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 B\Desktop\"/>
    </mc:Choice>
  </mc:AlternateContent>
  <xr:revisionPtr revIDLastSave="0" documentId="13_ncr:1_{7B1841C5-B63B-42B6-A775-C2A5A91D7D94}" xr6:coauthVersionLast="47" xr6:coauthVersionMax="47" xr10:uidLastSave="{00000000-0000-0000-0000-000000000000}"/>
  <bookViews>
    <workbookView xWindow="-120" yWindow="-120" windowWidth="29040" windowHeight="15720" tabRatio="714" firstSheet="1" activeTab="1" xr2:uid="{00000000-000D-0000-FFFF-FFFF00000000}"/>
  </bookViews>
  <sheets>
    <sheet name="FORM" sheetId="5" state="hidden" r:id="rId1"/>
    <sheet name="Master Sheet" sheetId="13" r:id="rId2"/>
    <sheet name="OUT-IN RECS." sheetId="10" r:id="rId3"/>
    <sheet name="DAILY RECORDS" sheetId="4" r:id="rId4"/>
    <sheet name="INVENTORY SHEET" sheetId="12" r:id="rId5"/>
    <sheet name="EMPTRY RACK" sheetId="11" r:id="rId6"/>
    <sheet name="SKU LIST" sheetId="8" r:id="rId7"/>
    <sheet name="SUMMARY" sheetId="7" r:id="rId8"/>
  </sheets>
  <definedNames>
    <definedName name="_xlnm._FilterDatabase" localSheetId="3" hidden="1">'DAILY RECORDS'!$A$1:$H$9464</definedName>
    <definedName name="_xlnm._FilterDatabase" localSheetId="2" hidden="1">'OUT-IN RECS.'!$A$1:$H$9423</definedName>
    <definedName name="_xlnm._FilterDatabase" localSheetId="6" hidden="1">'SKU LIST'!$E$2:$E$5448</definedName>
    <definedName name="_xlnm._FilterDatabase" localSheetId="7" hidden="1">SUMMARY!$L$1:$M$1</definedName>
    <definedName name="_xleta.COUNT" hidden="1" xlm="1">#NAME?</definedName>
    <definedName name="_xleta.DAY" hidden="1" xlm="1">#NAME?</definedName>
    <definedName name="_xleta.DISC" hidden="1" xlm="1">#NAME?</definedName>
    <definedName name="_xleta.EOMONTH" hidden="1" xlm="1">#NAME?</definedName>
    <definedName name="_xleta.EXACT" hidden="1" xlm="1">#NAME?</definedName>
    <definedName name="_xleta.IF" hidden="1" xlm="1">#NAME?</definedName>
    <definedName name="_xleta.MOD" hidden="1" xlm="1">#NAME?</definedName>
    <definedName name="_xleta.NOT" hidden="1" xlm="1">#NAME?</definedName>
    <definedName name="_xleta.PY" hidden="1" xlm="1">#NAME?</definedName>
    <definedName name="_xleta.ROWS" hidden="1" xlm="1">#NAME?</definedName>
    <definedName name="_xleta.SHEET" hidden="1" xlm="1">#NAME?</definedName>
    <definedName name="_xleta.TODAY" hidden="1" xlm="1">#NAME?</definedName>
    <definedName name="_xleta.UPPER" hidden="1" xlm="1">#NAME?</definedName>
    <definedName name="A1xC5000">'SKU LIST'!#REF!</definedName>
  </definedNames>
  <calcPr calcId="191029" calcMode="autoNoTable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5" l="1" a="1"/>
  <c r="B16" i="5" s="1"/>
  <c r="D16" i="5" a="1"/>
  <c r="D16" i="5" s="1"/>
  <c r="F3567" i="12"/>
  <c r="H3567" i="12" s="1"/>
  <c r="G3567" i="12"/>
  <c r="I2" i="5" l="1"/>
  <c r="G2" i="5"/>
  <c r="F3565" i="12"/>
  <c r="F3566" i="12"/>
  <c r="G3565" i="12"/>
  <c r="G3566" i="12"/>
  <c r="A3" i="7" a="1"/>
  <c r="A3" i="7" s="1"/>
  <c r="F3563" i="12"/>
  <c r="F3564" i="12"/>
  <c r="G3563" i="12"/>
  <c r="G3564" i="12"/>
  <c r="F3562" i="12"/>
  <c r="G3562" i="12"/>
  <c r="F3558" i="12"/>
  <c r="F3559" i="12"/>
  <c r="F3560" i="12"/>
  <c r="F3561" i="12"/>
  <c r="G3558" i="12"/>
  <c r="G3559" i="12"/>
  <c r="G3560" i="12"/>
  <c r="G3561" i="12"/>
  <c r="H3566" i="12" l="1"/>
  <c r="H3565" i="12"/>
  <c r="H3563" i="12"/>
  <c r="H3564" i="12"/>
  <c r="H3562" i="12"/>
  <c r="H3561" i="12"/>
  <c r="H3559" i="12"/>
  <c r="H3558" i="12"/>
  <c r="H3560" i="12"/>
  <c r="F3557" i="12" l="1"/>
  <c r="G3557" i="12"/>
  <c r="F3555" i="12"/>
  <c r="F3556" i="12"/>
  <c r="G3555" i="12"/>
  <c r="G3556" i="12"/>
  <c r="F3554" i="12"/>
  <c r="G3554" i="12"/>
  <c r="F3553" i="12"/>
  <c r="G3553" i="12"/>
  <c r="F3552" i="12"/>
  <c r="G3552" i="12"/>
  <c r="F3551" i="12"/>
  <c r="G3551" i="12"/>
  <c r="F224" i="12"/>
  <c r="G224" i="12"/>
  <c r="F220" i="12"/>
  <c r="G220" i="12"/>
  <c r="F218" i="12"/>
  <c r="G218" i="12"/>
  <c r="H3" i="7" a="1"/>
  <c r="H3" i="7" s="1"/>
  <c r="E14" i="5"/>
  <c r="A14" i="5" a="1"/>
  <c r="A14" i="5" s="1"/>
  <c r="C14" i="5" a="1"/>
  <c r="C14" i="5" s="1"/>
  <c r="D14" i="5" a="1"/>
  <c r="D14" i="5" s="1"/>
  <c r="F14" i="5" a="1"/>
  <c r="F14" i="5" s="1"/>
  <c r="G14" i="5" a="1"/>
  <c r="G14" i="5" s="1"/>
  <c r="B14" i="5" a="1"/>
  <c r="B14" i="5" s="1"/>
  <c r="M353" i="12" a="1"/>
  <c r="H3557" i="12" l="1"/>
  <c r="H3556" i="12"/>
  <c r="H3555" i="12"/>
  <c r="H3553" i="12"/>
  <c r="H3554" i="12"/>
  <c r="H3552" i="12"/>
  <c r="H3551" i="12"/>
  <c r="H224" i="12"/>
  <c r="H220" i="12"/>
  <c r="M353" i="12"/>
  <c r="H218" i="12"/>
  <c r="F3550" i="12"/>
  <c r="G3550" i="12"/>
  <c r="F3549" i="12"/>
  <c r="G3549" i="12"/>
  <c r="F3548" i="12"/>
  <c r="G3548" i="12"/>
  <c r="F3547" i="12"/>
  <c r="G3547" i="12"/>
  <c r="F3546" i="12"/>
  <c r="G3546" i="12"/>
  <c r="F2372" i="12"/>
  <c r="G2372" i="12"/>
  <c r="E1107" i="12"/>
  <c r="E2115" i="12"/>
  <c r="E1814" i="12"/>
  <c r="G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G114" i="12"/>
  <c r="G115" i="12"/>
  <c r="G116" i="12"/>
  <c r="G117" i="12"/>
  <c r="G118" i="12"/>
  <c r="G119" i="12"/>
  <c r="G120" i="12"/>
  <c r="G121" i="12"/>
  <c r="G122" i="12"/>
  <c r="G123" i="12"/>
  <c r="G124" i="12"/>
  <c r="G125" i="12"/>
  <c r="G126" i="12"/>
  <c r="G127" i="12"/>
  <c r="G128" i="12"/>
  <c r="G129" i="12"/>
  <c r="G130" i="12"/>
  <c r="G131" i="12"/>
  <c r="G132" i="12"/>
  <c r="G133" i="12"/>
  <c r="G134" i="12"/>
  <c r="G135" i="12"/>
  <c r="G136" i="12"/>
  <c r="G137" i="12"/>
  <c r="G138" i="12"/>
  <c r="G139" i="12"/>
  <c r="G140" i="12"/>
  <c r="G141" i="12"/>
  <c r="G142" i="12"/>
  <c r="G143" i="12"/>
  <c r="G144" i="12"/>
  <c r="G145" i="12"/>
  <c r="G146" i="12"/>
  <c r="G147" i="12"/>
  <c r="G148" i="12"/>
  <c r="G149" i="12"/>
  <c r="G150" i="12"/>
  <c r="G151" i="12"/>
  <c r="G152" i="12"/>
  <c r="G153" i="12"/>
  <c r="G154" i="12"/>
  <c r="G155" i="12"/>
  <c r="G156" i="12"/>
  <c r="G157" i="12"/>
  <c r="G158" i="12"/>
  <c r="G159" i="12"/>
  <c r="G160" i="12"/>
  <c r="G161" i="12"/>
  <c r="G162" i="12"/>
  <c r="G163" i="12"/>
  <c r="G164" i="12"/>
  <c r="G165" i="12"/>
  <c r="G166" i="12"/>
  <c r="G167" i="12"/>
  <c r="G168" i="12"/>
  <c r="G169" i="12"/>
  <c r="G170" i="12"/>
  <c r="G171" i="12"/>
  <c r="G172" i="12"/>
  <c r="G173" i="12"/>
  <c r="G174" i="12"/>
  <c r="G175" i="12"/>
  <c r="G176" i="12"/>
  <c r="G177" i="12"/>
  <c r="G178" i="12"/>
  <c r="G179" i="12"/>
  <c r="G180" i="12"/>
  <c r="G181" i="12"/>
  <c r="G182" i="12"/>
  <c r="G183" i="12"/>
  <c r="G184" i="12"/>
  <c r="G185" i="12"/>
  <c r="G186" i="12"/>
  <c r="G187" i="12"/>
  <c r="G188" i="12"/>
  <c r="G189" i="12"/>
  <c r="G190" i="12"/>
  <c r="G191" i="12"/>
  <c r="G192" i="12"/>
  <c r="G193" i="12"/>
  <c r="G194" i="12"/>
  <c r="G195" i="12"/>
  <c r="G196" i="12"/>
  <c r="G197" i="12"/>
  <c r="G198" i="12"/>
  <c r="G199" i="12"/>
  <c r="G200" i="12"/>
  <c r="G201" i="12"/>
  <c r="G202" i="12"/>
  <c r="G203" i="12"/>
  <c r="G204" i="12"/>
  <c r="G205" i="12"/>
  <c r="G206" i="12"/>
  <c r="G207" i="12"/>
  <c r="G208" i="12"/>
  <c r="G209" i="12"/>
  <c r="G210" i="12"/>
  <c r="G211" i="12"/>
  <c r="G212" i="12"/>
  <c r="G213" i="12"/>
  <c r="G214" i="12"/>
  <c r="G215" i="12"/>
  <c r="G216" i="12"/>
  <c r="G217" i="12"/>
  <c r="G219" i="12"/>
  <c r="G221" i="12"/>
  <c r="G222" i="12"/>
  <c r="G223" i="12"/>
  <c r="G225" i="12"/>
  <c r="G226" i="12"/>
  <c r="G227" i="12"/>
  <c r="G228" i="12"/>
  <c r="G229" i="12"/>
  <c r="G230" i="12"/>
  <c r="G231" i="12"/>
  <c r="G232" i="12"/>
  <c r="G233" i="12"/>
  <c r="G234" i="12"/>
  <c r="G235" i="12"/>
  <c r="G236" i="12"/>
  <c r="G237" i="12"/>
  <c r="G238" i="12"/>
  <c r="G239" i="12"/>
  <c r="G240" i="12"/>
  <c r="G241" i="12"/>
  <c r="G242" i="12"/>
  <c r="G243" i="12"/>
  <c r="G244" i="12"/>
  <c r="G245" i="12"/>
  <c r="G246" i="12"/>
  <c r="G247" i="12"/>
  <c r="G248" i="12"/>
  <c r="G249" i="12"/>
  <c r="G250" i="12"/>
  <c r="G251" i="12"/>
  <c r="G252" i="12"/>
  <c r="G253" i="12"/>
  <c r="G254" i="12"/>
  <c r="G255" i="12"/>
  <c r="G256" i="12"/>
  <c r="G257" i="12"/>
  <c r="G258" i="12"/>
  <c r="G259" i="12"/>
  <c r="G260" i="12"/>
  <c r="G261" i="12"/>
  <c r="G262" i="12"/>
  <c r="G263" i="12"/>
  <c r="G264" i="12"/>
  <c r="G265" i="12"/>
  <c r="G266" i="12"/>
  <c r="G267" i="12"/>
  <c r="G268" i="12"/>
  <c r="G269" i="12"/>
  <c r="G270" i="12"/>
  <c r="G271" i="12"/>
  <c r="G272" i="12"/>
  <c r="G273" i="12"/>
  <c r="G274" i="12"/>
  <c r="G275" i="12"/>
  <c r="G276" i="12"/>
  <c r="G277" i="12"/>
  <c r="G278" i="12"/>
  <c r="G279" i="12"/>
  <c r="G280" i="12"/>
  <c r="G281" i="12"/>
  <c r="G282" i="12"/>
  <c r="G283" i="12"/>
  <c r="G284" i="12"/>
  <c r="G285" i="12"/>
  <c r="G286" i="12"/>
  <c r="G287" i="12"/>
  <c r="G288" i="12"/>
  <c r="G289" i="12"/>
  <c r="G290" i="12"/>
  <c r="G291" i="12"/>
  <c r="G292" i="12"/>
  <c r="G293" i="12"/>
  <c r="G294" i="12"/>
  <c r="G295" i="12"/>
  <c r="G296" i="12"/>
  <c r="G297" i="12"/>
  <c r="G298" i="12"/>
  <c r="G299" i="12"/>
  <c r="G300" i="12"/>
  <c r="G301" i="12"/>
  <c r="G302" i="12"/>
  <c r="G303" i="12"/>
  <c r="G304" i="12"/>
  <c r="G305" i="12"/>
  <c r="G306" i="12"/>
  <c r="G307" i="12"/>
  <c r="G308" i="12"/>
  <c r="G309" i="12"/>
  <c r="G310" i="12"/>
  <c r="G311" i="12"/>
  <c r="G312" i="12"/>
  <c r="G313" i="12"/>
  <c r="G314" i="12"/>
  <c r="G315" i="12"/>
  <c r="G316" i="12"/>
  <c r="G317" i="12"/>
  <c r="G318" i="12"/>
  <c r="G319" i="12"/>
  <c r="G320" i="12"/>
  <c r="G321" i="12"/>
  <c r="G322" i="12"/>
  <c r="G323" i="12"/>
  <c r="G324" i="12"/>
  <c r="G325" i="12"/>
  <c r="G326" i="12"/>
  <c r="G327" i="12"/>
  <c r="G328" i="12"/>
  <c r="G329" i="12"/>
  <c r="G330" i="12"/>
  <c r="G331" i="12"/>
  <c r="G332" i="12"/>
  <c r="G333" i="12"/>
  <c r="G334" i="12"/>
  <c r="G335" i="12"/>
  <c r="G336" i="12"/>
  <c r="G337" i="12"/>
  <c r="G338" i="12"/>
  <c r="G339" i="12"/>
  <c r="G340" i="12"/>
  <c r="G341" i="12"/>
  <c r="G342" i="12"/>
  <c r="G343" i="12"/>
  <c r="G344" i="12"/>
  <c r="G345" i="12"/>
  <c r="G346" i="12"/>
  <c r="G347" i="12"/>
  <c r="G348" i="12"/>
  <c r="G349" i="12"/>
  <c r="G350" i="12"/>
  <c r="G351" i="12"/>
  <c r="G352" i="12"/>
  <c r="G353" i="12"/>
  <c r="G354" i="12"/>
  <c r="G355" i="12"/>
  <c r="G356" i="12"/>
  <c r="G357" i="12"/>
  <c r="G358" i="12"/>
  <c r="G359" i="12"/>
  <c r="G360" i="12"/>
  <c r="G361" i="12"/>
  <c r="G362" i="12"/>
  <c r="G363" i="12"/>
  <c r="G364" i="12"/>
  <c r="G365" i="12"/>
  <c r="G366" i="12"/>
  <c r="G367" i="12"/>
  <c r="G368" i="12"/>
  <c r="G369" i="12"/>
  <c r="G370" i="12"/>
  <c r="G371" i="12"/>
  <c r="G372" i="12"/>
  <c r="G373" i="12"/>
  <c r="G374" i="12"/>
  <c r="G375" i="12"/>
  <c r="G376" i="12"/>
  <c r="G377" i="12"/>
  <c r="G378" i="12"/>
  <c r="G379" i="12"/>
  <c r="G380" i="12"/>
  <c r="G381" i="12"/>
  <c r="G382" i="12"/>
  <c r="G383" i="12"/>
  <c r="G384" i="12"/>
  <c r="G385" i="12"/>
  <c r="G386" i="12"/>
  <c r="G387" i="12"/>
  <c r="G388" i="12"/>
  <c r="G389" i="12"/>
  <c r="G390" i="12"/>
  <c r="G391" i="12"/>
  <c r="G392" i="12"/>
  <c r="G393" i="12"/>
  <c r="G394" i="12"/>
  <c r="G395" i="12"/>
  <c r="G396" i="12"/>
  <c r="G397" i="12"/>
  <c r="G398" i="12"/>
  <c r="G399" i="12"/>
  <c r="G400" i="12"/>
  <c r="G401" i="12"/>
  <c r="G402" i="12"/>
  <c r="G403" i="12"/>
  <c r="G404" i="12"/>
  <c r="G405" i="12"/>
  <c r="G406" i="12"/>
  <c r="G407" i="12"/>
  <c r="G408" i="12"/>
  <c r="G409" i="12"/>
  <c r="G410" i="12"/>
  <c r="G411" i="12"/>
  <c r="G412" i="12"/>
  <c r="G413" i="12"/>
  <c r="G414" i="12"/>
  <c r="G415" i="12"/>
  <c r="G416" i="12"/>
  <c r="G417" i="12"/>
  <c r="G418" i="12"/>
  <c r="G419" i="12"/>
  <c r="G420" i="12"/>
  <c r="G421" i="12"/>
  <c r="G422" i="12"/>
  <c r="G423" i="12"/>
  <c r="G424" i="12"/>
  <c r="G425" i="12"/>
  <c r="G426" i="12"/>
  <c r="G427" i="12"/>
  <c r="G428" i="12"/>
  <c r="G429" i="12"/>
  <c r="G430" i="12"/>
  <c r="G431" i="12"/>
  <c r="G432" i="12"/>
  <c r="G433" i="12"/>
  <c r="G434" i="12"/>
  <c r="G435" i="12"/>
  <c r="G436" i="12"/>
  <c r="G437" i="12"/>
  <c r="G438" i="12"/>
  <c r="G439" i="12"/>
  <c r="G440" i="12"/>
  <c r="G441" i="12"/>
  <c r="G442" i="12"/>
  <c r="G443" i="12"/>
  <c r="G444" i="12"/>
  <c r="G445" i="12"/>
  <c r="G446" i="12"/>
  <c r="G447" i="12"/>
  <c r="G448" i="12"/>
  <c r="G449" i="12"/>
  <c r="G450" i="12"/>
  <c r="G451" i="12"/>
  <c r="G452" i="12"/>
  <c r="G453" i="12"/>
  <c r="G454" i="12"/>
  <c r="G455" i="12"/>
  <c r="G456" i="12"/>
  <c r="G457" i="12"/>
  <c r="G458" i="12"/>
  <c r="G459" i="12"/>
  <c r="G460" i="12"/>
  <c r="G461" i="12"/>
  <c r="G462" i="12"/>
  <c r="G463" i="12"/>
  <c r="G464" i="12"/>
  <c r="G465" i="12"/>
  <c r="G466" i="12"/>
  <c r="G467" i="12"/>
  <c r="G468" i="12"/>
  <c r="G469" i="12"/>
  <c r="G470" i="12"/>
  <c r="G471" i="12"/>
  <c r="G472" i="12"/>
  <c r="G473" i="12"/>
  <c r="G474" i="12"/>
  <c r="G475" i="12"/>
  <c r="G476" i="12"/>
  <c r="G477" i="12"/>
  <c r="G478" i="12"/>
  <c r="G479" i="12"/>
  <c r="G480" i="12"/>
  <c r="G481" i="12"/>
  <c r="G482" i="12"/>
  <c r="G483" i="12"/>
  <c r="G484" i="12"/>
  <c r="G485" i="12"/>
  <c r="G486" i="12"/>
  <c r="G487" i="12"/>
  <c r="G488" i="12"/>
  <c r="G489" i="12"/>
  <c r="G490" i="12"/>
  <c r="G491" i="12"/>
  <c r="G492" i="12"/>
  <c r="G493" i="12"/>
  <c r="G494" i="12"/>
  <c r="G495" i="12"/>
  <c r="G496" i="12"/>
  <c r="G497" i="12"/>
  <c r="G498" i="12"/>
  <c r="G499" i="12"/>
  <c r="G500" i="12"/>
  <c r="G501" i="12"/>
  <c r="G502" i="12"/>
  <c r="G503" i="12"/>
  <c r="G504" i="12"/>
  <c r="G505" i="12"/>
  <c r="G506" i="12"/>
  <c r="G507" i="12"/>
  <c r="G508" i="12"/>
  <c r="G509" i="12"/>
  <c r="G510" i="12"/>
  <c r="G511" i="12"/>
  <c r="G512" i="12"/>
  <c r="G513" i="12"/>
  <c r="G514" i="12"/>
  <c r="G515" i="12"/>
  <c r="G516" i="12"/>
  <c r="G517" i="12"/>
  <c r="G518" i="12"/>
  <c r="G519" i="12"/>
  <c r="G520" i="12"/>
  <c r="G521" i="12"/>
  <c r="G522" i="12"/>
  <c r="G523" i="12"/>
  <c r="G524" i="12"/>
  <c r="G525" i="12"/>
  <c r="G526" i="12"/>
  <c r="G527" i="12"/>
  <c r="G528" i="12"/>
  <c r="G529" i="12"/>
  <c r="G530" i="12"/>
  <c r="G531" i="12"/>
  <c r="G532" i="12"/>
  <c r="G533" i="12"/>
  <c r="G534" i="12"/>
  <c r="G535" i="12"/>
  <c r="G536" i="12"/>
  <c r="G537" i="12"/>
  <c r="G538" i="12"/>
  <c r="G539" i="12"/>
  <c r="G540" i="12"/>
  <c r="G541" i="12"/>
  <c r="G542" i="12"/>
  <c r="G543" i="12"/>
  <c r="G544" i="12"/>
  <c r="G545" i="12"/>
  <c r="G546" i="12"/>
  <c r="G547" i="12"/>
  <c r="G548" i="12"/>
  <c r="G549" i="12"/>
  <c r="G550" i="12"/>
  <c r="G551" i="12"/>
  <c r="G552" i="12"/>
  <c r="G553" i="12"/>
  <c r="G554" i="12"/>
  <c r="G555" i="12"/>
  <c r="G556" i="12"/>
  <c r="G557" i="12"/>
  <c r="G558" i="12"/>
  <c r="G559" i="12"/>
  <c r="G560" i="12"/>
  <c r="G561" i="12"/>
  <c r="G562" i="12"/>
  <c r="G563" i="12"/>
  <c r="G564" i="12"/>
  <c r="G565" i="12"/>
  <c r="G566" i="12"/>
  <c r="G567" i="12"/>
  <c r="G568" i="12"/>
  <c r="G569" i="12"/>
  <c r="G570" i="12"/>
  <c r="G571" i="12"/>
  <c r="G572" i="12"/>
  <c r="G573" i="12"/>
  <c r="G574" i="12"/>
  <c r="G575" i="12"/>
  <c r="G576" i="12"/>
  <c r="G577" i="12"/>
  <c r="G578" i="12"/>
  <c r="G579" i="12"/>
  <c r="G580" i="12"/>
  <c r="G581" i="12"/>
  <c r="G582" i="12"/>
  <c r="G583" i="12"/>
  <c r="G584" i="12"/>
  <c r="G585" i="12"/>
  <c r="G586" i="12"/>
  <c r="G587" i="12"/>
  <c r="G588" i="12"/>
  <c r="G589" i="12"/>
  <c r="G590" i="12"/>
  <c r="G591" i="12"/>
  <c r="G592" i="12"/>
  <c r="G593" i="12"/>
  <c r="G594" i="12"/>
  <c r="G595" i="12"/>
  <c r="G596" i="12"/>
  <c r="G597" i="12"/>
  <c r="G598" i="12"/>
  <c r="G599" i="12"/>
  <c r="G600" i="12"/>
  <c r="G601" i="12"/>
  <c r="G602" i="12"/>
  <c r="G603" i="12"/>
  <c r="G604" i="12"/>
  <c r="G605" i="12"/>
  <c r="G606" i="12"/>
  <c r="G607" i="12"/>
  <c r="G608" i="12"/>
  <c r="G609" i="12"/>
  <c r="G610" i="12"/>
  <c r="G611" i="12"/>
  <c r="G612" i="12"/>
  <c r="G613" i="12"/>
  <c r="G614" i="12"/>
  <c r="G615" i="12"/>
  <c r="G616" i="12"/>
  <c r="G617" i="12"/>
  <c r="G618" i="12"/>
  <c r="G619" i="12"/>
  <c r="G620" i="12"/>
  <c r="G621" i="12"/>
  <c r="G622" i="12"/>
  <c r="G623" i="12"/>
  <c r="G624" i="12"/>
  <c r="G625" i="12"/>
  <c r="G626" i="12"/>
  <c r="G627" i="12"/>
  <c r="G628" i="12"/>
  <c r="G629" i="12"/>
  <c r="G630" i="12"/>
  <c r="G631" i="12"/>
  <c r="G632" i="12"/>
  <c r="G633" i="12"/>
  <c r="G634" i="12"/>
  <c r="G635" i="12"/>
  <c r="G636" i="12"/>
  <c r="G637" i="12"/>
  <c r="G638" i="12"/>
  <c r="G639" i="12"/>
  <c r="G640" i="12"/>
  <c r="G641" i="12"/>
  <c r="G642" i="12"/>
  <c r="G643" i="12"/>
  <c r="G644" i="12"/>
  <c r="G645" i="12"/>
  <c r="G646" i="12"/>
  <c r="G647" i="12"/>
  <c r="G648" i="12"/>
  <c r="G649" i="12"/>
  <c r="G650" i="12"/>
  <c r="G651" i="12"/>
  <c r="G652" i="12"/>
  <c r="G653" i="12"/>
  <c r="G654" i="12"/>
  <c r="G655" i="12"/>
  <c r="G656" i="12"/>
  <c r="G657" i="12"/>
  <c r="G658" i="12"/>
  <c r="G659" i="12"/>
  <c r="G660" i="12"/>
  <c r="G661" i="12"/>
  <c r="G662" i="12"/>
  <c r="G663" i="12"/>
  <c r="G664" i="12"/>
  <c r="G665" i="12"/>
  <c r="G666" i="12"/>
  <c r="G667" i="12"/>
  <c r="G668" i="12"/>
  <c r="G669" i="12"/>
  <c r="G670" i="12"/>
  <c r="G671" i="12"/>
  <c r="G672" i="12"/>
  <c r="G673" i="12"/>
  <c r="G674" i="12"/>
  <c r="G675" i="12"/>
  <c r="G676" i="12"/>
  <c r="G677" i="12"/>
  <c r="G678" i="12"/>
  <c r="G679" i="12"/>
  <c r="G680" i="12"/>
  <c r="G681" i="12"/>
  <c r="G682" i="12"/>
  <c r="G683" i="12"/>
  <c r="G684" i="12"/>
  <c r="G685" i="12"/>
  <c r="G686" i="12"/>
  <c r="G687" i="12"/>
  <c r="G688" i="12"/>
  <c r="G689" i="12"/>
  <c r="G690" i="12"/>
  <c r="G691" i="12"/>
  <c r="G692" i="12"/>
  <c r="G693" i="12"/>
  <c r="G694" i="12"/>
  <c r="G695" i="12"/>
  <c r="G696" i="12"/>
  <c r="G697" i="12"/>
  <c r="G698" i="12"/>
  <c r="G699" i="12"/>
  <c r="G700" i="12"/>
  <c r="G701" i="12"/>
  <c r="G702" i="12"/>
  <c r="G703" i="12"/>
  <c r="G704" i="12"/>
  <c r="G705" i="12"/>
  <c r="G706" i="12"/>
  <c r="G707" i="12"/>
  <c r="G708" i="12"/>
  <c r="G709" i="12"/>
  <c r="G710" i="12"/>
  <c r="G711" i="12"/>
  <c r="G712" i="12"/>
  <c r="G713" i="12"/>
  <c r="G714" i="12"/>
  <c r="G715" i="12"/>
  <c r="G716" i="12"/>
  <c r="G717" i="12"/>
  <c r="G718" i="12"/>
  <c r="G719" i="12"/>
  <c r="G720" i="12"/>
  <c r="G721" i="12"/>
  <c r="G722" i="12"/>
  <c r="G723" i="12"/>
  <c r="G724" i="12"/>
  <c r="G725" i="12"/>
  <c r="G726" i="12"/>
  <c r="G727" i="12"/>
  <c r="G728" i="12"/>
  <c r="G729" i="12"/>
  <c r="G730" i="12"/>
  <c r="G731" i="12"/>
  <c r="G732" i="12"/>
  <c r="G733" i="12"/>
  <c r="G734" i="12"/>
  <c r="G735" i="12"/>
  <c r="G736" i="12"/>
  <c r="G737" i="12"/>
  <c r="G738" i="12"/>
  <c r="G739" i="12"/>
  <c r="G740" i="12"/>
  <c r="G741" i="12"/>
  <c r="G742" i="12"/>
  <c r="G743" i="12"/>
  <c r="G744" i="12"/>
  <c r="G745" i="12"/>
  <c r="G746" i="12"/>
  <c r="G747" i="12"/>
  <c r="G748" i="12"/>
  <c r="G749" i="12"/>
  <c r="G750" i="12"/>
  <c r="G751" i="12"/>
  <c r="G752" i="12"/>
  <c r="G753" i="12"/>
  <c r="G754" i="12"/>
  <c r="G755" i="12"/>
  <c r="G756" i="12"/>
  <c r="G757" i="12"/>
  <c r="G758" i="12"/>
  <c r="G759" i="12"/>
  <c r="G760" i="12"/>
  <c r="G761" i="12"/>
  <c r="G762" i="12"/>
  <c r="G763" i="12"/>
  <c r="G764" i="12"/>
  <c r="G765" i="12"/>
  <c r="G766" i="12"/>
  <c r="G767" i="12"/>
  <c r="G768" i="12"/>
  <c r="G769" i="12"/>
  <c r="G770" i="12"/>
  <c r="G771" i="12"/>
  <c r="G772" i="12"/>
  <c r="G773" i="12"/>
  <c r="G774" i="12"/>
  <c r="G775" i="12"/>
  <c r="G776" i="12"/>
  <c r="G777" i="12"/>
  <c r="G778" i="12"/>
  <c r="G779" i="12"/>
  <c r="G780" i="12"/>
  <c r="G781" i="12"/>
  <c r="G782" i="12"/>
  <c r="G783" i="12"/>
  <c r="G784" i="12"/>
  <c r="G785" i="12"/>
  <c r="G786" i="12"/>
  <c r="G787" i="12"/>
  <c r="G788" i="12"/>
  <c r="G789" i="12"/>
  <c r="G790" i="12"/>
  <c r="G791" i="12"/>
  <c r="G792" i="12"/>
  <c r="G793" i="12"/>
  <c r="G794" i="12"/>
  <c r="G795" i="12"/>
  <c r="G796" i="12"/>
  <c r="G797" i="12"/>
  <c r="G798" i="12"/>
  <c r="G799" i="12"/>
  <c r="G800" i="12"/>
  <c r="G801" i="12"/>
  <c r="G802" i="12"/>
  <c r="G803" i="12"/>
  <c r="G804" i="12"/>
  <c r="G805" i="12"/>
  <c r="G806" i="12"/>
  <c r="G807" i="12"/>
  <c r="G808" i="12"/>
  <c r="G809" i="12"/>
  <c r="G810" i="12"/>
  <c r="G811" i="12"/>
  <c r="G812" i="12"/>
  <c r="G813" i="12"/>
  <c r="G814" i="12"/>
  <c r="G815" i="12"/>
  <c r="G816" i="12"/>
  <c r="G817" i="12"/>
  <c r="G818" i="12"/>
  <c r="G819" i="12"/>
  <c r="G820" i="12"/>
  <c r="G821" i="12"/>
  <c r="G822" i="12"/>
  <c r="G823" i="12"/>
  <c r="G824" i="12"/>
  <c r="G825" i="12"/>
  <c r="G826" i="12"/>
  <c r="G827" i="12"/>
  <c r="G828" i="12"/>
  <c r="G829" i="12"/>
  <c r="G830" i="12"/>
  <c r="G831" i="12"/>
  <c r="G832" i="12"/>
  <c r="G833" i="12"/>
  <c r="G834" i="12"/>
  <c r="G835" i="12"/>
  <c r="G836" i="12"/>
  <c r="G837" i="12"/>
  <c r="G838" i="12"/>
  <c r="G839" i="12"/>
  <c r="G840" i="12"/>
  <c r="G841" i="12"/>
  <c r="G842" i="12"/>
  <c r="G843" i="12"/>
  <c r="G844" i="12"/>
  <c r="G845" i="12"/>
  <c r="G846" i="12"/>
  <c r="G847" i="12"/>
  <c r="G848" i="12"/>
  <c r="G849" i="12"/>
  <c r="G850" i="12"/>
  <c r="G851" i="12"/>
  <c r="G852" i="12"/>
  <c r="G853" i="12"/>
  <c r="G854" i="12"/>
  <c r="G855" i="12"/>
  <c r="G856" i="12"/>
  <c r="G857" i="12"/>
  <c r="G858" i="12"/>
  <c r="G859" i="12"/>
  <c r="G860" i="12"/>
  <c r="G861" i="12"/>
  <c r="G862" i="12"/>
  <c r="G863" i="12"/>
  <c r="G864" i="12"/>
  <c r="G865" i="12"/>
  <c r="G866" i="12"/>
  <c r="G867" i="12"/>
  <c r="G868" i="12"/>
  <c r="G869" i="12"/>
  <c r="G870" i="12"/>
  <c r="G871" i="12"/>
  <c r="G872" i="12"/>
  <c r="G873" i="12"/>
  <c r="G874" i="12"/>
  <c r="G875" i="12"/>
  <c r="G876" i="12"/>
  <c r="G877" i="12"/>
  <c r="G878" i="12"/>
  <c r="G879" i="12"/>
  <c r="G880" i="12"/>
  <c r="G881" i="12"/>
  <c r="G882" i="12"/>
  <c r="G883" i="12"/>
  <c r="G884" i="12"/>
  <c r="G885" i="12"/>
  <c r="G886" i="12"/>
  <c r="G887" i="12"/>
  <c r="G888" i="12"/>
  <c r="G889" i="12"/>
  <c r="G890" i="12"/>
  <c r="G891" i="12"/>
  <c r="G892" i="12"/>
  <c r="G893" i="12"/>
  <c r="G894" i="12"/>
  <c r="G895" i="12"/>
  <c r="G896" i="12"/>
  <c r="G897" i="12"/>
  <c r="G898" i="12"/>
  <c r="G899" i="12"/>
  <c r="G900" i="12"/>
  <c r="G901" i="12"/>
  <c r="G902" i="12"/>
  <c r="G903" i="12"/>
  <c r="G904" i="12"/>
  <c r="G905" i="12"/>
  <c r="G906" i="12"/>
  <c r="G907" i="12"/>
  <c r="G908" i="12"/>
  <c r="G909" i="12"/>
  <c r="G910" i="12"/>
  <c r="G911" i="12"/>
  <c r="G912" i="12"/>
  <c r="G913" i="12"/>
  <c r="G914" i="12"/>
  <c r="G915" i="12"/>
  <c r="G916" i="12"/>
  <c r="G917" i="12"/>
  <c r="G918" i="12"/>
  <c r="G919" i="12"/>
  <c r="G920" i="12"/>
  <c r="G921" i="12"/>
  <c r="G922" i="12"/>
  <c r="G923" i="12"/>
  <c r="G924" i="12"/>
  <c r="G925" i="12"/>
  <c r="G926" i="12"/>
  <c r="G927" i="12"/>
  <c r="G928" i="12"/>
  <c r="G929" i="12"/>
  <c r="G930" i="12"/>
  <c r="G931" i="12"/>
  <c r="G932" i="12"/>
  <c r="G933" i="12"/>
  <c r="G934" i="12"/>
  <c r="G935" i="12"/>
  <c r="G936" i="12"/>
  <c r="G937" i="12"/>
  <c r="G938" i="12"/>
  <c r="G939" i="12"/>
  <c r="G940" i="12"/>
  <c r="G941" i="12"/>
  <c r="G942" i="12"/>
  <c r="G943" i="12"/>
  <c r="G944" i="12"/>
  <c r="G945" i="12"/>
  <c r="G946" i="12"/>
  <c r="G947" i="12"/>
  <c r="G948" i="12"/>
  <c r="G949" i="12"/>
  <c r="G950" i="12"/>
  <c r="G951" i="12"/>
  <c r="G952" i="12"/>
  <c r="G953" i="12"/>
  <c r="G954" i="12"/>
  <c r="G955" i="12"/>
  <c r="G956" i="12"/>
  <c r="G957" i="12"/>
  <c r="G958" i="12"/>
  <c r="G959" i="12"/>
  <c r="G960" i="12"/>
  <c r="G961" i="12"/>
  <c r="G962" i="12"/>
  <c r="G963" i="12"/>
  <c r="G964" i="12"/>
  <c r="G965" i="12"/>
  <c r="G966" i="12"/>
  <c r="G967" i="12"/>
  <c r="G968" i="12"/>
  <c r="G969" i="12"/>
  <c r="G970" i="12"/>
  <c r="G971" i="12"/>
  <c r="G972" i="12"/>
  <c r="G973" i="12"/>
  <c r="G974" i="12"/>
  <c r="G975" i="12"/>
  <c r="G976" i="12"/>
  <c r="G977" i="12"/>
  <c r="G978" i="12"/>
  <c r="G979" i="12"/>
  <c r="G980" i="12"/>
  <c r="G981" i="12"/>
  <c r="G982" i="12"/>
  <c r="G983" i="12"/>
  <c r="G984" i="12"/>
  <c r="G985" i="12"/>
  <c r="G986" i="12"/>
  <c r="G987" i="12"/>
  <c r="G988" i="12"/>
  <c r="G989" i="12"/>
  <c r="G990" i="12"/>
  <c r="G991" i="12"/>
  <c r="G992" i="12"/>
  <c r="G993" i="12"/>
  <c r="G994" i="12"/>
  <c r="G995" i="12"/>
  <c r="G996" i="12"/>
  <c r="G997" i="12"/>
  <c r="G998" i="12"/>
  <c r="G999" i="12"/>
  <c r="G1000" i="12"/>
  <c r="G1001" i="12"/>
  <c r="G1002" i="12"/>
  <c r="G1003" i="12"/>
  <c r="G1004" i="12"/>
  <c r="G1005" i="12"/>
  <c r="G1006" i="12"/>
  <c r="G1007" i="12"/>
  <c r="G1008" i="12"/>
  <c r="G1009" i="12"/>
  <c r="G1010" i="12"/>
  <c r="G1011" i="12"/>
  <c r="G1012" i="12"/>
  <c r="G1013" i="12"/>
  <c r="G1014" i="12"/>
  <c r="G1015" i="12"/>
  <c r="G1016" i="12"/>
  <c r="G1017" i="12"/>
  <c r="G1018" i="12"/>
  <c r="G1019" i="12"/>
  <c r="G1020" i="12"/>
  <c r="G1021" i="12"/>
  <c r="G1022" i="12"/>
  <c r="G1023" i="12"/>
  <c r="G1024" i="12"/>
  <c r="G1025" i="12"/>
  <c r="G1026" i="12"/>
  <c r="G1027" i="12"/>
  <c r="G1028" i="12"/>
  <c r="G1029" i="12"/>
  <c r="G1030" i="12"/>
  <c r="G1031" i="12"/>
  <c r="G1032" i="12"/>
  <c r="G1033" i="12"/>
  <c r="G1034" i="12"/>
  <c r="G1035" i="12"/>
  <c r="G1036" i="12"/>
  <c r="G1037" i="12"/>
  <c r="G1038" i="12"/>
  <c r="G1039" i="12"/>
  <c r="G1040" i="12"/>
  <c r="G1041" i="12"/>
  <c r="G1042" i="12"/>
  <c r="G1043" i="12"/>
  <c r="G1044" i="12"/>
  <c r="G1045" i="12"/>
  <c r="G1046" i="12"/>
  <c r="G1047" i="12"/>
  <c r="G1048" i="12"/>
  <c r="G1049" i="12"/>
  <c r="G1050" i="12"/>
  <c r="G1051" i="12"/>
  <c r="G1052" i="12"/>
  <c r="G1053" i="12"/>
  <c r="G1054" i="12"/>
  <c r="G1055" i="12"/>
  <c r="G1056" i="12"/>
  <c r="G1057" i="12"/>
  <c r="G1058" i="12"/>
  <c r="G1059" i="12"/>
  <c r="G1060" i="12"/>
  <c r="G1061" i="12"/>
  <c r="G1062" i="12"/>
  <c r="G1063" i="12"/>
  <c r="G1064" i="12"/>
  <c r="G1065" i="12"/>
  <c r="G1066" i="12"/>
  <c r="G1067" i="12"/>
  <c r="G1068" i="12"/>
  <c r="G1069" i="12"/>
  <c r="G1070" i="12"/>
  <c r="G1071" i="12"/>
  <c r="G1072" i="12"/>
  <c r="G1073" i="12"/>
  <c r="G1074" i="12"/>
  <c r="G1075" i="12"/>
  <c r="G1076" i="12"/>
  <c r="G1077" i="12"/>
  <c r="G1078" i="12"/>
  <c r="G1079" i="12"/>
  <c r="G1080" i="12"/>
  <c r="G1081" i="12"/>
  <c r="G1082" i="12"/>
  <c r="G1083" i="12"/>
  <c r="G1084" i="12"/>
  <c r="G1085" i="12"/>
  <c r="G1086" i="12"/>
  <c r="G1087" i="12"/>
  <c r="G1088" i="12"/>
  <c r="G1089" i="12"/>
  <c r="G1090" i="12"/>
  <c r="G1091" i="12"/>
  <c r="G1092" i="12"/>
  <c r="G1093" i="12"/>
  <c r="G1094" i="12"/>
  <c r="G1095" i="12"/>
  <c r="G1096" i="12"/>
  <c r="G1097" i="12"/>
  <c r="G1098" i="12"/>
  <c r="G1099" i="12"/>
  <c r="G1100" i="12"/>
  <c r="G1101" i="12"/>
  <c r="G1102" i="12"/>
  <c r="G1103" i="12"/>
  <c r="G1104" i="12"/>
  <c r="G1105" i="12"/>
  <c r="G1106" i="12"/>
  <c r="G1107" i="12"/>
  <c r="G1108" i="12"/>
  <c r="G1109" i="12"/>
  <c r="G1110" i="12"/>
  <c r="G1111" i="12"/>
  <c r="G1112" i="12"/>
  <c r="G1113" i="12"/>
  <c r="G1114" i="12"/>
  <c r="G1115" i="12"/>
  <c r="G1116" i="12"/>
  <c r="G1117" i="12"/>
  <c r="G1118" i="12"/>
  <c r="G1119" i="12"/>
  <c r="G1120" i="12"/>
  <c r="G1121" i="12"/>
  <c r="G1122" i="12"/>
  <c r="G1123" i="12"/>
  <c r="G1124" i="12"/>
  <c r="G1125" i="12"/>
  <c r="G1126" i="12"/>
  <c r="G1127" i="12"/>
  <c r="G1128" i="12"/>
  <c r="G1129" i="12"/>
  <c r="G1130" i="12"/>
  <c r="G1131" i="12"/>
  <c r="G1132" i="12"/>
  <c r="G1133" i="12"/>
  <c r="G1134" i="12"/>
  <c r="G1135" i="12"/>
  <c r="G1136" i="12"/>
  <c r="G1137" i="12"/>
  <c r="G1138" i="12"/>
  <c r="G1139" i="12"/>
  <c r="G1140" i="12"/>
  <c r="G1141" i="12"/>
  <c r="G1142" i="12"/>
  <c r="G1143" i="12"/>
  <c r="G1144" i="12"/>
  <c r="G1145" i="12"/>
  <c r="G1146" i="12"/>
  <c r="G1147" i="12"/>
  <c r="G1148" i="12"/>
  <c r="G1149" i="12"/>
  <c r="G1150" i="12"/>
  <c r="G1151" i="12"/>
  <c r="G1152" i="12"/>
  <c r="G1153" i="12"/>
  <c r="G1154" i="12"/>
  <c r="G1155" i="12"/>
  <c r="G1156" i="12"/>
  <c r="G1157" i="12"/>
  <c r="G1158" i="12"/>
  <c r="G1159" i="12"/>
  <c r="G1160" i="12"/>
  <c r="G1161" i="12"/>
  <c r="G1162" i="12"/>
  <c r="G1163" i="12"/>
  <c r="G1164" i="12"/>
  <c r="G1165" i="12"/>
  <c r="G1166" i="12"/>
  <c r="G1167" i="12"/>
  <c r="G1168" i="12"/>
  <c r="G1169" i="12"/>
  <c r="G1170" i="12"/>
  <c r="G1171" i="12"/>
  <c r="G1172" i="12"/>
  <c r="G1173" i="12"/>
  <c r="G1174" i="12"/>
  <c r="G1175" i="12"/>
  <c r="G1176" i="12"/>
  <c r="G1177" i="12"/>
  <c r="G1178" i="12"/>
  <c r="G1179" i="12"/>
  <c r="G1180" i="12"/>
  <c r="G1181" i="12"/>
  <c r="G1182" i="12"/>
  <c r="G1183" i="12"/>
  <c r="G1184" i="12"/>
  <c r="G1185" i="12"/>
  <c r="G1186" i="12"/>
  <c r="G1187" i="12"/>
  <c r="G1188" i="12"/>
  <c r="G1189" i="12"/>
  <c r="G1190" i="12"/>
  <c r="G1191" i="12"/>
  <c r="G1192" i="12"/>
  <c r="G1193" i="12"/>
  <c r="G1194" i="12"/>
  <c r="G1195" i="12"/>
  <c r="G1196" i="12"/>
  <c r="G1197" i="12"/>
  <c r="G1198" i="12"/>
  <c r="G1199" i="12"/>
  <c r="G1200" i="12"/>
  <c r="G1201" i="12"/>
  <c r="G1202" i="12"/>
  <c r="G1203" i="12"/>
  <c r="G1204" i="12"/>
  <c r="G1205" i="12"/>
  <c r="G1206" i="12"/>
  <c r="G1207" i="12"/>
  <c r="G1208" i="12"/>
  <c r="G1209" i="12"/>
  <c r="G1210" i="12"/>
  <c r="G1211" i="12"/>
  <c r="G1212" i="12"/>
  <c r="G1213" i="12"/>
  <c r="G1214" i="12"/>
  <c r="G1215" i="12"/>
  <c r="G1216" i="12"/>
  <c r="G1217" i="12"/>
  <c r="G1218" i="12"/>
  <c r="G1219" i="12"/>
  <c r="G1220" i="12"/>
  <c r="G1221" i="12"/>
  <c r="G1222" i="12"/>
  <c r="G1223" i="12"/>
  <c r="G1224" i="12"/>
  <c r="G1225" i="12"/>
  <c r="G1226" i="12"/>
  <c r="G1227" i="12"/>
  <c r="G1228" i="12"/>
  <c r="G1229" i="12"/>
  <c r="G1230" i="12"/>
  <c r="G1231" i="12"/>
  <c r="G1232" i="12"/>
  <c r="G1233" i="12"/>
  <c r="G1234" i="12"/>
  <c r="G1235" i="12"/>
  <c r="G1236" i="12"/>
  <c r="G1237" i="12"/>
  <c r="G1238" i="12"/>
  <c r="G1239" i="12"/>
  <c r="G1240" i="12"/>
  <c r="G1241" i="12"/>
  <c r="G1242" i="12"/>
  <c r="G1243" i="12"/>
  <c r="G1244" i="12"/>
  <c r="G1245" i="12"/>
  <c r="G1246" i="12"/>
  <c r="G1247" i="12"/>
  <c r="G1248" i="12"/>
  <c r="G1249" i="12"/>
  <c r="G1250" i="12"/>
  <c r="G1251" i="12"/>
  <c r="G1252" i="12"/>
  <c r="G1253" i="12"/>
  <c r="G1254" i="12"/>
  <c r="G1255" i="12"/>
  <c r="G1256" i="12"/>
  <c r="G1257" i="12"/>
  <c r="G1258" i="12"/>
  <c r="G1259" i="12"/>
  <c r="G1260" i="12"/>
  <c r="G1261" i="12"/>
  <c r="G1262" i="12"/>
  <c r="G1263" i="12"/>
  <c r="G1264" i="12"/>
  <c r="G1265" i="12"/>
  <c r="G1266" i="12"/>
  <c r="G1267" i="12"/>
  <c r="G1268" i="12"/>
  <c r="G1269" i="12"/>
  <c r="G1270" i="12"/>
  <c r="G1271" i="12"/>
  <c r="G1272" i="12"/>
  <c r="G1273" i="12"/>
  <c r="G1274" i="12"/>
  <c r="G1275" i="12"/>
  <c r="G1276" i="12"/>
  <c r="G1277" i="12"/>
  <c r="G1278" i="12"/>
  <c r="G1279" i="12"/>
  <c r="G1280" i="12"/>
  <c r="G1281" i="12"/>
  <c r="G1282" i="12"/>
  <c r="G1283" i="12"/>
  <c r="G1284" i="12"/>
  <c r="G1285" i="12"/>
  <c r="G1286" i="12"/>
  <c r="G1287" i="12"/>
  <c r="G1288" i="12"/>
  <c r="G1289" i="12"/>
  <c r="G1290" i="12"/>
  <c r="G1291" i="12"/>
  <c r="G1292" i="12"/>
  <c r="G1293" i="12"/>
  <c r="G1294" i="12"/>
  <c r="G1295" i="12"/>
  <c r="G1296" i="12"/>
  <c r="G1297" i="12"/>
  <c r="G1298" i="12"/>
  <c r="G1299" i="12"/>
  <c r="G1300" i="12"/>
  <c r="G1301" i="12"/>
  <c r="G1302" i="12"/>
  <c r="G1303" i="12"/>
  <c r="G1304" i="12"/>
  <c r="G1305" i="12"/>
  <c r="G1306" i="12"/>
  <c r="G1307" i="12"/>
  <c r="G1308" i="12"/>
  <c r="G1309" i="12"/>
  <c r="G1310" i="12"/>
  <c r="G1311" i="12"/>
  <c r="G1312" i="12"/>
  <c r="G1313" i="12"/>
  <c r="G1314" i="12"/>
  <c r="G1315" i="12"/>
  <c r="G1316" i="12"/>
  <c r="G1317" i="12"/>
  <c r="G1318" i="12"/>
  <c r="G1319" i="12"/>
  <c r="G1320" i="12"/>
  <c r="G1321" i="12"/>
  <c r="G1322" i="12"/>
  <c r="G1323" i="12"/>
  <c r="G1324" i="12"/>
  <c r="G1325" i="12"/>
  <c r="G1326" i="12"/>
  <c r="G1327" i="12"/>
  <c r="G1328" i="12"/>
  <c r="G1329" i="12"/>
  <c r="G1330" i="12"/>
  <c r="G1331" i="12"/>
  <c r="G1332" i="12"/>
  <c r="G1333" i="12"/>
  <c r="G1334" i="12"/>
  <c r="G1335" i="12"/>
  <c r="G1336" i="12"/>
  <c r="G1337" i="12"/>
  <c r="G1338" i="12"/>
  <c r="G1339" i="12"/>
  <c r="G1340" i="12"/>
  <c r="G1341" i="12"/>
  <c r="G1342" i="12"/>
  <c r="G1343" i="12"/>
  <c r="G1344" i="12"/>
  <c r="G1345" i="12"/>
  <c r="G1346" i="12"/>
  <c r="G1347" i="12"/>
  <c r="G1348" i="12"/>
  <c r="G1349" i="12"/>
  <c r="G1350" i="12"/>
  <c r="G1351" i="12"/>
  <c r="G1352" i="12"/>
  <c r="G1353" i="12"/>
  <c r="G1354" i="12"/>
  <c r="G1355" i="12"/>
  <c r="G1356" i="12"/>
  <c r="G1357" i="12"/>
  <c r="G1358" i="12"/>
  <c r="G1359" i="12"/>
  <c r="G1360" i="12"/>
  <c r="G1361" i="12"/>
  <c r="G1362" i="12"/>
  <c r="G1363" i="12"/>
  <c r="G1364" i="12"/>
  <c r="G1365" i="12"/>
  <c r="G1366" i="12"/>
  <c r="G1367" i="12"/>
  <c r="G1368" i="12"/>
  <c r="G1369" i="12"/>
  <c r="G1370" i="12"/>
  <c r="G1371" i="12"/>
  <c r="G1372" i="12"/>
  <c r="G1373" i="12"/>
  <c r="G1374" i="12"/>
  <c r="G1375" i="12"/>
  <c r="G1376" i="12"/>
  <c r="G1377" i="12"/>
  <c r="G1378" i="12"/>
  <c r="G1379" i="12"/>
  <c r="G1380" i="12"/>
  <c r="G1381" i="12"/>
  <c r="G1382" i="12"/>
  <c r="G1383" i="12"/>
  <c r="G1384" i="12"/>
  <c r="G1385" i="12"/>
  <c r="G1386" i="12"/>
  <c r="G1387" i="12"/>
  <c r="G1388" i="12"/>
  <c r="G1389" i="12"/>
  <c r="G1390" i="12"/>
  <c r="G1391" i="12"/>
  <c r="G1392" i="12"/>
  <c r="G1393" i="12"/>
  <c r="G1394" i="12"/>
  <c r="G1395" i="12"/>
  <c r="G1396" i="12"/>
  <c r="G1397" i="12"/>
  <c r="G1398" i="12"/>
  <c r="G1399" i="12"/>
  <c r="G1400" i="12"/>
  <c r="G1401" i="12"/>
  <c r="G1402" i="12"/>
  <c r="G1403" i="12"/>
  <c r="G1404" i="12"/>
  <c r="G1405" i="12"/>
  <c r="G1406" i="12"/>
  <c r="G1407" i="12"/>
  <c r="G1408" i="12"/>
  <c r="G1409" i="12"/>
  <c r="G1410" i="12"/>
  <c r="G1411" i="12"/>
  <c r="G1412" i="12"/>
  <c r="G1413" i="12"/>
  <c r="G1414" i="12"/>
  <c r="G1415" i="12"/>
  <c r="G1416" i="12"/>
  <c r="G1417" i="12"/>
  <c r="G1418" i="12"/>
  <c r="G1419" i="12"/>
  <c r="G1420" i="12"/>
  <c r="G1421" i="12"/>
  <c r="G1422" i="12"/>
  <c r="G1423" i="12"/>
  <c r="G1424" i="12"/>
  <c r="G1425" i="12"/>
  <c r="G1426" i="12"/>
  <c r="G1427" i="12"/>
  <c r="G1428" i="12"/>
  <c r="G1429" i="12"/>
  <c r="G1430" i="12"/>
  <c r="G1431" i="12"/>
  <c r="G1432" i="12"/>
  <c r="G1433" i="12"/>
  <c r="G1434" i="12"/>
  <c r="G1435" i="12"/>
  <c r="G1436" i="12"/>
  <c r="G1437" i="12"/>
  <c r="G1438" i="12"/>
  <c r="G1439" i="12"/>
  <c r="G1440" i="12"/>
  <c r="G1441" i="12"/>
  <c r="G1442" i="12"/>
  <c r="G1443" i="12"/>
  <c r="G1444" i="12"/>
  <c r="G1445" i="12"/>
  <c r="G1446" i="12"/>
  <c r="G1447" i="12"/>
  <c r="G1448" i="12"/>
  <c r="G1449" i="12"/>
  <c r="G1450" i="12"/>
  <c r="G1451" i="12"/>
  <c r="G1452" i="12"/>
  <c r="G1453" i="12"/>
  <c r="G1454" i="12"/>
  <c r="G1455" i="12"/>
  <c r="G1456" i="12"/>
  <c r="G1457" i="12"/>
  <c r="G1458" i="12"/>
  <c r="G1459" i="12"/>
  <c r="G1460" i="12"/>
  <c r="G1461" i="12"/>
  <c r="G1462" i="12"/>
  <c r="G1463" i="12"/>
  <c r="G1464" i="12"/>
  <c r="G1465" i="12"/>
  <c r="G1466" i="12"/>
  <c r="G1467" i="12"/>
  <c r="G1468" i="12"/>
  <c r="G1469" i="12"/>
  <c r="G1470" i="12"/>
  <c r="G1471" i="12"/>
  <c r="G1472" i="12"/>
  <c r="G1473" i="12"/>
  <c r="G1474" i="12"/>
  <c r="G1475" i="12"/>
  <c r="G1476" i="12"/>
  <c r="G1477" i="12"/>
  <c r="G1478" i="12"/>
  <c r="G1479" i="12"/>
  <c r="G1480" i="12"/>
  <c r="G1481" i="12"/>
  <c r="G1482" i="12"/>
  <c r="G1483" i="12"/>
  <c r="G1484" i="12"/>
  <c r="G1485" i="12"/>
  <c r="G1486" i="12"/>
  <c r="G1487" i="12"/>
  <c r="G1488" i="12"/>
  <c r="G1489" i="12"/>
  <c r="G1490" i="12"/>
  <c r="G1491" i="12"/>
  <c r="G1492" i="12"/>
  <c r="G1493" i="12"/>
  <c r="G1494" i="12"/>
  <c r="G1495" i="12"/>
  <c r="G1496" i="12"/>
  <c r="G1497" i="12"/>
  <c r="G1498" i="12"/>
  <c r="G1499" i="12"/>
  <c r="G1500" i="12"/>
  <c r="G1501" i="12"/>
  <c r="G1502" i="12"/>
  <c r="G1503" i="12"/>
  <c r="G1504" i="12"/>
  <c r="G1505" i="12"/>
  <c r="G1506" i="12"/>
  <c r="G1507" i="12"/>
  <c r="G1508" i="12"/>
  <c r="G1509" i="12"/>
  <c r="G1510" i="12"/>
  <c r="G1511" i="12"/>
  <c r="G1512" i="12"/>
  <c r="G1513" i="12"/>
  <c r="G1514" i="12"/>
  <c r="G1515" i="12"/>
  <c r="G1516" i="12"/>
  <c r="G1517" i="12"/>
  <c r="G1518" i="12"/>
  <c r="G1519" i="12"/>
  <c r="G1520" i="12"/>
  <c r="G1521" i="12"/>
  <c r="G1522" i="12"/>
  <c r="G1523" i="12"/>
  <c r="G1524" i="12"/>
  <c r="G1525" i="12"/>
  <c r="G1526" i="12"/>
  <c r="G1527" i="12"/>
  <c r="G1528" i="12"/>
  <c r="G1529" i="12"/>
  <c r="G1530" i="12"/>
  <c r="G1531" i="12"/>
  <c r="G1532" i="12"/>
  <c r="G1533" i="12"/>
  <c r="G1534" i="12"/>
  <c r="G1535" i="12"/>
  <c r="G1536" i="12"/>
  <c r="G1537" i="12"/>
  <c r="G1538" i="12"/>
  <c r="G1539" i="12"/>
  <c r="G1540" i="12"/>
  <c r="G1541" i="12"/>
  <c r="G1542" i="12"/>
  <c r="G1543" i="12"/>
  <c r="G1544" i="12"/>
  <c r="G1545" i="12"/>
  <c r="G1546" i="12"/>
  <c r="G1547" i="12"/>
  <c r="G1548" i="12"/>
  <c r="G1549" i="12"/>
  <c r="G1550" i="12"/>
  <c r="G1551" i="12"/>
  <c r="G1552" i="12"/>
  <c r="G1553" i="12"/>
  <c r="G1554" i="12"/>
  <c r="G1555" i="12"/>
  <c r="G1556" i="12"/>
  <c r="G1557" i="12"/>
  <c r="G1558" i="12"/>
  <c r="G1559" i="12"/>
  <c r="G1560" i="12"/>
  <c r="G1561" i="12"/>
  <c r="G1562" i="12"/>
  <c r="G1563" i="12"/>
  <c r="G1564" i="12"/>
  <c r="G1565" i="12"/>
  <c r="G1566" i="12"/>
  <c r="G1567" i="12"/>
  <c r="G1568" i="12"/>
  <c r="G1569" i="12"/>
  <c r="G1570" i="12"/>
  <c r="G1571" i="12"/>
  <c r="G1572" i="12"/>
  <c r="G1573" i="12"/>
  <c r="G1574" i="12"/>
  <c r="G1575" i="12"/>
  <c r="G1576" i="12"/>
  <c r="G1577" i="12"/>
  <c r="G1578" i="12"/>
  <c r="G1579" i="12"/>
  <c r="G1580" i="12"/>
  <c r="G1581" i="12"/>
  <c r="G1582" i="12"/>
  <c r="G1583" i="12"/>
  <c r="G1584" i="12"/>
  <c r="G1585" i="12"/>
  <c r="G1586" i="12"/>
  <c r="G1587" i="12"/>
  <c r="G1588" i="12"/>
  <c r="G1589" i="12"/>
  <c r="G1590" i="12"/>
  <c r="G1591" i="12"/>
  <c r="G1592" i="12"/>
  <c r="G1593" i="12"/>
  <c r="G1594" i="12"/>
  <c r="G1595" i="12"/>
  <c r="G1596" i="12"/>
  <c r="G1597" i="12"/>
  <c r="G1598" i="12"/>
  <c r="G1599" i="12"/>
  <c r="G1600" i="12"/>
  <c r="G1601" i="12"/>
  <c r="G1602" i="12"/>
  <c r="G1603" i="12"/>
  <c r="G1604" i="12"/>
  <c r="G1605" i="12"/>
  <c r="G1606" i="12"/>
  <c r="G1607" i="12"/>
  <c r="G1608" i="12"/>
  <c r="G1609" i="12"/>
  <c r="G1610" i="12"/>
  <c r="G1611" i="12"/>
  <c r="G1612" i="12"/>
  <c r="G1613" i="12"/>
  <c r="G1614" i="12"/>
  <c r="G1615" i="12"/>
  <c r="G1616" i="12"/>
  <c r="G1617" i="12"/>
  <c r="G1618" i="12"/>
  <c r="G1619" i="12"/>
  <c r="G1620" i="12"/>
  <c r="G1621" i="12"/>
  <c r="G1622" i="12"/>
  <c r="G1623" i="12"/>
  <c r="G1624" i="12"/>
  <c r="G1625" i="12"/>
  <c r="G1626" i="12"/>
  <c r="G1627" i="12"/>
  <c r="G1628" i="12"/>
  <c r="G1629" i="12"/>
  <c r="G1630" i="12"/>
  <c r="G1631" i="12"/>
  <c r="G1632" i="12"/>
  <c r="G1633" i="12"/>
  <c r="G1634" i="12"/>
  <c r="G1635" i="12"/>
  <c r="G1636" i="12"/>
  <c r="G1637" i="12"/>
  <c r="G1638" i="12"/>
  <c r="G1639" i="12"/>
  <c r="G1640" i="12"/>
  <c r="G1641" i="12"/>
  <c r="G1642" i="12"/>
  <c r="G1643" i="12"/>
  <c r="G1644" i="12"/>
  <c r="G1645" i="12"/>
  <c r="G1646" i="12"/>
  <c r="G1647" i="12"/>
  <c r="G1648" i="12"/>
  <c r="G1649" i="12"/>
  <c r="G1650" i="12"/>
  <c r="G1651" i="12"/>
  <c r="G1652" i="12"/>
  <c r="G1653" i="12"/>
  <c r="G1654" i="12"/>
  <c r="G1655" i="12"/>
  <c r="G1656" i="12"/>
  <c r="G1657" i="12"/>
  <c r="G1658" i="12"/>
  <c r="G1659" i="12"/>
  <c r="G1660" i="12"/>
  <c r="G1661" i="12"/>
  <c r="G1662" i="12"/>
  <c r="G1663" i="12"/>
  <c r="G1664" i="12"/>
  <c r="G1665" i="12"/>
  <c r="G1666" i="12"/>
  <c r="G1667" i="12"/>
  <c r="G1668" i="12"/>
  <c r="G1669" i="12"/>
  <c r="G1670" i="12"/>
  <c r="G1671" i="12"/>
  <c r="G1672" i="12"/>
  <c r="G1673" i="12"/>
  <c r="G1674" i="12"/>
  <c r="G1675" i="12"/>
  <c r="G1676" i="12"/>
  <c r="G1677" i="12"/>
  <c r="G1678" i="12"/>
  <c r="G1679" i="12"/>
  <c r="G1680" i="12"/>
  <c r="G1681" i="12"/>
  <c r="G1682" i="12"/>
  <c r="G1683" i="12"/>
  <c r="G1684" i="12"/>
  <c r="G1685" i="12"/>
  <c r="G1686" i="12"/>
  <c r="G1687" i="12"/>
  <c r="G1688" i="12"/>
  <c r="G1689" i="12"/>
  <c r="G1690" i="12"/>
  <c r="G1691" i="12"/>
  <c r="G1692" i="12"/>
  <c r="G1693" i="12"/>
  <c r="G1694" i="12"/>
  <c r="G1695" i="12"/>
  <c r="G1696" i="12"/>
  <c r="G1697" i="12"/>
  <c r="G1698" i="12"/>
  <c r="G1699" i="12"/>
  <c r="G1700" i="12"/>
  <c r="G1701" i="12"/>
  <c r="G1702" i="12"/>
  <c r="G1703" i="12"/>
  <c r="G1704" i="12"/>
  <c r="G1705" i="12"/>
  <c r="G1706" i="12"/>
  <c r="G1707" i="12"/>
  <c r="G1708" i="12"/>
  <c r="G1709" i="12"/>
  <c r="G1710" i="12"/>
  <c r="G1711" i="12"/>
  <c r="G1712" i="12"/>
  <c r="G1713" i="12"/>
  <c r="G1714" i="12"/>
  <c r="G1715" i="12"/>
  <c r="G1716" i="12"/>
  <c r="G1717" i="12"/>
  <c r="G1718" i="12"/>
  <c r="G1719" i="12"/>
  <c r="G1720" i="12"/>
  <c r="G1721" i="12"/>
  <c r="G1722" i="12"/>
  <c r="G1723" i="12"/>
  <c r="G1724" i="12"/>
  <c r="G1725" i="12"/>
  <c r="G1726" i="12"/>
  <c r="G1727" i="12"/>
  <c r="G1728" i="12"/>
  <c r="G1729" i="12"/>
  <c r="G1730" i="12"/>
  <c r="G1731" i="12"/>
  <c r="G1732" i="12"/>
  <c r="G1733" i="12"/>
  <c r="G1734" i="12"/>
  <c r="G1735" i="12"/>
  <c r="G1736" i="12"/>
  <c r="G1737" i="12"/>
  <c r="G1738" i="12"/>
  <c r="G1739" i="12"/>
  <c r="G1740" i="12"/>
  <c r="G1741" i="12"/>
  <c r="G1742" i="12"/>
  <c r="G1743" i="12"/>
  <c r="G1744" i="12"/>
  <c r="G1745" i="12"/>
  <c r="G1746" i="12"/>
  <c r="G1747" i="12"/>
  <c r="G1748" i="12"/>
  <c r="G1749" i="12"/>
  <c r="G1750" i="12"/>
  <c r="G1751" i="12"/>
  <c r="G1752" i="12"/>
  <c r="G1753" i="12"/>
  <c r="G1754" i="12"/>
  <c r="G1755" i="12"/>
  <c r="G1756" i="12"/>
  <c r="G1757" i="12"/>
  <c r="G1758" i="12"/>
  <c r="G1759" i="12"/>
  <c r="G1760" i="12"/>
  <c r="G1761" i="12"/>
  <c r="G1762" i="12"/>
  <c r="G1763" i="12"/>
  <c r="G1764" i="12"/>
  <c r="G1765" i="12"/>
  <c r="G1766" i="12"/>
  <c r="G1767" i="12"/>
  <c r="G1768" i="12"/>
  <c r="G1769" i="12"/>
  <c r="G1770" i="12"/>
  <c r="G1771" i="12"/>
  <c r="G1772" i="12"/>
  <c r="G1773" i="12"/>
  <c r="G1774" i="12"/>
  <c r="G1775" i="12"/>
  <c r="G1776" i="12"/>
  <c r="G1777" i="12"/>
  <c r="G1778" i="12"/>
  <c r="G1779" i="12"/>
  <c r="G1780" i="12"/>
  <c r="G1781" i="12"/>
  <c r="G1782" i="12"/>
  <c r="G1783" i="12"/>
  <c r="G1784" i="12"/>
  <c r="G1785" i="12"/>
  <c r="G1786" i="12"/>
  <c r="G1787" i="12"/>
  <c r="G1788" i="12"/>
  <c r="G1789" i="12"/>
  <c r="G1790" i="12"/>
  <c r="G1791" i="12"/>
  <c r="G1792" i="12"/>
  <c r="G1793" i="12"/>
  <c r="G1794" i="12"/>
  <c r="G1795" i="12"/>
  <c r="G1796" i="12"/>
  <c r="G1797" i="12"/>
  <c r="G1798" i="12"/>
  <c r="G1799" i="12"/>
  <c r="G1800" i="12"/>
  <c r="G1801" i="12"/>
  <c r="G1802" i="12"/>
  <c r="G1803" i="12"/>
  <c r="G1804" i="12"/>
  <c r="G1805" i="12"/>
  <c r="G1806" i="12"/>
  <c r="G1807" i="12"/>
  <c r="G1808" i="12"/>
  <c r="G1809" i="12"/>
  <c r="G1810" i="12"/>
  <c r="G1811" i="12"/>
  <c r="G1812" i="12"/>
  <c r="G1813" i="12"/>
  <c r="G1814" i="12"/>
  <c r="G1815" i="12"/>
  <c r="G1816" i="12"/>
  <c r="G1817" i="12"/>
  <c r="G1818" i="12"/>
  <c r="G1819" i="12"/>
  <c r="G1820" i="12"/>
  <c r="G1821" i="12"/>
  <c r="G1822" i="12"/>
  <c r="G1823" i="12"/>
  <c r="G1824" i="12"/>
  <c r="G1825" i="12"/>
  <c r="G1826" i="12"/>
  <c r="G1827" i="12"/>
  <c r="G1828" i="12"/>
  <c r="G1829" i="12"/>
  <c r="G1830" i="12"/>
  <c r="G1831" i="12"/>
  <c r="G1832" i="12"/>
  <c r="G1833" i="12"/>
  <c r="G1834" i="12"/>
  <c r="G1835" i="12"/>
  <c r="G1836" i="12"/>
  <c r="G1837" i="12"/>
  <c r="G1838" i="12"/>
  <c r="G1839" i="12"/>
  <c r="G1840" i="12"/>
  <c r="G1841" i="12"/>
  <c r="G1842" i="12"/>
  <c r="G1843" i="12"/>
  <c r="G1844" i="12"/>
  <c r="G1845" i="12"/>
  <c r="G1846" i="12"/>
  <c r="G1847" i="12"/>
  <c r="G1848" i="12"/>
  <c r="G1849" i="12"/>
  <c r="G1850" i="12"/>
  <c r="G1851" i="12"/>
  <c r="G1852" i="12"/>
  <c r="G1853" i="12"/>
  <c r="G1854" i="12"/>
  <c r="G1855" i="12"/>
  <c r="G1856" i="12"/>
  <c r="G1857" i="12"/>
  <c r="G1858" i="12"/>
  <c r="G1859" i="12"/>
  <c r="G1860" i="12"/>
  <c r="G1861" i="12"/>
  <c r="G1862" i="12"/>
  <c r="G1863" i="12"/>
  <c r="G1864" i="12"/>
  <c r="G1865" i="12"/>
  <c r="G1866" i="12"/>
  <c r="G1867" i="12"/>
  <c r="G1868" i="12"/>
  <c r="G1869" i="12"/>
  <c r="G1870" i="12"/>
  <c r="G1871" i="12"/>
  <c r="G1872" i="12"/>
  <c r="G1873" i="12"/>
  <c r="G1874" i="12"/>
  <c r="G1875" i="12"/>
  <c r="G1876" i="12"/>
  <c r="G1877" i="12"/>
  <c r="G1878" i="12"/>
  <c r="G1879" i="12"/>
  <c r="G1880" i="12"/>
  <c r="G1881" i="12"/>
  <c r="G1882" i="12"/>
  <c r="G1883" i="12"/>
  <c r="G1884" i="12"/>
  <c r="G1885" i="12"/>
  <c r="G1886" i="12"/>
  <c r="G1887" i="12"/>
  <c r="G1888" i="12"/>
  <c r="G1889" i="12"/>
  <c r="G1890" i="12"/>
  <c r="G1891" i="12"/>
  <c r="G1892" i="12"/>
  <c r="G1893" i="12"/>
  <c r="G1894" i="12"/>
  <c r="G1895" i="12"/>
  <c r="G1896" i="12"/>
  <c r="G1897" i="12"/>
  <c r="G1898" i="12"/>
  <c r="G1899" i="12"/>
  <c r="G1900" i="12"/>
  <c r="G1901" i="12"/>
  <c r="G1902" i="12"/>
  <c r="G1903" i="12"/>
  <c r="G1904" i="12"/>
  <c r="G1905" i="12"/>
  <c r="G1906" i="12"/>
  <c r="G1907" i="12"/>
  <c r="G1908" i="12"/>
  <c r="G1909" i="12"/>
  <c r="G1910" i="12"/>
  <c r="G1911" i="12"/>
  <c r="G1912" i="12"/>
  <c r="G1913" i="12"/>
  <c r="G1914" i="12"/>
  <c r="G1915" i="12"/>
  <c r="G1916" i="12"/>
  <c r="G1917" i="12"/>
  <c r="G1918" i="12"/>
  <c r="G1919" i="12"/>
  <c r="G1920" i="12"/>
  <c r="G1921" i="12"/>
  <c r="G1922" i="12"/>
  <c r="G1923" i="12"/>
  <c r="G1924" i="12"/>
  <c r="G1925" i="12"/>
  <c r="G1926" i="12"/>
  <c r="G1927" i="12"/>
  <c r="G1928" i="12"/>
  <c r="G1929" i="12"/>
  <c r="G1930" i="12"/>
  <c r="G1931" i="12"/>
  <c r="G1932" i="12"/>
  <c r="G1933" i="12"/>
  <c r="G1934" i="12"/>
  <c r="G1935" i="12"/>
  <c r="G1936" i="12"/>
  <c r="G1937" i="12"/>
  <c r="G1938" i="12"/>
  <c r="G1939" i="12"/>
  <c r="G1940" i="12"/>
  <c r="G1941" i="12"/>
  <c r="G1942" i="12"/>
  <c r="G1943" i="12"/>
  <c r="G1944" i="12"/>
  <c r="G1945" i="12"/>
  <c r="G1946" i="12"/>
  <c r="G1947" i="12"/>
  <c r="G1948" i="12"/>
  <c r="G1949" i="12"/>
  <c r="G1950" i="12"/>
  <c r="G1951" i="12"/>
  <c r="G1952" i="12"/>
  <c r="G1953" i="12"/>
  <c r="G1954" i="12"/>
  <c r="G1955" i="12"/>
  <c r="G1956" i="12"/>
  <c r="G1957" i="12"/>
  <c r="G1958" i="12"/>
  <c r="G1959" i="12"/>
  <c r="G1960" i="12"/>
  <c r="G1961" i="12"/>
  <c r="G1962" i="12"/>
  <c r="G1963" i="12"/>
  <c r="G1964" i="12"/>
  <c r="G1965" i="12"/>
  <c r="G1966" i="12"/>
  <c r="G1967" i="12"/>
  <c r="G1968" i="12"/>
  <c r="G1969" i="12"/>
  <c r="G1970" i="12"/>
  <c r="G1971" i="12"/>
  <c r="G1972" i="12"/>
  <c r="G1973" i="12"/>
  <c r="G1974" i="12"/>
  <c r="G1975" i="12"/>
  <c r="G1976" i="12"/>
  <c r="G1977" i="12"/>
  <c r="G1978" i="12"/>
  <c r="G1979" i="12"/>
  <c r="G1980" i="12"/>
  <c r="G1981" i="12"/>
  <c r="G1982" i="12"/>
  <c r="G1983" i="12"/>
  <c r="G1984" i="12"/>
  <c r="G1985" i="12"/>
  <c r="G1986" i="12"/>
  <c r="G1987" i="12"/>
  <c r="G1988" i="12"/>
  <c r="G1989" i="12"/>
  <c r="G1990" i="12"/>
  <c r="G1991" i="12"/>
  <c r="G1992" i="12"/>
  <c r="G1993" i="12"/>
  <c r="G1994" i="12"/>
  <c r="G1995" i="12"/>
  <c r="G1996" i="12"/>
  <c r="G1997" i="12"/>
  <c r="G1998" i="12"/>
  <c r="G1999" i="12"/>
  <c r="G2000" i="12"/>
  <c r="G2001" i="12"/>
  <c r="G2002" i="12"/>
  <c r="G2003" i="12"/>
  <c r="G2004" i="12"/>
  <c r="G2005" i="12"/>
  <c r="G2006" i="12"/>
  <c r="G2007" i="12"/>
  <c r="G2008" i="12"/>
  <c r="G2009" i="12"/>
  <c r="G2010" i="12"/>
  <c r="G2011" i="12"/>
  <c r="G2012" i="12"/>
  <c r="G2013" i="12"/>
  <c r="G2014" i="12"/>
  <c r="G2015" i="12"/>
  <c r="G2016" i="12"/>
  <c r="G2017" i="12"/>
  <c r="G2018" i="12"/>
  <c r="G2019" i="12"/>
  <c r="G2020" i="12"/>
  <c r="G2021" i="12"/>
  <c r="G2022" i="12"/>
  <c r="G2023" i="12"/>
  <c r="G2024" i="12"/>
  <c r="G2025" i="12"/>
  <c r="G2026" i="12"/>
  <c r="G2027" i="12"/>
  <c r="G2028" i="12"/>
  <c r="G2029" i="12"/>
  <c r="G2030" i="12"/>
  <c r="G2031" i="12"/>
  <c r="G2032" i="12"/>
  <c r="G2033" i="12"/>
  <c r="G2034" i="12"/>
  <c r="G2035" i="12"/>
  <c r="G2036" i="12"/>
  <c r="G2037" i="12"/>
  <c r="G2038" i="12"/>
  <c r="G2039" i="12"/>
  <c r="G2040" i="12"/>
  <c r="G2041" i="12"/>
  <c r="G2042" i="12"/>
  <c r="G2043" i="12"/>
  <c r="G2044" i="12"/>
  <c r="G2045" i="12"/>
  <c r="G2046" i="12"/>
  <c r="G2047" i="12"/>
  <c r="G2048" i="12"/>
  <c r="G2049" i="12"/>
  <c r="G2050" i="12"/>
  <c r="G2051" i="12"/>
  <c r="G2052" i="12"/>
  <c r="G2053" i="12"/>
  <c r="G2054" i="12"/>
  <c r="G2055" i="12"/>
  <c r="G2056" i="12"/>
  <c r="G2057" i="12"/>
  <c r="G2058" i="12"/>
  <c r="G2059" i="12"/>
  <c r="G2060" i="12"/>
  <c r="G2061" i="12"/>
  <c r="G2062" i="12"/>
  <c r="G2063" i="12"/>
  <c r="G2064" i="12"/>
  <c r="G2065" i="12"/>
  <c r="G2066" i="12"/>
  <c r="G2067" i="12"/>
  <c r="G2068" i="12"/>
  <c r="G2069" i="12"/>
  <c r="G2070" i="12"/>
  <c r="G2071" i="12"/>
  <c r="G2072" i="12"/>
  <c r="G2073" i="12"/>
  <c r="G2074" i="12"/>
  <c r="G2075" i="12"/>
  <c r="G2076" i="12"/>
  <c r="G2077" i="12"/>
  <c r="G2078" i="12"/>
  <c r="G2079" i="12"/>
  <c r="G2080" i="12"/>
  <c r="G2081" i="12"/>
  <c r="G2082" i="12"/>
  <c r="G2083" i="12"/>
  <c r="G2084" i="12"/>
  <c r="G2085" i="12"/>
  <c r="G2086" i="12"/>
  <c r="G2087" i="12"/>
  <c r="G2088" i="12"/>
  <c r="G2089" i="12"/>
  <c r="G2090" i="12"/>
  <c r="G2091" i="12"/>
  <c r="G2092" i="12"/>
  <c r="G2093" i="12"/>
  <c r="G2094" i="12"/>
  <c r="G2095" i="12"/>
  <c r="G2096" i="12"/>
  <c r="G2097" i="12"/>
  <c r="G2098" i="12"/>
  <c r="G2099" i="12"/>
  <c r="G2100" i="12"/>
  <c r="G2101" i="12"/>
  <c r="G2102" i="12"/>
  <c r="G2103" i="12"/>
  <c r="G2104" i="12"/>
  <c r="G2105" i="12"/>
  <c r="G2106" i="12"/>
  <c r="G2107" i="12"/>
  <c r="G2108" i="12"/>
  <c r="G2109" i="12"/>
  <c r="G2110" i="12"/>
  <c r="G2111" i="12"/>
  <c r="G2112" i="12"/>
  <c r="G2113" i="12"/>
  <c r="G2114" i="12"/>
  <c r="G2115" i="12"/>
  <c r="G2116" i="12"/>
  <c r="G2117" i="12"/>
  <c r="G2118" i="12"/>
  <c r="G2119" i="12"/>
  <c r="G2120" i="12"/>
  <c r="G2121" i="12"/>
  <c r="G2122" i="12"/>
  <c r="G2123" i="12"/>
  <c r="G2124" i="12"/>
  <c r="G2125" i="12"/>
  <c r="G2126" i="12"/>
  <c r="G2127" i="12"/>
  <c r="G2128" i="12"/>
  <c r="G2129" i="12"/>
  <c r="G2130" i="12"/>
  <c r="G2131" i="12"/>
  <c r="G2132" i="12"/>
  <c r="G2133" i="12"/>
  <c r="G2134" i="12"/>
  <c r="G2135" i="12"/>
  <c r="G2136" i="12"/>
  <c r="G2137" i="12"/>
  <c r="G2138" i="12"/>
  <c r="G2139" i="12"/>
  <c r="G2140" i="12"/>
  <c r="G2141" i="12"/>
  <c r="G2142" i="12"/>
  <c r="G2143" i="12"/>
  <c r="G2144" i="12"/>
  <c r="G2145" i="12"/>
  <c r="G2146" i="12"/>
  <c r="G2147" i="12"/>
  <c r="G2148" i="12"/>
  <c r="G2149" i="12"/>
  <c r="G2150" i="12"/>
  <c r="G2151" i="12"/>
  <c r="G2152" i="12"/>
  <c r="G2153" i="12"/>
  <c r="G2154" i="12"/>
  <c r="G2155" i="12"/>
  <c r="G2156" i="12"/>
  <c r="G2157" i="12"/>
  <c r="G2158" i="12"/>
  <c r="G2159" i="12"/>
  <c r="G2160" i="12"/>
  <c r="G2161" i="12"/>
  <c r="G2162" i="12"/>
  <c r="G2163" i="12"/>
  <c r="G2164" i="12"/>
  <c r="G2165" i="12"/>
  <c r="G2166" i="12"/>
  <c r="G2167" i="12"/>
  <c r="G2168" i="12"/>
  <c r="G2169" i="12"/>
  <c r="G2170" i="12"/>
  <c r="G2171" i="12"/>
  <c r="G2172" i="12"/>
  <c r="G2173" i="12"/>
  <c r="G2174" i="12"/>
  <c r="G2175" i="12"/>
  <c r="G2176" i="12"/>
  <c r="G2177" i="12"/>
  <c r="G2178" i="12"/>
  <c r="G2179" i="12"/>
  <c r="G2180" i="12"/>
  <c r="G2181" i="12"/>
  <c r="G2182" i="12"/>
  <c r="G2183" i="12"/>
  <c r="G2184" i="12"/>
  <c r="G2185" i="12"/>
  <c r="G2186" i="12"/>
  <c r="G2187" i="12"/>
  <c r="G2188" i="12"/>
  <c r="G2189" i="12"/>
  <c r="G2190" i="12"/>
  <c r="G2191" i="12"/>
  <c r="G2192" i="12"/>
  <c r="G2193" i="12"/>
  <c r="G2194" i="12"/>
  <c r="G2195" i="12"/>
  <c r="G2196" i="12"/>
  <c r="G2197" i="12"/>
  <c r="G2198" i="12"/>
  <c r="G2199" i="12"/>
  <c r="G2200" i="12"/>
  <c r="G2201" i="12"/>
  <c r="G2202" i="12"/>
  <c r="G2203" i="12"/>
  <c r="G2204" i="12"/>
  <c r="G2205" i="12"/>
  <c r="G2206" i="12"/>
  <c r="G2207" i="12"/>
  <c r="G2208" i="12"/>
  <c r="G2209" i="12"/>
  <c r="G2210" i="12"/>
  <c r="G2211" i="12"/>
  <c r="G2212" i="12"/>
  <c r="G2213" i="12"/>
  <c r="G2214" i="12"/>
  <c r="G2215" i="12"/>
  <c r="G2216" i="12"/>
  <c r="G2217" i="12"/>
  <c r="G2218" i="12"/>
  <c r="G2219" i="12"/>
  <c r="G2220" i="12"/>
  <c r="G2221" i="12"/>
  <c r="G2222" i="12"/>
  <c r="G2223" i="12"/>
  <c r="G2224" i="12"/>
  <c r="G2225" i="12"/>
  <c r="G2226" i="12"/>
  <c r="G2227" i="12"/>
  <c r="G2228" i="12"/>
  <c r="G2229" i="12"/>
  <c r="G2230" i="12"/>
  <c r="G2231" i="12"/>
  <c r="G2232" i="12"/>
  <c r="G2233" i="12"/>
  <c r="G2234" i="12"/>
  <c r="G2235" i="12"/>
  <c r="G2236" i="12"/>
  <c r="G2237" i="12"/>
  <c r="G2238" i="12"/>
  <c r="G2239" i="12"/>
  <c r="G2240" i="12"/>
  <c r="G2241" i="12"/>
  <c r="G2242" i="12"/>
  <c r="G2243" i="12"/>
  <c r="G2244" i="12"/>
  <c r="G2245" i="12"/>
  <c r="G2246" i="12"/>
  <c r="G2247" i="12"/>
  <c r="G2248" i="12"/>
  <c r="G2249" i="12"/>
  <c r="G2250" i="12"/>
  <c r="G2251" i="12"/>
  <c r="G2252" i="12"/>
  <c r="G2253" i="12"/>
  <c r="G2254" i="12"/>
  <c r="G2255" i="12"/>
  <c r="G2256" i="12"/>
  <c r="G2257" i="12"/>
  <c r="G2258" i="12"/>
  <c r="G2259" i="12"/>
  <c r="G2260" i="12"/>
  <c r="G2261" i="12"/>
  <c r="G2262" i="12"/>
  <c r="G2263" i="12"/>
  <c r="G2264" i="12"/>
  <c r="G2265" i="12"/>
  <c r="G2266" i="12"/>
  <c r="G2267" i="12"/>
  <c r="G2268" i="12"/>
  <c r="G2269" i="12"/>
  <c r="G2270" i="12"/>
  <c r="G2271" i="12"/>
  <c r="G2272" i="12"/>
  <c r="G2273" i="12"/>
  <c r="G2274" i="12"/>
  <c r="G2275" i="12"/>
  <c r="G2276" i="12"/>
  <c r="G2277" i="12"/>
  <c r="G2278" i="12"/>
  <c r="G2279" i="12"/>
  <c r="G2280" i="12"/>
  <c r="G2281" i="12"/>
  <c r="G2282" i="12"/>
  <c r="G2283" i="12"/>
  <c r="G2284" i="12"/>
  <c r="G2285" i="12"/>
  <c r="G2286" i="12"/>
  <c r="G2287" i="12"/>
  <c r="G2288" i="12"/>
  <c r="G2289" i="12"/>
  <c r="G2290" i="12"/>
  <c r="G2291" i="12"/>
  <c r="G2292" i="12"/>
  <c r="G2293" i="12"/>
  <c r="G2294" i="12"/>
  <c r="G2295" i="12"/>
  <c r="G2296" i="12"/>
  <c r="G2297" i="12"/>
  <c r="G2298" i="12"/>
  <c r="G2299" i="12"/>
  <c r="G2300" i="12"/>
  <c r="G2301" i="12"/>
  <c r="G2302" i="12"/>
  <c r="G2303" i="12"/>
  <c r="G2304" i="12"/>
  <c r="G2305" i="12"/>
  <c r="G2306" i="12"/>
  <c r="G2307" i="12"/>
  <c r="G2308" i="12"/>
  <c r="G2309" i="12"/>
  <c r="G2310" i="12"/>
  <c r="G2311" i="12"/>
  <c r="G2312" i="12"/>
  <c r="G2313" i="12"/>
  <c r="G2314" i="12"/>
  <c r="G2315" i="12"/>
  <c r="G2316" i="12"/>
  <c r="G2317" i="12"/>
  <c r="G2318" i="12"/>
  <c r="G2319" i="12"/>
  <c r="G2320" i="12"/>
  <c r="G2321" i="12"/>
  <c r="G2322" i="12"/>
  <c r="G2323" i="12"/>
  <c r="G2324" i="12"/>
  <c r="G2325" i="12"/>
  <c r="G2326" i="12"/>
  <c r="G2327" i="12"/>
  <c r="G2328" i="12"/>
  <c r="G2329" i="12"/>
  <c r="G2330" i="12"/>
  <c r="G2331" i="12"/>
  <c r="G2332" i="12"/>
  <c r="G2333" i="12"/>
  <c r="G2334" i="12"/>
  <c r="G2335" i="12"/>
  <c r="G2336" i="12"/>
  <c r="G2337" i="12"/>
  <c r="G2338" i="12"/>
  <c r="G2339" i="12"/>
  <c r="G2340" i="12"/>
  <c r="G2341" i="12"/>
  <c r="G2342" i="12"/>
  <c r="G2343" i="12"/>
  <c r="G2344" i="12"/>
  <c r="G2345" i="12"/>
  <c r="G2346" i="12"/>
  <c r="G2347" i="12"/>
  <c r="G2348" i="12"/>
  <c r="G2349" i="12"/>
  <c r="G2350" i="12"/>
  <c r="G2351" i="12"/>
  <c r="G2352" i="12"/>
  <c r="G2353" i="12"/>
  <c r="G2354" i="12"/>
  <c r="G2355" i="12"/>
  <c r="G2356" i="12"/>
  <c r="G2357" i="12"/>
  <c r="G2358" i="12"/>
  <c r="G2359" i="12"/>
  <c r="G2360" i="12"/>
  <c r="G2361" i="12"/>
  <c r="G2362" i="12"/>
  <c r="G2363" i="12"/>
  <c r="G2364" i="12"/>
  <c r="G2365" i="12"/>
  <c r="G2366" i="12"/>
  <c r="G2367" i="12"/>
  <c r="G2368" i="12"/>
  <c r="G2369" i="12"/>
  <c r="G2370" i="12"/>
  <c r="G2371" i="12"/>
  <c r="G2373" i="12"/>
  <c r="G2374" i="12"/>
  <c r="G2375" i="12"/>
  <c r="G2376" i="12"/>
  <c r="G2377" i="12"/>
  <c r="G2378" i="12"/>
  <c r="G2379" i="12"/>
  <c r="G2380" i="12"/>
  <c r="G2381" i="12"/>
  <c r="G2382" i="12"/>
  <c r="G2383" i="12"/>
  <c r="G2384" i="12"/>
  <c r="G2385" i="12"/>
  <c r="G2386" i="12"/>
  <c r="G2387" i="12"/>
  <c r="G2388" i="12"/>
  <c r="G2389" i="12"/>
  <c r="G2390" i="12"/>
  <c r="G2391" i="12"/>
  <c r="G2392" i="12"/>
  <c r="G2393" i="12"/>
  <c r="G2394" i="12"/>
  <c r="G2395" i="12"/>
  <c r="G2396" i="12"/>
  <c r="G2397" i="12"/>
  <c r="G2398" i="12"/>
  <c r="G2399" i="12"/>
  <c r="G2400" i="12"/>
  <c r="G2401" i="12"/>
  <c r="G2402" i="12"/>
  <c r="G2403" i="12"/>
  <c r="G2404" i="12"/>
  <c r="G2405" i="12"/>
  <c r="G2406" i="12"/>
  <c r="G2407" i="12"/>
  <c r="G2408" i="12"/>
  <c r="G2409" i="12"/>
  <c r="G2410" i="12"/>
  <c r="G2411" i="12"/>
  <c r="G2412" i="12"/>
  <c r="G2413" i="12"/>
  <c r="G2414" i="12"/>
  <c r="G2415" i="12"/>
  <c r="G2416" i="12"/>
  <c r="G2417" i="12"/>
  <c r="G2418" i="12"/>
  <c r="G2419" i="12"/>
  <c r="G2420" i="12"/>
  <c r="G2421" i="12"/>
  <c r="G2422" i="12"/>
  <c r="G2423" i="12"/>
  <c r="G2424" i="12"/>
  <c r="G2425" i="12"/>
  <c r="G2426" i="12"/>
  <c r="G2427" i="12"/>
  <c r="G2428" i="12"/>
  <c r="G2429" i="12"/>
  <c r="G2430" i="12"/>
  <c r="G2431" i="12"/>
  <c r="G2432" i="12"/>
  <c r="G2433" i="12"/>
  <c r="G2434" i="12"/>
  <c r="G2435" i="12"/>
  <c r="G2436" i="12"/>
  <c r="G2437" i="12"/>
  <c r="G2438" i="12"/>
  <c r="G2439" i="12"/>
  <c r="G2440" i="12"/>
  <c r="G2441" i="12"/>
  <c r="G2442" i="12"/>
  <c r="G2443" i="12"/>
  <c r="G2444" i="12"/>
  <c r="G2445" i="12"/>
  <c r="G2446" i="12"/>
  <c r="G2447" i="12"/>
  <c r="G2448" i="12"/>
  <c r="G2449" i="12"/>
  <c r="G2450" i="12"/>
  <c r="G2451" i="12"/>
  <c r="G2452" i="12"/>
  <c r="G2453" i="12"/>
  <c r="G2454" i="12"/>
  <c r="G2455" i="12"/>
  <c r="G2456" i="12"/>
  <c r="G2457" i="12"/>
  <c r="G2458" i="12"/>
  <c r="G2459" i="12"/>
  <c r="G2460" i="12"/>
  <c r="G2461" i="12"/>
  <c r="G2462" i="12"/>
  <c r="G2463" i="12"/>
  <c r="G2464" i="12"/>
  <c r="G2465" i="12"/>
  <c r="G2466" i="12"/>
  <c r="G2467" i="12"/>
  <c r="G2468" i="12"/>
  <c r="G2469" i="12"/>
  <c r="G2470" i="12"/>
  <c r="G2471" i="12"/>
  <c r="G2472" i="12"/>
  <c r="G2473" i="12"/>
  <c r="G2474" i="12"/>
  <c r="G2475" i="12"/>
  <c r="G2476" i="12"/>
  <c r="G2477" i="12"/>
  <c r="G2478" i="12"/>
  <c r="G2479" i="12"/>
  <c r="G2480" i="12"/>
  <c r="G2481" i="12"/>
  <c r="G2482" i="12"/>
  <c r="G2483" i="12"/>
  <c r="G2484" i="12"/>
  <c r="G2485" i="12"/>
  <c r="G2486" i="12"/>
  <c r="G2487" i="12"/>
  <c r="G2488" i="12"/>
  <c r="G2489" i="12"/>
  <c r="G2490" i="12"/>
  <c r="G2491" i="12"/>
  <c r="G2492" i="12"/>
  <c r="G2493" i="12"/>
  <c r="G2494" i="12"/>
  <c r="G2495" i="12"/>
  <c r="G2496" i="12"/>
  <c r="G2497" i="12"/>
  <c r="G2498" i="12"/>
  <c r="G2499" i="12"/>
  <c r="G2500" i="12"/>
  <c r="G2501" i="12"/>
  <c r="G2502" i="12"/>
  <c r="G2503" i="12"/>
  <c r="G2504" i="12"/>
  <c r="G2505" i="12"/>
  <c r="G2506" i="12"/>
  <c r="G2507" i="12"/>
  <c r="G2508" i="12"/>
  <c r="G2509" i="12"/>
  <c r="G2510" i="12"/>
  <c r="G2511" i="12"/>
  <c r="G2512" i="12"/>
  <c r="G2513" i="12"/>
  <c r="G2514" i="12"/>
  <c r="G2515" i="12"/>
  <c r="G2516" i="12"/>
  <c r="G2517" i="12"/>
  <c r="G2518" i="12"/>
  <c r="G2519" i="12"/>
  <c r="G2520" i="12"/>
  <c r="G2521" i="12"/>
  <c r="G2522" i="12"/>
  <c r="G2523" i="12"/>
  <c r="G2524" i="12"/>
  <c r="G2525" i="12"/>
  <c r="G2526" i="12"/>
  <c r="G2527" i="12"/>
  <c r="G2528" i="12"/>
  <c r="G2529" i="12"/>
  <c r="G2530" i="12"/>
  <c r="G2531" i="12"/>
  <c r="G2532" i="12"/>
  <c r="G2533" i="12"/>
  <c r="G2534" i="12"/>
  <c r="G2535" i="12"/>
  <c r="G2536" i="12"/>
  <c r="G2537" i="12"/>
  <c r="G2538" i="12"/>
  <c r="G2539" i="12"/>
  <c r="G2540" i="12"/>
  <c r="G2541" i="12"/>
  <c r="G2542" i="12"/>
  <c r="G2543" i="12"/>
  <c r="G2544" i="12"/>
  <c r="G2545" i="12"/>
  <c r="G2546" i="12"/>
  <c r="G2547" i="12"/>
  <c r="G2548" i="12"/>
  <c r="G2549" i="12"/>
  <c r="G2550" i="12"/>
  <c r="G2551" i="12"/>
  <c r="G2552" i="12"/>
  <c r="G2553" i="12"/>
  <c r="G2554" i="12"/>
  <c r="G2555" i="12"/>
  <c r="G2556" i="12"/>
  <c r="G2557" i="12"/>
  <c r="G2558" i="12"/>
  <c r="G2559" i="12"/>
  <c r="G2560" i="12"/>
  <c r="G2561" i="12"/>
  <c r="G2562" i="12"/>
  <c r="G2563" i="12"/>
  <c r="G2564" i="12"/>
  <c r="G2565" i="12"/>
  <c r="G2566" i="12"/>
  <c r="G2567" i="12"/>
  <c r="G2568" i="12"/>
  <c r="G2569" i="12"/>
  <c r="G2570" i="12"/>
  <c r="G2571" i="12"/>
  <c r="G2572" i="12"/>
  <c r="G2573" i="12"/>
  <c r="G2574" i="12"/>
  <c r="G2575" i="12"/>
  <c r="G2576" i="12"/>
  <c r="G2577" i="12"/>
  <c r="G2578" i="12"/>
  <c r="G2579" i="12"/>
  <c r="G2580" i="12"/>
  <c r="G2581" i="12"/>
  <c r="G2582" i="12"/>
  <c r="G2583" i="12"/>
  <c r="G2584" i="12"/>
  <c r="G2585" i="12"/>
  <c r="G2586" i="12"/>
  <c r="G2587" i="12"/>
  <c r="G2588" i="12"/>
  <c r="G2589" i="12"/>
  <c r="G2590" i="12"/>
  <c r="G2591" i="12"/>
  <c r="G2592" i="12"/>
  <c r="G2593" i="12"/>
  <c r="G2594" i="12"/>
  <c r="G2595" i="12"/>
  <c r="G2596" i="12"/>
  <c r="G2597" i="12"/>
  <c r="G2598" i="12"/>
  <c r="G2599" i="12"/>
  <c r="G2600" i="12"/>
  <c r="G2601" i="12"/>
  <c r="G2602" i="12"/>
  <c r="G2603" i="12"/>
  <c r="G2604" i="12"/>
  <c r="G2605" i="12"/>
  <c r="G2606" i="12"/>
  <c r="G2607" i="12"/>
  <c r="G2608" i="12"/>
  <c r="G2609" i="12"/>
  <c r="G2610" i="12"/>
  <c r="G2611" i="12"/>
  <c r="G2612" i="12"/>
  <c r="G2613" i="12"/>
  <c r="G2614" i="12"/>
  <c r="G2615" i="12"/>
  <c r="G2616" i="12"/>
  <c r="G2617" i="12"/>
  <c r="G2618" i="12"/>
  <c r="G2619" i="12"/>
  <c r="G2620" i="12"/>
  <c r="G2621" i="12"/>
  <c r="G2622" i="12"/>
  <c r="G2623" i="12"/>
  <c r="G2624" i="12"/>
  <c r="G2625" i="12"/>
  <c r="G2626" i="12"/>
  <c r="G2627" i="12"/>
  <c r="G2628" i="12"/>
  <c r="G2629" i="12"/>
  <c r="G2630" i="12"/>
  <c r="G2631" i="12"/>
  <c r="G2632" i="12"/>
  <c r="G2633" i="12"/>
  <c r="G2634" i="12"/>
  <c r="G2635" i="12"/>
  <c r="G2636" i="12"/>
  <c r="G2637" i="12"/>
  <c r="G2638" i="12"/>
  <c r="G2639" i="12"/>
  <c r="G2640" i="12"/>
  <c r="G2641" i="12"/>
  <c r="G2642" i="12"/>
  <c r="G2643" i="12"/>
  <c r="G2644" i="12"/>
  <c r="G2645" i="12"/>
  <c r="G2646" i="12"/>
  <c r="G2647" i="12"/>
  <c r="G2648" i="12"/>
  <c r="G2649" i="12"/>
  <c r="G2650" i="12"/>
  <c r="G2651" i="12"/>
  <c r="G2652" i="12"/>
  <c r="G2653" i="12"/>
  <c r="G2654" i="12"/>
  <c r="G2655" i="12"/>
  <c r="G2656" i="12"/>
  <c r="G2657" i="12"/>
  <c r="G2658" i="12"/>
  <c r="G2659" i="12"/>
  <c r="G2660" i="12"/>
  <c r="G2661" i="12"/>
  <c r="G2662" i="12"/>
  <c r="G2663" i="12"/>
  <c r="G2664" i="12"/>
  <c r="G2665" i="12"/>
  <c r="G2666" i="12"/>
  <c r="G2667" i="12"/>
  <c r="G2668" i="12"/>
  <c r="G2669" i="12"/>
  <c r="G2670" i="12"/>
  <c r="G2671" i="12"/>
  <c r="G2672" i="12"/>
  <c r="G2673" i="12"/>
  <c r="G2674" i="12"/>
  <c r="G2675" i="12"/>
  <c r="G2676" i="12"/>
  <c r="G2677" i="12"/>
  <c r="G2678" i="12"/>
  <c r="G2679" i="12"/>
  <c r="G2680" i="12"/>
  <c r="G2681" i="12"/>
  <c r="G2682" i="12"/>
  <c r="G2683" i="12"/>
  <c r="G2684" i="12"/>
  <c r="G2685" i="12"/>
  <c r="G2686" i="12"/>
  <c r="G2687" i="12"/>
  <c r="G2688" i="12"/>
  <c r="G2689" i="12"/>
  <c r="G2690" i="12"/>
  <c r="G2691" i="12"/>
  <c r="G2692" i="12"/>
  <c r="G2693" i="12"/>
  <c r="G2694" i="12"/>
  <c r="G2695" i="12"/>
  <c r="G2696" i="12"/>
  <c r="G2697" i="12"/>
  <c r="G2698" i="12"/>
  <c r="G2699" i="12"/>
  <c r="G2700" i="12"/>
  <c r="G2701" i="12"/>
  <c r="G2702" i="12"/>
  <c r="G2703" i="12"/>
  <c r="G2704" i="12"/>
  <c r="G2705" i="12"/>
  <c r="G2706" i="12"/>
  <c r="G2707" i="12"/>
  <c r="G2708" i="12"/>
  <c r="G2709" i="12"/>
  <c r="G2710" i="12"/>
  <c r="G2711" i="12"/>
  <c r="G2712" i="12"/>
  <c r="G2713" i="12"/>
  <c r="G2714" i="12"/>
  <c r="G2715" i="12"/>
  <c r="G2716" i="12"/>
  <c r="G2717" i="12"/>
  <c r="G2718" i="12"/>
  <c r="G2719" i="12"/>
  <c r="G2720" i="12"/>
  <c r="G2721" i="12"/>
  <c r="G2722" i="12"/>
  <c r="G2723" i="12"/>
  <c r="G2724" i="12"/>
  <c r="G2725" i="12"/>
  <c r="G2726" i="12"/>
  <c r="G2727" i="12"/>
  <c r="G2728" i="12"/>
  <c r="G2729" i="12"/>
  <c r="G2730" i="12"/>
  <c r="G2731" i="12"/>
  <c r="G2732" i="12"/>
  <c r="G2733" i="12"/>
  <c r="G2734" i="12"/>
  <c r="G2735" i="12"/>
  <c r="G2736" i="12"/>
  <c r="G2737" i="12"/>
  <c r="G2738" i="12"/>
  <c r="G2739" i="12"/>
  <c r="G2740" i="12"/>
  <c r="G2741" i="12"/>
  <c r="G2742" i="12"/>
  <c r="G2743" i="12"/>
  <c r="G2744" i="12"/>
  <c r="G2745" i="12"/>
  <c r="G2746" i="12"/>
  <c r="G2747" i="12"/>
  <c r="G2748" i="12"/>
  <c r="G2749" i="12"/>
  <c r="G2750" i="12"/>
  <c r="G2751" i="12"/>
  <c r="G2752" i="12"/>
  <c r="G2753" i="12"/>
  <c r="G2754" i="12"/>
  <c r="G2755" i="12"/>
  <c r="G2756" i="12"/>
  <c r="G2757" i="12"/>
  <c r="G2758" i="12"/>
  <c r="G2759" i="12"/>
  <c r="G2760" i="12"/>
  <c r="G2761" i="12"/>
  <c r="G2762" i="12"/>
  <c r="G2763" i="12"/>
  <c r="G2764" i="12"/>
  <c r="G2765" i="12"/>
  <c r="G2766" i="12"/>
  <c r="G2767" i="12"/>
  <c r="G2768" i="12"/>
  <c r="G2769" i="12"/>
  <c r="G2770" i="12"/>
  <c r="G2771" i="12"/>
  <c r="G2772" i="12"/>
  <c r="G2773" i="12"/>
  <c r="G2774" i="12"/>
  <c r="G2775" i="12"/>
  <c r="G2776" i="12"/>
  <c r="G2777" i="12"/>
  <c r="G2778" i="12"/>
  <c r="G2779" i="12"/>
  <c r="G2780" i="12"/>
  <c r="G2781" i="12"/>
  <c r="G2782" i="12"/>
  <c r="G2783" i="12"/>
  <c r="G2784" i="12"/>
  <c r="G2785" i="12"/>
  <c r="G2786" i="12"/>
  <c r="G2787" i="12"/>
  <c r="G2788" i="12"/>
  <c r="G2789" i="12"/>
  <c r="G2790" i="12"/>
  <c r="G2791" i="12"/>
  <c r="G2792" i="12"/>
  <c r="G2793" i="12"/>
  <c r="G2794" i="12"/>
  <c r="G2795" i="12"/>
  <c r="G2796" i="12"/>
  <c r="G2797" i="12"/>
  <c r="G2798" i="12"/>
  <c r="G2799" i="12"/>
  <c r="G2800" i="12"/>
  <c r="G2801" i="12"/>
  <c r="G2802" i="12"/>
  <c r="G2803" i="12"/>
  <c r="G2804" i="12"/>
  <c r="G2805" i="12"/>
  <c r="G2806" i="12"/>
  <c r="G2807" i="12"/>
  <c r="G2808" i="12"/>
  <c r="G2809" i="12"/>
  <c r="G2810" i="12"/>
  <c r="G2811" i="12"/>
  <c r="G2812" i="12"/>
  <c r="G2813" i="12"/>
  <c r="G2814" i="12"/>
  <c r="G2815" i="12"/>
  <c r="G2816" i="12"/>
  <c r="G2817" i="12"/>
  <c r="G2818" i="12"/>
  <c r="G2819" i="12"/>
  <c r="G2820" i="12"/>
  <c r="G2821" i="12"/>
  <c r="G2822" i="12"/>
  <c r="G2823" i="12"/>
  <c r="G2824" i="12"/>
  <c r="G2825" i="12"/>
  <c r="G2826" i="12"/>
  <c r="G2827" i="12"/>
  <c r="G2828" i="12"/>
  <c r="G2829" i="12"/>
  <c r="G2830" i="12"/>
  <c r="G2831" i="12"/>
  <c r="G2832" i="12"/>
  <c r="G2833" i="12"/>
  <c r="G2834" i="12"/>
  <c r="G2835" i="12"/>
  <c r="G2836" i="12"/>
  <c r="G2837" i="12"/>
  <c r="G2838" i="12"/>
  <c r="G2839" i="12"/>
  <c r="G2840" i="12"/>
  <c r="G2841" i="12"/>
  <c r="G2842" i="12"/>
  <c r="G2843" i="12"/>
  <c r="G2844" i="12"/>
  <c r="G2845" i="12"/>
  <c r="G2846" i="12"/>
  <c r="G2847" i="12"/>
  <c r="G2848" i="12"/>
  <c r="G2849" i="12"/>
  <c r="G2850" i="12"/>
  <c r="G2851" i="12"/>
  <c r="G2852" i="12"/>
  <c r="G2853" i="12"/>
  <c r="G2854" i="12"/>
  <c r="G2855" i="12"/>
  <c r="G2856" i="12"/>
  <c r="G2857" i="12"/>
  <c r="G2858" i="12"/>
  <c r="G2859" i="12"/>
  <c r="G2860" i="12"/>
  <c r="G2861" i="12"/>
  <c r="G2862" i="12"/>
  <c r="G2863" i="12"/>
  <c r="G2864" i="12"/>
  <c r="G2865" i="12"/>
  <c r="G2866" i="12"/>
  <c r="G2867" i="12"/>
  <c r="G2868" i="12"/>
  <c r="G2869" i="12"/>
  <c r="G2870" i="12"/>
  <c r="G2871" i="12"/>
  <c r="G2872" i="12"/>
  <c r="G2873" i="12"/>
  <c r="G2874" i="12"/>
  <c r="G2875" i="12"/>
  <c r="G2876" i="12"/>
  <c r="G2877" i="12"/>
  <c r="G2878" i="12"/>
  <c r="G2879" i="12"/>
  <c r="G2880" i="12"/>
  <c r="G2881" i="12"/>
  <c r="G2882" i="12"/>
  <c r="G2883" i="12"/>
  <c r="G2884" i="12"/>
  <c r="G2885" i="12"/>
  <c r="G2886" i="12"/>
  <c r="G2887" i="12"/>
  <c r="G2888" i="12"/>
  <c r="G2889" i="12"/>
  <c r="G2890" i="12"/>
  <c r="G2891" i="12"/>
  <c r="G2892" i="12"/>
  <c r="G2893" i="12"/>
  <c r="G2894" i="12"/>
  <c r="G2895" i="12"/>
  <c r="G2896" i="12"/>
  <c r="G2897" i="12"/>
  <c r="G2898" i="12"/>
  <c r="G2899" i="12"/>
  <c r="G2900" i="12"/>
  <c r="G2901" i="12"/>
  <c r="G2902" i="12"/>
  <c r="G2903" i="12"/>
  <c r="G2904" i="12"/>
  <c r="G2905" i="12"/>
  <c r="G2906" i="12"/>
  <c r="G2907" i="12"/>
  <c r="G2908" i="12"/>
  <c r="G2909" i="12"/>
  <c r="G2910" i="12"/>
  <c r="G2911" i="12"/>
  <c r="G2912" i="12"/>
  <c r="G2913" i="12"/>
  <c r="G2914" i="12"/>
  <c r="G2915" i="12"/>
  <c r="G2916" i="12"/>
  <c r="G2917" i="12"/>
  <c r="G2918" i="12"/>
  <c r="G2919" i="12"/>
  <c r="G2920" i="12"/>
  <c r="G2921" i="12"/>
  <c r="G2922" i="12"/>
  <c r="G2923" i="12"/>
  <c r="G2924" i="12"/>
  <c r="G2925" i="12"/>
  <c r="G2926" i="12"/>
  <c r="G2927" i="12"/>
  <c r="G2928" i="12"/>
  <c r="G2929" i="12"/>
  <c r="G2930" i="12"/>
  <c r="G2931" i="12"/>
  <c r="G2932" i="12"/>
  <c r="G2933" i="12"/>
  <c r="G2934" i="12"/>
  <c r="G2935" i="12"/>
  <c r="G2936" i="12"/>
  <c r="G2937" i="12"/>
  <c r="G2938" i="12"/>
  <c r="G2939" i="12"/>
  <c r="G2940" i="12"/>
  <c r="G2941" i="12"/>
  <c r="G2942" i="12"/>
  <c r="G2943" i="12"/>
  <c r="G2944" i="12"/>
  <c r="G2945" i="12"/>
  <c r="G2946" i="12"/>
  <c r="G2947" i="12"/>
  <c r="G2948" i="12"/>
  <c r="G2949" i="12"/>
  <c r="G2950" i="12"/>
  <c r="G2951" i="12"/>
  <c r="G2952" i="12"/>
  <c r="G2953" i="12"/>
  <c r="G2954" i="12"/>
  <c r="G2955" i="12"/>
  <c r="G2956" i="12"/>
  <c r="G2957" i="12"/>
  <c r="G2958" i="12"/>
  <c r="G2959" i="12"/>
  <c r="G2960" i="12"/>
  <c r="G2961" i="12"/>
  <c r="G2962" i="12"/>
  <c r="G2963" i="12"/>
  <c r="G2964" i="12"/>
  <c r="G2965" i="12"/>
  <c r="G2966" i="12"/>
  <c r="G2967" i="12"/>
  <c r="G2968" i="12"/>
  <c r="G2969" i="12"/>
  <c r="G2970" i="12"/>
  <c r="G2971" i="12"/>
  <c r="G2972" i="12"/>
  <c r="G2973" i="12"/>
  <c r="G2974" i="12"/>
  <c r="G2975" i="12"/>
  <c r="G2976" i="12"/>
  <c r="G2977" i="12"/>
  <c r="G2978" i="12"/>
  <c r="G2979" i="12"/>
  <c r="G2980" i="12"/>
  <c r="G2981" i="12"/>
  <c r="G2982" i="12"/>
  <c r="G2983" i="12"/>
  <c r="G2984" i="12"/>
  <c r="G2985" i="12"/>
  <c r="G2986" i="12"/>
  <c r="G2987" i="12"/>
  <c r="G2988" i="12"/>
  <c r="G2989" i="12"/>
  <c r="G2990" i="12"/>
  <c r="G2991" i="12"/>
  <c r="G2992" i="12"/>
  <c r="G2993" i="12"/>
  <c r="G2994" i="12"/>
  <c r="G2995" i="12"/>
  <c r="G2996" i="12"/>
  <c r="G2997" i="12"/>
  <c r="G2998" i="12"/>
  <c r="G2999" i="12"/>
  <c r="G3000" i="12"/>
  <c r="G3001" i="12"/>
  <c r="G3002" i="12"/>
  <c r="G3003" i="12"/>
  <c r="G3004" i="12"/>
  <c r="G3005" i="12"/>
  <c r="G3006" i="12"/>
  <c r="G3007" i="12"/>
  <c r="G3008" i="12"/>
  <c r="G3009" i="12"/>
  <c r="G3010" i="12"/>
  <c r="G3011" i="12"/>
  <c r="G3012" i="12"/>
  <c r="G3013" i="12"/>
  <c r="G3014" i="12"/>
  <c r="G3015" i="12"/>
  <c r="G3016" i="12"/>
  <c r="G3017" i="12"/>
  <c r="G3018" i="12"/>
  <c r="G3019" i="12"/>
  <c r="G3020" i="12"/>
  <c r="G3021" i="12"/>
  <c r="G3022" i="12"/>
  <c r="G3023" i="12"/>
  <c r="G3024" i="12"/>
  <c r="G3025" i="12"/>
  <c r="G3026" i="12"/>
  <c r="G3027" i="12"/>
  <c r="G3028" i="12"/>
  <c r="G3029" i="12"/>
  <c r="G3030" i="12"/>
  <c r="G3031" i="12"/>
  <c r="G3032" i="12"/>
  <c r="G3033" i="12"/>
  <c r="G3034" i="12"/>
  <c r="G3035" i="12"/>
  <c r="G3036" i="12"/>
  <c r="G3037" i="12"/>
  <c r="G3038" i="12"/>
  <c r="G3039" i="12"/>
  <c r="G3040" i="12"/>
  <c r="G3041" i="12"/>
  <c r="G3042" i="12"/>
  <c r="G3043" i="12"/>
  <c r="G3044" i="12"/>
  <c r="G3045" i="12"/>
  <c r="G3046" i="12"/>
  <c r="G3047" i="12"/>
  <c r="G3048" i="12"/>
  <c r="G3049" i="12"/>
  <c r="G3050" i="12"/>
  <c r="G3051" i="12"/>
  <c r="G3052" i="12"/>
  <c r="G3053" i="12"/>
  <c r="G3054" i="12"/>
  <c r="G3055" i="12"/>
  <c r="G3056" i="12"/>
  <c r="G3057" i="12"/>
  <c r="G3058" i="12"/>
  <c r="G3059" i="12"/>
  <c r="G3060" i="12"/>
  <c r="G3061" i="12"/>
  <c r="G3062" i="12"/>
  <c r="G3063" i="12"/>
  <c r="G3064" i="12"/>
  <c r="G3065" i="12"/>
  <c r="G3066" i="12"/>
  <c r="G3067" i="12"/>
  <c r="G3068" i="12"/>
  <c r="G3069" i="12"/>
  <c r="G3070" i="12"/>
  <c r="G3071" i="12"/>
  <c r="G3072" i="12"/>
  <c r="G3073" i="12"/>
  <c r="G3074" i="12"/>
  <c r="G3075" i="12"/>
  <c r="G3076" i="12"/>
  <c r="G3077" i="12"/>
  <c r="G3078" i="12"/>
  <c r="G3079" i="12"/>
  <c r="G3080" i="12"/>
  <c r="G3081" i="12"/>
  <c r="G3082" i="12"/>
  <c r="G3083" i="12"/>
  <c r="G3084" i="12"/>
  <c r="G3085" i="12"/>
  <c r="G3086" i="12"/>
  <c r="G3087" i="12"/>
  <c r="G3088" i="12"/>
  <c r="G3089" i="12"/>
  <c r="G3090" i="12"/>
  <c r="G3091" i="12"/>
  <c r="G3092" i="12"/>
  <c r="G3093" i="12"/>
  <c r="G3094" i="12"/>
  <c r="G3095" i="12"/>
  <c r="G3096" i="12"/>
  <c r="G3097" i="12"/>
  <c r="G3098" i="12"/>
  <c r="G3099" i="12"/>
  <c r="G3100" i="12"/>
  <c r="G3101" i="12"/>
  <c r="G3102" i="12"/>
  <c r="G3103" i="12"/>
  <c r="G3104" i="12"/>
  <c r="G3105" i="12"/>
  <c r="G3106" i="12"/>
  <c r="G3107" i="12"/>
  <c r="G3108" i="12"/>
  <c r="G3109" i="12"/>
  <c r="G3110" i="12"/>
  <c r="G3111" i="12"/>
  <c r="G3112" i="12"/>
  <c r="G3113" i="12"/>
  <c r="G3114" i="12"/>
  <c r="G3115" i="12"/>
  <c r="G3116" i="12"/>
  <c r="G3117" i="12"/>
  <c r="G3118" i="12"/>
  <c r="G3119" i="12"/>
  <c r="G3120" i="12"/>
  <c r="G3121" i="12"/>
  <c r="G3122" i="12"/>
  <c r="G3123" i="12"/>
  <c r="G3124" i="12"/>
  <c r="G3125" i="12"/>
  <c r="G3126" i="12"/>
  <c r="G3127" i="12"/>
  <c r="G3128" i="12"/>
  <c r="G3129" i="12"/>
  <c r="G3130" i="12"/>
  <c r="G3131" i="12"/>
  <c r="G3132" i="12"/>
  <c r="G3133" i="12"/>
  <c r="G3134" i="12"/>
  <c r="G3135" i="12"/>
  <c r="G3136" i="12"/>
  <c r="G3137" i="12"/>
  <c r="G3138" i="12"/>
  <c r="G3139" i="12"/>
  <c r="G3140" i="12"/>
  <c r="G3141" i="12"/>
  <c r="G3142" i="12"/>
  <c r="G3143" i="12"/>
  <c r="G3144" i="12"/>
  <c r="G3145" i="12"/>
  <c r="G3146" i="12"/>
  <c r="G3147" i="12"/>
  <c r="G3148" i="12"/>
  <c r="G3149" i="12"/>
  <c r="G3150" i="12"/>
  <c r="G3151" i="12"/>
  <c r="G3152" i="12"/>
  <c r="G3153" i="12"/>
  <c r="G3154" i="12"/>
  <c r="G3155" i="12"/>
  <c r="G3156" i="12"/>
  <c r="G3157" i="12"/>
  <c r="G3158" i="12"/>
  <c r="G3159" i="12"/>
  <c r="G3160" i="12"/>
  <c r="G3161" i="12"/>
  <c r="G3162" i="12"/>
  <c r="G3163" i="12"/>
  <c r="G3164" i="12"/>
  <c r="G3165" i="12"/>
  <c r="G3166" i="12"/>
  <c r="G3167" i="12"/>
  <c r="G3168" i="12"/>
  <c r="G3169" i="12"/>
  <c r="G3170" i="12"/>
  <c r="G3171" i="12"/>
  <c r="G3172" i="12"/>
  <c r="G3173" i="12"/>
  <c r="G3174" i="12"/>
  <c r="G3175" i="12"/>
  <c r="G3176" i="12"/>
  <c r="G3177" i="12"/>
  <c r="G3178" i="12"/>
  <c r="G3179" i="12"/>
  <c r="G3180" i="12"/>
  <c r="G3181" i="12"/>
  <c r="G3182" i="12"/>
  <c r="G3183" i="12"/>
  <c r="G3184" i="12"/>
  <c r="G3185" i="12"/>
  <c r="G3186" i="12"/>
  <c r="G3187" i="12"/>
  <c r="G3188" i="12"/>
  <c r="G3189" i="12"/>
  <c r="G3190" i="12"/>
  <c r="G3191" i="12"/>
  <c r="G3192" i="12"/>
  <c r="G3193" i="12"/>
  <c r="G3194" i="12"/>
  <c r="G3195" i="12"/>
  <c r="G3196" i="12"/>
  <c r="G3197" i="12"/>
  <c r="G3198" i="12"/>
  <c r="G3199" i="12"/>
  <c r="G3200" i="12"/>
  <c r="G3201" i="12"/>
  <c r="G3202" i="12"/>
  <c r="G3203" i="12"/>
  <c r="G3204" i="12"/>
  <c r="G3205" i="12"/>
  <c r="G3206" i="12"/>
  <c r="G3207" i="12"/>
  <c r="G3208" i="12"/>
  <c r="G3209" i="12"/>
  <c r="G3210" i="12"/>
  <c r="G3211" i="12"/>
  <c r="G3212" i="12"/>
  <c r="G3213" i="12"/>
  <c r="G3214" i="12"/>
  <c r="G3215" i="12"/>
  <c r="G3216" i="12"/>
  <c r="G3217" i="12"/>
  <c r="G3218" i="12"/>
  <c r="G3219" i="12"/>
  <c r="G3220" i="12"/>
  <c r="G3221" i="12"/>
  <c r="G3222" i="12"/>
  <c r="G3223" i="12"/>
  <c r="G3224" i="12"/>
  <c r="G3225" i="12"/>
  <c r="G3226" i="12"/>
  <c r="G3227" i="12"/>
  <c r="G3228" i="12"/>
  <c r="G3229" i="12"/>
  <c r="G3230" i="12"/>
  <c r="G3231" i="12"/>
  <c r="G3232" i="12"/>
  <c r="G3233" i="12"/>
  <c r="G3234" i="12"/>
  <c r="G3235" i="12"/>
  <c r="G3236" i="12"/>
  <c r="G3237" i="12"/>
  <c r="G3238" i="12"/>
  <c r="G3239" i="12"/>
  <c r="G3240" i="12"/>
  <c r="G3241" i="12"/>
  <c r="G3242" i="12"/>
  <c r="G3243" i="12"/>
  <c r="G3244" i="12"/>
  <c r="G3245" i="12"/>
  <c r="G3246" i="12"/>
  <c r="G3247" i="12"/>
  <c r="G3248" i="12"/>
  <c r="G3249" i="12"/>
  <c r="G3250" i="12"/>
  <c r="G3251" i="12"/>
  <c r="G3252" i="12"/>
  <c r="G3253" i="12"/>
  <c r="G3254" i="12"/>
  <c r="G3255" i="12"/>
  <c r="G3256" i="12"/>
  <c r="G3257" i="12"/>
  <c r="G3258" i="12"/>
  <c r="G3259" i="12"/>
  <c r="G3260" i="12"/>
  <c r="G3261" i="12"/>
  <c r="G3262" i="12"/>
  <c r="G3263" i="12"/>
  <c r="G3264" i="12"/>
  <c r="G3265" i="12"/>
  <c r="G3266" i="12"/>
  <c r="G3267" i="12"/>
  <c r="G3268" i="12"/>
  <c r="G3269" i="12"/>
  <c r="G3270" i="12"/>
  <c r="G3271" i="12"/>
  <c r="G3272" i="12"/>
  <c r="G3273" i="12"/>
  <c r="G3274" i="12"/>
  <c r="G3275" i="12"/>
  <c r="G3276" i="12"/>
  <c r="G3277" i="12"/>
  <c r="G3278" i="12"/>
  <c r="G3279" i="12"/>
  <c r="G3280" i="12"/>
  <c r="G3281" i="12"/>
  <c r="G3282" i="12"/>
  <c r="G3283" i="12"/>
  <c r="G3284" i="12"/>
  <c r="G3285" i="12"/>
  <c r="G3286" i="12"/>
  <c r="G3287" i="12"/>
  <c r="G3288" i="12"/>
  <c r="G3289" i="12"/>
  <c r="G3290" i="12"/>
  <c r="G3291" i="12"/>
  <c r="G3292" i="12"/>
  <c r="G3293" i="12"/>
  <c r="G3294" i="12"/>
  <c r="G3295" i="12"/>
  <c r="G3296" i="12"/>
  <c r="G3297" i="12"/>
  <c r="G3298" i="12"/>
  <c r="G3299" i="12"/>
  <c r="G3300" i="12"/>
  <c r="G3301" i="12"/>
  <c r="G3302" i="12"/>
  <c r="G3303" i="12"/>
  <c r="G3304" i="12"/>
  <c r="G3305" i="12"/>
  <c r="G3306" i="12"/>
  <c r="G3307" i="12"/>
  <c r="G3308" i="12"/>
  <c r="G3309" i="12"/>
  <c r="G3310" i="12"/>
  <c r="G3311" i="12"/>
  <c r="G3312" i="12"/>
  <c r="G3313" i="12"/>
  <c r="G3314" i="12"/>
  <c r="G3315" i="12"/>
  <c r="G3316" i="12"/>
  <c r="G3317" i="12"/>
  <c r="G3318" i="12"/>
  <c r="G3319" i="12"/>
  <c r="G3320" i="12"/>
  <c r="G3321" i="12"/>
  <c r="G3322" i="12"/>
  <c r="G3323" i="12"/>
  <c r="G3324" i="12"/>
  <c r="G3325" i="12"/>
  <c r="G3326" i="12"/>
  <c r="G3327" i="12"/>
  <c r="G3328" i="12"/>
  <c r="G3329" i="12"/>
  <c r="G3330" i="12"/>
  <c r="G3331" i="12"/>
  <c r="G3332" i="12"/>
  <c r="G3333" i="12"/>
  <c r="G3334" i="12"/>
  <c r="G3335" i="12"/>
  <c r="G3336" i="12"/>
  <c r="G3337" i="12"/>
  <c r="G3338" i="12"/>
  <c r="G3339" i="12"/>
  <c r="G3340" i="12"/>
  <c r="G3341" i="12"/>
  <c r="G3342" i="12"/>
  <c r="G3343" i="12"/>
  <c r="G3344" i="12"/>
  <c r="G3345" i="12"/>
  <c r="G3346" i="12"/>
  <c r="G3347" i="12"/>
  <c r="G3348" i="12"/>
  <c r="G3349" i="12"/>
  <c r="G3350" i="12"/>
  <c r="G3351" i="12"/>
  <c r="G3352" i="12"/>
  <c r="G3353" i="12"/>
  <c r="G3354" i="12"/>
  <c r="G3355" i="12"/>
  <c r="G3356" i="12"/>
  <c r="G3357" i="12"/>
  <c r="G3358" i="12"/>
  <c r="G3359" i="12"/>
  <c r="G3360" i="12"/>
  <c r="G3361" i="12"/>
  <c r="G3362" i="12"/>
  <c r="G3363" i="12"/>
  <c r="G3364" i="12"/>
  <c r="G3365" i="12"/>
  <c r="G3366" i="12"/>
  <c r="G3367" i="12"/>
  <c r="G3368" i="12"/>
  <c r="G3369" i="12"/>
  <c r="G3370" i="12"/>
  <c r="G3371" i="12"/>
  <c r="G3372" i="12"/>
  <c r="G3373" i="12"/>
  <c r="G3374" i="12"/>
  <c r="G3375" i="12"/>
  <c r="G3376" i="12"/>
  <c r="G3377" i="12"/>
  <c r="G3378" i="12"/>
  <c r="G3379" i="12"/>
  <c r="G3380" i="12"/>
  <c r="G3381" i="12"/>
  <c r="G3382" i="12"/>
  <c r="G3383" i="12"/>
  <c r="G3384" i="12"/>
  <c r="G3385" i="12"/>
  <c r="G3386" i="12"/>
  <c r="G3387" i="12"/>
  <c r="G3388" i="12"/>
  <c r="G3389" i="12"/>
  <c r="G3390" i="12"/>
  <c r="G3391" i="12"/>
  <c r="G3392" i="12"/>
  <c r="G3393" i="12"/>
  <c r="G3394" i="12"/>
  <c r="G3395" i="12"/>
  <c r="G3396" i="12"/>
  <c r="G3397" i="12"/>
  <c r="G3398" i="12"/>
  <c r="G3399" i="12"/>
  <c r="G3400" i="12"/>
  <c r="G3401" i="12"/>
  <c r="G3402" i="12"/>
  <c r="G3403" i="12"/>
  <c r="G3404" i="12"/>
  <c r="G3405" i="12"/>
  <c r="G3406" i="12"/>
  <c r="G3407" i="12"/>
  <c r="G3408" i="12"/>
  <c r="G3409" i="12"/>
  <c r="G3410" i="12"/>
  <c r="G3411" i="12"/>
  <c r="G3412" i="12"/>
  <c r="G3413" i="12"/>
  <c r="G3414" i="12"/>
  <c r="G3415" i="12"/>
  <c r="G3416" i="12"/>
  <c r="G3417" i="12"/>
  <c r="G3418" i="12"/>
  <c r="G3419" i="12"/>
  <c r="G3420" i="12"/>
  <c r="G3421" i="12"/>
  <c r="G3422" i="12"/>
  <c r="G3423" i="12"/>
  <c r="G3424" i="12"/>
  <c r="G3425" i="12"/>
  <c r="G3426" i="12"/>
  <c r="G3427" i="12"/>
  <c r="G3428" i="12"/>
  <c r="G3429" i="12"/>
  <c r="G3430" i="12"/>
  <c r="G3431" i="12"/>
  <c r="G3432" i="12"/>
  <c r="G3433" i="12"/>
  <c r="G3434" i="12"/>
  <c r="G3435" i="12"/>
  <c r="G3436" i="12"/>
  <c r="G3437" i="12"/>
  <c r="G3438" i="12"/>
  <c r="G3439" i="12"/>
  <c r="G3440" i="12"/>
  <c r="G3441" i="12"/>
  <c r="G3442" i="12"/>
  <c r="G3443" i="12"/>
  <c r="G3444" i="12"/>
  <c r="G3445" i="12"/>
  <c r="G3446" i="12"/>
  <c r="G3447" i="12"/>
  <c r="G3448" i="12"/>
  <c r="G3449" i="12"/>
  <c r="G3450" i="12"/>
  <c r="G3451" i="12"/>
  <c r="G3452" i="12"/>
  <c r="G3453" i="12"/>
  <c r="G3454" i="12"/>
  <c r="G3455" i="12"/>
  <c r="G3456" i="12"/>
  <c r="G3457" i="12"/>
  <c r="G3458" i="12"/>
  <c r="G3459" i="12"/>
  <c r="G3460" i="12"/>
  <c r="G3461" i="12"/>
  <c r="G3462" i="12"/>
  <c r="G3463" i="12"/>
  <c r="G3464" i="12"/>
  <c r="G3465" i="12"/>
  <c r="G3466" i="12"/>
  <c r="G3467" i="12"/>
  <c r="G3468" i="12"/>
  <c r="G3469" i="12"/>
  <c r="G3470" i="12"/>
  <c r="G3471" i="12"/>
  <c r="G3472" i="12"/>
  <c r="G3473" i="12"/>
  <c r="G3474" i="12"/>
  <c r="G3475" i="12"/>
  <c r="G3476" i="12"/>
  <c r="G3477" i="12"/>
  <c r="G3478" i="12"/>
  <c r="G3479" i="12"/>
  <c r="G3480" i="12"/>
  <c r="G3481" i="12"/>
  <c r="G3482" i="12"/>
  <c r="G3483" i="12"/>
  <c r="G3484" i="12"/>
  <c r="G3485" i="12"/>
  <c r="G3486" i="12"/>
  <c r="G3487" i="12"/>
  <c r="G3488" i="12"/>
  <c r="G3489" i="12"/>
  <c r="G3490" i="12"/>
  <c r="G3491" i="12"/>
  <c r="G3492" i="12"/>
  <c r="G3493" i="12"/>
  <c r="G3494" i="12"/>
  <c r="G3495" i="12"/>
  <c r="G3496" i="12"/>
  <c r="G3497" i="12"/>
  <c r="G3498" i="12"/>
  <c r="G3499" i="12"/>
  <c r="G3500" i="12"/>
  <c r="G3501" i="12"/>
  <c r="G3502" i="12"/>
  <c r="G3503" i="12"/>
  <c r="G3504" i="12"/>
  <c r="G3505" i="12"/>
  <c r="G3506" i="12"/>
  <c r="G3507" i="12"/>
  <c r="G3508" i="12"/>
  <c r="G3509" i="12"/>
  <c r="G3510" i="12"/>
  <c r="G3511" i="12"/>
  <c r="G3512" i="12"/>
  <c r="G3513" i="12"/>
  <c r="G3514" i="12"/>
  <c r="G3515" i="12"/>
  <c r="G3516" i="12"/>
  <c r="G3517" i="12"/>
  <c r="G3518" i="12"/>
  <c r="G3519" i="12"/>
  <c r="G3520" i="12"/>
  <c r="G3521" i="12"/>
  <c r="G3522" i="12"/>
  <c r="G3523" i="12"/>
  <c r="G3524" i="12"/>
  <c r="G3525" i="12"/>
  <c r="G3526" i="12"/>
  <c r="G3527" i="12"/>
  <c r="G3528" i="12"/>
  <c r="G3529" i="12"/>
  <c r="G3530" i="12"/>
  <c r="G3531" i="12"/>
  <c r="G3532" i="12"/>
  <c r="G3533" i="12"/>
  <c r="G3534" i="12"/>
  <c r="G3535" i="12"/>
  <c r="G3536" i="12"/>
  <c r="G3537" i="12"/>
  <c r="G3538" i="12"/>
  <c r="G3539" i="12"/>
  <c r="G3540" i="12"/>
  <c r="G3541" i="12"/>
  <c r="G3542" i="12"/>
  <c r="G3543" i="12"/>
  <c r="G3544" i="12"/>
  <c r="G3545" i="12"/>
  <c r="F3" i="12"/>
  <c r="H3" i="12" s="1"/>
  <c r="F4" i="12"/>
  <c r="H4" i="12" s="1"/>
  <c r="F5" i="12"/>
  <c r="H5" i="12" s="1"/>
  <c r="F6" i="12"/>
  <c r="H6" i="12" s="1"/>
  <c r="F7" i="12"/>
  <c r="H7" i="12" s="1"/>
  <c r="F8" i="12"/>
  <c r="H8" i="12" s="1"/>
  <c r="F9" i="12"/>
  <c r="H9" i="12" s="1"/>
  <c r="F10" i="12"/>
  <c r="H10" i="12" s="1"/>
  <c r="F11" i="12"/>
  <c r="H11" i="12" s="1"/>
  <c r="F12" i="12"/>
  <c r="H12" i="12" s="1"/>
  <c r="F13" i="12"/>
  <c r="H13" i="12" s="1"/>
  <c r="F14" i="12"/>
  <c r="H14" i="12" s="1"/>
  <c r="F15" i="12"/>
  <c r="H15" i="12" s="1"/>
  <c r="F16" i="12"/>
  <c r="H16" i="12" s="1"/>
  <c r="F17" i="12"/>
  <c r="H17" i="12" s="1"/>
  <c r="F18" i="12"/>
  <c r="H18" i="12" s="1"/>
  <c r="F19" i="12"/>
  <c r="H19" i="12" s="1"/>
  <c r="F20" i="12"/>
  <c r="H20" i="12" s="1"/>
  <c r="F21" i="12"/>
  <c r="H21" i="12" s="1"/>
  <c r="F22" i="12"/>
  <c r="H22" i="12" s="1"/>
  <c r="F23" i="12"/>
  <c r="H23" i="12" s="1"/>
  <c r="F24" i="12"/>
  <c r="H24" i="12" s="1"/>
  <c r="F25" i="12"/>
  <c r="H25" i="12" s="1"/>
  <c r="F26" i="12"/>
  <c r="H26" i="12" s="1"/>
  <c r="F27" i="12"/>
  <c r="H27" i="12" s="1"/>
  <c r="F28" i="12"/>
  <c r="H28" i="12" s="1"/>
  <c r="F29" i="12"/>
  <c r="H29" i="12" s="1"/>
  <c r="F30" i="12"/>
  <c r="H30" i="12" s="1"/>
  <c r="F31" i="12"/>
  <c r="H31" i="12" s="1"/>
  <c r="F32" i="12"/>
  <c r="H32" i="12" s="1"/>
  <c r="F33" i="12"/>
  <c r="H33" i="12" s="1"/>
  <c r="F34" i="12"/>
  <c r="H34" i="12" s="1"/>
  <c r="F35" i="12"/>
  <c r="H35" i="12" s="1"/>
  <c r="F36" i="12"/>
  <c r="H36" i="12" s="1"/>
  <c r="F37" i="12"/>
  <c r="H37" i="12" s="1"/>
  <c r="F38" i="12"/>
  <c r="H38" i="12" s="1"/>
  <c r="F39" i="12"/>
  <c r="H39" i="12" s="1"/>
  <c r="F40" i="12"/>
  <c r="H40" i="12" s="1"/>
  <c r="F41" i="12"/>
  <c r="H41" i="12" s="1"/>
  <c r="F42" i="12"/>
  <c r="H42" i="12" s="1"/>
  <c r="F43" i="12"/>
  <c r="H43" i="12" s="1"/>
  <c r="F44" i="12"/>
  <c r="H44" i="12" s="1"/>
  <c r="F45" i="12"/>
  <c r="H45" i="12" s="1"/>
  <c r="F46" i="12"/>
  <c r="H46" i="12" s="1"/>
  <c r="F47" i="12"/>
  <c r="H47" i="12" s="1"/>
  <c r="F48" i="12"/>
  <c r="H48" i="12" s="1"/>
  <c r="F49" i="12"/>
  <c r="H49" i="12" s="1"/>
  <c r="F50" i="12"/>
  <c r="H50" i="12" s="1"/>
  <c r="F51" i="12"/>
  <c r="H51" i="12" s="1"/>
  <c r="F52" i="12"/>
  <c r="H52" i="12" s="1"/>
  <c r="F53" i="12"/>
  <c r="H53" i="12" s="1"/>
  <c r="F54" i="12"/>
  <c r="H54" i="12" s="1"/>
  <c r="F55" i="12"/>
  <c r="H55" i="12" s="1"/>
  <c r="F56" i="12"/>
  <c r="H56" i="12" s="1"/>
  <c r="F57" i="12"/>
  <c r="H57" i="12" s="1"/>
  <c r="F58" i="12"/>
  <c r="H58" i="12" s="1"/>
  <c r="F59" i="12"/>
  <c r="H59" i="12" s="1"/>
  <c r="F60" i="12"/>
  <c r="H60" i="12" s="1"/>
  <c r="F61" i="12"/>
  <c r="H61" i="12" s="1"/>
  <c r="F62" i="12"/>
  <c r="H62" i="12" s="1"/>
  <c r="F63" i="12"/>
  <c r="H63" i="12" s="1"/>
  <c r="F64" i="12"/>
  <c r="H64" i="12" s="1"/>
  <c r="F65" i="12"/>
  <c r="H65" i="12" s="1"/>
  <c r="F66" i="12"/>
  <c r="H66" i="12" s="1"/>
  <c r="F67" i="12"/>
  <c r="H67" i="12" s="1"/>
  <c r="F68" i="12"/>
  <c r="H68" i="12" s="1"/>
  <c r="F69" i="12"/>
  <c r="H69" i="12" s="1"/>
  <c r="F70" i="12"/>
  <c r="H70" i="12" s="1"/>
  <c r="F71" i="12"/>
  <c r="H71" i="12" s="1"/>
  <c r="F72" i="12"/>
  <c r="H72" i="12" s="1"/>
  <c r="F73" i="12"/>
  <c r="H73" i="12" s="1"/>
  <c r="F74" i="12"/>
  <c r="H74" i="12" s="1"/>
  <c r="F75" i="12"/>
  <c r="H75" i="12" s="1"/>
  <c r="F76" i="12"/>
  <c r="H76" i="12" s="1"/>
  <c r="F77" i="12"/>
  <c r="H77" i="12" s="1"/>
  <c r="F78" i="12"/>
  <c r="H78" i="12" s="1"/>
  <c r="F79" i="12"/>
  <c r="H79" i="12" s="1"/>
  <c r="F80" i="12"/>
  <c r="H80" i="12" s="1"/>
  <c r="F81" i="12"/>
  <c r="H81" i="12" s="1"/>
  <c r="F82" i="12"/>
  <c r="H82" i="12" s="1"/>
  <c r="F83" i="12"/>
  <c r="H83" i="12" s="1"/>
  <c r="F84" i="12"/>
  <c r="H84" i="12" s="1"/>
  <c r="F85" i="12"/>
  <c r="H85" i="12" s="1"/>
  <c r="F86" i="12"/>
  <c r="H86" i="12" s="1"/>
  <c r="F87" i="12"/>
  <c r="H87" i="12" s="1"/>
  <c r="F88" i="12"/>
  <c r="H88" i="12" s="1"/>
  <c r="F89" i="12"/>
  <c r="H89" i="12" s="1"/>
  <c r="F90" i="12"/>
  <c r="H90" i="12" s="1"/>
  <c r="F91" i="12"/>
  <c r="H91" i="12" s="1"/>
  <c r="F92" i="12"/>
  <c r="H92" i="12" s="1"/>
  <c r="F93" i="12"/>
  <c r="H93" i="12" s="1"/>
  <c r="F94" i="12"/>
  <c r="H94" i="12" s="1"/>
  <c r="F95" i="12"/>
  <c r="H95" i="12" s="1"/>
  <c r="F96" i="12"/>
  <c r="H96" i="12" s="1"/>
  <c r="F97" i="12"/>
  <c r="H97" i="12" s="1"/>
  <c r="F98" i="12"/>
  <c r="H98" i="12" s="1"/>
  <c r="F99" i="12"/>
  <c r="H99" i="12" s="1"/>
  <c r="F100" i="12"/>
  <c r="H100" i="12" s="1"/>
  <c r="F101" i="12"/>
  <c r="H101" i="12" s="1"/>
  <c r="F102" i="12"/>
  <c r="H102" i="12" s="1"/>
  <c r="F103" i="12"/>
  <c r="H103" i="12" s="1"/>
  <c r="F104" i="12"/>
  <c r="H104" i="12" s="1"/>
  <c r="F105" i="12"/>
  <c r="H105" i="12" s="1"/>
  <c r="F106" i="12"/>
  <c r="H106" i="12" s="1"/>
  <c r="F107" i="12"/>
  <c r="H107" i="12" s="1"/>
  <c r="F108" i="12"/>
  <c r="H108" i="12" s="1"/>
  <c r="F109" i="12"/>
  <c r="H109" i="12" s="1"/>
  <c r="F110" i="12"/>
  <c r="H110" i="12" s="1"/>
  <c r="F111" i="12"/>
  <c r="H111" i="12" s="1"/>
  <c r="F112" i="12"/>
  <c r="H112" i="12" s="1"/>
  <c r="F113" i="12"/>
  <c r="H113" i="12" s="1"/>
  <c r="F114" i="12"/>
  <c r="H114" i="12" s="1"/>
  <c r="F115" i="12"/>
  <c r="H115" i="12" s="1"/>
  <c r="F116" i="12"/>
  <c r="H116" i="12" s="1"/>
  <c r="F117" i="12"/>
  <c r="H117" i="12" s="1"/>
  <c r="F118" i="12"/>
  <c r="H118" i="12" s="1"/>
  <c r="F119" i="12"/>
  <c r="H119" i="12" s="1"/>
  <c r="F120" i="12"/>
  <c r="H120" i="12" s="1"/>
  <c r="F121" i="12"/>
  <c r="H121" i="12" s="1"/>
  <c r="F122" i="12"/>
  <c r="H122" i="12" s="1"/>
  <c r="F123" i="12"/>
  <c r="H123" i="12" s="1"/>
  <c r="F124" i="12"/>
  <c r="H124" i="12" s="1"/>
  <c r="F125" i="12"/>
  <c r="H125" i="12" s="1"/>
  <c r="F126" i="12"/>
  <c r="H126" i="12" s="1"/>
  <c r="F127" i="12"/>
  <c r="H127" i="12" s="1"/>
  <c r="F128" i="12"/>
  <c r="H128" i="12" s="1"/>
  <c r="F129" i="12"/>
  <c r="H129" i="12" s="1"/>
  <c r="F130" i="12"/>
  <c r="H130" i="12" s="1"/>
  <c r="F131" i="12"/>
  <c r="H131" i="12" s="1"/>
  <c r="F132" i="12"/>
  <c r="H132" i="12" s="1"/>
  <c r="F133" i="12"/>
  <c r="H133" i="12" s="1"/>
  <c r="F134" i="12"/>
  <c r="H134" i="12" s="1"/>
  <c r="F135" i="12"/>
  <c r="H135" i="12" s="1"/>
  <c r="F136" i="12"/>
  <c r="H136" i="12" s="1"/>
  <c r="F137" i="12"/>
  <c r="H137" i="12" s="1"/>
  <c r="F138" i="12"/>
  <c r="H138" i="12" s="1"/>
  <c r="F139" i="12"/>
  <c r="H139" i="12" s="1"/>
  <c r="F140" i="12"/>
  <c r="H140" i="12" s="1"/>
  <c r="F141" i="12"/>
  <c r="H141" i="12" s="1"/>
  <c r="F142" i="12"/>
  <c r="H142" i="12" s="1"/>
  <c r="F143" i="12"/>
  <c r="H143" i="12" s="1"/>
  <c r="F144" i="12"/>
  <c r="H144" i="12" s="1"/>
  <c r="F145" i="12"/>
  <c r="H145" i="12" s="1"/>
  <c r="F146" i="12"/>
  <c r="H146" i="12" s="1"/>
  <c r="F147" i="12"/>
  <c r="H147" i="12" s="1"/>
  <c r="F148" i="12"/>
  <c r="H148" i="12" s="1"/>
  <c r="F149" i="12"/>
  <c r="H149" i="12" s="1"/>
  <c r="F150" i="12"/>
  <c r="H150" i="12" s="1"/>
  <c r="F151" i="12"/>
  <c r="H151" i="12" s="1"/>
  <c r="F152" i="12"/>
  <c r="H152" i="12" s="1"/>
  <c r="F153" i="12"/>
  <c r="H153" i="12" s="1"/>
  <c r="F154" i="12"/>
  <c r="H154" i="12" s="1"/>
  <c r="F155" i="12"/>
  <c r="H155" i="12" s="1"/>
  <c r="F156" i="12"/>
  <c r="H156" i="12" s="1"/>
  <c r="F157" i="12"/>
  <c r="H157" i="12" s="1"/>
  <c r="F158" i="12"/>
  <c r="H158" i="12" s="1"/>
  <c r="F159" i="12"/>
  <c r="H159" i="12" s="1"/>
  <c r="F160" i="12"/>
  <c r="H160" i="12" s="1"/>
  <c r="F161" i="12"/>
  <c r="H161" i="12" s="1"/>
  <c r="F162" i="12"/>
  <c r="H162" i="12" s="1"/>
  <c r="F163" i="12"/>
  <c r="H163" i="12" s="1"/>
  <c r="F164" i="12"/>
  <c r="H164" i="12" s="1"/>
  <c r="F165" i="12"/>
  <c r="H165" i="12" s="1"/>
  <c r="F166" i="12"/>
  <c r="H166" i="12" s="1"/>
  <c r="F167" i="12"/>
  <c r="H167" i="12" s="1"/>
  <c r="F168" i="12"/>
  <c r="H168" i="12" s="1"/>
  <c r="F169" i="12"/>
  <c r="H169" i="12" s="1"/>
  <c r="F170" i="12"/>
  <c r="H170" i="12" s="1"/>
  <c r="F171" i="12"/>
  <c r="H171" i="12" s="1"/>
  <c r="F172" i="12"/>
  <c r="H172" i="12" s="1"/>
  <c r="F173" i="12"/>
  <c r="H173" i="12" s="1"/>
  <c r="F174" i="12"/>
  <c r="H174" i="12" s="1"/>
  <c r="F175" i="12"/>
  <c r="H175" i="12" s="1"/>
  <c r="F176" i="12"/>
  <c r="H176" i="12" s="1"/>
  <c r="F177" i="12"/>
  <c r="H177" i="12" s="1"/>
  <c r="F178" i="12"/>
  <c r="H178" i="12" s="1"/>
  <c r="F179" i="12"/>
  <c r="H179" i="12" s="1"/>
  <c r="F180" i="12"/>
  <c r="H180" i="12" s="1"/>
  <c r="F181" i="12"/>
  <c r="H181" i="12" s="1"/>
  <c r="F182" i="12"/>
  <c r="H182" i="12" s="1"/>
  <c r="F183" i="12"/>
  <c r="H183" i="12" s="1"/>
  <c r="F184" i="12"/>
  <c r="H184" i="12" s="1"/>
  <c r="F185" i="12"/>
  <c r="H185" i="12" s="1"/>
  <c r="F186" i="12"/>
  <c r="H186" i="12" s="1"/>
  <c r="F187" i="12"/>
  <c r="H187" i="12" s="1"/>
  <c r="F188" i="12"/>
  <c r="H188" i="12" s="1"/>
  <c r="F189" i="12"/>
  <c r="H189" i="12" s="1"/>
  <c r="F190" i="12"/>
  <c r="H190" i="12" s="1"/>
  <c r="F191" i="12"/>
  <c r="H191" i="12" s="1"/>
  <c r="F192" i="12"/>
  <c r="H192" i="12" s="1"/>
  <c r="F193" i="12"/>
  <c r="H193" i="12" s="1"/>
  <c r="F194" i="12"/>
  <c r="H194" i="12" s="1"/>
  <c r="F195" i="12"/>
  <c r="H195" i="12" s="1"/>
  <c r="F196" i="12"/>
  <c r="H196" i="12" s="1"/>
  <c r="F197" i="12"/>
  <c r="H197" i="12" s="1"/>
  <c r="F198" i="12"/>
  <c r="H198" i="12" s="1"/>
  <c r="F199" i="12"/>
  <c r="H199" i="12" s="1"/>
  <c r="F200" i="12"/>
  <c r="H200" i="12" s="1"/>
  <c r="F201" i="12"/>
  <c r="H201" i="12" s="1"/>
  <c r="F202" i="12"/>
  <c r="H202" i="12" s="1"/>
  <c r="F203" i="12"/>
  <c r="H203" i="12" s="1"/>
  <c r="F204" i="12"/>
  <c r="H204" i="12" s="1"/>
  <c r="F205" i="12"/>
  <c r="H205" i="12" s="1"/>
  <c r="F206" i="12"/>
  <c r="H206" i="12" s="1"/>
  <c r="F207" i="12"/>
  <c r="H207" i="12" s="1"/>
  <c r="F208" i="12"/>
  <c r="H208" i="12" s="1"/>
  <c r="F209" i="12"/>
  <c r="H209" i="12" s="1"/>
  <c r="F210" i="12"/>
  <c r="H210" i="12" s="1"/>
  <c r="F211" i="12"/>
  <c r="H211" i="12" s="1"/>
  <c r="F212" i="12"/>
  <c r="H212" i="12" s="1"/>
  <c r="F213" i="12"/>
  <c r="H213" i="12" s="1"/>
  <c r="F214" i="12"/>
  <c r="H214" i="12" s="1"/>
  <c r="F215" i="12"/>
  <c r="H215" i="12" s="1"/>
  <c r="F216" i="12"/>
  <c r="H216" i="12" s="1"/>
  <c r="F217" i="12"/>
  <c r="H217" i="12" s="1"/>
  <c r="F219" i="12"/>
  <c r="H219" i="12" s="1"/>
  <c r="F221" i="12"/>
  <c r="H221" i="12" s="1"/>
  <c r="F222" i="12"/>
  <c r="H222" i="12" s="1"/>
  <c r="F223" i="12"/>
  <c r="H223" i="12" s="1"/>
  <c r="F225" i="12"/>
  <c r="H225" i="12" s="1"/>
  <c r="F226" i="12"/>
  <c r="H226" i="12" s="1"/>
  <c r="F227" i="12"/>
  <c r="H227" i="12" s="1"/>
  <c r="F228" i="12"/>
  <c r="H228" i="12" s="1"/>
  <c r="F229" i="12"/>
  <c r="H229" i="12" s="1"/>
  <c r="F230" i="12"/>
  <c r="H230" i="12" s="1"/>
  <c r="F231" i="12"/>
  <c r="H231" i="12" s="1"/>
  <c r="F232" i="12"/>
  <c r="H232" i="12" s="1"/>
  <c r="F233" i="12"/>
  <c r="H233" i="12" s="1"/>
  <c r="F234" i="12"/>
  <c r="H234" i="12" s="1"/>
  <c r="F235" i="12"/>
  <c r="H235" i="12" s="1"/>
  <c r="F236" i="12"/>
  <c r="H236" i="12" s="1"/>
  <c r="F237" i="12"/>
  <c r="H237" i="12" s="1"/>
  <c r="F238" i="12"/>
  <c r="H238" i="12" s="1"/>
  <c r="F239" i="12"/>
  <c r="H239" i="12" s="1"/>
  <c r="F240" i="12"/>
  <c r="H240" i="12" s="1"/>
  <c r="F241" i="12"/>
  <c r="H241" i="12" s="1"/>
  <c r="F242" i="12"/>
  <c r="H242" i="12" s="1"/>
  <c r="F243" i="12"/>
  <c r="H243" i="12" s="1"/>
  <c r="F244" i="12"/>
  <c r="H244" i="12" s="1"/>
  <c r="F245" i="12"/>
  <c r="H245" i="12" s="1"/>
  <c r="F246" i="12"/>
  <c r="H246" i="12" s="1"/>
  <c r="F247" i="12"/>
  <c r="H247" i="12" s="1"/>
  <c r="F248" i="12"/>
  <c r="H248" i="12" s="1"/>
  <c r="F249" i="12"/>
  <c r="H249" i="12" s="1"/>
  <c r="F250" i="12"/>
  <c r="H250" i="12" s="1"/>
  <c r="F251" i="12"/>
  <c r="H251" i="12" s="1"/>
  <c r="F252" i="12"/>
  <c r="H252" i="12" s="1"/>
  <c r="F253" i="12"/>
  <c r="H253" i="12" s="1"/>
  <c r="F254" i="12"/>
  <c r="H254" i="12" s="1"/>
  <c r="F255" i="12"/>
  <c r="H255" i="12" s="1"/>
  <c r="F256" i="12"/>
  <c r="H256" i="12" s="1"/>
  <c r="F257" i="12"/>
  <c r="H257" i="12" s="1"/>
  <c r="F258" i="12"/>
  <c r="H258" i="12" s="1"/>
  <c r="F259" i="12"/>
  <c r="H259" i="12" s="1"/>
  <c r="F260" i="12"/>
  <c r="H260" i="12" s="1"/>
  <c r="F261" i="12"/>
  <c r="H261" i="12" s="1"/>
  <c r="F262" i="12"/>
  <c r="H262" i="12" s="1"/>
  <c r="F263" i="12"/>
  <c r="H263" i="12" s="1"/>
  <c r="F264" i="12"/>
  <c r="H264" i="12" s="1"/>
  <c r="F265" i="12"/>
  <c r="H265" i="12" s="1"/>
  <c r="F266" i="12"/>
  <c r="H266" i="12" s="1"/>
  <c r="F267" i="12"/>
  <c r="H267" i="12" s="1"/>
  <c r="F268" i="12"/>
  <c r="H268" i="12" s="1"/>
  <c r="F269" i="12"/>
  <c r="H269" i="12" s="1"/>
  <c r="F270" i="12"/>
  <c r="H270" i="12" s="1"/>
  <c r="F271" i="12"/>
  <c r="H271" i="12" s="1"/>
  <c r="F272" i="12"/>
  <c r="H272" i="12" s="1"/>
  <c r="F273" i="12"/>
  <c r="H273" i="12" s="1"/>
  <c r="F274" i="12"/>
  <c r="H274" i="12" s="1"/>
  <c r="F275" i="12"/>
  <c r="H275" i="12" s="1"/>
  <c r="F276" i="12"/>
  <c r="H276" i="12" s="1"/>
  <c r="F277" i="12"/>
  <c r="H277" i="12" s="1"/>
  <c r="F278" i="12"/>
  <c r="H278" i="12" s="1"/>
  <c r="F279" i="12"/>
  <c r="H279" i="12" s="1"/>
  <c r="F280" i="12"/>
  <c r="H280" i="12" s="1"/>
  <c r="F281" i="12"/>
  <c r="H281" i="12" s="1"/>
  <c r="F282" i="12"/>
  <c r="H282" i="12" s="1"/>
  <c r="F283" i="12"/>
  <c r="H283" i="12" s="1"/>
  <c r="F284" i="12"/>
  <c r="H284" i="12" s="1"/>
  <c r="F285" i="12"/>
  <c r="H285" i="12" s="1"/>
  <c r="F286" i="12"/>
  <c r="H286" i="12" s="1"/>
  <c r="F287" i="12"/>
  <c r="H287" i="12" s="1"/>
  <c r="F288" i="12"/>
  <c r="H288" i="12" s="1"/>
  <c r="F289" i="12"/>
  <c r="H289" i="12" s="1"/>
  <c r="F290" i="12"/>
  <c r="H290" i="12" s="1"/>
  <c r="F291" i="12"/>
  <c r="H291" i="12" s="1"/>
  <c r="F292" i="12"/>
  <c r="H292" i="12" s="1"/>
  <c r="F293" i="12"/>
  <c r="H293" i="12" s="1"/>
  <c r="F294" i="12"/>
  <c r="H294" i="12" s="1"/>
  <c r="F295" i="12"/>
  <c r="H295" i="12" s="1"/>
  <c r="F296" i="12"/>
  <c r="H296" i="12" s="1"/>
  <c r="F297" i="12"/>
  <c r="H297" i="12" s="1"/>
  <c r="F298" i="12"/>
  <c r="H298" i="12" s="1"/>
  <c r="F299" i="12"/>
  <c r="H299" i="12" s="1"/>
  <c r="F300" i="12"/>
  <c r="H300" i="12" s="1"/>
  <c r="F301" i="12"/>
  <c r="H301" i="12" s="1"/>
  <c r="F302" i="12"/>
  <c r="H302" i="12" s="1"/>
  <c r="F303" i="12"/>
  <c r="H303" i="12" s="1"/>
  <c r="F304" i="12"/>
  <c r="H304" i="12" s="1"/>
  <c r="F305" i="12"/>
  <c r="H305" i="12" s="1"/>
  <c r="F306" i="12"/>
  <c r="H306" i="12" s="1"/>
  <c r="F307" i="12"/>
  <c r="H307" i="12" s="1"/>
  <c r="F308" i="12"/>
  <c r="H308" i="12" s="1"/>
  <c r="F309" i="12"/>
  <c r="H309" i="12" s="1"/>
  <c r="F310" i="12"/>
  <c r="H310" i="12" s="1"/>
  <c r="F311" i="12"/>
  <c r="H311" i="12" s="1"/>
  <c r="F312" i="12"/>
  <c r="H312" i="12" s="1"/>
  <c r="F313" i="12"/>
  <c r="H313" i="12" s="1"/>
  <c r="F314" i="12"/>
  <c r="H314" i="12" s="1"/>
  <c r="F315" i="12"/>
  <c r="H315" i="12" s="1"/>
  <c r="F316" i="12"/>
  <c r="H316" i="12" s="1"/>
  <c r="F317" i="12"/>
  <c r="H317" i="12" s="1"/>
  <c r="F318" i="12"/>
  <c r="H318" i="12" s="1"/>
  <c r="F319" i="12"/>
  <c r="H319" i="12" s="1"/>
  <c r="F320" i="12"/>
  <c r="H320" i="12" s="1"/>
  <c r="F321" i="12"/>
  <c r="H321" i="12" s="1"/>
  <c r="F322" i="12"/>
  <c r="H322" i="12" s="1"/>
  <c r="F323" i="12"/>
  <c r="H323" i="12" s="1"/>
  <c r="F324" i="12"/>
  <c r="H324" i="12" s="1"/>
  <c r="F325" i="12"/>
  <c r="H325" i="12" s="1"/>
  <c r="F326" i="12"/>
  <c r="H326" i="12" s="1"/>
  <c r="F327" i="12"/>
  <c r="H327" i="12" s="1"/>
  <c r="F328" i="12"/>
  <c r="H328" i="12" s="1"/>
  <c r="F329" i="12"/>
  <c r="H329" i="12" s="1"/>
  <c r="F330" i="12"/>
  <c r="H330" i="12" s="1"/>
  <c r="F331" i="12"/>
  <c r="H331" i="12" s="1"/>
  <c r="F332" i="12"/>
  <c r="H332" i="12" s="1"/>
  <c r="F333" i="12"/>
  <c r="H333" i="12" s="1"/>
  <c r="F334" i="12"/>
  <c r="H334" i="12" s="1"/>
  <c r="F335" i="12"/>
  <c r="H335" i="12" s="1"/>
  <c r="F336" i="12"/>
  <c r="H336" i="12" s="1"/>
  <c r="F337" i="12"/>
  <c r="H337" i="12" s="1"/>
  <c r="F338" i="12"/>
  <c r="H338" i="12" s="1"/>
  <c r="F339" i="12"/>
  <c r="H339" i="12" s="1"/>
  <c r="F340" i="12"/>
  <c r="H340" i="12" s="1"/>
  <c r="F341" i="12"/>
  <c r="H341" i="12" s="1"/>
  <c r="F342" i="12"/>
  <c r="H342" i="12" s="1"/>
  <c r="F343" i="12"/>
  <c r="H343" i="12" s="1"/>
  <c r="F344" i="12"/>
  <c r="H344" i="12" s="1"/>
  <c r="F345" i="12"/>
  <c r="H345" i="12" s="1"/>
  <c r="F346" i="12"/>
  <c r="H346" i="12" s="1"/>
  <c r="F347" i="12"/>
  <c r="H347" i="12" s="1"/>
  <c r="F348" i="12"/>
  <c r="H348" i="12" s="1"/>
  <c r="F349" i="12"/>
  <c r="H349" i="12" s="1"/>
  <c r="F350" i="12"/>
  <c r="H350" i="12" s="1"/>
  <c r="F351" i="12"/>
  <c r="H351" i="12" s="1"/>
  <c r="F352" i="12"/>
  <c r="H352" i="12" s="1"/>
  <c r="F353" i="12"/>
  <c r="H353" i="12" s="1"/>
  <c r="F354" i="12"/>
  <c r="H354" i="12" s="1"/>
  <c r="F355" i="12"/>
  <c r="H355" i="12" s="1"/>
  <c r="F356" i="12"/>
  <c r="H356" i="12" s="1"/>
  <c r="F357" i="12"/>
  <c r="H357" i="12" s="1"/>
  <c r="F358" i="12"/>
  <c r="H358" i="12" s="1"/>
  <c r="F359" i="12"/>
  <c r="H359" i="12" s="1"/>
  <c r="F360" i="12"/>
  <c r="H360" i="12" s="1"/>
  <c r="F361" i="12"/>
  <c r="H361" i="12" s="1"/>
  <c r="F362" i="12"/>
  <c r="H362" i="12" s="1"/>
  <c r="F363" i="12"/>
  <c r="H363" i="12" s="1"/>
  <c r="F364" i="12"/>
  <c r="H364" i="12" s="1"/>
  <c r="F365" i="12"/>
  <c r="H365" i="12" s="1"/>
  <c r="F366" i="12"/>
  <c r="H366" i="12" s="1"/>
  <c r="F367" i="12"/>
  <c r="H367" i="12" s="1"/>
  <c r="F368" i="12"/>
  <c r="H368" i="12" s="1"/>
  <c r="F369" i="12"/>
  <c r="H369" i="12" s="1"/>
  <c r="F370" i="12"/>
  <c r="H370" i="12" s="1"/>
  <c r="F371" i="12"/>
  <c r="H371" i="12" s="1"/>
  <c r="F372" i="12"/>
  <c r="H372" i="12" s="1"/>
  <c r="F373" i="12"/>
  <c r="H373" i="12" s="1"/>
  <c r="F374" i="12"/>
  <c r="H374" i="12" s="1"/>
  <c r="F375" i="12"/>
  <c r="H375" i="12" s="1"/>
  <c r="F376" i="12"/>
  <c r="H376" i="12" s="1"/>
  <c r="F377" i="12"/>
  <c r="H377" i="12" s="1"/>
  <c r="F378" i="12"/>
  <c r="H378" i="12" s="1"/>
  <c r="F379" i="12"/>
  <c r="H379" i="12" s="1"/>
  <c r="F380" i="12"/>
  <c r="H380" i="12" s="1"/>
  <c r="F381" i="12"/>
  <c r="H381" i="12" s="1"/>
  <c r="F382" i="12"/>
  <c r="H382" i="12" s="1"/>
  <c r="F383" i="12"/>
  <c r="H383" i="12" s="1"/>
  <c r="F384" i="12"/>
  <c r="H384" i="12" s="1"/>
  <c r="F385" i="12"/>
  <c r="H385" i="12" s="1"/>
  <c r="F386" i="12"/>
  <c r="H386" i="12" s="1"/>
  <c r="F387" i="12"/>
  <c r="H387" i="12" s="1"/>
  <c r="F388" i="12"/>
  <c r="H388" i="12" s="1"/>
  <c r="F389" i="12"/>
  <c r="H389" i="12" s="1"/>
  <c r="F390" i="12"/>
  <c r="H390" i="12" s="1"/>
  <c r="F391" i="12"/>
  <c r="H391" i="12" s="1"/>
  <c r="F392" i="12"/>
  <c r="H392" i="12" s="1"/>
  <c r="F393" i="12"/>
  <c r="H393" i="12" s="1"/>
  <c r="F394" i="12"/>
  <c r="H394" i="12" s="1"/>
  <c r="F395" i="12"/>
  <c r="H395" i="12" s="1"/>
  <c r="F396" i="12"/>
  <c r="H396" i="12" s="1"/>
  <c r="F397" i="12"/>
  <c r="H397" i="12" s="1"/>
  <c r="F398" i="12"/>
  <c r="H398" i="12" s="1"/>
  <c r="F399" i="12"/>
  <c r="H399" i="12" s="1"/>
  <c r="F400" i="12"/>
  <c r="H400" i="12" s="1"/>
  <c r="F401" i="12"/>
  <c r="H401" i="12" s="1"/>
  <c r="F402" i="12"/>
  <c r="H402" i="12" s="1"/>
  <c r="F403" i="12"/>
  <c r="H403" i="12" s="1"/>
  <c r="F404" i="12"/>
  <c r="H404" i="12" s="1"/>
  <c r="F405" i="12"/>
  <c r="H405" i="12" s="1"/>
  <c r="F406" i="12"/>
  <c r="H406" i="12" s="1"/>
  <c r="F407" i="12"/>
  <c r="H407" i="12" s="1"/>
  <c r="F408" i="12"/>
  <c r="H408" i="12" s="1"/>
  <c r="F409" i="12"/>
  <c r="H409" i="12" s="1"/>
  <c r="F410" i="12"/>
  <c r="H410" i="12" s="1"/>
  <c r="F411" i="12"/>
  <c r="H411" i="12" s="1"/>
  <c r="F412" i="12"/>
  <c r="H412" i="12" s="1"/>
  <c r="F413" i="12"/>
  <c r="H413" i="12" s="1"/>
  <c r="F414" i="12"/>
  <c r="H414" i="12" s="1"/>
  <c r="F415" i="12"/>
  <c r="H415" i="12" s="1"/>
  <c r="F416" i="12"/>
  <c r="H416" i="12" s="1"/>
  <c r="F417" i="12"/>
  <c r="H417" i="12" s="1"/>
  <c r="F418" i="12"/>
  <c r="H418" i="12" s="1"/>
  <c r="F419" i="12"/>
  <c r="H419" i="12" s="1"/>
  <c r="F420" i="12"/>
  <c r="H420" i="12" s="1"/>
  <c r="F421" i="12"/>
  <c r="H421" i="12" s="1"/>
  <c r="F422" i="12"/>
  <c r="H422" i="12" s="1"/>
  <c r="F423" i="12"/>
  <c r="H423" i="12" s="1"/>
  <c r="F424" i="12"/>
  <c r="H424" i="12" s="1"/>
  <c r="F425" i="12"/>
  <c r="H425" i="12" s="1"/>
  <c r="F426" i="12"/>
  <c r="H426" i="12" s="1"/>
  <c r="F427" i="12"/>
  <c r="H427" i="12" s="1"/>
  <c r="F428" i="12"/>
  <c r="H428" i="12" s="1"/>
  <c r="F429" i="12"/>
  <c r="H429" i="12" s="1"/>
  <c r="F430" i="12"/>
  <c r="H430" i="12" s="1"/>
  <c r="F431" i="12"/>
  <c r="H431" i="12" s="1"/>
  <c r="F432" i="12"/>
  <c r="H432" i="12" s="1"/>
  <c r="F433" i="12"/>
  <c r="H433" i="12" s="1"/>
  <c r="F434" i="12"/>
  <c r="H434" i="12" s="1"/>
  <c r="F435" i="12"/>
  <c r="H435" i="12" s="1"/>
  <c r="F436" i="12"/>
  <c r="H436" i="12" s="1"/>
  <c r="F437" i="12"/>
  <c r="H437" i="12" s="1"/>
  <c r="F438" i="12"/>
  <c r="H438" i="12" s="1"/>
  <c r="F439" i="12"/>
  <c r="H439" i="12" s="1"/>
  <c r="F440" i="12"/>
  <c r="H440" i="12" s="1"/>
  <c r="F441" i="12"/>
  <c r="H441" i="12" s="1"/>
  <c r="F442" i="12"/>
  <c r="H442" i="12" s="1"/>
  <c r="F443" i="12"/>
  <c r="H443" i="12" s="1"/>
  <c r="F444" i="12"/>
  <c r="H444" i="12" s="1"/>
  <c r="F445" i="12"/>
  <c r="H445" i="12" s="1"/>
  <c r="F446" i="12"/>
  <c r="H446" i="12" s="1"/>
  <c r="F447" i="12"/>
  <c r="H447" i="12" s="1"/>
  <c r="F448" i="12"/>
  <c r="H448" i="12" s="1"/>
  <c r="F449" i="12"/>
  <c r="H449" i="12" s="1"/>
  <c r="F450" i="12"/>
  <c r="H450" i="12" s="1"/>
  <c r="F451" i="12"/>
  <c r="H451" i="12" s="1"/>
  <c r="F452" i="12"/>
  <c r="H452" i="12" s="1"/>
  <c r="F453" i="12"/>
  <c r="H453" i="12" s="1"/>
  <c r="F454" i="12"/>
  <c r="H454" i="12" s="1"/>
  <c r="F455" i="12"/>
  <c r="H455" i="12" s="1"/>
  <c r="F456" i="12"/>
  <c r="H456" i="12" s="1"/>
  <c r="F457" i="12"/>
  <c r="H457" i="12" s="1"/>
  <c r="F458" i="12"/>
  <c r="H458" i="12" s="1"/>
  <c r="F459" i="12"/>
  <c r="H459" i="12" s="1"/>
  <c r="F460" i="12"/>
  <c r="H460" i="12" s="1"/>
  <c r="F461" i="12"/>
  <c r="H461" i="12" s="1"/>
  <c r="F462" i="12"/>
  <c r="H462" i="12" s="1"/>
  <c r="F463" i="12"/>
  <c r="H463" i="12" s="1"/>
  <c r="F464" i="12"/>
  <c r="H464" i="12" s="1"/>
  <c r="F465" i="12"/>
  <c r="H465" i="12" s="1"/>
  <c r="F466" i="12"/>
  <c r="H466" i="12" s="1"/>
  <c r="F467" i="12"/>
  <c r="H467" i="12" s="1"/>
  <c r="F468" i="12"/>
  <c r="H468" i="12" s="1"/>
  <c r="F469" i="12"/>
  <c r="H469" i="12" s="1"/>
  <c r="F470" i="12"/>
  <c r="H470" i="12" s="1"/>
  <c r="F471" i="12"/>
  <c r="H471" i="12" s="1"/>
  <c r="F472" i="12"/>
  <c r="H472" i="12" s="1"/>
  <c r="F473" i="12"/>
  <c r="H473" i="12" s="1"/>
  <c r="F474" i="12"/>
  <c r="H474" i="12" s="1"/>
  <c r="F475" i="12"/>
  <c r="H475" i="12" s="1"/>
  <c r="F476" i="12"/>
  <c r="H476" i="12" s="1"/>
  <c r="F477" i="12"/>
  <c r="H477" i="12" s="1"/>
  <c r="F478" i="12"/>
  <c r="H478" i="12" s="1"/>
  <c r="F479" i="12"/>
  <c r="H479" i="12" s="1"/>
  <c r="F480" i="12"/>
  <c r="H480" i="12" s="1"/>
  <c r="F481" i="12"/>
  <c r="H481" i="12" s="1"/>
  <c r="F482" i="12"/>
  <c r="H482" i="12" s="1"/>
  <c r="F483" i="12"/>
  <c r="H483" i="12" s="1"/>
  <c r="F484" i="12"/>
  <c r="H484" i="12" s="1"/>
  <c r="F485" i="12"/>
  <c r="H485" i="12" s="1"/>
  <c r="F486" i="12"/>
  <c r="H486" i="12" s="1"/>
  <c r="F487" i="12"/>
  <c r="H487" i="12" s="1"/>
  <c r="F488" i="12"/>
  <c r="H488" i="12" s="1"/>
  <c r="F489" i="12"/>
  <c r="H489" i="12" s="1"/>
  <c r="F490" i="12"/>
  <c r="H490" i="12" s="1"/>
  <c r="F491" i="12"/>
  <c r="H491" i="12" s="1"/>
  <c r="F492" i="12"/>
  <c r="H492" i="12" s="1"/>
  <c r="F493" i="12"/>
  <c r="H493" i="12" s="1"/>
  <c r="F494" i="12"/>
  <c r="H494" i="12" s="1"/>
  <c r="F495" i="12"/>
  <c r="H495" i="12" s="1"/>
  <c r="F496" i="12"/>
  <c r="H496" i="12" s="1"/>
  <c r="F497" i="12"/>
  <c r="H497" i="12" s="1"/>
  <c r="F498" i="12"/>
  <c r="H498" i="12" s="1"/>
  <c r="F499" i="12"/>
  <c r="H499" i="12" s="1"/>
  <c r="F500" i="12"/>
  <c r="H500" i="12" s="1"/>
  <c r="F501" i="12"/>
  <c r="H501" i="12" s="1"/>
  <c r="F502" i="12"/>
  <c r="H502" i="12" s="1"/>
  <c r="F503" i="12"/>
  <c r="H503" i="12" s="1"/>
  <c r="F504" i="12"/>
  <c r="H504" i="12" s="1"/>
  <c r="F505" i="12"/>
  <c r="H505" i="12" s="1"/>
  <c r="F506" i="12"/>
  <c r="H506" i="12" s="1"/>
  <c r="F507" i="12"/>
  <c r="H507" i="12" s="1"/>
  <c r="F508" i="12"/>
  <c r="H508" i="12" s="1"/>
  <c r="F509" i="12"/>
  <c r="H509" i="12" s="1"/>
  <c r="F510" i="12"/>
  <c r="H510" i="12" s="1"/>
  <c r="F511" i="12"/>
  <c r="H511" i="12" s="1"/>
  <c r="F512" i="12"/>
  <c r="H512" i="12" s="1"/>
  <c r="F513" i="12"/>
  <c r="H513" i="12" s="1"/>
  <c r="F514" i="12"/>
  <c r="H514" i="12" s="1"/>
  <c r="F515" i="12"/>
  <c r="H515" i="12" s="1"/>
  <c r="F516" i="12"/>
  <c r="H516" i="12" s="1"/>
  <c r="F517" i="12"/>
  <c r="H517" i="12" s="1"/>
  <c r="F518" i="12"/>
  <c r="H518" i="12" s="1"/>
  <c r="F519" i="12"/>
  <c r="H519" i="12" s="1"/>
  <c r="F520" i="12"/>
  <c r="H520" i="12" s="1"/>
  <c r="F521" i="12"/>
  <c r="H521" i="12" s="1"/>
  <c r="F522" i="12"/>
  <c r="H522" i="12" s="1"/>
  <c r="F523" i="12"/>
  <c r="H523" i="12" s="1"/>
  <c r="F524" i="12"/>
  <c r="H524" i="12" s="1"/>
  <c r="F525" i="12"/>
  <c r="H525" i="12" s="1"/>
  <c r="F526" i="12"/>
  <c r="H526" i="12" s="1"/>
  <c r="F527" i="12"/>
  <c r="H527" i="12" s="1"/>
  <c r="F528" i="12"/>
  <c r="H528" i="12" s="1"/>
  <c r="F529" i="12"/>
  <c r="H529" i="12" s="1"/>
  <c r="F530" i="12"/>
  <c r="H530" i="12" s="1"/>
  <c r="F531" i="12"/>
  <c r="H531" i="12" s="1"/>
  <c r="F532" i="12"/>
  <c r="H532" i="12" s="1"/>
  <c r="F533" i="12"/>
  <c r="H533" i="12" s="1"/>
  <c r="F534" i="12"/>
  <c r="H534" i="12" s="1"/>
  <c r="F535" i="12"/>
  <c r="H535" i="12" s="1"/>
  <c r="F536" i="12"/>
  <c r="H536" i="12" s="1"/>
  <c r="F537" i="12"/>
  <c r="H537" i="12" s="1"/>
  <c r="F538" i="12"/>
  <c r="H538" i="12" s="1"/>
  <c r="F539" i="12"/>
  <c r="H539" i="12" s="1"/>
  <c r="F540" i="12"/>
  <c r="H540" i="12" s="1"/>
  <c r="F541" i="12"/>
  <c r="H541" i="12" s="1"/>
  <c r="F542" i="12"/>
  <c r="H542" i="12" s="1"/>
  <c r="F543" i="12"/>
  <c r="H543" i="12" s="1"/>
  <c r="F544" i="12"/>
  <c r="H544" i="12" s="1"/>
  <c r="F545" i="12"/>
  <c r="H545" i="12" s="1"/>
  <c r="F546" i="12"/>
  <c r="H546" i="12" s="1"/>
  <c r="F547" i="12"/>
  <c r="H547" i="12" s="1"/>
  <c r="F548" i="12"/>
  <c r="H548" i="12" s="1"/>
  <c r="F549" i="12"/>
  <c r="H549" i="12" s="1"/>
  <c r="F550" i="12"/>
  <c r="H550" i="12" s="1"/>
  <c r="F551" i="12"/>
  <c r="H551" i="12" s="1"/>
  <c r="F552" i="12"/>
  <c r="H552" i="12" s="1"/>
  <c r="F553" i="12"/>
  <c r="H553" i="12" s="1"/>
  <c r="F554" i="12"/>
  <c r="H554" i="12" s="1"/>
  <c r="F555" i="12"/>
  <c r="H555" i="12" s="1"/>
  <c r="F556" i="12"/>
  <c r="H556" i="12" s="1"/>
  <c r="F557" i="12"/>
  <c r="H557" i="12" s="1"/>
  <c r="F558" i="12"/>
  <c r="H558" i="12" s="1"/>
  <c r="F559" i="12"/>
  <c r="H559" i="12" s="1"/>
  <c r="F560" i="12"/>
  <c r="H560" i="12" s="1"/>
  <c r="F561" i="12"/>
  <c r="H561" i="12" s="1"/>
  <c r="F562" i="12"/>
  <c r="H562" i="12" s="1"/>
  <c r="F563" i="12"/>
  <c r="H563" i="12" s="1"/>
  <c r="F564" i="12"/>
  <c r="H564" i="12" s="1"/>
  <c r="F565" i="12"/>
  <c r="H565" i="12" s="1"/>
  <c r="F566" i="12"/>
  <c r="H566" i="12" s="1"/>
  <c r="F567" i="12"/>
  <c r="H567" i="12" s="1"/>
  <c r="F568" i="12"/>
  <c r="H568" i="12" s="1"/>
  <c r="F569" i="12"/>
  <c r="H569" i="12" s="1"/>
  <c r="F570" i="12"/>
  <c r="H570" i="12" s="1"/>
  <c r="F571" i="12"/>
  <c r="H571" i="12" s="1"/>
  <c r="F572" i="12"/>
  <c r="H572" i="12" s="1"/>
  <c r="F573" i="12"/>
  <c r="H573" i="12" s="1"/>
  <c r="F574" i="12"/>
  <c r="H574" i="12" s="1"/>
  <c r="F575" i="12"/>
  <c r="H575" i="12" s="1"/>
  <c r="F576" i="12"/>
  <c r="H576" i="12" s="1"/>
  <c r="F577" i="12"/>
  <c r="H577" i="12" s="1"/>
  <c r="F578" i="12"/>
  <c r="H578" i="12" s="1"/>
  <c r="F579" i="12"/>
  <c r="H579" i="12" s="1"/>
  <c r="F580" i="12"/>
  <c r="H580" i="12" s="1"/>
  <c r="F581" i="12"/>
  <c r="H581" i="12" s="1"/>
  <c r="F582" i="12"/>
  <c r="H582" i="12" s="1"/>
  <c r="F583" i="12"/>
  <c r="H583" i="12" s="1"/>
  <c r="F584" i="12"/>
  <c r="H584" i="12" s="1"/>
  <c r="F585" i="12"/>
  <c r="H585" i="12" s="1"/>
  <c r="F586" i="12"/>
  <c r="H586" i="12" s="1"/>
  <c r="F587" i="12"/>
  <c r="H587" i="12" s="1"/>
  <c r="F588" i="12"/>
  <c r="H588" i="12" s="1"/>
  <c r="F589" i="12"/>
  <c r="H589" i="12" s="1"/>
  <c r="F590" i="12"/>
  <c r="H590" i="12" s="1"/>
  <c r="F591" i="12"/>
  <c r="H591" i="12" s="1"/>
  <c r="F592" i="12"/>
  <c r="H592" i="12" s="1"/>
  <c r="F593" i="12"/>
  <c r="H593" i="12" s="1"/>
  <c r="F594" i="12"/>
  <c r="H594" i="12" s="1"/>
  <c r="F595" i="12"/>
  <c r="H595" i="12" s="1"/>
  <c r="F596" i="12"/>
  <c r="H596" i="12" s="1"/>
  <c r="F597" i="12"/>
  <c r="H597" i="12" s="1"/>
  <c r="F598" i="12"/>
  <c r="H598" i="12" s="1"/>
  <c r="F599" i="12"/>
  <c r="H599" i="12" s="1"/>
  <c r="F600" i="12"/>
  <c r="H600" i="12" s="1"/>
  <c r="F601" i="12"/>
  <c r="H601" i="12" s="1"/>
  <c r="F602" i="12"/>
  <c r="H602" i="12" s="1"/>
  <c r="F603" i="12"/>
  <c r="H603" i="12" s="1"/>
  <c r="F604" i="12"/>
  <c r="H604" i="12" s="1"/>
  <c r="F605" i="12"/>
  <c r="H605" i="12" s="1"/>
  <c r="F606" i="12"/>
  <c r="H606" i="12" s="1"/>
  <c r="F607" i="12"/>
  <c r="H607" i="12" s="1"/>
  <c r="F608" i="12"/>
  <c r="H608" i="12" s="1"/>
  <c r="F609" i="12"/>
  <c r="H609" i="12" s="1"/>
  <c r="F610" i="12"/>
  <c r="H610" i="12" s="1"/>
  <c r="F611" i="12"/>
  <c r="H611" i="12" s="1"/>
  <c r="F612" i="12"/>
  <c r="H612" i="12" s="1"/>
  <c r="F613" i="12"/>
  <c r="H613" i="12" s="1"/>
  <c r="F614" i="12"/>
  <c r="H614" i="12" s="1"/>
  <c r="F615" i="12"/>
  <c r="H615" i="12" s="1"/>
  <c r="F616" i="12"/>
  <c r="H616" i="12" s="1"/>
  <c r="F617" i="12"/>
  <c r="H617" i="12" s="1"/>
  <c r="F618" i="12"/>
  <c r="H618" i="12" s="1"/>
  <c r="F619" i="12"/>
  <c r="H619" i="12" s="1"/>
  <c r="F620" i="12"/>
  <c r="H620" i="12" s="1"/>
  <c r="F621" i="12"/>
  <c r="H621" i="12" s="1"/>
  <c r="F622" i="12"/>
  <c r="H622" i="12" s="1"/>
  <c r="F623" i="12"/>
  <c r="H623" i="12" s="1"/>
  <c r="F624" i="12"/>
  <c r="H624" i="12" s="1"/>
  <c r="F625" i="12"/>
  <c r="H625" i="12" s="1"/>
  <c r="F626" i="12"/>
  <c r="H626" i="12" s="1"/>
  <c r="F627" i="12"/>
  <c r="H627" i="12" s="1"/>
  <c r="F628" i="12"/>
  <c r="H628" i="12" s="1"/>
  <c r="F629" i="12"/>
  <c r="H629" i="12" s="1"/>
  <c r="F630" i="12"/>
  <c r="H630" i="12" s="1"/>
  <c r="F631" i="12"/>
  <c r="H631" i="12" s="1"/>
  <c r="F632" i="12"/>
  <c r="H632" i="12" s="1"/>
  <c r="F633" i="12"/>
  <c r="H633" i="12" s="1"/>
  <c r="F634" i="12"/>
  <c r="H634" i="12" s="1"/>
  <c r="F635" i="12"/>
  <c r="H635" i="12" s="1"/>
  <c r="F636" i="12"/>
  <c r="H636" i="12" s="1"/>
  <c r="F637" i="12"/>
  <c r="H637" i="12" s="1"/>
  <c r="F638" i="12"/>
  <c r="H638" i="12" s="1"/>
  <c r="F639" i="12"/>
  <c r="H639" i="12" s="1"/>
  <c r="F640" i="12"/>
  <c r="H640" i="12" s="1"/>
  <c r="F641" i="12"/>
  <c r="H641" i="12" s="1"/>
  <c r="F642" i="12"/>
  <c r="H642" i="12" s="1"/>
  <c r="F643" i="12"/>
  <c r="H643" i="12" s="1"/>
  <c r="F644" i="12"/>
  <c r="H644" i="12" s="1"/>
  <c r="F645" i="12"/>
  <c r="H645" i="12" s="1"/>
  <c r="F646" i="12"/>
  <c r="H646" i="12" s="1"/>
  <c r="F647" i="12"/>
  <c r="H647" i="12" s="1"/>
  <c r="F648" i="12"/>
  <c r="H648" i="12" s="1"/>
  <c r="F649" i="12"/>
  <c r="H649" i="12" s="1"/>
  <c r="F650" i="12"/>
  <c r="H650" i="12" s="1"/>
  <c r="F651" i="12"/>
  <c r="H651" i="12" s="1"/>
  <c r="F652" i="12"/>
  <c r="H652" i="12" s="1"/>
  <c r="F653" i="12"/>
  <c r="H653" i="12" s="1"/>
  <c r="F654" i="12"/>
  <c r="H654" i="12" s="1"/>
  <c r="F655" i="12"/>
  <c r="H655" i="12" s="1"/>
  <c r="F656" i="12"/>
  <c r="H656" i="12" s="1"/>
  <c r="F657" i="12"/>
  <c r="H657" i="12" s="1"/>
  <c r="F658" i="12"/>
  <c r="H658" i="12" s="1"/>
  <c r="F659" i="12"/>
  <c r="H659" i="12" s="1"/>
  <c r="F660" i="12"/>
  <c r="H660" i="12" s="1"/>
  <c r="F661" i="12"/>
  <c r="H661" i="12" s="1"/>
  <c r="F662" i="12"/>
  <c r="H662" i="12" s="1"/>
  <c r="F663" i="12"/>
  <c r="H663" i="12" s="1"/>
  <c r="F664" i="12"/>
  <c r="H664" i="12" s="1"/>
  <c r="F665" i="12"/>
  <c r="H665" i="12" s="1"/>
  <c r="F666" i="12"/>
  <c r="H666" i="12" s="1"/>
  <c r="F667" i="12"/>
  <c r="H667" i="12" s="1"/>
  <c r="F668" i="12"/>
  <c r="H668" i="12" s="1"/>
  <c r="F669" i="12"/>
  <c r="H669" i="12" s="1"/>
  <c r="F670" i="12"/>
  <c r="H670" i="12" s="1"/>
  <c r="F671" i="12"/>
  <c r="H671" i="12" s="1"/>
  <c r="F672" i="12"/>
  <c r="H672" i="12" s="1"/>
  <c r="F673" i="12"/>
  <c r="H673" i="12" s="1"/>
  <c r="F674" i="12"/>
  <c r="H674" i="12" s="1"/>
  <c r="F675" i="12"/>
  <c r="H675" i="12" s="1"/>
  <c r="F676" i="12"/>
  <c r="H676" i="12" s="1"/>
  <c r="F677" i="12"/>
  <c r="H677" i="12" s="1"/>
  <c r="F678" i="12"/>
  <c r="H678" i="12" s="1"/>
  <c r="F679" i="12"/>
  <c r="H679" i="12" s="1"/>
  <c r="F680" i="12"/>
  <c r="H680" i="12" s="1"/>
  <c r="F681" i="12"/>
  <c r="H681" i="12" s="1"/>
  <c r="F682" i="12"/>
  <c r="H682" i="12" s="1"/>
  <c r="F683" i="12"/>
  <c r="H683" i="12" s="1"/>
  <c r="F684" i="12"/>
  <c r="H684" i="12" s="1"/>
  <c r="F685" i="12"/>
  <c r="H685" i="12" s="1"/>
  <c r="F686" i="12"/>
  <c r="H686" i="12" s="1"/>
  <c r="F687" i="12"/>
  <c r="H687" i="12" s="1"/>
  <c r="F688" i="12"/>
  <c r="H688" i="12" s="1"/>
  <c r="F689" i="12"/>
  <c r="H689" i="12" s="1"/>
  <c r="F690" i="12"/>
  <c r="H690" i="12" s="1"/>
  <c r="F691" i="12"/>
  <c r="H691" i="12" s="1"/>
  <c r="F692" i="12"/>
  <c r="H692" i="12" s="1"/>
  <c r="F693" i="12"/>
  <c r="H693" i="12" s="1"/>
  <c r="F694" i="12"/>
  <c r="H694" i="12" s="1"/>
  <c r="F695" i="12"/>
  <c r="H695" i="12" s="1"/>
  <c r="F696" i="12"/>
  <c r="H696" i="12" s="1"/>
  <c r="F697" i="12"/>
  <c r="H697" i="12" s="1"/>
  <c r="F698" i="12"/>
  <c r="H698" i="12" s="1"/>
  <c r="F699" i="12"/>
  <c r="H699" i="12" s="1"/>
  <c r="F700" i="12"/>
  <c r="H700" i="12" s="1"/>
  <c r="F701" i="12"/>
  <c r="H701" i="12" s="1"/>
  <c r="F702" i="12"/>
  <c r="H702" i="12" s="1"/>
  <c r="F703" i="12"/>
  <c r="H703" i="12" s="1"/>
  <c r="F704" i="12"/>
  <c r="H704" i="12" s="1"/>
  <c r="F705" i="12"/>
  <c r="H705" i="12" s="1"/>
  <c r="F706" i="12"/>
  <c r="H706" i="12" s="1"/>
  <c r="F707" i="12"/>
  <c r="H707" i="12" s="1"/>
  <c r="F708" i="12"/>
  <c r="H708" i="12" s="1"/>
  <c r="F709" i="12"/>
  <c r="H709" i="12" s="1"/>
  <c r="F710" i="12"/>
  <c r="H710" i="12" s="1"/>
  <c r="F711" i="12"/>
  <c r="H711" i="12" s="1"/>
  <c r="F712" i="12"/>
  <c r="H712" i="12" s="1"/>
  <c r="F713" i="12"/>
  <c r="H713" i="12" s="1"/>
  <c r="F714" i="12"/>
  <c r="H714" i="12" s="1"/>
  <c r="F715" i="12"/>
  <c r="H715" i="12" s="1"/>
  <c r="F716" i="12"/>
  <c r="H716" i="12" s="1"/>
  <c r="F717" i="12"/>
  <c r="H717" i="12" s="1"/>
  <c r="F718" i="12"/>
  <c r="H718" i="12" s="1"/>
  <c r="F719" i="12"/>
  <c r="H719" i="12" s="1"/>
  <c r="F720" i="12"/>
  <c r="H720" i="12" s="1"/>
  <c r="F721" i="12"/>
  <c r="H721" i="12" s="1"/>
  <c r="F722" i="12"/>
  <c r="H722" i="12" s="1"/>
  <c r="F723" i="12"/>
  <c r="H723" i="12" s="1"/>
  <c r="F724" i="12"/>
  <c r="H724" i="12" s="1"/>
  <c r="F725" i="12"/>
  <c r="H725" i="12" s="1"/>
  <c r="F726" i="12"/>
  <c r="H726" i="12" s="1"/>
  <c r="F727" i="12"/>
  <c r="H727" i="12" s="1"/>
  <c r="F728" i="12"/>
  <c r="H728" i="12" s="1"/>
  <c r="F729" i="12"/>
  <c r="H729" i="12" s="1"/>
  <c r="F730" i="12"/>
  <c r="H730" i="12" s="1"/>
  <c r="F731" i="12"/>
  <c r="H731" i="12" s="1"/>
  <c r="F732" i="12"/>
  <c r="H732" i="12" s="1"/>
  <c r="F733" i="12"/>
  <c r="H733" i="12" s="1"/>
  <c r="F734" i="12"/>
  <c r="H734" i="12" s="1"/>
  <c r="F735" i="12"/>
  <c r="H735" i="12" s="1"/>
  <c r="F736" i="12"/>
  <c r="H736" i="12" s="1"/>
  <c r="F737" i="12"/>
  <c r="H737" i="12" s="1"/>
  <c r="F738" i="12"/>
  <c r="H738" i="12" s="1"/>
  <c r="F739" i="12"/>
  <c r="H739" i="12" s="1"/>
  <c r="F740" i="12"/>
  <c r="H740" i="12" s="1"/>
  <c r="F741" i="12"/>
  <c r="H741" i="12" s="1"/>
  <c r="F742" i="12"/>
  <c r="H742" i="12" s="1"/>
  <c r="F743" i="12"/>
  <c r="H743" i="12" s="1"/>
  <c r="F744" i="12"/>
  <c r="H744" i="12" s="1"/>
  <c r="F745" i="12"/>
  <c r="H745" i="12" s="1"/>
  <c r="F746" i="12"/>
  <c r="H746" i="12" s="1"/>
  <c r="F747" i="12"/>
  <c r="H747" i="12" s="1"/>
  <c r="F748" i="12"/>
  <c r="H748" i="12" s="1"/>
  <c r="F749" i="12"/>
  <c r="H749" i="12" s="1"/>
  <c r="F750" i="12"/>
  <c r="H750" i="12" s="1"/>
  <c r="F751" i="12"/>
  <c r="H751" i="12" s="1"/>
  <c r="F752" i="12"/>
  <c r="H752" i="12" s="1"/>
  <c r="F753" i="12"/>
  <c r="H753" i="12" s="1"/>
  <c r="F754" i="12"/>
  <c r="H754" i="12" s="1"/>
  <c r="F755" i="12"/>
  <c r="H755" i="12" s="1"/>
  <c r="F756" i="12"/>
  <c r="H756" i="12" s="1"/>
  <c r="F757" i="12"/>
  <c r="H757" i="12" s="1"/>
  <c r="F758" i="12"/>
  <c r="H758" i="12" s="1"/>
  <c r="F759" i="12"/>
  <c r="H759" i="12" s="1"/>
  <c r="F760" i="12"/>
  <c r="H760" i="12" s="1"/>
  <c r="F761" i="12"/>
  <c r="H761" i="12" s="1"/>
  <c r="F762" i="12"/>
  <c r="H762" i="12" s="1"/>
  <c r="F763" i="12"/>
  <c r="H763" i="12" s="1"/>
  <c r="F764" i="12"/>
  <c r="H764" i="12" s="1"/>
  <c r="F765" i="12"/>
  <c r="H765" i="12" s="1"/>
  <c r="F766" i="12"/>
  <c r="H766" i="12" s="1"/>
  <c r="F767" i="12"/>
  <c r="H767" i="12" s="1"/>
  <c r="F768" i="12"/>
  <c r="H768" i="12" s="1"/>
  <c r="F769" i="12"/>
  <c r="H769" i="12" s="1"/>
  <c r="F770" i="12"/>
  <c r="H770" i="12" s="1"/>
  <c r="F771" i="12"/>
  <c r="H771" i="12" s="1"/>
  <c r="F772" i="12"/>
  <c r="H772" i="12" s="1"/>
  <c r="F773" i="12"/>
  <c r="H773" i="12" s="1"/>
  <c r="F774" i="12"/>
  <c r="H774" i="12" s="1"/>
  <c r="F775" i="12"/>
  <c r="H775" i="12" s="1"/>
  <c r="F776" i="12"/>
  <c r="H776" i="12" s="1"/>
  <c r="F777" i="12"/>
  <c r="F778" i="12"/>
  <c r="H778" i="12" s="1"/>
  <c r="F779" i="12"/>
  <c r="H779" i="12" s="1"/>
  <c r="F780" i="12"/>
  <c r="H780" i="12" s="1"/>
  <c r="F781" i="12"/>
  <c r="H781" i="12" s="1"/>
  <c r="F782" i="12"/>
  <c r="H782" i="12" s="1"/>
  <c r="F783" i="12"/>
  <c r="H783" i="12" s="1"/>
  <c r="F784" i="12"/>
  <c r="H784" i="12" s="1"/>
  <c r="F785" i="12"/>
  <c r="H785" i="12" s="1"/>
  <c r="F786" i="12"/>
  <c r="H786" i="12" s="1"/>
  <c r="F787" i="12"/>
  <c r="H787" i="12" s="1"/>
  <c r="F788" i="12"/>
  <c r="H788" i="12" s="1"/>
  <c r="F789" i="12"/>
  <c r="H789" i="12" s="1"/>
  <c r="F790" i="12"/>
  <c r="H790" i="12" s="1"/>
  <c r="F791" i="12"/>
  <c r="H791" i="12" s="1"/>
  <c r="F792" i="12"/>
  <c r="H792" i="12" s="1"/>
  <c r="F793" i="12"/>
  <c r="H793" i="12" s="1"/>
  <c r="F794" i="12"/>
  <c r="H794" i="12" s="1"/>
  <c r="F795" i="12"/>
  <c r="H795" i="12" s="1"/>
  <c r="F796" i="12"/>
  <c r="H796" i="12" s="1"/>
  <c r="F797" i="12"/>
  <c r="H797" i="12" s="1"/>
  <c r="F798" i="12"/>
  <c r="H798" i="12" s="1"/>
  <c r="F799" i="12"/>
  <c r="H799" i="12" s="1"/>
  <c r="F800" i="12"/>
  <c r="H800" i="12" s="1"/>
  <c r="F801" i="12"/>
  <c r="H801" i="12" s="1"/>
  <c r="F802" i="12"/>
  <c r="H802" i="12" s="1"/>
  <c r="F803" i="12"/>
  <c r="H803" i="12" s="1"/>
  <c r="F804" i="12"/>
  <c r="H804" i="12" s="1"/>
  <c r="F805" i="12"/>
  <c r="H805" i="12" s="1"/>
  <c r="F806" i="12"/>
  <c r="H806" i="12" s="1"/>
  <c r="F807" i="12"/>
  <c r="H807" i="12" s="1"/>
  <c r="F808" i="12"/>
  <c r="H808" i="12" s="1"/>
  <c r="F809" i="12"/>
  <c r="H809" i="12" s="1"/>
  <c r="F810" i="12"/>
  <c r="H810" i="12" s="1"/>
  <c r="F811" i="12"/>
  <c r="H811" i="12" s="1"/>
  <c r="F812" i="12"/>
  <c r="H812" i="12" s="1"/>
  <c r="F813" i="12"/>
  <c r="H813" i="12" s="1"/>
  <c r="F814" i="12"/>
  <c r="H814" i="12" s="1"/>
  <c r="F815" i="12"/>
  <c r="H815" i="12" s="1"/>
  <c r="F816" i="12"/>
  <c r="H816" i="12" s="1"/>
  <c r="F817" i="12"/>
  <c r="H817" i="12" s="1"/>
  <c r="F818" i="12"/>
  <c r="H818" i="12" s="1"/>
  <c r="F819" i="12"/>
  <c r="H819" i="12" s="1"/>
  <c r="F820" i="12"/>
  <c r="H820" i="12" s="1"/>
  <c r="F821" i="12"/>
  <c r="H821" i="12" s="1"/>
  <c r="F822" i="12"/>
  <c r="H822" i="12" s="1"/>
  <c r="F823" i="12"/>
  <c r="H823" i="12" s="1"/>
  <c r="F824" i="12"/>
  <c r="H824" i="12" s="1"/>
  <c r="F825" i="12"/>
  <c r="H825" i="12" s="1"/>
  <c r="F826" i="12"/>
  <c r="H826" i="12" s="1"/>
  <c r="F827" i="12"/>
  <c r="H827" i="12" s="1"/>
  <c r="F828" i="12"/>
  <c r="H828" i="12" s="1"/>
  <c r="F829" i="12"/>
  <c r="H829" i="12" s="1"/>
  <c r="F830" i="12"/>
  <c r="H830" i="12" s="1"/>
  <c r="F831" i="12"/>
  <c r="H831" i="12" s="1"/>
  <c r="F832" i="12"/>
  <c r="H832" i="12" s="1"/>
  <c r="F833" i="12"/>
  <c r="H833" i="12" s="1"/>
  <c r="F834" i="12"/>
  <c r="H834" i="12" s="1"/>
  <c r="F835" i="12"/>
  <c r="H835" i="12" s="1"/>
  <c r="F836" i="12"/>
  <c r="H836" i="12" s="1"/>
  <c r="F837" i="12"/>
  <c r="H837" i="12" s="1"/>
  <c r="F838" i="12"/>
  <c r="H838" i="12" s="1"/>
  <c r="F839" i="12"/>
  <c r="H839" i="12" s="1"/>
  <c r="F840" i="12"/>
  <c r="H840" i="12" s="1"/>
  <c r="F841" i="12"/>
  <c r="H841" i="12" s="1"/>
  <c r="F842" i="12"/>
  <c r="H842" i="12" s="1"/>
  <c r="F843" i="12"/>
  <c r="H843" i="12" s="1"/>
  <c r="F844" i="12"/>
  <c r="H844" i="12" s="1"/>
  <c r="F845" i="12"/>
  <c r="H845" i="12" s="1"/>
  <c r="F846" i="12"/>
  <c r="H846" i="12" s="1"/>
  <c r="F847" i="12"/>
  <c r="H847" i="12" s="1"/>
  <c r="F848" i="12"/>
  <c r="H848" i="12" s="1"/>
  <c r="F849" i="12"/>
  <c r="H849" i="12" s="1"/>
  <c r="F850" i="12"/>
  <c r="H850" i="12" s="1"/>
  <c r="F851" i="12"/>
  <c r="H851" i="12" s="1"/>
  <c r="F852" i="12"/>
  <c r="H852" i="12" s="1"/>
  <c r="F853" i="12"/>
  <c r="H853" i="12" s="1"/>
  <c r="F854" i="12"/>
  <c r="H854" i="12" s="1"/>
  <c r="F855" i="12"/>
  <c r="H855" i="12" s="1"/>
  <c r="F856" i="12"/>
  <c r="H856" i="12" s="1"/>
  <c r="F857" i="12"/>
  <c r="H857" i="12" s="1"/>
  <c r="F858" i="12"/>
  <c r="H858" i="12" s="1"/>
  <c r="F859" i="12"/>
  <c r="H859" i="12" s="1"/>
  <c r="F860" i="12"/>
  <c r="H860" i="12" s="1"/>
  <c r="F861" i="12"/>
  <c r="H861" i="12" s="1"/>
  <c r="F862" i="12"/>
  <c r="H862" i="12" s="1"/>
  <c r="F863" i="12"/>
  <c r="H863" i="12" s="1"/>
  <c r="F864" i="12"/>
  <c r="H864" i="12" s="1"/>
  <c r="F865" i="12"/>
  <c r="H865" i="12" s="1"/>
  <c r="F866" i="12"/>
  <c r="H866" i="12" s="1"/>
  <c r="F867" i="12"/>
  <c r="H867" i="12" s="1"/>
  <c r="F868" i="12"/>
  <c r="H868" i="12" s="1"/>
  <c r="F869" i="12"/>
  <c r="H869" i="12" s="1"/>
  <c r="F870" i="12"/>
  <c r="H870" i="12" s="1"/>
  <c r="F871" i="12"/>
  <c r="H871" i="12" s="1"/>
  <c r="F872" i="12"/>
  <c r="H872" i="12" s="1"/>
  <c r="F873" i="12"/>
  <c r="H873" i="12" s="1"/>
  <c r="F874" i="12"/>
  <c r="H874" i="12" s="1"/>
  <c r="F875" i="12"/>
  <c r="H875" i="12" s="1"/>
  <c r="F876" i="12"/>
  <c r="H876" i="12" s="1"/>
  <c r="F877" i="12"/>
  <c r="H877" i="12" s="1"/>
  <c r="F878" i="12"/>
  <c r="H878" i="12" s="1"/>
  <c r="F879" i="12"/>
  <c r="H879" i="12" s="1"/>
  <c r="F880" i="12"/>
  <c r="H880" i="12" s="1"/>
  <c r="F881" i="12"/>
  <c r="H881" i="12" s="1"/>
  <c r="F882" i="12"/>
  <c r="H882" i="12" s="1"/>
  <c r="F883" i="12"/>
  <c r="H883" i="12" s="1"/>
  <c r="F884" i="12"/>
  <c r="H884" i="12" s="1"/>
  <c r="F885" i="12"/>
  <c r="H885" i="12" s="1"/>
  <c r="F886" i="12"/>
  <c r="H886" i="12" s="1"/>
  <c r="F887" i="12"/>
  <c r="H887" i="12" s="1"/>
  <c r="F888" i="12"/>
  <c r="H888" i="12" s="1"/>
  <c r="F889" i="12"/>
  <c r="H889" i="12" s="1"/>
  <c r="F890" i="12"/>
  <c r="H890" i="12" s="1"/>
  <c r="F891" i="12"/>
  <c r="H891" i="12" s="1"/>
  <c r="F892" i="12"/>
  <c r="H892" i="12" s="1"/>
  <c r="F893" i="12"/>
  <c r="H893" i="12" s="1"/>
  <c r="F894" i="12"/>
  <c r="H894" i="12" s="1"/>
  <c r="F895" i="12"/>
  <c r="H895" i="12" s="1"/>
  <c r="F896" i="12"/>
  <c r="H896" i="12" s="1"/>
  <c r="F897" i="12"/>
  <c r="H897" i="12" s="1"/>
  <c r="F898" i="12"/>
  <c r="H898" i="12" s="1"/>
  <c r="F899" i="12"/>
  <c r="H899" i="12" s="1"/>
  <c r="F900" i="12"/>
  <c r="H900" i="12" s="1"/>
  <c r="F901" i="12"/>
  <c r="H901" i="12" s="1"/>
  <c r="F902" i="12"/>
  <c r="H902" i="12" s="1"/>
  <c r="F903" i="12"/>
  <c r="H903" i="12" s="1"/>
  <c r="F904" i="12"/>
  <c r="H904" i="12" s="1"/>
  <c r="F905" i="12"/>
  <c r="H905" i="12" s="1"/>
  <c r="F906" i="12"/>
  <c r="H906" i="12" s="1"/>
  <c r="F907" i="12"/>
  <c r="H907" i="12" s="1"/>
  <c r="F908" i="12"/>
  <c r="H908" i="12" s="1"/>
  <c r="F909" i="12"/>
  <c r="H909" i="12" s="1"/>
  <c r="F910" i="12"/>
  <c r="H910" i="12" s="1"/>
  <c r="F911" i="12"/>
  <c r="H911" i="12" s="1"/>
  <c r="F912" i="12"/>
  <c r="H912" i="12" s="1"/>
  <c r="F913" i="12"/>
  <c r="H913" i="12" s="1"/>
  <c r="F914" i="12"/>
  <c r="H914" i="12" s="1"/>
  <c r="F915" i="12"/>
  <c r="H915" i="12" s="1"/>
  <c r="F916" i="12"/>
  <c r="H916" i="12" s="1"/>
  <c r="F917" i="12"/>
  <c r="H917" i="12" s="1"/>
  <c r="F918" i="12"/>
  <c r="H918" i="12" s="1"/>
  <c r="F919" i="12"/>
  <c r="H919" i="12" s="1"/>
  <c r="F920" i="12"/>
  <c r="H920" i="12" s="1"/>
  <c r="F921" i="12"/>
  <c r="H921" i="12" s="1"/>
  <c r="F922" i="12"/>
  <c r="H922" i="12" s="1"/>
  <c r="F923" i="12"/>
  <c r="H923" i="12" s="1"/>
  <c r="F924" i="12"/>
  <c r="H924" i="12" s="1"/>
  <c r="F925" i="12"/>
  <c r="H925" i="12" s="1"/>
  <c r="F926" i="12"/>
  <c r="H926" i="12" s="1"/>
  <c r="F927" i="12"/>
  <c r="H927" i="12" s="1"/>
  <c r="F928" i="12"/>
  <c r="H928" i="12" s="1"/>
  <c r="F929" i="12"/>
  <c r="H929" i="12" s="1"/>
  <c r="F930" i="12"/>
  <c r="H930" i="12" s="1"/>
  <c r="F931" i="12"/>
  <c r="H931" i="12" s="1"/>
  <c r="F932" i="12"/>
  <c r="H932" i="12" s="1"/>
  <c r="F933" i="12"/>
  <c r="H933" i="12" s="1"/>
  <c r="F934" i="12"/>
  <c r="H934" i="12" s="1"/>
  <c r="F935" i="12"/>
  <c r="H935" i="12" s="1"/>
  <c r="F936" i="12"/>
  <c r="H936" i="12" s="1"/>
  <c r="F937" i="12"/>
  <c r="H937" i="12" s="1"/>
  <c r="F938" i="12"/>
  <c r="H938" i="12" s="1"/>
  <c r="F939" i="12"/>
  <c r="H939" i="12" s="1"/>
  <c r="F940" i="12"/>
  <c r="H940" i="12" s="1"/>
  <c r="F941" i="12"/>
  <c r="H941" i="12" s="1"/>
  <c r="F942" i="12"/>
  <c r="H942" i="12" s="1"/>
  <c r="F943" i="12"/>
  <c r="H943" i="12" s="1"/>
  <c r="F944" i="12"/>
  <c r="H944" i="12" s="1"/>
  <c r="F945" i="12"/>
  <c r="H945" i="12" s="1"/>
  <c r="F946" i="12"/>
  <c r="H946" i="12" s="1"/>
  <c r="F947" i="12"/>
  <c r="H947" i="12" s="1"/>
  <c r="F948" i="12"/>
  <c r="H948" i="12" s="1"/>
  <c r="F949" i="12"/>
  <c r="H949" i="12" s="1"/>
  <c r="F950" i="12"/>
  <c r="H950" i="12" s="1"/>
  <c r="F951" i="12"/>
  <c r="H951" i="12" s="1"/>
  <c r="F952" i="12"/>
  <c r="H952" i="12" s="1"/>
  <c r="F953" i="12"/>
  <c r="H953" i="12" s="1"/>
  <c r="F954" i="12"/>
  <c r="H954" i="12" s="1"/>
  <c r="F955" i="12"/>
  <c r="H955" i="12" s="1"/>
  <c r="F956" i="12"/>
  <c r="H956" i="12" s="1"/>
  <c r="F957" i="12"/>
  <c r="H957" i="12" s="1"/>
  <c r="F958" i="12"/>
  <c r="H958" i="12" s="1"/>
  <c r="F959" i="12"/>
  <c r="H959" i="12" s="1"/>
  <c r="F960" i="12"/>
  <c r="H960" i="12" s="1"/>
  <c r="F961" i="12"/>
  <c r="H961" i="12" s="1"/>
  <c r="F962" i="12"/>
  <c r="H962" i="12" s="1"/>
  <c r="F963" i="12"/>
  <c r="H963" i="12" s="1"/>
  <c r="F964" i="12"/>
  <c r="H964" i="12" s="1"/>
  <c r="F965" i="12"/>
  <c r="H965" i="12" s="1"/>
  <c r="F966" i="12"/>
  <c r="H966" i="12" s="1"/>
  <c r="F967" i="12"/>
  <c r="H967" i="12" s="1"/>
  <c r="F968" i="12"/>
  <c r="H968" i="12" s="1"/>
  <c r="F969" i="12"/>
  <c r="H969" i="12" s="1"/>
  <c r="F970" i="12"/>
  <c r="H970" i="12" s="1"/>
  <c r="F971" i="12"/>
  <c r="H971" i="12" s="1"/>
  <c r="F972" i="12"/>
  <c r="H972" i="12" s="1"/>
  <c r="F973" i="12"/>
  <c r="H973" i="12" s="1"/>
  <c r="F974" i="12"/>
  <c r="H974" i="12" s="1"/>
  <c r="F975" i="12"/>
  <c r="H975" i="12" s="1"/>
  <c r="F976" i="12"/>
  <c r="H976" i="12" s="1"/>
  <c r="F977" i="12"/>
  <c r="H977" i="12" s="1"/>
  <c r="F978" i="12"/>
  <c r="H978" i="12" s="1"/>
  <c r="F979" i="12"/>
  <c r="H979" i="12" s="1"/>
  <c r="F980" i="12"/>
  <c r="H980" i="12" s="1"/>
  <c r="F981" i="12"/>
  <c r="H981" i="12" s="1"/>
  <c r="F982" i="12"/>
  <c r="H982" i="12" s="1"/>
  <c r="F983" i="12"/>
  <c r="H983" i="12" s="1"/>
  <c r="F984" i="12"/>
  <c r="H984" i="12" s="1"/>
  <c r="F985" i="12"/>
  <c r="H985" i="12" s="1"/>
  <c r="F986" i="12"/>
  <c r="H986" i="12" s="1"/>
  <c r="F987" i="12"/>
  <c r="H987" i="12" s="1"/>
  <c r="F988" i="12"/>
  <c r="H988" i="12" s="1"/>
  <c r="F989" i="12"/>
  <c r="H989" i="12" s="1"/>
  <c r="F990" i="12"/>
  <c r="H990" i="12" s="1"/>
  <c r="F991" i="12"/>
  <c r="H991" i="12" s="1"/>
  <c r="F992" i="12"/>
  <c r="H992" i="12" s="1"/>
  <c r="F993" i="12"/>
  <c r="H993" i="12" s="1"/>
  <c r="F994" i="12"/>
  <c r="H994" i="12" s="1"/>
  <c r="F995" i="12"/>
  <c r="H995" i="12" s="1"/>
  <c r="F996" i="12"/>
  <c r="H996" i="12" s="1"/>
  <c r="F997" i="12"/>
  <c r="H997" i="12" s="1"/>
  <c r="F998" i="12"/>
  <c r="H998" i="12" s="1"/>
  <c r="F999" i="12"/>
  <c r="H999" i="12" s="1"/>
  <c r="F1000" i="12"/>
  <c r="H1000" i="12" s="1"/>
  <c r="F1001" i="12"/>
  <c r="H1001" i="12" s="1"/>
  <c r="F1002" i="12"/>
  <c r="H1002" i="12" s="1"/>
  <c r="F1003" i="12"/>
  <c r="H1003" i="12" s="1"/>
  <c r="F1004" i="12"/>
  <c r="H1004" i="12" s="1"/>
  <c r="F1005" i="12"/>
  <c r="H1005" i="12" s="1"/>
  <c r="F1006" i="12"/>
  <c r="H1006" i="12" s="1"/>
  <c r="F1007" i="12"/>
  <c r="H1007" i="12" s="1"/>
  <c r="F1008" i="12"/>
  <c r="H1008" i="12" s="1"/>
  <c r="F1009" i="12"/>
  <c r="H1009" i="12" s="1"/>
  <c r="F1010" i="12"/>
  <c r="H1010" i="12" s="1"/>
  <c r="F1011" i="12"/>
  <c r="H1011" i="12" s="1"/>
  <c r="F1012" i="12"/>
  <c r="H1012" i="12" s="1"/>
  <c r="F1013" i="12"/>
  <c r="H1013" i="12" s="1"/>
  <c r="F1014" i="12"/>
  <c r="H1014" i="12" s="1"/>
  <c r="F1015" i="12"/>
  <c r="H1015" i="12" s="1"/>
  <c r="F1016" i="12"/>
  <c r="H1016" i="12" s="1"/>
  <c r="F1017" i="12"/>
  <c r="H1017" i="12" s="1"/>
  <c r="F1018" i="12"/>
  <c r="H1018" i="12" s="1"/>
  <c r="F1019" i="12"/>
  <c r="H1019" i="12" s="1"/>
  <c r="F1020" i="12"/>
  <c r="H1020" i="12" s="1"/>
  <c r="F1021" i="12"/>
  <c r="H1021" i="12" s="1"/>
  <c r="F1022" i="12"/>
  <c r="H1022" i="12" s="1"/>
  <c r="F1023" i="12"/>
  <c r="H1023" i="12" s="1"/>
  <c r="F1024" i="12"/>
  <c r="H1024" i="12" s="1"/>
  <c r="F1025" i="12"/>
  <c r="H1025" i="12" s="1"/>
  <c r="F1026" i="12"/>
  <c r="H1026" i="12" s="1"/>
  <c r="F1027" i="12"/>
  <c r="H1027" i="12" s="1"/>
  <c r="F1028" i="12"/>
  <c r="H1028" i="12" s="1"/>
  <c r="F1029" i="12"/>
  <c r="H1029" i="12" s="1"/>
  <c r="F1030" i="12"/>
  <c r="H1030" i="12" s="1"/>
  <c r="F1031" i="12"/>
  <c r="H1031" i="12" s="1"/>
  <c r="F1032" i="12"/>
  <c r="H1032" i="12" s="1"/>
  <c r="F1033" i="12"/>
  <c r="H1033" i="12" s="1"/>
  <c r="F1034" i="12"/>
  <c r="H1034" i="12" s="1"/>
  <c r="F1035" i="12"/>
  <c r="H1035" i="12" s="1"/>
  <c r="F1036" i="12"/>
  <c r="H1036" i="12" s="1"/>
  <c r="F1037" i="12"/>
  <c r="H1037" i="12" s="1"/>
  <c r="F1038" i="12"/>
  <c r="H1038" i="12" s="1"/>
  <c r="F1039" i="12"/>
  <c r="H1039" i="12" s="1"/>
  <c r="F1040" i="12"/>
  <c r="H1040" i="12" s="1"/>
  <c r="F1041" i="12"/>
  <c r="H1041" i="12" s="1"/>
  <c r="F1042" i="12"/>
  <c r="H1042" i="12" s="1"/>
  <c r="F1043" i="12"/>
  <c r="H1043" i="12" s="1"/>
  <c r="F1044" i="12"/>
  <c r="H1044" i="12" s="1"/>
  <c r="F1045" i="12"/>
  <c r="H1045" i="12" s="1"/>
  <c r="F1046" i="12"/>
  <c r="H1046" i="12" s="1"/>
  <c r="F1047" i="12"/>
  <c r="H1047" i="12" s="1"/>
  <c r="F1048" i="12"/>
  <c r="H1048" i="12" s="1"/>
  <c r="F1049" i="12"/>
  <c r="H1049" i="12" s="1"/>
  <c r="F1050" i="12"/>
  <c r="H1050" i="12" s="1"/>
  <c r="F1051" i="12"/>
  <c r="H1051" i="12" s="1"/>
  <c r="F1052" i="12"/>
  <c r="H1052" i="12" s="1"/>
  <c r="F1053" i="12"/>
  <c r="H1053" i="12" s="1"/>
  <c r="F1054" i="12"/>
  <c r="H1054" i="12" s="1"/>
  <c r="F1055" i="12"/>
  <c r="H1055" i="12" s="1"/>
  <c r="F1056" i="12"/>
  <c r="H1056" i="12" s="1"/>
  <c r="F1057" i="12"/>
  <c r="H1057" i="12" s="1"/>
  <c r="F1058" i="12"/>
  <c r="H1058" i="12" s="1"/>
  <c r="F1059" i="12"/>
  <c r="H1059" i="12" s="1"/>
  <c r="F1060" i="12"/>
  <c r="H1060" i="12" s="1"/>
  <c r="F1061" i="12"/>
  <c r="H1061" i="12" s="1"/>
  <c r="F1062" i="12"/>
  <c r="H1062" i="12" s="1"/>
  <c r="F1063" i="12"/>
  <c r="H1063" i="12" s="1"/>
  <c r="F1064" i="12"/>
  <c r="H1064" i="12" s="1"/>
  <c r="F1065" i="12"/>
  <c r="H1065" i="12" s="1"/>
  <c r="F1066" i="12"/>
  <c r="H1066" i="12" s="1"/>
  <c r="F1067" i="12"/>
  <c r="H1067" i="12" s="1"/>
  <c r="F1068" i="12"/>
  <c r="H1068" i="12" s="1"/>
  <c r="F1069" i="12"/>
  <c r="H1069" i="12" s="1"/>
  <c r="F1070" i="12"/>
  <c r="H1070" i="12" s="1"/>
  <c r="F1071" i="12"/>
  <c r="H1071" i="12" s="1"/>
  <c r="F1072" i="12"/>
  <c r="H1072" i="12" s="1"/>
  <c r="F1073" i="12"/>
  <c r="H1073" i="12" s="1"/>
  <c r="F1074" i="12"/>
  <c r="H1074" i="12" s="1"/>
  <c r="F1075" i="12"/>
  <c r="H1075" i="12" s="1"/>
  <c r="F1076" i="12"/>
  <c r="H1076" i="12" s="1"/>
  <c r="F1077" i="12"/>
  <c r="H1077" i="12" s="1"/>
  <c r="F1078" i="12"/>
  <c r="H1078" i="12" s="1"/>
  <c r="F1079" i="12"/>
  <c r="H1079" i="12" s="1"/>
  <c r="F1080" i="12"/>
  <c r="H1080" i="12" s="1"/>
  <c r="F1081" i="12"/>
  <c r="H1081" i="12" s="1"/>
  <c r="F1082" i="12"/>
  <c r="H1082" i="12" s="1"/>
  <c r="F1083" i="12"/>
  <c r="H1083" i="12" s="1"/>
  <c r="F1084" i="12"/>
  <c r="H1084" i="12" s="1"/>
  <c r="F1085" i="12"/>
  <c r="H1085" i="12" s="1"/>
  <c r="F1086" i="12"/>
  <c r="H1086" i="12" s="1"/>
  <c r="F1087" i="12"/>
  <c r="H1087" i="12" s="1"/>
  <c r="F1088" i="12"/>
  <c r="H1088" i="12" s="1"/>
  <c r="F1089" i="12"/>
  <c r="H1089" i="12" s="1"/>
  <c r="F1090" i="12"/>
  <c r="H1090" i="12" s="1"/>
  <c r="F1091" i="12"/>
  <c r="H1091" i="12" s="1"/>
  <c r="F1092" i="12"/>
  <c r="H1092" i="12" s="1"/>
  <c r="F1093" i="12"/>
  <c r="H1093" i="12" s="1"/>
  <c r="F1094" i="12"/>
  <c r="H1094" i="12" s="1"/>
  <c r="F1095" i="12"/>
  <c r="H1095" i="12" s="1"/>
  <c r="F1096" i="12"/>
  <c r="H1096" i="12" s="1"/>
  <c r="F1097" i="12"/>
  <c r="H1097" i="12" s="1"/>
  <c r="F1098" i="12"/>
  <c r="H1098" i="12" s="1"/>
  <c r="F1099" i="12"/>
  <c r="H1099" i="12" s="1"/>
  <c r="F1100" i="12"/>
  <c r="H1100" i="12" s="1"/>
  <c r="F1101" i="12"/>
  <c r="H1101" i="12" s="1"/>
  <c r="F1102" i="12"/>
  <c r="H1102" i="12" s="1"/>
  <c r="F1103" i="12"/>
  <c r="H1103" i="12" s="1"/>
  <c r="F1104" i="12"/>
  <c r="H1104" i="12" s="1"/>
  <c r="F1105" i="12"/>
  <c r="H1105" i="12" s="1"/>
  <c r="F1106" i="12"/>
  <c r="H1106" i="12" s="1"/>
  <c r="F1107" i="12"/>
  <c r="H1107" i="12" s="1"/>
  <c r="F1108" i="12"/>
  <c r="H1108" i="12" s="1"/>
  <c r="F1109" i="12"/>
  <c r="H1109" i="12" s="1"/>
  <c r="F1110" i="12"/>
  <c r="H1110" i="12" s="1"/>
  <c r="F1111" i="12"/>
  <c r="H1111" i="12" s="1"/>
  <c r="F1112" i="12"/>
  <c r="H1112" i="12" s="1"/>
  <c r="F1113" i="12"/>
  <c r="H1113" i="12" s="1"/>
  <c r="F1114" i="12"/>
  <c r="H1114" i="12" s="1"/>
  <c r="F1115" i="12"/>
  <c r="H1115" i="12" s="1"/>
  <c r="F1116" i="12"/>
  <c r="H1116" i="12" s="1"/>
  <c r="F1117" i="12"/>
  <c r="H1117" i="12" s="1"/>
  <c r="F1118" i="12"/>
  <c r="H1118" i="12" s="1"/>
  <c r="F1119" i="12"/>
  <c r="H1119" i="12" s="1"/>
  <c r="F1120" i="12"/>
  <c r="H1120" i="12" s="1"/>
  <c r="F1121" i="12"/>
  <c r="H1121" i="12" s="1"/>
  <c r="F1122" i="12"/>
  <c r="H1122" i="12" s="1"/>
  <c r="F1123" i="12"/>
  <c r="H1123" i="12" s="1"/>
  <c r="F1124" i="12"/>
  <c r="H1124" i="12" s="1"/>
  <c r="F1125" i="12"/>
  <c r="H1125" i="12" s="1"/>
  <c r="F1126" i="12"/>
  <c r="H1126" i="12" s="1"/>
  <c r="F1127" i="12"/>
  <c r="H1127" i="12" s="1"/>
  <c r="F1128" i="12"/>
  <c r="H1128" i="12" s="1"/>
  <c r="F1129" i="12"/>
  <c r="H1129" i="12" s="1"/>
  <c r="F1130" i="12"/>
  <c r="H1130" i="12" s="1"/>
  <c r="F1131" i="12"/>
  <c r="H1131" i="12" s="1"/>
  <c r="F1132" i="12"/>
  <c r="H1132" i="12" s="1"/>
  <c r="F1133" i="12"/>
  <c r="H1133" i="12" s="1"/>
  <c r="F1134" i="12"/>
  <c r="H1134" i="12" s="1"/>
  <c r="F1135" i="12"/>
  <c r="H1135" i="12" s="1"/>
  <c r="F1136" i="12"/>
  <c r="H1136" i="12" s="1"/>
  <c r="F1137" i="12"/>
  <c r="H1137" i="12" s="1"/>
  <c r="F1138" i="12"/>
  <c r="H1138" i="12" s="1"/>
  <c r="F1139" i="12"/>
  <c r="H1139" i="12" s="1"/>
  <c r="F1140" i="12"/>
  <c r="H1140" i="12" s="1"/>
  <c r="F1141" i="12"/>
  <c r="H1141" i="12" s="1"/>
  <c r="F1142" i="12"/>
  <c r="H1142" i="12" s="1"/>
  <c r="F1143" i="12"/>
  <c r="H1143" i="12" s="1"/>
  <c r="F1144" i="12"/>
  <c r="H1144" i="12" s="1"/>
  <c r="F1145" i="12"/>
  <c r="H1145" i="12" s="1"/>
  <c r="F1146" i="12"/>
  <c r="H1146" i="12" s="1"/>
  <c r="F1147" i="12"/>
  <c r="H1147" i="12" s="1"/>
  <c r="F1148" i="12"/>
  <c r="H1148" i="12" s="1"/>
  <c r="F1149" i="12"/>
  <c r="H1149" i="12" s="1"/>
  <c r="F1150" i="12"/>
  <c r="H1150" i="12" s="1"/>
  <c r="F1151" i="12"/>
  <c r="H1151" i="12" s="1"/>
  <c r="F1152" i="12"/>
  <c r="H1152" i="12" s="1"/>
  <c r="F1153" i="12"/>
  <c r="H1153" i="12" s="1"/>
  <c r="F1154" i="12"/>
  <c r="H1154" i="12" s="1"/>
  <c r="F1155" i="12"/>
  <c r="H1155" i="12" s="1"/>
  <c r="F1156" i="12"/>
  <c r="H1156" i="12" s="1"/>
  <c r="F1157" i="12"/>
  <c r="H1157" i="12" s="1"/>
  <c r="F1158" i="12"/>
  <c r="H1158" i="12" s="1"/>
  <c r="F1159" i="12"/>
  <c r="H1159" i="12" s="1"/>
  <c r="F1160" i="12"/>
  <c r="H1160" i="12" s="1"/>
  <c r="F1161" i="12"/>
  <c r="H1161" i="12" s="1"/>
  <c r="F1162" i="12"/>
  <c r="H1162" i="12" s="1"/>
  <c r="F1163" i="12"/>
  <c r="H1163" i="12" s="1"/>
  <c r="F1164" i="12"/>
  <c r="H1164" i="12" s="1"/>
  <c r="F1165" i="12"/>
  <c r="H1165" i="12" s="1"/>
  <c r="F1166" i="12"/>
  <c r="H1166" i="12" s="1"/>
  <c r="F1167" i="12"/>
  <c r="H1167" i="12" s="1"/>
  <c r="F1168" i="12"/>
  <c r="H1168" i="12" s="1"/>
  <c r="F1169" i="12"/>
  <c r="H1169" i="12" s="1"/>
  <c r="F1170" i="12"/>
  <c r="H1170" i="12" s="1"/>
  <c r="F1171" i="12"/>
  <c r="H1171" i="12" s="1"/>
  <c r="F1172" i="12"/>
  <c r="H1172" i="12" s="1"/>
  <c r="F1173" i="12"/>
  <c r="H1173" i="12" s="1"/>
  <c r="F1174" i="12"/>
  <c r="H1174" i="12" s="1"/>
  <c r="F1175" i="12"/>
  <c r="H1175" i="12" s="1"/>
  <c r="F1176" i="12"/>
  <c r="H1176" i="12" s="1"/>
  <c r="F1177" i="12"/>
  <c r="H1177" i="12" s="1"/>
  <c r="F1178" i="12"/>
  <c r="H1178" i="12" s="1"/>
  <c r="F1179" i="12"/>
  <c r="H1179" i="12" s="1"/>
  <c r="F1180" i="12"/>
  <c r="H1180" i="12" s="1"/>
  <c r="F1181" i="12"/>
  <c r="H1181" i="12" s="1"/>
  <c r="F1182" i="12"/>
  <c r="H1182" i="12" s="1"/>
  <c r="F1183" i="12"/>
  <c r="H1183" i="12" s="1"/>
  <c r="F1184" i="12"/>
  <c r="H1184" i="12" s="1"/>
  <c r="F1185" i="12"/>
  <c r="H1185" i="12" s="1"/>
  <c r="F1186" i="12"/>
  <c r="H1186" i="12" s="1"/>
  <c r="F1187" i="12"/>
  <c r="H1187" i="12" s="1"/>
  <c r="F1188" i="12"/>
  <c r="H1188" i="12" s="1"/>
  <c r="F1189" i="12"/>
  <c r="H1189" i="12" s="1"/>
  <c r="F1190" i="12"/>
  <c r="H1190" i="12" s="1"/>
  <c r="F1191" i="12"/>
  <c r="H1191" i="12" s="1"/>
  <c r="F1192" i="12"/>
  <c r="H1192" i="12" s="1"/>
  <c r="F1193" i="12"/>
  <c r="H1193" i="12" s="1"/>
  <c r="F1194" i="12"/>
  <c r="H1194" i="12" s="1"/>
  <c r="F1195" i="12"/>
  <c r="H1195" i="12" s="1"/>
  <c r="F1196" i="12"/>
  <c r="H1196" i="12" s="1"/>
  <c r="F1197" i="12"/>
  <c r="H1197" i="12" s="1"/>
  <c r="F1198" i="12"/>
  <c r="H1198" i="12" s="1"/>
  <c r="F1199" i="12"/>
  <c r="H1199" i="12" s="1"/>
  <c r="F1200" i="12"/>
  <c r="H1200" i="12" s="1"/>
  <c r="F1201" i="12"/>
  <c r="H1201" i="12" s="1"/>
  <c r="F1202" i="12"/>
  <c r="H1202" i="12" s="1"/>
  <c r="F1203" i="12"/>
  <c r="H1203" i="12" s="1"/>
  <c r="F1204" i="12"/>
  <c r="H1204" i="12" s="1"/>
  <c r="F1205" i="12"/>
  <c r="H1205" i="12" s="1"/>
  <c r="F1206" i="12"/>
  <c r="H1206" i="12" s="1"/>
  <c r="F1207" i="12"/>
  <c r="H1207" i="12" s="1"/>
  <c r="F1208" i="12"/>
  <c r="H1208" i="12" s="1"/>
  <c r="F1209" i="12"/>
  <c r="H1209" i="12" s="1"/>
  <c r="F1210" i="12"/>
  <c r="H1210" i="12" s="1"/>
  <c r="F1211" i="12"/>
  <c r="H1211" i="12" s="1"/>
  <c r="F1212" i="12"/>
  <c r="H1212" i="12" s="1"/>
  <c r="F1213" i="12"/>
  <c r="H1213" i="12" s="1"/>
  <c r="F1214" i="12"/>
  <c r="H1214" i="12" s="1"/>
  <c r="F1215" i="12"/>
  <c r="H1215" i="12" s="1"/>
  <c r="F1216" i="12"/>
  <c r="H1216" i="12" s="1"/>
  <c r="F1217" i="12"/>
  <c r="H1217" i="12" s="1"/>
  <c r="F1218" i="12"/>
  <c r="H1218" i="12" s="1"/>
  <c r="F1219" i="12"/>
  <c r="H1219" i="12" s="1"/>
  <c r="F1220" i="12"/>
  <c r="H1220" i="12" s="1"/>
  <c r="F1221" i="12"/>
  <c r="H1221" i="12" s="1"/>
  <c r="F1222" i="12"/>
  <c r="H1222" i="12" s="1"/>
  <c r="F1223" i="12"/>
  <c r="H1223" i="12" s="1"/>
  <c r="F1224" i="12"/>
  <c r="H1224" i="12" s="1"/>
  <c r="F1225" i="12"/>
  <c r="H1225" i="12" s="1"/>
  <c r="F1226" i="12"/>
  <c r="H1226" i="12" s="1"/>
  <c r="F1227" i="12"/>
  <c r="H1227" i="12" s="1"/>
  <c r="F1228" i="12"/>
  <c r="H1228" i="12" s="1"/>
  <c r="F1229" i="12"/>
  <c r="H1229" i="12" s="1"/>
  <c r="F1230" i="12"/>
  <c r="H1230" i="12" s="1"/>
  <c r="F1231" i="12"/>
  <c r="H1231" i="12" s="1"/>
  <c r="F1232" i="12"/>
  <c r="H1232" i="12" s="1"/>
  <c r="F1233" i="12"/>
  <c r="H1233" i="12" s="1"/>
  <c r="F1234" i="12"/>
  <c r="H1234" i="12" s="1"/>
  <c r="F1235" i="12"/>
  <c r="H1235" i="12" s="1"/>
  <c r="F1236" i="12"/>
  <c r="H1236" i="12" s="1"/>
  <c r="F1237" i="12"/>
  <c r="H1237" i="12" s="1"/>
  <c r="F1238" i="12"/>
  <c r="H1238" i="12" s="1"/>
  <c r="F1239" i="12"/>
  <c r="H1239" i="12" s="1"/>
  <c r="F1240" i="12"/>
  <c r="H1240" i="12" s="1"/>
  <c r="F1241" i="12"/>
  <c r="H1241" i="12" s="1"/>
  <c r="F1242" i="12"/>
  <c r="H1242" i="12" s="1"/>
  <c r="F1243" i="12"/>
  <c r="H1243" i="12" s="1"/>
  <c r="F1244" i="12"/>
  <c r="H1244" i="12" s="1"/>
  <c r="F1245" i="12"/>
  <c r="H1245" i="12" s="1"/>
  <c r="F1246" i="12"/>
  <c r="H1246" i="12" s="1"/>
  <c r="F1247" i="12"/>
  <c r="H1247" i="12" s="1"/>
  <c r="F1248" i="12"/>
  <c r="H1248" i="12" s="1"/>
  <c r="F1249" i="12"/>
  <c r="H1249" i="12" s="1"/>
  <c r="F1250" i="12"/>
  <c r="H1250" i="12" s="1"/>
  <c r="F1251" i="12"/>
  <c r="H1251" i="12" s="1"/>
  <c r="F1252" i="12"/>
  <c r="H1252" i="12" s="1"/>
  <c r="F1253" i="12"/>
  <c r="H1253" i="12" s="1"/>
  <c r="F1254" i="12"/>
  <c r="H1254" i="12" s="1"/>
  <c r="F1255" i="12"/>
  <c r="H1255" i="12" s="1"/>
  <c r="F1256" i="12"/>
  <c r="H1256" i="12" s="1"/>
  <c r="F1257" i="12"/>
  <c r="H1257" i="12" s="1"/>
  <c r="F1258" i="12"/>
  <c r="H1258" i="12" s="1"/>
  <c r="F1259" i="12"/>
  <c r="H1259" i="12" s="1"/>
  <c r="F1260" i="12"/>
  <c r="H1260" i="12" s="1"/>
  <c r="F1261" i="12"/>
  <c r="H1261" i="12" s="1"/>
  <c r="F1262" i="12"/>
  <c r="H1262" i="12" s="1"/>
  <c r="F1263" i="12"/>
  <c r="H1263" i="12" s="1"/>
  <c r="F1264" i="12"/>
  <c r="H1264" i="12" s="1"/>
  <c r="F1265" i="12"/>
  <c r="H1265" i="12" s="1"/>
  <c r="F1266" i="12"/>
  <c r="H1266" i="12" s="1"/>
  <c r="F1267" i="12"/>
  <c r="H1267" i="12" s="1"/>
  <c r="F1268" i="12"/>
  <c r="H1268" i="12" s="1"/>
  <c r="F1269" i="12"/>
  <c r="H1269" i="12" s="1"/>
  <c r="F1270" i="12"/>
  <c r="H1270" i="12" s="1"/>
  <c r="F1271" i="12"/>
  <c r="H1271" i="12" s="1"/>
  <c r="F1272" i="12"/>
  <c r="H1272" i="12" s="1"/>
  <c r="F1273" i="12"/>
  <c r="H1273" i="12" s="1"/>
  <c r="F1274" i="12"/>
  <c r="H1274" i="12" s="1"/>
  <c r="F1275" i="12"/>
  <c r="H1275" i="12" s="1"/>
  <c r="F1276" i="12"/>
  <c r="H1276" i="12" s="1"/>
  <c r="F1277" i="12"/>
  <c r="H1277" i="12" s="1"/>
  <c r="F1278" i="12"/>
  <c r="H1278" i="12" s="1"/>
  <c r="F1279" i="12"/>
  <c r="H1279" i="12" s="1"/>
  <c r="F1280" i="12"/>
  <c r="H1280" i="12" s="1"/>
  <c r="F1281" i="12"/>
  <c r="H1281" i="12" s="1"/>
  <c r="F1282" i="12"/>
  <c r="H1282" i="12" s="1"/>
  <c r="F1283" i="12"/>
  <c r="H1283" i="12" s="1"/>
  <c r="F1284" i="12"/>
  <c r="H1284" i="12" s="1"/>
  <c r="F1285" i="12"/>
  <c r="H1285" i="12" s="1"/>
  <c r="F1286" i="12"/>
  <c r="H1286" i="12" s="1"/>
  <c r="F1287" i="12"/>
  <c r="H1287" i="12" s="1"/>
  <c r="F1288" i="12"/>
  <c r="H1288" i="12" s="1"/>
  <c r="F1289" i="12"/>
  <c r="H1289" i="12" s="1"/>
  <c r="F1290" i="12"/>
  <c r="H1290" i="12" s="1"/>
  <c r="F1291" i="12"/>
  <c r="H1291" i="12" s="1"/>
  <c r="F1292" i="12"/>
  <c r="H1292" i="12" s="1"/>
  <c r="F1293" i="12"/>
  <c r="H1293" i="12" s="1"/>
  <c r="F1294" i="12"/>
  <c r="H1294" i="12" s="1"/>
  <c r="F1295" i="12"/>
  <c r="H1295" i="12" s="1"/>
  <c r="F1296" i="12"/>
  <c r="H1296" i="12" s="1"/>
  <c r="F1297" i="12"/>
  <c r="H1297" i="12" s="1"/>
  <c r="F1298" i="12"/>
  <c r="H1298" i="12" s="1"/>
  <c r="F1299" i="12"/>
  <c r="H1299" i="12" s="1"/>
  <c r="F1300" i="12"/>
  <c r="H1300" i="12" s="1"/>
  <c r="F1301" i="12"/>
  <c r="H1301" i="12" s="1"/>
  <c r="F1302" i="12"/>
  <c r="H1302" i="12" s="1"/>
  <c r="F1303" i="12"/>
  <c r="H1303" i="12" s="1"/>
  <c r="F1304" i="12"/>
  <c r="H1304" i="12" s="1"/>
  <c r="F1305" i="12"/>
  <c r="H1305" i="12" s="1"/>
  <c r="F1306" i="12"/>
  <c r="H1306" i="12" s="1"/>
  <c r="F1307" i="12"/>
  <c r="H1307" i="12" s="1"/>
  <c r="F1308" i="12"/>
  <c r="H1308" i="12" s="1"/>
  <c r="F1309" i="12"/>
  <c r="H1309" i="12" s="1"/>
  <c r="F1310" i="12"/>
  <c r="H1310" i="12" s="1"/>
  <c r="F1311" i="12"/>
  <c r="H1311" i="12" s="1"/>
  <c r="F1312" i="12"/>
  <c r="H1312" i="12" s="1"/>
  <c r="F1313" i="12"/>
  <c r="H1313" i="12" s="1"/>
  <c r="F1314" i="12"/>
  <c r="H1314" i="12" s="1"/>
  <c r="F1315" i="12"/>
  <c r="H1315" i="12" s="1"/>
  <c r="F1316" i="12"/>
  <c r="H1316" i="12" s="1"/>
  <c r="F1317" i="12"/>
  <c r="H1317" i="12" s="1"/>
  <c r="F1318" i="12"/>
  <c r="H1318" i="12" s="1"/>
  <c r="F1319" i="12"/>
  <c r="H1319" i="12" s="1"/>
  <c r="F1320" i="12"/>
  <c r="H1320" i="12" s="1"/>
  <c r="F1321" i="12"/>
  <c r="H1321" i="12" s="1"/>
  <c r="F1322" i="12"/>
  <c r="H1322" i="12" s="1"/>
  <c r="F1323" i="12"/>
  <c r="H1323" i="12" s="1"/>
  <c r="F1324" i="12"/>
  <c r="H1324" i="12" s="1"/>
  <c r="F1325" i="12"/>
  <c r="H1325" i="12" s="1"/>
  <c r="F1326" i="12"/>
  <c r="H1326" i="12" s="1"/>
  <c r="F1327" i="12"/>
  <c r="H1327" i="12" s="1"/>
  <c r="F1328" i="12"/>
  <c r="H1328" i="12" s="1"/>
  <c r="F1329" i="12"/>
  <c r="H1329" i="12" s="1"/>
  <c r="F1330" i="12"/>
  <c r="H1330" i="12" s="1"/>
  <c r="F1331" i="12"/>
  <c r="H1331" i="12" s="1"/>
  <c r="F1332" i="12"/>
  <c r="H1332" i="12" s="1"/>
  <c r="F1333" i="12"/>
  <c r="H1333" i="12" s="1"/>
  <c r="F1334" i="12"/>
  <c r="H1334" i="12" s="1"/>
  <c r="F1335" i="12"/>
  <c r="H1335" i="12" s="1"/>
  <c r="F1336" i="12"/>
  <c r="H1336" i="12" s="1"/>
  <c r="F1337" i="12"/>
  <c r="H1337" i="12" s="1"/>
  <c r="F1338" i="12"/>
  <c r="H1338" i="12" s="1"/>
  <c r="F1339" i="12"/>
  <c r="H1339" i="12" s="1"/>
  <c r="F1340" i="12"/>
  <c r="H1340" i="12" s="1"/>
  <c r="F1341" i="12"/>
  <c r="H1341" i="12" s="1"/>
  <c r="F1342" i="12"/>
  <c r="H1342" i="12" s="1"/>
  <c r="F1343" i="12"/>
  <c r="H1343" i="12" s="1"/>
  <c r="F1344" i="12"/>
  <c r="H1344" i="12" s="1"/>
  <c r="F1345" i="12"/>
  <c r="H1345" i="12" s="1"/>
  <c r="F1346" i="12"/>
  <c r="H1346" i="12" s="1"/>
  <c r="F1347" i="12"/>
  <c r="H1347" i="12" s="1"/>
  <c r="F1348" i="12"/>
  <c r="H1348" i="12" s="1"/>
  <c r="F1349" i="12"/>
  <c r="H1349" i="12" s="1"/>
  <c r="F1350" i="12"/>
  <c r="H1350" i="12" s="1"/>
  <c r="F1351" i="12"/>
  <c r="H1351" i="12" s="1"/>
  <c r="F1352" i="12"/>
  <c r="H1352" i="12" s="1"/>
  <c r="F1353" i="12"/>
  <c r="H1353" i="12" s="1"/>
  <c r="F1354" i="12"/>
  <c r="H1354" i="12" s="1"/>
  <c r="F1355" i="12"/>
  <c r="H1355" i="12" s="1"/>
  <c r="F1356" i="12"/>
  <c r="H1356" i="12" s="1"/>
  <c r="F1357" i="12"/>
  <c r="H1357" i="12" s="1"/>
  <c r="F1358" i="12"/>
  <c r="H1358" i="12" s="1"/>
  <c r="F1359" i="12"/>
  <c r="H1359" i="12" s="1"/>
  <c r="F1360" i="12"/>
  <c r="H1360" i="12" s="1"/>
  <c r="F1361" i="12"/>
  <c r="H1361" i="12" s="1"/>
  <c r="F1362" i="12"/>
  <c r="H1362" i="12" s="1"/>
  <c r="F1363" i="12"/>
  <c r="H1363" i="12" s="1"/>
  <c r="F1364" i="12"/>
  <c r="H1364" i="12" s="1"/>
  <c r="F1365" i="12"/>
  <c r="H1365" i="12" s="1"/>
  <c r="F1366" i="12"/>
  <c r="H1366" i="12" s="1"/>
  <c r="F1367" i="12"/>
  <c r="H1367" i="12" s="1"/>
  <c r="F1368" i="12"/>
  <c r="H1368" i="12" s="1"/>
  <c r="F1369" i="12"/>
  <c r="H1369" i="12" s="1"/>
  <c r="F1370" i="12"/>
  <c r="H1370" i="12" s="1"/>
  <c r="F1371" i="12"/>
  <c r="H1371" i="12" s="1"/>
  <c r="F1372" i="12"/>
  <c r="H1372" i="12" s="1"/>
  <c r="F1373" i="12"/>
  <c r="H1373" i="12" s="1"/>
  <c r="F1374" i="12"/>
  <c r="H1374" i="12" s="1"/>
  <c r="F1375" i="12"/>
  <c r="H1375" i="12" s="1"/>
  <c r="F1376" i="12"/>
  <c r="H1376" i="12" s="1"/>
  <c r="F1377" i="12"/>
  <c r="H1377" i="12" s="1"/>
  <c r="F1378" i="12"/>
  <c r="H1378" i="12" s="1"/>
  <c r="F1379" i="12"/>
  <c r="H1379" i="12" s="1"/>
  <c r="F1380" i="12"/>
  <c r="H1380" i="12" s="1"/>
  <c r="F1381" i="12"/>
  <c r="H1381" i="12" s="1"/>
  <c r="F1382" i="12"/>
  <c r="H1382" i="12" s="1"/>
  <c r="F1383" i="12"/>
  <c r="H1383" i="12" s="1"/>
  <c r="F1384" i="12"/>
  <c r="H1384" i="12" s="1"/>
  <c r="F1385" i="12"/>
  <c r="H1385" i="12" s="1"/>
  <c r="F1386" i="12"/>
  <c r="H1386" i="12" s="1"/>
  <c r="F1387" i="12"/>
  <c r="H1387" i="12" s="1"/>
  <c r="F1388" i="12"/>
  <c r="H1388" i="12" s="1"/>
  <c r="F1389" i="12"/>
  <c r="H1389" i="12" s="1"/>
  <c r="F1390" i="12"/>
  <c r="H1390" i="12" s="1"/>
  <c r="F1391" i="12"/>
  <c r="H1391" i="12" s="1"/>
  <c r="F1392" i="12"/>
  <c r="H1392" i="12" s="1"/>
  <c r="F1393" i="12"/>
  <c r="H1393" i="12" s="1"/>
  <c r="F1394" i="12"/>
  <c r="H1394" i="12" s="1"/>
  <c r="F1395" i="12"/>
  <c r="H1395" i="12" s="1"/>
  <c r="F1396" i="12"/>
  <c r="H1396" i="12" s="1"/>
  <c r="F1397" i="12"/>
  <c r="H1397" i="12" s="1"/>
  <c r="F1398" i="12"/>
  <c r="H1398" i="12" s="1"/>
  <c r="F1399" i="12"/>
  <c r="H1399" i="12" s="1"/>
  <c r="F1400" i="12"/>
  <c r="H1400" i="12" s="1"/>
  <c r="F1401" i="12"/>
  <c r="H1401" i="12" s="1"/>
  <c r="F1402" i="12"/>
  <c r="H1402" i="12" s="1"/>
  <c r="F1403" i="12"/>
  <c r="H1403" i="12" s="1"/>
  <c r="F1404" i="12"/>
  <c r="H1404" i="12" s="1"/>
  <c r="F1405" i="12"/>
  <c r="H1405" i="12" s="1"/>
  <c r="F1406" i="12"/>
  <c r="H1406" i="12" s="1"/>
  <c r="F1407" i="12"/>
  <c r="H1407" i="12" s="1"/>
  <c r="F1408" i="12"/>
  <c r="H1408" i="12" s="1"/>
  <c r="F1409" i="12"/>
  <c r="H1409" i="12" s="1"/>
  <c r="F1410" i="12"/>
  <c r="H1410" i="12" s="1"/>
  <c r="F1411" i="12"/>
  <c r="H1411" i="12" s="1"/>
  <c r="F1412" i="12"/>
  <c r="H1412" i="12" s="1"/>
  <c r="F1413" i="12"/>
  <c r="H1413" i="12" s="1"/>
  <c r="F1414" i="12"/>
  <c r="H1414" i="12" s="1"/>
  <c r="F1415" i="12"/>
  <c r="H1415" i="12" s="1"/>
  <c r="F1416" i="12"/>
  <c r="H1416" i="12" s="1"/>
  <c r="F1417" i="12"/>
  <c r="H1417" i="12" s="1"/>
  <c r="F1418" i="12"/>
  <c r="H1418" i="12" s="1"/>
  <c r="F1419" i="12"/>
  <c r="H1419" i="12" s="1"/>
  <c r="F1420" i="12"/>
  <c r="H1420" i="12" s="1"/>
  <c r="F1421" i="12"/>
  <c r="H1421" i="12" s="1"/>
  <c r="F1422" i="12"/>
  <c r="H1422" i="12" s="1"/>
  <c r="F1423" i="12"/>
  <c r="H1423" i="12" s="1"/>
  <c r="F1424" i="12"/>
  <c r="H1424" i="12" s="1"/>
  <c r="F1425" i="12"/>
  <c r="H1425" i="12" s="1"/>
  <c r="F1426" i="12"/>
  <c r="H1426" i="12" s="1"/>
  <c r="F1427" i="12"/>
  <c r="H1427" i="12" s="1"/>
  <c r="F1428" i="12"/>
  <c r="H1428" i="12" s="1"/>
  <c r="F1429" i="12"/>
  <c r="H1429" i="12" s="1"/>
  <c r="F1430" i="12"/>
  <c r="H1430" i="12" s="1"/>
  <c r="F1431" i="12"/>
  <c r="H1431" i="12" s="1"/>
  <c r="F1432" i="12"/>
  <c r="H1432" i="12" s="1"/>
  <c r="F1433" i="12"/>
  <c r="H1433" i="12" s="1"/>
  <c r="F1434" i="12"/>
  <c r="H1434" i="12" s="1"/>
  <c r="F1435" i="12"/>
  <c r="H1435" i="12" s="1"/>
  <c r="F1436" i="12"/>
  <c r="H1436" i="12" s="1"/>
  <c r="F1437" i="12"/>
  <c r="H1437" i="12" s="1"/>
  <c r="F1438" i="12"/>
  <c r="H1438" i="12" s="1"/>
  <c r="F1439" i="12"/>
  <c r="H1439" i="12" s="1"/>
  <c r="F1440" i="12"/>
  <c r="H1440" i="12" s="1"/>
  <c r="F1441" i="12"/>
  <c r="H1441" i="12" s="1"/>
  <c r="F1442" i="12"/>
  <c r="H1442" i="12" s="1"/>
  <c r="F1443" i="12"/>
  <c r="H1443" i="12" s="1"/>
  <c r="F1444" i="12"/>
  <c r="H1444" i="12" s="1"/>
  <c r="F1445" i="12"/>
  <c r="H1445" i="12" s="1"/>
  <c r="F1446" i="12"/>
  <c r="H1446" i="12" s="1"/>
  <c r="F1447" i="12"/>
  <c r="H1447" i="12" s="1"/>
  <c r="F1448" i="12"/>
  <c r="H1448" i="12" s="1"/>
  <c r="F1449" i="12"/>
  <c r="H1449" i="12" s="1"/>
  <c r="F1450" i="12"/>
  <c r="H1450" i="12" s="1"/>
  <c r="F1451" i="12"/>
  <c r="H1451" i="12" s="1"/>
  <c r="F1452" i="12"/>
  <c r="H1452" i="12" s="1"/>
  <c r="F1453" i="12"/>
  <c r="H1453" i="12" s="1"/>
  <c r="F1454" i="12"/>
  <c r="H1454" i="12" s="1"/>
  <c r="F1455" i="12"/>
  <c r="H1455" i="12" s="1"/>
  <c r="F1456" i="12"/>
  <c r="H1456" i="12" s="1"/>
  <c r="F1457" i="12"/>
  <c r="H1457" i="12" s="1"/>
  <c r="F1458" i="12"/>
  <c r="H1458" i="12" s="1"/>
  <c r="F1459" i="12"/>
  <c r="H1459" i="12" s="1"/>
  <c r="F1460" i="12"/>
  <c r="H1460" i="12" s="1"/>
  <c r="F1461" i="12"/>
  <c r="H1461" i="12" s="1"/>
  <c r="F1462" i="12"/>
  <c r="H1462" i="12" s="1"/>
  <c r="F1463" i="12"/>
  <c r="H1463" i="12" s="1"/>
  <c r="F1464" i="12"/>
  <c r="H1464" i="12" s="1"/>
  <c r="F1465" i="12"/>
  <c r="H1465" i="12" s="1"/>
  <c r="F1466" i="12"/>
  <c r="H1466" i="12" s="1"/>
  <c r="F1467" i="12"/>
  <c r="H1467" i="12" s="1"/>
  <c r="F1468" i="12"/>
  <c r="H1468" i="12" s="1"/>
  <c r="F1469" i="12"/>
  <c r="H1469" i="12" s="1"/>
  <c r="F1470" i="12"/>
  <c r="H1470" i="12" s="1"/>
  <c r="F1471" i="12"/>
  <c r="H1471" i="12" s="1"/>
  <c r="F1472" i="12"/>
  <c r="H1472" i="12" s="1"/>
  <c r="F1473" i="12"/>
  <c r="H1473" i="12" s="1"/>
  <c r="F1474" i="12"/>
  <c r="H1474" i="12" s="1"/>
  <c r="F1475" i="12"/>
  <c r="H1475" i="12" s="1"/>
  <c r="F1476" i="12"/>
  <c r="H1476" i="12" s="1"/>
  <c r="F1477" i="12"/>
  <c r="H1477" i="12" s="1"/>
  <c r="F1478" i="12"/>
  <c r="H1478" i="12" s="1"/>
  <c r="F1479" i="12"/>
  <c r="H1479" i="12" s="1"/>
  <c r="F1480" i="12"/>
  <c r="H1480" i="12" s="1"/>
  <c r="F1481" i="12"/>
  <c r="H1481" i="12" s="1"/>
  <c r="F1482" i="12"/>
  <c r="H1482" i="12" s="1"/>
  <c r="F1483" i="12"/>
  <c r="H1483" i="12" s="1"/>
  <c r="F1484" i="12"/>
  <c r="H1484" i="12" s="1"/>
  <c r="F1485" i="12"/>
  <c r="H1485" i="12" s="1"/>
  <c r="F1486" i="12"/>
  <c r="H1486" i="12" s="1"/>
  <c r="F1487" i="12"/>
  <c r="H1487" i="12" s="1"/>
  <c r="F1488" i="12"/>
  <c r="H1488" i="12" s="1"/>
  <c r="F1489" i="12"/>
  <c r="H1489" i="12" s="1"/>
  <c r="F1490" i="12"/>
  <c r="H1490" i="12" s="1"/>
  <c r="F1491" i="12"/>
  <c r="H1491" i="12" s="1"/>
  <c r="F1492" i="12"/>
  <c r="H1492" i="12" s="1"/>
  <c r="F1493" i="12"/>
  <c r="H1493" i="12" s="1"/>
  <c r="F1494" i="12"/>
  <c r="H1494" i="12" s="1"/>
  <c r="F1495" i="12"/>
  <c r="H1495" i="12" s="1"/>
  <c r="F1496" i="12"/>
  <c r="H1496" i="12" s="1"/>
  <c r="F1497" i="12"/>
  <c r="H1497" i="12" s="1"/>
  <c r="F1498" i="12"/>
  <c r="H1498" i="12" s="1"/>
  <c r="F1499" i="12"/>
  <c r="H1499" i="12" s="1"/>
  <c r="F1500" i="12"/>
  <c r="H1500" i="12" s="1"/>
  <c r="F1501" i="12"/>
  <c r="H1501" i="12" s="1"/>
  <c r="F1502" i="12"/>
  <c r="H1502" i="12" s="1"/>
  <c r="F1503" i="12"/>
  <c r="H1503" i="12" s="1"/>
  <c r="F1504" i="12"/>
  <c r="H1504" i="12" s="1"/>
  <c r="F1505" i="12"/>
  <c r="H1505" i="12" s="1"/>
  <c r="F1506" i="12"/>
  <c r="H1506" i="12" s="1"/>
  <c r="F1507" i="12"/>
  <c r="H1507" i="12" s="1"/>
  <c r="F1508" i="12"/>
  <c r="H1508" i="12" s="1"/>
  <c r="F1509" i="12"/>
  <c r="H1509" i="12" s="1"/>
  <c r="F1510" i="12"/>
  <c r="H1510" i="12" s="1"/>
  <c r="F1511" i="12"/>
  <c r="H1511" i="12" s="1"/>
  <c r="F1512" i="12"/>
  <c r="H1512" i="12" s="1"/>
  <c r="F1513" i="12"/>
  <c r="H1513" i="12" s="1"/>
  <c r="F1514" i="12"/>
  <c r="H1514" i="12" s="1"/>
  <c r="F1515" i="12"/>
  <c r="H1515" i="12" s="1"/>
  <c r="F1516" i="12"/>
  <c r="H1516" i="12" s="1"/>
  <c r="F1517" i="12"/>
  <c r="H1517" i="12" s="1"/>
  <c r="F1518" i="12"/>
  <c r="H1518" i="12" s="1"/>
  <c r="F1519" i="12"/>
  <c r="H1519" i="12" s="1"/>
  <c r="F1520" i="12"/>
  <c r="H1520" i="12" s="1"/>
  <c r="F1521" i="12"/>
  <c r="H1521" i="12" s="1"/>
  <c r="F1522" i="12"/>
  <c r="H1522" i="12" s="1"/>
  <c r="F1523" i="12"/>
  <c r="H1523" i="12" s="1"/>
  <c r="F1524" i="12"/>
  <c r="H1524" i="12" s="1"/>
  <c r="F1525" i="12"/>
  <c r="H1525" i="12" s="1"/>
  <c r="F1526" i="12"/>
  <c r="H1526" i="12" s="1"/>
  <c r="F1527" i="12"/>
  <c r="H1527" i="12" s="1"/>
  <c r="F1528" i="12"/>
  <c r="H1528" i="12" s="1"/>
  <c r="F1529" i="12"/>
  <c r="H1529" i="12" s="1"/>
  <c r="F1530" i="12"/>
  <c r="H1530" i="12" s="1"/>
  <c r="F1531" i="12"/>
  <c r="H1531" i="12" s="1"/>
  <c r="F1532" i="12"/>
  <c r="H1532" i="12" s="1"/>
  <c r="F1533" i="12"/>
  <c r="H1533" i="12" s="1"/>
  <c r="F1534" i="12"/>
  <c r="H1534" i="12" s="1"/>
  <c r="F1535" i="12"/>
  <c r="H1535" i="12" s="1"/>
  <c r="F1536" i="12"/>
  <c r="H1536" i="12" s="1"/>
  <c r="F1537" i="12"/>
  <c r="H1537" i="12" s="1"/>
  <c r="F1538" i="12"/>
  <c r="H1538" i="12" s="1"/>
  <c r="F1539" i="12"/>
  <c r="H1539" i="12" s="1"/>
  <c r="F1540" i="12"/>
  <c r="H1540" i="12" s="1"/>
  <c r="F1541" i="12"/>
  <c r="H1541" i="12" s="1"/>
  <c r="F1542" i="12"/>
  <c r="H1542" i="12" s="1"/>
  <c r="F1543" i="12"/>
  <c r="H1543" i="12" s="1"/>
  <c r="F1544" i="12"/>
  <c r="H1544" i="12" s="1"/>
  <c r="F1545" i="12"/>
  <c r="H1545" i="12" s="1"/>
  <c r="F1546" i="12"/>
  <c r="H1546" i="12" s="1"/>
  <c r="F1547" i="12"/>
  <c r="H1547" i="12" s="1"/>
  <c r="F1548" i="12"/>
  <c r="H1548" i="12" s="1"/>
  <c r="F1549" i="12"/>
  <c r="H1549" i="12" s="1"/>
  <c r="F1550" i="12"/>
  <c r="H1550" i="12" s="1"/>
  <c r="F1551" i="12"/>
  <c r="H1551" i="12" s="1"/>
  <c r="F1552" i="12"/>
  <c r="H1552" i="12" s="1"/>
  <c r="F1553" i="12"/>
  <c r="H1553" i="12" s="1"/>
  <c r="F1554" i="12"/>
  <c r="H1554" i="12" s="1"/>
  <c r="F1555" i="12"/>
  <c r="H1555" i="12" s="1"/>
  <c r="F1556" i="12"/>
  <c r="H1556" i="12" s="1"/>
  <c r="F1557" i="12"/>
  <c r="H1557" i="12" s="1"/>
  <c r="F1558" i="12"/>
  <c r="H1558" i="12" s="1"/>
  <c r="F1559" i="12"/>
  <c r="H1559" i="12" s="1"/>
  <c r="F1560" i="12"/>
  <c r="H1560" i="12" s="1"/>
  <c r="F1561" i="12"/>
  <c r="H1561" i="12" s="1"/>
  <c r="F1562" i="12"/>
  <c r="H1562" i="12" s="1"/>
  <c r="F1563" i="12"/>
  <c r="H1563" i="12" s="1"/>
  <c r="F1564" i="12"/>
  <c r="H1564" i="12" s="1"/>
  <c r="F1565" i="12"/>
  <c r="H1565" i="12" s="1"/>
  <c r="F1566" i="12"/>
  <c r="H1566" i="12" s="1"/>
  <c r="F1567" i="12"/>
  <c r="H1567" i="12" s="1"/>
  <c r="F1568" i="12"/>
  <c r="H1568" i="12" s="1"/>
  <c r="F1569" i="12"/>
  <c r="H1569" i="12" s="1"/>
  <c r="F1570" i="12"/>
  <c r="H1570" i="12" s="1"/>
  <c r="F1571" i="12"/>
  <c r="H1571" i="12" s="1"/>
  <c r="F1572" i="12"/>
  <c r="H1572" i="12" s="1"/>
  <c r="F1573" i="12"/>
  <c r="H1573" i="12" s="1"/>
  <c r="F1574" i="12"/>
  <c r="H1574" i="12" s="1"/>
  <c r="F1575" i="12"/>
  <c r="H1575" i="12" s="1"/>
  <c r="F1576" i="12"/>
  <c r="H1576" i="12" s="1"/>
  <c r="F1577" i="12"/>
  <c r="H1577" i="12" s="1"/>
  <c r="F1578" i="12"/>
  <c r="H1578" i="12" s="1"/>
  <c r="F1579" i="12"/>
  <c r="H1579" i="12" s="1"/>
  <c r="F1580" i="12"/>
  <c r="H1580" i="12" s="1"/>
  <c r="F1581" i="12"/>
  <c r="H1581" i="12" s="1"/>
  <c r="F1582" i="12"/>
  <c r="H1582" i="12" s="1"/>
  <c r="F1583" i="12"/>
  <c r="H1583" i="12" s="1"/>
  <c r="F1584" i="12"/>
  <c r="H1584" i="12" s="1"/>
  <c r="F1585" i="12"/>
  <c r="H1585" i="12" s="1"/>
  <c r="F1586" i="12"/>
  <c r="H1586" i="12" s="1"/>
  <c r="F1587" i="12"/>
  <c r="H1587" i="12" s="1"/>
  <c r="F1588" i="12"/>
  <c r="H1588" i="12" s="1"/>
  <c r="F1589" i="12"/>
  <c r="H1589" i="12" s="1"/>
  <c r="F1590" i="12"/>
  <c r="H1590" i="12" s="1"/>
  <c r="F1591" i="12"/>
  <c r="H1591" i="12" s="1"/>
  <c r="F1592" i="12"/>
  <c r="H1592" i="12" s="1"/>
  <c r="F1593" i="12"/>
  <c r="H1593" i="12" s="1"/>
  <c r="F1594" i="12"/>
  <c r="H1594" i="12" s="1"/>
  <c r="F1595" i="12"/>
  <c r="H1595" i="12" s="1"/>
  <c r="F1596" i="12"/>
  <c r="H1596" i="12" s="1"/>
  <c r="F1597" i="12"/>
  <c r="H1597" i="12" s="1"/>
  <c r="F1598" i="12"/>
  <c r="H1598" i="12" s="1"/>
  <c r="F1599" i="12"/>
  <c r="H1599" i="12" s="1"/>
  <c r="F1600" i="12"/>
  <c r="H1600" i="12" s="1"/>
  <c r="F1601" i="12"/>
  <c r="H1601" i="12" s="1"/>
  <c r="F1602" i="12"/>
  <c r="H1602" i="12" s="1"/>
  <c r="F1603" i="12"/>
  <c r="H1603" i="12" s="1"/>
  <c r="F1604" i="12"/>
  <c r="H1604" i="12" s="1"/>
  <c r="F1605" i="12"/>
  <c r="H1605" i="12" s="1"/>
  <c r="F1606" i="12"/>
  <c r="H1606" i="12" s="1"/>
  <c r="F1607" i="12"/>
  <c r="H1607" i="12" s="1"/>
  <c r="F1608" i="12"/>
  <c r="H1608" i="12" s="1"/>
  <c r="F1609" i="12"/>
  <c r="H1609" i="12" s="1"/>
  <c r="F1610" i="12"/>
  <c r="H1610" i="12" s="1"/>
  <c r="F1611" i="12"/>
  <c r="H1611" i="12" s="1"/>
  <c r="F1612" i="12"/>
  <c r="H1612" i="12" s="1"/>
  <c r="F1613" i="12"/>
  <c r="H1613" i="12" s="1"/>
  <c r="F1614" i="12"/>
  <c r="H1614" i="12" s="1"/>
  <c r="F1615" i="12"/>
  <c r="H1615" i="12" s="1"/>
  <c r="F1616" i="12"/>
  <c r="H1616" i="12" s="1"/>
  <c r="F1617" i="12"/>
  <c r="H1617" i="12" s="1"/>
  <c r="F1618" i="12"/>
  <c r="H1618" i="12" s="1"/>
  <c r="F1619" i="12"/>
  <c r="H1619" i="12" s="1"/>
  <c r="F1620" i="12"/>
  <c r="H1620" i="12" s="1"/>
  <c r="F1621" i="12"/>
  <c r="H1621" i="12" s="1"/>
  <c r="F1622" i="12"/>
  <c r="H1622" i="12" s="1"/>
  <c r="F1623" i="12"/>
  <c r="H1623" i="12" s="1"/>
  <c r="F1624" i="12"/>
  <c r="H1624" i="12" s="1"/>
  <c r="F1625" i="12"/>
  <c r="H1625" i="12" s="1"/>
  <c r="F1626" i="12"/>
  <c r="H1626" i="12" s="1"/>
  <c r="F1627" i="12"/>
  <c r="H1627" i="12" s="1"/>
  <c r="F1628" i="12"/>
  <c r="H1628" i="12" s="1"/>
  <c r="F1629" i="12"/>
  <c r="H1629" i="12" s="1"/>
  <c r="F1630" i="12"/>
  <c r="H1630" i="12" s="1"/>
  <c r="F1631" i="12"/>
  <c r="H1631" i="12" s="1"/>
  <c r="F1632" i="12"/>
  <c r="H1632" i="12" s="1"/>
  <c r="F1633" i="12"/>
  <c r="H1633" i="12" s="1"/>
  <c r="F1634" i="12"/>
  <c r="H1634" i="12" s="1"/>
  <c r="F1635" i="12"/>
  <c r="H1635" i="12" s="1"/>
  <c r="F1636" i="12"/>
  <c r="H1636" i="12" s="1"/>
  <c r="F1637" i="12"/>
  <c r="H1637" i="12" s="1"/>
  <c r="F1638" i="12"/>
  <c r="H1638" i="12" s="1"/>
  <c r="F1639" i="12"/>
  <c r="H1639" i="12" s="1"/>
  <c r="F1640" i="12"/>
  <c r="H1640" i="12" s="1"/>
  <c r="F1641" i="12"/>
  <c r="H1641" i="12" s="1"/>
  <c r="F1642" i="12"/>
  <c r="H1642" i="12" s="1"/>
  <c r="F1643" i="12"/>
  <c r="H1643" i="12" s="1"/>
  <c r="F1644" i="12"/>
  <c r="H1644" i="12" s="1"/>
  <c r="F1645" i="12"/>
  <c r="H1645" i="12" s="1"/>
  <c r="F1646" i="12"/>
  <c r="H1646" i="12" s="1"/>
  <c r="F1647" i="12"/>
  <c r="H1647" i="12" s="1"/>
  <c r="F1648" i="12"/>
  <c r="H1648" i="12" s="1"/>
  <c r="F1649" i="12"/>
  <c r="H1649" i="12" s="1"/>
  <c r="F1650" i="12"/>
  <c r="H1650" i="12" s="1"/>
  <c r="F1651" i="12"/>
  <c r="H1651" i="12" s="1"/>
  <c r="F1652" i="12"/>
  <c r="H1652" i="12" s="1"/>
  <c r="F1653" i="12"/>
  <c r="H1653" i="12" s="1"/>
  <c r="F1654" i="12"/>
  <c r="H1654" i="12" s="1"/>
  <c r="F1655" i="12"/>
  <c r="H1655" i="12" s="1"/>
  <c r="F1656" i="12"/>
  <c r="H1656" i="12" s="1"/>
  <c r="F1657" i="12"/>
  <c r="H1657" i="12" s="1"/>
  <c r="F1658" i="12"/>
  <c r="H1658" i="12" s="1"/>
  <c r="F1659" i="12"/>
  <c r="H1659" i="12" s="1"/>
  <c r="F1660" i="12"/>
  <c r="H1660" i="12" s="1"/>
  <c r="F1661" i="12"/>
  <c r="H1661" i="12" s="1"/>
  <c r="F1662" i="12"/>
  <c r="H1662" i="12" s="1"/>
  <c r="F1663" i="12"/>
  <c r="H1663" i="12" s="1"/>
  <c r="F1664" i="12"/>
  <c r="H1664" i="12" s="1"/>
  <c r="F1665" i="12"/>
  <c r="H1665" i="12" s="1"/>
  <c r="F1666" i="12"/>
  <c r="H1666" i="12" s="1"/>
  <c r="F1667" i="12"/>
  <c r="H1667" i="12" s="1"/>
  <c r="F1668" i="12"/>
  <c r="H1668" i="12" s="1"/>
  <c r="F1669" i="12"/>
  <c r="H1669" i="12" s="1"/>
  <c r="F1670" i="12"/>
  <c r="H1670" i="12" s="1"/>
  <c r="F1671" i="12"/>
  <c r="H1671" i="12" s="1"/>
  <c r="F1672" i="12"/>
  <c r="H1672" i="12" s="1"/>
  <c r="F1673" i="12"/>
  <c r="H1673" i="12" s="1"/>
  <c r="F1674" i="12"/>
  <c r="H1674" i="12" s="1"/>
  <c r="F1675" i="12"/>
  <c r="H1675" i="12" s="1"/>
  <c r="F1676" i="12"/>
  <c r="H1676" i="12" s="1"/>
  <c r="F1677" i="12"/>
  <c r="H1677" i="12" s="1"/>
  <c r="F1678" i="12"/>
  <c r="H1678" i="12" s="1"/>
  <c r="F1679" i="12"/>
  <c r="H1679" i="12" s="1"/>
  <c r="F1680" i="12"/>
  <c r="H1680" i="12" s="1"/>
  <c r="F1681" i="12"/>
  <c r="H1681" i="12" s="1"/>
  <c r="F1682" i="12"/>
  <c r="H1682" i="12" s="1"/>
  <c r="F1683" i="12"/>
  <c r="H1683" i="12" s="1"/>
  <c r="F1684" i="12"/>
  <c r="H1684" i="12" s="1"/>
  <c r="F1685" i="12"/>
  <c r="H1685" i="12" s="1"/>
  <c r="F1686" i="12"/>
  <c r="H1686" i="12" s="1"/>
  <c r="F1687" i="12"/>
  <c r="H1687" i="12" s="1"/>
  <c r="F1688" i="12"/>
  <c r="H1688" i="12" s="1"/>
  <c r="F1689" i="12"/>
  <c r="H1689" i="12" s="1"/>
  <c r="F1690" i="12"/>
  <c r="H1690" i="12" s="1"/>
  <c r="F1691" i="12"/>
  <c r="H1691" i="12" s="1"/>
  <c r="F1692" i="12"/>
  <c r="H1692" i="12" s="1"/>
  <c r="F1693" i="12"/>
  <c r="H1693" i="12" s="1"/>
  <c r="F1694" i="12"/>
  <c r="H1694" i="12" s="1"/>
  <c r="F1695" i="12"/>
  <c r="H1695" i="12" s="1"/>
  <c r="F1696" i="12"/>
  <c r="H1696" i="12" s="1"/>
  <c r="F1697" i="12"/>
  <c r="H1697" i="12" s="1"/>
  <c r="F1698" i="12"/>
  <c r="H1698" i="12" s="1"/>
  <c r="F1699" i="12"/>
  <c r="H1699" i="12" s="1"/>
  <c r="F1700" i="12"/>
  <c r="H1700" i="12" s="1"/>
  <c r="F1701" i="12"/>
  <c r="H1701" i="12" s="1"/>
  <c r="F1702" i="12"/>
  <c r="H1702" i="12" s="1"/>
  <c r="F1703" i="12"/>
  <c r="H1703" i="12" s="1"/>
  <c r="F1704" i="12"/>
  <c r="H1704" i="12" s="1"/>
  <c r="F1705" i="12"/>
  <c r="H1705" i="12" s="1"/>
  <c r="F1706" i="12"/>
  <c r="H1706" i="12" s="1"/>
  <c r="F1707" i="12"/>
  <c r="H1707" i="12" s="1"/>
  <c r="F1708" i="12"/>
  <c r="H1708" i="12" s="1"/>
  <c r="F1709" i="12"/>
  <c r="H1709" i="12" s="1"/>
  <c r="F1710" i="12"/>
  <c r="H1710" i="12" s="1"/>
  <c r="F1711" i="12"/>
  <c r="H1711" i="12" s="1"/>
  <c r="F1712" i="12"/>
  <c r="H1712" i="12" s="1"/>
  <c r="F1713" i="12"/>
  <c r="H1713" i="12" s="1"/>
  <c r="F1714" i="12"/>
  <c r="H1714" i="12" s="1"/>
  <c r="F1715" i="12"/>
  <c r="H1715" i="12" s="1"/>
  <c r="F1716" i="12"/>
  <c r="H1716" i="12" s="1"/>
  <c r="F1717" i="12"/>
  <c r="H1717" i="12" s="1"/>
  <c r="F1718" i="12"/>
  <c r="H1718" i="12" s="1"/>
  <c r="F1719" i="12"/>
  <c r="H1719" i="12" s="1"/>
  <c r="F1720" i="12"/>
  <c r="H1720" i="12" s="1"/>
  <c r="F1721" i="12"/>
  <c r="H1721" i="12" s="1"/>
  <c r="F1722" i="12"/>
  <c r="H1722" i="12" s="1"/>
  <c r="F1723" i="12"/>
  <c r="H1723" i="12" s="1"/>
  <c r="F1724" i="12"/>
  <c r="H1724" i="12" s="1"/>
  <c r="F1725" i="12"/>
  <c r="H1725" i="12" s="1"/>
  <c r="F1726" i="12"/>
  <c r="H1726" i="12" s="1"/>
  <c r="F1727" i="12"/>
  <c r="H1727" i="12" s="1"/>
  <c r="F1728" i="12"/>
  <c r="H1728" i="12" s="1"/>
  <c r="F1729" i="12"/>
  <c r="H1729" i="12" s="1"/>
  <c r="F1730" i="12"/>
  <c r="H1730" i="12" s="1"/>
  <c r="F1731" i="12"/>
  <c r="H1731" i="12" s="1"/>
  <c r="F1732" i="12"/>
  <c r="H1732" i="12" s="1"/>
  <c r="F1733" i="12"/>
  <c r="H1733" i="12" s="1"/>
  <c r="F1734" i="12"/>
  <c r="H1734" i="12" s="1"/>
  <c r="F1735" i="12"/>
  <c r="H1735" i="12" s="1"/>
  <c r="F1736" i="12"/>
  <c r="H1736" i="12" s="1"/>
  <c r="F1737" i="12"/>
  <c r="H1737" i="12" s="1"/>
  <c r="F1738" i="12"/>
  <c r="H1738" i="12" s="1"/>
  <c r="F1739" i="12"/>
  <c r="H1739" i="12" s="1"/>
  <c r="F1740" i="12"/>
  <c r="H1740" i="12" s="1"/>
  <c r="F1741" i="12"/>
  <c r="H1741" i="12" s="1"/>
  <c r="F1742" i="12"/>
  <c r="H1742" i="12" s="1"/>
  <c r="F1743" i="12"/>
  <c r="H1743" i="12" s="1"/>
  <c r="F1744" i="12"/>
  <c r="H1744" i="12" s="1"/>
  <c r="F1745" i="12"/>
  <c r="H1745" i="12" s="1"/>
  <c r="F1746" i="12"/>
  <c r="H1746" i="12" s="1"/>
  <c r="F1747" i="12"/>
  <c r="H1747" i="12" s="1"/>
  <c r="F1748" i="12"/>
  <c r="H1748" i="12" s="1"/>
  <c r="F1749" i="12"/>
  <c r="H1749" i="12" s="1"/>
  <c r="F1750" i="12"/>
  <c r="H1750" i="12" s="1"/>
  <c r="F1751" i="12"/>
  <c r="H1751" i="12" s="1"/>
  <c r="F1752" i="12"/>
  <c r="H1752" i="12" s="1"/>
  <c r="F1753" i="12"/>
  <c r="H1753" i="12" s="1"/>
  <c r="F1754" i="12"/>
  <c r="H1754" i="12" s="1"/>
  <c r="F1755" i="12"/>
  <c r="H1755" i="12" s="1"/>
  <c r="F1756" i="12"/>
  <c r="H1756" i="12" s="1"/>
  <c r="F1757" i="12"/>
  <c r="H1757" i="12" s="1"/>
  <c r="F1758" i="12"/>
  <c r="H1758" i="12" s="1"/>
  <c r="F1759" i="12"/>
  <c r="H1759" i="12" s="1"/>
  <c r="F1760" i="12"/>
  <c r="H1760" i="12" s="1"/>
  <c r="F1761" i="12"/>
  <c r="H1761" i="12" s="1"/>
  <c r="F1762" i="12"/>
  <c r="H1762" i="12" s="1"/>
  <c r="F1763" i="12"/>
  <c r="H1763" i="12" s="1"/>
  <c r="F1764" i="12"/>
  <c r="H1764" i="12" s="1"/>
  <c r="F1765" i="12"/>
  <c r="H1765" i="12" s="1"/>
  <c r="F1766" i="12"/>
  <c r="H1766" i="12" s="1"/>
  <c r="F1767" i="12"/>
  <c r="H1767" i="12" s="1"/>
  <c r="F1768" i="12"/>
  <c r="H1768" i="12" s="1"/>
  <c r="F1769" i="12"/>
  <c r="H1769" i="12" s="1"/>
  <c r="F1770" i="12"/>
  <c r="H1770" i="12" s="1"/>
  <c r="F1771" i="12"/>
  <c r="H1771" i="12" s="1"/>
  <c r="F1772" i="12"/>
  <c r="H1772" i="12" s="1"/>
  <c r="F1773" i="12"/>
  <c r="H1773" i="12" s="1"/>
  <c r="F1774" i="12"/>
  <c r="H1774" i="12" s="1"/>
  <c r="F1775" i="12"/>
  <c r="H1775" i="12" s="1"/>
  <c r="F1776" i="12"/>
  <c r="H1776" i="12" s="1"/>
  <c r="F1777" i="12"/>
  <c r="H1777" i="12" s="1"/>
  <c r="F1778" i="12"/>
  <c r="H1778" i="12" s="1"/>
  <c r="F1779" i="12"/>
  <c r="H1779" i="12" s="1"/>
  <c r="F1780" i="12"/>
  <c r="H1780" i="12" s="1"/>
  <c r="F1781" i="12"/>
  <c r="H1781" i="12" s="1"/>
  <c r="F1782" i="12"/>
  <c r="H1782" i="12" s="1"/>
  <c r="F1783" i="12"/>
  <c r="H1783" i="12" s="1"/>
  <c r="F1784" i="12"/>
  <c r="H1784" i="12" s="1"/>
  <c r="F1785" i="12"/>
  <c r="H1785" i="12" s="1"/>
  <c r="F1786" i="12"/>
  <c r="H1786" i="12" s="1"/>
  <c r="F1787" i="12"/>
  <c r="H1787" i="12" s="1"/>
  <c r="F1788" i="12"/>
  <c r="H1788" i="12" s="1"/>
  <c r="F1789" i="12"/>
  <c r="H1789" i="12" s="1"/>
  <c r="F1790" i="12"/>
  <c r="H1790" i="12" s="1"/>
  <c r="F1791" i="12"/>
  <c r="H1791" i="12" s="1"/>
  <c r="F1792" i="12"/>
  <c r="H1792" i="12" s="1"/>
  <c r="F1793" i="12"/>
  <c r="H1793" i="12" s="1"/>
  <c r="F1794" i="12"/>
  <c r="H1794" i="12" s="1"/>
  <c r="F1795" i="12"/>
  <c r="H1795" i="12" s="1"/>
  <c r="F1796" i="12"/>
  <c r="H1796" i="12" s="1"/>
  <c r="F1797" i="12"/>
  <c r="H1797" i="12" s="1"/>
  <c r="F1798" i="12"/>
  <c r="H1798" i="12" s="1"/>
  <c r="F1799" i="12"/>
  <c r="F1800" i="12"/>
  <c r="H1800" i="12" s="1"/>
  <c r="F1801" i="12"/>
  <c r="H1801" i="12" s="1"/>
  <c r="F1802" i="12"/>
  <c r="H1802" i="12" s="1"/>
  <c r="F1803" i="12"/>
  <c r="H1803" i="12" s="1"/>
  <c r="F1804" i="12"/>
  <c r="H1804" i="12" s="1"/>
  <c r="F1805" i="12"/>
  <c r="H1805" i="12" s="1"/>
  <c r="F1806" i="12"/>
  <c r="H1806" i="12" s="1"/>
  <c r="F1807" i="12"/>
  <c r="F1808" i="12"/>
  <c r="H1808" i="12" s="1"/>
  <c r="F1809" i="12"/>
  <c r="H1809" i="12" s="1"/>
  <c r="F1810" i="12"/>
  <c r="H1810" i="12" s="1"/>
  <c r="F1811" i="12"/>
  <c r="H1811" i="12" s="1"/>
  <c r="F1812" i="12"/>
  <c r="H1812" i="12" s="1"/>
  <c r="F1813" i="12"/>
  <c r="H1813" i="12" s="1"/>
  <c r="F1814" i="12"/>
  <c r="H1814" i="12" s="1"/>
  <c r="F1815" i="12"/>
  <c r="F1816" i="12"/>
  <c r="H1816" i="12" s="1"/>
  <c r="F1817" i="12"/>
  <c r="H1817" i="12" s="1"/>
  <c r="F1818" i="12"/>
  <c r="H1818" i="12" s="1"/>
  <c r="F1819" i="12"/>
  <c r="H1819" i="12" s="1"/>
  <c r="F1820" i="12"/>
  <c r="H1820" i="12" s="1"/>
  <c r="F1821" i="12"/>
  <c r="H1821" i="12" s="1"/>
  <c r="F1822" i="12"/>
  <c r="H1822" i="12" s="1"/>
  <c r="F1823" i="12"/>
  <c r="F1824" i="12"/>
  <c r="H1824" i="12" s="1"/>
  <c r="F1825" i="12"/>
  <c r="H1825" i="12" s="1"/>
  <c r="F1826" i="12"/>
  <c r="H1826" i="12" s="1"/>
  <c r="F1827" i="12"/>
  <c r="H1827" i="12" s="1"/>
  <c r="F1828" i="12"/>
  <c r="H1828" i="12" s="1"/>
  <c r="F1829" i="12"/>
  <c r="H1829" i="12" s="1"/>
  <c r="F1830" i="12"/>
  <c r="H1830" i="12" s="1"/>
  <c r="F1831" i="12"/>
  <c r="F1832" i="12"/>
  <c r="H1832" i="12" s="1"/>
  <c r="F1833" i="12"/>
  <c r="H1833" i="12" s="1"/>
  <c r="F1834" i="12"/>
  <c r="H1834" i="12" s="1"/>
  <c r="F1835" i="12"/>
  <c r="H1835" i="12" s="1"/>
  <c r="F1836" i="12"/>
  <c r="H1836" i="12" s="1"/>
  <c r="F1837" i="12"/>
  <c r="H1837" i="12" s="1"/>
  <c r="F1838" i="12"/>
  <c r="H1838" i="12" s="1"/>
  <c r="F1839" i="12"/>
  <c r="F1840" i="12"/>
  <c r="H1840" i="12" s="1"/>
  <c r="F1841" i="12"/>
  <c r="H1841" i="12" s="1"/>
  <c r="F1842" i="12"/>
  <c r="H1842" i="12" s="1"/>
  <c r="F1843" i="12"/>
  <c r="H1843" i="12" s="1"/>
  <c r="F1844" i="12"/>
  <c r="H1844" i="12" s="1"/>
  <c r="F1845" i="12"/>
  <c r="H1845" i="12" s="1"/>
  <c r="F1846" i="12"/>
  <c r="H1846" i="12" s="1"/>
  <c r="F1847" i="12"/>
  <c r="F1848" i="12"/>
  <c r="H1848" i="12" s="1"/>
  <c r="F1849" i="12"/>
  <c r="H1849" i="12" s="1"/>
  <c r="F1850" i="12"/>
  <c r="H1850" i="12" s="1"/>
  <c r="F1851" i="12"/>
  <c r="H1851" i="12" s="1"/>
  <c r="F1852" i="12"/>
  <c r="H1852" i="12" s="1"/>
  <c r="F1853" i="12"/>
  <c r="H1853" i="12" s="1"/>
  <c r="F1854" i="12"/>
  <c r="H1854" i="12" s="1"/>
  <c r="F1855" i="12"/>
  <c r="F1856" i="12"/>
  <c r="H1856" i="12" s="1"/>
  <c r="F1857" i="12"/>
  <c r="H1857" i="12" s="1"/>
  <c r="F1858" i="12"/>
  <c r="H1858" i="12" s="1"/>
  <c r="F1859" i="12"/>
  <c r="H1859" i="12" s="1"/>
  <c r="F1860" i="12"/>
  <c r="H1860" i="12" s="1"/>
  <c r="F1861" i="12"/>
  <c r="H1861" i="12" s="1"/>
  <c r="F1862" i="12"/>
  <c r="H1862" i="12" s="1"/>
  <c r="F1863" i="12"/>
  <c r="F1864" i="12"/>
  <c r="H1864" i="12" s="1"/>
  <c r="F1865" i="12"/>
  <c r="H1865" i="12" s="1"/>
  <c r="F1866" i="12"/>
  <c r="H1866" i="12" s="1"/>
  <c r="F1867" i="12"/>
  <c r="H1867" i="12" s="1"/>
  <c r="F1868" i="12"/>
  <c r="H1868" i="12" s="1"/>
  <c r="F1869" i="12"/>
  <c r="H1869" i="12" s="1"/>
  <c r="F1870" i="12"/>
  <c r="H1870" i="12" s="1"/>
  <c r="F1871" i="12"/>
  <c r="F1872" i="12"/>
  <c r="H1872" i="12" s="1"/>
  <c r="F1873" i="12"/>
  <c r="H1873" i="12" s="1"/>
  <c r="F1874" i="12"/>
  <c r="H1874" i="12" s="1"/>
  <c r="F1875" i="12"/>
  <c r="H1875" i="12" s="1"/>
  <c r="F1876" i="12"/>
  <c r="H1876" i="12" s="1"/>
  <c r="F1877" i="12"/>
  <c r="H1877" i="12" s="1"/>
  <c r="F1878" i="12"/>
  <c r="H1878" i="12" s="1"/>
  <c r="F1879" i="12"/>
  <c r="F1880" i="12"/>
  <c r="H1880" i="12" s="1"/>
  <c r="F1881" i="12"/>
  <c r="H1881" i="12" s="1"/>
  <c r="F1882" i="12"/>
  <c r="H1882" i="12" s="1"/>
  <c r="F1883" i="12"/>
  <c r="H1883" i="12" s="1"/>
  <c r="F1884" i="12"/>
  <c r="H1884" i="12" s="1"/>
  <c r="F1885" i="12"/>
  <c r="H1885" i="12" s="1"/>
  <c r="F1886" i="12"/>
  <c r="H1886" i="12" s="1"/>
  <c r="F1887" i="12"/>
  <c r="F1888" i="12"/>
  <c r="H1888" i="12" s="1"/>
  <c r="F1889" i="12"/>
  <c r="H1889" i="12" s="1"/>
  <c r="F1890" i="12"/>
  <c r="H1890" i="12" s="1"/>
  <c r="F1891" i="12"/>
  <c r="H1891" i="12" s="1"/>
  <c r="F1892" i="12"/>
  <c r="H1892" i="12" s="1"/>
  <c r="F1893" i="12"/>
  <c r="H1893" i="12" s="1"/>
  <c r="F1894" i="12"/>
  <c r="H1894" i="12" s="1"/>
  <c r="F1895" i="12"/>
  <c r="F1896" i="12"/>
  <c r="H1896" i="12" s="1"/>
  <c r="F1897" i="12"/>
  <c r="H1897" i="12" s="1"/>
  <c r="F1898" i="12"/>
  <c r="H1898" i="12" s="1"/>
  <c r="F1899" i="12"/>
  <c r="H1899" i="12" s="1"/>
  <c r="F1900" i="12"/>
  <c r="H1900" i="12" s="1"/>
  <c r="F1901" i="12"/>
  <c r="H1901" i="12" s="1"/>
  <c r="F1902" i="12"/>
  <c r="H1902" i="12" s="1"/>
  <c r="F1903" i="12"/>
  <c r="F1904" i="12"/>
  <c r="H1904" i="12" s="1"/>
  <c r="F1905" i="12"/>
  <c r="H1905" i="12" s="1"/>
  <c r="F1906" i="12"/>
  <c r="H1906" i="12" s="1"/>
  <c r="F1907" i="12"/>
  <c r="H1907" i="12" s="1"/>
  <c r="F1908" i="12"/>
  <c r="H1908" i="12" s="1"/>
  <c r="F1909" i="12"/>
  <c r="H1909" i="12" s="1"/>
  <c r="F1910" i="12"/>
  <c r="H1910" i="12" s="1"/>
  <c r="F1911" i="12"/>
  <c r="F1912" i="12"/>
  <c r="H1912" i="12" s="1"/>
  <c r="F1913" i="12"/>
  <c r="H1913" i="12" s="1"/>
  <c r="F1914" i="12"/>
  <c r="H1914" i="12" s="1"/>
  <c r="F1915" i="12"/>
  <c r="H1915" i="12" s="1"/>
  <c r="F1916" i="12"/>
  <c r="H1916" i="12" s="1"/>
  <c r="F1917" i="12"/>
  <c r="H1917" i="12" s="1"/>
  <c r="F1918" i="12"/>
  <c r="H1918" i="12" s="1"/>
  <c r="F1919" i="12"/>
  <c r="F1920" i="12"/>
  <c r="H1920" i="12" s="1"/>
  <c r="F1921" i="12"/>
  <c r="H1921" i="12" s="1"/>
  <c r="F1922" i="12"/>
  <c r="H1922" i="12" s="1"/>
  <c r="F1923" i="12"/>
  <c r="H1923" i="12" s="1"/>
  <c r="F1924" i="12"/>
  <c r="H1924" i="12" s="1"/>
  <c r="F1925" i="12"/>
  <c r="H1925" i="12" s="1"/>
  <c r="F1926" i="12"/>
  <c r="H1926" i="12" s="1"/>
  <c r="F1927" i="12"/>
  <c r="F1928" i="12"/>
  <c r="H1928" i="12" s="1"/>
  <c r="F1929" i="12"/>
  <c r="H1929" i="12" s="1"/>
  <c r="F1930" i="12"/>
  <c r="H1930" i="12" s="1"/>
  <c r="F1931" i="12"/>
  <c r="H1931" i="12" s="1"/>
  <c r="F1932" i="12"/>
  <c r="H1932" i="12" s="1"/>
  <c r="F1933" i="12"/>
  <c r="H1933" i="12" s="1"/>
  <c r="F1934" i="12"/>
  <c r="H1934" i="12" s="1"/>
  <c r="F1935" i="12"/>
  <c r="F1936" i="12"/>
  <c r="H1936" i="12" s="1"/>
  <c r="F1937" i="12"/>
  <c r="H1937" i="12" s="1"/>
  <c r="F1938" i="12"/>
  <c r="H1938" i="12" s="1"/>
  <c r="F1939" i="12"/>
  <c r="H1939" i="12" s="1"/>
  <c r="F1940" i="12"/>
  <c r="H1940" i="12" s="1"/>
  <c r="F1941" i="12"/>
  <c r="H1941" i="12" s="1"/>
  <c r="F1942" i="12"/>
  <c r="H1942" i="12" s="1"/>
  <c r="F1943" i="12"/>
  <c r="F1944" i="12"/>
  <c r="H1944" i="12" s="1"/>
  <c r="F1945" i="12"/>
  <c r="H1945" i="12" s="1"/>
  <c r="F1946" i="12"/>
  <c r="H1946" i="12" s="1"/>
  <c r="F1947" i="12"/>
  <c r="H1947" i="12" s="1"/>
  <c r="F1948" i="12"/>
  <c r="H1948" i="12" s="1"/>
  <c r="F1949" i="12"/>
  <c r="H1949" i="12" s="1"/>
  <c r="F1950" i="12"/>
  <c r="H1950" i="12" s="1"/>
  <c r="F1951" i="12"/>
  <c r="F1952" i="12"/>
  <c r="H1952" i="12" s="1"/>
  <c r="F1953" i="12"/>
  <c r="H1953" i="12" s="1"/>
  <c r="F1954" i="12"/>
  <c r="H1954" i="12" s="1"/>
  <c r="F1955" i="12"/>
  <c r="H1955" i="12" s="1"/>
  <c r="F1956" i="12"/>
  <c r="H1956" i="12" s="1"/>
  <c r="F1957" i="12"/>
  <c r="H1957" i="12" s="1"/>
  <c r="F1958" i="12"/>
  <c r="H1958" i="12" s="1"/>
  <c r="F1959" i="12"/>
  <c r="F1960" i="12"/>
  <c r="H1960" i="12" s="1"/>
  <c r="F1961" i="12"/>
  <c r="H1961" i="12" s="1"/>
  <c r="F1962" i="12"/>
  <c r="H1962" i="12" s="1"/>
  <c r="F1963" i="12"/>
  <c r="H1963" i="12" s="1"/>
  <c r="F1964" i="12"/>
  <c r="H1964" i="12" s="1"/>
  <c r="F1965" i="12"/>
  <c r="H1965" i="12" s="1"/>
  <c r="F1966" i="12"/>
  <c r="H1966" i="12" s="1"/>
  <c r="F1967" i="12"/>
  <c r="F1968" i="12"/>
  <c r="H1968" i="12" s="1"/>
  <c r="F1969" i="12"/>
  <c r="H1969" i="12" s="1"/>
  <c r="F1970" i="12"/>
  <c r="H1970" i="12" s="1"/>
  <c r="F1971" i="12"/>
  <c r="H1971" i="12" s="1"/>
  <c r="F1972" i="12"/>
  <c r="H1972" i="12" s="1"/>
  <c r="F1973" i="12"/>
  <c r="H1973" i="12" s="1"/>
  <c r="F1974" i="12"/>
  <c r="H1974" i="12" s="1"/>
  <c r="F1975" i="12"/>
  <c r="F1976" i="12"/>
  <c r="H1976" i="12" s="1"/>
  <c r="F1977" i="12"/>
  <c r="H1977" i="12" s="1"/>
  <c r="F1978" i="12"/>
  <c r="H1978" i="12" s="1"/>
  <c r="F1979" i="12"/>
  <c r="H1979" i="12" s="1"/>
  <c r="F1980" i="12"/>
  <c r="H1980" i="12" s="1"/>
  <c r="F1981" i="12"/>
  <c r="H1981" i="12" s="1"/>
  <c r="F1982" i="12"/>
  <c r="H1982" i="12" s="1"/>
  <c r="F1983" i="12"/>
  <c r="F1984" i="12"/>
  <c r="H1984" i="12" s="1"/>
  <c r="F1985" i="12"/>
  <c r="H1985" i="12" s="1"/>
  <c r="F1986" i="12"/>
  <c r="H1986" i="12" s="1"/>
  <c r="F1987" i="12"/>
  <c r="H1987" i="12" s="1"/>
  <c r="F1988" i="12"/>
  <c r="H1988" i="12" s="1"/>
  <c r="F1989" i="12"/>
  <c r="H1989" i="12" s="1"/>
  <c r="F1990" i="12"/>
  <c r="H1990" i="12" s="1"/>
  <c r="F1991" i="12"/>
  <c r="F1992" i="12"/>
  <c r="H1992" i="12" s="1"/>
  <c r="F1993" i="12"/>
  <c r="H1993" i="12" s="1"/>
  <c r="F1994" i="12"/>
  <c r="H1994" i="12" s="1"/>
  <c r="F1995" i="12"/>
  <c r="H1995" i="12" s="1"/>
  <c r="F1996" i="12"/>
  <c r="H1996" i="12" s="1"/>
  <c r="F1997" i="12"/>
  <c r="H1997" i="12" s="1"/>
  <c r="F1998" i="12"/>
  <c r="H1998" i="12" s="1"/>
  <c r="F1999" i="12"/>
  <c r="F2000" i="12"/>
  <c r="H2000" i="12" s="1"/>
  <c r="F2001" i="12"/>
  <c r="H2001" i="12" s="1"/>
  <c r="F2002" i="12"/>
  <c r="H2002" i="12" s="1"/>
  <c r="F2003" i="12"/>
  <c r="H2003" i="12" s="1"/>
  <c r="F2004" i="12"/>
  <c r="H2004" i="12" s="1"/>
  <c r="F2005" i="12"/>
  <c r="H2005" i="12" s="1"/>
  <c r="F2006" i="12"/>
  <c r="H2006" i="12" s="1"/>
  <c r="F2007" i="12"/>
  <c r="F2008" i="12"/>
  <c r="H2008" i="12" s="1"/>
  <c r="F2009" i="12"/>
  <c r="H2009" i="12" s="1"/>
  <c r="F2010" i="12"/>
  <c r="H2010" i="12" s="1"/>
  <c r="F2011" i="12"/>
  <c r="H2011" i="12" s="1"/>
  <c r="F2012" i="12"/>
  <c r="H2012" i="12" s="1"/>
  <c r="F2013" i="12"/>
  <c r="H2013" i="12" s="1"/>
  <c r="F2014" i="12"/>
  <c r="H2014" i="12" s="1"/>
  <c r="F2015" i="12"/>
  <c r="F2016" i="12"/>
  <c r="H2016" i="12" s="1"/>
  <c r="F2017" i="12"/>
  <c r="H2017" i="12" s="1"/>
  <c r="F2018" i="12"/>
  <c r="H2018" i="12" s="1"/>
  <c r="F2019" i="12"/>
  <c r="H2019" i="12" s="1"/>
  <c r="F2020" i="12"/>
  <c r="H2020" i="12" s="1"/>
  <c r="F2021" i="12"/>
  <c r="H2021" i="12" s="1"/>
  <c r="F2022" i="12"/>
  <c r="H2022" i="12" s="1"/>
  <c r="F2023" i="12"/>
  <c r="F2024" i="12"/>
  <c r="H2024" i="12" s="1"/>
  <c r="F2025" i="12"/>
  <c r="H2025" i="12" s="1"/>
  <c r="F2026" i="12"/>
  <c r="H2026" i="12" s="1"/>
  <c r="F2027" i="12"/>
  <c r="H2027" i="12" s="1"/>
  <c r="F2028" i="12"/>
  <c r="H2028" i="12" s="1"/>
  <c r="F2029" i="12"/>
  <c r="H2029" i="12" s="1"/>
  <c r="F2030" i="12"/>
  <c r="H2030" i="12" s="1"/>
  <c r="F2031" i="12"/>
  <c r="F2032" i="12"/>
  <c r="H2032" i="12" s="1"/>
  <c r="F2033" i="12"/>
  <c r="H2033" i="12" s="1"/>
  <c r="F2034" i="12"/>
  <c r="H2034" i="12" s="1"/>
  <c r="F2035" i="12"/>
  <c r="H2035" i="12" s="1"/>
  <c r="F2036" i="12"/>
  <c r="H2036" i="12" s="1"/>
  <c r="F2037" i="12"/>
  <c r="H2037" i="12" s="1"/>
  <c r="F2038" i="12"/>
  <c r="H2038" i="12" s="1"/>
  <c r="F2039" i="12"/>
  <c r="F2040" i="12"/>
  <c r="H2040" i="12" s="1"/>
  <c r="F2041" i="12"/>
  <c r="H2041" i="12" s="1"/>
  <c r="F2042" i="12"/>
  <c r="H2042" i="12" s="1"/>
  <c r="F2043" i="12"/>
  <c r="H2043" i="12" s="1"/>
  <c r="F2044" i="12"/>
  <c r="H2044" i="12" s="1"/>
  <c r="F2045" i="12"/>
  <c r="H2045" i="12" s="1"/>
  <c r="F2046" i="12"/>
  <c r="H2046" i="12" s="1"/>
  <c r="F2047" i="12"/>
  <c r="F2048" i="12"/>
  <c r="H2048" i="12" s="1"/>
  <c r="F2049" i="12"/>
  <c r="H2049" i="12" s="1"/>
  <c r="F2050" i="12"/>
  <c r="H2050" i="12" s="1"/>
  <c r="F2051" i="12"/>
  <c r="H2051" i="12" s="1"/>
  <c r="F2052" i="12"/>
  <c r="H2052" i="12" s="1"/>
  <c r="F2053" i="12"/>
  <c r="H2053" i="12" s="1"/>
  <c r="F2054" i="12"/>
  <c r="H2054" i="12" s="1"/>
  <c r="F2055" i="12"/>
  <c r="F2056" i="12"/>
  <c r="H2056" i="12" s="1"/>
  <c r="F2057" i="12"/>
  <c r="H2057" i="12" s="1"/>
  <c r="F2058" i="12"/>
  <c r="H2058" i="12" s="1"/>
  <c r="F2059" i="12"/>
  <c r="H2059" i="12" s="1"/>
  <c r="F2060" i="12"/>
  <c r="H2060" i="12" s="1"/>
  <c r="F2061" i="12"/>
  <c r="H2061" i="12" s="1"/>
  <c r="F2062" i="12"/>
  <c r="H2062" i="12" s="1"/>
  <c r="F2063" i="12"/>
  <c r="F2064" i="12"/>
  <c r="H2064" i="12" s="1"/>
  <c r="F2065" i="12"/>
  <c r="H2065" i="12" s="1"/>
  <c r="F2066" i="12"/>
  <c r="H2066" i="12" s="1"/>
  <c r="F2067" i="12"/>
  <c r="H2067" i="12" s="1"/>
  <c r="F2068" i="12"/>
  <c r="H2068" i="12" s="1"/>
  <c r="F2069" i="12"/>
  <c r="H2069" i="12" s="1"/>
  <c r="F2070" i="12"/>
  <c r="H2070" i="12" s="1"/>
  <c r="F2071" i="12"/>
  <c r="F2072" i="12"/>
  <c r="H2072" i="12" s="1"/>
  <c r="F2073" i="12"/>
  <c r="H2073" i="12" s="1"/>
  <c r="F2074" i="12"/>
  <c r="H2074" i="12" s="1"/>
  <c r="F2075" i="12"/>
  <c r="H2075" i="12" s="1"/>
  <c r="F2076" i="12"/>
  <c r="H2076" i="12" s="1"/>
  <c r="F2077" i="12"/>
  <c r="H2077" i="12" s="1"/>
  <c r="F2078" i="12"/>
  <c r="H2078" i="12" s="1"/>
  <c r="F2079" i="12"/>
  <c r="F2080" i="12"/>
  <c r="H2080" i="12" s="1"/>
  <c r="F2081" i="12"/>
  <c r="H2081" i="12" s="1"/>
  <c r="F2082" i="12"/>
  <c r="H2082" i="12" s="1"/>
  <c r="F2083" i="12"/>
  <c r="H2083" i="12" s="1"/>
  <c r="F2084" i="12"/>
  <c r="H2084" i="12" s="1"/>
  <c r="F2085" i="12"/>
  <c r="H2085" i="12" s="1"/>
  <c r="F2086" i="12"/>
  <c r="H2086" i="12" s="1"/>
  <c r="F2087" i="12"/>
  <c r="F2088" i="12"/>
  <c r="H2088" i="12" s="1"/>
  <c r="F2089" i="12"/>
  <c r="H2089" i="12" s="1"/>
  <c r="F2090" i="12"/>
  <c r="H2090" i="12" s="1"/>
  <c r="F2091" i="12"/>
  <c r="H2091" i="12" s="1"/>
  <c r="F2092" i="12"/>
  <c r="H2092" i="12" s="1"/>
  <c r="F2093" i="12"/>
  <c r="H2093" i="12" s="1"/>
  <c r="F2094" i="12"/>
  <c r="H2094" i="12" s="1"/>
  <c r="F2095" i="12"/>
  <c r="F2096" i="12"/>
  <c r="H2096" i="12" s="1"/>
  <c r="F2097" i="12"/>
  <c r="H2097" i="12" s="1"/>
  <c r="F2098" i="12"/>
  <c r="H2098" i="12" s="1"/>
  <c r="F2099" i="12"/>
  <c r="H2099" i="12" s="1"/>
  <c r="F2100" i="12"/>
  <c r="H2100" i="12" s="1"/>
  <c r="F2101" i="12"/>
  <c r="H2101" i="12" s="1"/>
  <c r="F2102" i="12"/>
  <c r="H2102" i="12" s="1"/>
  <c r="F2103" i="12"/>
  <c r="F2104" i="12"/>
  <c r="H2104" i="12" s="1"/>
  <c r="F2105" i="12"/>
  <c r="H2105" i="12" s="1"/>
  <c r="F2106" i="12"/>
  <c r="H2106" i="12" s="1"/>
  <c r="F2107" i="12"/>
  <c r="H2107" i="12" s="1"/>
  <c r="F2108" i="12"/>
  <c r="H2108" i="12" s="1"/>
  <c r="F2109" i="12"/>
  <c r="H2109" i="12" s="1"/>
  <c r="F2110" i="12"/>
  <c r="H2110" i="12" s="1"/>
  <c r="F2111" i="12"/>
  <c r="F2112" i="12"/>
  <c r="H2112" i="12" s="1"/>
  <c r="F2113" i="12"/>
  <c r="H2113" i="12" s="1"/>
  <c r="F2114" i="12"/>
  <c r="H2114" i="12" s="1"/>
  <c r="F2115" i="12"/>
  <c r="H2115" i="12" s="1"/>
  <c r="F2116" i="12"/>
  <c r="H2116" i="12" s="1"/>
  <c r="F2117" i="12"/>
  <c r="H2117" i="12" s="1"/>
  <c r="F2118" i="12"/>
  <c r="F2119" i="12"/>
  <c r="H2119" i="12" s="1"/>
  <c r="F2120" i="12"/>
  <c r="H2120" i="12" s="1"/>
  <c r="F2121" i="12"/>
  <c r="H2121" i="12" s="1"/>
  <c r="F2122" i="12"/>
  <c r="H2122" i="12" s="1"/>
  <c r="F2123" i="12"/>
  <c r="H2123" i="12" s="1"/>
  <c r="F2124" i="12"/>
  <c r="H2124" i="12" s="1"/>
  <c r="F2125" i="12"/>
  <c r="H2125" i="12" s="1"/>
  <c r="F2126" i="12"/>
  <c r="F2127" i="12"/>
  <c r="H2127" i="12" s="1"/>
  <c r="F2128" i="12"/>
  <c r="H2128" i="12" s="1"/>
  <c r="F2129" i="12"/>
  <c r="H2129" i="12" s="1"/>
  <c r="F2130" i="12"/>
  <c r="H2130" i="12" s="1"/>
  <c r="F2131" i="12"/>
  <c r="H2131" i="12" s="1"/>
  <c r="F2132" i="12"/>
  <c r="H2132" i="12" s="1"/>
  <c r="F2133" i="12"/>
  <c r="H2133" i="12" s="1"/>
  <c r="F2134" i="12"/>
  <c r="F2135" i="12"/>
  <c r="H2135" i="12" s="1"/>
  <c r="F2136" i="12"/>
  <c r="H2136" i="12" s="1"/>
  <c r="F2137" i="12"/>
  <c r="H2137" i="12" s="1"/>
  <c r="F2138" i="12"/>
  <c r="H2138" i="12" s="1"/>
  <c r="F2139" i="12"/>
  <c r="H2139" i="12" s="1"/>
  <c r="F2140" i="12"/>
  <c r="H2140" i="12" s="1"/>
  <c r="F2141" i="12"/>
  <c r="H2141" i="12" s="1"/>
  <c r="F2142" i="12"/>
  <c r="F2143" i="12"/>
  <c r="H2143" i="12" s="1"/>
  <c r="F2144" i="12"/>
  <c r="H2144" i="12" s="1"/>
  <c r="F2145" i="12"/>
  <c r="H2145" i="12" s="1"/>
  <c r="F2146" i="12"/>
  <c r="H2146" i="12" s="1"/>
  <c r="F2147" i="12"/>
  <c r="H2147" i="12" s="1"/>
  <c r="F2148" i="12"/>
  <c r="H2148" i="12" s="1"/>
  <c r="F2149" i="12"/>
  <c r="H2149" i="12" s="1"/>
  <c r="F2150" i="12"/>
  <c r="F2151" i="12"/>
  <c r="H2151" i="12" s="1"/>
  <c r="F2152" i="12"/>
  <c r="H2152" i="12" s="1"/>
  <c r="F2153" i="12"/>
  <c r="H2153" i="12" s="1"/>
  <c r="F2154" i="12"/>
  <c r="H2154" i="12" s="1"/>
  <c r="F2155" i="12"/>
  <c r="H2155" i="12" s="1"/>
  <c r="F2156" i="12"/>
  <c r="H2156" i="12" s="1"/>
  <c r="F2157" i="12"/>
  <c r="H2157" i="12" s="1"/>
  <c r="F2158" i="12"/>
  <c r="F2159" i="12"/>
  <c r="H2159" i="12" s="1"/>
  <c r="F2160" i="12"/>
  <c r="H2160" i="12" s="1"/>
  <c r="F2161" i="12"/>
  <c r="H2161" i="12" s="1"/>
  <c r="F2162" i="12"/>
  <c r="H2162" i="12" s="1"/>
  <c r="F2163" i="12"/>
  <c r="H2163" i="12" s="1"/>
  <c r="F2164" i="12"/>
  <c r="H2164" i="12" s="1"/>
  <c r="F2165" i="12"/>
  <c r="H2165" i="12" s="1"/>
  <c r="F2166" i="12"/>
  <c r="F2167" i="12"/>
  <c r="H2167" i="12" s="1"/>
  <c r="F2168" i="12"/>
  <c r="H2168" i="12" s="1"/>
  <c r="F2169" i="12"/>
  <c r="H2169" i="12" s="1"/>
  <c r="F2170" i="12"/>
  <c r="H2170" i="12" s="1"/>
  <c r="F2171" i="12"/>
  <c r="H2171" i="12" s="1"/>
  <c r="F2172" i="12"/>
  <c r="H2172" i="12" s="1"/>
  <c r="F2173" i="12"/>
  <c r="H2173" i="12" s="1"/>
  <c r="F2174" i="12"/>
  <c r="F2175" i="12"/>
  <c r="H2175" i="12" s="1"/>
  <c r="F2176" i="12"/>
  <c r="H2176" i="12" s="1"/>
  <c r="F2177" i="12"/>
  <c r="H2177" i="12" s="1"/>
  <c r="F2178" i="12"/>
  <c r="H2178" i="12" s="1"/>
  <c r="F2179" i="12"/>
  <c r="H2179" i="12" s="1"/>
  <c r="F2180" i="12"/>
  <c r="H2180" i="12" s="1"/>
  <c r="F2181" i="12"/>
  <c r="H2181" i="12" s="1"/>
  <c r="F2182" i="12"/>
  <c r="F2183" i="12"/>
  <c r="H2183" i="12" s="1"/>
  <c r="F2184" i="12"/>
  <c r="H2184" i="12" s="1"/>
  <c r="F2185" i="12"/>
  <c r="H2185" i="12" s="1"/>
  <c r="F2186" i="12"/>
  <c r="H2186" i="12" s="1"/>
  <c r="F2187" i="12"/>
  <c r="H2187" i="12" s="1"/>
  <c r="F2188" i="12"/>
  <c r="H2188" i="12" s="1"/>
  <c r="F2189" i="12"/>
  <c r="H2189" i="12" s="1"/>
  <c r="F2190" i="12"/>
  <c r="F2191" i="12"/>
  <c r="H2191" i="12" s="1"/>
  <c r="F2192" i="12"/>
  <c r="H2192" i="12" s="1"/>
  <c r="F2193" i="12"/>
  <c r="H2193" i="12" s="1"/>
  <c r="F2194" i="12"/>
  <c r="H2194" i="12" s="1"/>
  <c r="F2195" i="12"/>
  <c r="H2195" i="12" s="1"/>
  <c r="F2196" i="12"/>
  <c r="H2196" i="12" s="1"/>
  <c r="F2197" i="12"/>
  <c r="H2197" i="12" s="1"/>
  <c r="F2198" i="12"/>
  <c r="F2199" i="12"/>
  <c r="H2199" i="12" s="1"/>
  <c r="F2200" i="12"/>
  <c r="H2200" i="12" s="1"/>
  <c r="F2201" i="12"/>
  <c r="H2201" i="12" s="1"/>
  <c r="F2202" i="12"/>
  <c r="H2202" i="12" s="1"/>
  <c r="F2203" i="12"/>
  <c r="H2203" i="12" s="1"/>
  <c r="F2204" i="12"/>
  <c r="H2204" i="12" s="1"/>
  <c r="F2205" i="12"/>
  <c r="H2205" i="12" s="1"/>
  <c r="F2206" i="12"/>
  <c r="F2207" i="12"/>
  <c r="H2207" i="12" s="1"/>
  <c r="F2208" i="12"/>
  <c r="H2208" i="12" s="1"/>
  <c r="F2209" i="12"/>
  <c r="H2209" i="12" s="1"/>
  <c r="F2210" i="12"/>
  <c r="H2210" i="12" s="1"/>
  <c r="F2211" i="12"/>
  <c r="H2211" i="12" s="1"/>
  <c r="F2212" i="12"/>
  <c r="H2212" i="12" s="1"/>
  <c r="F2213" i="12"/>
  <c r="H2213" i="12" s="1"/>
  <c r="F2214" i="12"/>
  <c r="F2215" i="12"/>
  <c r="H2215" i="12" s="1"/>
  <c r="F2216" i="12"/>
  <c r="H2216" i="12" s="1"/>
  <c r="F2217" i="12"/>
  <c r="H2217" i="12" s="1"/>
  <c r="F2218" i="12"/>
  <c r="H2218" i="12" s="1"/>
  <c r="F2219" i="12"/>
  <c r="H2219" i="12" s="1"/>
  <c r="F2220" i="12"/>
  <c r="H2220" i="12" s="1"/>
  <c r="F2221" i="12"/>
  <c r="H2221" i="12" s="1"/>
  <c r="F2222" i="12"/>
  <c r="F2223" i="12"/>
  <c r="H2223" i="12" s="1"/>
  <c r="F2224" i="12"/>
  <c r="H2224" i="12" s="1"/>
  <c r="F2225" i="12"/>
  <c r="H2225" i="12" s="1"/>
  <c r="F2226" i="12"/>
  <c r="H2226" i="12" s="1"/>
  <c r="F2227" i="12"/>
  <c r="H2227" i="12" s="1"/>
  <c r="F2228" i="12"/>
  <c r="H2228" i="12" s="1"/>
  <c r="F2229" i="12"/>
  <c r="H2229" i="12" s="1"/>
  <c r="F2230" i="12"/>
  <c r="F2231" i="12"/>
  <c r="H2231" i="12" s="1"/>
  <c r="F2232" i="12"/>
  <c r="H2232" i="12" s="1"/>
  <c r="F2233" i="12"/>
  <c r="H2233" i="12" s="1"/>
  <c r="F2234" i="12"/>
  <c r="H2234" i="12" s="1"/>
  <c r="F2235" i="12"/>
  <c r="H2235" i="12" s="1"/>
  <c r="F2236" i="12"/>
  <c r="H2236" i="12" s="1"/>
  <c r="F2237" i="12"/>
  <c r="H2237" i="12" s="1"/>
  <c r="F2238" i="12"/>
  <c r="F2239" i="12"/>
  <c r="H2239" i="12" s="1"/>
  <c r="F2240" i="12"/>
  <c r="H2240" i="12" s="1"/>
  <c r="F2241" i="12"/>
  <c r="H2241" i="12" s="1"/>
  <c r="F2242" i="12"/>
  <c r="H2242" i="12" s="1"/>
  <c r="F2243" i="12"/>
  <c r="H2243" i="12" s="1"/>
  <c r="F2244" i="12"/>
  <c r="H2244" i="12" s="1"/>
  <c r="F2245" i="12"/>
  <c r="H2245" i="12" s="1"/>
  <c r="F2246" i="12"/>
  <c r="F2247" i="12"/>
  <c r="H2247" i="12" s="1"/>
  <c r="F2248" i="12"/>
  <c r="H2248" i="12" s="1"/>
  <c r="F2249" i="12"/>
  <c r="H2249" i="12" s="1"/>
  <c r="F2250" i="12"/>
  <c r="H2250" i="12" s="1"/>
  <c r="F2251" i="12"/>
  <c r="H2251" i="12" s="1"/>
  <c r="F2252" i="12"/>
  <c r="H2252" i="12" s="1"/>
  <c r="F2253" i="12"/>
  <c r="H2253" i="12" s="1"/>
  <c r="F2254" i="12"/>
  <c r="F2255" i="12"/>
  <c r="H2255" i="12" s="1"/>
  <c r="F2256" i="12"/>
  <c r="H2256" i="12" s="1"/>
  <c r="F2257" i="12"/>
  <c r="H2257" i="12" s="1"/>
  <c r="F2258" i="12"/>
  <c r="H2258" i="12" s="1"/>
  <c r="F2259" i="12"/>
  <c r="H2259" i="12" s="1"/>
  <c r="F2260" i="12"/>
  <c r="H2260" i="12" s="1"/>
  <c r="F2261" i="12"/>
  <c r="H2261" i="12" s="1"/>
  <c r="F2262" i="12"/>
  <c r="F2263" i="12"/>
  <c r="H2263" i="12" s="1"/>
  <c r="F2264" i="12"/>
  <c r="H2264" i="12" s="1"/>
  <c r="F2265" i="12"/>
  <c r="H2265" i="12" s="1"/>
  <c r="F2266" i="12"/>
  <c r="H2266" i="12" s="1"/>
  <c r="F2267" i="12"/>
  <c r="H2267" i="12" s="1"/>
  <c r="F2268" i="12"/>
  <c r="H2268" i="12" s="1"/>
  <c r="F2269" i="12"/>
  <c r="H2269" i="12" s="1"/>
  <c r="F2270" i="12"/>
  <c r="F2271" i="12"/>
  <c r="H2271" i="12" s="1"/>
  <c r="F2272" i="12"/>
  <c r="H2272" i="12" s="1"/>
  <c r="F2273" i="12"/>
  <c r="H2273" i="12" s="1"/>
  <c r="F2274" i="12"/>
  <c r="H2274" i="12" s="1"/>
  <c r="F2275" i="12"/>
  <c r="H2275" i="12" s="1"/>
  <c r="F2276" i="12"/>
  <c r="H2276" i="12" s="1"/>
  <c r="F2277" i="12"/>
  <c r="H2277" i="12" s="1"/>
  <c r="F2278" i="12"/>
  <c r="F2279" i="12"/>
  <c r="H2279" i="12" s="1"/>
  <c r="F2280" i="12"/>
  <c r="H2280" i="12" s="1"/>
  <c r="F2281" i="12"/>
  <c r="H2281" i="12" s="1"/>
  <c r="F2282" i="12"/>
  <c r="H2282" i="12" s="1"/>
  <c r="F2283" i="12"/>
  <c r="H2283" i="12" s="1"/>
  <c r="F2284" i="12"/>
  <c r="H2284" i="12" s="1"/>
  <c r="F2285" i="12"/>
  <c r="H2285" i="12" s="1"/>
  <c r="F2286" i="12"/>
  <c r="F2287" i="12"/>
  <c r="H2287" i="12" s="1"/>
  <c r="F2288" i="12"/>
  <c r="H2288" i="12" s="1"/>
  <c r="F2289" i="12"/>
  <c r="H2289" i="12" s="1"/>
  <c r="F2290" i="12"/>
  <c r="H2290" i="12" s="1"/>
  <c r="F2291" i="12"/>
  <c r="H2291" i="12" s="1"/>
  <c r="F2292" i="12"/>
  <c r="H2292" i="12" s="1"/>
  <c r="F2293" i="12"/>
  <c r="H2293" i="12" s="1"/>
  <c r="F2294" i="12"/>
  <c r="F2295" i="12"/>
  <c r="H2295" i="12" s="1"/>
  <c r="F2296" i="12"/>
  <c r="H2296" i="12" s="1"/>
  <c r="F2297" i="12"/>
  <c r="H2297" i="12" s="1"/>
  <c r="F2298" i="12"/>
  <c r="H2298" i="12" s="1"/>
  <c r="F2299" i="12"/>
  <c r="H2299" i="12" s="1"/>
  <c r="F2300" i="12"/>
  <c r="H2300" i="12" s="1"/>
  <c r="F2301" i="12"/>
  <c r="H2301" i="12" s="1"/>
  <c r="F2302" i="12"/>
  <c r="F2303" i="12"/>
  <c r="H2303" i="12" s="1"/>
  <c r="F2304" i="12"/>
  <c r="H2304" i="12" s="1"/>
  <c r="F2305" i="12"/>
  <c r="H2305" i="12" s="1"/>
  <c r="F2306" i="12"/>
  <c r="H2306" i="12" s="1"/>
  <c r="F2307" i="12"/>
  <c r="H2307" i="12" s="1"/>
  <c r="F2308" i="12"/>
  <c r="H2308" i="12" s="1"/>
  <c r="F2309" i="12"/>
  <c r="H2309" i="12" s="1"/>
  <c r="F2310" i="12"/>
  <c r="F2311" i="12"/>
  <c r="H2311" i="12" s="1"/>
  <c r="F2312" i="12"/>
  <c r="H2312" i="12" s="1"/>
  <c r="F2313" i="12"/>
  <c r="H2313" i="12" s="1"/>
  <c r="F2314" i="12"/>
  <c r="H2314" i="12" s="1"/>
  <c r="F2315" i="12"/>
  <c r="H2315" i="12" s="1"/>
  <c r="F2316" i="12"/>
  <c r="H2316" i="12" s="1"/>
  <c r="F2317" i="12"/>
  <c r="H2317" i="12" s="1"/>
  <c r="F2318" i="12"/>
  <c r="F2319" i="12"/>
  <c r="H2319" i="12" s="1"/>
  <c r="F2320" i="12"/>
  <c r="H2320" i="12" s="1"/>
  <c r="F2321" i="12"/>
  <c r="H2321" i="12" s="1"/>
  <c r="F2322" i="12"/>
  <c r="H2322" i="12" s="1"/>
  <c r="F2323" i="12"/>
  <c r="H2323" i="12" s="1"/>
  <c r="F2324" i="12"/>
  <c r="H2324" i="12" s="1"/>
  <c r="F2325" i="12"/>
  <c r="H2325" i="12" s="1"/>
  <c r="F2326" i="12"/>
  <c r="F2327" i="12"/>
  <c r="H2327" i="12" s="1"/>
  <c r="F2328" i="12"/>
  <c r="H2328" i="12" s="1"/>
  <c r="F2329" i="12"/>
  <c r="H2329" i="12" s="1"/>
  <c r="F2330" i="12"/>
  <c r="H2330" i="12" s="1"/>
  <c r="F2331" i="12"/>
  <c r="H2331" i="12" s="1"/>
  <c r="F2332" i="12"/>
  <c r="H2332" i="12" s="1"/>
  <c r="F2333" i="12"/>
  <c r="H2333" i="12" s="1"/>
  <c r="F2334" i="12"/>
  <c r="F2335" i="12"/>
  <c r="H2335" i="12" s="1"/>
  <c r="F2336" i="12"/>
  <c r="H2336" i="12" s="1"/>
  <c r="F2337" i="12"/>
  <c r="H2337" i="12" s="1"/>
  <c r="F2338" i="12"/>
  <c r="H2338" i="12" s="1"/>
  <c r="F2339" i="12"/>
  <c r="H2339" i="12" s="1"/>
  <c r="F2340" i="12"/>
  <c r="H2340" i="12" s="1"/>
  <c r="F2341" i="12"/>
  <c r="H2341" i="12" s="1"/>
  <c r="F2342" i="12"/>
  <c r="F2343" i="12"/>
  <c r="H2343" i="12" s="1"/>
  <c r="F2344" i="12"/>
  <c r="H2344" i="12" s="1"/>
  <c r="F2345" i="12"/>
  <c r="H2345" i="12" s="1"/>
  <c r="F2346" i="12"/>
  <c r="H2346" i="12" s="1"/>
  <c r="F2347" i="12"/>
  <c r="H2347" i="12" s="1"/>
  <c r="F2348" i="12"/>
  <c r="H2348" i="12" s="1"/>
  <c r="F2349" i="12"/>
  <c r="H2349" i="12" s="1"/>
  <c r="F2350" i="12"/>
  <c r="F2351" i="12"/>
  <c r="H2351" i="12" s="1"/>
  <c r="F2352" i="12"/>
  <c r="H2352" i="12" s="1"/>
  <c r="F2353" i="12"/>
  <c r="H2353" i="12" s="1"/>
  <c r="F2354" i="12"/>
  <c r="H2354" i="12" s="1"/>
  <c r="F2355" i="12"/>
  <c r="H2355" i="12" s="1"/>
  <c r="F2356" i="12"/>
  <c r="H2356" i="12" s="1"/>
  <c r="F2357" i="12"/>
  <c r="H2357" i="12" s="1"/>
  <c r="F2358" i="12"/>
  <c r="F2359" i="12"/>
  <c r="H2359" i="12" s="1"/>
  <c r="F2360" i="12"/>
  <c r="H2360" i="12" s="1"/>
  <c r="F2361" i="12"/>
  <c r="H2361" i="12" s="1"/>
  <c r="F2362" i="12"/>
  <c r="H2362" i="12" s="1"/>
  <c r="F2363" i="12"/>
  <c r="H2363" i="12" s="1"/>
  <c r="F2364" i="12"/>
  <c r="H2364" i="12" s="1"/>
  <c r="F2365" i="12"/>
  <c r="H2365" i="12" s="1"/>
  <c r="F2366" i="12"/>
  <c r="F2367" i="12"/>
  <c r="H2367" i="12" s="1"/>
  <c r="F2368" i="12"/>
  <c r="H2368" i="12" s="1"/>
  <c r="F2369" i="12"/>
  <c r="H2369" i="12" s="1"/>
  <c r="F2370" i="12"/>
  <c r="H2370" i="12" s="1"/>
  <c r="F2371" i="12"/>
  <c r="H2371" i="12" s="1"/>
  <c r="F2373" i="12"/>
  <c r="H2373" i="12" s="1"/>
  <c r="F2374" i="12"/>
  <c r="H2374" i="12" s="1"/>
  <c r="F2375" i="12"/>
  <c r="F2376" i="12"/>
  <c r="H2376" i="12" s="1"/>
  <c r="F2377" i="12"/>
  <c r="H2377" i="12" s="1"/>
  <c r="F2378" i="12"/>
  <c r="H2378" i="12" s="1"/>
  <c r="F2379" i="12"/>
  <c r="H2379" i="12" s="1"/>
  <c r="F2380" i="12"/>
  <c r="H2380" i="12" s="1"/>
  <c r="F2381" i="12"/>
  <c r="H2381" i="12" s="1"/>
  <c r="F2382" i="12"/>
  <c r="H2382" i="12" s="1"/>
  <c r="F2383" i="12"/>
  <c r="F2384" i="12"/>
  <c r="H2384" i="12" s="1"/>
  <c r="F2385" i="12"/>
  <c r="H2385" i="12" s="1"/>
  <c r="F2386" i="12"/>
  <c r="H2386" i="12" s="1"/>
  <c r="F2387" i="12"/>
  <c r="H2387" i="12" s="1"/>
  <c r="F2388" i="12"/>
  <c r="H2388" i="12" s="1"/>
  <c r="F2389" i="12"/>
  <c r="H2389" i="12" s="1"/>
  <c r="F2390" i="12"/>
  <c r="H2390" i="12" s="1"/>
  <c r="F2391" i="12"/>
  <c r="F2392" i="12"/>
  <c r="H2392" i="12" s="1"/>
  <c r="F2393" i="12"/>
  <c r="H2393" i="12" s="1"/>
  <c r="F2394" i="12"/>
  <c r="H2394" i="12" s="1"/>
  <c r="F2395" i="12"/>
  <c r="H2395" i="12" s="1"/>
  <c r="F2396" i="12"/>
  <c r="H2396" i="12" s="1"/>
  <c r="F2397" i="12"/>
  <c r="H2397" i="12" s="1"/>
  <c r="F2398" i="12"/>
  <c r="H2398" i="12" s="1"/>
  <c r="F2399" i="12"/>
  <c r="F2400" i="12"/>
  <c r="H2400" i="12" s="1"/>
  <c r="F2401" i="12"/>
  <c r="H2401" i="12" s="1"/>
  <c r="F2402" i="12"/>
  <c r="H2402" i="12" s="1"/>
  <c r="F2403" i="12"/>
  <c r="H2403" i="12" s="1"/>
  <c r="F2404" i="12"/>
  <c r="H2404" i="12" s="1"/>
  <c r="F2405" i="12"/>
  <c r="H2405" i="12" s="1"/>
  <c r="F2406" i="12"/>
  <c r="H2406" i="12" s="1"/>
  <c r="F2407" i="12"/>
  <c r="F2408" i="12"/>
  <c r="H2408" i="12" s="1"/>
  <c r="F2409" i="12"/>
  <c r="H2409" i="12" s="1"/>
  <c r="F2410" i="12"/>
  <c r="H2410" i="12" s="1"/>
  <c r="F2411" i="12"/>
  <c r="H2411" i="12" s="1"/>
  <c r="F2412" i="12"/>
  <c r="H2412" i="12" s="1"/>
  <c r="F2413" i="12"/>
  <c r="H2413" i="12" s="1"/>
  <c r="F2414" i="12"/>
  <c r="H2414" i="12" s="1"/>
  <c r="F2415" i="12"/>
  <c r="F2416" i="12"/>
  <c r="H2416" i="12" s="1"/>
  <c r="F2417" i="12"/>
  <c r="H2417" i="12" s="1"/>
  <c r="F2418" i="12"/>
  <c r="H2418" i="12" s="1"/>
  <c r="F2419" i="12"/>
  <c r="H2419" i="12" s="1"/>
  <c r="F2420" i="12"/>
  <c r="H2420" i="12" s="1"/>
  <c r="F2421" i="12"/>
  <c r="H2421" i="12" s="1"/>
  <c r="F2422" i="12"/>
  <c r="H2422" i="12" s="1"/>
  <c r="F2423" i="12"/>
  <c r="F2424" i="12"/>
  <c r="H2424" i="12" s="1"/>
  <c r="F2425" i="12"/>
  <c r="H2425" i="12" s="1"/>
  <c r="F2426" i="12"/>
  <c r="H2426" i="12" s="1"/>
  <c r="F2427" i="12"/>
  <c r="H2427" i="12" s="1"/>
  <c r="F2428" i="12"/>
  <c r="H2428" i="12" s="1"/>
  <c r="F2429" i="12"/>
  <c r="H2429" i="12" s="1"/>
  <c r="F2430" i="12"/>
  <c r="H2430" i="12" s="1"/>
  <c r="F2431" i="12"/>
  <c r="F2432" i="12"/>
  <c r="H2432" i="12" s="1"/>
  <c r="F2433" i="12"/>
  <c r="H2433" i="12" s="1"/>
  <c r="F2434" i="12"/>
  <c r="H2434" i="12" s="1"/>
  <c r="F2435" i="12"/>
  <c r="H2435" i="12" s="1"/>
  <c r="F2436" i="12"/>
  <c r="H2436" i="12" s="1"/>
  <c r="F2437" i="12"/>
  <c r="H2437" i="12" s="1"/>
  <c r="F2438" i="12"/>
  <c r="H2438" i="12" s="1"/>
  <c r="F2439" i="12"/>
  <c r="F2440" i="12"/>
  <c r="H2440" i="12" s="1"/>
  <c r="F2441" i="12"/>
  <c r="H2441" i="12" s="1"/>
  <c r="F2442" i="12"/>
  <c r="H2442" i="12" s="1"/>
  <c r="F2443" i="12"/>
  <c r="H2443" i="12" s="1"/>
  <c r="F2444" i="12"/>
  <c r="H2444" i="12" s="1"/>
  <c r="F2445" i="12"/>
  <c r="H2445" i="12" s="1"/>
  <c r="F2446" i="12"/>
  <c r="H2446" i="12" s="1"/>
  <c r="F2447" i="12"/>
  <c r="F2448" i="12"/>
  <c r="H2448" i="12" s="1"/>
  <c r="F2449" i="12"/>
  <c r="H2449" i="12" s="1"/>
  <c r="F2450" i="12"/>
  <c r="H2450" i="12" s="1"/>
  <c r="F2451" i="12"/>
  <c r="H2451" i="12" s="1"/>
  <c r="F2452" i="12"/>
  <c r="H2452" i="12" s="1"/>
  <c r="F2453" i="12"/>
  <c r="H2453" i="12" s="1"/>
  <c r="F2454" i="12"/>
  <c r="H2454" i="12" s="1"/>
  <c r="F2455" i="12"/>
  <c r="F2456" i="12"/>
  <c r="H2456" i="12" s="1"/>
  <c r="F2457" i="12"/>
  <c r="H2457" i="12" s="1"/>
  <c r="F2458" i="12"/>
  <c r="H2458" i="12" s="1"/>
  <c r="F2459" i="12"/>
  <c r="H2459" i="12" s="1"/>
  <c r="F2460" i="12"/>
  <c r="H2460" i="12" s="1"/>
  <c r="F2461" i="12"/>
  <c r="H2461" i="12" s="1"/>
  <c r="F2462" i="12"/>
  <c r="H2462" i="12" s="1"/>
  <c r="F2463" i="12"/>
  <c r="F2464" i="12"/>
  <c r="H2464" i="12" s="1"/>
  <c r="F2465" i="12"/>
  <c r="H2465" i="12" s="1"/>
  <c r="F2466" i="12"/>
  <c r="H2466" i="12" s="1"/>
  <c r="F2467" i="12"/>
  <c r="H2467" i="12" s="1"/>
  <c r="F2468" i="12"/>
  <c r="H2468" i="12" s="1"/>
  <c r="F2469" i="12"/>
  <c r="H2469" i="12" s="1"/>
  <c r="F2470" i="12"/>
  <c r="H2470" i="12" s="1"/>
  <c r="F2471" i="12"/>
  <c r="F2472" i="12"/>
  <c r="H2472" i="12" s="1"/>
  <c r="F2473" i="12"/>
  <c r="H2473" i="12" s="1"/>
  <c r="F2474" i="12"/>
  <c r="H2474" i="12" s="1"/>
  <c r="F2475" i="12"/>
  <c r="H2475" i="12" s="1"/>
  <c r="F2476" i="12"/>
  <c r="H2476" i="12" s="1"/>
  <c r="F2477" i="12"/>
  <c r="H2477" i="12" s="1"/>
  <c r="F2478" i="12"/>
  <c r="H2478" i="12" s="1"/>
  <c r="F2479" i="12"/>
  <c r="F2480" i="12"/>
  <c r="H2480" i="12" s="1"/>
  <c r="F2481" i="12"/>
  <c r="H2481" i="12" s="1"/>
  <c r="F2482" i="12"/>
  <c r="H2482" i="12" s="1"/>
  <c r="F2483" i="12"/>
  <c r="H2483" i="12" s="1"/>
  <c r="F2484" i="12"/>
  <c r="H2484" i="12" s="1"/>
  <c r="F2485" i="12"/>
  <c r="H2485" i="12" s="1"/>
  <c r="F2486" i="12"/>
  <c r="H2486" i="12" s="1"/>
  <c r="F2487" i="12"/>
  <c r="F2488" i="12"/>
  <c r="H2488" i="12" s="1"/>
  <c r="F2489" i="12"/>
  <c r="H2489" i="12" s="1"/>
  <c r="F2490" i="12"/>
  <c r="H2490" i="12" s="1"/>
  <c r="F2491" i="12"/>
  <c r="H2491" i="12" s="1"/>
  <c r="F2492" i="12"/>
  <c r="H2492" i="12" s="1"/>
  <c r="F2493" i="12"/>
  <c r="H2493" i="12" s="1"/>
  <c r="F2494" i="12"/>
  <c r="H2494" i="12" s="1"/>
  <c r="F2495" i="12"/>
  <c r="F2496" i="12"/>
  <c r="H2496" i="12" s="1"/>
  <c r="F2497" i="12"/>
  <c r="H2497" i="12" s="1"/>
  <c r="F2498" i="12"/>
  <c r="H2498" i="12" s="1"/>
  <c r="F2499" i="12"/>
  <c r="H2499" i="12" s="1"/>
  <c r="F2500" i="12"/>
  <c r="H2500" i="12" s="1"/>
  <c r="F2501" i="12"/>
  <c r="H2501" i="12" s="1"/>
  <c r="F2502" i="12"/>
  <c r="H2502" i="12" s="1"/>
  <c r="F2503" i="12"/>
  <c r="F2504" i="12"/>
  <c r="H2504" i="12" s="1"/>
  <c r="F2505" i="12"/>
  <c r="H2505" i="12" s="1"/>
  <c r="F2506" i="12"/>
  <c r="H2506" i="12" s="1"/>
  <c r="F2507" i="12"/>
  <c r="H2507" i="12" s="1"/>
  <c r="F2508" i="12"/>
  <c r="H2508" i="12" s="1"/>
  <c r="F2509" i="12"/>
  <c r="H2509" i="12" s="1"/>
  <c r="F2510" i="12"/>
  <c r="H2510" i="12" s="1"/>
  <c r="F2511" i="12"/>
  <c r="F2512" i="12"/>
  <c r="H2512" i="12" s="1"/>
  <c r="F2513" i="12"/>
  <c r="H2513" i="12" s="1"/>
  <c r="F2514" i="12"/>
  <c r="H2514" i="12" s="1"/>
  <c r="F2515" i="12"/>
  <c r="H2515" i="12" s="1"/>
  <c r="F2516" i="12"/>
  <c r="H2516" i="12" s="1"/>
  <c r="F2517" i="12"/>
  <c r="H2517" i="12" s="1"/>
  <c r="F2518" i="12"/>
  <c r="H2518" i="12" s="1"/>
  <c r="F2519" i="12"/>
  <c r="F2520" i="12"/>
  <c r="H2520" i="12" s="1"/>
  <c r="F2521" i="12"/>
  <c r="H2521" i="12" s="1"/>
  <c r="F2522" i="12"/>
  <c r="H2522" i="12" s="1"/>
  <c r="F2523" i="12"/>
  <c r="H2523" i="12" s="1"/>
  <c r="F2524" i="12"/>
  <c r="H2524" i="12" s="1"/>
  <c r="F2525" i="12"/>
  <c r="H2525" i="12" s="1"/>
  <c r="F2526" i="12"/>
  <c r="H2526" i="12" s="1"/>
  <c r="F2527" i="12"/>
  <c r="F2528" i="12"/>
  <c r="H2528" i="12" s="1"/>
  <c r="F2529" i="12"/>
  <c r="H2529" i="12" s="1"/>
  <c r="F2530" i="12"/>
  <c r="H2530" i="12" s="1"/>
  <c r="F2531" i="12"/>
  <c r="H2531" i="12" s="1"/>
  <c r="F2532" i="12"/>
  <c r="H2532" i="12" s="1"/>
  <c r="F2533" i="12"/>
  <c r="H2533" i="12" s="1"/>
  <c r="F2534" i="12"/>
  <c r="H2534" i="12" s="1"/>
  <c r="F2535" i="12"/>
  <c r="F2536" i="12"/>
  <c r="H2536" i="12" s="1"/>
  <c r="F2537" i="12"/>
  <c r="H2537" i="12" s="1"/>
  <c r="F2538" i="12"/>
  <c r="H2538" i="12" s="1"/>
  <c r="F2539" i="12"/>
  <c r="H2539" i="12" s="1"/>
  <c r="F2540" i="12"/>
  <c r="H2540" i="12" s="1"/>
  <c r="F2541" i="12"/>
  <c r="H2541" i="12" s="1"/>
  <c r="F2542" i="12"/>
  <c r="H2542" i="12" s="1"/>
  <c r="F2543" i="12"/>
  <c r="F2544" i="12"/>
  <c r="H2544" i="12" s="1"/>
  <c r="F2545" i="12"/>
  <c r="H2545" i="12" s="1"/>
  <c r="F2546" i="12"/>
  <c r="H2546" i="12" s="1"/>
  <c r="F2547" i="12"/>
  <c r="H2547" i="12" s="1"/>
  <c r="F2548" i="12"/>
  <c r="H2548" i="12" s="1"/>
  <c r="F2549" i="12"/>
  <c r="H2549" i="12" s="1"/>
  <c r="F2550" i="12"/>
  <c r="H2550" i="12" s="1"/>
  <c r="F2551" i="12"/>
  <c r="F2552" i="12"/>
  <c r="H2552" i="12" s="1"/>
  <c r="F2553" i="12"/>
  <c r="H2553" i="12" s="1"/>
  <c r="F2554" i="12"/>
  <c r="H2554" i="12" s="1"/>
  <c r="F2555" i="12"/>
  <c r="H2555" i="12" s="1"/>
  <c r="F2556" i="12"/>
  <c r="H2556" i="12" s="1"/>
  <c r="F2557" i="12"/>
  <c r="H2557" i="12" s="1"/>
  <c r="F2558" i="12"/>
  <c r="H2558" i="12" s="1"/>
  <c r="F2559" i="12"/>
  <c r="F2560" i="12"/>
  <c r="H2560" i="12" s="1"/>
  <c r="F2561" i="12"/>
  <c r="H2561" i="12" s="1"/>
  <c r="F2562" i="12"/>
  <c r="H2562" i="12" s="1"/>
  <c r="F2563" i="12"/>
  <c r="H2563" i="12" s="1"/>
  <c r="F2564" i="12"/>
  <c r="H2564" i="12" s="1"/>
  <c r="F2565" i="12"/>
  <c r="H2565" i="12" s="1"/>
  <c r="F2566" i="12"/>
  <c r="H2566" i="12" s="1"/>
  <c r="F2567" i="12"/>
  <c r="F2568" i="12"/>
  <c r="H2568" i="12" s="1"/>
  <c r="F2569" i="12"/>
  <c r="H2569" i="12" s="1"/>
  <c r="F2570" i="12"/>
  <c r="H2570" i="12" s="1"/>
  <c r="F2571" i="12"/>
  <c r="H2571" i="12" s="1"/>
  <c r="F2572" i="12"/>
  <c r="H2572" i="12" s="1"/>
  <c r="F2573" i="12"/>
  <c r="H2573" i="12" s="1"/>
  <c r="F2574" i="12"/>
  <c r="H2574" i="12" s="1"/>
  <c r="F2575" i="12"/>
  <c r="F2576" i="12"/>
  <c r="H2576" i="12" s="1"/>
  <c r="F2577" i="12"/>
  <c r="H2577" i="12" s="1"/>
  <c r="F2578" i="12"/>
  <c r="H2578" i="12" s="1"/>
  <c r="F2579" i="12"/>
  <c r="H2579" i="12" s="1"/>
  <c r="F2580" i="12"/>
  <c r="H2580" i="12" s="1"/>
  <c r="F2581" i="12"/>
  <c r="H2581" i="12" s="1"/>
  <c r="F2582" i="12"/>
  <c r="H2582" i="12" s="1"/>
  <c r="F2583" i="12"/>
  <c r="F2584" i="12"/>
  <c r="H2584" i="12" s="1"/>
  <c r="F2585" i="12"/>
  <c r="H2585" i="12" s="1"/>
  <c r="F2586" i="12"/>
  <c r="H2586" i="12" s="1"/>
  <c r="F2587" i="12"/>
  <c r="H2587" i="12" s="1"/>
  <c r="F2588" i="12"/>
  <c r="H2588" i="12" s="1"/>
  <c r="F2589" i="12"/>
  <c r="H2589" i="12" s="1"/>
  <c r="F2590" i="12"/>
  <c r="H2590" i="12" s="1"/>
  <c r="F2591" i="12"/>
  <c r="F2592" i="12"/>
  <c r="H2592" i="12" s="1"/>
  <c r="F2593" i="12"/>
  <c r="H2593" i="12" s="1"/>
  <c r="F2594" i="12"/>
  <c r="H2594" i="12" s="1"/>
  <c r="F2595" i="12"/>
  <c r="H2595" i="12" s="1"/>
  <c r="F2596" i="12"/>
  <c r="H2596" i="12" s="1"/>
  <c r="F2597" i="12"/>
  <c r="H2597" i="12" s="1"/>
  <c r="F2598" i="12"/>
  <c r="H2598" i="12" s="1"/>
  <c r="F2599" i="12"/>
  <c r="F2600" i="12"/>
  <c r="H2600" i="12" s="1"/>
  <c r="F2601" i="12"/>
  <c r="H2601" i="12" s="1"/>
  <c r="F2602" i="12"/>
  <c r="H2602" i="12" s="1"/>
  <c r="F2603" i="12"/>
  <c r="H2603" i="12" s="1"/>
  <c r="F2604" i="12"/>
  <c r="H2604" i="12" s="1"/>
  <c r="F2605" i="12"/>
  <c r="H2605" i="12" s="1"/>
  <c r="F2606" i="12"/>
  <c r="H2606" i="12" s="1"/>
  <c r="F2607" i="12"/>
  <c r="F2608" i="12"/>
  <c r="H2608" i="12" s="1"/>
  <c r="F2609" i="12"/>
  <c r="H2609" i="12" s="1"/>
  <c r="F2610" i="12"/>
  <c r="H2610" i="12" s="1"/>
  <c r="F2611" i="12"/>
  <c r="H2611" i="12" s="1"/>
  <c r="F2612" i="12"/>
  <c r="H2612" i="12" s="1"/>
  <c r="F2613" i="12"/>
  <c r="H2613" i="12" s="1"/>
  <c r="F2614" i="12"/>
  <c r="H2614" i="12" s="1"/>
  <c r="F2615" i="12"/>
  <c r="F2616" i="12"/>
  <c r="H2616" i="12" s="1"/>
  <c r="F2617" i="12"/>
  <c r="H2617" i="12" s="1"/>
  <c r="F2618" i="12"/>
  <c r="H2618" i="12" s="1"/>
  <c r="F2619" i="12"/>
  <c r="H2619" i="12" s="1"/>
  <c r="F2620" i="12"/>
  <c r="H2620" i="12" s="1"/>
  <c r="F2621" i="12"/>
  <c r="H2621" i="12" s="1"/>
  <c r="F2622" i="12"/>
  <c r="H2622" i="12" s="1"/>
  <c r="F2623" i="12"/>
  <c r="F2624" i="12"/>
  <c r="H2624" i="12" s="1"/>
  <c r="F2625" i="12"/>
  <c r="H2625" i="12" s="1"/>
  <c r="F2626" i="12"/>
  <c r="H2626" i="12" s="1"/>
  <c r="F2627" i="12"/>
  <c r="H2627" i="12" s="1"/>
  <c r="F2628" i="12"/>
  <c r="H2628" i="12" s="1"/>
  <c r="F2629" i="12"/>
  <c r="H2629" i="12" s="1"/>
  <c r="F2630" i="12"/>
  <c r="H2630" i="12" s="1"/>
  <c r="F2631" i="12"/>
  <c r="F2632" i="12"/>
  <c r="H2632" i="12" s="1"/>
  <c r="F2633" i="12"/>
  <c r="H2633" i="12" s="1"/>
  <c r="F2634" i="12"/>
  <c r="H2634" i="12" s="1"/>
  <c r="F2635" i="12"/>
  <c r="H2635" i="12" s="1"/>
  <c r="F2636" i="12"/>
  <c r="H2636" i="12" s="1"/>
  <c r="F2637" i="12"/>
  <c r="H2637" i="12" s="1"/>
  <c r="F2638" i="12"/>
  <c r="H2638" i="12" s="1"/>
  <c r="F2639" i="12"/>
  <c r="F2640" i="12"/>
  <c r="H2640" i="12" s="1"/>
  <c r="F2641" i="12"/>
  <c r="H2641" i="12" s="1"/>
  <c r="F2642" i="12"/>
  <c r="H2642" i="12" s="1"/>
  <c r="F2643" i="12"/>
  <c r="H2643" i="12" s="1"/>
  <c r="F2644" i="12"/>
  <c r="H2644" i="12" s="1"/>
  <c r="F2645" i="12"/>
  <c r="H2645" i="12" s="1"/>
  <c r="F2646" i="12"/>
  <c r="H2646" i="12" s="1"/>
  <c r="F2647" i="12"/>
  <c r="F2648" i="12"/>
  <c r="H2648" i="12" s="1"/>
  <c r="F2649" i="12"/>
  <c r="H2649" i="12" s="1"/>
  <c r="F2650" i="12"/>
  <c r="H2650" i="12" s="1"/>
  <c r="F2651" i="12"/>
  <c r="H2651" i="12" s="1"/>
  <c r="F2652" i="12"/>
  <c r="H2652" i="12" s="1"/>
  <c r="F2653" i="12"/>
  <c r="H2653" i="12" s="1"/>
  <c r="F2654" i="12"/>
  <c r="H2654" i="12" s="1"/>
  <c r="F2655" i="12"/>
  <c r="F2656" i="12"/>
  <c r="H2656" i="12" s="1"/>
  <c r="F2657" i="12"/>
  <c r="H2657" i="12" s="1"/>
  <c r="F2658" i="12"/>
  <c r="H2658" i="12" s="1"/>
  <c r="F2659" i="12"/>
  <c r="H2659" i="12" s="1"/>
  <c r="F2660" i="12"/>
  <c r="H2660" i="12" s="1"/>
  <c r="F2661" i="12"/>
  <c r="H2661" i="12" s="1"/>
  <c r="F2662" i="12"/>
  <c r="H2662" i="12" s="1"/>
  <c r="F2663" i="12"/>
  <c r="F2664" i="12"/>
  <c r="H2664" i="12" s="1"/>
  <c r="F2665" i="12"/>
  <c r="H2665" i="12" s="1"/>
  <c r="F2666" i="12"/>
  <c r="H2666" i="12" s="1"/>
  <c r="F2667" i="12"/>
  <c r="H2667" i="12" s="1"/>
  <c r="F2668" i="12"/>
  <c r="H2668" i="12" s="1"/>
  <c r="F2669" i="12"/>
  <c r="H2669" i="12" s="1"/>
  <c r="F2670" i="12"/>
  <c r="H2670" i="12" s="1"/>
  <c r="F2671" i="12"/>
  <c r="F2672" i="12"/>
  <c r="H2672" i="12" s="1"/>
  <c r="F2673" i="12"/>
  <c r="H2673" i="12" s="1"/>
  <c r="F2674" i="12"/>
  <c r="H2674" i="12" s="1"/>
  <c r="F2675" i="12"/>
  <c r="H2675" i="12" s="1"/>
  <c r="F2676" i="12"/>
  <c r="H2676" i="12" s="1"/>
  <c r="F2677" i="12"/>
  <c r="H2677" i="12" s="1"/>
  <c r="F2678" i="12"/>
  <c r="H2678" i="12" s="1"/>
  <c r="F2679" i="12"/>
  <c r="F2680" i="12"/>
  <c r="H2680" i="12" s="1"/>
  <c r="F2681" i="12"/>
  <c r="H2681" i="12" s="1"/>
  <c r="F2682" i="12"/>
  <c r="H2682" i="12" s="1"/>
  <c r="F2683" i="12"/>
  <c r="H2683" i="12" s="1"/>
  <c r="F2684" i="12"/>
  <c r="H2684" i="12" s="1"/>
  <c r="F2685" i="12"/>
  <c r="H2685" i="12" s="1"/>
  <c r="F2686" i="12"/>
  <c r="H2686" i="12" s="1"/>
  <c r="F2687" i="12"/>
  <c r="F2688" i="12"/>
  <c r="H2688" i="12" s="1"/>
  <c r="F2689" i="12"/>
  <c r="H2689" i="12" s="1"/>
  <c r="F2690" i="12"/>
  <c r="H2690" i="12" s="1"/>
  <c r="F2691" i="12"/>
  <c r="H2691" i="12" s="1"/>
  <c r="F2692" i="12"/>
  <c r="H2692" i="12" s="1"/>
  <c r="F2693" i="12"/>
  <c r="H2693" i="12" s="1"/>
  <c r="F2694" i="12"/>
  <c r="H2694" i="12" s="1"/>
  <c r="F2695" i="12"/>
  <c r="F2696" i="12"/>
  <c r="H2696" i="12" s="1"/>
  <c r="F2697" i="12"/>
  <c r="H2697" i="12" s="1"/>
  <c r="F2698" i="12"/>
  <c r="H2698" i="12" s="1"/>
  <c r="F2699" i="12"/>
  <c r="H2699" i="12" s="1"/>
  <c r="F2700" i="12"/>
  <c r="H2700" i="12" s="1"/>
  <c r="F2701" i="12"/>
  <c r="H2701" i="12" s="1"/>
  <c r="F2702" i="12"/>
  <c r="H2702" i="12" s="1"/>
  <c r="F2703" i="12"/>
  <c r="F2704" i="12"/>
  <c r="H2704" i="12" s="1"/>
  <c r="F2705" i="12"/>
  <c r="H2705" i="12" s="1"/>
  <c r="F2706" i="12"/>
  <c r="H2706" i="12" s="1"/>
  <c r="F2707" i="12"/>
  <c r="H2707" i="12" s="1"/>
  <c r="F2708" i="12"/>
  <c r="H2708" i="12" s="1"/>
  <c r="F2709" i="12"/>
  <c r="H2709" i="12" s="1"/>
  <c r="F2710" i="12"/>
  <c r="H2710" i="12" s="1"/>
  <c r="F2711" i="12"/>
  <c r="F2712" i="12"/>
  <c r="H2712" i="12" s="1"/>
  <c r="F2713" i="12"/>
  <c r="H2713" i="12" s="1"/>
  <c r="F2714" i="12"/>
  <c r="H2714" i="12" s="1"/>
  <c r="F2715" i="12"/>
  <c r="H2715" i="12" s="1"/>
  <c r="F2716" i="12"/>
  <c r="H2716" i="12" s="1"/>
  <c r="F2717" i="12"/>
  <c r="H2717" i="12" s="1"/>
  <c r="F2718" i="12"/>
  <c r="H2718" i="12" s="1"/>
  <c r="F2719" i="12"/>
  <c r="F2720" i="12"/>
  <c r="H2720" i="12" s="1"/>
  <c r="F2721" i="12"/>
  <c r="H2721" i="12" s="1"/>
  <c r="F2722" i="12"/>
  <c r="H2722" i="12" s="1"/>
  <c r="F2723" i="12"/>
  <c r="H2723" i="12" s="1"/>
  <c r="F2724" i="12"/>
  <c r="H2724" i="12" s="1"/>
  <c r="F2725" i="12"/>
  <c r="H2725" i="12" s="1"/>
  <c r="F2726" i="12"/>
  <c r="H2726" i="12" s="1"/>
  <c r="F2727" i="12"/>
  <c r="F2728" i="12"/>
  <c r="H2728" i="12" s="1"/>
  <c r="F2729" i="12"/>
  <c r="H2729" i="12" s="1"/>
  <c r="F2730" i="12"/>
  <c r="H2730" i="12" s="1"/>
  <c r="F2731" i="12"/>
  <c r="H2731" i="12" s="1"/>
  <c r="F2732" i="12"/>
  <c r="H2732" i="12" s="1"/>
  <c r="F2733" i="12"/>
  <c r="H2733" i="12" s="1"/>
  <c r="F2734" i="12"/>
  <c r="H2734" i="12" s="1"/>
  <c r="F2735" i="12"/>
  <c r="F2736" i="12"/>
  <c r="H2736" i="12" s="1"/>
  <c r="F2737" i="12"/>
  <c r="H2737" i="12" s="1"/>
  <c r="F2738" i="12"/>
  <c r="H2738" i="12" s="1"/>
  <c r="F2739" i="12"/>
  <c r="H2739" i="12" s="1"/>
  <c r="F2740" i="12"/>
  <c r="H2740" i="12" s="1"/>
  <c r="F2741" i="12"/>
  <c r="H2741" i="12" s="1"/>
  <c r="F2742" i="12"/>
  <c r="H2742" i="12" s="1"/>
  <c r="F2743" i="12"/>
  <c r="F2744" i="12"/>
  <c r="H2744" i="12" s="1"/>
  <c r="F2745" i="12"/>
  <c r="H2745" i="12" s="1"/>
  <c r="F2746" i="12"/>
  <c r="H2746" i="12" s="1"/>
  <c r="F2747" i="12"/>
  <c r="H2747" i="12" s="1"/>
  <c r="F2748" i="12"/>
  <c r="H2748" i="12" s="1"/>
  <c r="F2749" i="12"/>
  <c r="H2749" i="12" s="1"/>
  <c r="F2750" i="12"/>
  <c r="H2750" i="12" s="1"/>
  <c r="F2751" i="12"/>
  <c r="F2752" i="12"/>
  <c r="H2752" i="12" s="1"/>
  <c r="F2753" i="12"/>
  <c r="H2753" i="12" s="1"/>
  <c r="F2754" i="12"/>
  <c r="H2754" i="12" s="1"/>
  <c r="F2755" i="12"/>
  <c r="H2755" i="12" s="1"/>
  <c r="F2756" i="12"/>
  <c r="H2756" i="12" s="1"/>
  <c r="F2757" i="12"/>
  <c r="H2757" i="12" s="1"/>
  <c r="F2758" i="12"/>
  <c r="H2758" i="12" s="1"/>
  <c r="F2759" i="12"/>
  <c r="F2760" i="12"/>
  <c r="H2760" i="12" s="1"/>
  <c r="F2761" i="12"/>
  <c r="H2761" i="12" s="1"/>
  <c r="F2762" i="12"/>
  <c r="H2762" i="12" s="1"/>
  <c r="F2763" i="12"/>
  <c r="H2763" i="12" s="1"/>
  <c r="F2764" i="12"/>
  <c r="H2764" i="12" s="1"/>
  <c r="F2765" i="12"/>
  <c r="H2765" i="12" s="1"/>
  <c r="F2766" i="12"/>
  <c r="H2766" i="12" s="1"/>
  <c r="F2767" i="12"/>
  <c r="F2768" i="12"/>
  <c r="H2768" i="12" s="1"/>
  <c r="F2769" i="12"/>
  <c r="H2769" i="12" s="1"/>
  <c r="F2770" i="12"/>
  <c r="H2770" i="12" s="1"/>
  <c r="F2771" i="12"/>
  <c r="H2771" i="12" s="1"/>
  <c r="F2772" i="12"/>
  <c r="H2772" i="12" s="1"/>
  <c r="F2773" i="12"/>
  <c r="H2773" i="12" s="1"/>
  <c r="F2774" i="12"/>
  <c r="H2774" i="12" s="1"/>
  <c r="F2775" i="12"/>
  <c r="F2776" i="12"/>
  <c r="H2776" i="12" s="1"/>
  <c r="F2777" i="12"/>
  <c r="H2777" i="12" s="1"/>
  <c r="F2778" i="12"/>
  <c r="H2778" i="12" s="1"/>
  <c r="F2779" i="12"/>
  <c r="H2779" i="12" s="1"/>
  <c r="F2780" i="12"/>
  <c r="H2780" i="12" s="1"/>
  <c r="F2781" i="12"/>
  <c r="H2781" i="12" s="1"/>
  <c r="F2782" i="12"/>
  <c r="H2782" i="12" s="1"/>
  <c r="F2783" i="12"/>
  <c r="F2784" i="12"/>
  <c r="H2784" i="12" s="1"/>
  <c r="F2785" i="12"/>
  <c r="H2785" i="12" s="1"/>
  <c r="F2786" i="12"/>
  <c r="H2786" i="12" s="1"/>
  <c r="F2787" i="12"/>
  <c r="H2787" i="12" s="1"/>
  <c r="F2788" i="12"/>
  <c r="H2788" i="12" s="1"/>
  <c r="F2789" i="12"/>
  <c r="H2789" i="12" s="1"/>
  <c r="F2790" i="12"/>
  <c r="H2790" i="12" s="1"/>
  <c r="F2791" i="12"/>
  <c r="F2792" i="12"/>
  <c r="H2792" i="12" s="1"/>
  <c r="F2793" i="12"/>
  <c r="H2793" i="12" s="1"/>
  <c r="F2794" i="12"/>
  <c r="H2794" i="12" s="1"/>
  <c r="F2795" i="12"/>
  <c r="H2795" i="12" s="1"/>
  <c r="F2796" i="12"/>
  <c r="H2796" i="12" s="1"/>
  <c r="F2797" i="12"/>
  <c r="H2797" i="12" s="1"/>
  <c r="F2798" i="12"/>
  <c r="H2798" i="12" s="1"/>
  <c r="F2799" i="12"/>
  <c r="F2800" i="12"/>
  <c r="H2800" i="12" s="1"/>
  <c r="F2801" i="12"/>
  <c r="H2801" i="12" s="1"/>
  <c r="F2802" i="12"/>
  <c r="H2802" i="12" s="1"/>
  <c r="F2803" i="12"/>
  <c r="H2803" i="12" s="1"/>
  <c r="F2804" i="12"/>
  <c r="H2804" i="12" s="1"/>
  <c r="F2805" i="12"/>
  <c r="H2805" i="12" s="1"/>
  <c r="F2806" i="12"/>
  <c r="H2806" i="12" s="1"/>
  <c r="F2807" i="12"/>
  <c r="F2808" i="12"/>
  <c r="H2808" i="12" s="1"/>
  <c r="F2809" i="12"/>
  <c r="H2809" i="12" s="1"/>
  <c r="F2810" i="12"/>
  <c r="H2810" i="12" s="1"/>
  <c r="F2811" i="12"/>
  <c r="H2811" i="12" s="1"/>
  <c r="F2812" i="12"/>
  <c r="H2812" i="12" s="1"/>
  <c r="F2813" i="12"/>
  <c r="H2813" i="12" s="1"/>
  <c r="F2814" i="12"/>
  <c r="H2814" i="12" s="1"/>
  <c r="F2815" i="12"/>
  <c r="F2816" i="12"/>
  <c r="H2816" i="12" s="1"/>
  <c r="F2817" i="12"/>
  <c r="H2817" i="12" s="1"/>
  <c r="F2818" i="12"/>
  <c r="H2818" i="12" s="1"/>
  <c r="F2819" i="12"/>
  <c r="H2819" i="12" s="1"/>
  <c r="F2820" i="12"/>
  <c r="H2820" i="12" s="1"/>
  <c r="F2821" i="12"/>
  <c r="H2821" i="12" s="1"/>
  <c r="F2822" i="12"/>
  <c r="H2822" i="12" s="1"/>
  <c r="F2823" i="12"/>
  <c r="F2824" i="12"/>
  <c r="H2824" i="12" s="1"/>
  <c r="F2825" i="12"/>
  <c r="H2825" i="12" s="1"/>
  <c r="F2826" i="12"/>
  <c r="H2826" i="12" s="1"/>
  <c r="F2827" i="12"/>
  <c r="H2827" i="12" s="1"/>
  <c r="F2828" i="12"/>
  <c r="H2828" i="12" s="1"/>
  <c r="F2829" i="12"/>
  <c r="H2829" i="12" s="1"/>
  <c r="F2830" i="12"/>
  <c r="H2830" i="12" s="1"/>
  <c r="F2831" i="12"/>
  <c r="F2832" i="12"/>
  <c r="H2832" i="12" s="1"/>
  <c r="F2833" i="12"/>
  <c r="H2833" i="12" s="1"/>
  <c r="F2834" i="12"/>
  <c r="H2834" i="12" s="1"/>
  <c r="F2835" i="12"/>
  <c r="H2835" i="12" s="1"/>
  <c r="F2836" i="12"/>
  <c r="H2836" i="12" s="1"/>
  <c r="F2837" i="12"/>
  <c r="H2837" i="12" s="1"/>
  <c r="F2838" i="12"/>
  <c r="H2838" i="12" s="1"/>
  <c r="F2839" i="12"/>
  <c r="F2840" i="12"/>
  <c r="H2840" i="12" s="1"/>
  <c r="F2841" i="12"/>
  <c r="H2841" i="12" s="1"/>
  <c r="F2842" i="12"/>
  <c r="H2842" i="12" s="1"/>
  <c r="F2843" i="12"/>
  <c r="H2843" i="12" s="1"/>
  <c r="F2844" i="12"/>
  <c r="H2844" i="12" s="1"/>
  <c r="F2845" i="12"/>
  <c r="H2845" i="12" s="1"/>
  <c r="F2846" i="12"/>
  <c r="H2846" i="12" s="1"/>
  <c r="F2847" i="12"/>
  <c r="F2848" i="12"/>
  <c r="H2848" i="12" s="1"/>
  <c r="F2849" i="12"/>
  <c r="H2849" i="12" s="1"/>
  <c r="F2850" i="12"/>
  <c r="H2850" i="12" s="1"/>
  <c r="F2851" i="12"/>
  <c r="H2851" i="12" s="1"/>
  <c r="F2852" i="12"/>
  <c r="H2852" i="12" s="1"/>
  <c r="F2853" i="12"/>
  <c r="H2853" i="12" s="1"/>
  <c r="F2854" i="12"/>
  <c r="H2854" i="12" s="1"/>
  <c r="F2855" i="12"/>
  <c r="F2856" i="12"/>
  <c r="H2856" i="12" s="1"/>
  <c r="F2857" i="12"/>
  <c r="H2857" i="12" s="1"/>
  <c r="F2858" i="12"/>
  <c r="H2858" i="12" s="1"/>
  <c r="F2859" i="12"/>
  <c r="H2859" i="12" s="1"/>
  <c r="F2860" i="12"/>
  <c r="H2860" i="12" s="1"/>
  <c r="F2861" i="12"/>
  <c r="H2861" i="12" s="1"/>
  <c r="F2862" i="12"/>
  <c r="H2862" i="12" s="1"/>
  <c r="F2863" i="12"/>
  <c r="F2864" i="12"/>
  <c r="H2864" i="12" s="1"/>
  <c r="F2865" i="12"/>
  <c r="H2865" i="12" s="1"/>
  <c r="F2866" i="12"/>
  <c r="H2866" i="12" s="1"/>
  <c r="F2867" i="12"/>
  <c r="H2867" i="12" s="1"/>
  <c r="F2868" i="12"/>
  <c r="H2868" i="12" s="1"/>
  <c r="F2869" i="12"/>
  <c r="H2869" i="12" s="1"/>
  <c r="F2870" i="12"/>
  <c r="H2870" i="12" s="1"/>
  <c r="F2871" i="12"/>
  <c r="F2872" i="12"/>
  <c r="H2872" i="12" s="1"/>
  <c r="F2873" i="12"/>
  <c r="H2873" i="12" s="1"/>
  <c r="F2874" i="12"/>
  <c r="H2874" i="12" s="1"/>
  <c r="F2875" i="12"/>
  <c r="H2875" i="12" s="1"/>
  <c r="F2876" i="12"/>
  <c r="H2876" i="12" s="1"/>
  <c r="F2877" i="12"/>
  <c r="H2877" i="12" s="1"/>
  <c r="F2878" i="12"/>
  <c r="H2878" i="12" s="1"/>
  <c r="F2879" i="12"/>
  <c r="F2880" i="12"/>
  <c r="H2880" i="12" s="1"/>
  <c r="F2881" i="12"/>
  <c r="H2881" i="12" s="1"/>
  <c r="F2882" i="12"/>
  <c r="H2882" i="12" s="1"/>
  <c r="F2883" i="12"/>
  <c r="H2883" i="12" s="1"/>
  <c r="F2884" i="12"/>
  <c r="H2884" i="12" s="1"/>
  <c r="F2885" i="12"/>
  <c r="H2885" i="12" s="1"/>
  <c r="F2886" i="12"/>
  <c r="H2886" i="12" s="1"/>
  <c r="F2887" i="12"/>
  <c r="F2888" i="12"/>
  <c r="H2888" i="12" s="1"/>
  <c r="F2889" i="12"/>
  <c r="H2889" i="12" s="1"/>
  <c r="F2890" i="12"/>
  <c r="H2890" i="12" s="1"/>
  <c r="F2891" i="12"/>
  <c r="H2891" i="12" s="1"/>
  <c r="F2892" i="12"/>
  <c r="H2892" i="12" s="1"/>
  <c r="F2893" i="12"/>
  <c r="H2893" i="12" s="1"/>
  <c r="F2894" i="12"/>
  <c r="H2894" i="12" s="1"/>
  <c r="F2895" i="12"/>
  <c r="F2896" i="12"/>
  <c r="H2896" i="12" s="1"/>
  <c r="F2897" i="12"/>
  <c r="H2897" i="12" s="1"/>
  <c r="F2898" i="12"/>
  <c r="H2898" i="12" s="1"/>
  <c r="F2899" i="12"/>
  <c r="H2899" i="12" s="1"/>
  <c r="F2900" i="12"/>
  <c r="H2900" i="12" s="1"/>
  <c r="F2901" i="12"/>
  <c r="H2901" i="12" s="1"/>
  <c r="F2902" i="12"/>
  <c r="H2902" i="12" s="1"/>
  <c r="F2903" i="12"/>
  <c r="F2904" i="12"/>
  <c r="H2904" i="12" s="1"/>
  <c r="F2905" i="12"/>
  <c r="H2905" i="12" s="1"/>
  <c r="F2906" i="12"/>
  <c r="H2906" i="12" s="1"/>
  <c r="F2907" i="12"/>
  <c r="H2907" i="12" s="1"/>
  <c r="F2908" i="12"/>
  <c r="F2909" i="12"/>
  <c r="H2909" i="12" s="1"/>
  <c r="F2910" i="12"/>
  <c r="H2910" i="12" s="1"/>
  <c r="F2911" i="12"/>
  <c r="F2912" i="12"/>
  <c r="H2912" i="12" s="1"/>
  <c r="F2913" i="12"/>
  <c r="H2913" i="12" s="1"/>
  <c r="F2914" i="12"/>
  <c r="H2914" i="12" s="1"/>
  <c r="F2915" i="12"/>
  <c r="H2915" i="12" s="1"/>
  <c r="F2916" i="12"/>
  <c r="H2916" i="12" s="1"/>
  <c r="F2917" i="12"/>
  <c r="H2917" i="12" s="1"/>
  <c r="F2918" i="12"/>
  <c r="H2918" i="12" s="1"/>
  <c r="F2919" i="12"/>
  <c r="F2920" i="12"/>
  <c r="H2920" i="12" s="1"/>
  <c r="F2921" i="12"/>
  <c r="H2921" i="12" s="1"/>
  <c r="F2922" i="12"/>
  <c r="H2922" i="12" s="1"/>
  <c r="F2923" i="12"/>
  <c r="H2923" i="12" s="1"/>
  <c r="F2924" i="12"/>
  <c r="H2924" i="12" s="1"/>
  <c r="F2925" i="12"/>
  <c r="H2925" i="12" s="1"/>
  <c r="F2926" i="12"/>
  <c r="H2926" i="12" s="1"/>
  <c r="F2927" i="12"/>
  <c r="F2928" i="12"/>
  <c r="H2928" i="12" s="1"/>
  <c r="F2929" i="12"/>
  <c r="H2929" i="12" s="1"/>
  <c r="F2930" i="12"/>
  <c r="H2930" i="12" s="1"/>
  <c r="F2931" i="12"/>
  <c r="H2931" i="12" s="1"/>
  <c r="F2932" i="12"/>
  <c r="H2932" i="12" s="1"/>
  <c r="F2933" i="12"/>
  <c r="H2933" i="12" s="1"/>
  <c r="F2934" i="12"/>
  <c r="H2934" i="12" s="1"/>
  <c r="F2935" i="12"/>
  <c r="F2936" i="12"/>
  <c r="H2936" i="12" s="1"/>
  <c r="F2937" i="12"/>
  <c r="H2937" i="12" s="1"/>
  <c r="F2938" i="12"/>
  <c r="H2938" i="12" s="1"/>
  <c r="F2939" i="12"/>
  <c r="H2939" i="12" s="1"/>
  <c r="F2940" i="12"/>
  <c r="H2940" i="12" s="1"/>
  <c r="F2941" i="12"/>
  <c r="H2941" i="12" s="1"/>
  <c r="F2942" i="12"/>
  <c r="H2942" i="12" s="1"/>
  <c r="F2943" i="12"/>
  <c r="F2944" i="12"/>
  <c r="H2944" i="12" s="1"/>
  <c r="F2945" i="12"/>
  <c r="H2945" i="12" s="1"/>
  <c r="F2946" i="12"/>
  <c r="H2946" i="12" s="1"/>
  <c r="F2947" i="12"/>
  <c r="H2947" i="12" s="1"/>
  <c r="F2948" i="12"/>
  <c r="H2948" i="12" s="1"/>
  <c r="F2949" i="12"/>
  <c r="H2949" i="12" s="1"/>
  <c r="F2950" i="12"/>
  <c r="H2950" i="12" s="1"/>
  <c r="F2951" i="12"/>
  <c r="F2952" i="12"/>
  <c r="H2952" i="12" s="1"/>
  <c r="F2953" i="12"/>
  <c r="H2953" i="12" s="1"/>
  <c r="F2954" i="12"/>
  <c r="H2954" i="12" s="1"/>
  <c r="F2955" i="12"/>
  <c r="H2955" i="12" s="1"/>
  <c r="F2956" i="12"/>
  <c r="H2956" i="12" s="1"/>
  <c r="F2957" i="12"/>
  <c r="H2957" i="12" s="1"/>
  <c r="F2958" i="12"/>
  <c r="H2958" i="12" s="1"/>
  <c r="F2959" i="12"/>
  <c r="F2960" i="12"/>
  <c r="H2960" i="12" s="1"/>
  <c r="F2961" i="12"/>
  <c r="H2961" i="12" s="1"/>
  <c r="F2962" i="12"/>
  <c r="H2962" i="12" s="1"/>
  <c r="F2963" i="12"/>
  <c r="H2963" i="12" s="1"/>
  <c r="F2964" i="12"/>
  <c r="H2964" i="12" s="1"/>
  <c r="F2965" i="12"/>
  <c r="H2965" i="12" s="1"/>
  <c r="F2966" i="12"/>
  <c r="H2966" i="12" s="1"/>
  <c r="F2967" i="12"/>
  <c r="F2968" i="12"/>
  <c r="H2968" i="12" s="1"/>
  <c r="F2969" i="12"/>
  <c r="H2969" i="12" s="1"/>
  <c r="F2970" i="12"/>
  <c r="H2970" i="12" s="1"/>
  <c r="F2971" i="12"/>
  <c r="H2971" i="12" s="1"/>
  <c r="F2972" i="12"/>
  <c r="H2972" i="12" s="1"/>
  <c r="F2973" i="12"/>
  <c r="H2973" i="12" s="1"/>
  <c r="F2974" i="12"/>
  <c r="H2974" i="12" s="1"/>
  <c r="F2975" i="12"/>
  <c r="F2976" i="12"/>
  <c r="H2976" i="12" s="1"/>
  <c r="F2977" i="12"/>
  <c r="H2977" i="12" s="1"/>
  <c r="F2978" i="12"/>
  <c r="H2978" i="12" s="1"/>
  <c r="F2979" i="12"/>
  <c r="H2979" i="12" s="1"/>
  <c r="F2980" i="12"/>
  <c r="H2980" i="12" s="1"/>
  <c r="F2981" i="12"/>
  <c r="H2981" i="12" s="1"/>
  <c r="F2982" i="12"/>
  <c r="H2982" i="12" s="1"/>
  <c r="F2983" i="12"/>
  <c r="F2984" i="12"/>
  <c r="H2984" i="12" s="1"/>
  <c r="F2985" i="12"/>
  <c r="H2985" i="12" s="1"/>
  <c r="F2986" i="12"/>
  <c r="H2986" i="12" s="1"/>
  <c r="F2987" i="12"/>
  <c r="H2987" i="12" s="1"/>
  <c r="F2988" i="12"/>
  <c r="H2988" i="12" s="1"/>
  <c r="F2989" i="12"/>
  <c r="H2989" i="12" s="1"/>
  <c r="F2990" i="12"/>
  <c r="H2990" i="12" s="1"/>
  <c r="F2991" i="12"/>
  <c r="F2992" i="12"/>
  <c r="H2992" i="12" s="1"/>
  <c r="F2993" i="12"/>
  <c r="H2993" i="12" s="1"/>
  <c r="F2994" i="12"/>
  <c r="H2994" i="12" s="1"/>
  <c r="F2995" i="12"/>
  <c r="H2995" i="12" s="1"/>
  <c r="F2996" i="12"/>
  <c r="H2996" i="12" s="1"/>
  <c r="F2997" i="12"/>
  <c r="H2997" i="12" s="1"/>
  <c r="F2998" i="12"/>
  <c r="H2998" i="12" s="1"/>
  <c r="F2999" i="12"/>
  <c r="F3000" i="12"/>
  <c r="H3000" i="12" s="1"/>
  <c r="F3001" i="12"/>
  <c r="H3001" i="12" s="1"/>
  <c r="F3002" i="12"/>
  <c r="H3002" i="12" s="1"/>
  <c r="F3003" i="12"/>
  <c r="H3003" i="12" s="1"/>
  <c r="F3004" i="12"/>
  <c r="H3004" i="12" s="1"/>
  <c r="F3005" i="12"/>
  <c r="H3005" i="12" s="1"/>
  <c r="F3006" i="12"/>
  <c r="H3006" i="12" s="1"/>
  <c r="F3007" i="12"/>
  <c r="F3008" i="12"/>
  <c r="H3008" i="12" s="1"/>
  <c r="F3009" i="12"/>
  <c r="H3009" i="12" s="1"/>
  <c r="F3010" i="12"/>
  <c r="H3010" i="12" s="1"/>
  <c r="F3011" i="12"/>
  <c r="H3011" i="12" s="1"/>
  <c r="F3012" i="12"/>
  <c r="H3012" i="12" s="1"/>
  <c r="F3013" i="12"/>
  <c r="H3013" i="12" s="1"/>
  <c r="F3014" i="12"/>
  <c r="H3014" i="12" s="1"/>
  <c r="F3015" i="12"/>
  <c r="F3016" i="12"/>
  <c r="H3016" i="12" s="1"/>
  <c r="F3017" i="12"/>
  <c r="H3017" i="12" s="1"/>
  <c r="F3018" i="12"/>
  <c r="H3018" i="12" s="1"/>
  <c r="F3019" i="12"/>
  <c r="H3019" i="12" s="1"/>
  <c r="F3020" i="12"/>
  <c r="H3020" i="12" s="1"/>
  <c r="F3021" i="12"/>
  <c r="H3021" i="12" s="1"/>
  <c r="F3022" i="12"/>
  <c r="H3022" i="12" s="1"/>
  <c r="F3023" i="12"/>
  <c r="F3024" i="12"/>
  <c r="H3024" i="12" s="1"/>
  <c r="F3025" i="12"/>
  <c r="H3025" i="12" s="1"/>
  <c r="F3026" i="12"/>
  <c r="H3026" i="12" s="1"/>
  <c r="F3027" i="12"/>
  <c r="H3027" i="12" s="1"/>
  <c r="F3028" i="12"/>
  <c r="H3028" i="12" s="1"/>
  <c r="F3029" i="12"/>
  <c r="H3029" i="12" s="1"/>
  <c r="F3030" i="12"/>
  <c r="H3030" i="12" s="1"/>
  <c r="F3031" i="12"/>
  <c r="F3032" i="12"/>
  <c r="H3032" i="12" s="1"/>
  <c r="F3033" i="12"/>
  <c r="H3033" i="12" s="1"/>
  <c r="F3034" i="12"/>
  <c r="H3034" i="12" s="1"/>
  <c r="F3035" i="12"/>
  <c r="H3035" i="12" s="1"/>
  <c r="F3036" i="12"/>
  <c r="H3036" i="12" s="1"/>
  <c r="F3037" i="12"/>
  <c r="H3037" i="12" s="1"/>
  <c r="F3038" i="12"/>
  <c r="H3038" i="12" s="1"/>
  <c r="F3039" i="12"/>
  <c r="F3040" i="12"/>
  <c r="H3040" i="12" s="1"/>
  <c r="F3041" i="12"/>
  <c r="H3041" i="12" s="1"/>
  <c r="F3042" i="12"/>
  <c r="H3042" i="12" s="1"/>
  <c r="F3043" i="12"/>
  <c r="H3043" i="12" s="1"/>
  <c r="F3044" i="12"/>
  <c r="H3044" i="12" s="1"/>
  <c r="F3045" i="12"/>
  <c r="H3045" i="12" s="1"/>
  <c r="F3046" i="12"/>
  <c r="H3046" i="12" s="1"/>
  <c r="F3047" i="12"/>
  <c r="F3048" i="12"/>
  <c r="H3048" i="12" s="1"/>
  <c r="F3049" i="12"/>
  <c r="H3049" i="12" s="1"/>
  <c r="F3050" i="12"/>
  <c r="H3050" i="12" s="1"/>
  <c r="F3051" i="12"/>
  <c r="H3051" i="12" s="1"/>
  <c r="F3052" i="12"/>
  <c r="H3052" i="12" s="1"/>
  <c r="F3053" i="12"/>
  <c r="H3053" i="12" s="1"/>
  <c r="F3054" i="12"/>
  <c r="H3054" i="12" s="1"/>
  <c r="F3055" i="12"/>
  <c r="F3056" i="12"/>
  <c r="H3056" i="12" s="1"/>
  <c r="F3057" i="12"/>
  <c r="H3057" i="12" s="1"/>
  <c r="F3058" i="12"/>
  <c r="H3058" i="12" s="1"/>
  <c r="F3059" i="12"/>
  <c r="H3059" i="12" s="1"/>
  <c r="F3060" i="12"/>
  <c r="H3060" i="12" s="1"/>
  <c r="F3061" i="12"/>
  <c r="H3061" i="12" s="1"/>
  <c r="F3062" i="12"/>
  <c r="H3062" i="12" s="1"/>
  <c r="F3063" i="12"/>
  <c r="F3064" i="12"/>
  <c r="H3064" i="12" s="1"/>
  <c r="F3065" i="12"/>
  <c r="H3065" i="12" s="1"/>
  <c r="F3066" i="12"/>
  <c r="H3066" i="12" s="1"/>
  <c r="F3067" i="12"/>
  <c r="H3067" i="12" s="1"/>
  <c r="F3068" i="12"/>
  <c r="H3068" i="12" s="1"/>
  <c r="F3069" i="12"/>
  <c r="H3069" i="12" s="1"/>
  <c r="F3070" i="12"/>
  <c r="H3070" i="12" s="1"/>
  <c r="F3071" i="12"/>
  <c r="F3072" i="12"/>
  <c r="H3072" i="12" s="1"/>
  <c r="F3073" i="12"/>
  <c r="H3073" i="12" s="1"/>
  <c r="F3074" i="12"/>
  <c r="H3074" i="12" s="1"/>
  <c r="F3075" i="12"/>
  <c r="H3075" i="12" s="1"/>
  <c r="F3076" i="12"/>
  <c r="H3076" i="12" s="1"/>
  <c r="F3077" i="12"/>
  <c r="H3077" i="12" s="1"/>
  <c r="F3078" i="12"/>
  <c r="H3078" i="12" s="1"/>
  <c r="F3079" i="12"/>
  <c r="F3080" i="12"/>
  <c r="H3080" i="12" s="1"/>
  <c r="F3081" i="12"/>
  <c r="H3081" i="12" s="1"/>
  <c r="F3082" i="12"/>
  <c r="H3082" i="12" s="1"/>
  <c r="F3083" i="12"/>
  <c r="H3083" i="12" s="1"/>
  <c r="F3084" i="12"/>
  <c r="H3084" i="12" s="1"/>
  <c r="F3085" i="12"/>
  <c r="H3085" i="12" s="1"/>
  <c r="F3086" i="12"/>
  <c r="H3086" i="12" s="1"/>
  <c r="F3087" i="12"/>
  <c r="F3088" i="12"/>
  <c r="H3088" i="12" s="1"/>
  <c r="F3089" i="12"/>
  <c r="H3089" i="12" s="1"/>
  <c r="F3090" i="12"/>
  <c r="H3090" i="12" s="1"/>
  <c r="F3091" i="12"/>
  <c r="H3091" i="12" s="1"/>
  <c r="F3092" i="12"/>
  <c r="H3092" i="12" s="1"/>
  <c r="F3093" i="12"/>
  <c r="H3093" i="12" s="1"/>
  <c r="F3094" i="12"/>
  <c r="H3094" i="12" s="1"/>
  <c r="F3095" i="12"/>
  <c r="F3096" i="12"/>
  <c r="H3096" i="12" s="1"/>
  <c r="F3097" i="12"/>
  <c r="H3097" i="12" s="1"/>
  <c r="F3098" i="12"/>
  <c r="H3098" i="12" s="1"/>
  <c r="F3099" i="12"/>
  <c r="H3099" i="12" s="1"/>
  <c r="F3100" i="12"/>
  <c r="H3100" i="12" s="1"/>
  <c r="F3101" i="12"/>
  <c r="H3101" i="12" s="1"/>
  <c r="F3102" i="12"/>
  <c r="H3102" i="12" s="1"/>
  <c r="F3103" i="12"/>
  <c r="F3104" i="12"/>
  <c r="H3104" i="12" s="1"/>
  <c r="F3105" i="12"/>
  <c r="H3105" i="12" s="1"/>
  <c r="F3106" i="12"/>
  <c r="H3106" i="12" s="1"/>
  <c r="F3107" i="12"/>
  <c r="H3107" i="12" s="1"/>
  <c r="F3108" i="12"/>
  <c r="H3108" i="12" s="1"/>
  <c r="F3109" i="12"/>
  <c r="H3109" i="12" s="1"/>
  <c r="F3110" i="12"/>
  <c r="H3110" i="12" s="1"/>
  <c r="F3111" i="12"/>
  <c r="F3112" i="12"/>
  <c r="H3112" i="12" s="1"/>
  <c r="F3113" i="12"/>
  <c r="H3113" i="12" s="1"/>
  <c r="F3114" i="12"/>
  <c r="H3114" i="12" s="1"/>
  <c r="F3115" i="12"/>
  <c r="H3115" i="12" s="1"/>
  <c r="F3116" i="12"/>
  <c r="H3116" i="12" s="1"/>
  <c r="F3117" i="12"/>
  <c r="H3117" i="12" s="1"/>
  <c r="F3118" i="12"/>
  <c r="H3118" i="12" s="1"/>
  <c r="F3119" i="12"/>
  <c r="F3120" i="12"/>
  <c r="H3120" i="12" s="1"/>
  <c r="F3121" i="12"/>
  <c r="H3121" i="12" s="1"/>
  <c r="F3122" i="12"/>
  <c r="H3122" i="12" s="1"/>
  <c r="F3123" i="12"/>
  <c r="H3123" i="12" s="1"/>
  <c r="F3124" i="12"/>
  <c r="H3124" i="12" s="1"/>
  <c r="F3125" i="12"/>
  <c r="H3125" i="12" s="1"/>
  <c r="F3126" i="12"/>
  <c r="H3126" i="12" s="1"/>
  <c r="F3127" i="12"/>
  <c r="F3128" i="12"/>
  <c r="H3128" i="12" s="1"/>
  <c r="F3129" i="12"/>
  <c r="H3129" i="12" s="1"/>
  <c r="F3130" i="12"/>
  <c r="H3130" i="12" s="1"/>
  <c r="F3131" i="12"/>
  <c r="H3131" i="12" s="1"/>
  <c r="F3132" i="12"/>
  <c r="H3132" i="12" s="1"/>
  <c r="F3133" i="12"/>
  <c r="H3133" i="12" s="1"/>
  <c r="F3134" i="12"/>
  <c r="H3134" i="12" s="1"/>
  <c r="F3135" i="12"/>
  <c r="F3136" i="12"/>
  <c r="H3136" i="12" s="1"/>
  <c r="F3137" i="12"/>
  <c r="H3137" i="12" s="1"/>
  <c r="F3138" i="12"/>
  <c r="H3138" i="12" s="1"/>
  <c r="F3139" i="12"/>
  <c r="H3139" i="12" s="1"/>
  <c r="F3140" i="12"/>
  <c r="H3140" i="12" s="1"/>
  <c r="F3141" i="12"/>
  <c r="H3141" i="12" s="1"/>
  <c r="F3142" i="12"/>
  <c r="H3142" i="12" s="1"/>
  <c r="F3143" i="12"/>
  <c r="F3144" i="12"/>
  <c r="H3144" i="12" s="1"/>
  <c r="F3145" i="12"/>
  <c r="H3145" i="12" s="1"/>
  <c r="F3146" i="12"/>
  <c r="H3146" i="12" s="1"/>
  <c r="F3147" i="12"/>
  <c r="H3147" i="12" s="1"/>
  <c r="F3148" i="12"/>
  <c r="H3148" i="12" s="1"/>
  <c r="F3149" i="12"/>
  <c r="H3149" i="12" s="1"/>
  <c r="F3150" i="12"/>
  <c r="H3150" i="12" s="1"/>
  <c r="F3151" i="12"/>
  <c r="F3152" i="12"/>
  <c r="H3152" i="12" s="1"/>
  <c r="F3153" i="12"/>
  <c r="H3153" i="12" s="1"/>
  <c r="F3154" i="12"/>
  <c r="H3154" i="12" s="1"/>
  <c r="F3155" i="12"/>
  <c r="H3155" i="12" s="1"/>
  <c r="F3156" i="12"/>
  <c r="H3156" i="12" s="1"/>
  <c r="F3157" i="12"/>
  <c r="H3157" i="12" s="1"/>
  <c r="F3158" i="12"/>
  <c r="H3158" i="12" s="1"/>
  <c r="F3159" i="12"/>
  <c r="F3160" i="12"/>
  <c r="H3160" i="12" s="1"/>
  <c r="F3161" i="12"/>
  <c r="H3161" i="12" s="1"/>
  <c r="F3162" i="12"/>
  <c r="H3162" i="12" s="1"/>
  <c r="F3163" i="12"/>
  <c r="H3163" i="12" s="1"/>
  <c r="F3164" i="12"/>
  <c r="H3164" i="12" s="1"/>
  <c r="F3165" i="12"/>
  <c r="H3165" i="12" s="1"/>
  <c r="F3166" i="12"/>
  <c r="H3166" i="12" s="1"/>
  <c r="F3167" i="12"/>
  <c r="F3168" i="12"/>
  <c r="H3168" i="12" s="1"/>
  <c r="F3169" i="12"/>
  <c r="H3169" i="12" s="1"/>
  <c r="F3170" i="12"/>
  <c r="H3170" i="12" s="1"/>
  <c r="F3171" i="12"/>
  <c r="H3171" i="12" s="1"/>
  <c r="F3172" i="12"/>
  <c r="H3172" i="12" s="1"/>
  <c r="F3173" i="12"/>
  <c r="H3173" i="12" s="1"/>
  <c r="F3174" i="12"/>
  <c r="H3174" i="12" s="1"/>
  <c r="F3175" i="12"/>
  <c r="F3176" i="12"/>
  <c r="H3176" i="12" s="1"/>
  <c r="F3177" i="12"/>
  <c r="H3177" i="12" s="1"/>
  <c r="F3178" i="12"/>
  <c r="H3178" i="12" s="1"/>
  <c r="F3179" i="12"/>
  <c r="H3179" i="12" s="1"/>
  <c r="F3180" i="12"/>
  <c r="H3180" i="12" s="1"/>
  <c r="F3181" i="12"/>
  <c r="H3181" i="12" s="1"/>
  <c r="F3182" i="12"/>
  <c r="H3182" i="12" s="1"/>
  <c r="F3183" i="12"/>
  <c r="F3184" i="12"/>
  <c r="H3184" i="12" s="1"/>
  <c r="F3185" i="12"/>
  <c r="H3185" i="12" s="1"/>
  <c r="F3186" i="12"/>
  <c r="H3186" i="12" s="1"/>
  <c r="F3187" i="12"/>
  <c r="H3187" i="12" s="1"/>
  <c r="F3188" i="12"/>
  <c r="H3188" i="12" s="1"/>
  <c r="F3189" i="12"/>
  <c r="H3189" i="12" s="1"/>
  <c r="F3190" i="12"/>
  <c r="H3190" i="12" s="1"/>
  <c r="F3191" i="12"/>
  <c r="F3192" i="12"/>
  <c r="H3192" i="12" s="1"/>
  <c r="F3193" i="12"/>
  <c r="H3193" i="12" s="1"/>
  <c r="F3194" i="12"/>
  <c r="H3194" i="12" s="1"/>
  <c r="F3195" i="12"/>
  <c r="H3195" i="12" s="1"/>
  <c r="F3196" i="12"/>
  <c r="H3196" i="12" s="1"/>
  <c r="F3197" i="12"/>
  <c r="H3197" i="12" s="1"/>
  <c r="F3198" i="12"/>
  <c r="H3198" i="12" s="1"/>
  <c r="F3199" i="12"/>
  <c r="F3200" i="12"/>
  <c r="H3200" i="12" s="1"/>
  <c r="F3201" i="12"/>
  <c r="H3201" i="12" s="1"/>
  <c r="F3202" i="12"/>
  <c r="H3202" i="12" s="1"/>
  <c r="F3203" i="12"/>
  <c r="H3203" i="12" s="1"/>
  <c r="F3204" i="12"/>
  <c r="H3204" i="12" s="1"/>
  <c r="F3205" i="12"/>
  <c r="H3205" i="12" s="1"/>
  <c r="F3206" i="12"/>
  <c r="H3206" i="12" s="1"/>
  <c r="F3207" i="12"/>
  <c r="F3208" i="12"/>
  <c r="H3208" i="12" s="1"/>
  <c r="F3209" i="12"/>
  <c r="H3209" i="12" s="1"/>
  <c r="F3210" i="12"/>
  <c r="H3210" i="12" s="1"/>
  <c r="F3211" i="12"/>
  <c r="H3211" i="12" s="1"/>
  <c r="F3212" i="12"/>
  <c r="H3212" i="12" s="1"/>
  <c r="F3213" i="12"/>
  <c r="H3213" i="12" s="1"/>
  <c r="F3214" i="12"/>
  <c r="H3214" i="12" s="1"/>
  <c r="F3215" i="12"/>
  <c r="F3216" i="12"/>
  <c r="H3216" i="12" s="1"/>
  <c r="F3217" i="12"/>
  <c r="H3217" i="12" s="1"/>
  <c r="F3218" i="12"/>
  <c r="H3218" i="12" s="1"/>
  <c r="F3219" i="12"/>
  <c r="H3219" i="12" s="1"/>
  <c r="F3220" i="12"/>
  <c r="H3220" i="12" s="1"/>
  <c r="F3221" i="12"/>
  <c r="H3221" i="12" s="1"/>
  <c r="F3222" i="12"/>
  <c r="H3222" i="12" s="1"/>
  <c r="F3223" i="12"/>
  <c r="F3224" i="12"/>
  <c r="H3224" i="12" s="1"/>
  <c r="F3225" i="12"/>
  <c r="H3225" i="12" s="1"/>
  <c r="F3226" i="12"/>
  <c r="H3226" i="12" s="1"/>
  <c r="F3227" i="12"/>
  <c r="H3227" i="12" s="1"/>
  <c r="F3228" i="12"/>
  <c r="H3228" i="12" s="1"/>
  <c r="F3229" i="12"/>
  <c r="H3229" i="12" s="1"/>
  <c r="F3230" i="12"/>
  <c r="H3230" i="12" s="1"/>
  <c r="F3231" i="12"/>
  <c r="F3232" i="12"/>
  <c r="H3232" i="12" s="1"/>
  <c r="F3233" i="12"/>
  <c r="H3233" i="12" s="1"/>
  <c r="F3234" i="12"/>
  <c r="H3234" i="12" s="1"/>
  <c r="F3235" i="12"/>
  <c r="H3235" i="12" s="1"/>
  <c r="F3236" i="12"/>
  <c r="H3236" i="12" s="1"/>
  <c r="F3237" i="12"/>
  <c r="H3237" i="12" s="1"/>
  <c r="F3238" i="12"/>
  <c r="H3238" i="12" s="1"/>
  <c r="F3239" i="12"/>
  <c r="F3240" i="12"/>
  <c r="H3240" i="12" s="1"/>
  <c r="F3241" i="12"/>
  <c r="H3241" i="12" s="1"/>
  <c r="F3242" i="12"/>
  <c r="H3242" i="12" s="1"/>
  <c r="F3243" i="12"/>
  <c r="H3243" i="12" s="1"/>
  <c r="F3244" i="12"/>
  <c r="H3244" i="12" s="1"/>
  <c r="F3245" i="12"/>
  <c r="H3245" i="12" s="1"/>
  <c r="F3246" i="12"/>
  <c r="H3246" i="12" s="1"/>
  <c r="F3247" i="12"/>
  <c r="F3248" i="12"/>
  <c r="H3248" i="12" s="1"/>
  <c r="F3249" i="12"/>
  <c r="H3249" i="12" s="1"/>
  <c r="F3250" i="12"/>
  <c r="H3250" i="12" s="1"/>
  <c r="F3251" i="12"/>
  <c r="H3251" i="12" s="1"/>
  <c r="F3252" i="12"/>
  <c r="H3252" i="12" s="1"/>
  <c r="F3253" i="12"/>
  <c r="H3253" i="12" s="1"/>
  <c r="F3254" i="12"/>
  <c r="H3254" i="12" s="1"/>
  <c r="F3255" i="12"/>
  <c r="F3256" i="12"/>
  <c r="H3256" i="12" s="1"/>
  <c r="F3257" i="12"/>
  <c r="H3257" i="12" s="1"/>
  <c r="F3258" i="12"/>
  <c r="H3258" i="12" s="1"/>
  <c r="F3259" i="12"/>
  <c r="H3259" i="12" s="1"/>
  <c r="F3260" i="12"/>
  <c r="H3260" i="12" s="1"/>
  <c r="F3261" i="12"/>
  <c r="H3261" i="12" s="1"/>
  <c r="F3262" i="12"/>
  <c r="H3262" i="12" s="1"/>
  <c r="F3263" i="12"/>
  <c r="F3264" i="12"/>
  <c r="H3264" i="12" s="1"/>
  <c r="F3265" i="12"/>
  <c r="H3265" i="12" s="1"/>
  <c r="F3266" i="12"/>
  <c r="H3266" i="12" s="1"/>
  <c r="F3267" i="12"/>
  <c r="H3267" i="12" s="1"/>
  <c r="F3268" i="12"/>
  <c r="H3268" i="12" s="1"/>
  <c r="F3269" i="12"/>
  <c r="H3269" i="12" s="1"/>
  <c r="F3270" i="12"/>
  <c r="H3270" i="12" s="1"/>
  <c r="F3271" i="12"/>
  <c r="F3272" i="12"/>
  <c r="H3272" i="12" s="1"/>
  <c r="F3273" i="12"/>
  <c r="H3273" i="12" s="1"/>
  <c r="F3274" i="12"/>
  <c r="H3274" i="12" s="1"/>
  <c r="F3275" i="12"/>
  <c r="H3275" i="12" s="1"/>
  <c r="F3276" i="12"/>
  <c r="H3276" i="12" s="1"/>
  <c r="F3277" i="12"/>
  <c r="H3277" i="12" s="1"/>
  <c r="F3278" i="12"/>
  <c r="H3278" i="12" s="1"/>
  <c r="F3279" i="12"/>
  <c r="F3280" i="12"/>
  <c r="H3280" i="12" s="1"/>
  <c r="F3281" i="12"/>
  <c r="H3281" i="12" s="1"/>
  <c r="F3282" i="12"/>
  <c r="H3282" i="12" s="1"/>
  <c r="F3283" i="12"/>
  <c r="H3283" i="12" s="1"/>
  <c r="F3284" i="12"/>
  <c r="H3284" i="12" s="1"/>
  <c r="F3285" i="12"/>
  <c r="H3285" i="12" s="1"/>
  <c r="F3286" i="12"/>
  <c r="H3286" i="12" s="1"/>
  <c r="F3287" i="12"/>
  <c r="F3288" i="12"/>
  <c r="H3288" i="12" s="1"/>
  <c r="F3289" i="12"/>
  <c r="H3289" i="12" s="1"/>
  <c r="F3290" i="12"/>
  <c r="H3290" i="12" s="1"/>
  <c r="F3291" i="12"/>
  <c r="H3291" i="12" s="1"/>
  <c r="F3292" i="12"/>
  <c r="H3292" i="12" s="1"/>
  <c r="F3293" i="12"/>
  <c r="H3293" i="12" s="1"/>
  <c r="F3294" i="12"/>
  <c r="H3294" i="12" s="1"/>
  <c r="F3295" i="12"/>
  <c r="F3296" i="12"/>
  <c r="H3296" i="12" s="1"/>
  <c r="F3297" i="12"/>
  <c r="H3297" i="12" s="1"/>
  <c r="F3298" i="12"/>
  <c r="H3298" i="12" s="1"/>
  <c r="F3299" i="12"/>
  <c r="H3299" i="12" s="1"/>
  <c r="F3300" i="12"/>
  <c r="H3300" i="12" s="1"/>
  <c r="F3301" i="12"/>
  <c r="H3301" i="12" s="1"/>
  <c r="F3302" i="12"/>
  <c r="H3302" i="12" s="1"/>
  <c r="F3303" i="12"/>
  <c r="F3304" i="12"/>
  <c r="H3304" i="12" s="1"/>
  <c r="F3305" i="12"/>
  <c r="H3305" i="12" s="1"/>
  <c r="F3306" i="12"/>
  <c r="H3306" i="12" s="1"/>
  <c r="F3307" i="12"/>
  <c r="H3307" i="12" s="1"/>
  <c r="F3308" i="12"/>
  <c r="H3308" i="12" s="1"/>
  <c r="F3309" i="12"/>
  <c r="H3309" i="12" s="1"/>
  <c r="F3310" i="12"/>
  <c r="H3310" i="12" s="1"/>
  <c r="F3311" i="12"/>
  <c r="F3312" i="12"/>
  <c r="H3312" i="12" s="1"/>
  <c r="F3313" i="12"/>
  <c r="H3313" i="12" s="1"/>
  <c r="F3314" i="12"/>
  <c r="H3314" i="12" s="1"/>
  <c r="F3315" i="12"/>
  <c r="H3315" i="12" s="1"/>
  <c r="F3316" i="12"/>
  <c r="H3316" i="12" s="1"/>
  <c r="F3317" i="12"/>
  <c r="H3317" i="12" s="1"/>
  <c r="F3318" i="12"/>
  <c r="H3318" i="12" s="1"/>
  <c r="F3319" i="12"/>
  <c r="F3320" i="12"/>
  <c r="H3320" i="12" s="1"/>
  <c r="F3321" i="12"/>
  <c r="H3321" i="12" s="1"/>
  <c r="F3322" i="12"/>
  <c r="H3322" i="12" s="1"/>
  <c r="F3323" i="12"/>
  <c r="H3323" i="12" s="1"/>
  <c r="F3324" i="12"/>
  <c r="H3324" i="12" s="1"/>
  <c r="F3325" i="12"/>
  <c r="H3325" i="12" s="1"/>
  <c r="F3326" i="12"/>
  <c r="H3326" i="12" s="1"/>
  <c r="F3327" i="12"/>
  <c r="F3328" i="12"/>
  <c r="H3328" i="12" s="1"/>
  <c r="F3329" i="12"/>
  <c r="H3329" i="12" s="1"/>
  <c r="F3330" i="12"/>
  <c r="H3330" i="12" s="1"/>
  <c r="F3331" i="12"/>
  <c r="H3331" i="12" s="1"/>
  <c r="F3332" i="12"/>
  <c r="H3332" i="12" s="1"/>
  <c r="F3333" i="12"/>
  <c r="H3333" i="12" s="1"/>
  <c r="F3334" i="12"/>
  <c r="H3334" i="12" s="1"/>
  <c r="F3335" i="12"/>
  <c r="F3336" i="12"/>
  <c r="H3336" i="12" s="1"/>
  <c r="F3337" i="12"/>
  <c r="H3337" i="12" s="1"/>
  <c r="F3338" i="12"/>
  <c r="H3338" i="12" s="1"/>
  <c r="F3339" i="12"/>
  <c r="H3339" i="12" s="1"/>
  <c r="F3340" i="12"/>
  <c r="H3340" i="12" s="1"/>
  <c r="F3341" i="12"/>
  <c r="H3341" i="12" s="1"/>
  <c r="F3342" i="12"/>
  <c r="H3342" i="12" s="1"/>
  <c r="F3343" i="12"/>
  <c r="F3344" i="12"/>
  <c r="H3344" i="12" s="1"/>
  <c r="F3345" i="12"/>
  <c r="H3345" i="12" s="1"/>
  <c r="F3346" i="12"/>
  <c r="H3346" i="12" s="1"/>
  <c r="F3347" i="12"/>
  <c r="H3347" i="12" s="1"/>
  <c r="F3348" i="12"/>
  <c r="H3348" i="12" s="1"/>
  <c r="F3349" i="12"/>
  <c r="H3349" i="12" s="1"/>
  <c r="F3350" i="12"/>
  <c r="H3350" i="12" s="1"/>
  <c r="F3351" i="12"/>
  <c r="F3352" i="12"/>
  <c r="H3352" i="12" s="1"/>
  <c r="F3353" i="12"/>
  <c r="H3353" i="12" s="1"/>
  <c r="F3354" i="12"/>
  <c r="H3354" i="12" s="1"/>
  <c r="F3355" i="12"/>
  <c r="H3355" i="12" s="1"/>
  <c r="F3356" i="12"/>
  <c r="H3356" i="12" s="1"/>
  <c r="F3357" i="12"/>
  <c r="H3357" i="12" s="1"/>
  <c r="F3358" i="12"/>
  <c r="H3358" i="12" s="1"/>
  <c r="F3359" i="12"/>
  <c r="F3360" i="12"/>
  <c r="H3360" i="12" s="1"/>
  <c r="F3361" i="12"/>
  <c r="H3361" i="12" s="1"/>
  <c r="F3362" i="12"/>
  <c r="H3362" i="12" s="1"/>
  <c r="F3363" i="12"/>
  <c r="H3363" i="12" s="1"/>
  <c r="F3364" i="12"/>
  <c r="H3364" i="12" s="1"/>
  <c r="F3365" i="12"/>
  <c r="H3365" i="12" s="1"/>
  <c r="F3366" i="12"/>
  <c r="H3366" i="12" s="1"/>
  <c r="F3367" i="12"/>
  <c r="F3368" i="12"/>
  <c r="H3368" i="12" s="1"/>
  <c r="F3369" i="12"/>
  <c r="H3369" i="12" s="1"/>
  <c r="F3370" i="12"/>
  <c r="H3370" i="12" s="1"/>
  <c r="F3371" i="12"/>
  <c r="H3371" i="12" s="1"/>
  <c r="F3372" i="12"/>
  <c r="H3372" i="12" s="1"/>
  <c r="F3373" i="12"/>
  <c r="H3373" i="12" s="1"/>
  <c r="F3374" i="12"/>
  <c r="H3374" i="12" s="1"/>
  <c r="F3375" i="12"/>
  <c r="F3376" i="12"/>
  <c r="H3376" i="12" s="1"/>
  <c r="F3377" i="12"/>
  <c r="H3377" i="12" s="1"/>
  <c r="F3378" i="12"/>
  <c r="F3379" i="12"/>
  <c r="H3379" i="12" s="1"/>
  <c r="F3380" i="12"/>
  <c r="H3380" i="12" s="1"/>
  <c r="F3381" i="12"/>
  <c r="H3381" i="12" s="1"/>
  <c r="F3382" i="12"/>
  <c r="H3382" i="12" s="1"/>
  <c r="F3383" i="12"/>
  <c r="F3384" i="12"/>
  <c r="H3384" i="12" s="1"/>
  <c r="F3385" i="12"/>
  <c r="H3385" i="12" s="1"/>
  <c r="F3386" i="12"/>
  <c r="F3387" i="12"/>
  <c r="H3387" i="12" s="1"/>
  <c r="F3388" i="12"/>
  <c r="H3388" i="12" s="1"/>
  <c r="F3389" i="12"/>
  <c r="H3389" i="12" s="1"/>
  <c r="F3390" i="12"/>
  <c r="H3390" i="12" s="1"/>
  <c r="F3391" i="12"/>
  <c r="F3392" i="12"/>
  <c r="H3392" i="12" s="1"/>
  <c r="F3393" i="12"/>
  <c r="H3393" i="12" s="1"/>
  <c r="F3394" i="12"/>
  <c r="F3395" i="12"/>
  <c r="H3395" i="12" s="1"/>
  <c r="F3396" i="12"/>
  <c r="H3396" i="12" s="1"/>
  <c r="F3397" i="12"/>
  <c r="H3397" i="12" s="1"/>
  <c r="F3398" i="12"/>
  <c r="H3398" i="12" s="1"/>
  <c r="F3399" i="12"/>
  <c r="F3400" i="12"/>
  <c r="H3400" i="12" s="1"/>
  <c r="F3401" i="12"/>
  <c r="H3401" i="12" s="1"/>
  <c r="F3402" i="12"/>
  <c r="F3403" i="12"/>
  <c r="H3403" i="12" s="1"/>
  <c r="F3404" i="12"/>
  <c r="H3404" i="12" s="1"/>
  <c r="F3405" i="12"/>
  <c r="H3405" i="12" s="1"/>
  <c r="F3406" i="12"/>
  <c r="H3406" i="12" s="1"/>
  <c r="F3407" i="12"/>
  <c r="F3408" i="12"/>
  <c r="H3408" i="12" s="1"/>
  <c r="F3409" i="12"/>
  <c r="H3409" i="12" s="1"/>
  <c r="F3410" i="12"/>
  <c r="F3411" i="12"/>
  <c r="F3412" i="12"/>
  <c r="H3412" i="12" s="1"/>
  <c r="F3413" i="12"/>
  <c r="H3413" i="12" s="1"/>
  <c r="F3414" i="12"/>
  <c r="H3414" i="12" s="1"/>
  <c r="F3415" i="12"/>
  <c r="F3416" i="12"/>
  <c r="H3416" i="12" s="1"/>
  <c r="F3417" i="12"/>
  <c r="H3417" i="12" s="1"/>
  <c r="F3418" i="12"/>
  <c r="F3419" i="12"/>
  <c r="F3420" i="12"/>
  <c r="H3420" i="12" s="1"/>
  <c r="F3421" i="12"/>
  <c r="F3422" i="12"/>
  <c r="H3422" i="12" s="1"/>
  <c r="F3423" i="12"/>
  <c r="F3424" i="12"/>
  <c r="H3424" i="12" s="1"/>
  <c r="F3425" i="12"/>
  <c r="H3425" i="12" s="1"/>
  <c r="F3426" i="12"/>
  <c r="H3426" i="12" s="1"/>
  <c r="F3427" i="12"/>
  <c r="F3428" i="12"/>
  <c r="H3428" i="12" s="1"/>
  <c r="F3429" i="12"/>
  <c r="H3429" i="12" s="1"/>
  <c r="F3430" i="12"/>
  <c r="H3430" i="12" s="1"/>
  <c r="F3431" i="12"/>
  <c r="F3432" i="12"/>
  <c r="H3432" i="12" s="1"/>
  <c r="F3433" i="12"/>
  <c r="H3433" i="12" s="1"/>
  <c r="F3434" i="12"/>
  <c r="H3434" i="12" s="1"/>
  <c r="F3435" i="12"/>
  <c r="F3436" i="12"/>
  <c r="H3436" i="12" s="1"/>
  <c r="F3437" i="12"/>
  <c r="H3437" i="12" s="1"/>
  <c r="F3438" i="12"/>
  <c r="H3438" i="12" s="1"/>
  <c r="F3439" i="12"/>
  <c r="F3440" i="12"/>
  <c r="H3440" i="12" s="1"/>
  <c r="F3441" i="12"/>
  <c r="H3441" i="12" s="1"/>
  <c r="F3442" i="12"/>
  <c r="H3442" i="12" s="1"/>
  <c r="F3443" i="12"/>
  <c r="F3444" i="12"/>
  <c r="H3444" i="12" s="1"/>
  <c r="F3445" i="12"/>
  <c r="H3445" i="12" s="1"/>
  <c r="F3446" i="12"/>
  <c r="H3446" i="12" s="1"/>
  <c r="F3447" i="12"/>
  <c r="F3448" i="12"/>
  <c r="H3448" i="12" s="1"/>
  <c r="F3449" i="12"/>
  <c r="H3449" i="12" s="1"/>
  <c r="F3450" i="12"/>
  <c r="H3450" i="12" s="1"/>
  <c r="F3451" i="12"/>
  <c r="F3452" i="12"/>
  <c r="H3452" i="12" s="1"/>
  <c r="F3453" i="12"/>
  <c r="H3453" i="12" s="1"/>
  <c r="F3454" i="12"/>
  <c r="H3454" i="12" s="1"/>
  <c r="F3455" i="12"/>
  <c r="F3456" i="12"/>
  <c r="H3456" i="12" s="1"/>
  <c r="F3457" i="12"/>
  <c r="H3457" i="12" s="1"/>
  <c r="F3458" i="12"/>
  <c r="H3458" i="12" s="1"/>
  <c r="F3459" i="12"/>
  <c r="F3460" i="12"/>
  <c r="H3460" i="12" s="1"/>
  <c r="F3461" i="12"/>
  <c r="H3461" i="12" s="1"/>
  <c r="F3462" i="12"/>
  <c r="H3462" i="12" s="1"/>
  <c r="F3463" i="12"/>
  <c r="F3464" i="12"/>
  <c r="H3464" i="12" s="1"/>
  <c r="F3465" i="12"/>
  <c r="H3465" i="12" s="1"/>
  <c r="F3466" i="12"/>
  <c r="H3466" i="12" s="1"/>
  <c r="F3467" i="12"/>
  <c r="F3468" i="12"/>
  <c r="H3468" i="12" s="1"/>
  <c r="F3469" i="12"/>
  <c r="H3469" i="12" s="1"/>
  <c r="F3470" i="12"/>
  <c r="H3470" i="12" s="1"/>
  <c r="F3471" i="12"/>
  <c r="F3472" i="12"/>
  <c r="H3472" i="12" s="1"/>
  <c r="F3473" i="12"/>
  <c r="H3473" i="12" s="1"/>
  <c r="F3474" i="12"/>
  <c r="H3474" i="12" s="1"/>
  <c r="F3475" i="12"/>
  <c r="F3476" i="12"/>
  <c r="H3476" i="12" s="1"/>
  <c r="F3477" i="12"/>
  <c r="H3477" i="12" s="1"/>
  <c r="F3478" i="12"/>
  <c r="H3478" i="12" s="1"/>
  <c r="F3479" i="12"/>
  <c r="F3480" i="12"/>
  <c r="H3480" i="12" s="1"/>
  <c r="F3481" i="12"/>
  <c r="H3481" i="12" s="1"/>
  <c r="F3482" i="12"/>
  <c r="H3482" i="12" s="1"/>
  <c r="F3483" i="12"/>
  <c r="F3484" i="12"/>
  <c r="H3484" i="12" s="1"/>
  <c r="F3485" i="12"/>
  <c r="H3485" i="12" s="1"/>
  <c r="F3486" i="12"/>
  <c r="H3486" i="12" s="1"/>
  <c r="F3487" i="12"/>
  <c r="F3488" i="12"/>
  <c r="H3488" i="12" s="1"/>
  <c r="F3489" i="12"/>
  <c r="H3489" i="12" s="1"/>
  <c r="F3490" i="12"/>
  <c r="H3490" i="12" s="1"/>
  <c r="F3491" i="12"/>
  <c r="F3492" i="12"/>
  <c r="H3492" i="12" s="1"/>
  <c r="F3493" i="12"/>
  <c r="H3493" i="12" s="1"/>
  <c r="F3494" i="12"/>
  <c r="H3494" i="12" s="1"/>
  <c r="F3495" i="12"/>
  <c r="F3496" i="12"/>
  <c r="H3496" i="12" s="1"/>
  <c r="F3497" i="12"/>
  <c r="H3497" i="12" s="1"/>
  <c r="F3498" i="12"/>
  <c r="H3498" i="12" s="1"/>
  <c r="F3499" i="12"/>
  <c r="F3500" i="12"/>
  <c r="H3500" i="12" s="1"/>
  <c r="F3501" i="12"/>
  <c r="F3502" i="12"/>
  <c r="H3502" i="12" s="1"/>
  <c r="F3503" i="12"/>
  <c r="F3504" i="12"/>
  <c r="H3504" i="12" s="1"/>
  <c r="F3505" i="12"/>
  <c r="H3505" i="12" s="1"/>
  <c r="F3506" i="12"/>
  <c r="H3506" i="12" s="1"/>
  <c r="F3507" i="12"/>
  <c r="F3508" i="12"/>
  <c r="H3508" i="12" s="1"/>
  <c r="F3509" i="12"/>
  <c r="F3510" i="12"/>
  <c r="H3510" i="12" s="1"/>
  <c r="F3511" i="12"/>
  <c r="F3512" i="12"/>
  <c r="H3512" i="12" s="1"/>
  <c r="F3513" i="12"/>
  <c r="H3513" i="12" s="1"/>
  <c r="F3514" i="12"/>
  <c r="H3514" i="12" s="1"/>
  <c r="F3515" i="12"/>
  <c r="F3516" i="12"/>
  <c r="H3516" i="12" s="1"/>
  <c r="F3517" i="12"/>
  <c r="F3518" i="12"/>
  <c r="H3518" i="12" s="1"/>
  <c r="F3519" i="12"/>
  <c r="F3520" i="12"/>
  <c r="H3520" i="12" s="1"/>
  <c r="F3521" i="12"/>
  <c r="H3521" i="12" s="1"/>
  <c r="F3522" i="12"/>
  <c r="H3522" i="12" s="1"/>
  <c r="F3523" i="12"/>
  <c r="F3524" i="12"/>
  <c r="H3524" i="12" s="1"/>
  <c r="F3525" i="12"/>
  <c r="F3526" i="12"/>
  <c r="H3526" i="12" s="1"/>
  <c r="F3527" i="12"/>
  <c r="F3528" i="12"/>
  <c r="H3528" i="12" s="1"/>
  <c r="F3529" i="12"/>
  <c r="H3529" i="12" s="1"/>
  <c r="F3530" i="12"/>
  <c r="H3530" i="12" s="1"/>
  <c r="F3531" i="12"/>
  <c r="F3532" i="12"/>
  <c r="H3532" i="12" s="1"/>
  <c r="F3533" i="12"/>
  <c r="F3534" i="12"/>
  <c r="H3534" i="12" s="1"/>
  <c r="F3535" i="12"/>
  <c r="F3536" i="12"/>
  <c r="H3536" i="12" s="1"/>
  <c r="F3537" i="12"/>
  <c r="H3537" i="12" s="1"/>
  <c r="F3538" i="12"/>
  <c r="H3538" i="12" s="1"/>
  <c r="F3539" i="12"/>
  <c r="F3540" i="12"/>
  <c r="H3540" i="12" s="1"/>
  <c r="F3541" i="12"/>
  <c r="F3542" i="12"/>
  <c r="H3542" i="12" s="1"/>
  <c r="F3543" i="12"/>
  <c r="F3544" i="12"/>
  <c r="H3544" i="12" s="1"/>
  <c r="F3545" i="12"/>
  <c r="H3545" i="12" s="1"/>
  <c r="G2" i="12"/>
  <c r="F2" i="12"/>
  <c r="H2908" i="12" l="1"/>
  <c r="C3" i="7" a="1"/>
  <c r="C3" i="7" s="1"/>
  <c r="H3533" i="12"/>
  <c r="H3509" i="12"/>
  <c r="H3541" i="12"/>
  <c r="H3525" i="12"/>
  <c r="H3517" i="12"/>
  <c r="H3501" i="12"/>
  <c r="H3421" i="12"/>
  <c r="H3418" i="12"/>
  <c r="H3410" i="12"/>
  <c r="H3402" i="12"/>
  <c r="H3394" i="12"/>
  <c r="H3386" i="12"/>
  <c r="H3378" i="12"/>
  <c r="H777" i="12"/>
  <c r="H3539" i="12"/>
  <c r="H3531" i="12"/>
  <c r="H3523" i="12"/>
  <c r="H3515" i="12"/>
  <c r="H3507" i="12"/>
  <c r="H3499" i="12"/>
  <c r="H3491" i="12"/>
  <c r="H3483" i="12"/>
  <c r="H3475" i="12"/>
  <c r="H3467" i="12"/>
  <c r="H3459" i="12"/>
  <c r="H3451" i="12"/>
  <c r="H3443" i="12"/>
  <c r="H3435" i="12"/>
  <c r="H3427" i="12"/>
  <c r="H3419" i="12"/>
  <c r="H3411" i="12"/>
  <c r="H3519" i="12"/>
  <c r="H3487" i="12"/>
  <c r="H3407" i="12"/>
  <c r="H3375" i="12"/>
  <c r="H3335" i="12"/>
  <c r="H2975" i="12"/>
  <c r="H2943" i="12"/>
  <c r="H2903" i="12"/>
  <c r="H2871" i="12"/>
  <c r="H2847" i="12"/>
  <c r="H2823" i="12"/>
  <c r="H2791" i="12"/>
  <c r="H2759" i="12"/>
  <c r="H2751" i="12"/>
  <c r="H2735" i="12"/>
  <c r="H2719" i="12"/>
  <c r="H2703" i="12"/>
  <c r="H2687" i="12"/>
  <c r="H2671" i="12"/>
  <c r="H2655" i="12"/>
  <c r="H2639" i="12"/>
  <c r="H2623" i="12"/>
  <c r="H2615" i="12"/>
  <c r="H2607" i="12"/>
  <c r="H2599" i="12"/>
  <c r="H2591" i="12"/>
  <c r="H2583" i="12"/>
  <c r="H2575" i="12"/>
  <c r="H2567" i="12"/>
  <c r="H2559" i="12"/>
  <c r="H2551" i="12"/>
  <c r="H2543" i="12"/>
  <c r="H2535" i="12"/>
  <c r="H2527" i="12"/>
  <c r="H2519" i="12"/>
  <c r="H2511" i="12"/>
  <c r="H2503" i="12"/>
  <c r="H2495" i="12"/>
  <c r="H2487" i="12"/>
  <c r="H2479" i="12"/>
  <c r="H3543" i="12"/>
  <c r="H3511" i="12"/>
  <c r="H3479" i="12"/>
  <c r="H3455" i="12"/>
  <c r="H3431" i="12"/>
  <c r="H3399" i="12"/>
  <c r="H3367" i="12"/>
  <c r="H3343" i="12"/>
  <c r="H3311" i="12"/>
  <c r="H3287" i="12"/>
  <c r="H3263" i="12"/>
  <c r="H3239" i="12"/>
  <c r="H3215" i="12"/>
  <c r="H3191" i="12"/>
  <c r="H3159" i="12"/>
  <c r="H3135" i="12"/>
  <c r="H3111" i="12"/>
  <c r="H3087" i="12"/>
  <c r="H3063" i="12"/>
  <c r="H3047" i="12"/>
  <c r="H3015" i="12"/>
  <c r="H2991" i="12"/>
  <c r="H2959" i="12"/>
  <c r="H2935" i="12"/>
  <c r="H2911" i="12"/>
  <c r="H2879" i="12"/>
  <c r="H2839" i="12"/>
  <c r="H2815" i="12"/>
  <c r="H2799" i="12"/>
  <c r="H2775" i="12"/>
  <c r="H3535" i="12"/>
  <c r="H3503" i="12"/>
  <c r="H3471" i="12"/>
  <c r="H3439" i="12"/>
  <c r="H3415" i="12"/>
  <c r="H3383" i="12"/>
  <c r="H3351" i="12"/>
  <c r="H3319" i="12"/>
  <c r="H3295" i="12"/>
  <c r="H3271" i="12"/>
  <c r="H3247" i="12"/>
  <c r="H3223" i="12"/>
  <c r="H3199" i="12"/>
  <c r="H3175" i="12"/>
  <c r="H3151" i="12"/>
  <c r="H3127" i="12"/>
  <c r="H3103" i="12"/>
  <c r="H3079" i="12"/>
  <c r="H3055" i="12"/>
  <c r="H3031" i="12"/>
  <c r="H3007" i="12"/>
  <c r="H2983" i="12"/>
  <c r="H2951" i="12"/>
  <c r="H2919" i="12"/>
  <c r="H2887" i="12"/>
  <c r="H2863" i="12"/>
  <c r="H2831" i="12"/>
  <c r="H2807" i="12"/>
  <c r="H2783" i="12"/>
  <c r="H2767" i="12"/>
  <c r="H2743" i="12"/>
  <c r="H2727" i="12"/>
  <c r="H2711" i="12"/>
  <c r="H2695" i="12"/>
  <c r="H2679" i="12"/>
  <c r="H2663" i="12"/>
  <c r="H2647" i="12"/>
  <c r="H2631" i="12"/>
  <c r="H3527" i="12"/>
  <c r="H3495" i="12"/>
  <c r="H3463" i="12"/>
  <c r="H3447" i="12"/>
  <c r="H3423" i="12"/>
  <c r="H3391" i="12"/>
  <c r="H3359" i="12"/>
  <c r="H3327" i="12"/>
  <c r="H3303" i="12"/>
  <c r="H3279" i="12"/>
  <c r="H3255" i="12"/>
  <c r="H3231" i="12"/>
  <c r="H3207" i="12"/>
  <c r="H3183" i="12"/>
  <c r="H3167" i="12"/>
  <c r="H3143" i="12"/>
  <c r="H3119" i="12"/>
  <c r="H3095" i="12"/>
  <c r="H3071" i="12"/>
  <c r="H3039" i="12"/>
  <c r="H3023" i="12"/>
  <c r="H2999" i="12"/>
  <c r="H2967" i="12"/>
  <c r="H2927" i="12"/>
  <c r="H2895" i="12"/>
  <c r="H2855" i="12"/>
  <c r="H2471" i="12"/>
  <c r="H2463" i="12"/>
  <c r="H2455" i="12"/>
  <c r="H2447" i="12"/>
  <c r="H2439" i="12"/>
  <c r="H2431" i="12"/>
  <c r="H2423" i="12"/>
  <c r="H2415" i="12"/>
  <c r="H2407" i="12"/>
  <c r="H2399" i="12"/>
  <c r="H2391" i="12"/>
  <c r="H2383" i="12"/>
  <c r="H2375" i="12"/>
  <c r="H2366" i="12"/>
  <c r="H2358" i="12"/>
  <c r="H2350" i="12"/>
  <c r="H2342" i="12"/>
  <c r="H2334" i="12"/>
  <c r="H2326" i="12"/>
  <c r="H2318" i="12"/>
  <c r="H2310" i="12"/>
  <c r="H2302" i="12"/>
  <c r="H2294" i="12"/>
  <c r="H2286" i="12"/>
  <c r="H2278" i="12"/>
  <c r="H2270" i="12"/>
  <c r="H2262" i="12"/>
  <c r="H2254" i="12"/>
  <c r="H2246" i="12"/>
  <c r="H2238" i="12"/>
  <c r="H2230" i="12"/>
  <c r="H2222" i="12"/>
  <c r="H2214" i="12"/>
  <c r="H2206" i="12"/>
  <c r="H2198" i="12"/>
  <c r="H2190" i="12"/>
  <c r="H2182" i="12"/>
  <c r="H2174" i="12"/>
  <c r="H2166" i="12"/>
  <c r="H2158" i="12"/>
  <c r="H2150" i="12"/>
  <c r="H2142" i="12"/>
  <c r="H2134" i="12"/>
  <c r="H2126" i="12"/>
  <c r="H2118" i="12"/>
  <c r="H2111" i="12"/>
  <c r="H2103" i="12"/>
  <c r="H2095" i="12"/>
  <c r="H2087" i="12"/>
  <c r="H2079" i="12"/>
  <c r="H2071" i="12"/>
  <c r="H2063" i="12"/>
  <c r="H2055" i="12"/>
  <c r="H2047" i="12"/>
  <c r="H2039" i="12"/>
  <c r="H2031" i="12"/>
  <c r="H2023" i="12"/>
  <c r="H2015" i="12"/>
  <c r="H2007" i="12"/>
  <c r="H1999" i="12"/>
  <c r="H1991" i="12"/>
  <c r="H1983" i="12"/>
  <c r="H1975" i="12"/>
  <c r="H1967" i="12"/>
  <c r="H1959" i="12"/>
  <c r="H1951" i="12"/>
  <c r="H1943" i="12"/>
  <c r="H1935" i="12"/>
  <c r="H1927" i="12"/>
  <c r="H1919" i="12"/>
  <c r="H1911" i="12"/>
  <c r="H1903" i="12"/>
  <c r="H1895" i="12"/>
  <c r="H1887" i="12"/>
  <c r="H1879" i="12"/>
  <c r="H1871" i="12"/>
  <c r="H1863" i="12"/>
  <c r="H1855" i="12"/>
  <c r="H1847" i="12"/>
  <c r="H1839" i="12"/>
  <c r="H1831" i="12"/>
  <c r="H1823" i="12"/>
  <c r="H1815" i="12"/>
  <c r="H1807" i="12"/>
  <c r="H1799" i="12"/>
  <c r="H3549" i="12"/>
  <c r="H3550" i="12"/>
  <c r="H3546" i="12"/>
  <c r="H3548" i="12"/>
  <c r="H3547" i="12"/>
  <c r="H2372" i="12"/>
  <c r="H2" i="12"/>
  <c r="G11" i="5"/>
  <c r="D9" i="5"/>
  <c r="D4" i="5"/>
  <c r="C9" i="5" l="1"/>
  <c r="D5" i="5"/>
  <c r="B11" i="5" s="1"/>
  <c r="K11" i="5" l="1"/>
  <c r="C5378" i="8"/>
  <c r="F11" i="5" s="1"/>
  <c r="H11" i="5"/>
  <c r="I11" i="5"/>
  <c r="L11" i="5"/>
  <c r="G9" i="5" l="1"/>
  <c r="F8" i="5"/>
  <c r="F6" i="5"/>
  <c r="F5" i="5"/>
  <c r="F3" i="5"/>
  <c r="F2" i="5" s="1"/>
  <c r="F4" i="5"/>
  <c r="F9" i="5" l="1"/>
  <c r="A16" i="5"/>
  <c r="C2882" i="4" l="1"/>
  <c r="C2887" i="4"/>
  <c r="C2891" i="4"/>
  <c r="C3000" i="4"/>
  <c r="C4388" i="4"/>
  <c r="A2" i="10" s="1" a="1"/>
  <c r="A2" i="10" s="1"/>
  <c r="E11" i="5" l="1"/>
  <c r="B4617" i="8"/>
  <c r="P1" i="7" l="1" a="1"/>
  <c r="P1" i="7" s="1"/>
  <c r="C8" i="5" l="1"/>
  <c r="J11" i="5" l="1"/>
  <c r="A17" i="5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  <c r="A305" i="5" s="1"/>
  <c r="A306" i="5" s="1"/>
  <c r="A307" i="5" s="1"/>
  <c r="A308" i="5" s="1"/>
  <c r="A309" i="5" s="1"/>
  <c r="A310" i="5" s="1"/>
  <c r="A311" i="5" s="1"/>
  <c r="A312" i="5" s="1"/>
  <c r="A313" i="5" s="1"/>
  <c r="A314" i="5" s="1"/>
  <c r="A315" i="5" s="1"/>
  <c r="A316" i="5" s="1"/>
  <c r="A317" i="5" s="1"/>
  <c r="A318" i="5" s="1"/>
  <c r="A319" i="5" s="1"/>
  <c r="A320" i="5" s="1"/>
  <c r="A321" i="5" s="1"/>
  <c r="A322" i="5" s="1"/>
  <c r="A323" i="5" s="1"/>
  <c r="A324" i="5" s="1"/>
  <c r="A325" i="5" s="1"/>
  <c r="A326" i="5" s="1"/>
  <c r="A327" i="5" s="1"/>
  <c r="A328" i="5" s="1"/>
  <c r="A329" i="5" s="1"/>
  <c r="A330" i="5" s="1"/>
  <c r="A331" i="5" s="1"/>
  <c r="A332" i="5" s="1"/>
  <c r="A333" i="5" s="1"/>
  <c r="A334" i="5" s="1"/>
  <c r="A335" i="5" s="1"/>
  <c r="A336" i="5" s="1"/>
  <c r="A337" i="5" s="1"/>
  <c r="A338" i="5" s="1"/>
  <c r="A339" i="5" s="1"/>
  <c r="A340" i="5" s="1"/>
  <c r="A341" i="5" s="1"/>
  <c r="A342" i="5" s="1"/>
  <c r="A343" i="5" s="1"/>
  <c r="A344" i="5" s="1"/>
  <c r="A345" i="5" s="1"/>
  <c r="A346" i="5" s="1"/>
  <c r="A347" i="5" s="1"/>
  <c r="A348" i="5" s="1"/>
  <c r="A349" i="5" s="1"/>
  <c r="A350" i="5" s="1"/>
  <c r="A351" i="5" s="1"/>
  <c r="A352" i="5" s="1"/>
  <c r="A353" i="5" s="1"/>
  <c r="A354" i="5" s="1"/>
  <c r="A355" i="5" s="1"/>
  <c r="A356" i="5" s="1"/>
  <c r="A357" i="5" s="1"/>
  <c r="A358" i="5" s="1"/>
  <c r="A359" i="5" s="1"/>
  <c r="A360" i="5" s="1"/>
  <c r="A361" i="5" s="1"/>
  <c r="A362" i="5" s="1"/>
  <c r="A363" i="5" s="1"/>
  <c r="A364" i="5" s="1"/>
  <c r="A365" i="5" s="1"/>
  <c r="A366" i="5" s="1"/>
  <c r="A367" i="5" s="1"/>
  <c r="A368" i="5" s="1"/>
  <c r="A369" i="5" s="1"/>
  <c r="A370" i="5" s="1"/>
  <c r="A371" i="5" s="1"/>
  <c r="A372" i="5" s="1"/>
  <c r="A373" i="5" s="1"/>
  <c r="A374" i="5" s="1"/>
  <c r="A375" i="5" s="1"/>
  <c r="A376" i="5" s="1"/>
  <c r="A377" i="5" s="1"/>
  <c r="A378" i="5" s="1"/>
  <c r="A379" i="5" s="1"/>
  <c r="A380" i="5" s="1"/>
  <c r="A381" i="5" s="1"/>
  <c r="A382" i="5" s="1"/>
  <c r="A383" i="5" s="1"/>
  <c r="A384" i="5" s="1"/>
  <c r="A385" i="5" s="1"/>
  <c r="A386" i="5" s="1"/>
  <c r="A387" i="5" s="1"/>
  <c r="A388" i="5" s="1"/>
  <c r="A389" i="5" s="1"/>
  <c r="A390" i="5" s="1"/>
  <c r="A391" i="5" s="1"/>
  <c r="A392" i="5" s="1"/>
  <c r="A393" i="5" s="1"/>
  <c r="A394" i="5" s="1"/>
  <c r="A395" i="5" s="1"/>
  <c r="A396" i="5" s="1"/>
  <c r="A397" i="5" s="1"/>
  <c r="A398" i="5" s="1"/>
  <c r="A399" i="5" s="1"/>
  <c r="A400" i="5" s="1"/>
  <c r="A401" i="5" s="1"/>
  <c r="A402" i="5" s="1"/>
  <c r="A403" i="5" s="1"/>
  <c r="A404" i="5" s="1"/>
  <c r="A405" i="5" s="1"/>
  <c r="A406" i="5" s="1"/>
  <c r="A407" i="5" s="1"/>
  <c r="A408" i="5" s="1"/>
  <c r="A409" i="5" s="1"/>
  <c r="A410" i="5" s="1"/>
  <c r="A411" i="5" s="1"/>
  <c r="A412" i="5" s="1"/>
  <c r="A413" i="5" s="1"/>
  <c r="A414" i="5" s="1"/>
  <c r="A415" i="5" s="1"/>
  <c r="A416" i="5" s="1"/>
  <c r="A417" i="5" s="1"/>
  <c r="A418" i="5" s="1"/>
  <c r="A419" i="5" s="1"/>
  <c r="A420" i="5" s="1"/>
  <c r="A421" i="5" s="1"/>
  <c r="A422" i="5" s="1"/>
  <c r="A423" i="5" s="1"/>
  <c r="A424" i="5" s="1"/>
  <c r="A425" i="5" s="1"/>
  <c r="A426" i="5" s="1"/>
  <c r="A427" i="5" s="1"/>
  <c r="A428" i="5" s="1"/>
  <c r="A429" i="5" s="1"/>
  <c r="A430" i="5" s="1"/>
  <c r="A431" i="5" s="1"/>
  <c r="A432" i="5" s="1"/>
  <c r="A433" i="5" s="1"/>
  <c r="A434" i="5" s="1"/>
  <c r="A435" i="5" s="1"/>
  <c r="A436" i="5" s="1"/>
  <c r="A437" i="5" s="1"/>
  <c r="A438" i="5" s="1"/>
  <c r="A439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tc={2434427B-0C20-4129-A0D8-5D8474AF05D2}</author>
    <author>tc={BED29661-6BF8-45F5-BEBA-350A6A7C1971}</author>
    <author>tc={AD3F412B-2975-40C2-8AFA-BAD0A8955D26}</author>
    <author>tc={63CC8840-9BFB-4E35-990C-51B972C8B958}</author>
    <author>tc={2F8396AC-7A7B-409C-BE28-61731DA190E2}</author>
    <author>tc={80279055-A635-4717-B38B-657BF272D0DB}</author>
    <author>tc={958DFA65-D1B1-401F-A0BA-0A335D333ADA}</author>
    <author>tc={1989DF37-947E-4B43-81A4-C75067280870}</author>
    <author>tc={DAAC9E50-6317-4E33-B345-FF680CC8477C}</author>
    <author>tc={396D1C68-F4B2-4DC1-A1F8-AD63966EDAE9}</author>
    <author>tc={4FC3F093-3EBC-42CF-9459-11362B3D5A8E}</author>
    <author>tc={07503E2E-E0EB-4256-A59A-83EE55F18F31}</author>
    <author>tc={9C2CD61A-3063-446C-99CD-6A0D1BCC0310}</author>
    <author>tc={32CB73AB-0ABD-45C4-91DB-834A070AB278}</author>
    <author>tc={BE9E41A7-BF51-4EC1-B9EB-664B9CE22E45}</author>
    <author>tc={9C0DF233-2EF6-4ED9-95F2-867D46B56FB0}</author>
    <author>tc={7764CEE4-07EF-4765-9E9A-56F6994FACC8}</author>
    <author>tc={68FA3CFD-D618-4095-B0D3-FCA9D105916D}</author>
    <author>tc={BEB0D6CE-A830-41D6-97DE-BF29F5A8775A}</author>
    <author>tc={FF45179E-9B7E-4C59-9717-FFE8C63DC8F0}</author>
    <author>tc={D52DF991-FF9D-48CA-9056-D9448CCC36A0}</author>
    <author>tc={83330BD5-9E35-4D28-A124-5D04BDFAFCAE}</author>
    <author>tc={16F6EDAA-1867-4C34-8F40-823E84453FE3}</author>
  </authors>
  <commentList>
    <comment ref="B608" authorId="0" shapeId="0" xr:uid="{2434427B-0C20-4129-A0D8-5D8474AF05D2}">
      <text>
        <t>[Threaded comment]
Your version of Excel allows you to read this threaded comment; however, any edits to it will get removed if the file is opened in a newer version of Excel. Learn more: https://go.microsoft.com/fwlink/?linkid=870924
Comment:
    It was UN 1568</t>
      </text>
    </comment>
    <comment ref="A1746" authorId="1" shapeId="0" xr:uid="{BED29661-6BF8-45F5-BEBA-350A6A7C1971}">
      <text>
        <t>[Threaded comment]
Your version of Excel allows you to read this threaded comment; however, any edits to it will get removed if the file is opened in a newer version of Excel. Learn more: https://go.microsoft.com/fwlink/?linkid=870924
Comment:
    QUANTITY IS VARYING</t>
      </text>
    </comment>
    <comment ref="A1749" authorId="2" shapeId="0" xr:uid="{AD3F412B-2975-40C2-8AFA-BAD0A8955D2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QUANTITY IS VARYING </t>
      </text>
    </comment>
    <comment ref="A1993" authorId="3" shapeId="0" xr:uid="{63CC8840-9BFB-4E35-990C-51B972C8B958}">
      <text>
        <t>[Threaded comment]
Your version of Excel allows you to read this threaded comment; however, any edits to it will get removed if the file is opened in a newer version of Excel. Learn more: https://go.microsoft.com/fwlink/?linkid=870924
Comment:
    STOCK IS IN NEGATIVE</t>
      </text>
    </comment>
    <comment ref="A2011" authorId="4" shapeId="0" xr:uid="{2F8396AC-7A7B-409C-BE28-61731DA190E2}">
      <text>
        <t>[Threaded comment]
Your version of Excel allows you to read this threaded comment; however, any edits to it will get removed if the file is opened in a newer version of Excel. Learn more: https://go.microsoft.com/fwlink/?linkid=870924
Comment:
    STOCK IS IN NEEGATIVE</t>
      </text>
    </comment>
    <comment ref="A2034" authorId="5" shapeId="0" xr:uid="{80279055-A635-4717-B38B-657BF272D0DB}">
      <text>
        <t>[Threaded comment]
Your version of Excel allows you to read this threaded comment; however, any edits to it will get removed if the file is opened in a newer version of Excel. Learn more: https://go.microsoft.com/fwlink/?linkid=870924
Comment:
    STOCK IS IN NEGATIVE</t>
      </text>
    </comment>
    <comment ref="A2080" authorId="6" shapeId="0" xr:uid="{958DFA65-D1B1-401F-A0BA-0A335D333ADA}">
      <text>
        <t>[Threaded comment]
Your version of Excel allows you to read this threaded comment; however, any edits to it will get removed if the file is opened in a newer version of Excel. Learn more: https://go.microsoft.com/fwlink/?linkid=870924
Comment:
    STOCK IS IN NEGATIVE</t>
      </text>
    </comment>
    <comment ref="A2164" authorId="7" shapeId="0" xr:uid="{1989DF37-947E-4B43-81A4-C75067280870}">
      <text>
        <t>[Threaded comment]
Your version of Excel allows you to read this threaded comment; however, any edits to it will get removed if the file is opened in a newer version of Excel. Learn more: https://go.microsoft.com/fwlink/?linkid=870924
Comment:
    STOCK IS IN NEGATIVE</t>
      </text>
    </comment>
    <comment ref="A2166" authorId="8" shapeId="0" xr:uid="{DAAC9E50-6317-4E33-B345-FF680CC8477C}">
      <text>
        <t>[Threaded comment]
Your version of Excel allows you to read this threaded comment; however, any edits to it will get removed if the file is opened in a newer version of Excel. Learn more: https://go.microsoft.com/fwlink/?linkid=870924
Comment:
    QUANTITY IS VARYING</t>
      </text>
    </comment>
    <comment ref="A2170" authorId="9" shapeId="0" xr:uid="{396D1C68-F4B2-4DC1-A1F8-AD63966EDAE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STOCK IS IN NEGATIVE
</t>
      </text>
    </comment>
    <comment ref="A2171" authorId="10" shapeId="0" xr:uid="{4FC3F093-3EBC-42CF-9459-11362B3D5A8E}">
      <text>
        <t>[Threaded comment]
Your version of Excel allows you to read this threaded comment; however, any edits to it will get removed if the file is opened in a newer version of Excel. Learn more: https://go.microsoft.com/fwlink/?linkid=870924
Comment:
    STOCK IS IN NEGATIVE</t>
      </text>
    </comment>
    <comment ref="A2297" authorId="11" shapeId="0" xr:uid="{07503E2E-E0EB-4256-A59A-83EE55F18F31}">
      <text>
        <t>[Threaded comment]
Your version of Excel allows you to read this threaded comment; however, any edits to it will get removed if the file is opened in a newer version of Excel. Learn more: https://go.microsoft.com/fwlink/?linkid=870924
Comment:
    SAME DATE OF RECORDS AND OPENING DATE</t>
      </text>
    </comment>
    <comment ref="A2363" authorId="12" shapeId="0" xr:uid="{9C2CD61A-3063-446C-99CD-6A0D1BCC0310}">
      <text>
        <t>[Threaded comment]
Your version of Excel allows you to read this threaded comment; however, any edits to it will get removed if the file is opened in a newer version of Excel. Learn more: https://go.microsoft.com/fwlink/?linkid=870924
Comment:
    STOCK IS IN NEGATIVE</t>
      </text>
    </comment>
    <comment ref="A2420" authorId="13" shapeId="0" xr:uid="{32CB73AB-0ABD-45C4-91DB-834A070AB278}">
      <text>
        <t>[Threaded comment]
Your version of Excel allows you to read this threaded comment; however, any edits to it will get removed if the file is opened in a newer version of Excel. Learn more: https://go.microsoft.com/fwlink/?linkid=870924
Comment:
    SAME DATE OF RECORDS AND OPENING DATE</t>
      </text>
    </comment>
    <comment ref="A2424" authorId="14" shapeId="0" xr:uid="{BE9E41A7-BF51-4EC1-B9EB-664B9CE22E45}">
      <text>
        <t>[Threaded comment]
Your version of Excel allows you to read this threaded comment; however, any edits to it will get removed if the file is opened in a newer version of Excel. Learn more: https://go.microsoft.com/fwlink/?linkid=870924
Comment:
    SAME DATE OF RECORDS AND OPENING DATE</t>
      </text>
    </comment>
    <comment ref="A2536" authorId="15" shapeId="0" xr:uid="{9C0DF233-2EF6-4ED9-95F2-867D46B56FB0}">
      <text>
        <t>[Threaded comment]
Your version of Excel allows you to read this threaded comment; however, any edits to it will get removed if the file is opened in a newer version of Excel. Learn more: https://go.microsoft.com/fwlink/?linkid=870924
Comment:
    SAME DATE OF RECORDS AND OPENING DATE</t>
      </text>
    </comment>
    <comment ref="A2537" authorId="16" shapeId="0" xr:uid="{7764CEE4-07EF-4765-9E9A-56F6994FACC8}">
      <text>
        <t>[Threaded comment]
Your version of Excel allows you to read this threaded comment; however, any edits to it will get removed if the file is opened in a newer version of Excel. Learn more: https://go.microsoft.com/fwlink/?linkid=870924
Comment:
    SAME DATE OF RECORDS AND OPENING DATE</t>
      </text>
    </comment>
    <comment ref="A2660" authorId="17" shapeId="0" xr:uid="{68FA3CFD-D618-4095-B0D3-FCA9D105916D}">
      <text>
        <t>[Threaded comment]
Your version of Excel allows you to read this threaded comment; however, any edits to it will get removed if the file is opened in a newer version of Excel. Learn more: https://go.microsoft.com/fwlink/?linkid=870924
Comment:
    PART NO. IS MISSING</t>
      </text>
    </comment>
    <comment ref="A2705" authorId="18" shapeId="0" xr:uid="{BEB0D6CE-A830-41D6-97DE-BF29F5A8775A}">
      <text>
        <t>[Threaded comment]
Your version of Excel allows you to read this threaded comment; however, any edits to it will get removed if the file is opened in a newer version of Excel. Learn more: https://go.microsoft.com/fwlink/?linkid=870924
Comment:
    STOCK IS IN NEGATIVE</t>
      </text>
    </comment>
    <comment ref="A2731" authorId="19" shapeId="0" xr:uid="{FF45179E-9B7E-4C59-9717-FFE8C63DC8F0}">
      <text>
        <t>[Threaded comment]
Your version of Excel allows you to read this threaded comment; however, any edits to it will get removed if the file is opened in a newer version of Excel. Learn more: https://go.microsoft.com/fwlink/?linkid=870924
Comment:
    STOCK IS IN NEGATIVE</t>
      </text>
    </comment>
    <comment ref="A2817" authorId="20" shapeId="0" xr:uid="{D52DF991-FF9D-48CA-9056-D9448CCC36A0}">
      <text>
        <t>[Threaded comment]
Your version of Excel allows you to read this threaded comment; however, any edits to it will get removed if the file is opened in a newer version of Excel. Learn more: https://go.microsoft.com/fwlink/?linkid=870924
Comment:
    STOCK IS IN NEGATIVE</t>
      </text>
    </comment>
    <comment ref="B3202" authorId="21" shapeId="0" xr:uid="{83330BD5-9E35-4D28-A124-5D04BDFAFCAE}">
      <text>
        <t>[Threaded comment]
Your version of Excel allows you to read this threaded comment; however, any edits to it will get removed if the file is opened in a newer version of Excel. Learn more: https://go.microsoft.com/fwlink/?linkid=870924
Comment:
    WITHOUT GK</t>
      </text>
    </comment>
    <comment ref="A4364" authorId="22" shapeId="0" xr:uid="{16F6EDAA-1867-4C34-8F40-823E84453FE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AVAILABLE IN STOCK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<sst xmlns="http://schemas.openxmlformats.org/spreadsheetml/2006/main" count="86029" uniqueCount="11600">
  <si>
    <t>DESCRIPTION</t>
  </si>
  <si>
    <t>DATE OF RECORDS</t>
  </si>
  <si>
    <t>PART NO.</t>
  </si>
  <si>
    <t>PART DESCRIPTION</t>
  </si>
  <si>
    <t/>
  </si>
  <si>
    <t>UN 1974</t>
  </si>
  <si>
    <t>UN 1131</t>
  </si>
  <si>
    <t>SILENCER ELBOW (O.E) INTER DI</t>
  </si>
  <si>
    <t>UN 1583</t>
  </si>
  <si>
    <t>SN NO.</t>
  </si>
  <si>
    <t>UNIT</t>
  </si>
  <si>
    <t>ASSELE</t>
  </si>
  <si>
    <t>RACK LOCATION</t>
  </si>
  <si>
    <t>UN 1969</t>
  </si>
  <si>
    <t>PCS</t>
  </si>
  <si>
    <t>A-03</t>
  </si>
  <si>
    <t>R02-L01-A</t>
  </si>
  <si>
    <t>UN 1971</t>
  </si>
  <si>
    <t>BRAKE DISC PLATE YUVRAJ</t>
  </si>
  <si>
    <t>R02-L01-B</t>
  </si>
  <si>
    <t>R01-L03-A</t>
  </si>
  <si>
    <t>UN 1161</t>
  </si>
  <si>
    <t>AIR CLEANER BOWL INTER</t>
  </si>
  <si>
    <t>R01-L04-A</t>
  </si>
  <si>
    <t>BRAKE DISC INTER DI</t>
  </si>
  <si>
    <t>SET</t>
  </si>
  <si>
    <t>R02-L02-A</t>
  </si>
  <si>
    <t>UN 1976</t>
  </si>
  <si>
    <t>R02-L02-B</t>
  </si>
  <si>
    <t>UN 1587</t>
  </si>
  <si>
    <t>R01-L03-B</t>
  </si>
  <si>
    <t>UN 1586</t>
  </si>
  <si>
    <t>R01-L03-C</t>
  </si>
  <si>
    <t>UN 1160 A</t>
  </si>
  <si>
    <t xml:space="preserve">AIR CLEANER MESH YUVRAJ </t>
  </si>
  <si>
    <t>R03-L02-A</t>
  </si>
  <si>
    <t>R01-L02-A</t>
  </si>
  <si>
    <t>UN 1584</t>
  </si>
  <si>
    <t>R01-L02-B</t>
  </si>
  <si>
    <t>UN 1583 A</t>
  </si>
  <si>
    <t>R01-L02-C</t>
  </si>
  <si>
    <t>UN 1584 A</t>
  </si>
  <si>
    <t>R01-L02-D</t>
  </si>
  <si>
    <t>UN 3459</t>
  </si>
  <si>
    <t xml:space="preserve">TAIL LAMP BRACKET 2 CYL. INTER DI  </t>
  </si>
  <si>
    <t>R01-L01-A</t>
  </si>
  <si>
    <t>UN 3458</t>
  </si>
  <si>
    <t xml:space="preserve">TAIL LAMP BRACKET 4 CYL. INTER DI  </t>
  </si>
  <si>
    <t>R01-L01-B</t>
  </si>
  <si>
    <t>UN 3457</t>
  </si>
  <si>
    <t xml:space="preserve">TAIL LAMP BRACKET 3 CYL. INTER DI  </t>
  </si>
  <si>
    <t>R01-L01-C</t>
  </si>
  <si>
    <t>UN 1160</t>
  </si>
  <si>
    <t>AIR CLEANER MESH INTER DI</t>
  </si>
  <si>
    <t>R03-L03-A</t>
  </si>
  <si>
    <t>R04-L03-A</t>
  </si>
  <si>
    <t>UN 1164</t>
  </si>
  <si>
    <t>SECONDARY MESH INTER DI</t>
  </si>
  <si>
    <t>R05-L02-A</t>
  </si>
  <si>
    <t>UN 1129</t>
  </si>
  <si>
    <t>SILENCER ELBOW TURBO</t>
  </si>
  <si>
    <t>R04-L01-A</t>
  </si>
  <si>
    <t>R06-L02-A</t>
  </si>
  <si>
    <t>UN 1817</t>
  </si>
  <si>
    <t>GEAR FORK LOW SPEED INTER DI</t>
  </si>
  <si>
    <t>R07-L02-A</t>
  </si>
  <si>
    <t>UN 2576</t>
  </si>
  <si>
    <t xml:space="preserve">TOP LINK ZULLA INTER DI  </t>
  </si>
  <si>
    <t>R08-L03-A</t>
  </si>
  <si>
    <t>UN 1746</t>
  </si>
  <si>
    <t>CLUTCH CONVERSION ASSY INTER DI</t>
  </si>
  <si>
    <t>R09-L02-A</t>
  </si>
  <si>
    <t>UN 2575</t>
  </si>
  <si>
    <t xml:space="preserve">TOP LINK ZULLA YUVO  </t>
  </si>
  <si>
    <t>R09-L03-A</t>
  </si>
  <si>
    <t>UN 1814</t>
  </si>
  <si>
    <t>GEAR FORK 1ST REV BHOOMIPUTRA</t>
  </si>
  <si>
    <t>R07-L04-A</t>
  </si>
  <si>
    <t>UN 1732</t>
  </si>
  <si>
    <t>CLUTCH FLY WHEEL PATRA INTER DI</t>
  </si>
  <si>
    <t>R10-L02-B</t>
  </si>
  <si>
    <t>UN 1750</t>
  </si>
  <si>
    <t>CLUTCH SLEEVE INTER DI</t>
  </si>
  <si>
    <t>R10-L02-A</t>
  </si>
  <si>
    <t>UN 1734</t>
  </si>
  <si>
    <t>CLUTCH HOUSING PATRA INTER</t>
  </si>
  <si>
    <t>R10-L03-B</t>
  </si>
  <si>
    <t>UN 1751</t>
  </si>
  <si>
    <t>CLUTCH SLEEVE NST</t>
  </si>
  <si>
    <t>R10-L03-A</t>
  </si>
  <si>
    <t>UN 1148</t>
  </si>
  <si>
    <t>AIR CLEANER BRACKET INTER DI</t>
  </si>
  <si>
    <t>R07-L03-A</t>
  </si>
  <si>
    <t>UN 1816</t>
  </si>
  <si>
    <t>GEAR FORK 4TH SPEED BHOOMIPUTRA</t>
  </si>
  <si>
    <t>R08-L05-A</t>
  </si>
  <si>
    <t>R08-L04-A</t>
  </si>
  <si>
    <t>UN 1126</t>
  </si>
  <si>
    <t>EXHAUST MANIFOLD 3 CYL. ARJUN</t>
  </si>
  <si>
    <t>R07-L01-B</t>
  </si>
  <si>
    <t>UN 1127</t>
  </si>
  <si>
    <t>EXHAUST MANIFOLD 4 CYL. ARJUN</t>
  </si>
  <si>
    <t>R07-L01-A</t>
  </si>
  <si>
    <t>UN 1813</t>
  </si>
  <si>
    <t>GEAR FORK HIGH SPEED  INTER DI</t>
  </si>
  <si>
    <t>R10-L05-A</t>
  </si>
  <si>
    <t>UN 1815</t>
  </si>
  <si>
    <t>GEAR FORK 2ND &amp; 3RD BHOOMIPUTRA</t>
  </si>
  <si>
    <t>R09-L05-A</t>
  </si>
  <si>
    <t>UN 1124</t>
  </si>
  <si>
    <t>EXHAUST MANIFOLD 2 CYL. 225 DI</t>
  </si>
  <si>
    <t>R11-L04-A</t>
  </si>
  <si>
    <t>UN 1133</t>
  </si>
  <si>
    <t>SILENCER ELBOW 225 DI</t>
  </si>
  <si>
    <t>R11-L04-B</t>
  </si>
  <si>
    <t>UN 2646 A</t>
  </si>
  <si>
    <t xml:space="preserve">CHAIN U WITH PIN BIG (O.E.) NST  </t>
  </si>
  <si>
    <t>R11-L05-A</t>
  </si>
  <si>
    <t>UN 1140</t>
  </si>
  <si>
    <t>EXHAUST  MANIFOLD YUVRAJ</t>
  </si>
  <si>
    <t>R11-L03-A</t>
  </si>
  <si>
    <t>UN 1128</t>
  </si>
  <si>
    <t>SILENCER ELBOW ARJUN</t>
  </si>
  <si>
    <t>R11-L03-B</t>
  </si>
  <si>
    <t>UN 1820</t>
  </si>
  <si>
    <t>GEAR FORK 4th SPEED NST</t>
  </si>
  <si>
    <t>R11-L07-A</t>
  </si>
  <si>
    <t>R11-L06-A</t>
  </si>
  <si>
    <t>UN 1821</t>
  </si>
  <si>
    <t>GEAR FORK HIGH SPEED NST</t>
  </si>
  <si>
    <t>R11-L06-B</t>
  </si>
  <si>
    <t>UN 1130</t>
  </si>
  <si>
    <t>SILENCER ELBOW YUVRAJ</t>
  </si>
  <si>
    <t>R11-L02-A</t>
  </si>
  <si>
    <t>UN 1378 E</t>
  </si>
  <si>
    <t>R11-L02-B</t>
  </si>
  <si>
    <t>UN 1378 A</t>
  </si>
  <si>
    <t>FRONT WEIGHT INTER DI</t>
  </si>
  <si>
    <t>R11-L01-A</t>
  </si>
  <si>
    <t>UN 1141</t>
  </si>
  <si>
    <t>SILENCER ELBOW  YUVO</t>
  </si>
  <si>
    <t>R11-L01-B</t>
  </si>
  <si>
    <t>UN 1147</t>
  </si>
  <si>
    <t>AIR CLEANER CLAMP INTER</t>
  </si>
  <si>
    <t>R06-L03-A</t>
  </si>
  <si>
    <t>UN 1819</t>
  </si>
  <si>
    <t>GEAR FORK 2nd &amp; 3rd NST</t>
  </si>
  <si>
    <t>R12-L06-A</t>
  </si>
  <si>
    <t>R12-L06-B</t>
  </si>
  <si>
    <t>UN 2647 A</t>
  </si>
  <si>
    <t xml:space="preserve">CHAIN U WITH PIN SMALL (O.E.) NST  </t>
  </si>
  <si>
    <t>R12-L05-A</t>
  </si>
  <si>
    <t>UN 2645 A</t>
  </si>
  <si>
    <t xml:space="preserve">CHECK CHAIN PIN SMALL (O.E.) NST  </t>
  </si>
  <si>
    <t>R12-L05-B</t>
  </si>
  <si>
    <t>UN 2644 A</t>
  </si>
  <si>
    <t xml:space="preserve">CHECK CHAIN PIN BIG (O.E.) NST  </t>
  </si>
  <si>
    <t>R12-L04-A</t>
  </si>
  <si>
    <t>UN 2648</t>
  </si>
  <si>
    <t>CHAIN U PIN BIG BHOOMIPUTRA / NST  (O.E)</t>
  </si>
  <si>
    <t>R12-L04-B</t>
  </si>
  <si>
    <t>UN 1690 A</t>
  </si>
  <si>
    <t>BONNET STAND RH INTER DI</t>
  </si>
  <si>
    <t>R12-L03-A</t>
  </si>
  <si>
    <t>BONNET STAND LH INTER DI</t>
  </si>
  <si>
    <t>R12-L03-B</t>
  </si>
  <si>
    <t>UN 2661 A</t>
  </si>
  <si>
    <t xml:space="preserve">STABILIZER BRACKET RH INTER DI  </t>
  </si>
  <si>
    <t>R12-L02-A</t>
  </si>
  <si>
    <t>UN 2661</t>
  </si>
  <si>
    <t xml:space="preserve">STABILIZER BRACKET LH INTER DI  </t>
  </si>
  <si>
    <t>R12-L02-B</t>
  </si>
  <si>
    <t>UN 2662 A</t>
  </si>
  <si>
    <t xml:space="preserve">CHECK CHAIN BRACKET RH INTER DI  </t>
  </si>
  <si>
    <t>R12-L01-F</t>
  </si>
  <si>
    <t>R10-L04-A</t>
  </si>
  <si>
    <t>UN 1122</t>
  </si>
  <si>
    <t>EXHAUST MANIFOLD 3 CYL. INTER DI</t>
  </si>
  <si>
    <t>R08-L01-A</t>
  </si>
  <si>
    <t>UN 1123</t>
  </si>
  <si>
    <t>EXHAUST MANIFOLD 3 CYL. NST</t>
  </si>
  <si>
    <t>R10-L01-A</t>
  </si>
  <si>
    <t>UN 1121</t>
  </si>
  <si>
    <t>EXHAUST MANIFOLD 4 CYL. INTER</t>
  </si>
  <si>
    <t>R09-L01-A</t>
  </si>
  <si>
    <t>UN 2662</t>
  </si>
  <si>
    <t xml:space="preserve">CHECK CHAIN BRACKET LH INTER DI  </t>
  </si>
  <si>
    <t>R12-L01-A</t>
  </si>
  <si>
    <t>UN 2660</t>
  </si>
  <si>
    <t xml:space="preserve">LOWER LINK BRACKET LH INTER O/M  </t>
  </si>
  <si>
    <t>R12-L01-B</t>
  </si>
  <si>
    <t>UN 2660 A</t>
  </si>
  <si>
    <t xml:space="preserve">LOWER LINK BRACKET RH INTER O/M  </t>
  </si>
  <si>
    <t>R12-L01-C</t>
  </si>
  <si>
    <t>UN 2659 A</t>
  </si>
  <si>
    <t xml:space="preserve">LOWER LINK BRACKET RH YUVRAJ  </t>
  </si>
  <si>
    <t>R12-L01-D</t>
  </si>
  <si>
    <t>UN 2659</t>
  </si>
  <si>
    <t xml:space="preserve">LOWER LINK BRACKET LH YUVRAJ  </t>
  </si>
  <si>
    <t>R12-L01-E</t>
  </si>
  <si>
    <t>R09-L04-A</t>
  </si>
  <si>
    <t>R12-L07-A</t>
  </si>
  <si>
    <t>UN 1818</t>
  </si>
  <si>
    <t>GEAR FORK 1st REVERSE NST</t>
  </si>
  <si>
    <t>R13-L06-B</t>
  </si>
  <si>
    <t>UN 2658</t>
  </si>
  <si>
    <t xml:space="preserve">LOWER LINK BRACKET LH YUVO  </t>
  </si>
  <si>
    <t>R13-L04-A</t>
  </si>
  <si>
    <t>UN 1132</t>
  </si>
  <si>
    <t>SILENCER ELBOW 255 DI</t>
  </si>
  <si>
    <t>R13-L05-A</t>
  </si>
  <si>
    <t>UN 1129 A</t>
  </si>
  <si>
    <t>SILENCER ELBOW TURBO 595</t>
  </si>
  <si>
    <t>R13-L05-B</t>
  </si>
  <si>
    <t>UN 1812</t>
  </si>
  <si>
    <t>GEAR FORK 4TH SPEED  INTER DI</t>
  </si>
  <si>
    <t>R13-L06-A</t>
  </si>
  <si>
    <t>R13-L07-B</t>
  </si>
  <si>
    <t>R13-L07-A</t>
  </si>
  <si>
    <t>UN 2628</t>
  </si>
  <si>
    <t xml:space="preserve">LOWER LINK BRACKET LH 585 DI  </t>
  </si>
  <si>
    <t>R13-L03-A</t>
  </si>
  <si>
    <t>UN 2630</t>
  </si>
  <si>
    <t xml:space="preserve">LOWER LINK BRACKET LH NST  </t>
  </si>
  <si>
    <t>R13-L02-A</t>
  </si>
  <si>
    <t>UN 2626</t>
  </si>
  <si>
    <t xml:space="preserve">LOWER LINK BRACKET LH FLAT INTER DI  </t>
  </si>
  <si>
    <t>R13-L01-A</t>
  </si>
  <si>
    <t>UN 2658 A</t>
  </si>
  <si>
    <t xml:space="preserve">LOWER LINK BRACKET RH YUVO  </t>
  </si>
  <si>
    <t>R14-L04-A</t>
  </si>
  <si>
    <t>UN 2629</t>
  </si>
  <si>
    <t xml:space="preserve">LOWER LINK BRACKET RH 585 DI  </t>
  </si>
  <si>
    <t>R14-L03-A</t>
  </si>
  <si>
    <t>UN 2631</t>
  </si>
  <si>
    <t xml:space="preserve">LOWER LINK BRACKET RH NST  </t>
  </si>
  <si>
    <t>R14-L02-A</t>
  </si>
  <si>
    <t>UN 2627</t>
  </si>
  <si>
    <t xml:space="preserve">LOWER LINK BRACKET RH FLAT INTER DI  </t>
  </si>
  <si>
    <t>R14-L01-A</t>
  </si>
  <si>
    <t>UN 1532</t>
  </si>
  <si>
    <t>R14-L05-A</t>
  </si>
  <si>
    <t>UN 1534</t>
  </si>
  <si>
    <t>R14-L05-B</t>
  </si>
  <si>
    <t>UN 1810</t>
  </si>
  <si>
    <t>GEAR FORK 1ST REV  INTER DI</t>
  </si>
  <si>
    <t>R14-L07-A</t>
  </si>
  <si>
    <t>UN 1811</t>
  </si>
  <si>
    <t>GEAR FORK 2ND 3RD  INTER DI</t>
  </si>
  <si>
    <t>R14-L07-B</t>
  </si>
  <si>
    <t>R11-L07-B</t>
  </si>
  <si>
    <t>UN 1142</t>
  </si>
  <si>
    <t>AIR INTAKE MANIFOLD 4 CYL. INTER DI</t>
  </si>
  <si>
    <t>R06-L01-A</t>
  </si>
  <si>
    <t>UN 3009 A</t>
  </si>
  <si>
    <t xml:space="preserve">PC DC KNOB (SET OF 2) YUVO  </t>
  </si>
  <si>
    <t>A-04</t>
  </si>
  <si>
    <t>UN 2981</t>
  </si>
  <si>
    <t xml:space="preserve">KNOB FOR HYD LEVER SET INTER  </t>
  </si>
  <si>
    <t>UN 2982</t>
  </si>
  <si>
    <t xml:space="preserve">KNOB FOR HYD LEVER SET (SCREW TYPE) INTER DI  </t>
  </si>
  <si>
    <t>R11-L01-C</t>
  </si>
  <si>
    <t>UN 1105</t>
  </si>
  <si>
    <t>AIR BREATHER CAP INTER DI</t>
  </si>
  <si>
    <t>R12-L08-A</t>
  </si>
  <si>
    <t>UN 3325</t>
  </si>
  <si>
    <t xml:space="preserve">HYDRAULIC FRICTION WASHER INTER  </t>
  </si>
  <si>
    <t>R10-L05-C</t>
  </si>
  <si>
    <t>UN 1104</t>
  </si>
  <si>
    <t>AIR BREATHER CAP INTER</t>
  </si>
  <si>
    <t>R12-L09-A</t>
  </si>
  <si>
    <t>UN 1106</t>
  </si>
  <si>
    <t>AIR BREATHER CAP W/2 ORINGS PVC 585 DI</t>
  </si>
  <si>
    <t>UN 1250</t>
  </si>
  <si>
    <t>OIL GAUGE INTER DI</t>
  </si>
  <si>
    <t>R12-L06-C</t>
  </si>
  <si>
    <t>UN 1249</t>
  </si>
  <si>
    <t>OIL GAUGE INTER</t>
  </si>
  <si>
    <t>UN 1107</t>
  </si>
  <si>
    <t>AIR BREATHER CAP (THREAD TYPE) PVC NST</t>
  </si>
  <si>
    <t>UN 1248 A</t>
  </si>
  <si>
    <t>OIL GAUGE ARJUN</t>
  </si>
  <si>
    <t>R12-L05-C</t>
  </si>
  <si>
    <t>UN 3333</t>
  </si>
  <si>
    <t xml:space="preserve">QUIL GEAR WASHER NST  </t>
  </si>
  <si>
    <t>R10-L05-D</t>
  </si>
  <si>
    <t>UN 1248 B</t>
  </si>
  <si>
    <t>OIL GAUGE MKM</t>
  </si>
  <si>
    <t>UN 1251</t>
  </si>
  <si>
    <t>OIL GAUGE THREAD TYPE 585 DI</t>
  </si>
  <si>
    <t>UN 1500</t>
  </si>
  <si>
    <t>ACCILATOR END INTER DI</t>
  </si>
  <si>
    <t>UN 1498</t>
  </si>
  <si>
    <t>ACCILATOR CLIP INTER DI</t>
  </si>
  <si>
    <t>UN 1501</t>
  </si>
  <si>
    <t>ACCILATOR END 585 DI / MKM</t>
  </si>
  <si>
    <t>R12-L03-C</t>
  </si>
  <si>
    <t>UN 3314</t>
  </si>
  <si>
    <t xml:space="preserve">DIFFERENTIAL WASHER SET INTER DI  </t>
  </si>
  <si>
    <t>UN 1508</t>
  </si>
  <si>
    <t>ACCILATOR ROD SET (SET OF 3) INTER</t>
  </si>
  <si>
    <t>UN 1502</t>
  </si>
  <si>
    <t>ACCILATOR END ARJUN</t>
  </si>
  <si>
    <t>R12-L02-C</t>
  </si>
  <si>
    <t>UN 3317</t>
  </si>
  <si>
    <t xml:space="preserve">HEAD WASHER INTER DI  </t>
  </si>
  <si>
    <t>R10-L04-B</t>
  </si>
  <si>
    <t>UN 1509</t>
  </si>
  <si>
    <t>ACCILATOR ROD SET (SET OF 3) INTER DI</t>
  </si>
  <si>
    <t>UN 1649</t>
  </si>
  <si>
    <t>FOOT ACCILATOR ROD 4 CYL NST</t>
  </si>
  <si>
    <t>UN 1648</t>
  </si>
  <si>
    <t>FOOT ACCILATOR ROD 3CYL NST</t>
  </si>
  <si>
    <t>UN 1686</t>
  </si>
  <si>
    <t>BONNET PATTI INTER DI</t>
  </si>
  <si>
    <t>PACKETS</t>
  </si>
  <si>
    <t>UN 1528</t>
  </si>
  <si>
    <t>UN 1527</t>
  </si>
  <si>
    <t>UN 3022</t>
  </si>
  <si>
    <t>UN 1263</t>
  </si>
  <si>
    <t>OIL COLLECTOR INTER DI</t>
  </si>
  <si>
    <t>UN 1236</t>
  </si>
  <si>
    <t>IDEAL GEAR HUB INTER</t>
  </si>
  <si>
    <t>UN 1599</t>
  </si>
  <si>
    <t>SEAT BUSH FIX SEAT INTER</t>
  </si>
  <si>
    <t>R11-L06-D</t>
  </si>
  <si>
    <t>UN 1597</t>
  </si>
  <si>
    <t>SEAT SLIDING BUSH (ORD) INTER DI</t>
  </si>
  <si>
    <t>UN 1596</t>
  </si>
  <si>
    <t>SEAT SLIDING BUSH WHITE (OE) INTER DI</t>
  </si>
  <si>
    <t>UN 1594</t>
  </si>
  <si>
    <t>SEAT BUSH SET OF 2 INTER</t>
  </si>
  <si>
    <t>UN 2755</t>
  </si>
  <si>
    <t>R11-L05-B</t>
  </si>
  <si>
    <t>UN 1598</t>
  </si>
  <si>
    <t>SEAT BUSH SQUARE NST</t>
  </si>
  <si>
    <t>R11-L05-C</t>
  </si>
  <si>
    <t>UN 2760</t>
  </si>
  <si>
    <t>R11-L05-D</t>
  </si>
  <si>
    <t>UN 3323</t>
  </si>
  <si>
    <t xml:space="preserve">HYDRAULIC FIBER WASHER INTER  </t>
  </si>
  <si>
    <t>UN 3324</t>
  </si>
  <si>
    <t xml:space="preserve">HYDRAULIC BRASS WASHER INTER  </t>
  </si>
  <si>
    <t>R10-L05-B</t>
  </si>
  <si>
    <t>UN 3010</t>
  </si>
  <si>
    <t xml:space="preserve">RADIATOR PAD INTER  </t>
  </si>
  <si>
    <t>UN 2977</t>
  </si>
  <si>
    <t xml:space="preserve">KNOB FOR CHOWK ROD INTER DI  </t>
  </si>
  <si>
    <t>UN 2759</t>
  </si>
  <si>
    <t>R11-L04-C</t>
  </si>
  <si>
    <t>UN 2975</t>
  </si>
  <si>
    <t xml:space="preserve">KNOB FOR ACCILATOR GOVERNER ROD LONG NST  </t>
  </si>
  <si>
    <t>R11-L04-D</t>
  </si>
  <si>
    <t>UN 2978</t>
  </si>
  <si>
    <t xml:space="preserve">KNOB FOR GEAR LEVER BLACK INTER  </t>
  </si>
  <si>
    <t>UN 2979</t>
  </si>
  <si>
    <t xml:space="preserve">KNOB FOR GEAR LEVER DOUBLE COLOUR INTER DI  </t>
  </si>
  <si>
    <t>UN 3009</t>
  </si>
  <si>
    <t xml:space="preserve">PC DC KNOB (SET OF 2) MKM  </t>
  </si>
  <si>
    <t>UN 2980</t>
  </si>
  <si>
    <t xml:space="preserve">KNOB FOR GEAR LEVER THREAD TYPE 585 DI  </t>
  </si>
  <si>
    <t>UN 3331</t>
  </si>
  <si>
    <t xml:space="preserve">PINION LOCK WASHER (SET OF 3) NST  </t>
  </si>
  <si>
    <t>UN 1645</t>
  </si>
  <si>
    <t>FOOT ACCILATOR L ROD INTER DI</t>
  </si>
  <si>
    <t>UN 1992</t>
  </si>
  <si>
    <t>UN 1437</t>
  </si>
  <si>
    <t>FRONT WHEEL COLLAR ARJUN</t>
  </si>
  <si>
    <t>UN 1436</t>
  </si>
  <si>
    <t>FRONT WHEEL COLLAR INTER DI</t>
  </si>
  <si>
    <t>UN 1437 A</t>
  </si>
  <si>
    <t>FRONT WHEEL COLLAR ARJUN N/M</t>
  </si>
  <si>
    <t>UN 3332</t>
  </si>
  <si>
    <t xml:space="preserve">PINION LOCK WASHER (SET OF 6) NST  </t>
  </si>
  <si>
    <t>UN 1897</t>
  </si>
  <si>
    <t>REAR AXLE COLLAR BIG INTER DI</t>
  </si>
  <si>
    <t>R13-L04-B</t>
  </si>
  <si>
    <t>UN 1896</t>
  </si>
  <si>
    <t>REAR AXLE COLLAR SMALL INTER</t>
  </si>
  <si>
    <t>UN 1937</t>
  </si>
  <si>
    <t>P.T.O COLLAR INTER</t>
  </si>
  <si>
    <t>R13-L03-B</t>
  </si>
  <si>
    <t>UN 1898</t>
  </si>
  <si>
    <t>REAR AXLE COLLAR THICK SARPANCH</t>
  </si>
  <si>
    <t>UN 1895</t>
  </si>
  <si>
    <t>REAR AXLE TOP PLATE SARPANCH</t>
  </si>
  <si>
    <t>UN 3330</t>
  </si>
  <si>
    <t xml:space="preserve">PINION LOCK WASHER 10 CUT INTER DI  </t>
  </si>
  <si>
    <t>UN 1911</t>
  </si>
  <si>
    <t>REAR AXLE TOP LOCK PATTI INTER DI</t>
  </si>
  <si>
    <t>UN 1870</t>
  </si>
  <si>
    <t>DIFFERENTIAL LOCK YUVO</t>
  </si>
  <si>
    <t>R13-L01-B</t>
  </si>
  <si>
    <t>R13-L01-C</t>
  </si>
  <si>
    <t>UN 1777</t>
  </si>
  <si>
    <t>HI LOW SHAFT (BIG) INTER DI</t>
  </si>
  <si>
    <t>R14-L06-D</t>
  </si>
  <si>
    <t>UN 3329</t>
  </si>
  <si>
    <t xml:space="preserve">PINION LOCK WASHER 4 CUT 585 DI  </t>
  </si>
  <si>
    <t>UN 1776</t>
  </si>
  <si>
    <t>HI LOW SHAFT (SMALL) INTER</t>
  </si>
  <si>
    <t>R14-L06-C</t>
  </si>
  <si>
    <t>UN 1804</t>
  </si>
  <si>
    <t>CAM LOW SPEED DOUBLE INTER</t>
  </si>
  <si>
    <t>R14-L06-B</t>
  </si>
  <si>
    <t>UN 1805</t>
  </si>
  <si>
    <t>CAM HIGH SPEED SINGLE INTER</t>
  </si>
  <si>
    <t>R14-L06-A</t>
  </si>
  <si>
    <t>UN 1790</t>
  </si>
  <si>
    <t>GEAR PIN HOLE TYPE INTER</t>
  </si>
  <si>
    <t>R14-L05-D</t>
  </si>
  <si>
    <t>UN 1791</t>
  </si>
  <si>
    <t>GEAR PIN LONG INTER</t>
  </si>
  <si>
    <t>R14-L05-C</t>
  </si>
  <si>
    <t>UN 3315 A</t>
  </si>
  <si>
    <t xml:space="preserve">DIFFERENTIAL WASHER SET (SET OF 6) ARJUN NOVO  </t>
  </si>
  <si>
    <t>UN 1773</t>
  </si>
  <si>
    <t>HI LOW PIN SOLID INTER</t>
  </si>
  <si>
    <t>UN 2477</t>
  </si>
  <si>
    <t xml:space="preserve">HYDRAULIC ORIFICE FILTER INTER DI  </t>
  </si>
  <si>
    <t>R16-L04-A</t>
  </si>
  <si>
    <t>UN 3214</t>
  </si>
  <si>
    <t xml:space="preserve">STARTING KEY PVC (SET OF 2) INTER DI  </t>
  </si>
  <si>
    <t>R16-L04-B</t>
  </si>
  <si>
    <t>UN 2005</t>
  </si>
  <si>
    <t>BRAKE PATTI  YUVRAJ</t>
  </si>
  <si>
    <t>R15-L04-C</t>
  </si>
  <si>
    <t>UN 1335</t>
  </si>
  <si>
    <t>RADIATOR CAP O.E BIG INTER DI</t>
  </si>
  <si>
    <t>R16-L03-A</t>
  </si>
  <si>
    <t>UN 2001</t>
  </si>
  <si>
    <t>R16-L03-B</t>
  </si>
  <si>
    <t>UN 1313</t>
  </si>
  <si>
    <t>FAN SPACER NST</t>
  </si>
  <si>
    <t>R16-L03-C</t>
  </si>
  <si>
    <t>UN 1991</t>
  </si>
  <si>
    <t>R15-L06-C</t>
  </si>
  <si>
    <t>UN 1301</t>
  </si>
  <si>
    <t>OIL PUMP MESH NST</t>
  </si>
  <si>
    <t>UN 1300</t>
  </si>
  <si>
    <t>OIL PUMP MESH INTER</t>
  </si>
  <si>
    <t>R15-L07-A</t>
  </si>
  <si>
    <t>R16-L02-A</t>
  </si>
  <si>
    <t>UN 1878</t>
  </si>
  <si>
    <t>DIFFERENTIAL RETAINER KIT BIG ARJUN</t>
  </si>
  <si>
    <t>UN 3100</t>
  </si>
  <si>
    <t xml:space="preserve">BULL PINION SHIM THIN NST  </t>
  </si>
  <si>
    <t>R09-L10-A</t>
  </si>
  <si>
    <t>UN 3101</t>
  </si>
  <si>
    <t xml:space="preserve">BULL PINION SHIM THICK NST  </t>
  </si>
  <si>
    <t>R09-L10-B</t>
  </si>
  <si>
    <t>UN 3097</t>
  </si>
  <si>
    <t xml:space="preserve">BULL PINION SHIM THIN INTER  </t>
  </si>
  <si>
    <t>R09-L09-A</t>
  </si>
  <si>
    <t>UN 3098</t>
  </si>
  <si>
    <t xml:space="preserve">BULL PINION SHIM THICK INTER  </t>
  </si>
  <si>
    <t>R09-L09-B</t>
  </si>
  <si>
    <t>UN 3090</t>
  </si>
  <si>
    <t>R09-L08-A</t>
  </si>
  <si>
    <t>UN 3091</t>
  </si>
  <si>
    <t xml:space="preserve">BRAKE LINING SHIM THICK INTER  </t>
  </si>
  <si>
    <t>R09-L08-B</t>
  </si>
  <si>
    <t>UN 3104</t>
  </si>
  <si>
    <t xml:space="preserve">PINION TIKONI SHIM THIN INTER  </t>
  </si>
  <si>
    <t>R09-L07-A</t>
  </si>
  <si>
    <t>UN 3105</t>
  </si>
  <si>
    <t xml:space="preserve">PINION TIKONI SHIM THICK INTER  </t>
  </si>
  <si>
    <t>R09-L07-B</t>
  </si>
  <si>
    <t>UN 3115</t>
  </si>
  <si>
    <t xml:space="preserve">STAY ROD CAP SHIM THIN INTER  </t>
  </si>
  <si>
    <t>R09-L06-A</t>
  </si>
  <si>
    <t>UN 3116</t>
  </si>
  <si>
    <t xml:space="preserve">STAY ROD CAP SHIM THICK INTER  </t>
  </si>
  <si>
    <t>R09-L06-B</t>
  </si>
  <si>
    <t>UN 3119</t>
  </si>
  <si>
    <t>UN 3121</t>
  </si>
  <si>
    <t>R09-L05-B</t>
  </si>
  <si>
    <t>UN 1163</t>
  </si>
  <si>
    <t>AIR CLEANER BRACE 4CYL. INTER DI</t>
  </si>
  <si>
    <t>R08-L03-B</t>
  </si>
  <si>
    <t>UN 1846 B</t>
  </si>
  <si>
    <t>GEAR PATTI (SET OF 2) MKM</t>
  </si>
  <si>
    <t>UN 1332</t>
  </si>
  <si>
    <t>THERMOSTAT VALVE INTER DI</t>
  </si>
  <si>
    <t>R08-L03-C</t>
  </si>
  <si>
    <t>UN 1327</t>
  </si>
  <si>
    <t>WATER BODY TUBE INTER DI</t>
  </si>
  <si>
    <t>R08-L03-D</t>
  </si>
  <si>
    <t>UN 1218</t>
  </si>
  <si>
    <t>ROCKER BRACKET SET OF 3 INTER DI</t>
  </si>
  <si>
    <t>R08-L02-A</t>
  </si>
  <si>
    <t>UN 1212</t>
  </si>
  <si>
    <t>ROCKER ARM INTER DI</t>
  </si>
  <si>
    <t>R08-L02-B</t>
  </si>
  <si>
    <t>UN 2801</t>
  </si>
  <si>
    <t xml:space="preserve">C.R BOLT INTER  </t>
  </si>
  <si>
    <t>R08-L02-C</t>
  </si>
  <si>
    <t>UN 1286</t>
  </si>
  <si>
    <t>CRANK DOWEL INTER</t>
  </si>
  <si>
    <t>R08-L02-D</t>
  </si>
  <si>
    <t>UN 1134</t>
  </si>
  <si>
    <t>MANIFOLD STUD INTER</t>
  </si>
  <si>
    <t>UN 2419</t>
  </si>
  <si>
    <t xml:space="preserve">ADOPTER FOR HYD PRESSURE PIPE MKM  </t>
  </si>
  <si>
    <t>R08-L01-B</t>
  </si>
  <si>
    <t>R08-L01-C</t>
  </si>
  <si>
    <t>UN 2002</t>
  </si>
  <si>
    <t>R08-L01-D</t>
  </si>
  <si>
    <t>UN 3174</t>
  </si>
  <si>
    <t xml:space="preserve">GEAR BOX DOWEL W/CIRCLIP (O.E) SARPANCH  </t>
  </si>
  <si>
    <t>R14-L03-D</t>
  </si>
  <si>
    <t>UN 1772</t>
  </si>
  <si>
    <t>HI LOW LEVER INTER</t>
  </si>
  <si>
    <t>R16-L07-A</t>
  </si>
  <si>
    <t>UN 1915</t>
  </si>
  <si>
    <t>REAR AXLE LOCK YUVO</t>
  </si>
  <si>
    <t>R16-L07-B</t>
  </si>
  <si>
    <t>UN 1298</t>
  </si>
  <si>
    <t>OIL PUMP VALVE AND SPRING SET INTER</t>
  </si>
  <si>
    <t>R16-L07-C</t>
  </si>
  <si>
    <t>UN 2877</t>
  </si>
  <si>
    <t xml:space="preserve">OIL PUMP VALVE SPRING INTER  </t>
  </si>
  <si>
    <t>R16-L07-D</t>
  </si>
  <si>
    <t>UN 3025</t>
  </si>
  <si>
    <t xml:space="preserve">TAPPET COVER RUBBER INTER DI N/M  </t>
  </si>
  <si>
    <t>R16-L06-A</t>
  </si>
  <si>
    <t>UN 3172</t>
  </si>
  <si>
    <t xml:space="preserve">GEAR BOX DOWEL SET SARPANCH  </t>
  </si>
  <si>
    <t>R14-L03-C</t>
  </si>
  <si>
    <t>UN 1840</t>
  </si>
  <si>
    <t>PINION SPACER INTER DI</t>
  </si>
  <si>
    <t>R16-L06-B</t>
  </si>
  <si>
    <t>UN 1802 A</t>
  </si>
  <si>
    <t>GEAR PATTI SET (2 HOLE) SET OF 2 INTER</t>
  </si>
  <si>
    <t>R14-L03-B</t>
  </si>
  <si>
    <t>UN 2529</t>
  </si>
  <si>
    <t xml:space="preserve">SPOOL CONTROL VALVE YUVO  </t>
  </si>
  <si>
    <t>R16-L06-C</t>
  </si>
  <si>
    <t>UN 2465</t>
  </si>
  <si>
    <t xml:space="preserve">HYDRAULIC ADJUSTING PATTI YUVO  </t>
  </si>
  <si>
    <t>R16-L05-A</t>
  </si>
  <si>
    <t>UN 2466</t>
  </si>
  <si>
    <t>R16-L05-B</t>
  </si>
  <si>
    <t>UN 3319</t>
  </si>
  <si>
    <t xml:space="preserve">HYDRAULIC DOWTY WASHER MEDIUM 5/8"B.S.P. (17MM) INTER DI  </t>
  </si>
  <si>
    <t>R10-L01-B</t>
  </si>
  <si>
    <t>UN 1774</t>
  </si>
  <si>
    <t>HI LOW PIN (3 CUT) INTER</t>
  </si>
  <si>
    <t>UN 1802</t>
  </si>
  <si>
    <t>GEAR PATTI 2HOLE BIG INTER</t>
  </si>
  <si>
    <t>UN 1801</t>
  </si>
  <si>
    <t>GEAR PATTI 2 HOLE SMALL INTER</t>
  </si>
  <si>
    <t>R14-L04-B</t>
  </si>
  <si>
    <t>UN 1800</t>
  </si>
  <si>
    <t>GEAR PATTI EXTRA THICK INTER DI</t>
  </si>
  <si>
    <t>R14-L04-C</t>
  </si>
  <si>
    <t>UN 1806</t>
  </si>
  <si>
    <t>GEAR GUIDE PLATE NST</t>
  </si>
  <si>
    <t>R14-L04-D</t>
  </si>
  <si>
    <t>UN 3334</t>
  </si>
  <si>
    <t xml:space="preserve">REVERSE GEAR WASHER INTER DI  </t>
  </si>
  <si>
    <t>R10-L02-C</t>
  </si>
  <si>
    <t>UN 3314 A</t>
  </si>
  <si>
    <t xml:space="preserve">DIFFERENTIAL WASHER SET YUVO  </t>
  </si>
  <si>
    <t>R10-L01-C</t>
  </si>
  <si>
    <t>UN 3320</t>
  </si>
  <si>
    <t xml:space="preserve">HYDRAULIC DOWTY WASHER (18 MM) INTER DI  </t>
  </si>
  <si>
    <t>R10-L01-D</t>
  </si>
  <si>
    <t>UN 1591</t>
  </si>
  <si>
    <t>SEAT PIN COLLAR TYPE INTER DI</t>
  </si>
  <si>
    <t>R08-L07-A</t>
  </si>
  <si>
    <t>UN 1592</t>
  </si>
  <si>
    <t>SEAT PIN STEP TYPE INTER DI</t>
  </si>
  <si>
    <t>R08-L07-B</t>
  </si>
  <si>
    <t>UN 1593</t>
  </si>
  <si>
    <t>SEAT PIN SMALL (BOTH SIDE LOCK) INTER DI</t>
  </si>
  <si>
    <t>R08-L07-C</t>
  </si>
  <si>
    <t>UN 1593 A</t>
  </si>
  <si>
    <t>SEAT PIN LONG (BOTH SIDE LOCK)  INTER DI</t>
  </si>
  <si>
    <t>R08-L07-D</t>
  </si>
  <si>
    <t>UN 1346</t>
  </si>
  <si>
    <t>COOLING NOZZLE ARJUN</t>
  </si>
  <si>
    <t>R08-L06-A</t>
  </si>
  <si>
    <t>UN 1363</t>
  </si>
  <si>
    <t>NOZZLE PIPE CLAMP (WITH NAMADA) INTER</t>
  </si>
  <si>
    <t>R08-L06-B</t>
  </si>
  <si>
    <t>R08-L06-C</t>
  </si>
  <si>
    <t>UN 1175</t>
  </si>
  <si>
    <t>HEAD TIKKI INTER</t>
  </si>
  <si>
    <t>UN 1179</t>
  </si>
  <si>
    <t>CAM TIKKI INTER DI</t>
  </si>
  <si>
    <t>R08-L05-B</t>
  </si>
  <si>
    <t>UN 1209</t>
  </si>
  <si>
    <t>PUSH ROD INTER DI</t>
  </si>
  <si>
    <t>R08-L05-C</t>
  </si>
  <si>
    <t>UN 1354</t>
  </si>
  <si>
    <t>FUEL PUMP PLATE 4 HOLE INTER DI</t>
  </si>
  <si>
    <t>R08-L05-D</t>
  </si>
  <si>
    <t>UN 1246</t>
  </si>
  <si>
    <t>GALLERY PLUG (NPT) BIG INTER DI</t>
  </si>
  <si>
    <t>UN 1247</t>
  </si>
  <si>
    <t>GALLERY PLUG (NPT) SMALL INTER DI</t>
  </si>
  <si>
    <t>R08-L04-B</t>
  </si>
  <si>
    <t>UN 1325</t>
  </si>
  <si>
    <t>WATER BODY IMPELLER INTER DI</t>
  </si>
  <si>
    <t>R08-L04-C</t>
  </si>
  <si>
    <t>UN 1326</t>
  </si>
  <si>
    <t>WATER BODY IMPELLER SARPANCH</t>
  </si>
  <si>
    <t>R08-L04-D</t>
  </si>
  <si>
    <t>UN 1162</t>
  </si>
  <si>
    <t>AIR CLEANER BRACE 3 CYL. INTER DI</t>
  </si>
  <si>
    <t>UN 2545</t>
  </si>
  <si>
    <t xml:space="preserve">HYDRAULIC SAFETY CHAIN INTER  </t>
  </si>
  <si>
    <t>A-22</t>
  </si>
  <si>
    <t>UN 2547</t>
  </si>
  <si>
    <t xml:space="preserve">HYDRAULIC SAFETY CHAIN NST  </t>
  </si>
  <si>
    <t>UN 1384</t>
  </si>
  <si>
    <t>SOCKET STAY ROD BALL INTER</t>
  </si>
  <si>
    <t>UN 1988</t>
  </si>
  <si>
    <t>UN 1988 A</t>
  </si>
  <si>
    <t>UN 2929</t>
  </si>
  <si>
    <t xml:space="preserve">HOSE PIPE KIT (SET OF 2) ARJUN  </t>
  </si>
  <si>
    <t>R10-L06-A</t>
  </si>
  <si>
    <t>UN 2625</t>
  </si>
  <si>
    <t xml:space="preserve">BRACKET PIN NOVO  </t>
  </si>
  <si>
    <t>R10-L06-B</t>
  </si>
  <si>
    <t>UN 1987</t>
  </si>
  <si>
    <t>UN 1987 A</t>
  </si>
  <si>
    <t>UN 1996</t>
  </si>
  <si>
    <t>BRAKE PATTI SET (LONG BOLT) SARPANCH</t>
  </si>
  <si>
    <t>UN 1993</t>
  </si>
  <si>
    <t>BRAKE PATTI SET NST</t>
  </si>
  <si>
    <t>UN 1994</t>
  </si>
  <si>
    <t>BRAKE PATTI SET SET OF 5 INTER</t>
  </si>
  <si>
    <t>UN 1995</t>
  </si>
  <si>
    <t>BRAKE PATTI SET SARPANCH</t>
  </si>
  <si>
    <t>UN 1323</t>
  </si>
  <si>
    <t>WATER BODY CHUKNUT INTER DI</t>
  </si>
  <si>
    <t>UN 2623</t>
  </si>
  <si>
    <t xml:space="preserve">BRACKET PIN 585 DI  </t>
  </si>
  <si>
    <t>UN 2622</t>
  </si>
  <si>
    <t xml:space="preserve">BRACKET PIN INTER  </t>
  </si>
  <si>
    <t>UN 2624</t>
  </si>
  <si>
    <t xml:space="preserve">BRACKET PIN YUVO  </t>
  </si>
  <si>
    <t>UN 2578 A</t>
  </si>
  <si>
    <t xml:space="preserve">TOP LINK ZULLA PIN YUVO  </t>
  </si>
  <si>
    <t>UN 2578</t>
  </si>
  <si>
    <t xml:space="preserve">TOP LINK ZULLA PIN INTER DI  </t>
  </si>
  <si>
    <t>UN 2591</t>
  </si>
  <si>
    <t xml:space="preserve">TOP LINK PIN TWO HOLE INTER DI  </t>
  </si>
  <si>
    <t>UN 2590</t>
  </si>
  <si>
    <t xml:space="preserve">TOP LINK PIN BIG COLLAR YUVO  </t>
  </si>
  <si>
    <t>UN 2917</t>
  </si>
  <si>
    <t xml:space="preserve">RADIATOR HOSE TOP &amp; BOTTOM SET OF 2 EPDM INTER  </t>
  </si>
  <si>
    <t>R09-L06-C</t>
  </si>
  <si>
    <t>UN 2965</t>
  </si>
  <si>
    <t xml:space="preserve">GEAR LEVER BOOT NST  </t>
  </si>
  <si>
    <t>UN 2954</t>
  </si>
  <si>
    <t>R09-L04-B</t>
  </si>
  <si>
    <t>TOP LINK ZULLA PIN INTER O/M</t>
  </si>
  <si>
    <t>TOP LINK PIN 2 HOLE INTER O/M</t>
  </si>
  <si>
    <t>UN 2963</t>
  </si>
  <si>
    <t xml:space="preserve">GEAR BOOT MKM  </t>
  </si>
  <si>
    <t>UN 2987</t>
  </si>
  <si>
    <t xml:space="preserve">MUDGUARD PAD THICK INTER  </t>
  </si>
  <si>
    <t>R09-L03-B</t>
  </si>
  <si>
    <t>UN 2939</t>
  </si>
  <si>
    <t xml:space="preserve">A.C. MESH BEEDING BOTTOM GROOVE TYPE(O.E) INTER DI  </t>
  </si>
  <si>
    <t>UN 2941</t>
  </si>
  <si>
    <t xml:space="preserve">AIR CLEANER GLASS BEEDING LOWER INTER  </t>
  </si>
  <si>
    <t>R09-L02-B</t>
  </si>
  <si>
    <t>UN 2949</t>
  </si>
  <si>
    <t>R09-L04-C</t>
  </si>
  <si>
    <t>UN 3028</t>
  </si>
  <si>
    <t xml:space="preserve">DRAFT LINK BOOT YUVO  </t>
  </si>
  <si>
    <t>R09-L02-C</t>
  </si>
  <si>
    <t>UN 2961</t>
  </si>
  <si>
    <t xml:space="preserve">GEAR BOOT INTER  </t>
  </si>
  <si>
    <t>R09-L01-B</t>
  </si>
  <si>
    <t>UN 2932</t>
  </si>
  <si>
    <t xml:space="preserve">HYDRAULIC SUCTION HOSE EPDM INTER DI  </t>
  </si>
  <si>
    <t>UN 2935</t>
  </si>
  <si>
    <t xml:space="preserve">WATER BODY HOSE L TYPE EPDM INTER  </t>
  </si>
  <si>
    <t>UN 2943</t>
  </si>
  <si>
    <t xml:space="preserve">BONNET BEEDING EPDM INTER DI  </t>
  </si>
  <si>
    <t>UN 2729 C</t>
  </si>
  <si>
    <t xml:space="preserve">SIDE STICKER L/M (RED)  MKM 575 DI </t>
  </si>
  <si>
    <t>R03-L02-B</t>
  </si>
  <si>
    <t>UN 2729 B</t>
  </si>
  <si>
    <t xml:space="preserve">SIDE STICKER L/M (RED)  MKM 475 DI </t>
  </si>
  <si>
    <t>UN 2944</t>
  </si>
  <si>
    <t xml:space="preserve">BONNET BEEDING NST  </t>
  </si>
  <si>
    <t>R03-L01-A</t>
  </si>
  <si>
    <t>UN 2674</t>
  </si>
  <si>
    <t xml:space="preserve">ANDA MONOGRAME INTER DI  </t>
  </si>
  <si>
    <t>R02-L03-A</t>
  </si>
  <si>
    <t>UN 2729</t>
  </si>
  <si>
    <t xml:space="preserve">SIDE STICKER L/M (RED)  MKM 265 DI </t>
  </si>
  <si>
    <t>UN 2729 A</t>
  </si>
  <si>
    <t xml:space="preserve">SIDE STICKER L/M (RED)  MKM 275 DI </t>
  </si>
  <si>
    <t>R08-L08-A</t>
  </si>
  <si>
    <t>UN 2914</t>
  </si>
  <si>
    <t xml:space="preserve">AIR CLEANER HOSE W/SPRING EPDM 4 CYL INTER DI INTER DI  </t>
  </si>
  <si>
    <t>UN 2915</t>
  </si>
  <si>
    <t xml:space="preserve">AIR CLEANER HOSE W/SPRING 3 CYL. INTER DI  </t>
  </si>
  <si>
    <t>UN 2951</t>
  </si>
  <si>
    <t>R09-L05-D</t>
  </si>
  <si>
    <t>UN 2720</t>
  </si>
  <si>
    <t xml:space="preserve">SIDE STICKER MKM 275 DI </t>
  </si>
  <si>
    <t>R03-L03-B</t>
  </si>
  <si>
    <t>UN 3463</t>
  </si>
  <si>
    <t xml:space="preserve">WATER SEPERATOR BRACKET INTER DI  </t>
  </si>
  <si>
    <t>UN 1386</t>
  </si>
  <si>
    <t>STAY ROD BALL INTER</t>
  </si>
  <si>
    <t>UN 1387</t>
  </si>
  <si>
    <t>STAY ROD BALL THICK 585 DI</t>
  </si>
  <si>
    <t>UN 1383 A</t>
  </si>
  <si>
    <t>STAY ROD NUT MKM</t>
  </si>
  <si>
    <t>UN 1382</t>
  </si>
  <si>
    <t>STAY ROD NUT INTER</t>
  </si>
  <si>
    <t>UN 1383</t>
  </si>
  <si>
    <t>STAY ROD NUT INTER DI</t>
  </si>
  <si>
    <t>UN 1385</t>
  </si>
  <si>
    <t>CAP STAY ROD BALL INTER</t>
  </si>
  <si>
    <t>UN 1809</t>
  </si>
  <si>
    <t>GEAR BOX LOWER PLATE SARPANCH</t>
  </si>
  <si>
    <t>A-23</t>
  </si>
  <si>
    <t>R03-L02-C</t>
  </si>
  <si>
    <t>UN 4118</t>
  </si>
  <si>
    <t>FRONT WHEEL CAP 3 HOLE INTER</t>
  </si>
  <si>
    <t>R05-L04-A</t>
  </si>
  <si>
    <t>UN 1650</t>
  </si>
  <si>
    <t>FOOT STEP COMPLETE B/P</t>
  </si>
  <si>
    <t>R05-L04-B</t>
  </si>
  <si>
    <t>UN 1322</t>
  </si>
  <si>
    <t>WATER PUMP ASSEMBLY ARJUN</t>
  </si>
  <si>
    <t>R05-L03-A</t>
  </si>
  <si>
    <t>UN 1345</t>
  </si>
  <si>
    <t>WATER PUMP ASSEMBLY YUVO</t>
  </si>
  <si>
    <t>R05-L03-B</t>
  </si>
  <si>
    <t>UN 1321</t>
  </si>
  <si>
    <t>WATER PUMP ASSEMBLY INTER DI</t>
  </si>
  <si>
    <t>R05-L03-C</t>
  </si>
  <si>
    <t>UN 1322 B</t>
  </si>
  <si>
    <t>WATER PUMP ASSEMBLY ARJUN NOVO</t>
  </si>
  <si>
    <t>UN 1320</t>
  </si>
  <si>
    <t>WATER PUMP ASSEMBLY NST</t>
  </si>
  <si>
    <t>R05-L02-B</t>
  </si>
  <si>
    <t>UN 1322 A</t>
  </si>
  <si>
    <t>WATER PUMP ASSEMBLY ARJUN N/M</t>
  </si>
  <si>
    <t>R05-L02-C</t>
  </si>
  <si>
    <t>UN 1874</t>
  </si>
  <si>
    <t>DIFFERENTIAL CASE ARJUN</t>
  </si>
  <si>
    <t>R05-L01-A</t>
  </si>
  <si>
    <t>UN 1885</t>
  </si>
  <si>
    <t>DIFFERENTIAL CASE YUVO</t>
  </si>
  <si>
    <t>R05-L01-B</t>
  </si>
  <si>
    <t>UN 3405</t>
  </si>
  <si>
    <t xml:space="preserve">ALTENATOR BRACKET NST  </t>
  </si>
  <si>
    <t>UN 1646</t>
  </si>
  <si>
    <t>FOOT BOARD SET OF 2 INTER</t>
  </si>
  <si>
    <t>R04-L04-A</t>
  </si>
  <si>
    <t>UN 1647</t>
  </si>
  <si>
    <t>FOOT BOARD SET OF 2 BHOOMIPUTA</t>
  </si>
  <si>
    <t>R04-L02-A</t>
  </si>
  <si>
    <t>UN 2065</t>
  </si>
  <si>
    <t>DIFFERENTIAL GEAR KIT (SET OF 6)  INTER DI</t>
  </si>
  <si>
    <t>R04-L02-B</t>
  </si>
  <si>
    <t>UN 1647 A</t>
  </si>
  <si>
    <t>FOOT BOARD SET OF 2 MKM</t>
  </si>
  <si>
    <t>R02-L03-B</t>
  </si>
  <si>
    <t>UN 2067</t>
  </si>
  <si>
    <t>UN 2066</t>
  </si>
  <si>
    <t>UN 2321</t>
  </si>
  <si>
    <t>UN 1144</t>
  </si>
  <si>
    <t>AIR CLEANER ASSEMBLY INTER DI</t>
  </si>
  <si>
    <t>R03-L04-A</t>
  </si>
  <si>
    <t>UN 3403</t>
  </si>
  <si>
    <t xml:space="preserve">ALTENATOR BRACKET 3 CYL. INTER DI  </t>
  </si>
  <si>
    <t>UN 1873</t>
  </si>
  <si>
    <t>DIFFERENTIAL CASE INTER DI</t>
  </si>
  <si>
    <t>R07-L02-B</t>
  </si>
  <si>
    <t>UN 1866</t>
  </si>
  <si>
    <t>BULL PINION CAGE LH INTER DI</t>
  </si>
  <si>
    <t>UN 1866 A</t>
  </si>
  <si>
    <t>BULL PINION CAGE RH INTER DI</t>
  </si>
  <si>
    <t>R07-L03-B</t>
  </si>
  <si>
    <t>UN 1102</t>
  </si>
  <si>
    <t>TAPPET COVER 3 CYL INTER DI</t>
  </si>
  <si>
    <t>UN 3468</t>
  </si>
  <si>
    <t xml:space="preserve">TAIL LIGHT HOUSING ARJUN  </t>
  </si>
  <si>
    <t>R07-L04-B</t>
  </si>
  <si>
    <t>UN 1101</t>
  </si>
  <si>
    <t>TAPPET COVER 4 CYL. INTER DI</t>
  </si>
  <si>
    <t>R07-L04-C</t>
  </si>
  <si>
    <t>UN 4122</t>
  </si>
  <si>
    <t>WATER PUMP ASSEMBLY SWARAJ 735/724</t>
  </si>
  <si>
    <t>R06-L04-A</t>
  </si>
  <si>
    <t>UN 1651 A</t>
  </si>
  <si>
    <t>R06-L04-B</t>
  </si>
  <si>
    <t>UN 1867 A</t>
  </si>
  <si>
    <t>BULL PINION CAGE RH NST</t>
  </si>
  <si>
    <t>WATER PUMP ASSEMBLY SONALIKA SIKANDER</t>
  </si>
  <si>
    <t>R06-L03-B</t>
  </si>
  <si>
    <t>UN 1867</t>
  </si>
  <si>
    <t>BULL PINION CAGE LH NST</t>
  </si>
  <si>
    <t>R06-L03-C</t>
  </si>
  <si>
    <t>UN 1869 A</t>
  </si>
  <si>
    <t>BULL PINION CAGE RH MKM</t>
  </si>
  <si>
    <t>UN 1869</t>
  </si>
  <si>
    <t>BULL PINION CAGE LH MKM</t>
  </si>
  <si>
    <t>R06-L02-B</t>
  </si>
  <si>
    <t>UN 1875</t>
  </si>
  <si>
    <t>DIFFERENTIAL CASE MKM</t>
  </si>
  <si>
    <t>R06-L01-B</t>
  </si>
  <si>
    <t>UN 3464</t>
  </si>
  <si>
    <t>UN 1795</t>
  </si>
  <si>
    <t>GEAR BOX TOP COVER INTER DI</t>
  </si>
  <si>
    <t>UN 1808</t>
  </si>
  <si>
    <t>GEAR BOX TOP COVER (UPPER) SARPANCH</t>
  </si>
  <si>
    <t>UN 1962A</t>
  </si>
  <si>
    <t>R01-L01-E</t>
  </si>
  <si>
    <t>UN 1965 A</t>
  </si>
  <si>
    <t>R01-L01-D</t>
  </si>
  <si>
    <t>UN 1965</t>
  </si>
  <si>
    <t>UN 1962</t>
  </si>
  <si>
    <t>UN 1964 A</t>
  </si>
  <si>
    <t>R01-L02-E</t>
  </si>
  <si>
    <t>UN 1868</t>
  </si>
  <si>
    <t>BULL PINION CAGE LH ARJUN</t>
  </si>
  <si>
    <t>UN 1868 A</t>
  </si>
  <si>
    <t>BULL PINION CAGE RH ARJUN</t>
  </si>
  <si>
    <t>UN 1967</t>
  </si>
  <si>
    <t>UN 1964</t>
  </si>
  <si>
    <t>R01-L03-D</t>
  </si>
  <si>
    <t>UN 4123</t>
  </si>
  <si>
    <t>WATER PUMP ASSEMBLY SWARAJ 855</t>
  </si>
  <si>
    <t>R01-L04-B</t>
  </si>
  <si>
    <t>UN 1702</t>
  </si>
  <si>
    <t>PRESSURE PLATE ASSEMBLY (10") INTER</t>
  </si>
  <si>
    <t>R01-L04-C</t>
  </si>
  <si>
    <t>R02-L05-C</t>
  </si>
  <si>
    <t>TR 1024</t>
  </si>
  <si>
    <t>R02-L05-B</t>
  </si>
  <si>
    <t>IT 9773</t>
  </si>
  <si>
    <t>DIFFERENTIAL GEAR KIT SONALIKA (SET OF 6)</t>
  </si>
  <si>
    <t>R02-L05-A</t>
  </si>
  <si>
    <t>DIFFERENTIAL GEAR KIT SWARAJ 735 (SET OF 6)</t>
  </si>
  <si>
    <t>R02-L04-C</t>
  </si>
  <si>
    <t>TR 9737</t>
  </si>
  <si>
    <t>R02-L04-B</t>
  </si>
  <si>
    <t>DIFFERENTIAL GEAR KIT SWARAJ 855</t>
  </si>
  <si>
    <t>R02-L04-A</t>
  </si>
  <si>
    <t>HEAD VALVE SPRING INTER (SET OF 16)</t>
  </si>
  <si>
    <t>A-01</t>
  </si>
  <si>
    <t>R01-L08-A</t>
  </si>
  <si>
    <t>UN 2894</t>
  </si>
  <si>
    <t xml:space="preserve">LOWER LINK SPRING SONALIKA/FORD  </t>
  </si>
  <si>
    <t>R01-L07-A</t>
  </si>
  <si>
    <t>UN 2865</t>
  </si>
  <si>
    <t xml:space="preserve">DELUXE SEAT SPRING (O.E) INTER  </t>
  </si>
  <si>
    <t>R01-L06-A</t>
  </si>
  <si>
    <t>UN 2886</t>
  </si>
  <si>
    <t xml:space="preserve">SPRING DRAFT LINK INTER  </t>
  </si>
  <si>
    <t>R01-L05-A</t>
  </si>
  <si>
    <t>UN 2855</t>
  </si>
  <si>
    <t>R01-L05-B</t>
  </si>
  <si>
    <t>UN 2892</t>
  </si>
  <si>
    <t>UN 2893</t>
  </si>
  <si>
    <t xml:space="preserve">CLUTCH PADEL SPRING YUVO  </t>
  </si>
  <si>
    <t>UN 2862</t>
  </si>
  <si>
    <t xml:space="preserve">CLUTCH PADLE SPRING NST  </t>
  </si>
  <si>
    <t>UN 2861</t>
  </si>
  <si>
    <t>UN 2856</t>
  </si>
  <si>
    <t>UN 2857</t>
  </si>
  <si>
    <t>UN 2874</t>
  </si>
  <si>
    <t xml:space="preserve">LIFT PLUG SPRING INTER  </t>
  </si>
  <si>
    <t>R02-L06-D</t>
  </si>
  <si>
    <t>UN 2881</t>
  </si>
  <si>
    <t xml:space="preserve">RELEASE PLATE SPRING INTER  </t>
  </si>
  <si>
    <t>UN 2867</t>
  </si>
  <si>
    <t xml:space="preserve">FOOT ACCILATOR SPRING MKM 36 </t>
  </si>
  <si>
    <t>R02-L04-D</t>
  </si>
  <si>
    <t>UN 2870</t>
  </si>
  <si>
    <t xml:space="preserve">HYDRAULIC SPRING BIG INTER DI  </t>
  </si>
  <si>
    <t>R01-L05-C</t>
  </si>
  <si>
    <t>UN 3544</t>
  </si>
  <si>
    <t xml:space="preserve"> PIPE FUEL INJ. (SET OF 4) M&amp;M 575 DI  </t>
  </si>
  <si>
    <t>R03-L09-A</t>
  </si>
  <si>
    <t>UN 2888</t>
  </si>
  <si>
    <t xml:space="preserve">TOPLINK SPRING INTER DI 130/-(17-1-2023) </t>
  </si>
  <si>
    <t>R02-L03-C</t>
  </si>
  <si>
    <t>UN 2887</t>
  </si>
  <si>
    <t xml:space="preserve">TOPLINK SPRING INTER  </t>
  </si>
  <si>
    <t>R02-L03-D</t>
  </si>
  <si>
    <t>UN 3545</t>
  </si>
  <si>
    <t xml:space="preserve"> PIPE FUEL INJECTION YUVRAJ  </t>
  </si>
  <si>
    <t>R03-L08-B</t>
  </si>
  <si>
    <t>UN 3609</t>
  </si>
  <si>
    <t xml:space="preserve"> PIPE FUEL INJECTION (SET OF 4) ARJUN  </t>
  </si>
  <si>
    <t>R03-L08-A</t>
  </si>
  <si>
    <t>UN 3579</t>
  </si>
  <si>
    <t xml:space="preserve"> WATER SEPERATOR PIPE (SET OF 3) INTER DI  </t>
  </si>
  <si>
    <t>R03-L07-A</t>
  </si>
  <si>
    <t>UN 3595 A</t>
  </si>
  <si>
    <t xml:space="preserve">006014958V91 PIPE TANK TO FEED PUMP (3 CYL.) YUVO  </t>
  </si>
  <si>
    <t>R03-L06-A</t>
  </si>
  <si>
    <t>UN 3595</t>
  </si>
  <si>
    <t xml:space="preserve">00601495V91 PIPE TANK TO FEED PUMP (4 CYL.) YUVO  </t>
  </si>
  <si>
    <t>R03-L06-B</t>
  </si>
  <si>
    <t>UN 2886 A</t>
  </si>
  <si>
    <t xml:space="preserve">SPRING DRAFT LINK YUVO  </t>
  </si>
  <si>
    <t>R03-L05-B</t>
  </si>
  <si>
    <t>UN 2883</t>
  </si>
  <si>
    <t xml:space="preserve">ROCKER SPRING INTER DI  </t>
  </si>
  <si>
    <t>R02-L06-C</t>
  </si>
  <si>
    <t>UN 1952</t>
  </si>
  <si>
    <t>HAND BRAKE ASSY (COMPLETE W/WIRE) INTER DI</t>
  </si>
  <si>
    <t>UN 3594</t>
  </si>
  <si>
    <t xml:space="preserve"> OVER FLOW PIPE YUVO  </t>
  </si>
  <si>
    <t>UN 3591</t>
  </si>
  <si>
    <t xml:space="preserve">8000667B12 PIPE FUEL TANK TO FEED PUMP (3 CYL.) NST  </t>
  </si>
  <si>
    <t>UN 3590</t>
  </si>
  <si>
    <t xml:space="preserve">8000666B12 PIPE FUEL TANK TO FEED PUMP (4 CYL.) NST  </t>
  </si>
  <si>
    <t>UN 1473 A</t>
  </si>
  <si>
    <t>TIE ROD TUBE (BIG) INTER O/M</t>
  </si>
  <si>
    <t>UN 1473</t>
  </si>
  <si>
    <t>TIE ROD TUBE (SMALL) INTER O/M</t>
  </si>
  <si>
    <t>UN 3415</t>
  </si>
  <si>
    <t xml:space="preserve">BONNET CABLE ARJUN  </t>
  </si>
  <si>
    <t>UN 3455</t>
  </si>
  <si>
    <t xml:space="preserve">SPEEDO METER CABLE NST  </t>
  </si>
  <si>
    <t>UN 3452</t>
  </si>
  <si>
    <t xml:space="preserve">SPEEDO METER CABLE INTER DI  </t>
  </si>
  <si>
    <t>UN 3454</t>
  </si>
  <si>
    <t xml:space="preserve">SPEEDO METER CABLE SARPANCH  </t>
  </si>
  <si>
    <t>UN 3453</t>
  </si>
  <si>
    <t xml:space="preserve">SPEEDO METER CABLE B/P  </t>
  </si>
  <si>
    <t>UN 3399</t>
  </si>
  <si>
    <t xml:space="preserve">ACCILATOR CABLE YUVO  </t>
  </si>
  <si>
    <t>UN 3401</t>
  </si>
  <si>
    <t xml:space="preserve">ACCILATOR CABLE 47" (LONG) INTER DI  </t>
  </si>
  <si>
    <t>UN 1958</t>
  </si>
  <si>
    <t>UN 2889</t>
  </si>
  <si>
    <t xml:space="preserve">TOPLINK HANGER LOCK INTER  </t>
  </si>
  <si>
    <t>UN 1466</t>
  </si>
  <si>
    <t>TIE ROD TUBE MKM</t>
  </si>
  <si>
    <t>UN 1465</t>
  </si>
  <si>
    <t>TIE ROD TUBE W/ CLAMP 585 DI</t>
  </si>
  <si>
    <t>UN 3526 A</t>
  </si>
  <si>
    <t>OIL PRESSURE PIPE INTER DI</t>
  </si>
  <si>
    <t>NOZZLE PIPE INTER</t>
  </si>
  <si>
    <t>R04-L08-B</t>
  </si>
  <si>
    <t>UN 2747 A</t>
  </si>
  <si>
    <t xml:space="preserve">FRONT SUPPORT BUSH (SET OF 2) YUVO  </t>
  </si>
  <si>
    <t>UN 2754 A</t>
  </si>
  <si>
    <t xml:space="preserve">SPANDLE PIN BUSH ARJUN C.E.  </t>
  </si>
  <si>
    <t>R07-L02-C</t>
  </si>
  <si>
    <t>UN 2746</t>
  </si>
  <si>
    <t xml:space="preserve">CLUTCH PADEL BUSH INTER DI  </t>
  </si>
  <si>
    <t>UN 2744 A</t>
  </si>
  <si>
    <t xml:space="preserve">CENTER PIN BUSH COLLAR TYPE (SET OF 2) ARJUN LOADER  </t>
  </si>
  <si>
    <t>UN 3419</t>
  </si>
  <si>
    <t xml:space="preserve">CHOWK CABLE (HOOK TYPE) BRASS INTER DI  </t>
  </si>
  <si>
    <t>UN 3630</t>
  </si>
  <si>
    <t xml:space="preserve"> HYD. METAL PIPE BHOOMIPUTRA  </t>
  </si>
  <si>
    <t>R03-L04-B</t>
  </si>
  <si>
    <t>UN 3551</t>
  </si>
  <si>
    <t xml:space="preserve">5550100R91 SPILL PIPE NUT TYPE (3 CYL.) YUVRAJ  </t>
  </si>
  <si>
    <t>UN 3552</t>
  </si>
  <si>
    <t xml:space="preserve">5551103R91 SPILL PIPE BENJO TYPE (4 CYL.) INTER DI  </t>
  </si>
  <si>
    <t>UN 2866</t>
  </si>
  <si>
    <t xml:space="preserve">FOOT ACCILATOR SPRING INTER  </t>
  </si>
  <si>
    <t>UN 3550</t>
  </si>
  <si>
    <t>UN 3628 A</t>
  </si>
  <si>
    <t xml:space="preserve"> POWER STG. HOSE ASSY. YUVO  </t>
  </si>
  <si>
    <t>UN 3630 A</t>
  </si>
  <si>
    <t xml:space="preserve"> HYD. METAL PIPE YUVO  </t>
  </si>
  <si>
    <t>R03-L01-B</t>
  </si>
  <si>
    <t>UN 3610</t>
  </si>
  <si>
    <t xml:space="preserve">6000820FI SPILL PIPE (4 CYL.) ARJUN  </t>
  </si>
  <si>
    <t>R03-L01-C</t>
  </si>
  <si>
    <t>UN 3554</t>
  </si>
  <si>
    <t xml:space="preserve">5551105R91 SPILL PIPE 2 CYL 255 DI  </t>
  </si>
  <si>
    <t>UN 2860</t>
  </si>
  <si>
    <t xml:space="preserve">CLUTCH CARBON SPRING INTER  </t>
  </si>
  <si>
    <t>UN 3580</t>
  </si>
  <si>
    <t xml:space="preserve"> OIL PRESSURE PIPE SARPANCH  </t>
  </si>
  <si>
    <t>R04-L09-A</t>
  </si>
  <si>
    <t>UN 3534</t>
  </si>
  <si>
    <t xml:space="preserve"> BREATHER PIPE (UMBRELLA TYPE) INTER  </t>
  </si>
  <si>
    <t>R04-L08-A</t>
  </si>
  <si>
    <t>UN 3568</t>
  </si>
  <si>
    <t xml:space="preserve">5555832 PIPE FEED PUMP TO FILTER (3 CYL.) INTER DI  </t>
  </si>
  <si>
    <t>R04-L07-B</t>
  </si>
  <si>
    <t>UN 3571</t>
  </si>
  <si>
    <t xml:space="preserve">555833R12 PIPE FILTER TO INJ. PUMP HALF FLEXIBLE NST  </t>
  </si>
  <si>
    <t>R04-L06-B</t>
  </si>
  <si>
    <t>UN 3569</t>
  </si>
  <si>
    <t xml:space="preserve">5555833 PIPE FILTER TO INJ. PUMP (3 CYL.) INTER DI  </t>
  </si>
  <si>
    <t>R04-L07-A</t>
  </si>
  <si>
    <t>UN 2858</t>
  </si>
  <si>
    <t>UN 2863</t>
  </si>
  <si>
    <t xml:space="preserve">CLUTCH SLEEVE SPRING INTER DI  </t>
  </si>
  <si>
    <t>UN 3570</t>
  </si>
  <si>
    <t xml:space="preserve">555832R12 PIPE FEED PUMP TO FILTER HALF FLEXIBLE NST  </t>
  </si>
  <si>
    <t>R04-L06-A</t>
  </si>
  <si>
    <t>UN 3616</t>
  </si>
  <si>
    <t xml:space="preserve">6000355F3 PIPE FEED PUMP TO FILTER ARJUN  </t>
  </si>
  <si>
    <t>R04-L05-A</t>
  </si>
  <si>
    <t>UN 3615</t>
  </si>
  <si>
    <t xml:space="preserve">6000355F2 PIPE FUEL FILTER TO TAP ARJUN  </t>
  </si>
  <si>
    <t>R04-L05-B</t>
  </si>
  <si>
    <t>UN 2859</t>
  </si>
  <si>
    <t>UN 2891</t>
  </si>
  <si>
    <t>UN 3618</t>
  </si>
  <si>
    <t xml:space="preserve">6001670C2 PIPE FUEL TANK TO FEED PUMP ARJUN  </t>
  </si>
  <si>
    <t>R04-L04-B</t>
  </si>
  <si>
    <t>UN 3617</t>
  </si>
  <si>
    <t xml:space="preserve">6000354 PIPE FUEL FILTER TO TAP ARJUN  </t>
  </si>
  <si>
    <t>UN 3593</t>
  </si>
  <si>
    <t>R04-L03-B</t>
  </si>
  <si>
    <t>UN 3624</t>
  </si>
  <si>
    <t>UN 3625</t>
  </si>
  <si>
    <t>UN 3628</t>
  </si>
  <si>
    <t xml:space="preserve"> POWER STG. HOSE YUVO  </t>
  </si>
  <si>
    <t>UN 1165</t>
  </si>
  <si>
    <t>AIR CLEANER CLIP ARJUN</t>
  </si>
  <si>
    <t>R02-L06-A</t>
  </si>
  <si>
    <t>UN 3631</t>
  </si>
  <si>
    <t xml:space="preserve"> POWER STG. HOSE NOVO  </t>
  </si>
  <si>
    <t>R04-L01-B</t>
  </si>
  <si>
    <t>UN 3629</t>
  </si>
  <si>
    <t xml:space="preserve"> POWER STG. HOSE MKM  </t>
  </si>
  <si>
    <t>UN 3565</t>
  </si>
  <si>
    <t xml:space="preserve">5556820 PIPE CPTE. FUEL TO FEED PUMP (4 CYL.) INTER DI  </t>
  </si>
  <si>
    <t>R05-L07-A</t>
  </si>
  <si>
    <t>UN 3586</t>
  </si>
  <si>
    <t xml:space="preserve">5557072R92 PIPE OVER FLOW (WHITE) INTER DI  </t>
  </si>
  <si>
    <t>R05-L06-A</t>
  </si>
  <si>
    <t>UN 1523</t>
  </si>
  <si>
    <t>UN 1522</t>
  </si>
  <si>
    <t>UN 3562</t>
  </si>
  <si>
    <t xml:space="preserve">5554697 PIPE CPTE. OVER FLOW (3CYL) INTER DI  </t>
  </si>
  <si>
    <t>R05-L05-B</t>
  </si>
  <si>
    <t>UN 3585</t>
  </si>
  <si>
    <t xml:space="preserve">6003188B92 PIPE FILTER TO FIP INTER DI  </t>
  </si>
  <si>
    <t>R05-L05-A</t>
  </si>
  <si>
    <t>UN 1474 A</t>
  </si>
  <si>
    <t>TIE ROD TUBE (BIG) YUVRAJ</t>
  </si>
  <si>
    <t>UN 1474</t>
  </si>
  <si>
    <t>TIE ROD TUBE (SMALL) YUVRAJ</t>
  </si>
  <si>
    <t>R02-L06-E</t>
  </si>
  <si>
    <t>UN 2872</t>
  </si>
  <si>
    <t xml:space="preserve">LATCH HOOD SPRING SET OF 2 INTER  </t>
  </si>
  <si>
    <t>UN 2890</t>
  </si>
  <si>
    <t xml:space="preserve">VALVE SPRING (SET OF 8 PCS) INTER DI  </t>
  </si>
  <si>
    <t>R02-L04-E</t>
  </si>
  <si>
    <t>UN 1463</t>
  </si>
  <si>
    <t>TIE ROD TUBE SMALL INTER DI</t>
  </si>
  <si>
    <t>UN 3584</t>
  </si>
  <si>
    <t xml:space="preserve">6003187B91 PIPE FEED PUMP TO FILTER INTER DI  </t>
  </si>
  <si>
    <t>UN 3583</t>
  </si>
  <si>
    <t xml:space="preserve">6002759A92 PIPE OVER FLOW (3 CYL) INTER DI  </t>
  </si>
  <si>
    <t>R03-L05-A</t>
  </si>
  <si>
    <t>UN 2761</t>
  </si>
  <si>
    <t xml:space="preserve">SPANDLE BUSH (SET OF 4 PCS) YUVRAJ  </t>
  </si>
  <si>
    <t>R06-L02-C</t>
  </si>
  <si>
    <t>UN 3417</t>
  </si>
  <si>
    <t xml:space="preserve">CHOWK CABLE (HOOK TYPE) INTER DI  </t>
  </si>
  <si>
    <t>UN 3422</t>
  </si>
  <si>
    <t xml:space="preserve">CHOWK CABLE (L TYPE) ARJUN  </t>
  </si>
  <si>
    <t>UN 2738</t>
  </si>
  <si>
    <t>UN 3420</t>
  </si>
  <si>
    <t xml:space="preserve">CHOWK CABLE (L TYPE) BRASS INTER DI  </t>
  </si>
  <si>
    <t>UN 1836</t>
  </si>
  <si>
    <t>CONSTANT MESH GEAR BUSH INTER</t>
  </si>
  <si>
    <t>UN 3418</t>
  </si>
  <si>
    <t xml:space="preserve">CHOWK CABLE (L TYPE) INTER DI  </t>
  </si>
  <si>
    <t>UN 2753 A</t>
  </si>
  <si>
    <t xml:space="preserve">ROCK SHAFT BUSH (SET OF 4 PCS) MKM  </t>
  </si>
  <si>
    <t>UN 3424</t>
  </si>
  <si>
    <t xml:space="preserve">CHOWK CABLE (L TYPE) BRASS ARJUN  </t>
  </si>
  <si>
    <t>UN 2425</t>
  </si>
  <si>
    <t xml:space="preserve">SUCTION FILTER LONG 585 DI  </t>
  </si>
  <si>
    <t>UN 2424</t>
  </si>
  <si>
    <t xml:space="preserve">SUCTION FILTER YUVO  </t>
  </si>
  <si>
    <t>UN 2422</t>
  </si>
  <si>
    <t xml:space="preserve">SUCTION FILTER NORMAL INTER DI  </t>
  </si>
  <si>
    <t>UN 2426</t>
  </si>
  <si>
    <t xml:space="preserve">SUCTION STRAINER OIL BRAKE ARJUN  </t>
  </si>
  <si>
    <t>UN 2420</t>
  </si>
  <si>
    <t xml:space="preserve">SUCTION FILTER MKM  </t>
  </si>
  <si>
    <t>UN 2753</t>
  </si>
  <si>
    <t xml:space="preserve">ROCK SHAFT BUSH (SET OF 4 PCS) INTER DI  </t>
  </si>
  <si>
    <t>R06-L05-A</t>
  </si>
  <si>
    <t>UN 1836 A</t>
  </si>
  <si>
    <t xml:space="preserve">CONSTANT MESH GEAR BUSH SARPANCH </t>
  </si>
  <si>
    <t>R06-L06-A</t>
  </si>
  <si>
    <t>UN 2420 A</t>
  </si>
  <si>
    <t xml:space="preserve">SUCTION FILTER (BEND) MKM  </t>
  </si>
  <si>
    <t>UN 2744 B</t>
  </si>
  <si>
    <t xml:space="preserve">CENTER PIN BUSH ARJUN C.E.  </t>
  </si>
  <si>
    <t>R07-L05-D</t>
  </si>
  <si>
    <t>UN 2749</t>
  </si>
  <si>
    <t xml:space="preserve">PTO BUSH INTER  </t>
  </si>
  <si>
    <t>R07-L05-C</t>
  </si>
  <si>
    <t>UN 2747</t>
  </si>
  <si>
    <t xml:space="preserve">FRONT SUPPORT BUSH (SET OF 2) NST  </t>
  </si>
  <si>
    <t>UN 2439</t>
  </si>
  <si>
    <t xml:space="preserve">SUCTION FILTER YUVRAJ  </t>
  </si>
  <si>
    <t>UN 1687</t>
  </si>
  <si>
    <t>BONNET HOLDER ARJUN</t>
  </si>
  <si>
    <t>UN 2426 A</t>
  </si>
  <si>
    <t>R07-L07-A</t>
  </si>
  <si>
    <t>UN 2762</t>
  </si>
  <si>
    <t xml:space="preserve">CENTRE PIN BUSH (SET OF 2) YUVRAJ  </t>
  </si>
  <si>
    <t>R07-L06-C</t>
  </si>
  <si>
    <t>UN 2748</t>
  </si>
  <si>
    <t xml:space="preserve">FRONT SUPPORT BUSH ARJUN  </t>
  </si>
  <si>
    <t>UN 2751</t>
  </si>
  <si>
    <t xml:space="preserve">REVERSE GEAR BUSH BIG INTER DI  </t>
  </si>
  <si>
    <t>R07-L03-C</t>
  </si>
  <si>
    <t>UN 2750</t>
  </si>
  <si>
    <t xml:space="preserve">REVERSE GEAR BUSH SMALL INTER DI  </t>
  </si>
  <si>
    <t>UN 2739</t>
  </si>
  <si>
    <t>R07-L06-B</t>
  </si>
  <si>
    <t>UN 2743</t>
  </si>
  <si>
    <t xml:space="preserve">CENTRE PIN BUSH SET OF 2 PCS INTER DI  </t>
  </si>
  <si>
    <t>UN 2742</t>
  </si>
  <si>
    <t xml:space="preserve">BRACKET PIN BUSH INTER DI  </t>
  </si>
  <si>
    <t>R07-L05-A</t>
  </si>
  <si>
    <t>UN 2744</t>
  </si>
  <si>
    <t xml:space="preserve">CENTRE PIN BUSH ARJUN / YUVO  </t>
  </si>
  <si>
    <t>R07-L05-B</t>
  </si>
  <si>
    <t>UN 2741</t>
  </si>
  <si>
    <t xml:space="preserve">BONNET BOLT BUSH 585 DI  </t>
  </si>
  <si>
    <t>R07-L06-A</t>
  </si>
  <si>
    <t>UN 2739 A</t>
  </si>
  <si>
    <t xml:space="preserve">CRANK BUSH ARJUN  </t>
  </si>
  <si>
    <t>UN 2740</t>
  </si>
  <si>
    <t xml:space="preserve">BONNET BOLT BUSH INTER  </t>
  </si>
  <si>
    <t>UN 2754</t>
  </si>
  <si>
    <t xml:space="preserve">SPANDLE BUSH SET OF 4 PCS INTER DI  </t>
  </si>
  <si>
    <t>UN 3299</t>
  </si>
  <si>
    <t xml:space="preserve">VALVE COTTAR MDI  </t>
  </si>
  <si>
    <t>UN 1542</t>
  </si>
  <si>
    <t>UN 3296</t>
  </si>
  <si>
    <t xml:space="preserve">SPANDLE COTTAR INTER DI  </t>
  </si>
  <si>
    <t>UN 1803</t>
  </si>
  <si>
    <t>GEAR BOX LOCK PATTI 1 HOLE INTER</t>
  </si>
  <si>
    <t>UN 2650</t>
  </si>
  <si>
    <t xml:space="preserve">LINCH PIN RING TYPE SMALL INTER DI  </t>
  </si>
  <si>
    <t>UN 2605 A</t>
  </si>
  <si>
    <t xml:space="preserve">LEVELLING SHAFT WITH GEAR 585 DI  </t>
  </si>
  <si>
    <t>R02-L06-B</t>
  </si>
  <si>
    <t>UN 2024</t>
  </si>
  <si>
    <t>RIM PLATE 8 MM INTER DI</t>
  </si>
  <si>
    <t>UN 1487</t>
  </si>
  <si>
    <t>FUEL TANK LOCK NST</t>
  </si>
  <si>
    <t>UN 1489</t>
  </si>
  <si>
    <t>FUEL TANK LOCK MKM</t>
  </si>
  <si>
    <t>UN 1488</t>
  </si>
  <si>
    <t>FUEL TANK LOCK ARJUN</t>
  </si>
  <si>
    <t>UN 1681</t>
  </si>
  <si>
    <t>LATCH HOOD SET COMPLETE INTER DI</t>
  </si>
  <si>
    <t>UN 1682</t>
  </si>
  <si>
    <t>LATCH HOOD SET COMPLETE 585 DI</t>
  </si>
  <si>
    <t>UN 1683</t>
  </si>
  <si>
    <t>LATCH HOOD SET COMPLETE NST</t>
  </si>
  <si>
    <t>UN 2879</t>
  </si>
  <si>
    <t xml:space="preserve">R PIN BIG INTER  </t>
  </si>
  <si>
    <t>UN 2880</t>
  </si>
  <si>
    <t xml:space="preserve">R PIN SMALL INTER  </t>
  </si>
  <si>
    <t>UN 1684</t>
  </si>
  <si>
    <t>BONNET SIDE PANEL KIT ARJUN</t>
  </si>
  <si>
    <t>R02-L02-C</t>
  </si>
  <si>
    <t>UN 2651</t>
  </si>
  <si>
    <t xml:space="preserve">LINCH PIN RING TYPE BIG INTER DI  </t>
  </si>
  <si>
    <t>UN 2608</t>
  </si>
  <si>
    <t xml:space="preserve">Y ROD INTER DI  </t>
  </si>
  <si>
    <t>UN 2453</t>
  </si>
  <si>
    <t xml:space="preserve">POSITION CONTROL SHAFT HI-TECH  </t>
  </si>
  <si>
    <t>UN 2656</t>
  </si>
  <si>
    <t xml:space="preserve">LOWER LINK BALL SMALL INTER DI  </t>
  </si>
  <si>
    <t>UN 2457</t>
  </si>
  <si>
    <t xml:space="preserve">LINK DRAFT INTER DI  </t>
  </si>
  <si>
    <t>UN 2003 A</t>
  </si>
  <si>
    <t>UN 2003</t>
  </si>
  <si>
    <t>R15-L03-D</t>
  </si>
  <si>
    <t>UN 1981</t>
  </si>
  <si>
    <t>BRAKE PIN BIG INTER</t>
  </si>
  <si>
    <t>R15-L03-B</t>
  </si>
  <si>
    <t>UN 1980</t>
  </si>
  <si>
    <t>BRAKE PIN SMALL INTER</t>
  </si>
  <si>
    <t>R15-L03-A</t>
  </si>
  <si>
    <t>UN 1957</t>
  </si>
  <si>
    <t>R15-L02-D</t>
  </si>
  <si>
    <t>UN 1949</t>
  </si>
  <si>
    <t>R15-L02-C</t>
  </si>
  <si>
    <t>UN 1950</t>
  </si>
  <si>
    <t>HAND BRAKE WIRE NST</t>
  </si>
  <si>
    <t>R15-L02-B</t>
  </si>
  <si>
    <t>UN 1948</t>
  </si>
  <si>
    <t>HAND BRAKE WIRE INTER</t>
  </si>
  <si>
    <t>R15-L02-A</t>
  </si>
  <si>
    <t>UN 1956</t>
  </si>
  <si>
    <t>R15-L01-B</t>
  </si>
  <si>
    <t>UN 1990</t>
  </si>
  <si>
    <t>BRAKE PATTI (3 HOLE) MKM</t>
  </si>
  <si>
    <t>R15-L01-A</t>
  </si>
  <si>
    <t>UN 1837</t>
  </si>
  <si>
    <t>COUNTER SHAFT LOCK 2 HOLE INTER DI</t>
  </si>
  <si>
    <t>R01-L10-A</t>
  </si>
  <si>
    <t>UN 1337</t>
  </si>
  <si>
    <t>RADIATOR TEA PVC INTER DI</t>
  </si>
  <si>
    <t>R01-L10-B</t>
  </si>
  <si>
    <t>UN 1954</t>
  </si>
  <si>
    <t>R01-L09-A</t>
  </si>
  <si>
    <t>UN 1955</t>
  </si>
  <si>
    <t>R01-L09-B</t>
  </si>
  <si>
    <t>UN 2505</t>
  </si>
  <si>
    <t xml:space="preserve">SPOOL AND SLEEVE 40 HP HI-TECH  </t>
  </si>
  <si>
    <t>UN 3293</t>
  </si>
  <si>
    <t xml:space="preserve">HYDRAULIC PUMP COTTAR INTER DI  </t>
  </si>
  <si>
    <t>R01-L08-B</t>
  </si>
  <si>
    <t>UN 2506</t>
  </si>
  <si>
    <t xml:space="preserve">SPOOL AND SLEEVE 60 HP HI-TECH  </t>
  </si>
  <si>
    <t>UN 2506 A</t>
  </si>
  <si>
    <t xml:space="preserve">SPOOL AND SLEEVE (19 HOLE) MKM  </t>
  </si>
  <si>
    <t>UN 1979</t>
  </si>
  <si>
    <t>R16-L02-D</t>
  </si>
  <si>
    <t>UN 1979 B</t>
  </si>
  <si>
    <t>R16-L01-D</t>
  </si>
  <si>
    <t>UN 1256</t>
  </si>
  <si>
    <t>OIL PRESSURE TEA (L TYPE) INTER</t>
  </si>
  <si>
    <t>UN 1257</t>
  </si>
  <si>
    <t>OIL PRESSURE TEA INTER DI</t>
  </si>
  <si>
    <t>R01-L06-B</t>
  </si>
  <si>
    <t>UN 3292</t>
  </si>
  <si>
    <t xml:space="preserve">COUNTER SHAFT COTTAR INTER DI  </t>
  </si>
  <si>
    <t>UN 3107</t>
  </si>
  <si>
    <t xml:space="preserve">PINION SHIM ROUND INTER DI  </t>
  </si>
  <si>
    <t>UN 3120</t>
  </si>
  <si>
    <t>UN 3114</t>
  </si>
  <si>
    <t xml:space="preserve">SPINDLE SHIM THIN INTER  </t>
  </si>
  <si>
    <t>UN 3110</t>
  </si>
  <si>
    <t xml:space="preserve">SPINDLE SHAFT SHIM THICK INTER  </t>
  </si>
  <si>
    <t>UN 3109</t>
  </si>
  <si>
    <t xml:space="preserve">REAR AXLE TOP BOLT SHIM THICK INTER  </t>
  </si>
  <si>
    <t>UN 1879</t>
  </si>
  <si>
    <t>DIFFERENTIAL RETAINER KIT NST</t>
  </si>
  <si>
    <t>R14-L02-B</t>
  </si>
  <si>
    <t>UN 3108</t>
  </si>
  <si>
    <t xml:space="preserve">REAR AXLE TOP BOLT SHIM THIN INTER  </t>
  </si>
  <si>
    <t>UN 3113</t>
  </si>
  <si>
    <t xml:space="preserve">SPINDLE SHIM THICK INTER  </t>
  </si>
  <si>
    <t>UN 1877</t>
  </si>
  <si>
    <t>DIFFERENTIAL RETAINER KIT INTER</t>
  </si>
  <si>
    <t>UN 1334</t>
  </si>
  <si>
    <t>RADIATOR CAP SMALL INTER</t>
  </si>
  <si>
    <t>UN 1979 A</t>
  </si>
  <si>
    <t>R16-L02-C</t>
  </si>
  <si>
    <t>UN 2004</t>
  </si>
  <si>
    <t>BULLET FOR BRAKE DISC ACTUATING  MASSEY</t>
  </si>
  <si>
    <t>R16-L01-A</t>
  </si>
  <si>
    <t>UN 1245</t>
  </si>
  <si>
    <t>BLOCK DOWEL PIN SET INTER</t>
  </si>
  <si>
    <t>R16-L01-B</t>
  </si>
  <si>
    <t>UN 1950 A</t>
  </si>
  <si>
    <t>R16-L01-C</t>
  </si>
  <si>
    <t>UN 2001 A</t>
  </si>
  <si>
    <t>UN 1989</t>
  </si>
  <si>
    <t>R15-L06-A</t>
  </si>
  <si>
    <t>UN 1984 A</t>
  </si>
  <si>
    <t>BRAKE TRUNION MKM</t>
  </si>
  <si>
    <t>R15-L05-D</t>
  </si>
  <si>
    <t>UN 1984</t>
  </si>
  <si>
    <t>BRAKE TRUNION INTER DI</t>
  </si>
  <si>
    <t>R15-L05-C</t>
  </si>
  <si>
    <t>UN 1986</t>
  </si>
  <si>
    <t>BRAKE TRIANGULAR PLATE NST</t>
  </si>
  <si>
    <t>R15-L05-B</t>
  </si>
  <si>
    <t>UN 1985</t>
  </si>
  <si>
    <t>BRAKE TRIANGULAR PLATE INTER</t>
  </si>
  <si>
    <t>R15-L05-A</t>
  </si>
  <si>
    <t>UN 1992 A</t>
  </si>
  <si>
    <t>R15-L04-A</t>
  </si>
  <si>
    <t>UN 2462</t>
  </si>
  <si>
    <t xml:space="preserve">BUTTERFLY NUT W/BOLT INTER DI  </t>
  </si>
  <si>
    <t>UN 2463</t>
  </si>
  <si>
    <t xml:space="preserve">BUTTERFLY NUT W/BOLT (SMALL) INTER DI L/M  </t>
  </si>
  <si>
    <t>UN 2415</t>
  </si>
  <si>
    <t xml:space="preserve">HYDRAULIC PIPE CLAMP (SET OF 2) INTER DI  </t>
  </si>
  <si>
    <t>UN 2414</t>
  </si>
  <si>
    <t xml:space="preserve">SUCTION HOSE CLAMP INTER DI  </t>
  </si>
  <si>
    <t>UN 2560</t>
  </si>
  <si>
    <t xml:space="preserve">SPINDLE TOP LINK TRUNION INTER DI  </t>
  </si>
  <si>
    <t>UN 2478</t>
  </si>
  <si>
    <t xml:space="preserve">LIFT PLUG KIT INTER  </t>
  </si>
  <si>
    <t>UN 2479</t>
  </si>
  <si>
    <t xml:space="preserve">LIFT PLUG KIT INTER DI  </t>
  </si>
  <si>
    <t>R03-L04-C</t>
  </si>
  <si>
    <t>UN 2459</t>
  </si>
  <si>
    <t xml:space="preserve">BRACKET SUPPORT SMALL INTER DI  </t>
  </si>
  <si>
    <t>R03-L03-C</t>
  </si>
  <si>
    <t>UN 2460</t>
  </si>
  <si>
    <t xml:space="preserve">BRACKET SUPPORT BIG INTER DI  </t>
  </si>
  <si>
    <t>UN 2561</t>
  </si>
  <si>
    <t xml:space="preserve">SPINDLE TOP LINK TRUNION HALF THREAD NST  </t>
  </si>
  <si>
    <t>UN 2451</t>
  </si>
  <si>
    <t xml:space="preserve">POSITION CONTROL TUBE DOUBLE CAN INTER DI  </t>
  </si>
  <si>
    <t>UN 2450</t>
  </si>
  <si>
    <t xml:space="preserve">POSITION CONTROL TUBE SINGLE CAN INTER DI  </t>
  </si>
  <si>
    <t>UN 2455</t>
  </si>
  <si>
    <t xml:space="preserve">POSITION CONTROL LINK HI-TECH  </t>
  </si>
  <si>
    <t>UN 2454</t>
  </si>
  <si>
    <t xml:space="preserve">POSITION CONTROL LINK INTER DI  </t>
  </si>
  <si>
    <t>UN 2450 A</t>
  </si>
  <si>
    <t xml:space="preserve">POSITION CONTROL TUBE MKM  </t>
  </si>
  <si>
    <t>UN 2417</t>
  </si>
  <si>
    <t xml:space="preserve">HYD. PUMP COUPLING 8 TEETH ARJUN  </t>
  </si>
  <si>
    <t>UN 1845</t>
  </si>
  <si>
    <t>COUNTER SHAFT GEAR PVC INTER</t>
  </si>
  <si>
    <t>UN 3431</t>
  </si>
  <si>
    <t xml:space="preserve">COOLANT BOTTLE CAP THREAD TYPE TURBO  </t>
  </si>
  <si>
    <t>R04-L06-C</t>
  </si>
  <si>
    <t>UN 1588</t>
  </si>
  <si>
    <t>UN 2540</t>
  </si>
  <si>
    <t xml:space="preserve">HYDRAULIC CAM CAST IRON INTER  </t>
  </si>
  <si>
    <t>UN 2411</t>
  </si>
  <si>
    <t xml:space="preserve">HYDRAULIC PUMP ELBOW SMALL INTER DI  </t>
  </si>
  <si>
    <t>UN 2403</t>
  </si>
  <si>
    <t xml:space="preserve">MALE FEMALE COUPLING BOTH SIDE NUT SMALL BHOOMIPUTRA  </t>
  </si>
  <si>
    <t>R04-L04-C</t>
  </si>
  <si>
    <t>UN 2404</t>
  </si>
  <si>
    <t xml:space="preserve">MALE FEMALE COUPLING BOTH SIDE NUT BIG BHOOMIPUTRA  </t>
  </si>
  <si>
    <t>R04-L04-D</t>
  </si>
  <si>
    <t>UN 2412</t>
  </si>
  <si>
    <t xml:space="preserve">HYDRAULIC PUMP ELBOW BIG INTER DI  </t>
  </si>
  <si>
    <t>UN 2413</t>
  </si>
  <si>
    <t xml:space="preserve">HYDRAULIC PUMP ELBOW NST  </t>
  </si>
  <si>
    <t>UN 2402</t>
  </si>
  <si>
    <t xml:space="preserve">MALE FEMALE COUPLING NST  </t>
  </si>
  <si>
    <t>R04-L03-C</t>
  </si>
  <si>
    <t>UN 2401</t>
  </si>
  <si>
    <t xml:space="preserve">MALE FEMALE COUPLING INTER DI  </t>
  </si>
  <si>
    <t>UN 2470</t>
  </si>
  <si>
    <t xml:space="preserve">VALVE ISOLATOR SHUT-OPEN INTER DI  </t>
  </si>
  <si>
    <t>UN 2471</t>
  </si>
  <si>
    <t xml:space="preserve">VALVE SLOW FAST INTER DI  </t>
  </si>
  <si>
    <t>UN 1982</t>
  </si>
  <si>
    <t>R15-L03-C</t>
  </si>
  <si>
    <t>HYD. PUMP ELBOW</t>
  </si>
  <si>
    <t>UN 2592</t>
  </si>
  <si>
    <t xml:space="preserve">LEVELLING KNUCKLE INTER DI  </t>
  </si>
  <si>
    <t>UN 2595</t>
  </si>
  <si>
    <t xml:space="preserve">KNUCKLE PIN 585  </t>
  </si>
  <si>
    <t>UN 2594</t>
  </si>
  <si>
    <t xml:space="preserve">KNUCKLE PIN INTER DI  </t>
  </si>
  <si>
    <t>UN 2645</t>
  </si>
  <si>
    <t xml:space="preserve">CHECK CHAIN PIN SMALL (NUT TYPE) NST  </t>
  </si>
  <si>
    <t>UN 2642</t>
  </si>
  <si>
    <t xml:space="preserve">CHECK CHAIN PIN SMALL INTER  </t>
  </si>
  <si>
    <t>UN 2644</t>
  </si>
  <si>
    <t xml:space="preserve">CHECK CHAIN PIN BIG (NUT TYPE) NST  </t>
  </si>
  <si>
    <t>UN 2643</t>
  </si>
  <si>
    <t xml:space="preserve">CHECK CHAIN PIN BIG INTER  </t>
  </si>
  <si>
    <t>UN 2647</t>
  </si>
  <si>
    <t xml:space="preserve">CHAIN U WITH PIN SMALL NST  </t>
  </si>
  <si>
    <t>UN 2649</t>
  </si>
  <si>
    <t xml:space="preserve">CHAIN U PIN SMALL NST  </t>
  </si>
  <si>
    <t>UN 2646</t>
  </si>
  <si>
    <t xml:space="preserve">CHAIN U WITH PIN BHOOMIPUTRA  </t>
  </si>
  <si>
    <t xml:space="preserve">CHAIN U PIN BIG BHOOMIPUTRA / NST  </t>
  </si>
  <si>
    <t>UN 1792</t>
  </si>
  <si>
    <t>GEAR DIPSTICK INTER</t>
  </si>
  <si>
    <t>R05-L01-C</t>
  </si>
  <si>
    <t>R05-L01-D</t>
  </si>
  <si>
    <t>UN 2450 B</t>
  </si>
  <si>
    <t xml:space="preserve">POSITION CONTROL TUBE YUVO  </t>
  </si>
  <si>
    <t>UN 2405</t>
  </si>
  <si>
    <t xml:space="preserve">MALE FEMALE SLEEVE INTER  </t>
  </si>
  <si>
    <t>UN 2406</t>
  </si>
  <si>
    <t xml:space="preserve">MALE FEMALE SLEEVE INTER DI  </t>
  </si>
  <si>
    <t>UN 2407</t>
  </si>
  <si>
    <t xml:space="preserve">MALE FEMALE SLEEVE LONG INTER DI  </t>
  </si>
  <si>
    <t>UN 2408</t>
  </si>
  <si>
    <t xml:space="preserve">MALE FEMALE SLEEVE XTRA LONG L/M  </t>
  </si>
  <si>
    <t>R05-L02-D</t>
  </si>
  <si>
    <t>UN 2847</t>
  </si>
  <si>
    <t xml:space="preserve">LEVELLING BOLT YUVRAJ  </t>
  </si>
  <si>
    <t>UN 2790 A</t>
  </si>
  <si>
    <t>UN 2409</t>
  </si>
  <si>
    <t xml:space="preserve">MALE FEMALE NUT INNER THREAD INTER DI  </t>
  </si>
  <si>
    <t>UN 2482</t>
  </si>
  <si>
    <t xml:space="preserve">COMPENSATOR SPOOL &amp; SLEEVE 585 DI  </t>
  </si>
  <si>
    <t>R05-L03-D</t>
  </si>
  <si>
    <t>UN 1842</t>
  </si>
  <si>
    <t>PINION NUT INTER DI</t>
  </si>
  <si>
    <t>UN 1177 A</t>
  </si>
  <si>
    <t>NOZZLE STUD ARJUN</t>
  </si>
  <si>
    <t>UN 1259</t>
  </si>
  <si>
    <t>CHAMBER NUT INTER</t>
  </si>
  <si>
    <t>UN 1260</t>
  </si>
  <si>
    <t>CHAMBER NUT ARJUN</t>
  </si>
  <si>
    <t>R05-L05-C</t>
  </si>
  <si>
    <t>R05-L05-D</t>
  </si>
  <si>
    <t>UN 1531</t>
  </si>
  <si>
    <t>SECTOR SHAFT NUT Z/F</t>
  </si>
  <si>
    <t>R05-L06-B</t>
  </si>
  <si>
    <t>UN 2476</t>
  </si>
  <si>
    <t xml:space="preserve">ORIFICE FILTER NUT INTER DI  </t>
  </si>
  <si>
    <t>R05-L06-C</t>
  </si>
  <si>
    <t>UN 2483</t>
  </si>
  <si>
    <t xml:space="preserve">HYDRAULIC DISTRIBUTOR HEAD NUT INTER DI  </t>
  </si>
  <si>
    <t>R05-L06-D</t>
  </si>
  <si>
    <t>UN 2555</t>
  </si>
  <si>
    <t xml:space="preserve">NUT SPINDLE TOPLINK INTER  </t>
  </si>
  <si>
    <t>UN 2556</t>
  </si>
  <si>
    <t xml:space="preserve">NUT SPINDLE TOPLINK CUT TYPE INTER  </t>
  </si>
  <si>
    <t>R05-L07-B</t>
  </si>
  <si>
    <t>UN 2557</t>
  </si>
  <si>
    <t xml:space="preserve">NUT SPINDLE TOPLINK R/T INTER DI  </t>
  </si>
  <si>
    <t>R05-L07-C</t>
  </si>
  <si>
    <t>UN 1529</t>
  </si>
  <si>
    <t>SECTOR SHAFT NUT INTER DI</t>
  </si>
  <si>
    <t>R05-L07-D</t>
  </si>
  <si>
    <t>LOWER LINK ASSY SWARAJ 855 (LH)</t>
  </si>
  <si>
    <t>A-20</t>
  </si>
  <si>
    <t>LOWER LINK ASSY MESSEY (SMALL)</t>
  </si>
  <si>
    <t>LOWER LINK ASSY SWARAJ 855 (RH)</t>
  </si>
  <si>
    <t>UN 1255</t>
  </si>
  <si>
    <t>OIL PAN 7LTR. 4 CYL. TURBO</t>
  </si>
  <si>
    <t>R06-L08-A</t>
  </si>
  <si>
    <t>UN 1847 C</t>
  </si>
  <si>
    <t>GEAR FORK GATE SHIFTER 4th YUVO</t>
  </si>
  <si>
    <t>R06-L07-A</t>
  </si>
  <si>
    <t>UN 1847 B</t>
  </si>
  <si>
    <t>GEAR FORK SHIFTER 4th YUVO</t>
  </si>
  <si>
    <t>R06-L07-B</t>
  </si>
  <si>
    <t>UN 1847 F</t>
  </si>
  <si>
    <t>GEAR FORK SHIFTER LOW YUVO</t>
  </si>
  <si>
    <t>R06-L07-C</t>
  </si>
  <si>
    <t>UN 1847</t>
  </si>
  <si>
    <t>GEAR FORK SHIFTER 1st &amp; REV. YUVO</t>
  </si>
  <si>
    <t>R06-L06-C</t>
  </si>
  <si>
    <t>UN 1847 A</t>
  </si>
  <si>
    <t>GEAR FORK SHIFTER 2nd &amp; 3rd YUVO</t>
  </si>
  <si>
    <t>UN 1847 D</t>
  </si>
  <si>
    <t>GEAR FORK SHIFTER HIGH MIDIUM YUVO</t>
  </si>
  <si>
    <t>R06-L05-C</t>
  </si>
  <si>
    <t>UN 1826</t>
  </si>
  <si>
    <t>GEAR FORK LOW SPEED ARJUN</t>
  </si>
  <si>
    <t>UN 1827</t>
  </si>
  <si>
    <t>REVERSE LINK ARJUN</t>
  </si>
  <si>
    <t>UN 1848 B</t>
  </si>
  <si>
    <t>GEAR FORK 2nd &amp; 3rd SPEED SECTION ARJUN NOVO</t>
  </si>
  <si>
    <t>UN 1824</t>
  </si>
  <si>
    <t>GEAR FORK 1,2,3,4 ARJUN</t>
  </si>
  <si>
    <t>LEVELLING ASSY (MASSEY)</t>
  </si>
  <si>
    <t>R07-L06-F</t>
  </si>
  <si>
    <t>UN 2610</t>
  </si>
  <si>
    <t xml:space="preserve">Y ROD ASSY INTER DI  </t>
  </si>
  <si>
    <t>UN 1564</t>
  </si>
  <si>
    <t>SECTOR SHAFT XLO</t>
  </si>
  <si>
    <t>UN 1564 A</t>
  </si>
  <si>
    <t>SECTOR SHAFT BOLT TYPE XLO</t>
  </si>
  <si>
    <t>UN 1537</t>
  </si>
  <si>
    <t>R07-L04-D</t>
  </si>
  <si>
    <t>UN 1565</t>
  </si>
  <si>
    <t>SECTOR SHAFT Z/F</t>
  </si>
  <si>
    <t>R07-L04-E</t>
  </si>
  <si>
    <t>UN 1563</t>
  </si>
  <si>
    <t>SECTOR SHAFT RANE INTER DI</t>
  </si>
  <si>
    <t>R07-L03-E</t>
  </si>
  <si>
    <t>UN 1563 A</t>
  </si>
  <si>
    <t>SECTOR SHAFT RANE NST</t>
  </si>
  <si>
    <t>R07-L02-D</t>
  </si>
  <si>
    <t>UN 2609</t>
  </si>
  <si>
    <t xml:space="preserve">Y ROD ASSY INTER  </t>
  </si>
  <si>
    <t>R07-L06-D</t>
  </si>
  <si>
    <t>UN 2596</t>
  </si>
  <si>
    <t xml:space="preserve">LEVELLING ASSY SQUARE INTER  </t>
  </si>
  <si>
    <t>STABILIZER ASSY (OLD MODEL) J.D</t>
  </si>
  <si>
    <t>Y ROD ASSY J.D</t>
  </si>
  <si>
    <t>UN 1538</t>
  </si>
  <si>
    <t>UN 1539</t>
  </si>
  <si>
    <t>STG GOLI MAHINDRA SHAN</t>
  </si>
  <si>
    <t>R07-L03-D</t>
  </si>
  <si>
    <t>UN 1616</t>
  </si>
  <si>
    <t>SEAT SHOCKER PIN TYPE INTER DI</t>
  </si>
  <si>
    <t>UN 1617</t>
  </si>
  <si>
    <t>SEAT SHOCKER BUSH TYPE INTER DI</t>
  </si>
  <si>
    <t>STABILIZER ASSY J.D</t>
  </si>
  <si>
    <t>TOP LINK ASSY J.D 5310</t>
  </si>
  <si>
    <t>TOP LINK ASSY J.D 5203</t>
  </si>
  <si>
    <t>LEVELLING ASSY J.D 5310</t>
  </si>
  <si>
    <t>UN 1284 A</t>
  </si>
  <si>
    <t>CONNECTING ROD YUVO</t>
  </si>
  <si>
    <t>UN 1283</t>
  </si>
  <si>
    <t>CONNECTING ROD ARJUN</t>
  </si>
  <si>
    <t>UN 1283 A</t>
  </si>
  <si>
    <t>CONNECTING ROD ARJUN NOVO</t>
  </si>
  <si>
    <t>UN 1283 B</t>
  </si>
  <si>
    <t>CONNECTING ROD ARJUN NOVO N/M</t>
  </si>
  <si>
    <t>UN 1282</t>
  </si>
  <si>
    <t>CONNECTING ROD MDI</t>
  </si>
  <si>
    <t>UN 1281</t>
  </si>
  <si>
    <t>CONNECTING ROD INTER DI</t>
  </si>
  <si>
    <t>UN 1284</t>
  </si>
  <si>
    <t>CONNECTING ROD MKM</t>
  </si>
  <si>
    <t>UN 1467</t>
  </si>
  <si>
    <t>SPINDLE SHAFT INTER</t>
  </si>
  <si>
    <t>UN 1219</t>
  </si>
  <si>
    <t>VALVE ROCKER ASSEMBLY 3 CYL. INTER DI</t>
  </si>
  <si>
    <t>STARTING SWITCH JD (W/O WIRE)</t>
  </si>
  <si>
    <t>STARTING SWITCH JD (W/ WIRE)</t>
  </si>
  <si>
    <t>UN 2614</t>
  </si>
  <si>
    <t xml:space="preserve">LOWER LINK ASSY 2 HOLE YUVO  </t>
  </si>
  <si>
    <t>UN 2616</t>
  </si>
  <si>
    <t xml:space="preserve">LOWER LINK ASSY 3 DI (O.E) 585 DI  </t>
  </si>
  <si>
    <t>UN 2614 A</t>
  </si>
  <si>
    <t xml:space="preserve">LOWER LINK ASSY 3 HOLE YUVO  </t>
  </si>
  <si>
    <t>UN 2615</t>
  </si>
  <si>
    <t xml:space="preserve">LOWER LINK ASSY 4 DI (O.E) 585 DI  </t>
  </si>
  <si>
    <t>UN 2612</t>
  </si>
  <si>
    <t xml:space="preserve">LOWER LINK ASSY B-275  </t>
  </si>
  <si>
    <t>UN 2617</t>
  </si>
  <si>
    <t xml:space="preserve">LOWER LINK ASSY ARJUN  </t>
  </si>
  <si>
    <t>LOWER LINK ASSY JOHN DEERE BIG</t>
  </si>
  <si>
    <t>LOWER LINK ASSY. SONALIKA (BIG+BIG) 5 HOLE</t>
  </si>
  <si>
    <t>R05-L04-C</t>
  </si>
  <si>
    <t>LOWER LINK ASSY. SWARAJ 735 (LH)</t>
  </si>
  <si>
    <t>LOWER LINK ASSY. SWARAJ 735 (RH)</t>
  </si>
  <si>
    <t>UN 1295</t>
  </si>
  <si>
    <t>OIL PUMP ASSEMBLY MDI</t>
  </si>
  <si>
    <t>UN 1253</t>
  </si>
  <si>
    <t>OIL PAN 3 CYL. INTER DI</t>
  </si>
  <si>
    <t>UN 1294</t>
  </si>
  <si>
    <t>OIL PUMP ASSEMBLY INTER DI</t>
  </si>
  <si>
    <t>UN 2538</t>
  </si>
  <si>
    <t xml:space="preserve">HYRAULIC ROCK SHAFT INTER  </t>
  </si>
  <si>
    <t>UN 1506</t>
  </si>
  <si>
    <t>CHOWK ROD 3CYL NST</t>
  </si>
  <si>
    <t>PRE CLEANER CAP BHOOMIPUTRA</t>
  </si>
  <si>
    <t>UN 1764</t>
  </si>
  <si>
    <t>BRAKE LINK ROD SMALL YUVO</t>
  </si>
  <si>
    <t>UN 1764 A</t>
  </si>
  <si>
    <t>CLUTCH ROD (BIG) YUVO</t>
  </si>
  <si>
    <t>UN 1207</t>
  </si>
  <si>
    <t>CAM SHAFT 3 CYL. INTER DI</t>
  </si>
  <si>
    <t>UN 1208</t>
  </si>
  <si>
    <t>CAM SHAFT 2 CYL. INTER DI</t>
  </si>
  <si>
    <t>UN 1206</t>
  </si>
  <si>
    <t>CAM SHAFT 4 CYL. INTER DI</t>
  </si>
  <si>
    <t>UN 1507</t>
  </si>
  <si>
    <t>CHOWK ROD 4 CYL NST</t>
  </si>
  <si>
    <t>R03-L05-C</t>
  </si>
  <si>
    <t>UN 1507 A</t>
  </si>
  <si>
    <t>CHOWK ROD MKM</t>
  </si>
  <si>
    <t>UN 1505</t>
  </si>
  <si>
    <t>CHOWK ROD INTER DI</t>
  </si>
  <si>
    <t>UN 2536</t>
  </si>
  <si>
    <t xml:space="preserve">HYDRAULIC SIDE ARM INTER  </t>
  </si>
  <si>
    <t>UN 2537</t>
  </si>
  <si>
    <t xml:space="preserve">HYDRAULIC SIDE ARM SARPANCH  </t>
  </si>
  <si>
    <t>UN 1947</t>
  </si>
  <si>
    <t>UN 2539</t>
  </si>
  <si>
    <t xml:space="preserve">HYDRAULIC RAM ARM INTER  </t>
  </si>
  <si>
    <t>UN 1252</t>
  </si>
  <si>
    <t>OIL PAN 2 CYL. INTER</t>
  </si>
  <si>
    <t>R04-L05-C</t>
  </si>
  <si>
    <t>UN 2921</t>
  </si>
  <si>
    <t xml:space="preserve">RADIATOR HOSE TOP EPDM INTER DI  </t>
  </si>
  <si>
    <t>UN 1438 A</t>
  </si>
  <si>
    <t>R06-L06-B</t>
  </si>
  <si>
    <t>UN 1441</t>
  </si>
  <si>
    <t>UN 1438</t>
  </si>
  <si>
    <t>UN 2657 A</t>
  </si>
  <si>
    <t xml:space="preserve">LOWER LINK END POWER STG YUVO  </t>
  </si>
  <si>
    <t>UN 4137</t>
  </si>
  <si>
    <t>UN 4137 A</t>
  </si>
  <si>
    <t>UN 1439</t>
  </si>
  <si>
    <t>UN 1439 A</t>
  </si>
  <si>
    <t>R06-L05-B</t>
  </si>
  <si>
    <t>UN 2657</t>
  </si>
  <si>
    <t xml:space="preserve">LOWER LINK END YUVO  </t>
  </si>
  <si>
    <t>UN 1440</t>
  </si>
  <si>
    <t>STG KNUCKLE ARM RH STEEL MKM</t>
  </si>
  <si>
    <t>UN 1440 A</t>
  </si>
  <si>
    <t>STG KNUCKLE ARM LH STEEL MKM</t>
  </si>
  <si>
    <t>UN 2617 B</t>
  </si>
  <si>
    <t xml:space="preserve">LOWER LINK END ARJUN  </t>
  </si>
  <si>
    <t>UN 2437</t>
  </si>
  <si>
    <t xml:space="preserve">HYDRAULIC FILTER ARJUN  </t>
  </si>
  <si>
    <t>UN 2732</t>
  </si>
  <si>
    <t xml:space="preserve">SIDE STICKER ARJUN ULTRA 1 (605 DI)  </t>
  </si>
  <si>
    <t>UN 2726</t>
  </si>
  <si>
    <t xml:space="preserve">SIDE STICKER (N/M) MKM 265 DI </t>
  </si>
  <si>
    <t>UN 1358</t>
  </si>
  <si>
    <t>DIESEL FILTER BRACKET MKM</t>
  </si>
  <si>
    <t>UN 2727</t>
  </si>
  <si>
    <t xml:space="preserve">SIDE STICKER (N/M) MKM 575 DI </t>
  </si>
  <si>
    <t>LOWER LINK END SWARAJ BIG BALL</t>
  </si>
  <si>
    <t>UN 2947</t>
  </si>
  <si>
    <t>R09-L04-D</t>
  </si>
  <si>
    <t>UN 2953</t>
  </si>
  <si>
    <t>R09-L05-C</t>
  </si>
  <si>
    <t>UN 1497</t>
  </si>
  <si>
    <t>ACCILATOR GOVERNER CONTROL ROD W/KNOB 585 DI</t>
  </si>
  <si>
    <t>UN 1934</t>
  </si>
  <si>
    <t>PTO CAP INTER</t>
  </si>
  <si>
    <t>UN 1935</t>
  </si>
  <si>
    <t>PTO CAP INTER DI</t>
  </si>
  <si>
    <t>UN 1927</t>
  </si>
  <si>
    <t>PTO LEVER INTER DI</t>
  </si>
  <si>
    <t>UN 1936</t>
  </si>
  <si>
    <t>P.T.O LEVER HOUSING INTER</t>
  </si>
  <si>
    <t>UN 1926</t>
  </si>
  <si>
    <t>PTO LEVER ASSY THREAD TYPE INTER DI</t>
  </si>
  <si>
    <t>UN 1939</t>
  </si>
  <si>
    <t>PTO LEVER ASSY YUVRAJ</t>
  </si>
  <si>
    <t>UN 1938</t>
  </si>
  <si>
    <t>PTO LEVER ASSY ARJUN</t>
  </si>
  <si>
    <t>UN 2429</t>
  </si>
  <si>
    <t xml:space="preserve">HYDRAULIC FILTER CAP INTER DI  </t>
  </si>
  <si>
    <t>UN 3462</t>
  </si>
  <si>
    <t xml:space="preserve">WATER SEPERATOR INTER DI  </t>
  </si>
  <si>
    <t>UN 2429 A</t>
  </si>
  <si>
    <t xml:space="preserve">HYDRAULIC FILTER CAP TURBO  </t>
  </si>
  <si>
    <t>HYDRAULIC FILTER CAP ARJUN</t>
  </si>
  <si>
    <t>UN 2432</t>
  </si>
  <si>
    <t xml:space="preserve">HYDRAULIC PLATE SARPANCH  </t>
  </si>
  <si>
    <t>UN 1640</t>
  </si>
  <si>
    <t>FOOT ACCILATOR KIT INTER DI</t>
  </si>
  <si>
    <t>UN 1642</t>
  </si>
  <si>
    <t>FOOT ACCILATOR ZULLA BHOOMIPUTA</t>
  </si>
  <si>
    <t>UN 1641</t>
  </si>
  <si>
    <t>FOOT ACCILATOR ZULLA INTER DI</t>
  </si>
  <si>
    <t>UN 1441 A</t>
  </si>
  <si>
    <t>STARING KNUCKLE ARM (POWER STG) LH STEEL MKM</t>
  </si>
  <si>
    <t>UN 2922</t>
  </si>
  <si>
    <t xml:space="preserve">RADIATOR HOSE BOTTOM EPDM INTER DI  </t>
  </si>
  <si>
    <t>UN 2723</t>
  </si>
  <si>
    <t xml:space="preserve">SIDE STICKER MKM 575 DI </t>
  </si>
  <si>
    <t>R03-L06-C</t>
  </si>
  <si>
    <t>UN 2722</t>
  </si>
  <si>
    <t xml:space="preserve">SIDE STICKER MKM 265 DI </t>
  </si>
  <si>
    <t>UN 2721</t>
  </si>
  <si>
    <t xml:space="preserve">SIDE STICKER MKM 475 DI </t>
  </si>
  <si>
    <t>UN 2690</t>
  </si>
  <si>
    <t xml:space="preserve">SIDE STICKER SARPANCH PAGDI SARPANCH O/M </t>
  </si>
  <si>
    <t>UN 2728</t>
  </si>
  <si>
    <t xml:space="preserve">SIDE STICKER ROUND MKM MKM </t>
  </si>
  <si>
    <t>UN 2620</t>
  </si>
  <si>
    <t xml:space="preserve">LOWER LINK END 585  </t>
  </si>
  <si>
    <t>UN 2619</t>
  </si>
  <si>
    <t xml:space="preserve">LOWER LINK END BIG INTER  </t>
  </si>
  <si>
    <t>UN 2618</t>
  </si>
  <si>
    <t xml:space="preserve">LOWER LINK END SMALL INTER  </t>
  </si>
  <si>
    <t>UN 2585</t>
  </si>
  <si>
    <t xml:space="preserve">TOP LINK END BIG INTER  </t>
  </si>
  <si>
    <t>UN 2621</t>
  </si>
  <si>
    <t xml:space="preserve">LOWER LINK END TURBO  </t>
  </si>
  <si>
    <t>UN 1472 A</t>
  </si>
  <si>
    <t>STG KNUCKLE ARM (POWER STG) RH YUVO</t>
  </si>
  <si>
    <t>UN 1472</t>
  </si>
  <si>
    <t>STG KNUCKLE ARM (POWER STG) LH YUVO</t>
  </si>
  <si>
    <t>UN 3461</t>
  </si>
  <si>
    <t xml:space="preserve">WARNING TRIANGLE (SMALL) COMMON  </t>
  </si>
  <si>
    <t>UN 1305</t>
  </si>
  <si>
    <t>OIL FILTER COVER SPINION TYPE MDI</t>
  </si>
  <si>
    <t>UN 1304</t>
  </si>
  <si>
    <t>OIL FILTER COVER SPINION TYPE INTER DI</t>
  </si>
  <si>
    <t>DIESEL FILTER ASSY COMMON</t>
  </si>
  <si>
    <t>UN 2701</t>
  </si>
  <si>
    <t xml:space="preserve">SIDE MONOGRAME BHOOMIPUTRA 275 DI </t>
  </si>
  <si>
    <t>UN 2689</t>
  </si>
  <si>
    <t xml:space="preserve">SIDE MONOGRAME SARPANCH 475 DI </t>
  </si>
  <si>
    <t>R03-L07-C</t>
  </si>
  <si>
    <t>UN 2686</t>
  </si>
  <si>
    <t xml:space="preserve">SIDE MONOGRAME SARPANCH 275 DI </t>
  </si>
  <si>
    <t>R03-L07-B</t>
  </si>
  <si>
    <t>UN 2685</t>
  </si>
  <si>
    <t xml:space="preserve">SIDE MONOGRAME SARPANCH 265 DI </t>
  </si>
  <si>
    <t>UN 1357</t>
  </si>
  <si>
    <t>DIESEL FILTER BRACKET (T TYPE) NST</t>
  </si>
  <si>
    <t>UN 2688</t>
  </si>
  <si>
    <t xml:space="preserve">SIDE MONOGRAME SARPANCH 575 DI </t>
  </si>
  <si>
    <t>UN 1356</t>
  </si>
  <si>
    <t>DIESEL FILTER BRACKET 4 CYL INTER DI</t>
  </si>
  <si>
    <t>UN 1355</t>
  </si>
  <si>
    <t>DIESEL FILTER BRACKET 3 CYL INTER DI</t>
  </si>
  <si>
    <t>UN 3217</t>
  </si>
  <si>
    <t xml:space="preserve">STARTING SWITCH W/KEY &amp; WIRE ARJUN  </t>
  </si>
  <si>
    <t>UN 2530</t>
  </si>
  <si>
    <t xml:space="preserve">SLEEVE COMPENSATOR YUVO  </t>
  </si>
  <si>
    <t>UN 3216</t>
  </si>
  <si>
    <t xml:space="preserve">STARTING SWITCH W/WIRE (METAL BODY) INTER DI  </t>
  </si>
  <si>
    <t>HEAD LIGHT SWITCH JD</t>
  </si>
  <si>
    <t>HEAD LIGHT SWITCH INTER W/O WIRE (LOCAL)</t>
  </si>
  <si>
    <t>UN 3199</t>
  </si>
  <si>
    <t xml:space="preserve">SWITCH FOR INDICATOR LIGHT INTER DI  </t>
  </si>
  <si>
    <t>UN 3219</t>
  </si>
  <si>
    <t xml:space="preserve">COMBINATION SWITCH INTER DI / YUVRAJ  </t>
  </si>
  <si>
    <t>UN 3210</t>
  </si>
  <si>
    <t xml:space="preserve">HORN BUTTON SWITCH INTER DI  </t>
  </si>
  <si>
    <t>TS HAZARD SWITCH JD</t>
  </si>
  <si>
    <t>BRAKE LIGHT SWITCH JD</t>
  </si>
  <si>
    <t>UN 3221</t>
  </si>
  <si>
    <t xml:space="preserve">NEUTRAL SAFETY SWITCH INTER DI / ARJUN  </t>
  </si>
  <si>
    <t>UN 3198</t>
  </si>
  <si>
    <t xml:space="preserve">SWITCH FOR PLOUGH LAMP INTER DI  </t>
  </si>
  <si>
    <t>UN 3200</t>
  </si>
  <si>
    <t xml:space="preserve">BREAK LIGHT SWITCH INTER DI  </t>
  </si>
  <si>
    <t>HORN BUTTON SWITCH JD (PVC)</t>
  </si>
  <si>
    <t>UN 1947 A</t>
  </si>
  <si>
    <t>UN 1741</t>
  </si>
  <si>
    <t>CLUTCH PADEL BRACKET BHOOMIPUTRA</t>
  </si>
  <si>
    <t>UN 1753</t>
  </si>
  <si>
    <t>CLUTCH PADEL SMALL BHOOMIPUTRA</t>
  </si>
  <si>
    <t>UN 1754</t>
  </si>
  <si>
    <t>CLUTCH PADEL NST</t>
  </si>
  <si>
    <t>UN 1239</t>
  </si>
  <si>
    <t>TIMING COVER PLATE INNER INTER DI</t>
  </si>
  <si>
    <t>R07-L01-C</t>
  </si>
  <si>
    <t>UN 1235</t>
  </si>
  <si>
    <t>TIMING COVER (CAST IRON) INTER DI</t>
  </si>
  <si>
    <t>CYLINDER HEAD MAHINDRA</t>
  </si>
  <si>
    <t>UN 1220</t>
  </si>
  <si>
    <t>VALVE ROCKER ASSEMBLY 4 CYL. INTER DI</t>
  </si>
  <si>
    <t>UN 1945A</t>
  </si>
  <si>
    <t>BREAK PADEL RH BHOOMIPUTRA</t>
  </si>
  <si>
    <t>UN 3216 A</t>
  </si>
  <si>
    <t xml:space="preserve">STARTING SWITCH W/O WIRE INTER DI  </t>
  </si>
  <si>
    <t>UN 2635</t>
  </si>
  <si>
    <t xml:space="preserve">CHECK CHAIN ASSY SMALL END BIG U NST  </t>
  </si>
  <si>
    <t>A-19</t>
  </si>
  <si>
    <t>UN 2611 A</t>
  </si>
  <si>
    <t xml:space="preserve">FIX LIFT ROD 4 DI NST  </t>
  </si>
  <si>
    <t>UN 2582 A</t>
  </si>
  <si>
    <t>TOP LINK ASSEMBLY NST O.E TYPE</t>
  </si>
  <si>
    <t>UN 2634</t>
  </si>
  <si>
    <t xml:space="preserve">CHECK CHAIN ASSY BIG END BIG U NST  </t>
  </si>
  <si>
    <t>UN 2599</t>
  </si>
  <si>
    <t xml:space="preserve">LEVELLING ASSY NST  </t>
  </si>
  <si>
    <t>Y ROD HMT 3511</t>
  </si>
  <si>
    <t>UN 2581</t>
  </si>
  <si>
    <t xml:space="preserve">TOP LINK ASSEMBLY INTER DI  </t>
  </si>
  <si>
    <t>UN 2652</t>
  </si>
  <si>
    <t xml:space="preserve">TOP LINK ASSEMBLY YUVRAJ  </t>
  </si>
  <si>
    <t>UN 2653</t>
  </si>
  <si>
    <t xml:space="preserve">FIX LIFT ROD YUVRAJ  </t>
  </si>
  <si>
    <t>UN 2637 C</t>
  </si>
  <si>
    <t xml:space="preserve">CHECK CHAIN ASSY. YUVRAJ  </t>
  </si>
  <si>
    <t>UN 2632</t>
  </si>
  <si>
    <t xml:space="preserve">CHECK CHAIN ASSY (O.E) INTER  </t>
  </si>
  <si>
    <t>UN 2635 A</t>
  </si>
  <si>
    <t xml:space="preserve">CHECK CHAIN ASSY SMALL END BIG U (O.E.) NST  </t>
  </si>
  <si>
    <t>UN 2637 A</t>
  </si>
  <si>
    <t xml:space="preserve">CHECK CHAIN ASSY. YUVO  </t>
  </si>
  <si>
    <t>UN 2637</t>
  </si>
  <si>
    <t xml:space="preserve">CHECK CHAIN ASSY BHOOMIPUTRA  </t>
  </si>
  <si>
    <t>UN 2636</t>
  </si>
  <si>
    <t xml:space="preserve">CHECK CHAIN ASSY MKM  </t>
  </si>
  <si>
    <t>UN 2582</t>
  </si>
  <si>
    <t xml:space="preserve">TOP LINK ASSEMBLY NST  </t>
  </si>
  <si>
    <t>UN 2637 B</t>
  </si>
  <si>
    <t xml:space="preserve">CHECK CHAIN ASSY. ARJUN  </t>
  </si>
  <si>
    <t>UN 2637 D</t>
  </si>
  <si>
    <t>UN 2583</t>
  </si>
  <si>
    <t xml:space="preserve">TOP LINK ASSEMBLY ARJUN  </t>
  </si>
  <si>
    <t>UN 2600</t>
  </si>
  <si>
    <t xml:space="preserve">LEVELLING ASSY ARJUN  </t>
  </si>
  <si>
    <t>UN 2639</t>
  </si>
  <si>
    <t xml:space="preserve">STABILIZER PIPE ARJUN  </t>
  </si>
  <si>
    <t>UN 2638</t>
  </si>
  <si>
    <t xml:space="preserve">STABILIZER ASSY ARJUN  </t>
  </si>
  <si>
    <t>UN 2611 B</t>
  </si>
  <si>
    <t xml:space="preserve">FIX LIFT ROD ARJUN  </t>
  </si>
  <si>
    <t>UN 2654</t>
  </si>
  <si>
    <t xml:space="preserve">LEVELLING ASSY. YUVRAJ  </t>
  </si>
  <si>
    <t>R06-L06-D</t>
  </si>
  <si>
    <t>A-02</t>
  </si>
  <si>
    <t>CROWN &amp; PINION SONALIKA (12/38 T)</t>
  </si>
  <si>
    <t>UN 2337</t>
  </si>
  <si>
    <t>BUSHING 2nd SPEED GEAR (PLAIN TYPE) 23MM 10 TEETH SARPANCH</t>
  </si>
  <si>
    <t>UN 2337 A</t>
  </si>
  <si>
    <t>BUSHING 2nd SPEED GEAR (PLAIN TYPE) 27MM 10 TEETH SARPANCH</t>
  </si>
  <si>
    <t>UN 2338</t>
  </si>
  <si>
    <t>BUSHING 3rd SPEED GEAR (GROOVE TYPE) 23MM 10 TEETH SARPANCH</t>
  </si>
  <si>
    <t>UN 2301</t>
  </si>
  <si>
    <t>BUSH FOR 1st &amp; 2nd SPEED GEAR (34 MM) PLAIN TYPE 10 TEETH ARJUN</t>
  </si>
  <si>
    <t>UN 2338 A</t>
  </si>
  <si>
    <t>BUSHING 3rd SPEED GEAR (GROOVE TYPE) 27MM 10 TEETH SARPANCH</t>
  </si>
  <si>
    <t>UN 2338 B</t>
  </si>
  <si>
    <t>BUSHING 3rd SPEED GEAR (GROOVE TYPE) 29MM 10 TEETH SARPANCH</t>
  </si>
  <si>
    <t>UN 2302</t>
  </si>
  <si>
    <t>BUSH FOR 3RD SPEED GEAR (34 MM) GROOVE TYPE 10 TEETH ARJUN</t>
  </si>
  <si>
    <t>UN 2244</t>
  </si>
  <si>
    <t>GEAR DRIVING 3rd &amp; 4th SPEED 31/34/28 TEETH M&amp;M 245 DI</t>
  </si>
  <si>
    <t>UN 2243</t>
  </si>
  <si>
    <t>2nd SPEED GEAR 24 TEETH M&amp;M 245 DI</t>
  </si>
  <si>
    <t>UN 2245</t>
  </si>
  <si>
    <t>CONSTANT MESH GEAR (3 HOLE) 54/28 TEETH M&amp;M 245 DI</t>
  </si>
  <si>
    <t>UN 2247</t>
  </si>
  <si>
    <t>REVERSE GEAR 19/26 TEETH M&amp;M 245 DI</t>
  </si>
  <si>
    <t>UN 2260</t>
  </si>
  <si>
    <t>2nd SPEED GEAR (SMALL HEIGHT) 24 TEETH M&amp;M 235 DI</t>
  </si>
  <si>
    <t>UN 2078</t>
  </si>
  <si>
    <t>CROWN &amp; PINION SET (STRAIGHT) 9/43 TEETH YUVRAJ</t>
  </si>
  <si>
    <t>UN 2285</t>
  </si>
  <si>
    <t>2nd SPEED GEAR (BOTH SIDE COLLAR) 25 TEETH MKM</t>
  </si>
  <si>
    <t>R13-L02-B</t>
  </si>
  <si>
    <t>UN 2220</t>
  </si>
  <si>
    <t>BULL PINION SHAFT LH 6/13/10 TEETH INTER</t>
  </si>
  <si>
    <t>UN 2220A</t>
  </si>
  <si>
    <t>BULL PINION SHAFT RH 6/13/10 TEETH INTER</t>
  </si>
  <si>
    <t>UN 3646</t>
  </si>
  <si>
    <t xml:space="preserve"> BREAK DISC ACTUATING HMT 3522 6.5" </t>
  </si>
  <si>
    <t>UN 2073</t>
  </si>
  <si>
    <t>CROWN &amp; PINION SET 9/44 TEETH 585</t>
  </si>
  <si>
    <t>UN 2077</t>
  </si>
  <si>
    <t>CROWN &amp; PINION SET (BEND) 9/43 TEETH YUVRAJ</t>
  </si>
  <si>
    <t>R14-L01-B</t>
  </si>
  <si>
    <t>UN 2310</t>
  </si>
  <si>
    <t>GEAR DRIVEN REVERSE SPEED 22/20 TEETH ARJUN</t>
  </si>
  <si>
    <t>UN 2294</t>
  </si>
  <si>
    <t>2nd SPEED GEAR 25/18 TEETH ARJUN</t>
  </si>
  <si>
    <t>UN 2306</t>
  </si>
  <si>
    <t>COUPLING HI SPEED 18 TEETH ARJUN</t>
  </si>
  <si>
    <t>UN 2309</t>
  </si>
  <si>
    <t>GEAR DRIVING REVERSE SPEED 25/24 TEETH ARJUN</t>
  </si>
  <si>
    <t>UN 2318</t>
  </si>
  <si>
    <t>GEAR DRIVING 4th SPEED THIN 31/24 TEETH ARJUN</t>
  </si>
  <si>
    <t>UN 2312</t>
  </si>
  <si>
    <t>COUPLING REVERSE GEAR SHAFT 22 TEETH ARJUN</t>
  </si>
  <si>
    <t>UN 2308</t>
  </si>
  <si>
    <t>GEAR DRIVEN 4th SPEED (HI TORQUE) 31/24 TEETH ARJUN</t>
  </si>
  <si>
    <t>UN 2274</t>
  </si>
  <si>
    <t>CONSTANT MESH GEAR 56/28 TEETH MKM</t>
  </si>
  <si>
    <t>R12-L07-B</t>
  </si>
  <si>
    <t>UN 2272</t>
  </si>
  <si>
    <t>GEAR DRIVING 3rd &amp; 4thSPEED (PLAIN) 29/35/28 TEETH MKM</t>
  </si>
  <si>
    <t>UN 2270</t>
  </si>
  <si>
    <t>GEAR 3RD SPEED 34/28 TEETH MKM</t>
  </si>
  <si>
    <t>UN 2273</t>
  </si>
  <si>
    <t>GEAR DRIVING 3rd &amp; 4th SPEED (COLLAR) 29/35/28 TEETH MKM</t>
  </si>
  <si>
    <t>UN 2277</t>
  </si>
  <si>
    <t>CLUTCH SHAFT (SMALL) 18/15/10 TEETH MKM</t>
  </si>
  <si>
    <t>UN 2321 A</t>
  </si>
  <si>
    <t>DIFFERENTIAL GEAR (SMALL)   ARJUN NOVO</t>
  </si>
  <si>
    <t>UN 2276</t>
  </si>
  <si>
    <t>CLUTCH SHAFT (SMALL) 18/16/10 TEETH MKM</t>
  </si>
  <si>
    <t>R12-L04-C</t>
  </si>
  <si>
    <t>UN 2282</t>
  </si>
  <si>
    <t>GEAR 4th &amp; DIRECT SPEED (SMALL TEETH) 29/18 TEETH MKM</t>
  </si>
  <si>
    <t>UN 2283</t>
  </si>
  <si>
    <t>GEAR 4th &amp; DIRECT SPEED BIG TEETH 29/18 TEETH MKM</t>
  </si>
  <si>
    <t>UN 2289</t>
  </si>
  <si>
    <t>REVERSE GEAR SHAFT 21/26 TEETH MKM</t>
  </si>
  <si>
    <t>UN 2275</t>
  </si>
  <si>
    <t>COUPLING SLIDING GEAR (MEDIUM HT.) 28 TEETH MKM</t>
  </si>
  <si>
    <t>UN 2342</t>
  </si>
  <si>
    <t>HUB INNER GEAR FOR RING CONTROL 28//10 TEETH SARPANCH</t>
  </si>
  <si>
    <t>UN 1933 A</t>
  </si>
  <si>
    <t>PTO PLATE 6 HOLE ARJUN</t>
  </si>
  <si>
    <t>UN 2255</t>
  </si>
  <si>
    <t>1st &amp; REVERSE GEAR 50//10 TEETH M&amp;M 235 DI</t>
  </si>
  <si>
    <t>UN 2240</t>
  </si>
  <si>
    <t>1st &amp; REVERSE SPEED GEAR 54//10 TEETH M&amp;M 245 DI</t>
  </si>
  <si>
    <t>UN 2241</t>
  </si>
  <si>
    <t>GEAR SLIDING 2nd &amp; 3rd SPEED 39/45 TEETH M&amp;M 245 DI</t>
  </si>
  <si>
    <t>UN 2256</t>
  </si>
  <si>
    <t>GEAR SLIDING 2nd &amp; 3rd SPEED 39/44 TEETH M&amp;M 235 DI</t>
  </si>
  <si>
    <t>UN 2049</t>
  </si>
  <si>
    <t>QUIL GEAR BIG BORE 18 TEETH INTER DI</t>
  </si>
  <si>
    <t>UN 2052</t>
  </si>
  <si>
    <t>COUPLING SLIDING 18 TEETH INTER DI</t>
  </si>
  <si>
    <t>UN 2047</t>
  </si>
  <si>
    <t>INNER RING INSIDE PLAIN TEETH FACE 18 TEETH INTER DI</t>
  </si>
  <si>
    <t>UN 2046</t>
  </si>
  <si>
    <t>INNER RING INSIDE PLAIN 18 TEETH INTER DI</t>
  </si>
  <si>
    <t>UN 2369</t>
  </si>
  <si>
    <t>HYDRAULIC PUMP GEAR (SET OF 2) 22/23 TEETH 255 DI</t>
  </si>
  <si>
    <t>R11-L08-A</t>
  </si>
  <si>
    <t>UN 2360</t>
  </si>
  <si>
    <t>IDLER GEAR 46 TEETH INTER</t>
  </si>
  <si>
    <t>UN 2361</t>
  </si>
  <si>
    <t>CRANK GEAR 33 TEETH INTER</t>
  </si>
  <si>
    <t>UN 2366</t>
  </si>
  <si>
    <t>LIFT PUMP OUTER GEAR 26 TEETH INTER</t>
  </si>
  <si>
    <t>UN 2251 A</t>
  </si>
  <si>
    <t>DIFFERENTIAL GEAR KIT N/M (SET OF 4)   YUVRAJ</t>
  </si>
  <si>
    <t>UN 2365</t>
  </si>
  <si>
    <t>CAM GEAR 66 TEETH INTER DI</t>
  </si>
  <si>
    <t>UN 2250</t>
  </si>
  <si>
    <t>DIFFERENTIAL GEAR 9 TEETH YUVRAJ</t>
  </si>
  <si>
    <t>UN 2062</t>
  </si>
  <si>
    <t>DIFFERENTIAL GEAR 13 TEETH INTER</t>
  </si>
  <si>
    <t>UN 2346</t>
  </si>
  <si>
    <t>QUIL GEAR SMALL HEIGHT 18 TEETH TURBO</t>
  </si>
  <si>
    <t>UN 2348</t>
  </si>
  <si>
    <t>GEAR CONSTANT MESH 55 TEETH SARPANCH</t>
  </si>
  <si>
    <t>UN 2305</t>
  </si>
  <si>
    <t>ADOPTER 4th GEAR (QUIL GEAR) 18/24/28 TEETH ARJUN</t>
  </si>
  <si>
    <t>UN 2278</t>
  </si>
  <si>
    <t>COUPLER BUSH 10 TEETH MKM</t>
  </si>
  <si>
    <t>UN 2281</t>
  </si>
  <si>
    <t>GEAR SLIDING 2nd &amp; 3rd SPEED 34/44/10 TEETH MKM</t>
  </si>
  <si>
    <t>UN 2343</t>
  </si>
  <si>
    <t>RING CONTROL SHIFTING 28 TEETH SARPANCH</t>
  </si>
  <si>
    <t>UN 2341</t>
  </si>
  <si>
    <t>INNER RING TAPPER TYPE 18 TEETH SARPANCH</t>
  </si>
  <si>
    <t>UN 2044</t>
  </si>
  <si>
    <t>INNER RING 18 TEETH INTER DI</t>
  </si>
  <si>
    <t>UN 2045</t>
  </si>
  <si>
    <t>INNER RING TEETH FACE 18 TEETH INTER DI</t>
  </si>
  <si>
    <t>UN 2039</t>
  </si>
  <si>
    <t>GEAR SLIDING 1st &amp; REV SPEED 51 TEETH INTER</t>
  </si>
  <si>
    <t>R10-L08-A</t>
  </si>
  <si>
    <t>UN 2060</t>
  </si>
  <si>
    <t>GEAR CONSTANT MESH 54 TEETH INTER</t>
  </si>
  <si>
    <t>R10-L08-B</t>
  </si>
  <si>
    <t>UN 2040</t>
  </si>
  <si>
    <t>GEAR SLIDING 1st &amp; REV SPEED 52/10 TEETH INTER DI</t>
  </si>
  <si>
    <t>R10-L07-A</t>
  </si>
  <si>
    <t>UN 2059</t>
  </si>
  <si>
    <t>REVERSE GEAR SHAFT 20 TEETH INTER</t>
  </si>
  <si>
    <t>R10-L07-B</t>
  </si>
  <si>
    <t>UN 2037</t>
  </si>
  <si>
    <t>2nd SPEED GEAR 26 TEETH INTER</t>
  </si>
  <si>
    <t>UN 2058</t>
  </si>
  <si>
    <t>REVERSE GEAR 22 TEETH INTER</t>
  </si>
  <si>
    <t>UN 2354</t>
  </si>
  <si>
    <t>GEAR 2ND SPEED GROOVE TYPE 26 TEETH BHOOMIPUTRA</t>
  </si>
  <si>
    <t>R10-L06-C</t>
  </si>
  <si>
    <t>UN 2041</t>
  </si>
  <si>
    <t>GEAR SLIDING 2nd &amp; 3rd SPEED 38/44/10 TEETH INTER</t>
  </si>
  <si>
    <t>UN 2313</t>
  </si>
  <si>
    <t>REVERSE GEAR SHAFT W/COUPLING   ARJUN</t>
  </si>
  <si>
    <t>UN 2038</t>
  </si>
  <si>
    <t>GEAR DRIVING 3rd &amp; 4th SPEED 28/32/39 TEETH INTER</t>
  </si>
  <si>
    <t>UN 2064</t>
  </si>
  <si>
    <t>COUPLING SLIDING GEAR 28 TEETH INTER DI</t>
  </si>
  <si>
    <t>UN 2042</t>
  </si>
  <si>
    <t>GEAR 4th &amp; DIRECT SPEED 31/18 TEETH INTER</t>
  </si>
  <si>
    <t>UN 2344</t>
  </si>
  <si>
    <t>QUIL GEAR 18 TEETH SARPANCH</t>
  </si>
  <si>
    <t>UN 2223A</t>
  </si>
  <si>
    <t>BULL PINION SHAFT RH (OIB/BEND) 6/15/18 TEETH ARJUN O/M</t>
  </si>
  <si>
    <t>UN 2225</t>
  </si>
  <si>
    <t>BULL PINION SHAFT LH (OIB/BEND) 6//12//18 TEETH ARJUN 605</t>
  </si>
  <si>
    <t>UN 2224</t>
  </si>
  <si>
    <t>BULL PINION SHAFT LH (OIB/STRAIGHT) 6//12//18 TEETH INTER N/M</t>
  </si>
  <si>
    <t>UN 2334</t>
  </si>
  <si>
    <t>GEAR SLIDING 1st &amp; REV SPEED BIG COLLAR 52 TEETH SARPANCH</t>
  </si>
  <si>
    <t>UN 2353</t>
  </si>
  <si>
    <t>REVERSE GEAR SHAFT 20 TEETH SARPANCH</t>
  </si>
  <si>
    <t>UN 2352</t>
  </si>
  <si>
    <t>REVERSE GEAR 21 TEETH SARPANCH</t>
  </si>
  <si>
    <t>UN 2330</t>
  </si>
  <si>
    <t>2nd SPEED GEAR SMALL HEIGHT 26 TEETH SARPANCH</t>
  </si>
  <si>
    <t>UN 2363</t>
  </si>
  <si>
    <t>FUEL PUMP GEAR 66 TEETH SARPANCH</t>
  </si>
  <si>
    <t>UN 2335</t>
  </si>
  <si>
    <t>GEAR 2nd SPEED CONSTANT MESH 44/28 TEETH SARPANCH</t>
  </si>
  <si>
    <t>UN 2336</t>
  </si>
  <si>
    <t>GEAR 3rd SPEED CONSTANT MESH 38/28 TEETH SARPANCH</t>
  </si>
  <si>
    <t>UN 2332</t>
  </si>
  <si>
    <t>GEAR DRIVING 3rd &amp; 4th SPEED BIG 32/39 TEETH 585 DI</t>
  </si>
  <si>
    <t>UN 2333</t>
  </si>
  <si>
    <t>GEAR DRIVING 3rd &amp; 4th SPEED 32/41 TEETH SARPANCH</t>
  </si>
  <si>
    <t>UN 2339</t>
  </si>
  <si>
    <t>GEAR 4th &amp; DIRECT SPEED THICK TEETH 31/18 TEETH BHOOMIPUTRA</t>
  </si>
  <si>
    <t>UN 2340</t>
  </si>
  <si>
    <t>GEAR 4th &amp; DIRECT SPEED THIN 31/18 TEETH SARPANCH</t>
  </si>
  <si>
    <t>UN 2071</t>
  </si>
  <si>
    <t>CROWN &amp; PINION SET 9/44 TEETH INTER DI</t>
  </si>
  <si>
    <t>UN 2350 A</t>
  </si>
  <si>
    <t>COUNTER SHAFT HOLLOW TYPE 18 TEETH SARPANCH</t>
  </si>
  <si>
    <t>UN 2036 A</t>
  </si>
  <si>
    <t>COUNTER SHAFT HOLLOW TYPE 18 TEETH INTER DI</t>
  </si>
  <si>
    <t>UN 2036</t>
  </si>
  <si>
    <t>COUNTER SHAFT 18 TEETH INTER DI</t>
  </si>
  <si>
    <t>UN 2288</t>
  </si>
  <si>
    <t>CLUTCH SHAFT (SMALL) 15/16/10 TEETH YUVO</t>
  </si>
  <si>
    <t>UN 2287</t>
  </si>
  <si>
    <t>CLUTCH SHAFT 15/15/10 TEETH YUVO</t>
  </si>
  <si>
    <t>UN 2350</t>
  </si>
  <si>
    <t>COUNTER SHAFT 18 TEETH SARPANCH</t>
  </si>
  <si>
    <t>UN 2035</t>
  </si>
  <si>
    <t>COUNTER SHAFT 19 TEETH INTER</t>
  </si>
  <si>
    <t>UN 2291</t>
  </si>
  <si>
    <t>COUNTER SHAFT (SOLID/SPLINE TYPE) 8/21/18 TEETH ARJUN</t>
  </si>
  <si>
    <t>UN 2248</t>
  </si>
  <si>
    <t>COUNTER SHAFT 16 TEETH M&amp;M 245 DI</t>
  </si>
  <si>
    <t>UN 2226A</t>
  </si>
  <si>
    <t>BULL PINION SHAFT RH (OIB/STRAIGHT) 6/13/18 TEETH TURBO</t>
  </si>
  <si>
    <t>UN 2226</t>
  </si>
  <si>
    <t>BULL PINION SHAFT LH (OIB/STRAIGHT) 6/13/18 TEETH TURBO</t>
  </si>
  <si>
    <t>R08-L08-B</t>
  </si>
  <si>
    <t>UN 2222A</t>
  </si>
  <si>
    <t>BULL PINION SHAFT (THICK) RH 6/15/10 TEETH HI-TECH</t>
  </si>
  <si>
    <t>UN 2222</t>
  </si>
  <si>
    <t>BULL PINION SHAFT (THICK) LH 6/15/10 TEETH HI-TECH</t>
  </si>
  <si>
    <t>UN 2223</t>
  </si>
  <si>
    <t>BULL PINION SHAFT LH (OIB/BEND) 6/15/18 TEETH ARJUN O/M</t>
  </si>
  <si>
    <t>UN 1737</t>
  </si>
  <si>
    <t>CLUTCH CARBON INTER</t>
  </si>
  <si>
    <t>UN 1740</t>
  </si>
  <si>
    <t>CLUTCH CARBON EASY FIT (TWO PART) INTER DI</t>
  </si>
  <si>
    <t>UN 1738</t>
  </si>
  <si>
    <t>CLUTCH CARBON BEARING TYPE INTER DI</t>
  </si>
  <si>
    <t>UN 1739</t>
  </si>
  <si>
    <t>CLUTCH CARBON 3 BOLT TYPE (TWO PART) INTER DI</t>
  </si>
  <si>
    <t>UN 1736</t>
  </si>
  <si>
    <t>CLUTCH RELEASE FORK 585 DI</t>
  </si>
  <si>
    <t>UN 1735</t>
  </si>
  <si>
    <t>CLUTCH RELEASE FORK INTER</t>
  </si>
  <si>
    <t>UN 1763</t>
  </si>
  <si>
    <t>CLUTCH RELEASE FORK ARJUN</t>
  </si>
  <si>
    <t>UN 1730</t>
  </si>
  <si>
    <t>CLUTCH RELEASE SHAFT INTER</t>
  </si>
  <si>
    <t>UN 1762</t>
  </si>
  <si>
    <t>CLUTCH HUB C.R PTO ARJUN</t>
  </si>
  <si>
    <t>UN 1761</t>
  </si>
  <si>
    <t>CLUTCH FORK P.T.O INTER N/M</t>
  </si>
  <si>
    <t>UN 1744</t>
  </si>
  <si>
    <t>CLUTCH HUB INTER</t>
  </si>
  <si>
    <t>UN 1913</t>
  </si>
  <si>
    <t>REAR AXLE PLATE YUVRAJ</t>
  </si>
  <si>
    <t>UN 1914</t>
  </si>
  <si>
    <t>REAR AXLE PLATE (3 STEP) YUVO</t>
  </si>
  <si>
    <t>UN 1933</t>
  </si>
  <si>
    <t>PTO PLATE 3 HOLE INTER</t>
  </si>
  <si>
    <t>UN 1838</t>
  </si>
  <si>
    <t>COUNTER SHAFT PLATE INTER DI</t>
  </si>
  <si>
    <t>UN 1834</t>
  </si>
  <si>
    <t>PINION PLATE INTER DI</t>
  </si>
  <si>
    <t>UN 1903</t>
  </si>
  <si>
    <t>REAR AXLE PLATE ARJUN</t>
  </si>
  <si>
    <t>UN 1835</t>
  </si>
  <si>
    <t>TRANSMISSION DRIVE SHAFT PLATE INTER</t>
  </si>
  <si>
    <t>UN 1902</t>
  </si>
  <si>
    <t>REAR AXLE PLATE (BIG OIL SEAL) NST</t>
  </si>
  <si>
    <t>UN 1899</t>
  </si>
  <si>
    <t>REAR AXLE PLATE INTER</t>
  </si>
  <si>
    <t>UN 1900</t>
  </si>
  <si>
    <t>REAR AXLE PLATE 585 DI</t>
  </si>
  <si>
    <t>UN 1901</t>
  </si>
  <si>
    <t>REAR AXLE PLATE (DOUBLE OIL SEAL) NST</t>
  </si>
  <si>
    <t>UN 1799</t>
  </si>
  <si>
    <t>GEAR PATTI SET OF 3 INTER</t>
  </si>
  <si>
    <t>UN 1797</t>
  </si>
  <si>
    <t>GEAR PATTI CUT TYPE INTER</t>
  </si>
  <si>
    <t>UN 2286 A</t>
  </si>
  <si>
    <t>TRANSMISSION DRIVE SHAFT (LONG) 15 TEETH MKM N/M</t>
  </si>
  <si>
    <t>UN 2286</t>
  </si>
  <si>
    <t>TRANSMISSION DRIVE SHAFT (LONG) 16 TEETH MKM N/M</t>
  </si>
  <si>
    <t>UN 2061</t>
  </si>
  <si>
    <t>P.T.O SHAFT 6//8 TEETH INTER</t>
  </si>
  <si>
    <t>UN 2316</t>
  </si>
  <si>
    <t>PTO SHAFT CENTRE - CRPTO 10//10 TEETH ARJUN</t>
  </si>
  <si>
    <t>UN 2317</t>
  </si>
  <si>
    <t>PTO SHAFT 6//10 TEETH ARJUN</t>
  </si>
  <si>
    <t>UN 2279</t>
  </si>
  <si>
    <t>SHAFT DRIVE FRONT (SMALL) 10//10 TEETH MKM</t>
  </si>
  <si>
    <t>UN 2280</t>
  </si>
  <si>
    <t>SHAFT DRIVE FRONT (BIG) 10//10 TEETH MKM</t>
  </si>
  <si>
    <t>UN 2349</t>
  </si>
  <si>
    <t>P.T.O SHAFT 6//10 TEETH SARPANCH</t>
  </si>
  <si>
    <t>UN 2061 A</t>
  </si>
  <si>
    <t>P.T.O SHAFT WITH BEARING 6//8 TEETH INTER</t>
  </si>
  <si>
    <t>UN 2316 A</t>
  </si>
  <si>
    <t>PTO SHAFT CRPTO LONG 10//10 TEETH ARJUN</t>
  </si>
  <si>
    <t>UN 2349 A</t>
  </si>
  <si>
    <t>P.T.O SHAFT W/BEARING 6//10 TEETH SARPANCH</t>
  </si>
  <si>
    <t>UN 1932</t>
  </si>
  <si>
    <t>PTO COUPLING INTER O/M</t>
  </si>
  <si>
    <t>UN 1930</t>
  </si>
  <si>
    <t>PTO COUPLING INTER DI</t>
  </si>
  <si>
    <t>UN 2056</t>
  </si>
  <si>
    <t>TRANSMISSION DRIVE SHAFT (B BORE) 15 TEETH INTER DI</t>
  </si>
  <si>
    <t>UN 2054</t>
  </si>
  <si>
    <t>TRANSMISSION DRIVE SHAFT (B BORE) 16 TEETH INTER</t>
  </si>
  <si>
    <t>UN 2055</t>
  </si>
  <si>
    <t>TRANSMISSION DRIVE SHAFT (S BORE) 15 TEETH INTER DI</t>
  </si>
  <si>
    <t>R04-L02-C</t>
  </si>
  <si>
    <t>UN 2351</t>
  </si>
  <si>
    <t>TRANSMISSION DRIVE SHAFT 15 TEETH SARPANCH</t>
  </si>
  <si>
    <t>UN 2085</t>
  </si>
  <si>
    <t>TAIL PINION 9//10 TEETH INTER</t>
  </si>
  <si>
    <t>UN 2087</t>
  </si>
  <si>
    <t>TAIL PINION 9//10 TEETH 434 DI</t>
  </si>
  <si>
    <t>UN 2090</t>
  </si>
  <si>
    <t>TAIL PINION 11//10 TEETH ARJUN</t>
  </si>
  <si>
    <t>UN 2089</t>
  </si>
  <si>
    <t>TAIL PINION 9//10 TEETH NST</t>
  </si>
  <si>
    <t>UN 2086</t>
  </si>
  <si>
    <t>TAIL PINION 9//10 TEETH INTER DI</t>
  </si>
  <si>
    <t>UN 2091</t>
  </si>
  <si>
    <t>TAIL PINION 11//10 TEETH MKM</t>
  </si>
  <si>
    <t>UN 2088</t>
  </si>
  <si>
    <t>TAIL PINION 9//10 TEETH 585 DI</t>
  </si>
  <si>
    <t>UN 1787</t>
  </si>
  <si>
    <t>SIDE GEAR LEVER TURBO/MKM</t>
  </si>
  <si>
    <t>UN 1788</t>
  </si>
  <si>
    <t>SIDE GEAR LEVER ARJUN</t>
  </si>
  <si>
    <t>UN 1783</t>
  </si>
  <si>
    <t>GEAR LEVER THREAD TYPE SARPANCH</t>
  </si>
  <si>
    <t>UN 1786</t>
  </si>
  <si>
    <t>GEAR LEVER ARJUN</t>
  </si>
  <si>
    <t>UN 1782</t>
  </si>
  <si>
    <t>GEAR LEVER 585 DI</t>
  </si>
  <si>
    <t>UN 1785</t>
  </si>
  <si>
    <t>GEAR LEVER STRAIGHT (THREAD TYPE) NST</t>
  </si>
  <si>
    <t>UN 1781</t>
  </si>
  <si>
    <t>GEAR LEVER INTER DI</t>
  </si>
  <si>
    <t>UN 1780</t>
  </si>
  <si>
    <t>GEAR LEVER INTER</t>
  </si>
  <si>
    <t>UN 1789</t>
  </si>
  <si>
    <t>GEAR LEVER MKM</t>
  </si>
  <si>
    <t>UN 1849</t>
  </si>
  <si>
    <t>GEAR LEVER  YUVRAJ</t>
  </si>
  <si>
    <t>UN 1793</t>
  </si>
  <si>
    <t>GEAR CATORI KIT IRON INTER</t>
  </si>
  <si>
    <t>UN 1849 A</t>
  </si>
  <si>
    <t>GEAR LEVER KIT  YUVRAJ</t>
  </si>
  <si>
    <t>UN 1794</t>
  </si>
  <si>
    <t>GEAR CATORI KIT PVC INTER</t>
  </si>
  <si>
    <t>UN 1796</t>
  </si>
  <si>
    <t>GEAR PIN KIT SET OF 4 INTER</t>
  </si>
  <si>
    <t>UN 1779</t>
  </si>
  <si>
    <t>GEAR TIKKI INTER</t>
  </si>
  <si>
    <t>UN 1778</t>
  </si>
  <si>
    <t>GEAR BOX BALL &amp; SPRING KIT (SET OF 6) INTER DI</t>
  </si>
  <si>
    <t>UN 1798</t>
  </si>
  <si>
    <t>GEAR PATTI PLAIN TYPE INTER</t>
  </si>
  <si>
    <t>UN 2791</t>
  </si>
  <si>
    <t xml:space="preserve">BREAK ADJUSTING BOLT (LONG) INTER DI  </t>
  </si>
  <si>
    <t>A-21</t>
  </si>
  <si>
    <t>UN 2852</t>
  </si>
  <si>
    <t xml:space="preserve">HYD PLUNGER BOLT YUVO  </t>
  </si>
  <si>
    <t>UN 2834</t>
  </si>
  <si>
    <t xml:space="preserve">REAR AXLE TOP BOLT (LONG) INTER DI  </t>
  </si>
  <si>
    <t>UN 2818</t>
  </si>
  <si>
    <t xml:space="preserve">LOWER LINK BRACKET BOLT (STD) INTER  </t>
  </si>
  <si>
    <t>UN 2815</t>
  </si>
  <si>
    <t xml:space="preserve">HITCH BOLT INTER  </t>
  </si>
  <si>
    <t>UN 2819</t>
  </si>
  <si>
    <t xml:space="preserve">LOWER LINK BRACKET BOLT (O/S) INTER  </t>
  </si>
  <si>
    <t>UN 2853</t>
  </si>
  <si>
    <t xml:space="preserve">BREAK ADJUSTING BOLT YUVRAJ  </t>
  </si>
  <si>
    <t>UN 2792</t>
  </si>
  <si>
    <t xml:space="preserve">BREAK ADJUSTING BOLT NST  </t>
  </si>
  <si>
    <t>UN 2786</t>
  </si>
  <si>
    <t xml:space="preserve">BREAK DISC BOLT INTER  </t>
  </si>
  <si>
    <t>UN 2790</t>
  </si>
  <si>
    <t xml:space="preserve">BREAK ADJUSTING BOLT INTER  </t>
  </si>
  <si>
    <t>UN 2832</t>
  </si>
  <si>
    <t xml:space="preserve">RADIATOR BOLT INTER  </t>
  </si>
  <si>
    <t>UN 2445</t>
  </si>
  <si>
    <t xml:space="preserve">HYDRAULIC LEVER NST  </t>
  </si>
  <si>
    <t>UN 2446</t>
  </si>
  <si>
    <t xml:space="preserve">HYDRAULIC LEVER STRAIGHT MKM  </t>
  </si>
  <si>
    <t>UN 2446 A</t>
  </si>
  <si>
    <t xml:space="preserve">HYDRAULIK LEVER BEND MKM  </t>
  </si>
  <si>
    <t>UN 2789 A</t>
  </si>
  <si>
    <t xml:space="preserve">BREAKE DISC BOLT MKM N/M  </t>
  </si>
  <si>
    <t>UN 2787</t>
  </si>
  <si>
    <t xml:space="preserve">BREAK DISC BOLT W/NUT YUVRAJ  </t>
  </si>
  <si>
    <t>UN 2789</t>
  </si>
  <si>
    <t xml:space="preserve">BREAK DISC BOLT MKM  </t>
  </si>
  <si>
    <t>UN 2805</t>
  </si>
  <si>
    <t xml:space="preserve">FRONT WEIGHT BOLT 5" INTER  </t>
  </si>
  <si>
    <t>UN 2807</t>
  </si>
  <si>
    <t xml:space="preserve">FRONT WEIGHT BOLT 5" (THICK) INTER DI  </t>
  </si>
  <si>
    <t>UN 2808</t>
  </si>
  <si>
    <t xml:space="preserve">FRONT WEIGHT BOLT 6" (THICK) INTER DI  </t>
  </si>
  <si>
    <t>UN 2809</t>
  </si>
  <si>
    <t xml:space="preserve">FRONT WEIGHT BOLT 7" (THICK) INTER DI  </t>
  </si>
  <si>
    <t>UN 2564</t>
  </si>
  <si>
    <t xml:space="preserve">SPINDLE TOPLINK INTER DI  </t>
  </si>
  <si>
    <t>UN 1699</t>
  </si>
  <si>
    <t>CLUTCH LEVER KIT THICK FINGER (BUSH TYPE) NST</t>
  </si>
  <si>
    <t>UN 1695</t>
  </si>
  <si>
    <t>RELEASE PLATE INTER</t>
  </si>
  <si>
    <t>UN 2971</t>
  </si>
  <si>
    <t xml:space="preserve">HYDRAULIC O RING KIT 60 HP HI-TECH  </t>
  </si>
  <si>
    <t>UN 2972</t>
  </si>
  <si>
    <t xml:space="preserve">HYDRAULIC O RING KIT 40 HP HI-TECH  </t>
  </si>
  <si>
    <t>UN 1324 A</t>
  </si>
  <si>
    <t>WATER PUMP PULLEY YUVO (3 CYL.)</t>
  </si>
  <si>
    <t>UN 2565</t>
  </si>
  <si>
    <t xml:space="preserve">SPINDLE TOPLINK WITH COLLAR R/T NST  </t>
  </si>
  <si>
    <t>UN 2566</t>
  </si>
  <si>
    <t xml:space="preserve">SPINDLE TOPLINK WITH COLLAR F/T NST  </t>
  </si>
  <si>
    <t>UN 1279</t>
  </si>
  <si>
    <t>CRANK PULLEY SHEET METAL ARJUN</t>
  </si>
  <si>
    <t>UN 1289</t>
  </si>
  <si>
    <t>CRANK PULLEY SHEET METAL  YUVO</t>
  </si>
  <si>
    <t>UN 1324 B</t>
  </si>
  <si>
    <t>WATER PUMP PULLEY YUVO (4 CYL.)</t>
  </si>
  <si>
    <t>UN 1696</t>
  </si>
  <si>
    <t>RELEASE PLATE INTER DI</t>
  </si>
  <si>
    <t>UN 1274</t>
  </si>
  <si>
    <t>CRANK PULLEY CAST IRON INTER</t>
  </si>
  <si>
    <t>UN 1275</t>
  </si>
  <si>
    <t>CRANK PULLEY CAST IRON 3CYL INTER DI</t>
  </si>
  <si>
    <t>UN 1280</t>
  </si>
  <si>
    <t>CRANK PULLEY SHEET METAL 4CYL INTER DI</t>
  </si>
  <si>
    <t>UN 1276</t>
  </si>
  <si>
    <t>CRANK PULLEY SMALL CAST IRON INTER DI L/M</t>
  </si>
  <si>
    <t>UN 2844</t>
  </si>
  <si>
    <t xml:space="preserve">STAY ROD BOLT SMALL INTER  </t>
  </si>
  <si>
    <t>UN 2845</t>
  </si>
  <si>
    <t xml:space="preserve">STAY ROD BOLT BIG INTER  </t>
  </si>
  <si>
    <t>UN 2848</t>
  </si>
  <si>
    <t xml:space="preserve">BONNET BOLT  YUVRAJ  </t>
  </si>
  <si>
    <t>UN 2831</t>
  </si>
  <si>
    <t xml:space="preserve">OIL BREAK BOLT 13" MKM  </t>
  </si>
  <si>
    <t>UN 2444</t>
  </si>
  <si>
    <t xml:space="preserve">HYDRAULIC LEVER YUVO  </t>
  </si>
  <si>
    <t>UN 2447</t>
  </si>
  <si>
    <t xml:space="preserve">HYDRAULIC LEVER STRAIGHT INTER DI  </t>
  </si>
  <si>
    <t>UN 2448</t>
  </si>
  <si>
    <t xml:space="preserve">HYDRAULIC LEVER BEND INTER DI  </t>
  </si>
  <si>
    <t>UN 1214</t>
  </si>
  <si>
    <t>ROCKER SHAFT 4 CYL. INTER DI</t>
  </si>
  <si>
    <t>UN 1679</t>
  </si>
  <si>
    <t>BONNET CAP INTER DI</t>
  </si>
  <si>
    <t>UN 1362</t>
  </si>
  <si>
    <t>FILTER FOR DIESEL TANK TEA NST</t>
  </si>
  <si>
    <t>UN 1492</t>
  </si>
  <si>
    <t>DIESEL TANK CAP YUVO</t>
  </si>
  <si>
    <t>UN 1491</t>
  </si>
  <si>
    <t>DIESEL TANK CAP YUVRAJ</t>
  </si>
  <si>
    <t>UN 1480</t>
  </si>
  <si>
    <t>DIESEL TANK CAP BIG NST</t>
  </si>
  <si>
    <t>UN 1478</t>
  </si>
  <si>
    <t>DIESEL TANK CAP INTER</t>
  </si>
  <si>
    <t>UN 1482</t>
  </si>
  <si>
    <t>DIESEL TANK CAP ARJUN</t>
  </si>
  <si>
    <t>UN 1479</t>
  </si>
  <si>
    <t>DIESEL TANK CAP (SMALL) BHOOMIPUTRA</t>
  </si>
  <si>
    <t>UN 1479 A</t>
  </si>
  <si>
    <t>DIESEL TANK CAP N/M BHOOMIPUTRA</t>
  </si>
  <si>
    <t>UN 1333</t>
  </si>
  <si>
    <t>THERMOSTAT HOUSING COVER INTER DI</t>
  </si>
  <si>
    <t>UN 2563</t>
  </si>
  <si>
    <t xml:space="preserve">SPINDLE TOPLINK INTER  </t>
  </si>
  <si>
    <t>UN 1486</t>
  </si>
  <si>
    <t>DIESEL TANK PAD KIT (SET OF 7) INTER DI</t>
  </si>
  <si>
    <t>UN 1360</t>
  </si>
  <si>
    <t>DIESEL TANK TEA INTER DI</t>
  </si>
  <si>
    <t>UN 1359</t>
  </si>
  <si>
    <t>DIESEL TANK TEA INTER</t>
  </si>
  <si>
    <t>UN 1361</t>
  </si>
  <si>
    <t>DIESEL TANK TEA (WITH FILTER) NST</t>
  </si>
  <si>
    <t>UN 1360 A</t>
  </si>
  <si>
    <t>DIESEL TANK TEA (WITH FILTER) YUVO</t>
  </si>
  <si>
    <t>UN 1215</t>
  </si>
  <si>
    <t>ROCKER SHAFT 3 CYL. INTER DI</t>
  </si>
  <si>
    <t>UN 2588</t>
  </si>
  <si>
    <t>UN 2589</t>
  </si>
  <si>
    <t>UN 3338</t>
  </si>
  <si>
    <t xml:space="preserve">HYD. PLUNGER WASHER (SMALL) YUVO  </t>
  </si>
  <si>
    <t>R11-L05-E</t>
  </si>
  <si>
    <t>UN 2500</t>
  </si>
  <si>
    <t xml:space="preserve">VALVE BODY 60 HP HI-TECH  </t>
  </si>
  <si>
    <t>UN 2473</t>
  </si>
  <si>
    <t xml:space="preserve">HYDRAULIC DISTRIBUTOR HEAD 40 HP INTER DI  </t>
  </si>
  <si>
    <t>R11-L03-D</t>
  </si>
  <si>
    <t>UN 1324</t>
  </si>
  <si>
    <t>WATER PUMP PULLEY INTER DI</t>
  </si>
  <si>
    <t>R11-L03-E</t>
  </si>
  <si>
    <t>UN 2830</t>
  </si>
  <si>
    <t xml:space="preserve">MUDGUARD U BOLT 12" (GOLDEN) INTER DI  </t>
  </si>
  <si>
    <t>R11-L02-D</t>
  </si>
  <si>
    <t>UN 2527</t>
  </si>
  <si>
    <t xml:space="preserve">HYDRAULIC MINOR KIT 585 DI  </t>
  </si>
  <si>
    <t>UN 2526</t>
  </si>
  <si>
    <t xml:space="preserve">HYDRAULIC MINOR KIT INTER  </t>
  </si>
  <si>
    <t>UN 1418 A</t>
  </si>
  <si>
    <t>FRONT WHEEL CAP (PVC) YUVRAJ</t>
  </si>
  <si>
    <t>UN 1278</t>
  </si>
  <si>
    <t>CRANK PULLEY SHEET METAL NST</t>
  </si>
  <si>
    <t>UN 2829</t>
  </si>
  <si>
    <t xml:space="preserve">MUDGUARD U BOLT 10" (GOLDEN) INTER  </t>
  </si>
  <si>
    <t>UN 1435 A</t>
  </si>
  <si>
    <t>FRONT WHEEL CATORI YUVRAJ</t>
  </si>
  <si>
    <t>UN 3337</t>
  </si>
  <si>
    <t xml:space="preserve">CENTRE PIN WASHER ARJUN  </t>
  </si>
  <si>
    <t>UN 3336</t>
  </si>
  <si>
    <t xml:space="preserve">CENTRE PIN WASHER INTER  </t>
  </si>
  <si>
    <t>UN 3316</t>
  </si>
  <si>
    <t xml:space="preserve">FRONT WHEEL WASHER INTER DI  </t>
  </si>
  <si>
    <t>R10-L04-C</t>
  </si>
  <si>
    <t>UN 1421</t>
  </si>
  <si>
    <t>FRONT WHEEL RETAINER INTER DI</t>
  </si>
  <si>
    <t>R10-L03-C</t>
  </si>
  <si>
    <t>UN 1435</t>
  </si>
  <si>
    <t>FRONT WHEEL CATORI INTER</t>
  </si>
  <si>
    <t>UN 1418</t>
  </si>
  <si>
    <t>R10-L05-E</t>
  </si>
  <si>
    <t>UN 1419</t>
  </si>
  <si>
    <t>FRONT WHEEL CAP 4 HOLE INTER DI</t>
  </si>
  <si>
    <t>R10-L04-E</t>
  </si>
  <si>
    <t>UN 1420</t>
  </si>
  <si>
    <t>FRONT WHEEL CAP 6 HOLE ARJUN</t>
  </si>
  <si>
    <t>R10-L03-E</t>
  </si>
  <si>
    <t>UN 1881 F</t>
  </si>
  <si>
    <t>DIFFERENTIAL PIN 050 INTER DI</t>
  </si>
  <si>
    <t>UN 1883</t>
  </si>
  <si>
    <t>DIFFERENTIAL PIN YUVRAJ</t>
  </si>
  <si>
    <t>UN 1881 G</t>
  </si>
  <si>
    <t>DIFFERENTIAL PIN 060 INTER DI</t>
  </si>
  <si>
    <t>UN 1881 E</t>
  </si>
  <si>
    <t>DIFFERENTIAL PIN 040 INTER DI</t>
  </si>
  <si>
    <t>UN 1888</t>
  </si>
  <si>
    <t>DIFFERENTIAL PIN (SET OF 3) NOVO</t>
  </si>
  <si>
    <t>UN 1881 D</t>
  </si>
  <si>
    <t>DIFFERENTIAL PIN 030 INTER DI</t>
  </si>
  <si>
    <t>UN 1881 C</t>
  </si>
  <si>
    <t>DIFFERENTIAL PIN 020 INTER DI</t>
  </si>
  <si>
    <t>UN 1887</t>
  </si>
  <si>
    <t>DIFFERENTIAL PIN (SET OF 3) YUVO</t>
  </si>
  <si>
    <t>UN 1881 B</t>
  </si>
  <si>
    <t>DIFFERENTIAL PIN 010 INTER DI</t>
  </si>
  <si>
    <t>UN 1881A</t>
  </si>
  <si>
    <t>DIFFERENTIAL PIN STD INTER DI</t>
  </si>
  <si>
    <t>UN 1886</t>
  </si>
  <si>
    <t>DIFFERENTIAL PIN MKM</t>
  </si>
  <si>
    <t>UN 2497</t>
  </si>
  <si>
    <t xml:space="preserve">HYDRAULIC RAM CYLINDER 40 HP INTER DI  </t>
  </si>
  <si>
    <t>UN 2491</t>
  </si>
  <si>
    <t xml:space="preserve">HYDRAULIC PISTON 3 GROOVE INTER DI  </t>
  </si>
  <si>
    <t>UN 1880 A</t>
  </si>
  <si>
    <t>DIFFERENTIAL CROSS STD INTER DI</t>
  </si>
  <si>
    <t>UN 1880 C</t>
  </si>
  <si>
    <t>DIFFERENTIAL CROSS 020 INTER DI</t>
  </si>
  <si>
    <t>UN 1880 D</t>
  </si>
  <si>
    <t>DIFFERENTIAL CROSS 030 INTER DI</t>
  </si>
  <si>
    <t>UN 1880 B</t>
  </si>
  <si>
    <t>DIFFERENTIAL CROSS 010 INTER DI</t>
  </si>
  <si>
    <t>UN 1882 A</t>
  </si>
  <si>
    <t>DIFFERENTIAL PIN STD ARJUN</t>
  </si>
  <si>
    <t>UN 2498</t>
  </si>
  <si>
    <t xml:space="preserve">HYDRAULIC RAM CYLINDER 60 HP HI-TECH  </t>
  </si>
  <si>
    <t>UN 2492</t>
  </si>
  <si>
    <t xml:space="preserve">HYDRAULIC PISTON 3 GROOVE HI-TECH  </t>
  </si>
  <si>
    <t>UN 1880 E</t>
  </si>
  <si>
    <t>DIFFERENTIAL CROSS 040 INTER DI</t>
  </si>
  <si>
    <t>UN 2499</t>
  </si>
  <si>
    <t xml:space="preserve">VALVE BODY 40 HP INTER DI  </t>
  </si>
  <si>
    <t>UN 2474</t>
  </si>
  <si>
    <t xml:space="preserve">HYDRAULIC DISTRIBUTOR HEAD 60 HP HI-TECH  </t>
  </si>
  <si>
    <t>R11-L03-C</t>
  </si>
  <si>
    <t>UN 2827</t>
  </si>
  <si>
    <t xml:space="preserve">MUDGUARD U BOLT 11" YUVO  </t>
  </si>
  <si>
    <t>R11-L02-C</t>
  </si>
  <si>
    <t>OUTWARD STOCK</t>
  </si>
  <si>
    <t>INWARD STOCK</t>
  </si>
  <si>
    <t>CLOSING STOCKS</t>
  </si>
  <si>
    <t>UNIT OF PARTS</t>
  </si>
  <si>
    <t>JUST FOR REFERENCE</t>
  </si>
  <si>
    <t>RACK NO.</t>
  </si>
  <si>
    <t>UN 1678</t>
  </si>
  <si>
    <t>A-50</t>
  </si>
  <si>
    <t>UN 3407</t>
  </si>
  <si>
    <t>UN 3466</t>
  </si>
  <si>
    <t>UN 1144 A</t>
  </si>
  <si>
    <t>UN 3449</t>
  </si>
  <si>
    <t>UN 3223</t>
  </si>
  <si>
    <t>UN 3222</t>
  </si>
  <si>
    <t>UN 1584 C</t>
  </si>
  <si>
    <t>UN 1585A</t>
  </si>
  <si>
    <t>POWER STARING CYL NOVO</t>
  </si>
  <si>
    <t>UN 1583 B</t>
  </si>
  <si>
    <t>A-51</t>
  </si>
  <si>
    <t>UN 1587 C</t>
  </si>
  <si>
    <t>UN 1587 B</t>
  </si>
  <si>
    <t>UN 1587 A</t>
  </si>
  <si>
    <t>R03-L01-D</t>
  </si>
  <si>
    <t>R03-L01-E</t>
  </si>
  <si>
    <t>STARING UNIT (80CC) SONALIKA</t>
  </si>
  <si>
    <t>STARING UNIT SONALIKA (O.E)</t>
  </si>
  <si>
    <t>STARING UNIT EICHER</t>
  </si>
  <si>
    <t>POWER STARING CYLINDER HMT 6522</t>
  </si>
  <si>
    <t>UN 3446</t>
  </si>
  <si>
    <t>UN 3447</t>
  </si>
  <si>
    <t>UN 3450</t>
  </si>
  <si>
    <t>UN 1587 D</t>
  </si>
  <si>
    <t>UN 1667</t>
  </si>
  <si>
    <t>REMARKS</t>
  </si>
  <si>
    <t>OPENING DATE</t>
  </si>
  <si>
    <t>UN 3201</t>
  </si>
  <si>
    <t>A-52</t>
  </si>
  <si>
    <t>UN 3202</t>
  </si>
  <si>
    <t>UN 3206 A</t>
  </si>
  <si>
    <t>UN 1678 B</t>
  </si>
  <si>
    <t>UN 1677</t>
  </si>
  <si>
    <t>UN 1678 A</t>
  </si>
  <si>
    <t>UN 3206</t>
  </si>
  <si>
    <t>UN 3203</t>
  </si>
  <si>
    <t>UN 3204</t>
  </si>
  <si>
    <t>UN 1138 A</t>
  </si>
  <si>
    <t>UN 1119</t>
  </si>
  <si>
    <t>UN 1118 B</t>
  </si>
  <si>
    <t>UN 1118 A</t>
  </si>
  <si>
    <t>UN 1137</t>
  </si>
  <si>
    <t>UN 1118</t>
  </si>
  <si>
    <t>UN 1138</t>
  </si>
  <si>
    <t>UN 1136</t>
  </si>
  <si>
    <t>UN 1120</t>
  </si>
  <si>
    <t>UN 1120 A</t>
  </si>
  <si>
    <t>UN 1135</t>
  </si>
  <si>
    <t>UN 1157</t>
  </si>
  <si>
    <t>UN 1156</t>
  </si>
  <si>
    <t>UN 1319</t>
  </si>
  <si>
    <t>UN 1316</t>
  </si>
  <si>
    <t>SEAT CUSHION BOTTOM J.D</t>
  </si>
  <si>
    <t>SEAT CUSHION TOP J.D</t>
  </si>
  <si>
    <t>UN 1315</t>
  </si>
  <si>
    <t>UN 1152</t>
  </si>
  <si>
    <t>UN 1151</t>
  </si>
  <si>
    <t>UN 1614</t>
  </si>
  <si>
    <t>UN 1615</t>
  </si>
  <si>
    <t>SEAT CUSHION TOP O.E INTER</t>
  </si>
  <si>
    <t>SEAT CUSHION BOTTOM O.E INTER</t>
  </si>
  <si>
    <t>UN 1318</t>
  </si>
  <si>
    <t>UN NO.</t>
  </si>
  <si>
    <t xml:space="preserve">HYD PLUNGER BUSH YUVO  </t>
  </si>
  <si>
    <t>UN 2737</t>
  </si>
  <si>
    <t>UN 2851</t>
  </si>
  <si>
    <t>PLUNGER BOLT W/BUSH &amp; WASHER YUVO</t>
  </si>
  <si>
    <t>R11-L05-F</t>
  </si>
  <si>
    <t>UN 1435 B</t>
  </si>
  <si>
    <t>FRONT WHEEL CATORI NST</t>
  </si>
  <si>
    <t>TOOL BOX INTER DI</t>
  </si>
  <si>
    <t xml:space="preserve">BATTERY BOX INTER  </t>
  </si>
  <si>
    <t xml:space="preserve">BATTERY BOX COVER (BIG) INTER  </t>
  </si>
  <si>
    <t>AIR CLEANER ASSEMBLY (O.E) INTER DI</t>
  </si>
  <si>
    <t xml:space="preserve">SIDE MIRROR W/O ROD NST  </t>
  </si>
  <si>
    <t xml:space="preserve">TAIL LAMP ASSY (LH+RH) SET OF 2 NST  </t>
  </si>
  <si>
    <t>POWER STARING CYL  (967100147) NEW HOLLAND 3630</t>
  </si>
  <si>
    <t>POWER STARING CYL (O.E.) (972080730) MKM</t>
  </si>
  <si>
    <t>POWER STG CYLINDER N/M (967101120) JOHN DEERE</t>
  </si>
  <si>
    <t>POWER STG CYLINDER BALANCE TYPE SONALIKA</t>
  </si>
  <si>
    <t>POWER STG CYLINDER SINGLE (DC-11156-02) SONALIKA</t>
  </si>
  <si>
    <t>POWER STARING CYL W/CLAMP (967100930) SWARAJ</t>
  </si>
  <si>
    <t xml:space="preserve">SIDE MIRROR WITH ROD INTER DI  </t>
  </si>
  <si>
    <t>FENDER FIBER SET ARJUN</t>
  </si>
  <si>
    <t xml:space="preserve">SIDE MIRROR W/O ROD INTER  </t>
  </si>
  <si>
    <t xml:space="preserve">SIDE MIRROR WITH ROD ARJUN  </t>
  </si>
  <si>
    <t>POWER STG CYLINDER (DC14928) FARMTRAC</t>
  </si>
  <si>
    <t xml:space="preserve">HEAD LIGHT W/HALOGEN BULB RH INTER DI  </t>
  </si>
  <si>
    <t xml:space="preserve">HEAD LIGHT W/HALOGEN BULB LH INTER DI  </t>
  </si>
  <si>
    <t xml:space="preserve">PLOUGH LAMP W/BULB W/SWITCH NST  </t>
  </si>
  <si>
    <t>TOOL BOX (POPULAR) ARJUN</t>
  </si>
  <si>
    <t>TOOL BOX (POPULAR) INTER</t>
  </si>
  <si>
    <t>TOOL BOX (POPULAR) INTER DI</t>
  </si>
  <si>
    <t xml:space="preserve">HEAD LIGHT W/HALOGEN BULB RH NST  </t>
  </si>
  <si>
    <t xml:space="preserve">HEAD LIGHT W/HALOGEN BULB LH NST  </t>
  </si>
  <si>
    <t>SILENCER W/FLANGE SWARAJ (54 HP)</t>
  </si>
  <si>
    <t>SILENCER W/GUARD  YUVRAJ</t>
  </si>
  <si>
    <t>SILENCER  NEW HOLLAND 3630</t>
  </si>
  <si>
    <t>SILENCER ARJUN</t>
  </si>
  <si>
    <t>SILENCER WITH GUARD EICHER</t>
  </si>
  <si>
    <t xml:space="preserve">SILENCER W/OUT GUARD  EICHER </t>
  </si>
  <si>
    <t>SILENCER SWARAJ XM</t>
  </si>
  <si>
    <t>SILENCER NST</t>
  </si>
  <si>
    <t>SILENCER W/GUARD YUVO</t>
  </si>
  <si>
    <t>SILENCER W/OUT GUARD  YUVO</t>
  </si>
  <si>
    <t>SILENCER INTER DI</t>
  </si>
  <si>
    <t>PRE CLEANER LOWER BASE PVC BHOOMIPUTRA</t>
  </si>
  <si>
    <t>PRE CLEANER CAP PVC BHOOMIPUTRA</t>
  </si>
  <si>
    <t>RADIATOR FAN (450 MM) ARJUN</t>
  </si>
  <si>
    <t>RADIATOR FAN 7 WINGS NST</t>
  </si>
  <si>
    <t>RADIATOR FAN 8 WINGS INTER DI</t>
  </si>
  <si>
    <t>PRE CLEANER ASSEMBLY (U CUT) PVC B/P</t>
  </si>
  <si>
    <t>PRE CLEANER ASSEMBLY PVC B/P</t>
  </si>
  <si>
    <t>SEAT CUSHION TOP INTER</t>
  </si>
  <si>
    <t>SEAT CUSHION BOTTOM INTER</t>
  </si>
  <si>
    <t>RADIATOR FAN (BLACK) MKM</t>
  </si>
  <si>
    <t>UN 2288 D</t>
  </si>
  <si>
    <t>PTO SHAFT WITH GEAR 47 TEETH YUVO</t>
  </si>
  <si>
    <t>GK 1549 C</t>
  </si>
  <si>
    <t>GK 1549 A</t>
  </si>
  <si>
    <t>GK 1549 D</t>
  </si>
  <si>
    <t>R01-L06-C</t>
  </si>
  <si>
    <t>GK 1589</t>
  </si>
  <si>
    <t>GK 1528</t>
  </si>
  <si>
    <t xml:space="preserve">FRONT WHEEL BOLT INTER DI  </t>
  </si>
  <si>
    <t>UN 2804</t>
  </si>
  <si>
    <t>GK 1502</t>
  </si>
  <si>
    <t xml:space="preserve">GK 1500 </t>
  </si>
  <si>
    <t>FRONT WHEEL BOLT INTER</t>
  </si>
  <si>
    <t>GK 1535</t>
  </si>
  <si>
    <t>GK 1536</t>
  </si>
  <si>
    <t>REAR WHEEL BOLT MASSEY DI 2.5" COLLAR NUT</t>
  </si>
  <si>
    <t>REAR WHEEL BOLT MASSEY DI 2" COLLAR NUT</t>
  </si>
  <si>
    <t>REAR WHEEL BOLT MASSEY DI 2.75" COLLAR NUT</t>
  </si>
  <si>
    <t>REAR WHEEL BOLT SWARAJ 855  BIG NUT 16 MM</t>
  </si>
  <si>
    <t>FRONT WHEEL BOLT SWARAJ 735</t>
  </si>
  <si>
    <t xml:space="preserve">FRONT WHEEL BOLT INTER DI </t>
  </si>
  <si>
    <t>FRONT WHEEL BOLT INTER WITH COLLAR NUT</t>
  </si>
  <si>
    <t>FRONT WHEEL BOLT SONALIKA WITH COLLAR NUT</t>
  </si>
  <si>
    <t>FRONT WHEEL BOLT SONALIKA STUD TYPE HEX</t>
  </si>
  <si>
    <t>FRONT WHEEL BOLT JOHN DEERE LONG</t>
  </si>
  <si>
    <t>UNIQUE PRODUCTS DESCRIPTION</t>
  </si>
  <si>
    <t>O.E PART NO.</t>
  </si>
  <si>
    <t>UN 1103</t>
  </si>
  <si>
    <t>TAPPET COVER 3 CYL NST</t>
  </si>
  <si>
    <t>UN 1108</t>
  </si>
  <si>
    <t>AIR BREATHER CAP PIPE PVC INTER</t>
  </si>
  <si>
    <t>UN 1109</t>
  </si>
  <si>
    <t>TAPPET PATI INTER DI</t>
  </si>
  <si>
    <t>UN 1110</t>
  </si>
  <si>
    <t>TAPPET STUD INTER</t>
  </si>
  <si>
    <t>UN 1111</t>
  </si>
  <si>
    <t>TAPPET STUD INTER DI</t>
  </si>
  <si>
    <t>UN 1112</t>
  </si>
  <si>
    <t>TAPPET STUD INTER245</t>
  </si>
  <si>
    <t>UN 1113</t>
  </si>
  <si>
    <t>TAPPET STUD ARJUN</t>
  </si>
  <si>
    <t>UN 1119 A</t>
  </si>
  <si>
    <t>SILENCER YUVRAJ W/O GUARD YUVRAJ</t>
  </si>
  <si>
    <t>UN 1125</t>
  </si>
  <si>
    <t>EXHAUST MANIFOLD TURBO</t>
  </si>
  <si>
    <t>UN 1135 A</t>
  </si>
  <si>
    <t>SILENCER (LIGHT) INTER DI</t>
  </si>
  <si>
    <t>UN 1136 A</t>
  </si>
  <si>
    <t>SILENCER (LIGHT) NST</t>
  </si>
  <si>
    <t>UN 1139</t>
  </si>
  <si>
    <t>EXHAUST MANIFOLD  YUVO</t>
  </si>
  <si>
    <t>AIR INTAKE SYSTEM</t>
  </si>
  <si>
    <t>UN 1143</t>
  </si>
  <si>
    <t>AIR INTAKE MANIFOLD 3 CYL. INTER DI</t>
  </si>
  <si>
    <t>UN 1145</t>
  </si>
  <si>
    <t>AIR FILTER INTER</t>
  </si>
  <si>
    <t>UN 1146</t>
  </si>
  <si>
    <t>AIR FILTER SET OF 2 ARJUN</t>
  </si>
  <si>
    <t>UN 1149</t>
  </si>
  <si>
    <t>PRE CLEANER ASSEMBLY METAL INTER</t>
  </si>
  <si>
    <t>UN 1150</t>
  </si>
  <si>
    <t>PRE CLEANER ASSEMBLY METAL INTER DI</t>
  </si>
  <si>
    <t>UN 1153</t>
  </si>
  <si>
    <t>PRE CLEANER ASSEMBLY LONG PVC NST</t>
  </si>
  <si>
    <t>UN 1154</t>
  </si>
  <si>
    <t>PRE CLEANER ASSEMBLY LONG (U CUT) PVC NST</t>
  </si>
  <si>
    <t>UN 1155</t>
  </si>
  <si>
    <t>PRE CLEANER CAP METAL INTER</t>
  </si>
  <si>
    <t>UN 1158</t>
  </si>
  <si>
    <t>AIR CLEANER GLASS WHITE INTER</t>
  </si>
  <si>
    <t>UN 1159</t>
  </si>
  <si>
    <t>AIR CLEANER ASSY COMPLETE ARJUN</t>
  </si>
  <si>
    <t>UN 1159 A</t>
  </si>
  <si>
    <t>UN 1161 A</t>
  </si>
  <si>
    <t>AIR CLEANER BOWL (O.E) INTER</t>
  </si>
  <si>
    <t>UN 1166</t>
  </si>
  <si>
    <t>PRE CLEANER ASSY YUVRAJ</t>
  </si>
  <si>
    <t>UN 1174</t>
  </si>
  <si>
    <t>CYLINDER HEAD PLUG ALUMINIUM INTER DI</t>
  </si>
  <si>
    <t>UN 1176</t>
  </si>
  <si>
    <t>NOZZLE STUD INTER</t>
  </si>
  <si>
    <t>UN 1177</t>
  </si>
  <si>
    <t>NOZZLE STUD INTER DI</t>
  </si>
  <si>
    <t>UN 1178</t>
  </si>
  <si>
    <t>CAM TIKKI INTER</t>
  </si>
  <si>
    <t>UN 1180</t>
  </si>
  <si>
    <t>VALVE SEAL SET OF 8 PCS INTER DI</t>
  </si>
  <si>
    <t>UN 1181</t>
  </si>
  <si>
    <t>NOZZLE HOLDER INTER DI</t>
  </si>
  <si>
    <t>UN 1182</t>
  </si>
  <si>
    <t>NOZZLE HOLDER MDI</t>
  </si>
  <si>
    <t>UN 1183</t>
  </si>
  <si>
    <t>TEMPERATURE METER TEA INTER</t>
  </si>
  <si>
    <t>UN 1184</t>
  </si>
  <si>
    <t>TEMPERATURE METER TEA ELECTRONIC INTER</t>
  </si>
  <si>
    <t>UN 1185</t>
  </si>
  <si>
    <t>TEMPERATURE METER TEA INTER DI</t>
  </si>
  <si>
    <t>UN 1186</t>
  </si>
  <si>
    <t>TEMPERATURE METER TEA ELECTRONIC INTER DI</t>
  </si>
  <si>
    <t>VALVE ROCKER ASSEMBLY</t>
  </si>
  <si>
    <t>UN 1201</t>
  </si>
  <si>
    <t>CAM SHAFT PLATE INTER DI</t>
  </si>
  <si>
    <t>UN 1202</t>
  </si>
  <si>
    <t>CAM SHAFT ARJUN</t>
  </si>
  <si>
    <t>UN 1203</t>
  </si>
  <si>
    <t>CAM SHAFT 245 DI</t>
  </si>
  <si>
    <t>UN 1204</t>
  </si>
  <si>
    <t>CAM SHAFT YUVRAJ</t>
  </si>
  <si>
    <t>UN 1205</t>
  </si>
  <si>
    <t>CAM SHAFT 4 CYL. MDI</t>
  </si>
  <si>
    <t>UN 1210</t>
  </si>
  <si>
    <t>PUSH GUIDE INTER DI</t>
  </si>
  <si>
    <t>UN 1211</t>
  </si>
  <si>
    <t>ROCKER ARM INTER</t>
  </si>
  <si>
    <t>UN 1213</t>
  </si>
  <si>
    <t>ROCKER SHAFT SET OF 2 INTER</t>
  </si>
  <si>
    <t>UN 1216</t>
  </si>
  <si>
    <t>ROCKER SPACER BUSH INTER DI</t>
  </si>
  <si>
    <t>UN 1217</t>
  </si>
  <si>
    <t>ROCKER SCREW WITH NUT INTER DI</t>
  </si>
  <si>
    <t>UN 1217 A</t>
  </si>
  <si>
    <t>ROCKER SCREW ARJUN</t>
  </si>
  <si>
    <t>UN 1221</t>
  </si>
  <si>
    <t>VALVE ROCKER ASSEMBLY ARJUN</t>
  </si>
  <si>
    <t>TIMING COVER</t>
  </si>
  <si>
    <t>UN 1237</t>
  </si>
  <si>
    <t>IDEAL GEAR PIN MDI</t>
  </si>
  <si>
    <t>UN 1238</t>
  </si>
  <si>
    <t>TIMING SCREW INTER DI</t>
  </si>
  <si>
    <t>CRANK CASE WITH OIL PAN</t>
  </si>
  <si>
    <t>UN 1254</t>
  </si>
  <si>
    <t>OIL PAN 5LTR. 4 CYL. INTER DI</t>
  </si>
  <si>
    <t>UN 1258</t>
  </si>
  <si>
    <t>OIL PRESSURE SWITCH NST</t>
  </si>
  <si>
    <t>UN 1261</t>
  </si>
  <si>
    <t>CHAMBER NUT SMALL INTER DI</t>
  </si>
  <si>
    <t>UN 1262</t>
  </si>
  <si>
    <t>MAIN SEAL RETAINER INTER</t>
  </si>
  <si>
    <t>UN 1271</t>
  </si>
  <si>
    <t>CRANK ASSY 3 CYL MKM</t>
  </si>
  <si>
    <t>UN 1272</t>
  </si>
  <si>
    <t>CRANK SHAFT NUT INTER DI</t>
  </si>
  <si>
    <t>UN 1273</t>
  </si>
  <si>
    <t>CRANK SHAFT NUT CLOSE TYPE INTER</t>
  </si>
  <si>
    <t>UN 1277</t>
  </si>
  <si>
    <t>CRANK PULLEY SHEET METAL 3CYL INTER DI</t>
  </si>
  <si>
    <t>UN 1284 B</t>
  </si>
  <si>
    <t>CONNECTING ROD YUVO N/M</t>
  </si>
  <si>
    <t>UN 1285</t>
  </si>
  <si>
    <t>WEIGHT SPACER INTER</t>
  </si>
  <si>
    <t>UN 1287</t>
  </si>
  <si>
    <t>FLY WHEEL RING INTER DI</t>
  </si>
  <si>
    <t>UN 1288</t>
  </si>
  <si>
    <t>FLY WHEEL RING 255 DI</t>
  </si>
  <si>
    <t>UN 1288 A</t>
  </si>
  <si>
    <t>FLY WHEEL RING YUVRAJ</t>
  </si>
  <si>
    <t>UN 1290</t>
  </si>
  <si>
    <t>CRANK PULLEY SHEET METAL YUVO (31 HP)</t>
  </si>
  <si>
    <t>UN 1295 A</t>
  </si>
  <si>
    <t>OIL PUMP ASSEMBLY ARJUN NOVO</t>
  </si>
  <si>
    <t>UN 1296</t>
  </si>
  <si>
    <t>OIL PUMP DRIVE GEAR INTER DI</t>
  </si>
  <si>
    <t>UN 1297</t>
  </si>
  <si>
    <t>OIL PUMP ROTOR AND SHAFT ASSEMBLY INTER DI</t>
  </si>
  <si>
    <t>UN 1299</t>
  </si>
  <si>
    <t>OIL PUMP VALVE INTER</t>
  </si>
  <si>
    <t>UN 1302</t>
  </si>
  <si>
    <t>OIL FILTER INTER DI</t>
  </si>
  <si>
    <t>UN 1303</t>
  </si>
  <si>
    <t>OIL FILTER ARJUN</t>
  </si>
  <si>
    <t>UN 1306</t>
  </si>
  <si>
    <t>OIL FILTER KIT INTER DI</t>
  </si>
  <si>
    <t>UN 1307</t>
  </si>
  <si>
    <t>OIL FILTER (SPIN ON) YUVO</t>
  </si>
  <si>
    <t>UN 1308</t>
  </si>
  <si>
    <t>OIL FILTER (SPIN ON) YUVRAJ</t>
  </si>
  <si>
    <t>COOLING SYSTEM</t>
  </si>
  <si>
    <t>UN 1312</t>
  </si>
  <si>
    <t>FAN SPACER ARJUN</t>
  </si>
  <si>
    <t>UN 1314</t>
  </si>
  <si>
    <t>RADIATOR FAN 6 WINGS INTER</t>
  </si>
  <si>
    <t>UN 1314 A</t>
  </si>
  <si>
    <t>RADIATOR FAN 4 WING INTER</t>
  </si>
  <si>
    <t>UN 1317</t>
  </si>
  <si>
    <t>RADIATOR FAN (STEEL) 6 WINGS 0/M</t>
  </si>
  <si>
    <t>UN 1318 A</t>
  </si>
  <si>
    <t>RADIATOR FAN (WHITE) MKM</t>
  </si>
  <si>
    <t>UN 1319 A</t>
  </si>
  <si>
    <t>RADIATOR FAN (6 WING) YUVRAJ</t>
  </si>
  <si>
    <t>UN 1328</t>
  </si>
  <si>
    <t>WATER PUMP BEARING INTER DI</t>
  </si>
  <si>
    <t>UN 1329</t>
  </si>
  <si>
    <t>WATER PUMP LOCKING DOG NUT W/SCREW INTER DI</t>
  </si>
  <si>
    <t>UN 1330</t>
  </si>
  <si>
    <t>THERMOSTAT HOUSING INTER DI</t>
  </si>
  <si>
    <t>UN 1331</t>
  </si>
  <si>
    <t>THERMOSTAT HOUSING INTER</t>
  </si>
  <si>
    <t>UN 1336</t>
  </si>
  <si>
    <t>RADIATOR TEA BRASS INTER</t>
  </si>
  <si>
    <t>UN 1338</t>
  </si>
  <si>
    <t>RADIATOR TEA NST</t>
  </si>
  <si>
    <t>UN 1339</t>
  </si>
  <si>
    <t>RADIATOR TEA MKM</t>
  </si>
  <si>
    <t>UN 1340</t>
  </si>
  <si>
    <t>RADIATOR COWL IRON INTER</t>
  </si>
  <si>
    <t>UN 1341</t>
  </si>
  <si>
    <t>RADIATOR COWL IRON INTER DI</t>
  </si>
  <si>
    <t>UN 1342</t>
  </si>
  <si>
    <t>RADIATOR COWL PVC B/P</t>
  </si>
  <si>
    <t>UN 1343</t>
  </si>
  <si>
    <t>WATER BODY STUD INTER</t>
  </si>
  <si>
    <t>UN 1344</t>
  </si>
  <si>
    <t>WATER PUMP LOCK INTER</t>
  </si>
  <si>
    <t>UN 1347</t>
  </si>
  <si>
    <t>WATER PUMP REPAIR KIT NTER DI</t>
  </si>
  <si>
    <t>UN 1347 A</t>
  </si>
  <si>
    <t>WATER PUMP REPAIR KIT SARPANCH</t>
  </si>
  <si>
    <t>UN 1347 B</t>
  </si>
  <si>
    <t>WATER PUMP REPAIR KIT YUVO</t>
  </si>
  <si>
    <t>FUEL INJECTION COMPONENTS</t>
  </si>
  <si>
    <t>UN 1364</t>
  </si>
  <si>
    <t>NOZZLE PIPE CLAMP INTER DI</t>
  </si>
  <si>
    <t>UN 1365</t>
  </si>
  <si>
    <t>DIESEL TANK FLUID INTER DI</t>
  </si>
  <si>
    <t>FRONT AXLE RELATED COMPONENTS</t>
  </si>
  <si>
    <t>UN 1370 A</t>
  </si>
  <si>
    <t>FRONT AXLE BEAM (ONE PCS) INTER DI</t>
  </si>
  <si>
    <t>UN 1370 B</t>
  </si>
  <si>
    <t>FRONT AXLE BEAM SEALED (ONE PCS) INTER DI</t>
  </si>
  <si>
    <t>UN 1370 C</t>
  </si>
  <si>
    <t>FRONT AXLE BEAM (SET OF 3) SARPANCH</t>
  </si>
  <si>
    <t>UN 1370 D</t>
  </si>
  <si>
    <t>FRONT AXLE BEAM SEALED (SET OF 3) SARPANCH</t>
  </si>
  <si>
    <t>UN 1370 E</t>
  </si>
  <si>
    <t>FRONT AXLE BEAM (SET OF 3) ARJUN</t>
  </si>
  <si>
    <t>UN 1370 F</t>
  </si>
  <si>
    <t>FRONT AXLE BEAM (SET OF 3) MKM</t>
  </si>
  <si>
    <t>UN 1370 G</t>
  </si>
  <si>
    <t>FRONT AXLE BEAM BOW TYPE HEAVY MKM</t>
  </si>
  <si>
    <t>UN 1370 H</t>
  </si>
  <si>
    <t>FRONT AXLE BEAM YUVRAJ</t>
  </si>
  <si>
    <t>UN 1370 I</t>
  </si>
  <si>
    <t>FRONT AXLE BEAM BOW TYPE NORMAL MKM</t>
  </si>
  <si>
    <t>UN 1370 J</t>
  </si>
  <si>
    <t>FRONT AXLE BEAM BOW TYPE P/STG HEAVY MKM</t>
  </si>
  <si>
    <t>UN 1370 K</t>
  </si>
  <si>
    <t>FRONT AXLE BEAM BOW TYPE P/STG NORMAL MKM</t>
  </si>
  <si>
    <t>UN 1371</t>
  </si>
  <si>
    <t>CENTRE PIN INTER</t>
  </si>
  <si>
    <t>UN 1371 A</t>
  </si>
  <si>
    <t>CENTRE PIN BIG 15" YUVO N/M</t>
  </si>
  <si>
    <t>UN 1372</t>
  </si>
  <si>
    <t>CENTRE PIN INTER DI</t>
  </si>
  <si>
    <t>UN 1373</t>
  </si>
  <si>
    <t>CENTRE PIN 434 DI</t>
  </si>
  <si>
    <t>UN 1374</t>
  </si>
  <si>
    <t>CENTRE PIN (PATTI TYPE) NST</t>
  </si>
  <si>
    <t>UN 1375</t>
  </si>
  <si>
    <t>CENTRE PIN ARJUN</t>
  </si>
  <si>
    <t>UN 1375 A</t>
  </si>
  <si>
    <t>CENTRE PIN ARJUN NOVO</t>
  </si>
  <si>
    <t>CENTRE PIN YUVRAJ</t>
  </si>
  <si>
    <t>UN 1377</t>
  </si>
  <si>
    <t>CENTRE PIN 245</t>
  </si>
  <si>
    <t>UN 1378 B</t>
  </si>
  <si>
    <t>FRONT WEIGHT BRICK TYPE INTER 0/M</t>
  </si>
  <si>
    <t>UN 1378 C</t>
  </si>
  <si>
    <t>FRONT WEIGHT L TYPE INTER</t>
  </si>
  <si>
    <t>UN 1378 D</t>
  </si>
  <si>
    <t>FRONT WEIGHT SARPANCH</t>
  </si>
  <si>
    <t>FRONT WEIGHT B/P</t>
  </si>
  <si>
    <t>UN 1378 F</t>
  </si>
  <si>
    <t>FRONT WEIGHT L/M</t>
  </si>
  <si>
    <t>UN 1379</t>
  </si>
  <si>
    <t>STAY ROD ASSY W/NUT 3 CYL. INTER DI</t>
  </si>
  <si>
    <t>UN 1380</t>
  </si>
  <si>
    <t>STAY ROD ASSY W/NUT 4 CYL. INTER DI</t>
  </si>
  <si>
    <t>UN 1381</t>
  </si>
  <si>
    <t>STAY ROD ASSY MKM</t>
  </si>
  <si>
    <t>UN 1388 A</t>
  </si>
  <si>
    <t>FRONT AXLE SUPPORT INTER DI</t>
  </si>
  <si>
    <t>UN 1388 B</t>
  </si>
  <si>
    <t>FRONT AXLE SUPPORT ARJUN 445</t>
  </si>
  <si>
    <t>UN 1388 C</t>
  </si>
  <si>
    <t>FRONT AXLE SUPPORT ARJUN 605</t>
  </si>
  <si>
    <t>UN 1388 D</t>
  </si>
  <si>
    <t>FRONT AXLE SUPPORT MKM</t>
  </si>
  <si>
    <t>UN 1388 E</t>
  </si>
  <si>
    <t>FRONT AXLE SUPPORT W/BUSH MKM</t>
  </si>
  <si>
    <t>UN 1388 F</t>
  </si>
  <si>
    <t>FRONT AXLE SUPPORT YUVRAJ</t>
  </si>
  <si>
    <t>UN 1388 G</t>
  </si>
  <si>
    <t>FRONT AXLE SUPPORT NST</t>
  </si>
  <si>
    <t>UN 1388 H</t>
  </si>
  <si>
    <t>FRONT AXLE SUPPORT W/BUSH NST</t>
  </si>
  <si>
    <t>UN 1388 I</t>
  </si>
  <si>
    <t>FRONT AXLE SUPPORT YUVO</t>
  </si>
  <si>
    <t>UN 1389</t>
  </si>
  <si>
    <t>FRONT SUPPORT SPACER (SET OF 2) INTER DI</t>
  </si>
  <si>
    <t>UN 1390</t>
  </si>
  <si>
    <t>CENTRE PIN ARJUN (C.E)</t>
  </si>
  <si>
    <t>FRONT WHEEL HUB, STUB AXLE, ARM AND TIE ROD</t>
  </si>
  <si>
    <t>UN 1407</t>
  </si>
  <si>
    <t>FRONT WHEEL HUB WITH SPANDLE LH NST</t>
  </si>
  <si>
    <t>UN 1407 A</t>
  </si>
  <si>
    <t>FRONT WHEEL HUB WITH SPANDLE RH NST</t>
  </si>
  <si>
    <t>UN 1408</t>
  </si>
  <si>
    <t>FRONT WHEEL HUB (3CYL) YUVO</t>
  </si>
  <si>
    <t>UN 1408 A</t>
  </si>
  <si>
    <t>FRONT WHEEL HUB (6 HOLE) YUVO</t>
  </si>
  <si>
    <t>UN 1409</t>
  </si>
  <si>
    <t>FRONT WHEEL HUB N/M 6207</t>
  </si>
  <si>
    <t>UN 1410</t>
  </si>
  <si>
    <t>FRONT WHEEL HUB 3 HOLE INTER</t>
  </si>
  <si>
    <t>UN 1411</t>
  </si>
  <si>
    <t>FRONT WHEEL HUB 4 HOLE INTER DI</t>
  </si>
  <si>
    <t>FRONT WHEEL HUB 6 HOLE ARJUN</t>
  </si>
  <si>
    <t>UN 1412 A</t>
  </si>
  <si>
    <t>FRONT WHEEL HUB ARJUN NOVO</t>
  </si>
  <si>
    <t>UN 1413</t>
  </si>
  <si>
    <t>FRONT WHEEL HUB NST</t>
  </si>
  <si>
    <t>FRONT WHEEL HUB (STAR TYPE) NST</t>
  </si>
  <si>
    <t>FRONT WHEEL HUB YUVRAJ</t>
  </si>
  <si>
    <t>UN 1416</t>
  </si>
  <si>
    <t>FRONT WHEEL HUB MKM</t>
  </si>
  <si>
    <t>UN 1417</t>
  </si>
  <si>
    <t>FRONT WHEEL WEIGHT INTER DI</t>
  </si>
  <si>
    <t>UN 1422</t>
  </si>
  <si>
    <t>FRONT WHEEL SPACER SET OF 2 INTER DI</t>
  </si>
  <si>
    <t>UN 1423</t>
  </si>
  <si>
    <t>FRONT WHEEL RIM INTER DI</t>
  </si>
  <si>
    <t>UN 1424</t>
  </si>
  <si>
    <t>FRONT STUB AXLE LH INTER DI</t>
  </si>
  <si>
    <t>FRONT STUB AXLE RH INTER DI</t>
  </si>
  <si>
    <t>UN 1425</t>
  </si>
  <si>
    <t>FRONT STUB AXLE LH YUVO (POWER STG)</t>
  </si>
  <si>
    <t>UN 1425 A</t>
  </si>
  <si>
    <t>FRONT STUB AXLE RH YUVO (POWER STG)</t>
  </si>
  <si>
    <t>FRONT STUB AXLE LH NST</t>
  </si>
  <si>
    <t>FRONT STUB AXLE RH NST</t>
  </si>
  <si>
    <t>UN 1427</t>
  </si>
  <si>
    <t>FRONT STUB AXLE KEY TYPE LH ARJUN</t>
  </si>
  <si>
    <t>UN 1427 A</t>
  </si>
  <si>
    <t>FRONT STUB AXLE KEY TYPE RH ARJUN</t>
  </si>
  <si>
    <t>UN 1428</t>
  </si>
  <si>
    <t>FRONT STUB AXLE SPLINE TYPE ARJUN</t>
  </si>
  <si>
    <t>UN 1428 A</t>
  </si>
  <si>
    <t>FRONT STUB AXLE WITH ARM  (LH) ARJUN NOVO</t>
  </si>
  <si>
    <t>UN 1428 B</t>
  </si>
  <si>
    <t>FRONT STUB AXLE WITH ARM  (RH) ARJUN NOVO</t>
  </si>
  <si>
    <t>UN 1429</t>
  </si>
  <si>
    <t>FRONT STUB AXLE THIN LH 245 DI</t>
  </si>
  <si>
    <t>UN 1429 A</t>
  </si>
  <si>
    <t>FRONT STUB AXLE THIN RH 245 DI</t>
  </si>
  <si>
    <t>UN 1430</t>
  </si>
  <si>
    <t>FRONT STUB AXLE LH YUVRAJ</t>
  </si>
  <si>
    <t>UN 1430 A</t>
  </si>
  <si>
    <t>FRONT STUB AXLE RH YUVRAJ</t>
  </si>
  <si>
    <t>UN 1431</t>
  </si>
  <si>
    <t>FRONT STUB AXLE LH YUVO</t>
  </si>
  <si>
    <t>UN 1431 A</t>
  </si>
  <si>
    <t>FRONT STUB AXLE RH YUVO</t>
  </si>
  <si>
    <t>UN 1432</t>
  </si>
  <si>
    <t>FRONT STUB AXLE LH O.E NST</t>
  </si>
  <si>
    <t>UN 1432 A</t>
  </si>
  <si>
    <t>FRONT STUB AXLE RH O.E NST</t>
  </si>
  <si>
    <t>FRONT STUB AXLE LH MKM</t>
  </si>
  <si>
    <t>FRONT STUB AXLE RH MKM</t>
  </si>
  <si>
    <t>UN 1434</t>
  </si>
  <si>
    <t>SPANDLE NUT FULL THREAD INTER</t>
  </si>
  <si>
    <t>UN 1434 A</t>
  </si>
  <si>
    <t>SPANDLE NUT FULL THREAD ARJUN</t>
  </si>
  <si>
    <t>STARING KNUCKLE ARM RH INTER DI</t>
  </si>
  <si>
    <t>STARING KNUCKLE ARM LH INTER DI</t>
  </si>
  <si>
    <t>STARING KNUCKLE ARM RH NST</t>
  </si>
  <si>
    <t>STARING KNUCKLE ARM LH NST</t>
  </si>
  <si>
    <t>STARING KNUCKLE ARM RH STEEL MKM</t>
  </si>
  <si>
    <t>STARING KNUCKLE ARM LH STEEL MKM</t>
  </si>
  <si>
    <t>STARING KNUCKLE ARM (POWER STG) RH STEEL MKM</t>
  </si>
  <si>
    <t>UN 1442</t>
  </si>
  <si>
    <t>STARING KNUCKLE ARM RH ARJUN</t>
  </si>
  <si>
    <t>UN 1442 A</t>
  </si>
  <si>
    <t>STARING KNUCKLE ARM LH ARJUN</t>
  </si>
  <si>
    <t>UN 1443</t>
  </si>
  <si>
    <t>STARING KNUCKLE ARM (POWER STG) RH ARJUN</t>
  </si>
  <si>
    <t>UN 1443 A</t>
  </si>
  <si>
    <t>STARING KNUCKLE ARM (POWER STG) LH ARJUN</t>
  </si>
  <si>
    <t>UN 1444</t>
  </si>
  <si>
    <t>TIE ROD END SET OF 2 INTER O/M</t>
  </si>
  <si>
    <t>UN 1445</t>
  </si>
  <si>
    <t>TIE ROD END SET OF 2 INTER DI</t>
  </si>
  <si>
    <t>UN 1445 A</t>
  </si>
  <si>
    <t>TIE ROD END (RH+RH) (SET OF 2) INTER DI</t>
  </si>
  <si>
    <t>UN 1446</t>
  </si>
  <si>
    <t>TIE ROD END SET OF 2 (BIG BALL) MKM</t>
  </si>
  <si>
    <t>UN 1446 A</t>
  </si>
  <si>
    <t>TIE ROD END (THIN BALL) (SET OF 2) MKM</t>
  </si>
  <si>
    <t>UN 1447</t>
  </si>
  <si>
    <t>TIE ROD END SET OF 2 ARJUN</t>
  </si>
  <si>
    <t>UN 1447 A</t>
  </si>
  <si>
    <t>TIE ROD END (3R+1L) SET OF 4 ARJUN</t>
  </si>
  <si>
    <t>TIE ROD END (THICK) ONE PCS 585 DI</t>
  </si>
  <si>
    <t>UN 1449</t>
  </si>
  <si>
    <t>TIE ROD END (THICK) ONE PCS INTER O/M</t>
  </si>
  <si>
    <t>TRACK ROD INTER DI</t>
  </si>
  <si>
    <t>UN 1451</t>
  </si>
  <si>
    <t>TRACK ROD POWER STG. (32.5") ARJUN</t>
  </si>
  <si>
    <t>UN 1452</t>
  </si>
  <si>
    <t>LONG ROD INTER DI</t>
  </si>
  <si>
    <t>UN 1453</t>
  </si>
  <si>
    <t>LONG ROD INTER O/M</t>
  </si>
  <si>
    <t>UN 1454</t>
  </si>
  <si>
    <t>UN 1454 A</t>
  </si>
  <si>
    <t>TIE ROD END 3 HOLE ARJUN</t>
  </si>
  <si>
    <t>UN 1454 B</t>
  </si>
  <si>
    <t>BALL JOINT FOR 3 HOLE END ARJUN</t>
  </si>
  <si>
    <t>UN 1455</t>
  </si>
  <si>
    <t>TIE ROD END (POWER STG.) ARJUN CE</t>
  </si>
  <si>
    <t>UN 1455 A</t>
  </si>
  <si>
    <t>TIE ROD END ARJUN CE</t>
  </si>
  <si>
    <t>UN 1455 B</t>
  </si>
  <si>
    <t>BALL JOINT ARJUN CE</t>
  </si>
  <si>
    <t>UN 1455 C</t>
  </si>
  <si>
    <t>UN 1456</t>
  </si>
  <si>
    <t>TIE ROD END SET OF 2 TURBO</t>
  </si>
  <si>
    <t>UN 1457</t>
  </si>
  <si>
    <t>UN 1458</t>
  </si>
  <si>
    <t>UN 1458 A</t>
  </si>
  <si>
    <t>UN 1459</t>
  </si>
  <si>
    <t>UN 1459 A</t>
  </si>
  <si>
    <t>TIE ROD END 2 HOLE ARJUN</t>
  </si>
  <si>
    <t>UN 1459 B</t>
  </si>
  <si>
    <t>BALL JOINT FOR 2 HOLE END ARJUN</t>
  </si>
  <si>
    <t>UN 1460</t>
  </si>
  <si>
    <t>TIE ROD ASSY. (80 MM) MKM</t>
  </si>
  <si>
    <t>BALL JOINT POWER STG. MKM</t>
  </si>
  <si>
    <t>TIE ROD END POWER STG. MKM</t>
  </si>
  <si>
    <t>UN 1461</t>
  </si>
  <si>
    <t>TIE ROD END 1 THIN 3 THICK TURBO N/M</t>
  </si>
  <si>
    <t>UN 1462</t>
  </si>
  <si>
    <t>SPLIT PIN FOR STUB AXEL COMMON</t>
  </si>
  <si>
    <t>UN 1464</t>
  </si>
  <si>
    <t>TIE ROD TUBE BIG INTER DI</t>
  </si>
  <si>
    <t>UN 1468</t>
  </si>
  <si>
    <t>SPINDLE SHAFT ARJUN</t>
  </si>
  <si>
    <t>UN 1469</t>
  </si>
  <si>
    <t>UN 1469 A</t>
  </si>
  <si>
    <t>TIE ROD END YUVO</t>
  </si>
  <si>
    <t>UN 1469 B</t>
  </si>
  <si>
    <t>BALL JOINT YUVO</t>
  </si>
  <si>
    <t>UN 1469 C</t>
  </si>
  <si>
    <t>UN 1470</t>
  </si>
  <si>
    <t>TIE ROD END (Set of 4) YUVRAJ</t>
  </si>
  <si>
    <t>UN 1471</t>
  </si>
  <si>
    <t>UN 1471 A</t>
  </si>
  <si>
    <t xml:space="preserve">TIE ROD END ARJUN NOVO </t>
  </si>
  <si>
    <t>UN 1471 B</t>
  </si>
  <si>
    <t xml:space="preserve">BALL JOINT ARJUN NOVO </t>
  </si>
  <si>
    <t>FUEL TANK SYSTEM</t>
  </si>
  <si>
    <t>UN 1475</t>
  </si>
  <si>
    <t>DIESEL TANK (60 LTR) INTER DI</t>
  </si>
  <si>
    <t>UN 1476</t>
  </si>
  <si>
    <t>DIESEL TANK SARPANCH</t>
  </si>
  <si>
    <t>UN 1477</t>
  </si>
  <si>
    <t>DIESEL TANK NST</t>
  </si>
  <si>
    <t>UN 1481</t>
  </si>
  <si>
    <t>DIESEL TANK CAP (LOCK TYPE) N/M</t>
  </si>
  <si>
    <t>UN 1483</t>
  </si>
  <si>
    <t>SCUTTLE REAR INTER DI</t>
  </si>
  <si>
    <t>UN 1484</t>
  </si>
  <si>
    <t>SCUTTLE REAR SMALL INTER</t>
  </si>
  <si>
    <t>UN 1485</t>
  </si>
  <si>
    <t>SCUTTLE REAR NST</t>
  </si>
  <si>
    <t>UN 1490</t>
  </si>
  <si>
    <t>DIESEL TANK PLATE INTER DI</t>
  </si>
  <si>
    <t>UN 1495</t>
  </si>
  <si>
    <t>ACCILATOR GOVERNER CONTROL ROD W/KNOB NST</t>
  </si>
  <si>
    <t>UN 1496</t>
  </si>
  <si>
    <t>ACCILATOR GOVERNER CONTROL ROD INTER DI</t>
  </si>
  <si>
    <t>UN 1499</t>
  </si>
  <si>
    <t>ACCILATOR END INTER</t>
  </si>
  <si>
    <t>UN 1503</t>
  </si>
  <si>
    <t>ACCILATOR END NYLON INTER O/M</t>
  </si>
  <si>
    <t>UN 1504</t>
  </si>
  <si>
    <t>CHOWK ROD INTER</t>
  </si>
  <si>
    <t>STARING COMPONENTS</t>
  </si>
  <si>
    <t>UN 1514</t>
  </si>
  <si>
    <t>POWER STG COLUMN PIPE WITH SHAFT  MKM</t>
  </si>
  <si>
    <t>UN 1514 A</t>
  </si>
  <si>
    <t>POWER STG COLUMN PIPE WITH SHAFT  ARJUN</t>
  </si>
  <si>
    <t>UN 1514 B</t>
  </si>
  <si>
    <t>POWER STG COLUMN PIPE WITH SHAFT  ARJUN NOVO</t>
  </si>
  <si>
    <t>UN 1515</t>
  </si>
  <si>
    <t>STARING WHEEL INTER</t>
  </si>
  <si>
    <t>UN 1516</t>
  </si>
  <si>
    <t>STARING WHEEL INTER DI</t>
  </si>
  <si>
    <t>UN 1517</t>
  </si>
  <si>
    <t>STARING WHEEL JHIDI TYPE SARPANCH</t>
  </si>
  <si>
    <t>UN 1518</t>
  </si>
  <si>
    <t>STARING WHEEL COTTAR TYPE SARPANCH</t>
  </si>
  <si>
    <t>UN 1519</t>
  </si>
  <si>
    <t>STARING TOP NUT 0/M INTER</t>
  </si>
  <si>
    <t>UN 1520</t>
  </si>
  <si>
    <t>STARING TOP NUT OPEN INTER DI</t>
  </si>
  <si>
    <t>UN 1521</t>
  </si>
  <si>
    <t>STARING OUTER TUBE XLO</t>
  </si>
  <si>
    <t>STARING OUTER TUBE INTER DI</t>
  </si>
  <si>
    <t>STARING OUTER TUBE SARPANCH</t>
  </si>
  <si>
    <t>UN 1523 A</t>
  </si>
  <si>
    <t>STG. OUTER TUBE 20" MKM</t>
  </si>
  <si>
    <t>UN 1524</t>
  </si>
  <si>
    <t>STARING HOUSING ALUMINIUM INTER DI</t>
  </si>
  <si>
    <t>UN 1525</t>
  </si>
  <si>
    <t>STARING HOUSING 63 DEGREE N/M</t>
  </si>
  <si>
    <t>UN 1526</t>
  </si>
  <si>
    <t>STARING HOUSING CASTING INTER DI</t>
  </si>
  <si>
    <t>STARING SIDE PLATE INTER DI</t>
  </si>
  <si>
    <t>STARING SIDE PLATE ALUMINIUM INTER DI</t>
  </si>
  <si>
    <t>UN 1530</t>
  </si>
  <si>
    <t>SECTOR SHAFT NUT XLO</t>
  </si>
  <si>
    <t>STARING DROP ARM INTER DI</t>
  </si>
  <si>
    <t>UN 1533</t>
  </si>
  <si>
    <t>STARING DROP ARM NST</t>
  </si>
  <si>
    <t>STARING DROP ARM INTER XLO</t>
  </si>
  <si>
    <t>UN 1535</t>
  </si>
  <si>
    <t>STARING DROP ARM INTER Z/F</t>
  </si>
  <si>
    <t>UN 1536</t>
  </si>
  <si>
    <t>STARING MAIN NUT ROUND INTER</t>
  </si>
  <si>
    <t>STARING MAIN NUT INTER DI</t>
  </si>
  <si>
    <t>UN 1537 A</t>
  </si>
  <si>
    <t>STARING MAIN NUT MKM</t>
  </si>
  <si>
    <t>STARING GOLI COMPLETE XLO</t>
  </si>
  <si>
    <t>STARING GOLI COMPLETE Z/F</t>
  </si>
  <si>
    <t>UN 1540</t>
  </si>
  <si>
    <t>STARING TRANSFER TUBE SET OF 2 INTER</t>
  </si>
  <si>
    <t>UN 1541</t>
  </si>
  <si>
    <t>STARING TRANSFER TUBE SET OF 2 INTER DI</t>
  </si>
  <si>
    <t>STARING BALL KIT SET OF 28 INTER DI</t>
  </si>
  <si>
    <t>UN 1543</t>
  </si>
  <si>
    <t>STARING BALL KIT SET OF 12 INTER DI</t>
  </si>
  <si>
    <t>UN 1544</t>
  </si>
  <si>
    <t>STARING TUBE AND BALL KIT INTER</t>
  </si>
  <si>
    <t>UN 1545</t>
  </si>
  <si>
    <t>STARING TUBE AND BALL KIT INTER DI</t>
  </si>
  <si>
    <t>UN 1546</t>
  </si>
  <si>
    <t>STARING ADJUSTING BOLT XLO</t>
  </si>
  <si>
    <t>UN 1547</t>
  </si>
  <si>
    <t>STARING ADJUSTING SCREW INTER DI</t>
  </si>
  <si>
    <t>UN 1548</t>
  </si>
  <si>
    <t>STARING HOUSING PLUG INTER DI</t>
  </si>
  <si>
    <t>UN 1549</t>
  </si>
  <si>
    <t>STARING ROLLER KIT XLO</t>
  </si>
  <si>
    <t>UN 1550</t>
  </si>
  <si>
    <t>STARING ROLLER KIT Z/F</t>
  </si>
  <si>
    <t>UN 1551</t>
  </si>
  <si>
    <t>STARING BEARING INT 53 INTER DI</t>
  </si>
  <si>
    <t>UN 1552</t>
  </si>
  <si>
    <t>STARING BEARING D-3 O/M</t>
  </si>
  <si>
    <t>UN 1553</t>
  </si>
  <si>
    <t>STARING BEARING 502365 XLO</t>
  </si>
  <si>
    <t>UN 1554</t>
  </si>
  <si>
    <t>STARING BEARING DYNAMATIC</t>
  </si>
  <si>
    <t>UN 1555</t>
  </si>
  <si>
    <t>STARING BEARING Z/F</t>
  </si>
  <si>
    <t>UN 1556</t>
  </si>
  <si>
    <t>STARING BEARING ZFM 21</t>
  </si>
  <si>
    <t>UN 1557</t>
  </si>
  <si>
    <t>STARING PEG BALL INTER</t>
  </si>
  <si>
    <t>UN 1558</t>
  </si>
  <si>
    <t>STARING PEG BALL INTER DI</t>
  </si>
  <si>
    <t>UN 1559</t>
  </si>
  <si>
    <t>STARING ASSEMBLY XLO</t>
  </si>
  <si>
    <t>UN 1560</t>
  </si>
  <si>
    <t>STARING ASSEMBLY ALUMINIUM INTER DI</t>
  </si>
  <si>
    <t>UN 1561</t>
  </si>
  <si>
    <t>STARING ASSEMBLYCASTING INTER DI</t>
  </si>
  <si>
    <t>UN 1562</t>
  </si>
  <si>
    <t>STARING ASSEMBLY 63° INTER DI N/M</t>
  </si>
  <si>
    <t>UN 1566</t>
  </si>
  <si>
    <t>INNER COLUMN &amp; MAIN NUTASSY INTER</t>
  </si>
  <si>
    <t>UN 1567</t>
  </si>
  <si>
    <t>INNER COLUMN &amp; MAIN NUT ASSY (INT-53) INTER DI</t>
  </si>
  <si>
    <t>UN 1568</t>
  </si>
  <si>
    <t>INNER COLUMN &amp; MAIN NUTASSY 04-04 INTER DI</t>
  </si>
  <si>
    <t>UN 1569</t>
  </si>
  <si>
    <t>INNER COLUMN &amp; MAIN NUT ASSY 04-05 INTER DI</t>
  </si>
  <si>
    <t>UN 1570</t>
  </si>
  <si>
    <t>INNER COLUMN &amp; MAIN NUTASSY AXLO</t>
  </si>
  <si>
    <t>UN 1571</t>
  </si>
  <si>
    <t>INNER COLUMN &amp; MAIN NUTASSY AXLO N/M</t>
  </si>
  <si>
    <t>UN 1572</t>
  </si>
  <si>
    <t>INNER COLUMN &amp; MAIN NUT ASSY Z/F</t>
  </si>
  <si>
    <t>UN 1573</t>
  </si>
  <si>
    <t>INNER COLUMN &amp; MAIN NUT ASSY NST</t>
  </si>
  <si>
    <t>UN 1574</t>
  </si>
  <si>
    <t>INNER COLUMN &amp; MAIN NUTASSY MKM</t>
  </si>
  <si>
    <t>UN 1575</t>
  </si>
  <si>
    <t>STARING NUT KIT SET OF 4 INTER</t>
  </si>
  <si>
    <t>UN 1576</t>
  </si>
  <si>
    <t>STARING FULL KIT INTER</t>
  </si>
  <si>
    <t>UN 1577</t>
  </si>
  <si>
    <t>POWER STARING KIT 40 MM MAIN ARJUN</t>
  </si>
  <si>
    <t>UN 1578</t>
  </si>
  <si>
    <t>POWER STARING KIT 30 MM TENDOM ARJUN</t>
  </si>
  <si>
    <t>UN 1579</t>
  </si>
  <si>
    <t>POWER STARING KIT 64452 EATON ARJUN</t>
  </si>
  <si>
    <t>UN 1580</t>
  </si>
  <si>
    <t>POWER STARING KIT 64455 EATON ARJUN</t>
  </si>
  <si>
    <t>UN 1581</t>
  </si>
  <si>
    <t>POWER STARING KIT EATON SET OF 2 ARJUN</t>
  </si>
  <si>
    <t>UN 1582</t>
  </si>
  <si>
    <t>STG  SHAFT YUVRAJ</t>
  </si>
  <si>
    <t>POWER STARING CYL (TYPE 1)  MKM</t>
  </si>
  <si>
    <t>POWER STARING CYL (TYPE 2) MKM</t>
  </si>
  <si>
    <t>POWER STARING CYL (30 MM) ARJUN</t>
  </si>
  <si>
    <t xml:space="preserve">POWER STARING  CYL (40 MM) ARJUN </t>
  </si>
  <si>
    <t>UN 1584 B</t>
  </si>
  <si>
    <t>POWER STARING CYL ARJUN MAT</t>
  </si>
  <si>
    <t>POWER STARING CYL (SINGLE ) YUVO</t>
  </si>
  <si>
    <t>POWER STARING ELBOW ARJUN</t>
  </si>
  <si>
    <t>UN 1590</t>
  </si>
  <si>
    <t>SEAT PIN W/HOLE N/M</t>
  </si>
  <si>
    <t>UN 1595</t>
  </si>
  <si>
    <t>SEAT BUSH SET OF 2 INTER DI</t>
  </si>
  <si>
    <t>UN 1600</t>
  </si>
  <si>
    <t>SEAT COVER FANCY NST</t>
  </si>
  <si>
    <t>UN 1601</t>
  </si>
  <si>
    <t>SEAT COVER FANCY INTER</t>
  </si>
  <si>
    <t>UN 1602</t>
  </si>
  <si>
    <t>SEAT COVER (O.E) INTER</t>
  </si>
  <si>
    <t>UN 1603</t>
  </si>
  <si>
    <t>SEAT COVER (O.E) NST</t>
  </si>
  <si>
    <t>UN 1604</t>
  </si>
  <si>
    <t>SEAT COVER (O.E.) MKM</t>
  </si>
  <si>
    <t>UN 1605</t>
  </si>
  <si>
    <t>SEAT COVER (O.E) TAFE</t>
  </si>
  <si>
    <t>UN 1606</t>
  </si>
  <si>
    <t>SEAT COVER (O.E) SWARAJ</t>
  </si>
  <si>
    <t>UN 1607</t>
  </si>
  <si>
    <t>SEAT COVER (O.E) NEW HOLLAND</t>
  </si>
  <si>
    <t>UN 1608</t>
  </si>
  <si>
    <t>SEAT COVER (O.E) JOHN DEERE</t>
  </si>
  <si>
    <t>UN 1609</t>
  </si>
  <si>
    <t>SEAT COVER ARJUN NOVO</t>
  </si>
  <si>
    <t>UN 1610</t>
  </si>
  <si>
    <t>SEAT UPPER PATRA (IRON) INTER</t>
  </si>
  <si>
    <t>UN 1611</t>
  </si>
  <si>
    <t>SEAT LOWER PATRA IRON) INTER</t>
  </si>
  <si>
    <t>UN 1612</t>
  </si>
  <si>
    <t>SEAT PATRA (IRON) (SET OF 2) INTER</t>
  </si>
  <si>
    <t>UN 1613</t>
  </si>
  <si>
    <t>DELUXE SEAT CUSHION (SET OF 2) INTER</t>
  </si>
  <si>
    <t>UN 1618</t>
  </si>
  <si>
    <t>SEAT SOCKER PIN TYPE (THIN) INTER DI</t>
  </si>
  <si>
    <t>UN 1619</t>
  </si>
  <si>
    <t>SEAT KNOB W/STUD COMMON</t>
  </si>
  <si>
    <t>UN 1620</t>
  </si>
  <si>
    <t>DELUXE SEAT ARJUN</t>
  </si>
  <si>
    <t>UN 1620 A</t>
  </si>
  <si>
    <t>UN 1621</t>
  </si>
  <si>
    <t>DELUXE SEAT SLIDING  YUVO</t>
  </si>
  <si>
    <t>UN 1622</t>
  </si>
  <si>
    <t>DELUXE SEAT  YUVRAJ</t>
  </si>
  <si>
    <t>UN 1623</t>
  </si>
  <si>
    <t>UN 1624</t>
  </si>
  <si>
    <t>DELUXE SEAT SLIDING HMT N/M</t>
  </si>
  <si>
    <t>UN 1625</t>
  </si>
  <si>
    <t>DELUXE SEAT SWARAJ</t>
  </si>
  <si>
    <t>UN 1626</t>
  </si>
  <si>
    <t>DELUXE SEAT (SLIDING TYPE) SWARAJ</t>
  </si>
  <si>
    <t>UN 1627</t>
  </si>
  <si>
    <t>DELUXE SEAT MASSEY</t>
  </si>
  <si>
    <t>UN 1627 A</t>
  </si>
  <si>
    <t>DELUXE SEAT (SLIDING TYPE) MASSEY</t>
  </si>
  <si>
    <t>UN 1628</t>
  </si>
  <si>
    <t>DELUXE SEAT ESCORT/FORD</t>
  </si>
  <si>
    <t>UN 1629</t>
  </si>
  <si>
    <t>DELUXE SEAT (SLIDING TYPE) ESCORT/FORD</t>
  </si>
  <si>
    <t>UN 1630</t>
  </si>
  <si>
    <t>DELUXE SEAT (FIX) NEW HOLLAND</t>
  </si>
  <si>
    <t>UN 1631</t>
  </si>
  <si>
    <t>DELUXE SEAT (0.E) NEW HOLLAND</t>
  </si>
  <si>
    <t>UN 1632</t>
  </si>
  <si>
    <t>DELUXE SEAT SLIDING JOHNDEERE 5203</t>
  </si>
  <si>
    <t>UN 1632 A</t>
  </si>
  <si>
    <t>DELUXE SEAT (SLIDING) JOHNDEERE 5310</t>
  </si>
  <si>
    <t>UN 1633</t>
  </si>
  <si>
    <t>DELUXE SEAT INTER</t>
  </si>
  <si>
    <t>UN 1633 A</t>
  </si>
  <si>
    <t>DELUXE SEAT (BIG) INTER</t>
  </si>
  <si>
    <t>UN 1634</t>
  </si>
  <si>
    <t>DELUXE SEAT (SLIDING TYPE) NST</t>
  </si>
  <si>
    <t>UN 1635</t>
  </si>
  <si>
    <t>DELUXE SEAT (SLIDING TYPE) JOhN DEERE 5310</t>
  </si>
  <si>
    <t>UN 1636</t>
  </si>
  <si>
    <t>DELUXE SEAT (SLIDING TYPE) SONALIKA</t>
  </si>
  <si>
    <t>UN 1636 A</t>
  </si>
  <si>
    <t>DELUXE SEAT FIX SONALIKA</t>
  </si>
  <si>
    <t>DELUXE SEAT FIX EICHER</t>
  </si>
  <si>
    <t>UN 1637 A</t>
  </si>
  <si>
    <t>DELUXE SEAT (SLIDING) EICHER</t>
  </si>
  <si>
    <t>FOOT ACCILATOR ASSEMBLY</t>
  </si>
  <si>
    <t>UN 1643</t>
  </si>
  <si>
    <t>FOOT PADDLE INTER</t>
  </si>
  <si>
    <t>UN 1644</t>
  </si>
  <si>
    <t>FOOT ACCILATOR Z ROD INTER DI</t>
  </si>
  <si>
    <t>UN 1651</t>
  </si>
  <si>
    <t>FOOT STEP COMPLETE SARPANCH</t>
  </si>
  <si>
    <t>UN 1652</t>
  </si>
  <si>
    <t>FOOT SCUTTLE ROD INTER DI</t>
  </si>
  <si>
    <t>BONNET ASSY AND FENDER</t>
  </si>
  <si>
    <t>UN 1660</t>
  </si>
  <si>
    <t>BONNET ASSY 275 DI</t>
  </si>
  <si>
    <t>UN 1661</t>
  </si>
  <si>
    <t>BONNET ASSY 475 DI</t>
  </si>
  <si>
    <t>UN 1662</t>
  </si>
  <si>
    <t>BONNET ASSY 575</t>
  </si>
  <si>
    <t>UN 1663</t>
  </si>
  <si>
    <t>BONNET ASSY MKM</t>
  </si>
  <si>
    <t>UN 1664</t>
  </si>
  <si>
    <t>BONNET FIBER SET ARJUN</t>
  </si>
  <si>
    <t>UN 1665</t>
  </si>
  <si>
    <t>FRONT GRILL PVC 434</t>
  </si>
  <si>
    <t>UN 1666</t>
  </si>
  <si>
    <t>FRONT MASK INTER DI</t>
  </si>
  <si>
    <t>UN 1668</t>
  </si>
  <si>
    <t>FENDER LH 265</t>
  </si>
  <si>
    <t>UN 1668A</t>
  </si>
  <si>
    <t>FENDER RH 265</t>
  </si>
  <si>
    <t>UN 1669</t>
  </si>
  <si>
    <t>FENDER LH 575</t>
  </si>
  <si>
    <t>UN 1669A</t>
  </si>
  <si>
    <t>FENDER RH 575</t>
  </si>
  <si>
    <t>UN 1670</t>
  </si>
  <si>
    <t>FENDER LH MKM</t>
  </si>
  <si>
    <t>UN 1670A</t>
  </si>
  <si>
    <t>FENDER RH MKM</t>
  </si>
  <si>
    <t>UN 1671</t>
  </si>
  <si>
    <t>FENDER PIPE L/H YUVO</t>
  </si>
  <si>
    <t>UN 1671 A</t>
  </si>
  <si>
    <t>FENDER PIPE R/H YUVO</t>
  </si>
  <si>
    <t>UN 1672</t>
  </si>
  <si>
    <t>FENDER PIPE L/H BHOOMIPUTRA</t>
  </si>
  <si>
    <t>FENDER PIPE R/H BHOOMIPUTRA</t>
  </si>
  <si>
    <t>UN 1673</t>
  </si>
  <si>
    <t>FENDER PIPE ULTRA L/H ARJUN</t>
  </si>
  <si>
    <t>UN 1673A</t>
  </si>
  <si>
    <t>FENDER PIPE ULTRA R/H ARJUN</t>
  </si>
  <si>
    <t>UN 1674</t>
  </si>
  <si>
    <t>FENDER PIPE L/H NST</t>
  </si>
  <si>
    <t>UN 1674A</t>
  </si>
  <si>
    <t>FENDER PIPE R/H NST</t>
  </si>
  <si>
    <t>UN 1675</t>
  </si>
  <si>
    <t>FENDER PIPE L/H 475 SARPANCH</t>
  </si>
  <si>
    <t>UN 1675A</t>
  </si>
  <si>
    <t>FENDER PIPE R/H 475 SARPANCH</t>
  </si>
  <si>
    <t>UN 1676</t>
  </si>
  <si>
    <t>FENDER PIPE L/H 575 SARPANCH</t>
  </si>
  <si>
    <t>UN 1676A</t>
  </si>
  <si>
    <t>FENDER PIPE R/H 575 SARPANCH</t>
  </si>
  <si>
    <t>UN 1680</t>
  </si>
  <si>
    <t>BONNET GRILL SCREW NST</t>
  </si>
  <si>
    <t>UN 1685</t>
  </si>
  <si>
    <t>BONNET STOPPER NST</t>
  </si>
  <si>
    <t>UN 1688</t>
  </si>
  <si>
    <t>FENDER PIPE ARJUN O/M</t>
  </si>
  <si>
    <t>UN 1689</t>
  </si>
  <si>
    <t>FENDER PIPE INTER</t>
  </si>
  <si>
    <t>UN 1690</t>
  </si>
  <si>
    <t>UN 1697</t>
  </si>
  <si>
    <t>CLUTCH LEVER KIT INTER</t>
  </si>
  <si>
    <t>UN 1698</t>
  </si>
  <si>
    <t>CLUTCH LEVER KIT ROLLER TYPE INTER DI</t>
  </si>
  <si>
    <t>UN 1698A</t>
  </si>
  <si>
    <t>CLUTCH LEVER KIT BUSH TYPE INTER DI</t>
  </si>
  <si>
    <t>UN 1699A</t>
  </si>
  <si>
    <t>CLUTCH LEVER KIT THICK FINGER (ROLLER TYPE) NST</t>
  </si>
  <si>
    <t>UN 1700</t>
  </si>
  <si>
    <t>CLUTCH LEVER KIT 585</t>
  </si>
  <si>
    <t>UN 1701</t>
  </si>
  <si>
    <t>CLUTCH LEVER KIT MAIN ARJUN</t>
  </si>
  <si>
    <t>UN 1701A</t>
  </si>
  <si>
    <t>CLUTCH LEVER KIT P.T.O. ARJUN</t>
  </si>
  <si>
    <t>UN 1703</t>
  </si>
  <si>
    <t>PRESSURE PLATE ASSEMBLY (11") INTER DI</t>
  </si>
  <si>
    <t>UN 1703 A</t>
  </si>
  <si>
    <t>PRESSURE PLATE ASSEMBLY (11") FORD</t>
  </si>
  <si>
    <t>UN 1704</t>
  </si>
  <si>
    <t>PRESSURE PLATE ASSY (11") W/REL.PLATE INTER DI</t>
  </si>
  <si>
    <t>PRESSURE PLATE ASSY THICK FINGER B/P</t>
  </si>
  <si>
    <t>UN 1706</t>
  </si>
  <si>
    <t>PRESSURE PLATE ASSY SARPANCH</t>
  </si>
  <si>
    <t>UN 1707</t>
  </si>
  <si>
    <t>PRESSURE PLATE ASSY YUVRAJ</t>
  </si>
  <si>
    <t>UN 1708</t>
  </si>
  <si>
    <t>PRESSURE PLATE ASSY (DOUBLE CLUTCH) ARJUN</t>
  </si>
  <si>
    <t>UN 1709</t>
  </si>
  <si>
    <t>PRESSURE PLATE TAWA (10") INTER</t>
  </si>
  <si>
    <t>UN 1710</t>
  </si>
  <si>
    <t>PRESSURE PLATE TAWA (11") INTER DI</t>
  </si>
  <si>
    <t>UN 1710 A</t>
  </si>
  <si>
    <t>PRESSURE PLATE TAWA (11") SARPANCH</t>
  </si>
  <si>
    <t>UN 1711</t>
  </si>
  <si>
    <t>CLUTCH PLATE (10") INTER</t>
  </si>
  <si>
    <t>UN 1712</t>
  </si>
  <si>
    <t>CLUTCH PLATE (11") INTER DI</t>
  </si>
  <si>
    <t>UN 1713</t>
  </si>
  <si>
    <t>CLUTCH PLATE (IMPORTED) SARPANCH</t>
  </si>
  <si>
    <t>UN 1714</t>
  </si>
  <si>
    <t>CLUTCH PLATE (VALEO TYPE) SARPANCH</t>
  </si>
  <si>
    <t>UN 1715</t>
  </si>
  <si>
    <t>CLUTCH PLATE (3 FAN) ARJUN</t>
  </si>
  <si>
    <t>UN 1716</t>
  </si>
  <si>
    <t>CLUTCH PLATE (4 FAN) ARJUN</t>
  </si>
  <si>
    <t>UN 1717</t>
  </si>
  <si>
    <t>CLUTCH PLATE (5 FAN) ARJUN</t>
  </si>
  <si>
    <t>UN 1718</t>
  </si>
  <si>
    <t>CLUTCH PLATE (6 FAN) ARJUN</t>
  </si>
  <si>
    <t>UN 1719</t>
  </si>
  <si>
    <t>CLUTCH PLATE YUVRAJ</t>
  </si>
  <si>
    <t>CLUTCH HOUSING AND CONNECTIONS</t>
  </si>
  <si>
    <t>UN 1731</t>
  </si>
  <si>
    <t>CLUTCH HOUSING INTER DI</t>
  </si>
  <si>
    <t>UN 1731A</t>
  </si>
  <si>
    <t>CLUTCH HOUSING (LONGER) NST</t>
  </si>
  <si>
    <t>UN 1732A</t>
  </si>
  <si>
    <t>CLUTCH FLYWHEEL PATRAWITH RUBBER STRIP INTER DI</t>
  </si>
  <si>
    <t>UN 1733</t>
  </si>
  <si>
    <t>FLY WHEEL LOCK INTER DI</t>
  </si>
  <si>
    <t>UN 1742</t>
  </si>
  <si>
    <t>CLUTCH PADEL BRACKET L/M</t>
  </si>
  <si>
    <t>UN 1743</t>
  </si>
  <si>
    <t>CLUTCH RELEASE BEARING INTER DI</t>
  </si>
  <si>
    <t>UN 1745</t>
  </si>
  <si>
    <t>PLATE CLUTCH COVERSION ASSY INTER DI</t>
  </si>
  <si>
    <t>UN 1747</t>
  </si>
  <si>
    <t>CLUTCH CONVERSION ASSY W/FORK &amp; PIPE INTER DI</t>
  </si>
  <si>
    <t>UN 1748</t>
  </si>
  <si>
    <t>CLUTCH SLEEVE BRACKET INTER DI</t>
  </si>
  <si>
    <t>UN 1749</t>
  </si>
  <si>
    <t>BUSH CLUTCH ASSY SET OF 3 INTER DI</t>
  </si>
  <si>
    <t>UN 1752</t>
  </si>
  <si>
    <t>CLUTCH ASSY PATTI INTER DI</t>
  </si>
  <si>
    <t>UN 1755</t>
  </si>
  <si>
    <t>CLUTCH PADEL TURBO</t>
  </si>
  <si>
    <t>UN 1756</t>
  </si>
  <si>
    <t>CLUTCH PADEL LEVER BHOOMIPUTRA</t>
  </si>
  <si>
    <t>UN 1757</t>
  </si>
  <si>
    <t>CLUTCH PADEL LEVER SARPANCH</t>
  </si>
  <si>
    <t>CLUTCH PADEL PIN INTER DI</t>
  </si>
  <si>
    <t>UN 1759</t>
  </si>
  <si>
    <t>CLUTCH PADEL ROD BHOOMIPUTRA</t>
  </si>
  <si>
    <t>UN 1760</t>
  </si>
  <si>
    <t>CLUTCH PADEL ROD NST</t>
  </si>
  <si>
    <t>GEAR BOX TOP COVER, GEAR FORK AND TRANSMISSION PARTS</t>
  </si>
  <si>
    <t>UN 1770</t>
  </si>
  <si>
    <t>TRANSMISSION CASE INTER DI</t>
  </si>
  <si>
    <t>UN 1771</t>
  </si>
  <si>
    <t>GEAR TOPA PLUG SMALL INTER</t>
  </si>
  <si>
    <t>UN 1771A</t>
  </si>
  <si>
    <t>GEAR TOPA PLUG BIG INTER</t>
  </si>
  <si>
    <t>UN 1772A</t>
  </si>
  <si>
    <t>HI LOW LEVER THREAD TYPE L/M</t>
  </si>
  <si>
    <t>UN 1775</t>
  </si>
  <si>
    <t>HI LOW PIN (SMALL) INTER</t>
  </si>
  <si>
    <t>UN 1778 A</t>
  </si>
  <si>
    <t>GEAR BOX BALL INTER DI</t>
  </si>
  <si>
    <t>UN 1784</t>
  </si>
  <si>
    <t>GEAR LEVER B/P</t>
  </si>
  <si>
    <t>UN 1805 A</t>
  </si>
  <si>
    <t>CAM HI LOW SET INTER</t>
  </si>
  <si>
    <t>UN 1807</t>
  </si>
  <si>
    <t>GEAR BOX COVER SET SARPANCH</t>
  </si>
  <si>
    <t>UN 1822</t>
  </si>
  <si>
    <t>GEAR FORK 4th SPEED N/M NST</t>
  </si>
  <si>
    <t>UN 1823</t>
  </si>
  <si>
    <t>GEAR FORK LOW SPEED NST</t>
  </si>
  <si>
    <t>UN 1825</t>
  </si>
  <si>
    <t>GEAR FORK (SYNCROMESH) ARJUN</t>
  </si>
  <si>
    <t>UN 1828</t>
  </si>
  <si>
    <t>GEAR FORK (PTO) ARJUN</t>
  </si>
  <si>
    <t>UN 1829</t>
  </si>
  <si>
    <t>GEAR FORK 1,2 585 DI</t>
  </si>
  <si>
    <t>UN 1830</t>
  </si>
  <si>
    <t>GEAR FORK 3,4 585 DI</t>
  </si>
  <si>
    <t>UN 1831</t>
  </si>
  <si>
    <t>GEAR FORK LOW SPEED 585 DI</t>
  </si>
  <si>
    <t>UN 1832</t>
  </si>
  <si>
    <t>GEAR RAIL SET ARJUN</t>
  </si>
  <si>
    <t>UN 1833</t>
  </si>
  <si>
    <t>GEAR RAIL SET 585 DI</t>
  </si>
  <si>
    <t>UN 1839</t>
  </si>
  <si>
    <t>PINION SPACER INTER</t>
  </si>
  <si>
    <t>UN 1841</t>
  </si>
  <si>
    <t>PINION NUT INTER</t>
  </si>
  <si>
    <t>UN 1843</t>
  </si>
  <si>
    <t>GEAR BOX COVER (SIDE GEAR) ARJUN</t>
  </si>
  <si>
    <t>UN 1844</t>
  </si>
  <si>
    <t>GEAR BOX COVER (CENTRE GEAR) ARJUN</t>
  </si>
  <si>
    <t>UN 1846</t>
  </si>
  <si>
    <t>GEAR PATTI (3 CUT) BIG MKM</t>
  </si>
  <si>
    <t>UN 1846 A</t>
  </si>
  <si>
    <t>GEAR PATTI (2 CUT) SMALL MKM</t>
  </si>
  <si>
    <t>UN 1847 E</t>
  </si>
  <si>
    <t>GEAR FORK CAM PTO SHIFTER YUVO</t>
  </si>
  <si>
    <t>UN 1848</t>
  </si>
  <si>
    <t>GEAR FORK 1st SPEED SECTION ARJUN NOVO</t>
  </si>
  <si>
    <t>UN 1848 A</t>
  </si>
  <si>
    <t>GEAR FORK 1st SPEED SYNCHRO ARJUN NOVO</t>
  </si>
  <si>
    <t>UN 1848 C</t>
  </si>
  <si>
    <t>GEAR FORK 2nd SPEEED PTO SLIDING MESH ARJUN NOVO</t>
  </si>
  <si>
    <t>UN 1848 D</t>
  </si>
  <si>
    <t>UN 1848 E</t>
  </si>
  <si>
    <t>GEAR FORK 4th &amp; 5th SPEED SECTION ARJUN NOVO</t>
  </si>
  <si>
    <t>UN 1848 F</t>
  </si>
  <si>
    <t>GEAR FORK 4th &amp; 5th SPEED SYNCHRO ARJUN NOVO</t>
  </si>
  <si>
    <t>UN 1848 G</t>
  </si>
  <si>
    <t>GEAR FORK FORWARD REV. ARJUN NOVO</t>
  </si>
  <si>
    <t>UN 1848 H</t>
  </si>
  <si>
    <t>GEAR FORK REV. SPEED SECTION ARJUN NOVO</t>
  </si>
  <si>
    <t>UN 1848 I</t>
  </si>
  <si>
    <t>GEAR FORK MEDIUM ARJUN NOVO</t>
  </si>
  <si>
    <t>UN 1848 J</t>
  </si>
  <si>
    <t>GEAR FORK HI LOW RANG E SHIFTER ARJUN NOVO</t>
  </si>
  <si>
    <t>UN 1848 K</t>
  </si>
  <si>
    <t>GEAR FORK PTO 540 REV. SLIDING ARJUN NOVO</t>
  </si>
  <si>
    <t>UN 1848 L</t>
  </si>
  <si>
    <t>GEAR FORK PTO ARJUN NOVO</t>
  </si>
  <si>
    <t>UN 1848 M</t>
  </si>
  <si>
    <t>GEAR FORK DIFFERENTIAL LOCK ARJUN NOVO</t>
  </si>
  <si>
    <t>DIFFERENTIAL COMPONENTS</t>
  </si>
  <si>
    <t>UN 1865</t>
  </si>
  <si>
    <t>BULL PINION CAGE LH YUVRAJ</t>
  </si>
  <si>
    <t>UN 1865 A</t>
  </si>
  <si>
    <t>BULL PINION CAGE RH YUVRAJ</t>
  </si>
  <si>
    <t>UN 1871</t>
  </si>
  <si>
    <t>DIFFERENTIAL LOCK INTER DI</t>
  </si>
  <si>
    <t>UN 1872</t>
  </si>
  <si>
    <t>DIFFERENTIAL LOCK ARJUN</t>
  </si>
  <si>
    <t>UN 1876</t>
  </si>
  <si>
    <t>DIFFERENTIAL CASE YUVRAJ</t>
  </si>
  <si>
    <t>UN 1882 B</t>
  </si>
  <si>
    <t>DIFFERENTIAL PIN 010 ARJUN</t>
  </si>
  <si>
    <t>UN 1884 A</t>
  </si>
  <si>
    <t>DIFFERENTIAL LOCK 1 HOLE YUVRAJ</t>
  </si>
  <si>
    <t>UN 1884 B</t>
  </si>
  <si>
    <t>DIFFERENTIAL LOCK 2 HOLE YUVRAJ</t>
  </si>
  <si>
    <t>REAR AXLE HOUSING</t>
  </si>
  <si>
    <t>UN 1894</t>
  </si>
  <si>
    <t>REAR AXLE TOP PLATE INTER</t>
  </si>
  <si>
    <t>UN 1904</t>
  </si>
  <si>
    <t>REAR AXLE PLATE (SINGLE OIL SEAL) NST</t>
  </si>
  <si>
    <t>UN 1905</t>
  </si>
  <si>
    <t>REAR AXLE HOUSING LH INTER</t>
  </si>
  <si>
    <t>UN 1905 A</t>
  </si>
  <si>
    <t>REAR AXLE HOUSING RH INTER</t>
  </si>
  <si>
    <t>UN 1905 B</t>
  </si>
  <si>
    <t>REAR AXLE HOUSING LH (W/O SUPPORT) INTER</t>
  </si>
  <si>
    <t>UN 1905 C</t>
  </si>
  <si>
    <t>REAR AXLE HOUSING RH (W/O SUPPORT) INTER</t>
  </si>
  <si>
    <t>UN 1906</t>
  </si>
  <si>
    <t>REAR AXLE HOUSING LH NST</t>
  </si>
  <si>
    <t>UN 1906 A</t>
  </si>
  <si>
    <t>REAR AXLE HOUSING RH NST</t>
  </si>
  <si>
    <t>UN 1907</t>
  </si>
  <si>
    <t>REAR AXLE HOUSING LH ARJUN</t>
  </si>
  <si>
    <t>UN 1907 A</t>
  </si>
  <si>
    <t>REAR AXLE HOUSING RH ARJUN</t>
  </si>
  <si>
    <t>UN 1908</t>
  </si>
  <si>
    <t>REAR AXLE HOUSING BIG BORE LH 575 DI</t>
  </si>
  <si>
    <t>UN 1908 A</t>
  </si>
  <si>
    <t>REAR AXLE HOUSING BIG BORE RH 575 DI</t>
  </si>
  <si>
    <t>UN 1909</t>
  </si>
  <si>
    <t>REAR AXLE HOUSING LH YUVRAJ</t>
  </si>
  <si>
    <t>UN 1909 A</t>
  </si>
  <si>
    <t>REAR AXLE HOUSING RH YUVRAJ</t>
  </si>
  <si>
    <t>UN 1910</t>
  </si>
  <si>
    <t>REAR AXLE HOUSING LH MKM</t>
  </si>
  <si>
    <t>UN 1910 A</t>
  </si>
  <si>
    <t>REAR AXLE HOUSING RH MKM</t>
  </si>
  <si>
    <t>UN 1912</t>
  </si>
  <si>
    <t>REAR AXLE TOP LOCK PATTI N/M</t>
  </si>
  <si>
    <t>UN 1925</t>
  </si>
  <si>
    <t>PTO LEVER ASSY INTER</t>
  </si>
  <si>
    <t>UN 1928</t>
  </si>
  <si>
    <t>PTO LEVER THREAD TYPE INTER DI</t>
  </si>
  <si>
    <t>UN 1929</t>
  </si>
  <si>
    <t>PTO PIN L TYPE INTER</t>
  </si>
  <si>
    <t>UN 1931</t>
  </si>
  <si>
    <t>PTO COUPLING CRPTO MDI</t>
  </si>
  <si>
    <t>BREAK PADEL AND HAND BREAK ASSY</t>
  </si>
  <si>
    <t>UN 1945</t>
  </si>
  <si>
    <t>BREAK PADEL LH BHOOMIPUTRA</t>
  </si>
  <si>
    <t>UN 1946</t>
  </si>
  <si>
    <t>BREAK PADEL LH SARPANCH</t>
  </si>
  <si>
    <t>UN 1946A</t>
  </si>
  <si>
    <t>BREAK PADEL RH SARPANCH</t>
  </si>
  <si>
    <t>BREAK PADEL SHAFT BHOOMIPUTRA</t>
  </si>
  <si>
    <t>BREAK PADEL SHAFT MKM</t>
  </si>
  <si>
    <t>HAND BREAK WIRE INTER</t>
  </si>
  <si>
    <t>HAND BREAK WIRE ARJUN</t>
  </si>
  <si>
    <t>HAND BREAK WIRE NST</t>
  </si>
  <si>
    <t>HAND BREAK WIRE YUVO</t>
  </si>
  <si>
    <t>UN 1951</t>
  </si>
  <si>
    <t>HAND BREAK ASSY INTER DI</t>
  </si>
  <si>
    <t>HAND BREAK ASSY (COMPLETE W/WIRE) INTER DI</t>
  </si>
  <si>
    <t>UN 1953</t>
  </si>
  <si>
    <t>HAND BREAK ASSY ARJUN</t>
  </si>
  <si>
    <t>HAND BREAK PIN SMALL INTER</t>
  </si>
  <si>
    <t>HAND BREAK PIN BIG INTER</t>
  </si>
  <si>
    <t>HAND BREAK BOLT &amp; BUSH KIT INTER</t>
  </si>
  <si>
    <t>HAND BREAK U INTER</t>
  </si>
  <si>
    <t>HAND BREAK CABLE W/KNOB YUVO</t>
  </si>
  <si>
    <t>UN 1948 A</t>
  </si>
  <si>
    <t>HAND BREAK WIRE INTER BOTH SIDE THREAD INTER</t>
  </si>
  <si>
    <t>BREAK HOUSING LH INTER DI</t>
  </si>
  <si>
    <t>BREAK HOUSING RH INTER DI</t>
  </si>
  <si>
    <t>UN 1963</t>
  </si>
  <si>
    <t>BREAK HOUSING LH (COMPLETE) INTER DI</t>
  </si>
  <si>
    <t>UN 1963A</t>
  </si>
  <si>
    <t>BREAK HOUSING RH (COMPLETE) INTER DI</t>
  </si>
  <si>
    <t>BREAK HOUSING LH NST</t>
  </si>
  <si>
    <t>BREAK HOUSING RH NST</t>
  </si>
  <si>
    <t>BREAK HOUSING LH (OIL BREAK) MKM</t>
  </si>
  <si>
    <t>BREAK HOUSING RH (OIL BREAK) MKM</t>
  </si>
  <si>
    <t>UN 1966</t>
  </si>
  <si>
    <t>BREAK HOUSING LH (OIL BREAK) COMPLETE MKM</t>
  </si>
  <si>
    <t>UN 1966 A</t>
  </si>
  <si>
    <t>BREAK HOUSING RH (OIL BREAK) COMPLETE MKM</t>
  </si>
  <si>
    <t>BREAK HOUSING LH (OIL BREAK) COMPLETE ARJUN</t>
  </si>
  <si>
    <t>UN 1967 A</t>
  </si>
  <si>
    <t>BREAK HOUSING RH (OIL BREAK) COMPLETE ARJUN</t>
  </si>
  <si>
    <t>UN 1968</t>
  </si>
  <si>
    <t>BREAK PLATE W/O LINING INTER DI</t>
  </si>
  <si>
    <t>BREAKE DISC PLATE INTER DI</t>
  </si>
  <si>
    <t>UN 1970</t>
  </si>
  <si>
    <t>BREAK DISC PLATE N/A INTER DI</t>
  </si>
  <si>
    <t>BREAK DISC PLATE YUVRAJ</t>
  </si>
  <si>
    <t>UN 1972</t>
  </si>
  <si>
    <t>BREAKE DISC PLATE (7") ARJUN</t>
  </si>
  <si>
    <t>UN 1973</t>
  </si>
  <si>
    <t>BREAKE DISC PLATE (7.5") ARJUN</t>
  </si>
  <si>
    <t>BREAKE DISC INTER DI</t>
  </si>
  <si>
    <t>UN 1975</t>
  </si>
  <si>
    <t>BREAKE DISC N/A INTER DI</t>
  </si>
  <si>
    <t>BREAKE DISC YUVRAJ</t>
  </si>
  <si>
    <t>UN 1977</t>
  </si>
  <si>
    <t>BREAKE DISC (7") ARJUN</t>
  </si>
  <si>
    <t>UN 1978</t>
  </si>
  <si>
    <t>BREAKE DISC (7.5") ARJUN</t>
  </si>
  <si>
    <t>BREAKE BALL INTER</t>
  </si>
  <si>
    <t>BREAK BALL (1") MASSEY/SONALIKA</t>
  </si>
  <si>
    <t>BREAK BALL YUVRAJ</t>
  </si>
  <si>
    <t>BREAK PIN SMALL INTER</t>
  </si>
  <si>
    <t>BREAK PIN BIG INTER</t>
  </si>
  <si>
    <t>BREAK PIN GROOVE TYPE INTER</t>
  </si>
  <si>
    <t>UN 1983</t>
  </si>
  <si>
    <t>BREAK TRUNION INTER</t>
  </si>
  <si>
    <t>BREAK TRUNION INTER DI</t>
  </si>
  <si>
    <t>BREAK TRUNION MKM</t>
  </si>
  <si>
    <t>BREAK TRIANGULAR PLATE INTER</t>
  </si>
  <si>
    <t>BREAK TRIANGULAR PLATE NST</t>
  </si>
  <si>
    <t>BREAK TRIANGULAR ASSY LH INTER</t>
  </si>
  <si>
    <t>BREAK TRIANGULAR ASSY RH INTER</t>
  </si>
  <si>
    <t>BREAK TRIANGULAR ASSY LH NST</t>
  </si>
  <si>
    <t>BREAK TRIANGULAR ASSY RH NST</t>
  </si>
  <si>
    <t>BREAK PATTI STRAIGHT INTER</t>
  </si>
  <si>
    <t>BREAK PATTI (3 HOLE) MKM</t>
  </si>
  <si>
    <t>BREAK PATTI NST</t>
  </si>
  <si>
    <t>BREAK PATTI SET (OIL BREAK) MKM</t>
  </si>
  <si>
    <t>BREAK ADJUSTOR MKM</t>
  </si>
  <si>
    <t>BREAK PATTI SET NST</t>
  </si>
  <si>
    <t>BREAK PATTI SET SET OF 5 INTER</t>
  </si>
  <si>
    <t>BREAK PATTI SET SARPANCH</t>
  </si>
  <si>
    <t>BREAK PATTI SET (LONG BOLT) SARPANCH</t>
  </si>
  <si>
    <t>UN 1997</t>
  </si>
  <si>
    <t>BREAK ADJUSTOR W/PATTI &amp; BOLT MKM</t>
  </si>
  <si>
    <t>UN 1998</t>
  </si>
  <si>
    <t>BREAK ADJUSTOR MKM O/M</t>
  </si>
  <si>
    <t>UN 1999</t>
  </si>
  <si>
    <t>BREAK PATTI U SARPANCH</t>
  </si>
  <si>
    <t>UN 2000</t>
  </si>
  <si>
    <t>RIVIT FOR BREAKE LINING INTER DI</t>
  </si>
  <si>
    <t>BREAK PATTI YUVO</t>
  </si>
  <si>
    <t>BREAK PATTI (3 HOLE) YUVO</t>
  </si>
  <si>
    <t>BREAK ROD PIPE TYPE (OIB) ARJUN</t>
  </si>
  <si>
    <t>BREAK ADJUSTOR NST</t>
  </si>
  <si>
    <t>BREAK ADJUSTOR YUVRAJ</t>
  </si>
  <si>
    <t>BULLET FOR BREAKE DISC ACTUATING  MASSEY</t>
  </si>
  <si>
    <t>REAR WHEEL RIM COMPONENTS</t>
  </si>
  <si>
    <t>UN 2020 A</t>
  </si>
  <si>
    <t>REAR WHEEL RIM 11 X 28 INTER</t>
  </si>
  <si>
    <t>UN 2020 B</t>
  </si>
  <si>
    <t>REAR WHEEL RIM 12 X 28 INTER DI</t>
  </si>
  <si>
    <t>UN 2020 C</t>
  </si>
  <si>
    <t>REAR WHEEL RIM 13 X 28 575 DI</t>
  </si>
  <si>
    <t>UN 2021 A</t>
  </si>
  <si>
    <t>REAR WHEEL RIM PLATE SINGLE CLAMP INTER</t>
  </si>
  <si>
    <t>UN 2021 B</t>
  </si>
  <si>
    <t>REAR WHEEL RIM PLATE DOUBLE CLAMP INTER</t>
  </si>
  <si>
    <t>UN 2021 C</t>
  </si>
  <si>
    <t>REAR WHEEL RIM PLATE SINGLE CLAMP 575 DI</t>
  </si>
  <si>
    <t>UN 2021 D</t>
  </si>
  <si>
    <t>REAR WHEEL RIM PLATE DOUBLE CLAMP 575 DI</t>
  </si>
  <si>
    <t>UN 2022 A</t>
  </si>
  <si>
    <t>REAR WHEEL RIM (COMPLETE 11 X 28) INTER</t>
  </si>
  <si>
    <t>UN 2022 B</t>
  </si>
  <si>
    <t>REAR WHEEL RIM (COMPLETE 12 X 28) INTER DI</t>
  </si>
  <si>
    <t>UN 2022 C</t>
  </si>
  <si>
    <t>REAR WHEEL RIM (COMPLETE 13X28) 575 DI</t>
  </si>
  <si>
    <t>UN 2023</t>
  </si>
  <si>
    <t>REAR RIM NAKKA INTER DI</t>
  </si>
  <si>
    <t>UN 2025</t>
  </si>
  <si>
    <t>RIM PLATE12 MM INTER DI</t>
  </si>
  <si>
    <t>UN 2026</t>
  </si>
  <si>
    <t>RIM PLATE 575 DI</t>
  </si>
  <si>
    <t>UN 2027</t>
  </si>
  <si>
    <t>REAR WHEEL WEIGHT INTER DI</t>
  </si>
  <si>
    <t>UN 2043</t>
  </si>
  <si>
    <t>GEAR 4th &amp; DIRECT SPEED 29/18 TEETH INTER DI</t>
  </si>
  <si>
    <t>UN 2048</t>
  </si>
  <si>
    <t>QUIL GEAR SMALL BORE 18 TEETH INTER</t>
  </si>
  <si>
    <t>UN 2050</t>
  </si>
  <si>
    <t>QUIL GEAR WITH BRNG SMALL BORE 18 TEETH INTER</t>
  </si>
  <si>
    <t>UN 2051</t>
  </si>
  <si>
    <t>QUIL GEAR WITH BRNG BIG BORE 18 TEETH INTER DI</t>
  </si>
  <si>
    <t>UN 2053</t>
  </si>
  <si>
    <t>TRANSMISSION DRIVE SHAFT (S BORE) 16 TEETH INTER</t>
  </si>
  <si>
    <t>UN 2057</t>
  </si>
  <si>
    <t>TRANSMISSION DRIVE SHAFT (COTTAR TYPE) 15 TEETH 255/495</t>
  </si>
  <si>
    <t>UN 2063</t>
  </si>
  <si>
    <t>BEVEL GEAR 24 TEETH INTER</t>
  </si>
  <si>
    <t>DIFFERENTIAL GEAR KIT (O.E.) (SET OF 6)  ARJUN / INTER DI</t>
  </si>
  <si>
    <t>DIFFERENTIAL GEAR KIT (SET OF 4)   YUVO</t>
  </si>
  <si>
    <t>DIFFERENTIAL GEAR KIT (SET OF 6)   YUVO</t>
  </si>
  <si>
    <t>CROWN &amp; PINION SET</t>
  </si>
  <si>
    <t>UN 2070</t>
  </si>
  <si>
    <t>CROWN &amp; PINION SET 9/44 TEETH INTER</t>
  </si>
  <si>
    <t>UN 2072</t>
  </si>
  <si>
    <t>CROWN &amp; PINION SET 9/44 TEETH 434</t>
  </si>
  <si>
    <t>UN 2074</t>
  </si>
  <si>
    <t>CROWN &amp; PINION SET 9/44 TEETH NST</t>
  </si>
  <si>
    <t>UN 2075</t>
  </si>
  <si>
    <t>CROWN &amp; PINION SET 11/46 TEETH ARJUN</t>
  </si>
  <si>
    <t>UN 2076</t>
  </si>
  <si>
    <t>CROWN &amp; PINION SET 11/46 TEETH MKM</t>
  </si>
  <si>
    <t>TAIL PINION ONLY</t>
  </si>
  <si>
    <t>UN 2092</t>
  </si>
  <si>
    <t>TAIL PINION 11/10 TEETH  TURBO</t>
  </si>
  <si>
    <t>UN 2093</t>
  </si>
  <si>
    <t>TAIL PINION BEND TYPE 9 TEETH YUVRAJ</t>
  </si>
  <si>
    <t>REAR AXLES</t>
  </si>
  <si>
    <t>UN 2095</t>
  </si>
  <si>
    <t>REAR AXLE (SMALL PLATE) 13 TEETH INTER</t>
  </si>
  <si>
    <t>UN 2096</t>
  </si>
  <si>
    <t>REAR AXLE (BIG PLATE) 13 TEETH 575 DI</t>
  </si>
  <si>
    <t>UN 2097</t>
  </si>
  <si>
    <t>REAR AXLE (SMALL PLATE) 18 TEETH SARPANCH</t>
  </si>
  <si>
    <t>UN 2098</t>
  </si>
  <si>
    <t>REAR AXLE (BIG PLATE) 18 TEETH SARPANCH</t>
  </si>
  <si>
    <t>UN 2099</t>
  </si>
  <si>
    <t>REAR AXLE (SMALL PLATE) STEP TYPE 18 TEETH SARPANCH</t>
  </si>
  <si>
    <t>UN 2100</t>
  </si>
  <si>
    <t>REAR AXLE (BIG PLATE) 18 TEETH ARJUN</t>
  </si>
  <si>
    <t>UN 2101</t>
  </si>
  <si>
    <t>REAR AXLE 14 TEETH YUVRAJ</t>
  </si>
  <si>
    <t>UN 2102</t>
  </si>
  <si>
    <t>REAR AXLE 28 TEETH YUVO</t>
  </si>
  <si>
    <t>BULL GEARS</t>
  </si>
  <si>
    <t>UN 2106</t>
  </si>
  <si>
    <t>BULL GEAR 48/13 TEETH INTER</t>
  </si>
  <si>
    <t>UN 2107</t>
  </si>
  <si>
    <t>BULL GEAR 48/18 TEETH INTER DI</t>
  </si>
  <si>
    <t>UN 2108</t>
  </si>
  <si>
    <t>BULL GEAR 68/13 TEETH 575 DI</t>
  </si>
  <si>
    <t>UN 2109</t>
  </si>
  <si>
    <t>BULL GEAR 43/18 TEETH MKM</t>
  </si>
  <si>
    <t>UN2110</t>
  </si>
  <si>
    <t>BULL GEAR 68/18 TEETH SARPANCH</t>
  </si>
  <si>
    <t>UN 2111</t>
  </si>
  <si>
    <t>BULL GEAR LH 59/18 TEETH ARJUN</t>
  </si>
  <si>
    <t>UN 2111A</t>
  </si>
  <si>
    <t>BULL GEAR RH 59/18 TEETH ARJUN</t>
  </si>
  <si>
    <t>UN 2112</t>
  </si>
  <si>
    <t>BULL GEAR LH 47/18 TEETH ARJUN</t>
  </si>
  <si>
    <t>UN 2112A</t>
  </si>
  <si>
    <t>BULL GEAR RH 47/18 TEETH ARJUN</t>
  </si>
  <si>
    <t>BULL PINION SHAFTS</t>
  </si>
  <si>
    <t>UN 2221</t>
  </si>
  <si>
    <t>BULL PINION SHAFT LH 6/15/10 TEETH INTER DI</t>
  </si>
  <si>
    <t>BULL PINION SHAFT RH 6/15/10 TEETH INTER DI</t>
  </si>
  <si>
    <t>UN 2224A</t>
  </si>
  <si>
    <t>BULL PINION SHAFT RH (OIB/STRAIGHT) 6//12//18 TEETH INTER N/M</t>
  </si>
  <si>
    <t>UN 2225A</t>
  </si>
  <si>
    <t>BULL PINION SHAFT RH (OIB/BEND) 6//12//18 TEETH ARJUN 605</t>
  </si>
  <si>
    <t>UN 2227</t>
  </si>
  <si>
    <t>BULL PINION SHAFT LH (STRAIGHT) 6//12//10 TEETH MKM</t>
  </si>
  <si>
    <t>UN 2227A</t>
  </si>
  <si>
    <t>BULL PINION SHAFT RH (STRAIGHT) 6//12//10 TEETH MKM</t>
  </si>
  <si>
    <t>UN 2228</t>
  </si>
  <si>
    <t>BULL PINION SHAFT (LH) SMALL 24/15/12 TEETH YUVRAJ</t>
  </si>
  <si>
    <t>UN 2228 A</t>
  </si>
  <si>
    <t>BULL PINION SHAFT (RH) BIG 24/15/12 TEETH YUVRAJ</t>
  </si>
  <si>
    <t>UN 2229</t>
  </si>
  <si>
    <t>BULL PINION SHAFT (BEND TEETH) 20/24/12 TEETH YUVRAJ N/M</t>
  </si>
  <si>
    <t>UN 2229 A</t>
  </si>
  <si>
    <t>BULL PINION SHAFT 20/24/14 TEETH YUVRAJ N/M</t>
  </si>
  <si>
    <t>245 DI GEARS</t>
  </si>
  <si>
    <t>UN 2242</t>
  </si>
  <si>
    <t>GEAR 4th &amp; DIRECT SPEED 35/18 TEETH M&amp;M 245 DI</t>
  </si>
  <si>
    <t>UN 2246</t>
  </si>
  <si>
    <t>REVERSE GEAR SHAFT 21/26 TEETH M&amp;M 245 DI</t>
  </si>
  <si>
    <t>UN 2249</t>
  </si>
  <si>
    <t>TRANSMISSION DRIVE SHAFT (BIG BORE /CUT TYPE) 16//10 TEETH M&amp;M 245 DI</t>
  </si>
  <si>
    <t>UN 2250 A</t>
  </si>
  <si>
    <t>DIFFERENTIAL GEAR 10 TEETH YUVRAJ</t>
  </si>
  <si>
    <t>235 DI GEARS</t>
  </si>
  <si>
    <t>UN 2257</t>
  </si>
  <si>
    <t>GEAR 4th &amp; DIRECT SPEED 33/18 TEETH M&amp;M 235 DI</t>
  </si>
  <si>
    <t>UN 2258</t>
  </si>
  <si>
    <t>GEAR DRIVING 3rd &amp; 4th SPEED 31/37/28 TEETH M&amp;M 235 DI</t>
  </si>
  <si>
    <t>UN 2259</t>
  </si>
  <si>
    <t>CONSTANT MESH GEAR 52/28 TEETH M&amp;M 235 DI</t>
  </si>
  <si>
    <t>UN 2261</t>
  </si>
  <si>
    <t>COUNTER SHAFT (KEY UPWARD) 19 TEETH M&amp;M 235 DI</t>
  </si>
  <si>
    <t>MKM GEARS</t>
  </si>
  <si>
    <t>UN 2271</t>
  </si>
  <si>
    <t>GEAR 4TH &amp; DIRECT SPEED (THICK) 28/18 TEETH MKM N/M</t>
  </si>
  <si>
    <t>UN 2284</t>
  </si>
  <si>
    <t>2nd SPEED GEAR (SMALL HEIGHT) 25 TEETH MKM</t>
  </si>
  <si>
    <t>UN 2287 A</t>
  </si>
  <si>
    <t>CLUTCH SHAFT (LONG) 15/16/10 TEETH YUVO</t>
  </si>
  <si>
    <t>UN 2288 A</t>
  </si>
  <si>
    <t>SHAFT DRIVEN (665 V1) 18/19/19 TEETH YUVO</t>
  </si>
  <si>
    <t>UN 2288 B</t>
  </si>
  <si>
    <t>SHAFT REVERSE SPEED (2853 V1) 19/19/19 TEETH YUVO</t>
  </si>
  <si>
    <t>UN 2288 C</t>
  </si>
  <si>
    <t>SHAFT RANGE DRIVING (667 V1) 29/15/21 TEETH YUVO</t>
  </si>
  <si>
    <t>ARJUN GEARS</t>
  </si>
  <si>
    <t>UN 2290</t>
  </si>
  <si>
    <t>CLUTCH SHAFT (BIG BORE/THIN/LOCKTYPE) 18/15/10 TEETH ARJUN</t>
  </si>
  <si>
    <t>UN 2292</t>
  </si>
  <si>
    <t>COUNTER SHAFT (HOLLOW) 21/18 TEETH ARJUN</t>
  </si>
  <si>
    <t>UN 2293</t>
  </si>
  <si>
    <t>GEAR REVERSE HIGH SPEED 58//10 TEETH ARJUN</t>
  </si>
  <si>
    <t>UN 2295</t>
  </si>
  <si>
    <t>3rd SPEED GEAR 31/18 TEETH ARJUN</t>
  </si>
  <si>
    <t>UN 2296</t>
  </si>
  <si>
    <t>3rd SPEED GEAR (COLLAR TYPE) 31/18 TEETH ARJUN</t>
  </si>
  <si>
    <t>UN 2297</t>
  </si>
  <si>
    <t>4th SPEED GEAR ( HIGH SPEED) 28/35/18 TEETH ARJUN</t>
  </si>
  <si>
    <t>UN 2298</t>
  </si>
  <si>
    <t>GEAR DRIVING 4th SPEED (HI TORQUE) 39/28/18 TEETH ARJUN</t>
  </si>
  <si>
    <t>UN 2299</t>
  </si>
  <si>
    <t>GEAR DRIVING 4th SPEED 39/28/18 TEETH ARJUN</t>
  </si>
  <si>
    <t>UN 2300</t>
  </si>
  <si>
    <t>ADOPTER SPLINED 1st &amp; 2nd SPEED GEAR) 24/28 TEETH ARJUN</t>
  </si>
  <si>
    <t>UN 2303</t>
  </si>
  <si>
    <t>GEAR DRIVEN 3rd SPEED (THICK) 38/28 TEETH ARJUN</t>
  </si>
  <si>
    <t>UN 2304</t>
  </si>
  <si>
    <t>GEAR DRIVEN 2nd SPEED 44/24 TEETH ARJUN</t>
  </si>
  <si>
    <t>UN 2307</t>
  </si>
  <si>
    <t>GEAR DRIVEN 4th SPEED 35/24 TEETH ARJUN</t>
  </si>
  <si>
    <t>UN 2311</t>
  </si>
  <si>
    <t>REVERSE GEAR SHAFT 22/24 TEETH ARJUN</t>
  </si>
  <si>
    <t>UN 2314</t>
  </si>
  <si>
    <t>GEAR 33/28 TEETH ARJUN</t>
  </si>
  <si>
    <t>UN 2315</t>
  </si>
  <si>
    <t>GEAR 41/28 TEETH ARJUN</t>
  </si>
  <si>
    <t>UN 2319</t>
  </si>
  <si>
    <t>GEAR DRIVEN 3rd SPEED (CUT TYPE) 38/28 TEETH ARJUN</t>
  </si>
  <si>
    <t>UN 2320</t>
  </si>
  <si>
    <t>DIFFERENTIAL GEAR KIT (SET OF 6)   ARJUN</t>
  </si>
  <si>
    <t>DIFFERENTIAL GEAR KIT (SET OF 6)   ARJUN NOVO</t>
  </si>
  <si>
    <t>585 DI SARPANCH GEARS</t>
  </si>
  <si>
    <t>UN 2331</t>
  </si>
  <si>
    <t>2nd SPEED GEAR BOTH SIDE COLLAR 26 TEETH SARPANCH L/M</t>
  </si>
  <si>
    <t>UN 2337 B</t>
  </si>
  <si>
    <t>BUSHING 2nd SPEED GEAR (PLAIN TYPE) 29MM 10 TEETH SARPANCH</t>
  </si>
  <si>
    <t>UN 2345</t>
  </si>
  <si>
    <t>QUIL GEAR W/BEARING 18 TEETH SARPANCH</t>
  </si>
  <si>
    <t>UN 2347</t>
  </si>
  <si>
    <t>QUIL GEAR W/BEARING 18 TEETH TURBO</t>
  </si>
  <si>
    <t>TIMING GEARS</t>
  </si>
  <si>
    <t>UN 2362</t>
  </si>
  <si>
    <t>FUEL PUMP GEAR 66 TEETH INTER DI</t>
  </si>
  <si>
    <t>UN 2364</t>
  </si>
  <si>
    <t>FUEL PUMP GEAR 66 TEETH MDI</t>
  </si>
  <si>
    <t>UN 2365 A</t>
  </si>
  <si>
    <t>CAM GEAR 72 TEETH ARJUN</t>
  </si>
  <si>
    <t>UN 2367</t>
  </si>
  <si>
    <t>HYDRAULIC PUMP GEAR 22 TEETH 255 DI</t>
  </si>
  <si>
    <t>UN 2368</t>
  </si>
  <si>
    <t>HYDRAULIC PUMP GEAR (COLLAR TYPE) 23 TEETH 255 DI</t>
  </si>
  <si>
    <t>UN 2370</t>
  </si>
  <si>
    <t>IDLER GEAR 46 TEETH MDI</t>
  </si>
  <si>
    <t>UN 2371</t>
  </si>
  <si>
    <t>FUEL PUMP GEAR 72 TEETH ARJUN</t>
  </si>
  <si>
    <t>UN 2375</t>
  </si>
  <si>
    <t>IDLER GEAR WITH BUSH 47 TEETH ARJUN</t>
  </si>
  <si>
    <t>HYDRAULIC PRESSURE PIPE</t>
  </si>
  <si>
    <t>UN 2376</t>
  </si>
  <si>
    <t xml:space="preserve">HYD PRESSURE PIPE INTER B-275  </t>
  </si>
  <si>
    <t>UN 2377</t>
  </si>
  <si>
    <t xml:space="preserve">HYD PRESSURE PIPE YUVRAJ  </t>
  </si>
  <si>
    <t>UN 2377 A</t>
  </si>
  <si>
    <t xml:space="preserve">HYD PRESSURE PIPE YUVO  </t>
  </si>
  <si>
    <t>UN 2378</t>
  </si>
  <si>
    <t xml:space="preserve">HYDRAULIC PRESSURE PIPE (EPDM) UNIVERSAL INTER DI  </t>
  </si>
  <si>
    <t>UN 2379</t>
  </si>
  <si>
    <t xml:space="preserve">HYDRAULIC PRESSURE PIPE (EPDM) MKM  </t>
  </si>
  <si>
    <t>UN 2380</t>
  </si>
  <si>
    <t xml:space="preserve">HYDRAULIC PRESSURE PIPE (3 CYL.) INTER DI  </t>
  </si>
  <si>
    <t>UN 2381</t>
  </si>
  <si>
    <t xml:space="preserve">HYDRAULIC PRESSURE PIPE (4 CYL.) INTER DI  </t>
  </si>
  <si>
    <t>UN 2382</t>
  </si>
  <si>
    <t xml:space="preserve">HYDRAULIC PRESSURE PIPE (3 CYL.) NST  </t>
  </si>
  <si>
    <t>UN 2383</t>
  </si>
  <si>
    <t xml:space="preserve">HYDRAULIC PRESSURE PIPE (4 CYL.) NST  </t>
  </si>
  <si>
    <t>UN 2384</t>
  </si>
  <si>
    <t xml:space="preserve">HYDRAULIC PRESSURE PIPE (3 CYL.) TURBO  </t>
  </si>
  <si>
    <t>UN 2385</t>
  </si>
  <si>
    <t xml:space="preserve">HYDRAULIC PRESSURE PIPE (4 CYL.) TURBO  </t>
  </si>
  <si>
    <t>UN 2386</t>
  </si>
  <si>
    <t xml:space="preserve">HYDRAULIC PRESSURE PIPE 585 DI  </t>
  </si>
  <si>
    <t>UN 2387</t>
  </si>
  <si>
    <t xml:space="preserve">HYDRAULIC PRESSURE PIPE THICK (OIB) 595 TURBO  </t>
  </si>
  <si>
    <t>UN 2388</t>
  </si>
  <si>
    <t xml:space="preserve">HYDRAULIC PRESSURE PIPE (OIB) 605 ARJUN  </t>
  </si>
  <si>
    <t>UN 2389</t>
  </si>
  <si>
    <t xml:space="preserve">HYDRAULIC PRESSURE PIPE 495/255  </t>
  </si>
  <si>
    <t>UN 2390</t>
  </si>
  <si>
    <t xml:space="preserve">HYDRAULIC PRESSURE PIPE (SET OF 2) MKM  </t>
  </si>
  <si>
    <t>UN 2391</t>
  </si>
  <si>
    <t xml:space="preserve">HYDRAULIC PRESSURE PIPE (3 CYL.) MKM  </t>
  </si>
  <si>
    <t>UN 2392</t>
  </si>
  <si>
    <t xml:space="preserve">HYDRAULIC PRESSURE PIPE (4 CYL.) MKM  </t>
  </si>
  <si>
    <t>UN 2393</t>
  </si>
  <si>
    <t xml:space="preserve">HYDRAULIC PRESSURE PIPE NST BAND MKM  </t>
  </si>
  <si>
    <t>UN 2394</t>
  </si>
  <si>
    <t xml:space="preserve">POWER STARING PIPE (IRON) MKM  </t>
  </si>
  <si>
    <t>UN 2395</t>
  </si>
  <si>
    <t xml:space="preserve">HYDRAULIC SUCTION PIPE (3 CYL.) INTER DI  </t>
  </si>
  <si>
    <t>UN 2396</t>
  </si>
  <si>
    <t xml:space="preserve">HYDRAULIC SUCTION PIPE (4 CYL.) INTER DI  </t>
  </si>
  <si>
    <t>UN 2397</t>
  </si>
  <si>
    <t xml:space="preserve">HYDRAULIC SUCTION PIPE (3 CYL.) NST  </t>
  </si>
  <si>
    <t>UN 2398</t>
  </si>
  <si>
    <t xml:space="preserve">HYDRAULIC SUCTION PIPE (4 CYL.) NST  </t>
  </si>
  <si>
    <t>UN 2399</t>
  </si>
  <si>
    <t xml:space="preserve">HYDRAULIC CONNECTOR SMALL MKM  </t>
  </si>
  <si>
    <t>UN 2399 A</t>
  </si>
  <si>
    <t xml:space="preserve">HYDRAULIC CONNECTOR BIG MKM  </t>
  </si>
  <si>
    <t>UN 2400</t>
  </si>
  <si>
    <t xml:space="preserve">MALE FEMALE COUPLING INTER  </t>
  </si>
  <si>
    <t>UN 2404 A</t>
  </si>
  <si>
    <t xml:space="preserve">CAP FOR MALE FEMALE COUPLING INTER DI  </t>
  </si>
  <si>
    <t>UN 2410</t>
  </si>
  <si>
    <t xml:space="preserve">MALE FEMALE NUT OUTER THREAD INTER DI  </t>
  </si>
  <si>
    <t>UN 2416</t>
  </si>
  <si>
    <t xml:space="preserve">HYDRAULIC PIPE CLAMP MKM  </t>
  </si>
  <si>
    <t>UN 2418</t>
  </si>
  <si>
    <t xml:space="preserve">HYDRAULIC DISRIBUTOR PIPE INTER DI  </t>
  </si>
  <si>
    <t>HYDRAULIC TOPPA AND CONNECTIONS</t>
  </si>
  <si>
    <t>UN 2421</t>
  </si>
  <si>
    <t xml:space="preserve">SUCTION FILTER SMALL SARPANCH  </t>
  </si>
  <si>
    <t>UN 2423</t>
  </si>
  <si>
    <t xml:space="preserve">SUCTION FILTER BRASS INTER DI  </t>
  </si>
  <si>
    <t xml:space="preserve">SUCTION STRAINER OIL BREAK ARJUN  </t>
  </si>
  <si>
    <t>UN 2427</t>
  </si>
  <si>
    <t xml:space="preserve">HYDRAULIC TOPPA INTER DI  </t>
  </si>
  <si>
    <t>UN 2427 A</t>
  </si>
  <si>
    <t xml:space="preserve">HYDRAULIC TOPPA HI-TECH  </t>
  </si>
  <si>
    <t>UN 2427 B</t>
  </si>
  <si>
    <t xml:space="preserve">HYDRAULIC TOPPA OIL BREAK MKM  </t>
  </si>
  <si>
    <t>UN 2428</t>
  </si>
  <si>
    <t xml:space="preserve">HYDRAULIC PLATE BREATHER INTER DI  </t>
  </si>
  <si>
    <t>UN 2430</t>
  </si>
  <si>
    <t xml:space="preserve">HYDRAULIC TOP PLATE INTER DI  </t>
  </si>
  <si>
    <t>UN 2431</t>
  </si>
  <si>
    <t xml:space="preserve">HYDRAULIC BOTTOM PLATE INTER DI  </t>
  </si>
  <si>
    <t>UN 2433</t>
  </si>
  <si>
    <t xml:space="preserve">HYDRAULIC DIPSTICK INTER DI  </t>
  </si>
  <si>
    <t>UN 2434</t>
  </si>
  <si>
    <t xml:space="preserve">HYDRAULIC DIPSTICK INTER D L/M (LONG)  </t>
  </si>
  <si>
    <t>UN 2435</t>
  </si>
  <si>
    <t xml:space="preserve">MAGNETIC DRAIN PLUG INTER DI  </t>
  </si>
  <si>
    <t>UN 2436</t>
  </si>
  <si>
    <t xml:space="preserve">HYDRAULIC FILTER INTER DI  </t>
  </si>
  <si>
    <t>UN 2438</t>
  </si>
  <si>
    <t xml:space="preserve">HYDRAULIC FILTER TURBO  </t>
  </si>
  <si>
    <t>UN 2449</t>
  </si>
  <si>
    <t xml:space="preserve">HYDRAULIC QUADRANT BRACKET INTER DI  </t>
  </si>
  <si>
    <t>UN 2452</t>
  </si>
  <si>
    <t xml:space="preserve">POSITION CONTROL SHAFT INTER DI  </t>
  </si>
  <si>
    <t>UN 2456</t>
  </si>
  <si>
    <t xml:space="preserve">SAFETY CHAIN PIN INTER  </t>
  </si>
  <si>
    <t>UN 2458</t>
  </si>
  <si>
    <t xml:space="preserve">ROLLER PC LINK INTER DI  </t>
  </si>
  <si>
    <t>UN 2461</t>
  </si>
  <si>
    <t xml:space="preserve">HYDRAULIC KNOB W/BOLT (IRON) INTER O/M  </t>
  </si>
  <si>
    <t>UN 2462 A</t>
  </si>
  <si>
    <t xml:space="preserve">BUTTERFLY BOLT INTER DI  </t>
  </si>
  <si>
    <t>UN 2464</t>
  </si>
  <si>
    <t xml:space="preserve">BUTTERFLY NUT ARJUN  </t>
  </si>
  <si>
    <t>UN 2472</t>
  </si>
  <si>
    <t xml:space="preserve">HYDRAULIC DISTRIBUTOR HEAD INTER  </t>
  </si>
  <si>
    <t>UN 2475</t>
  </si>
  <si>
    <t xml:space="preserve">ISOLATOR VALVE BUSH BRASS INTER DI  </t>
  </si>
  <si>
    <t>UN 2478 A</t>
  </si>
  <si>
    <t xml:space="preserve">LIFT PLUG KIT W/PISTON INTER  </t>
  </si>
  <si>
    <t>UN 2479 A</t>
  </si>
  <si>
    <t xml:space="preserve">LIFT PLUG KIT W/PISTON INTER DI  </t>
  </si>
  <si>
    <t>UN 2480</t>
  </si>
  <si>
    <t xml:space="preserve">SPEED CONTROL PISTON &amp; SPRING KIT INTER DI  </t>
  </si>
  <si>
    <t>UN 2481</t>
  </si>
  <si>
    <t xml:space="preserve">SPEED CONTROL PISTON ONLY INTER DI  </t>
  </si>
  <si>
    <t>UN 2484</t>
  </si>
  <si>
    <t xml:space="preserve">HYDRAULIC SPACER INTER  </t>
  </si>
  <si>
    <t>UN 2490</t>
  </si>
  <si>
    <t xml:space="preserve">HYDRAULIC PISTON 1 GROOVE INTER  </t>
  </si>
  <si>
    <t>UN 2490A</t>
  </si>
  <si>
    <t xml:space="preserve">HYDRAULIC PISTON 1 GROOVE (OVER SIZE) INTER  </t>
  </si>
  <si>
    <t>UN 2491A</t>
  </si>
  <si>
    <t xml:space="preserve">HYDRAULIC PISTON 3 GROOVE (OVER SIZE) INTER DI  </t>
  </si>
  <si>
    <t>UN 2492A</t>
  </si>
  <si>
    <t xml:space="preserve">HYDRAULIC PISTON 3 GROOVE (OVER SIZE) HI-TECH  </t>
  </si>
  <si>
    <t>UN 2493</t>
  </si>
  <si>
    <t xml:space="preserve">HYDRAULIC PISTON GROOVING KIT INTER DI  </t>
  </si>
  <si>
    <t>UN 2494</t>
  </si>
  <si>
    <t xml:space="preserve">HYDRAULIC PISTON SEAL INTER  </t>
  </si>
  <si>
    <t>UN 2495</t>
  </si>
  <si>
    <t xml:space="preserve">HYDRAULIC PISTON SEAL 60 HP HI-TECH  </t>
  </si>
  <si>
    <t>UN 2496</t>
  </si>
  <si>
    <t xml:space="preserve">WASHER ORANGE FOR BACKUP INTER  </t>
  </si>
  <si>
    <t>UN 2501</t>
  </si>
  <si>
    <t xml:space="preserve">PLUG MAIN SLEEVE INTER DI  </t>
  </si>
  <si>
    <t>UN 2502</t>
  </si>
  <si>
    <t xml:space="preserve">SPOOL LOWERING ASSY INTER  </t>
  </si>
  <si>
    <t>UN 2503</t>
  </si>
  <si>
    <t xml:space="preserve">SHAFT SPOOL LOWERING ASSY INTER  </t>
  </si>
  <si>
    <t>UN 2504</t>
  </si>
  <si>
    <t xml:space="preserve">SPOOL AND SLEEVE INTER  </t>
  </si>
  <si>
    <t>UN 2507</t>
  </si>
  <si>
    <t xml:space="preserve">SHAFT SPOOL AND SLEEVE INTER  </t>
  </si>
  <si>
    <t>UN 2508</t>
  </si>
  <si>
    <t xml:space="preserve">SEAT NON RETURN VALVE INTER  </t>
  </si>
  <si>
    <t>UN 2509</t>
  </si>
  <si>
    <t xml:space="preserve">SEAT NON RETURN VALVE INTER DI  </t>
  </si>
  <si>
    <t>UN 2510</t>
  </si>
  <si>
    <t xml:space="preserve">HYDRAULIC BALL KIT SET OF 3 INTER DI  </t>
  </si>
  <si>
    <t>UN 2511</t>
  </si>
  <si>
    <t xml:space="preserve">BALL RIDER INTER  </t>
  </si>
  <si>
    <t>UN 2512</t>
  </si>
  <si>
    <t xml:space="preserve">SLEEVE NON RETUN VALVE INTER  </t>
  </si>
  <si>
    <t>UN 2513</t>
  </si>
  <si>
    <t xml:space="preserve">SEAT RELIEF VALVE INTER  </t>
  </si>
  <si>
    <t>UN 2514</t>
  </si>
  <si>
    <t xml:space="preserve">RIDER RELEIF VALVE INTER  </t>
  </si>
  <si>
    <t>UN 2515</t>
  </si>
  <si>
    <t xml:space="preserve">HYD RELIEF VALVE SPRING HOUSING INTER  </t>
  </si>
  <si>
    <t>UN 2516</t>
  </si>
  <si>
    <t xml:space="preserve">RIDER PIN INTER  </t>
  </si>
  <si>
    <t>UN 2517</t>
  </si>
  <si>
    <t xml:space="preserve">SEAT FLOW CONTROL VALVE INTER  </t>
  </si>
  <si>
    <t>UN 2518</t>
  </si>
  <si>
    <t xml:space="preserve">HYDRAULIC REGULATOR VALVE PISTON S/CUT INTER  </t>
  </si>
  <si>
    <t>UN 2519</t>
  </si>
  <si>
    <t xml:space="preserve">HYDRAULIC REGULATOR VALVE PISTON D/CUT INTER DI  </t>
  </si>
  <si>
    <t>UN 2520</t>
  </si>
  <si>
    <t>UN 2521</t>
  </si>
  <si>
    <t xml:space="preserve">PLUG REGULATOR VALVE PISTON INTER DI  </t>
  </si>
  <si>
    <t>UN 2522</t>
  </si>
  <si>
    <t xml:space="preserve">SEAT NON RETURN VALVE SHORT INTER DI N/M  </t>
  </si>
  <si>
    <t>UN 2523</t>
  </si>
  <si>
    <t xml:space="preserve">SEAT NON RETURN VALVE LONG N/M  </t>
  </si>
  <si>
    <t>UN 2524</t>
  </si>
  <si>
    <t xml:space="preserve">SLEEVE NON RETURN VALVE N/M  </t>
  </si>
  <si>
    <t>UN 2525</t>
  </si>
  <si>
    <t xml:space="preserve">SLEEVE NON RETURN VALVE L/M  </t>
  </si>
  <si>
    <t>UN 2528</t>
  </si>
  <si>
    <t xml:space="preserve">HYDRAULIC KIT (COMPLETE) INTER  </t>
  </si>
  <si>
    <t>HYDRAULIC SIDE ARM</t>
  </si>
  <si>
    <t>UN 2534</t>
  </si>
  <si>
    <t>UN 2535</t>
  </si>
  <si>
    <t xml:space="preserve">HYDRAULIC SIDE ARM MKM  </t>
  </si>
  <si>
    <t>UN 2541</t>
  </si>
  <si>
    <t xml:space="preserve">HYDRAULIC CAM PVC INTER DI  </t>
  </si>
  <si>
    <t>UN 2542</t>
  </si>
  <si>
    <t xml:space="preserve">HYDRAULIC RAM ROD INTER  </t>
  </si>
  <si>
    <t>UN 2543</t>
  </si>
  <si>
    <t xml:space="preserve">RAM ROD PIN INTER  </t>
  </si>
  <si>
    <t>UN 2544</t>
  </si>
  <si>
    <t xml:space="preserve">RAM ROD PIN INTER DI  </t>
  </si>
  <si>
    <t>UN 2546</t>
  </si>
  <si>
    <t xml:space="preserve">HYDRAULIC SAFETY CHAIN (WIRE TYPE) INTER DI L/M  </t>
  </si>
  <si>
    <t>HYDRAULIC SPINDLE TOPLINK COMPONENTS</t>
  </si>
  <si>
    <t>UN 2558</t>
  </si>
  <si>
    <t xml:space="preserve">NUT SPINDLE TOPLINK F/T INTER DI  </t>
  </si>
  <si>
    <t>UN 2559</t>
  </si>
  <si>
    <t xml:space="preserve">SPINDLE TOP LINK TRUNION INTER  </t>
  </si>
  <si>
    <t>UN 2562</t>
  </si>
  <si>
    <t xml:space="preserve">SEAT TOPLINK SPRING SET OF 2 INTER  </t>
  </si>
  <si>
    <t>THREE POINT LINKAGES</t>
  </si>
  <si>
    <t>UN 2577</t>
  </si>
  <si>
    <t xml:space="preserve">TOP LINK ZULLA PIN INTER  </t>
  </si>
  <si>
    <t>UN 2579</t>
  </si>
  <si>
    <t xml:space="preserve">TOPLINK ZULLA PIN D LOCK PLATE INTER  </t>
  </si>
  <si>
    <t>UN 2580</t>
  </si>
  <si>
    <t xml:space="preserve">TOP LINK ASSEMBLY INTER  </t>
  </si>
  <si>
    <t>UN 2584</t>
  </si>
  <si>
    <t xml:space="preserve">TOP LINK END SMALL INTER  </t>
  </si>
  <si>
    <t>UN 2586</t>
  </si>
  <si>
    <t xml:space="preserve">TOP LINK END SMALL NST  </t>
  </si>
  <si>
    <t>UN 2587</t>
  </si>
  <si>
    <t xml:space="preserve">TOP LINK END BIG NST  </t>
  </si>
  <si>
    <t>UN 2593</t>
  </si>
  <si>
    <t xml:space="preserve">KNUCKLE PIN INTER  </t>
  </si>
  <si>
    <t>UN 2597</t>
  </si>
  <si>
    <t xml:space="preserve">LEVELLING ASSY ROUND INTER DI  </t>
  </si>
  <si>
    <t>UN 2598</t>
  </si>
  <si>
    <t xml:space="preserve">LEVELLING ASSY ROUND 585 DI  </t>
  </si>
  <si>
    <t>UN 2601</t>
  </si>
  <si>
    <t xml:space="preserve">LEVELLING HANDLE INTER  </t>
  </si>
  <si>
    <t>UN 2602</t>
  </si>
  <si>
    <t xml:space="preserve">LEVELLING GEAR SMALL INTER  </t>
  </si>
  <si>
    <t>UN 2603</t>
  </si>
  <si>
    <t xml:space="preserve">LEVELLING GEAR BIG INTER  </t>
  </si>
  <si>
    <t>UN 2604</t>
  </si>
  <si>
    <t xml:space="preserve">LEVELLING SHAFT INTER  </t>
  </si>
  <si>
    <t>UN 2605</t>
  </si>
  <si>
    <t xml:space="preserve">LEVELLING SHAFT 585 DI  </t>
  </si>
  <si>
    <t>UN 2606</t>
  </si>
  <si>
    <t xml:space="preserve">LEVELLING SHAFT WITH GEAR 434 DI  </t>
  </si>
  <si>
    <t>UN 2607</t>
  </si>
  <si>
    <t xml:space="preserve">Y ROD INTER  </t>
  </si>
  <si>
    <t>UN 2611</t>
  </si>
  <si>
    <t xml:space="preserve">FIX LIFT ROD 3 DI NST  </t>
  </si>
  <si>
    <t>UN 2613</t>
  </si>
  <si>
    <t xml:space="preserve">LOWER LINK ASSY INTER DI  </t>
  </si>
  <si>
    <t>UN 2617 A</t>
  </si>
  <si>
    <t xml:space="preserve">LOWER LINK ASSY (ADJUSTABLE) ARJUN  </t>
  </si>
  <si>
    <t>UN 2633</t>
  </si>
  <si>
    <t xml:space="preserve">CHECK CHAIN ASSY SMALL END SMALL U NST  </t>
  </si>
  <si>
    <t>UN 2635 B</t>
  </si>
  <si>
    <t xml:space="preserve">CHECK CHAIN ASSY 4 CYL NST  </t>
  </si>
  <si>
    <t>UN 2638 A</t>
  </si>
  <si>
    <t>UN 2640</t>
  </si>
  <si>
    <t xml:space="preserve">STABILIZER PIN SMALL ARJUN  </t>
  </si>
  <si>
    <t>UN 2641</t>
  </si>
  <si>
    <t xml:space="preserve">STABILIZER PIN BIG ARJUN  </t>
  </si>
  <si>
    <t>UN 2651 A</t>
  </si>
  <si>
    <t xml:space="preserve">LINCH PIN HEAVY DUTY COMMON  </t>
  </si>
  <si>
    <t>UN 2651 B</t>
  </si>
  <si>
    <t xml:space="preserve">LINCH PIN MEDIUM COMMON  </t>
  </si>
  <si>
    <t>UN 2651 C</t>
  </si>
  <si>
    <t xml:space="preserve">LINCH PIN LIGHT COMMON  </t>
  </si>
  <si>
    <t>UN 2655</t>
  </si>
  <si>
    <t>UN 2656 A</t>
  </si>
  <si>
    <t xml:space="preserve">LOWER LINK BALL COLLAR TYPE BIG INTER DI  </t>
  </si>
  <si>
    <t>UN 2663</t>
  </si>
  <si>
    <t xml:space="preserve">TOP LINK BALL (COLLAR TYPE) INTER DI  </t>
  </si>
  <si>
    <t>UN 2665</t>
  </si>
  <si>
    <t xml:space="preserve">SIDE MONOGRAME B-275  </t>
  </si>
  <si>
    <t>UN 2666</t>
  </si>
  <si>
    <t xml:space="preserve">SIDE MONOGRAME 475 DI  </t>
  </si>
  <si>
    <t>UN 2667</t>
  </si>
  <si>
    <t xml:space="preserve">SIDE MONOGRAME 575 DI  </t>
  </si>
  <si>
    <t>UN 2668</t>
  </si>
  <si>
    <t xml:space="preserve">SIDE MONOGRAME 265 DI  </t>
  </si>
  <si>
    <t>UN 2669</t>
  </si>
  <si>
    <t xml:space="preserve">SIDE MONOGRAME 275 DI  </t>
  </si>
  <si>
    <t>UN 2670</t>
  </si>
  <si>
    <t xml:space="preserve">SIDE MONOGRAME 585 DI  </t>
  </si>
  <si>
    <t>UN 2671</t>
  </si>
  <si>
    <t xml:space="preserve">SIDE MONOGRAME 365 DI  </t>
  </si>
  <si>
    <t>UN 2672</t>
  </si>
  <si>
    <t xml:space="preserve">SIDE MONOGRAME DIRECT INJECTION BLACK INTER DI  </t>
  </si>
  <si>
    <t>UN 2673</t>
  </si>
  <si>
    <t xml:space="preserve">SIDE MONOGRAME DIRECT INJECTION YELLOW INTER DI  </t>
  </si>
  <si>
    <t>UN 2675</t>
  </si>
  <si>
    <t xml:space="preserve">ROUND MONOGRAME   </t>
  </si>
  <si>
    <t>UN 2687</t>
  </si>
  <si>
    <t xml:space="preserve">SIDE MONOGRAME SARPANCH 585 DI </t>
  </si>
  <si>
    <t>UN 2691</t>
  </si>
  <si>
    <t xml:space="preserve">SIDE STICKER SARPANCH PAGDI SARPANCH N/M </t>
  </si>
  <si>
    <t>UN 2692</t>
  </si>
  <si>
    <t xml:space="preserve">10 LAC MONOGRAME SARPANCH N/M </t>
  </si>
  <si>
    <t>UN 2700</t>
  </si>
  <si>
    <t xml:space="preserve">SIDE MONOGRAME BHOOMIPUTRA 265 DI </t>
  </si>
  <si>
    <t>UN 2702</t>
  </si>
  <si>
    <t xml:space="preserve">SIDE MONOGRAME BHOOMIPUTRA 475 DI </t>
  </si>
  <si>
    <t>UN 2703</t>
  </si>
  <si>
    <t xml:space="preserve">SIDE MONOGRAME BHOOMIPUTRA 575 DI </t>
  </si>
  <si>
    <t>UN 2704</t>
  </si>
  <si>
    <t xml:space="preserve">SIDE MONOGRAME BHOOMIPUTRA 585 DI </t>
  </si>
  <si>
    <t>UN 2705</t>
  </si>
  <si>
    <t xml:space="preserve">SIDE STICKER BHOOMIPUTRA BIG BHOOMIPUTRA O/M </t>
  </si>
  <si>
    <t>UN 2706</t>
  </si>
  <si>
    <t xml:space="preserve">SIDE STICKER BHOOMIPUTRA SMALL BHOOMIPUTRA N/M </t>
  </si>
  <si>
    <t>UN 2707</t>
  </si>
  <si>
    <t xml:space="preserve">SIDE STICKER  HI-TECH </t>
  </si>
  <si>
    <t>UN 2708</t>
  </si>
  <si>
    <t xml:space="preserve">SIDE STICKER  T U </t>
  </si>
  <si>
    <t>UN 2709</t>
  </si>
  <si>
    <t xml:space="preserve">SIDE STICKER DIRECT INJECTION  INTER DI </t>
  </si>
  <si>
    <t>UN 2710</t>
  </si>
  <si>
    <t xml:space="preserve">RIVIT FOR SIDE MONOGRAM  BHOOMIPUTRA </t>
  </si>
  <si>
    <t>UN 2724</t>
  </si>
  <si>
    <t xml:space="preserve">SIDE STICKER (N/M) MKM 275 DI </t>
  </si>
  <si>
    <t>UN 2725</t>
  </si>
  <si>
    <t xml:space="preserve">SIDE STICKER (N/M) MKM 475 DI </t>
  </si>
  <si>
    <t>UN 2730</t>
  </si>
  <si>
    <t>UN 2731</t>
  </si>
  <si>
    <t>BUSHES</t>
  </si>
  <si>
    <t xml:space="preserve">BREAK PADEL BUSH YUVO  </t>
  </si>
  <si>
    <t>UN 2739 B</t>
  </si>
  <si>
    <t xml:space="preserve">CRANK PULLEY BUSH INTER DI  </t>
  </si>
  <si>
    <t>UN 2745</t>
  </si>
  <si>
    <t xml:space="preserve">CENTRE PIN BUSH (0.E) ARJUN  </t>
  </si>
  <si>
    <t>UN 2752</t>
  </si>
  <si>
    <t xml:space="preserve">REVERSE GEAR BUSH (SET OF 2) INTER DI  </t>
  </si>
  <si>
    <t xml:space="preserve">STEERING BUSH XLO  </t>
  </si>
  <si>
    <t>UN 2756</t>
  </si>
  <si>
    <t xml:space="preserve">STEERING BUSH Z/F  </t>
  </si>
  <si>
    <t>UN 2757</t>
  </si>
  <si>
    <t xml:space="preserve">STEERING BUSH SPOTTED TYPE INTER DI  </t>
  </si>
  <si>
    <t>UN 2758</t>
  </si>
  <si>
    <t xml:space="preserve">STEERING BUSH PVC RANE  </t>
  </si>
  <si>
    <t xml:space="preserve">STEERING BUSH W/RUBBER INTER DI  </t>
  </si>
  <si>
    <t xml:space="preserve">STEERING BUSH W/RUBBER O/M  </t>
  </si>
  <si>
    <t>GUN METAL</t>
  </si>
  <si>
    <t xml:space="preserve">BREAK PADEL BUSH GUN METAL INTER DI  </t>
  </si>
  <si>
    <t>UN 2763</t>
  </si>
  <si>
    <t>UN 2764</t>
  </si>
  <si>
    <t xml:space="preserve">CENTRE PIN BUSH (SET OF 2) GUN METAL INTER DI  </t>
  </si>
  <si>
    <t>UN 2765</t>
  </si>
  <si>
    <t xml:space="preserve">CLUTCH PADEL BUSH GUN METAL INTER DI  </t>
  </si>
  <si>
    <t>UN 2766</t>
  </si>
  <si>
    <t xml:space="preserve">QUIL GEAR BUSH GUN METAL 18/16 INTER  </t>
  </si>
  <si>
    <t>UN 2767</t>
  </si>
  <si>
    <t xml:space="preserve">QUIL GEAR BUSH GUN METAL 22/16 INTER DI  </t>
  </si>
  <si>
    <t>UN 2767 A</t>
  </si>
  <si>
    <t xml:space="preserve">QUIL GEAR BUSH GUN METAL 35/20 NST  </t>
  </si>
  <si>
    <t>UN 2768</t>
  </si>
  <si>
    <t xml:space="preserve">TOP SHAFT BUSH GUN METAL  INTER  </t>
  </si>
  <si>
    <t>UN 2769</t>
  </si>
  <si>
    <t xml:space="preserve">TOP SHAFT BUSH GUN METAL INTER DI  </t>
  </si>
  <si>
    <t>UN 2770</t>
  </si>
  <si>
    <t xml:space="preserve">SPANDLE BUSH (SET OF 4) GUN METAL INTER DI  </t>
  </si>
  <si>
    <t>UN 2771</t>
  </si>
  <si>
    <t xml:space="preserve">STARING BUSH (SET OF 3) GUN METAL INTER  </t>
  </si>
  <si>
    <t>BOLTS</t>
  </si>
  <si>
    <t>UN 2780</t>
  </si>
  <si>
    <t xml:space="preserve">ACCILATOR BOLT W/SPRING INTER DI  </t>
  </si>
  <si>
    <t>UN 2781</t>
  </si>
  <si>
    <t xml:space="preserve">AIR CLEANER CLAMP BOLT INTER  </t>
  </si>
  <si>
    <t>UN 2782</t>
  </si>
  <si>
    <t xml:space="preserve">BONNET BOLT B-275  </t>
  </si>
  <si>
    <t>UN 2783</t>
  </si>
  <si>
    <t xml:space="preserve">BONNET BOLT 585 DI  </t>
  </si>
  <si>
    <t>UN 2783 A</t>
  </si>
  <si>
    <t xml:space="preserve">BONNET BOLT 6 CUT 585 DI  </t>
  </si>
  <si>
    <t>UN 2784</t>
  </si>
  <si>
    <t xml:space="preserve">BONNET BOLT ARJUN  </t>
  </si>
  <si>
    <t>UN 2785</t>
  </si>
  <si>
    <t xml:space="preserve">BONNET BOLT 6 CUT ARJUN  </t>
  </si>
  <si>
    <t>UN 2788</t>
  </si>
  <si>
    <t xml:space="preserve">BREAK DISC BOLT NST  </t>
  </si>
  <si>
    <t>UN 2789 B</t>
  </si>
  <si>
    <t xml:space="preserve">BREAKE DISC BOLT SWARAJ  </t>
  </si>
  <si>
    <t xml:space="preserve">BREAK ADJUSTING BOLT 8" MKM  </t>
  </si>
  <si>
    <t>UN 2793</t>
  </si>
  <si>
    <t xml:space="preserve">BREAK DRUM BOLT SMALL INTER  </t>
  </si>
  <si>
    <t>UN 2794</t>
  </si>
  <si>
    <t xml:space="preserve">BREAK DRUM BOLT BIG INTER  </t>
  </si>
  <si>
    <t>UN 2795</t>
  </si>
  <si>
    <t xml:space="preserve">BULL CAGE BOLT SMALL INTER  </t>
  </si>
  <si>
    <t>UN 2796</t>
  </si>
  <si>
    <t xml:space="preserve">BULL CAGE BOLT BIG INTER  </t>
  </si>
  <si>
    <t>UN 2797</t>
  </si>
  <si>
    <t xml:space="preserve">CENTRE PIN BOLT 4" INTER  </t>
  </si>
  <si>
    <t>UN 2798</t>
  </si>
  <si>
    <t xml:space="preserve">CENTRE PIN BOLT 3" INTER DI  </t>
  </si>
  <si>
    <t>UN 2799</t>
  </si>
  <si>
    <t xml:space="preserve">CHAMBER BOLT INTER  </t>
  </si>
  <si>
    <t>UN 2800</t>
  </si>
  <si>
    <t xml:space="preserve">CLUTCH PADEL BOLT INTER  </t>
  </si>
  <si>
    <t>UN 2802</t>
  </si>
  <si>
    <t xml:space="preserve">C.R BOLT W/NUT MDI  </t>
  </si>
  <si>
    <t>UN 2803</t>
  </si>
  <si>
    <t xml:space="preserve">FLY WHEEL BOLT INTER  </t>
  </si>
  <si>
    <t>UN 2806</t>
  </si>
  <si>
    <t xml:space="preserve">FRONT WEIGHT BOLT 7" INTER  </t>
  </si>
  <si>
    <t>UN 2810</t>
  </si>
  <si>
    <t xml:space="preserve">FRONT SUPPORT BOLT INTER  </t>
  </si>
  <si>
    <t>UN 2811</t>
  </si>
  <si>
    <t xml:space="preserve">FRONT SUPPORT BOLT INTER DI  </t>
  </si>
  <si>
    <t>UN 2812</t>
  </si>
  <si>
    <t xml:space="preserve">HEAD BOLT INTER  </t>
  </si>
  <si>
    <t>UN 2813</t>
  </si>
  <si>
    <t xml:space="preserve">HEAD BOLT INTER DI  </t>
  </si>
  <si>
    <t>UN 2814</t>
  </si>
  <si>
    <t xml:space="preserve">HEAD BOLT XTRA LONG INTER  </t>
  </si>
  <si>
    <t>UN 2816</t>
  </si>
  <si>
    <t xml:space="preserve">HITCH BOLT INTER DI  </t>
  </si>
  <si>
    <t>UN 2817</t>
  </si>
  <si>
    <t xml:space="preserve">HYDRAULIC KNOB BOLT INTER DI  </t>
  </si>
  <si>
    <t>UN 2820</t>
  </si>
  <si>
    <t xml:space="preserve">MAIN BOLT INTER  </t>
  </si>
  <si>
    <t>UN 2821</t>
  </si>
  <si>
    <t>REPEATED</t>
  </si>
  <si>
    <t xml:space="preserve">MAKHIE BOLT R/T 3" INTER  </t>
  </si>
  <si>
    <t>UN 2822</t>
  </si>
  <si>
    <t xml:space="preserve">MAKHIE BOLT F/T 3" INTER  </t>
  </si>
  <si>
    <t>UN 2823</t>
  </si>
  <si>
    <t xml:space="preserve">MAKHIE BOLT R/T 4" INTER  </t>
  </si>
  <si>
    <t>UN 2824</t>
  </si>
  <si>
    <t xml:space="preserve">MAKHIE BOLT F/T 4" INTER  </t>
  </si>
  <si>
    <t>UN 2825</t>
  </si>
  <si>
    <t>UN 2825 A</t>
  </si>
  <si>
    <t xml:space="preserve">MUDGAURD BOLT GOLDEN 8" INTER  </t>
  </si>
  <si>
    <t>UN 2826</t>
  </si>
  <si>
    <t>UN 2826 A</t>
  </si>
  <si>
    <t xml:space="preserve">MUDGAURD BOLT GOLDEN 9" NST  </t>
  </si>
  <si>
    <t>UN 2826 B</t>
  </si>
  <si>
    <t xml:space="preserve">MUDGAURD BOLT GOLDEN 10" YUVO  </t>
  </si>
  <si>
    <t>UN 2826 C</t>
  </si>
  <si>
    <t xml:space="preserve">MUDGAURD BOLT BLACK10" YUVO  </t>
  </si>
  <si>
    <t>UN 2828</t>
  </si>
  <si>
    <t xml:space="preserve">MUDGUARD U BOLT 12" INTER DI  </t>
  </si>
  <si>
    <t>UN 2832 A</t>
  </si>
  <si>
    <t xml:space="preserve">RADIATOR BOLT SMALL INTER  </t>
  </si>
  <si>
    <t>UN 2833</t>
  </si>
  <si>
    <t xml:space="preserve">REAR AXLE TOP BOLT INTER  </t>
  </si>
  <si>
    <t>UN 2835</t>
  </si>
  <si>
    <t xml:space="preserve">REAR WHEEL BOLT INTER  </t>
  </si>
  <si>
    <t xml:space="preserve">REAR WHEEL BOLT INTER DI  </t>
  </si>
  <si>
    <t>UN 2837</t>
  </si>
  <si>
    <t xml:space="preserve">REAR WHEEL BOLT YUVO / NOVO  </t>
  </si>
  <si>
    <t>UN 2838</t>
  </si>
  <si>
    <t xml:space="preserve">REAR WHEEL BOLT ARJUN  </t>
  </si>
  <si>
    <t>UN 2839</t>
  </si>
  <si>
    <t>UN 2840</t>
  </si>
  <si>
    <t xml:space="preserve">ROCKER ARM BOLT INTER DI  </t>
  </si>
  <si>
    <t>UN 2841</t>
  </si>
  <si>
    <t xml:space="preserve">SILENCER BOLT INTER  </t>
  </si>
  <si>
    <t>UN 2841 A</t>
  </si>
  <si>
    <t xml:space="preserve">SILENCER BOLT W/ NUT INTER  </t>
  </si>
  <si>
    <t>UN 2842</t>
  </si>
  <si>
    <t xml:space="preserve">SILENCER BOLT ARJUN  </t>
  </si>
  <si>
    <t>UN 2843</t>
  </si>
  <si>
    <t xml:space="preserve">SPANDLE ARM BOLT INTER  </t>
  </si>
  <si>
    <t>UN 2846</t>
  </si>
  <si>
    <t xml:space="preserve">L KEY BOLT (SMALL) INTER  </t>
  </si>
  <si>
    <t>UN 2846 A</t>
  </si>
  <si>
    <t xml:space="preserve">L KEY BOLT (BIG) INTER  </t>
  </si>
  <si>
    <t>UN 2849</t>
  </si>
  <si>
    <t xml:space="preserve">CROWN BOLT YUVRAJ  </t>
  </si>
  <si>
    <t>UN 2850</t>
  </si>
  <si>
    <t xml:space="preserve">HYD. TOP COVER BOLT INTER DI (SMALL)  </t>
  </si>
  <si>
    <t>SPRINGS</t>
  </si>
  <si>
    <t xml:space="preserve">BREAK LIGHT SWITCH SPRING INTER  </t>
  </si>
  <si>
    <t xml:space="preserve">BREAK PADEL SPRING INTER  </t>
  </si>
  <si>
    <t xml:space="preserve">BREAK PADEL SPRING NST  </t>
  </si>
  <si>
    <t xml:space="preserve">BREAK SHOE SPRING (O.E) INTER  </t>
  </si>
  <si>
    <t>UN 2858 A</t>
  </si>
  <si>
    <t xml:space="preserve">BREAKE SHOE SPRING INTER  </t>
  </si>
  <si>
    <t>UN 2858 B</t>
  </si>
  <si>
    <t xml:space="preserve">BREAKE SHOE SPRING (OIL BRAKE) MKM / SWARAJ  </t>
  </si>
  <si>
    <t xml:space="preserve">BREAK SHOE SPRING ARJUN  </t>
  </si>
  <si>
    <t>UN 2864</t>
  </si>
  <si>
    <t xml:space="preserve">DELUXE SEAT SPRING INTER  </t>
  </si>
  <si>
    <t>UN 2868</t>
  </si>
  <si>
    <t xml:space="preserve">HEAD THREAD SPING INTER  </t>
  </si>
  <si>
    <t>UN 2869</t>
  </si>
  <si>
    <t xml:space="preserve">HELI COIL SPRING INTER  </t>
  </si>
  <si>
    <t>UN 2871</t>
  </si>
  <si>
    <t xml:space="preserve">IDEAL GEAR THREAD SPRING INTER  </t>
  </si>
  <si>
    <t>UN 2873</t>
  </si>
  <si>
    <t xml:space="preserve">LATCH HOOD SPRING SET OF 2 INTER DI  </t>
  </si>
  <si>
    <t>UN 2875</t>
  </si>
  <si>
    <t xml:space="preserve">LIFT SPRING KIT INTER  </t>
  </si>
  <si>
    <t>UN 2876</t>
  </si>
  <si>
    <t xml:space="preserve">LIFT SPRING KIT HI-TECH  </t>
  </si>
  <si>
    <t>UN 2878</t>
  </si>
  <si>
    <t xml:space="preserve">PRESSURE PLATE SPRING INTER  </t>
  </si>
  <si>
    <t>UN 2882</t>
  </si>
  <si>
    <t xml:space="preserve">RELEASE PLATE SPRING INTER DI  </t>
  </si>
  <si>
    <t>UN 2884</t>
  </si>
  <si>
    <t xml:space="preserve">SPEED CONTROL PISTON SPRING INTER  </t>
  </si>
  <si>
    <t>UN 2885</t>
  </si>
  <si>
    <t xml:space="preserve">SPOOL VALVE SPRING INTER  </t>
  </si>
  <si>
    <t>UN 2889 A</t>
  </si>
  <si>
    <t xml:space="preserve">TOP LINK HANGER W/BRACKET INTER DI  </t>
  </si>
  <si>
    <t xml:space="preserve">BREAKE SHOE SPRING YUVRAJ  </t>
  </si>
  <si>
    <t xml:space="preserve">BREAK PADEL SPRING YUVO  </t>
  </si>
  <si>
    <t>UN 2893 A</t>
  </si>
  <si>
    <t xml:space="preserve">CLUTCH PADEL SPRING (BIG) YUVO  </t>
  </si>
  <si>
    <t>UN 2895</t>
  </si>
  <si>
    <t xml:space="preserve">BULLET SPRING FOR BREAKE DISC ACTUATING MASSEY  </t>
  </si>
  <si>
    <t>UN 2896</t>
  </si>
  <si>
    <t xml:space="preserve">GEAR BOX SPRING INTER DI  </t>
  </si>
  <si>
    <t>RUBBER PARTS</t>
  </si>
  <si>
    <t>UN 2910</t>
  </si>
  <si>
    <t xml:space="preserve">AIR CLEANER HOSE TURBO  </t>
  </si>
  <si>
    <t>UN 2911</t>
  </si>
  <si>
    <t xml:space="preserve">AIR CLEANER HOSE 3 TON INTER  </t>
  </si>
  <si>
    <t>UN 2912</t>
  </si>
  <si>
    <t xml:space="preserve">AIR CLEANER HOSE 5 TON INTER  </t>
  </si>
  <si>
    <t>UN 2913</t>
  </si>
  <si>
    <t>UN 2916</t>
  </si>
  <si>
    <t xml:space="preserve">AIR CLEANER HOSE W/SPRING 4 CYL. INTER DI  </t>
  </si>
  <si>
    <t>UN 2918</t>
  </si>
  <si>
    <t xml:space="preserve">RADIATOR HOSE TOP EPDM INTER  </t>
  </si>
  <si>
    <t>UN 2919</t>
  </si>
  <si>
    <t xml:space="preserve">RADIATOR HOSE BOTTOM EPDM INTER  </t>
  </si>
  <si>
    <t>UN 2920</t>
  </si>
  <si>
    <t xml:space="preserve">RADIATOR HOSE TOP &amp; BOTTOM SET OF 2 EPDM INTER DI  </t>
  </si>
  <si>
    <t>UN 2923</t>
  </si>
  <si>
    <t xml:space="preserve">RADIATOR HOSE TOP &amp; BOTTOM INTER  </t>
  </si>
  <si>
    <t>UN 2924</t>
  </si>
  <si>
    <t xml:space="preserve">RADIATOR HOSE TOP INTER  </t>
  </si>
  <si>
    <t>UN 2925</t>
  </si>
  <si>
    <t xml:space="preserve">RADIATOR HOSE BOTTOM INTER  </t>
  </si>
  <si>
    <t>UN 2926</t>
  </si>
  <si>
    <t xml:space="preserve">RADIATOR HOSE TOP &amp; BOTTOM INTER DI  </t>
  </si>
  <si>
    <t>UN 2927</t>
  </si>
  <si>
    <t xml:space="preserve">RADIATOR HOSE TOP INTER DI  </t>
  </si>
  <si>
    <t>UN 2928</t>
  </si>
  <si>
    <t xml:space="preserve">RADIATOR HOSE BOTTOM INTER DI  </t>
  </si>
  <si>
    <t>UN 2930</t>
  </si>
  <si>
    <t xml:space="preserve">HOSE PIPE KIT (SET OF 3) ARJUN  </t>
  </si>
  <si>
    <t>UN 2931</t>
  </si>
  <si>
    <t xml:space="preserve">HYDRAULIC HOSE L TYPE 225 DI  </t>
  </si>
  <si>
    <t>UN 2933</t>
  </si>
  <si>
    <t xml:space="preserve">HYDRAULIC SUCTION HOSE CANVAS TYPE INTER DI  </t>
  </si>
  <si>
    <t>UN 2934</t>
  </si>
  <si>
    <t xml:space="preserve">WATER BODY HOSE CANVAS INTER  </t>
  </si>
  <si>
    <t>UN 2936</t>
  </si>
  <si>
    <t xml:space="preserve">WATER BODY HOSE INTER  </t>
  </si>
  <si>
    <t>UN 2937</t>
  </si>
  <si>
    <t xml:space="preserve">A.C. FLAPPER INTER  </t>
  </si>
  <si>
    <t>UN 2938</t>
  </si>
  <si>
    <t xml:space="preserve">A.C. MESH BEEDING BOTTOM GROOVE TYPE INTER DI  </t>
  </si>
  <si>
    <t>UN 2940</t>
  </si>
  <si>
    <t xml:space="preserve">AIR CLEANER GLASS BEEDING UPPER INTER  </t>
  </si>
  <si>
    <t>UN 2942</t>
  </si>
  <si>
    <t xml:space="preserve">BONNET BEEDING INTER DI  </t>
  </si>
  <si>
    <t>UN 2945</t>
  </si>
  <si>
    <t xml:space="preserve">BONNET BEEDING EPDM NST  </t>
  </si>
  <si>
    <t>UN 2946</t>
  </si>
  <si>
    <t xml:space="preserve">BONNET RUBBER BOOT NST  </t>
  </si>
  <si>
    <t xml:space="preserve">BREAK BOOT INTER  </t>
  </si>
  <si>
    <t>UN 2948</t>
  </si>
  <si>
    <t xml:space="preserve">BREAK BOOT EPDM INTER  </t>
  </si>
  <si>
    <t xml:space="preserve">BREAK BOOT 585 DI  </t>
  </si>
  <si>
    <t>UN 2950</t>
  </si>
  <si>
    <t xml:space="preserve">BREAK BOOT EPDM 585 DI  </t>
  </si>
  <si>
    <t xml:space="preserve">BREAK BOOT NST  </t>
  </si>
  <si>
    <t>UN 2952</t>
  </si>
  <si>
    <t xml:space="preserve">BREAK BOOT EPDM NST  </t>
  </si>
  <si>
    <t xml:space="preserve">BREAK BOOT EPDM NST N/M  </t>
  </si>
  <si>
    <t xml:space="preserve">BREAK BOOT OIL BREAK MKM  </t>
  </si>
  <si>
    <t>UN 2955</t>
  </si>
  <si>
    <t xml:space="preserve">BREAK PADEL RUBBER INTER DI  </t>
  </si>
  <si>
    <t>UN 2956</t>
  </si>
  <si>
    <t xml:space="preserve">CLUTCH PADEL RUBBER INTER DI  </t>
  </si>
  <si>
    <t>UN 2957</t>
  </si>
  <si>
    <t xml:space="preserve">CLUTCH HOUSING RUBBER INTER DI  </t>
  </si>
  <si>
    <t>UN 2958</t>
  </si>
  <si>
    <t xml:space="preserve">CLUTCH HOUSING RUBBER NST  </t>
  </si>
  <si>
    <t>UN 2959</t>
  </si>
  <si>
    <t xml:space="preserve">CLUTCH STRIP SET OF 5 INTER  </t>
  </si>
  <si>
    <t>UN 2960</t>
  </si>
  <si>
    <t xml:space="preserve">DIESEL TANK PAD INTER  </t>
  </si>
  <si>
    <t>UN 2962</t>
  </si>
  <si>
    <t xml:space="preserve">GEAR BOOT (O.E) INTER  </t>
  </si>
  <si>
    <t>UN 2964</t>
  </si>
  <si>
    <t xml:space="preserve">GEAR BOOT (O.E) ARJUN  </t>
  </si>
  <si>
    <t>UN 2966</t>
  </si>
  <si>
    <t xml:space="preserve">HEAD LIGHT BEEDING NST  </t>
  </si>
  <si>
    <t>UN 2967</t>
  </si>
  <si>
    <t xml:space="preserve">HUB RUBBER BOOT INTER DI  </t>
  </si>
  <si>
    <t>UN 2968</t>
  </si>
  <si>
    <t xml:space="preserve">HYDRAULIC DOWTY PUMP KIT INTER DI  </t>
  </si>
  <si>
    <t>UN 2969</t>
  </si>
  <si>
    <t xml:space="preserve">HYDRAULIC O RING KIT INTER DI  </t>
  </si>
  <si>
    <t>UN 2970</t>
  </si>
  <si>
    <t xml:space="preserve">HYDRAULIC O RING KIT 585 DI  </t>
  </si>
  <si>
    <t>UN 2973</t>
  </si>
  <si>
    <t xml:space="preserve">HYDRAULIC SPINDLE TOPLINK BOOT NST  </t>
  </si>
  <si>
    <t>UN 2974</t>
  </si>
  <si>
    <t xml:space="preserve">KNOB FOR ACCILATOR GOVERNER ROD 585 DI  </t>
  </si>
  <si>
    <t>UN 2976</t>
  </si>
  <si>
    <t xml:space="preserve">KNOB FOR CHOWK ROD INTER O/M  </t>
  </si>
  <si>
    <t>UN 2983</t>
  </si>
  <si>
    <t xml:space="preserve">KNOB FOR P.T.O. LEVER INTER DI  </t>
  </si>
  <si>
    <t>UN 2984</t>
  </si>
  <si>
    <t xml:space="preserve">LIFT PLUG O RING INTER  </t>
  </si>
  <si>
    <t>UN 2985</t>
  </si>
  <si>
    <t xml:space="preserve">LIFT PLUG RUBBER WASHER INTER DI  </t>
  </si>
  <si>
    <t>UN 2986</t>
  </si>
  <si>
    <t xml:space="preserve">MUDGUARD PAD THIN INTER  </t>
  </si>
  <si>
    <t>UN 2988</t>
  </si>
  <si>
    <t xml:space="preserve">OIL GAUGE RUBBER INTER  </t>
  </si>
  <si>
    <t>UN 2989</t>
  </si>
  <si>
    <t xml:space="preserve">O RING FOR AIR BREATHER CAP INTER  </t>
  </si>
  <si>
    <t>UN 2990</t>
  </si>
  <si>
    <t xml:space="preserve">O RING FOR BALL SEAT INTER  </t>
  </si>
  <si>
    <t>UN 2991</t>
  </si>
  <si>
    <t xml:space="preserve">O RING FOR BOSCH PUMP &amp; ACCILATOR INTER  </t>
  </si>
  <si>
    <t>UN 2992</t>
  </si>
  <si>
    <t xml:space="preserve">O RING FOR BUSH ISOLATOR INTER  </t>
  </si>
  <si>
    <t>UN 2993</t>
  </si>
  <si>
    <t xml:space="preserve">O RING FOR DIFF BUSH SET OF 3 INTER  </t>
  </si>
  <si>
    <t>UN 2994</t>
  </si>
  <si>
    <t xml:space="preserve">O RING FOR HYDRAULIC ELBOW SMALL INTER  </t>
  </si>
  <si>
    <t>UN 2995</t>
  </si>
  <si>
    <t xml:space="preserve">O RING FOR HYDRAULIC ELBOW BIG INTER  </t>
  </si>
  <si>
    <t>UN 2996</t>
  </si>
  <si>
    <t xml:space="preserve">O RING FOR HYDRAULIC ELBOW SET OF 2 INTER  </t>
  </si>
  <si>
    <t>UN 2997</t>
  </si>
  <si>
    <t xml:space="preserve">O RING FOR HYDRAULIC DISTIBUTOR HEAD INTER DI  </t>
  </si>
  <si>
    <t>UN 2998</t>
  </si>
  <si>
    <t xml:space="preserve">O RING FOR HYDRAULIC DISTIBUTOR HEAD 4O HP HI-TECH  </t>
  </si>
  <si>
    <t>UN 2999</t>
  </si>
  <si>
    <t xml:space="preserve">O RING FOR ISOLATING SHAFT INTER  </t>
  </si>
  <si>
    <t>UN 3000</t>
  </si>
  <si>
    <t xml:space="preserve">O RING FOR ISOLATING VALVE SET OF 3 INTER  </t>
  </si>
  <si>
    <t>UN 3001</t>
  </si>
  <si>
    <t xml:space="preserve">O RING FOR ORIFICE FILTER INTER  </t>
  </si>
  <si>
    <t>UN 3002</t>
  </si>
  <si>
    <t xml:space="preserve">O RING FOR OPERATING LEVER SET OF 4 INTER  </t>
  </si>
  <si>
    <t>UN 3003</t>
  </si>
  <si>
    <t xml:space="preserve">O RING FOR PRESSURE INLET INTER  </t>
  </si>
  <si>
    <t>UN 3004</t>
  </si>
  <si>
    <t xml:space="preserve">O RING FOR SEAT FLOW CONTROL VALVE (62 No.) INTER  </t>
  </si>
  <si>
    <t>UN 3005</t>
  </si>
  <si>
    <t xml:space="preserve">O RING FOR SUCTION FILTER INTER  </t>
  </si>
  <si>
    <t>UN 3006</t>
  </si>
  <si>
    <t xml:space="preserve">O RING FOR STARING (SET OF 3) XLO  </t>
  </si>
  <si>
    <t>UN 3007</t>
  </si>
  <si>
    <t xml:space="preserve">O RING FOR VALVE SEAT (59 No.) INTER  </t>
  </si>
  <si>
    <t>UN 3008</t>
  </si>
  <si>
    <t xml:space="preserve">O RING FOR VALVE SEAT INTER  </t>
  </si>
  <si>
    <t>UN 3011</t>
  </si>
  <si>
    <t xml:space="preserve">REGULATOR PISTON O RING INTER  </t>
  </si>
  <si>
    <t>UN 3012</t>
  </si>
  <si>
    <t xml:space="preserve">REGULATOR PISTON O RING &amp; CUT WASHER SET OF 2 INTER DI  </t>
  </si>
  <si>
    <t>UN 3013</t>
  </si>
  <si>
    <t xml:space="preserve">REGULATOR PISTON O RING SET OF 3 HI-TECH  </t>
  </si>
  <si>
    <t>UN 3014</t>
  </si>
  <si>
    <t xml:space="preserve">REGULATOR PISTON CUT WASHER INTER DI  </t>
  </si>
  <si>
    <t>UN 3015</t>
  </si>
  <si>
    <t xml:space="preserve">RUBBER FOR FLY WHEEL PATRA INTER  </t>
  </si>
  <si>
    <t>UN 3016</t>
  </si>
  <si>
    <t xml:space="preserve">RUBBER PAD FOR BATTERY BOX NST  </t>
  </si>
  <si>
    <t>UN 3017</t>
  </si>
  <si>
    <t xml:space="preserve">SLEEVE RING INTER  </t>
  </si>
  <si>
    <t>UN 3018</t>
  </si>
  <si>
    <t xml:space="preserve">SLEEVE RING BLUE INTER DI  </t>
  </si>
  <si>
    <t>UN 3019</t>
  </si>
  <si>
    <t xml:space="preserve">SLEEVE RING SILICON (BLUE) INTER DI  </t>
  </si>
  <si>
    <t>UN 3020</t>
  </si>
  <si>
    <t xml:space="preserve">SLEEVE RING SILICON (RED) INTER DI  </t>
  </si>
  <si>
    <t>UN 3021</t>
  </si>
  <si>
    <t xml:space="preserve">SIDE GEAR LEVER RUBBER (SET OF 2) MKM  </t>
  </si>
  <si>
    <t xml:space="preserve">STARING CAP INTER DI  </t>
  </si>
  <si>
    <t>UN 3023</t>
  </si>
  <si>
    <t xml:space="preserve">TAPPET COVER RUBBER BIG INTER O/M  </t>
  </si>
  <si>
    <t>UN 3024</t>
  </si>
  <si>
    <t xml:space="preserve">TAPPET COVER RUBBER DI O/M  </t>
  </si>
  <si>
    <t>UN 3026</t>
  </si>
  <si>
    <t xml:space="preserve">TAPPET RUBBER NST  </t>
  </si>
  <si>
    <t>UN 3027</t>
  </si>
  <si>
    <t xml:space="preserve">TIE ROD END RUBBER INTER DI  </t>
  </si>
  <si>
    <t>UN 3029</t>
  </si>
  <si>
    <t xml:space="preserve">POWER STG BOOT INTER DI  </t>
  </si>
  <si>
    <t>UN 3030</t>
  </si>
  <si>
    <t xml:space="preserve">LIFT ARM O RING INTER DI  </t>
  </si>
  <si>
    <t>FELTS</t>
  </si>
  <si>
    <t>UN 3070</t>
  </si>
  <si>
    <t xml:space="preserve">REAR WHEEL FELT INTER DI  </t>
  </si>
  <si>
    <t>UN 3071</t>
  </si>
  <si>
    <t xml:space="preserve">REAR WHEEL FELT NST  </t>
  </si>
  <si>
    <t>UN 3072</t>
  </si>
  <si>
    <t xml:space="preserve">FRONT WHEEL FELT INTER DI  </t>
  </si>
  <si>
    <t>UN 3073</t>
  </si>
  <si>
    <t xml:space="preserve">FRONT SPINDLE FELT INTER DI  </t>
  </si>
  <si>
    <t>UN 3074</t>
  </si>
  <si>
    <t xml:space="preserve">STARING FELT INTER DI  </t>
  </si>
  <si>
    <t>UN 3075</t>
  </si>
  <si>
    <t xml:space="preserve">STARING FELT EXTRA THICK INTER DI  </t>
  </si>
  <si>
    <t>SHIMS</t>
  </si>
  <si>
    <t xml:space="preserve">BREAK LINING SHIM THIN INTER  </t>
  </si>
  <si>
    <t xml:space="preserve">BREAK LINING SHIM THICK INTER  </t>
  </si>
  <si>
    <t>UN 3092</t>
  </si>
  <si>
    <t xml:space="preserve">BREAK LINING SHIM EXTRA THICK INTER  </t>
  </si>
  <si>
    <t>UN 3093</t>
  </si>
  <si>
    <t xml:space="preserve">BREAK LINING SHIM THIN 7" ARJUN  </t>
  </si>
  <si>
    <t>UN 3094</t>
  </si>
  <si>
    <t xml:space="preserve">BREAK LINING SHIM THICK 7" ARJUN  </t>
  </si>
  <si>
    <t>UN 3095</t>
  </si>
  <si>
    <t xml:space="preserve">BREAK LINING SHIM THIN 7.5" ARJUN  </t>
  </si>
  <si>
    <t>UN 3096</t>
  </si>
  <si>
    <t xml:space="preserve">BREAK LINING SHIM THICK 7.5" ARJUN  </t>
  </si>
  <si>
    <t>UN 3099</t>
  </si>
  <si>
    <t xml:space="preserve">BULL PINION SHIM EXTRA THICK INTER  </t>
  </si>
  <si>
    <t>UN 3102</t>
  </si>
  <si>
    <t xml:space="preserve">CENTER PIN SHIM (D TYPE) THIN INTER  </t>
  </si>
  <si>
    <t>UN 3103</t>
  </si>
  <si>
    <t xml:space="preserve">CENTER PIN SHIM (D TYPE) THICK INTER  </t>
  </si>
  <si>
    <t>UN 3106</t>
  </si>
  <si>
    <t xml:space="preserve">PINION SHIM ROUND INTER  </t>
  </si>
  <si>
    <t>UN 3111</t>
  </si>
  <si>
    <t xml:space="preserve">SPINDLE SHAFT SHIM (FENNER) XTRA THICK INTER  </t>
  </si>
  <si>
    <t>UN 3112</t>
  </si>
  <si>
    <t xml:space="preserve">SPINDLE SHIM EXTRA THICK INTER  </t>
  </si>
  <si>
    <t>UN 3117</t>
  </si>
  <si>
    <t xml:space="preserve">STEERING PEG BALL SHIM INTER  </t>
  </si>
  <si>
    <t>UN 3118</t>
  </si>
  <si>
    <t xml:space="preserve">STEERING SHIM O/M INTER  </t>
  </si>
  <si>
    <t xml:space="preserve">STEERING SHIM RANE INTER DI  </t>
  </si>
  <si>
    <t xml:space="preserve">STEERING SHIM INTER XLO  </t>
  </si>
  <si>
    <t xml:space="preserve">STEERING SHIM INTER Z/F  </t>
  </si>
  <si>
    <t>CIRCLIPS</t>
  </si>
  <si>
    <t>UN 3140</t>
  </si>
  <si>
    <t xml:space="preserve">CLUTCH RELEASE SHAFT CIRCLIP INTER  </t>
  </si>
  <si>
    <t>UN 3141</t>
  </si>
  <si>
    <t xml:space="preserve">COUNTER SHAFT CIRCLIP INTER  </t>
  </si>
  <si>
    <t>UN 3142</t>
  </si>
  <si>
    <t xml:space="preserve">COUNTER SHAFT CIRCLIP (O.E) INTER  </t>
  </si>
  <si>
    <t>UN 3143</t>
  </si>
  <si>
    <t xml:space="preserve">GEAR BOX CIRCLIP SET OF 2 SARPANCH  </t>
  </si>
  <si>
    <t>UN 3144</t>
  </si>
  <si>
    <t xml:space="preserve">GEAR BOX CIRCLIP SET OF 2 (O.E) SARPANCH  </t>
  </si>
  <si>
    <t>UN 3145</t>
  </si>
  <si>
    <t xml:space="preserve">HYDRAULIC CIRCLIP (HALF MOON) INTER DI  </t>
  </si>
  <si>
    <t>UN 3146</t>
  </si>
  <si>
    <t xml:space="preserve">IDLER GEAR CIRCLIP INTER  </t>
  </si>
  <si>
    <t>UN 3147</t>
  </si>
  <si>
    <t xml:space="preserve">LIFT PLUG CIRCLIP INTER  </t>
  </si>
  <si>
    <t>UN 3148</t>
  </si>
  <si>
    <t xml:space="preserve">PISTON PIN CIRCLIP INTER  </t>
  </si>
  <si>
    <t>UN 3149</t>
  </si>
  <si>
    <t xml:space="preserve">PTO CIRCLIP INTER  </t>
  </si>
  <si>
    <t>UN 3150</t>
  </si>
  <si>
    <t xml:space="preserve">REAR AXLE HOUSING CIRCLIP INTER  </t>
  </si>
  <si>
    <t>UN 3151</t>
  </si>
  <si>
    <t xml:space="preserve">REAR AXLE HOUSING CIRCLIP 585 DI  </t>
  </si>
  <si>
    <t>UN 3152</t>
  </si>
  <si>
    <t xml:space="preserve">REVERSE GEAR CIRCLIP INTER DI  </t>
  </si>
  <si>
    <t>UN 3153</t>
  </si>
  <si>
    <t xml:space="preserve">REVERSE GEAR CIRCLIP (O.E) INTER DI  </t>
  </si>
  <si>
    <t>UN 3154</t>
  </si>
  <si>
    <t xml:space="preserve">ROCKER CIRCLIP INTER  </t>
  </si>
  <si>
    <t>UN 3155</t>
  </si>
  <si>
    <t xml:space="preserve">SEAT PIN CIRCLIP INTER DI  </t>
  </si>
  <si>
    <t>UN 3156</t>
  </si>
  <si>
    <t xml:space="preserve">SPOOL AND SLEEVE CIRCLIP INTER  </t>
  </si>
  <si>
    <t>UN 3157</t>
  </si>
  <si>
    <t xml:space="preserve">TRANSMISSION DRIVE SHAFT CIRCLIP INTER  </t>
  </si>
  <si>
    <t>UN 3158</t>
  </si>
  <si>
    <t xml:space="preserve">TRANSMISSION DRIVE SHAFT CIRCLIP (O.E) INTER  </t>
  </si>
  <si>
    <t>UN 3159</t>
  </si>
  <si>
    <t>DOWELS</t>
  </si>
  <si>
    <t>UN 3170</t>
  </si>
  <si>
    <t xml:space="preserve">BULL PINION DOWEL INTER  </t>
  </si>
  <si>
    <t>UN 3171</t>
  </si>
  <si>
    <t xml:space="preserve">DIFFERENTIAL DOWEL INTER  </t>
  </si>
  <si>
    <t>UN 3171 A</t>
  </si>
  <si>
    <t xml:space="preserve">DIFFERENTIAL DOWEL (INNER) INTER  </t>
  </si>
  <si>
    <t>UN 3173</t>
  </si>
  <si>
    <t xml:space="preserve">GEAR BOX DOWEL W/CIRCLIP SARPANCH  </t>
  </si>
  <si>
    <t>UN 3175</t>
  </si>
  <si>
    <t xml:space="preserve">IDLER GEAR DOWEL INTER  </t>
  </si>
  <si>
    <t>UN 3176</t>
  </si>
  <si>
    <t xml:space="preserve">LIFT PLUG DOWEL INTER  </t>
  </si>
  <si>
    <t>UN 3177</t>
  </si>
  <si>
    <t xml:space="preserve">LIFT PLUG DOWEL (SMALL) N/M  </t>
  </si>
  <si>
    <t>UN 3178</t>
  </si>
  <si>
    <t xml:space="preserve">LOAD GEAR DOWEL INTER  </t>
  </si>
  <si>
    <t>UN 3179</t>
  </si>
  <si>
    <t xml:space="preserve">OIL PUMP DOWEL INTER  </t>
  </si>
  <si>
    <t>UN 3180</t>
  </si>
  <si>
    <t xml:space="preserve">ROCKER DOWEL INTER  </t>
  </si>
  <si>
    <t>ELECTRICAL ITEMS</t>
  </si>
  <si>
    <t>UN 3193</t>
  </si>
  <si>
    <t>UN 3194</t>
  </si>
  <si>
    <t>UN 3195</t>
  </si>
  <si>
    <t xml:space="preserve">HEAD LIGHT SWITCH W/WIRE (METAL BODY) INTER DI  </t>
  </si>
  <si>
    <t>UN 3196</t>
  </si>
  <si>
    <t xml:space="preserve">HEAD LIGHT SWITCH W/WIRE (PVC) INTER DI  </t>
  </si>
  <si>
    <t>UN 3197</t>
  </si>
  <si>
    <t xml:space="preserve">HEAD LIGHT SWITCH W/WIRE (PVC) NST / INTER DI  </t>
  </si>
  <si>
    <t>UN 3199 A</t>
  </si>
  <si>
    <t xml:space="preserve">SWITCH FOR INDICATOR LIGHT WITH WIRE INTER DI  </t>
  </si>
  <si>
    <t>UN 3205</t>
  </si>
  <si>
    <t xml:space="preserve">HEAD LIGHT W/HALOGEN BULB ARJUN  </t>
  </si>
  <si>
    <t>UN 3207</t>
  </si>
  <si>
    <t xml:space="preserve">HEAD LIGHT GLASS RH NST  </t>
  </si>
  <si>
    <t>UN 3208</t>
  </si>
  <si>
    <t xml:space="preserve">HEAD LIGHT GLASS LH NST  </t>
  </si>
  <si>
    <t>UN 3209</t>
  </si>
  <si>
    <t xml:space="preserve">HORN BUTTON INTER  </t>
  </si>
  <si>
    <t>UN 3211</t>
  </si>
  <si>
    <t xml:space="preserve">SELF STARTING COVER RED INTER DI  </t>
  </si>
  <si>
    <t>UN 3212</t>
  </si>
  <si>
    <t xml:space="preserve">SELF STARTING COVER BLACK INTER DI  </t>
  </si>
  <si>
    <t>UN 3213</t>
  </si>
  <si>
    <t xml:space="preserve">STARTING KEY (SET OF 2) INTER DI  </t>
  </si>
  <si>
    <t>UN 3215</t>
  </si>
  <si>
    <t xml:space="preserve">STARTING SWITCH W/WIRE PVC INTER DI  </t>
  </si>
  <si>
    <t>UN 3218</t>
  </si>
  <si>
    <t xml:space="preserve">COMBINATION SWITCH INTER O/M  </t>
  </si>
  <si>
    <t>UN 3220</t>
  </si>
  <si>
    <t xml:space="preserve">STARTING SWITCH W/KEY YUVO  </t>
  </si>
  <si>
    <t>COTTARS</t>
  </si>
  <si>
    <t>UN 3290</t>
  </si>
  <si>
    <t xml:space="preserve">CAM COTTAR INTER DI  </t>
  </si>
  <si>
    <t>UN 3291</t>
  </si>
  <si>
    <t xml:space="preserve">CRANK COTTAR INTER DI  </t>
  </si>
  <si>
    <t>UN 3294</t>
  </si>
  <si>
    <t xml:space="preserve">LEVELLING COTTAR INTER DI  </t>
  </si>
  <si>
    <t>UN 3295</t>
  </si>
  <si>
    <t xml:space="preserve">OIL PUMP COTTAR INTER DI  </t>
  </si>
  <si>
    <t>UN 3297</t>
  </si>
  <si>
    <t xml:space="preserve">SPANDLE COTTAR ARJUN  </t>
  </si>
  <si>
    <t>UN 3298</t>
  </si>
  <si>
    <t xml:space="preserve">VALVE COTTAR INTER DI  </t>
  </si>
  <si>
    <t>UN 3300</t>
  </si>
  <si>
    <t xml:space="preserve">VALVE COTTAR ARJUN  </t>
  </si>
  <si>
    <t>UN 3301</t>
  </si>
  <si>
    <t xml:space="preserve">STARING COTTAR INTER DI  </t>
  </si>
  <si>
    <t>WASHERS</t>
  </si>
  <si>
    <t>UN 3310</t>
  </si>
  <si>
    <t xml:space="preserve">CHAMBER WASHER INTER  </t>
  </si>
  <si>
    <t>UN 3311</t>
  </si>
  <si>
    <t xml:space="preserve">CHAMBER WASHER SMALL INTER DI  </t>
  </si>
  <si>
    <t>UN 3312</t>
  </si>
  <si>
    <t xml:space="preserve">CHAMBER! WASHER UPPER INTER  </t>
  </si>
  <si>
    <t>UN 3313</t>
  </si>
  <si>
    <t xml:space="preserve">CHAMBER! WASHER LOWER INTER  </t>
  </si>
  <si>
    <t>UN 3315</t>
  </si>
  <si>
    <t xml:space="preserve">DIFFERENTIAL WASHER SET ARJUN  </t>
  </si>
  <si>
    <t>UN 3318</t>
  </si>
  <si>
    <t xml:space="preserve">HYDRAULIC DOVVTY WASHER SMALL 1/4"B.S.R (14MM) INTER DI  </t>
  </si>
  <si>
    <t>UN 3321</t>
  </si>
  <si>
    <t xml:space="preserve">HYDRAULIC DOWTY WASHER BIG 1/2"B.S.P. (21MM) INTER DI  </t>
  </si>
  <si>
    <t>UN 3322</t>
  </si>
  <si>
    <t xml:space="preserve">HYDRAULIC COPPER WASHER SMALL INTER DI  </t>
  </si>
  <si>
    <t>UN 3326</t>
  </si>
  <si>
    <t xml:space="preserve">MAIN WASHER INTER DI  </t>
  </si>
  <si>
    <t>UN 3327</t>
  </si>
  <si>
    <t xml:space="preserve">NOZZLE WASHER INTER DI  </t>
  </si>
  <si>
    <t>UN 3328</t>
  </si>
  <si>
    <t xml:space="preserve">PINION LOCK WASHER INTER DI  </t>
  </si>
  <si>
    <t>UN 3335</t>
  </si>
  <si>
    <t xml:space="preserve">ROCKER WASHER INTER DI  </t>
  </si>
  <si>
    <t>UN 3338 A</t>
  </si>
  <si>
    <t xml:space="preserve">HYD. PLUNGER WASHER (BIG) YUVO  </t>
  </si>
  <si>
    <t>UN 3339</t>
  </si>
  <si>
    <t xml:space="preserve">THRUST WASHER (THRUST PAD) YUVRAJ  </t>
  </si>
  <si>
    <t>UN 3340</t>
  </si>
  <si>
    <t xml:space="preserve">HYD SIDE ARM WASHER INTER DI  </t>
  </si>
  <si>
    <t>NEEDLE BEARING</t>
  </si>
  <si>
    <t>UN 3360</t>
  </si>
  <si>
    <t xml:space="preserve">QUIL GEAR BEARING 18/16 INTER  </t>
  </si>
  <si>
    <t>UN 3361</t>
  </si>
  <si>
    <t xml:space="preserve">QUIL GEAR BEARING 22/16 INTER DI  </t>
  </si>
  <si>
    <t>UN 3362</t>
  </si>
  <si>
    <t xml:space="preserve">QUIL GEAR BEARING 35/20 NST  </t>
  </si>
  <si>
    <t>UN 3363</t>
  </si>
  <si>
    <t xml:space="preserve">REVERSE GEAR BEARING SARPANCH  </t>
  </si>
  <si>
    <t>UN 3364</t>
  </si>
  <si>
    <t xml:space="preserve">TOP SHAFT BEARING INTER  </t>
  </si>
  <si>
    <t>UN 3365</t>
  </si>
  <si>
    <t xml:space="preserve">TOP SHAFT BEARING INTER DI  </t>
  </si>
  <si>
    <t>GENERAL ITEMS</t>
  </si>
  <si>
    <t>UN 3400</t>
  </si>
  <si>
    <t xml:space="preserve">ACCILATOR CABLE 37" (SHORT) INTER DI  </t>
  </si>
  <si>
    <t>UN 3402</t>
  </si>
  <si>
    <t xml:space="preserve">ALTENATOR BRACKET 255 DI  </t>
  </si>
  <si>
    <t>UN 3404</t>
  </si>
  <si>
    <t xml:space="preserve">ALTENATOR BRACKET 4 CYL. INTER DI  </t>
  </si>
  <si>
    <t>UN 3406</t>
  </si>
  <si>
    <t xml:space="preserve">ASSORTED PIN SET INTER DI  </t>
  </si>
  <si>
    <t>UN 3408</t>
  </si>
  <si>
    <t xml:space="preserve">BATTERY BOX MKM N/M (SMALL)  </t>
  </si>
  <si>
    <t>UN 3409</t>
  </si>
  <si>
    <t xml:space="preserve">BATTERY BOX NST  </t>
  </si>
  <si>
    <t>UN 3409 A</t>
  </si>
  <si>
    <t xml:space="preserve">BATTERY BOX MKM (OIB)  </t>
  </si>
  <si>
    <t>UN 3410</t>
  </si>
  <si>
    <t xml:space="preserve">BATTERY BOX STUD L TYPE INTER  </t>
  </si>
  <si>
    <t>UN 3411</t>
  </si>
  <si>
    <t xml:space="preserve">BATTERY BOX STUD INTER DI  </t>
  </si>
  <si>
    <t>UN 3412</t>
  </si>
  <si>
    <t xml:space="preserve">BATTERY BOX STUD NST  </t>
  </si>
  <si>
    <t>UN 3413</t>
  </si>
  <si>
    <t xml:space="preserve">BATTERY H BRACKET INTER  </t>
  </si>
  <si>
    <t>UN 3414</t>
  </si>
  <si>
    <t xml:space="preserve">BATTERY MUDGUARD INTER DI N/M  </t>
  </si>
  <si>
    <t>UN 3416</t>
  </si>
  <si>
    <t xml:space="preserve">BULL HEAD COMMON  </t>
  </si>
  <si>
    <t>UN 3421</t>
  </si>
  <si>
    <t xml:space="preserve">CHOWK CABLE (HOOK TYPE) ARJUN  </t>
  </si>
  <si>
    <t>UN 3423</t>
  </si>
  <si>
    <t xml:space="preserve">CHOWK CABLE (HOOK TYPE) BRASS ARJUN  </t>
  </si>
  <si>
    <t>UN 3425</t>
  </si>
  <si>
    <t xml:space="preserve">COOLANT BOTTLE 475 DI  </t>
  </si>
  <si>
    <t>UN 3425 A</t>
  </si>
  <si>
    <t xml:space="preserve">COOLANT BOTTLE THREAD TYPE YUVO  </t>
  </si>
  <si>
    <t>UN 3426</t>
  </si>
  <si>
    <t xml:space="preserve">COOLANT BOTTLE TURBO  </t>
  </si>
  <si>
    <t>UN 3426 A</t>
  </si>
  <si>
    <t xml:space="preserve">COOLANT BOTTLE THREAD TYPE TURBO  </t>
  </si>
  <si>
    <t>UN 3427</t>
  </si>
  <si>
    <t xml:space="preserve">COOLANT BOTTLE MKM  </t>
  </si>
  <si>
    <t>UN 3428</t>
  </si>
  <si>
    <t xml:space="preserve">COOLANT BOTTLE ARJUN  </t>
  </si>
  <si>
    <t>UN 3429</t>
  </si>
  <si>
    <t xml:space="preserve">COOLANT BOTTLE ARJUN N/M  </t>
  </si>
  <si>
    <t>UN 3430</t>
  </si>
  <si>
    <t xml:space="preserve">COOLANT BOTTLE CAP 475 DI  </t>
  </si>
  <si>
    <t>UN 3432</t>
  </si>
  <si>
    <t xml:space="preserve">COOLANT BOTTLE CAP ARJUN N/M  </t>
  </si>
  <si>
    <t>UN 3433</t>
  </si>
  <si>
    <t xml:space="preserve">COOLANT BOTTLE PIPE (SET OF 2) EPDM INTER DI  </t>
  </si>
  <si>
    <t>UN 3434</t>
  </si>
  <si>
    <t xml:space="preserve">COOLANT BOTTLE CAP W/PIPE EPDM INTER DI  </t>
  </si>
  <si>
    <t>UN 3435</t>
  </si>
  <si>
    <t xml:space="preserve">DASH BOARD PLATE INTER  </t>
  </si>
  <si>
    <t>UN 3436</t>
  </si>
  <si>
    <t xml:space="preserve">DASH BOARD PATTI INTER  </t>
  </si>
  <si>
    <t>UN 3437</t>
  </si>
  <si>
    <t xml:space="preserve">DASH BOARD PATTI (NUT TYPE) L/M  </t>
  </si>
  <si>
    <t>UN 3438</t>
  </si>
  <si>
    <t xml:space="preserve">DASH BOARD SCREW INTER  </t>
  </si>
  <si>
    <t>UN 3439</t>
  </si>
  <si>
    <t xml:space="preserve">DASH BOARD PATTI AND SCREW INTER  </t>
  </si>
  <si>
    <t>UN 3440</t>
  </si>
  <si>
    <t xml:space="preserve">DYNAMO PATTY INTER  </t>
  </si>
  <si>
    <t>UN 3441</t>
  </si>
  <si>
    <t xml:space="preserve">DYNAMO PATTY INTER DI  </t>
  </si>
  <si>
    <t>UN 3442</t>
  </si>
  <si>
    <t xml:space="preserve">HEATER CHIMNEY INTER  </t>
  </si>
  <si>
    <t>UN 3443</t>
  </si>
  <si>
    <t xml:space="preserve">HEATER WIRE SET INTER  </t>
  </si>
  <si>
    <t>UN 3444</t>
  </si>
  <si>
    <t xml:space="preserve">HOUR METER PLATE INTER  </t>
  </si>
  <si>
    <t>UN 3445</t>
  </si>
  <si>
    <t xml:space="preserve">HOUR METER PLATE INTER DI  </t>
  </si>
  <si>
    <t>UN 3448</t>
  </si>
  <si>
    <t xml:space="preserve">SIDE MIRROR WITH ROD NST  </t>
  </si>
  <si>
    <t>UN 3451</t>
  </si>
  <si>
    <t xml:space="preserve">SIDE MIRROR COMP. ULTRA ARJUN  </t>
  </si>
  <si>
    <t>UN 3455 A</t>
  </si>
  <si>
    <t>UN 3456</t>
  </si>
  <si>
    <t xml:space="preserve">SPEEDO METER CABLE 235 DI  </t>
  </si>
  <si>
    <t>UN 3460</t>
  </si>
  <si>
    <t xml:space="preserve">WARNING TRIANGLE (BIG) COMMON  </t>
  </si>
  <si>
    <t xml:space="preserve">WATER SEPERATOR NUT (SET OF 2) INTER 0/M  </t>
  </si>
  <si>
    <t>UN 3465</t>
  </si>
  <si>
    <t xml:space="preserve">WATER SEPERATOR NUT INTER L/M  </t>
  </si>
  <si>
    <t>UN 3467</t>
  </si>
  <si>
    <t xml:space="preserve">BATTERY BOX COVER (SMALL) INTER  </t>
  </si>
  <si>
    <t>UN 3469</t>
  </si>
  <si>
    <t xml:space="preserve">CHOWK CABLE YUVRAJ  </t>
  </si>
  <si>
    <t>UN 3470</t>
  </si>
  <si>
    <t xml:space="preserve">BOTTLE HOLDER (STAND) INTER DI  </t>
  </si>
  <si>
    <t>FUEL PIPES FOR B-275</t>
  </si>
  <si>
    <t>UN 3520</t>
  </si>
  <si>
    <t>1121427R</t>
  </si>
  <si>
    <t xml:space="preserve">1121427R PIPE FUEL INJ. NO.1 INTER  </t>
  </si>
  <si>
    <t>UN 3521</t>
  </si>
  <si>
    <t>1121428R</t>
  </si>
  <si>
    <t xml:space="preserve">1121428R PIPE FUEL INJ. NO.2 INTER  </t>
  </si>
  <si>
    <t>UN 3522</t>
  </si>
  <si>
    <t>1121429R</t>
  </si>
  <si>
    <t xml:space="preserve">1121429R PIPE FUEL INJ. NO.3 INTER  </t>
  </si>
  <si>
    <t>UN 3523</t>
  </si>
  <si>
    <t>1121430R</t>
  </si>
  <si>
    <t xml:space="preserve">1121430R PIPE FUEL INJ. NO.4 INTER  </t>
  </si>
  <si>
    <t>UN 3524</t>
  </si>
  <si>
    <t xml:space="preserve"> PIPE FUEL INJ. (SET OF 4 PCS ) INTER  </t>
  </si>
  <si>
    <t>UN 3525</t>
  </si>
  <si>
    <t>1082150R1</t>
  </si>
  <si>
    <t xml:space="preserve">1082150R1 OIL PRESSURE PIPE (COPPER) INTER  </t>
  </si>
  <si>
    <t>UN 3525 A</t>
  </si>
  <si>
    <t xml:space="preserve"> OIL PRESSURE PIPE INTER  </t>
  </si>
  <si>
    <t>UN 3526</t>
  </si>
  <si>
    <t xml:space="preserve"> TANKIE PIPE 60 LTR. BIG INTER  </t>
  </si>
  <si>
    <t>UN 3527</t>
  </si>
  <si>
    <t xml:space="preserve"> TANKIE PIPE 60 LTR. SMALL INTER  </t>
  </si>
  <si>
    <t>UN 3528</t>
  </si>
  <si>
    <t>1099407R</t>
  </si>
  <si>
    <t xml:space="preserve">1099407R TANKIE PIPE 35 LTR. SMALL INTER  </t>
  </si>
  <si>
    <t>UN 3529</t>
  </si>
  <si>
    <t>1099897R</t>
  </si>
  <si>
    <t xml:space="preserve">1099897R TANKIE PIPE 35 LTR. BIG INTER  </t>
  </si>
  <si>
    <t>UN 3530</t>
  </si>
  <si>
    <t xml:space="preserve">1081888 PIPE FILTER TO INJECTION (SMALL Z) INTER  </t>
  </si>
  <si>
    <t>UN 3531</t>
  </si>
  <si>
    <t xml:space="preserve">1099898 PIPE FEED PUMP TO FILTER (BIG Z) INTER  </t>
  </si>
  <si>
    <t>UN 3532</t>
  </si>
  <si>
    <t xml:space="preserve"> OVER FLOW PIPE 35 LTR. ( JALEBI TYPE) INTER  </t>
  </si>
  <si>
    <t>UN 3533</t>
  </si>
  <si>
    <t xml:space="preserve"> OVER FLOW PIPE 60 LTR. ( JALEBI TYPE) INTER  </t>
  </si>
  <si>
    <t>FUEL PIPES FOR DI &amp; NST</t>
  </si>
  <si>
    <t>UN 3540</t>
  </si>
  <si>
    <t xml:space="preserve">22277 PIPE FUEL INJ. NO.1 M&amp;M 575 DI  </t>
  </si>
  <si>
    <t>UN 3541</t>
  </si>
  <si>
    <t xml:space="preserve">22278 PIPE FUEL INJ. NO.2 M&amp;M 575 DI  </t>
  </si>
  <si>
    <t>UN 3542</t>
  </si>
  <si>
    <t xml:space="preserve">22279 PIPE FUEL INJ. NO.3 M&amp;M 575 DI  </t>
  </si>
  <si>
    <t>UN 3543</t>
  </si>
  <si>
    <t xml:space="preserve">22280 PIPE FUEL INJ. NO.4 M&amp;M 575 DI  </t>
  </si>
  <si>
    <t>UN 3546</t>
  </si>
  <si>
    <t xml:space="preserve">1233319 PIPE CPTE. OVERFLOW 575 DI  </t>
  </si>
  <si>
    <t>UN 3547</t>
  </si>
  <si>
    <t xml:space="preserve">1233320 PIPE CPTE. FUEL TO FEED PUMP 575 DI  </t>
  </si>
  <si>
    <t>UN 3548</t>
  </si>
  <si>
    <t xml:space="preserve">1233321 PIPE FEED PUMP TO FILTER 575 DI  </t>
  </si>
  <si>
    <t>UN 3549</t>
  </si>
  <si>
    <t xml:space="preserve">1233322 PIPE CPTE. FILTER TO PUMP 575 DI  </t>
  </si>
  <si>
    <t>5551104R91</t>
  </si>
  <si>
    <t>5550100R91</t>
  </si>
  <si>
    <t>5551103R91</t>
  </si>
  <si>
    <t>UN 3553</t>
  </si>
  <si>
    <t>1233326R92</t>
  </si>
  <si>
    <t xml:space="preserve">1233326R92 SPILL PIPE NUT TYPE (4 CYL.) INTER DI  </t>
  </si>
  <si>
    <t>5551105R91</t>
  </si>
  <si>
    <t>UN 3555</t>
  </si>
  <si>
    <t xml:space="preserve">5550184 PIPE FILTER TO PUMP INTER DI  </t>
  </si>
  <si>
    <t>UN 3556</t>
  </si>
  <si>
    <t>5550509R91</t>
  </si>
  <si>
    <t xml:space="preserve">5550509R91 PIPE FILTER TO PUMP (3 CYL.) INTER DI  </t>
  </si>
  <si>
    <t>UN 3557</t>
  </si>
  <si>
    <t>5550185R91</t>
  </si>
  <si>
    <t xml:space="preserve">5550185R91 PIPE PUMP TO FILTER INTER DI  </t>
  </si>
  <si>
    <t>UN 3558</t>
  </si>
  <si>
    <t xml:space="preserve">5550186 PIPE CPTE. FUEL OVER FLOW INTER DI  </t>
  </si>
  <si>
    <t>UN 3559</t>
  </si>
  <si>
    <t xml:space="preserve">5550171 PIPE CPTE. FUEL TAP TO FEED PUMP (3 CYL.) INTER DI  </t>
  </si>
  <si>
    <t>UN 3560</t>
  </si>
  <si>
    <t xml:space="preserve">5550015 PIPE FUEL TANK TO TAP (3 CYL.) INTER DI  </t>
  </si>
  <si>
    <t>UN 3561</t>
  </si>
  <si>
    <t xml:space="preserve">5554696 PIPE FEED TANK TO TAP INTER DI  </t>
  </si>
  <si>
    <t>UN 3563</t>
  </si>
  <si>
    <t xml:space="preserve">5554698 PIPE FUEL TANK TO FEED PUMP (4 CYL.) INTER DI  </t>
  </si>
  <si>
    <t>UN 3564</t>
  </si>
  <si>
    <t xml:space="preserve">5554699 PIPE CPTE. OVERFLOW (4CYL) INTER DI  </t>
  </si>
  <si>
    <t>UN 3566</t>
  </si>
  <si>
    <t xml:space="preserve">5556821 PIPE CPTE. FILTER TO PUMP (3 CYL.) INTER DI  </t>
  </si>
  <si>
    <t>UN 3567</t>
  </si>
  <si>
    <t xml:space="preserve">5551076 PIPE OVER FLOW TO TANK (3 CYL.) INTER DI  </t>
  </si>
  <si>
    <t>555832R12</t>
  </si>
  <si>
    <t>555833R12</t>
  </si>
  <si>
    <t>UN 3572</t>
  </si>
  <si>
    <t xml:space="preserve">5556619 PIPE CPTE OVER FLOW (3 CYL.) INTER DI  </t>
  </si>
  <si>
    <t>UN 3573</t>
  </si>
  <si>
    <t xml:space="preserve">55554284 GREESE PIPE (METALIC) INTER DI  </t>
  </si>
  <si>
    <t>UN 3574</t>
  </si>
  <si>
    <t xml:space="preserve">55556470 BREATHER PIPE INTER DI  </t>
  </si>
  <si>
    <t>UN 3575</t>
  </si>
  <si>
    <t xml:space="preserve">55551074 PIPE FUEL TAP TO PUMP (4 CYL.) INTER DI  </t>
  </si>
  <si>
    <t>UN 3576</t>
  </si>
  <si>
    <t xml:space="preserve">55551076 PIPE OVER FLOW TO TANK (3 CYL.) INTER DI  </t>
  </si>
  <si>
    <t>UN 3577</t>
  </si>
  <si>
    <t xml:space="preserve">55550508 PIPE CPTE FEED PUMP TO FILTER (3 CYL.) INTER DI  </t>
  </si>
  <si>
    <t>UN 3578</t>
  </si>
  <si>
    <t xml:space="preserve">5555710 PIPE OVER FLOW TO TANK (4 CYL.) INTER DI  </t>
  </si>
  <si>
    <t>UN 3581</t>
  </si>
  <si>
    <t>6003680B2</t>
  </si>
  <si>
    <t xml:space="preserve">6003680B2 PIPE TANK TO FILTER (LUCAS)   </t>
  </si>
  <si>
    <t>UN 3582</t>
  </si>
  <si>
    <t>6001281B2</t>
  </si>
  <si>
    <t xml:space="preserve">6001281B2 PIPE FUEL FILTER TO FIP (LUCAS)   </t>
  </si>
  <si>
    <t>6002759A92</t>
  </si>
  <si>
    <t>6003187B91</t>
  </si>
  <si>
    <t>6003188B92</t>
  </si>
  <si>
    <t>5557072R92</t>
  </si>
  <si>
    <t>UN 3587</t>
  </si>
  <si>
    <t>5557072B92</t>
  </si>
  <si>
    <t xml:space="preserve">5557072B92 PIPE OVER FLOW (RED) INTER DI  </t>
  </si>
  <si>
    <t>UN 3588</t>
  </si>
  <si>
    <t>6001175B1</t>
  </si>
  <si>
    <t xml:space="preserve">6001175B1 PIPE OVER LOW (COMMON) INTER DI  </t>
  </si>
  <si>
    <t>UN 3589</t>
  </si>
  <si>
    <t xml:space="preserve"> OVER FLOW PIPE ( SIX BENJO) INTER DI  </t>
  </si>
  <si>
    <t>8000666B12</t>
  </si>
  <si>
    <t>8000667B12</t>
  </si>
  <si>
    <t>UN 3592</t>
  </si>
  <si>
    <t>2718RA</t>
  </si>
  <si>
    <t xml:space="preserve">2718RA DIESEL PIPE SARPANCH  </t>
  </si>
  <si>
    <t xml:space="preserve"> POWER STARING HOSE NST  </t>
  </si>
  <si>
    <t>00601495V91</t>
  </si>
  <si>
    <t>006014958V91</t>
  </si>
  <si>
    <t>6000820FI</t>
  </si>
  <si>
    <t>UN 3611</t>
  </si>
  <si>
    <t>6002876B91</t>
  </si>
  <si>
    <t xml:space="preserve">6002876B91 SPILL PIPE (3 CYL.) ARJUN  </t>
  </si>
  <si>
    <t>UN 3612</t>
  </si>
  <si>
    <t xml:space="preserve"> PIPE PUMP TO TANK ARJUN  </t>
  </si>
  <si>
    <t>UN 3613</t>
  </si>
  <si>
    <t>2719RA</t>
  </si>
  <si>
    <t xml:space="preserve">2719RA PIPE DIESEL TANK TO PUMP ARJUN  </t>
  </si>
  <si>
    <t>UN 3614</t>
  </si>
  <si>
    <t>6000355F1</t>
  </si>
  <si>
    <t xml:space="preserve">6000355F1 PIPE FEED PUMP TO FILTER ARJUN  </t>
  </si>
  <si>
    <t>6000355F2</t>
  </si>
  <si>
    <t>6000355F3</t>
  </si>
  <si>
    <t>6001670C2</t>
  </si>
  <si>
    <t>UN 3619</t>
  </si>
  <si>
    <t xml:space="preserve">600167002 FUEL LINE ARJUN  </t>
  </si>
  <si>
    <t>UN 3620</t>
  </si>
  <si>
    <t>0020480E09</t>
  </si>
  <si>
    <t xml:space="preserve">0020480E09 PIPE OIL FIP 605D1  </t>
  </si>
  <si>
    <t>UN 3621</t>
  </si>
  <si>
    <t>0020848E05</t>
  </si>
  <si>
    <t xml:space="preserve">0020848E05 PIPE LUB OIL 3D1  </t>
  </si>
  <si>
    <t>UN 3622</t>
  </si>
  <si>
    <t xml:space="preserve">6015378 OVER FLOW PIPE (12 MM BENJO) YUVRAJ  </t>
  </si>
  <si>
    <t>UN 3623</t>
  </si>
  <si>
    <t>600124B91</t>
  </si>
  <si>
    <t xml:space="preserve">600124B91 OVER FLOW PIPE (VENT VALVE TYPE) YUVRAJ  </t>
  </si>
  <si>
    <t xml:space="preserve"> POWER STARING HOSE (SET OF 2) ARJUN  </t>
  </si>
  <si>
    <t>UN 3624 A</t>
  </si>
  <si>
    <t xml:space="preserve"> POWER STG. HOSE (SMALL) ARJUN  </t>
  </si>
  <si>
    <t>UN 3624 B</t>
  </si>
  <si>
    <t xml:space="preserve"> POWER STG. HOSE (BIG) ARJUN  </t>
  </si>
  <si>
    <t xml:space="preserve"> POWER STARING HOSE (SET OF 2 ) ARJUN ULTRA  </t>
  </si>
  <si>
    <t>UN 3626</t>
  </si>
  <si>
    <t>6000334B91</t>
  </si>
  <si>
    <t xml:space="preserve">6000334B91 PIPE CPTE. FUEL OVER FLOW GENSET  </t>
  </si>
  <si>
    <t>UN 3627</t>
  </si>
  <si>
    <t>6002475H91</t>
  </si>
  <si>
    <t xml:space="preserve">6002475H91 PIPE FUEL RETURN GENSET  </t>
  </si>
  <si>
    <t>UN 3630 B</t>
  </si>
  <si>
    <t xml:space="preserve"> HYD. METAL PIPE WITH MALE + FEMALE YUVO  </t>
  </si>
  <si>
    <t>UN 3632</t>
  </si>
  <si>
    <t xml:space="preserve"> KIT TAPPING TRAILER COMMON  </t>
  </si>
  <si>
    <t>BREAK DISC ACTUATING</t>
  </si>
  <si>
    <t>UN 3640</t>
  </si>
  <si>
    <t xml:space="preserve"> BREAK DISC ACTUATING INTER DI 6.5" </t>
  </si>
  <si>
    <t>UN 3641</t>
  </si>
  <si>
    <t xml:space="preserve"> BREAK DISC ACTUATING (GOLDEN) INTER DI 6.5" </t>
  </si>
  <si>
    <t>UN 3642</t>
  </si>
  <si>
    <t xml:space="preserve"> BREAK DISC ACTUATING ESCORTS 355 6.5" </t>
  </si>
  <si>
    <t>UN 3643</t>
  </si>
  <si>
    <t xml:space="preserve"> BREAK DISC ACTUATING SWARAJ 735 6.5" </t>
  </si>
  <si>
    <t>UN 3644</t>
  </si>
  <si>
    <t xml:space="preserve"> BREAK DISC ACTUATING SWARAJ 855 7" </t>
  </si>
  <si>
    <t>UN 3645</t>
  </si>
  <si>
    <t xml:space="preserve"> BREAK DISC ACTUATING SWARAJ OIL BREAK 6.5" </t>
  </si>
  <si>
    <t>UN 3647</t>
  </si>
  <si>
    <t xml:space="preserve"> BREAK DISC ACTUATING FARMTRAC 3610 8.75" </t>
  </si>
  <si>
    <t>UN 3648</t>
  </si>
  <si>
    <t xml:space="preserve"> BREAK DISC ACTUATING MASSEY 241 8.75" </t>
  </si>
  <si>
    <t>UN 3649</t>
  </si>
  <si>
    <t xml:space="preserve"> BREAK DISC ACTUATING SONALIKA 7" </t>
  </si>
  <si>
    <t>UN 3650</t>
  </si>
  <si>
    <t xml:space="preserve"> BREAK DISC ACTUATING ARJUN 7.5" </t>
  </si>
  <si>
    <t>UN 3651</t>
  </si>
  <si>
    <t xml:space="preserve"> BREAK DISC ACTUATING YUVRAJ 4" </t>
  </si>
  <si>
    <t>UN 3652</t>
  </si>
  <si>
    <t xml:space="preserve"> BREAK DISC ACTUATING EICHER 7" </t>
  </si>
  <si>
    <t>UN 3653</t>
  </si>
  <si>
    <t xml:space="preserve"> BREAK DISC ACTUATING MKM 6.5" </t>
  </si>
  <si>
    <t>UN 3654</t>
  </si>
  <si>
    <t>BREAK DISC ACTUATING ASSEMBLY</t>
  </si>
  <si>
    <t>UN 3665</t>
  </si>
  <si>
    <t xml:space="preserve"> BREAK DISC ACTUATING ASSEMBLY INTER DI 6.5" </t>
  </si>
  <si>
    <t>UN 3665 A</t>
  </si>
  <si>
    <t xml:space="preserve"> BREAK DISC ACTUATING ASSEMBLY W/ PATTI INTER DI 6.5" </t>
  </si>
  <si>
    <t>UN 3666</t>
  </si>
  <si>
    <t xml:space="preserve"> BREAK DISC ACTUATING ASSEMBLY (GOLDEN) INTER DI 6.5" </t>
  </si>
  <si>
    <t>UN 3667</t>
  </si>
  <si>
    <t xml:space="preserve"> BREAK DISC ACTUATING ASSEMBLY ARJUN 7" </t>
  </si>
  <si>
    <t>UN 3668</t>
  </si>
  <si>
    <t xml:space="preserve"> BREAK DISC ACTUATING ASSEMBLY ESCORTS 355 6.5" </t>
  </si>
  <si>
    <t>UN 3669</t>
  </si>
  <si>
    <t xml:space="preserve"> BREAK DISC ACTUATING ASSEMBLY SWARAJ 735 6.5" </t>
  </si>
  <si>
    <t>UN 3670</t>
  </si>
  <si>
    <t xml:space="preserve"> BREAK DISC ACTUATING ASSEMBLY SWARAJ 855 7" </t>
  </si>
  <si>
    <t>UN 3671</t>
  </si>
  <si>
    <t xml:space="preserve"> BREAK DISC ACTUATING ASSEMBLY HMT 3522 6.5" </t>
  </si>
  <si>
    <t>UN 3672</t>
  </si>
  <si>
    <t xml:space="preserve"> BREAK DISC ACTUATING ASSEMBLY FARMTRAC 3610 8.75" </t>
  </si>
  <si>
    <t>UN 3673</t>
  </si>
  <si>
    <t xml:space="preserve"> BREAK DISC ACTUATING ASSEMBLY MASSEY 241 8.75" </t>
  </si>
  <si>
    <t>UN 3674</t>
  </si>
  <si>
    <t xml:space="preserve"> BREAK DISC ACTUATING ASSEMBLY SONALIKA 7" </t>
  </si>
  <si>
    <t>UN 3675</t>
  </si>
  <si>
    <t xml:space="preserve"> BREAK DISC ACTUATING ASSEMBLY SWARAJ OIL BREAK 6.5" </t>
  </si>
  <si>
    <t>UN 3675 A</t>
  </si>
  <si>
    <t xml:space="preserve"> BREAK PLATE ASSEMBLY (OIB) NEW HOLLAND 6.5" </t>
  </si>
  <si>
    <t>UN 3676</t>
  </si>
  <si>
    <t xml:space="preserve"> BREAK DISC ACTUATING ASSEMBLY EICHER 7" </t>
  </si>
  <si>
    <t>UN 3677</t>
  </si>
  <si>
    <t xml:space="preserve"> BREAK DISC ACTUATING ASSEMBLY MKM 6.5" </t>
  </si>
  <si>
    <t>UN 3678</t>
  </si>
  <si>
    <t xml:space="preserve"> BREAK DISC ACTUATING ASSEMBLY SARPANCH 7" </t>
  </si>
  <si>
    <t>UN 3679</t>
  </si>
  <si>
    <t xml:space="preserve"> BREAK PLATE ASSEMBLY (CNC) YUVRAJ 4" </t>
  </si>
  <si>
    <t>UN 3680</t>
  </si>
  <si>
    <t xml:space="preserve"> BREAK DISC ACTUATING ASSEMBLY JOHNDEERE 10" </t>
  </si>
  <si>
    <t>UN 3681</t>
  </si>
  <si>
    <t xml:space="preserve"> BREAKE DISC ACTUATING ASSEMBLY ARJUN 605 7.5" </t>
  </si>
  <si>
    <t>UN 3682</t>
  </si>
  <si>
    <t xml:space="preserve"> BREAKE DISC ACTUATING ASSEMBLY YUVO 7" </t>
  </si>
  <si>
    <t>OIL BREAK AND STEEL PLATES</t>
  </si>
  <si>
    <t>UN 3690</t>
  </si>
  <si>
    <t xml:space="preserve"> OIL BREAK PLATE 8.75" 12 TEETH SAME</t>
  </si>
  <si>
    <t>UN 3691</t>
  </si>
  <si>
    <t xml:space="preserve"> OIL BREAK PLATE 6.5" 22 TEETH NEW HOLLAND</t>
  </si>
  <si>
    <t>UN 3692</t>
  </si>
  <si>
    <t xml:space="preserve"> OIL BREAK PLATE 6.5" 23 TEETH BALWAN</t>
  </si>
  <si>
    <t>UN 3693</t>
  </si>
  <si>
    <t xml:space="preserve"> OIL BREAK PLATE 6.5" 10 TEETH EICHER</t>
  </si>
  <si>
    <t>UN 3694</t>
  </si>
  <si>
    <t xml:space="preserve"> OIL BREAK PLATE 6.5" 14 TEETH SWARAJ</t>
  </si>
  <si>
    <t>UN 3695</t>
  </si>
  <si>
    <t xml:space="preserve"> OIL BREAK PLATE 6.5" 18 TEETH MKM</t>
  </si>
  <si>
    <t>UN 3695 A</t>
  </si>
  <si>
    <t xml:space="preserve"> OIL BREAK PLATE (N/M) 6.5" 18 TEETH</t>
  </si>
  <si>
    <t>UN 3696</t>
  </si>
  <si>
    <t xml:space="preserve"> OIL BREAK PLATE 7" 18 TEETH ARJUN</t>
  </si>
  <si>
    <t>UN 3697</t>
  </si>
  <si>
    <t xml:space="preserve"> OIL BREAK PLATE 7" 23 TEETH YUVO</t>
  </si>
  <si>
    <t>UN 3698</t>
  </si>
  <si>
    <t xml:space="preserve"> OIL BREAK PLATE 7" 18 TEETH POWERTRAC</t>
  </si>
  <si>
    <t>UN 3699</t>
  </si>
  <si>
    <t xml:space="preserve"> OIL BREAK PLATE 6.5" 11 TEETH NEW HOLLAND</t>
  </si>
  <si>
    <t>UN 3700</t>
  </si>
  <si>
    <t xml:space="preserve"> OIL BREAK PLATE 10" 14 TEETH JOHNDEERE</t>
  </si>
  <si>
    <t>UN 3701</t>
  </si>
  <si>
    <t xml:space="preserve"> OIL BREAK PLATE BIG 12" 14 TEETH JOHNDEERE</t>
  </si>
  <si>
    <t>UN 3702</t>
  </si>
  <si>
    <t xml:space="preserve"> OIL BREAK PLATE 6" 16 TEETH JOHNDEERE</t>
  </si>
  <si>
    <t>UN 3703</t>
  </si>
  <si>
    <t xml:space="preserve"> OIL BREAK PLATE 10" 16 TEETH JOHNDEERE</t>
  </si>
  <si>
    <t xml:space="preserve"> OIL BREAK PLATE 8" 20 TEETH FARMTRAC 60</t>
  </si>
  <si>
    <t>UN 3705</t>
  </si>
  <si>
    <t xml:space="preserve"> OIL BREAK PLATE 9.5" 33 TEETH FARMTRAC 70</t>
  </si>
  <si>
    <t>UN 3706</t>
  </si>
  <si>
    <t xml:space="preserve"> OIL BREAKE PLATE 8" 27 TEETH MASSEY</t>
  </si>
  <si>
    <t>UN 3708</t>
  </si>
  <si>
    <t xml:space="preserve"> OIL BREAK PLATE W/TYPE 6.5" 18 TEETH MKM</t>
  </si>
  <si>
    <t>UN 3720</t>
  </si>
  <si>
    <t xml:space="preserve"> OIL STEEL PLATE 6.5"   SWARAJ</t>
  </si>
  <si>
    <t>UN 3721</t>
  </si>
  <si>
    <t xml:space="preserve"> OIL STEEL PLATE 6.5"   NEW HOLLAND</t>
  </si>
  <si>
    <t>UN 3722</t>
  </si>
  <si>
    <t>UN 3723</t>
  </si>
  <si>
    <t xml:space="preserve"> OIL STEEL PALTE 6.5"   MKM</t>
  </si>
  <si>
    <t>UN 3723 A</t>
  </si>
  <si>
    <t xml:space="preserve"> OIL STEEL PLATE 6.5"   MKM (THIN)</t>
  </si>
  <si>
    <t>UN 3724</t>
  </si>
  <si>
    <t xml:space="preserve"> OIL STEEL PLATE 7"   POWERTRAC</t>
  </si>
  <si>
    <t>UN 3725</t>
  </si>
  <si>
    <t xml:space="preserve"> OIL STEEL PLATE 8"   FARMTRAC</t>
  </si>
  <si>
    <t>UN 3726</t>
  </si>
  <si>
    <t xml:space="preserve"> OIL STEEL PLATE 9.5"   MASSEY</t>
  </si>
  <si>
    <t>UN 3727</t>
  </si>
  <si>
    <t xml:space="preserve"> OIL STEEL PLATE (CUT TYPE) 9.5"   MASSEY</t>
  </si>
  <si>
    <t>UN 3728</t>
  </si>
  <si>
    <t xml:space="preserve"> OIL STEEL PLATE (SMALL) 10"   JOHNDEERE</t>
  </si>
  <si>
    <t>UN 3729</t>
  </si>
  <si>
    <t xml:space="preserve"> OIL STEEL PLATE (BIG) 12"   JOHNDEERE</t>
  </si>
  <si>
    <t>UN 3730</t>
  </si>
  <si>
    <t xml:space="preserve"> OIL STEEL PLATE 6"   JOHNDEERE</t>
  </si>
  <si>
    <t>UN 3731</t>
  </si>
  <si>
    <t xml:space="preserve"> OIL STEEL PLATE (2 HOLE) 7"   YUVO</t>
  </si>
  <si>
    <t>UN 3731 A</t>
  </si>
  <si>
    <t xml:space="preserve"> OIL STEEL PLATE N/M 7"   YUVO</t>
  </si>
  <si>
    <t>OIL BRAKE PLATE  SWARAJ 6.5" 14 TEETH</t>
  </si>
  <si>
    <t>GK 001 A</t>
  </si>
  <si>
    <t>OIL BRAKE PLATE  SWARAJ 717 4" 14 TEETH</t>
  </si>
  <si>
    <t>GK 002</t>
  </si>
  <si>
    <t>OIL BRAKE PLATE  ARJUN 7" 18 TEETH</t>
  </si>
  <si>
    <t>GK 002A</t>
  </si>
  <si>
    <t>OIL BRAKE PLATE  ARJUN NOVO  8.75'' 23 TEETH</t>
  </si>
  <si>
    <t>OIL BRAKE PLATE  MKM 6.5" 18 TEETH</t>
  </si>
  <si>
    <t>OIL BRAKE PLATE  MKM N/M (THIN) 6.5" 18 TEETH</t>
  </si>
  <si>
    <t>OIL BRAKE PLATE  MKM THICK (O.E) 6.5" 18 TEETH</t>
  </si>
  <si>
    <t>GK 004</t>
  </si>
  <si>
    <t>OIL BRAKE PLATE  SONALIKA 6.5" 14 TEETH</t>
  </si>
  <si>
    <t>GK 005</t>
  </si>
  <si>
    <t>OIL BRAKE PLATE  EICHER 6.5" 10 TEETH</t>
  </si>
  <si>
    <t>GK 005 A</t>
  </si>
  <si>
    <t>OIL BRAKE PLATE  EICHER  6.5" 21 TEETH</t>
  </si>
  <si>
    <t>GK 006</t>
  </si>
  <si>
    <t>OIL BRAKE PLATE  BALWAN 6.5" 23 TEETH</t>
  </si>
  <si>
    <t>OIL BRAKE PLATE  NEW HOLLAND  6.5" 22 TEETH</t>
  </si>
  <si>
    <t>OIL BRAKE PLATE  NEW HOLLAND  6.5" 11 TEETH</t>
  </si>
  <si>
    <t>OIL BRAKE PLATE  JOHN DEERE  10" 14 TEETH</t>
  </si>
  <si>
    <t>GK 010</t>
  </si>
  <si>
    <t>OIL BRAKE PLATE  JOHN DEERE  10" 16 TEETH</t>
  </si>
  <si>
    <t>GK 011</t>
  </si>
  <si>
    <t>OIL BRAKE PLATE  JOHN DEERE  12" 14 TEETH</t>
  </si>
  <si>
    <t>GK 012</t>
  </si>
  <si>
    <t>OIL BRAKE PLATE  JOHN DEERE  6" 16 TEETH</t>
  </si>
  <si>
    <t>OIL BRAKE PLATE  MASSEY 8.75" 27 TEETH</t>
  </si>
  <si>
    <t>GK 013A</t>
  </si>
  <si>
    <t>OIL BRAKE PLATE  MASSEY 6.5" 14 TEETH</t>
  </si>
  <si>
    <t>GK 014</t>
  </si>
  <si>
    <t>OIL BRAKE PLATE  SAME GREAVES 8.75" 12 TEETH</t>
  </si>
  <si>
    <t>GK 015</t>
  </si>
  <si>
    <t>OIL BRAKE PLATE  POWERTRAC (W TYPE) 7" 18 TEETH</t>
  </si>
  <si>
    <t>GK 015A</t>
  </si>
  <si>
    <t>GK 016</t>
  </si>
  <si>
    <t>OIL BRAKE PLATE  FARMTRAC 8" 20 TEETH</t>
  </si>
  <si>
    <t>GK 017</t>
  </si>
  <si>
    <t>OIL BRAKE PLATE  FARMTRAC 9.5" 33 TEETH</t>
  </si>
  <si>
    <t>GK 018</t>
  </si>
  <si>
    <t>OIL BRAKE PLATE  JCB 8.75" 15 TEETH</t>
  </si>
  <si>
    <t>GK 019</t>
  </si>
  <si>
    <t>OIL BRAKE PLATE  JCB 3DX 5.5" 45 TEETH</t>
  </si>
  <si>
    <t>GK 020</t>
  </si>
  <si>
    <t>OIL BRAKE PLATE  JCB 3D 5.25" 45 TEETH</t>
  </si>
  <si>
    <t>GK 021</t>
  </si>
  <si>
    <t>OIL BRAKE PLATE  SWARAJ ORCHARD 8.75" 22 TEETH</t>
  </si>
  <si>
    <t>GK 022</t>
  </si>
  <si>
    <t>OIL BRAKE PLATE  SWARAJ (W TYPE) 6.5" 14 TEETH</t>
  </si>
  <si>
    <t>GK 023</t>
  </si>
  <si>
    <t>OIL BRAKE PLATE  ARJUN (W TYPE) 7" 18 TEETH</t>
  </si>
  <si>
    <t>GK 024</t>
  </si>
  <si>
    <t>OIL BRAKE PLATE  MKM (W TYPE) 6.5" 18 TEETH</t>
  </si>
  <si>
    <t>OIL BRAKE PLATE  MAHINDRA YUVO 7" 23 TEETH</t>
  </si>
  <si>
    <t>GK 025A</t>
  </si>
  <si>
    <t>OIL BRAKE PLATE  MAHINDRA YUVO (O.E) 7" 23 TEETH</t>
  </si>
  <si>
    <t>GK 026</t>
  </si>
  <si>
    <t>OIL BRAKE PLATE  YUVRAJ  4" 24 TEETH</t>
  </si>
  <si>
    <t>GK 030</t>
  </si>
  <si>
    <t>OIL STEEL PLATE  ARJUN 7"</t>
  </si>
  <si>
    <t>OIL STEEL PLATE  MKM  6.5"</t>
  </si>
  <si>
    <t>OIL STEEL PLATE  MKM N/M (THIN) 6.5"</t>
  </si>
  <si>
    <t>GK 031 B</t>
  </si>
  <si>
    <t>OIL STEEL PLATE  MKM THICK (O.E) 6.5"</t>
  </si>
  <si>
    <t>OIL STEEL PLATE  SWARAJ 6.5"</t>
  </si>
  <si>
    <t>GK 032 A</t>
  </si>
  <si>
    <t>OIL STEEL PLATE  SWARAJ 717 4"</t>
  </si>
  <si>
    <t>GK 033</t>
  </si>
  <si>
    <t>OIL STEEL PLATE  SONALIKA 6.5"</t>
  </si>
  <si>
    <t>OIL STEEL PLATE  NEW HOLLAND 6.5"</t>
  </si>
  <si>
    <t>GK 035</t>
  </si>
  <si>
    <t>OIL STEEL PLATE  BALWAN  6.5"</t>
  </si>
  <si>
    <t>GK 036</t>
  </si>
  <si>
    <t>OIL STEEL PLATE  MASSEY (PLAIN TYPE) 9.5"</t>
  </si>
  <si>
    <t>GK 037</t>
  </si>
  <si>
    <t>OIL STEEL PLATE  MASSEY (CUT TYPE) 9.5"</t>
  </si>
  <si>
    <t>GK 038</t>
  </si>
  <si>
    <t>OIL STEEL PLATE  EICHER 6.5"</t>
  </si>
  <si>
    <t>GK 038A</t>
  </si>
  <si>
    <t>OIL STEEL PLATE  EICHER N/M 6.5"</t>
  </si>
  <si>
    <t>OIL STEEL PLATE  JOHN DEERE 10"</t>
  </si>
  <si>
    <t>GK 040</t>
  </si>
  <si>
    <t>OIL STEEL PLATE  JOHN DEERE 12"</t>
  </si>
  <si>
    <t>GK 041</t>
  </si>
  <si>
    <t>OIL STEEL PLATE  JOHN DEERE 6"</t>
  </si>
  <si>
    <t>OIL STEEL PLATE  FARMTRAC 8"</t>
  </si>
  <si>
    <t>GK 043</t>
  </si>
  <si>
    <t>OIL STEEL PLATE  FARMTRAC 9.5"</t>
  </si>
  <si>
    <t>GK 043 A</t>
  </si>
  <si>
    <t>OIL STEEL PLATE  FARMTRAC 70 9.5"</t>
  </si>
  <si>
    <t>GK 044</t>
  </si>
  <si>
    <t>OIL STEEL PLATE  POWERTRAC 7"</t>
  </si>
  <si>
    <t>GK 044 A</t>
  </si>
  <si>
    <t>OIL STEEL PLATE  POWERTRAC 6.5"</t>
  </si>
  <si>
    <t>GK 045</t>
  </si>
  <si>
    <t>OIL STEEL PLATE  JCB 8.75"</t>
  </si>
  <si>
    <t>GK 046</t>
  </si>
  <si>
    <t>OIL STEEL PLATE  JCB 3DX 5.5"</t>
  </si>
  <si>
    <t>GK 047</t>
  </si>
  <si>
    <t>OIL STEEL PLATE  JCB 3D 5.25"</t>
  </si>
  <si>
    <t>GK 048</t>
  </si>
  <si>
    <t>OIL STEEL PLATE  ARJUN NOVO 9.5"</t>
  </si>
  <si>
    <t>GK 049</t>
  </si>
  <si>
    <t>OIL STEEL PLATE  YUVO (2 HOLE) 7"</t>
  </si>
  <si>
    <t>GK 050</t>
  </si>
  <si>
    <t>OIL STEEL PLATE  YUVO N/M 7"</t>
  </si>
  <si>
    <t>GK 050 A</t>
  </si>
  <si>
    <t>OIL STEEL PLATE  YUVO N/M (O.E) 7"</t>
  </si>
  <si>
    <t>GK 051</t>
  </si>
  <si>
    <t>OIL STEEL PLATE  YUVRAJ 4"</t>
  </si>
  <si>
    <t>GK 055</t>
  </si>
  <si>
    <t>CLUTCH PAD PLAIN (SET OF 8)</t>
  </si>
  <si>
    <t>GK 056</t>
  </si>
  <si>
    <t>CLUTCH PAD CUT (SET OF 8)</t>
  </si>
  <si>
    <t>GK 057</t>
  </si>
  <si>
    <t>CLUTCH PAD 4 CUT + 4 PLAIN (SET OF 8)</t>
  </si>
  <si>
    <t>GK 058</t>
  </si>
  <si>
    <t>CLUTCH PAD P.T.O PLAIN (SET OF 8)</t>
  </si>
  <si>
    <t>GK 078</t>
  </si>
  <si>
    <t>CLUTCH PLATE YUVO 4 WING 10 TEETH</t>
  </si>
  <si>
    <t>GK 079</t>
  </si>
  <si>
    <t>CLUTCH PLATE YUVO 5 WING 10 TEETH</t>
  </si>
  <si>
    <t>GK 080</t>
  </si>
  <si>
    <t>CLUTCH PLATE ARJUN  4 WING 10 TEETH</t>
  </si>
  <si>
    <t>GK 081</t>
  </si>
  <si>
    <t>CLUTCH PLATE ARJUN  5 WING 10 TEETH</t>
  </si>
  <si>
    <t>GK 082</t>
  </si>
  <si>
    <t>CLUTCH PLATE ARJUN 6 WING 10 TEETH</t>
  </si>
  <si>
    <t>GK 083</t>
  </si>
  <si>
    <t>CLUTCH PLATE ARJUN 7 WING 10 TEETH</t>
  </si>
  <si>
    <t>GK 084</t>
  </si>
  <si>
    <t>PTO PLATE TIKONA ARJUN 3 WNG 10 TEETH</t>
  </si>
  <si>
    <t>GK 087</t>
  </si>
  <si>
    <t>CLUTCH PLATE SONALIKA / SWARAJ  3 WING 8 TEETH</t>
  </si>
  <si>
    <t>GK 088</t>
  </si>
  <si>
    <t>CLUTCH PLATE SONALIKA / SWARAJ  4 WING  8 TEETH</t>
  </si>
  <si>
    <t>GK 089</t>
  </si>
  <si>
    <t>CLUTCH PLATE SONALIKA / SWARAJ 5 WING  8 TEETH</t>
  </si>
  <si>
    <t>GK 090</t>
  </si>
  <si>
    <t>CLUTCH PLATE SONALIKA / SWARAJ  6 WING 8 TEETH</t>
  </si>
  <si>
    <t>GK 091</t>
  </si>
  <si>
    <t>CLUTCH PLATE SONALIKA / SWARAJ 7 WING 8 TEETH</t>
  </si>
  <si>
    <t>GK 095</t>
  </si>
  <si>
    <t>CLUTCH PLATE JOHN DEERE  3 WING 19 TEETH</t>
  </si>
  <si>
    <t>GK 096</t>
  </si>
  <si>
    <t>CLUTCH PLATE JOHN DEERE  4 WING 19 TEETH</t>
  </si>
  <si>
    <t>GK 097</t>
  </si>
  <si>
    <t>CLUTCH PLATE JOHN DEERE  5 WING 19 TEETH</t>
  </si>
  <si>
    <t>GK 098</t>
  </si>
  <si>
    <t>CLUTCH PLATE JOHN DEERE  6 WING 19 TEETH</t>
  </si>
  <si>
    <t>GK 102</t>
  </si>
  <si>
    <t>CLUTCH PLATE JOHN DEERE  3 WING 13 TEETH</t>
  </si>
  <si>
    <t>GK 103</t>
  </si>
  <si>
    <t>CLUTCH PLATE JOHN DEERE 4 WING 13 TEETH</t>
  </si>
  <si>
    <t>GK 104</t>
  </si>
  <si>
    <t>CLUTCH PLATE JOHN DEERE  5 WING  13 TEETH</t>
  </si>
  <si>
    <t>GK 105</t>
  </si>
  <si>
    <t>CLUTCH PLATE JOHN DEERE 6 WING 13 TEETH</t>
  </si>
  <si>
    <t>GK 109</t>
  </si>
  <si>
    <t>CLUTCH PLATE SAME GREAVES 4 WING 14 TEETH</t>
  </si>
  <si>
    <t>GK 110</t>
  </si>
  <si>
    <t>CLUTCH PLATE SAME GREAVES 5 WING 14 TEETH</t>
  </si>
  <si>
    <t>GK111</t>
  </si>
  <si>
    <t>CLUTCH PLATE SAME GREAVES 4 WING  20 TEETH</t>
  </si>
  <si>
    <t>GK 113</t>
  </si>
  <si>
    <t>CLUTCH PLATE HMT  4 WING 18 TEETH</t>
  </si>
  <si>
    <t>GK 114</t>
  </si>
  <si>
    <t>CLUTCH PLATE HMT  5 WING 18 TEETH</t>
  </si>
  <si>
    <t>GK 117</t>
  </si>
  <si>
    <t>CLUTCH PLATE EICHER  4 WING 10 TEETH</t>
  </si>
  <si>
    <t>GK 118</t>
  </si>
  <si>
    <t>CLUTCH PLATE EICHER 5 WING 10 TEETH</t>
  </si>
  <si>
    <t>GK 121</t>
  </si>
  <si>
    <t>CLUTCH PLATE NEW HOLLAND 3630  4 WING 14 TEETH</t>
  </si>
  <si>
    <t>GK 122</t>
  </si>
  <si>
    <t>CLUTCH PLATE NEW HOLLAND 3630 5 WING 14 TEETH</t>
  </si>
  <si>
    <t>GK 123</t>
  </si>
  <si>
    <t>CLUTCH PLATE NEW HOLLAND 3630  6 WING 14 TEETH</t>
  </si>
  <si>
    <t>GK 125</t>
  </si>
  <si>
    <t>CLUTCH PLATE NEW HOLLAND 3230  4 WING 10 TEETH</t>
  </si>
  <si>
    <t>GK 126</t>
  </si>
  <si>
    <t>CLUTCH PLATE NEW HOLLAND 3230 5 WING 10 TEETH</t>
  </si>
  <si>
    <t>GK 127</t>
  </si>
  <si>
    <t>CLUTCH PLATE NEW HOLLAND 3230  6 WING 10 TEETH</t>
  </si>
  <si>
    <t>GK 130</t>
  </si>
  <si>
    <t>CLUTCH PLATE POWERTRAC 4 WING 10 TEETH</t>
  </si>
  <si>
    <t>GK 131</t>
  </si>
  <si>
    <t>CLUTCH PLATE POWERTRAC  5 WING 10 TEETH</t>
  </si>
  <si>
    <t>GK 132</t>
  </si>
  <si>
    <t>CLUTCH PLATE POWERTRAC 12" 5 WING  TEETH</t>
  </si>
  <si>
    <t>GK 133</t>
  </si>
  <si>
    <t>CLUTCH PLATE FARMTRAC 4 WING 10 TEETH</t>
  </si>
  <si>
    <t>GK 134</t>
  </si>
  <si>
    <t>CLUTCH PLATE FARMTRAC  5 WING 10 TEETH</t>
  </si>
  <si>
    <t>PRESSURE PLATE ASSY. MAHINDRA DIAPHRAGM 11"</t>
  </si>
  <si>
    <t>GK 141</t>
  </si>
  <si>
    <t>PRESSURE PLATE ASSY. MAHINDRA DI  11"</t>
  </si>
  <si>
    <t>PRESSURE PLATE ASSY. BHOOMIPUTRA  11"</t>
  </si>
  <si>
    <t>GK 144</t>
  </si>
  <si>
    <t>GK 145</t>
  </si>
  <si>
    <t>GK 146</t>
  </si>
  <si>
    <t>GK 147</t>
  </si>
  <si>
    <t>GK 148</t>
  </si>
  <si>
    <t>GK 149</t>
  </si>
  <si>
    <t>GK 150</t>
  </si>
  <si>
    <t>GK 152</t>
  </si>
  <si>
    <t>GK 154</t>
  </si>
  <si>
    <t>GK 155</t>
  </si>
  <si>
    <t>GK 157</t>
  </si>
  <si>
    <t>GK 159</t>
  </si>
  <si>
    <t>PRESSURE PLATE TAWA MAHINDRA / MASSEY P3 10"</t>
  </si>
  <si>
    <t>GK 167</t>
  </si>
  <si>
    <t>PRESSURE PLATE TAWA MAHINDRA DI / MASSEY DI / FORD / 355 11"</t>
  </si>
  <si>
    <t>GK 168</t>
  </si>
  <si>
    <t>PRESSURE PLATE TAWA MAHINDRA SARPANCH 11"</t>
  </si>
  <si>
    <t>PRESSURE PLATE TAWA ESCORTS 335 / 345 / SWARAJ 735 10"</t>
  </si>
  <si>
    <t>GK 170</t>
  </si>
  <si>
    <t>PRESSURE PLATE TAWA SWARAJ 855 / G B 40 12"</t>
  </si>
  <si>
    <t>GK 171</t>
  </si>
  <si>
    <t>PRESSURE PLATE TAWA EICHER 9.25"</t>
  </si>
  <si>
    <t>GK 172</t>
  </si>
  <si>
    <t>PRESSURE PLATE TAWA SONALIKA DUAL CLUTCH 11"</t>
  </si>
  <si>
    <t>GK 173</t>
  </si>
  <si>
    <t>PRESSURE PLATE TAWA SONALIKA P.T.O 11"</t>
  </si>
  <si>
    <t>GK 174</t>
  </si>
  <si>
    <t>PRESSURE PLATE TAWA NEW HOLLAND MAIN  11''</t>
  </si>
  <si>
    <t>GK 175</t>
  </si>
  <si>
    <t>BRAKE DISC ACTUATING MAHINDRA  6.5"</t>
  </si>
  <si>
    <t>GK 176</t>
  </si>
  <si>
    <t>BRAKE DISC ACTUATING ARJUN O/M 7"</t>
  </si>
  <si>
    <t>GK 177</t>
  </si>
  <si>
    <t>BRAKE DISC ACTUATING SARPANCH 7.5"</t>
  </si>
  <si>
    <t>GK 178</t>
  </si>
  <si>
    <t>BRAKE DISC ACTUATING YUVRAJ 4"</t>
  </si>
  <si>
    <t>GK 179</t>
  </si>
  <si>
    <t>BRAKE DISC ACTUATING SWARAJ 735 6.5"</t>
  </si>
  <si>
    <t>GK 180</t>
  </si>
  <si>
    <t>BRAKE DISC ACTUATING SWARAJ 855 7.5"</t>
  </si>
  <si>
    <t>GK 181</t>
  </si>
  <si>
    <t>BRAKE DISC ACTUATING SONALIKA 7.5"</t>
  </si>
  <si>
    <t>GK 182</t>
  </si>
  <si>
    <t>BRAKE DISC ACTUATING MASSEY  8.75"</t>
  </si>
  <si>
    <t>GK 182 A</t>
  </si>
  <si>
    <t>BRAKE DISC ACTUATING MASSEY DURA 8.75''</t>
  </si>
  <si>
    <t>GK 183</t>
  </si>
  <si>
    <t>BRAKE DISC ACTUATING FORD  8.75"</t>
  </si>
  <si>
    <t>GK 184</t>
  </si>
  <si>
    <t>BRAKE DISC ACTUATING HMT 6.5"</t>
  </si>
  <si>
    <t>GK 185</t>
  </si>
  <si>
    <t>BRAKE DISC ACTUATING EICHER  7"</t>
  </si>
  <si>
    <t>GK 186</t>
  </si>
  <si>
    <t>BRAKE DISC ACTUATING ESCORTS 6.5"</t>
  </si>
  <si>
    <t>GK 187</t>
  </si>
  <si>
    <t>BRAKE DISC ACTUATING JOHN DEERE  (LH+RH) 10"</t>
  </si>
  <si>
    <t>GK 187 A</t>
  </si>
  <si>
    <t>BRAKE DISC ACTUATING JOHN DEERE  (LH) 10"</t>
  </si>
  <si>
    <t>GK 187 B</t>
  </si>
  <si>
    <t>BRAKE DISC ACTUATING JOHN DEERE  (RH) 10"</t>
  </si>
  <si>
    <t>GK 189</t>
  </si>
  <si>
    <t>BRAKE DISC ACTUATING FARMTRAC (OIB) 8.75"</t>
  </si>
  <si>
    <t>GK 191</t>
  </si>
  <si>
    <t>BRAKE DISC ACTUATING MASSEY (OIB) 8.75"</t>
  </si>
  <si>
    <t>GK 192</t>
  </si>
  <si>
    <t>BRAKE DISC ACTUATING MKM (OIB) 6.5"</t>
  </si>
  <si>
    <t>GK 193</t>
  </si>
  <si>
    <t>BRAKE DISC ACTUATING JOHN DEERE 12"</t>
  </si>
  <si>
    <t>BRAKE DISC ACTUATING ARJUN 605  7.5"</t>
  </si>
  <si>
    <t>GK 200</t>
  </si>
  <si>
    <t>BRAKE DISC ACTUATING ASSY MAHINDRA  6.5"</t>
  </si>
  <si>
    <t>GK 200A</t>
  </si>
  <si>
    <t>BRAKE DISC ACTUATING ASSY MAHINDRA W/PATTI &amp; BOLT 6.5"</t>
  </si>
  <si>
    <t>GK 201</t>
  </si>
  <si>
    <t>BRAKE DISC ACTUATING ASSY ARJUN O/M 7"</t>
  </si>
  <si>
    <t>BRAKE DISC ACTUATING ASSY SARPANCH 7.5"</t>
  </si>
  <si>
    <t>BRAKE DISC ACTUATING ASSY YUVRAJ 4"</t>
  </si>
  <si>
    <t>GK 204</t>
  </si>
  <si>
    <t>BRAKE DISC ACTUATING ASSY SWARAJ 735 6.5"</t>
  </si>
  <si>
    <t>GK 205</t>
  </si>
  <si>
    <t>BRAKE DISC ACTUATING ASSY SWARAJ 855 7.5"</t>
  </si>
  <si>
    <t>GK 206</t>
  </si>
  <si>
    <t>BRAKE DISC ACTUATING ASSY SONALIKA 7.5"</t>
  </si>
  <si>
    <t>GK 207</t>
  </si>
  <si>
    <t>BRAKE DISC ACTUATING ASSY MASSEY  8.75"</t>
  </si>
  <si>
    <t>GK 207 A</t>
  </si>
  <si>
    <t>BRAKE DISC ACTUATING ASSY MASSEY DURA 8.75''</t>
  </si>
  <si>
    <t>GK 208</t>
  </si>
  <si>
    <t>BRAKE DISC ACTUATING ASSY FORD  8.75"</t>
  </si>
  <si>
    <t>GK 209</t>
  </si>
  <si>
    <t>BRAKE DISC ACTUATING ASSY HMT 6.5"</t>
  </si>
  <si>
    <t>GK 210</t>
  </si>
  <si>
    <t>BRAKE DISC ACTUATING ASSY EICHER 7"</t>
  </si>
  <si>
    <t>GK 211</t>
  </si>
  <si>
    <t>BRAKE DISC ACTUATING ASSY ESCORTS 6.5"</t>
  </si>
  <si>
    <t>GK 212</t>
  </si>
  <si>
    <t>BRAKE DISC ACTUATING ASSY JOHN DEERE 10"</t>
  </si>
  <si>
    <t>GK 213</t>
  </si>
  <si>
    <t>BRAKE DISC ACTUATING ASSY SWARAJ (OIB) 6.5"</t>
  </si>
  <si>
    <t>GK 214</t>
  </si>
  <si>
    <t>BRAKE DISC ACTUATING ASSY FARMTRAC (OIB) 8.75"</t>
  </si>
  <si>
    <t>GK 215</t>
  </si>
  <si>
    <t>BRAKE DISC ACTUATING ASSY NEW HOLLAND (OIB) 6.5"</t>
  </si>
  <si>
    <t>GK 216</t>
  </si>
  <si>
    <t>BRAKE DISC ACTUATING ASSY MASSEY (OIB) 8.75"</t>
  </si>
  <si>
    <t>GK 217</t>
  </si>
  <si>
    <t>BRAKE DISC ACTUATING ASSY MKM (OIB) 6.5"</t>
  </si>
  <si>
    <t>GK 218</t>
  </si>
  <si>
    <t>BRAKE DISC ACTUATING ASSY ARJUN 605  7.5"</t>
  </si>
  <si>
    <t>GK 225</t>
  </si>
  <si>
    <t xml:space="preserve">BRAKE DISC PLATE MAHINDRA </t>
  </si>
  <si>
    <t>GK 225 A</t>
  </si>
  <si>
    <t>BRAKE DISC PLATE MAHINDRA O/S</t>
  </si>
  <si>
    <t>GK 226</t>
  </si>
  <si>
    <t>BRAKE DISC PLATE SWARAJ 735</t>
  </si>
  <si>
    <t>GK 226 A</t>
  </si>
  <si>
    <t>BRAKE DISC PLATE SWARAJ 735 O/S</t>
  </si>
  <si>
    <t>GK 227</t>
  </si>
  <si>
    <t>BRAKE DISC PLATE HMT 3522</t>
  </si>
  <si>
    <t>GK 229</t>
  </si>
  <si>
    <t xml:space="preserve">BRAKE DISC PLATE SONALIKA 18 HOLE </t>
  </si>
  <si>
    <t>GK 230</t>
  </si>
  <si>
    <t xml:space="preserve">BRAKE DISC PLATE SONALIKA 20 HOLE </t>
  </si>
  <si>
    <t>GK 230 A</t>
  </si>
  <si>
    <t>BRAKE DISC PLATE SONALIKA 20 HOLE O/S</t>
  </si>
  <si>
    <t>GK 231</t>
  </si>
  <si>
    <t xml:space="preserve">BRAKE DISC PLATE SONALIKA 24 HOLE </t>
  </si>
  <si>
    <t>GK 232</t>
  </si>
  <si>
    <t>BRAKE DISC PLATE MASSEY</t>
  </si>
  <si>
    <t>GK 232 A</t>
  </si>
  <si>
    <t>BRAKE DISC PLATE MASSEY O/S</t>
  </si>
  <si>
    <t>GK 233</t>
  </si>
  <si>
    <t>BRAKE DISC PLATE FORD 3610</t>
  </si>
  <si>
    <t>GK 234</t>
  </si>
  <si>
    <t>BRAKE DISC PLATE SWARAJ 855</t>
  </si>
  <si>
    <t>GK 234 A</t>
  </si>
  <si>
    <t>BRAKE DISC PLATE SWARAJ 855 O/S</t>
  </si>
  <si>
    <t>GK 235</t>
  </si>
  <si>
    <t>BRAKE DISC PLATE EICHER</t>
  </si>
  <si>
    <t>GK 235 A</t>
  </si>
  <si>
    <t>BRAKE DISC PLATE EICHER O/S</t>
  </si>
  <si>
    <t>GK 236</t>
  </si>
  <si>
    <t>BRAKE DISC PLATE ESCORTS 355</t>
  </si>
  <si>
    <t>GK 236 A</t>
  </si>
  <si>
    <t>BRAKE DISC PLATE ESCORTS 355 O/S</t>
  </si>
  <si>
    <t>GK 237</t>
  </si>
  <si>
    <t>BRAKE DISC PLATE MASSEY DURO</t>
  </si>
  <si>
    <t>GK 238</t>
  </si>
  <si>
    <t>BRAKE DISC PLATE FARMTRAC 60</t>
  </si>
  <si>
    <t>GK 239</t>
  </si>
  <si>
    <t>BRAKE DISC PLATE MAHINDRA 585 (18 HOLE)</t>
  </si>
  <si>
    <t>GK 240</t>
  </si>
  <si>
    <t>BRAKE DISC PLATE EICHER 7" (18 HOLE )</t>
  </si>
  <si>
    <t>GK 241</t>
  </si>
  <si>
    <t>BRAKE DISC PLATE ARJUN 24 HOLE</t>
  </si>
  <si>
    <t>GK 242</t>
  </si>
  <si>
    <t>BRAKE DISC PLATE MASSEY 245 (49 TEETH)</t>
  </si>
  <si>
    <t>GK 243</t>
  </si>
  <si>
    <t>BRAKE DISC PLATE POWERTRAC  7"</t>
  </si>
  <si>
    <t>BRAKE DISC PLATE MASSEY EAGLE  (47 TEETH)</t>
  </si>
  <si>
    <t>GK 260</t>
  </si>
  <si>
    <t>BRAKE DISC MAHINDRA  (Set of 4 Pcs.)</t>
  </si>
  <si>
    <t>GK 260 A</t>
  </si>
  <si>
    <t>BRAKE DISC MAHINDRA O/S (Set of 4 Pcs.)</t>
  </si>
  <si>
    <t>GK 261</t>
  </si>
  <si>
    <t>BRAKE DISC SWARAJ 735 (Set of 4 Pcs.)</t>
  </si>
  <si>
    <t>GK 261 A</t>
  </si>
  <si>
    <t>BRAKE DISC SWARAJ 735 O/S (Set of 4 Pcs.)</t>
  </si>
  <si>
    <t>GK 262</t>
  </si>
  <si>
    <t>BRAKE DISC HMT 3522 (Set of 4 Pcs.)</t>
  </si>
  <si>
    <t>BRAKE DISC YUVRAJ (Set of 4 Pcs.)</t>
  </si>
  <si>
    <t>GK 264</t>
  </si>
  <si>
    <t>BRAKE DISC SONALIKA 18 HOLE  (Set of 4 Pcs.)</t>
  </si>
  <si>
    <t>GK 265</t>
  </si>
  <si>
    <t>BRAKE DISC SONALIKA 20 HOLE  (Set of 4 Pcs.)</t>
  </si>
  <si>
    <t>GK 265 A</t>
  </si>
  <si>
    <t>BRAKE DISC SONALIKA 20 HOLE O/S (Set of 4 Pcs.)</t>
  </si>
  <si>
    <t>GK 266</t>
  </si>
  <si>
    <t>BRAKE DISC SONALIKA 24 HOLE  (Set of 4 Pcs.)</t>
  </si>
  <si>
    <t>GK 267</t>
  </si>
  <si>
    <t>BRAKE DISC MASSEY (Set of 4 Pcs.)</t>
  </si>
  <si>
    <t>GK 267 A</t>
  </si>
  <si>
    <t>BRAKE DISC MASSEY O/S (Set of 4 Pcs.)</t>
  </si>
  <si>
    <t>GK 268</t>
  </si>
  <si>
    <t>BRAKE DISC FORD 3610 (Set of 4 Pcs.)</t>
  </si>
  <si>
    <t>GK 268 A</t>
  </si>
  <si>
    <t>BRAKE DISC FORD 3610 O/S  (Set of 4 Pcs.)</t>
  </si>
  <si>
    <t>GK 269</t>
  </si>
  <si>
    <t>BRAKE DISC SWARAJ 855 (Set of 4 Pcs.)</t>
  </si>
  <si>
    <t>GK 269 A</t>
  </si>
  <si>
    <t>BRAKE DISC SWARAJ 855 O/S (Set of 4 Pcs.)</t>
  </si>
  <si>
    <t>GK 270</t>
  </si>
  <si>
    <t>BRAKE DISC EICHER (Set of 4 Pcs.)</t>
  </si>
  <si>
    <t>GK 271</t>
  </si>
  <si>
    <t>BRAKE DISC ESCORTS 355 (Set of 4 Pcs.)</t>
  </si>
  <si>
    <t>GK 272</t>
  </si>
  <si>
    <t>BRAKE DISC MASSEY DURO (Set of 4 Pcs.)</t>
  </si>
  <si>
    <t>GK 273</t>
  </si>
  <si>
    <t>BRAKE DISC FARMTRAC 60 (Set of 4 Pcs.)</t>
  </si>
  <si>
    <t>GK 274</t>
  </si>
  <si>
    <t>BRAKE DISC MAHINDRA 585 (18 HOLE) (Set of 4 Pcs.)</t>
  </si>
  <si>
    <t>GK 276</t>
  </si>
  <si>
    <t>BRAKE DISC ARJUN 24 HOLE  (Set of 4 Pcs.)</t>
  </si>
  <si>
    <t>GK 295</t>
  </si>
  <si>
    <t>BRAKE SHOE WITH LINING HMT 2511</t>
  </si>
  <si>
    <t>GK 296</t>
  </si>
  <si>
    <t>BRAKE SHOE WITH LINING HMT 5911</t>
  </si>
  <si>
    <t>GK 297</t>
  </si>
  <si>
    <t>BRAKE SHOE WITH LINING MASSEY 1035</t>
  </si>
  <si>
    <t>GK 298</t>
  </si>
  <si>
    <t>BRAKE SHOE WITH LINING FORD</t>
  </si>
  <si>
    <t>GK 301</t>
  </si>
  <si>
    <t>BRAKE LINING HMT 2511 (Set of 4 Pcs.)</t>
  </si>
  <si>
    <t>GK 301 A</t>
  </si>
  <si>
    <t>BRAKE LINING HMT 2511 RIGID (Set of 4 Pcs.)</t>
  </si>
  <si>
    <t>GK 302</t>
  </si>
  <si>
    <t>BRAKE LINING HMT 5911 (Set of 4 Pcs.)</t>
  </si>
  <si>
    <t>GK 303</t>
  </si>
  <si>
    <t>BRAKE LINING MASSEY 1035 STD. (Set of 4 Pcs.)</t>
  </si>
  <si>
    <t>GK 303 A</t>
  </si>
  <si>
    <t>BRAKE LINING MASSEY 1035 1st O/S (1/32) (Set of 4 Pcs.)</t>
  </si>
  <si>
    <t>GK 303 B</t>
  </si>
  <si>
    <t>BRAKE LINING MASSEY 1035 2nd O/S (1/16) (Set of 4 Pcs.)</t>
  </si>
  <si>
    <t>GK 304</t>
  </si>
  <si>
    <t>BRAKE LINING FORD STD. (Set of 4 Pcs.)</t>
  </si>
  <si>
    <t>GK 304 A</t>
  </si>
  <si>
    <t>BRAKE LINING FORD 1st O/S (1/32) (Set of 4 Pcs.)</t>
  </si>
  <si>
    <t>GK 304 B</t>
  </si>
  <si>
    <t>BRAKE LINING FORD 2nd O/S (1/16) (Set of 4 Pcs.)</t>
  </si>
  <si>
    <t>BRAKE LINING MASSEY RIGID (O.E) (Set of 4 Pcs.)</t>
  </si>
  <si>
    <t>GK 306</t>
  </si>
  <si>
    <t>BRAKE LINING EICHER N/M (Set of 4 Pcs.)</t>
  </si>
  <si>
    <t>GK 307</t>
  </si>
  <si>
    <t>BRAKE LINING ESCORTS 325/355 (Set of 4 Pcs.)</t>
  </si>
  <si>
    <t>GK 308</t>
  </si>
  <si>
    <t>BRAKE LINING ESCORTS 345 (Set of 4 Pcs.)</t>
  </si>
  <si>
    <t>GK 309</t>
  </si>
  <si>
    <t>CLUTCH PLATE ARJUN NOVO 12" 21 TEETH</t>
  </si>
  <si>
    <t>GK 310</t>
  </si>
  <si>
    <t>CLUTCH PLATE N/A SARPANCH 6 SPRING 585 DI / 605 DI LUK TYPE 11" 10 TEETH</t>
  </si>
  <si>
    <t>CLUTCH PLATE N/A SARPANCH 5 SPRING VALEO TYPE 585 DI / 605 DI 11" 10 TEETH</t>
  </si>
  <si>
    <t>GK 311 A</t>
  </si>
  <si>
    <t>CLUTCH PLATE N/A SARPANCH 5 SPRING (HI COPPER) 11" 10 TEETH</t>
  </si>
  <si>
    <t>GK 312</t>
  </si>
  <si>
    <t>CLUTCH PLATE N/A MAHINDRA 585 DI PTO 9" 10 TEETH</t>
  </si>
  <si>
    <t>GK 313</t>
  </si>
  <si>
    <t>CLUTCH PLATE N/A MAHINDRA B-275 10" 10 TEETH</t>
  </si>
  <si>
    <t>GK 314</t>
  </si>
  <si>
    <t>CLUTCH PLATE N/A MAHINDRA 475 DI / 265 DI SPRING TYPE 10" 10 TEETH</t>
  </si>
  <si>
    <t>GK 315</t>
  </si>
  <si>
    <t>CLUTCH PLATE N/A M&amp;M DI  / MF DI DISH TYPE (AMREP TYPE) 11" 10 TEETH</t>
  </si>
  <si>
    <t>GK 316 A</t>
  </si>
  <si>
    <t>CLUTCH PLATE N/A MAHINDRA 575 DI (CLOSE TYPE) 11" 10 TEETH</t>
  </si>
  <si>
    <t>GK 317</t>
  </si>
  <si>
    <t>CLUTCH PLATE N/A MAHINDRA 434 DI (SPRING TYPE) 11" 10 TEETH</t>
  </si>
  <si>
    <t>GK 318</t>
  </si>
  <si>
    <t>CLUTCH PLATE N/A MAHINDRA YUVRAJ 4 SPRING 8" 24 TEETH</t>
  </si>
  <si>
    <t>GK 319</t>
  </si>
  <si>
    <t>CLUTCH PLATE N/A MAHINDRA 434 DI RIGID 11" 10 TEETH</t>
  </si>
  <si>
    <t>GK 320</t>
  </si>
  <si>
    <t>CLUTCH PLATE N/A MAHINDRA YUVO 11" 10 TEETH</t>
  </si>
  <si>
    <t>GK 324</t>
  </si>
  <si>
    <t>GK 324 A</t>
  </si>
  <si>
    <t>GK 325</t>
  </si>
  <si>
    <t>CLUTCH PLATE N/A SWARAJ 724 9.25" 8 TEETH</t>
  </si>
  <si>
    <t>GK 326</t>
  </si>
  <si>
    <t>CLUTCH PLATE N/A SWARAJ 735 10" 8 TEETH</t>
  </si>
  <si>
    <t>GK 327</t>
  </si>
  <si>
    <t>CLUTCH PLATE N/A SWARAJ 855 / 735 FE (SPRING TYPE) 11" 8 TEETH</t>
  </si>
  <si>
    <t>GK 328</t>
  </si>
  <si>
    <t>CLUTCH PLATE N/A SWARAJ 855 (RIGID &amp; CUSHION TYPE) 11" 8 TEETH</t>
  </si>
  <si>
    <t>GK 328 A</t>
  </si>
  <si>
    <t>CLUTCH PLATE N/A SWARAJ 855 (RIGID &amp; CUSHION TYPE) HIGH COPPER 11" 8 TEETH</t>
  </si>
  <si>
    <t>GK 329</t>
  </si>
  <si>
    <t>CLUTCH PLATE N/A SWARAJ 855 RIGID 11" 8 TEETH</t>
  </si>
  <si>
    <t>GK 330</t>
  </si>
  <si>
    <t>CLUTCH PLATE N/A SWARAJ 855 PTO 11" 12 TEETH</t>
  </si>
  <si>
    <t>GK 331</t>
  </si>
  <si>
    <t>CLUTCH PLATE N/A SWARAJ 855 SPRING TYPE (310 DIA) 12.25" 8 TEETH</t>
  </si>
  <si>
    <t>GK 331 A</t>
  </si>
  <si>
    <t>CLUTCH PLATE N/A SWARAJ 855 SPRING TYPE (310 DIA) CLOSE TYPE 12.25" 8 TEETH</t>
  </si>
  <si>
    <t>GK 332</t>
  </si>
  <si>
    <t>CLUTCH PLATE N/A SWARAJ 855 VALEO TYPE RIGID 11" 8 TEETH</t>
  </si>
  <si>
    <t>GK 333</t>
  </si>
  <si>
    <t>CLUTCH PLATE N/A SWARAJ DIAPHRAGM TYPE 5 SPRING VALEO TYPE 11" 8 TEETH</t>
  </si>
  <si>
    <t>GK 334</t>
  </si>
  <si>
    <t>CLUTCH PLATE N/A SWARAJ 855 LUK TYPE RIGID (40 HOLE) 11'' 8 TEETH</t>
  </si>
  <si>
    <t>GK 335</t>
  </si>
  <si>
    <t>CLUTCH PLATE N/A SWARAJ 855 6 SPRING LUK TYPE (40 HOLE)   TEETH</t>
  </si>
  <si>
    <t>GK 337</t>
  </si>
  <si>
    <t>CLUTCH PLATE N/A FERGUSON 135 / 245 COOPA TYPE 12 21 TEETH</t>
  </si>
  <si>
    <t>GK 338</t>
  </si>
  <si>
    <t>CLUTCH PLATE N/A FERGUSON 135 / 245 COOPA TYPE 12" 10 TEETH</t>
  </si>
  <si>
    <t>GK 339</t>
  </si>
  <si>
    <t>CLUTCH PLATE N/A FERGUSON P3 10" 10 TEETH</t>
  </si>
  <si>
    <t>GK 340</t>
  </si>
  <si>
    <t>CLUTCH PLATE N/A FERGUSON IMT PTO 9" 10 TEETH</t>
  </si>
  <si>
    <t>GK 341</t>
  </si>
  <si>
    <t>CLUTCH PLATE N/A FERGUSON IMT 533/555/504 COOPA TYPE   TEETH</t>
  </si>
  <si>
    <t>GK 342 A</t>
  </si>
  <si>
    <t>CLUTCH PLATE N/A MASSEY DI ( CLOSE TYPE) 11" 10 TEETH</t>
  </si>
  <si>
    <t>GK 343</t>
  </si>
  <si>
    <t>PTO PLATE N/A MASSEY 135 / 245 PTO (W/O SPRING) 10" 25 TEETH</t>
  </si>
  <si>
    <t>GK 343 A</t>
  </si>
  <si>
    <t>PTO PLATE N/A MASSEY 135 / 245 PTO (W/O SPRING) 10" 10 TEETH</t>
  </si>
  <si>
    <t>GK 344</t>
  </si>
  <si>
    <t>PTO PLATE N/A MASSEY 135 / 245 PTO (SPRING TYPE) 10" 25 TEETH</t>
  </si>
  <si>
    <t>GK 345</t>
  </si>
  <si>
    <t>CLUTCH PLATE N/A MASSEY DI (SPRING TYPE) 11" 10 TEETH</t>
  </si>
  <si>
    <t>GK 346</t>
  </si>
  <si>
    <t>CLUTCH PLATE N/A TAFE-25 9.25" 10 TEETH</t>
  </si>
  <si>
    <t>GK 347</t>
  </si>
  <si>
    <t>CLUTCH PLATE N/A MASSEY MAHAN (RIGID) 11" 10 TEETH</t>
  </si>
  <si>
    <t>GK 349</t>
  </si>
  <si>
    <t>CLUTCH PLATE N/A HINDUSTAN G-453 11" 16 TEETH</t>
  </si>
  <si>
    <t>GK 350</t>
  </si>
  <si>
    <t>CLUTCH PLATE N/A HMT PTO RIGID 11" 28 TEETH</t>
  </si>
  <si>
    <t>GK 351</t>
  </si>
  <si>
    <t>CLUTCH PLATE N/A HMT 2011 / 2511 / 3511 11" 16 TEETH</t>
  </si>
  <si>
    <t>GK 352</t>
  </si>
  <si>
    <t>CLUTCH PLATE N/A HMT 5911 11" 18 TEETH</t>
  </si>
  <si>
    <t>GK 353</t>
  </si>
  <si>
    <t>GK 354</t>
  </si>
  <si>
    <t>CLUTCH PLATE N/A HMT 4022 PTO 12" 28 TEETH</t>
  </si>
  <si>
    <t>GK 357</t>
  </si>
  <si>
    <t>CLUTCH PLATE N/A EICHER 485 (SPRING TYPE) 11" 10 TEETH</t>
  </si>
  <si>
    <t>GK 358</t>
  </si>
  <si>
    <t>CLUTCH PLATE EICHER 364 NC (10", 10 TEETH)</t>
  </si>
  <si>
    <t>GK 359</t>
  </si>
  <si>
    <t>CLUTCH PLATE N/A EICHER SONA / EICHER 312 (VEER PRATAP) 10" 10 TEETH</t>
  </si>
  <si>
    <t>GK 360</t>
  </si>
  <si>
    <t>CLUTCH PLATE N/A EICHER L/M (RIGID &amp; CUSHION TYPE) 9.25" 10 TEETH</t>
  </si>
  <si>
    <t>GK 361</t>
  </si>
  <si>
    <t>CLUTCH PLATE N/A EICHER O/M W/O SPRING 8.75" 10 TEETH</t>
  </si>
  <si>
    <t>GK 362</t>
  </si>
  <si>
    <t>CLUTCH PLATE N/A EICHER N/M (SPRING &amp; OPEN TYPE) 9.25" 10 TEETH</t>
  </si>
  <si>
    <t>GK 363</t>
  </si>
  <si>
    <t>CLUTCH PLATE N/A EICHER N/M (CLOSE TYPE) 9.25" 10 TEETH</t>
  </si>
  <si>
    <t>GK 364</t>
  </si>
  <si>
    <t>CLUTCH PLATE N/A EICHER VALEO TYPE (SPRING TYPE) 11" 10 TEETH</t>
  </si>
  <si>
    <t>GK 364 A</t>
  </si>
  <si>
    <t>CLUTCH PALTE EICHER 6 SPRING LUK TYPE (N/A) 11" 10 TEETH</t>
  </si>
  <si>
    <t>GK 365</t>
  </si>
  <si>
    <t>CLUTCH PLATE N/A EICHER PTO RIGID 11'' 21 TEETH</t>
  </si>
  <si>
    <t>GK 368</t>
  </si>
  <si>
    <t>CLUTCH PLATE N/A SONALIKA 740 DI (RIGID &amp; CUSHION TYPE) 11" 8 TEETH</t>
  </si>
  <si>
    <t>GK 369</t>
  </si>
  <si>
    <t>CLUTCH PLATE N/A SONALIKA DI (RIGID &amp; CUSHION TYPE) 11.5" 8 TEETH</t>
  </si>
  <si>
    <t>GK 370</t>
  </si>
  <si>
    <t>CLUTCH PLATE N/A SONALIKA PTO (12 HOLE) 11" 12 TEETH</t>
  </si>
  <si>
    <t>GK 377</t>
  </si>
  <si>
    <t>CLUTCH PLATE N/A FARMTRAC 60 MAIN RIGID 12" 10 TEETH</t>
  </si>
  <si>
    <t>GK 378</t>
  </si>
  <si>
    <t>CLUTCH PLATE N/A FARMTRAC PTO 11" 29 TEETH</t>
  </si>
  <si>
    <t>GK 379</t>
  </si>
  <si>
    <t>CLUTCH PLATE N/A FARMTRAC 60 MAIN SPRING TYPE 12" 10 TEETH</t>
  </si>
  <si>
    <t>GK 380</t>
  </si>
  <si>
    <t>CLUTCH PLATE N/A ESCORTS C-345 10" 10 TEETH</t>
  </si>
  <si>
    <t>GK 381</t>
  </si>
  <si>
    <t>CLUTCH PLATE N/A ESCORTS 335 / 3036 10" 10 TEETH</t>
  </si>
  <si>
    <t>GK 382</t>
  </si>
  <si>
    <t>CLUTCH PLATE N/A ESCORTS 355 LOADER BIG HOLE 11" 10 TEETH</t>
  </si>
  <si>
    <t>GK 383</t>
  </si>
  <si>
    <t>CLUTCH PLATE N/A ESCORTS 355 LOADER SMALL HOLE 11" 10 TEETH</t>
  </si>
  <si>
    <t>GK 384</t>
  </si>
  <si>
    <t>CLUTCH PLATE N/A ESCORTS C-340 / POWERTRAC 11" 10 TEETH</t>
  </si>
  <si>
    <t>GK 384 A</t>
  </si>
  <si>
    <t>CLUTCH PLATE N/A ESCORTS C-340 / POWERTRAC LUK TYPE   (6 SPRING ) 11" 10 TEETH</t>
  </si>
  <si>
    <t>GK 385</t>
  </si>
  <si>
    <t>CLUTCH PLATE N/A FORD 3000 / 3600 (SPRING TYPE) 11" 10 TEETH</t>
  </si>
  <si>
    <t>GK 386</t>
  </si>
  <si>
    <t>CLUTCH PLATE N/A FORD 3000 / 3600 RIGID 11'' 10 TEETH</t>
  </si>
  <si>
    <t>GK 387</t>
  </si>
  <si>
    <t>CLUTCH PLATE N/A FORD (VALEO TYPE)  5 SPRING TYPE 11'' 10 TEETH</t>
  </si>
  <si>
    <t>GK 393</t>
  </si>
  <si>
    <t>CLUTCH PLATE N/A NEW HOLLAND 3230 SPRING TYPE 9.5'' 10 TEETH</t>
  </si>
  <si>
    <t>GK 393 A</t>
  </si>
  <si>
    <t>CLUTCH PLATE N/A NEW HOLLAND 3230 SPRING TYPE HEAVY 9.5'' 10 TEETH</t>
  </si>
  <si>
    <t>GK 394</t>
  </si>
  <si>
    <t>CLUTCH PLATE N/A NEW HOLLAND  RIGID 11'' 10 TEETH</t>
  </si>
  <si>
    <t>GK 395</t>
  </si>
  <si>
    <t>CLUTCH PLATE N/A NEW HOLLAND  RIGID 11'' 14 TEETH</t>
  </si>
  <si>
    <t>GK 396</t>
  </si>
  <si>
    <t>CLUTCH PLATE N/A NEW HOLLAND 3630  MAIN SPRING TYPE 11'' 10 TEETH</t>
  </si>
  <si>
    <t>GK 397</t>
  </si>
  <si>
    <t>CLUTCH PLATE N/A NEW HOLLAND 3630  PTO SPRING TYPE 11'' 14 TEETH</t>
  </si>
  <si>
    <t>GK 397 A</t>
  </si>
  <si>
    <t>CLUTCH PLATE N/A NEW HOLLAND 3630  PTO (CLOSE TYPE) 11" 14 TEETH</t>
  </si>
  <si>
    <t>GK 398</t>
  </si>
  <si>
    <t>CLUTCH PLATE N/A NEW HOLLAND 3630  PTO 11" 14 TEETH</t>
  </si>
  <si>
    <t>GK 401</t>
  </si>
  <si>
    <t>CLUTCH PLATE N/A STANDARD (SPRING TYPE) 11'' 8 TEETH</t>
  </si>
  <si>
    <t>GK 402</t>
  </si>
  <si>
    <t>CLUTCH PLATE N/A STANDARD (W/O SPRING) 11'' 8 TEETH</t>
  </si>
  <si>
    <t>GK 403</t>
  </si>
  <si>
    <t>CLUTCH PLATE N/A SAME GREAVES 11'' 20 TEETH</t>
  </si>
  <si>
    <t>GK 404</t>
  </si>
  <si>
    <t>CLUTCH PLATE N/A SAME GREAVES 11'' 14 TEETH</t>
  </si>
  <si>
    <t>GK 406</t>
  </si>
  <si>
    <t>CLUTCH PLATE N/A JOHN DEERE (SPRING TYPE) 11'' 13 TEETH</t>
  </si>
  <si>
    <t>GK 407</t>
  </si>
  <si>
    <t>CLUTCH PLATE N/A JOHN DEERE (W/O SPRING) 11'' 13 TEETH</t>
  </si>
  <si>
    <t>GK 408</t>
  </si>
  <si>
    <t>CLUTCH PLATE N/A JOHN DEERE (SPRING TYPE) 11'' 19 TEETH</t>
  </si>
  <si>
    <t>GK 409</t>
  </si>
  <si>
    <t>CLUTCH PLATE N/A JOHN DEERE (W/O SPRING) 11'' 19 TEETH</t>
  </si>
  <si>
    <t>GK 415</t>
  </si>
  <si>
    <t>CLUTCH PLATE COMBINE 12" 10 TEETH</t>
  </si>
  <si>
    <t>GK 416</t>
  </si>
  <si>
    <t>CLUTCH PLATE COMBINE 13" 10 TEETH</t>
  </si>
  <si>
    <t>GK 430</t>
  </si>
  <si>
    <t>CLUTCH PLATE (ASBESTOS) MAHINDRA 585 DI PTO 9" 10 TEETH</t>
  </si>
  <si>
    <t>GK 431</t>
  </si>
  <si>
    <t>CLUTCH PLATE (ASBESTOS) MAHINDRA B-275 10" 10 TEETH</t>
  </si>
  <si>
    <t>GK 432</t>
  </si>
  <si>
    <t>CLUTCH PLATE (ASBESTOS) MAHINDRA 475 DI / 265 DI SPRING TYPE 10" 10 TEETH</t>
  </si>
  <si>
    <t>GK 433</t>
  </si>
  <si>
    <t>CLUTCH PLATE (ASBESTOS) M&amp;M DI / MF DI DISH TYPE (AMREP TYPE) 11" 10 TEETH</t>
  </si>
  <si>
    <t>GK 434</t>
  </si>
  <si>
    <t>CLUTCH PLATE (ASBESTOS) MAHINDRA 575  DI (CLOSE TYPE) 11" 10 TEETH</t>
  </si>
  <si>
    <t>GK 435</t>
  </si>
  <si>
    <t>CLUTCH PLATE (ASBESTOS) MAHINDRA 434 DI (SPRING TYPE) 11" 10 TEETH</t>
  </si>
  <si>
    <t>GK 436</t>
  </si>
  <si>
    <t>CLUTCH PLATE (ASBESTOS) MAHINDRA 434 DI RIGID 11" 10 TEETH</t>
  </si>
  <si>
    <t>GK 438</t>
  </si>
  <si>
    <t>CLUTCH PLATE (ASBESTOS) SWARAJ 724 9.25" 8 TEETH</t>
  </si>
  <si>
    <t>GK 439</t>
  </si>
  <si>
    <t>CLUTCH PLATE (ASBESTOS) SWARAJ 735 10" 8 TEETH</t>
  </si>
  <si>
    <t>GK 440</t>
  </si>
  <si>
    <t>CLUTCH PLATE (ASBESTOS) SWARAJ 855 / 735  FE (SPRING TYPE) 11" 8 TEETH</t>
  </si>
  <si>
    <t>GK 441</t>
  </si>
  <si>
    <t>CLUTCH PLATE (ASBESTOS) SWARAJ 855 (RIGID &amp; CUSHION TYPE) 11" 8 TEETH</t>
  </si>
  <si>
    <t>GK 442</t>
  </si>
  <si>
    <t>CLUTCH PLATE (ASBESTOS) SWARAJ 855 RIGID 11" 8 TEETH</t>
  </si>
  <si>
    <t>GK 443</t>
  </si>
  <si>
    <t>CLUTCH PLATE (ASBESTOS) SWARAJ 855 PTO 11" 12 TEETH</t>
  </si>
  <si>
    <t>GK 444</t>
  </si>
  <si>
    <t>CLUTCH PLATE (ASBESTOS) SWARAJ 855 SPRING TYPE / 310 DIA 12.25" 8 TEETH</t>
  </si>
  <si>
    <t>GK 447</t>
  </si>
  <si>
    <t>CLUTCH PLATE (ASBESTOS) FERGUSON 135 / 245 COOPA TYPE 12'' 10 TEETH</t>
  </si>
  <si>
    <t>GK 448</t>
  </si>
  <si>
    <t>CLUTCH PLATE (ASBESTOS) FERGUSON P3 10'' 10 TEETH</t>
  </si>
  <si>
    <t>GK 449</t>
  </si>
  <si>
    <t>CLUTCH PLATE (ASBESTOS) MASSEY DI (SPRING &amp; CLOSE TYPE) 11'' 10 TEETH</t>
  </si>
  <si>
    <t>GK 450</t>
  </si>
  <si>
    <t>CLUTCH PLATE (ASBESTOS) MASSEY 135 / 245 PTO (W/O SPRING) 10'' 25 TEETH</t>
  </si>
  <si>
    <t>GK 451</t>
  </si>
  <si>
    <t>CLUTCH PLATE (ASBESTOS) MASSEY 135 / 245 PTO (SPRING TYPE) 10'' 25 TEETH</t>
  </si>
  <si>
    <t>GK 452</t>
  </si>
  <si>
    <t>CLUTCH PLATE (ASBESTOS) MASSEY DI (SPRING TYPE) 11'' 10 TEETH</t>
  </si>
  <si>
    <t>GK 455</t>
  </si>
  <si>
    <t>CLUTCH PLATE (ASBESTOS) HINDUSTAN G-453 11'' 16 TEETH</t>
  </si>
  <si>
    <t>GK 456</t>
  </si>
  <si>
    <t>CLUTCH PLATE (ASBESTOS) HMT PTO RIGID 11'' 28 TEETH</t>
  </si>
  <si>
    <t>GK 457</t>
  </si>
  <si>
    <t>CLUTCH PLATE (ASBESTOS) HMT 2011 / 2511 / 3511 11'' 16 TEETH</t>
  </si>
  <si>
    <t>GK 458</t>
  </si>
  <si>
    <t>CLUTCH PLATE (ASBESTOS) HMT 5911 11'' 18 TEETH</t>
  </si>
  <si>
    <t>GK 459</t>
  </si>
  <si>
    <t>CLUTCH PLATE (ASBESTOS) HMT 4022 (18 HOLE) 12" 18 TEETH</t>
  </si>
  <si>
    <t>GK 461</t>
  </si>
  <si>
    <t>CLUTCH PLATE (ASBESTOS) EICHER 485 (SPRING TYPE) 11'' 10 TEETH</t>
  </si>
  <si>
    <t>GK 462</t>
  </si>
  <si>
    <t>CLUTCH PLATE (ASBESTOS) EICHER 364 NC 10'' 10 TEETH</t>
  </si>
  <si>
    <t>GK 463</t>
  </si>
  <si>
    <t>CLUTCH PLATE (ASBESTOS) EICHER SONA / EICHER 312 (VEER PRATAP) 10'' 10 TEETH</t>
  </si>
  <si>
    <t>GK 464</t>
  </si>
  <si>
    <t>CLUTCH PLATE (ASBESTOS) EICHER L/M (RIGID &amp; CUSHION TYPE) 9.25'' 10 TEETH</t>
  </si>
  <si>
    <t>GK 465</t>
  </si>
  <si>
    <t>CLUTCH PLATE (ASBESTOS) EICHER O/M 9'' 10 TEETH</t>
  </si>
  <si>
    <t>GK 466</t>
  </si>
  <si>
    <t>CLUTCH PLATE (ASBESTOS) EICHER N/M (SPRING &amp; OPEN TYPE) 9.25'' 10 TEETH</t>
  </si>
  <si>
    <t>GK 467</t>
  </si>
  <si>
    <t>CLUTCH PLATE (ASBESTOS) EICHER N/M (CLOSE TYPE) 9.25'' 10 TEETH</t>
  </si>
  <si>
    <t>GK 469</t>
  </si>
  <si>
    <t>CLUTCH PLATE (ASBESTOS) SONALIKA 740 DI (RIGID &amp; CUSHION TYPE) 11'' 8 TEETH</t>
  </si>
  <si>
    <t>GK 470</t>
  </si>
  <si>
    <t>CLUTCH PLATE (ASBESTOS) SONALIKA DI (RIGID &amp; CUSHION TYPE) 11.5'' 8 TEETH</t>
  </si>
  <si>
    <t>GK 472</t>
  </si>
  <si>
    <t>CLUTCH PLATE (ASBESTOS) FARMTRAC 60 RIGID 12'' 10 TEETH</t>
  </si>
  <si>
    <t>GK 473</t>
  </si>
  <si>
    <t>CLUTCH PLATE (ASBESTOS) FARMTRAC P.T.O 11'' 29 TEETH</t>
  </si>
  <si>
    <t>GK 474</t>
  </si>
  <si>
    <t>CLUTCH PLATE (ASBESTOS) FARMTRAC 60 SPRING TYPE 12'' 10 TEETH</t>
  </si>
  <si>
    <t>GK 475</t>
  </si>
  <si>
    <t>CLUTCH PLATE (ASBESTOS) ESCORTS C-345 10'' 10 TEETH</t>
  </si>
  <si>
    <t>GK 476</t>
  </si>
  <si>
    <t>CLUTCH PLATE (ASBESTOS) ESCORTS 335/ 3036 10'' 10 TEETH</t>
  </si>
  <si>
    <t>GK 477</t>
  </si>
  <si>
    <t>CLUTCH PLATE (ASBESTOS) ESCORTS 355 LOADER (BIG HOLE) 11'' 10 TEETH</t>
  </si>
  <si>
    <t>GK 478</t>
  </si>
  <si>
    <t>CLUTCH PLATE (ASBESTOS) ESCORTS C-340 / POWERTRAC (SPRING TYPE) 11'' 10 TEETH</t>
  </si>
  <si>
    <t>GK 479</t>
  </si>
  <si>
    <t>CLUTCH PLATE (ASBESTOS) FORD 3000 / 3600 (SPRING  TYPE) 11'' 10 TEETH</t>
  </si>
  <si>
    <t>GK 483</t>
  </si>
  <si>
    <t>CLUTCH FACINGS N/A MASSEY FERGUSON 1035 / INTER B-275 / EICHER NC 10'' 40 HOLE</t>
  </si>
  <si>
    <t>GK 484</t>
  </si>
  <si>
    <t>CLUTCH FACINGS N/A MASSEY DI / FORD / 735 FE / EICHER 369 / 434 / 575 DI 11'' 36 HOLE</t>
  </si>
  <si>
    <t>GK 485</t>
  </si>
  <si>
    <t>CLUTCH FACINGS N/A MASSEY 245 (COOPA TYPE) 12'' 40 HOLE</t>
  </si>
  <si>
    <t>GK 486</t>
  </si>
  <si>
    <t>CLUTCH FACINGS N/A ESCORTS 335 / 345 / 735 / SONA / 245 PTO 10'' 24 HOLE</t>
  </si>
  <si>
    <t>GK 487</t>
  </si>
  <si>
    <t>CLUTCH FACINGS N/A POWERTRAC / ESCORTS 340 / TATA E. DESCRIPTION (4 MM) 11'' 36 HOLE</t>
  </si>
  <si>
    <t>GK 488</t>
  </si>
  <si>
    <t>CLUTCH FACINGS N/A HMT 2011 / 3011 / 3511 / 5911 / SWARAJ 855 PTO / FT-60 PTO 11'' 18 HOLE</t>
  </si>
  <si>
    <t>GK 489</t>
  </si>
  <si>
    <t>CLUTCH FACINGS N/A ZETOR 4511 N/M FT-60 MAIN 12'' 18 HOLE</t>
  </si>
  <si>
    <t>GK 490</t>
  </si>
  <si>
    <t>CLUTCH FACINGS N/A ZETOR 4022 12'' 24 HOLE</t>
  </si>
  <si>
    <t>GK 491</t>
  </si>
  <si>
    <t>CLUTCH FACINGS N/A EICHER O/M / IMT PTO 9'' 32 HOLE</t>
  </si>
  <si>
    <t>GK 492</t>
  </si>
  <si>
    <t>CLUTCH FACINGS N/A EICHER N/M / 724 / JEEP DIESEL 9.25'' 36 HOLE</t>
  </si>
  <si>
    <t>GK 493</t>
  </si>
  <si>
    <t>CLUTCH FACINGS N/A SWARAJ 855 FE / GB-40 12.25'' 36 HOLE</t>
  </si>
  <si>
    <t>GK 494</t>
  </si>
  <si>
    <t>CLUTCH FACINGS N/A SONALIKA 11.5'' 36 HOLE</t>
  </si>
  <si>
    <t>GK 495</t>
  </si>
  <si>
    <t>CLUTCH FACINGS N/A SARPANCH / ARJUN VALEO TYPE 11'' 36 HOLE</t>
  </si>
  <si>
    <t>GK 496</t>
  </si>
  <si>
    <t>CLUTCH FACINGS N/A MAHINDRA ARJUN LUK TYPE / SAME GREAVES 11'' 40 HOLE</t>
  </si>
  <si>
    <t>GK 497</t>
  </si>
  <si>
    <t>CLUTCH FACINGS N/A NEW HOLLAND 3230 / SCORPIO 9.5'' 36 HOLE</t>
  </si>
  <si>
    <t>GK 505</t>
  </si>
  <si>
    <t>CLUTCH FACINGS (ASBESTOS) MASSEY FERGUSON 1035 / INTER B-275 / EICHER NC 10'' 40 HOLE</t>
  </si>
  <si>
    <t>GK 506</t>
  </si>
  <si>
    <t>CLUTCH FACINGS (ASBESTOS) MASSEY DI / FORD / 735 FE / EICHER 369 / 434 / 575 DI 11'' 36 HOLE</t>
  </si>
  <si>
    <t>GK 507</t>
  </si>
  <si>
    <t>CLUTCH FACINGS (ASBESTOS) MASSEY 245 (COOPA TYPE) 12'' 40 HOLE</t>
  </si>
  <si>
    <t>GK 508</t>
  </si>
  <si>
    <t>CLUTCH FACINGS (ASBESTOS) ESCORTS 335 / 345 / 735 / SONA / 245 PTO 10'' 24 HOLE</t>
  </si>
  <si>
    <t>GK 509</t>
  </si>
  <si>
    <t>CLUTCH FACINGS (ASBESTOS) POWERTRAC / ESCORTS / 340 / TATA E. DESCRIPTION (4MM) 11'' 36 HOLE</t>
  </si>
  <si>
    <t>GK 510</t>
  </si>
  <si>
    <t>CLUTCH FACINGS (ASBESTOS) HMT 2011 / 3011 / 3511 / 5911 / SWARAJ 855 PTO / FT-60 PTO 11'' 18 HOLE</t>
  </si>
  <si>
    <t>GK 511</t>
  </si>
  <si>
    <t>CLUTCH FACINGS (ASBESTOS) ZETOR 4511 N/M / FT-60 MAIN 12'' 18 HOLE</t>
  </si>
  <si>
    <t>GK 512</t>
  </si>
  <si>
    <t>CLUTCH FACINGS (ASBESTOS) ZETOR 4022 12'' 24 HOLE</t>
  </si>
  <si>
    <t>GK 513</t>
  </si>
  <si>
    <t>CLUTCH FACINGS (ASBESTOS) EICHER O/M / IMT PTO 9'' 32 HOLE</t>
  </si>
  <si>
    <t>GK 514</t>
  </si>
  <si>
    <t>CLUTCH FACINGS (ASBESTOS) EICHER N/M / 724 / JEEP DIESEL 9.25'' 36 HOLE</t>
  </si>
  <si>
    <t>GK 515</t>
  </si>
  <si>
    <t>CLUTCH FACINGS (ASBESTOS) SWARAJ 855 FE / GB-40 12.25'' 36 HOLE</t>
  </si>
  <si>
    <t>GK 516</t>
  </si>
  <si>
    <t>CLUTCH FACINGS (ASBESTOS) SONALIKA 11.5'' 36 HOLE</t>
  </si>
  <si>
    <t>TIE ROD END MAHINDRA DI  (R+L) (SET OF 2)</t>
  </si>
  <si>
    <t xml:space="preserve">TIE ROD END MAHINDRA  575 FRONT THICK  </t>
  </si>
  <si>
    <t>GK 553</t>
  </si>
  <si>
    <t xml:space="preserve">TRACK ROD MAHINDRA DI </t>
  </si>
  <si>
    <t>GK 554</t>
  </si>
  <si>
    <t>TIE ROD END MAHINDRA O/M REAR  (R+L)  (SET OF 2)</t>
  </si>
  <si>
    <t>GK 555</t>
  </si>
  <si>
    <t xml:space="preserve">TIE ROD END MAHINDRA O/M FRONT  THICK  </t>
  </si>
  <si>
    <t>GK 556</t>
  </si>
  <si>
    <t xml:space="preserve">TRACK ROD MAHINDRA O/M </t>
  </si>
  <si>
    <t>GK 557</t>
  </si>
  <si>
    <t xml:space="preserve">LONG ROD MAHINDRA DI (OLD DESIGN) </t>
  </si>
  <si>
    <t>GK 558</t>
  </si>
  <si>
    <t xml:space="preserve">LONG ROD MAHINDRA DI (NEW DESIGN) </t>
  </si>
  <si>
    <t>TIE ROD END MKM NST  MANUAL BIG BODY /BIG PIN  (R +L) (SET OF 2)</t>
  </si>
  <si>
    <t>TIE ROD END MKM THIN BALL  (SET OF 2)</t>
  </si>
  <si>
    <t>GK 560 A</t>
  </si>
  <si>
    <t>TIE ROD END ARJUN 605  MANUAL  (R+L) (SET OF 2)</t>
  </si>
  <si>
    <t xml:space="preserve">TIE ROD END ARJUN POWER STG. (3 HOLE) </t>
  </si>
  <si>
    <t xml:space="preserve">BALL JOINT ARJUN POWER STG. FOR 3 HOLE END </t>
  </si>
  <si>
    <t xml:space="preserve">TIE ROD ASSY. MKM (80 MM) </t>
  </si>
  <si>
    <t xml:space="preserve">TIE ROD END MKM POWER STG. </t>
  </si>
  <si>
    <t>GK 566</t>
  </si>
  <si>
    <t xml:space="preserve">BALL JOINT MKM POWER STG. </t>
  </si>
  <si>
    <t>GK 567</t>
  </si>
  <si>
    <t>GK 568</t>
  </si>
  <si>
    <t xml:space="preserve">TIE ROD ASSY. ARJUN C.E </t>
  </si>
  <si>
    <t xml:space="preserve">TIE ROD END ARJUN C.E </t>
  </si>
  <si>
    <t xml:space="preserve">BALL JOINT ARJUN C.E </t>
  </si>
  <si>
    <t xml:space="preserve">TIE ROD END MAHINDRA YUVO </t>
  </si>
  <si>
    <t xml:space="preserve">BALL JOINT MAHINDRA YUVO </t>
  </si>
  <si>
    <t>GK 575</t>
  </si>
  <si>
    <t>GK 576</t>
  </si>
  <si>
    <t xml:space="preserve">TIE ROD END ARJUN POWER STG.   (2 HOLE) </t>
  </si>
  <si>
    <t>GK 577</t>
  </si>
  <si>
    <t xml:space="preserve">BALL JOINT ARJUN POWER STG.  FOR 2 HOLE END </t>
  </si>
  <si>
    <t>TIE ROD END MAHINDRA YUVRAJ 215 (R+L) (SET OF 2)</t>
  </si>
  <si>
    <t>GK 579</t>
  </si>
  <si>
    <t xml:space="preserve">TIE ROD ASSY ARJUN NOVO </t>
  </si>
  <si>
    <t>GK 579 A</t>
  </si>
  <si>
    <t xml:space="preserve">TIE ROD END ARJUN NOVO N/M 3 BOLT TYPE (2 HOLE NEAR) </t>
  </si>
  <si>
    <t>GK 579 B</t>
  </si>
  <si>
    <t xml:space="preserve">BALL JOINT NOVO </t>
  </si>
  <si>
    <t>GK 580</t>
  </si>
  <si>
    <t xml:space="preserve">TRACK ROD ARJUN POWER STG. LONG (32.5") </t>
  </si>
  <si>
    <t>GK 581</t>
  </si>
  <si>
    <t xml:space="preserve">TIE ROD END ARJUN L/M 3 CUT POWER STG. DANA TYPE </t>
  </si>
  <si>
    <t>GK 582</t>
  </si>
  <si>
    <t>GK 600 A</t>
  </si>
  <si>
    <t>TIE ROD END SWARAJ 855 (H.D)  REAR  (SET OF 2)</t>
  </si>
  <si>
    <t>GK 600 B</t>
  </si>
  <si>
    <t>TIE ROD END SWARAJ 855 (H.D)  FRONT (SET OF 2)</t>
  </si>
  <si>
    <t>GK 601 A</t>
  </si>
  <si>
    <t>TIE ROD END SWARAJ 855 REAR /SONALIKA (STRAIGHT ) (SET OF 2)</t>
  </si>
  <si>
    <t>GK 601 B</t>
  </si>
  <si>
    <t>TIE ROD END SWARAJ 855 FRONT / SONALIKA (STRAIGHT ) (SET OF 2)</t>
  </si>
  <si>
    <t>GK 602</t>
  </si>
  <si>
    <t>TIE ROD END SWARAJ 855 POWER STG. / SWARAJ XM (SET OF 2)</t>
  </si>
  <si>
    <t>GK 603</t>
  </si>
  <si>
    <t xml:space="preserve">TRACK ROD SWARAJ POWER STG.  </t>
  </si>
  <si>
    <t>GK 604</t>
  </si>
  <si>
    <t xml:space="preserve">POWER STG. REPAIR KIT SWARAJ  </t>
  </si>
  <si>
    <t>GK 605</t>
  </si>
  <si>
    <t xml:space="preserve">TIE ROD END SWARAJ 855 POWER STG. (LH) </t>
  </si>
  <si>
    <t>TIE ROD END SONALIKA/SWARAJ  STRAIGHT (REAR) (SET OF 2)</t>
  </si>
  <si>
    <t>TIE ROD END SONALIKA/SWARAJ  STRAIGHT (FRONT) (SET OF 2)</t>
  </si>
  <si>
    <t>GK 611</t>
  </si>
  <si>
    <t xml:space="preserve">BALL JOINT SONALIKA POWER STG. </t>
  </si>
  <si>
    <t>GK 612</t>
  </si>
  <si>
    <t xml:space="preserve">TIE ROD END SONALIKA POWER STG. (3 HOLE) </t>
  </si>
  <si>
    <t>GK 613</t>
  </si>
  <si>
    <t xml:space="preserve">TIE ROD END SONALIKA POWER STG. 3 CUT (24.5 MM) </t>
  </si>
  <si>
    <t>GK 614</t>
  </si>
  <si>
    <t xml:space="preserve">TIE ROD END SONALIKA POWER STG. 3 CUT (26 MM) </t>
  </si>
  <si>
    <t>GK 615</t>
  </si>
  <si>
    <t xml:space="preserve">TIE ROD END SONALIKA POWER STG. RX MODEL 3 CUT (28 MM) </t>
  </si>
  <si>
    <t>GK 616</t>
  </si>
  <si>
    <t xml:space="preserve">TIE ROD END SONALIKA POWER STG. (THREAD TYPE) 45 HP/ 50 HP </t>
  </si>
  <si>
    <t>GK 617</t>
  </si>
  <si>
    <t xml:space="preserve">POWER STG. REPAIR KIT SONALIKA </t>
  </si>
  <si>
    <t>GK 618</t>
  </si>
  <si>
    <t>GK 619</t>
  </si>
  <si>
    <t>GK 620</t>
  </si>
  <si>
    <t xml:space="preserve">BALL JOINT SONALIKA POWER STG. N/M </t>
  </si>
  <si>
    <t>GK 621</t>
  </si>
  <si>
    <t xml:space="preserve">TIE ROD END SONALIKA LOADER (LONG) </t>
  </si>
  <si>
    <t>GK 625</t>
  </si>
  <si>
    <t>TIE ROD END JOHN DEERE 5310 (20x1.5) R+L (SET OF 2)</t>
  </si>
  <si>
    <t>GK 626</t>
  </si>
  <si>
    <t>TIE ROD END JOHN DEERE 5203 (24x1.5) R+L (SET OF 2)</t>
  </si>
  <si>
    <t>GK 627</t>
  </si>
  <si>
    <t xml:space="preserve">TIE ROD ASSY. JOHN DEERE (4X4) </t>
  </si>
  <si>
    <t>GK 628</t>
  </si>
  <si>
    <t>GK 630</t>
  </si>
  <si>
    <t>TIE ROD END JOHN DEERE GLOBAL 4 WHEEL DRIVE (SET OF 2)</t>
  </si>
  <si>
    <t>GK 629</t>
  </si>
  <si>
    <t xml:space="preserve">POWER STG JACK ROD JOHN DEERE </t>
  </si>
  <si>
    <t>GK 632 A</t>
  </si>
  <si>
    <t>TIE ROD END HMT 2522  LONG BODY  (REAR) (SET OF 2)</t>
  </si>
  <si>
    <t>GK 632 B</t>
  </si>
  <si>
    <t>TIE ROD END HMT 2522  LONG BODY  (FRONT) (SET OF 2)</t>
  </si>
  <si>
    <t>GK 633 A</t>
  </si>
  <si>
    <t>TIE ROD END HMT 5911 REAR (SET OF 2)</t>
  </si>
  <si>
    <t>GK 633 B</t>
  </si>
  <si>
    <t>TIE ROD END HMT 5911 FRONT (SET OF 2)</t>
  </si>
  <si>
    <t>GK 634</t>
  </si>
  <si>
    <t xml:space="preserve">BALL JOINT HMT 4022 POWER STG. </t>
  </si>
  <si>
    <t>GK 635</t>
  </si>
  <si>
    <t xml:space="preserve">TIE ROD END HMT 4022 POWER STG. </t>
  </si>
  <si>
    <t>GK 636</t>
  </si>
  <si>
    <t>GK 637</t>
  </si>
  <si>
    <t>TIE ROD END G-453 (SET OF 4)</t>
  </si>
  <si>
    <t>GK 640 A</t>
  </si>
  <si>
    <t>TIE ROD END MASSEY 1035 / FORD 3600 (REAR) (SET OF 2)</t>
  </si>
  <si>
    <t>GK 640 B</t>
  </si>
  <si>
    <t>TIE ROD END MASSEY 1035 / FORD 3600 (FRONT) (SET OF 2)</t>
  </si>
  <si>
    <t>GK 641 A</t>
  </si>
  <si>
    <t>TIE ROD END MASEY P3 DI / MASSEY 245  (REAR) (SET OF 2)</t>
  </si>
  <si>
    <t>GK 641 B</t>
  </si>
  <si>
    <t>TIE ROD END MASEY P3 DI / MASSEY 245  (FRONT) (SET OF 2)</t>
  </si>
  <si>
    <t>GK 642</t>
  </si>
  <si>
    <t>TIE ROD END MASSEY 7250 (MANUAL) (SET OF 4)</t>
  </si>
  <si>
    <t>GK 643</t>
  </si>
  <si>
    <t>TIE ROD END MASSEY 9000 (RH+RH) (SET OF 2)</t>
  </si>
  <si>
    <t>GK 644</t>
  </si>
  <si>
    <t>TIE ROD END MASSEY 5900 / MASSEY GAJARAJ (SET OF 4)</t>
  </si>
  <si>
    <t>GK 645</t>
  </si>
  <si>
    <t>TIE ROD END MASSEY MAHAN FRONT (TRACK ROD ) (SET OF 2)</t>
  </si>
  <si>
    <t>GK 646</t>
  </si>
  <si>
    <t>TIE ROD END MASSEY MAHAN REAR  (SET OF 2)</t>
  </si>
  <si>
    <t>GK 647</t>
  </si>
  <si>
    <t xml:space="preserve">BALL JOINT MASSEY 4WD POWER STG.  </t>
  </si>
  <si>
    <t>GK 648</t>
  </si>
  <si>
    <t xml:space="preserve">TIE ROD END MASSEY 4WD POWER STG. (LONG) </t>
  </si>
  <si>
    <t>GK 649</t>
  </si>
  <si>
    <t>GK 655 A</t>
  </si>
  <si>
    <t>TIE ROD END EICHER 364 N.C / GOOD EARTH O/M  (REAR) (SET OF 2)</t>
  </si>
  <si>
    <t>GK 655 B</t>
  </si>
  <si>
    <t>TIE ROD END EICHER 364 N.C / GOOD EARTH O/M  (FRONT) (SET OF 2)</t>
  </si>
  <si>
    <t>GK 656 A</t>
  </si>
  <si>
    <t>TIE ROD END EICHER XTRAC (REAR) (SET OF 2)</t>
  </si>
  <si>
    <t>GK 656 B</t>
  </si>
  <si>
    <t>TIE ROD END EICHER XTRAC (FRONT) (SET OF 2)</t>
  </si>
  <si>
    <t>GK 657 A</t>
  </si>
  <si>
    <t>TIE ROD END EICHER 380 (REAR) (SET OF 2)</t>
  </si>
  <si>
    <t>GK 657 B</t>
  </si>
  <si>
    <t>TIE ROD END EICHER 380 (FRONT) (SET OF 2)</t>
  </si>
  <si>
    <t>GK 658 A</t>
  </si>
  <si>
    <t>TIE ROD END EICHER 368 / SONA TYPE (REAR) (SET OF 2)</t>
  </si>
  <si>
    <t>GK 658 B</t>
  </si>
  <si>
    <t>TIE ROD END EICHER 368 / SONA TYPE (FRONT) (SET OF 2)</t>
  </si>
  <si>
    <t>GK 659</t>
  </si>
  <si>
    <t>TIE ROD END EICHER 485 O/M, (2 Pcs. BIG ONLY) (SET OF 2)</t>
  </si>
  <si>
    <t>GK 661</t>
  </si>
  <si>
    <t>TIE ROD END EICHER 485 O/M, (2 Pcs. SMALL ONLY) (SET OF 2)</t>
  </si>
  <si>
    <t>GK 662</t>
  </si>
  <si>
    <t xml:space="preserve">BALL JOINT  EICHER 5660 POWER STG. </t>
  </si>
  <si>
    <t>GK 663</t>
  </si>
  <si>
    <t xml:space="preserve">TIE ROD END EICHER 5660 POWER STG. (3 HOLE) </t>
  </si>
  <si>
    <t>GK 664</t>
  </si>
  <si>
    <t>GK 665</t>
  </si>
  <si>
    <t>GK 670 A</t>
  </si>
  <si>
    <t>TIE ROD END ESCORTS 335/ZETOR 2011/SW 735  REAR (SET OF 2)</t>
  </si>
  <si>
    <t>GK 670 B</t>
  </si>
  <si>
    <t>TIE ROD END ESCORTS 335/ZETOR 2011/SW 735 FRONT (SET OF 2)</t>
  </si>
  <si>
    <t>GK 671 A</t>
  </si>
  <si>
    <t>TIE ROD END POWERTRAC 440  MANUAL  (REAR) (SET OF 2)</t>
  </si>
  <si>
    <t>GK 671 B</t>
  </si>
  <si>
    <t>TIE ROD END POWERTRAC 440  MANUAL   (FRONT) (SET OF 2)</t>
  </si>
  <si>
    <t>GK 672 A</t>
  </si>
  <si>
    <t>TIE ROD END POWERTRAC 450  MANUAL  (REAR) (SET OF 2)</t>
  </si>
  <si>
    <t>GK 672 B</t>
  </si>
  <si>
    <t>TIE ROD END POWERTRAC 450  MANUAL  (FRONT) (SET OF 2)</t>
  </si>
  <si>
    <t>GK 673</t>
  </si>
  <si>
    <t xml:space="preserve">TIE ROD END  POWERTRAC (2 HOLE) POWER STG. </t>
  </si>
  <si>
    <t>GK 673 A</t>
  </si>
  <si>
    <t xml:space="preserve">TIE ROD END  POWERTRAC (2 CUT) POWER STG. </t>
  </si>
  <si>
    <t>GK 674</t>
  </si>
  <si>
    <t xml:space="preserve">TIE ROD END  POWERTRAC (SIDE 2 HOLE) POWER STG. </t>
  </si>
  <si>
    <t>GK 675</t>
  </si>
  <si>
    <t xml:space="preserve">BALL JOINT POWERTRAC POWER STG.  </t>
  </si>
  <si>
    <t>GK 676</t>
  </si>
  <si>
    <t xml:space="preserve">TIE ROD ASSY. POWERTRAC  (2 HOLE TYPE) </t>
  </si>
  <si>
    <t>GK 677</t>
  </si>
  <si>
    <t xml:space="preserve">TRACK ROD POWERTRAC N/M 7 HOLE </t>
  </si>
  <si>
    <t>GK 678</t>
  </si>
  <si>
    <t xml:space="preserve">TRACK ROD POWERTRAC N/M 6 HOLE </t>
  </si>
  <si>
    <t>GK 679</t>
  </si>
  <si>
    <t xml:space="preserve">SOCKET POWER TRAC </t>
  </si>
  <si>
    <t>GK 680</t>
  </si>
  <si>
    <t xml:space="preserve">BALL JOINT POWER TRAC N/M (BOTH SIDE 18:1.5) </t>
  </si>
  <si>
    <t>GK 681</t>
  </si>
  <si>
    <t xml:space="preserve">TIE ROD ASSY POWERTRAC EURO </t>
  </si>
  <si>
    <t xml:space="preserve">BALL JOINT POWERTRAC EURO </t>
  </si>
  <si>
    <t>GK 681 B</t>
  </si>
  <si>
    <t xml:space="preserve">TIE ROD END POWERTRAC EURO </t>
  </si>
  <si>
    <t>GK 682 A</t>
  </si>
  <si>
    <t>TIE ROD END FARMTRAC 60 / FORD 3620 (REAR) (SET OF 2)</t>
  </si>
  <si>
    <t>GK 682 B</t>
  </si>
  <si>
    <t>TIE ROD END FARMTRAC 60 / FORD 3620 (FRONT) (SET OF 2)</t>
  </si>
  <si>
    <t>GK 683</t>
  </si>
  <si>
    <t>TIE ROD END FARMTRAC 70 POWER STG.  (SET OF 3)</t>
  </si>
  <si>
    <t>GK 684</t>
  </si>
  <si>
    <t xml:space="preserve">TRACK ROD FARMTRAC 70 (7 HOLE) </t>
  </si>
  <si>
    <t>GK 685</t>
  </si>
  <si>
    <t>TIE ROD ASSY FARMTRAC INNER THREAD</t>
  </si>
  <si>
    <t>GK 685 A</t>
  </si>
  <si>
    <t>TIE ROD END FARMTRAC INNER THREAD</t>
  </si>
  <si>
    <t>GK 688</t>
  </si>
  <si>
    <t xml:space="preserve">TIE ROD END NEW HOLLAND 3230 / 3630 FRONT  (THICK) </t>
  </si>
  <si>
    <t>GK 689</t>
  </si>
  <si>
    <t>TIE ROD END NEW HOLLAND 3230 / 3630 REAR (RH+LH) (SET OF 2)</t>
  </si>
  <si>
    <t>GK 690</t>
  </si>
  <si>
    <t xml:space="preserve">TRACK ROD  NEW HOLLAND 3230 / 3630 SMALL 18" </t>
  </si>
  <si>
    <t>GK 691</t>
  </si>
  <si>
    <t xml:space="preserve">TRACK ROD  NEW HOLLAND 3230 / 3630 BIG 28.5" </t>
  </si>
  <si>
    <t>GK 692</t>
  </si>
  <si>
    <t>TIE ROD END NEW HOLLAND 3030 / 3230 O/M FRONT (RH+LH) 22*1.5 (SET OF 2)</t>
  </si>
  <si>
    <t>GK 693</t>
  </si>
  <si>
    <t xml:space="preserve">TIE ROD END NEW HOLLAND 3630 POWER STG.  </t>
  </si>
  <si>
    <t>GK 694</t>
  </si>
  <si>
    <t xml:space="preserve">BALL JOINT NEW HOLLAND 3630 POWER STG.  </t>
  </si>
  <si>
    <t>GK 695</t>
  </si>
  <si>
    <t>GK 701</t>
  </si>
  <si>
    <t>TIE ROD END PREET (SET OF 2)</t>
  </si>
  <si>
    <t>GK 702</t>
  </si>
  <si>
    <t>TIE ROD END SAME GREAVES 20*1.5  (RH ONLY) (SET OF 2)</t>
  </si>
  <si>
    <t>GK 703</t>
  </si>
  <si>
    <t>TIE ROD END SAME GREAVES 18*1.5  (R+L) (SET OF 2)</t>
  </si>
  <si>
    <t>GK 704</t>
  </si>
  <si>
    <t>TIE ROD END ACE (SET OF 2)</t>
  </si>
  <si>
    <t>GK 705</t>
  </si>
  <si>
    <t>TIE ROD END STANDARD (SET OF 2)</t>
  </si>
  <si>
    <t>GK 706</t>
  </si>
  <si>
    <t>TIE ROD END  FORCE BALWAN (2 pc18*1.5 R+L  , 1 pc 24*1.5 RH) (SET OF 3)</t>
  </si>
  <si>
    <t>GK 707</t>
  </si>
  <si>
    <t>TIE ROD END TEMPO BALWAN FRONT (SET OF 2)</t>
  </si>
  <si>
    <t>GK 708</t>
  </si>
  <si>
    <t xml:space="preserve">TRACK ROD TEMPO BALWAN FRONT </t>
  </si>
  <si>
    <t>GK 709</t>
  </si>
  <si>
    <t>TIE ROD END TEMPO BALWAN REAR (SET OF 2)</t>
  </si>
  <si>
    <t>GK 710</t>
  </si>
  <si>
    <t>GK 711</t>
  </si>
  <si>
    <t>TIE ROD END INDOFARM (SET OF 2)</t>
  </si>
  <si>
    <t>GK 712</t>
  </si>
  <si>
    <t>GK 713</t>
  </si>
  <si>
    <t xml:space="preserve">TIE ROD END J.C.B </t>
  </si>
  <si>
    <t>GK 714</t>
  </si>
  <si>
    <t xml:space="preserve">BALL JOINT J.C.B </t>
  </si>
  <si>
    <t>STG SHAFT INTER DI RANE TYPE (BRG. SIZE INT 53) 692 MM</t>
  </si>
  <si>
    <t>GK 753</t>
  </si>
  <si>
    <t>STG SHAFT INTER B-275 O/M ROUND NUT 683 MM</t>
  </si>
  <si>
    <t>GK 754</t>
  </si>
  <si>
    <t>STG SHAFT INTER N/M (30204/30204 BRG. SIZE) 692 MM</t>
  </si>
  <si>
    <t>GK 755</t>
  </si>
  <si>
    <t>STG SHAFT INTER N/M MODIFIED BRG. (30204/30205 BRG. SIZE) 692 MM</t>
  </si>
  <si>
    <t>STG SHAFT NST/SARPANCH (30" LONG) 762 MM</t>
  </si>
  <si>
    <t>STG SHAFT INTER XLO O/M 673 MM</t>
  </si>
  <si>
    <t>STG SHAFT INTER XLO N/M 673 MM</t>
  </si>
  <si>
    <t>STG SHAFT INTER ZF N/M 660 MM</t>
  </si>
  <si>
    <t>GK 760 A</t>
  </si>
  <si>
    <t>STG SHAFT YUVRAJ RANE TYPE COTTAR TYPE 546 MM</t>
  </si>
  <si>
    <t>GK 760 B</t>
  </si>
  <si>
    <t>STG SHAFT YUVRAJ N/M KNURLING TYPE RANE TYPE 546 MM</t>
  </si>
  <si>
    <t>GK 760 C</t>
  </si>
  <si>
    <t>STG SHAFT YUVRAJ RANE TYPE COTTAR TYPE 446 MM</t>
  </si>
  <si>
    <t>GK 760 D</t>
  </si>
  <si>
    <t>STG SHAFT YUVRAJ N/M KNURLING TYPE RANE TYPE 446 MM</t>
  </si>
  <si>
    <t>GK 761</t>
  </si>
  <si>
    <t>STG SHAFT YUVRAJ Z/F 534 MM</t>
  </si>
  <si>
    <t>STG SHAFT MKM/TURBO 736 MM</t>
  </si>
  <si>
    <t>GK 763</t>
  </si>
  <si>
    <t>STG SHAFT ARJUN 584 MM</t>
  </si>
  <si>
    <t>GK 764</t>
  </si>
  <si>
    <t>STG MAIN NUT INTER DI RANE (SQUARE TYPE)</t>
  </si>
  <si>
    <t>STG SHAFT SWARAJ 855 ZF 705 MM</t>
  </si>
  <si>
    <t>STG SHAFT SWARAJ 735 XLO O/M 673 MM</t>
  </si>
  <si>
    <t>STG SHAFT SWARAJ N/M PRONTO TYPE (BALL TYPE) 728 MM</t>
  </si>
  <si>
    <t>STG SHAFT SWARAJ MODIFIED N/M (30204/30205 BRG SIZE) 692 MM</t>
  </si>
  <si>
    <t>STG SHAFT SWARAJ N/M (30204/30204 BRG SIZE) 698 MM</t>
  </si>
  <si>
    <t>STG SHAFT SWARAJ XLO N/M 673 MM</t>
  </si>
  <si>
    <t>STG SHAFT SWARAJ XM XLO TYPE (Z/F TYPE BRG) 673 MM</t>
  </si>
  <si>
    <t>STG SHAFT SWARAJ XM RANE TYPE 686 MM</t>
  </si>
  <si>
    <t>STG SHAFT SWARAJ ZF N/M SPLINE TYPE 762 MM</t>
  </si>
  <si>
    <t>STG SHAFT SWARAJ 735 RANE TYPE SQUARE NUT (TAPPER BRG ) 692 MM</t>
  </si>
  <si>
    <t>STG SHAFT SWARAJ XM N/M 610 MM</t>
  </si>
  <si>
    <t>STG SHAFT SWARAJ LATEST MODEL (INT 53) 698 MM</t>
  </si>
  <si>
    <t>STG SHAFT SONALIKA XLO O/M (Z/F TYPE BRG) 705 MM</t>
  </si>
  <si>
    <t>STG SHAFT SONALIKA ZF N/M (KEY TYPE) 660 MM</t>
  </si>
  <si>
    <t>STG SHAFT SONALIKA RX ( XLO TYPE ) 655 MM</t>
  </si>
  <si>
    <t>STG SHAFT SONALIKA Z/F N/M 18'' 457 MM</t>
  </si>
  <si>
    <t>STG SHAFT SONALIKA ZF N/M 26" SPLINE TYPE 660 MM</t>
  </si>
  <si>
    <t>STG SHAFT SONALIKA RANE KEY TYPE (SQUARE NUT) 676 MM</t>
  </si>
  <si>
    <t>GK 791</t>
  </si>
  <si>
    <t>STG SHAFT SONALIKA RANE SPLINE TYPE (SQUARE NUT) 676 MM</t>
  </si>
  <si>
    <t>STG SHAFT SONALIKA RANE 20 HP ( MINI TRACTOR) 546 MM</t>
  </si>
  <si>
    <t>POWER STG COLUMN SONALIKA</t>
  </si>
  <si>
    <t>STG SHAFT MF 1035 O/M RANE 21" ROUND NUT (WITHOUT KNURLING) 535 MM</t>
  </si>
  <si>
    <t>STG SHAFT MF 1035 N/M RANE 22.3" ROUND NUT (WITHOUT KNURLING) 567 MM</t>
  </si>
  <si>
    <t>STG SHAFT MF 245 DI 22.5" RANE ROUND NUT (KNURLING TYPE) 571 MM</t>
  </si>
  <si>
    <t>STG SHAFT MF 245 DI 24.5" RANE ROUND NUT (KNURLING TYPE) 622 MM</t>
  </si>
  <si>
    <t>STG SHAFT MF 245 DI 25.5" RANE ROUND NUT (KNURLING TYPE) 647 MM</t>
  </si>
  <si>
    <t>STG SHAFT MASSEY 241 J SERIES XLO 23" 584 MM</t>
  </si>
  <si>
    <t>STG SHAFT MASSEY 241 J SERIES XLO 24.5 " 622 MM</t>
  </si>
  <si>
    <t>STG SHAFT MASSEY 241 J SERIES XLO 25.5" 647 MM</t>
  </si>
  <si>
    <t>STG SHAFT MF J SERIES RANE TYPE 22.5" 571 MM</t>
  </si>
  <si>
    <t>STG SHAFT MF J SERIES RANE TYPE 24.5" 622 MM</t>
  </si>
  <si>
    <t>STG SHAFT MF J SERIES/SAMRAT/GAJRAJ RANE TYPE 29" 736 MM</t>
  </si>
  <si>
    <t>GK 811</t>
  </si>
  <si>
    <t>STG MAIN NUT MASSEY DI (ROUND)</t>
  </si>
  <si>
    <t>GK 815</t>
  </si>
  <si>
    <t>STG SHAFT HMT 2511/3511 BALL TYPE (31305 BRG. SIZE) 705 MM</t>
  </si>
  <si>
    <t>GK 816</t>
  </si>
  <si>
    <t>STG SHAFT HMT 2522/ 3522 BALL TYPE (30305 BRG SIZE) 705 MM</t>
  </si>
  <si>
    <t>GK 817</t>
  </si>
  <si>
    <t>STG SHAFT HMT 4511 (30305 BRG SIZE) 810 MM</t>
  </si>
  <si>
    <t>GK 818</t>
  </si>
  <si>
    <t>STG SHAFT HMT 4022/4922 (31305 BRG SIZE) 810 MM</t>
  </si>
  <si>
    <t>GK 819</t>
  </si>
  <si>
    <t>STG SHAFT HMT 5911 798 MM</t>
  </si>
  <si>
    <t>STG SHAFT ESCORT 355 RANE TYPE ROUND NUT 677 MM</t>
  </si>
  <si>
    <t>STG SHAFT ESCORT JOSH RANE TYPE FORD TYPE NUT 660 MM</t>
  </si>
  <si>
    <t>STG SHAFT ESCORT JOSH ZF 26 " 660 MM</t>
  </si>
  <si>
    <t>STG SHAFT ESCORT E-335 O/M KEY TYPE PANJA TYPE 546 MM</t>
  </si>
  <si>
    <t>STG SHAFT ESCORT E-335 O/M SPLINE TYPE PANJA TYPE 546 MM</t>
  </si>
  <si>
    <t>STG SHAFT POWERTRAC 430/ 435 RANE (HALF CUT) DOUBLE ARM 705 MM</t>
  </si>
  <si>
    <t>STG SHAFT POWERTRAC 430/ 435 RANE (FULL NUT) DOUBLE ARM 705 MM</t>
  </si>
  <si>
    <t>STG SHAFT POWERTRAC ZF (KNURLING TYPE / 25.25" ) 641 MM</t>
  </si>
  <si>
    <t>STG SHAFT POWERTRAC ZF (KNURLING TYPE / 27.2" ) 692 MM</t>
  </si>
  <si>
    <t>STG SHAFT POWERTRAC RANE (SQUARE NUT ) SINGLE ARM 712 MM</t>
  </si>
  <si>
    <t>STG SHAFT POWERTRAC ZF 30" SPLINE TYPE 762 MM</t>
  </si>
  <si>
    <t>STG SHAFT POWERTRAC RANE TYPE (STERLING MINI TRACTOR) 546 MM</t>
  </si>
  <si>
    <t>STG SHAFT FORD 3600/ FT 60 RANE TYPE (HALF CUT) 660 MM</t>
  </si>
  <si>
    <t>STG SHAFT FORD 3600 RANE TYPE MODIFIED BRG (11949/ 30205 BRG SIZE) 660 MM</t>
  </si>
  <si>
    <t>STG SHAFT FORD 3600 RANE TYPE MODIFIED BRG (30204/ 30205 BRG SIZE) 660 MM</t>
  </si>
  <si>
    <t>STG SHAFT FORD 3610/ FT 60 RANE TYPE (FULL NUT) 660 MM</t>
  </si>
  <si>
    <t>STG SHAFT FORD 3000 RANE TYPE 660 MM</t>
  </si>
  <si>
    <t>STG SHAFT FARMTRAC 60/ 45 RANE (INTER TYPE NUT / SINGLE ARM) 689 MM</t>
  </si>
  <si>
    <t>STG SHAFT EICHER 242 NC/ 364 NC (E-159 DELUXE BRG SIZE N/M) 692 MM</t>
  </si>
  <si>
    <t>STG SHAFT EICHER ZF N/M 26.5" 660 MM</t>
  </si>
  <si>
    <t>STG SHAFT EICHER 485/380 ZF 21" 538 MM</t>
  </si>
  <si>
    <t>STG SHAFT EICHER 485/380/ 333 Z/F HYDRAMATIC 23" 588 MM</t>
  </si>
  <si>
    <t>STG SHAFT EICHER RANE 380/333/485 RANE TYPE 610 MM</t>
  </si>
  <si>
    <t>STG SHAFT NEW HOLLAND 3230 ZF TYPE 20" 508 MM</t>
  </si>
  <si>
    <t>STG SHAFT NEW HOLLAND 3630 RANE 26" 660 MM</t>
  </si>
  <si>
    <t>STG SHAFT JOHN DEERE RANE 24" 610 MM</t>
  </si>
  <si>
    <t>STG SHAFT JOHN DEERE RANE 18" 458 MM</t>
  </si>
  <si>
    <t>POWER STG COLUMN JOHNDEERE BIG</t>
  </si>
  <si>
    <t>GK 901</t>
  </si>
  <si>
    <t>FRONT WHEEL HUB MAHINDRA O/M (3 HOLE) 48548-1988</t>
  </si>
  <si>
    <t>FRONT WHEEL HUB MAHINDRA DI (4 HOLE) 48548-1988</t>
  </si>
  <si>
    <t>FRONT WHEEL HUB MAHINDRA NST 25877-1988</t>
  </si>
  <si>
    <t>FRONT WHEEL HUB MAHINDRA NST STAR TYPE 25877-1988</t>
  </si>
  <si>
    <t>GK 905</t>
  </si>
  <si>
    <t>FRONT WHEEL HUB MAHINDRA ALTERATION TYPE 6207-1988</t>
  </si>
  <si>
    <t>GK 906</t>
  </si>
  <si>
    <t>FRONT WHEEL HUB MAHINDRA ARJUN 501349-32206</t>
  </si>
  <si>
    <t>GK 906 A</t>
  </si>
  <si>
    <t>FRONT WHEEL HUB MAHINDRA ARJUN MAT 4 HOLE</t>
  </si>
  <si>
    <t>GK 906 B</t>
  </si>
  <si>
    <t>FRONT WHEEL HUB MAHINDRA ARJUN ULTRA 6 HOLE</t>
  </si>
  <si>
    <t>GK 907</t>
  </si>
  <si>
    <t>FRONT WHEEL HUB MAHINDRA ARJUN NOVO</t>
  </si>
  <si>
    <t>GK 908</t>
  </si>
  <si>
    <t>FRONT WHEEL HUB MAHINDRA YUVRAJ-215</t>
  </si>
  <si>
    <t>FRONT WHEEL HUB MAHINDRA MKM / YUVO 6 HOLE 25877-1988</t>
  </si>
  <si>
    <t>FRONT WHEEL HUB MAHINDRA YUVO</t>
  </si>
  <si>
    <t>GK 911</t>
  </si>
  <si>
    <t>FRONT WHEEL HUB MAHINDRA YUVO POWER STG.</t>
  </si>
  <si>
    <t>GK 917</t>
  </si>
  <si>
    <t>FRONT WHEEL HUB SWARAJ 735 / 855 (5 HOLE) W/CAP 25877-1988</t>
  </si>
  <si>
    <t>GK 918</t>
  </si>
  <si>
    <t>FRONT WHEEL HUB SWARAJ XM 6 HOLE W/CAP 25877-1988</t>
  </si>
  <si>
    <t>GK 919</t>
  </si>
  <si>
    <t>FRONT WHEEL HUB SWARAJ N/M 6 HOLE W/CAP 32208-1988</t>
  </si>
  <si>
    <t>GK 923</t>
  </si>
  <si>
    <t>FRONT WHEEL HUB SONALIKA 5 HOLE ROUND TYPE  W/CAP 32208-32206</t>
  </si>
  <si>
    <t>GK 924</t>
  </si>
  <si>
    <t>FRONT WHEEL HUB SONALIKA 6 HOLE THREAD TYPE W/CAP 32208-32206</t>
  </si>
  <si>
    <t>GK 925</t>
  </si>
  <si>
    <t>FRONT WHEEL HUB SONALIKA 6 HOLE STUD TYPE W/CAP 32208-32206</t>
  </si>
  <si>
    <t>GK 929</t>
  </si>
  <si>
    <t>FRONT WHEEL HUB MASSEY DI WITH CAP  48548-09067</t>
  </si>
  <si>
    <t>GK 930</t>
  </si>
  <si>
    <t>FRONT WHEEL HUB MASSEY 135  N/M WITH CAP 48548-11949</t>
  </si>
  <si>
    <t>GK 931</t>
  </si>
  <si>
    <t>FRONT WHEEL HUB MASSEY 1035 O/M WITH CAP 15123-09067</t>
  </si>
  <si>
    <t>GK 932</t>
  </si>
  <si>
    <t>FRONT WHEEL HUB MASSEY 241 N/M WITH CAP  48548-09067</t>
  </si>
  <si>
    <t>GK 937</t>
  </si>
  <si>
    <t xml:space="preserve">FRONT WHEEL HUB HMT 3511 </t>
  </si>
  <si>
    <t>GK 938</t>
  </si>
  <si>
    <t xml:space="preserve">FRONT WHEEL HUB HMT 2522 (DOUBLE OIL SEAL) </t>
  </si>
  <si>
    <t>GK 939</t>
  </si>
  <si>
    <t xml:space="preserve">FRONT WHEEL HUB HMT 3522 6 HOLE </t>
  </si>
  <si>
    <t>GK 940</t>
  </si>
  <si>
    <t xml:space="preserve">FRONT WHEEL HUB HMT 4022 O/M (SEAL SIZE 90) </t>
  </si>
  <si>
    <t>GK 941</t>
  </si>
  <si>
    <t xml:space="preserve">FRONT WHEEL HUB HMT 4022 N/M (SEAL SIZE 100) </t>
  </si>
  <si>
    <t>GK 942</t>
  </si>
  <si>
    <t xml:space="preserve">FRONT WHEEL HUB HMT 5911 </t>
  </si>
  <si>
    <t>GK 943</t>
  </si>
  <si>
    <t xml:space="preserve">FRONT WHEEL HUB HMT 6522 </t>
  </si>
  <si>
    <t>GK 944</t>
  </si>
  <si>
    <t>FRONT WHEEL HUB FARMTRAC 60 / POWERTRAC W/CAP 48548-1988</t>
  </si>
  <si>
    <t>GK 945</t>
  </si>
  <si>
    <t>FRONT WHEEL HUB FARMTRAC 70 FLOWER TYPE W/CAP 48548-1988</t>
  </si>
  <si>
    <t>GK 945 A</t>
  </si>
  <si>
    <t>FRONT WHEEL HUB FARMTRAC 70/ POWERTRAC FLOWER TYPE W/CAP (THREAD TYPE) 48548-1988</t>
  </si>
  <si>
    <t>GK 946</t>
  </si>
  <si>
    <t>FRONT WHEEL HUB FORD 3600 W/CAP 67048-11949</t>
  </si>
  <si>
    <t>GK 947</t>
  </si>
  <si>
    <t>FRONT WHEEL HUB FORD 3610 W/CAP 48548-11949</t>
  </si>
  <si>
    <t>FRONT WHEEL HUB POWERTRAC /FARMTRAC 48548-1988</t>
  </si>
  <si>
    <t>GK 951</t>
  </si>
  <si>
    <t>FRONT WHEEL HUB ESCORT 335 W/CAP 30207-30205</t>
  </si>
  <si>
    <t>GK 955</t>
  </si>
  <si>
    <t>FRONT WHEEL HUB EICHER 5 HOLE W/CAP 30305-32207</t>
  </si>
  <si>
    <t>GK 956</t>
  </si>
  <si>
    <t>FRONT WHEEL HUB EICHER 6 HOLE W/CAP 30305-32207</t>
  </si>
  <si>
    <t>GK 959</t>
  </si>
  <si>
    <t>FRONT WHEEL HUB NEW HOLLAND 4 HOLE</t>
  </si>
  <si>
    <t>GK 960</t>
  </si>
  <si>
    <t>FRONT WHEEL HUB NEW HOLLAND 5 HOLE W/CAP (3230)</t>
  </si>
  <si>
    <t>GK 961</t>
  </si>
  <si>
    <t>FRONT WHEEL HUB NEW HOLLAND 6 HOLE W/CAP</t>
  </si>
  <si>
    <t>GK 964</t>
  </si>
  <si>
    <t>FRONT WHEEL HUB JOHN DEERE 5203 (4 HOLE) 501349-48548</t>
  </si>
  <si>
    <t>GK 965</t>
  </si>
  <si>
    <t>FRONT WHEEL HUB JOHN DEERE 5310  30206-30207</t>
  </si>
  <si>
    <t>GK 966</t>
  </si>
  <si>
    <t xml:space="preserve">FRONT WHEEL HUB JOHN DEERE 5310  LOADER </t>
  </si>
  <si>
    <t>GK 975</t>
  </si>
  <si>
    <t>CENTER PIN MAHINDRA 575 DI</t>
  </si>
  <si>
    <t>GK 976</t>
  </si>
  <si>
    <t>CENTER PIN MAHINDRA 434 DI</t>
  </si>
  <si>
    <t>CENTER PIN MAHINDRA NST (PATTI TYPE)</t>
  </si>
  <si>
    <t>GK 978</t>
  </si>
  <si>
    <t>CENTER PIN MAHINDRA 245 DI WITH 4 HOLE PLATE</t>
  </si>
  <si>
    <t>GK 979</t>
  </si>
  <si>
    <t>CENTER PIN MAHINDRA YUVRAJ</t>
  </si>
  <si>
    <t>CENTER PIN MAHINDRA ARJUN</t>
  </si>
  <si>
    <t>GK 981</t>
  </si>
  <si>
    <t>CENTER PIN ARJUN NOVO</t>
  </si>
  <si>
    <t>GK 982</t>
  </si>
  <si>
    <t>CENTER PIN MAHINDRA YUVO</t>
  </si>
  <si>
    <t>GK 988</t>
  </si>
  <si>
    <t>CENTER PIN  SWARAJ 855 (14")</t>
  </si>
  <si>
    <t>GK 989</t>
  </si>
  <si>
    <t>CENTER PIN SWARAJ N/M 12"</t>
  </si>
  <si>
    <t>GK 990</t>
  </si>
  <si>
    <t>CENTER PIN SWARAJ O/M</t>
  </si>
  <si>
    <t>GK 991</t>
  </si>
  <si>
    <t>CENTER PIN SWARAJ XM 15"</t>
  </si>
  <si>
    <t>GK 992</t>
  </si>
  <si>
    <t>CENTER PIN SWARAJ XM 16"</t>
  </si>
  <si>
    <t>GK 996</t>
  </si>
  <si>
    <t>CENTER PIN SONALIKA</t>
  </si>
  <si>
    <t>GK 997</t>
  </si>
  <si>
    <t>CENTER PIN SONALIKA W/PLATE</t>
  </si>
  <si>
    <t>GK 998</t>
  </si>
  <si>
    <t>CENTER PIN SONALIKA RX</t>
  </si>
  <si>
    <t>GK 999</t>
  </si>
  <si>
    <t>CENTER PIN SONALIKA 40 MM</t>
  </si>
  <si>
    <t>GK 1002</t>
  </si>
  <si>
    <t>CENTER PIN MASSEY SOLID</t>
  </si>
  <si>
    <t>GK 1003</t>
  </si>
  <si>
    <t>CENTER PIN MASSEY HOLE</t>
  </si>
  <si>
    <t>GK 1004</t>
  </si>
  <si>
    <t>CENTER PIN MASSEY J SERIES</t>
  </si>
  <si>
    <t>GK 1005</t>
  </si>
  <si>
    <t>CENTER PIN MASSEY MAHAN (BLACK)</t>
  </si>
  <si>
    <t>GK 1006</t>
  </si>
  <si>
    <t>CENTER PIN MASSEY MAHASHAKTI (BLACK)</t>
  </si>
  <si>
    <t>GK 1007</t>
  </si>
  <si>
    <t>CENTER PIN MASSEY 30 DI (BLACK)</t>
  </si>
  <si>
    <t>GK 1008</t>
  </si>
  <si>
    <t>CENTER PIN MASSEY MAHAN 7250 BIG  (BLACK)</t>
  </si>
  <si>
    <t>GK 1009</t>
  </si>
  <si>
    <t>CENTER PIN MASSEY MAHAN 7250 SMALL (BLACK)</t>
  </si>
  <si>
    <t>GK 1010</t>
  </si>
  <si>
    <t>CENTER PIN MASSEY 9500 PATTI TYPE (BLACK)</t>
  </si>
  <si>
    <t>GK 1011</t>
  </si>
  <si>
    <t>CENTER PIN MASSEY 245 LONG</t>
  </si>
  <si>
    <t>GK 1015</t>
  </si>
  <si>
    <t>CENTER PIN HMT 3511 W/PLATE</t>
  </si>
  <si>
    <t>GK 1016</t>
  </si>
  <si>
    <t>CENTER PIN HMT 5911 SOLID</t>
  </si>
  <si>
    <t>GK 1017</t>
  </si>
  <si>
    <t>CENTER PIN HMT 5911 HOLLOW TYPE</t>
  </si>
  <si>
    <t>GK 1018</t>
  </si>
  <si>
    <t>CENTER PIN HINDUSTAN 50</t>
  </si>
  <si>
    <t>GK 1020</t>
  </si>
  <si>
    <t>CENTER PIN FORD 3610 (BUFF)</t>
  </si>
  <si>
    <t>GK 1021</t>
  </si>
  <si>
    <t>CENTER PIN FORD 3610 (GOLDEN)</t>
  </si>
  <si>
    <t>GK 1022</t>
  </si>
  <si>
    <t>CENTER PIN FORD / FARMTRAC 60</t>
  </si>
  <si>
    <t>GK 1025</t>
  </si>
  <si>
    <t>CENTER PIN ESCORT 355 /430</t>
  </si>
  <si>
    <t>GK 1026</t>
  </si>
  <si>
    <t>CENTER PIN ESCORT 340 (14")</t>
  </si>
  <si>
    <t>GK 1027</t>
  </si>
  <si>
    <t>CENTER PIN ESCORT 345</t>
  </si>
  <si>
    <t>GK 1028</t>
  </si>
  <si>
    <t>CENTER PIN POWERTRAC 430 THIN</t>
  </si>
  <si>
    <t>GK 1029</t>
  </si>
  <si>
    <t>CENTER PIN POWERTRAC 14" THICK</t>
  </si>
  <si>
    <t>GK 1030</t>
  </si>
  <si>
    <t>CENTER PIN POWERTRAC 434 THICK  (13.5")</t>
  </si>
  <si>
    <t>GK 1031</t>
  </si>
  <si>
    <t>CENTER PIN ESCORT JOSH 13" (PATTI TYPE)</t>
  </si>
  <si>
    <t>GK 1032</t>
  </si>
  <si>
    <t>CENTER PIN ESCORT JOSH 16" (PATTI TYPE)</t>
  </si>
  <si>
    <t>GK 1036</t>
  </si>
  <si>
    <t>CENTER PIN EICHER HEERA MOTI</t>
  </si>
  <si>
    <t>GK 1037</t>
  </si>
  <si>
    <t>CENTER PIN EICHER O/M</t>
  </si>
  <si>
    <t>GK 1038</t>
  </si>
  <si>
    <t>CENTER PIN EICHER NC</t>
  </si>
  <si>
    <t>GK 1042</t>
  </si>
  <si>
    <t>CENTER PIN NEW HOLLAND 3630 THICK</t>
  </si>
  <si>
    <t>GK 1043</t>
  </si>
  <si>
    <t>CENTER PIN NEW HOLLAND 3230 THIN</t>
  </si>
  <si>
    <t>GK 1046</t>
  </si>
  <si>
    <t>CENTER PIN JOHN DEERE 5310 LONG</t>
  </si>
  <si>
    <t>GK 1047</t>
  </si>
  <si>
    <t>CENTER PIN JOHN DEERE 5204 SMALL</t>
  </si>
  <si>
    <t>GK 1050</t>
  </si>
  <si>
    <t>CENTER PIN STANDARD</t>
  </si>
  <si>
    <t>GK 1060</t>
  </si>
  <si>
    <t>SPANDLE SHAFT MAHINDRA DI</t>
  </si>
  <si>
    <t>GK 1065</t>
  </si>
  <si>
    <t>SPANDLE SHAFT JOHN DEERE 5203 (48 T)</t>
  </si>
  <si>
    <t>GK 1065 A</t>
  </si>
  <si>
    <t>SPANDLE SHAFT JOHN DEERE 5310 (26 T)</t>
  </si>
  <si>
    <t>FLY WHEEL RING MAHINDRA YUVRAJ 106 TEETH</t>
  </si>
  <si>
    <t>FLY WHEEL RING INTER DI 110 TEETH</t>
  </si>
  <si>
    <t>GK 1182</t>
  </si>
  <si>
    <t>FLY WHEEL RING INTER 255 (THICK) 110 TEETH</t>
  </si>
  <si>
    <t>GK 1183</t>
  </si>
  <si>
    <t>FLY WHEEL RING SWARAJ  125 TEETH</t>
  </si>
  <si>
    <t>GK 1184</t>
  </si>
  <si>
    <t>FLY WHEEL RING SONALIKA /HMT THICK 120 TEETH</t>
  </si>
  <si>
    <t>GK 1185</t>
  </si>
  <si>
    <t>FLY WHEEL RING SONALIKA N/M THIN 120 TEETH</t>
  </si>
  <si>
    <t>GK 1186</t>
  </si>
  <si>
    <t>FLY WHEEL RING ESCORTS 335 126 TEETH</t>
  </si>
  <si>
    <t>GK 1187</t>
  </si>
  <si>
    <t>FLY WHEEL RING ESCORTS  JOSH 126 TEETH</t>
  </si>
  <si>
    <t>GK 1188</t>
  </si>
  <si>
    <t>FLY WHEEL RING POWERTRAC  136 TEETH</t>
  </si>
  <si>
    <t>GK 1189</t>
  </si>
  <si>
    <t>FLY WHEEL RING FORD 128 TEETH</t>
  </si>
  <si>
    <t>FLY WHEEL RING JOHN DEERE  142 TEETH</t>
  </si>
  <si>
    <t>GK 1191</t>
  </si>
  <si>
    <t>FLY WHEEL RING NEW HOLLAND 110 TEETH</t>
  </si>
  <si>
    <t>GK 1192</t>
  </si>
  <si>
    <t>FLY WHEEL RING MASSEY P-3 122 TEETH</t>
  </si>
  <si>
    <t>GK 1193</t>
  </si>
  <si>
    <t>FLY WHEEL RING MASSEY P-4 115 TEETH</t>
  </si>
  <si>
    <t>GK 1194</t>
  </si>
  <si>
    <t>FLY WHEEL RING MASSEY P-6 (BOLT TYPE)  122 TEETH</t>
  </si>
  <si>
    <t>GK 1195</t>
  </si>
  <si>
    <t>FLY WHEEL RING MASSEY O/M 126 TEETH</t>
  </si>
  <si>
    <t>GK 1196</t>
  </si>
  <si>
    <t>FLY WHEEL RING EICHER (BOLT TYPE) 143 TEETH</t>
  </si>
  <si>
    <t>GK 1197</t>
  </si>
  <si>
    <t>FLY WHEEL RING EICHER (W/O BOLT) 143 TEETH</t>
  </si>
  <si>
    <t>GK 1198</t>
  </si>
  <si>
    <t>FLY WHEEL RING EICHER 151 TEETH</t>
  </si>
  <si>
    <t>GK 1199</t>
  </si>
  <si>
    <t>FLY WHEEL RING EICHER (THIN) 125 TEETH</t>
  </si>
  <si>
    <t>GK 1200</t>
  </si>
  <si>
    <t>FLY WHEEL RING EICHER (THICK) 125 TEETH</t>
  </si>
  <si>
    <t>GK 1201</t>
  </si>
  <si>
    <t>FLY WHEEL RING EICHER JUMBO 140 TEETH</t>
  </si>
  <si>
    <t>GK 1202</t>
  </si>
  <si>
    <t>FLY WHEEL RING BALWAN 140 TEETH</t>
  </si>
  <si>
    <t>GK 1203</t>
  </si>
  <si>
    <t>FLY WHEEL RING HINDUSTAN 50 133 TEETH</t>
  </si>
  <si>
    <t>GK 1204</t>
  </si>
  <si>
    <t>FLY WHEEL RING KIRLOSKAR DEUTZ 121 TEETH</t>
  </si>
  <si>
    <t>GK 1205</t>
  </si>
  <si>
    <t>FLY WHEEL RING ACE 120 TEETH</t>
  </si>
  <si>
    <t>GK 1206</t>
  </si>
  <si>
    <t>FLY WHEEL RING UTB 148 TEETH</t>
  </si>
  <si>
    <t>GK 1220</t>
  </si>
  <si>
    <t>DIESEL FILTER SET (0.5 LTR) PAPER + NAMADA (SET OF 2)</t>
  </si>
  <si>
    <t>GK 1221</t>
  </si>
  <si>
    <t>DIESEL FILTER SET (0.5 LTR) COIL + NAMADA  (SET OF 2)</t>
  </si>
  <si>
    <t>GK 1222</t>
  </si>
  <si>
    <t>DIESEL FILTER SET (1.1 LTR) (SET OF 2)</t>
  </si>
  <si>
    <t>GK 1223</t>
  </si>
  <si>
    <t>CAV FUEL FILTER (CANISTOR)</t>
  </si>
  <si>
    <t>GK 1224</t>
  </si>
  <si>
    <t>DIESEL FILTER (0.5 LTR) ONLY PAPER</t>
  </si>
  <si>
    <t>GK 1225</t>
  </si>
  <si>
    <t>DIESEL FILTER (0.5 LTR) ONLY NAMADA</t>
  </si>
  <si>
    <t>GK 1226</t>
  </si>
  <si>
    <t>DIESEL FILTER (0.5 LTR) ONLY COIL</t>
  </si>
  <si>
    <t>GK 1229</t>
  </si>
  <si>
    <t>DIESEL , AIR &amp; OIL FILTER KIT INTER DI</t>
  </si>
  <si>
    <t>GK 1229 A</t>
  </si>
  <si>
    <t>DIESEL  &amp; OIL FILTER KIT INTER DI</t>
  </si>
  <si>
    <t>GK 1230</t>
  </si>
  <si>
    <t>AIR FILTER INTER DI (PU)</t>
  </si>
  <si>
    <t>GK 1231</t>
  </si>
  <si>
    <t>AIR FILTER SET ARJUN / JOHN DEERE  (PU) (SET OF 2)</t>
  </si>
  <si>
    <t>GK 1232</t>
  </si>
  <si>
    <t>AIR FILTER ARJUN TURBO (SET OF 2)</t>
  </si>
  <si>
    <t>GK 1233</t>
  </si>
  <si>
    <t>OIL FILTER INTER DI SPIN ON</t>
  </si>
  <si>
    <t>GK 1234</t>
  </si>
  <si>
    <t>HYD. FILTER INTER DI SPIN ON</t>
  </si>
  <si>
    <t>GK 1235</t>
  </si>
  <si>
    <t>OIL FILTER MAHINDRA YUVO SPIN ON</t>
  </si>
  <si>
    <t>GK 1236</t>
  </si>
  <si>
    <t>HYD. FILTER MAHINDRA YUVO SPIN  ON</t>
  </si>
  <si>
    <t>GK 1237</t>
  </si>
  <si>
    <t>OIL FILTER ARJUN SPIN ON</t>
  </si>
  <si>
    <t>GK 1238</t>
  </si>
  <si>
    <t>HYD. FILTER ARJUN SPIN ON</t>
  </si>
  <si>
    <t>GK 1239</t>
  </si>
  <si>
    <t>HYD. FILTER ARJUN (BRASS MESH ) SPIN ON</t>
  </si>
  <si>
    <t>GK 1240</t>
  </si>
  <si>
    <t>HYD. FILTER ARJUN 8" LONG</t>
  </si>
  <si>
    <t>GK 1241</t>
  </si>
  <si>
    <t>OIL FILTER YUVRAJ (SPIN ON ) AGNI</t>
  </si>
  <si>
    <t>GK 1242</t>
  </si>
  <si>
    <t>HYDRAULIC FILTER YUVRAJ SPIN ON</t>
  </si>
  <si>
    <t>GK 1243</t>
  </si>
  <si>
    <t>OIL FILTER MAHINDRA TURBO SPIN ON</t>
  </si>
  <si>
    <t>GK 1244</t>
  </si>
  <si>
    <t>HYD. FILTER  MAHINDRA TURBO SPIN ON</t>
  </si>
  <si>
    <t>GK 1245</t>
  </si>
  <si>
    <t>HYD. FILTER TURBO BRASS MESH (SPIN ON)</t>
  </si>
  <si>
    <t>GK 1246</t>
  </si>
  <si>
    <t>OIL FILTER INTER  PAPER</t>
  </si>
  <si>
    <t>GK 1247</t>
  </si>
  <si>
    <t>OIL FILTER MAHINDRA 495/S-4 PAPER</t>
  </si>
  <si>
    <t>GK 1248</t>
  </si>
  <si>
    <t>FUEL FILTER YUVO</t>
  </si>
  <si>
    <t>GK 1249</t>
  </si>
  <si>
    <t>SUCTION FILTER INTER DI</t>
  </si>
  <si>
    <t>GK 1250</t>
  </si>
  <si>
    <t>SUCTION FILTER INTER DI (O.E)</t>
  </si>
  <si>
    <t>GK 1251</t>
  </si>
  <si>
    <t>SUCTION FILTER ARJUN</t>
  </si>
  <si>
    <t>GK 1252</t>
  </si>
  <si>
    <t>SUCTION FILTER MKM</t>
  </si>
  <si>
    <t>GK 1253</t>
  </si>
  <si>
    <t>SUCTION FILTER MKM N/M BEND TYPE</t>
  </si>
  <si>
    <t>GK 1254</t>
  </si>
  <si>
    <t>SUCTION FILTER YUVRAJ</t>
  </si>
  <si>
    <t>GK 1254A</t>
  </si>
  <si>
    <t>SUCTION FILTER YUVRAJ/ AGNI N/M</t>
  </si>
  <si>
    <t>GK 1255</t>
  </si>
  <si>
    <t>SUCTION FILTER YUVO</t>
  </si>
  <si>
    <t>GK 1256</t>
  </si>
  <si>
    <t>POWER STG. FILTER ARJUN</t>
  </si>
  <si>
    <t>GK 1257</t>
  </si>
  <si>
    <t>PENCIL FILTER</t>
  </si>
  <si>
    <t>GK 1262</t>
  </si>
  <si>
    <t>DIESEL &amp; OIL FILTER KIT SWARAJ 735</t>
  </si>
  <si>
    <t>GK 1263</t>
  </si>
  <si>
    <t>AIR FILTER SWARAJ 855 PU</t>
  </si>
  <si>
    <t>GK 1264</t>
  </si>
  <si>
    <t>AIR FILTER SWARAJ 855 XM</t>
  </si>
  <si>
    <t>GK 1265</t>
  </si>
  <si>
    <t>AIR FILTER SWARAJ 855 STEEL CAP STEEL JALI</t>
  </si>
  <si>
    <t>GK 1266</t>
  </si>
  <si>
    <t>AIR FILTER SWARAJ 735 FE STEEL JALI</t>
  </si>
  <si>
    <t>GK 1267</t>
  </si>
  <si>
    <t>OIL FILTER SWARAJ 939 SPIN ON</t>
  </si>
  <si>
    <t>GK 1268</t>
  </si>
  <si>
    <t>OIL FILTER SWARAJ 735 (KIRLOSKAR PAPER)</t>
  </si>
  <si>
    <t>GK 1269</t>
  </si>
  <si>
    <t>OIL FILTER SWARAJ 735 FE / 855 STEEL JALI</t>
  </si>
  <si>
    <t>GK 1270</t>
  </si>
  <si>
    <t>OIL FILTER KIRLOSKAR RBV-66 PAPER</t>
  </si>
  <si>
    <t>GK 1271</t>
  </si>
  <si>
    <t>HYD. FILTER SWARAJ  SMALL SPIN ON</t>
  </si>
  <si>
    <t>GK 1272</t>
  </si>
  <si>
    <t>HYD. FILTER SWARAJ SMALL  SPIN ON (BRASS MESH)</t>
  </si>
  <si>
    <t>GK 1273</t>
  </si>
  <si>
    <t>HYD. FILTER SWARAJ 855 TURBO (BIG)  SPIN ON</t>
  </si>
  <si>
    <t>GK 1274</t>
  </si>
  <si>
    <t>HYD. FILTER SWARAJ 855 TURBO (BIG) BRASS MESH</t>
  </si>
  <si>
    <t>GK 1275</t>
  </si>
  <si>
    <t>HYD. FILTER SWARAJ 4 STAR (L-60 LPM) SPIN ON</t>
  </si>
  <si>
    <t>GK 1276</t>
  </si>
  <si>
    <t>HYD. FILTER SWARAJ 4 STAR (L-60 LPM) BRASS MESH</t>
  </si>
  <si>
    <t>GK 1277</t>
  </si>
  <si>
    <t>LIFT FILTER SWARAJ / SONALIKA O/M (JALI TYPE)</t>
  </si>
  <si>
    <t>GK 1278</t>
  </si>
  <si>
    <t>LIFT FILTER 855 / SARTAJ COMBINE (JALI TYPE)</t>
  </si>
  <si>
    <t>GK 1279</t>
  </si>
  <si>
    <t>POWER STG. FILTER SWARAJ N/M (JALI TYPE)</t>
  </si>
  <si>
    <t>GK 1280</t>
  </si>
  <si>
    <t>POWER STG. FILTER SWARAJ RX (JALI TYPE)</t>
  </si>
  <si>
    <t>GK 1281</t>
  </si>
  <si>
    <t>LIFT FILTER SWARAJ ORCHARD</t>
  </si>
  <si>
    <t>GK 1282</t>
  </si>
  <si>
    <t>LIFT FILTER SWARAJ XM N/M JALI TYPE</t>
  </si>
  <si>
    <t>GK 1283</t>
  </si>
  <si>
    <t>OIL FILTER SPIN ON SWARAJ 960</t>
  </si>
  <si>
    <t>GK 1288</t>
  </si>
  <si>
    <t>DIESEL &amp; OIL FILTER KIT SONALIKA</t>
  </si>
  <si>
    <t>GK 1289</t>
  </si>
  <si>
    <t>AIR FILTER SONALIKA 60</t>
  </si>
  <si>
    <t>GK 1290</t>
  </si>
  <si>
    <t>OIL FILTER SONALIKA O/M SPIN ON (MASSEY TYPE)</t>
  </si>
  <si>
    <t>GK 1291</t>
  </si>
  <si>
    <t>OIL FILTER SONALIKA  N/M SPIN ON (FORD TYPE)</t>
  </si>
  <si>
    <t>GK 1292</t>
  </si>
  <si>
    <t>HYD.  FILTER SONALIKA N/M SPIN ON</t>
  </si>
  <si>
    <t>GK 1293</t>
  </si>
  <si>
    <t>HYD. FILTER SONALIKA N/M SPIN ON (BRASS MESH)</t>
  </si>
  <si>
    <t>GK 1294</t>
  </si>
  <si>
    <t>HYD. FILTER SONALIKA N/M (MEDIUM) SL DESCRIPTION</t>
  </si>
  <si>
    <t>GK 1295</t>
  </si>
  <si>
    <t>HYD. FILTER SONALIKA N/M LONG SPIN ON</t>
  </si>
  <si>
    <t>GK 1296</t>
  </si>
  <si>
    <t>LIFT FILTER SONALIKA (POWER STG.) JALI TYPE</t>
  </si>
  <si>
    <t>GK 1297</t>
  </si>
  <si>
    <t>SUCTION STRAINER SONALIKA N/M (BELEN TYPE)</t>
  </si>
  <si>
    <t>GK 1298</t>
  </si>
  <si>
    <t>POWER STG. FILTER SONALIKA RX (JALI TYPE)</t>
  </si>
  <si>
    <t>GK 1299</t>
  </si>
  <si>
    <t>LIFT FILTER SONALIKA O/M WIRE MESH</t>
  </si>
  <si>
    <t>GK 1300</t>
  </si>
  <si>
    <t>LIFT FILTER SONALIKA (BOTTLE TYPE)</t>
  </si>
  <si>
    <t>GK 1303</t>
  </si>
  <si>
    <t>DIESEL AND OIL FILTER KIT MASSEY DI</t>
  </si>
  <si>
    <t>GK 1304</t>
  </si>
  <si>
    <t>DIESEL AND OIL FILTER KIT MASSEY DI (COIL AND NAMADA)</t>
  </si>
  <si>
    <t>GK 1305</t>
  </si>
  <si>
    <t>AIR FILTER MF 241 N/M OVAL TYPE (STEEL CAP)</t>
  </si>
  <si>
    <t>GK 1306</t>
  </si>
  <si>
    <t>AIR FILTER SET MF 245 DI (STEEL CAP) SET OF 2</t>
  </si>
  <si>
    <t>GK 1307</t>
  </si>
  <si>
    <t>AIR FILTER FOAM TAFE -9000</t>
  </si>
  <si>
    <t>GK 1308</t>
  </si>
  <si>
    <t>OIL FILTER MF-245 DI SPIN ON</t>
  </si>
  <si>
    <t>GK 1309</t>
  </si>
  <si>
    <t>OIL FILTER MF 1035 PAPER</t>
  </si>
  <si>
    <t>GK 1310</t>
  </si>
  <si>
    <t>OIL FILTER MF-245 &amp; S/4 PAPER</t>
  </si>
  <si>
    <t>GK 1311</t>
  </si>
  <si>
    <t>OIL FILTER MF-1035 FELT</t>
  </si>
  <si>
    <t>GK 1312</t>
  </si>
  <si>
    <t>HYD. FILTER MF-9000 SPIN ON (BRASS)</t>
  </si>
  <si>
    <t>GK 1313</t>
  </si>
  <si>
    <t>LIFT FILTER MF-1035 BRASS JALI</t>
  </si>
  <si>
    <t>GK 1314</t>
  </si>
  <si>
    <t>LIFT FILTER MF -245 DI</t>
  </si>
  <si>
    <t>GK 1315</t>
  </si>
  <si>
    <t>POWER STEERING FILTER TAFE SMALL</t>
  </si>
  <si>
    <t>GK 1316</t>
  </si>
  <si>
    <t>POWER STEERING FILTER TAFE BIG</t>
  </si>
  <si>
    <t>GK 1317</t>
  </si>
  <si>
    <t>SUCTION STRAINER MF -241 MAHAN</t>
  </si>
  <si>
    <t>GK 1318</t>
  </si>
  <si>
    <t>STRAINER FILTER MF L/M</t>
  </si>
  <si>
    <t>GK 1324</t>
  </si>
  <si>
    <t>DIESEL &amp; OIL FILTER KIT FARMTRAC</t>
  </si>
  <si>
    <t>GK 1325</t>
  </si>
  <si>
    <t>AIR FILTER SET FARMTRAC 60 PU (SET OF 2)</t>
  </si>
  <si>
    <t>GK 1326</t>
  </si>
  <si>
    <t>OIL FILTER FORD / FARMTRAC SPIN ON</t>
  </si>
  <si>
    <t>GK 1327</t>
  </si>
  <si>
    <t>HYD. FILTER FORD / FARMTRAC SPIN ON</t>
  </si>
  <si>
    <t>GK 1328</t>
  </si>
  <si>
    <t>HYD. FILTER FORD / FARMTRAC (BRASS  MESH) SPIN ON</t>
  </si>
  <si>
    <t>GK 1329</t>
  </si>
  <si>
    <t>OIL FILTER FARMTRAC 60 LONG SPIN ON</t>
  </si>
  <si>
    <t>GK 1330</t>
  </si>
  <si>
    <t>HYD. FILTER FARMTRAC / POWERTRAC SPIN ON LONG</t>
  </si>
  <si>
    <t>GK 1331</t>
  </si>
  <si>
    <t>HYD. FILTER FARMTRAC / POWERTRAC LONG BRASS (SPIN ON)</t>
  </si>
  <si>
    <t>GK 1332</t>
  </si>
  <si>
    <t>OIL FILTER FARMTRAC CLASSIC (SPIN ON )</t>
  </si>
  <si>
    <t>GK 1333</t>
  </si>
  <si>
    <t>HYD. FILTER FARMTRAC CLASSIC (SPIN ON)</t>
  </si>
  <si>
    <t>GK 1334</t>
  </si>
  <si>
    <t>SUCTION STRAINER FARMTRAC 60 N/M</t>
  </si>
  <si>
    <t>GK 1335</t>
  </si>
  <si>
    <t>SUCTION FILTER FORD</t>
  </si>
  <si>
    <t>GK 1343</t>
  </si>
  <si>
    <t>DIESEL &amp; OIL FILTER KIT POWERTRAC</t>
  </si>
  <si>
    <t>GK 1344</t>
  </si>
  <si>
    <t>AIR FILTER ESCORTS LOADER (SET OF 2)</t>
  </si>
  <si>
    <t>GK 1345</t>
  </si>
  <si>
    <t>OIL FILTER ESCORTS 335 (SPIN ON)</t>
  </si>
  <si>
    <t>GK 1346</t>
  </si>
  <si>
    <t>OIL FILTER ESCORTS (PAPER)</t>
  </si>
  <si>
    <t>GK 1347</t>
  </si>
  <si>
    <t>OIL FILTER POWERTRAC SPIN ON</t>
  </si>
  <si>
    <t>GK 1348</t>
  </si>
  <si>
    <t>HYD. FILTER POWERTRAC SPIN ON</t>
  </si>
  <si>
    <t>GK 1349</t>
  </si>
  <si>
    <t>HYD. FILTER POWERTRAC BRASS MESH</t>
  </si>
  <si>
    <t>FUEL FILTER POWERTRAC N/M</t>
  </si>
  <si>
    <t>GK 1351</t>
  </si>
  <si>
    <t>LIFT FILTER ESCORTS 335 (JALI TYPE)</t>
  </si>
  <si>
    <t>GK 1352</t>
  </si>
  <si>
    <t>SUCTION STAINER POWERTRAC 4455</t>
  </si>
  <si>
    <t>GK 1357</t>
  </si>
  <si>
    <t>DIESEL &amp; OIL FILTER KIT EICHER</t>
  </si>
  <si>
    <t>GK 1358</t>
  </si>
  <si>
    <t>AIR FILTER SET EICHER 5660 (PU)</t>
  </si>
  <si>
    <t>GK 1359</t>
  </si>
  <si>
    <t>AIR FILTER FOAM EICHER</t>
  </si>
  <si>
    <t>GK 1360</t>
  </si>
  <si>
    <t>OIL FILTER EICHER PAPER</t>
  </si>
  <si>
    <t>GK 1361</t>
  </si>
  <si>
    <t>OIL FILTER EICHER WITHOUT NUT (SPIN ON)</t>
  </si>
  <si>
    <t>GK 1362</t>
  </si>
  <si>
    <t>OIL FILTER EICHER 485 NUT TYPE  SPIN ON</t>
  </si>
  <si>
    <t>GK 1375</t>
  </si>
  <si>
    <t>OIL FILTER EICHER 5660</t>
  </si>
  <si>
    <t>GK 1363</t>
  </si>
  <si>
    <t>HYD. FILTER EICHER O/M SMALL SPIN ON</t>
  </si>
  <si>
    <t>GK 1364</t>
  </si>
  <si>
    <t>HYD. FILTER EICHER NC BIG SPIN ON</t>
  </si>
  <si>
    <t>GK 1365</t>
  </si>
  <si>
    <t>LIFT FILTER EICHER 485 N/M (JALI TYPE)</t>
  </si>
  <si>
    <t>GK 1366</t>
  </si>
  <si>
    <t>LIFT FILTER EICHER NC  BRASS (SMALL JALI)</t>
  </si>
  <si>
    <t>GK 1367</t>
  </si>
  <si>
    <t>LIFT FILTER EICHER NC / 364 GEAR BOX (BIG JALI)</t>
  </si>
  <si>
    <t>GK 1368</t>
  </si>
  <si>
    <t>LIFT  FILTER EICHER NC (KATORA TYPE)</t>
  </si>
  <si>
    <t>GK 1369</t>
  </si>
  <si>
    <t>STAINER FILTER EICHER WITH 3 HOLE PLATE</t>
  </si>
  <si>
    <t>GK 1370</t>
  </si>
  <si>
    <t>STAINER FILTER EICHER WITH 6 HOLE PLATE</t>
  </si>
  <si>
    <t>GK 1371</t>
  </si>
  <si>
    <t>STAINER FILTER EICHER WITHOUT PLATE</t>
  </si>
  <si>
    <t>GK 1372</t>
  </si>
  <si>
    <t>POWER STEERING FILTER EICHER N/M (SMALL)</t>
  </si>
  <si>
    <t>GK 1373</t>
  </si>
  <si>
    <t>POWER STEERING FILTER EICHER N/M (BIG)</t>
  </si>
  <si>
    <t>GK 1374</t>
  </si>
  <si>
    <t>POWER STG. FILTER EICHER (JALI TYPE)</t>
  </si>
  <si>
    <t>GK 1380</t>
  </si>
  <si>
    <t>DIESEL , OIL &amp; LIFT FILTER KIT NEW HOLLAND 3230</t>
  </si>
  <si>
    <t>GK 1381</t>
  </si>
  <si>
    <t>DIESEL , OIL &amp; LIFT FILTER KIT NEW HOLLAND 3630</t>
  </si>
  <si>
    <t>GK 1382</t>
  </si>
  <si>
    <t>AIR FILTER NEW HOLLAND 3630</t>
  </si>
  <si>
    <t>GK 1383</t>
  </si>
  <si>
    <t>AIR FILTER NEW HOLLAND 3230</t>
  </si>
  <si>
    <t>GK 1384</t>
  </si>
  <si>
    <t>FUEL FILTER NEW HOLLAND 3630 (SPIN ON)</t>
  </si>
  <si>
    <t>GK 1385</t>
  </si>
  <si>
    <t>OIL FILTER NEW HOLLAND 3630 (SPIN ON)</t>
  </si>
  <si>
    <t>GK 1386</t>
  </si>
  <si>
    <t>HYD. FILTER NEW HOLLAND 3630 (SPIN ON)</t>
  </si>
  <si>
    <t>GK 1387</t>
  </si>
  <si>
    <t>HYD. FILTER NEW HOLLAND 3630 BRASS MESH (SPIN ON)</t>
  </si>
  <si>
    <t>GK 1388</t>
  </si>
  <si>
    <t>OIL FILTER NEW HOLLAND 3230 (SPIN ON)</t>
  </si>
  <si>
    <t>GK 1389</t>
  </si>
  <si>
    <t>HYD. FILTER NEW HOLLAND 3230 (SPIN ON)</t>
  </si>
  <si>
    <t>GK 1390</t>
  </si>
  <si>
    <t>HYD. FILTER NEW HOLLAND 6010 LONG (SPIN ON)</t>
  </si>
  <si>
    <t>GK 1391</t>
  </si>
  <si>
    <t>POWER STEERING FILTER NEW HOLLAND 3630</t>
  </si>
  <si>
    <t>AIR FILTER SET JOHN DEERE / ARJUN  (PU)</t>
  </si>
  <si>
    <t>GK 1396</t>
  </si>
  <si>
    <t>FUEL FILTER JOHN DEERE SPIN ON</t>
  </si>
  <si>
    <t>GK 1397</t>
  </si>
  <si>
    <t>OIL FILTER JOHN DEERE SPIN ON</t>
  </si>
  <si>
    <t>GK 1398</t>
  </si>
  <si>
    <t>HYD. FILTER JOHN DEERE O/M SPIN ON</t>
  </si>
  <si>
    <t>GK 1399</t>
  </si>
  <si>
    <t>HYD. FILTER JOHN DEERE O/M BRASS MESH</t>
  </si>
  <si>
    <t>GK 1400</t>
  </si>
  <si>
    <t>HYD. FILTER JOHN DEERE N/M KRISH (SPIN ON)</t>
  </si>
  <si>
    <t>GK 1401</t>
  </si>
  <si>
    <t>SUCTION FILTER JOHN DEERE 5103</t>
  </si>
  <si>
    <t>GK 1402</t>
  </si>
  <si>
    <t>SUCTION FILTER JOHN DEERE 5310</t>
  </si>
  <si>
    <t>GK 1403</t>
  </si>
  <si>
    <t>SUCTION FILTER W/PIPE JOHN DEERE 5310</t>
  </si>
  <si>
    <t>GK 1409</t>
  </si>
  <si>
    <t>OIL FILTER HMT 5911 N/M (SET OF 2)</t>
  </si>
  <si>
    <t>GK 1410</t>
  </si>
  <si>
    <t>OIL FILTER HMT PAPER</t>
  </si>
  <si>
    <t>GK 1411</t>
  </si>
  <si>
    <t>LIFT FILTER HMT O/M 2011 (CENTRE PATTI)</t>
  </si>
  <si>
    <t>GK 1412</t>
  </si>
  <si>
    <t>LIFT FILTER HMT N/M  3511 (SIDE PATTI )</t>
  </si>
  <si>
    <t>GK 1413</t>
  </si>
  <si>
    <t>LIFT FILTER HMT 5911 (D TYPE)</t>
  </si>
  <si>
    <t>GK 1414</t>
  </si>
  <si>
    <t>MAGNET FILETR HMT 3522</t>
  </si>
  <si>
    <t>GK 1415</t>
  </si>
  <si>
    <t>MAGNET FILETR HMT 4022</t>
  </si>
  <si>
    <t>GK 1416</t>
  </si>
  <si>
    <t>OIL FILTER HINDUSTAN 50 PAPER</t>
  </si>
  <si>
    <t>GK 1422</t>
  </si>
  <si>
    <t>OIL FILTER SAME GREAVES SPIN ON</t>
  </si>
  <si>
    <t>GK 1423</t>
  </si>
  <si>
    <t>HYD. FILTER SAME GREAVES SPIN ON</t>
  </si>
  <si>
    <t>GK 1427</t>
  </si>
  <si>
    <t>FUEL FILTER ACE  SPIN ON</t>
  </si>
  <si>
    <t>GK 1428</t>
  </si>
  <si>
    <t>OIL FILTER ACE  SPIN ON</t>
  </si>
  <si>
    <t>GK 1429</t>
  </si>
  <si>
    <t>LIFT FILTER ACE  SPIN ON</t>
  </si>
  <si>
    <t>GK 1433</t>
  </si>
  <si>
    <t>OIL FILTER STANDARD SPIN ON</t>
  </si>
  <si>
    <t>GK 1434</t>
  </si>
  <si>
    <t>HYD. FILTER STANDARD SPIN ON</t>
  </si>
  <si>
    <t>GK 1435</t>
  </si>
  <si>
    <t>HYD. FILTER STANDARD BRASS MESH (SPIN ON)</t>
  </si>
  <si>
    <t>GK 1440</t>
  </si>
  <si>
    <t>OIL FILTER PREET SPIN ON</t>
  </si>
  <si>
    <t>GK 1441</t>
  </si>
  <si>
    <t>HYD. FILTER PREET SPIN ON</t>
  </si>
  <si>
    <t>GK 1444</t>
  </si>
  <si>
    <t>FUEL FILTER GARDEN TRAC SPIN ON</t>
  </si>
  <si>
    <t>GK 1445</t>
  </si>
  <si>
    <t>OIL FILTER GARDEN TRAC SPIN ON</t>
  </si>
  <si>
    <t>GK 1446</t>
  </si>
  <si>
    <t>SUCTION STAINER GARDEN TRAC</t>
  </si>
  <si>
    <t>GK 1449</t>
  </si>
  <si>
    <t>OIL FILTER BAJAJ OX / BALWAN SPIN ON</t>
  </si>
  <si>
    <t>GK 1452</t>
  </si>
  <si>
    <t>OIL FILTER SPIN ON PEUGEOT APE / BOLERO</t>
  </si>
  <si>
    <t>GK 1453</t>
  </si>
  <si>
    <t>AIR FILTER COMBINE 12''</t>
  </si>
  <si>
    <t>GK 1454</t>
  </si>
  <si>
    <t>AIR FILTER COMBINE 13''</t>
  </si>
  <si>
    <t>GK 1455</t>
  </si>
  <si>
    <t>AIR FILTER COMBINE 17'' (SET OF 2)</t>
  </si>
  <si>
    <t>GK 1471</t>
  </si>
  <si>
    <t>BONNET BOLT INTER O/M</t>
  </si>
  <si>
    <t>BONNET BOLT INTER DI</t>
  </si>
  <si>
    <t>BONNET BOLT INTER DI (6 CUT)</t>
  </si>
  <si>
    <t>GK 1473</t>
  </si>
  <si>
    <t>BONNET BOLT ARJUN</t>
  </si>
  <si>
    <t>BONNET BOLT ARJUN (6 CUT)</t>
  </si>
  <si>
    <t>GK 1474</t>
  </si>
  <si>
    <t>BONNET BOLT YUVRAJ</t>
  </si>
  <si>
    <t>SPANDLE ARM BOLT INTER DI</t>
  </si>
  <si>
    <t>GK 1486</t>
  </si>
  <si>
    <t>SPANDLE ARM BOLT SONALIKA</t>
  </si>
  <si>
    <t>GK 1487</t>
  </si>
  <si>
    <t xml:space="preserve">SPANDLE ARM BOLT WITH NUT SWARAJ </t>
  </si>
  <si>
    <t>GK 1488</t>
  </si>
  <si>
    <t>SPANDLE ARM BOLT SWARAJ (NYLON NUT)</t>
  </si>
  <si>
    <t>GK 1489</t>
  </si>
  <si>
    <t>SPANDLE ARM BOLT EICHER (DOUBLE CYL)</t>
  </si>
  <si>
    <t>FRONT WHEEL STUD ARJUN</t>
  </si>
  <si>
    <t>GK 1504</t>
  </si>
  <si>
    <t xml:space="preserve">FRONT WHEEL BOLT ARJUN NOVO  STUD TYPE </t>
  </si>
  <si>
    <t>GK 1506</t>
  </si>
  <si>
    <t>FRONT WHEEL BOLT MASSEY O/M /GAJRAJ</t>
  </si>
  <si>
    <t>GK 1507</t>
  </si>
  <si>
    <t xml:space="preserve">FRONT WHEEL BOLT MASSEY DI </t>
  </si>
  <si>
    <t>GK 1510</t>
  </si>
  <si>
    <t>FRONT WHEEL BOLT FORD 3600/3610</t>
  </si>
  <si>
    <t>GK 1511</t>
  </si>
  <si>
    <t>FRONT WHEEL BOLT FARMTRAC</t>
  </si>
  <si>
    <t>GK 1512</t>
  </si>
  <si>
    <t>FRONT WHEEL BOLT ESCORT 335</t>
  </si>
  <si>
    <t>GK 1513</t>
  </si>
  <si>
    <t>FRONT WHEEL BOLT ESCORT 345 (POWERTRAC)</t>
  </si>
  <si>
    <t>GK 1514</t>
  </si>
  <si>
    <t>FRONT WHEEL BOLT ESCORT 355 EXTRA LONG COLLAR NUT</t>
  </si>
  <si>
    <t>GK 1515</t>
  </si>
  <si>
    <t>FRONT WHEEL BOLT FARMTRAC 60 STUD TYPE</t>
  </si>
  <si>
    <t>GK 1516</t>
  </si>
  <si>
    <t>FRONT WHEEL BOLT POWERTRAC 434/439 STUD TYPE</t>
  </si>
  <si>
    <t>GK 1519</t>
  </si>
  <si>
    <t>FRONT WHEEL BOLT HMT 2511/3511</t>
  </si>
  <si>
    <t>GK 1520</t>
  </si>
  <si>
    <t>FRONT WHEEL BOLT HMT 5911</t>
  </si>
  <si>
    <t>GK 1521</t>
  </si>
  <si>
    <t>FRONT WHEEL BOLT HMT 3522 FX/4022</t>
  </si>
  <si>
    <t>GK 1523</t>
  </si>
  <si>
    <t>FRONT WHEEL BOLT EICHER WITH NYLON NUT</t>
  </si>
  <si>
    <t>GK 1524</t>
  </si>
  <si>
    <t>FRONT WHEEL BOLT EICHER NC</t>
  </si>
  <si>
    <t>GK 1525</t>
  </si>
  <si>
    <t>FRONT WHEEL BOLT EICHER WITH COLLAR NUT</t>
  </si>
  <si>
    <t>GK 1526</t>
  </si>
  <si>
    <t>FRONT WHEEL BOLT EICHER 380 STUD TYPE</t>
  </si>
  <si>
    <t>GK 1529</t>
  </si>
  <si>
    <t>FRONT WHEEL BOLT SWARAJ XM</t>
  </si>
  <si>
    <t>FRONT WHEEL BOLT JOHN DEERE SMALL</t>
  </si>
  <si>
    <t>GK 1533</t>
  </si>
  <si>
    <t>FRONT WHEEL BOLT BALWAN</t>
  </si>
  <si>
    <t>GK 1534</t>
  </si>
  <si>
    <t>FRONT WHEEL BOLT SONALIKA TAPPER NUT</t>
  </si>
  <si>
    <t>GK 1538</t>
  </si>
  <si>
    <t>FRONT WHEEL BOLT NEW HOLLAND</t>
  </si>
  <si>
    <t>REAR WHEEL BOLT INTER B-275</t>
  </si>
  <si>
    <t>GK 1542</t>
  </si>
  <si>
    <t>REAR WHEEL BOLT INTER EXTRA LONG</t>
  </si>
  <si>
    <t>GK 1543</t>
  </si>
  <si>
    <t>REAR WHEEL BOLT INTER DI</t>
  </si>
  <si>
    <t>GK 1544</t>
  </si>
  <si>
    <t>REAR WHEEL BOLT INTER DI EXTRA LONG</t>
  </si>
  <si>
    <t>REAR WHEEL BOLT ARJUN COLLAR NUT</t>
  </si>
  <si>
    <t>REAR WHEEL  BOLT ARJUN NOVO 18 MM</t>
  </si>
  <si>
    <t>GK 1548 A</t>
  </si>
  <si>
    <t>REAR WHEEL BOLT MASSEY P-3 (2")</t>
  </si>
  <si>
    <t>GK 1548 B</t>
  </si>
  <si>
    <t>REAR WHEEL BOLT MASSEY P-3 EXTRA LONG 2.25"</t>
  </si>
  <si>
    <t>GK 1548 C</t>
  </si>
  <si>
    <t>REAR WHEEL BOLT MASSEY P-3 EXTRA LONG 2.5"</t>
  </si>
  <si>
    <t>GK 1548 D</t>
  </si>
  <si>
    <t>REAR WHEEL BOLT MASSEY P-3 EXTRA LONG 2.75"</t>
  </si>
  <si>
    <t>GK 1549 B</t>
  </si>
  <si>
    <t>REAR WHEEL BOLT MASSEY DI 2.25" COLLAR NUT</t>
  </si>
  <si>
    <t>GK 1550</t>
  </si>
  <si>
    <t>REAR WHEEL BOLT MASSEY 245 TAPPER NUT (16 MM)</t>
  </si>
  <si>
    <t>GK 1551</t>
  </si>
  <si>
    <t>REAR WHEEL BOLT MASSEY 241 COLLAR NUT (16 MM)</t>
  </si>
  <si>
    <t>GK 1551 A</t>
  </si>
  <si>
    <t>REAR WHEEL BOLT MASSEY 241 COLLAR NUT EXTRA LONG</t>
  </si>
  <si>
    <t>GK 1552</t>
  </si>
  <si>
    <t>REAR WHEEL BOLT MASSEY GAJRAJ</t>
  </si>
  <si>
    <t>GK 1554</t>
  </si>
  <si>
    <t>REAR WHEEL BOLT JOHN DEERE</t>
  </si>
  <si>
    <t>GK 1556</t>
  </si>
  <si>
    <t>REAR WHEEL BOLT BALWAN</t>
  </si>
  <si>
    <t>GK 1557</t>
  </si>
  <si>
    <t>REAR WHEEL BOLT ESCORT 335</t>
  </si>
  <si>
    <t>GK 1558</t>
  </si>
  <si>
    <t>REAR WHEEL BOLT ESCORT 345 R/T</t>
  </si>
  <si>
    <t>GK 1559</t>
  </si>
  <si>
    <t>REAR WHEEL BOLT ESCORT 345 F/T</t>
  </si>
  <si>
    <t>GK 1560</t>
  </si>
  <si>
    <t>REAR WHEEL BOLT FORD 3600 (2")</t>
  </si>
  <si>
    <t>GK 1561</t>
  </si>
  <si>
    <t>REAR WHEEL BOLT FORD EXTRA LONG (2.25")</t>
  </si>
  <si>
    <t>GK 1562</t>
  </si>
  <si>
    <t>REAR WHEEL BOLT FORD 3610 (2.5")</t>
  </si>
  <si>
    <t>GK 1563</t>
  </si>
  <si>
    <t>REAR WHEEL BOLT FARMTRAC 3620 WASHER TYPE</t>
  </si>
  <si>
    <t>GK 1564</t>
  </si>
  <si>
    <t>REAR WHEEL BOLT FARMTRAC COLLAR NUT  (24 SPNR)</t>
  </si>
  <si>
    <t>GK 1565</t>
  </si>
  <si>
    <t>REAR WHEEL BOLT FARMTRAC COLLAR NUT  (28 SPNR)</t>
  </si>
  <si>
    <t>GK 1566</t>
  </si>
  <si>
    <t>REAR WHEEL BOLT POWERTRAC 430/439</t>
  </si>
  <si>
    <t>GK 1570</t>
  </si>
  <si>
    <t>REAR WHEEL BOLT HMT 2511/3511</t>
  </si>
  <si>
    <t>GK 1571</t>
  </si>
  <si>
    <t>REAR WHEEL BOLT HMT 5911</t>
  </si>
  <si>
    <t>GK 1572</t>
  </si>
  <si>
    <t>REAR WHEEL BOLT HMT 3522</t>
  </si>
  <si>
    <t>GK 1574</t>
  </si>
  <si>
    <t>REAR WHEEL BOLT EICHER</t>
  </si>
  <si>
    <t>GK 1575</t>
  </si>
  <si>
    <t>REAR WHEEL BOLT EICHER EXTRA LONG</t>
  </si>
  <si>
    <t>GK 1576</t>
  </si>
  <si>
    <t>REAR WHEEL BOLT EICHER NC (27 SPNR)</t>
  </si>
  <si>
    <t>GK 1577</t>
  </si>
  <si>
    <t>REAR WHEEL BOLT EICHER 446 COLLAR NUT (24 SPNR)</t>
  </si>
  <si>
    <t>GK 1578</t>
  </si>
  <si>
    <t>REAR WHEEL BOLT EICHER TAPPER NUT (30 SPNR)</t>
  </si>
  <si>
    <t>GK 1579</t>
  </si>
  <si>
    <t>RW BOLT EICHER NC COLLAR NUT 27 SPNR</t>
  </si>
  <si>
    <t>GK 1581</t>
  </si>
  <si>
    <t>REAR WHEEL BOLT SWARAJ 735 (27 MM NUT)</t>
  </si>
  <si>
    <t>GK 1582</t>
  </si>
  <si>
    <t>REAR WHEEL BOLT SWARAJ DELUXE (2.25") 22 MM</t>
  </si>
  <si>
    <t>GK 1583</t>
  </si>
  <si>
    <t>REAR WHEEL BOLT SWARAJ 744</t>
  </si>
  <si>
    <t>GK 1584</t>
  </si>
  <si>
    <t>REAR WHEEL BOLT SWARAJ LONG 63 MM (24 SPNR)</t>
  </si>
  <si>
    <t>GK 1585</t>
  </si>
  <si>
    <t>REAR WHEEL BOLT SWARAJ EXTRA LONG 70 MM (32 SPNR)</t>
  </si>
  <si>
    <t>GK 1586</t>
  </si>
  <si>
    <t>REAR WHEEL BOLT SWARAJ XM</t>
  </si>
  <si>
    <t>REAR WHEEL BOLT SONALIKA O/M 16 MM / 855 BIG NUT</t>
  </si>
  <si>
    <t>GK 1590</t>
  </si>
  <si>
    <t>REAR WHEEL BOLT SONALIKA N/M 18 MM</t>
  </si>
  <si>
    <t>GK 1593</t>
  </si>
  <si>
    <t>REAR WHEEL BOLT NEW HOLLAND</t>
  </si>
  <si>
    <t>GK 1600</t>
  </si>
  <si>
    <t>AXLE BOLT F/T  2"</t>
  </si>
  <si>
    <t>GK 1601</t>
  </si>
  <si>
    <t>AXLE BOLT R/T 2"</t>
  </si>
  <si>
    <t>GK 1602</t>
  </si>
  <si>
    <t>AXLE BOLT F/T 2.5"</t>
  </si>
  <si>
    <t>GK 1603</t>
  </si>
  <si>
    <t>AXLE BOLT R/T 2.5"</t>
  </si>
  <si>
    <t>GK 1604</t>
  </si>
  <si>
    <t>AXLE BOLT F/T 3"</t>
  </si>
  <si>
    <t>GK 1605</t>
  </si>
  <si>
    <t>AXLE BOLT R/T 3"</t>
  </si>
  <si>
    <t>GK 1606</t>
  </si>
  <si>
    <t>AXLE BOLT F/T 3.5"</t>
  </si>
  <si>
    <t>GK 1607</t>
  </si>
  <si>
    <t>AXLE BOLT R/T 3.5"</t>
  </si>
  <si>
    <t>GK 1608</t>
  </si>
  <si>
    <t>AXLE BOLT F/T 4"</t>
  </si>
  <si>
    <t>GK 1609</t>
  </si>
  <si>
    <t>AXLE BOLT R/T 4"</t>
  </si>
  <si>
    <t>GK 1610</t>
  </si>
  <si>
    <t>AXLE BOLT F/T 4.5"</t>
  </si>
  <si>
    <t>GK 1611</t>
  </si>
  <si>
    <t>AXLE BOLT R/T 4.5"</t>
  </si>
  <si>
    <t>GK 1612</t>
  </si>
  <si>
    <t>AXLE BOLT F/T 5"</t>
  </si>
  <si>
    <t>GK 1613</t>
  </si>
  <si>
    <t>AXLE BOLT R/T 5"</t>
  </si>
  <si>
    <t>GK 1614</t>
  </si>
  <si>
    <t>AXLE BOLT F/T 5.5"</t>
  </si>
  <si>
    <t>GK 1615</t>
  </si>
  <si>
    <t>AXLE BOLT R/T 5.5"</t>
  </si>
  <si>
    <t>GK 1616</t>
  </si>
  <si>
    <t>AXLE BOLT F/T 6"</t>
  </si>
  <si>
    <t>GK 1617</t>
  </si>
  <si>
    <t>AXLE BOLT R/T 6"</t>
  </si>
  <si>
    <t>GK 1618</t>
  </si>
  <si>
    <t>AXLE BOLT F/T 6.5"</t>
  </si>
  <si>
    <t>GK 1619</t>
  </si>
  <si>
    <t>AXLE BOLT R/T 6.5</t>
  </si>
  <si>
    <t>GK 1620</t>
  </si>
  <si>
    <t>AXLE BOLT F/T 7"</t>
  </si>
  <si>
    <t>GK 1621</t>
  </si>
  <si>
    <t>AXLE BOLT R/T 7"</t>
  </si>
  <si>
    <t>GK 1622</t>
  </si>
  <si>
    <t>AXLE BOLT F/T 8"</t>
  </si>
  <si>
    <t>AXLE BOLT R/T 8" BLACK</t>
  </si>
  <si>
    <t>AXLE BOLT R/T 8" GOLDEN</t>
  </si>
  <si>
    <t>GK 1624</t>
  </si>
  <si>
    <t>AXLE BOLT F/T 9"</t>
  </si>
  <si>
    <t>AXLE BOLT R/T 9" BLACK</t>
  </si>
  <si>
    <t>GK 1626</t>
  </si>
  <si>
    <t>AXLE BOLT F/T 10"</t>
  </si>
  <si>
    <t>AXLE BOLT R/T 10" BLACK</t>
  </si>
  <si>
    <t>AXLE BOLT R/T 10" GOLDEN</t>
  </si>
  <si>
    <t>GK 1628</t>
  </si>
  <si>
    <t>AXLE BOLT F/T 11"</t>
  </si>
  <si>
    <t>GK 1629</t>
  </si>
  <si>
    <t>AXLE BOLT R/T 11"</t>
  </si>
  <si>
    <t>GK 1630</t>
  </si>
  <si>
    <t>AXLE BOLT F/T 12"</t>
  </si>
  <si>
    <t>GK 1631</t>
  </si>
  <si>
    <t>AXLE BOLT R/T 12"</t>
  </si>
  <si>
    <t>GK 1635</t>
  </si>
  <si>
    <t>RIM BOLT 2" R-T WITH S/NUT BLACK</t>
  </si>
  <si>
    <t>GK 1636</t>
  </si>
  <si>
    <t>RIM BOLT 2" F-T WITH NUT BLACK</t>
  </si>
  <si>
    <t>GK 1637</t>
  </si>
  <si>
    <t>RIM BOLT 3" R-T WITH S/NUT BLACK</t>
  </si>
  <si>
    <t>GK 1638</t>
  </si>
  <si>
    <t>RIM BOLT 3" F-T WITH S/NUT BLACK</t>
  </si>
  <si>
    <t>GK 1639</t>
  </si>
  <si>
    <t>RIM BOLT 3" R-T WITH S/NUT GOLDEN</t>
  </si>
  <si>
    <t>GK 1640</t>
  </si>
  <si>
    <t>RIM BOLT 3" F-T WITH S/NUT GOLDEN</t>
  </si>
  <si>
    <t>GK 1641</t>
  </si>
  <si>
    <t>RIM BOLT 4" R-T WITH D/N BLACK</t>
  </si>
  <si>
    <t>GK 1642</t>
  </si>
  <si>
    <t>RIM BOLT 4" F-T WITH D/N BLACK</t>
  </si>
  <si>
    <t>GK 1643</t>
  </si>
  <si>
    <t>RIM BOLT 4" R-T WITH D/N GOLDEN</t>
  </si>
  <si>
    <t>GK 1644</t>
  </si>
  <si>
    <t>RIM BOLT 4" F-T WITH D/N GOLDEN</t>
  </si>
  <si>
    <t>GK 1645</t>
  </si>
  <si>
    <t>RIM BOLT 5" R-T WITH D/N BLACK</t>
  </si>
  <si>
    <t>GK 1646</t>
  </si>
  <si>
    <t>RIM BOLT 5" F-T WITH D/N BLACK</t>
  </si>
  <si>
    <t>GK 1647</t>
  </si>
  <si>
    <t xml:space="preserve">SPANDLE NUT MASSEY </t>
  </si>
  <si>
    <t>GK 1648</t>
  </si>
  <si>
    <t>SPANDLE NUT MASSEY MAHAN</t>
  </si>
  <si>
    <t>SPANDLE NUT FORD</t>
  </si>
  <si>
    <t>GK 1650</t>
  </si>
  <si>
    <t>SPANDLE NUT FARMTRAC</t>
  </si>
  <si>
    <t>GK 1651</t>
  </si>
  <si>
    <t>SPANDLE NUT ESCORT R/T</t>
  </si>
  <si>
    <t>GK 1652</t>
  </si>
  <si>
    <t>SPANDLE NUT ESCORT F/T</t>
  </si>
  <si>
    <t>GK 1653</t>
  </si>
  <si>
    <t>SPANDLE NUT INTER BIG</t>
  </si>
  <si>
    <t>GK 1654</t>
  </si>
  <si>
    <t xml:space="preserve">SPANDLE NUT INTER SMALL </t>
  </si>
  <si>
    <t>GK 1655</t>
  </si>
  <si>
    <t>SPANDLE NUT INTER DI</t>
  </si>
  <si>
    <t>GK 1656</t>
  </si>
  <si>
    <t>SPANDLE NUT ARJUN</t>
  </si>
  <si>
    <t>GK 1657</t>
  </si>
  <si>
    <t>SPANDLE NUT EICHER N/M</t>
  </si>
  <si>
    <t>GK 1658</t>
  </si>
  <si>
    <t>SPANDLE NUT HMT R/T</t>
  </si>
  <si>
    <t>GK 1659</t>
  </si>
  <si>
    <t>SPANDLE NUT HMT F/T</t>
  </si>
  <si>
    <t>GK 1660</t>
  </si>
  <si>
    <t>SPANDLE NUT HMT 4022/6522</t>
  </si>
  <si>
    <t>GK 1661</t>
  </si>
  <si>
    <t>SPANDLE NUT SWARAJ  R/T</t>
  </si>
  <si>
    <t>GK 1662</t>
  </si>
  <si>
    <t xml:space="preserve">SPANDLE NUT SWARAJ 855 N/M / SONALIKA F/T </t>
  </si>
  <si>
    <t>GK 1663</t>
  </si>
  <si>
    <t>SPANDLE NUT SONALIKA SQUARE</t>
  </si>
  <si>
    <t>GK 1664</t>
  </si>
  <si>
    <t>SPANDLE NUT SONALIKA L/M POWER STG</t>
  </si>
  <si>
    <t>GK 1665</t>
  </si>
  <si>
    <t>SPANDLE NUT NEW HOLLAND</t>
  </si>
  <si>
    <t>GK 1665 A</t>
  </si>
  <si>
    <t>SPANDLE NUT NEW HOLLAND (CUT TYPE)</t>
  </si>
  <si>
    <t>GK 1666</t>
  </si>
  <si>
    <t>SPANDLE NUT JOHNDEERE 5310</t>
  </si>
  <si>
    <t>GK 1667</t>
  </si>
  <si>
    <t>SPANDLE NUT JOHNDEERE 5103 BIG</t>
  </si>
  <si>
    <t>GK 1668</t>
  </si>
  <si>
    <t>SPANDLE NUT BALWAN</t>
  </si>
  <si>
    <t>GK 1669</t>
  </si>
  <si>
    <t xml:space="preserve">SPANDLE NUT SAME </t>
  </si>
  <si>
    <t>GK 1672</t>
  </si>
  <si>
    <t xml:space="preserve">ROTAVATOR CHUKNUT COMMON 28*1.5 </t>
  </si>
  <si>
    <t>GK 1673</t>
  </si>
  <si>
    <t>ROTAVATOR CHUKNUT COMMON 30*1.5</t>
  </si>
  <si>
    <t>GK 1674</t>
  </si>
  <si>
    <t xml:space="preserve">ROTAVATOR CHUKNUT COMMON 32*1.5 </t>
  </si>
  <si>
    <t>GK 1675</t>
  </si>
  <si>
    <t>ROTAVATOR CHUKNUT COMMON 35*1.5 (IDEAL PIN NUT)</t>
  </si>
  <si>
    <t>GK 1676</t>
  </si>
  <si>
    <t xml:space="preserve">ROTAVATOR CHUKNUT COMMON 36*1.5 (DEAD AXLE) </t>
  </si>
  <si>
    <t>GK 1677</t>
  </si>
  <si>
    <t>ROTAVATOR CHUKNUT 38 MM</t>
  </si>
  <si>
    <t>GK 1678</t>
  </si>
  <si>
    <t>ROTAVATOR CHUKNUT COMMON 40*1.5 (6311)  HEX NUT</t>
  </si>
  <si>
    <t>GK 1679</t>
  </si>
  <si>
    <t>ROTAVATOR CHUKNUT 45 MM</t>
  </si>
  <si>
    <t>GK 1680</t>
  </si>
  <si>
    <t>ROTAVATOR CHUKNUT 28 MM COLLAR TYPE</t>
  </si>
  <si>
    <t>GK 1681</t>
  </si>
  <si>
    <t>ROTAVATOR CHUKNUT 30 MM COLLAR TYPE</t>
  </si>
  <si>
    <t>GK 1682</t>
  </si>
  <si>
    <t>ROTAVATOR CHUKNUT 32 MM COLLAR TYPE</t>
  </si>
  <si>
    <t>GK 1683</t>
  </si>
  <si>
    <t>ROTAVATOR CHUKNUT 35 MM COLLAR TYPE</t>
  </si>
  <si>
    <t>GK 1684</t>
  </si>
  <si>
    <t>ROTAVATOR CHUKNUT 36 MM COLLAR TYPE</t>
  </si>
  <si>
    <t>GK 1686</t>
  </si>
  <si>
    <t>ROTAVATOR BOLT W/NUT &amp; WASHER 14*38 (22 NO) ZINC</t>
  </si>
  <si>
    <t>GK 1686 A</t>
  </si>
  <si>
    <t>ROTAVATOR BOLT W/NUT 14*38 (22 NO) ZINC</t>
  </si>
  <si>
    <t>GK 1686 B</t>
  </si>
  <si>
    <t>ROTAVATOR BOLT W/NUT &amp; WASHER 14*38 (22 NO) BLACK</t>
  </si>
  <si>
    <t>GK 1686 C</t>
  </si>
  <si>
    <t>ROTAVATOR BOLT W/NUT 14*38 (22 NO) BLACK</t>
  </si>
  <si>
    <t>GK 1686 D</t>
  </si>
  <si>
    <t>ROTAVATOR BOLT W/NUT &amp; WASHER 14*38 (22 NO) ALLOY STEEL</t>
  </si>
  <si>
    <t>GK 1688</t>
  </si>
  <si>
    <t>ROTAVATOR SAFETY/SHARING YOKE BOLT W/NUT &amp; WASHER 10*65 ZINC</t>
  </si>
  <si>
    <t>GK 1688 A</t>
  </si>
  <si>
    <t>ROTAVATOR SAFETY/SHARING YOKE BOLT W/NUT 10*65 ZINC</t>
  </si>
  <si>
    <t>GK 1688 B</t>
  </si>
  <si>
    <t>ROTAVATOR SAFETY/SHARING YOKE BOLT W/NUT &amp; WASHER 10*65 BLACK</t>
  </si>
  <si>
    <t>GK 1688 C</t>
  </si>
  <si>
    <t>ROTAVATOR SAFETY/SHARING YOKE BOLT W/NUT 10*65 BLACK</t>
  </si>
  <si>
    <t>GK 1688 D</t>
  </si>
  <si>
    <t>ROTAVATOR SAFETY/SHARING YOKE BOLT W/NUT &amp; WASHER 10*65 ALLOY STEEL</t>
  </si>
  <si>
    <t>GK 1689</t>
  </si>
  <si>
    <t>ROTAVATOR BOLT 7/16*1.5'' UNF   16 N0</t>
  </si>
  <si>
    <t>ROTAVATOR BOLT 7/16*1.5'' 18 N0</t>
  </si>
  <si>
    <t>GK 1691</t>
  </si>
  <si>
    <t>ROTAVATOR BOLT W/NUT &amp; WASHER 12*40 (19 NO) ZINC</t>
  </si>
  <si>
    <t>GK 1691 A</t>
  </si>
  <si>
    <t>ROTAVATOR BOLT W/NUT 12*40 (19 NO) ZINC</t>
  </si>
  <si>
    <t>GK 1691 B</t>
  </si>
  <si>
    <t>ROTAVATOR BOLT W/NUT &amp; WASHER 12*40 (19 NO) BLACK</t>
  </si>
  <si>
    <t>GK 1691 C</t>
  </si>
  <si>
    <t>ROTAVATOR BOLT W/NUT 12*40 (19 NO) BLACK</t>
  </si>
  <si>
    <t>ROTAVATOR BOLT W/NUT &amp; WASHER 12*40 (19 NO) ALLOY STEEL</t>
  </si>
  <si>
    <t>GK 1693</t>
  </si>
  <si>
    <t>RD AXLE BOLT (24 NO) SONALIKA / SHAKTIMAAN / FIELDKING</t>
  </si>
  <si>
    <t>GK 1694</t>
  </si>
  <si>
    <t>ROTAVATOR YOKE PIN SET SONALIKA  90 MM</t>
  </si>
  <si>
    <t>GK 1695</t>
  </si>
  <si>
    <t>ROTAVATOR YOKE PIN SET SHAKTIMAAN  70 MM</t>
  </si>
  <si>
    <t>GK 1696</t>
  </si>
  <si>
    <t>ROTAVATOR YOKE PIN W/PATTI MASCHIO/THRESHER  85 MM</t>
  </si>
  <si>
    <t>GK 1697</t>
  </si>
  <si>
    <t>ROTAVATOR R.D AXLE COLLAR SONALIKA 6309</t>
  </si>
  <si>
    <t>GK 1698</t>
  </si>
  <si>
    <t>ROTAVATOR R.D AXLE COLLAR SHAKTIMAAN 6309</t>
  </si>
  <si>
    <t>GK 1699</t>
  </si>
  <si>
    <t>ROTAVATOR R.D AXLE COLLAR SHAKTIMAAN 6311</t>
  </si>
  <si>
    <t>GK 1700</t>
  </si>
  <si>
    <t>BELT PULLEY SEAL INTER DI 50-80-10</t>
  </si>
  <si>
    <t>GK 1701</t>
  </si>
  <si>
    <t>BULL PINION SEAL (162-243-46) 41-62-12</t>
  </si>
  <si>
    <t>GK 1702</t>
  </si>
  <si>
    <t>BULL PINION SEAL N/M THICK 41-62-16</t>
  </si>
  <si>
    <t>GK 1703</t>
  </si>
  <si>
    <t xml:space="preserve">CLUTCH PEDAL SEAL SARPANCH </t>
  </si>
  <si>
    <t>GK 1704</t>
  </si>
  <si>
    <t>DC PLUNGER OIL SEAL 16-29-7</t>
  </si>
  <si>
    <t>GK 1705</t>
  </si>
  <si>
    <t>DIFF.LOCK SHAFT SEAL  (BRAKE DRUM)  22-38-10 87-150-37 MR</t>
  </si>
  <si>
    <t>GK 1706</t>
  </si>
  <si>
    <t>DIFF. LOCK SHAFT 575 DI SMALL 25-38-9 MR</t>
  </si>
  <si>
    <t>GK 1707</t>
  </si>
  <si>
    <t>DOWTY PUMP SEAL (118-68-32) 18-30-8 MR</t>
  </si>
  <si>
    <t>GK 1708</t>
  </si>
  <si>
    <t>DRAFT LINK SEAL 1145 (20-32-7) 75-125-25</t>
  </si>
  <si>
    <t>GK 1709</t>
  </si>
  <si>
    <t>FRONT WHEEL SEAL INTER DI 175-284-50</t>
  </si>
  <si>
    <t>GK 1710</t>
  </si>
  <si>
    <t>FRONT WHEEL SEAL SARPANCH / BHOOMIPUTRA 175-290-50</t>
  </si>
  <si>
    <t>GK 1711</t>
  </si>
  <si>
    <t>FRONT WHEEL MKM (ROTATION TYPE) 48-75-14/17</t>
  </si>
  <si>
    <t>GK 1712</t>
  </si>
  <si>
    <t>FRONT WHEEL SEAL YUVO 53.5-80-11.5</t>
  </si>
  <si>
    <t>GK 1713</t>
  </si>
  <si>
    <t>FRONT WHEEL SEAL ARJUN 50-80-10.5 MR</t>
  </si>
  <si>
    <t>GK 1714</t>
  </si>
  <si>
    <t>F.W SEAL / PINION SEAL  ARJUN  NOVO 605 (4*4) INNER 30-44-14 MRC</t>
  </si>
  <si>
    <t>GK 1714 A</t>
  </si>
  <si>
    <t>F.W SEAL / PINION SEAL  ARJUN  NOVO 605 (4*4) OUTER 33-82-14/15</t>
  </si>
  <si>
    <t>GK 1715</t>
  </si>
  <si>
    <t>FRONT WHEEL SEAL ARJUN  NOVA BLUE  (4*4) 34-44-6 R</t>
  </si>
  <si>
    <t>GK 1716</t>
  </si>
  <si>
    <t>FW SEAL ARJUN N/M  H-2 TYPE 56-80-9.5 SPL</t>
  </si>
  <si>
    <t>GK 1717</t>
  </si>
  <si>
    <t>HYD PUMP SEAL (15-28-9) R 62-112-37 R</t>
  </si>
  <si>
    <t>GK 1718</t>
  </si>
  <si>
    <t>MAIN OIL SEAL 92-111-11</t>
  </si>
  <si>
    <t>GK 1719</t>
  </si>
  <si>
    <t>MAIN OIL SEAL SILICON 92-111-11</t>
  </si>
  <si>
    <t>GK 1720</t>
  </si>
  <si>
    <t>MAIN OIL SEAL SILICON (DOT TYPE) 92-111-11</t>
  </si>
  <si>
    <t>GK 1721</t>
  </si>
  <si>
    <t>MAIN OIL  SEAL ARJUN /SCORPIO 95-120-12</t>
  </si>
  <si>
    <t>GK 1722</t>
  </si>
  <si>
    <t>MAIN OIL SEAL ARJUN (ROTATION TYPE) 95-120-12</t>
  </si>
  <si>
    <t>GK 1723</t>
  </si>
  <si>
    <t>OIL BREAK SEAL ARJUN 22.2-38.22-9.5</t>
  </si>
  <si>
    <t>GK 1724</t>
  </si>
  <si>
    <t>P.T.O PULLEY SEAL O/M 162-287-50</t>
  </si>
  <si>
    <t>GK 1725</t>
  </si>
  <si>
    <t>P.T.O SHAFT SEAL  (METAL, RUBBER &amp; FELT) 137-218-37/60</t>
  </si>
  <si>
    <t>GK 1726</t>
  </si>
  <si>
    <t>P.T.O. SEAL SARPANCH / MKM  34.93-57.15-9/12</t>
  </si>
  <si>
    <t>GK 1727</t>
  </si>
  <si>
    <t>PTO SEAL YUVO (2x2) 35-60-16</t>
  </si>
  <si>
    <t>GK 1728</t>
  </si>
  <si>
    <t xml:space="preserve">PTO SEAL YUVO N/M </t>
  </si>
  <si>
    <t>GK 1729</t>
  </si>
  <si>
    <t>REAR WHEEL SEAL (86-65-13) RUBBER 256-337-50</t>
  </si>
  <si>
    <t>GK 1730</t>
  </si>
  <si>
    <t>REAR WHEEL SEAL 256-337-50 MR</t>
  </si>
  <si>
    <t>GK 1731</t>
  </si>
  <si>
    <t>REAR WHEEL SEAL SARPANCH / ARJUN 73-93-9</t>
  </si>
  <si>
    <t>GK 1732</t>
  </si>
  <si>
    <t>REAR AXLE  SEAL ARJUN 84-120-16</t>
  </si>
  <si>
    <t>GK 1733</t>
  </si>
  <si>
    <t>REAR WHEEL SEAL ARJUN  NOVO 78.5-100-9</t>
  </si>
  <si>
    <t>GK 1733 A</t>
  </si>
  <si>
    <t>REAR WHEEL SEAL ARJUN NOVO (4x4) 130-160-15.5/17.5 130-160-15.5/17.5</t>
  </si>
  <si>
    <t>GK 1734</t>
  </si>
  <si>
    <t>REAR WHEEL SEAL YUVO INNER 59.8-85-10</t>
  </si>
  <si>
    <t>GK 1735</t>
  </si>
  <si>
    <t>REAR WHEEL SEAL YUVO OUTER 84-130-17.5</t>
  </si>
  <si>
    <t>GK 1736</t>
  </si>
  <si>
    <t>REAR AXLE SEAL MKM ROTATION 73-103-12</t>
  </si>
  <si>
    <t>GK 1737</t>
  </si>
  <si>
    <t>ROCKER SHAFT SEAL  N/M (1146) 225-287-50</t>
  </si>
  <si>
    <t>GK 1738</t>
  </si>
  <si>
    <t>STEERING SEAL RANE 125-175-25</t>
  </si>
  <si>
    <t>GK 1739</t>
  </si>
  <si>
    <t>STEERING SEAL N/M 32-45-6</t>
  </si>
  <si>
    <t>GK 1740</t>
  </si>
  <si>
    <t>STEERING SEAL B-275 N/M (D-434) R 32-47-5.8 MR</t>
  </si>
  <si>
    <t>GK 1755</t>
  </si>
  <si>
    <t>STEERING SEAL POWER STG INTER  DI 28-40-7</t>
  </si>
  <si>
    <t>GK 1741</t>
  </si>
  <si>
    <t>SPANDLE SEAL INTER  BOTTOM (BIG) 60-75-8</t>
  </si>
  <si>
    <t>GK 1742</t>
  </si>
  <si>
    <t>SPANDLE SEAL INTER TOP (SMALL) 32-45-9.5</t>
  </si>
  <si>
    <t>GK 1743</t>
  </si>
  <si>
    <t>TIMING SEAL 187-287-50</t>
  </si>
  <si>
    <t>GK 1744</t>
  </si>
  <si>
    <t>TIMING SEAL SILICON 187-287-50</t>
  </si>
  <si>
    <t>GK 1745</t>
  </si>
  <si>
    <t>TIMING SEAL SILICON (DOT TYPE) 187-287-50</t>
  </si>
  <si>
    <t>GK 1746</t>
  </si>
  <si>
    <t>TIMING SEAL ARJUN /SCORPIO 42-72-8</t>
  </si>
  <si>
    <t>GK 1747</t>
  </si>
  <si>
    <t>TIMING SEAL ARJUN (ROTATION TYPE) 42-72-8</t>
  </si>
  <si>
    <t>GK 1748</t>
  </si>
  <si>
    <t>TOP GEAR / MAIN DRIVE SEAL INTER DI 45-80-10</t>
  </si>
  <si>
    <t>GK 1749</t>
  </si>
  <si>
    <t>VALVE SEAL DI (SET OF 8) 16.5-8.7-6</t>
  </si>
  <si>
    <t>GK 1750</t>
  </si>
  <si>
    <t xml:space="preserve">VALVE SEAL ARJUN (SET OF 8) </t>
  </si>
  <si>
    <t>GK 1751</t>
  </si>
  <si>
    <t>VICKER PUMP SEAL INTER 25-44.5-8</t>
  </si>
  <si>
    <t>GK 1752</t>
  </si>
  <si>
    <t>WATER PUMP SEAL INTER 043017 DS</t>
  </si>
  <si>
    <t>GK 1753</t>
  </si>
  <si>
    <t xml:space="preserve">WATER PUMP SEAL WITH CERAMIC INTER DI </t>
  </si>
  <si>
    <t>GK 1754</t>
  </si>
  <si>
    <t>WATER PUMP SEAL INTER DI BRASS OD</t>
  </si>
  <si>
    <t>GK 1780</t>
  </si>
  <si>
    <t>TOP SHAFT SEAL YUVRAJ 25X45X9</t>
  </si>
  <si>
    <t>GK 1781</t>
  </si>
  <si>
    <t>HYDRAULIC ARM SEAL YUVRAJ 47X62X10</t>
  </si>
  <si>
    <t>GK 1782</t>
  </si>
  <si>
    <t>REAR WHEEL SEAL YUVRAJ 45X62X9</t>
  </si>
  <si>
    <t>GK 1783</t>
  </si>
  <si>
    <t>FRONT WHEEL SEAL YUVRAJ 56X32X10</t>
  </si>
  <si>
    <t>GK 1784</t>
  </si>
  <si>
    <t>KIN-PIN LOWER SEAL YUVRAJ 36X46X8</t>
  </si>
  <si>
    <t>GK 1785</t>
  </si>
  <si>
    <t>BULL PINION SEAL YUVRAJ 33.50X55X8</t>
  </si>
  <si>
    <t>GK 1786</t>
  </si>
  <si>
    <t>STEERING SEAL YUVRAJ 28X40X6</t>
  </si>
  <si>
    <t>GK 1787</t>
  </si>
  <si>
    <t>P.T.O. SEAL BIG YUVRAJ 34X57X11</t>
  </si>
  <si>
    <t>GK 1788</t>
  </si>
  <si>
    <t>P.T.O. SEAL SMALL YUVRAJ 28.8X14.5X9.5</t>
  </si>
  <si>
    <t>GK 1789</t>
  </si>
  <si>
    <t>MAIN OIL SEAL YUVRAJ 61-90-10 MR</t>
  </si>
  <si>
    <t>GK 1790</t>
  </si>
  <si>
    <t>TIMING SEAL YUVRAJ 37-52-7</t>
  </si>
  <si>
    <t>GK 1800</t>
  </si>
  <si>
    <t>BELT PULLY SEAL SWARAJ 40-60-10</t>
  </si>
  <si>
    <t>GK 1801</t>
  </si>
  <si>
    <t>BULL PINION SHAFT SEAL SWARAJ 50-72-10</t>
  </si>
  <si>
    <t>GK 1802</t>
  </si>
  <si>
    <t>BULL PINION SEAL N/M SWARAJ 50-71-10</t>
  </si>
  <si>
    <t>GK 1803</t>
  </si>
  <si>
    <t>FRONT WHEEL SEAL OIM SWARAJ 50-72-8</t>
  </si>
  <si>
    <t>GK 1804</t>
  </si>
  <si>
    <t>FRONT WHEEL SEAL N/M SWARAJ 50-73-8</t>
  </si>
  <si>
    <t>GK 1961</t>
  </si>
  <si>
    <t>INPUT SHAFT SEAL SWARAJ 25-35-7</t>
  </si>
  <si>
    <t>GK 1806</t>
  </si>
  <si>
    <t>MAIN OIL SEAL SWARAJ 100-120-13</t>
  </si>
  <si>
    <t>GK 1807</t>
  </si>
  <si>
    <t>MAIN OIL SEAL SILICON 100-120-13</t>
  </si>
  <si>
    <t>GK 1808</t>
  </si>
  <si>
    <t xml:space="preserve">MAIN SEAL SWARAJ DOT TYPE (SILICON) </t>
  </si>
  <si>
    <t>GK 1809</t>
  </si>
  <si>
    <t>MAIN DRIVE SEAL (TOP GEAR) /DUAL CLUTCH GEAR BOX SEAL SW 855 45-60-7</t>
  </si>
  <si>
    <t>GK 1811</t>
  </si>
  <si>
    <t>P.T.O SHAFT SEAL 35-51-10</t>
  </si>
  <si>
    <t>GK 1812</t>
  </si>
  <si>
    <t>P.T.O SHAFT 15-35-10</t>
  </si>
  <si>
    <t>GK 1813</t>
  </si>
  <si>
    <t>P.T.O SHAFT COVER SEAL 18-30-7</t>
  </si>
  <si>
    <t>GK 1814</t>
  </si>
  <si>
    <t>P.T.O SEAL FE/855 N/M (244-162-45) PTO FORD 41-62-16</t>
  </si>
  <si>
    <t>GK 1815</t>
  </si>
  <si>
    <t>REAR WHEEL SEAL 60-80-10</t>
  </si>
  <si>
    <t>GK 1868</t>
  </si>
  <si>
    <t>REAR WHEEL SEAL N/M 70-90-13</t>
  </si>
  <si>
    <t>GK 1817</t>
  </si>
  <si>
    <t>REAR WHEEL SEAL 70-90-10</t>
  </si>
  <si>
    <t>GK 1818</t>
  </si>
  <si>
    <t>REAR WHEEL SEAL 855 SMALL 55-75-10</t>
  </si>
  <si>
    <t>GK 1819</t>
  </si>
  <si>
    <t>REAR WHEEL SEAL 855 BIG 75-95-13</t>
  </si>
  <si>
    <t>GK 1820</t>
  </si>
  <si>
    <t>REAR WHEEL SEAL 855 SMALL 65-90-13</t>
  </si>
  <si>
    <t>GK 1821</t>
  </si>
  <si>
    <t>ROCKER ARM SEAL 32-45-08</t>
  </si>
  <si>
    <t>GK 1822</t>
  </si>
  <si>
    <t>SPANDLE SEAL SWARAJ / FT-60 32-47-7</t>
  </si>
  <si>
    <t>GK 1823</t>
  </si>
  <si>
    <t>SPANDLE SEAL 744 60-75-8</t>
  </si>
  <si>
    <t>GK 1824</t>
  </si>
  <si>
    <t>STEERING SEAL RANE 32-45-7</t>
  </si>
  <si>
    <t>GK 1825</t>
  </si>
  <si>
    <t>STEERING SEAL N/M RANE 125-175-25</t>
  </si>
  <si>
    <t>GK 1826</t>
  </si>
  <si>
    <t>STEERING SEAL ZF 35X48X7</t>
  </si>
  <si>
    <t>GK 1827</t>
  </si>
  <si>
    <t>TIMING SEAL 60-80-12</t>
  </si>
  <si>
    <t>GK 1828</t>
  </si>
  <si>
    <t>TIMING SEAL SILICON 60-80-12</t>
  </si>
  <si>
    <t>GK 1829</t>
  </si>
  <si>
    <t xml:space="preserve">TIMING SEAL SWARAJ DOT TYPE (SILICON) </t>
  </si>
  <si>
    <t>GK 1830</t>
  </si>
  <si>
    <t>VALVE SEAL SWARAJ FE / XM DESCRIPTION  MR SET OF 6</t>
  </si>
  <si>
    <t>GK 1831</t>
  </si>
  <si>
    <t>VALVE SEAL SWARAJ 744 SET OF 6</t>
  </si>
  <si>
    <t>GK 1832</t>
  </si>
  <si>
    <t>VALVE SEAL SWARAJ 855 SET OF 6</t>
  </si>
  <si>
    <t>GK 1833</t>
  </si>
  <si>
    <t>WATER PUMP SEAL 43017</t>
  </si>
  <si>
    <t>GK 1834</t>
  </si>
  <si>
    <t xml:space="preserve">WATER PUMP SEAL 855/3610 </t>
  </si>
  <si>
    <t>GK 1850</t>
  </si>
  <si>
    <t>CENTER PIN SEAL SONALIKA 35-50-08</t>
  </si>
  <si>
    <t>GK 1851</t>
  </si>
  <si>
    <t>FRONT WHEEL SEAL SONALIKA N/M 64-80-08</t>
  </si>
  <si>
    <t>GK 1852</t>
  </si>
  <si>
    <t>FRONT WHEEL SEAL SONALIKA 60 DI 55-80-08</t>
  </si>
  <si>
    <t>GK 1853</t>
  </si>
  <si>
    <t>FRONT WHEEL SEAL 50-74-10</t>
  </si>
  <si>
    <t>GK 1854</t>
  </si>
  <si>
    <t>FRONT WHEEL SEAL ROTATION TYPE 50-80-10.5</t>
  </si>
  <si>
    <t>FRONT WHEEL SEAL (BULL PINION SHAFT) 50-73-8</t>
  </si>
  <si>
    <t>GK 1856</t>
  </si>
  <si>
    <t>GEAR BOX SEAL 35-51-10</t>
  </si>
  <si>
    <t>GK 1857</t>
  </si>
  <si>
    <t>HYD. ARM SEAL SONALIKA I  KIN-PIN BIG 50-65-6</t>
  </si>
  <si>
    <t>GK 1858</t>
  </si>
  <si>
    <t xml:space="preserve">HYD PUMP SEAL  KIT (VICKERS) SONALIKA </t>
  </si>
  <si>
    <t>GK 1859</t>
  </si>
  <si>
    <t>KIN  PIN SEAL SONALIKA 30-40-7</t>
  </si>
  <si>
    <t>GK 1860</t>
  </si>
  <si>
    <t>MAIN OIL SEAL 120-140-15</t>
  </si>
  <si>
    <t>GK 1861</t>
  </si>
  <si>
    <t xml:space="preserve">MAIN OIL SEAL SILICON </t>
  </si>
  <si>
    <t>GK 1862</t>
  </si>
  <si>
    <t>MAIN OIL SEAL 133-159-13</t>
  </si>
  <si>
    <t>GK 1863</t>
  </si>
  <si>
    <t>MAIN OIL SEAL SILICON 133-159-13</t>
  </si>
  <si>
    <t>GK 1864</t>
  </si>
  <si>
    <t>MAIN OIL SEAL SILICON WITH PLATE RED 133-159-13</t>
  </si>
  <si>
    <t>GK 1865</t>
  </si>
  <si>
    <t>P.T.0 SEAL SONALIKA 43-64-10</t>
  </si>
  <si>
    <t>GK 1866</t>
  </si>
  <si>
    <t>P.TO. SEAL SONALIKA N/M 750 40-60-19</t>
  </si>
  <si>
    <t>GK 1867</t>
  </si>
  <si>
    <t>REAR WHEEL SEAL N/M (INNER) 63.5-82.6-10</t>
  </si>
  <si>
    <t>REAR WHEEL SEAL SONALIKA SMALL 60-80-10</t>
  </si>
  <si>
    <t>GK 1869</t>
  </si>
  <si>
    <t>REAR WHEEL SEAL BIG 70-90-10</t>
  </si>
  <si>
    <t>GK 1870</t>
  </si>
  <si>
    <t>ROCKER SHAFT SEAL SONALIKA 35-45-9</t>
  </si>
  <si>
    <t>GK 1871</t>
  </si>
  <si>
    <t>STG. SEAL XLO N/M SONALIKA 32-45-6</t>
  </si>
  <si>
    <t>GK 1872</t>
  </si>
  <si>
    <t>TIMING OIL SEAL 57-76-12.7</t>
  </si>
  <si>
    <t>GK 1873</t>
  </si>
  <si>
    <t>TIMING OIL SEAL SILICONE 57-76-12.7</t>
  </si>
  <si>
    <t>GK 1874</t>
  </si>
  <si>
    <t>TIMING OILSEAL SONALIKA / HMT 52-72-12</t>
  </si>
  <si>
    <t>GK 1875</t>
  </si>
  <si>
    <t>TIMING OILSEAL SILICONE (DOT TYPE) 52-72-12</t>
  </si>
  <si>
    <t>GK 1876</t>
  </si>
  <si>
    <t>TOP GEAR SHAFT/ INPUT SHAFT  SEAL 50-68-10</t>
  </si>
  <si>
    <t>GK 1877</t>
  </si>
  <si>
    <t>VALVE SEAL SONALIKA/MASSEY (SIMPSON ENGINE) SET OF 6 PC</t>
  </si>
  <si>
    <t>GK 1878</t>
  </si>
  <si>
    <t>VALVE SEAL SONALIKA / 2522  (HMT ENGINE) SET OF 4 PC</t>
  </si>
  <si>
    <t>GK 1879</t>
  </si>
  <si>
    <t>WATER PUMP SEAL SONALIKA / HMT 3522 STEEL</t>
  </si>
  <si>
    <t>GK 1890</t>
  </si>
  <si>
    <t>AUX DRIVE TACHOMETER SEAL MF  (78-150-37) 35-22-6</t>
  </si>
  <si>
    <t>GK 1891</t>
  </si>
  <si>
    <t>FRONT WHEEL SEAL MF 1035  C-187 (40-68-10) 156-266-37</t>
  </si>
  <si>
    <t>GK 1892</t>
  </si>
  <si>
    <t>FUEL PUMP DRIVE TIKONI SEAL RED 76-20-11</t>
  </si>
  <si>
    <t>GK 1893</t>
  </si>
  <si>
    <t>FUEL PUMP DRIVE TIKONI SEAL SILICON 76-20-11</t>
  </si>
  <si>
    <t>GK 1894</t>
  </si>
  <si>
    <t>MAIN DORI SEAL FIRE PROOF MF SET OF 2</t>
  </si>
  <si>
    <t>GK 1895</t>
  </si>
  <si>
    <t>MAIN DRIVE SEAL / TOP GEAR SEAL 29-57-10</t>
  </si>
  <si>
    <t>GK 1896</t>
  </si>
  <si>
    <t>P.T.0 PULLEY SEAL MF / INTER 162-287-50</t>
  </si>
  <si>
    <t>GK 1897</t>
  </si>
  <si>
    <t>REAR WHEEL SEAL INNER MF (212-287-50)  RUBBER 54-73-12.7</t>
  </si>
  <si>
    <t>GK 1898</t>
  </si>
  <si>
    <t>REAR WHEEL INNER (212-287-50) M.R. 54-73-12.7</t>
  </si>
  <si>
    <t>GK 1899</t>
  </si>
  <si>
    <t>REAR WHEEL SEAL OUTER MF (275-362-56)  RUBBER 70-92-14</t>
  </si>
  <si>
    <t>GK 1900</t>
  </si>
  <si>
    <t>REAR WHEEL SEAL OUTER (275-362-56) M.R. 70-92-14</t>
  </si>
  <si>
    <t>GK 1901</t>
  </si>
  <si>
    <t>STEERING SEAL  MF,SWARAJ 32-45-6</t>
  </si>
  <si>
    <t>GK 1902</t>
  </si>
  <si>
    <t>STEERING SEAL  MF,SWARAJ,RANE 125-175-25</t>
  </si>
  <si>
    <t>GK 1903</t>
  </si>
  <si>
    <t>TIMING OILSEAL MF 1035 50-70-10</t>
  </si>
  <si>
    <t>GK 1904</t>
  </si>
  <si>
    <t>TIMING OILSEAL MF 1035 SILICON 50-70-10</t>
  </si>
  <si>
    <t>GK 1905</t>
  </si>
  <si>
    <t>WATER PUMP SEAL MF / INTER 043017 DS</t>
  </si>
  <si>
    <t>GK 1910</t>
  </si>
  <si>
    <t>AXLE BREAK SEAL/ REAER WHEEL SEAL KIT MF-241 (SET OF 3 PCS)</t>
  </si>
  <si>
    <t>GK 1911</t>
  </si>
  <si>
    <t>AXLE BRAKE SEAL MF-241 EAGLE DESCRIPTION (121-146-15) OD 575-475-50 MRO</t>
  </si>
  <si>
    <t>GK 1912</t>
  </si>
  <si>
    <t>AXLE BREAK SEAL MF-241 J SERIES EAGLE DESCRIPTION SPL (MR) 53-72-8</t>
  </si>
  <si>
    <t>GK 1913</t>
  </si>
  <si>
    <t>AXLE BREAK SEAL MF-241 N/M 52-72-10.5</t>
  </si>
  <si>
    <t>GK 1914</t>
  </si>
  <si>
    <t>AXLE MUD BRAKE DURA SEAL (SET OF 2 PCS) 80-117</t>
  </si>
  <si>
    <t>GK 1915</t>
  </si>
  <si>
    <t>BREAK DRUM COVER SEAL MF-245 73-102-11 MR</t>
  </si>
  <si>
    <t>GK 1916</t>
  </si>
  <si>
    <t>BREAK SEAL (OUTER BLACK) MF-245 79-121-11</t>
  </si>
  <si>
    <t>GK 1917</t>
  </si>
  <si>
    <t>BRAKE SEAL MF-241 DURA DESCRIPTION 65-85-10</t>
  </si>
  <si>
    <t>GK 1918</t>
  </si>
  <si>
    <t>DISC BRAKE SEAL 245 (TAFE 504 THICK) OD 54-81-22</t>
  </si>
  <si>
    <t>GK 1919</t>
  </si>
  <si>
    <t>FRONT WHEEL SEAL 47-70-10</t>
  </si>
  <si>
    <t>FRONT WHEEL SEAL 50-70-10</t>
  </si>
  <si>
    <t>GK 1921</t>
  </si>
  <si>
    <t>FRONT WHEEL SEAL MAHASHAKTI OD 50-80-10.5</t>
  </si>
  <si>
    <t>GK 1922</t>
  </si>
  <si>
    <t>FRONT WHEEL SEAL MAHAN 237-337-50</t>
  </si>
  <si>
    <t>GK 1923</t>
  </si>
  <si>
    <t>GEAR BOX SEAL 245 / PTO SHAFT MF-245 (SMALL) RED 42-29-9.5</t>
  </si>
  <si>
    <t>GK 1924</t>
  </si>
  <si>
    <t>GEAR BOX MAIN DRIVE HOUSING SEAL MF- 245 RED 49-41-6</t>
  </si>
  <si>
    <t>GK 1925</t>
  </si>
  <si>
    <t>MAIN OIL SEAL MF DI 133-159-13</t>
  </si>
  <si>
    <t>GK 1926</t>
  </si>
  <si>
    <t>GK 1927</t>
  </si>
  <si>
    <t>MAIN OIL SEAL (WITH HOUSING PLATE) RED 133-159-13</t>
  </si>
  <si>
    <t>GK 1928</t>
  </si>
  <si>
    <t>MAIN OIL SEAL O.E (WITH AL HOUSING PLATE) SILICON 133-159-13</t>
  </si>
  <si>
    <t>GK 1929</t>
  </si>
  <si>
    <t>MAIN OIL SEAL MF DI (TEFLON ) O.E QUALITY 133-205-21 OD</t>
  </si>
  <si>
    <t>GK 1930</t>
  </si>
  <si>
    <t>MAIN OIL SEAL MF DI WITH ALUMINIUM PLATE(TEFLON ) O.E QUALITY</t>
  </si>
  <si>
    <t>GK 1931</t>
  </si>
  <si>
    <t>MAIN OIL SEAL MAHAN 133-158 SPL OD</t>
  </si>
  <si>
    <t>GK 1932</t>
  </si>
  <si>
    <t>MAIN OIL SEAL MAHAN O.E (WITH ALUMINIUM HOUSING PLATE)</t>
  </si>
  <si>
    <t>GK 1933</t>
  </si>
  <si>
    <t>MUD BLOCK SEAL EAGLE DESCRIPTION (ROTATION TYPE) 80-117-15</t>
  </si>
  <si>
    <t>GK 1934</t>
  </si>
  <si>
    <t>P.T.O RETAINER SEAL MF 245 (RED) 60-80-12.7</t>
  </si>
  <si>
    <t>GK 1935</t>
  </si>
  <si>
    <t>P.T.O. SHAFT INPUT MF 135 MR 112-150-125</t>
  </si>
  <si>
    <t>GK 1936</t>
  </si>
  <si>
    <t>P.T.O. SEAL MF - 241 ROTATION TYPE 45-68-12/16</t>
  </si>
  <si>
    <t>GK 1937</t>
  </si>
  <si>
    <t>P.T.O. SEAL MASSEY-7250 / EICHER 5660 (CASSETTE) 36-68-12</t>
  </si>
  <si>
    <t>GK 1938</t>
  </si>
  <si>
    <t>REAR AXLE SEAL MF 241 PLANETARY 72-102-15/125</t>
  </si>
  <si>
    <t>GK 1939</t>
  </si>
  <si>
    <t>REAR WHEEL SEAL OUTER TAFE 504 110-130-13</t>
  </si>
  <si>
    <t>GK 1940</t>
  </si>
  <si>
    <t>TIMING OILSEAL 135 DI (RED) 57-76-12.7</t>
  </si>
  <si>
    <t>GK 1941</t>
  </si>
  <si>
    <t>TIMING OILSEAL SILICON 57-76-12.7</t>
  </si>
  <si>
    <t>GK 1942</t>
  </si>
  <si>
    <t>TRANSMISSION CASE SEAL MF- 245 MR (150-125-18) RED 25-38-4</t>
  </si>
  <si>
    <t>GK 1943</t>
  </si>
  <si>
    <t>VALVE SEAL MASSEY DI (R) (SET OF 6) 41106</t>
  </si>
  <si>
    <t>GK 1944</t>
  </si>
  <si>
    <t>VALVE SEAL MASSEY DI SILICON (SET OF 6) 40739</t>
  </si>
  <si>
    <t>GK 1945</t>
  </si>
  <si>
    <t>VALVE SEAL MASSEY DI (MR) (SET OF 6) 40739</t>
  </si>
  <si>
    <t>GK 1946</t>
  </si>
  <si>
    <t>WATER PUMP SEAL 135 / FORD (43017) COMMON</t>
  </si>
  <si>
    <t>GK 1960</t>
  </si>
  <si>
    <t>BELT PULLEY P.T.O. SHAFT SEAL HMT 40-52-7</t>
  </si>
  <si>
    <t>BREAK PADEL / CLUTCH PEDAL HMT 25-35-7</t>
  </si>
  <si>
    <t>GK 1962</t>
  </si>
  <si>
    <t>BRAKE DRUM SEAL 45-72-12</t>
  </si>
  <si>
    <t>GK 1963</t>
  </si>
  <si>
    <t>CLUTCH SHAFT SEAL / GEAR BOX SEAL  INNER 48-72-12</t>
  </si>
  <si>
    <t>GK 1964</t>
  </si>
  <si>
    <t>DIFF GEAR SEAL 3522,5922 / TRANSMISSION SEAL 58-80-13</t>
  </si>
  <si>
    <t>GK 1965</t>
  </si>
  <si>
    <t>FOOT BRAKE SEAL HMT (REAR AXLE PINION) 45-62-12</t>
  </si>
  <si>
    <t>GK 1966</t>
  </si>
  <si>
    <t>FRONT WHEEL SEAL  2011/3011 …………..</t>
  </si>
  <si>
    <t>GK 1967</t>
  </si>
  <si>
    <t>FRONT WHEEL SEAL  2522 58-80-10</t>
  </si>
  <si>
    <t>GK 1968</t>
  </si>
  <si>
    <t>FRONT WHEEL SEAL 5911/6522 70-85-8</t>
  </si>
  <si>
    <t>GK 1969</t>
  </si>
  <si>
    <t>FRONT WHEEL SEAL HMT 5922 80-100-10</t>
  </si>
  <si>
    <t>GK 1970</t>
  </si>
  <si>
    <t>FRONT WHEEL SEAL HMT 4022 70-90-10</t>
  </si>
  <si>
    <t>GK 1971</t>
  </si>
  <si>
    <t>GEAR BOX LEVER ASSY SEAL HMT 32-45-6</t>
  </si>
  <si>
    <t>GK 1972</t>
  </si>
  <si>
    <t>HYLOW SHAFT SEAL/ CHILAM SEAL 28-35-07</t>
  </si>
  <si>
    <t>GK 1973</t>
  </si>
  <si>
    <t>GK 1974</t>
  </si>
  <si>
    <t>MAIN OIL SEAL SILICON OE 120-140-15</t>
  </si>
  <si>
    <t>GK 1975</t>
  </si>
  <si>
    <t>PTO SHAFT SEAL / REAR WHEEL INNER 5911 40-72-12</t>
  </si>
  <si>
    <t>GK 1976</t>
  </si>
  <si>
    <t>P.T.O SHAFT / CLUTCH SHAFT 2511-3511 35-56-12</t>
  </si>
  <si>
    <t>GK 1977</t>
  </si>
  <si>
    <t>REAR AXLE SEAL 3522 / BELT PULLEY 4522/6522 80-100-13</t>
  </si>
  <si>
    <t>GK 1978</t>
  </si>
  <si>
    <t>REAR AXLE SEAL 2522/4511 70-100-13</t>
  </si>
  <si>
    <t>GK 1979</t>
  </si>
  <si>
    <t>REAR WHEEL SEAL 4511 75-100-13 R</t>
  </si>
  <si>
    <t>GK 1980</t>
  </si>
  <si>
    <t>REAR WHEEL SEAL OUTER 2511/5911 65-90-13</t>
  </si>
  <si>
    <t>GK 1981</t>
  </si>
  <si>
    <t>REAR HALF AXLE SEAL INNER / TIMING SEAL 2011 50-72-12</t>
  </si>
  <si>
    <t>GK 1982</t>
  </si>
  <si>
    <t>STEERING SEAL 2511 35-47-7</t>
  </si>
  <si>
    <t>GK 1983</t>
  </si>
  <si>
    <t>STEERING ROD SEAL 5911 28-38-07</t>
  </si>
  <si>
    <t>TIMING OILSEAL HMT / SONALIKA 52-72-12</t>
  </si>
  <si>
    <t>GK 1985</t>
  </si>
  <si>
    <t>TIMING OILSEAL N/M SILICON 52-72-12</t>
  </si>
  <si>
    <t>GK 1986</t>
  </si>
  <si>
    <t>VALVE SEAL HMT 2522  (SET OF 4 PCS) 14.7-8-7/9.5</t>
  </si>
  <si>
    <t>GK 1987</t>
  </si>
  <si>
    <t>VALVE SEAL HMT 2522  (SET OF 4 PCS) SILICON 14.7-8-7/9.5</t>
  </si>
  <si>
    <t>GK 1988</t>
  </si>
  <si>
    <t xml:space="preserve">WATER PUMP SEAL 2011 </t>
  </si>
  <si>
    <t>GK 1989</t>
  </si>
  <si>
    <t xml:space="preserve">WATER PUMP SEAL 2522/3522    (STEEL) </t>
  </si>
  <si>
    <t>GK 1990</t>
  </si>
  <si>
    <t>WATER PUMP FAN SEAL HMT 20-40-7</t>
  </si>
  <si>
    <t>GK 1991</t>
  </si>
  <si>
    <t>WATER PUMP SEAL HMT 24-47-10</t>
  </si>
  <si>
    <t>GK 2001</t>
  </si>
  <si>
    <t>BREAK PEDAL SEAL FORD N/M 28-40-6.3</t>
  </si>
  <si>
    <t>GK 2002</t>
  </si>
  <si>
    <t>BREAK PEDAL SEAL FORD/FARMTRAC 29-40-10</t>
  </si>
  <si>
    <t>GK 2003</t>
  </si>
  <si>
    <t>CLUTCH PEDAL SEAL 29-40-07</t>
  </si>
  <si>
    <t>GK 2004</t>
  </si>
  <si>
    <t>CLUTCH SHAFT SEAL FORD 30-55-12</t>
  </si>
  <si>
    <t>GK 2005</t>
  </si>
  <si>
    <t>DISC BREAK DRUM SEAL (HOUSING) 3610 /FARMTRAC 53-76-13</t>
  </si>
  <si>
    <t>GK 2006</t>
  </si>
  <si>
    <t>DOWTY PUMP SEAL  INTER/FORD 18-30-8 MR</t>
  </si>
  <si>
    <t>GK 2007</t>
  </si>
  <si>
    <t>DOUBLE CLUTCH SEAL FARMTRAC  SMALL 28-38-8.5</t>
  </si>
  <si>
    <t>GK 2008</t>
  </si>
  <si>
    <t>DOUBLE CLUTCH SEAL FARMTRAC  BIG 49-80-12.7</t>
  </si>
  <si>
    <t>GK 2009</t>
  </si>
  <si>
    <t>FRONT WHEEL SEAL 3000/3600 43-68-12</t>
  </si>
  <si>
    <t>GK 2010</t>
  </si>
  <si>
    <t>FRONT WHEEL SEAL 3610 290-187-46</t>
  </si>
  <si>
    <t>GK 2011</t>
  </si>
  <si>
    <t>FRONT WHEEL SEAL 3620 (FARMTRAC) 50-77-15</t>
  </si>
  <si>
    <t>GK 2012</t>
  </si>
  <si>
    <t>FRONT WHEEL SEAL 3620 SMALL 50-72-8</t>
  </si>
  <si>
    <t>GK 2013</t>
  </si>
  <si>
    <t>FRONT WHEEL SEAL FT-65 N/M / FT-70 58-80-8</t>
  </si>
  <si>
    <t>GK 2014</t>
  </si>
  <si>
    <t>HYDRAULIC PUMP SEAL MR 25-51-14</t>
  </si>
  <si>
    <t>GK 2015</t>
  </si>
  <si>
    <t>HYDRAULIC PUMP SEAL RUBBER 25-51-14</t>
  </si>
  <si>
    <t>GK 2016</t>
  </si>
  <si>
    <t>MAIN OIL SEAL FARMTRAC 70 / ARJUN (ROTATION TYPE) 95-125-12</t>
  </si>
  <si>
    <t>GK 2017</t>
  </si>
  <si>
    <t>MAIN OIL SEAL FORD 122-141-12</t>
  </si>
  <si>
    <t>GK 2018</t>
  </si>
  <si>
    <t>MAIN OIL SEAL FORD SILICON 122-141-12</t>
  </si>
  <si>
    <t>GK 2019</t>
  </si>
  <si>
    <t>P.T.O SEAL FORD FRONT (41-62-16) 244-162-56</t>
  </si>
  <si>
    <t>GK 2020</t>
  </si>
  <si>
    <t>P.T.O SEAL FORD D. SPRING (REAR) BIG 287-168-62</t>
  </si>
  <si>
    <t>GK 2021</t>
  </si>
  <si>
    <t>P.T.O SEAL / GEAR BOX SEAL  FORD SMALL (39-61-10) 237-155-50</t>
  </si>
  <si>
    <t>GK 2022</t>
  </si>
  <si>
    <t>REAR WHEEL SEAL OUTER 3610 (BIG) 87-127-13</t>
  </si>
  <si>
    <t>GK 2023</t>
  </si>
  <si>
    <t>REAR WHEEL SEAL INNER 3610 (MEDIUM) 78-105-12</t>
  </si>
  <si>
    <t>GK 2024</t>
  </si>
  <si>
    <t>REAR WHEEL SEAL FORD 3610 (SMALLEST) 53-70-13</t>
  </si>
  <si>
    <t>GK 2025</t>
  </si>
  <si>
    <t>REAR WHEEL SEAL INNER FORD 3600 (52-70-12) 275-204-50</t>
  </si>
  <si>
    <t>GK 2026</t>
  </si>
  <si>
    <t>REAR WHEEL SEAL OUTER FORD 3600 312-387-50</t>
  </si>
  <si>
    <t>GK 2027</t>
  </si>
  <si>
    <t>REAR WHEEL SEAL FORD 3620 79-107-17/22</t>
  </si>
  <si>
    <t>GK 2028</t>
  </si>
  <si>
    <t>STEERING SEAL FORD 3600 (28-37-5) 110-145-18</t>
  </si>
  <si>
    <t>GK 2029</t>
  </si>
  <si>
    <t>STEERING SEAL FORD 3000 (28-39-6) 112-154-25</t>
  </si>
  <si>
    <t>GK 2030</t>
  </si>
  <si>
    <t>SPANDLE SEAL FARMTRAC LOWER (BIG) 50-72-8</t>
  </si>
  <si>
    <t>GK 2031</t>
  </si>
  <si>
    <t>SPANDLE SEAL FARMTRAC UPPER (SMALL) / FW SEAL 3620 SMALLEST 32-47-7</t>
  </si>
  <si>
    <t>GK 2032</t>
  </si>
  <si>
    <t>TIMING OIL SEAL (60-83-12.5) FORD / NEW HOLLAND 237-325-50</t>
  </si>
  <si>
    <t>GK 2033</t>
  </si>
  <si>
    <t>TIMING OIL SEAL SILICON (60-83-12.5) FORD / NEW HOLLAND 237-325-50</t>
  </si>
  <si>
    <t>GK 2034</t>
  </si>
  <si>
    <t>TIMING SEAL AVL / FARM TRACK-70 ROTATION  - TYPE</t>
  </si>
  <si>
    <t>GK 2035</t>
  </si>
  <si>
    <t>TOP SHAFT SEAL FORD  (29-56-10) 218-112-50</t>
  </si>
  <si>
    <t>GK 2036</t>
  </si>
  <si>
    <t>USHA PUMP SEAL FORD 62-112-37</t>
  </si>
  <si>
    <t>GK 2037</t>
  </si>
  <si>
    <t>VALVE SEAL FARM TRAC 60 N/M (SET OF 6)</t>
  </si>
  <si>
    <t>GK 2038</t>
  </si>
  <si>
    <t>WATER PUMP SEAL FORD 3600 17-41-15.4</t>
  </si>
  <si>
    <t>GK 2039</t>
  </si>
  <si>
    <t>WATER PUMP SEAL FORD 3610/855/ M.M 15-41-15.4</t>
  </si>
  <si>
    <t>GK 2050</t>
  </si>
  <si>
    <t xml:space="preserve">CAM SEAL ESCORT C-345 FLAT </t>
  </si>
  <si>
    <t>GK 2051</t>
  </si>
  <si>
    <t>CENTER PIN SEAL PT-439 LATEST DESCRIPTION 48-62-8</t>
  </si>
  <si>
    <t>GK 2052</t>
  </si>
  <si>
    <t xml:space="preserve">CENTRE PIN SEAL N/M SMALL </t>
  </si>
  <si>
    <t>GK 2053</t>
  </si>
  <si>
    <t xml:space="preserve">CENTRE PIN SEAL O/M BIG </t>
  </si>
  <si>
    <t>GK 2054</t>
  </si>
  <si>
    <t>DIFF.HOUSING SEAL / GEAR BOX / PTO SHAFT ESCORTS 35-62-10</t>
  </si>
  <si>
    <t>GK 2055</t>
  </si>
  <si>
    <t>FRONT WHEEL SEAL ESCORT 340 / POWERTRAC / DISC BREAK 55-85-10</t>
  </si>
  <si>
    <t>GK 2056</t>
  </si>
  <si>
    <t>FRONT WHEEL SEAL ESCORT 335 / 345 50-75-10</t>
  </si>
  <si>
    <t>GK 2057</t>
  </si>
  <si>
    <t>FRONT WHEEL SEAL ESCORT-440 / POWER TRAC 50-75.5-12.65</t>
  </si>
  <si>
    <t>GK 2058</t>
  </si>
  <si>
    <t>FRONT WHEEL SEAL 340 55-77-12</t>
  </si>
  <si>
    <t>GEAR BOX SEAL ESCORT 335 / P.T.O SHAFT 25-35-7</t>
  </si>
  <si>
    <t>GK 2060</t>
  </si>
  <si>
    <t>GEAR BOX &amp; REAR WHEEL SEAL INNER ESCORT 40-65-10</t>
  </si>
  <si>
    <t>GK 2061</t>
  </si>
  <si>
    <t>HYD. PUMP SEAL C -335 17-32-8</t>
  </si>
  <si>
    <t>GK 2062</t>
  </si>
  <si>
    <t>HYD LIFT SEAL ESCORTS 17-40-10</t>
  </si>
  <si>
    <t>HYD DISTRIBUTOR SEAL ESCORTS 30-40-7</t>
  </si>
  <si>
    <t>GK 2064</t>
  </si>
  <si>
    <t>HYD. LIFT PUMP C SEAL 40-52-7</t>
  </si>
  <si>
    <t>GK 2065</t>
  </si>
  <si>
    <t>MAIN OIL SEAL 100-125-13</t>
  </si>
  <si>
    <t>GK 2066</t>
  </si>
  <si>
    <t>MAIN OIL SEAL SILICON 100-125-13</t>
  </si>
  <si>
    <t>GK 2067</t>
  </si>
  <si>
    <t>MAIN OIL SEAL POWERTRAC (DOT  TYPE) O.E 100-125-12</t>
  </si>
  <si>
    <t>GK 2068</t>
  </si>
  <si>
    <t>P.T.O PULLEY SEAL  ESCORTS 162.287.50</t>
  </si>
  <si>
    <t>GK 2069</t>
  </si>
  <si>
    <t>PTO SHAFT SEAL ESCORTS 28-47-10</t>
  </si>
  <si>
    <t>GK 2070</t>
  </si>
  <si>
    <t>REAR AXLE SEAL ESCORTS 345 / DISC BRAKE SEAL 355 N/M 55-85-12</t>
  </si>
  <si>
    <t>GK 2071</t>
  </si>
  <si>
    <t>REAR AXLE SEAL PT 440 / 450 / FW SEAL P.T 58-80-8</t>
  </si>
  <si>
    <t>GK 2072</t>
  </si>
  <si>
    <t>REAR AXLE SHAFT INNER SEAL ESCORT / PT 439 58-80-10/13</t>
  </si>
  <si>
    <t>GK 2073</t>
  </si>
  <si>
    <t>REAR WHEEL SEAL ESCORTS 355  BIG (10083140) 80-110-13</t>
  </si>
  <si>
    <t>GK 2074</t>
  </si>
  <si>
    <t>REAR WHEEL SEAL ESCORTS 355 / PT-439 (OUTER SHAFT) POWERTRAC 80-110-10</t>
  </si>
  <si>
    <t>GK 2075</t>
  </si>
  <si>
    <t>REAR WHEEL SEAL INNER 355 N/M 43-65-10</t>
  </si>
  <si>
    <t>GK 2076</t>
  </si>
  <si>
    <t>REAR WHEEL SEAL ESCORTS 355 100-130-12/14</t>
  </si>
  <si>
    <t>GK 2077</t>
  </si>
  <si>
    <t>REAR WHEEL SEAL 345 / REDUCTION GEAR (C.TYPE) 50-80-87/13</t>
  </si>
  <si>
    <t>GK 2078</t>
  </si>
  <si>
    <t>REAR WHEEL SEAL INNER PT 439 80-100-7/9</t>
  </si>
  <si>
    <t>GK 2079</t>
  </si>
  <si>
    <t>SPINDLE SEAL POWER TRAC (BIG) / C PIN SEAL POWER TRAC 50-65-8</t>
  </si>
  <si>
    <t>GK 2080</t>
  </si>
  <si>
    <t>SPINDLE SEAL POWER TRAC (SMALL) / HYD ARM SEAL ESCORT JOSH 35-50-7</t>
  </si>
  <si>
    <t>STEERING SEAL 335 35-47-7</t>
  </si>
  <si>
    <t>GK 2082</t>
  </si>
  <si>
    <t>STEERING SEAL POWERTRAC 939 35-49-9</t>
  </si>
  <si>
    <t>GK 2083</t>
  </si>
  <si>
    <t>STRAIGHT AXLE SEAL / DISC BREAK REDUCTION ESCORTS 440 (SET OF 2 ) 80-120-15</t>
  </si>
  <si>
    <t>GK 2084</t>
  </si>
  <si>
    <t>STEERING SEAL ESCORT 345 / SPANDLE SEAL E-440 (UPPER) 32-47-7</t>
  </si>
  <si>
    <t>GK 2085</t>
  </si>
  <si>
    <t>TIMING OILSEAL ESCORT C-335 60-85-10</t>
  </si>
  <si>
    <t>GK 2086</t>
  </si>
  <si>
    <t>TIMING OILSEAL ESCORT C-335 SILICON 60-85-10</t>
  </si>
  <si>
    <t>GK 2087</t>
  </si>
  <si>
    <t>TIMING OIL SEAL POWERTRAC (DOT  TYPE) 60-85-10 MR</t>
  </si>
  <si>
    <t>GK 2088</t>
  </si>
  <si>
    <t>VALVE SEAL 340/345 (SET OF 6)</t>
  </si>
  <si>
    <t>GK 2089</t>
  </si>
  <si>
    <t>VALVE SEAL 340/345 SILICON (SET OF 6)</t>
  </si>
  <si>
    <t>GK 2090</t>
  </si>
  <si>
    <t>VALVE SEAL 430/435 / SONALIKA / 2522 (SET OF 6)</t>
  </si>
  <si>
    <t>GK 2091</t>
  </si>
  <si>
    <t>VALVE SEAL 430/435 / SONALIKA / 2522 SILICON (SET OF 6)</t>
  </si>
  <si>
    <t>GK 2092</t>
  </si>
  <si>
    <t>WATER PUMP FAN SEAL ESCORTS / HMT 24.47.10</t>
  </si>
  <si>
    <t>GK 2093</t>
  </si>
  <si>
    <t>WATER PUMP SEAL C-345 SMALL / HMT 20.40.7</t>
  </si>
  <si>
    <t>GK 2094</t>
  </si>
  <si>
    <t xml:space="preserve">WATER PUMP SEAL ESCORTS  DB DESCRIPTION/ 3610/855 </t>
  </si>
  <si>
    <t>GK 2095</t>
  </si>
  <si>
    <t>WHEEL REDUCTION GEAR BOX  SEAL ESCORTS 50-80-10</t>
  </si>
  <si>
    <t>GK 2096</t>
  </si>
  <si>
    <t>WHEEL REDUCTION GEAR BOX SEAL ESCORTS (2 SPRING) 50-80-10</t>
  </si>
  <si>
    <t>GK 2110</t>
  </si>
  <si>
    <t>AXLE SHAFT SEAL NEW HOLLAND (CASETTE) 3630 80-108.6-15/16</t>
  </si>
  <si>
    <t>GK 2111</t>
  </si>
  <si>
    <t>FRONT WHEEL SEAL 3230 46-67-10</t>
  </si>
  <si>
    <t>GK 2112</t>
  </si>
  <si>
    <t>FRONT WHEEL SEAL 3630 50-74-10</t>
  </si>
  <si>
    <t>GK 2113</t>
  </si>
  <si>
    <t>LIFT SHAFT SEAL 3230 45-60-7.15</t>
  </si>
  <si>
    <t>GK 2114</t>
  </si>
  <si>
    <t>MAIN SEAL 3630 115-135-13</t>
  </si>
  <si>
    <t>GK 2115</t>
  </si>
  <si>
    <t>P.T.O. SEAL NEW HOLLAND O/M 42-72-10.8</t>
  </si>
  <si>
    <t>GK 2116</t>
  </si>
  <si>
    <t>P.T.O. SEAL 3630 N/M 45-70-17</t>
  </si>
  <si>
    <t>GK 2117</t>
  </si>
  <si>
    <t>REAR AXLE HOUSING SEAL NH 3630 / ESCORT-440         (SILICON) 50-80-8</t>
  </si>
  <si>
    <t>GK 2118</t>
  </si>
  <si>
    <t>REAR AXLE SEAL NH 4510 / 4710 (ROTATION TYPE) 85-110-14/15</t>
  </si>
  <si>
    <t>GK 2119</t>
  </si>
  <si>
    <t>REAR AXLE SEAL NEW HOLLAND 3230 40-72-8</t>
  </si>
  <si>
    <t>GK 2120</t>
  </si>
  <si>
    <t>REAR AXLE SEAL NEW HOLLAND 3630 (LONG AXLE) 50-72-8 MR</t>
  </si>
  <si>
    <t>GK 2121</t>
  </si>
  <si>
    <t>REAR WHEEL SEAL 3230 WITH PU 70-90-16.5</t>
  </si>
  <si>
    <t>GK 2122</t>
  </si>
  <si>
    <t>REAR WHEEL SEAL 3630 90-111-14</t>
  </si>
  <si>
    <t>GK 2123</t>
  </si>
  <si>
    <t>SPANDLE SEAL  3630 OUTER   (BIG) 62-86-10</t>
  </si>
  <si>
    <t>GK 2124</t>
  </si>
  <si>
    <t>SPANDLE SEAL 3630 INNER (SMALL) 38-50-6</t>
  </si>
  <si>
    <t>SPANDLE SEAL SMALL 3230 30-40-7</t>
  </si>
  <si>
    <t>GK 2126</t>
  </si>
  <si>
    <t>SPANDLE SEAL BIG 3230 50-65-8</t>
  </si>
  <si>
    <t>GK 2127</t>
  </si>
  <si>
    <t>TIMING SEAL NEW HOLLAND REAR 42-65-10</t>
  </si>
  <si>
    <t>GK 2128</t>
  </si>
  <si>
    <t>VALVE SEAL NEW HOLLAND  SILICON SET OF 6</t>
  </si>
  <si>
    <t>GK 2135</t>
  </si>
  <si>
    <t>BRAKE ASSY STEERING SEAL EICHER 40-62-7</t>
  </si>
  <si>
    <t>GK 2136</t>
  </si>
  <si>
    <t>GK 2137</t>
  </si>
  <si>
    <t>DRIVE SHAFT SEAL 50-70-10</t>
  </si>
  <si>
    <t>GK 2138</t>
  </si>
  <si>
    <t>FRONT WHEEL SEAL EICHER O/M 175-284-50</t>
  </si>
  <si>
    <t>GK 2139</t>
  </si>
  <si>
    <t>FRONT WHEEL SEAL N/M / HEERA (45-72·16) 175-276-60</t>
  </si>
  <si>
    <t>GK 2140</t>
  </si>
  <si>
    <t>FRONT WHEEL SEAL EICHER 5660 (CASSETTE) 57-85-12</t>
  </si>
  <si>
    <t>GK 2141</t>
  </si>
  <si>
    <t>FRONT WHEEL SEAL EICHER 485 / 380 50-73-8</t>
  </si>
  <si>
    <t>GK 2142</t>
  </si>
  <si>
    <t>GEAR PUMP SEAL EICHER 17-30-7</t>
  </si>
  <si>
    <t>GK 2143</t>
  </si>
  <si>
    <t>GEAR BOX SEAL EICHER SMALL 38-54-10</t>
  </si>
  <si>
    <t>GK 2144</t>
  </si>
  <si>
    <t>GEAR BOX SEAL EICHER BIG 50-68-10</t>
  </si>
  <si>
    <t>GK 2145</t>
  </si>
  <si>
    <t>GEAR BOX HOUSING / SPLINE SHAFT SEAL 18-30-7</t>
  </si>
  <si>
    <t>GK 2146</t>
  </si>
  <si>
    <t>GOVERNER SHAFT SEAL / TIMING SEAL O/M 12-22-7</t>
  </si>
  <si>
    <t>GK 2147</t>
  </si>
  <si>
    <t>MAIN OIL SEAL EICHER NC SILICON / TIMING 60-75-8</t>
  </si>
  <si>
    <t>GK 2148</t>
  </si>
  <si>
    <t>MAIN OIL SEAL EICHER NC / TIMING 60-75-8</t>
  </si>
  <si>
    <t>GK 2149</t>
  </si>
  <si>
    <t>P.T.0 PULLEY SEAL 48-65-10</t>
  </si>
  <si>
    <t>GK 2150</t>
  </si>
  <si>
    <t>P.T.O PULLEY 42-62-10</t>
  </si>
  <si>
    <t>GK 2151</t>
  </si>
  <si>
    <t>P.T.O. COVER SEAL EICHER N/M / DIFF HOUSING SEAL 35-56-10</t>
  </si>
  <si>
    <t>GK1937</t>
  </si>
  <si>
    <t>PTO SEAL EICHER L/M 5660 (CASSETTE) 36-68-12</t>
  </si>
  <si>
    <t>GK 2152</t>
  </si>
  <si>
    <t>POWER JACK SEAL EICHER / CONTROL HOUSING 44-60-10</t>
  </si>
  <si>
    <t>GK 2153</t>
  </si>
  <si>
    <t>REAR HUB SEAL 45-72-12</t>
  </si>
  <si>
    <t>GK 2154</t>
  </si>
  <si>
    <t>REAR WHEELSEAL 70-90-13</t>
  </si>
  <si>
    <t>GK 2155</t>
  </si>
  <si>
    <t>REAR WHEEL SEAL EICHER 241 / 364 55-80-13</t>
  </si>
  <si>
    <t>GK 2156</t>
  </si>
  <si>
    <t>REAR WHEEL SEAL 364 EICHER 1 CYL 70-100-13</t>
  </si>
  <si>
    <t>GK 2173</t>
  </si>
  <si>
    <t>REAR WHEEL SEAL EICHER SONA 60-80-8</t>
  </si>
  <si>
    <t>GK 2157</t>
  </si>
  <si>
    <t>RIGHT AND LEFT AXLE SEAL FRONT HUB EICHER 100-120-13</t>
  </si>
  <si>
    <t>GK 2158</t>
  </si>
  <si>
    <t>SPANDLE SEAL EICHER BIG / FRONT AXLE /CEILING FLANGE SEAL BIG 55-70-8</t>
  </si>
  <si>
    <t>GK 2159</t>
  </si>
  <si>
    <t>FRONT AXLE SEAL (SMALL) 35-47-7</t>
  </si>
  <si>
    <t>GK 2160</t>
  </si>
  <si>
    <t>SPINDLE SHAFT 18-30-7 MR</t>
  </si>
  <si>
    <t>GK 2161</t>
  </si>
  <si>
    <t>SPEEDO METER SEAL EICHER 10-19-7</t>
  </si>
  <si>
    <t>GK 2162</t>
  </si>
  <si>
    <t>STEERING SEAL EICHER N/M 28-42.5-8</t>
  </si>
  <si>
    <t>GK 2163</t>
  </si>
  <si>
    <t>STEERING SEAL N/M EICHER (RANE) 29-40-9.5</t>
  </si>
  <si>
    <t>GK 2164</t>
  </si>
  <si>
    <t>TIMING OIL SEAL 40-60-13</t>
  </si>
  <si>
    <t>GK 2165</t>
  </si>
  <si>
    <t>TOP GEAR SEAL EICHER 45-62-08</t>
  </si>
  <si>
    <t>GK 2166</t>
  </si>
  <si>
    <t>VALVE SEAL EICHER 364 DOUBLE CYLINDER (SET OF 4 PCS) 9.5-16.5-8.7</t>
  </si>
  <si>
    <t>GK 2167</t>
  </si>
  <si>
    <t>VALVE SEAL EICHER 364 DOUBLE CYLINDER SILICON (SET OF 4 PCS) 9.5-16.5-8.7</t>
  </si>
  <si>
    <t>GK 2168</t>
  </si>
  <si>
    <t>VALVE SEAL EICHER 242 NC SINGLE CYLINDER (SET OF 2 PCS) 11.9-15.8-9/13</t>
  </si>
  <si>
    <t>GK 2169</t>
  </si>
  <si>
    <t>VALVE SEAL EICHER 242 NC SINGLE CYLINDER SILICON (SET OF 2 PCS) 11.9-15.8-9/13</t>
  </si>
  <si>
    <t>GK 2170</t>
  </si>
  <si>
    <t>VALVE SEAL EICHER XPRAC (6 PCS) , 3 CYL (368 &amp; 485) (SET OF 6 PCS)</t>
  </si>
  <si>
    <t>GK 2171</t>
  </si>
  <si>
    <t>SHAFT SEAL EICHER 364 (1 CYL &amp; 2 CYL) 22-35-7</t>
  </si>
  <si>
    <t>GK 2172</t>
  </si>
  <si>
    <t>HAND BREAK SEAL EICHER 55-70-10</t>
  </si>
  <si>
    <t>GK 2185</t>
  </si>
  <si>
    <t>FRONT WHEEL SEAL JD 5203 (ROTATION TYPE) 56-80-13/14.5</t>
  </si>
  <si>
    <t>GK 2186</t>
  </si>
  <si>
    <t xml:space="preserve">FRONT WHEEL SEAL JD 5310 </t>
  </si>
  <si>
    <t>GK 2187</t>
  </si>
  <si>
    <t>BRAKE PADEL SEAL JOHN DEERE</t>
  </si>
  <si>
    <t>GK 2188</t>
  </si>
  <si>
    <t>CENTRE PIN SEAL (COMMON)  JOHN DEERE</t>
  </si>
  <si>
    <t>GK 2189</t>
  </si>
  <si>
    <t>CHILLAM SEAL  JOHN DEERE</t>
  </si>
  <si>
    <t>GK 2190</t>
  </si>
  <si>
    <t>CLUTCH SHAFT SEAL (BIG) JOHN DEERE</t>
  </si>
  <si>
    <t>GK 2191</t>
  </si>
  <si>
    <t>HYD. ARM SEAL JOHN DEERE</t>
  </si>
  <si>
    <t>GK 2192</t>
  </si>
  <si>
    <t>KING PIN SEAL (SMALL) (COMMON)  JOHN DEERE</t>
  </si>
  <si>
    <t>GK 2193</t>
  </si>
  <si>
    <t>KING PIN SEAL MEDIUM JOHN DEERE</t>
  </si>
  <si>
    <t>GK 2194</t>
  </si>
  <si>
    <t>KING PIN SEAL BIG JOHN DEERE</t>
  </si>
  <si>
    <t>GK 2195</t>
  </si>
  <si>
    <t>MAIN OIL SEAL  JOHN DEERE</t>
  </si>
  <si>
    <t>GK 2196</t>
  </si>
  <si>
    <t>P.T.O SEAL (CUP TYPE) JOHN DEERE 34.60-65.8-13.5/20</t>
  </si>
  <si>
    <t>GK 2197</t>
  </si>
  <si>
    <t>RAM CYL. SEAL (SMALL)  JOHN DEERE</t>
  </si>
  <si>
    <t>GK 2198</t>
  </si>
  <si>
    <t>REAR WHEEL SEAL (BIG) JOHN DEERE</t>
  </si>
  <si>
    <t>REAR WHEEL SEAL (SMALL) JOHN DEERE</t>
  </si>
  <si>
    <t>GK 2200</t>
  </si>
  <si>
    <t>REAR WHEEL SEAL (INNER) JOHN DEERE</t>
  </si>
  <si>
    <t>GK 2201</t>
  </si>
  <si>
    <t>STEERING SEAL  JOHN DEERE</t>
  </si>
  <si>
    <t>GK 2202</t>
  </si>
  <si>
    <t>TIMING SEAL (COMMON) JOHN DEERE</t>
  </si>
  <si>
    <t>GK 2215</t>
  </si>
  <si>
    <t>POWER STEERING SEAL KIT ARJUN 30 MM DOUBLE CYL</t>
  </si>
  <si>
    <t>GK 2216</t>
  </si>
  <si>
    <t>POWER STEERING SEAL KIT ARJUN 40 MM DOUBLE CYL</t>
  </si>
  <si>
    <t>GK 2217</t>
  </si>
  <si>
    <t>POWER STEERING SEAL KIT MAHINDRA YUVO DOUBLE CYL</t>
  </si>
  <si>
    <t>GK 2218</t>
  </si>
  <si>
    <t>POWER STEERING SEAL KIT MAHINDRA MAT DOUBLE CYL</t>
  </si>
  <si>
    <t>GK 2219</t>
  </si>
  <si>
    <t>POWER STEERING SEAL KIT 36 MM DOUBLE CYL</t>
  </si>
  <si>
    <t>GK 2220</t>
  </si>
  <si>
    <t xml:space="preserve">POWER STEERING SEAL KIT ARJUN 605 ULTRA 35 MM </t>
  </si>
  <si>
    <t>GK 2221</t>
  </si>
  <si>
    <t xml:space="preserve">POWER STEERING SEAL KIT MAHINDRA NOVO </t>
  </si>
  <si>
    <t>GK 2222</t>
  </si>
  <si>
    <t>EATON PUMP SEAL KIT 64455 SINGLE SINGLE CYL</t>
  </si>
  <si>
    <t>GK 2222 A</t>
  </si>
  <si>
    <t>EATON PUMP SEAL KIT 64452 SINGLE SINGLE CYL</t>
  </si>
  <si>
    <t>GK 2222 B</t>
  </si>
  <si>
    <t xml:space="preserve">EATON PUMP SEAL KIT 64452+64455 </t>
  </si>
  <si>
    <t>GK 2228</t>
  </si>
  <si>
    <t>POWER STEERING SEAL KIT SONALIKA  SINGLE CYL</t>
  </si>
  <si>
    <t>GK 2229</t>
  </si>
  <si>
    <t>POWER STEERING SEAL KIT SONALIKA DOUBLE CYL</t>
  </si>
  <si>
    <t>GK 2230</t>
  </si>
  <si>
    <t>POWER STEERING SEAL KIT SONALIKA SIKANDER  SINGLE CYL</t>
  </si>
  <si>
    <t>GK 2231</t>
  </si>
  <si>
    <t>POWER STEERING SEAL KIT SONALIKA SIKANDER  DOUBLE CYL</t>
  </si>
  <si>
    <t>GK 2232</t>
  </si>
  <si>
    <t>POWER STEERING SEAL KIT SONALIKA 4*4 DOUBLE CYL</t>
  </si>
  <si>
    <t>GK 2237</t>
  </si>
  <si>
    <t>POWER STEERING SEAL KIT SWARAJ N/M SINGLE CYL</t>
  </si>
  <si>
    <t>GK 2238</t>
  </si>
  <si>
    <t>POWER STEERING SEAL KIT SWARAJ XM SINGLE CYL</t>
  </si>
  <si>
    <t>GK 2239</t>
  </si>
  <si>
    <t>POWER STEERING SEAL KIT SWARAJ SINGLE CYL</t>
  </si>
  <si>
    <t>GK 2240</t>
  </si>
  <si>
    <t>POWER STEERING SEAL KIT SWARAJ 963 DOUBLE CYL</t>
  </si>
  <si>
    <t>GK 2245</t>
  </si>
  <si>
    <t>POWER STEERING SEAL KIT NEW HOLLAND 3630 SINGLE CYL</t>
  </si>
  <si>
    <t>GK 2246</t>
  </si>
  <si>
    <t>POWER STEERING SEAL KIT NEW HOLLAND DOUBLE CYL</t>
  </si>
  <si>
    <t>GK 2250</t>
  </si>
  <si>
    <t>POWER STEERING SEAL KIT  MASSEY MAHAN SINGLE CYL</t>
  </si>
  <si>
    <t>GK 2251</t>
  </si>
  <si>
    <t>POWER STEERING SEAL KIT  MASSEY 7250 DOUBLE CYL</t>
  </si>
  <si>
    <t>GK 2252</t>
  </si>
  <si>
    <t>POWER STEERING SEAL KIT  MASSEY GAJRAJ SINGLE CYL</t>
  </si>
  <si>
    <t>GK 2253</t>
  </si>
  <si>
    <t>POWER STEERING SEAL KIT  MASSEY 4*4 DOUBLE CYL</t>
  </si>
  <si>
    <t>GK 2257</t>
  </si>
  <si>
    <t>POWER STEERING SEAL KIT EICHER DOUBLE DOUBLE CYL</t>
  </si>
  <si>
    <t>GK 2258</t>
  </si>
  <si>
    <t>POWER STEERING SEAL KIT EICHER 5660/VALTRA 380 DOUBLE CYL</t>
  </si>
  <si>
    <t>GK 2259</t>
  </si>
  <si>
    <t xml:space="preserve">POWER STEERING SEAL KIT EICHER 485 </t>
  </si>
  <si>
    <t>GK 2263</t>
  </si>
  <si>
    <t>POWER STEERING SEAL KIT FARMTRAC / POWERTRAC  DOUBLE CYL</t>
  </si>
  <si>
    <t>GK 2264</t>
  </si>
  <si>
    <t>POWER STEERING SEAL KIT FARMTRAC 4455 DOUBLE CYL</t>
  </si>
  <si>
    <t>GK 2265</t>
  </si>
  <si>
    <t>POWER STEERING SEAL KIT FARMTAC 6060 DOUBLE CYL</t>
  </si>
  <si>
    <t>GK 2266</t>
  </si>
  <si>
    <t>POWER STEERING SEAL KIT FARMTRAC 70 2010 N/M SINGLE CYL</t>
  </si>
  <si>
    <t>GK 2267</t>
  </si>
  <si>
    <t>POWER STEERING SEAL KIT FARMTRAC 70  DOUBLE CYL</t>
  </si>
  <si>
    <t>GK 2268</t>
  </si>
  <si>
    <t xml:space="preserve">POWER STEERING SEAL KIT POWERTRAC EURO 50 REGULAR </t>
  </si>
  <si>
    <t>GK 2269</t>
  </si>
  <si>
    <t>POWER STEERING SEAL KIT POWERTRAC EURO  SINGLE CYL</t>
  </si>
  <si>
    <t>GK 2273</t>
  </si>
  <si>
    <t>POWER STEERING SEAL KIT HMT  DOUBLE CYL</t>
  </si>
  <si>
    <t>GK 2274</t>
  </si>
  <si>
    <t>POWER STEERING SEAL KIT HMT 5911 SINGLE CYL</t>
  </si>
  <si>
    <t>GK 2275</t>
  </si>
  <si>
    <t>POWER STEERING SEAL KIT HMT 6522 DOUBLE CYL</t>
  </si>
  <si>
    <t>GK 2276</t>
  </si>
  <si>
    <t>POWER STEERING SEAL KIT HMT 5022 DOUBLE CYL</t>
  </si>
  <si>
    <t>GK 2277</t>
  </si>
  <si>
    <t>POWER STEERING SEAL KIT HMT 4022 DOUBLE CYL</t>
  </si>
  <si>
    <t>GK 2280</t>
  </si>
  <si>
    <t>POWER STEERING SEAL KIT JOHNDEERE O/M SINGLE CYL</t>
  </si>
  <si>
    <t>GK 2281</t>
  </si>
  <si>
    <t>POWER STEERING SEAL KIT JOHNDEERE N/M SINGLE CYL</t>
  </si>
  <si>
    <t>GK 2282</t>
  </si>
  <si>
    <t xml:space="preserve">POWER STEERING SEAL KIT JOHNDEERE  4*4 </t>
  </si>
  <si>
    <t>GK 2283</t>
  </si>
  <si>
    <t xml:space="preserve">POWER STEERING SEAL KIT JOHNDEERE 5036 C </t>
  </si>
  <si>
    <t>GK 2284</t>
  </si>
  <si>
    <t>POWER STEERING SEAL KIT JOHNDEERE 2014 SINGLE CYL</t>
  </si>
  <si>
    <t>GK 2290</t>
  </si>
  <si>
    <t>POWER STEERING SEAL KIT STANDARD SINGLE CYL</t>
  </si>
  <si>
    <t>GK 2291</t>
  </si>
  <si>
    <t>POWER STEERING SEAL KIT PREET DOUBLE CYL</t>
  </si>
  <si>
    <t>GK 2292</t>
  </si>
  <si>
    <t>POWER STEERING SEAL KIT INDOFARM 3056 DOUBLE CYL</t>
  </si>
  <si>
    <t>GK 2293</t>
  </si>
  <si>
    <t>POWER STEERING SEAL KIT INDOFARM N/M SINGLE CYL</t>
  </si>
  <si>
    <t>GK 2294</t>
  </si>
  <si>
    <t>POWER STEERING SEAL KIT ACE  SINGLE CYL</t>
  </si>
  <si>
    <t>GK 2295</t>
  </si>
  <si>
    <t>POWER STEERING SEAL KIT SAME GREAVES SINGLE CYL</t>
  </si>
  <si>
    <t>GK 2301</t>
  </si>
  <si>
    <t>ROTAVATOR OIL SEAL  26-47-10</t>
  </si>
  <si>
    <t>GK 2302</t>
  </si>
  <si>
    <t>ROTAVATOR OIL SEAL  30-85-10</t>
  </si>
  <si>
    <t>GK 2303</t>
  </si>
  <si>
    <t>ROTAVATOR OIL SEAL  35-47-7</t>
  </si>
  <si>
    <t>GK 2304</t>
  </si>
  <si>
    <t>ROTAVATOR OIL SEAL  35-56-10</t>
  </si>
  <si>
    <t>GK 2305</t>
  </si>
  <si>
    <t>ROTAVATOR OIL SEAL  35-72-8 SHAKTIMAN</t>
  </si>
  <si>
    <t>GK 2306</t>
  </si>
  <si>
    <t xml:space="preserve">ROTAVATOR OIL SEAL  35-72-10 SONALIKA </t>
  </si>
  <si>
    <t>GK 2307</t>
  </si>
  <si>
    <t>ROTAVATOR OIL SEAL  35-72-12</t>
  </si>
  <si>
    <t>GK 2308</t>
  </si>
  <si>
    <t>ROTAVATOR OIL SEAL  35-80-10 SHAKTIMAN</t>
  </si>
  <si>
    <t>GK 2309</t>
  </si>
  <si>
    <t>ROTAVATOR OIL SEAL  35-85-10 SONALIKA &amp; SHAKTIMAN</t>
  </si>
  <si>
    <t>GK 2310</t>
  </si>
  <si>
    <t>ROTAVATOR OIL SEAL  40-60-19  DS</t>
  </si>
  <si>
    <t>GK 2311</t>
  </si>
  <si>
    <t>ROTAVATOR OIL SEAL  40-62-14 RASHMESH DS</t>
  </si>
  <si>
    <t>GK 2312</t>
  </si>
  <si>
    <t>ROTAVATOR OIL SEAL  40-72-10</t>
  </si>
  <si>
    <t>GK 2313</t>
  </si>
  <si>
    <t>ROTAVATOR OIL SEAL  40-72-10 (AIR SEAL)</t>
  </si>
  <si>
    <t>GK 2314</t>
  </si>
  <si>
    <t>ROTAVATOR OIL SEAL  40-73-8</t>
  </si>
  <si>
    <t>GK 2315</t>
  </si>
  <si>
    <t>ROTAVATOR OIL SEAL  40-80-10</t>
  </si>
  <si>
    <t>GK 2316</t>
  </si>
  <si>
    <t>ROTAVATOR OIL SEAL  40-85-10</t>
  </si>
  <si>
    <t>GK 2317</t>
  </si>
  <si>
    <t>ROTAVATOR OIL SEAL  44-65-20</t>
  </si>
  <si>
    <t>GK 2318</t>
  </si>
  <si>
    <t>ROTAVATOR OIL SEAL  45-65-8 SHAKTIMAN</t>
  </si>
  <si>
    <t>GK 2319</t>
  </si>
  <si>
    <t>ROTAVATOR OIL SEAL  45-72-10 SHAKTIMAN</t>
  </si>
  <si>
    <t>GK 2320</t>
  </si>
  <si>
    <t>ROTAVATOR OIL SEAL  45-78-11/17 SHAKTIMAN SILICON</t>
  </si>
  <si>
    <t>GK 2321</t>
  </si>
  <si>
    <t>ROTAVATOR OIL SEAL  45-80-10 SHAKTIMAN</t>
  </si>
  <si>
    <t>GK 2322</t>
  </si>
  <si>
    <t>ROTAVATOR OIL SEAL  45-80-18</t>
  </si>
  <si>
    <t>GK 2323</t>
  </si>
  <si>
    <t>ROTAVATOR OIL SEAL  45-85-10 SHAKTIMAN</t>
  </si>
  <si>
    <t>GK 2324</t>
  </si>
  <si>
    <t>ROTAVATOR OIL SEAL  50-70-8 SHAKTIMAN</t>
  </si>
  <si>
    <t>GK 2325</t>
  </si>
  <si>
    <t>ROTAVATOR OIL SEAL  50-75-13.5 MR (METAL OUTER)</t>
  </si>
  <si>
    <t>GK 2326</t>
  </si>
  <si>
    <t>ROTAVATOR OIL SEAL  50-75-15 SILICON</t>
  </si>
  <si>
    <t>GK 2327</t>
  </si>
  <si>
    <t>ROTAVATOR OIL SEAL  50-75-15</t>
  </si>
  <si>
    <t>GK 2328</t>
  </si>
  <si>
    <t>ROTAVATOR OIL SEAL  50-75-19</t>
  </si>
  <si>
    <t>GK 2329</t>
  </si>
  <si>
    <t>ROTAVATOR OIL SEAL  50-78-11 SHAKTIMAN</t>
  </si>
  <si>
    <t>GK 2330</t>
  </si>
  <si>
    <t>ROTAVATOR OIL SEAL  55-72-10</t>
  </si>
  <si>
    <t>GK 2331</t>
  </si>
  <si>
    <t xml:space="preserve">ROTAVATOR OIL SEAL  55-75-15 </t>
  </si>
  <si>
    <t>GK 2332</t>
  </si>
  <si>
    <t>ROTAVATOR OIL SEAL  55-80-8 SHAKTIMAN</t>
  </si>
  <si>
    <t>GK 2333</t>
  </si>
  <si>
    <t>ROTAVATOR OIL SEAL  55-80-10</t>
  </si>
  <si>
    <t>GK 2334</t>
  </si>
  <si>
    <t>ROTAVATOR OIL SEAL  55-85-16</t>
  </si>
  <si>
    <t>GK 2335</t>
  </si>
  <si>
    <t>ROTAVATOR OIL SEAL  60-80-10 (AIR SEAL)</t>
  </si>
  <si>
    <t>GK 2336</t>
  </si>
  <si>
    <t>ROTAVATOR OIL SEAL  60-85-10</t>
  </si>
  <si>
    <t>GK 2337</t>
  </si>
  <si>
    <t>ROTAVATOR OIL SEAL  60-85-16</t>
  </si>
  <si>
    <t>GK 2338</t>
  </si>
  <si>
    <t>ROTAVATOR OIL SEAL  60-85-19</t>
  </si>
  <si>
    <t>GK 2339</t>
  </si>
  <si>
    <t>ROTAVATOR OIL SEAL  60-85-19 (SILICON)</t>
  </si>
  <si>
    <t>GK 2340</t>
  </si>
  <si>
    <t>ROTAVATOR OIL SEAL  60-90-20</t>
  </si>
  <si>
    <t>GK 2341</t>
  </si>
  <si>
    <t>ROTAVATOR OIL SEAL  65-80-10</t>
  </si>
  <si>
    <t>GK 2342</t>
  </si>
  <si>
    <t>ROTAVATOR OIL SEAL  65-80-10 (AIR SEAL)</t>
  </si>
  <si>
    <t>GK 2343</t>
  </si>
  <si>
    <t>ROTAVATOR OIL SEAL  65-85-11/18 (SET OF 2)</t>
  </si>
  <si>
    <t>GK 2344</t>
  </si>
  <si>
    <t>ROTAVATOR OIL SEAL  65-85-16 SPECIAL (RED) SHAKTIMAN (6309)</t>
  </si>
  <si>
    <t>GK 2345</t>
  </si>
  <si>
    <t>ROTAVATOR OIL SEAL  65-85-16 (SILICON)</t>
  </si>
  <si>
    <t>GK 2346</t>
  </si>
  <si>
    <t>ROTAVATOR OIL SEAL  65-85-16 DS RED</t>
  </si>
  <si>
    <t>GK 2347</t>
  </si>
  <si>
    <t xml:space="preserve">ROTAVATOR OIL SEAL  65-85-16 SILICON DS </t>
  </si>
  <si>
    <t>GK 2348</t>
  </si>
  <si>
    <t>ROTAVATOR OIL SEAL  65-85-16 MR SILICON (METAL OUTER)</t>
  </si>
  <si>
    <t>GK 2349</t>
  </si>
  <si>
    <t>ROTAVATOR OIL SEAL  65-85-16 MR SHAKTIMAN (6309) DS</t>
  </si>
  <si>
    <t>GK 2350</t>
  </si>
  <si>
    <t xml:space="preserve">ROTAVATOR OIL SEAL  65-85-16 MR SHAKTIMAN (6309) </t>
  </si>
  <si>
    <t>GK 2351</t>
  </si>
  <si>
    <t xml:space="preserve">ROTAVATOR OIL SEAL  65-85-18 RED </t>
  </si>
  <si>
    <t>GK 2352</t>
  </si>
  <si>
    <t>ROTAVATOR OIL SEAL  65-85-18 RED DS</t>
  </si>
  <si>
    <t>GK 2353</t>
  </si>
  <si>
    <t>ROTAVATOR OIL SEAL  65-85-18 MR SONALIKA (SINGLE SPRING)</t>
  </si>
  <si>
    <t>GK 2354</t>
  </si>
  <si>
    <t>ROTAVATOR OIL SEAL  65-85-18 MR SONALIKA (DOUBLE SPRING)</t>
  </si>
  <si>
    <t>GK 2355</t>
  </si>
  <si>
    <t>ROTAVATOR OIL SEAL  65-85-19</t>
  </si>
  <si>
    <t>GK 2356</t>
  </si>
  <si>
    <t>ROTAVATOR OIL SEAL  65-85-19 MR (METAL OUTER)</t>
  </si>
  <si>
    <t>GK 2357</t>
  </si>
  <si>
    <t>ROTAVATOR OIL SEAL  65-85-19 SILICON</t>
  </si>
  <si>
    <t>GK 2358</t>
  </si>
  <si>
    <t>ROTAVATOR OIL SEAL  65-90-10</t>
  </si>
  <si>
    <t>GK 2359</t>
  </si>
  <si>
    <t>ROTAVATOR OIL SEAL  65-90-20</t>
  </si>
  <si>
    <t>GK 2360</t>
  </si>
  <si>
    <t>ROTAVATOR OIL SEAL  70-90-13</t>
  </si>
  <si>
    <t>GK 2361</t>
  </si>
  <si>
    <t>ROTAVATOR OIL SEAL  70-90-16.5</t>
  </si>
  <si>
    <t>GK 2362</t>
  </si>
  <si>
    <t>ROTAVATOR OIL SEAL  70-90-19 BLACK</t>
  </si>
  <si>
    <t>GK 2363</t>
  </si>
  <si>
    <t>ROTAVATOR OIL SEAL  70-90-20</t>
  </si>
  <si>
    <t>GK 2364</t>
  </si>
  <si>
    <t>ROTAVATOR OIL SEAL  70-92-20</t>
  </si>
  <si>
    <t>GK 2365</t>
  </si>
  <si>
    <t>ROTAVATOR OIL SEAL  70-100-10</t>
  </si>
  <si>
    <t>GK 2366</t>
  </si>
  <si>
    <t>ROTAVATOR OIL SEAL  70-120-20</t>
  </si>
  <si>
    <t>GK 2367</t>
  </si>
  <si>
    <t>ROTAVATOR OIL SEAL  72-90-10</t>
  </si>
  <si>
    <t>GK 2368</t>
  </si>
  <si>
    <t>ROTAVATOR OIL SEAL  75-100-10</t>
  </si>
  <si>
    <t>GK 2369</t>
  </si>
  <si>
    <t>ROTAVATOR OIL SEAL  75-100-16</t>
  </si>
  <si>
    <t>GK 2370</t>
  </si>
  <si>
    <t>ROTAVATOR OIL SEAL  80-92-20</t>
  </si>
  <si>
    <t>GK 2371</t>
  </si>
  <si>
    <t>ROTAVATOR OIL SEAL  80-100-10</t>
  </si>
  <si>
    <t>GK 2372</t>
  </si>
  <si>
    <t>ROTAVATOR OIL SEAL  80-100-16 SPECIAL (RED) SHAKTIMAN 6311</t>
  </si>
  <si>
    <t>GK 2373</t>
  </si>
  <si>
    <t>ROTAVATOR OIL SEAL  80-100-16 (SILICON)</t>
  </si>
  <si>
    <t>GK 2374</t>
  </si>
  <si>
    <t>ROTAVATOR OIL SEAL  80-100-16 MR (SILICON)</t>
  </si>
  <si>
    <t>GK 2375</t>
  </si>
  <si>
    <t>ROTAVATOR OIL SEAL  80-100-16 MR SINGLE SPRING SHAKTIMAN 6311</t>
  </si>
  <si>
    <t>GK 2376</t>
  </si>
  <si>
    <t>ROTAVATOR OIL SEAL  80-100-16 MR DS SHAKTIMAN 6311</t>
  </si>
  <si>
    <t>GK 2377</t>
  </si>
  <si>
    <t>ROTAVATOR OIL SEAL  80-100-16 DS SHAKTIMAN 6311</t>
  </si>
  <si>
    <t>GK 2378</t>
  </si>
  <si>
    <t>ROTAVATOR OIL SEAL  80-100-16 DS SILICON</t>
  </si>
  <si>
    <t>GK 2379</t>
  </si>
  <si>
    <t>ROTAVATOR OIL SEAL  80-100-19</t>
  </si>
  <si>
    <t>GK 2380</t>
  </si>
  <si>
    <t>ROTAVATOR OIL SEAL  80-120-20</t>
  </si>
  <si>
    <t>GK 2381</t>
  </si>
  <si>
    <t>ROTAVATOR OIL SEAL  85-120-20</t>
  </si>
  <si>
    <t>GK 2382</t>
  </si>
  <si>
    <t>ROTAVATOR OIL SEAL  95-120-13</t>
  </si>
  <si>
    <t>GK 2383</t>
  </si>
  <si>
    <t>ROTAVATOR OIL SEAL  95-125-13</t>
  </si>
  <si>
    <t>GK 2384</t>
  </si>
  <si>
    <t>ROTAVATOR OIL SEAL  130-160-13</t>
  </si>
  <si>
    <t>GK 2385</t>
  </si>
  <si>
    <t>ROTAVATOR OIL SEAL  130-150-18</t>
  </si>
  <si>
    <t>GK 2386</t>
  </si>
  <si>
    <t>ROTAVATOR OIL SEAL  145-165-13</t>
  </si>
  <si>
    <t>GK 2387</t>
  </si>
  <si>
    <t>ROTAVATOR OIL SEAL  152-175-16.5 MR (DUST SEAL)</t>
  </si>
  <si>
    <t>GK 2388</t>
  </si>
  <si>
    <t>ROTAVATOR OIL SEAL  152-175-16.5 MR (SILICON)</t>
  </si>
  <si>
    <t>GK 2401</t>
  </si>
  <si>
    <t>TROLLEY PIPE 20''  (MALE + FEMALE) WRAPPING</t>
  </si>
  <si>
    <t>GK 2401 A</t>
  </si>
  <si>
    <t>TROLLEY PIPE 24''  (MALE + FEMALE)  WRAPPING</t>
  </si>
  <si>
    <t>GK 2402</t>
  </si>
  <si>
    <t>TROLLEY PIPE 40'' (MALE + FEMALE)  WRAPPING</t>
  </si>
  <si>
    <t>GK 2403</t>
  </si>
  <si>
    <t>TROLLEY PIPE 50'' (MALE + FEMALE)  WRAPPING</t>
  </si>
  <si>
    <t>GK 2404</t>
  </si>
  <si>
    <t>TROLLEY PIPE 60'' (MALE + FEMALE)  WRAPPING</t>
  </si>
  <si>
    <t>GK 2405</t>
  </si>
  <si>
    <t>TROLLEY PIPE 72'' (MALE + FEMALE)  WRAPPING</t>
  </si>
  <si>
    <t>GK 2406</t>
  </si>
  <si>
    <t>TROLLEY PIPE 80'' (MALE + FEMALE)  WRAPPING</t>
  </si>
  <si>
    <t>GK 2407</t>
  </si>
  <si>
    <t>TROLLEY PIPE 100'' (MALE + FEMALE)  WRAPPING</t>
  </si>
  <si>
    <t>GK 2408</t>
  </si>
  <si>
    <t>TROLLEY PIPE 120'' (MALE + FEMALE)  WRAPPING</t>
  </si>
  <si>
    <t>GK 2411</t>
  </si>
  <si>
    <t>TROLLEY PIPE 20''   EPDM (MALE + FEMALE)</t>
  </si>
  <si>
    <t>GK 2411 A</t>
  </si>
  <si>
    <t>TROLLEY PIPE 24''   EPDM (MALE + FEMALE)</t>
  </si>
  <si>
    <t>GK 2412</t>
  </si>
  <si>
    <t>TROLLEY PIPE 40''   EPDM (MALE + FEMALE)</t>
  </si>
  <si>
    <t>GK 2413</t>
  </si>
  <si>
    <t>TROLLEY PIPE 50''   EPDM (MALE + FEMALE)</t>
  </si>
  <si>
    <t>GK 2414</t>
  </si>
  <si>
    <t>TROLLEY PIPE 60''   EPDM (MALE + FEMALE)</t>
  </si>
  <si>
    <t>GK 2415</t>
  </si>
  <si>
    <t>TROLLEY PIPE 72''   EPDM (MALE + FEMALE)</t>
  </si>
  <si>
    <t>GK 2416</t>
  </si>
  <si>
    <t>TROLLEY PIPE 80''   EPDM (MALE + FEMALE)</t>
  </si>
  <si>
    <t>GK 2417</t>
  </si>
  <si>
    <t>TROLLEY PIPE 100'' EPDM (MALE + FEMALE)</t>
  </si>
  <si>
    <t>GK 2418</t>
  </si>
  <si>
    <t>TROLLEY PIPE 120'' EPDM (MALE + FEMALE)</t>
  </si>
  <si>
    <t>GK 2421</t>
  </si>
  <si>
    <t>TROLLEY PIPE 20''   EPDM WITH SPRING</t>
  </si>
  <si>
    <t>GK 2421 A</t>
  </si>
  <si>
    <t>TROLLEY PIPE 20''   WRAPPING WITH SPRING</t>
  </si>
  <si>
    <t>GK 2421 B</t>
  </si>
  <si>
    <t>TROLLEY PIPE 30''   EPDM WITH SPRING</t>
  </si>
  <si>
    <t>GK 2422</t>
  </si>
  <si>
    <t>TROLLEY PIPE 40''   EPDM WITH SPRING</t>
  </si>
  <si>
    <t>GK 2422 A</t>
  </si>
  <si>
    <t>TROLLEY PIPE 40''  WRAPPING WITH SPRING</t>
  </si>
  <si>
    <t>GK 2423</t>
  </si>
  <si>
    <t>TROLLEY PIPE 50''   EPDM WITH SPRING</t>
  </si>
  <si>
    <t>GK 2423 A</t>
  </si>
  <si>
    <t>TROLLEY PIPE 50''   WRAPPING WITH SPRING</t>
  </si>
  <si>
    <t>GK 2424</t>
  </si>
  <si>
    <t>TROLLEY PIPE 60''   EPDM WITH SPRING</t>
  </si>
  <si>
    <t>GK 2424 A</t>
  </si>
  <si>
    <t>TROLLEY PIPE 60''   WRAPPING WITH SPRING</t>
  </si>
  <si>
    <t>GK 2425</t>
  </si>
  <si>
    <t>TROLLEY PIPE 72''   EPDM WITH SPRING</t>
  </si>
  <si>
    <t>GK 2425 A</t>
  </si>
  <si>
    <t>TROLLEY PIPE 72''   WRAPPING WITH SPRING</t>
  </si>
  <si>
    <t>GK 2426</t>
  </si>
  <si>
    <t>TROLLEY PIPE 80''   EPDM WITH SPRING</t>
  </si>
  <si>
    <t>GK 2426 A</t>
  </si>
  <si>
    <t>TROLLEY PIPE 80''   WRAPPING WITH SPRING</t>
  </si>
  <si>
    <t>GK 2427</t>
  </si>
  <si>
    <t>TROLLEY PIPE 100'' EPDM WITH SPRING</t>
  </si>
  <si>
    <t>GK 2427 A</t>
  </si>
  <si>
    <t>TROLLEY PIPE 100'' WRAPPING WITH SPRING</t>
  </si>
  <si>
    <t>GK 2428</t>
  </si>
  <si>
    <t>TROLLEY PIPE 120'' EPDM WITH SPRING</t>
  </si>
  <si>
    <t>GK 2428 A</t>
  </si>
  <si>
    <t>TROLLEY PIPE 120''  WRAPPING WITH SPRING</t>
  </si>
  <si>
    <t>GK 2430 A</t>
  </si>
  <si>
    <t>TROLLEY PIPE MALE + BENJO T 20'' EPDM</t>
  </si>
  <si>
    <t>GK 2431</t>
  </si>
  <si>
    <t>TROLLEY PIPE MALE + BENJO T 36''</t>
  </si>
  <si>
    <t>GK 2431 A</t>
  </si>
  <si>
    <t>TROLLEY PIPE MALE + BENJO T 36'' EPDM</t>
  </si>
  <si>
    <t>GK 2432</t>
  </si>
  <si>
    <t>TROLLEY PIPE MALE + BENJO T 40''</t>
  </si>
  <si>
    <t>GK 2432 A</t>
  </si>
  <si>
    <t>TROLLEY PIPE MALE + BENJO T 40'' EPDM</t>
  </si>
  <si>
    <t>GK 2433</t>
  </si>
  <si>
    <t>TROLLEY PIPE MALE + BENJO T 60''</t>
  </si>
  <si>
    <t>GK 2433 A</t>
  </si>
  <si>
    <t>TROLLEY PIPE MALE + BENJO T 60'' EPDM</t>
  </si>
  <si>
    <t>GK 2434</t>
  </si>
  <si>
    <t>TROLLEY PIPE MALE + BENJO T 72''</t>
  </si>
  <si>
    <t>GK 2434 A</t>
  </si>
  <si>
    <t>TROLLEY PIPE MALE + BENJO T 72'' EPDM</t>
  </si>
  <si>
    <t>GK 2435</t>
  </si>
  <si>
    <t>TROLLEY PIPE MALE + BENJO T 80''</t>
  </si>
  <si>
    <t>GK 2435 A</t>
  </si>
  <si>
    <t>TROLLEY PIPE MALE + BENJO T 80'' EPDM</t>
  </si>
  <si>
    <t>GK 2436</t>
  </si>
  <si>
    <t>TROLLEY PIPE MALE + BENJO T 100''</t>
  </si>
  <si>
    <t>GK 2436 A</t>
  </si>
  <si>
    <t>TROLLEY PIPE MALE + BENJO T 100'' EPDM</t>
  </si>
  <si>
    <t>GK 2437</t>
  </si>
  <si>
    <t>TROLLEY PIPE MALE + BENJO T 120''</t>
  </si>
  <si>
    <t>GK 2437 A</t>
  </si>
  <si>
    <t>TROLLEY PIPE MALE + BENJO T 120'' EPDM</t>
  </si>
  <si>
    <t>GK 2440</t>
  </si>
  <si>
    <t>TROLLEY PIPE FEMALE + BENJO T 36''</t>
  </si>
  <si>
    <t>GK 2440 A</t>
  </si>
  <si>
    <t>TROLLEY PIPE FEMALE + BENJO T 36'' EPDM</t>
  </si>
  <si>
    <t>TROLLEY PIPE FEMALE + BENJO T 36'' EPDM WITH SPRING</t>
  </si>
  <si>
    <t>GK 2441</t>
  </si>
  <si>
    <t>TROLLEY PIPE FEMALE + BENJO T 40''</t>
  </si>
  <si>
    <t>GK 2441 A</t>
  </si>
  <si>
    <t>TROLLEY PIPE FEMALE + BENJO T 40'' EPDM</t>
  </si>
  <si>
    <t>GK 2441 B</t>
  </si>
  <si>
    <t>TROLLEY PIPE FEMALE + BENJO T 50''</t>
  </si>
  <si>
    <t>GK 2441 C</t>
  </si>
  <si>
    <t>TROLLEY PIPE FEMALE + BENJO T 50'' EPDM</t>
  </si>
  <si>
    <t>GK 2442</t>
  </si>
  <si>
    <t xml:space="preserve">TROLLEY PIPE FEMALE + BENJO T 60'' </t>
  </si>
  <si>
    <t>GK 2442 A</t>
  </si>
  <si>
    <t>TROLLEY PIPE FEMALE + BENJO T 60'' EPDM</t>
  </si>
  <si>
    <t>GK 2443</t>
  </si>
  <si>
    <t>TROLLEY PIPE FEMALE + BENJO T 72''</t>
  </si>
  <si>
    <t>GK 2443 A</t>
  </si>
  <si>
    <t>TROLLEY PIPE FEMALE + BENJO T 72'' EPDM</t>
  </si>
  <si>
    <t>GK 2444</t>
  </si>
  <si>
    <t>TROLLEY PIPE FEMALE + BENJO T 80''</t>
  </si>
  <si>
    <t>GK 2444 A</t>
  </si>
  <si>
    <t>TROLLEY PIPE FEMALE + BENJO T 80'' EPDM</t>
  </si>
  <si>
    <t>GK 2445</t>
  </si>
  <si>
    <t>TROLLEY PIPE FEMALE + BENJO T 100''</t>
  </si>
  <si>
    <t>GK 2445 A</t>
  </si>
  <si>
    <t>TROLLEY PIPE FEMALE + BENJO T 100'' EPDM</t>
  </si>
  <si>
    <t>GK 2446</t>
  </si>
  <si>
    <t>TROLLEY PIPE FEMALE + BENJO T 120''</t>
  </si>
  <si>
    <t>GK 2446 A</t>
  </si>
  <si>
    <t>TROLLEY PIPE FEMALE + BENJO T 120'' EPDM</t>
  </si>
  <si>
    <t>GK 2448</t>
  </si>
  <si>
    <t>TROLLEY PIPE FEMALE + FEMALE 20" WRAPPING</t>
  </si>
  <si>
    <t>GK 2448 A</t>
  </si>
  <si>
    <t>TROLLEY PIPE FEMALE + FEMALE 20" EPDM</t>
  </si>
  <si>
    <t>TROLLEY PIPE FEMALE + FEMALE 30'' WRAPPING</t>
  </si>
  <si>
    <t>GK 2449 A</t>
  </si>
  <si>
    <t>TROLLEY PIPE FEMALE + FEMALE 30'' EPDM</t>
  </si>
  <si>
    <t>GK 2449 B</t>
  </si>
  <si>
    <t>TROLLEY PIPE FEMALE + FEMALE 30'' EPDM WITH SPRING</t>
  </si>
  <si>
    <t>GK 2450</t>
  </si>
  <si>
    <t>TROLLEY PIPE FEMALE + FEMALE 36'' WRAPPING</t>
  </si>
  <si>
    <t>GK 2450 A</t>
  </si>
  <si>
    <t>TROLLEY PIPE FEMALE + FEMALE 36'' EPDM</t>
  </si>
  <si>
    <t>GK 2451</t>
  </si>
  <si>
    <t>TROLLEY PIPE FEMALE + FEMALE 40'' WRAPPING</t>
  </si>
  <si>
    <t>GK 2451 A</t>
  </si>
  <si>
    <t>TROLLEY PIPE FEMALE + FEMALE 40'' EPDM</t>
  </si>
  <si>
    <t>GK 2451 E</t>
  </si>
  <si>
    <t>TROLLEY PIPE FEMALE + FEMALE 40'' EPDM W/SPRING</t>
  </si>
  <si>
    <t>GK 2451 B</t>
  </si>
  <si>
    <t>TROLLEY PIPE FEMALE + FEMALE 50'' WRAPPING</t>
  </si>
  <si>
    <t>GK 2451 C</t>
  </si>
  <si>
    <t>TROLLEY PIPE FEMALE + FEMALE 50'' EPDM</t>
  </si>
  <si>
    <t>GK 2451 D</t>
  </si>
  <si>
    <t>TROLLEY PIPE FEMALE + FEMALE 50'' EPDM WITH SPRING</t>
  </si>
  <si>
    <t xml:space="preserve">TROLLEY PIPE FEMALE + FEMALE 60'' </t>
  </si>
  <si>
    <t>GK 2452 A</t>
  </si>
  <si>
    <t>TROLLEY PIPE FEMALE + FEMALE 60'' EPDM</t>
  </si>
  <si>
    <t>GK 2453</t>
  </si>
  <si>
    <t>TROLLEY PIPE FEMALE + FEMALE 72''</t>
  </si>
  <si>
    <t>GK 2453 A</t>
  </si>
  <si>
    <t>TROLLEY PIPE FEMALE + FEMALE 72'' EPDM</t>
  </si>
  <si>
    <t>GK 2454</t>
  </si>
  <si>
    <t>TROLLEY PIPE FEMALE + FEMALE 80''</t>
  </si>
  <si>
    <t>GK 2454 A</t>
  </si>
  <si>
    <t>TROLLEY PIPE FEMALE + FEMALE 80'' EPDM</t>
  </si>
  <si>
    <t>GK 2455</t>
  </si>
  <si>
    <t>TROLLEY PIPE FEMALE + FEMALE 100''</t>
  </si>
  <si>
    <t>GK 2455 A</t>
  </si>
  <si>
    <t>TROLLEY PIPE FEMALE + FEMALE 100'' EPDM</t>
  </si>
  <si>
    <t>GK 2456</t>
  </si>
  <si>
    <t>TROLLEY PIPE FEMALE + FEMALE 120''</t>
  </si>
  <si>
    <t>GK 2456 A</t>
  </si>
  <si>
    <t>TROLLEY PIPE FEMALE + FEMALE 120'' EPDM</t>
  </si>
  <si>
    <t>GK 2460</t>
  </si>
  <si>
    <t>TROLLEY PIPE MALE + MALE 36''</t>
  </si>
  <si>
    <t>GK 2460 A</t>
  </si>
  <si>
    <t>TROLLEY PIPE MALE + MALE 36'' EPDM</t>
  </si>
  <si>
    <t>GK 2461</t>
  </si>
  <si>
    <t>TROLLEY PIPE MALE + MALE 40''</t>
  </si>
  <si>
    <t>GK 2461 A</t>
  </si>
  <si>
    <t>TROLLEY PIPE MALE + MALE 40'' EPDM</t>
  </si>
  <si>
    <t>GK 2462</t>
  </si>
  <si>
    <t xml:space="preserve">TROLLEY PIPE MALE + MALE 60'' </t>
  </si>
  <si>
    <t>GK 2462 A</t>
  </si>
  <si>
    <t>TROLLEY PIPE MALE + MALE 60'' EPDM</t>
  </si>
  <si>
    <t>GK 2463</t>
  </si>
  <si>
    <t>TROLLEY PIPE MALE + MALE 72''</t>
  </si>
  <si>
    <t>GK 2463 A</t>
  </si>
  <si>
    <t>TROLLEY PIPE MALE + MALE 72'' EPDM</t>
  </si>
  <si>
    <t>GK 2464</t>
  </si>
  <si>
    <t>TROLLEY PIPE MALE + MALE 80''</t>
  </si>
  <si>
    <t>GK 2464 A</t>
  </si>
  <si>
    <t>TROLLEY PIPE MALE + MALE 80'' EPDM</t>
  </si>
  <si>
    <t>GK 2465</t>
  </si>
  <si>
    <t>TROLLEY PIPE MALE + MALE 100''</t>
  </si>
  <si>
    <t>GK 2465 A</t>
  </si>
  <si>
    <t>TROLLEY PIPE MALE + MALE 100'' EPDM</t>
  </si>
  <si>
    <t>GK 2466</t>
  </si>
  <si>
    <t>TROLLEY PIPE MALE + MALE 120''</t>
  </si>
  <si>
    <t>GK 2466 A</t>
  </si>
  <si>
    <t>TROLLEY PIPE MALE + MALE 120'' EPDM</t>
  </si>
  <si>
    <t xml:space="preserve"> TROLLEY MALE FEMALE MAHINDRA (PUSH TYPE)</t>
  </si>
  <si>
    <t>GK 2495</t>
  </si>
  <si>
    <t>TROLLEY MALE FEMALE COMMON</t>
  </si>
  <si>
    <t>GK 2496</t>
  </si>
  <si>
    <t>TROLLEY MALE FEMALE QRC (PUSH TYPE)</t>
  </si>
  <si>
    <t>GK 2497</t>
  </si>
  <si>
    <t>TROLLEY MALE FEMALE SONALIKA LONG (PUSH TYPE)</t>
  </si>
  <si>
    <t>GK 2498</t>
  </si>
  <si>
    <t>TROLLEY MALE FEMALE SONALIKA SMALL (PUSH TYPE)</t>
  </si>
  <si>
    <t>GK 2499</t>
  </si>
  <si>
    <t>TROLLEY MALE FEMALE MASSEY (PUSH TYPE)</t>
  </si>
  <si>
    <t>GK 2500</t>
  </si>
  <si>
    <t>TROLLEY MALE FEMALE FARMTRAC (PUSH TYPE)</t>
  </si>
  <si>
    <t>GK 2501</t>
  </si>
  <si>
    <t>TROLLEY MALE FEMALE EICHER (PUSH TYPE)</t>
  </si>
  <si>
    <t>GK 2502</t>
  </si>
  <si>
    <t>TROLLEY MALE FEMALE JOHN DEERE SMALL (PUSH TYPE)</t>
  </si>
  <si>
    <t>GK 2503</t>
  </si>
  <si>
    <t>GK 2504</t>
  </si>
  <si>
    <t>GK 2504 TROLLEY MALE FEMALE NEW HOLLAND (PUSH TYPE)</t>
  </si>
  <si>
    <t>FLEXIBLE HOSE 9" (19 x 19 BENJO, R6)</t>
  </si>
  <si>
    <t>FLEXIBLE HOSE 10" (19 x 19 BENJO, R6)</t>
  </si>
  <si>
    <t>FLEXIBLE HOSE 12" (19 x 19 BENJO, R6)</t>
  </si>
  <si>
    <t>FLEXIBLE HOSE 13" (19 x 19 BENJO, R6)</t>
  </si>
  <si>
    <t>FLEXIBLE HOSE 15" (19 x 19 BENJO, R6)</t>
  </si>
  <si>
    <t>FLEXIBLE HOSE 18" (19 x 19 BENJO, R6)</t>
  </si>
  <si>
    <t>FLEXIBLE HOSE 21" (19 x 19 BENJO, R6)</t>
  </si>
  <si>
    <t>FLEXIBLE HOSE 24" (19 x 19 BENJO, R6)</t>
  </si>
  <si>
    <t>FLEXIBLE HOSE 27" (19 x 19 BENJO, R6)</t>
  </si>
  <si>
    <t>FLEXIBLE HOSE 30" (19 x 19 BENJO, R6)</t>
  </si>
  <si>
    <t>FLEXIBLE HOSE 33" (19 x 19 BENJO, R6)</t>
  </si>
  <si>
    <t>FLEXIBLE HOSE 36" (19 x 19 BENJO, R6)</t>
  </si>
  <si>
    <t>FLEXIBLE HOSE 39" (19 x 19 BENJO, R6)</t>
  </si>
  <si>
    <t>FLEXIBLE HOSE 42" (19 x 19 BENJO, R6)</t>
  </si>
  <si>
    <t>FLEXIBLE HOSE 45" (19 x 19 BENJO, R6)</t>
  </si>
  <si>
    <t>FLEXIBLE HOSE 48" (19 x 19 BENJO, R6)</t>
  </si>
  <si>
    <t>FLEXIBLE HOSE 54" (19 x 19 BENJO, R6)</t>
  </si>
  <si>
    <t>FLEXIBLE HOSE 60" (19 x 19 BENJO, R6)</t>
  </si>
  <si>
    <t>FLEXIBLE HOSE 65" (19 x 19 BENJO, R6)</t>
  </si>
  <si>
    <t>FLEXIBLE HOSE 66" (19 x 19 BENJO, R6)</t>
  </si>
  <si>
    <t>FLEXIBLE HOSE 72" (19 x 19 BENJO, R6)</t>
  </si>
  <si>
    <t>FLEXIBLE HOSE 75" (19 x 19 BENJO, R6)</t>
  </si>
  <si>
    <t>FLEXIBLE HOSE 78" (19 x 19 BENJO, R6)</t>
  </si>
  <si>
    <t>FLEXIBLE HOSE 84" (19 x 19 BENJO, R6)</t>
  </si>
  <si>
    <t>FLEXIBLE HOSE 100" (19 x 19 BENJO, R6)</t>
  </si>
  <si>
    <t>FLEXIBLE HOSE 110" (19 x 19 BENJO, R6)</t>
  </si>
  <si>
    <t>FLEXIBLE HOSE 120" (19 x 19 BENJO, R6)</t>
  </si>
  <si>
    <t>FLEXIBLE HOSE 144" (19 x 19 BENJO, R6)</t>
  </si>
  <si>
    <t>FLEXIBLE HOSE 160" (19 x 19 BENJO, R6)</t>
  </si>
  <si>
    <t>FLEXIBLE HOSE 168" (19 x 19 BENJO, R6)</t>
  </si>
  <si>
    <t>FLEXIBLE HOSE 172" (19 x 19 BENJO, R6)</t>
  </si>
  <si>
    <t>FLEXIBLE HOSE 180" (19 x 19 BENJO, R6)</t>
  </si>
  <si>
    <t>FLEXIBLE HOSE 190" (19 x 19 BENJO, R6)</t>
  </si>
  <si>
    <t>FLEXIBLE HOSE 200" (19 x 19 BENJO, R6)</t>
  </si>
  <si>
    <t>R02-L01-C</t>
  </si>
  <si>
    <t>UN 1371 B</t>
  </si>
  <si>
    <t xml:space="preserve">GK 1687 </t>
  </si>
  <si>
    <t>GK 1687 A</t>
  </si>
  <si>
    <t>GK 1685</t>
  </si>
  <si>
    <t>R06-L05-D</t>
  </si>
  <si>
    <t>R06-L04-C</t>
  </si>
  <si>
    <t>R06-L01-C</t>
  </si>
  <si>
    <t>R07-L07-B</t>
  </si>
  <si>
    <t>R01-L06-D</t>
  </si>
  <si>
    <t>R01-L06-E</t>
  </si>
  <si>
    <t>R01-L05-D</t>
  </si>
  <si>
    <t>R01-L05-E</t>
  </si>
  <si>
    <t>R01-L04-D</t>
  </si>
  <si>
    <t>R01-L04-E</t>
  </si>
  <si>
    <t xml:space="preserve">REAR WHEEL STUD ARJUN  </t>
  </si>
  <si>
    <t>CENTER PIN (13") YUVO</t>
  </si>
  <si>
    <t>ROTAVATOR BOLT WITH NYLON NUT 14*40 (22 NO.) BLACK</t>
  </si>
  <si>
    <t>R05-L04-D</t>
  </si>
  <si>
    <t>R05-L04-E</t>
  </si>
  <si>
    <t>BEND ROD FOR ACCILATOR ROD SET</t>
  </si>
  <si>
    <t>R16-L04-C</t>
  </si>
  <si>
    <t>R16-L04-D</t>
  </si>
  <si>
    <t>R14-L02-C/R14-L02-D</t>
  </si>
  <si>
    <t>DOZEN</t>
  </si>
  <si>
    <t>R16-L02-B</t>
  </si>
  <si>
    <t>R15-L06-B</t>
  </si>
  <si>
    <t>CLUTCH PADEL SPRING INTER</t>
  </si>
  <si>
    <t>LEVELLING HANGER INTER DI</t>
  </si>
  <si>
    <t>SPEEDO METER CABLE YUVO /TURBO</t>
  </si>
  <si>
    <t>5551104R91 SPILL PIPE BENJO TYPE INTER DI  (3 CYL.)</t>
  </si>
  <si>
    <t>FRONT SUPPORT BUSH YUVRAJ (SET OF 2)</t>
  </si>
  <si>
    <t>R09-L01-A/R10-L01-B</t>
  </si>
  <si>
    <t>R08-L02-A/R08-L03-A</t>
  </si>
  <si>
    <t>SUCTION FILTER ARJUN NOVO</t>
  </si>
  <si>
    <t>UN 2736</t>
  </si>
  <si>
    <t>ROCKER BUSH INTER DI</t>
  </si>
  <si>
    <t>R06-L06-E</t>
  </si>
  <si>
    <t>CHECK CHAIN ASSY. JOHN DEERE  O.E</t>
  </si>
  <si>
    <t>UN 2639 A</t>
  </si>
  <si>
    <t xml:space="preserve">STABILIZER END ARJUN  </t>
  </si>
  <si>
    <t>SHOP</t>
  </si>
  <si>
    <t>MANISH</t>
  </si>
  <si>
    <t>UN 4127</t>
  </si>
  <si>
    <t>UN 1965 B</t>
  </si>
  <si>
    <t>UN 1965 C</t>
  </si>
  <si>
    <t>TR 9722</t>
  </si>
  <si>
    <t>UN 2429 B</t>
  </si>
  <si>
    <t>SATBHAIYA</t>
  </si>
  <si>
    <t>UNIT NAME</t>
  </si>
  <si>
    <t>VASAVI</t>
  </si>
  <si>
    <t>STG SHAFT MAHINDRA SHAN</t>
  </si>
  <si>
    <t>UN 1270</t>
  </si>
  <si>
    <t>CRANK ASSY 4 CYL INTER DI</t>
  </si>
  <si>
    <t xml:space="preserve">BRAKE PATTI SET EICHER </t>
  </si>
  <si>
    <t>UN 2655 A</t>
  </si>
  <si>
    <t>LOWER LINK FIAT</t>
  </si>
  <si>
    <t>TOP LINK PIN YUVO SMALL COLLAR</t>
  </si>
  <si>
    <t>HYD. ITEM YUVO</t>
  </si>
  <si>
    <t>A-20/A-20</t>
  </si>
  <si>
    <t>R06-L04-A/R06-L04-B</t>
  </si>
  <si>
    <t>UN 617</t>
  </si>
  <si>
    <t>RAMAJANYA</t>
  </si>
  <si>
    <t>R07-L06-E</t>
  </si>
  <si>
    <t>RAKESH</t>
  </si>
  <si>
    <t>MUNNA</t>
  </si>
  <si>
    <t>AMIT</t>
  </si>
  <si>
    <t>SANJAY</t>
  </si>
  <si>
    <t>RAJ</t>
  </si>
  <si>
    <t>DS 152</t>
  </si>
  <si>
    <t xml:space="preserve"> REAR AXLE SP / MKM SMALL PLATE 18 T. COLLAR TYPE</t>
  </si>
  <si>
    <t>DS 155</t>
  </si>
  <si>
    <t xml:space="preserve"> REAR AXLE MKM BIG PLATE 18 TEETH 6312/6213</t>
  </si>
  <si>
    <t>DS 156</t>
  </si>
  <si>
    <t xml:space="preserve"> REAR AXLE INTER SMALL PLATE 13 T.</t>
  </si>
  <si>
    <t>DS 158</t>
  </si>
  <si>
    <t xml:space="preserve"> REAR AXLE INTER DI SMALL PLATE 18 T. PLAIN</t>
  </si>
  <si>
    <t>DS 159</t>
  </si>
  <si>
    <t xml:space="preserve"> REAR AXLE 585 DI BIG PLATE 18 T.</t>
  </si>
  <si>
    <t>DS 299</t>
  </si>
  <si>
    <t xml:space="preserve"> HYD ROCK SHAFT SWARAJ 735 O/M</t>
  </si>
  <si>
    <t>DS 678</t>
  </si>
  <si>
    <t xml:space="preserve"> REAR AXLE SWARAJ 855 BIG PLATE 22 T. (12-12)</t>
  </si>
  <si>
    <t>DS 679</t>
  </si>
  <si>
    <t xml:space="preserve"> REAR AXLE SWARAJ 735 SMALL PLATE 17 T. 6211-6212</t>
  </si>
  <si>
    <t>DS 680</t>
  </si>
  <si>
    <t xml:space="preserve"> REAR AXLE SWARAJ 735 (17 T) 32211-32212 TRB SMALL PLATE</t>
  </si>
  <si>
    <t>DS 681</t>
  </si>
  <si>
    <t xml:space="preserve"> REAR AXLE SWARAJ FE S PLATE 22 T. (12-12)</t>
  </si>
  <si>
    <t>DS 269</t>
  </si>
  <si>
    <t xml:space="preserve"> REAR AXLE SWARAJ L/M 22 TEETH BIG PLATE (SMALL SIZE 9.5")</t>
  </si>
  <si>
    <t>DS 191</t>
  </si>
  <si>
    <t xml:space="preserve"> REAR AXLE SONALIKA SMALL PLATE 18 T. (709013)</t>
  </si>
  <si>
    <t>DS 192</t>
  </si>
  <si>
    <t xml:space="preserve"> REAR AXLE SONALIKA BIG PLATE 18 T. (27")</t>
  </si>
  <si>
    <t>DS 193</t>
  </si>
  <si>
    <t xml:space="preserve"> REAR AXLE SONALIKA BIG PLATE 18 T. (26")</t>
  </si>
  <si>
    <t>DS 147</t>
  </si>
  <si>
    <t xml:space="preserve"> REAR AXLE SONALIKA SMALL PLATE 18 T.(759513)</t>
  </si>
  <si>
    <t>DS 129</t>
  </si>
  <si>
    <t xml:space="preserve"> REAR AXLE EICHER BIG PLATE 18 T.</t>
  </si>
  <si>
    <t>DS 130</t>
  </si>
  <si>
    <t xml:space="preserve"> REAR AXLE EICHER SMALL PLATE 17 T.</t>
  </si>
  <si>
    <t>DS 649</t>
  </si>
  <si>
    <t xml:space="preserve"> HALF AXLE EICHER 8 HOLE OE</t>
  </si>
  <si>
    <t>DS 648</t>
  </si>
  <si>
    <t xml:space="preserve"> HALF AXLE EICHER 6 HOLE O.E</t>
  </si>
  <si>
    <t>DS 126</t>
  </si>
  <si>
    <t xml:space="preserve"> REAR AXLE POWERTRAC SMALL PLATE 22 T (NUT TYPE)</t>
  </si>
  <si>
    <t>DS 124</t>
  </si>
  <si>
    <t xml:space="preserve"> HALF AXLE ESCORT CRANE</t>
  </si>
  <si>
    <t>DS 125</t>
  </si>
  <si>
    <t xml:space="preserve"> HALF AXLE ESCORT 335</t>
  </si>
  <si>
    <t>DS 132</t>
  </si>
  <si>
    <t xml:space="preserve"> HALF AXLE ESCORT 355 (24 T.)</t>
  </si>
  <si>
    <t>DS 141</t>
  </si>
  <si>
    <t xml:space="preserve"> REAR AXLE HMT 3522 COASTAL 22T.</t>
  </si>
  <si>
    <t>DS 145</t>
  </si>
  <si>
    <t xml:space="preserve"> REAR AXLE HMT 4022 (22 T.)</t>
  </si>
  <si>
    <t>DS 162</t>
  </si>
  <si>
    <t xml:space="preserve"> REAR AXLE MASSEY 135 (39 TEETH)</t>
  </si>
  <si>
    <t>DS 632</t>
  </si>
  <si>
    <t xml:space="preserve"> AXLE SHAFT VST (30 TEETH)</t>
  </si>
  <si>
    <t>A-06</t>
  </si>
  <si>
    <t>10 MARCH TO 11 MARCH 2025</t>
  </si>
  <si>
    <t>A-05</t>
  </si>
  <si>
    <t>REAR AXLE HOUSING SWARAJ LH</t>
  </si>
  <si>
    <t>REAR AXLE HOUSING SWARAJ RH</t>
  </si>
  <si>
    <t>FRONT AXLE SUPPORT FARMRAC</t>
  </si>
  <si>
    <t>CHAMBER SWARAJ</t>
  </si>
  <si>
    <t>GK 606</t>
  </si>
  <si>
    <t>R02-L05-D</t>
  </si>
  <si>
    <t>R02-L04-F</t>
  </si>
  <si>
    <t>R02-L03-E</t>
  </si>
  <si>
    <t>R02-L02-D</t>
  </si>
  <si>
    <t>R01-L03-E</t>
  </si>
  <si>
    <t>R01-L03-F</t>
  </si>
  <si>
    <t>GK 660</t>
  </si>
  <si>
    <t>TIE ROD END EICHER 485 O/M, (2 Pcs. BIG + 2 SMALL) (SET OF 4)</t>
  </si>
  <si>
    <t>DASH BOARD MAHINDRA</t>
  </si>
  <si>
    <t>RADIATOR FAN INTER</t>
  </si>
  <si>
    <t>UN 2851 A</t>
  </si>
  <si>
    <t>LINK SUPPORT BOLT YUVO</t>
  </si>
  <si>
    <t>OIL PAN 4 CYL. INTER DI</t>
  </si>
  <si>
    <t>WATER PUMP SONALIKA TURBO</t>
  </si>
  <si>
    <t>FOOT STEP COMPLETE MKM</t>
  </si>
  <si>
    <t>DIFFERENTIAL CASE NEW HOLLAND</t>
  </si>
  <si>
    <t>BREAK HOUSING PLATE LH (OIL BREAK) MKM</t>
  </si>
  <si>
    <t>BREAK HOUSING PLATE RH (OIL BREAK) MKM</t>
  </si>
  <si>
    <t>BRAKE DRUM HMT 3511</t>
  </si>
  <si>
    <t>BRAKE DRUM HMT 5911</t>
  </si>
  <si>
    <t>BRAKE DRUM HMT 4511</t>
  </si>
  <si>
    <t>TR 9747</t>
  </si>
  <si>
    <t>DIFFERENTIAL GEAR KIT NH (TT-55) SONA</t>
  </si>
  <si>
    <t>DIFFERENTIAL GEAR KIT EICHER SONA</t>
  </si>
  <si>
    <t>DIFFERENTIAL GEAR KIT WITH CROSS POWERTRAC EURO</t>
  </si>
  <si>
    <t>TR 9755</t>
  </si>
  <si>
    <t>DIFFERENTIAL GEAR KIT POWERTRAC 18/14 AND 11 TEETH</t>
  </si>
  <si>
    <t>TR 10002</t>
  </si>
  <si>
    <t xml:space="preserve">TOP LINK PIN ONE HOLE INTER DI  </t>
  </si>
  <si>
    <t xml:space="preserve">AIR CLEANER HOSE W/SPRING EPDM 4 CYL INTER DI </t>
  </si>
  <si>
    <t>AIR CLEANER HOSE W/SPRING EPDM 3 CYL INTER DI</t>
  </si>
  <si>
    <t>SIDE STICKER MKM L/M 575 DI (EXPORT MODEL)</t>
  </si>
  <si>
    <t>ROD FOR FOOT ACCILATOR KIT INTER DI</t>
  </si>
  <si>
    <t>REAR AXLE J.D</t>
  </si>
  <si>
    <t>GK 852</t>
  </si>
  <si>
    <t>UN 1637</t>
  </si>
  <si>
    <t>GK 153</t>
  </si>
  <si>
    <t>GK 156</t>
  </si>
  <si>
    <t>GK 158</t>
  </si>
  <si>
    <t>GK 169</t>
  </si>
  <si>
    <t>GK 770</t>
  </si>
  <si>
    <t>GK 771</t>
  </si>
  <si>
    <t>GK 772</t>
  </si>
  <si>
    <t>GK 773</t>
  </si>
  <si>
    <t>GK 774</t>
  </si>
  <si>
    <t>GK 775</t>
  </si>
  <si>
    <t>GK 776</t>
  </si>
  <si>
    <t>GK 777</t>
  </si>
  <si>
    <t>GK 778</t>
  </si>
  <si>
    <t>GK 779</t>
  </si>
  <si>
    <t>GK 780</t>
  </si>
  <si>
    <t>GK 781</t>
  </si>
  <si>
    <t>GK 785</t>
  </si>
  <si>
    <t>GK 786</t>
  </si>
  <si>
    <t>GK 787</t>
  </si>
  <si>
    <t>GK 788</t>
  </si>
  <si>
    <t>GK 789</t>
  </si>
  <si>
    <t>GK 790</t>
  </si>
  <si>
    <t>GK 792</t>
  </si>
  <si>
    <t>GK 793</t>
  </si>
  <si>
    <t>GK 800</t>
  </si>
  <si>
    <t>GK 801</t>
  </si>
  <si>
    <t>GK 802</t>
  </si>
  <si>
    <t>GK 803</t>
  </si>
  <si>
    <t>GK 804</t>
  </si>
  <si>
    <t>GK 805</t>
  </si>
  <si>
    <t>GK 806</t>
  </si>
  <si>
    <t>GK 807</t>
  </si>
  <si>
    <t>GK 808</t>
  </si>
  <si>
    <t>GK 809</t>
  </si>
  <si>
    <t>GK 810</t>
  </si>
  <si>
    <t>GK 822</t>
  </si>
  <si>
    <t>GK 823</t>
  </si>
  <si>
    <t>GK 824</t>
  </si>
  <si>
    <t>GK 825</t>
  </si>
  <si>
    <t>GK 826</t>
  </si>
  <si>
    <t>GK 830</t>
  </si>
  <si>
    <t>GK 831</t>
  </si>
  <si>
    <t>GK 832</t>
  </si>
  <si>
    <t>GK 833</t>
  </si>
  <si>
    <t>GK 834</t>
  </si>
  <si>
    <t>GK 835</t>
  </si>
  <si>
    <t>GK 836</t>
  </si>
  <si>
    <t>GK 841</t>
  </si>
  <si>
    <t>GK 842</t>
  </si>
  <si>
    <t>GK 843</t>
  </si>
  <si>
    <t>GK 844</t>
  </si>
  <si>
    <t>GK 845</t>
  </si>
  <si>
    <t>GK 846</t>
  </si>
  <si>
    <t>GK 851</t>
  </si>
  <si>
    <t>GK 853</t>
  </si>
  <si>
    <t>GK 854</t>
  </si>
  <si>
    <t>GK 855</t>
  </si>
  <si>
    <t>GK 859</t>
  </si>
  <si>
    <t>GK 860</t>
  </si>
  <si>
    <t>GK 861</t>
  </si>
  <si>
    <t>GK 862</t>
  </si>
  <si>
    <t>GK 863</t>
  </si>
  <si>
    <t>GK 1473 A</t>
  </si>
  <si>
    <t>GK 1691 D</t>
  </si>
  <si>
    <t>GK 2449</t>
  </si>
  <si>
    <t>GK 2452</t>
  </si>
  <si>
    <t>R04-L01-C</t>
  </si>
  <si>
    <t>A-53</t>
  </si>
  <si>
    <t>UN 3655</t>
  </si>
  <si>
    <t>UN 3656</t>
  </si>
  <si>
    <t xml:space="preserve"> BREAK DISC ACTUATING FARMTRAC</t>
  </si>
  <si>
    <t>A-12</t>
  </si>
  <si>
    <t>R04-L04-E</t>
  </si>
  <si>
    <t>R04-L03-D</t>
  </si>
  <si>
    <t>R04-L03-E</t>
  </si>
  <si>
    <t>BALL JOINT JOHNDEERE</t>
  </si>
  <si>
    <t>TIE ROD ASSY HMT 5022</t>
  </si>
  <si>
    <t>GK 696</t>
  </si>
  <si>
    <t>POWER STG JACK ROD NEW HOLLAND</t>
  </si>
  <si>
    <t>A-10</t>
  </si>
  <si>
    <t>A-11</t>
  </si>
  <si>
    <t>A-16</t>
  </si>
  <si>
    <t>A-17</t>
  </si>
  <si>
    <t>A-18</t>
  </si>
  <si>
    <t>POWER STG JACK ROD SWARAJ</t>
  </si>
  <si>
    <t>LE15W40CI4L10</t>
  </si>
  <si>
    <t>LE15W40CI4L13</t>
  </si>
  <si>
    <t>LHUTTOWTBRKL20</t>
  </si>
  <si>
    <t>P.P ASSY SWARAJ 735/ESCORTS 11''</t>
  </si>
  <si>
    <t>P.P ASSY 434 DI / FORD 3600/ ES 355/ EICH 485</t>
  </si>
  <si>
    <t>PRESSURE PLATE ASSY. J.D 45/55 H.P</t>
  </si>
  <si>
    <t>PRESSURE PLATE ASSY SW D/F</t>
  </si>
  <si>
    <t>P.P ASSY ESCORTS D/F</t>
  </si>
  <si>
    <t>P.P ASSY MAHINDRA D/F</t>
  </si>
  <si>
    <t>CLUTCH COVER ASSY NH 42 HP</t>
  </si>
  <si>
    <t>CLUTCH COVER ASSY NH 42HP</t>
  </si>
  <si>
    <t>P.P ASSY ACE CRANE D/F</t>
  </si>
  <si>
    <t>DC ASSY SK 58 HP 12HOL WITH PTO 12 T</t>
  </si>
  <si>
    <t>DC ASSY W/PTO ONLY 6 HOLE FT/PT</t>
  </si>
  <si>
    <t>DCA JD-5310 W/MAIN 4FAN 19T TAWA OUT</t>
  </si>
  <si>
    <t>Dc Assy New Holland with Main 4 Fan</t>
  </si>
  <si>
    <t>DC ASSY ARJUN CARRAO WITH 5 FAN 12 TM</t>
  </si>
  <si>
    <t>D.C ASSY ARJUN WITH ONLY PTO</t>
  </si>
  <si>
    <t>D.C ASSY SAME 20 T. WITH MAIN 4 FAN</t>
  </si>
  <si>
    <t>D.C ASSY EICHER 485 WITH ONLY PTO</t>
  </si>
  <si>
    <t>D.C ASSY SONALIKA 6 HOLE 12T WITH ONLY PTO</t>
  </si>
  <si>
    <t>DC ASSY ARJUN NOVO 12" WITH MAIN 5FAN</t>
  </si>
  <si>
    <t>CLUTCH PLATE MF 1035 10T</t>
  </si>
  <si>
    <t>CLUTCH PLATE SWARAJ 735 10"</t>
  </si>
  <si>
    <t>CLUTCH PLATE SWARAJ PU 600 12T</t>
  </si>
  <si>
    <t>CLUTCH PLATE EICHER 11" 10 TEETH</t>
  </si>
  <si>
    <t>CLUTCH PLATE NEW HOLLAND 3600 / FORD 11" 10 T.</t>
  </si>
  <si>
    <t>PTO PLATE SWRAJ SINGLE CLUTCH PUC-00</t>
  </si>
  <si>
    <t>PTO PLATE MAHINDRA 3 FAN, 10 TEETH</t>
  </si>
  <si>
    <t>CLUTCH PLATE JOHN DEERE 3 FAN, 13 T</t>
  </si>
  <si>
    <t>P.T.O PLATE NEW HOLLAND 5630 10 T.</t>
  </si>
  <si>
    <t>CLUTCH PLATE J.D 13T. PTO (TIKONA)</t>
  </si>
  <si>
    <t>CLUTCH PLATE HMT 4 FAN 18 TEETH</t>
  </si>
  <si>
    <t>CLUTCH PLATE NEW HOLLAND 10 T. 11" 6 SPRING</t>
  </si>
  <si>
    <t>PTO PLATE SW / SK 12 T (DUAL CLUTCH)</t>
  </si>
  <si>
    <t>CLUTCH PLATE ARJUN 4 FAN 10 TEETH</t>
  </si>
  <si>
    <t>CLUTCH PLATE ESCORTS 4 FAN</t>
  </si>
  <si>
    <t>PTO PLATE EICHER 21 TEETH</t>
  </si>
  <si>
    <t>CLUTCH PLATE J.D 4 FAN 19 TEETH</t>
  </si>
  <si>
    <t>CLUTCH PLATE SAME 4 FAN. 20 TEETH</t>
  </si>
  <si>
    <t>CLUTCH PLATE J.D 5 FAN 19 T.</t>
  </si>
  <si>
    <t>CLUTCH PLATE SONALIKA 5 FAN 8 TEETH</t>
  </si>
  <si>
    <t>PTO PLATE SAME 4 WING, 14 TEETH</t>
  </si>
  <si>
    <t>CLUTCH PLATE SWARAJ PTO</t>
  </si>
  <si>
    <t>CLUTCH PLATE NEW HOLLAND 3630 14 T 4 FAN</t>
  </si>
  <si>
    <t>CLUTCH PL ARJUN 5 FAN 10 T. (PMV-00)</t>
  </si>
  <si>
    <t>CLUTCH PLATE SWARAJ XM 8 T. (RIGID)</t>
  </si>
  <si>
    <t>CLUTCH PLATE SP/ARJUN 605 (6 SPRG 11")</t>
  </si>
  <si>
    <t>CLUTCH PLATE ARJUN 6 FAN 10 TEETH</t>
  </si>
  <si>
    <t>CLUTCH PLATE NH 14 T .5 FAN LUK</t>
  </si>
  <si>
    <t>C.P EICHER D/CL./SW 4 FAN, 8 T.</t>
  </si>
  <si>
    <t>CLUTCH PLATE ACE/SWARAJ 6 SPRING 8 T</t>
  </si>
  <si>
    <t>PTO PLATE ARJUN NOVO 4 FAN, 14 TEETH</t>
  </si>
  <si>
    <t>CLUTCH PLATE J.D. 13T ROUND</t>
  </si>
  <si>
    <t>CLUTCH PLATE SONALIKA 7 FAN,8 TEETH</t>
  </si>
  <si>
    <t>CLUTCH PLATE SAME 4 FAN , 20 T. PTO</t>
  </si>
  <si>
    <t>CLUTCH PLATE SK / SW 4 FAN (CUT PAD)</t>
  </si>
  <si>
    <t>DRIVEN PLATE ITL SONALIKA DI 60&amp; 60 60 60 HP</t>
  </si>
  <si>
    <t>PTO PLATE ESCORTS 29 T 11"</t>
  </si>
  <si>
    <t>CLUTCH PLATE SW/ACE CRANE 5 FAN 8 T</t>
  </si>
  <si>
    <t>CLUTCH PLATE ARJUN 5 WING (PMV-02)</t>
  </si>
  <si>
    <t>CLUTCH PLATE YUVO 4 FAN 10 TEETH</t>
  </si>
  <si>
    <t>PTO PLATE M&amp;M YUVO 3 FAN, 10 T.</t>
  </si>
  <si>
    <t>CLUTCH PLATE SWARAJ RIGID &amp; CUSHION</t>
  </si>
  <si>
    <t>CLUTCH PLATE M.M 434 DI (10 T, 11")</t>
  </si>
  <si>
    <t>CLUTCH PLATE NEW HOLLAND 3600 / FORD 11" 10 T</t>
  </si>
  <si>
    <t>CLUTCH PLATE SARPANCH 5 SRING</t>
  </si>
  <si>
    <t>C P SWARAJ 12.25" 8TEETH , 8 SPRING</t>
  </si>
  <si>
    <t>C P SK 12" 8 TEETH</t>
  </si>
  <si>
    <t>CLUTCH PLATE ESCORT/FT 12"</t>
  </si>
  <si>
    <t>CL. PLATE ARJUN NOVO 12" 21 T 5 WING</t>
  </si>
  <si>
    <t>CLUTCH KIT 434 DI/ FORD 3600 / ES 355 11"</t>
  </si>
  <si>
    <t>CLUTCH KIT NOVO MAIN</t>
  </si>
  <si>
    <t>CLUTCH KIT ARJUN MAIN</t>
  </si>
  <si>
    <t>CLUTCH KIT ARJUN PTO</t>
  </si>
  <si>
    <t>CLUTCH KIT NOVO PTO</t>
  </si>
  <si>
    <t>CLUTCH KIT SONALIKA / SW P.TO</t>
  </si>
  <si>
    <t>CL. LEVER KIT HMT (60 HP) DCA PIN TY</t>
  </si>
  <si>
    <t>CLUTCH KIT SWARAJ 855</t>
  </si>
  <si>
    <t>CL LEVER KIT ITL / HMT D/C PTO</t>
  </si>
  <si>
    <t>CLUTCH KIT J.D. MAIN</t>
  </si>
  <si>
    <t>P.P TAWA J.D MAIN</t>
  </si>
  <si>
    <t>CLUTCH KIT J.D PTO</t>
  </si>
  <si>
    <t>DC ASSY COVER HOUSING J.D</t>
  </si>
  <si>
    <t>CLUTCH KIT NEW HOLLAND MAIN</t>
  </si>
  <si>
    <t>CLUTCH KIT NEW HOLLAND PTO</t>
  </si>
  <si>
    <t>P.P TAWA NH MAIN</t>
  </si>
  <si>
    <t>DIAPHRAGM SPRING</t>
  </si>
  <si>
    <t>P.P TAWA ARJUN MAIN D/CLUTCH</t>
  </si>
  <si>
    <t>P.P TAWA PTO FOR DCA EICHER /MM/SK/SW/ESC</t>
  </si>
  <si>
    <t>CLUTCH KIT ESCORTS MAIN 12"</t>
  </si>
  <si>
    <t>PRESSURE PLATE TAWAARJUN 11"</t>
  </si>
  <si>
    <t>PRESSURE PLATE TAWA PT/ FT 50 ,FT 60</t>
  </si>
  <si>
    <t>CLUTCH KIT YUVO</t>
  </si>
  <si>
    <t>PRESSURE PLATE TAWA MAIN SONALIKA</t>
  </si>
  <si>
    <t>PRESSURE PLATE TAWA P.T.O SONALIKA</t>
  </si>
  <si>
    <t>DIAPHRAGM SPRING SONALIKA</t>
  </si>
  <si>
    <t>DC ASSY JD 5203 W/3 FAN MAIN &amp;PTO13T</t>
  </si>
  <si>
    <t>DC ASSY. JD5103 4 FAN 19T W/PTO 3 FAN</t>
  </si>
  <si>
    <t>DC ASSY NH 3630 4F MAIN W/PTO</t>
  </si>
  <si>
    <t>DC ASSY NH 14T 4FAN MAIN W/PTO ROUND</t>
  </si>
  <si>
    <t>P.P ASSY W/CLUTCH ARJUN 6 SPR&amp;TAWA MAIN</t>
  </si>
  <si>
    <t>DC ASSY SK WITH 4 FAN MAIN &amp; PTO 12 HOLE</t>
  </si>
  <si>
    <t>P.P ASSY W/CLUTCH PLATE SARPANCH</t>
  </si>
  <si>
    <t>DC ASSY NH W/5 FAN, 19T MAIN &amp; ROUND PTO</t>
  </si>
  <si>
    <t>CLUTCH PLATE WITH PRESSURE PLATE SW 12" / ACE CRANE</t>
  </si>
  <si>
    <t>UJ CROSS ROTARY TILLER (38.05X57.0MM)</t>
  </si>
  <si>
    <t>OIL BRAKE PLATE MKM (LUK) THICK</t>
  </si>
  <si>
    <t>OIL BRAKE PLATE SWARAJ 14 TEETH</t>
  </si>
  <si>
    <t>OIL BRAKE PLATE EICHER 10 TEETH</t>
  </si>
  <si>
    <t>OIL BRAKE PLATE MKM THIN</t>
  </si>
  <si>
    <t>OIL BRAKE PLATE ARJUN 18 TEETH</t>
  </si>
  <si>
    <t>OIL BRAKE PLATE YUVO 23 TEETH</t>
  </si>
  <si>
    <t>OIL BRAKE PLATE NEW HOLLAND 22 T.</t>
  </si>
  <si>
    <t>ENGINE OIL</t>
  </si>
  <si>
    <t>TRANSMIISION OIL</t>
  </si>
  <si>
    <t>TRANSMISSION OIL</t>
  </si>
  <si>
    <t>RADIATOR COOLANT OIL</t>
  </si>
  <si>
    <t>A-10A</t>
  </si>
  <si>
    <t>3280494100 / 3280859100</t>
  </si>
  <si>
    <t>R03-L04-D</t>
  </si>
  <si>
    <t>PTO DISC SWARAJ 12"</t>
  </si>
  <si>
    <t>MAIN DISC ARJUN NOVO YUVO TECH 50 HP 11"</t>
  </si>
  <si>
    <t>GK 762 / UN 1574</t>
  </si>
  <si>
    <t>A-36 / A-51</t>
  </si>
  <si>
    <t>GK 188 / GK 190</t>
  </si>
  <si>
    <t>R01-L05-E / R03-L01-B</t>
  </si>
  <si>
    <t>R01-L05-A / R03-L01-A</t>
  </si>
  <si>
    <t>A-36 /A-53</t>
  </si>
  <si>
    <t>A-36 / A-53</t>
  </si>
  <si>
    <t>R03-L02-D</t>
  </si>
  <si>
    <t>R983032318</t>
  </si>
  <si>
    <t xml:space="preserve">HYD PUMP MASSEY 7250 DOZER 11 CC </t>
  </si>
  <si>
    <t>R983068734</t>
  </si>
  <si>
    <t xml:space="preserve">HYD PUMP SAME AGROLEX 14 CC </t>
  </si>
  <si>
    <t>HYD PUMP NH 3630/5630 POWERSTG9.5CC</t>
  </si>
  <si>
    <t>HYD PUMP SK SIMPSON ENGINE 32HP5.5CC</t>
  </si>
  <si>
    <t>HYD PUMP EICHER 480/485WATER COOL12CC</t>
  </si>
  <si>
    <t>HYD PUMP EICHER 242,364 (11 CC)</t>
  </si>
  <si>
    <t>HYD. PUMP MAHINDRA 14 CC</t>
  </si>
  <si>
    <t>HYD PUMP SW 724 FE , 735 FE (16 CC)</t>
  </si>
  <si>
    <t>HYD PUMP EICHER 368/485 AIRCOOL 12CC</t>
  </si>
  <si>
    <t>HYD PUMP SWARAJ 735 FE 12CC</t>
  </si>
  <si>
    <t>HYD.PUMP NH 3630 FORD, 5630 FE 16CC</t>
  </si>
  <si>
    <t>HYD PUMP NH 3630/5630 POWER STG 12CC</t>
  </si>
  <si>
    <t>HYD PUMP INDOFARM 4175 DI (16CC)</t>
  </si>
  <si>
    <t>HYD PUMP SK 35 HP 5.5 CC</t>
  </si>
  <si>
    <t>HYD. PUMP SWARAJ 19CC (OUTER)</t>
  </si>
  <si>
    <t>HYD PUMP MASSEY GAJRAJ 11 CC</t>
  </si>
  <si>
    <t>HYD PUMP NH 3030 / 3230 6.7 CC</t>
  </si>
  <si>
    <t>HYD PUMP FT45/55 12CC</t>
  </si>
  <si>
    <t>HYD PUMP SK ITL DI 75 DI 90 (9.5 CC)</t>
  </si>
  <si>
    <t>HYD PUMP SONALIKA ITL / ACE 9.5CC</t>
  </si>
  <si>
    <t>HYD.PUMP SK DI 60 ACE POWR STG 9.5CC</t>
  </si>
  <si>
    <t>HYD. PUMP SONALIKA 12CC</t>
  </si>
  <si>
    <t>HYD. PUMP ESCORT / PT 19+11 CC</t>
  </si>
  <si>
    <t>HYD PUMP FARMTRAC 16.5 CC</t>
  </si>
  <si>
    <t>HYD. PUMP SONALIKA RX 16CC</t>
  </si>
  <si>
    <t>HYD PUMP SK ITL EXPORT (22.5 CC)</t>
  </si>
  <si>
    <t>HYD PUMP SONALIKA 735 (12 CC)</t>
  </si>
  <si>
    <t>HYD. PUMP SONALIKA GARDEN TRAC 5.5 CC</t>
  </si>
  <si>
    <t>HYD PUMP NH 4710 (14 CC)</t>
  </si>
  <si>
    <t>HYD.PUMP SWARAJ PTL14CC (POWER STG)</t>
  </si>
  <si>
    <t>HYD PUMP MASSEY 9500 (19+11 CC)</t>
  </si>
  <si>
    <t>HYD PUMP SAME AGROLEX 19 CC</t>
  </si>
  <si>
    <t>HYD.PUMP SWARAJ 855 XM (19CC)</t>
  </si>
  <si>
    <t>HYD PUMP NH MDL TRACTOR 16CC</t>
  </si>
  <si>
    <t>R983020977</t>
  </si>
  <si>
    <t>R983068736</t>
  </si>
  <si>
    <t>R983020974</t>
  </si>
  <si>
    <t>R983020978</t>
  </si>
  <si>
    <t>R983032289</t>
  </si>
  <si>
    <t>R983032292</t>
  </si>
  <si>
    <t>R983032295</t>
  </si>
  <si>
    <t>R983032298</t>
  </si>
  <si>
    <t>R983032305</t>
  </si>
  <si>
    <t>R983032306</t>
  </si>
  <si>
    <t>R983032309</t>
  </si>
  <si>
    <t>R983032315</t>
  </si>
  <si>
    <t>R983032349</t>
  </si>
  <si>
    <t>R983032352</t>
  </si>
  <si>
    <t>R983032364</t>
  </si>
  <si>
    <t>R983032367</t>
  </si>
  <si>
    <t>R983032370</t>
  </si>
  <si>
    <t>R983032376</t>
  </si>
  <si>
    <t>R983067913</t>
  </si>
  <si>
    <t>R983067914</t>
  </si>
  <si>
    <t>R983067915</t>
  </si>
  <si>
    <t>R983067916</t>
  </si>
  <si>
    <t>R983067917</t>
  </si>
  <si>
    <t>R983067918</t>
  </si>
  <si>
    <t>R983067920</t>
  </si>
  <si>
    <t>R983067922</t>
  </si>
  <si>
    <t>R983067923</t>
  </si>
  <si>
    <t>R983068737</t>
  </si>
  <si>
    <t>R983087723</t>
  </si>
  <si>
    <t>R983032357</t>
  </si>
  <si>
    <t>R983100866</t>
  </si>
  <si>
    <t>HYD PUMP MAHINDRA REPLACEMENT</t>
  </si>
  <si>
    <t>HYD PUMP MAHINDRA SINGLE</t>
  </si>
  <si>
    <t xml:space="preserve">HYD. PUMP HEAVY MM </t>
  </si>
  <si>
    <t xml:space="preserve">HYD PUMP YUVO SINGLE </t>
  </si>
  <si>
    <t>HYD. PUMP MM ARJUN W/O Y MF</t>
  </si>
  <si>
    <t xml:space="preserve">HYD PUMP M&amp;M Y M/F </t>
  </si>
  <si>
    <t>HYD PUMP DHRUV / YUVO</t>
  </si>
  <si>
    <t>HYD PUMP ARJUN NOVO</t>
  </si>
  <si>
    <t>HYD PUMP ARJUN F MANIFOLD</t>
  </si>
  <si>
    <t>HYD PUMP YUVRAJ</t>
  </si>
  <si>
    <t>HYD PUMP SWARAJ SINGLE  (Outer)</t>
  </si>
  <si>
    <t>HYD PUMP SWARAJ W/COUPLER SWARAJ INNER</t>
  </si>
  <si>
    <t xml:space="preserve">HYD. PUMP SWARAJ XM 4*4 </t>
  </si>
  <si>
    <t xml:space="preserve">HYD PUMP ITL 4x4 </t>
  </si>
  <si>
    <t>HYD PUMP SK HEAVY / PREET</t>
  </si>
  <si>
    <t>HYD. PUMP ESCORT/ F/T</t>
  </si>
  <si>
    <t>HYD PUMP ESCORT/FT TAMDEM</t>
  </si>
  <si>
    <t xml:space="preserve">HYD PUMP EICHER AIRCOOL </t>
  </si>
  <si>
    <t xml:space="preserve">HYD PUMP EICHER WATER COOLED </t>
  </si>
  <si>
    <t>HYD PUMP EICHER TUNG</t>
  </si>
  <si>
    <t>HYD PUMP  EICHER VALTRA</t>
  </si>
  <si>
    <t>HYD PUMP EICHER DOUBLE</t>
  </si>
  <si>
    <t>HYD PUMP NEW HOLLAND 3630</t>
  </si>
  <si>
    <t>HYD PUMP NEW HOLLAND</t>
  </si>
  <si>
    <t>HYD PUMP NH DOUBLE</t>
  </si>
  <si>
    <t>HYD PUMP NH 4710 DOUBLE</t>
  </si>
  <si>
    <t>HYD PUMP SAME</t>
  </si>
  <si>
    <t>HYD PUMP ACE 350 TRACTORS</t>
  </si>
  <si>
    <t>HYD PUMP J.D</t>
  </si>
  <si>
    <t xml:space="preserve">HYD PUMP STANDARD TRACTOR </t>
  </si>
  <si>
    <t>1P 3015 CTOOB</t>
  </si>
  <si>
    <t>1P 3032</t>
  </si>
  <si>
    <t>1P 3036 COOMO</t>
  </si>
  <si>
    <t>1P 4044 CTMMB</t>
  </si>
  <si>
    <t>1P 3060 CTMMB</t>
  </si>
  <si>
    <t>1P 4040 COOOB</t>
  </si>
  <si>
    <t>1P 4040 4027 CTMMTO</t>
  </si>
  <si>
    <t>1P 4040 4027 CTOOOB</t>
  </si>
  <si>
    <t>1P 3020 ATMMB</t>
  </si>
  <si>
    <t>1P 3052 AOOOB</t>
  </si>
  <si>
    <t>1P 3052</t>
  </si>
  <si>
    <t>1P 3036 AOOOB</t>
  </si>
  <si>
    <t>1P 3028 ASOOB</t>
  </si>
  <si>
    <t>1P 4052 AGOOB</t>
  </si>
  <si>
    <t>1P 4036 AOOOO</t>
  </si>
  <si>
    <t>1P 4036 ATOOO</t>
  </si>
  <si>
    <t>1P 4036 CTOOO</t>
  </si>
  <si>
    <t>1P 4036 4036 AOOOB</t>
  </si>
  <si>
    <t>1P 4036 4036 COOOB</t>
  </si>
  <si>
    <t>1P 3020 COOOB</t>
  </si>
  <si>
    <t>1P 3047 AOOOO</t>
  </si>
  <si>
    <t>1P 3060 AOOOO</t>
  </si>
  <si>
    <t>1P 3044 COOOB</t>
  </si>
  <si>
    <t>1P 4044 AOOOO</t>
  </si>
  <si>
    <t>1P 4066 4039 AOOOOB</t>
  </si>
  <si>
    <t>1P 4032 AOOOO</t>
  </si>
  <si>
    <t>1P 4060 4036 AOOOOB</t>
  </si>
  <si>
    <t>1P 4036 4036 COOOOOB</t>
  </si>
  <si>
    <t>1P 4052 4036 COOOOO</t>
  </si>
  <si>
    <t>1P 3055 3036 AOOOOB</t>
  </si>
  <si>
    <t>GK 1181 / UN 1287</t>
  </si>
  <si>
    <t>R1100551</t>
  </si>
  <si>
    <t>CLUTCH KIT EICHER/TAFE FOR 9.25" P.P</t>
  </si>
  <si>
    <t>RELASE PLATE INTER 10"</t>
  </si>
  <si>
    <t>RELASE PLATE TAFE/ESCORT FOR 10" P.P</t>
  </si>
  <si>
    <t>CL KIT MF1035/ESC 335/EICHER 312</t>
  </si>
  <si>
    <t>CLUTCH KIT MF 1035 / M&amp;M B275</t>
  </si>
  <si>
    <t>CL KIT MAHINDRA 434/444/475-M10-NUT</t>
  </si>
  <si>
    <t>11" LEVER KIT,ESCORTS TRACTOR</t>
  </si>
  <si>
    <t>CL KIT MAIN SW/SK/MM DUAL CLUTCH 11"</t>
  </si>
  <si>
    <t>CL KIT PTO SW/SK/M.M DUAL CLUTCH 11"</t>
  </si>
  <si>
    <t>RELASE PLATE MAHINDRA 434 DI</t>
  </si>
  <si>
    <t>RELASE PLATE MF DI FOR 11" P.P</t>
  </si>
  <si>
    <t>SPRING KITFOR M.M/MF/ECHR FOR 11"P.PASSY</t>
  </si>
  <si>
    <t>CLUTCH KIT MF DUAL CLUTCH W/FINGER</t>
  </si>
  <si>
    <t>CLUTCH KIT SONALIKA / SW 855</t>
  </si>
  <si>
    <t>CLUTCH SPRING KIT MF 245 (9 SPRING)</t>
  </si>
  <si>
    <t>C PLAT SKDI35/DI730 VALEOF410 FAC11"</t>
  </si>
  <si>
    <t>CLUTCH PLATE SARPANCH 5SPRING NA RWC</t>
  </si>
  <si>
    <t>P.P ASSY ESCORT 355/340 (11")</t>
  </si>
  <si>
    <t>PP ASSY FRAMTRAC-FORD 3600/3000 11"</t>
  </si>
  <si>
    <t>P.P ASSY MASSEY P3 10"</t>
  </si>
  <si>
    <t>P.P ASSY INTER 10"</t>
  </si>
  <si>
    <t>CLUTCH PLATE INTER/MF P-3 10" ASB</t>
  </si>
  <si>
    <t>CLUTCH PLATE INTER NA</t>
  </si>
  <si>
    <t>PTO PLATE W/SPRING MF-245 10"ASBESTOS</t>
  </si>
  <si>
    <t>P.T.OPLATEW/SPRING MF245 10"N/AF491FACING</t>
  </si>
  <si>
    <t>CLUTCH DRIVEN PLATE</t>
  </si>
  <si>
    <t>PRESSURE PLATE ASSY M.M 434/444 DI</t>
  </si>
  <si>
    <t>P.P ASSY SW/SK 11" W/O RELASE PLATE</t>
  </si>
  <si>
    <t>P.P ASSY EICHER 485 11" D/F TYPE</t>
  </si>
  <si>
    <t>P.P ASSY SARPANCH D/F TYPE</t>
  </si>
  <si>
    <t>P.P ASSY ESCORT 355 D/F TYPE</t>
  </si>
  <si>
    <t>P.P ASSY N/H 11" D/F TYPE</t>
  </si>
  <si>
    <t>P.P ASSY SWARAJ D/F TYPE</t>
  </si>
  <si>
    <t>DUAL CLUTCH ASSY SK 11" 12 TEETH</t>
  </si>
  <si>
    <t>DUAL CLUTCH ASSY EICHER 380 W/P.T.O PLATE</t>
  </si>
  <si>
    <t>CLUTCH PLATE FORD 3600 11" N/A</t>
  </si>
  <si>
    <t>CLUTCH P. SK DI 35 6SPRING N/A 11" RWC</t>
  </si>
  <si>
    <t>CLUTCH PLATE MM434/444 N/A 11"</t>
  </si>
  <si>
    <t>CLUTCH PLATE MM434/444 11" ASBESTOS</t>
  </si>
  <si>
    <t>CLUTCH PLATE FORD 3600 11" ASBESTOS</t>
  </si>
  <si>
    <t>CLUTCH PLATE EICHER 368/5660 FACING AVS 621</t>
  </si>
  <si>
    <t>CLUTCH P. SK/SWARAJ 11" RIGID ASBESTOS</t>
  </si>
  <si>
    <t>CLUTCH PLATE EICHER 485 (N/A)</t>
  </si>
  <si>
    <t>CLUTCH PLATE SK/SWARAJ 11" RIGID N/A</t>
  </si>
  <si>
    <t>CLUTCH P.SW D/F TYPE 11"6 SPRING N/A</t>
  </si>
  <si>
    <t>P.T.O PLATE SK ROUND N/A 12 TEETH</t>
  </si>
  <si>
    <t>CLUTCH PLATE SONALIKA 5 FAN</t>
  </si>
  <si>
    <t>CLUTCH PLATE MAHINDRA 5 FAN</t>
  </si>
  <si>
    <t>PTO PLATE EICHER 21 TEETH , 11"</t>
  </si>
  <si>
    <t>P.T.O PLATE SWARAJ ROUND N/A 12 TEETH</t>
  </si>
  <si>
    <t>CLUTCH PLATE EICHER D/F TYPE N/A</t>
  </si>
  <si>
    <t>P.P ASSY SWARAJ/SK 12" LEVER TYPE</t>
  </si>
  <si>
    <t>DUAL CLUTCH COVER ASSY MF 12"</t>
  </si>
  <si>
    <t>CLUTCH P. MF245 CUPA TYPE 12" ASBESTOS</t>
  </si>
  <si>
    <t>CLUTCH PLATE 12"MF 241/245 COOPA</t>
  </si>
  <si>
    <t>P.P TAWA MF245 DUAL CLUTCH 12"</t>
  </si>
  <si>
    <t>COVER PLATE MF 345</t>
  </si>
  <si>
    <t>P.P TAWA MM/MF 10"</t>
  </si>
  <si>
    <t>DIAPHRAGM SPRING SK/MM/SW/ NH</t>
  </si>
  <si>
    <t>P.P TAWA MAIN SW/SK DOUBLE CLUTCH</t>
  </si>
  <si>
    <t>PRESSURE PLATE TAWA EICHER 241/242 (9.25)</t>
  </si>
  <si>
    <t>P.P TAWA MF DI/MMDI 11"</t>
  </si>
  <si>
    <t>CLUTCH PLATE EICHER 241 9.25" ASBESTOS</t>
  </si>
  <si>
    <t>CLUTCH PLATE EICHER 241 9.25" N/A</t>
  </si>
  <si>
    <t>P.P ASSY EICHER 241 9.25"</t>
  </si>
  <si>
    <t>CLUTCH COVER ASSY NH 9.5"</t>
  </si>
  <si>
    <t>CLUTCH PLATE MASSEY 1035DI CLOSE TYPE ASBESTOS</t>
  </si>
  <si>
    <t>R3120A202</t>
  </si>
  <si>
    <t>R3250A202</t>
  </si>
  <si>
    <t>R3281A202</t>
  </si>
  <si>
    <t>R42652202</t>
  </si>
  <si>
    <t>HYD PUMP J.D 5103 (12CC + 8CC)</t>
  </si>
  <si>
    <t>HYD PUMP J.D 5310 W/BRACKET (20CC + 12CC)</t>
  </si>
  <si>
    <t>HYD PUMP J.D KRISH  (6.5CC + 8.5CC)</t>
  </si>
  <si>
    <t>HYD PUMP J.D SINGLE (11CC)</t>
  </si>
  <si>
    <t>HITCH BLOCK J.D</t>
  </si>
  <si>
    <t>CENTER SECTION ASSY J.D</t>
  </si>
  <si>
    <t>HYD PUMP SWARAJ (11.9CC)</t>
  </si>
  <si>
    <t>601AD00005C</t>
  </si>
  <si>
    <t>HYD PUMP FARMTRAC DOUBLE (18CC + 11CC)</t>
  </si>
  <si>
    <t>600AD00004C</t>
  </si>
  <si>
    <t>HYD PUMP ESCORT  (11CC)</t>
  </si>
  <si>
    <t>ARJUN SINGLE (3/2 HOLE) (12CC)</t>
  </si>
  <si>
    <t>HYD PUMP ARJUN DOUBLE (18CC + 8CC)</t>
  </si>
  <si>
    <t>HYD PUMP MAHINDRA (2/2 HOLE) (12CC)</t>
  </si>
  <si>
    <t>HYD PUMP ARJUN 445 DOUBLE (12CC + 8CC)</t>
  </si>
  <si>
    <t>601AD00009C</t>
  </si>
  <si>
    <t>HYD PUMP ARJUN DOUBLE (F ELBOW) (18CC + 8CC)</t>
  </si>
  <si>
    <t>MAHINDRA DOUBLE COMPACT 40 MACHINE (18CC + 8CC (LONG STUD))</t>
  </si>
  <si>
    <t>STG CONTROL UNIT ARJUN (NEW) (VSP 80)</t>
  </si>
  <si>
    <t>POWER STG UNIT JOHNDEERE XCEL-45 (VSP 100)</t>
  </si>
  <si>
    <t>STG UNIT ESCORTS (VSP 100)</t>
  </si>
  <si>
    <t>STG UNIT W/PRIORITY VALVE JCB</t>
  </si>
  <si>
    <t>STG CONTROL UNIT J.C.B</t>
  </si>
  <si>
    <t>STG UNIT W/BOPV J.C.B</t>
  </si>
  <si>
    <t>STG CONTROL UNIT J.C.B 2DX/3DX ALL MODEL</t>
  </si>
  <si>
    <t>PRIORITY VALVE J.C.B</t>
  </si>
  <si>
    <t>STG UNIT W/PRIORITY VALVE GODREJ</t>
  </si>
  <si>
    <t>STG UNIT W/PRIORITY VALVE VOLTAS</t>
  </si>
  <si>
    <t>R11063</t>
  </si>
  <si>
    <t>R11054</t>
  </si>
  <si>
    <t>COLLANT BOTTLE JD O/M</t>
  </si>
  <si>
    <t>12RLK733</t>
  </si>
  <si>
    <t>R10026</t>
  </si>
  <si>
    <t>UN 217</t>
  </si>
  <si>
    <t>SRI NIVASA</t>
  </si>
  <si>
    <t>UN 1672 A</t>
  </si>
  <si>
    <t>601AD00006C</t>
  </si>
  <si>
    <t>600AD00010C</t>
  </si>
  <si>
    <t>601AD00003C</t>
  </si>
  <si>
    <t>600AD00009C</t>
  </si>
  <si>
    <t>601AD00026C</t>
  </si>
  <si>
    <t>601AD00007C</t>
  </si>
  <si>
    <t>601AD00008C</t>
  </si>
  <si>
    <t>CLUTCH KIT 703</t>
  </si>
  <si>
    <t>11RLP280</t>
  </si>
  <si>
    <t>11RLK703</t>
  </si>
  <si>
    <t>BONNET SHOCKER JOHNDEERE</t>
  </si>
  <si>
    <t>R02-L01-B/R04-L07-A</t>
  </si>
  <si>
    <t>A-51/A-02</t>
  </si>
  <si>
    <t>LOWER LINK PIN WITH NUT J.D</t>
  </si>
  <si>
    <t>MUDGUARD BOLT NST  9" BLACK</t>
  </si>
  <si>
    <t>1545-49 &amp; 1556-57</t>
  </si>
  <si>
    <t>GK 1073</t>
  </si>
  <si>
    <t>GK 1073 A</t>
  </si>
  <si>
    <t>1P 3052 3028 ASOOOB</t>
  </si>
  <si>
    <t>HYD PUMP SONALIKA DOUBLE</t>
  </si>
  <si>
    <t>MUDGUARD BOLT INTER  8" BLACK</t>
  </si>
  <si>
    <t>GK 1070</t>
  </si>
  <si>
    <t xml:space="preserve">FRONT WHEEL HUB WITH SPANDLE LH NST </t>
  </si>
  <si>
    <t>GK 1070 A</t>
  </si>
  <si>
    <t xml:space="preserve">FRONT WHEEL HUB WITH SPANDLE RH NST </t>
  </si>
  <si>
    <t>FRONT STUB AXLE MAHINDRA DI (LH) 48548-1988</t>
  </si>
  <si>
    <t>FRONT STUB AXLE MAHINDRA DI (RH) 48548-1988</t>
  </si>
  <si>
    <t>GK 1072</t>
  </si>
  <si>
    <t>FRONT STUB AXLE MAHINDRA DI WITH SEAL &amp; NAMADA (LH) 48548-1988</t>
  </si>
  <si>
    <t>GK 1072 A</t>
  </si>
  <si>
    <t>FRONT STUB AXLE MAHINDRA DI WITH SEAL &amp; NAMADA (RH) 48548-1988</t>
  </si>
  <si>
    <t>FRONT STUB AXLE MAHINDRA NST  (LH) 25877-1988</t>
  </si>
  <si>
    <t>FRONT STUB AXLE MAHINDRA NST  (RH) 25877-1988</t>
  </si>
  <si>
    <t>GK 1074</t>
  </si>
  <si>
    <t>FRONT STUB AXLE ARJUN SPLINE TYPE (COMMON) 501349-32206</t>
  </si>
  <si>
    <t>FRONT STUB AXLE ARJUN KEY TYPE (LH) 501349-32206</t>
  </si>
  <si>
    <t>FRONT STUB AXLE ARJUN KEY TYPE (RH) 501349-32206</t>
  </si>
  <si>
    <t xml:space="preserve">FRONT STUB AXLE MAHINDRA YUVO (LH) </t>
  </si>
  <si>
    <t xml:space="preserve">FRONT STUB AXLE MAHINDRA YUVO (RH) </t>
  </si>
  <si>
    <t xml:space="preserve">FRONT STUB AXLE MAHINDRA YUVO POWER STG. (LH) </t>
  </si>
  <si>
    <t xml:space="preserve">FRONT STUB AXLE MAHINDRA YUVO POWER STG. (RH) </t>
  </si>
  <si>
    <t xml:space="preserve">FRONT STUB AXLE MAHINDRA YUVRAJ (LH) </t>
  </si>
  <si>
    <t xml:space="preserve">FRONT STUB AXLE MAHINDRA YUVRAJ (RH) </t>
  </si>
  <si>
    <t xml:space="preserve">FRONT STUB AXLE MAHINDRA MKM (LH) </t>
  </si>
  <si>
    <t xml:space="preserve">FRONT STUB AXLE MAHINDRA MKM (RH) </t>
  </si>
  <si>
    <t>GK 1080</t>
  </si>
  <si>
    <t>FRONT STUB AXLE MAHINDRA 235 DI THICK SHAFT (LH) 48548-11949</t>
  </si>
  <si>
    <t>GK 1080 A</t>
  </si>
  <si>
    <t>FRONT STUB AXLE MAHINDRA 235 DI THICK SHAFT (RH) 48548-11949</t>
  </si>
  <si>
    <t>GK 1081</t>
  </si>
  <si>
    <t>FRONT STUB AXLE MAHINDRA 245 DI (LH) 48548-11949</t>
  </si>
  <si>
    <t>GK 1081 A</t>
  </si>
  <si>
    <t>FRONT STUB AXLE MAHINDRA 245 DI (RH) 48548-11949</t>
  </si>
  <si>
    <t xml:space="preserve">FRONT STUB AXLE WITH ARM ARJUN NOVO LH </t>
  </si>
  <si>
    <t xml:space="preserve">FRONT STUB AXLE WITH ARM ARJUN NOVO RH </t>
  </si>
  <si>
    <t>GK 1083</t>
  </si>
  <si>
    <t xml:space="preserve">FRONT STUB AXLE ARJUN MAT </t>
  </si>
  <si>
    <t>GK 1084</t>
  </si>
  <si>
    <t>FRONT STUB AXLE SWARAJ 735 N/M (LH) 25877-1988</t>
  </si>
  <si>
    <t>GK 1084 A</t>
  </si>
  <si>
    <t>FRONT STUB AXLE SWARAJ 735 N/M (RH) 25877-1988</t>
  </si>
  <si>
    <t>GK 1085</t>
  </si>
  <si>
    <t>FRONT STUB AXLE SWARAJ 855 COMMON 25877-1988</t>
  </si>
  <si>
    <t>GK 1086</t>
  </si>
  <si>
    <t>FRONT STUB AXLE SWARAJ 855 MUDGUARD TYPE COMMON 25877-1988</t>
  </si>
  <si>
    <t>GK 1087</t>
  </si>
  <si>
    <t>FRONT STUB AXLE SWARAJ POWER STG. O/M 2 KAN (LH) 30208-30206</t>
  </si>
  <si>
    <t>GK 1087 A</t>
  </si>
  <si>
    <t>FRONT STUB AXLE SWARAJ POWER STG. O/M 2 KAN (RH) 30208-30206</t>
  </si>
  <si>
    <t>GK 1088</t>
  </si>
  <si>
    <t xml:space="preserve">FRONT STUB AXLE SWARAJ 4 HOLE 11" (LH) </t>
  </si>
  <si>
    <t>GK 1088 A</t>
  </si>
  <si>
    <t xml:space="preserve">FRONT STUB AXLE SWARAJ 4 HOLE 11" (RH) </t>
  </si>
  <si>
    <t>GK 1089</t>
  </si>
  <si>
    <t xml:space="preserve">FRONT STUB AXLE SWARAJ XM/ 855 POWER STG 12" (4 HOLE) (LH) </t>
  </si>
  <si>
    <t>GK 1089 A</t>
  </si>
  <si>
    <t xml:space="preserve">FRONT STUB AXLE SWARAJ XM / 855 POWER STG 12" (4 HOLE) (RH) </t>
  </si>
  <si>
    <t>GK 1094</t>
  </si>
  <si>
    <t>FRONT STUB AXLE SONALIKA DI N/M (LH) 32208-32206</t>
  </si>
  <si>
    <t>GK 1094 A</t>
  </si>
  <si>
    <t>FRONT STUB AXLE SONALIKA DI N/M (RH) 32208-32206</t>
  </si>
  <si>
    <t>GK 1095</t>
  </si>
  <si>
    <t>FRONT STUB AXLE SONALIKA COMMON 32208-32206</t>
  </si>
  <si>
    <t>GK 1096</t>
  </si>
  <si>
    <t>FRONT STUB AXLE SONALIKA SQUARE HEAD 11" 32208-32206</t>
  </si>
  <si>
    <t>GK 1097</t>
  </si>
  <si>
    <t>FRONT STUB AXLE SONALIKA SQUARE HEAD 12" 32208-32206</t>
  </si>
  <si>
    <t>GK 1098</t>
  </si>
  <si>
    <t xml:space="preserve">FRONT STUB AXLE SONALIKA WITH ARM (LH) REGULAR </t>
  </si>
  <si>
    <t>GK 1098 A</t>
  </si>
  <si>
    <t xml:space="preserve">FRONT STUB AXLE SONALIKA WITH ARM (RH) REGULAR </t>
  </si>
  <si>
    <t>GK 1099</t>
  </si>
  <si>
    <t xml:space="preserve">FRONT STUB AXLE SONALIKA WITH ARM (LH) SQUARE SHAFT </t>
  </si>
  <si>
    <t>GK 1099 A</t>
  </si>
  <si>
    <t xml:space="preserve">FRONT STUB AXLE SONALIKA WITH ARM (RH) SQUARE SHAFT </t>
  </si>
  <si>
    <t>GK 1100</t>
  </si>
  <si>
    <t xml:space="preserve">FRONT STUB AXLE SONALIKA WITH ARM LOADER (LH) </t>
  </si>
  <si>
    <t>GK 1100 A</t>
  </si>
  <si>
    <t xml:space="preserve">FRONT STUB AXLE SONALIKA WITH ARM LOADER (RH) </t>
  </si>
  <si>
    <t>GK 1106</t>
  </si>
  <si>
    <t>FRONT STUB AXLE MASSEY 135 N/M (LH) 48548-11949</t>
  </si>
  <si>
    <t>GK 1106 A</t>
  </si>
  <si>
    <t>FRONT STUB AXLE MASSEY 135 N/M (RH) 48548-11949</t>
  </si>
  <si>
    <t>GK 1107</t>
  </si>
  <si>
    <t>FRONT STUB AXLE MASSEY 1035 O/M (LH) 15123-09067</t>
  </si>
  <si>
    <t>GK 1107 A</t>
  </si>
  <si>
    <t>FRONT STUB AXLE MASSEY 1035 O/M (RH) 15123-09067</t>
  </si>
  <si>
    <t>GK 1108</t>
  </si>
  <si>
    <t>FRONT STUB AXLE MASSEY MAHAN LONG SHAFT (LH) 48548-09067</t>
  </si>
  <si>
    <t>GK 1108 A</t>
  </si>
  <si>
    <t>FRONT STUB AXLE MASSEY MAHAN LONG SHAFT (RH) 48548-09067</t>
  </si>
  <si>
    <t>GK 1109</t>
  </si>
  <si>
    <t>FRONT STUB AXLE TAFE 30 DI  CHECKNUT TYPE (LH) 48548-09067</t>
  </si>
  <si>
    <t>GK 1109 A</t>
  </si>
  <si>
    <t>FRONT STUB AXLE TAFE 30 DI  CHECKNUT TYPE (RH) 48548-09067</t>
  </si>
  <si>
    <t>GK 1110</t>
  </si>
  <si>
    <t>FRONT STUB AXLE MASSEY MAHASHAKTI THICK SHAFT (13") (LH) 48548-11949</t>
  </si>
  <si>
    <t>GK 1110 A</t>
  </si>
  <si>
    <t>FRONT STUB AXLE MASSEY MAHASHAKTI THICK SHAFT (13") (RH) 48548-11949</t>
  </si>
  <si>
    <t>GK 1111</t>
  </si>
  <si>
    <t>FRONT STUB AXLE MASSEY (O.E. TYPE) (LH) 48548-11949</t>
  </si>
  <si>
    <t>GK 1111 A</t>
  </si>
  <si>
    <t>FRONT STUB AXLE MASSEY (O.E. TYPE) (RH) 48548-11949</t>
  </si>
  <si>
    <t>GK 1112</t>
  </si>
  <si>
    <t>FRONT STUB AXLE MASSEY GAJARAJ / SAMRAT (LH) 48548-09067</t>
  </si>
  <si>
    <t>GK 1112 A</t>
  </si>
  <si>
    <t>FRONT STUB AXLE MASSEY GAJARAJ / SAMRAT (RH) 48548-09067</t>
  </si>
  <si>
    <t>GK 1113</t>
  </si>
  <si>
    <t xml:space="preserve">FRONT STUB AXLE MASSEY 7250 LH (11") </t>
  </si>
  <si>
    <t>GK 1113 A</t>
  </si>
  <si>
    <t xml:space="preserve">FRONT STUB AXLE MASSEY 7250 RH (11") </t>
  </si>
  <si>
    <t>GK 1114</t>
  </si>
  <si>
    <t xml:space="preserve">FRONT STUB AXLE MASSEY 9000 LH ( 9") </t>
  </si>
  <si>
    <t>GK 1114 A</t>
  </si>
  <si>
    <t xml:space="preserve">FRONT STUB AXLE MASSEY 9000 RH ( 9") </t>
  </si>
  <si>
    <t>GK 1115</t>
  </si>
  <si>
    <t xml:space="preserve">FRONT STUB AXLE MASSEY DURO LH (SMALL CUP) </t>
  </si>
  <si>
    <t>GK 1115 A</t>
  </si>
  <si>
    <t xml:space="preserve">FRONT STUB AXLE MASSEY DURO RH (SMALL CUP) </t>
  </si>
  <si>
    <t>GK 1116</t>
  </si>
  <si>
    <t xml:space="preserve">FRONT STUB AXLE MASSEY MAHASHAKTI LH (SMALL CUP) </t>
  </si>
  <si>
    <t>GK 1116 A</t>
  </si>
  <si>
    <t xml:space="preserve">FRONT STUB AXLE MASSEY MAHASHAKTI RH (SMALL CUP) </t>
  </si>
  <si>
    <t>GK 1121</t>
  </si>
  <si>
    <t>FRONT STUB AXLE FORD 3600 O/M (LH) 67048-11949</t>
  </si>
  <si>
    <t>GK 1121 A</t>
  </si>
  <si>
    <t>FRONT STUB AXLE FORD 3600 O/M (RH) 67048-11949</t>
  </si>
  <si>
    <t>GK 1122</t>
  </si>
  <si>
    <t>FRONT STUB AXLE FORD 3610 N/M (LH) 48548-11949</t>
  </si>
  <si>
    <t>GK 1122 A</t>
  </si>
  <si>
    <t>FRONT STUB AXLE FORD 3610 N/M (RH) 48548-11949</t>
  </si>
  <si>
    <t>GK 1123</t>
  </si>
  <si>
    <t>FRONT STUB AXLE FORD 3620 (LH) 48548-11949</t>
  </si>
  <si>
    <t>GK 1123 A</t>
  </si>
  <si>
    <t>FRONT STUB AXLE FORD 3620 (RH) 48548-11949</t>
  </si>
  <si>
    <t>GK 1124</t>
  </si>
  <si>
    <t>FRONT STUB AXLE FARMTRAC 45/50 (LH) 48548-1988</t>
  </si>
  <si>
    <t>GK 1124 A</t>
  </si>
  <si>
    <t>FRONT STUB AXLE FARMTRAC 45/50 (RH) 48548-1988</t>
  </si>
  <si>
    <t>GK 1125</t>
  </si>
  <si>
    <t>FRONT STUB AXLE FARMTRAC 60 (LH) 48548-1988</t>
  </si>
  <si>
    <t>GK 1125 A</t>
  </si>
  <si>
    <t>FRONT STUB AXLE FARMTRAC 60 (RH) 48548-1988</t>
  </si>
  <si>
    <t>GK 1126</t>
  </si>
  <si>
    <t>FRONT STUB AXLE FARMTRAC 70 ROUND SHAFT (SMALL KEY) (LH) 48548-1988</t>
  </si>
  <si>
    <t>GK 1126 A</t>
  </si>
  <si>
    <t>FRONT STUB AXLE FARMTRAC 70 ROUND SHAFT (SMALL KEY) (RH) 48548-1988</t>
  </si>
  <si>
    <t>GK 1127</t>
  </si>
  <si>
    <t>FRONT STUB AXLE FARMTRAC 70 ROUND SHAFT (BIG KEY) (LH) 48548-1988</t>
  </si>
  <si>
    <t>GK 1127 A</t>
  </si>
  <si>
    <t>FRONT STUB AXLE FARMTRAC 70 ROUND SHAFT (BIG KEY) (RH) 48548-1988</t>
  </si>
  <si>
    <t>GK 1128</t>
  </si>
  <si>
    <t>FRONT STUB AXLE FARMTRAC 70 POWER STG SQUARE SHAFT (LH) 32208-30205</t>
  </si>
  <si>
    <t>GK 1128 A</t>
  </si>
  <si>
    <t>FRONT STUB AXLE FARMTRAC 70 POWER STG SQUARE SHAFT (RH) 32208-30205</t>
  </si>
  <si>
    <t>GK 1133</t>
  </si>
  <si>
    <t>FRONT STUB AXLE ESCORT C-335  COMMON 30207-30205</t>
  </si>
  <si>
    <t>GK 1134</t>
  </si>
  <si>
    <t>FRONT STUB AXLE POWERTRAC 439 (LH) BOLT KEY WAY ROUND 48548-11949</t>
  </si>
  <si>
    <t>GK 1134 A</t>
  </si>
  <si>
    <t>FRONT STUB AXLE POWERTRAC 439 (RH) BOLT KEY WAY ROUND 48548-11949</t>
  </si>
  <si>
    <t>GK 1135</t>
  </si>
  <si>
    <t xml:space="preserve">FRONT STUB AXLE POWERTRAC 4455 BIG 10''  (LH) </t>
  </si>
  <si>
    <t>GK 1135 A</t>
  </si>
  <si>
    <t xml:space="preserve">FRONT STUB AXLE POWERTRAC 4455 BIG 10'' (RH) </t>
  </si>
  <si>
    <t>GK 1136</t>
  </si>
  <si>
    <t xml:space="preserve">FRONT STUB AXLE POWERTRAC 6060 SMALL (LH) 9'' </t>
  </si>
  <si>
    <t>GK 1136 A</t>
  </si>
  <si>
    <t xml:space="preserve">FRONT STUB AXLE POWERTRAC 6060 SMALL (RH) 9'' </t>
  </si>
  <si>
    <t>GK 1137</t>
  </si>
  <si>
    <t xml:space="preserve">FRONT STUB AXLE POWERTRAC YURO SQUARE SHAFT (LH) </t>
  </si>
  <si>
    <t>GK 1137 A</t>
  </si>
  <si>
    <t xml:space="preserve">FRONT STUB AXLE POWERTRAC YURO SQUARE SHAFT (RH) </t>
  </si>
  <si>
    <t>GK 1138</t>
  </si>
  <si>
    <t xml:space="preserve">FRONT STUB AXLE POWERTRAC 434 (LH) </t>
  </si>
  <si>
    <t>GK 1138 A</t>
  </si>
  <si>
    <t xml:space="preserve">FRONT STUB AXLE POWERTRAC 434 (RH) </t>
  </si>
  <si>
    <t>GK 1139</t>
  </si>
  <si>
    <t xml:space="preserve">FRONT STUB AXLE POWERTRAC YURO ARM TYPE (L.H) </t>
  </si>
  <si>
    <t>GK 1139 A</t>
  </si>
  <si>
    <t xml:space="preserve">FRONT STUB AXLE POWERTRAC YURO ARM TYPE (R.H) </t>
  </si>
  <si>
    <t>GK 1140</t>
  </si>
  <si>
    <t xml:space="preserve">FRONT STUB AXLE POWERTRAC YURO SPLINE TYPE 55/60 HP (L.H) </t>
  </si>
  <si>
    <t>GK 1140 A</t>
  </si>
  <si>
    <t xml:space="preserve">FRONT STUB AXLE POWERTRAC YURO SPLINE TYPE 55/60 HP (R.H) </t>
  </si>
  <si>
    <t>GK 1141</t>
  </si>
  <si>
    <t xml:space="preserve">FRONT STUB AXLE POWERTRAC 10.5" SQUARE SHAFT (LH) </t>
  </si>
  <si>
    <t>GK 1141 A</t>
  </si>
  <si>
    <t xml:space="preserve">FRONT STUB AXLE POWERTRAC 10.5" SQUARE SHAFT (RH) </t>
  </si>
  <si>
    <t>GK 1142</t>
  </si>
  <si>
    <t xml:space="preserve">FRONT STUB AXLE POWERTRAC SPLINE TYPE (LH) </t>
  </si>
  <si>
    <t>GK 1142 A</t>
  </si>
  <si>
    <t xml:space="preserve">FRONT STUB AXLE POWERTRAC SPLINE TYPE (RH) </t>
  </si>
  <si>
    <t>GK 1143</t>
  </si>
  <si>
    <t>FRONT STUB AXLE EICHER NC 242 COMMON 32207-30305</t>
  </si>
  <si>
    <t>GK 1144</t>
  </si>
  <si>
    <t>FRONT STUB AXLE EICHER 364/380 COMMON 32207-30305</t>
  </si>
  <si>
    <t>GK 1145</t>
  </si>
  <si>
    <t>FRONT STUB AXLE EICHER 485 COMMON 32207-30305</t>
  </si>
  <si>
    <t>GK 1149</t>
  </si>
  <si>
    <t>FRONT STUB AXLE NEW HOLLAND 3230 (SMALL) 45845-30205</t>
  </si>
  <si>
    <t>GK 1150</t>
  </si>
  <si>
    <t xml:space="preserve">FRONT STUB AXLE NEW HOLLAND 3630 BIG (LH) </t>
  </si>
  <si>
    <t>GK 1150 A</t>
  </si>
  <si>
    <t xml:space="preserve">FRONT STUB AXLE NEW HOLLAND 3630 BIG (RH) </t>
  </si>
  <si>
    <t>GK 1153</t>
  </si>
  <si>
    <t>FRONT STUB AXLE JOHN DEERE 5310 E.N.8 MATERIAL (LH) 30208-30206</t>
  </si>
  <si>
    <t>GK 1153 A</t>
  </si>
  <si>
    <t>FRONT STUB AXLE JOHN DEERE 5310 E.N.8 MATERIAL (RH) 30208-30206</t>
  </si>
  <si>
    <t>GK 1154</t>
  </si>
  <si>
    <t>FRONT STUB AXLE JOHN DEERE 5310 E.N.19 MATERIAL (LH) 30208-30206</t>
  </si>
  <si>
    <t>GK 1154 A</t>
  </si>
  <si>
    <t>FRONT STUB AXLE JOHN DEERE 5310 E.N.19 MATERIAL (RH) 30208-30206</t>
  </si>
  <si>
    <t xml:space="preserve">FRONT STUB AXLE JOHN DEERE 5103 W/ARM (LH) </t>
  </si>
  <si>
    <t>GK 1155 A</t>
  </si>
  <si>
    <t xml:space="preserve">FRONT STUB AXLE JOHN DEERE 5103 W/ARM (RH) </t>
  </si>
  <si>
    <t>GK 1156</t>
  </si>
  <si>
    <t xml:space="preserve">FRONT STUB AXLE JOHN DEERE GLOBAL (LH) </t>
  </si>
  <si>
    <t>GK 1156 A</t>
  </si>
  <si>
    <t xml:space="preserve">FRONT STUB AXLE JOHN DEERE GLOBAL (RH) </t>
  </si>
  <si>
    <t>GK 1158</t>
  </si>
  <si>
    <t xml:space="preserve">FRONT STUB AXLE PREET COMMON </t>
  </si>
  <si>
    <t>GK 1159</t>
  </si>
  <si>
    <t xml:space="preserve">FRONT STUB AXLE STANDARD COMMON </t>
  </si>
  <si>
    <t>GK 1160</t>
  </si>
  <si>
    <t xml:space="preserve">FRONT STUB AXLE ACE </t>
  </si>
  <si>
    <t>LOWER LINK ASSY. SONALIKA (BIG+BIG) 3 HOLE</t>
  </si>
  <si>
    <t>1585,87,89</t>
  </si>
  <si>
    <t>R1000122</t>
  </si>
  <si>
    <t>R1100120</t>
  </si>
  <si>
    <t>PERFECT</t>
  </si>
  <si>
    <t>1590,94,95,96</t>
  </si>
  <si>
    <t>DMW 504</t>
  </si>
  <si>
    <t>DISTRIBUTOR HEAD PIPE BIG MKM</t>
  </si>
  <si>
    <t>R925044</t>
  </si>
  <si>
    <t>GK 2511</t>
  </si>
  <si>
    <t>R9167</t>
  </si>
  <si>
    <t>GK 2522</t>
  </si>
  <si>
    <t>GK 2520</t>
  </si>
  <si>
    <t>SHRI RAM MOTOR</t>
  </si>
  <si>
    <t>1607, 08</t>
  </si>
  <si>
    <t>1611,12,13</t>
  </si>
  <si>
    <t>SDB</t>
  </si>
  <si>
    <t>HYD PUMP MAHINDRA DIAMOND</t>
  </si>
  <si>
    <t>GK 2512</t>
  </si>
  <si>
    <t>GK 2513</t>
  </si>
  <si>
    <t>VM AGRO</t>
  </si>
  <si>
    <t>JK DAS</t>
  </si>
  <si>
    <t>1597 &amp; 1600</t>
  </si>
  <si>
    <t>MODI (SHOP)</t>
  </si>
  <si>
    <t>R1100555</t>
  </si>
  <si>
    <t>MK</t>
  </si>
  <si>
    <t>1606 &amp; 1609</t>
  </si>
  <si>
    <t>R1100173</t>
  </si>
  <si>
    <t>SHIVA</t>
  </si>
  <si>
    <t>1620 &amp; 1621</t>
  </si>
  <si>
    <t>CLUTCH LEVER KIT D/C BUSH TYPE SK</t>
  </si>
  <si>
    <t>GK 2514</t>
  </si>
  <si>
    <t>GK 2515</t>
  </si>
  <si>
    <t>GK 2516</t>
  </si>
  <si>
    <t>GK 2517</t>
  </si>
  <si>
    <t>GK 2518</t>
  </si>
  <si>
    <t>GK 2519</t>
  </si>
  <si>
    <t>GK 2521</t>
  </si>
  <si>
    <t>GK 2523</t>
  </si>
  <si>
    <t>GK 2524</t>
  </si>
  <si>
    <t>GK 2525</t>
  </si>
  <si>
    <t>GK 2526</t>
  </si>
  <si>
    <t>GK 2527</t>
  </si>
  <si>
    <t>GK 2528</t>
  </si>
  <si>
    <t>GK 2529</t>
  </si>
  <si>
    <t>GK 2530</t>
  </si>
  <si>
    <t>GK 2531</t>
  </si>
  <si>
    <t>GK 2532</t>
  </si>
  <si>
    <t>GK 2533</t>
  </si>
  <si>
    <t>GK 2534</t>
  </si>
  <si>
    <t>GK 2535</t>
  </si>
  <si>
    <t>GK 2536</t>
  </si>
  <si>
    <t>GK 2537</t>
  </si>
  <si>
    <t>GK 2538</t>
  </si>
  <si>
    <t>GK 2539</t>
  </si>
  <si>
    <t>GK 2540</t>
  </si>
  <si>
    <t>GK 2541</t>
  </si>
  <si>
    <t>GK 2542</t>
  </si>
  <si>
    <t>GK 2543</t>
  </si>
  <si>
    <t>GK 2544</t>
  </si>
  <si>
    <t>GK 244</t>
  </si>
  <si>
    <t>GK 305</t>
  </si>
  <si>
    <t>GK 681 A</t>
  </si>
  <si>
    <t>LHUTTOWTBRKL5</t>
  </si>
  <si>
    <t>RCGBGRL3</t>
  </si>
  <si>
    <t>09RLK310</t>
  </si>
  <si>
    <t>09RLP050</t>
  </si>
  <si>
    <t>09RLP090</t>
  </si>
  <si>
    <t>10RLK370</t>
  </si>
  <si>
    <t>10RSK130</t>
  </si>
  <si>
    <t>11RLK700</t>
  </si>
  <si>
    <t>11RLK770</t>
  </si>
  <si>
    <t>11RLK771</t>
  </si>
  <si>
    <t>11RLK772</t>
  </si>
  <si>
    <t>11RLP281</t>
  </si>
  <si>
    <t>11RSK140</t>
  </si>
  <si>
    <t>12RLK735</t>
  </si>
  <si>
    <t>12RSK158</t>
  </si>
  <si>
    <t>12RSK160</t>
  </si>
  <si>
    <t>ARSK4430</t>
  </si>
  <si>
    <t>ARSK4562</t>
  </si>
  <si>
    <t>ARSK5122</t>
  </si>
  <si>
    <t>ARSK5123</t>
  </si>
  <si>
    <t>R1000027</t>
  </si>
  <si>
    <t>R10019</t>
  </si>
  <si>
    <t>R10020</t>
  </si>
  <si>
    <t>R10028</t>
  </si>
  <si>
    <t>R10032</t>
  </si>
  <si>
    <t>R1100554</t>
  </si>
  <si>
    <t>R1100560</t>
  </si>
  <si>
    <t>R1100562</t>
  </si>
  <si>
    <t>R1100565</t>
  </si>
  <si>
    <t>R1100569</t>
  </si>
  <si>
    <t>R11026</t>
  </si>
  <si>
    <t>R11035</t>
  </si>
  <si>
    <t>R11037</t>
  </si>
  <si>
    <t>R11055</t>
  </si>
  <si>
    <t>R11056</t>
  </si>
  <si>
    <t>R11059</t>
  </si>
  <si>
    <t>R11061</t>
  </si>
  <si>
    <t>R11112</t>
  </si>
  <si>
    <t>R11114</t>
  </si>
  <si>
    <t>R11115</t>
  </si>
  <si>
    <t>R11119</t>
  </si>
  <si>
    <t>R11124</t>
  </si>
  <si>
    <t>R11125</t>
  </si>
  <si>
    <t>R11143</t>
  </si>
  <si>
    <t>R1200156</t>
  </si>
  <si>
    <t>R1200161</t>
  </si>
  <si>
    <t>R1200162</t>
  </si>
  <si>
    <t>R1200163</t>
  </si>
  <si>
    <t>R12029</t>
  </si>
  <si>
    <t>R12036</t>
  </si>
  <si>
    <t>R12042</t>
  </si>
  <si>
    <t>R3120214</t>
  </si>
  <si>
    <t>R3123201</t>
  </si>
  <si>
    <t>R3281214</t>
  </si>
  <si>
    <t>R46891</t>
  </si>
  <si>
    <t>R51202</t>
  </si>
  <si>
    <t>R9170</t>
  </si>
  <si>
    <t>R950611</t>
  </si>
  <si>
    <t>ARSK4249</t>
  </si>
  <si>
    <t>601AD00004C</t>
  </si>
  <si>
    <t>GK 2606</t>
  </si>
  <si>
    <t>DC ASSY COVER HOUSING EICHER/ESC/HMT/MM</t>
  </si>
  <si>
    <t>RAM KUMAR</t>
  </si>
  <si>
    <t>TIKU JI</t>
  </si>
  <si>
    <t>MUNNA SPARES</t>
  </si>
  <si>
    <t>UN 1883 A</t>
  </si>
  <si>
    <t>DIFFERENTIAL PIN YUVRAJ N/M</t>
  </si>
  <si>
    <t>UN 1424 A</t>
  </si>
  <si>
    <t>GK 2552</t>
  </si>
  <si>
    <t>DIESEL PIPE 19x19 15"</t>
  </si>
  <si>
    <t>UN 126</t>
  </si>
  <si>
    <t>FRONT WHEEL CAP J.D 4 HOLE</t>
  </si>
  <si>
    <t>GOOD LUCK</t>
  </si>
  <si>
    <t>MAH CP 11" VALVE CLUTCH PLATE</t>
  </si>
  <si>
    <t>HITCH PIN 1/10"</t>
  </si>
  <si>
    <t>R983067919</t>
  </si>
  <si>
    <t>PANDU GARAGE</t>
  </si>
  <si>
    <t>GEAR KNOB JD 1,2,3,R</t>
  </si>
  <si>
    <t>R07-L03-F</t>
  </si>
  <si>
    <t>1P 3052 COOOB</t>
  </si>
  <si>
    <t>R07-L05-E</t>
  </si>
  <si>
    <t>4040 4027 CTMMTO</t>
  </si>
  <si>
    <t>HYD PUMP NOVO ARJUN Y MANIFOLD</t>
  </si>
  <si>
    <t>DIAPHRAGM SPRING COMMON</t>
  </si>
  <si>
    <t>3697027M91</t>
  </si>
  <si>
    <t>R06-L07-D</t>
  </si>
  <si>
    <t>R06-L04-D</t>
  </si>
  <si>
    <t>R06-L03-D</t>
  </si>
  <si>
    <t>1P 4060 4027 CTMOOOF</t>
  </si>
  <si>
    <t>1P 4060 4027 CTOOOY</t>
  </si>
  <si>
    <t>GEAR KNOB 1,2,3,4 GREEN TRACTOR</t>
  </si>
  <si>
    <t>AMIT MOTORS</t>
  </si>
  <si>
    <t>PANKAJ</t>
  </si>
  <si>
    <t>GK 2626</t>
  </si>
  <si>
    <t>TOP LINK PIN 10" SWARAJ</t>
  </si>
  <si>
    <t>GK 2602</t>
  </si>
  <si>
    <t>GK 1132 A</t>
  </si>
  <si>
    <t>GK 1132</t>
  </si>
  <si>
    <t>HITCH PIN 1X5</t>
  </si>
  <si>
    <t>VENKATA SAI TRACTOR SPARES</t>
  </si>
  <si>
    <t>RAHUL MOTORS &amp; TRACTORS</t>
  </si>
  <si>
    <t>KAKA JI</t>
  </si>
  <si>
    <t>PREM MOTOR</t>
  </si>
  <si>
    <t>VINAY TRACTOR</t>
  </si>
  <si>
    <t xml:space="preserve">   </t>
  </si>
  <si>
    <t>DELUXE SEAT ARJUN NOVO SLIDING</t>
  </si>
  <si>
    <t>8124252020ALU</t>
  </si>
  <si>
    <t>LIFT</t>
  </si>
  <si>
    <t>BESIDES LIFT</t>
  </si>
  <si>
    <t>RADIATOR TAFE 35 HP WITH SHROUD 241 DI</t>
  </si>
  <si>
    <t>8124252080ALU</t>
  </si>
  <si>
    <t xml:space="preserve">RADIATOR TAFE 35 HPCORE WT TOP-BOTM TK241DI </t>
  </si>
  <si>
    <t>8124262020ALU</t>
  </si>
  <si>
    <t xml:space="preserve">RADIATOR MF 241 245 MAHASHAKTI   </t>
  </si>
  <si>
    <t>8124282020ALU</t>
  </si>
  <si>
    <t xml:space="preserve">RADIATORTAFE1035DI IDB OE : 1221P00301   </t>
  </si>
  <si>
    <t>8124332026ALU</t>
  </si>
  <si>
    <t xml:space="preserve">RADIATOR MF 245 DI SAMRAT   </t>
  </si>
  <si>
    <t>8127412040ALU</t>
  </si>
  <si>
    <t xml:space="preserve">RADIATOR NEW HOLLAND 3630    </t>
  </si>
  <si>
    <t>8226202010ALU</t>
  </si>
  <si>
    <t xml:space="preserve">RADIATOR SWARAJ TRACTOR 735 WITH SF&amp;SHRD  </t>
  </si>
  <si>
    <t>8226212023ALU</t>
  </si>
  <si>
    <t xml:space="preserve">RADIATOR SWARAJ 744 / 855 FE  </t>
  </si>
  <si>
    <t>8351032060ALU</t>
  </si>
  <si>
    <t xml:space="preserve"> RADIATOR FARMTRAC 6055_x000D_
    </t>
  </si>
  <si>
    <t>8351042040ALU</t>
  </si>
  <si>
    <t xml:space="preserve">RADIATOR POWERTRAC EURO_x000D_
     </t>
  </si>
  <si>
    <t>8351052040ALU</t>
  </si>
  <si>
    <t xml:space="preserve">RADIATOR ESCORTS / FT 45/60_x000D_
   </t>
  </si>
  <si>
    <t>8351072060ALU</t>
  </si>
  <si>
    <t xml:space="preserve">RADIATOR Ft 45, 60,CHAMPION 45   </t>
  </si>
  <si>
    <t>8352042070ALU</t>
  </si>
  <si>
    <t xml:space="preserve">RADIATOR FORD 3600     </t>
  </si>
  <si>
    <t>8641112010ALU</t>
  </si>
  <si>
    <t xml:space="preserve">RADIATOR SONALIKA TRACTOR 735/740 DI (45/35 HP) </t>
  </si>
  <si>
    <t>8641122010ALU</t>
  </si>
  <si>
    <t xml:space="preserve">RADIATOR SONALIKATRA.730 DI (36MM)    </t>
  </si>
  <si>
    <t>8641132070ALU</t>
  </si>
  <si>
    <t xml:space="preserve">RADIATOR JD / SK DI 60 HP </t>
  </si>
  <si>
    <t>8642302050ALU</t>
  </si>
  <si>
    <t xml:space="preserve">RADIATOR HMT 5911     </t>
  </si>
  <si>
    <t>8658162020ALU</t>
  </si>
  <si>
    <t xml:space="preserve">RADIATOR MAHINDRA 3 DI    </t>
  </si>
  <si>
    <t>8658172020ALU</t>
  </si>
  <si>
    <t xml:space="preserve">RADIATOR MAHINDRA 4 DI    </t>
  </si>
  <si>
    <t>8658182020ALU</t>
  </si>
  <si>
    <t xml:space="preserve">RADIATOR BHOOMIPUTRA 475  DI   </t>
  </si>
  <si>
    <t>8659032030ALU</t>
  </si>
  <si>
    <t xml:space="preserve">RADIATOR SONALIKA RX DI  750_x000D_
  </t>
  </si>
  <si>
    <t>8658222020ALU</t>
  </si>
  <si>
    <t xml:space="preserve">RADIATOR MAHI.605DI ARJUN WITHSHD     </t>
  </si>
  <si>
    <t>GK 2442 B</t>
  </si>
  <si>
    <t>CLUTCH LEVER KIT P.T.O. J.D</t>
  </si>
  <si>
    <t>CLUTCH LEVER KIT MAIN J.D</t>
  </si>
  <si>
    <t>CLUTCH COVER ASSY NH 3030/3230 (42 HP)</t>
  </si>
  <si>
    <t>HYD PUMP SONALIKA</t>
  </si>
  <si>
    <t>HYD PUMP SWARAJ 2*2 HOLE</t>
  </si>
  <si>
    <t>3036 AOOOB</t>
  </si>
  <si>
    <t xml:space="preserve">HYD. PUMP SWARAJ XM 2*4 </t>
  </si>
  <si>
    <t>3052 COOOB</t>
  </si>
  <si>
    <t>HYD PUMP SWARAJ 4*4 HOLE</t>
  </si>
  <si>
    <t>A-09A</t>
  </si>
  <si>
    <t>FRONT STUB AXLE POWERTRAC 450 LH</t>
  </si>
  <si>
    <t>FRONT STUB AXLE POWERTRAC 450 RH</t>
  </si>
  <si>
    <t>3697028M91</t>
  </si>
  <si>
    <t>GK 1151</t>
  </si>
  <si>
    <t>GK 1151 A</t>
  </si>
  <si>
    <t>FRONT STUB AXLE NEW HOLLAND (RH) WITH ARM</t>
  </si>
  <si>
    <t>FRONT STUB AXLE NEW HOLLAND (LH) WITH ARM</t>
  </si>
  <si>
    <t>FLEXIBLE HOSE NYLON WITH SPRING 15"</t>
  </si>
  <si>
    <t>TROLLEY PIPE FEMALE +FLAT BENJO 60'' EPDM</t>
  </si>
  <si>
    <t>A-54</t>
  </si>
  <si>
    <t>GK 1688 (L)</t>
  </si>
  <si>
    <t>GK 1688 A (L)</t>
  </si>
  <si>
    <t>GK 1691 A (L)</t>
  </si>
  <si>
    <t>GK 1690 (L)</t>
  </si>
  <si>
    <t>GK 1689 (L)</t>
  </si>
  <si>
    <t>GK 1691 (L)</t>
  </si>
  <si>
    <t>ROTAVATOR BOLT W/NUT 14*35 (22 NO) ZINC</t>
  </si>
  <si>
    <t>ROTAVATOR BOLT W/NUT 12*37 (19 NO) ZINC</t>
  </si>
  <si>
    <t>GK 979 A</t>
  </si>
  <si>
    <t>CENTER PIN MAHINDRA YUVRAJ JIVO</t>
  </si>
  <si>
    <t>GK 1541 A</t>
  </si>
  <si>
    <t>NUT FOR REAR WHEEL BOLT INTER DI</t>
  </si>
  <si>
    <t>A-36/A-53</t>
  </si>
  <si>
    <t>GK 638</t>
  </si>
  <si>
    <t>CLUTCH PLATE N/A HMT 4022 12" 18 TEETH</t>
  </si>
  <si>
    <t>A-02/A-41</t>
  </si>
  <si>
    <t>GK 1231 A</t>
  </si>
  <si>
    <t>AIR FILTER SET ARJUN / JOHN DEERE  (PU) (SET OF 2) (O.E)</t>
  </si>
  <si>
    <t xml:space="preserve"> BREAK DISC ACTUATING (5 SPRING) SARPANCH 7.5" </t>
  </si>
  <si>
    <t xml:space="preserve"> BREAK DISC ACTUATING YUVO</t>
  </si>
  <si>
    <t>A-47/A-50</t>
  </si>
  <si>
    <t>R07-L02-A/R01-L01-B</t>
  </si>
  <si>
    <t>R04-L02-D</t>
  </si>
  <si>
    <t>R06-L01-D</t>
  </si>
  <si>
    <t>R06-L02-D</t>
  </si>
  <si>
    <t>UN 1587 (L)</t>
  </si>
  <si>
    <t>UN 1586 (L)</t>
  </si>
  <si>
    <t xml:space="preserve">PLOUGH LAMP W/BULB W/O SWITCH NST  </t>
  </si>
  <si>
    <t>DEAD STOCK</t>
  </si>
  <si>
    <t>R09-L03-C</t>
  </si>
  <si>
    <t>A-55</t>
  </si>
  <si>
    <t>R11-L03-A/R11-L04-A</t>
  </si>
  <si>
    <t>R10-L01-A/R10-L02-A</t>
  </si>
  <si>
    <t>R10-L03-A/R10-L02-B</t>
  </si>
  <si>
    <t>R10-L04-B/R09-L04-A</t>
  </si>
  <si>
    <t>R08-L02-A/R08-L01-A</t>
  </si>
  <si>
    <t>R08-L03-A/R08-L04-A</t>
  </si>
  <si>
    <t>R07-L03-A/R07-L04-A</t>
  </si>
  <si>
    <t>R06-L04-A/R05-L03-A</t>
  </si>
  <si>
    <t>R04-L03-A/R04-L02-A</t>
  </si>
  <si>
    <t>GK 1623/UN 2825</t>
  </si>
  <si>
    <t>GK 1623 A/UN 2825 A</t>
  </si>
  <si>
    <t>GK 1625/UN 2826</t>
  </si>
  <si>
    <t>GK 1627/UN 2826 C</t>
  </si>
  <si>
    <t>GK 1627 A/UN 2826 B</t>
  </si>
  <si>
    <t>GK 1690</t>
  </si>
  <si>
    <t>ROTAVATOR BOLT 7/16*1.5'' 18 N0 BLACK W/NUT AND WASHER</t>
  </si>
  <si>
    <t>3B038027</t>
  </si>
  <si>
    <t>3B045032 OIL SEAL</t>
  </si>
  <si>
    <t>4B029018</t>
  </si>
  <si>
    <t>4B035022</t>
  </si>
  <si>
    <t>4B045036</t>
  </si>
  <si>
    <t>4B047032</t>
  </si>
  <si>
    <t>4B057029</t>
  </si>
  <si>
    <t>4B058041</t>
  </si>
  <si>
    <t>4B061041</t>
  </si>
  <si>
    <t>4B062045</t>
  </si>
  <si>
    <t>4B064043</t>
  </si>
  <si>
    <t>4B065050</t>
  </si>
  <si>
    <t>4B068050</t>
  </si>
  <si>
    <t>4B070047</t>
  </si>
  <si>
    <t>4B070052 OIL SEAL</t>
  </si>
  <si>
    <t>4B073054</t>
  </si>
  <si>
    <t>4B073057</t>
  </si>
  <si>
    <t>4B080055</t>
  </si>
  <si>
    <t>4B080056</t>
  </si>
  <si>
    <t>4B080060</t>
  </si>
  <si>
    <t>4B085060 OIL SEAL</t>
  </si>
  <si>
    <t>4B085070</t>
  </si>
  <si>
    <t>4B090065</t>
  </si>
  <si>
    <t>4D047035</t>
  </si>
  <si>
    <t>4D060040 OIL SEAL</t>
  </si>
  <si>
    <t>4D072040</t>
  </si>
  <si>
    <t>4D072048</t>
  </si>
  <si>
    <t>4D072050 OIL SEAL</t>
  </si>
  <si>
    <t>4D073050 OIL SEAL</t>
  </si>
  <si>
    <t>4D074044</t>
  </si>
  <si>
    <t>4D076057</t>
  </si>
  <si>
    <t>4D079063</t>
  </si>
  <si>
    <t>4D080045</t>
  </si>
  <si>
    <t>4D080055</t>
  </si>
  <si>
    <t>4D080056</t>
  </si>
  <si>
    <t>4D080060</t>
  </si>
  <si>
    <t>4D090070</t>
  </si>
  <si>
    <t>4D092070</t>
  </si>
  <si>
    <t>4H070050</t>
  </si>
  <si>
    <t>4L060040</t>
  </si>
  <si>
    <t>4L061039</t>
  </si>
  <si>
    <t>BD030017 OIL SEAL</t>
  </si>
  <si>
    <t>BL028015</t>
  </si>
  <si>
    <t>BS038022</t>
  </si>
  <si>
    <t>BS042029</t>
  </si>
  <si>
    <t>DS043017</t>
  </si>
  <si>
    <t>FBD41X50X6</t>
  </si>
  <si>
    <t>FMX133X206X25 CASSETTE TYPE</t>
  </si>
  <si>
    <t>FPH133X159X13</t>
  </si>
  <si>
    <t>MX015007</t>
  </si>
  <si>
    <t>MX040028</t>
  </si>
  <si>
    <t>MX040029</t>
  </si>
  <si>
    <t>MX045032</t>
  </si>
  <si>
    <t>MX050035</t>
  </si>
  <si>
    <t>MX055035</t>
  </si>
  <si>
    <t>MX056029</t>
  </si>
  <si>
    <t>MX057036</t>
  </si>
  <si>
    <t>MX061041</t>
  </si>
  <si>
    <t>MX062045</t>
  </si>
  <si>
    <t>MX063041</t>
  </si>
  <si>
    <t>MX068035</t>
  </si>
  <si>
    <t>MX068044</t>
  </si>
  <si>
    <t>MX073053 OIL SEAL</t>
  </si>
  <si>
    <t>MX074050 OIL SEAL</t>
  </si>
  <si>
    <t>MX075048 OIL SEAL</t>
  </si>
  <si>
    <t>MX075061</t>
  </si>
  <si>
    <t>MX076020</t>
  </si>
  <si>
    <t>MX077050</t>
  </si>
  <si>
    <t>MX080049 OIL SEAL</t>
  </si>
  <si>
    <t>MX080050</t>
  </si>
  <si>
    <t>MX080056</t>
  </si>
  <si>
    <t>MX085060</t>
  </si>
  <si>
    <t>MX093073</t>
  </si>
  <si>
    <t>MX107079</t>
  </si>
  <si>
    <t>MX111092</t>
  </si>
  <si>
    <t>MX140120</t>
  </si>
  <si>
    <t>PH159133</t>
  </si>
  <si>
    <t>PMX7X16X12</t>
  </si>
  <si>
    <t>SBD41X50X6</t>
  </si>
  <si>
    <t>SBS28X38X6</t>
  </si>
  <si>
    <t>VFH133X159X13</t>
  </si>
  <si>
    <t>VPH159133</t>
  </si>
  <si>
    <t>SRINIVASA AUTOMOTIVE</t>
  </si>
  <si>
    <t>RAJ TRACTOR</t>
  </si>
  <si>
    <t>UN 122</t>
  </si>
  <si>
    <t>CENTRE PIN T SHIM GREEN TRACTOR</t>
  </si>
  <si>
    <t>GURU AUTO</t>
  </si>
  <si>
    <t>OIL SEAL 42X62X8</t>
  </si>
  <si>
    <t>OIL SEAL 45X62X10</t>
  </si>
  <si>
    <t>OIL SEAL 50X77X12</t>
  </si>
  <si>
    <t>OIL SEAL 22X40X10</t>
  </si>
  <si>
    <t>OIL SEAL 55X80X10</t>
  </si>
  <si>
    <t>OIL SEAL 52X72X12</t>
  </si>
  <si>
    <t>GK 935</t>
  </si>
  <si>
    <t>FRONT WHEEL HUB MASSEY MAHAN</t>
  </si>
  <si>
    <t>SUPER SEAL 50X68.25X10</t>
  </si>
  <si>
    <t>SUPER SEAL 28.6X39.95X7.9</t>
  </si>
  <si>
    <t>SUPER SEAL 55X80.27X13</t>
  </si>
  <si>
    <t>SUPER SEAL 53.98X73.25X12.64</t>
  </si>
  <si>
    <t>SUPER SEAL 22.2X35.1X6.2</t>
  </si>
  <si>
    <t>SUPER SEAL 73X93.28X9</t>
  </si>
  <si>
    <t>SUPER SEAL 28.6X55.75X12.70</t>
  </si>
  <si>
    <t>SUPER SEAL 40X58.25X10</t>
  </si>
  <si>
    <t>SUPER SEAL 70X90.25X13</t>
  </si>
  <si>
    <t>SUPER SEAL 275 DEPTH</t>
  </si>
  <si>
    <t>SUPER SEAL 50X80.30X11.79</t>
  </si>
  <si>
    <t>BS042090</t>
  </si>
  <si>
    <t>BD072051</t>
  </si>
  <si>
    <t>3B045032</t>
  </si>
  <si>
    <t>SUPER SEAL 60X80.25X10</t>
  </si>
  <si>
    <t>SUPER SEAL 32X47.2X6.9</t>
  </si>
  <si>
    <t>SUPER SEAL 34.92X57.26X15.5</t>
  </si>
  <si>
    <t>SUPER SEAL 27X38.3X7.8</t>
  </si>
  <si>
    <t>SUPER SEAL 60.33X75.4X8</t>
  </si>
  <si>
    <t>4D095075</t>
  </si>
  <si>
    <t>4B040028</t>
  </si>
  <si>
    <t>4D073058</t>
  </si>
  <si>
    <t>4B035028</t>
  </si>
  <si>
    <t>4D060040</t>
  </si>
  <si>
    <t>SUPER SEAL 44X74.17X12.7</t>
  </si>
  <si>
    <t>SUPER SEAL 41.15X49.43X6.22</t>
  </si>
  <si>
    <t>SUPER SEAL 28.60X38.25X6.15</t>
  </si>
  <si>
    <t>SUPER SEAL 133.32X159.06X13</t>
  </si>
  <si>
    <t>DH141122</t>
  </si>
  <si>
    <t>SUPER SEAL 45X62.5X9.94</t>
  </si>
  <si>
    <t>SUPER SEAL 55X80.25X8</t>
  </si>
  <si>
    <t>FPH57X76X9</t>
  </si>
  <si>
    <t>SUPER SEAL 57.1X76.35X12.64</t>
  </si>
  <si>
    <t>SUPER SEAL</t>
  </si>
  <si>
    <t>SUPER SEAL 35X50.23X8</t>
  </si>
  <si>
    <t>SUPER SEAL 41.28X62.13X11.84</t>
  </si>
  <si>
    <t>DH120100</t>
  </si>
  <si>
    <t>SUPER SEAL 15.90X42.85X15.06</t>
  </si>
  <si>
    <t>SUPER SEAL 41.08X62.17X16.35</t>
  </si>
  <si>
    <t>R02-L02-E</t>
  </si>
  <si>
    <t>SUPER SEAL 45X62.42X10</t>
  </si>
  <si>
    <t>SUPER SEAL 50.8X70.05X9.46</t>
  </si>
  <si>
    <t>SUPER SEAL 28.58X57.4X9.46</t>
  </si>
  <si>
    <t>SUPER SEAL 36.15X68.10X13.65</t>
  </si>
  <si>
    <t>SUPER SEAL 120X140.30X15</t>
  </si>
  <si>
    <t>SUPER SEAL 50X65.28X6</t>
  </si>
  <si>
    <t>SUPER SEAL 79.38X106.95X17.24</t>
  </si>
  <si>
    <t>SUPER SEAL 50.04X77.20X16.65</t>
  </si>
  <si>
    <t>SUPER SEAL 40X72.32X12</t>
  </si>
  <si>
    <t>SUPER SEAL 39.40X60.28X19</t>
  </si>
  <si>
    <t>RCWBGRL1</t>
  </si>
  <si>
    <t>RADIATOR COOLANT 1L</t>
  </si>
  <si>
    <t>STG. KNUCKLE ARM SWARAJ O/M 21 TEETH (P/ STG)</t>
  </si>
  <si>
    <t>STG. KNUCKLE ARM SWARAJ N/M 14 TEETH (P/ STG)</t>
  </si>
  <si>
    <t>KAMAL MOTOR</t>
  </si>
  <si>
    <t>RAKESH AUTOMOBILES</t>
  </si>
  <si>
    <t>SUPER SEAL 48X42.32X12</t>
  </si>
  <si>
    <t>SUPER SEAL 19.98X76.20X11.10</t>
  </si>
  <si>
    <t>SUPER SEAL 56X80.20X13/16</t>
  </si>
  <si>
    <t>SUPER SEAL 133.32X159.05X10/13</t>
  </si>
  <si>
    <t>SUPER SEAL 39.37X60.57X12.64</t>
  </si>
  <si>
    <t>SUPER SEAL 55X80.27X10</t>
  </si>
  <si>
    <t>R03-L05-E</t>
  </si>
  <si>
    <t>SUPER SEAL 47.6X70X9.52</t>
  </si>
  <si>
    <t>R03-L05-D</t>
  </si>
  <si>
    <t>SUPER SEAL 57.15X73.33X12.35</t>
  </si>
  <si>
    <t>SUPER SEAL 70X85.37X8</t>
  </si>
  <si>
    <t>SUPER SEAL 65X90.25X10</t>
  </si>
  <si>
    <t>RAM CYL PISTOL SEAL J.D(SET OF 3)</t>
  </si>
  <si>
    <t>MX075048</t>
  </si>
  <si>
    <t>SUPER SEAL 92X111.52X11.10</t>
  </si>
  <si>
    <t>4D072050</t>
  </si>
  <si>
    <t>SUPER SEAL 45X80.27X10</t>
  </si>
  <si>
    <t>SUPER SEAL 69.8X92.28X14.3</t>
  </si>
  <si>
    <t>SUPER SEAL 35X47.22X7</t>
  </si>
  <si>
    <t>SUPER SEAL 35X55X8</t>
  </si>
  <si>
    <t>4B036019</t>
  </si>
  <si>
    <t>SUPER SEAL 19X35.1X6.2</t>
  </si>
  <si>
    <t>SUPER SEAL 15.8X28.7X9.2</t>
  </si>
  <si>
    <t>SUPER SEAL 35X45.2X9</t>
  </si>
  <si>
    <t>SUPER SEAL 41.28X62.15X11</t>
  </si>
  <si>
    <t>SUPER SEAL 32X45.20X8</t>
  </si>
  <si>
    <t>A-56</t>
  </si>
  <si>
    <t>GK 2199/UN 825</t>
  </si>
  <si>
    <t>A-58</t>
  </si>
  <si>
    <t>OIL SEAL 40X62X10</t>
  </si>
  <si>
    <t>A-57</t>
  </si>
  <si>
    <t>OIL SEAL 53.2X78X13/145</t>
  </si>
  <si>
    <t>UN 799</t>
  </si>
  <si>
    <t>CLUTCH SHAFT SEAL (BIG) JD 5103</t>
  </si>
  <si>
    <t>UN 808</t>
  </si>
  <si>
    <t>HYD. ARM SEAL J.D</t>
  </si>
  <si>
    <t>OIL SEAL 110X140X13</t>
  </si>
  <si>
    <t>UN 795</t>
  </si>
  <si>
    <t>BRAKE PANDEL SEAL GREEN TRACTOR</t>
  </si>
  <si>
    <t>UN 797</t>
  </si>
  <si>
    <t>CHILLAM SEAL GREEN TRACTOR</t>
  </si>
  <si>
    <t>UN 796</t>
  </si>
  <si>
    <t>C PIN SEAL JD COMMON</t>
  </si>
  <si>
    <t>UN 820</t>
  </si>
  <si>
    <t>RAM CYL SEAL (SMALL) GREEN TRACTOR</t>
  </si>
  <si>
    <t>SEAL RATATION TYPE GREEN TRACTOR</t>
  </si>
  <si>
    <t>UN 831</t>
  </si>
  <si>
    <t>TIMING SEAL (COMMON) GREEN TRACTOR</t>
  </si>
  <si>
    <t>GK 1816</t>
  </si>
  <si>
    <t>ENGINE OIL 15W40 CI4 L8.5</t>
  </si>
  <si>
    <t>LE15W40CI4L8.5</t>
  </si>
  <si>
    <t>RADIATOR COOLANT GREEN (WB) 1/4</t>
  </si>
  <si>
    <t>PREM MOTORS</t>
  </si>
  <si>
    <t>POWER STG PIPE YUVO</t>
  </si>
  <si>
    <t>WATER PUMP ASSEMBLY JOHNDEERE</t>
  </si>
  <si>
    <t>SAI RAM AUTOMOBILES</t>
  </si>
  <si>
    <t>TOP LINK HANGER JD BIG</t>
  </si>
  <si>
    <t>DIESEL PIPE 8MM JD</t>
  </si>
  <si>
    <t>DIESEL PIPE JD 10MM</t>
  </si>
  <si>
    <t>FRONT STUB AXLE JOHN DEERE KRISH</t>
  </si>
  <si>
    <t>ATUL JI SAGAR</t>
  </si>
  <si>
    <t>RAJ TRACTORS</t>
  </si>
  <si>
    <t>POWER STG PIPE JOHN DEERE SMALL</t>
  </si>
  <si>
    <t>CLUTCH WITH PRESSURE PLATE ACE HYDRA 11"</t>
  </si>
  <si>
    <t xml:space="preserve">ENGINE OIL 8.5 L </t>
  </si>
  <si>
    <t>3280605100/3280871100</t>
  </si>
  <si>
    <t>RADIATOR COOLANT WATER BLENDED 1 LITER</t>
  </si>
  <si>
    <t>BREAKE SHOE SPRING INTER  LOCAL</t>
  </si>
  <si>
    <t>007215740V91</t>
  </si>
  <si>
    <t>POWER STG HOSE YUVO N/M</t>
  </si>
  <si>
    <t>007221221V91</t>
  </si>
  <si>
    <t>POWER STG HOSE YUVO</t>
  </si>
  <si>
    <t>HAND BREAK ASSY W/O WIRE</t>
  </si>
  <si>
    <t>GK 1157</t>
  </si>
  <si>
    <t xml:space="preserve">FRONT STUB AXLE JOHN DEERE KRISH </t>
  </si>
  <si>
    <t>CLUTCH PLATE SWARAJ XM 8 T. (RIGID) PT800/PT806</t>
  </si>
  <si>
    <t>GK 2411 B</t>
  </si>
  <si>
    <t>TROLLEY PIPE 30''   EPDM (MALE + FEMALE)</t>
  </si>
  <si>
    <t>SIDE ARM JD 47 TEETH</t>
  </si>
  <si>
    <t>SRI SAI RAM AUTOMOBILES</t>
  </si>
  <si>
    <t>TOPLINK HANGER JD</t>
  </si>
  <si>
    <t>KING PIN ASSY W/ARM JOHN DEERE 1503 (LH)</t>
  </si>
  <si>
    <t>UN 123</t>
  </si>
  <si>
    <t>CENTRE PIN FLANGE J.D (O/M)</t>
  </si>
  <si>
    <t>A-15</t>
  </si>
  <si>
    <t>UN 124</t>
  </si>
  <si>
    <t>CENTRE PIN FLANGE J.D (N/M)</t>
  </si>
  <si>
    <t>POWER STG. JACK N/M JOHNDEERE</t>
  </si>
  <si>
    <t>POWER STG. JACK O/M JOHNDEERE</t>
  </si>
  <si>
    <t>CONNECTING ROD JOHNDEERE</t>
  </si>
  <si>
    <t>HOSE PIPE KIT GREEN TRACTOR</t>
  </si>
  <si>
    <t>COOLANT BOTTLE N/M GREEN TRACTOR</t>
  </si>
  <si>
    <t>UN 47</t>
  </si>
  <si>
    <t>SILENCER ELBOW GREEN TRACTOR</t>
  </si>
  <si>
    <t>TOOL BOX JOHNDEERE</t>
  </si>
  <si>
    <t>POWER STG. HOSE PIPE JD</t>
  </si>
  <si>
    <t>RADIATOR HOSE JD</t>
  </si>
  <si>
    <t>POWER STG. PIPE (SMALL) J.D</t>
  </si>
  <si>
    <t>UN 218</t>
  </si>
  <si>
    <t>POWER STG. PIPE (MEDIUM) JD</t>
  </si>
  <si>
    <t>UN 219</t>
  </si>
  <si>
    <t>POWER STG. PIPE (BIG) JD</t>
  </si>
  <si>
    <t>TOPLINK HANGER JD SMALL (5103)</t>
  </si>
  <si>
    <t>TOPLINK HANGER JD BIG (5103)</t>
  </si>
  <si>
    <t>UN 296</t>
  </si>
  <si>
    <t>CLUTCH BEARING COVER BIG JD N/M (6013)</t>
  </si>
  <si>
    <t>UN 305</t>
  </si>
  <si>
    <t>CLUTCH HUB FOR PTO JOHNDEERE</t>
  </si>
  <si>
    <t>UN 507</t>
  </si>
  <si>
    <t>BRAKE LOCKING PIN SMALL JD 5310</t>
  </si>
  <si>
    <t>UN 506</t>
  </si>
  <si>
    <t>BRAKE LOCKING PIN BIG JD 5310</t>
  </si>
  <si>
    <t>CLUTCH PADEL SHAFT JD</t>
  </si>
  <si>
    <t>CHAIN U JOHNDEERE</t>
  </si>
  <si>
    <t>CHAIN D LINK JD</t>
  </si>
  <si>
    <t>LEVELLING YOKE JD WITH SHAFT</t>
  </si>
  <si>
    <t>LEVELLING LINK YOKE SHAFT JD</t>
  </si>
  <si>
    <t>LOWER LINK BALL JD</t>
  </si>
  <si>
    <t>CHAIN CENTER ROD JOHNDEERE</t>
  </si>
  <si>
    <t>CLUTCH BEARING COVER JD (6009)</t>
  </si>
  <si>
    <t>UN 297</t>
  </si>
  <si>
    <t>CLUTCH YOKE ASSY JD</t>
  </si>
  <si>
    <t>UN 518</t>
  </si>
  <si>
    <t>BRAKE ROD YOKE JD</t>
  </si>
  <si>
    <t>CLUTCH FORK JD MAIN</t>
  </si>
  <si>
    <t>CLUTCH FORK JD PRO</t>
  </si>
  <si>
    <t>CLUTCH KIT JD MAIN</t>
  </si>
  <si>
    <t>CLUTCH KIT JD PRO</t>
  </si>
  <si>
    <t>UN 312</t>
  </si>
  <si>
    <t>CLUTCH PADEL SPRING JD 5310</t>
  </si>
  <si>
    <t>UN 509</t>
  </si>
  <si>
    <t>HAND BREAK SPRING JD ( THIN)</t>
  </si>
  <si>
    <t>BREAK SHOW JD SPRING</t>
  </si>
  <si>
    <t>UN 504</t>
  </si>
  <si>
    <t>HYD. SPRING JOHNDEERE</t>
  </si>
  <si>
    <t>PTO COUPLING JD (22 T)</t>
  </si>
  <si>
    <t>GEAR BOX SPRING JD &amp; BALL KIT</t>
  </si>
  <si>
    <t>GEAR BOX SPRING JD &amp; BALL</t>
  </si>
  <si>
    <t>CLUTCH ROD JD 5103</t>
  </si>
  <si>
    <t>UN 374</t>
  </si>
  <si>
    <t>COUPLING SLIDING JD (34 T)</t>
  </si>
  <si>
    <t>INNER RING JD (34 T)</t>
  </si>
  <si>
    <t>UN 361</t>
  </si>
  <si>
    <t>COUPLING SLIDING JD (26 T)</t>
  </si>
  <si>
    <t>INNER RING JD (26 T)</t>
  </si>
  <si>
    <t>GEAR 38/34 TEETH JD 5310</t>
  </si>
  <si>
    <t>GEAR 34/43 TEETH JD PLAIN</t>
  </si>
  <si>
    <t>GEAR 28/34 TEETH JD</t>
  </si>
  <si>
    <t>GEAR 31/34 TEETH JD</t>
  </si>
  <si>
    <t>GEAR 35-28-18 TEETH JD</t>
  </si>
  <si>
    <t>UN 562</t>
  </si>
  <si>
    <t>HYD SEAT SPRING JD</t>
  </si>
  <si>
    <t>DIESEL TANK TEA JD</t>
  </si>
  <si>
    <t>DIESEL TANK CAP JD (SMALL)</t>
  </si>
  <si>
    <t xml:space="preserve">PUSH ROD JD </t>
  </si>
  <si>
    <t>GEAR 34/33 TEETH JD</t>
  </si>
  <si>
    <t>POWER STG. JACK ROD</t>
  </si>
  <si>
    <t>HYD. ADOPTER JD SMALL</t>
  </si>
  <si>
    <t>HYD. ADOPTER JD BOTH SIDE THREAD</t>
  </si>
  <si>
    <t>HYD. ADOPTER JD BIG</t>
  </si>
  <si>
    <t>UN 867</t>
  </si>
  <si>
    <t>R04-L09-B</t>
  </si>
  <si>
    <t>TANK TEA JD SMALL</t>
  </si>
  <si>
    <t>DIESEL TANK CAP JD O/M</t>
  </si>
  <si>
    <t>STAR PIN JD 5103</t>
  </si>
  <si>
    <t>STAR PIN JD 5104 (SET OF 3)</t>
  </si>
  <si>
    <t>STAR PIN JD 5310</t>
  </si>
  <si>
    <t>TEMP METER TEA JD</t>
  </si>
  <si>
    <t>SENSOR ROD JD</t>
  </si>
  <si>
    <t xml:space="preserve">OIL DIPSTICK JD </t>
  </si>
  <si>
    <t>NT CRIP VALVE JD</t>
  </si>
  <si>
    <t>UN 871</t>
  </si>
  <si>
    <t>CHAMBER NUT JD</t>
  </si>
  <si>
    <t>HOUSING PIN NUT JD</t>
  </si>
  <si>
    <t>HYD. METAL PIPE BIG JD</t>
  </si>
  <si>
    <t>GEAR BOX RAIL SHAFT BIG JD (SET OF 3)</t>
  </si>
  <si>
    <t>GEAR BOX RAIL SHAFT SMALL</t>
  </si>
  <si>
    <t>HYD. METAL PIPE JD MEDIUM</t>
  </si>
  <si>
    <t>HYD. METAL PIPE JD SMALL</t>
  </si>
  <si>
    <t>THRUST WASHER JD</t>
  </si>
  <si>
    <t>HYD TIE ROD BUSH JD</t>
  </si>
  <si>
    <t>HYD TIE ROD LEVER JD</t>
  </si>
  <si>
    <t>PLATE HYD. TIE ROD JD</t>
  </si>
  <si>
    <t>HYD. TIE ROD JD</t>
  </si>
  <si>
    <t>HYD. TIE ROD ASSY JD</t>
  </si>
  <si>
    <t>STARTING KEY JD</t>
  </si>
  <si>
    <t>R02-L07-A</t>
  </si>
  <si>
    <t>REAR AXLE TOP LOCK JD</t>
  </si>
  <si>
    <t>CENTER PIN E SHIM JD</t>
  </si>
  <si>
    <t>STAR WASHER JD (SET OF 6)</t>
  </si>
  <si>
    <t>SPANDLE WASHER JD</t>
  </si>
  <si>
    <t>CENTRE PIN JD WASHER</t>
  </si>
  <si>
    <t>UN 699</t>
  </si>
  <si>
    <t>A-14</t>
  </si>
  <si>
    <t>UN 691</t>
  </si>
  <si>
    <t>MUDGUARD BOLT (BIG) G/T 5103/5310</t>
  </si>
  <si>
    <t>FRONT WHEEL BOLT JOHNDEERE (SMALL)</t>
  </si>
  <si>
    <t>REAR WEIGHT BOLT G/T (MEDIUM)</t>
  </si>
  <si>
    <t>REAR WEIGHT BOLT G/T (SMALL)</t>
  </si>
  <si>
    <t>SPANDLE ARM BOLT W/O NUT G/T 5103</t>
  </si>
  <si>
    <t>KING PIN ARM G/T (SMALL)</t>
  </si>
  <si>
    <t>SPANDLE ARM BOLT W/N GREET TRACTON 5310</t>
  </si>
  <si>
    <t>UN 484</t>
  </si>
  <si>
    <t>SUCTION FILTER G/T 5310</t>
  </si>
  <si>
    <t>SUCTION FILTER JOHNDEERE 5203</t>
  </si>
  <si>
    <t>UN 693</t>
  </si>
  <si>
    <t>REAR WHEEL BOLT G/T LONG TYPE</t>
  </si>
  <si>
    <t>BENJO BOLT GREEN TRACTOR</t>
  </si>
  <si>
    <t>UN 703</t>
  </si>
  <si>
    <t>STAR BODY BOLT G/T 5310 WITH LOSE</t>
  </si>
  <si>
    <t>BRAKE PRESSURE BOLT G/T</t>
  </si>
  <si>
    <t>CENTER PIN G/T BOLT</t>
  </si>
  <si>
    <t>LOWER LINK BRACKET JOHNDEERE</t>
  </si>
  <si>
    <t>REAR AXLE TOP BOLT JOHNDEERE</t>
  </si>
  <si>
    <t>T PIN BIG G/T</t>
  </si>
  <si>
    <t>T PIN LOW THIN G/T</t>
  </si>
  <si>
    <t>T PIN LOWER THIN G/T</t>
  </si>
  <si>
    <t>UN 212</t>
  </si>
  <si>
    <t>POWER STG ELBOW J/D</t>
  </si>
  <si>
    <t>T PIN SMALL GREEN TRACTOR</t>
  </si>
  <si>
    <t>T PIN WITH GUTKA G/T</t>
  </si>
  <si>
    <t>UN 604</t>
  </si>
  <si>
    <t>T PIN GUTKA G/T (THIN)</t>
  </si>
  <si>
    <t>TOP LINK PIN JOHNDEERE (D TYPE)</t>
  </si>
  <si>
    <t>HI TECH PIN JOHNDEERE</t>
  </si>
  <si>
    <t>Y ROD PIN JOHNDEERE</t>
  </si>
  <si>
    <t>A-14/A-14</t>
  </si>
  <si>
    <t>R03-L07-A/R02-L07-A</t>
  </si>
  <si>
    <t>UN 656</t>
  </si>
  <si>
    <t>KING PIN BUSH JOHNDEERE COMMON</t>
  </si>
  <si>
    <t>SPANDLE BUSH GLOBAL JOHNDEERE</t>
  </si>
  <si>
    <t>CENTER PIN BUSH G/T 5310</t>
  </si>
  <si>
    <t>CENTER PIN BUSH G/T 5103</t>
  </si>
  <si>
    <t>CENTER PIN BUSH G/T 5203</t>
  </si>
  <si>
    <t>UN 650</t>
  </si>
  <si>
    <t>CLUTCH BODY BUSH JD</t>
  </si>
  <si>
    <t>UN 654</t>
  </si>
  <si>
    <t>BRAKE PADEL BUSH JD</t>
  </si>
  <si>
    <t>POWER STG. JACK ROD BUSH JD</t>
  </si>
  <si>
    <t>BRAKE PADEL BUSH JD (SMALL)</t>
  </si>
  <si>
    <t>SEAT SLIDING BUSH JD</t>
  </si>
  <si>
    <t>STARING SWITCH JD</t>
  </si>
  <si>
    <t>BATTERY ROD PATI JD</t>
  </si>
  <si>
    <t>BATTERY ROD BOLT JD</t>
  </si>
  <si>
    <t>UN 819</t>
  </si>
  <si>
    <t>RAM CYLINDER SEAL JD (PACK OF 3)</t>
  </si>
  <si>
    <t>UN 210</t>
  </si>
  <si>
    <t>POWER STG BRING JD</t>
  </si>
  <si>
    <t>WATER BODY ROTTAR JD</t>
  </si>
  <si>
    <t>REAR WHEEL RETAINER JD (SMALL)</t>
  </si>
  <si>
    <t>REAR WHEEL RETAINER JD (BIG)</t>
  </si>
  <si>
    <t>POWER STG JACK PIN JD</t>
  </si>
  <si>
    <t>WATER BODY BEARING KIT J/D</t>
  </si>
  <si>
    <t>WATER BODY BEARING J/D</t>
  </si>
  <si>
    <t>WATER PUMP ASSY JD</t>
  </si>
  <si>
    <t>DIESEL TANK PIPE (THIN COMMON) JD</t>
  </si>
  <si>
    <t>WATER SEPARATOR JD</t>
  </si>
  <si>
    <t>GEAR KNOB</t>
  </si>
  <si>
    <t>SILENCER CLAMP JD</t>
  </si>
  <si>
    <t>UN 127</t>
  </si>
  <si>
    <t>FRONT WHEEL CAP ROUND JD</t>
  </si>
  <si>
    <t>UN 227</t>
  </si>
  <si>
    <t>JYOTI</t>
  </si>
  <si>
    <t>KHALID</t>
  </si>
  <si>
    <t>BONNET SHOCKER JD</t>
  </si>
  <si>
    <t>GK 007 A</t>
  </si>
  <si>
    <t>OIL BRAKE PLATE  NEW HOLLAND  6.5" 22 TEETH O.E</t>
  </si>
  <si>
    <t>GK 005 B</t>
  </si>
  <si>
    <t>OIL BRAKE PLATE  EICHER 6.5" 10 TEETH O.E</t>
  </si>
  <si>
    <t>GK 017 A</t>
  </si>
  <si>
    <t>OIL BRAKE PLATE  FARMTRAC 9.5" 33 TEETH O.E</t>
  </si>
  <si>
    <t>GK 001 B</t>
  </si>
  <si>
    <t>OIL BRAKE PLATE  SWARAJ 6.5" 14 TEETH O.E</t>
  </si>
  <si>
    <t>GK 002B</t>
  </si>
  <si>
    <t>OIL BRAKE PLATE  ARJUN 7" 18 TEETH O.E</t>
  </si>
  <si>
    <t>GK 032 B</t>
  </si>
  <si>
    <t>OIL STEEL PLATE  SWARAJ 6.5" O.E</t>
  </si>
  <si>
    <t>R03-L04-E</t>
  </si>
  <si>
    <t>BRAKE LINING HMT 2511 RIGID AVS (Set of 4 Pcs.)</t>
  </si>
  <si>
    <t>STARING WHEEL HMT 3522</t>
  </si>
  <si>
    <t>CLUTCH PLATE SWARAJ XM (HIGH COPPER) 11",8 TEETH</t>
  </si>
  <si>
    <t>CLUTCH PLATE SWARAJ XM 11",8 TEETH</t>
  </si>
  <si>
    <t>UN 2648 A</t>
  </si>
  <si>
    <t>CHAIN U PIN BIG BHOOMIPUTRA / NST  O.E</t>
  </si>
  <si>
    <t>R15-L04-A/R15-L04-B</t>
  </si>
  <si>
    <t>R11-L06-C/R11-L05-B</t>
  </si>
  <si>
    <t>R11-L06-B/R11-L07-B</t>
  </si>
  <si>
    <t>R13-L07-B/R13-L06-B</t>
  </si>
  <si>
    <t>R12-L07-A/R12-L06-A</t>
  </si>
  <si>
    <t>R09-L05-A/R09-L04-A</t>
  </si>
  <si>
    <t>R10-L04-A/R10-L05-A</t>
  </si>
  <si>
    <t>R11-L07-A/R11-L06-A</t>
  </si>
  <si>
    <t>R08-L04-A/R08-L05-A</t>
  </si>
  <si>
    <t>OPENING STOCK</t>
  </si>
  <si>
    <t>UN 2729 D</t>
  </si>
  <si>
    <t>SIDE STICKER L/M (RED)  MKM 575 DI (EXPORT)</t>
  </si>
  <si>
    <t>POWER STG UNIT JOHNDEERE XCEL-45 (VSP 100).</t>
  </si>
  <si>
    <t>UJ CROSS FOR ROTAVATOR</t>
  </si>
  <si>
    <t>BRAND NAME</t>
  </si>
  <si>
    <t>UNIQUE</t>
  </si>
  <si>
    <t>REXROTH</t>
  </si>
  <si>
    <t>REAR AXLE</t>
  </si>
  <si>
    <t>LUK</t>
  </si>
  <si>
    <t>GEEKEN</t>
  </si>
  <si>
    <t>EATON</t>
  </si>
  <si>
    <t>DOWTY</t>
  </si>
  <si>
    <t>COMMON</t>
  </si>
  <si>
    <t>BANCO</t>
  </si>
  <si>
    <t>AMREP</t>
  </si>
  <si>
    <t>R05-L05-A/R05-L06-A</t>
  </si>
  <si>
    <t>R08-L05-A/R09-L04-A</t>
  </si>
  <si>
    <t>R10-L03-A/R10-L04-A</t>
  </si>
  <si>
    <t>GK 685 B</t>
  </si>
  <si>
    <t>BALL JOINT FARMTRAC</t>
  </si>
  <si>
    <t>INWARD</t>
  </si>
  <si>
    <t>LOWER LINK ARM POWER STG YUVO</t>
  </si>
  <si>
    <t>DMW 501</t>
  </si>
  <si>
    <t>HYD PUMP ESCORT C-335 ALLUMINIUM BODY</t>
  </si>
  <si>
    <t>DMW 503</t>
  </si>
  <si>
    <t>HYD Pump Yuvraj 215</t>
  </si>
  <si>
    <t>HYD PUMP MAHINDRA DI REGULAR</t>
  </si>
  <si>
    <t>DMW 505</t>
  </si>
  <si>
    <t>HYD PUMP M&amp;M H.D LOAD MAXX (22 CC)</t>
  </si>
  <si>
    <t>DMW 506</t>
  </si>
  <si>
    <t>HYD PUMP MAHINDRA ARJUN</t>
  </si>
  <si>
    <t>DMW 508</t>
  </si>
  <si>
    <t>HYD PUMP MAHINDRA AIR FLOW (MAHINDRA SINGLE CYL)</t>
  </si>
  <si>
    <t>DMW 510</t>
  </si>
  <si>
    <t>HYD PUMP HMT 2011,5911 STEEL BODY</t>
  </si>
  <si>
    <t>DMW 512 A</t>
  </si>
  <si>
    <t>HYD PUMP HMT 4922,6522</t>
  </si>
  <si>
    <t>DMW 513</t>
  </si>
  <si>
    <t>HYD PUMP HMT 2522 ALUMINIUM BODY</t>
  </si>
  <si>
    <t>DMW 515</t>
  </si>
  <si>
    <t>HYD PUMP SWARAJ722FE,724FE,735FE</t>
  </si>
  <si>
    <t>DMW 516</t>
  </si>
  <si>
    <t>HYD PUMP SWARAJ 735 XT</t>
  </si>
  <si>
    <t>DMW 518</t>
  </si>
  <si>
    <t>HYD PUMP SWARAJ 855 (SMALL COLLER)</t>
  </si>
  <si>
    <t>DMW 519</t>
  </si>
  <si>
    <t>HYD PUMP SWARAJ 855FE (BIG COLLER)</t>
  </si>
  <si>
    <t>DMW 520 A</t>
  </si>
  <si>
    <t>SWARAJ POWER STG HD</t>
  </si>
  <si>
    <t>DMW 522 A</t>
  </si>
  <si>
    <t>HYD PUMP SWARAJ 744 XM / 855 FE</t>
  </si>
  <si>
    <t>DMW 524</t>
  </si>
  <si>
    <t>HYD PUMP FORD CARADGE BIG BODY USHA</t>
  </si>
  <si>
    <t>DMW 527</t>
  </si>
  <si>
    <t>HYD PUMP EICHER 14 SPLINE</t>
  </si>
  <si>
    <t>DMW 528</t>
  </si>
  <si>
    <t>HYD PUMP EICHER VELTRA 14 TEETH (LONG SHAFT</t>
  </si>
  <si>
    <t>DMW 529</t>
  </si>
  <si>
    <t>HYD PUMP EICHER O/M (LONG SHAFT)</t>
  </si>
  <si>
    <t>DMW 530</t>
  </si>
  <si>
    <t>HYD PUMP EICHER 364 NC, 312 NC AND 385 NC</t>
  </si>
  <si>
    <t>DMW 531</t>
  </si>
  <si>
    <t>HYD PUMP EICHER EXTRAC AIR COOLED ENGINE</t>
  </si>
  <si>
    <t>DMW 532</t>
  </si>
  <si>
    <t>HYD PUMP EICHER 312,333&amp;380</t>
  </si>
  <si>
    <t>DMW 533 A</t>
  </si>
  <si>
    <t>HYD PUMP EICHER 6 SPLINE (SINGLE CYL.)</t>
  </si>
  <si>
    <t>DMW 534</t>
  </si>
  <si>
    <t>HYD PUMP FARMTRAC 45,50,60</t>
  </si>
  <si>
    <t>DMW 535</t>
  </si>
  <si>
    <t>HYD PUMP FARMTRAC 60 LOADMAX 22CC</t>
  </si>
  <si>
    <t>DMW 538</t>
  </si>
  <si>
    <t>HYD PUMP POWERTRAC 439</t>
  </si>
  <si>
    <t>DMW 539</t>
  </si>
  <si>
    <t>HYD PUMP J.D 2 HOLE</t>
  </si>
  <si>
    <t>DMW 540</t>
  </si>
  <si>
    <t>HYD PUMP J.D 3 HOLE</t>
  </si>
  <si>
    <t>DMW 542 A</t>
  </si>
  <si>
    <t>HYD PUMP INDOFARM 2040-2045</t>
  </si>
  <si>
    <t>DMW 543 A</t>
  </si>
  <si>
    <t>HYD PUMP INDOFARM 11SPLINE 12CC</t>
  </si>
  <si>
    <t>DMW 543 B</t>
  </si>
  <si>
    <t>HYD PUMP INDOFARM 11 SPLINE 16 CC</t>
  </si>
  <si>
    <t>DMW 544</t>
  </si>
  <si>
    <t>HYD PUMP NEW HOLLAND3230-3030-EAR TYPE</t>
  </si>
  <si>
    <t>DMW 545 A</t>
  </si>
  <si>
    <t>HYD PUMP NEW HOLLAND3630 LOADMAX</t>
  </si>
  <si>
    <t>DMW 546</t>
  </si>
  <si>
    <t>HYD PUMP NEW HOLLAND 4710 (H.D)</t>
  </si>
  <si>
    <t>DMW 549</t>
  </si>
  <si>
    <t>HYD PUMP SONALIKA FOUR HOLE KEY TYPE</t>
  </si>
  <si>
    <t>DMW 550</t>
  </si>
  <si>
    <t>HYD PUMP SONALIKA 14 SPLINE (2/2 HOLE) LONG</t>
  </si>
  <si>
    <t>DMW 551</t>
  </si>
  <si>
    <t>HYD PUMP SONALIKA 4/2 HOLE LONG BODY</t>
  </si>
  <si>
    <t>DMW 553</t>
  </si>
  <si>
    <t>HYD PUMP SONALIKA O/M COTTAR TY (LONG BODY)</t>
  </si>
  <si>
    <t>DMW 555</t>
  </si>
  <si>
    <t>HYD PUMP SONALIKA 730 DI (COTTAR TYPE)</t>
  </si>
  <si>
    <t>DMW 556</t>
  </si>
  <si>
    <t>HYD PUMP SONALIKA DI35, DI 60 (11 TEETH)</t>
  </si>
  <si>
    <t>DMW 557</t>
  </si>
  <si>
    <t>HYD PUMP SONALIKA DI60 LOAD MAX 22 CC</t>
  </si>
  <si>
    <t>DMW 558</t>
  </si>
  <si>
    <t>HYD PUMP STANDARD TRACTOR</t>
  </si>
  <si>
    <t>DMW 561</t>
  </si>
  <si>
    <t>HYD PUMP PREET 11 SPLINE 12CC N/M</t>
  </si>
  <si>
    <t>DMW 563</t>
  </si>
  <si>
    <t>HYD PUMP ACE TRACTOR 350</t>
  </si>
  <si>
    <t>DMW 565</t>
  </si>
  <si>
    <t>HYD PUMP ACE 450</t>
  </si>
  <si>
    <t>DMW 569</t>
  </si>
  <si>
    <t>HYD PUMP SAME GREAVES 19 CC</t>
  </si>
  <si>
    <t>DMW 573</t>
  </si>
  <si>
    <t>HYD PUMP SWARAJ 735FE (BIG COLLAR 2X2,HOLE)</t>
  </si>
  <si>
    <t>DMW 574</t>
  </si>
  <si>
    <t>HYD PUMP SWARAJ 744FE (BIG COLLAR 2X4,HOLE)</t>
  </si>
  <si>
    <t>DMW 575</t>
  </si>
  <si>
    <t>HYD PUMP SWARAJ 855 (BIG COLLAR 4X4 HOLE)</t>
  </si>
  <si>
    <t>DMW 584</t>
  </si>
  <si>
    <t>HYD PUMP TENDOM ARJUN NOVO Y ELBOW 2 HOLE</t>
  </si>
  <si>
    <t>DMW 586</t>
  </si>
  <si>
    <t>HYD PUMP TENDOM EICHER 485, 557 TAPER SHAFT</t>
  </si>
  <si>
    <t>DMW 588</t>
  </si>
  <si>
    <t>HYD PUMP TENDOM FARMTRAC 65-70 HP</t>
  </si>
  <si>
    <t>DMW 605</t>
  </si>
  <si>
    <t>CYL HEAD ASSY EICHER 115 MODEL N/C</t>
  </si>
  <si>
    <t>DMW 607</t>
  </si>
  <si>
    <t>CYL HEAD ASSY EICHER XTRAC 2.95 MODEL</t>
  </si>
  <si>
    <t>DMW 608</t>
  </si>
  <si>
    <t>CYL HEAD ASSY MAHINDRA AIR FLOW</t>
  </si>
  <si>
    <t>DMW 609</t>
  </si>
  <si>
    <t>HYD PUMP COMBINE(M&amp;M BRG TY) CLOCK WISE</t>
  </si>
  <si>
    <t>DMW 610</t>
  </si>
  <si>
    <t>HYD PUMP COMBINE THREAD TYPE CLOCK WISE</t>
  </si>
  <si>
    <t>RANE STG ASSY SINGLE LEVER PWERTRAC / FT</t>
  </si>
  <si>
    <t>RANE STG ASSY SONALIKA</t>
  </si>
  <si>
    <t>ZF7340800811</t>
  </si>
  <si>
    <t>STG ASSY SONALIKA ZF</t>
  </si>
  <si>
    <t>ZF7340900810</t>
  </si>
  <si>
    <t>STG ASSY SWARAJ ZF</t>
  </si>
  <si>
    <t>ZF7340900831</t>
  </si>
  <si>
    <t>DIAMOND</t>
  </si>
  <si>
    <t>A-13</t>
  </si>
  <si>
    <t>FIELD STOCK</t>
  </si>
  <si>
    <t>CHAMBER NUT INTER DI</t>
  </si>
  <si>
    <t>UN 2221 A</t>
  </si>
  <si>
    <t>MAIN DISC SWARAJ 12"</t>
  </si>
  <si>
    <t>WATER PUMP ASSEMBLY EURO POWERTRAC</t>
  </si>
  <si>
    <t xml:space="preserve">AAJAM </t>
  </si>
  <si>
    <t>V.R AUTO PRODUCTS</t>
  </si>
  <si>
    <t>VENKATA SAI TRACTOR</t>
  </si>
  <si>
    <t>SRI JI</t>
  </si>
  <si>
    <t>CHANDRAKAR</t>
  </si>
  <si>
    <t>FRONT WHEEL BOLT JOHNDEERE (BIG)</t>
  </si>
  <si>
    <t>RC 90718 DP</t>
  </si>
  <si>
    <t>RC 90718 CA</t>
  </si>
  <si>
    <t>CLUTCH PLATE SARPANCH 5 SPRING</t>
  </si>
  <si>
    <t>PRESSURE PLATE ASSY DIAPHRAGM TYPE</t>
  </si>
  <si>
    <t>CLOSING STOCK</t>
  </si>
  <si>
    <t>MUNNA SPARE</t>
  </si>
  <si>
    <t>CITY AUTOMOBILES</t>
  </si>
  <si>
    <t>BREAK VALVE FITTING</t>
  </si>
  <si>
    <t>GK 1472 A/UN 2783 A</t>
  </si>
  <si>
    <t>GK 1503/UN 2839</t>
  </si>
  <si>
    <t>GK 977/UN 1374</t>
  </si>
  <si>
    <t>PUNJAB IRON STORE</t>
  </si>
  <si>
    <t>FROM SHOP FOR PIS ORDER</t>
  </si>
  <si>
    <t>SLN TRACTOR</t>
  </si>
  <si>
    <t>AAFIYA TRACTOR</t>
  </si>
  <si>
    <t>PERFECT LUDHIYANA</t>
  </si>
  <si>
    <t>AMBA</t>
  </si>
  <si>
    <t>GK 140/UN 1706</t>
  </si>
  <si>
    <t>UN 1954/UN 1758</t>
  </si>
  <si>
    <t>UN 1469 A/GK 573</t>
  </si>
  <si>
    <t>GK 311/UN 1714</t>
  </si>
  <si>
    <t>GK 1071/UN 1424</t>
  </si>
  <si>
    <t>GK 1071 A/UN 1424 A</t>
  </si>
  <si>
    <t>EXP 00001</t>
  </si>
  <si>
    <t>NFL</t>
  </si>
  <si>
    <t>GK 013/UN 3706</t>
  </si>
  <si>
    <t>UN 10525</t>
  </si>
  <si>
    <t>DUST COVER 6 HOLE DOUBLE STEP MAHINDRA</t>
  </si>
  <si>
    <t>UN 1585 L</t>
  </si>
  <si>
    <t>POWER STARING CYL L/M YUVO O.E</t>
  </si>
  <si>
    <t>SAMASTIPUR</t>
  </si>
  <si>
    <t>BAJAJ</t>
  </si>
  <si>
    <t>SRI RAMAANJANEYA</t>
  </si>
  <si>
    <t>GK 1384/GK 1350</t>
  </si>
  <si>
    <t>GK 003/UN 3695</t>
  </si>
  <si>
    <t>TINKU JI SARKHEJ</t>
  </si>
  <si>
    <t>EXCEPTION ENTRY</t>
  </si>
  <si>
    <t>GK 1545/UN 2838</t>
  </si>
  <si>
    <t>GK 563/UN 1454 B</t>
  </si>
  <si>
    <t>UN 1469 B/GK 574</t>
  </si>
  <si>
    <t>SAI RAM AUTOMOBILE</t>
  </si>
  <si>
    <t>VASVI ENGINEER</t>
  </si>
  <si>
    <t>MAA JAGDAMBA</t>
  </si>
  <si>
    <t>GK 142/UN 1703</t>
  </si>
  <si>
    <t>GK 1472</t>
  </si>
  <si>
    <t>GK 1073/UN 1426</t>
  </si>
  <si>
    <t>GK 1073 A/UN 1426 A</t>
  </si>
  <si>
    <t>GK 551/UN 1445</t>
  </si>
  <si>
    <t>RAHUL MOTORS</t>
  </si>
  <si>
    <t>GK 752/UN 1567</t>
  </si>
  <si>
    <t>GK 2440 B</t>
  </si>
  <si>
    <t>RANE STG ASSY INTER DI 51 DEGREE</t>
  </si>
  <si>
    <t>RANE STG ASSY SARPANCH 63 DEGREE</t>
  </si>
  <si>
    <t>RANE STG ASSY SINGLE LEVER POWERTRAC / FT</t>
  </si>
  <si>
    <t>STARING ASSEMBLY CASTING INTER DI 51 DEGREE</t>
  </si>
  <si>
    <t>GK 2592</t>
  </si>
  <si>
    <t>GK 2591</t>
  </si>
  <si>
    <t>BRACKET PIN SWARAJ 855 N/M (PLAIN)</t>
  </si>
  <si>
    <t>BRACKET PIN</t>
  </si>
  <si>
    <t>GK 2593</t>
  </si>
  <si>
    <t>GK 2594</t>
  </si>
  <si>
    <t>GK 2595</t>
  </si>
  <si>
    <t>GK 2596</t>
  </si>
  <si>
    <t>GK 2597</t>
  </si>
  <si>
    <t>GK 2598</t>
  </si>
  <si>
    <t>GK 2599</t>
  </si>
  <si>
    <t>GK 2600</t>
  </si>
  <si>
    <t>GK 2601</t>
  </si>
  <si>
    <t>HITCH PIN 1"*5''</t>
  </si>
  <si>
    <t>GK 2603</t>
  </si>
  <si>
    <t>GK 2607</t>
  </si>
  <si>
    <t>HITCH PIN 1"*12''</t>
  </si>
  <si>
    <t>GK 2608</t>
  </si>
  <si>
    <t>HITCH PIN 1"*14''</t>
  </si>
  <si>
    <t>GK 2627</t>
  </si>
  <si>
    <t>TOP LINK PIN SWARAJ 20 MM (11")</t>
  </si>
  <si>
    <t>BRACKET PIN SWARAJ 735</t>
  </si>
  <si>
    <t>GK 2494</t>
  </si>
  <si>
    <t>TROLLEY MALE FEMALE JOHN DEERE BIG (PUSH TYPE)</t>
  </si>
  <si>
    <t>TROLLEY MALE FEMALE NEW HOLLAND (PUSH TYPE)</t>
  </si>
  <si>
    <t>FRONT WHEEL HUB MAHINDRA ARJUN 6 HOLE 501349-32206</t>
  </si>
  <si>
    <t>GK 906/UN 1412</t>
  </si>
  <si>
    <t>UN 1450/GK 553</t>
  </si>
  <si>
    <t>SPANDLE SHAFT HMT 3511</t>
  </si>
  <si>
    <t>PAL AUTOMOBILES</t>
  </si>
  <si>
    <t>WATER PUMP SEAL J/D</t>
  </si>
  <si>
    <t>CHAIN U WITH PIN JOHNDEERE</t>
  </si>
  <si>
    <t>GEAR BOOT J/D</t>
  </si>
  <si>
    <t>WATER PUMP REPAIR KIT J/D</t>
  </si>
  <si>
    <t>COOLANT BOTTLE CAP J/D</t>
  </si>
  <si>
    <t>GK 1501/UN 2804</t>
  </si>
  <si>
    <t>UN 2836/GK 1543</t>
  </si>
  <si>
    <t>UN 3679/GK 203</t>
  </si>
  <si>
    <t>UN 1425/GK 1077</t>
  </si>
  <si>
    <t>UN 1425 A/GK 1077 A</t>
  </si>
  <si>
    <t>UN 1414/GK 904</t>
  </si>
  <si>
    <t>VENKATA SAI</t>
  </si>
  <si>
    <t>UN 1433/GK 1079</t>
  </si>
  <si>
    <t>UN 1433 A/GK 1079 A</t>
  </si>
  <si>
    <t>UN 1971/GK 228</t>
  </si>
  <si>
    <t>UN 1705/GK 143</t>
  </si>
  <si>
    <t>GK 001/UN 3694/GK 004</t>
  </si>
  <si>
    <t>601AD00024C</t>
  </si>
  <si>
    <t>HYD PUMP SONALIKA DOUBLE DANFOSS</t>
  </si>
  <si>
    <t>GK 903/UN 1413</t>
  </si>
  <si>
    <t>UN 1431/GK 1076</t>
  </si>
  <si>
    <t>UN 1431 A/GK 1076 A</t>
  </si>
  <si>
    <t>GK 1530/UN 683</t>
  </si>
  <si>
    <t>GK 1531/UN 682</t>
  </si>
  <si>
    <t>LOWER LINK ASSY JOHN DEERE 5310 BIG</t>
  </si>
  <si>
    <t>GK 565/UN 1460 B</t>
  </si>
  <si>
    <t>CLUTCH CARBON INTER AMREP</t>
  </si>
  <si>
    <t>CLUTCH CARBON INTER  AMREP</t>
  </si>
  <si>
    <t>UN 1976/GK 263</t>
  </si>
  <si>
    <t>1734 A</t>
  </si>
  <si>
    <t>STAR BODY BEARING (IOK 455220)</t>
  </si>
  <si>
    <t>GK 1190/UN 010</t>
  </si>
  <si>
    <t>UN 1634 A</t>
  </si>
  <si>
    <t>DELUXE SEAT (SLIDING TYPE) NST BIG CUSION</t>
  </si>
  <si>
    <t>DIFFERENTIAL GEAR 13 TEETH INTER MM9739</t>
  </si>
  <si>
    <t>CLUTCH PLATE FARMTRAC 11" 10 TEETH 6 FAN</t>
  </si>
  <si>
    <t>MINTU AMRITSAR</t>
  </si>
  <si>
    <t>ATUL JI</t>
  </si>
  <si>
    <t>GK 564/UN 1460</t>
  </si>
  <si>
    <t>GK 559/UN 1446</t>
  </si>
  <si>
    <t>MM SPARES</t>
  </si>
  <si>
    <t>4B070052</t>
  </si>
  <si>
    <t>4B085060</t>
  </si>
  <si>
    <t>4D073050</t>
  </si>
  <si>
    <t>BD030017</t>
  </si>
  <si>
    <t>FMX133X206X25</t>
  </si>
  <si>
    <t>MX074050</t>
  </si>
  <si>
    <t>MX080049</t>
  </si>
  <si>
    <t>MX073053</t>
  </si>
  <si>
    <t>LIFT BESIDE</t>
  </si>
  <si>
    <t>GK 1078/UN 1430</t>
  </si>
  <si>
    <t>GK 1078 A/UN 1430 A</t>
  </si>
  <si>
    <t xml:space="preserve"> OIL STEEL PLATE 7"   ARJUN</t>
  </si>
  <si>
    <t xml:space="preserve"> OIL STEEL PLATE 6.5"   MKM</t>
  </si>
  <si>
    <t>GK 031/UN 3723</t>
  </si>
  <si>
    <t>GK 031 A/UN 3723 A</t>
  </si>
  <si>
    <t>OM SAI TRACTOR</t>
  </si>
  <si>
    <t>GK 566/UN 1460 A</t>
  </si>
  <si>
    <t>ANIL AUTO</t>
  </si>
  <si>
    <t>GK 032/UN 3720</t>
  </si>
  <si>
    <t>VRT</t>
  </si>
  <si>
    <t>SATBHAIYA TRACTOR</t>
  </si>
  <si>
    <t>TIE ROD ASSY ARJUN CE</t>
  </si>
  <si>
    <t>GK 569/UN 1455 C</t>
  </si>
  <si>
    <t>ASSEMBLED</t>
  </si>
  <si>
    <t>USED FOR ASSEMBLE</t>
  </si>
  <si>
    <t>AGNST 1788</t>
  </si>
  <si>
    <t>403799238801480</t>
  </si>
  <si>
    <t>403799238801490</t>
  </si>
  <si>
    <t>403799329803890</t>
  </si>
  <si>
    <t>403507529</t>
  </si>
  <si>
    <t>403799529803790</t>
  </si>
  <si>
    <t>WATER PUMP ASSY 3511</t>
  </si>
  <si>
    <t>WATER BODY 3511</t>
  </si>
  <si>
    <t>UN 1623 A</t>
  </si>
  <si>
    <t>DELUXE SEAT HMT N/M</t>
  </si>
  <si>
    <t>DELUXE SEAT HMT O/M</t>
  </si>
  <si>
    <t>SHIV MANI</t>
  </si>
  <si>
    <t>GK 194/GK 177</t>
  </si>
  <si>
    <t>GK 202/GK 218</t>
  </si>
  <si>
    <t>SPANDLE ARM 5203</t>
  </si>
  <si>
    <t>HITCH PIN JD 3"</t>
  </si>
  <si>
    <t>CENTRE PIN JD SMALL 5103</t>
  </si>
  <si>
    <t>CENTRE PIN JD BIG</t>
  </si>
  <si>
    <t>CYLINDER HEAD ASSEMBLY</t>
  </si>
  <si>
    <t>GK 025/UN 3697</t>
  </si>
  <si>
    <t>ABHISHEK</t>
  </si>
  <si>
    <t>MANISH TRACTORS</t>
  </si>
  <si>
    <t>CRANK SHAFT 4 CYL 285 MF 4236</t>
  </si>
  <si>
    <t>BATTERY TRAY INTER</t>
  </si>
  <si>
    <t>R10-L06-D</t>
  </si>
  <si>
    <t>HARYANA TRACTOR</t>
  </si>
  <si>
    <t>AMIT GOOD LUCK</t>
  </si>
  <si>
    <t>RAHUL MOTOR</t>
  </si>
  <si>
    <t>1824, 1825</t>
  </si>
  <si>
    <t>GK 578/UN 1470</t>
  </si>
  <si>
    <t>GK 562/UN 1454 A</t>
  </si>
  <si>
    <t>1816,1818, 1821</t>
  </si>
  <si>
    <t>MANISH TRACTOR</t>
  </si>
  <si>
    <t>BHAJAN JI</t>
  </si>
  <si>
    <t>CHARAN</t>
  </si>
  <si>
    <t>3280865100/3280499100</t>
  </si>
  <si>
    <t>PLOUGH PIN COMMON</t>
  </si>
  <si>
    <t>GK 979/UN 1376</t>
  </si>
  <si>
    <t>GK 077</t>
  </si>
  <si>
    <t>CLUTCH PLATE NOVO 5 WING 21 TEETH 12"</t>
  </si>
  <si>
    <t>RADIATOR FAN 8 WINGS 3 HOLE FIAT</t>
  </si>
  <si>
    <t>RADIATOR FAN 8 WINGS 4 HOLE MASSEY</t>
  </si>
  <si>
    <t>STG ARM SHAFT LONG MASSEY</t>
  </si>
  <si>
    <t>STG ARM SHAFT SHORT MASSEY</t>
  </si>
  <si>
    <t>GK 042/UN 3725</t>
  </si>
  <si>
    <t>CLUTCH PLATE SWARAJ 6 FAN 12 TEETH 11"</t>
  </si>
  <si>
    <t>UN 2006</t>
  </si>
  <si>
    <t>BRAKE PIN YUVRAJ</t>
  </si>
  <si>
    <t>UN 2851 B</t>
  </si>
  <si>
    <t>PLUNGER BOLT KIT YUVO N/M</t>
  </si>
  <si>
    <t>KHATRI STORES</t>
  </si>
  <si>
    <t>1841, 1842</t>
  </si>
  <si>
    <t>FROM SHOP AGNST SO 1841</t>
  </si>
  <si>
    <t>FROM SHOP AGNST SO 1842</t>
  </si>
  <si>
    <t>AMBIKAPUR TRACTOR</t>
  </si>
  <si>
    <t>1839, 1840</t>
  </si>
  <si>
    <t>GK 908/UN 1415</t>
  </si>
  <si>
    <t>WC ASSEMBLY HMT 3511 LH</t>
  </si>
  <si>
    <t>WC ASSEMBLY HMT 3511 RH</t>
  </si>
  <si>
    <t>WC ASSEMBLY HMT 5911 LH</t>
  </si>
  <si>
    <t>WC ASSEMBLY HMT 5911 RH</t>
  </si>
  <si>
    <t>HYD PISTON HMT 5911040</t>
  </si>
  <si>
    <t>LIFT PISTON 2511030</t>
  </si>
  <si>
    <t>LIFT PISTON HMT 5911050</t>
  </si>
  <si>
    <t>LIFT PISTON 5911 STD</t>
  </si>
  <si>
    <t>LIFT PISTON HMT 5911060</t>
  </si>
  <si>
    <t>LIFT PISTON HMT 5911020</t>
  </si>
  <si>
    <t>LIFT PISTON HMT 3511010</t>
  </si>
  <si>
    <t>MC ASSY HMT</t>
  </si>
  <si>
    <t>LIFT PISTON HMT 5911030</t>
  </si>
  <si>
    <t>STG COLUMN HMT 3511</t>
  </si>
  <si>
    <t>CAM SHAFT HMT 2522 N/M</t>
  </si>
  <si>
    <t>CAM SHAFT HMT 3511</t>
  </si>
  <si>
    <t>CAM SHAFT HMT 4022 NUT TYPE</t>
  </si>
  <si>
    <t>TOOL BOX HMT</t>
  </si>
  <si>
    <t>CHAMBER HMT 4511</t>
  </si>
  <si>
    <t>CHAMBER HMT</t>
  </si>
  <si>
    <t>HEAD 2511</t>
  </si>
  <si>
    <t>HEAD 5911</t>
  </si>
  <si>
    <t>PORTAL PLATE HMT 3 HOLE</t>
  </si>
  <si>
    <t xml:space="preserve">MC SWITCH </t>
  </si>
  <si>
    <t>RADIATOR FAN 6 WING</t>
  </si>
  <si>
    <t>HYD PISTON HMT 5911</t>
  </si>
  <si>
    <t>HYD PISTON HMT 020</t>
  </si>
  <si>
    <t>HYD PISTON HMT 5911 STANDARD</t>
  </si>
  <si>
    <t>LIFT PISTON HMT 5911010</t>
  </si>
  <si>
    <t>CAM SHAFT HMT 3522</t>
  </si>
  <si>
    <t>DISTRIBUTOR SPRING KIT HMT</t>
  </si>
  <si>
    <t>DISTRIBUTOR SPRING KIT HMT WITHOUT SPRING</t>
  </si>
  <si>
    <t>SPACING TUBE TARLOCK 5911</t>
  </si>
  <si>
    <t>SPACING TUBE TARLOCK HMT 4511</t>
  </si>
  <si>
    <t>HYD PISTON HMT 4511</t>
  </si>
  <si>
    <t>HYD PISTON HMT 2511080</t>
  </si>
  <si>
    <t>HYD PISTON HMT 4511 STD</t>
  </si>
  <si>
    <t>HYD PISTON HMT 2511050</t>
  </si>
  <si>
    <t>HYD PISTON HMT 2511060</t>
  </si>
  <si>
    <t>HYD PISTON HMT 2511070</t>
  </si>
  <si>
    <t>HYD PISTON HMT 2511020</t>
  </si>
  <si>
    <t>HYD PISTON HMT 2511030</t>
  </si>
  <si>
    <t>HYD PISTON HMT 2511040</t>
  </si>
  <si>
    <t>HYD PISTON HMT 2511010</t>
  </si>
  <si>
    <t>HYD PISTON HMT 2511 STD</t>
  </si>
  <si>
    <t>CLUTCH ROD 3511</t>
  </si>
  <si>
    <t>HALF AXLE LOCK HMT 5911</t>
  </si>
  <si>
    <t>DIFFERENTIAL SHAFT 27" HMT 4511 HALF AXLE</t>
  </si>
  <si>
    <t>GEAR LEVER HMT 4022</t>
  </si>
  <si>
    <t>WATER PIPE HMT 4511</t>
  </si>
  <si>
    <t>WATER PIPE HMT 6522</t>
  </si>
  <si>
    <t>WATER PUMP ASSY 5911</t>
  </si>
  <si>
    <t>CRANK PULLY HMT 3511</t>
  </si>
  <si>
    <t>WATER PUMP ASSY HMT 3511</t>
  </si>
  <si>
    <t>CROWN PINION G453</t>
  </si>
  <si>
    <t>RAM CYLENDER ASSY 5911</t>
  </si>
  <si>
    <t>CROWN CHUKNUT 010 3511</t>
  </si>
  <si>
    <t>CROWN CHUKNUT STD 5911</t>
  </si>
  <si>
    <t>CROWN CHUKNUT STD 3511</t>
  </si>
  <si>
    <t>WATER PIPE HMT 2522</t>
  </si>
  <si>
    <t>BONNET ROD HMT 2522</t>
  </si>
  <si>
    <t>CRANK PULLY HMT 2522</t>
  </si>
  <si>
    <t>OIL CAP ASSY HMT 2522</t>
  </si>
  <si>
    <t>LIFT FILTER HMT N/M</t>
  </si>
  <si>
    <t>LIFT FILTER HMT O/M</t>
  </si>
  <si>
    <t>BATTERY SEAT COVER HMT 3511 O/M</t>
  </si>
  <si>
    <t xml:space="preserve">BONNET DAWAT HMT STEEL </t>
  </si>
  <si>
    <t>BATTERY SIDE PLATE HMT 3511</t>
  </si>
  <si>
    <t>GEAR FORK HOLLOW HMT 3511</t>
  </si>
  <si>
    <t>LATCH HOOD HMT 2522</t>
  </si>
  <si>
    <t>GEAR FORK 2ND / 3RD HMT 3511</t>
  </si>
  <si>
    <t>GEAR FORK HOLLOW 5911</t>
  </si>
  <si>
    <t>GEAR FORK 1ST/ REVERESE HMT  3522/4511</t>
  </si>
  <si>
    <t>GEAR FORK 1ST/REVERSE HMT 5911</t>
  </si>
  <si>
    <t>GEAR FORK 2ND 3RD HMT 3522/4511</t>
  </si>
  <si>
    <t>GEAR FORK 4TH/5TH HMT 5911</t>
  </si>
  <si>
    <t>GEAR FORK 4TH/5TH HMT 3522/4511</t>
  </si>
  <si>
    <t>GEAR FORK 2ND/3RD HMT 5911</t>
  </si>
  <si>
    <t>GEAR FORK 2ND/3RD LOCAL HMT 5911</t>
  </si>
  <si>
    <t>GEAR FORK 1ST/REVERSE LOCAL 5911</t>
  </si>
  <si>
    <t>AIR CLEANER SCREW HMT</t>
  </si>
  <si>
    <t>HYD DISTRIBUTION HMT PIPE</t>
  </si>
  <si>
    <t>CLUTCH RELEASE HMT SPRING</t>
  </si>
  <si>
    <t>EQUILIZER BODY HMT</t>
  </si>
  <si>
    <t>CLUTCH PADLE HMT 5911 SPRING</t>
  </si>
  <si>
    <t>DIESEL TANK TEA HMT BRASS</t>
  </si>
  <si>
    <t>BREAK DRUM</t>
  </si>
  <si>
    <t>CLUTCH FINGER SPRING HMT</t>
  </si>
  <si>
    <t>CLUTCH HUB SPRING 3511</t>
  </si>
  <si>
    <t>HYD SPRING HMT 3511</t>
  </si>
  <si>
    <t>SECTOR LEVEL HMT 3511 BODY</t>
  </si>
  <si>
    <t>LEVELING HANDLE HMT 5911</t>
  </si>
  <si>
    <t>LEVELING HANDLE HMT 3511</t>
  </si>
  <si>
    <t>OVERLOAD VALVE PIPE HMT 3511</t>
  </si>
  <si>
    <t>GEAR BOX LEVEL HMT 5911</t>
  </si>
  <si>
    <t>GEAR BOX LEVEL HMT 3511</t>
  </si>
  <si>
    <t>PINION CAP HMT 4511</t>
  </si>
  <si>
    <t>PINION CAP HMT 3511</t>
  </si>
  <si>
    <t>PINION CAP HMT 5911</t>
  </si>
  <si>
    <t>GEAR BOX TOP CAP</t>
  </si>
  <si>
    <t>OCC LEVER HMT 5911</t>
  </si>
  <si>
    <t>MAGNET FILTER 4022</t>
  </si>
  <si>
    <t>GEARBASE HMT 3511</t>
  </si>
  <si>
    <t>GEARBASE HMT 5911</t>
  </si>
  <si>
    <t>CLUTCH FINGER HMT 3 HOLE</t>
  </si>
  <si>
    <t>STG HEAD HMT 2511</t>
  </si>
  <si>
    <t>STG DROP ARM HMT 5911</t>
  </si>
  <si>
    <t>SPANDLE ARM HMT 5911</t>
  </si>
  <si>
    <t>CLUTCH FINGER HMT 5911</t>
  </si>
  <si>
    <t>CLUTCH PADLE SHAFT HMT 3511</t>
  </si>
  <si>
    <t>ACC PEDAL HMT 3522</t>
  </si>
  <si>
    <t>ACC ROD HMT BHANDA</t>
  </si>
  <si>
    <t>PCSS</t>
  </si>
  <si>
    <t>HMT</t>
  </si>
  <si>
    <t>NAND AUTO</t>
  </si>
  <si>
    <t>SILENCER TURBO</t>
  </si>
  <si>
    <t>AZAM</t>
  </si>
  <si>
    <t>SRINIVASA AUTOMOTIVES</t>
  </si>
  <si>
    <t>GK 1155/UN 140</t>
  </si>
  <si>
    <t>GK 1082/UN 1428 A</t>
  </si>
  <si>
    <t>GK 1082 A/UN 1428 B</t>
  </si>
  <si>
    <t>GK 007/UN 3691</t>
  </si>
  <si>
    <t>STARING BUSH MF 285</t>
  </si>
  <si>
    <t>SPANDLE BUSH MF 285</t>
  </si>
  <si>
    <t>CENTER PIN BUSH MF 285</t>
  </si>
  <si>
    <t>UN 2512 A</t>
  </si>
  <si>
    <t>SLEEVE NON RETURN VALVE HI TECH (55 NO.)</t>
  </si>
  <si>
    <t>UN 2065 A/TR 9740</t>
  </si>
  <si>
    <t>DELUXE SEAT (SLIDING TYPE) ESCORT/FORD/MASSEY</t>
  </si>
  <si>
    <t>R07-L03-G</t>
  </si>
  <si>
    <t>UN 10252</t>
  </si>
  <si>
    <t>FINAL STOCK</t>
  </si>
  <si>
    <t>WATER PUMP ASSY MF 375 DOUBLE MOUTH</t>
  </si>
  <si>
    <t>UN 10251</t>
  </si>
  <si>
    <t>WATER PUMP ASSY MF 285</t>
  </si>
  <si>
    <t>CLUTCH PLATE FARMTRAC 5 FAN 11"</t>
  </si>
  <si>
    <t>1848, 1849, 1850</t>
  </si>
  <si>
    <t>SUMIT</t>
  </si>
  <si>
    <t>PAHWA INDUSTRIAL</t>
  </si>
  <si>
    <t>UN 10243</t>
  </si>
  <si>
    <t>HYDRAULIC RAM CYLINDER WITH PISTON 39MM</t>
  </si>
  <si>
    <t>UN 10504</t>
  </si>
  <si>
    <t>HYDRAULIC RAM CYLINDER WITH PISTON 85.5MM 1 GROOVE</t>
  </si>
  <si>
    <t xml:space="preserve">HYDRAULIC REGULATOR VALVE PISTON NST </t>
  </si>
  <si>
    <t xml:space="preserve"> </t>
  </si>
  <si>
    <t>POWER STARING CYL  (967100147) NEW HOLLAND 3630 O.E</t>
  </si>
  <si>
    <t>POWER STARING CYL W/CLAMP (967100930) SWARAJ O.E</t>
  </si>
  <si>
    <t>DS 151</t>
  </si>
  <si>
    <t xml:space="preserve"> REAR AXLE ARJUN BIG PLATE 18 TEETH</t>
  </si>
  <si>
    <t>DS 157</t>
  </si>
  <si>
    <t xml:space="preserve"> REAR AXLE INTER 13 TEETH BIG PLATE</t>
  </si>
  <si>
    <t>DS 177</t>
  </si>
  <si>
    <t xml:space="preserve"> REAR AXLE SWARAJ 855 BALL BEARING 6212/6213 SMALL PLATE 22T.</t>
  </si>
  <si>
    <t>DS 127</t>
  </si>
  <si>
    <t xml:space="preserve"> REAR AXLE POWERTRAC BIG PLATE / CRANE 22 TEETH</t>
  </si>
  <si>
    <t>BRAKE DISC ACTUATING SWARAJ/NEW HOLLAND (OIB) 6.5"</t>
  </si>
  <si>
    <t>VIVAN TRACTOR</t>
  </si>
  <si>
    <t>1854, 1855</t>
  </si>
  <si>
    <t>UN 1594 A</t>
  </si>
  <si>
    <t>SEAT BUSH ROUND INTER</t>
  </si>
  <si>
    <t>GK 034/UN 3721</t>
  </si>
  <si>
    <t>HINDUSTAN MOTOR</t>
  </si>
  <si>
    <t>COOLANT BOTTLE JD O/M</t>
  </si>
  <si>
    <t>MOTHER</t>
  </si>
  <si>
    <t>GK 560/UN 1446 A</t>
  </si>
  <si>
    <t>1856, 1857</t>
  </si>
  <si>
    <t>RCGBGRL1</t>
  </si>
  <si>
    <t>RADIATORY COOLANT OIL 1 LTR</t>
  </si>
  <si>
    <t>SPANDLE BUSH HMT 3522</t>
  </si>
  <si>
    <t>DISPATCHED FROM SHOP</t>
  </si>
  <si>
    <t>CENTER PIN BUSH HMT 4511</t>
  </si>
  <si>
    <t>SRI NIVASA AUTOMOTIVE</t>
  </si>
  <si>
    <t>DUAL CLUTCH ASSY MF 241/245 (9 SPRING RED) W/P.T.O PLATE</t>
  </si>
  <si>
    <t>DUAL CLUTCH ASSY MF 241 / 245 (12 SPRING GREEN) W/P.T.O PLATE</t>
  </si>
  <si>
    <t>CLUTCH PLATE FT 60/ESCORT 6SPRING 11"</t>
  </si>
  <si>
    <t>CLUTCH KIT MFDI/INTER DI /FORD FOR 11"P.PASSY M-12 NUT</t>
  </si>
  <si>
    <t>SPRING KITFOR MF245/241 (122GREENSPRING) FOR DUALCLUTCH 12</t>
  </si>
  <si>
    <t>CLUTCH PLATE MF245 5 FANCUPATYPEW/OSPRING 21TEETH</t>
  </si>
  <si>
    <t>DIAPHRAGM SPRING DUAL CLUTCH MF241/245 THICKNESS 2.9MM</t>
  </si>
  <si>
    <t>CLUTCH PLATE NEW HOLAND 9.5" 6 SPRING</t>
  </si>
  <si>
    <t>TIE ROD ASSY ARJUN</t>
  </si>
  <si>
    <t>TIE ROD ASSY (3 BOLT TYPE) ARJUN 605</t>
  </si>
  <si>
    <t>AIR CLEANER ASSY W/O FILTER ARJUN</t>
  </si>
  <si>
    <t>TIE ROD ASSY (100 MM) MKM N/M</t>
  </si>
  <si>
    <t>TIE ROD ASSY (150 MM) MKM</t>
  </si>
  <si>
    <t>TIE ROD ASSY (2 BOLT) ARJUN</t>
  </si>
  <si>
    <t>TIE ROD ASSY (80 MM) MKM</t>
  </si>
  <si>
    <t>TIE ROD ASSY YUVO</t>
  </si>
  <si>
    <t>TIE ROD ASSY YUVO N/M</t>
  </si>
  <si>
    <t>TIE ROD ASSY ARJUN NOVO</t>
  </si>
  <si>
    <t>DELUXE SEAT ASSY</t>
  </si>
  <si>
    <t>PRESSURE PLATE ASSY COMPONENTS</t>
  </si>
  <si>
    <t>PRESSURE PLATE ASSY BHOOMIPUTRA  11"</t>
  </si>
  <si>
    <t xml:space="preserve">CHECK CHAIN ASSY YUVO  </t>
  </si>
  <si>
    <t xml:space="preserve">CHECK CHAIN ASSY ARJUN  </t>
  </si>
  <si>
    <t xml:space="preserve">CHECK CHAIN ASSY YUVRAJ  </t>
  </si>
  <si>
    <t>CHECK CHAIN ASSY JOHN DEERE  O.E</t>
  </si>
  <si>
    <t>STABILIZER ASSY YUVRAJ</t>
  </si>
  <si>
    <t xml:space="preserve">LEVELLING ASSY YUVRAJ  </t>
  </si>
  <si>
    <t xml:space="preserve">LOWER LINK ASSY YUVRAJ  </t>
  </si>
  <si>
    <t>LOWER LINK ASSY YUVRAJ  N/M (BEND TYPE)</t>
  </si>
  <si>
    <t xml:space="preserve">PARKING LAMP ASSY L/M M.M DI  </t>
  </si>
  <si>
    <t>TAIL LAMP ASSY L/M M.M DI  L+R</t>
  </si>
  <si>
    <t xml:space="preserve">PARKING LAMP ASSY (SET OF 2) LH+RH NST  </t>
  </si>
  <si>
    <t xml:space="preserve"> POWER STG. HOSE ASSY YUVO  </t>
  </si>
  <si>
    <t>PRESSURE PLATE ASSY MAHINDRA DIAPHRAGM 11"</t>
  </si>
  <si>
    <t>PRESSURE PLATE ASSY MAHINDRA  10"</t>
  </si>
  <si>
    <t>PRESSURE PLATE ASSY MAHINDRA DI  11"</t>
  </si>
  <si>
    <t>PRESSURE PLATE ASSY MAHINDRA YUVO 11"</t>
  </si>
  <si>
    <t>PRESSURE PLATE ASSY SWARAJ 735 10"</t>
  </si>
  <si>
    <t>PRESSURE PLATE ASSY SWARAJ 855 11"</t>
  </si>
  <si>
    <t>PRESSURE PLATE ASSY SWARAJ 855/G B 40 12"</t>
  </si>
  <si>
    <t>PRESSURE PLATE ASSY SONALIKA DIAPHRAGM 11"</t>
  </si>
  <si>
    <t>PRESSURE PLATE ASSY NEW HOLLAND DIAPHRAGM 9.5"</t>
  </si>
  <si>
    <t>PRESSURE PLATE ASSY NEW HOLLAND DIAPHRAGM 11"</t>
  </si>
  <si>
    <t>PRESSURE PLATE ASSY FORD 3600 11"</t>
  </si>
  <si>
    <t>PRESSURE PLATE ASSY ESCORTS 355 11"</t>
  </si>
  <si>
    <t>PRESSURE PLATE ASSY ESCORTS 335 10"</t>
  </si>
  <si>
    <t>PRESSURE PLATE ASSY EICHER 9"</t>
  </si>
  <si>
    <t>PRESSURE PLATE ASSY JOHN DEERE DIAPHRAGM 11"</t>
  </si>
  <si>
    <t>PRESSURE PLATE ASSY MASSEY 10"</t>
  </si>
  <si>
    <t>PRESSURE PLATE ASSY MASSEY DI 11"</t>
  </si>
  <si>
    <t>PRESSURE PLATE ASSY YUVRAJ 8"</t>
  </si>
  <si>
    <t xml:space="preserve">TIE ROD ASSY ARJUN 605 (3 BOLT TYPE) </t>
  </si>
  <si>
    <t xml:space="preserve">TIE ROD ASSY MKM (80 MM) </t>
  </si>
  <si>
    <t xml:space="preserve">TIE ROD ASSY MKM N/M (100 MM) </t>
  </si>
  <si>
    <t xml:space="preserve">TIE ROD ASSY MKM L/M (150 MM) </t>
  </si>
  <si>
    <t xml:space="preserve">TIE ROD ASSY ARJUN C.E </t>
  </si>
  <si>
    <t xml:space="preserve">TIE ROD ASSY MAHINDRA YUVO </t>
  </si>
  <si>
    <t xml:space="preserve">TIE ROD ASSY ARJUN POWER STG. (2 HOLE) </t>
  </si>
  <si>
    <t>TIE ROD ASSY YUVO XP</t>
  </si>
  <si>
    <t xml:space="preserve">TIE ROD ASSY SONALIKA  W/THREAD TYPE END (BIG ROD)  </t>
  </si>
  <si>
    <t xml:space="preserve">TIE ROD ASSY SONALIKA  W/CUT TYPE END (SMALL ROD )  </t>
  </si>
  <si>
    <t xml:space="preserve">TIE ROD ASSY JOHN DEERE (4X4) </t>
  </si>
  <si>
    <t xml:space="preserve">TIE ROD ASSY JOHN DEERE 5310 (CARARO TYPE) </t>
  </si>
  <si>
    <t xml:space="preserve">TIE ROD ASSY HMT 4022 POWER STG. </t>
  </si>
  <si>
    <t xml:space="preserve">TIE ROD ASSY MASSEY 4WD  INNER THREAD </t>
  </si>
  <si>
    <t xml:space="preserve">TIE ROD ASSY EICHER 5660 (3 HOLE)  </t>
  </si>
  <si>
    <t xml:space="preserve">TIE ROD ASSY EICHER N/M (557) </t>
  </si>
  <si>
    <t xml:space="preserve">TIE ROD ASSY POWERTRAC  (2 HOLE TYPE) </t>
  </si>
  <si>
    <t xml:space="preserve">TIE ROD ASSY NEW HOLLAND 3630 POWER STG. </t>
  </si>
  <si>
    <t xml:space="preserve">DRAG LINK  ASSY TEMPO BALWAN 35 / 45 </t>
  </si>
  <si>
    <t xml:space="preserve">TIE ROD ASSY J.C.B </t>
  </si>
  <si>
    <t>BELT PULLY SEAL HEERA (PTO ASSY) 50-80-8</t>
  </si>
  <si>
    <t>P.P ASSY W/CLUTCH 9.5"NEW HOLAND</t>
  </si>
  <si>
    <t>DC ASSY JD5103 4 FAN 19T W/PTO 3 FAN</t>
  </si>
  <si>
    <t>CHECK CHAIN ASSY JOHN DEERE  LIGHT</t>
  </si>
  <si>
    <t>LOWER LINK ASSY SONALIKA (BIG+BIG) 3 HOLE</t>
  </si>
  <si>
    <t>LOWER LINK ASSY FORD 3630 (LH)</t>
  </si>
  <si>
    <t>LOWER LINK ASSY FORD 3630 (RH)</t>
  </si>
  <si>
    <t>LOWER LINK ASSY SONALIKA (BIG+BIG) 5 HOLE</t>
  </si>
  <si>
    <t>LOWER LINK ASSY MASSEY J SERIES 245</t>
  </si>
  <si>
    <t>LOWER LINK ASSY FARM TRAC 60 (R+L)</t>
  </si>
  <si>
    <t>LOWER LINK ASSY NEW HOLLAND 3230</t>
  </si>
  <si>
    <t>LOWER LINK ASSY MASSEY MAHAN</t>
  </si>
  <si>
    <t>LOWER LINK ASSY MASSEY BIG J SERIES</t>
  </si>
  <si>
    <t>LOWER LINK ASSY MASSEY SMALL J SERIES</t>
  </si>
  <si>
    <t>LOWER LINK ASSY SWARAJ 735 (LH)</t>
  </si>
  <si>
    <t>LOWER LINK ASSY MASSEY (BIG)</t>
  </si>
  <si>
    <t>LOWER LINK ASSY SWARAJ 735 (RH)</t>
  </si>
  <si>
    <t>LOWER LINK ASSY HMT 5911</t>
  </si>
  <si>
    <t>LOWER LINK ASSY HMT 3511 (LH)</t>
  </si>
  <si>
    <t>HYD. DISTRIBUTOR ASSY HMT</t>
  </si>
  <si>
    <t>HYD. DISTRIBUTOR ASSY JD/SONALIKA</t>
  </si>
  <si>
    <t>PRESSURE PLATE ASSY J.D 45/55 H.P</t>
  </si>
  <si>
    <t>PRESSURE PLATE ASSY SONALIKA</t>
  </si>
  <si>
    <t>PTO LEVER ASSY</t>
  </si>
  <si>
    <t>EXHAUST</t>
  </si>
  <si>
    <t>CRANK SHAFT AND CONNECTING ROD</t>
  </si>
  <si>
    <t>OIL PUMP (LUBRICATING SYSTEM)</t>
  </si>
  <si>
    <t>R06-L05-E</t>
  </si>
  <si>
    <t>ACCILATOR GOVERNER CONTROL LINKAGES</t>
  </si>
  <si>
    <t>BREAK HOUSING COMPONENTS</t>
  </si>
  <si>
    <t>TRANSMISSION GEARS AND SHAFTS (INTER DI GEARS)</t>
  </si>
  <si>
    <t>HYDRAULIC CONTROL LEVERS</t>
  </si>
  <si>
    <t>HYDRAULIC DISCTRIBUTOR HEAD</t>
  </si>
  <si>
    <t>HYDRAULIC PISTON AND VALVE BODY COMPONENTS</t>
  </si>
  <si>
    <t>SIDE MONOGRAME AND STICKERS FOR DI</t>
  </si>
  <si>
    <t>SIDE MONOGRAME AND STICKERS FOR SARPANCH</t>
  </si>
  <si>
    <t>SIDE MONOGRAME AND STICKERS FOR BHOOMIPUTRA</t>
  </si>
  <si>
    <t>STICKERS FOR MKM</t>
  </si>
  <si>
    <t>FUEL PIPES FOR ARJUN/YUVRAJ</t>
  </si>
  <si>
    <t>MANISH TRACTOR SITAPUR</t>
  </si>
  <si>
    <t>SILENCER PIPE JD</t>
  </si>
  <si>
    <t>NEW BHARAT</t>
  </si>
  <si>
    <t>1867, 1868</t>
  </si>
  <si>
    <t>COOLANT BOTTLE PATTI</t>
  </si>
  <si>
    <t>COMMERCIAL</t>
  </si>
  <si>
    <t xml:space="preserve">HYDRAULIC ROCK SHAFT INTER </t>
  </si>
  <si>
    <t>UN 2538 A</t>
  </si>
  <si>
    <t>HYDRAULIC ROCK SHAFT YUVO</t>
  </si>
  <si>
    <t>ALT OF UN 2945</t>
  </si>
  <si>
    <t xml:space="preserve"> BREAK DISC ACTUATING POWERTRAC 7"</t>
  </si>
  <si>
    <t>UN 3657</t>
  </si>
  <si>
    <t>BAJRANG</t>
  </si>
  <si>
    <t>MAHAVIR TRACTOR</t>
  </si>
  <si>
    <t>SO 1878</t>
  </si>
  <si>
    <t>1873, 1874</t>
  </si>
  <si>
    <t>1879, 1880, 1881</t>
  </si>
  <si>
    <t>RAMAN</t>
  </si>
  <si>
    <t>YADAV TRACTOR</t>
  </si>
  <si>
    <t>OIL BRAKE PLATE  POWERTRAC  6.5" 18 TEETH</t>
  </si>
  <si>
    <t>GEAR FORK SHIFTER 2nd &amp; 3rd YUVO (006510854V1)</t>
  </si>
  <si>
    <t>HYD PUMP ARJUN NOVO Y MANIFOLD</t>
  </si>
  <si>
    <t>OIL BRAKE DRUM PACKING MKM</t>
  </si>
  <si>
    <t>1894, 1895, 1898</t>
  </si>
  <si>
    <t>BONNET BOLT 585 DI  ( 6 CUT)</t>
  </si>
  <si>
    <t>HYDRAULIC RAM CYLINDER WITH PISTON 93 MM</t>
  </si>
  <si>
    <t>UN 10549</t>
  </si>
  <si>
    <t>HYD CONTROL VALVE SONALIKA/SWARAJ (1 PIN) WITHOUT COLLAR</t>
  </si>
  <si>
    <t>HYD PUMP NH 3630/5630 POWER STG 9.5CC</t>
  </si>
  <si>
    <t>GK 980/UN 1375</t>
  </si>
  <si>
    <t>UN 10326</t>
  </si>
  <si>
    <t>HYD GEAR PUMP SWARAJ DOUBLE</t>
  </si>
  <si>
    <t>UN 10325</t>
  </si>
  <si>
    <t>HYD GEAR PUMP SWARAJ SINGLE</t>
  </si>
  <si>
    <t>UN 10548</t>
  </si>
  <si>
    <t>HYD CONTROL VALVE NEW HOLLAND WITH COLLAR</t>
  </si>
  <si>
    <t>UN 10280</t>
  </si>
  <si>
    <t>CRANK SHAFT ARJUN 605</t>
  </si>
  <si>
    <t>RAM CYL RING SET MASSEY 93 MM</t>
  </si>
  <si>
    <t>UN 10360</t>
  </si>
  <si>
    <t>Y ROD ASSY FIAT 8066</t>
  </si>
  <si>
    <t>UN 10359</t>
  </si>
  <si>
    <t>LEVELLING ASSY FIAT 8066</t>
  </si>
  <si>
    <t>GEAR BOOT JD</t>
  </si>
  <si>
    <t>UN 10556</t>
  </si>
  <si>
    <t>LOWER LINK END MASSEY</t>
  </si>
  <si>
    <t>UN 10557</t>
  </si>
  <si>
    <t xml:space="preserve">LOWER LINK END BALL MASSEY </t>
  </si>
  <si>
    <t>STAR WASHER SET JD 5103 ( SET OF 4)</t>
  </si>
  <si>
    <t>JK DASS</t>
  </si>
  <si>
    <t>UN 875</t>
  </si>
  <si>
    <t>STAR DOWEL PIN JD</t>
  </si>
  <si>
    <t>UN 11001</t>
  </si>
  <si>
    <t>PLOUGH HUB 5 HOLE MASSEY WITH BOLT</t>
  </si>
  <si>
    <t>UN 874</t>
  </si>
  <si>
    <t>NAVA PUR</t>
  </si>
  <si>
    <t>BREAK PLATE ASSEMBLY YUVO (OIB)</t>
  </si>
  <si>
    <t>HYD PUMP NEW HOLLAND.</t>
  </si>
  <si>
    <t>NIRMAL AUTOMOBILES</t>
  </si>
  <si>
    <t>1912, 1915</t>
  </si>
  <si>
    <t>SIDE BREAK ASSEMBLY HMT</t>
  </si>
  <si>
    <t>SHOW JALI SET 4022</t>
  </si>
  <si>
    <t>AGAINST SO</t>
  </si>
  <si>
    <t>1899, 1900, 1901</t>
  </si>
  <si>
    <t>GANPATI TRACTOR</t>
  </si>
  <si>
    <t>UN 876</t>
  </si>
  <si>
    <t>1924, 1925</t>
  </si>
  <si>
    <t>GK 1180 / UN 1288 A</t>
  </si>
  <si>
    <t>1905, 1908</t>
  </si>
  <si>
    <t>UN 10558</t>
  </si>
  <si>
    <t>PRE CLEANER MF 2856 WITH PIPE</t>
  </si>
  <si>
    <t>UN 10560</t>
  </si>
  <si>
    <t>PRE CLEANER MF 2856 WITHOUT PIPE</t>
  </si>
  <si>
    <t>UN 10559</t>
  </si>
  <si>
    <t>UN 10561</t>
  </si>
  <si>
    <t>UN 10564</t>
  </si>
  <si>
    <t>UN 10562</t>
  </si>
  <si>
    <t>UN 10563</t>
  </si>
  <si>
    <t>PRE CLEANER MF 3757 WITH PIPE</t>
  </si>
  <si>
    <t>PRE CLEANER MF 3757 WITHOUT PIPE</t>
  </si>
  <si>
    <t>PRE CLEANER MF 285 COMMON</t>
  </si>
  <si>
    <t>PRE CLEANER PRE GLASS 6" MF 285</t>
  </si>
  <si>
    <t>PRE CLEANER PRE GLASS 7" MF 375</t>
  </si>
  <si>
    <t>UN 11053</t>
  </si>
  <si>
    <t>UN 11050</t>
  </si>
  <si>
    <t>PLOUGH DISC 26"*6MM 5 HOLE</t>
  </si>
  <si>
    <t>PLOUGH DISC 28"*6MM 5 HOLE</t>
  </si>
  <si>
    <t>UN 11054</t>
  </si>
  <si>
    <t>PLOUGH DISC 26"*5MM 5 HOLE</t>
  </si>
  <si>
    <t>ZF7340900812</t>
  </si>
  <si>
    <t>STG ASSY EICHER 21"</t>
  </si>
  <si>
    <t>STG ASSY EICHER 23"</t>
  </si>
  <si>
    <t>PLOUGH DISC 28"*6MM 4 HOLE</t>
  </si>
  <si>
    <t>UN 1751 A</t>
  </si>
  <si>
    <t>CLUTCH SLEEVE YUVO</t>
  </si>
  <si>
    <t>1947, 1948</t>
  </si>
  <si>
    <t>UN 1411/GK 902</t>
  </si>
  <si>
    <t>AGGARSEN TRACTOR</t>
  </si>
  <si>
    <t>BATTERY ROD BEND PATTI DI (BIG)</t>
  </si>
  <si>
    <t>1927, 1928, 1929</t>
  </si>
  <si>
    <t>KRISHNA TRACTOR</t>
  </si>
  <si>
    <t>1930, 1931, 1932, 1936</t>
  </si>
  <si>
    <t>STAR KIT JD (SET OF 4) 5103</t>
  </si>
  <si>
    <t>STAR KIT JD (SET OF 6) 5310</t>
  </si>
  <si>
    <t>UN 10425</t>
  </si>
  <si>
    <t>OIL PUMP ASSY. ARJUN N/M</t>
  </si>
  <si>
    <t>UN 10424</t>
  </si>
  <si>
    <t>OIL PUMP ASSY. ARJUN O/M</t>
  </si>
  <si>
    <t>SONU JI</t>
  </si>
  <si>
    <t>RS TRACTOR</t>
  </si>
  <si>
    <t>ANAND TRACTOR</t>
  </si>
  <si>
    <t>1921, 1922</t>
  </si>
  <si>
    <t>1940, 1941</t>
  </si>
  <si>
    <t>007204632C1</t>
  </si>
  <si>
    <t>HYDRAULIC CAM YUVO MM OE</t>
  </si>
  <si>
    <t>GK 10377</t>
  </si>
  <si>
    <t>CLUTCH PLATE MASSEY 21 TEETH 5 FAN DOOM TYPE</t>
  </si>
  <si>
    <t>1913, 1916</t>
  </si>
  <si>
    <t>UJ CROSS</t>
  </si>
  <si>
    <t>PRESSURE PLATE EICHER 50 HP 240 NM</t>
  </si>
  <si>
    <t>1937, 1938, 1939</t>
  </si>
  <si>
    <t>RAVI TRACTOR</t>
  </si>
  <si>
    <t>1954, 1955</t>
  </si>
  <si>
    <t>SRINIVASA AUTOMOBILES</t>
  </si>
  <si>
    <t>AMIT MOTOR</t>
  </si>
  <si>
    <t>PNT TRACTOR</t>
  </si>
  <si>
    <t>1951, 1952</t>
  </si>
  <si>
    <t>AFIYA</t>
  </si>
  <si>
    <t>PTO DISC ARJUN NOVO YUVO TECH 50 HP 11"</t>
  </si>
  <si>
    <t>MAIN CLUTCH TAWA 57 HP POWERTRAC</t>
  </si>
  <si>
    <t>DISPATCH FROM SHOP</t>
  </si>
  <si>
    <t>KHATRI STORE</t>
  </si>
  <si>
    <t>1979, 1980, 1981</t>
  </si>
  <si>
    <t>PERFECT TRADER</t>
  </si>
  <si>
    <t>TORSION BAR HMT 5911</t>
  </si>
  <si>
    <t>HYD ARM BUSH HMT 3511 ( GUNMETAL )</t>
  </si>
  <si>
    <t>MK EARTHMOVERS</t>
  </si>
  <si>
    <t>1909, 1910</t>
  </si>
  <si>
    <t>R05-L02-A/R05-L01-A</t>
  </si>
  <si>
    <t>R14-L07-A/R14-L06-A</t>
  </si>
  <si>
    <t>POWER STG PIPE (SMALL) JD</t>
  </si>
  <si>
    <t>BRAKE BALL JD</t>
  </si>
  <si>
    <t>HYD O RING JD KIT</t>
  </si>
  <si>
    <t>BRAKE SWITCH JD</t>
  </si>
  <si>
    <t>CENTRE PIN E SHIM JD</t>
  </si>
  <si>
    <t>MUDGUARD BOLT (BIG) GREEN TRACTOR 5103/5310</t>
  </si>
  <si>
    <t>REAR WHEEL MUD SILENCER KIT GREEN TRACTOR</t>
  </si>
  <si>
    <t>POWER STG BOLT JOHN DEERE</t>
  </si>
  <si>
    <t>POWER STG KIT JOHNDEERE N/M</t>
  </si>
  <si>
    <t>FRONT WHEEL CAP (4 HOLE) JD</t>
  </si>
  <si>
    <t>STG CAP JD</t>
  </si>
  <si>
    <t>GK 756/UN 1573</t>
  </si>
  <si>
    <t>GK 757/UN 1570</t>
  </si>
  <si>
    <t>GK 758/UN 1571</t>
  </si>
  <si>
    <t>GK 759/UN 1572</t>
  </si>
  <si>
    <t>GK 166/UN 1709</t>
  </si>
  <si>
    <t>1985, 1986</t>
  </si>
  <si>
    <t>PRESSURE PLATE ASSY EICHER 50 HP 240 NM</t>
  </si>
  <si>
    <t>2009, 2010</t>
  </si>
  <si>
    <t>MAA DURGA</t>
  </si>
  <si>
    <t>1957, 1958</t>
  </si>
  <si>
    <t>WATER PUMP PACKAGE INTER 575</t>
  </si>
  <si>
    <t>PANDU</t>
  </si>
  <si>
    <t>1994, 1995, 1999, 1997</t>
  </si>
  <si>
    <t>3220482M</t>
  </si>
  <si>
    <t>1330 CB KIT MAHINDRA BOLERO BMT SCORPIO</t>
  </si>
  <si>
    <t>3210410AF</t>
  </si>
  <si>
    <t>CLUTCH PLATE 9.5" N/A 10 TEETH BOLERO</t>
  </si>
  <si>
    <t>311000025M</t>
  </si>
  <si>
    <t>STG CROSS ASSY BOLERO</t>
  </si>
  <si>
    <t>UJ CROSS BOLERO</t>
  </si>
  <si>
    <t>MSL</t>
  </si>
  <si>
    <t>GK 1075/UN 1427</t>
  </si>
  <si>
    <t>GK 1075 A/UN 1427 A</t>
  </si>
  <si>
    <t>CROWN BOLT INTER DI</t>
  </si>
  <si>
    <t>UN 2553</t>
  </si>
  <si>
    <t>REVERSE GEAR WITH SHAFT INTER</t>
  </si>
  <si>
    <t>VISHKARMA TRACTOR</t>
  </si>
  <si>
    <t>2006, 2007</t>
  </si>
  <si>
    <t>SEEMI AUTOMOBILES</t>
  </si>
  <si>
    <t>2014, 2015</t>
  </si>
  <si>
    <t>LATCH HOOD SPRING RH INTER</t>
  </si>
  <si>
    <t>CLUTCH ASSY SET 260 MM</t>
  </si>
  <si>
    <t>CLUTCH ASSY SET 240 MM</t>
  </si>
  <si>
    <t>CLUTCH COVER ASSY 240 MM COVER ASSY DIAPHRAGM FOR BOLERO</t>
  </si>
  <si>
    <t>RITESH TRACTOR</t>
  </si>
  <si>
    <t>UN 1469/GK 572</t>
  </si>
  <si>
    <t>2021, 2022, 2023</t>
  </si>
  <si>
    <t>GK 1485/UN 2843</t>
  </si>
  <si>
    <t>2012, 2013</t>
  </si>
  <si>
    <t>KHANDELWAL</t>
  </si>
  <si>
    <t>GK 910/UN 1408</t>
  </si>
  <si>
    <t>OVERLOAD VALVE HMT O/M</t>
  </si>
  <si>
    <t>GEAR 56/30 TEETH FARMTRAC</t>
  </si>
  <si>
    <t>HYD. FILTER JD WITH PIPE</t>
  </si>
  <si>
    <t>GEAR 8/26/41 TEETH UTB</t>
  </si>
  <si>
    <t>GEAR 8/30/41 TEETH UTB</t>
  </si>
  <si>
    <t>GEAR 8/15/31 TEETH UTB</t>
  </si>
  <si>
    <t>BULL PINION SHAFT 10/14/16 TEETH UTB</t>
  </si>
  <si>
    <t>GANGAPUR GTI</t>
  </si>
  <si>
    <t>2003, 2004</t>
  </si>
  <si>
    <t>BHAI BHAI POWER TILL</t>
  </si>
  <si>
    <t>2028, 2029, 2030, 2031</t>
  </si>
  <si>
    <t>2052, 2054</t>
  </si>
  <si>
    <t>SHIVMANI</t>
  </si>
  <si>
    <t>CENTRE PIN OIL SEAL DI</t>
  </si>
  <si>
    <t>2043, 2044</t>
  </si>
  <si>
    <t>2047, 2048, 2049</t>
  </si>
  <si>
    <t>VISHWAKARMA TRACTOR</t>
  </si>
  <si>
    <t>2062, 2063</t>
  </si>
  <si>
    <t>2034, 2035, 2038</t>
  </si>
  <si>
    <t>VASAVI ENGINEERING</t>
  </si>
  <si>
    <t>WATER PUMP ASSEMBLY YUVRAJ</t>
  </si>
  <si>
    <t>DISC BRAKE SWARAJ (SET OF 4) 735</t>
  </si>
  <si>
    <t>2068, 2069</t>
  </si>
  <si>
    <t>CLUTCH SET WITH F510 FACING 244 MM</t>
  </si>
  <si>
    <t>DOUBLE GEAR FORD 3620 FARMTRAC</t>
  </si>
  <si>
    <t>TOP LINK ASSY FARMTRAC 60</t>
  </si>
  <si>
    <t>SM</t>
  </si>
  <si>
    <t>2017, 2018, 2041, 2042</t>
  </si>
  <si>
    <t>2078, 2079</t>
  </si>
  <si>
    <t>2088, 2089</t>
  </si>
  <si>
    <t>BHAJAN</t>
  </si>
  <si>
    <t>1P 3044 AOOOB</t>
  </si>
  <si>
    <t>HYD GEAR PUMP ESCORTS POLISH (O/M)</t>
  </si>
  <si>
    <t>1P 3044 AOOOB.</t>
  </si>
  <si>
    <t>HYD GEAR PUMP SWARAJ XM N/M 4*4</t>
  </si>
  <si>
    <t>GK 302 A</t>
  </si>
  <si>
    <t>BRAKE LINING HMT 5911 AVS (Set of 4 Pcs.)</t>
  </si>
  <si>
    <t>UN 2682</t>
  </si>
  <si>
    <t>CLUTCH PADEL SPRING NST</t>
  </si>
  <si>
    <t xml:space="preserve">ENTER THE VALUE HERE → </t>
  </si>
  <si>
    <t>LOWER LINK ASSY JOHN DEERE 5310 SMALL</t>
  </si>
  <si>
    <t>2103, 2104</t>
  </si>
  <si>
    <t>POPULAR</t>
  </si>
  <si>
    <t>2073, 2074</t>
  </si>
  <si>
    <t>UN 4211</t>
  </si>
  <si>
    <t>HOUSING RD AXLE 10MM MASCHIO ROTAVATOR</t>
  </si>
  <si>
    <t>UN 4208</t>
  </si>
  <si>
    <t>SPEED GEAR ROTAVATOR T 20/6</t>
  </si>
  <si>
    <t>UN 4212 A</t>
  </si>
  <si>
    <t>HOUSING DEAD AXLE 12 MM MASCHIO ROTAVATOR</t>
  </si>
  <si>
    <t>UN 4212</t>
  </si>
  <si>
    <t>HOUSING DEAD AXLE 10 MM MASCHIO ROTAVATOR</t>
  </si>
  <si>
    <t>UN 2415 A</t>
  </si>
  <si>
    <t>IDEAL PIN WITH NUT MASCHIO ROTAVATOR</t>
  </si>
  <si>
    <t>UN 4211 A</t>
  </si>
  <si>
    <t>HOUSING RD AXLE 12 MM MASCHIO ROTAVATOR</t>
  </si>
  <si>
    <t>UN 4214 A</t>
  </si>
  <si>
    <t>DEAD AXLE 12 MM MASCHIO ROTAVATOR</t>
  </si>
  <si>
    <t>UN 4216</t>
  </si>
  <si>
    <t>CROWN WHEEL T-25 MASCHIO ROTAVATOR</t>
  </si>
  <si>
    <t>UN 4201</t>
  </si>
  <si>
    <t>OUTPUT SHAFT BIG MASCHIO T-6 ROTAVATOR</t>
  </si>
  <si>
    <t>UN 4200</t>
  </si>
  <si>
    <t>INPUT SHAFT SMALL MASCHIO T-6 ROTAVATOR</t>
  </si>
  <si>
    <t>UN 4213 A</t>
  </si>
  <si>
    <t>RD AXLE 12 MM MASCHIO ROTAVATOR</t>
  </si>
  <si>
    <t>UN 4217</t>
  </si>
  <si>
    <t>PINION T-13 MASCHIO</t>
  </si>
  <si>
    <t>UN 4207</t>
  </si>
  <si>
    <t>SPEED GEAR T-16/6 MASCHIO ROTAVATOR</t>
  </si>
  <si>
    <t>UN 4209</t>
  </si>
  <si>
    <t>SPEED GEAR T-17/6 MASCHIO ROTAVATOR</t>
  </si>
  <si>
    <t>UN 4203</t>
  </si>
  <si>
    <t>SIDE GEAR MASCHIO T-30</t>
  </si>
  <si>
    <t>PUSHPAL JI</t>
  </si>
  <si>
    <t>2108, 2109</t>
  </si>
  <si>
    <t>PERFECT TRADERS</t>
  </si>
  <si>
    <t>AIR CLEANER GLASS SONALIKA</t>
  </si>
  <si>
    <t>AGAINST S.O.</t>
  </si>
  <si>
    <t>KHATRI STORES NOHAR</t>
  </si>
  <si>
    <t>IDLER GEAR BUSH HMT 5911</t>
  </si>
  <si>
    <t>CROWN PINION SET HMT 2511</t>
  </si>
  <si>
    <t>VIVAN AUTOMOBILES</t>
  </si>
  <si>
    <t>2110, 2112</t>
  </si>
  <si>
    <t>VIVAN AUTOMOBILES (FOR SHOP)</t>
  </si>
  <si>
    <t>2114, 2115</t>
  </si>
  <si>
    <t>GEAR BASE HMT 3511</t>
  </si>
  <si>
    <t>VINOD</t>
  </si>
  <si>
    <t>MANOJ MAHAMAYA</t>
  </si>
  <si>
    <t>2124, 2125, 2128</t>
  </si>
  <si>
    <t>WHEEL CYLINDER ASSY 5911 RH</t>
  </si>
  <si>
    <t>WHEEL CYLINDER ASSY 5911 LH</t>
  </si>
  <si>
    <t>2092, 2093, 2094, 2095, 2096, 2097</t>
  </si>
  <si>
    <t>UN 10314</t>
  </si>
  <si>
    <t>UN 10505</t>
  </si>
  <si>
    <t>3RD GEAR WITH BUSH 28/35 TEETH NEW HOLLAND</t>
  </si>
  <si>
    <t>REVERSE GEAR WITH BUSH 28/32 TEETH NEW HOLLAND</t>
  </si>
  <si>
    <t>UN 10310</t>
  </si>
  <si>
    <t>LOW SPEED GEAR 44/18 TEETH MASSEY 265/285</t>
  </si>
  <si>
    <t>UN 10313</t>
  </si>
  <si>
    <t>2ND GEAR WITH BUSH 28/43 TEETH NEW HOLLAND</t>
  </si>
  <si>
    <t>UN 10312</t>
  </si>
  <si>
    <t>1ST GEAR WITH BUSH 28/46 TEETH NEW HOLLAND</t>
  </si>
  <si>
    <t>UN 10219</t>
  </si>
  <si>
    <t>REVERSE GEAR 21/13 MASSEY 365/285</t>
  </si>
  <si>
    <t>UN 10532</t>
  </si>
  <si>
    <t>CENTER SHAFT 28/30/20/17 NEW HOLLAND</t>
  </si>
  <si>
    <t>UN 10537</t>
  </si>
  <si>
    <t>PTO PINION MF 245 16/35 TEETH</t>
  </si>
  <si>
    <t>UN 10535</t>
  </si>
  <si>
    <t>INPUT SHAFT NEW HOLLAND 16/10 TEETH</t>
  </si>
  <si>
    <t>UN 10536</t>
  </si>
  <si>
    <t>INPUT SHAFT NEW HOLLAND 20/25 TEETH</t>
  </si>
  <si>
    <t xml:space="preserve">PISTON RING SET ARJUN SET OF 4 </t>
  </si>
  <si>
    <t>006012907B91</t>
  </si>
  <si>
    <t>006004420F91</t>
  </si>
  <si>
    <t>PISTON RING SET MKM 27 STUD SET OF 4</t>
  </si>
  <si>
    <t>UN 10569</t>
  </si>
  <si>
    <t>3RD GEAR 28/35 TEETH FARMTRAC/FORD</t>
  </si>
  <si>
    <t>RETURN</t>
  </si>
  <si>
    <t>2132, 2133</t>
  </si>
  <si>
    <t>GK 561/UN 1457</t>
  </si>
  <si>
    <t>2147, 2148</t>
  </si>
  <si>
    <t>2143, 2144</t>
  </si>
  <si>
    <t>UN 10320</t>
  </si>
  <si>
    <t>UN 10322</t>
  </si>
  <si>
    <t>HYD PUMP MAHINDRA 2*2</t>
  </si>
  <si>
    <t>HYD PUMP MAHINDRA 2*3 ARJUN</t>
  </si>
  <si>
    <t>2152, 2153</t>
  </si>
  <si>
    <t>DUAL CLUTCH SWARAJ + NOVO 310</t>
  </si>
  <si>
    <t>BEARING 16/21/16</t>
  </si>
  <si>
    <t>2137, 2138</t>
  </si>
  <si>
    <t>NAFAL</t>
  </si>
  <si>
    <t>GK 016/UN 3704</t>
  </si>
  <si>
    <t>GK 039/UN 3728</t>
  </si>
  <si>
    <t>1559, 1560, 1561, 1562, 1563</t>
  </si>
  <si>
    <t>FOR ASSEMBLE</t>
  </si>
  <si>
    <t>MAA JAGADAMBA</t>
  </si>
  <si>
    <t>CLUTH PRESSURE PLATE 14 TEETH WITH PTO NH</t>
  </si>
  <si>
    <t>REAR AXLE SONALIKA BIG PLATE 18 T. (26")</t>
  </si>
  <si>
    <t>REFERENCE NO.</t>
  </si>
  <si>
    <t>OUTWARD</t>
  </si>
  <si>
    <t>3359,  3360</t>
  </si>
  <si>
    <t>TAPPET PACKING SONALIKA</t>
  </si>
  <si>
    <t>GK 10577</t>
  </si>
  <si>
    <t>CLUTCH PLATE 15 TEETH 6 FAN 11" MAHINDRA 8000</t>
  </si>
  <si>
    <t>UN 2590 A</t>
  </si>
  <si>
    <t>UN 2591 A</t>
  </si>
  <si>
    <t>TOP LINK PIN ONE HOLE LOCK TYPE INTER DI</t>
  </si>
  <si>
    <t xml:space="preserve">TOP LINK PIN TWO HOLE LOCK TYPE INTER DI  </t>
  </si>
  <si>
    <t>2170, 2171, 2172, 2173</t>
  </si>
  <si>
    <t>2163, 2164</t>
  </si>
  <si>
    <t>ACCILATOR MAKHIE INTER DI</t>
  </si>
  <si>
    <t>2158, 2059</t>
  </si>
  <si>
    <t>WATER BODY SK HMT</t>
  </si>
  <si>
    <t>REAR WEIGHT BOLT GREEN TRACTOR (BIG)</t>
  </si>
  <si>
    <t>BREAK BOTTLE PVC HMT</t>
  </si>
  <si>
    <t>STARING SHAFT FORD 5000</t>
  </si>
  <si>
    <t>STARING BOX MASSEY 245</t>
  </si>
  <si>
    <t>HEAD ACCILATOR LEVER YUVRAJ 215</t>
  </si>
  <si>
    <t>GK 909/UN 1416</t>
  </si>
  <si>
    <t>CYLINDER HEAD GASKET 4 CYLINDER MAHINDRA STEEL ARJUN</t>
  </si>
  <si>
    <t>006000798F2</t>
  </si>
  <si>
    <t>BEARING MAIN ARJUN/SCORPIO STD (SET OF 10)</t>
  </si>
  <si>
    <t>BEARING CON ROD ARJUN/SCORPIO STD (SET OF 8)</t>
  </si>
  <si>
    <t>PISTON WITH PIN M&amp;M 94MM</t>
  </si>
  <si>
    <t>BATTERY TRAY MKM BIG</t>
  </si>
  <si>
    <t>1683301M92</t>
  </si>
  <si>
    <t>HYD. PUMP ASSY WITH PRESSURE CONTROL UNIT MF 285</t>
  </si>
  <si>
    <t>1693932M91</t>
  </si>
  <si>
    <t>RAM CYL PISTON RING TEFLON &amp; RUBBER (SET OF 2) 93MM</t>
  </si>
  <si>
    <t>1680061M91</t>
  </si>
  <si>
    <t>HYD. PUMP PRESSURE CONTROL UNIT MASSEY MF</t>
  </si>
  <si>
    <t>897493M01</t>
  </si>
  <si>
    <t>SQUARE PISTON RING ( SET OF 2) MF 245</t>
  </si>
  <si>
    <t>1681789M91</t>
  </si>
  <si>
    <t xml:space="preserve">CONTROL VALVE ASSY SQUARE ROD O RING </t>
  </si>
  <si>
    <t>RAM CYL. MF WITH PISTON 93MM ( SG IRON) MF MAHAN 3 GROOVE</t>
  </si>
  <si>
    <t>703405377AFG</t>
  </si>
  <si>
    <t>SEAL GASKET 4 CYL FIAT</t>
  </si>
  <si>
    <t>SILENCER PACKING M&amp;M</t>
  </si>
  <si>
    <t>EXHAUST MANIFOLD PACKING INTER DI</t>
  </si>
  <si>
    <t>VIJAY TRACTOR</t>
  </si>
  <si>
    <t>WHEEL CYLINDER LH HMT</t>
  </si>
  <si>
    <t>WHEEL CYLINDER RH HMT</t>
  </si>
  <si>
    <t>MASTER CYLINDER ASSY O.E</t>
  </si>
  <si>
    <t>STARING WHEEL HMT 4022</t>
  </si>
  <si>
    <t>2181, 2182, 2183</t>
  </si>
  <si>
    <t>VASAVI ENGINEER</t>
  </si>
  <si>
    <t>2179,  2180</t>
  </si>
  <si>
    <t>JAI BHARAT</t>
  </si>
  <si>
    <t>2193, 2195, 2196, 2192</t>
  </si>
  <si>
    <t>00558346R92</t>
  </si>
  <si>
    <t>CONVERSION KIT MKM 60 HP</t>
  </si>
  <si>
    <t>RETAINER EXTENTION SPRING CPTE</t>
  </si>
  <si>
    <t>001231903R1</t>
  </si>
  <si>
    <t>BUSH SHAFT BRAKE PADEL MAHINDRA</t>
  </si>
  <si>
    <t>005552816R91</t>
  </si>
  <si>
    <t>FRONT WHEEL HUB BOLT NUT KIT</t>
  </si>
  <si>
    <t>006520190U1</t>
  </si>
  <si>
    <t>SLEEVE PROPELLOR SHAFT</t>
  </si>
  <si>
    <t>006014973V1</t>
  </si>
  <si>
    <t>HOSE THERMOSTAT TO RADIATOR</t>
  </si>
  <si>
    <t>006014974V1</t>
  </si>
  <si>
    <t>HOSE RADIATOR TO WATER PUMP DHRUV</t>
  </si>
  <si>
    <t>007210492V1</t>
  </si>
  <si>
    <t>SPRING OUTER MAIN SPOOL</t>
  </si>
  <si>
    <t>007210491U1</t>
  </si>
  <si>
    <t>SPRING MAIN SOOL CV</t>
  </si>
  <si>
    <t>007204976C1</t>
  </si>
  <si>
    <t>SPOOL CONTROL VALVE</t>
  </si>
  <si>
    <t>007210496411</t>
  </si>
  <si>
    <t>3303 A</t>
  </si>
  <si>
    <t>UN 10582</t>
  </si>
  <si>
    <t>GEAR 17/33 TEETH</t>
  </si>
  <si>
    <t>RAM CYL PISTON RING 93MM STEEL (SET OF 3) MF</t>
  </si>
  <si>
    <t>UN 10567</t>
  </si>
  <si>
    <t>RAM CYL PISTON 93MM 36 GROOVE STD MAHASHAKTI</t>
  </si>
  <si>
    <t>UN 10566</t>
  </si>
  <si>
    <t>RAM CYL PISTON 1 GROOVE 85.5MM</t>
  </si>
  <si>
    <t>RAM CYL PISTON RING TEFLON &amp; RUBBER (SET OF 2) 85MM</t>
  </si>
  <si>
    <t>UN 10570</t>
  </si>
  <si>
    <t>PUSH GUIDE TAPPET VALVE ARJUN</t>
  </si>
  <si>
    <t>UN 10574</t>
  </si>
  <si>
    <t>GEAR DRIVE 39/38 TEETH SWARAJ</t>
  </si>
  <si>
    <t>VALVE SEAL SONALIKA (SET OF 8)</t>
  </si>
  <si>
    <t>2203, 2204</t>
  </si>
  <si>
    <t>GK 003 A/UN 3695 A</t>
  </si>
  <si>
    <t>STOCK ACTIVE STATUS</t>
  </si>
  <si>
    <t>STG OUTER TUBE 20" MKM</t>
  </si>
  <si>
    <t>SRI NIVASA AUTOMOTIVES</t>
  </si>
  <si>
    <t>2216, 2217</t>
  </si>
  <si>
    <t>STABILIZER BRACKET JD (RH)</t>
  </si>
  <si>
    <t>STABILIZER BRACKET JD (LH)</t>
  </si>
  <si>
    <t>BALIYAN TRACTOR</t>
  </si>
  <si>
    <t>2214, 2215, 2211</t>
  </si>
  <si>
    <t>GK 003 B/UN 3695 B</t>
  </si>
  <si>
    <t>DEEPAK SITAMARHI</t>
  </si>
  <si>
    <t>TIKU  JI</t>
  </si>
  <si>
    <t>068725557652</t>
  </si>
  <si>
    <t>TOP LINK ZULLA O.E</t>
  </si>
  <si>
    <t>03712</t>
  </si>
  <si>
    <t>4036 4027</t>
  </si>
  <si>
    <t>HYD GEAR PUMP WITHOUT MANIFOLD SW XM</t>
  </si>
  <si>
    <t>UN 10358</t>
  </si>
  <si>
    <t>TOP LINK ASSY STEYR 17"</t>
  </si>
  <si>
    <t>UN 10235</t>
  </si>
  <si>
    <t>TOP LINK ASSY MASSEY 21"</t>
  </si>
  <si>
    <t>10081088AAFG</t>
  </si>
  <si>
    <t>HYD GEAR VALVE ASSY FOR ALL MODEL</t>
  </si>
  <si>
    <t>1860890M91</t>
  </si>
  <si>
    <t>ENGINE PACKING KIT WITH GASKET CYL SK</t>
  </si>
  <si>
    <t>CLUTCH PLATE RIPIT COMMON</t>
  </si>
  <si>
    <t>CONSUMED</t>
  </si>
  <si>
    <t>CONSUMED1</t>
  </si>
  <si>
    <t>NUT FOR ROTAVATOR BOLT 14*40</t>
  </si>
  <si>
    <t>HYD PUMP REPAIR KIT MAJOR KIT MKM</t>
  </si>
  <si>
    <t>CLUTCH PLATE NEW HOLLAND 8 WINGS 16 TEETH</t>
  </si>
  <si>
    <t>CLUTCH PLATE NEW HOLLAND 6 WINGS 16 TEETH</t>
  </si>
  <si>
    <t>2224, 2225, 2232</t>
  </si>
  <si>
    <t>UN 704</t>
  </si>
  <si>
    <t>UN 705</t>
  </si>
  <si>
    <t>2207, 2208, 2209</t>
  </si>
  <si>
    <t>06932</t>
  </si>
  <si>
    <t>HYDRAULIC SUCTION HOSE MKM THICK</t>
  </si>
  <si>
    <t>06918</t>
  </si>
  <si>
    <t>BREAK DRUM SEAL MKM</t>
  </si>
  <si>
    <t>COMSUMED</t>
  </si>
  <si>
    <t>UN 10589</t>
  </si>
  <si>
    <t>PLOUGH LAMP ASSEMBLY ROUND BACK WITH H3 FITTING</t>
  </si>
  <si>
    <t>UN 11051</t>
  </si>
  <si>
    <t>PLOUGH DISC 5 HOLE 28" 7MM</t>
  </si>
  <si>
    <t>HYD FILTER CYL KIT NEW HOLLAND 3630 TEETH AND NITRY</t>
  </si>
  <si>
    <t>005557652R1</t>
  </si>
  <si>
    <t>LINK TOP LINK CRANK M&amp;M</t>
  </si>
  <si>
    <t>007207426B91</t>
  </si>
  <si>
    <t>HYD BUCKET KIT M&amp;M</t>
  </si>
  <si>
    <t>0072108841</t>
  </si>
  <si>
    <t>CAP CV SPOOL M&amp;M</t>
  </si>
  <si>
    <t>UN 10213</t>
  </si>
  <si>
    <t>UN 10212</t>
  </si>
  <si>
    <t>STG ARM SHAFT MASSEY LONG 42/44 T</t>
  </si>
  <si>
    <t>STG ARM SHAFT MASSEY 285 SHORT 42/44 T</t>
  </si>
  <si>
    <t>INVOICE TYPE</t>
  </si>
  <si>
    <t>QTY</t>
  </si>
  <si>
    <t>QUANTITY</t>
  </si>
  <si>
    <t>FORM</t>
  </si>
  <si>
    <t>2251, 2243, 2245</t>
  </si>
  <si>
    <t>RUN</t>
  </si>
  <si>
    <t>CROWN HANDI COMPLETE JD 5103</t>
  </si>
  <si>
    <t>LOWER LINK END JD</t>
  </si>
  <si>
    <t>M/S NAND AUTO</t>
  </si>
  <si>
    <t>SHAM AUTO &amp; TRACTOR</t>
  </si>
  <si>
    <t>JMT</t>
  </si>
  <si>
    <t>GULATI NOOH</t>
  </si>
  <si>
    <t>2201, 2202</t>
  </si>
  <si>
    <t>FORM TYPE</t>
  </si>
  <si>
    <t>UN 141</t>
  </si>
  <si>
    <t>KING PIN ASSY WITH ARM GREEN TRACTOR RH</t>
  </si>
  <si>
    <t>2260, 2261, 2262</t>
  </si>
  <si>
    <t>UN 10235 A</t>
  </si>
  <si>
    <t>TOP LINK WITH LOCK MF 285</t>
  </si>
  <si>
    <t>REJECTION</t>
  </si>
  <si>
    <t>OIL PUMP O/M ROD TYPE ARJUN</t>
  </si>
  <si>
    <t>DS10NN6600D</t>
  </si>
  <si>
    <t>OIL PUMP FORD 3000</t>
  </si>
  <si>
    <t>OIL PUMP N/M ARJUN</t>
  </si>
  <si>
    <t>UN 10236</t>
  </si>
  <si>
    <t>LEVELLING ASSY MASSEY 285</t>
  </si>
  <si>
    <t>UN 10237</t>
  </si>
  <si>
    <t>Y ROD ASSY MASSEY 285</t>
  </si>
  <si>
    <t>UN 10311</t>
  </si>
  <si>
    <t>DOUBLE GEAR DRIVE 36/46 TEETH MF 285 1245</t>
  </si>
  <si>
    <t>UN 10216</t>
  </si>
  <si>
    <t>CLUTCH SHAFT 26/10 TEETH MASSEY</t>
  </si>
  <si>
    <t>UN 10512</t>
  </si>
  <si>
    <t>COUNTER SHAFT HOLLOW 15/20/17 TEETH MF 245/285</t>
  </si>
  <si>
    <t>UN 10316</t>
  </si>
  <si>
    <t>PINION INTERMEDIATE SIZED GEAR 23/17 TEETH MF 245</t>
  </si>
  <si>
    <t>MODEL</t>
  </si>
  <si>
    <t>HITCH PIN 1X4</t>
  </si>
  <si>
    <t>HITCH PIN</t>
  </si>
  <si>
    <t>2275, 2277</t>
  </si>
  <si>
    <t>2281, 2282</t>
  </si>
  <si>
    <t>3761477M1</t>
  </si>
  <si>
    <t>RAM CYL. PISTON RING TEFLON &amp; RUBBER MF 85 MM ( SET OF 2)</t>
  </si>
  <si>
    <t>1665738M91</t>
  </si>
  <si>
    <t>RAM CYL PISTON ( 1 GROOVE) 85 MM MF 285</t>
  </si>
  <si>
    <t>1693921M93</t>
  </si>
  <si>
    <t>RAM CYL PISTON ( 1 GROOVE) 93 MM STD MAHASHAKTI</t>
  </si>
  <si>
    <t>1869093M93</t>
  </si>
  <si>
    <t>HYD LIFT LEVER CAM ASSY MF</t>
  </si>
  <si>
    <t>SPANDLE BUSH 5310 JD (SET OF 4)</t>
  </si>
  <si>
    <t>TAKEN BY SHOP</t>
  </si>
  <si>
    <t>PANKAJ TRACTOR</t>
  </si>
  <si>
    <t>2299, 2300</t>
  </si>
  <si>
    <t>JYOTI TRACTOR</t>
  </si>
  <si>
    <t>2289, 2291, 2295</t>
  </si>
  <si>
    <t>PRE CLEANER MF 285 6" WITH PIPE</t>
  </si>
  <si>
    <t>PRE CLEANER MF 285 6" WITHOUT PIPE</t>
  </si>
  <si>
    <t>PRE CLEANER MF 375 7" WITH PIPE</t>
  </si>
  <si>
    <t>PRE CLEANER MF 375 7" WITHOUT PIPE</t>
  </si>
  <si>
    <t xml:space="preserve"> SN. NO.</t>
  </si>
  <si>
    <t>HYD PUMP ARJUN 445 DOUBLE (12CC + 8CC) (NEW CODE : 11351806</t>
  </si>
  <si>
    <t xml:space="preserve">ASSEMBLED </t>
  </si>
  <si>
    <t>GK 570/UN 1455 A</t>
  </si>
  <si>
    <t>GK 571/UN 1455 B</t>
  </si>
  <si>
    <t>EXPORT 001</t>
  </si>
  <si>
    <t>CZN &amp; PS</t>
  </si>
  <si>
    <t>UN 1348</t>
  </si>
  <si>
    <t>WATER PUMP ASSY YUVRAJ</t>
  </si>
  <si>
    <t>CONTROL VALVE ASSY SQUARE ROD O RING MART III</t>
  </si>
  <si>
    <t>TAIL LAMP RH SWARAJ</t>
  </si>
  <si>
    <t>TAIL LAMP LH SWARAJ</t>
  </si>
  <si>
    <t>HEAD LAMP LH SWARAJ</t>
  </si>
  <si>
    <t>HEAD LAMP RH SWARAJ</t>
  </si>
  <si>
    <t>HYD PUMP J.D 5310 W/BRACKET (20CC + 12CC) (NEW CODE : 1151822)</t>
  </si>
  <si>
    <t>AIR CLEANER ASSY (STRAIGHT) MF</t>
  </si>
  <si>
    <t>AIR CLEANER ASSY (BEND) MF</t>
  </si>
  <si>
    <t>STEERING BOX ASSY MF 240 D</t>
  </si>
  <si>
    <t>STEERING ASSY INTER 63"</t>
  </si>
  <si>
    <t>STEERING BOX ASSY FORD 5000</t>
  </si>
  <si>
    <t>SECTOR SHAFT FORD 5000</t>
  </si>
  <si>
    <t>RAM ARM JD</t>
  </si>
  <si>
    <t>ARM SHAFT JD 19 TEETH</t>
  </si>
  <si>
    <t>GEAR 39/38 WITH BUSH</t>
  </si>
  <si>
    <t>GEAR TAPA</t>
  </si>
  <si>
    <t>SIDE LAMP ASSY MF H.D WITH BULB L/R</t>
  </si>
  <si>
    <t>TAIL LAMP ASSY MF HD WITH BULB L/R</t>
  </si>
  <si>
    <t>PLOUGH LAMP ASSY INTER BLACK</t>
  </si>
  <si>
    <t>BEARING 6009</t>
  </si>
  <si>
    <t>POWER STARING CYL SWARAJ</t>
  </si>
  <si>
    <t>BONNET GRILL SWARAJ</t>
  </si>
  <si>
    <t>BATTERY BOX SWARAJ</t>
  </si>
  <si>
    <t>CLUTCH PLATE 4 FAN 14 TEETH NOVO</t>
  </si>
  <si>
    <t>LINNER 94MM ARJUN</t>
  </si>
  <si>
    <t>LINNER 89.90 MM YUVO</t>
  </si>
  <si>
    <t>HYD OIL FILTER NH</t>
  </si>
  <si>
    <t>CLUTCH SHAFT MASSEY 375 21/26 TEETH</t>
  </si>
  <si>
    <t>WATER PUMP ASSY SONALIKA POWER STG</t>
  </si>
  <si>
    <t>HEAD LAMP BLUE RH FORD MAHINDRA DI</t>
  </si>
  <si>
    <t>HEAD LAMP BLUE LH FORD MAHINDRA DI</t>
  </si>
  <si>
    <t>HEAD LAMP RH SWARAJ WITH INDICATOR</t>
  </si>
  <si>
    <t>HEAD LAMP LH SWARAJ WITH INDICATOR</t>
  </si>
  <si>
    <t>UN 10540</t>
  </si>
  <si>
    <t>STEERING BOX ASSY MF 240 DI</t>
  </si>
  <si>
    <t>UN 10583</t>
  </si>
  <si>
    <t>UN 10606</t>
  </si>
  <si>
    <t>UN 10215</t>
  </si>
  <si>
    <t>CLUTCH SHAFT MASSEY 24/10 TEETH</t>
  </si>
  <si>
    <t>UN 10201</t>
  </si>
  <si>
    <t>FRONT WHEEL HUB MF 285 WITH CAP</t>
  </si>
  <si>
    <t>UN 10607</t>
  </si>
  <si>
    <t>UN 10608</t>
  </si>
  <si>
    <t>UN 10214</t>
  </si>
  <si>
    <t>UN 10596</t>
  </si>
  <si>
    <t>UN 10597</t>
  </si>
  <si>
    <t>GEAR BOX INPUT HOUSING 8 SPEED SINGLE CLUTCH</t>
  </si>
  <si>
    <t>UN 10600</t>
  </si>
  <si>
    <t>UN 10599</t>
  </si>
  <si>
    <t>2646 2647 2648</t>
  </si>
  <si>
    <t>SPANDLE BUSH &amp; CENTER PIN MF 285</t>
  </si>
  <si>
    <t>SPANDLE BUSH &amp; CENTER PIN MF 285 (SP 4, CP 2, STG 2) WITH STARING</t>
  </si>
  <si>
    <t>SIDE LAMP RH SWARAJ</t>
  </si>
  <si>
    <t>SIDE LAMP LH SWARAJ</t>
  </si>
  <si>
    <t>UN 10241</t>
  </si>
  <si>
    <t>UN 10423</t>
  </si>
  <si>
    <t>UN 10227</t>
  </si>
  <si>
    <t>UN 10205</t>
  </si>
  <si>
    <t>UN 10329</t>
  </si>
  <si>
    <t>UN 10330</t>
  </si>
  <si>
    <t>OIL PUMP ASSY. JOHN DEERE</t>
  </si>
  <si>
    <t>STARTER MOTOR (235) MF 285 (LEFT SIDE)</t>
  </si>
  <si>
    <t>SIDE ARM SQUARE NEW HOLLAND (3 HOLE)</t>
  </si>
  <si>
    <t>HYD. SIDE ARM NEW HOLLAND (22 MM) 60 TEETH (84337313)</t>
  </si>
  <si>
    <t>HYD SIDE ARM NEW HOLLAND (18 MM) 60 TEETH (51642241)</t>
  </si>
  <si>
    <t>EXCEPTIONAL ENTRY</t>
  </si>
  <si>
    <t>FRONT WHEEL HUB FORD 5000 CAP</t>
  </si>
  <si>
    <t>FRONT WHEEL HUB FIAT 50X13X49 19/88</t>
  </si>
  <si>
    <t>BATTERY BOX H PATTI</t>
  </si>
  <si>
    <t>CLUTCH SLEEVE HUB GREENTRACTOR</t>
  </si>
  <si>
    <t>HYD PUMP 4X4 SWARAJ EXPORT</t>
  </si>
  <si>
    <t>VR AUTO</t>
  </si>
  <si>
    <t>2301, 2302</t>
  </si>
  <si>
    <t>SHRI SAI RAM</t>
  </si>
  <si>
    <t>SLN TRACTOR SPARES</t>
  </si>
  <si>
    <t>GASKET CYL. HEAL N/A</t>
  </si>
  <si>
    <t>MITTAL</t>
  </si>
  <si>
    <t>2304, 2308</t>
  </si>
  <si>
    <t>PACKED IN AFS</t>
  </si>
  <si>
    <t>AMIT MOTORS(PNT TRACTOR)</t>
  </si>
  <si>
    <t>2318, 2315, 2323</t>
  </si>
  <si>
    <t>2312, 2313</t>
  </si>
  <si>
    <t>AMIT MOTOR (PNT TRACTOR)</t>
  </si>
  <si>
    <t>HYD PUMP J.D 5310 W/BRACKET (20CC + 12CC) (NEW CODE : 11351822)</t>
  </si>
  <si>
    <t>HYD PUMP ARJUN DOUBLE (F ELBOW) (18CC + 8CC) (NEW CODE: 11351824)</t>
  </si>
  <si>
    <t>HYD PUMP ARJUN 445 DOUBLE (12CC + 8CC) (NEW CODE : 11351806)</t>
  </si>
  <si>
    <t>3047 AOOOO</t>
  </si>
  <si>
    <t>HYD PUMP NEW HOLLAND N/M</t>
  </si>
  <si>
    <t>HYD PUMP NEW HOLLAND O/M</t>
  </si>
  <si>
    <t>CLUTCH PLATE NOVO 5 WING 21 TEETH 12" ( GK 10391)</t>
  </si>
  <si>
    <t>GK 10393</t>
  </si>
  <si>
    <t>CLUTCH PLATE NOVO 6 WING 21 TEETH 12"</t>
  </si>
  <si>
    <t>CLUTCH PLATE POWERTRAC 12" 6 FAN 12 TEETH</t>
  </si>
  <si>
    <t>ARVIND PANDA</t>
  </si>
  <si>
    <t>GK 009/UN 3700</t>
  </si>
  <si>
    <t>R10-L01-E</t>
  </si>
  <si>
    <t>R10-L02-D</t>
  </si>
  <si>
    <t>R10-L02-E</t>
  </si>
  <si>
    <t>R10-L03-D</t>
  </si>
  <si>
    <t>R10-L04-D</t>
  </si>
  <si>
    <t>R10-L01-D/R11-L01-B</t>
  </si>
  <si>
    <t>R11-L01-D</t>
  </si>
  <si>
    <t>R11-L02-E</t>
  </si>
  <si>
    <t>R12-L02-D</t>
  </si>
  <si>
    <t>R12-L02-E</t>
  </si>
  <si>
    <t>R12-L03-D</t>
  </si>
  <si>
    <t>R12-L03-E</t>
  </si>
  <si>
    <t>R12-L04-E</t>
  </si>
  <si>
    <t>R12-L05-D</t>
  </si>
  <si>
    <t>R12-L05-E</t>
  </si>
  <si>
    <t>SRM096</t>
  </si>
  <si>
    <t>LAXMI MOTOR</t>
  </si>
  <si>
    <t>2305, 2306, 2307</t>
  </si>
  <si>
    <t>2343, 2344, 2348</t>
  </si>
  <si>
    <t>R09-L02-D</t>
  </si>
  <si>
    <t>R09-L03-D</t>
  </si>
  <si>
    <t>R09-L03-E</t>
  </si>
  <si>
    <t>R08-L02-D/R07-L01-D</t>
  </si>
  <si>
    <t>R08-L04-B/R07-L03-A</t>
  </si>
  <si>
    <t>SIDE ARM YUVO</t>
  </si>
  <si>
    <t>LIFT ARM SHAFT 33X7 YUVO</t>
  </si>
  <si>
    <t>FRONT WHEEL BOLT MASSEY 285</t>
  </si>
  <si>
    <t>006024048V1</t>
  </si>
  <si>
    <t>CR MAIN BEARING (SET OF 8)</t>
  </si>
  <si>
    <t>006015926V1</t>
  </si>
  <si>
    <t>PISTON DHRUV</t>
  </si>
  <si>
    <t>005550746R1</t>
  </si>
  <si>
    <t>BEARING CRANK SHAFT FRONT CENTER</t>
  </si>
  <si>
    <t>005550748R1</t>
  </si>
  <si>
    <t>BEARING CRANK SHAFT REAR TOP</t>
  </si>
  <si>
    <t>005550749R1</t>
  </si>
  <si>
    <t>BEARING CRANK SHAFT REAR BOTTOM</t>
  </si>
  <si>
    <t>005550747R1</t>
  </si>
  <si>
    <t>BEARING CRANK SHAFT FRONT &amp; CENTER BOTTOM</t>
  </si>
  <si>
    <t>006024365V1</t>
  </si>
  <si>
    <t>BEARING CONNECTING ROD DHRUV</t>
  </si>
  <si>
    <t>006016793V1</t>
  </si>
  <si>
    <t>BEARING CONNECTING ROD DHRUV.</t>
  </si>
  <si>
    <t>SILENCER HMT 3522</t>
  </si>
  <si>
    <t>SILENCER HMT 5911</t>
  </si>
  <si>
    <t>LINNER 100 MM STEYR</t>
  </si>
  <si>
    <t>UN 4117</t>
  </si>
  <si>
    <t>LOWER LINK BALL NH 56X28X45 (PLAN TYPE)</t>
  </si>
  <si>
    <t>R09 -L01-A</t>
  </si>
  <si>
    <t>R09 -L02-A</t>
  </si>
  <si>
    <t>R09 -L02-B</t>
  </si>
  <si>
    <t>R09 -L02-C</t>
  </si>
  <si>
    <t>RSJ</t>
  </si>
  <si>
    <t>2340, 2341, 2342</t>
  </si>
  <si>
    <t>HYD. SIDE ARM YUVO</t>
  </si>
  <si>
    <t>2345, 2346</t>
  </si>
  <si>
    <t>HYD PUMP ACE</t>
  </si>
  <si>
    <t>GK 1546/UN 2837</t>
  </si>
  <si>
    <t>GK 1541/UN 2835</t>
  </si>
  <si>
    <t>R12-L04-A/R13-L04-B</t>
  </si>
  <si>
    <t>R13-L02-C</t>
  </si>
  <si>
    <t>R13-L04-C</t>
  </si>
  <si>
    <t>R13-L05-C</t>
  </si>
  <si>
    <t>R13-L06-C</t>
  </si>
  <si>
    <t>R14-L01-C/R15-L02-A</t>
  </si>
  <si>
    <t>R14-L02-C</t>
  </si>
  <si>
    <t>R14-L03-B/R14-L04-B</t>
  </si>
  <si>
    <t>R15-L04-B</t>
  </si>
  <si>
    <t>R15-L04-D</t>
  </si>
  <si>
    <t>R15-L07-B</t>
  </si>
  <si>
    <t xml:space="preserve">FIND CODE HERE → </t>
  </si>
  <si>
    <t>1676664M1</t>
  </si>
  <si>
    <t>SIDE ARM MASSEY 285 D HOLE</t>
  </si>
  <si>
    <t>1680040M1</t>
  </si>
  <si>
    <t>SIDE ARM MASSEY 285 CENTER HOLE</t>
  </si>
  <si>
    <t>SIDE ARM NEW HOLLAND ( 3 HOLE)</t>
  </si>
  <si>
    <t>UN 10294</t>
  </si>
  <si>
    <t>UN 10256</t>
  </si>
  <si>
    <t>FRONT STUB AXLE (LH) FIAT</t>
  </si>
  <si>
    <t>UN 10257</t>
  </si>
  <si>
    <t>FRONT STUB AXLE (RH) FIAT</t>
  </si>
  <si>
    <t>BEARING CRANK SHAFT REAR TOP M&amp;M</t>
  </si>
  <si>
    <t>2365, 2366</t>
  </si>
  <si>
    <t>ROTAVATOR BOLT W/NUT 14*38 (22 NO) ZINC.</t>
  </si>
  <si>
    <t>ROTAVATOR SAFETY/SHARING YOKE BOLT W/NUT 10*65 ZINC.</t>
  </si>
  <si>
    <t>GK 10292</t>
  </si>
  <si>
    <t>FUEL FILTER MF 796 (BIG)</t>
  </si>
  <si>
    <t>SONU ALAHABAD</t>
  </si>
  <si>
    <t>CHARAN (SATKAR TRACTOR)</t>
  </si>
  <si>
    <t>HYD. TOP COVER SWARAJ</t>
  </si>
  <si>
    <t>GOLDI</t>
  </si>
  <si>
    <t>SHAFIK</t>
  </si>
  <si>
    <t>2376, 2379</t>
  </si>
  <si>
    <t>UN 606</t>
  </si>
  <si>
    <t>T PIN (THIN) GREEN TRACTOR</t>
  </si>
  <si>
    <t>ASSEMBLY</t>
  </si>
  <si>
    <t>USED IN ASSEMBLE</t>
  </si>
  <si>
    <t>ASSEMBLE</t>
  </si>
  <si>
    <t>HYDRAULIC ROLLER PATTI YUVO  (UN 10620)</t>
  </si>
  <si>
    <t>1P 3028 AOOOB</t>
  </si>
  <si>
    <t>HYD PUMP SAME POWER STG</t>
  </si>
  <si>
    <t>SPOOL LOWERING VALVE ASSY MM DI</t>
  </si>
  <si>
    <t>DCA WITH MAIN 5 FAN JOHN DEERE 5310 57 HP</t>
  </si>
  <si>
    <t>SURENDER JI</t>
  </si>
  <si>
    <t>2383, 2386, 2391</t>
  </si>
  <si>
    <t>IS IT IN INVENTORY?</t>
  </si>
  <si>
    <t>Column1</t>
  </si>
  <si>
    <t>A-07</t>
  </si>
  <si>
    <t>GK 967</t>
  </si>
  <si>
    <t>FRONT WHEEL HUB JOHN DEERE 5203 (FLOWER TYPE)</t>
  </si>
  <si>
    <t>A-08</t>
  </si>
  <si>
    <t>R01-L02-B/R04-L03-B</t>
  </si>
  <si>
    <t>UN 1156 A</t>
  </si>
  <si>
    <t>POWER STG UNIT KIT JD</t>
  </si>
  <si>
    <t>2392, 2393</t>
  </si>
  <si>
    <t>R04-L05-D</t>
  </si>
  <si>
    <t>R02-L03-F</t>
  </si>
  <si>
    <t>R02-L06-F</t>
  </si>
  <si>
    <t>R07-L02-E</t>
  </si>
  <si>
    <t>CLS</t>
  </si>
  <si>
    <t>Reorder Level</t>
  </si>
  <si>
    <t>GK 551 A</t>
  </si>
  <si>
    <t>TIE ROD END MAHINDRA DI (SET OF 2)</t>
  </si>
  <si>
    <t>1280191100</t>
  </si>
  <si>
    <t>DC ASSY SK 58 HP 12 HOLE WITH PTO 12 TEETH</t>
  </si>
  <si>
    <t>UN 10418</t>
  </si>
  <si>
    <t>STEERING ASSY MASSEY 285</t>
  </si>
  <si>
    <t>UN 10420</t>
  </si>
  <si>
    <t>STEERING ASSY FORD 5000</t>
  </si>
  <si>
    <t>R02-L05-E</t>
  </si>
  <si>
    <t>R04-L01-D</t>
  </si>
  <si>
    <t>R04-L01-E</t>
  </si>
  <si>
    <t>R04-L01-F</t>
  </si>
  <si>
    <t>R04-L01-G</t>
  </si>
  <si>
    <t>R04-L02-E</t>
  </si>
  <si>
    <t>R04-L02-F</t>
  </si>
  <si>
    <t>R02-L05-B/R04-L02-G</t>
  </si>
  <si>
    <t>R04-L04-F</t>
  </si>
  <si>
    <t>R04-L04-G</t>
  </si>
  <si>
    <t>R05-L04-F</t>
  </si>
  <si>
    <t>R05-L04-G</t>
  </si>
  <si>
    <t>R05-L06-E</t>
  </si>
  <si>
    <t>R07-L01-D</t>
  </si>
  <si>
    <t>RAJA</t>
  </si>
  <si>
    <t>KING PIN ARM BIG JD 5310</t>
  </si>
  <si>
    <t>R16-L05-C</t>
  </si>
  <si>
    <t>R16-L05-D</t>
  </si>
  <si>
    <t>R16-L07-E</t>
  </si>
  <si>
    <t>R17-L01-A</t>
  </si>
  <si>
    <t>R17-L02-B</t>
  </si>
  <si>
    <t>R17-L01-B</t>
  </si>
  <si>
    <t>R17-L01-C</t>
  </si>
  <si>
    <t>R17-L02-A</t>
  </si>
  <si>
    <t>R17-L03-A</t>
  </si>
  <si>
    <t>R17-L03-B</t>
  </si>
  <si>
    <t>R17-L03-C</t>
  </si>
  <si>
    <t>R17-L03-D</t>
  </si>
  <si>
    <t>R17-L04-A</t>
  </si>
  <si>
    <t>R17-L04-B</t>
  </si>
  <si>
    <t>R17-L05-A</t>
  </si>
  <si>
    <t>R17-L06-A</t>
  </si>
  <si>
    <t>R17-L06-B</t>
  </si>
  <si>
    <t>R17-L07-A</t>
  </si>
  <si>
    <t>R17-L07-B</t>
  </si>
  <si>
    <t>R17-L07-C</t>
  </si>
  <si>
    <t>SHRI NIVASA AUTOMOTIVES</t>
  </si>
  <si>
    <t>NIRMAL</t>
  </si>
  <si>
    <t>UN 4204</t>
  </si>
  <si>
    <t>SIDE GEAR MASCHIO ROTAVATOR T-35</t>
  </si>
  <si>
    <t>SHAM AUTO AND TRACTOR</t>
  </si>
  <si>
    <t xml:space="preserve">FRONT SPANDLE (LH) MASSEY 375 </t>
  </si>
  <si>
    <t xml:space="preserve">FRONT SPANDLE (RH) MASSEY 375 </t>
  </si>
  <si>
    <t>COUNTER SHAFT 28/30/20/17 NEW HOLLAND</t>
  </si>
  <si>
    <t>MK EARTHMOVER</t>
  </si>
  <si>
    <t>2400, 2402, 2405</t>
  </si>
  <si>
    <t>10004836ABFG</t>
  </si>
  <si>
    <t>OIL LUBRICANT FILTER M&amp;M</t>
  </si>
  <si>
    <t>000020316E03</t>
  </si>
  <si>
    <t>OIL FILTER MAHINDRA</t>
  </si>
  <si>
    <t>000031215P01</t>
  </si>
  <si>
    <t>HYD FILTER MAHINDRA</t>
  </si>
  <si>
    <t>PI0000882D</t>
  </si>
  <si>
    <t>AIR FILTER SWARAJ</t>
  </si>
  <si>
    <t>LUBRICANT OIL FILTER M&amp;M</t>
  </si>
  <si>
    <t>HYD OIL FILTER SONALIKA</t>
  </si>
  <si>
    <t>P780948B</t>
  </si>
  <si>
    <t>FILTER ASSY TRANSMISSION SWARAJ</t>
  </si>
  <si>
    <t>103500003AA</t>
  </si>
  <si>
    <t>DIESEL FILTER SONALIKA (SET OF 2)</t>
  </si>
  <si>
    <t>007205324BJ</t>
  </si>
  <si>
    <t>FILTER ASSY MAHINDRA</t>
  </si>
  <si>
    <t>10004704ACP6</t>
  </si>
  <si>
    <t>UN 10375</t>
  </si>
  <si>
    <t>CLUTCH PLATE 12" 10 TEETH N/M MF 265/285 COOM TYPE</t>
  </si>
  <si>
    <t>4052 4036 AOOOOO</t>
  </si>
  <si>
    <t>UN 3337 A</t>
  </si>
  <si>
    <t>CENTRE PIN WASHER ARJUN THIN</t>
  </si>
  <si>
    <t>2420, 2421</t>
  </si>
  <si>
    <t>HYDROSTATIC GEAR</t>
  </si>
  <si>
    <t>RANE</t>
  </si>
  <si>
    <t>MATERIAL RETURN</t>
  </si>
  <si>
    <t>2414, 2416</t>
  </si>
  <si>
    <t>PREET SPARE</t>
  </si>
  <si>
    <t>2384, 2385</t>
  </si>
  <si>
    <t>MJT</t>
  </si>
  <si>
    <t>UN 2506 B</t>
  </si>
  <si>
    <t>SPOOL AND SLEEVE (19 HOLE) YUVO</t>
  </si>
  <si>
    <t>2426, 2428, 2429</t>
  </si>
  <si>
    <t>BESIDE RACK 2</t>
  </si>
  <si>
    <t>2378, 2424</t>
  </si>
  <si>
    <t>SRI RAMANAJANEYA</t>
  </si>
  <si>
    <t>2419, 2436</t>
  </si>
  <si>
    <t>HYDRAULIC RAM CYLINDER WITH PISTON 93MM 1 GROOVE</t>
  </si>
  <si>
    <t>GK 10331</t>
  </si>
  <si>
    <t>HYDRAULIC SHAFT FIAT 60/42/60 TEETH</t>
  </si>
  <si>
    <t>UN 10515</t>
  </si>
  <si>
    <t>EXPORT 002</t>
  </si>
  <si>
    <t>GK 10390</t>
  </si>
  <si>
    <t>PRAKASH JI</t>
  </si>
  <si>
    <t>EXPORT 003</t>
  </si>
  <si>
    <t>PART NO</t>
  </si>
  <si>
    <t>R13-L03-A/R13-L04-A</t>
  </si>
  <si>
    <t>R13-L01-A/R13-L02-A</t>
  </si>
  <si>
    <t>2447, 2448</t>
  </si>
  <si>
    <t>GK 552/UN 1448</t>
  </si>
  <si>
    <t>GK 008/UN 3699</t>
  </si>
  <si>
    <t>3943 A</t>
  </si>
  <si>
    <t>PRODUCT NAME</t>
  </si>
  <si>
    <t>UN 10337</t>
  </si>
  <si>
    <t>UN 10626</t>
  </si>
  <si>
    <t>HYD TOPA MF 245 HI LIFT</t>
  </si>
  <si>
    <t>HYD TOPA MF P3 O/M</t>
  </si>
  <si>
    <t>3962 A</t>
  </si>
  <si>
    <t>WATER SEPARATOR MASSEY</t>
  </si>
  <si>
    <t>PANDA</t>
  </si>
  <si>
    <t>RAVI AUTOMOBILES</t>
  </si>
  <si>
    <t>R09-L01-C</t>
  </si>
  <si>
    <t>DCA WITH 5 FAN MAIN &amp; PTO ARJUN</t>
  </si>
  <si>
    <t>R09 -L01-C</t>
  </si>
  <si>
    <t>VIVIAN TRACTOR</t>
  </si>
  <si>
    <t>2439, 2440</t>
  </si>
  <si>
    <t>RATNA DISTRIBUTOR</t>
  </si>
  <si>
    <t>OP/KTP</t>
  </si>
  <si>
    <t>R05-L01-A/R06-L01-A</t>
  </si>
  <si>
    <t>UN 10289</t>
  </si>
  <si>
    <t>OIL FILTER MASSEY 285</t>
  </si>
  <si>
    <t>CAV FUEL FILTER (CANISTOR) (GK 10286)</t>
  </si>
  <si>
    <t>R03-L02-A/R03-L01-A</t>
  </si>
  <si>
    <t>TAPPED PACKING MAHINDRA (3 CYL)</t>
  </si>
  <si>
    <t>R11-L04-E</t>
  </si>
  <si>
    <t>R10-L04-B/R10-L04-C</t>
  </si>
  <si>
    <t>R07-L08-A</t>
  </si>
  <si>
    <t>R07-L09-A</t>
  </si>
  <si>
    <t>R07-L08-B</t>
  </si>
  <si>
    <t>R03-L01-A/R03-L02-A</t>
  </si>
  <si>
    <t>A-17/A-15</t>
  </si>
  <si>
    <t>R08-L04-A/R13-L04-A</t>
  </si>
  <si>
    <t>A-20/A-14</t>
  </si>
  <si>
    <t>R10-L05-A/R05-L03-A</t>
  </si>
  <si>
    <t>R05-L08-A</t>
  </si>
  <si>
    <t>R12-L07-A/R12-L08-B</t>
  </si>
  <si>
    <t>R03-L07-D</t>
  </si>
  <si>
    <t>R03-L06-D</t>
  </si>
  <si>
    <t>EXPORT 004</t>
  </si>
  <si>
    <t>UN 10565</t>
  </si>
  <si>
    <t>CRANK SHAFT EICHER 5660 TEETH 21</t>
  </si>
  <si>
    <t>WINGS</t>
  </si>
  <si>
    <t>2464, 2466</t>
  </si>
  <si>
    <t>DATE</t>
  </si>
  <si>
    <t>J.K MOTOR</t>
  </si>
  <si>
    <t>2409, 2410</t>
  </si>
  <si>
    <t>WATER BODY*JD</t>
  </si>
  <si>
    <t>R10-L09-A</t>
  </si>
  <si>
    <t>R10-L09-B</t>
  </si>
  <si>
    <t>R11-L09-A</t>
  </si>
  <si>
    <t>R12-L08-B</t>
  </si>
  <si>
    <t>R13-L08-A</t>
  </si>
  <si>
    <t>R13-L08-B</t>
  </si>
  <si>
    <t>R14-L02-A / R14-L01-A</t>
  </si>
  <si>
    <t>R14-L04-A/R14-L03-A</t>
  </si>
  <si>
    <t>R14-L06-A/R14-L05-A</t>
  </si>
  <si>
    <t>R14-L08-A</t>
  </si>
  <si>
    <t>R11-L01-A/R14-L09-A</t>
  </si>
  <si>
    <t>R15-L01-A/R15-L03-A</t>
  </si>
  <si>
    <t>R15-L04-A/R15-L05-A</t>
  </si>
  <si>
    <t>R08-L09-A</t>
  </si>
  <si>
    <t>R16-L08-A</t>
  </si>
  <si>
    <t>R01-L01</t>
  </si>
  <si>
    <t>R01-L02</t>
  </si>
  <si>
    <t>R01-L03</t>
  </si>
  <si>
    <t>R01-L04</t>
  </si>
  <si>
    <t>R02-L01</t>
  </si>
  <si>
    <t>R02-L02</t>
  </si>
  <si>
    <t>R04-L04</t>
  </si>
  <si>
    <t>R03-L01</t>
  </si>
  <si>
    <t>R03-L04</t>
  </si>
  <si>
    <t>4036 A</t>
  </si>
  <si>
    <t>FRONT WHEEL BOLT*285</t>
  </si>
  <si>
    <t>1860889M1</t>
  </si>
  <si>
    <t>GEAR BOX INPUT HOUSING MF MULTI POWER RETAINER</t>
  </si>
  <si>
    <t>UN 10248</t>
  </si>
  <si>
    <t>HYD LIFT CLEVIS ASSY</t>
  </si>
  <si>
    <t>1862486M96</t>
  </si>
  <si>
    <t>CONTROL VALVE ASSY MF</t>
  </si>
  <si>
    <t>E1NN6600DD</t>
  </si>
  <si>
    <t>OIL PUMP FORD 5000</t>
  </si>
  <si>
    <t>2479, 2480</t>
  </si>
  <si>
    <t>SRI RAM MOTOR</t>
  </si>
  <si>
    <t>2481, 2482</t>
  </si>
  <si>
    <t>UNIVERSAL CROSS JD 4X4</t>
  </si>
  <si>
    <t>PLANETARY RING JD 4X4 T-70</t>
  </si>
  <si>
    <t>YOKE SHAFT JD 4X4</t>
  </si>
  <si>
    <t>UN 214</t>
  </si>
  <si>
    <t>POWER STARING CYLINDER JOHNDEERE COLD MODEL</t>
  </si>
  <si>
    <t>R01-L02-A/R01-L01-A</t>
  </si>
  <si>
    <t>R01-L07-A/R13-L07-B</t>
  </si>
  <si>
    <t>R01-L07-B/R13-L08-A</t>
  </si>
  <si>
    <t>R01-L08-A/R13-L07-A</t>
  </si>
  <si>
    <t>R12-L03-B/R06-L01-A</t>
  </si>
  <si>
    <t>R16-L03-A/R16-L04-D</t>
  </si>
  <si>
    <t>R14-L01-C</t>
  </si>
  <si>
    <t>R14-L01-D</t>
  </si>
  <si>
    <t>CHANDAN</t>
  </si>
  <si>
    <t>SUCTION HOSE PIPE MKM</t>
  </si>
  <si>
    <t>2489, 2490</t>
  </si>
  <si>
    <t>R01-L07-B</t>
  </si>
  <si>
    <t>R01-L07-C</t>
  </si>
  <si>
    <t>GK 130/GK 133</t>
  </si>
  <si>
    <t>GK 131/GK 134</t>
  </si>
  <si>
    <t>SOME EXTRA</t>
  </si>
  <si>
    <t>NOTE: ADD PART DETAIL IN INVENTORY BEFORE MAKING ANY ENTRIES.</t>
  </si>
  <si>
    <t>NOTE: ADD PART DETAIL IN SKU BEFORE INVENTORY</t>
  </si>
  <si>
    <t>FEATURE ↓</t>
  </si>
  <si>
    <t>SATANAND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</si>
</sst>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14009]dd\ mmmm\ yyyy;@"/>
    <numFmt numFmtId="165" formatCode="[$-14009]d\ mmmm\ yyyy;@"/>
    <numFmt numFmtId="166" formatCode="[$-14009]dd/mm/yyyy;@"/>
    <numFmt numFmtId="167" formatCode="#,##0_ ;[Red]\-#,##0\ "/>
    <numFmt numFmtId="168" formatCode="[$-14009]dd/mm/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1"/>
      <name val="Arial Black"/>
      <family val="2"/>
    </font>
    <font>
      <b/>
      <sz val="26"/>
      <color theme="1"/>
      <name val="Aldhabi"/>
      <charset val="178"/>
    </font>
    <font>
      <sz val="8"/>
      <color rgb="FF000000"/>
      <name val="Segoe UI"/>
      <family val="2"/>
    </font>
    <font>
      <b/>
      <sz val="12"/>
      <color theme="1"/>
      <name val="Calibri"/>
      <family val="2"/>
      <scheme val="minor"/>
    </font>
    <font>
      <b/>
      <sz val="12"/>
      <color theme="2" tint="-0.89999084444715716"/>
      <name val="Calibri"/>
      <family val="2"/>
      <scheme val="minor"/>
    </font>
    <font>
      <b/>
      <sz val="11"/>
      <color theme="2" tint="-0.89999084444715716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Biome"/>
      <family val="2"/>
    </font>
    <font>
      <b/>
      <sz val="9"/>
      <color theme="0"/>
      <name val="Boucherie Block"/>
    </font>
    <font>
      <b/>
      <sz val="9"/>
      <color theme="1"/>
      <name val="Calibri"/>
      <family val="2"/>
      <scheme val="minor"/>
    </font>
    <font>
      <sz val="9"/>
      <color theme="2"/>
      <name val="Calibri"/>
      <family val="2"/>
      <scheme val="minor"/>
    </font>
    <font>
      <b/>
      <sz val="9"/>
      <color theme="2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 tint="0.1499984740745262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8AEEB2"/>
        <bgColor indexed="64"/>
      </patternFill>
    </fill>
    <fill>
      <patternFill patternType="solid">
        <fgColor theme="1" tint="0.249977111117893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theme="9"/>
      </right>
      <top style="thin">
        <color indexed="64"/>
      </top>
      <bottom/>
      <diagonal/>
    </border>
    <border>
      <left style="thin">
        <color theme="9"/>
      </left>
      <right/>
      <top style="thin">
        <color indexed="64"/>
      </top>
      <bottom/>
      <diagonal/>
    </border>
    <border>
      <left style="thin">
        <color theme="9"/>
      </left>
      <right style="thin">
        <color theme="9"/>
      </right>
      <top style="thin">
        <color indexed="64"/>
      </top>
      <bottom/>
      <diagonal/>
    </border>
    <border>
      <left style="thin">
        <color theme="9"/>
      </left>
      <right/>
      <top style="thin">
        <color theme="4" tint="0.39997558519241921"/>
      </top>
      <bottom/>
      <diagonal/>
    </border>
    <border>
      <left style="thin">
        <color theme="9"/>
      </left>
      <right style="thin">
        <color theme="9"/>
      </right>
      <top style="thin">
        <color theme="4" tint="0.39997558519241921"/>
      </top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 style="medium">
        <color indexed="64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/>
      <top style="thin">
        <color theme="1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9" fontId="22" fillId="0" borderId="0" applyFont="0" applyFill="0" applyBorder="0" applyAlignment="0" applyProtection="0"/>
  </cellStyleXfs>
  <cellXfs count="167">
    <xf numFmtId="0" fontId="0" fillId="0" borderId="0" xfId="0"/>
    <xf numFmtId="0" fontId="0" fillId="0" borderId="1" xfId="0" applyBorder="1"/>
    <xf numFmtId="0" fontId="0" fillId="0" borderId="0" xfId="0" applyProtection="1">
      <protection locked="0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6" fillId="0" borderId="0" xfId="1" applyFont="1" applyFill="1" applyBorder="1" applyAlignment="1">
      <alignment vertical="top" textRotation="255"/>
    </xf>
    <xf numFmtId="0" fontId="2" fillId="0" borderId="0" xfId="0" applyFont="1"/>
    <xf numFmtId="0" fontId="4" fillId="0" borderId="0" xfId="0" quotePrefix="1" applyFont="1" applyProtection="1">
      <protection locked="0"/>
    </xf>
    <xf numFmtId="0" fontId="1" fillId="2" borderId="1" xfId="0" applyFont="1" applyFill="1" applyBorder="1" applyProtection="1">
      <protection locked="0"/>
    </xf>
    <xf numFmtId="0" fontId="3" fillId="0" borderId="0" xfId="0" applyFont="1" applyProtection="1">
      <protection locked="0"/>
    </xf>
    <xf numFmtId="0" fontId="3" fillId="0" borderId="0" xfId="0" applyFont="1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/>
    </xf>
    <xf numFmtId="0" fontId="0" fillId="0" borderId="0" xfId="0" quotePrefix="1" applyProtection="1">
      <protection locked="0"/>
    </xf>
    <xf numFmtId="0" fontId="0" fillId="0" borderId="7" xfId="0" quotePrefix="1" applyBorder="1" applyAlignment="1" applyProtection="1">
      <alignment horizontal="right" indent="1"/>
      <protection locked="0"/>
    </xf>
    <xf numFmtId="0" fontId="8" fillId="2" borderId="0" xfId="0" applyFont="1" applyFill="1" applyAlignment="1" applyProtection="1">
      <alignment horizontal="left" indent="1"/>
      <protection locked="0"/>
    </xf>
    <xf numFmtId="0" fontId="0" fillId="0" borderId="6" xfId="0" applyBorder="1"/>
    <xf numFmtId="0" fontId="0" fillId="0" borderId="0" xfId="0" quotePrefix="1" applyAlignment="1">
      <alignment horizontal="left"/>
    </xf>
    <xf numFmtId="0" fontId="0" fillId="5" borderId="0" xfId="0" applyFill="1"/>
    <xf numFmtId="0" fontId="2" fillId="5" borderId="0" xfId="0" applyFont="1" applyFill="1"/>
    <xf numFmtId="0" fontId="0" fillId="8" borderId="0" xfId="0" applyFill="1"/>
    <xf numFmtId="0" fontId="3" fillId="0" borderId="1" xfId="0" applyFont="1" applyBorder="1" applyProtection="1">
      <protection locked="0"/>
    </xf>
    <xf numFmtId="0" fontId="0" fillId="0" borderId="16" xfId="0" applyBorder="1"/>
    <xf numFmtId="0" fontId="0" fillId="0" borderId="17" xfId="0" applyBorder="1"/>
    <xf numFmtId="14" fontId="0" fillId="12" borderId="18" xfId="0" applyNumberFormat="1" applyFill="1" applyBorder="1" applyAlignment="1">
      <alignment horizontal="left"/>
    </xf>
    <xf numFmtId="0" fontId="0" fillId="12" borderId="8" xfId="0" applyFill="1" applyBorder="1" applyAlignment="1">
      <alignment horizontal="left"/>
    </xf>
    <xf numFmtId="0" fontId="0" fillId="12" borderId="8" xfId="0" applyFill="1" applyBorder="1"/>
    <xf numFmtId="0" fontId="0" fillId="12" borderId="19" xfId="0" applyFill="1" applyBorder="1"/>
    <xf numFmtId="14" fontId="0" fillId="0" borderId="20" xfId="0" applyNumberFormat="1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1" xfId="0" applyBorder="1"/>
    <xf numFmtId="0" fontId="0" fillId="0" borderId="22" xfId="0" applyBorder="1"/>
    <xf numFmtId="14" fontId="0" fillId="12" borderId="20" xfId="0" applyNumberFormat="1" applyFill="1" applyBorder="1" applyAlignment="1">
      <alignment horizontal="left"/>
    </xf>
    <xf numFmtId="0" fontId="0" fillId="12" borderId="21" xfId="0" applyFill="1" applyBorder="1" applyAlignment="1">
      <alignment horizontal="left"/>
    </xf>
    <xf numFmtId="0" fontId="0" fillId="12" borderId="21" xfId="0" applyFill="1" applyBorder="1"/>
    <xf numFmtId="0" fontId="0" fillId="12" borderId="22" xfId="0" applyFill="1" applyBorder="1"/>
    <xf numFmtId="49" fontId="0" fillId="12" borderId="21" xfId="0" applyNumberFormat="1" applyFill="1" applyBorder="1" applyAlignment="1">
      <alignment horizontal="left"/>
    </xf>
    <xf numFmtId="14" fontId="0" fillId="0" borderId="15" xfId="0" applyNumberFormat="1" applyBorder="1" applyAlignment="1">
      <alignment horizontal="left"/>
    </xf>
    <xf numFmtId="0" fontId="0" fillId="0" borderId="16" xfId="0" applyBorder="1" applyAlignment="1">
      <alignment horizontal="left"/>
    </xf>
    <xf numFmtId="14" fontId="0" fillId="0" borderId="0" xfId="0" applyNumberFormat="1" applyAlignment="1">
      <alignment horizontal="left"/>
    </xf>
    <xf numFmtId="166" fontId="0" fillId="0" borderId="0" xfId="0" applyNumberFormat="1" applyAlignment="1">
      <alignment horizontal="left"/>
    </xf>
    <xf numFmtId="14" fontId="0" fillId="12" borderId="21" xfId="0" applyNumberFormat="1" applyFill="1" applyBorder="1"/>
    <xf numFmtId="0" fontId="12" fillId="0" borderId="1" xfId="0" applyFont="1" applyBorder="1" applyProtection="1">
      <protection locked="0"/>
    </xf>
    <xf numFmtId="0" fontId="3" fillId="0" borderId="1" xfId="0" applyFont="1" applyBorder="1"/>
    <xf numFmtId="0" fontId="13" fillId="11" borderId="3" xfId="0" applyFont="1" applyFill="1" applyBorder="1" applyAlignment="1">
      <alignment horizontal="center" vertical="center"/>
    </xf>
    <xf numFmtId="0" fontId="13" fillId="11" borderId="5" xfId="0" applyFont="1" applyFill="1" applyBorder="1" applyAlignment="1">
      <alignment horizontal="center" vertical="center"/>
    </xf>
    <xf numFmtId="0" fontId="9" fillId="10" borderId="23" xfId="0" applyFont="1" applyFill="1" applyBorder="1" applyAlignment="1">
      <alignment horizontal="left" vertical="center"/>
    </xf>
    <xf numFmtId="0" fontId="0" fillId="0" borderId="0" xfId="0" applyProtection="1">
      <protection hidden="1"/>
    </xf>
    <xf numFmtId="0" fontId="15" fillId="0" borderId="0" xfId="0" applyFont="1"/>
    <xf numFmtId="0" fontId="15" fillId="0" borderId="0" xfId="0" applyFont="1" applyProtection="1">
      <protection hidden="1"/>
    </xf>
    <xf numFmtId="0" fontId="15" fillId="0" borderId="1" xfId="0" applyFont="1" applyBorder="1" applyProtection="1">
      <protection hidden="1"/>
    </xf>
    <xf numFmtId="0" fontId="15" fillId="0" borderId="1" xfId="0" applyFont="1" applyBorder="1" applyAlignment="1" applyProtection="1">
      <alignment horizontal="left" vertical="center"/>
      <protection hidden="1"/>
    </xf>
    <xf numFmtId="0" fontId="15" fillId="0" borderId="0" xfId="0" applyFont="1" applyAlignment="1">
      <alignment horizontal="left" vertical="center"/>
    </xf>
    <xf numFmtId="0" fontId="18" fillId="3" borderId="1" xfId="0" applyFont="1" applyFill="1" applyBorder="1" applyAlignment="1" applyProtection="1">
      <alignment horizontal="left" vertical="center"/>
      <protection hidden="1"/>
    </xf>
    <xf numFmtId="0" fontId="15" fillId="6" borderId="1" xfId="0" applyFont="1" applyFill="1" applyBorder="1" applyAlignment="1" applyProtection="1">
      <alignment horizontal="left" vertical="center"/>
      <protection hidden="1"/>
    </xf>
    <xf numFmtId="0" fontId="15" fillId="0" borderId="0" xfId="0" applyFont="1" applyAlignment="1" applyProtection="1">
      <alignment horizontal="left" vertical="center"/>
      <protection hidden="1"/>
    </xf>
    <xf numFmtId="0" fontId="18" fillId="3" borderId="9" xfId="0" applyFont="1" applyFill="1" applyBorder="1" applyAlignment="1">
      <alignment horizontal="left" vertical="center"/>
    </xf>
    <xf numFmtId="0" fontId="18" fillId="4" borderId="11" xfId="0" quotePrefix="1" applyFont="1" applyFill="1" applyBorder="1" applyAlignment="1" applyProtection="1">
      <alignment horizontal="left" vertical="center"/>
      <protection locked="0" hidden="1"/>
    </xf>
    <xf numFmtId="165" fontId="18" fillId="6" borderId="1" xfId="0" applyNumberFormat="1" applyFont="1" applyFill="1" applyBorder="1" applyAlignment="1" applyProtection="1">
      <alignment horizontal="left" vertical="center"/>
      <protection hidden="1"/>
    </xf>
    <xf numFmtId="0" fontId="18" fillId="3" borderId="10" xfId="0" applyFont="1" applyFill="1" applyBorder="1" applyAlignment="1">
      <alignment horizontal="left" vertical="center"/>
    </xf>
    <xf numFmtId="0" fontId="19" fillId="0" borderId="0" xfId="0" applyFont="1" applyAlignment="1" applyProtection="1">
      <alignment horizontal="left" vertical="center"/>
      <protection hidden="1"/>
    </xf>
    <xf numFmtId="0" fontId="18" fillId="6" borderId="1" xfId="0" applyFont="1" applyFill="1" applyBorder="1" applyAlignment="1" applyProtection="1">
      <alignment horizontal="left" vertical="center"/>
      <protection hidden="1"/>
    </xf>
    <xf numFmtId="49" fontId="18" fillId="4" borderId="12" xfId="0" applyNumberFormat="1" applyFont="1" applyFill="1" applyBorder="1" applyAlignment="1" applyProtection="1">
      <alignment horizontal="left" vertical="center"/>
      <protection locked="0"/>
    </xf>
    <xf numFmtId="0" fontId="15" fillId="0" borderId="2" xfId="0" applyFont="1" applyBorder="1" applyAlignment="1" applyProtection="1">
      <alignment horizontal="left" vertical="center"/>
      <protection hidden="1"/>
    </xf>
    <xf numFmtId="164" fontId="18" fillId="4" borderId="12" xfId="0" applyNumberFormat="1" applyFont="1" applyFill="1" applyBorder="1" applyAlignment="1" applyProtection="1">
      <alignment horizontal="left" vertical="center"/>
      <protection hidden="1"/>
    </xf>
    <xf numFmtId="0" fontId="18" fillId="0" borderId="1" xfId="0" applyFont="1" applyBorder="1" applyAlignment="1" applyProtection="1">
      <alignment horizontal="left" vertical="center"/>
      <protection hidden="1"/>
    </xf>
    <xf numFmtId="0" fontId="15" fillId="0" borderId="14" xfId="0" applyFont="1" applyBorder="1" applyAlignment="1">
      <alignment horizontal="left" vertical="center"/>
    </xf>
    <xf numFmtId="0" fontId="0" fillId="0" borderId="3" xfId="0" applyBorder="1" applyAlignment="1" applyProtection="1">
      <alignment horizontal="left"/>
      <protection locked="0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/>
    </xf>
    <xf numFmtId="0" fontId="15" fillId="0" borderId="13" xfId="0" applyFont="1" applyBorder="1" applyAlignment="1">
      <alignment horizontal="left" vertical="center"/>
    </xf>
    <xf numFmtId="0" fontId="15" fillId="0" borderId="1" xfId="0" applyFont="1" applyBorder="1" applyAlignment="1" applyProtection="1">
      <alignment horizontal="right" vertical="center"/>
      <protection hidden="1"/>
    </xf>
    <xf numFmtId="0" fontId="15" fillId="0" borderId="1" xfId="0" applyFont="1" applyBorder="1" applyAlignment="1" applyProtection="1">
      <alignment horizontal="right"/>
      <protection hidden="1"/>
    </xf>
    <xf numFmtId="0" fontId="20" fillId="0" borderId="0" xfId="0" applyFont="1" applyAlignment="1" applyProtection="1">
      <alignment horizontal="left" vertical="center"/>
      <protection hidden="1"/>
    </xf>
    <xf numFmtId="0" fontId="19" fillId="0" borderId="0" xfId="0" applyFont="1" applyProtection="1">
      <protection hidden="1"/>
    </xf>
    <xf numFmtId="0" fontId="20" fillId="0" borderId="0" xfId="0" applyFont="1" applyProtection="1">
      <protection hidden="1"/>
    </xf>
    <xf numFmtId="0" fontId="18" fillId="4" borderId="12" xfId="0" applyFont="1" applyFill="1" applyBorder="1" applyAlignment="1" applyProtection="1">
      <alignment horizontal="left" vertical="center"/>
      <protection hidden="1"/>
    </xf>
    <xf numFmtId="0" fontId="15" fillId="0" borderId="1" xfId="0" applyFont="1" applyBorder="1" applyAlignment="1" applyProtection="1">
      <alignment horizontal="left" vertical="top"/>
      <protection hidden="1"/>
    </xf>
    <xf numFmtId="0" fontId="0" fillId="0" borderId="3" xfId="0" applyBorder="1"/>
    <xf numFmtId="0" fontId="2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164" fontId="0" fillId="0" borderId="0" xfId="0" applyNumberFormat="1" applyAlignment="1" applyProtection="1">
      <alignment horizontal="left" vertical="top"/>
      <protection hidden="1"/>
    </xf>
    <xf numFmtId="0" fontId="0" fillId="0" borderId="0" xfId="0" applyAlignment="1" applyProtection="1">
      <alignment horizontal="left" vertical="top"/>
      <protection hidden="1"/>
    </xf>
    <xf numFmtId="167" fontId="18" fillId="4" borderId="12" xfId="0" applyNumberFormat="1" applyFont="1" applyFill="1" applyBorder="1" applyAlignment="1" applyProtection="1">
      <alignment horizontal="left" vertical="center"/>
      <protection locked="0"/>
    </xf>
    <xf numFmtId="164" fontId="19" fillId="0" borderId="0" xfId="0" applyNumberFormat="1" applyFont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0" fontId="9" fillId="10" borderId="23" xfId="0" applyFont="1" applyFill="1" applyBorder="1" applyAlignment="1">
      <alignment horizontal="center" vertical="center"/>
    </xf>
    <xf numFmtId="0" fontId="10" fillId="9" borderId="0" xfId="0" applyFont="1" applyFill="1" applyAlignment="1">
      <alignment vertical="center"/>
    </xf>
    <xf numFmtId="164" fontId="0" fillId="12" borderId="3" xfId="0" applyNumberFormat="1" applyFill="1" applyBorder="1" applyAlignment="1">
      <alignment horizontal="left" vertical="top"/>
    </xf>
    <xf numFmtId="0" fontId="0" fillId="12" borderId="3" xfId="0" applyFill="1" applyBorder="1" applyAlignment="1">
      <alignment horizontal="left" vertical="top"/>
    </xf>
    <xf numFmtId="0" fontId="0" fillId="12" borderId="3" xfId="0" applyFill="1" applyBorder="1"/>
    <xf numFmtId="0" fontId="0" fillId="12" borderId="26" xfId="0" applyFill="1" applyBorder="1"/>
    <xf numFmtId="164" fontId="0" fillId="0" borderId="3" xfId="0" applyNumberFormat="1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26" xfId="0" applyBorder="1"/>
    <xf numFmtId="9" fontId="0" fillId="0" borderId="3" xfId="2" applyFont="1" applyBorder="1"/>
    <xf numFmtId="164" fontId="0" fillId="12" borderId="18" xfId="0" applyNumberFormat="1" applyFill="1" applyBorder="1" applyAlignment="1">
      <alignment horizontal="left" vertical="top"/>
    </xf>
    <xf numFmtId="0" fontId="0" fillId="12" borderId="27" xfId="0" applyFill="1" applyBorder="1" applyAlignment="1">
      <alignment horizontal="left" vertical="top"/>
    </xf>
    <xf numFmtId="0" fontId="0" fillId="12" borderId="27" xfId="0" applyFill="1" applyBorder="1"/>
    <xf numFmtId="0" fontId="0" fillId="12" borderId="28" xfId="0" applyFill="1" applyBorder="1"/>
    <xf numFmtId="164" fontId="0" fillId="0" borderId="20" xfId="0" applyNumberFormat="1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0" fillId="0" borderId="29" xfId="0" applyBorder="1"/>
    <xf numFmtId="0" fontId="0" fillId="0" borderId="30" xfId="0" applyBorder="1"/>
    <xf numFmtId="164" fontId="0" fillId="12" borderId="20" xfId="0" applyNumberFormat="1" applyFill="1" applyBorder="1" applyAlignment="1">
      <alignment horizontal="left" vertical="top"/>
    </xf>
    <xf numFmtId="0" fontId="0" fillId="12" borderId="29" xfId="0" applyFill="1" applyBorder="1" applyAlignment="1">
      <alignment horizontal="left" vertical="top"/>
    </xf>
    <xf numFmtId="0" fontId="0" fillId="12" borderId="29" xfId="0" applyFill="1" applyBorder="1"/>
    <xf numFmtId="0" fontId="0" fillId="12" borderId="30" xfId="0" applyFill="1" applyBorder="1"/>
    <xf numFmtId="164" fontId="0" fillId="0" borderId="29" xfId="0" applyNumberFormat="1" applyBorder="1" applyAlignment="1">
      <alignment horizontal="left" vertical="top"/>
    </xf>
    <xf numFmtId="164" fontId="0" fillId="13" borderId="31" xfId="0" applyNumberFormat="1" applyFill="1" applyBorder="1" applyAlignment="1">
      <alignment horizontal="left" vertical="top"/>
    </xf>
    <xf numFmtId="0" fontId="0" fillId="13" borderId="31" xfId="0" applyFill="1" applyBorder="1" applyAlignment="1">
      <alignment horizontal="left" vertical="top"/>
    </xf>
    <xf numFmtId="0" fontId="0" fillId="13" borderId="31" xfId="0" applyFill="1" applyBorder="1"/>
    <xf numFmtId="0" fontId="0" fillId="13" borderId="32" xfId="0" applyFill="1" applyBorder="1"/>
    <xf numFmtId="164" fontId="0" fillId="0" borderId="31" xfId="0" applyNumberFormat="1" applyBorder="1" applyAlignment="1">
      <alignment horizontal="left" vertical="top"/>
    </xf>
    <xf numFmtId="0" fontId="0" fillId="0" borderId="31" xfId="0" applyBorder="1" applyAlignment="1">
      <alignment horizontal="left" vertical="top"/>
    </xf>
    <xf numFmtId="0" fontId="0" fillId="0" borderId="31" xfId="0" applyBorder="1"/>
    <xf numFmtId="0" fontId="0" fillId="0" borderId="32" xfId="0" applyBorder="1"/>
    <xf numFmtId="164" fontId="0" fillId="0" borderId="33" xfId="0" applyNumberFormat="1" applyBorder="1" applyAlignment="1">
      <alignment horizontal="left" vertical="top"/>
    </xf>
    <xf numFmtId="0" fontId="0" fillId="0" borderId="33" xfId="0" applyBorder="1" applyAlignment="1">
      <alignment horizontal="left" vertical="top"/>
    </xf>
    <xf numFmtId="0" fontId="0" fillId="0" borderId="33" xfId="0" applyBorder="1"/>
    <xf numFmtId="0" fontId="0" fillId="0" borderId="25" xfId="0" applyBorder="1"/>
    <xf numFmtId="0" fontId="3" fillId="0" borderId="1" xfId="0" applyFont="1" applyBorder="1" applyAlignment="1">
      <alignment horizontal="left"/>
    </xf>
    <xf numFmtId="165" fontId="0" fillId="0" borderId="0" xfId="0" applyNumberFormat="1"/>
    <xf numFmtId="0" fontId="18" fillId="0" borderId="23" xfId="0" applyFont="1" applyBorder="1" applyAlignment="1">
      <alignment horizontal="center" vertical="center"/>
    </xf>
    <xf numFmtId="0" fontId="24" fillId="14" borderId="35" xfId="0" applyFont="1" applyFill="1" applyBorder="1" applyAlignment="1">
      <alignment horizontal="left" vertical="center"/>
    </xf>
    <xf numFmtId="0" fontId="24" fillId="14" borderId="36" xfId="0" applyFont="1" applyFill="1" applyBorder="1"/>
    <xf numFmtId="168" fontId="15" fillId="15" borderId="37" xfId="0" applyNumberFormat="1" applyFont="1" applyFill="1" applyBorder="1" applyAlignment="1">
      <alignment horizontal="left" vertical="center"/>
    </xf>
    <xf numFmtId="0" fontId="15" fillId="15" borderId="37" xfId="0" applyFont="1" applyFill="1" applyBorder="1" applyAlignment="1">
      <alignment horizontal="left" vertical="center"/>
    </xf>
    <xf numFmtId="0" fontId="15" fillId="15" borderId="34" xfId="0" applyFont="1" applyFill="1" applyBorder="1" applyAlignment="1">
      <alignment horizontal="left" vertical="center"/>
    </xf>
    <xf numFmtId="0" fontId="0" fillId="0" borderId="0" xfId="0" applyAlignment="1" applyProtection="1">
      <alignment horizontal="right"/>
      <protection hidden="1"/>
    </xf>
    <xf numFmtId="0" fontId="0" fillId="12" borderId="3" xfId="0" applyFill="1" applyBorder="1" applyAlignment="1">
      <alignment horizontal="right"/>
    </xf>
    <xf numFmtId="0" fontId="0" fillId="0" borderId="3" xfId="0" applyBorder="1" applyAlignment="1">
      <alignment horizontal="right"/>
    </xf>
    <xf numFmtId="0" fontId="0" fillId="12" borderId="27" xfId="0" applyFill="1" applyBorder="1" applyAlignment="1">
      <alignment horizontal="right"/>
    </xf>
    <xf numFmtId="0" fontId="0" fillId="0" borderId="29" xfId="0" applyBorder="1" applyAlignment="1">
      <alignment horizontal="right"/>
    </xf>
    <xf numFmtId="0" fontId="0" fillId="12" borderId="29" xfId="0" applyFill="1" applyBorder="1" applyAlignment="1">
      <alignment horizontal="right"/>
    </xf>
    <xf numFmtId="0" fontId="0" fillId="13" borderId="31" xfId="0" applyFill="1" applyBorder="1" applyAlignment="1">
      <alignment horizontal="right"/>
    </xf>
    <xf numFmtId="0" fontId="0" fillId="0" borderId="31" xfId="0" applyBorder="1" applyAlignment="1">
      <alignment horizontal="right"/>
    </xf>
    <xf numFmtId="0" fontId="0" fillId="0" borderId="33" xfId="0" applyBorder="1" applyAlignment="1">
      <alignment horizontal="right"/>
    </xf>
    <xf numFmtId="0" fontId="14" fillId="11" borderId="3" xfId="0" applyFont="1" applyFill="1" applyBorder="1" applyAlignment="1">
      <alignment horizontal="center" vertical="center"/>
    </xf>
    <xf numFmtId="164" fontId="14" fillId="11" borderId="3" xfId="0" applyNumberFormat="1" applyFont="1" applyFill="1" applyBorder="1" applyAlignment="1">
      <alignment horizontal="center" vertical="center"/>
    </xf>
    <xf numFmtId="0" fontId="14" fillId="11" borderId="26" xfId="0" applyFont="1" applyFill="1" applyBorder="1" applyAlignment="1">
      <alignment horizontal="center" vertical="center"/>
    </xf>
    <xf numFmtId="0" fontId="15" fillId="16" borderId="0" xfId="0" applyFont="1" applyFill="1" applyAlignment="1">
      <alignment horizontal="left" vertical="center"/>
    </xf>
    <xf numFmtId="0" fontId="18" fillId="16" borderId="0" xfId="0" applyFont="1" applyFill="1" applyAlignment="1">
      <alignment horizontal="center" vertical="center"/>
    </xf>
    <xf numFmtId="0" fontId="18" fillId="3" borderId="40" xfId="0" applyFont="1" applyFill="1" applyBorder="1" applyAlignment="1">
      <alignment horizontal="left" vertical="center"/>
    </xf>
    <xf numFmtId="0" fontId="18" fillId="17" borderId="14" xfId="0" applyFont="1" applyFill="1" applyBorder="1" applyAlignment="1">
      <alignment horizontal="center" vertical="center"/>
    </xf>
    <xf numFmtId="0" fontId="18" fillId="17" borderId="13" xfId="0" applyFont="1" applyFill="1" applyBorder="1" applyAlignment="1">
      <alignment horizontal="center" vertical="center"/>
    </xf>
    <xf numFmtId="164" fontId="18" fillId="4" borderId="41" xfId="0" applyNumberFormat="1" applyFont="1" applyFill="1" applyBorder="1" applyAlignment="1" applyProtection="1">
      <alignment horizontal="left" vertical="center"/>
      <protection locked="0"/>
    </xf>
    <xf numFmtId="0" fontId="18" fillId="3" borderId="42" xfId="0" applyFont="1" applyFill="1" applyBorder="1" applyAlignment="1">
      <alignment horizontal="left" vertical="center"/>
    </xf>
    <xf numFmtId="0" fontId="18" fillId="3" borderId="43" xfId="0" applyFont="1" applyFill="1" applyBorder="1" applyAlignment="1">
      <alignment horizontal="left" vertical="center"/>
    </xf>
    <xf numFmtId="164" fontId="18" fillId="4" borderId="44" xfId="0" applyNumberFormat="1" applyFont="1" applyFill="1" applyBorder="1" applyAlignment="1" applyProtection="1">
      <alignment horizontal="left" vertical="center"/>
      <protection locked="0"/>
    </xf>
    <xf numFmtId="49" fontId="19" fillId="0" borderId="0" xfId="0" applyNumberFormat="1" applyFont="1" applyAlignment="1" applyProtection="1">
      <alignment horizontal="left" vertical="center"/>
      <protection hidden="1"/>
    </xf>
    <xf numFmtId="49" fontId="19" fillId="0" borderId="0" xfId="0" applyNumberFormat="1" applyFont="1" applyProtection="1">
      <protection hidden="1"/>
    </xf>
    <xf numFmtId="0" fontId="24" fillId="14" borderId="45" xfId="0" applyFont="1" applyFill="1" applyBorder="1" applyAlignment="1">
      <alignment horizontal="left" vertical="center"/>
    </xf>
    <xf numFmtId="0" fontId="15" fillId="4" borderId="0" xfId="0" applyFont="1" applyFill="1" applyAlignment="1">
      <alignment horizontal="left" vertical="center"/>
    </xf>
    <xf numFmtId="0" fontId="24" fillId="14" borderId="0" xfId="0" applyFont="1" applyFill="1" applyAlignment="1">
      <alignment horizontal="left" vertical="center"/>
    </xf>
    <xf numFmtId="0" fontId="17" fillId="7" borderId="3" xfId="0" applyFont="1" applyFill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 wrapText="1"/>
    </xf>
    <xf numFmtId="0" fontId="16" fillId="7" borderId="39" xfId="0" applyFont="1" applyFill="1" applyBorder="1" applyAlignment="1">
      <alignment horizontal="center" vertical="center" wrapText="1"/>
    </xf>
    <xf numFmtId="0" fontId="16" fillId="7" borderId="24" xfId="0" applyFont="1" applyFill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5" fillId="4" borderId="0" xfId="0" applyFont="1" applyFill="1" applyAlignment="1">
      <alignment horizontal="left" vertical="top" wrapText="1"/>
    </xf>
    <xf numFmtId="0" fontId="25" fillId="4" borderId="38" xfId="0" applyFont="1" applyFill="1" applyBorder="1" applyAlignment="1">
      <alignment horizontal="left" vertical="top" wrapText="1"/>
    </xf>
    <xf numFmtId="0" fontId="25" fillId="4" borderId="1" xfId="0" applyFont="1" applyFill="1" applyBorder="1" applyAlignment="1">
      <alignment horizontal="left" vertical="top" wrapText="1"/>
    </xf>
    <xf numFmtId="0" fontId="0" fillId="18" borderId="0" xfId="0" applyFill="1"/>
  </cellXfs>
  <cellStyles count="3">
    <cellStyle name="Hyperlink" xfId="1" builtinId="8"/>
    <cellStyle name="Normal" xfId="0" builtinId="0"/>
    <cellStyle name="Percent" xfId="2" builtinId="5"/>
  </cellStyles>
  <dxfs count="50">
    <dxf>
      <font>
        <color rgb="FF9C0006"/>
      </font>
      <fill>
        <patternFill>
          <bgColor rgb="FFFFC7CE"/>
        </patternFill>
      </fill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left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Black"/>
        <family val="2"/>
        <scheme val="none"/>
      </font>
      <fill>
        <patternFill patternType="solid">
          <fgColor indexed="64"/>
          <bgColor theme="5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gradientFill degree="315">
          <stop position="0">
            <color rgb="FFFF0000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gradientFill degree="315">
          <stop position="0">
            <color rgb="FFFF0000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gradientFill degree="315">
          <stop position="0">
            <color rgb="FFFF0000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gradientFill degree="315">
          <stop position="0">
            <color rgb="FFFF0000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gradientFill degree="315">
          <stop position="0">
            <color rgb="FFFF0000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gradientFill degree="315">
          <stop position="0">
            <color rgb="FFFF0000"/>
          </stop>
          <stop position="1">
            <color rgb="FFFFFF00"/>
          </stop>
        </gradientFill>
      </fill>
    </dxf>
    <dxf>
      <font>
        <b/>
        <i val="0"/>
      </font>
      <fill>
        <gradientFill degree="315">
          <stop position="0">
            <color rgb="FFFF0000"/>
          </stop>
          <stop position="1">
            <color rgb="FFFFFF00"/>
          </stop>
        </gradientFill>
      </fill>
    </dxf>
    <dxf>
      <font>
        <b/>
        <i val="0"/>
      </font>
      <fill>
        <gradientFill degree="315">
          <stop position="0">
            <color rgb="FFFF0000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[$-14009]d\ mmmm\ yyyy;@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</dxf>
    <dxf>
      <fill>
        <patternFill>
          <bgColor rgb="FFEE0000"/>
        </patternFill>
      </fill>
    </dxf>
    <dxf>
      <fill>
        <patternFill>
          <bgColor rgb="FFFF0000"/>
        </patternFill>
      </fill>
    </dxf>
    <dxf>
      <font>
        <b val="0"/>
        <i/>
      </font>
      <fill>
        <patternFill>
          <bgColor rgb="FFFF0000"/>
        </patternFill>
      </fill>
    </dxf>
    <dxf>
      <font>
        <b val="0"/>
        <i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8AEEB2"/>
      <color rgb="FF339966"/>
      <color rgb="FF7F3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Radio" firstButton="1" fmlaLink="$C$2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Spin" dx="22" fmlaLink="$C$4" max="30000" page="10" val="2488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9525</xdr:rowOff>
        </xdr:from>
        <xdr:to>
          <xdr:col>3</xdr:col>
          <xdr:colOff>0</xdr:colOff>
          <xdr:row>1</xdr:row>
          <xdr:rowOff>180975</xdr:rowOff>
        </xdr:to>
        <xdr:grpSp>
          <xdr:nvGrpSpPr>
            <xdr:cNvPr id="5" name="Group 4" descr="INVOICE TYPE SECTION">
              <a:extLst>
                <a:ext uri="{FF2B5EF4-FFF2-40B4-BE49-F238E27FC236}">
                  <a16:creationId xmlns:a16="http://schemas.microsoft.com/office/drawing/2014/main" id="{33D907B0-8BF8-2330-A626-5527C07C64E3}"/>
                </a:ext>
              </a:extLst>
            </xdr:cNvPr>
            <xdr:cNvGrpSpPr/>
          </xdr:nvGrpSpPr>
          <xdr:grpSpPr>
            <a:xfrm>
              <a:off x="2883590" y="208308"/>
              <a:ext cx="3328367" cy="171450"/>
              <a:chOff x="2659960" y="448503"/>
              <a:chExt cx="3444321" cy="171450"/>
            </a:xfrm>
          </xdr:grpSpPr>
          <xdr:sp macro="" textlink="">
            <xdr:nvSpPr>
              <xdr:cNvPr id="1027" name="Option Button 3" descr="INWARD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2659960" y="448503"/>
                <a:ext cx="1714497" cy="171450"/>
              </a:xfrm>
              <a:prstGeom prst="rect">
                <a:avLst/>
              </a:prstGeom>
              <a:solidFill>
                <a:srgbClr val="99CC00" mc:Ignorable="a14" a14:legacySpreadsheetColorIndex="50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IN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INWARD</a:t>
                </a:r>
              </a:p>
            </xdr:txBody>
          </xdr:sp>
          <xdr:sp macro="" textlink="">
            <xdr:nvSpPr>
              <xdr:cNvPr id="1028" name="Option Button 4" descr="OUTWARD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000-000004040000}"/>
                  </a:ext>
                </a:extLst>
              </xdr:cNvPr>
              <xdr:cNvSpPr/>
            </xdr:nvSpPr>
            <xdr:spPr bwMode="auto">
              <a:xfrm>
                <a:off x="4393505" y="448503"/>
                <a:ext cx="1710776" cy="171450"/>
              </a:xfrm>
              <a:prstGeom prst="rect">
                <a:avLst/>
              </a:prstGeom>
              <a:solidFill>
                <a:srgbClr val="FF9900" mc:Ignorable="a14" a14:legacySpreadsheetColorIndex="52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IN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OUTWARD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2</xdr:col>
      <xdr:colOff>503965</xdr:colOff>
      <xdr:row>10</xdr:row>
      <xdr:rowOff>31220</xdr:rowOff>
    </xdr:from>
    <xdr:to>
      <xdr:col>2</xdr:col>
      <xdr:colOff>2877889</xdr:colOff>
      <xdr:row>11</xdr:row>
      <xdr:rowOff>151000</xdr:rowOff>
    </xdr:to>
    <xdr:sp macro="[0]!OUTWARD" textlink="">
      <xdr:nvSpPr>
        <xdr:cNvPr id="4" name="Rectangle: Diagonal Corners Rounded 3">
          <a:extLst>
            <a:ext uri="{FF2B5EF4-FFF2-40B4-BE49-F238E27FC236}">
              <a16:creationId xmlns:a16="http://schemas.microsoft.com/office/drawing/2014/main" id="{D095F78E-78B7-30E9-DB77-5ACC99E740E3}"/>
            </a:ext>
          </a:extLst>
        </xdr:cNvPr>
        <xdr:cNvSpPr/>
      </xdr:nvSpPr>
      <xdr:spPr>
        <a:xfrm>
          <a:off x="3378030" y="1961068"/>
          <a:ext cx="2373924" cy="310280"/>
        </a:xfrm>
        <a:prstGeom prst="round2Diag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solidFill>
                <a:schemeClr val="tx1"/>
              </a:solidFill>
            </a:rPr>
            <a:t>SUBMIT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3105150</xdr:colOff>
          <xdr:row>3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41" name="Spinner 17" descr="NUMBER CONTROLL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8285</xdr:colOff>
      <xdr:row>7</xdr:row>
      <xdr:rowOff>8283</xdr:rowOff>
    </xdr:from>
    <xdr:to>
      <xdr:col>0</xdr:col>
      <xdr:colOff>861391</xdr:colOff>
      <xdr:row>9</xdr:row>
      <xdr:rowOff>0</xdr:rowOff>
    </xdr:to>
    <xdr:sp macro="[0]!AddToSKU" textlink="">
      <xdr:nvSpPr>
        <xdr:cNvPr id="2" name="Rectangle: Diagonal Corners Rounded 1">
          <a:extLst>
            <a:ext uri="{FF2B5EF4-FFF2-40B4-BE49-F238E27FC236}">
              <a16:creationId xmlns:a16="http://schemas.microsoft.com/office/drawing/2014/main" id="{9168DF1D-6DB6-40D5-8A4B-FADB29DB844A}"/>
            </a:ext>
          </a:extLst>
        </xdr:cNvPr>
        <xdr:cNvSpPr/>
      </xdr:nvSpPr>
      <xdr:spPr>
        <a:xfrm rot="10800000" flipH="1" flipV="1">
          <a:off x="8285" y="1358348"/>
          <a:ext cx="853106" cy="372717"/>
        </a:xfrm>
        <a:prstGeom prst="round2Diag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00" b="1">
              <a:solidFill>
                <a:schemeClr val="tx1"/>
              </a:solidFill>
            </a:rPr>
            <a:t>ADD TO</a:t>
          </a:r>
          <a:r>
            <a:rPr lang="en-IN" sz="800" b="1" baseline="0">
              <a:solidFill>
                <a:schemeClr val="tx1"/>
              </a:solidFill>
            </a:rPr>
            <a:t> SKU</a:t>
          </a:r>
          <a:endParaRPr lang="en-IN" sz="8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190500</xdr:rowOff>
        </xdr:from>
        <xdr:to>
          <xdr:col>1</xdr:col>
          <xdr:colOff>9525</xdr:colOff>
          <xdr:row>4</xdr:row>
          <xdr:rowOff>142875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Master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609599</xdr:colOff>
          <xdr:row>3</xdr:row>
          <xdr:rowOff>180975</xdr:rowOff>
        </xdr:from>
        <xdr:to>
          <xdr:col>3</xdr:col>
          <xdr:colOff>561975</xdr:colOff>
          <xdr:row>6</xdr:row>
          <xdr:rowOff>142875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19AB4A21-181D-E997-A337-9A059A5996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Master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3552</xdr:row>
          <xdr:rowOff>152400</xdr:rowOff>
        </xdr:from>
        <xdr:to>
          <xdr:col>12</xdr:col>
          <xdr:colOff>895350</xdr:colOff>
          <xdr:row>3555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Master Form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atanand Chaubey" id="{32DCCB79-8F4E-45FA-87FA-BED5E7078F0E}" userId="d28eb017f95a8dbb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2D4D00D-6395-4EAB-9BE6-91AB6A3587C6}" name="Table4" displayName="Table4" ref="A1:L3567" totalsRowShown="0">
  <autoFilter ref="A1:L3567" xr:uid="{C2D4D00D-6395-4EAB-9BE6-91AB6A3587C6}"/>
  <tableColumns count="12">
    <tableColumn id="1" xr3:uid="{BC1D972F-8889-4EA6-9BB1-2FD34DB9B720}" name="SN NO." totalsRowDxfId="41"/>
    <tableColumn id="2" xr3:uid="{59049459-6B73-4E46-8777-F52776489BFD}" name="BRAND NAME"/>
    <tableColumn id="3" xr3:uid="{D011E2EB-D77C-4350-A665-7527A4D87603}" name="PART NO." dataDxfId="40" totalsRowDxfId="39"/>
    <tableColumn id="4" xr3:uid="{EA6EE66C-5694-4605-BAEF-E5BE9E78D5CD}" name="DESCRIPTION"/>
    <tableColumn id="5" xr3:uid="{7BD8D012-5D3B-467D-ABCC-6947A6302088}" name="OPENING STOCK"/>
    <tableColumn id="6" xr3:uid="{6BE99B46-5A50-40E2-BB83-1EEFBFBC55D7}" name="INWARD STOCK">
      <calculatedColumnFormula>SUMIFS('DAILY RECORDS'!$E$2:$E$19978,'DAILY RECORDS'!$B$2:$B$19978,C2,'DAILY RECORDS'!$G$2:$G$19978,"INWARD")</calculatedColumnFormula>
    </tableColumn>
    <tableColumn id="7" xr3:uid="{ADB11F1E-92AB-4B33-AFEB-2F6DC0EB1B1B}" name="OUTWARD STOCK">
      <calculatedColumnFormula>SUMIFS('DAILY RECORDS'!$E$2:$E$19978,'DAILY RECORDS'!$B$2:$B$19978,C2,'DAILY RECORDS'!$G$2:$G$19978,"OUTWARD")</calculatedColumnFormula>
    </tableColumn>
    <tableColumn id="8" xr3:uid="{BE846789-6F1A-4F6F-8B4F-BE4B73E64CFC}" name="CLOSING STOCKS">
      <calculatedColumnFormula>(E2+F2)-G2</calculatedColumnFormula>
    </tableColumn>
    <tableColumn id="9" xr3:uid="{C1A766B1-835D-4126-AD07-F90B7F2E2632}" name="UNIT"/>
    <tableColumn id="10" xr3:uid="{29351AB7-70B9-4461-AA66-A3E114F8B5E0}" name="ASSELE"/>
    <tableColumn id="11" xr3:uid="{3DB3B1FC-7AD9-4AF4-BBFD-6E433D5F18E2}" name="RACK LOCATION"/>
    <tableColumn id="13" xr3:uid="{961B1227-ACD5-4AB7-A921-9ED1C7ADEC9F}" name="OPENING DATE" dataDxfId="3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E5F63F-2A7D-4829-99EE-7622FEE815DE}" name="Table3" displayName="Table3" ref="A1:B107" totalsRowShown="0">
  <autoFilter ref="A1:B107" xr:uid="{A8E5F63F-2A7D-4829-99EE-7622FEE815DE}"/>
  <sortState xmlns:xlrd2="http://schemas.microsoft.com/office/spreadsheetml/2017/richdata2" ref="A2:B21">
    <sortCondition ref="A1:A25"/>
  </sortState>
  <tableColumns count="2">
    <tableColumn id="1" xr3:uid="{FFA64D55-A827-4AAA-B20F-74900AAAEAE4}" name="ASSELE"/>
    <tableColumn id="2" xr3:uid="{9ED131FF-B66E-43D4-A2B9-2D6014495F98}" name="RACK NO.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2A2A62-3246-40DF-BCC7-06D3A612ACCE}" name="Table2" displayName="Table2" ref="A2:F5501" totalsRowShown="0" headerRowDxfId="10" dataDxfId="8" headerRowBorderDxfId="9" tableBorderDxfId="7">
  <autoFilter ref="A2:F5501" xr:uid="{5A2A2A62-3246-40DF-BCC7-06D3A612ACCE}"/>
  <tableColumns count="6">
    <tableColumn id="1" xr3:uid="{FF1CB6E7-E2BB-4982-9DA1-30F2F9C094CD}" name="UN NO." dataDxfId="6"/>
    <tableColumn id="2" xr3:uid="{C3DC4503-F6CE-4FB9-9BDB-8289B6DC20F6}" name="O.E PART NO." dataDxfId="5"/>
    <tableColumn id="3" xr3:uid="{C07C4EEF-CE73-4F74-9586-AE2684735329}" name="DESCRIPTION" dataDxfId="4"/>
    <tableColumn id="4" xr3:uid="{901BE89C-D2FA-40E1-B469-A3E187596E5D}" name="IS IT IN INVENTORY?" dataDxfId="3"/>
    <tableColumn id="5" xr3:uid="{D0C9AD63-AF03-411C-A4E6-994BA57DF917}" name="MODEL" dataDxfId="2"/>
    <tableColumn id="6" xr3:uid="{CBAC5D91-206D-4032-BE41-74C306AE7431}" name="Column1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608" dT="2025-04-21T05:46:15.45" personId="{32DCCB79-8F4E-45FA-87FA-BED5E7078F0E}" id="{2434427B-0C20-4129-A0D8-5D8474AF05D2}">
    <text>It was UN 1568</text>
  </threadedComment>
  <threadedComment ref="A1746" dT="2025-04-08T10:33:07.54" personId="{32DCCB79-8F4E-45FA-87FA-BED5E7078F0E}" id="{BED29661-6BF8-45F5-BEBA-350A6A7C1971}">
    <text>QUANTITY IS VARYING</text>
  </threadedComment>
  <threadedComment ref="A1749" dT="2025-04-08T10:32:28.56" personId="{32DCCB79-8F4E-45FA-87FA-BED5E7078F0E}" id="{AD3F412B-2975-40C2-8AFA-BAD0A8955D26}">
    <text xml:space="preserve">QUANTITY IS VARYING </text>
  </threadedComment>
  <threadedComment ref="A1993" dT="2025-04-08T10:04:00.68" personId="{32DCCB79-8F4E-45FA-87FA-BED5E7078F0E}" id="{63CC8840-9BFB-4E35-990C-51B972C8B958}">
    <text>STOCK IS IN NEGATIVE</text>
  </threadedComment>
  <threadedComment ref="A2011" dT="2025-04-08T10:03:47.68" personId="{32DCCB79-8F4E-45FA-87FA-BED5E7078F0E}" id="{2F8396AC-7A7B-409C-BE28-61731DA190E2}">
    <text>STOCK IS IN NEEGATIVE</text>
  </threadedComment>
  <threadedComment ref="A2034" dT="2025-04-08T09:54:13.51" personId="{32DCCB79-8F4E-45FA-87FA-BED5E7078F0E}" id="{80279055-A635-4717-B38B-657BF272D0DB}">
    <text>STOCK IS IN NEGATIVE</text>
  </threadedComment>
  <threadedComment ref="A2080" dT="2025-04-08T09:38:35.95" personId="{32DCCB79-8F4E-45FA-87FA-BED5E7078F0E}" id="{958DFA65-D1B1-401F-A0BA-0A335D333ADA}">
    <text>STOCK IS IN NEGATIVE</text>
  </threadedComment>
  <threadedComment ref="A2164" dT="2025-04-08T09:11:50.23" personId="{32DCCB79-8F4E-45FA-87FA-BED5E7078F0E}" id="{1989DF37-947E-4B43-81A4-C75067280870}">
    <text>STOCK IS IN NEGATIVE</text>
  </threadedComment>
  <threadedComment ref="A2166" dT="2025-04-08T09:10:30.16" personId="{32DCCB79-8F4E-45FA-87FA-BED5E7078F0E}" id="{DAAC9E50-6317-4E33-B345-FF680CC8477C}">
    <text>QUANTITY IS VARYING</text>
  </threadedComment>
  <threadedComment ref="A2170" dT="2025-04-08T09:08:25.53" personId="{32DCCB79-8F4E-45FA-87FA-BED5E7078F0E}" id="{396D1C68-F4B2-4DC1-A1F8-AD63966EDAE9}">
    <text xml:space="preserve">STOCK IS IN NEGATIVE
</text>
  </threadedComment>
  <threadedComment ref="A2171" dT="2025-04-08T09:07:31.01" personId="{32DCCB79-8F4E-45FA-87FA-BED5E7078F0E}" id="{4FC3F093-3EBC-42CF-9459-11362B3D5A8E}">
    <text>STOCK IS IN NEGATIVE</text>
  </threadedComment>
  <threadedComment ref="A2297" dT="2025-04-08T08:21:41.25" personId="{32DCCB79-8F4E-45FA-87FA-BED5E7078F0E}" id="{07503E2E-E0EB-4256-A59A-83EE55F18F31}">
    <text>SAME DATE OF RECORDS AND OPENING DATE</text>
  </threadedComment>
  <threadedComment ref="A2363" dT="2025-04-08T07:29:20.67" personId="{32DCCB79-8F4E-45FA-87FA-BED5E7078F0E}" id="{9C2CD61A-3063-446C-99CD-6A0D1BCC0310}">
    <text>STOCK IS IN NEGATIVE</text>
  </threadedComment>
  <threadedComment ref="A2420" dT="2025-04-08T06:59:26.04" personId="{32DCCB79-8F4E-45FA-87FA-BED5E7078F0E}" id="{32CB73AB-0ABD-45C4-91DB-834A070AB278}">
    <text>SAME DATE OF RECORDS AND OPENING DATE</text>
  </threadedComment>
  <threadedComment ref="A2424" dT="2025-04-08T05:30:31.83" personId="{32DCCB79-8F4E-45FA-87FA-BED5E7078F0E}" id="{BE9E41A7-BF51-4EC1-B9EB-664B9CE22E45}">
    <text>SAME DATE OF RECORDS AND OPENING DATE</text>
  </threadedComment>
  <threadedComment ref="A2536" dT="2025-04-07T10:09:06.29" personId="{32DCCB79-8F4E-45FA-87FA-BED5E7078F0E}" id="{9C0DF233-2EF6-4ED9-95F2-867D46B56FB0}">
    <text>SAME DATE OF RECORDS AND OPENING DATE</text>
  </threadedComment>
  <threadedComment ref="A2537" dT="2025-04-08T05:42:58.38" personId="{32DCCB79-8F4E-45FA-87FA-BED5E7078F0E}" id="{7764CEE4-07EF-4765-9E9A-56F6994FACC8}">
    <text>SAME DATE OF RECORDS AND OPENING DATE</text>
  </threadedComment>
  <threadedComment ref="A2660" dT="2025-04-07T12:59:41.98" personId="{32DCCB79-8F4E-45FA-87FA-BED5E7078F0E}" id="{68FA3CFD-D618-4095-B0D3-FCA9D105916D}">
    <text>PART NO. IS MISSING</text>
  </threadedComment>
  <threadedComment ref="A2705" dT="2025-04-07T12:37:08.27" personId="{32DCCB79-8F4E-45FA-87FA-BED5E7078F0E}" id="{BEB0D6CE-A830-41D6-97DE-BF29F5A8775A}">
    <text>STOCK IS IN NEGATIVE</text>
  </threadedComment>
  <threadedComment ref="A2731" dT="2025-04-07T12:25:25.94" personId="{32DCCB79-8F4E-45FA-87FA-BED5E7078F0E}" id="{FF45179E-9B7E-4C59-9717-FFE8C63DC8F0}">
    <text>STOCK IS IN NEGATIVE</text>
  </threadedComment>
  <threadedComment ref="A2817" dT="2025-03-27T12:48:03.44" personId="{32DCCB79-8F4E-45FA-87FA-BED5E7078F0E}" id="{D52DF991-FF9D-48CA-9056-D9448CCC36A0}">
    <text>STOCK IS IN NEGATIVE</text>
  </threadedComment>
  <threadedComment ref="B3202" dT="2025-05-05T04:45:02.79" personId="{32DCCB79-8F4E-45FA-87FA-BED5E7078F0E}" id="{83330BD5-9E35-4D28-A124-5D04BDFAFCAE}" done="1">
    <text>WITHOUT GK</text>
  </threadedComment>
  <threadedComment ref="A4364" dT="2025-05-23T06:53:10.01" personId="{32DCCB79-8F4E-45FA-87FA-BED5E7078F0E}" id="{16F6EDAA-1867-4C34-8F40-823E84453FE3}">
    <text>NOT AVAILABLE IN STOCK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9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FA3B816-2255-4739-991C-230971769468}">
  <we:reference id="wa200000142" version="1.0.0.0" store="en-GB" storeType="OMEX"/>
  <we:alternateReferences>
    <we:reference id="WA200000142" version="1.0.0.0" store="WA200000142" storeType="OMEX"/>
  </we:alternateReferences>
  <we:properties>
    <we:property name="worksheetIds" value="&quot;{\&quot;{00000000-0001-0000-0000-000000000000}\&quot;:\&quot;7862d9f6-d2ed-4d2e-94c4-072e59497f46\&quot;}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  <pageSetUpPr fitToPage="1"/>
  </sheetPr>
  <dimension ref="A1:L439"/>
  <sheetViews>
    <sheetView showZeros="0" zoomScale="115" zoomScaleNormal="115" zoomScaleSheetLayoutView="50" workbookViewId="0">
      <pane ySplit="15" topLeftCell="A16" activePane="bottomLeft" state="frozen"/>
      <selection pane="bottomLeft" activeCell="D16" sqref="D16"/>
    </sheetView>
  </sheetViews>
  <sheetFormatPr defaultRowHeight="15" x14ac:dyDescent="0.25"/>
  <cols>
    <col min="1" max="1" width="13" customWidth="1"/>
    <col min="2" max="2" width="30" style="49" customWidth="1"/>
    <col min="3" max="3" width="50" style="49" customWidth="1"/>
    <col min="4" max="4" width="12.28515625" style="49" customWidth="1"/>
    <col min="5" max="5" width="17" style="49" customWidth="1"/>
    <col min="6" max="6" width="19.28515625" style="49" customWidth="1"/>
    <col min="7" max="7" width="20.85546875" style="49" customWidth="1"/>
    <col min="8" max="8" width="14.85546875" customWidth="1"/>
    <col min="9" max="9" width="15.42578125" bestFit="1" customWidth="1"/>
    <col min="10" max="10" width="20.140625" customWidth="1"/>
    <col min="11" max="11" width="11.7109375" customWidth="1"/>
    <col min="12" max="12" width="14.5703125" customWidth="1"/>
  </cols>
  <sheetData>
    <row r="1" spans="1:12" ht="15.75" thickBot="1" x14ac:dyDescent="0.3">
      <c r="A1" s="146" t="s">
        <v>11595</v>
      </c>
      <c r="B1" s="159" t="s">
        <v>11106</v>
      </c>
      <c r="C1" s="160"/>
      <c r="D1" s="54"/>
      <c r="E1" s="157" t="s">
        <v>2367</v>
      </c>
      <c r="F1" s="158"/>
      <c r="G1" s="54"/>
      <c r="H1" s="54"/>
      <c r="I1" s="50"/>
      <c r="J1" s="50"/>
      <c r="K1" s="50"/>
      <c r="L1" s="50"/>
    </row>
    <row r="2" spans="1:12" ht="15.75" thickBot="1" x14ac:dyDescent="0.3">
      <c r="A2" s="147" t="s">
        <v>11598</v>
      </c>
      <c r="B2" s="58" t="s">
        <v>11116</v>
      </c>
      <c r="C2" s="59">
        <v>2</v>
      </c>
      <c r="D2" s="54"/>
      <c r="E2" s="55" t="s">
        <v>2</v>
      </c>
      <c r="F2" s="56" t="str">
        <f>IFERROR(INDEX('SKU LIST'!$A$1:$C$6996,MATCH(F3,'SKU LIST'!$C$1:$C$6996,0),1),"")</f>
        <v/>
      </c>
      <c r="G2" s="152">
        <f>C5</f>
        <v>0</v>
      </c>
      <c r="H2" s="62"/>
      <c r="I2" s="153">
        <f>C6</f>
        <v>0</v>
      </c>
      <c r="J2" s="51"/>
      <c r="K2" s="51"/>
      <c r="L2" s="51"/>
    </row>
    <row r="3" spans="1:12" x14ac:dyDescent="0.25">
      <c r="A3" s="144"/>
      <c r="B3" s="149" t="s">
        <v>1</v>
      </c>
      <c r="C3" s="148">
        <v>45874</v>
      </c>
      <c r="D3" s="54"/>
      <c r="E3" s="55" t="s">
        <v>0</v>
      </c>
      <c r="F3" s="60" t="str">
        <f>IF(F11="","",VLOOKUP(F11,'SKU LIST'!$A$2:$C$6996,3,0))</f>
        <v/>
      </c>
      <c r="G3" s="57"/>
      <c r="H3" s="57"/>
      <c r="I3" s="51"/>
      <c r="J3" s="51"/>
      <c r="K3" s="51"/>
      <c r="L3" s="51"/>
    </row>
    <row r="4" spans="1:12" x14ac:dyDescent="0.25">
      <c r="A4" s="143"/>
      <c r="B4" s="61" t="s">
        <v>10960</v>
      </c>
      <c r="C4" s="64" t="s">
        <v>11590</v>
      </c>
      <c r="D4" s="62" t="str">
        <f>IFERROR(VLOOKUP(C4,'DAILY RECORDS'!D2:D14892,1,FALSE),"")</f>
        <v>2489, 2490</v>
      </c>
      <c r="E4" s="55" t="s">
        <v>2366</v>
      </c>
      <c r="F4" s="63" t="str">
        <f>_xlfn.IFNA(IF(F11="","",VLOOKUP(F11,'INVENTORY SHEET'!C1:M7465,7,FALSE)),"")</f>
        <v/>
      </c>
      <c r="G4" s="57"/>
      <c r="H4" s="57"/>
      <c r="I4" s="51"/>
      <c r="J4" s="51"/>
      <c r="K4" s="51"/>
      <c r="L4" s="51"/>
    </row>
    <row r="5" spans="1:12" x14ac:dyDescent="0.25">
      <c r="A5" s="165" t="s">
        <v>11596</v>
      </c>
      <c r="B5" s="145" t="s">
        <v>2</v>
      </c>
      <c r="C5" s="64"/>
      <c r="D5" s="62" t="str">
        <f>IF(EXACT(C4,D4)=TRUE,"Already Exist","Do Not Exist")</f>
        <v>Already Exist</v>
      </c>
      <c r="E5" s="55" t="s">
        <v>11048</v>
      </c>
      <c r="F5" s="65" t="str">
        <f>_xlfn.IFNA(IF(F11="","",IF(VLOOKUP(F11,'INVENTORY SHEET'!C1:P7465,14,FALSE)&lt;&gt;"Dead Stock","Running Stock","Dead Stock")),"")</f>
        <v/>
      </c>
      <c r="G5" s="57"/>
      <c r="H5" s="57"/>
      <c r="I5" s="51"/>
      <c r="J5" s="51"/>
      <c r="K5" s="51"/>
      <c r="L5" s="51"/>
    </row>
    <row r="6" spans="1:12" ht="15" customHeight="1" x14ac:dyDescent="0.25">
      <c r="A6" s="165"/>
      <c r="B6" s="145" t="s">
        <v>3</v>
      </c>
      <c r="C6" s="64"/>
      <c r="D6" s="82"/>
      <c r="E6" s="55" t="s">
        <v>11</v>
      </c>
      <c r="F6" s="56" t="str">
        <f>_xlfn.IFNA(IF(F11="","",VLOOKUP(F11,'INVENTORY SHEET'!C1:M7465,8,FALSE)),"")</f>
        <v/>
      </c>
      <c r="G6" s="57"/>
      <c r="H6" s="57"/>
      <c r="I6" s="51"/>
      <c r="J6" s="51"/>
      <c r="K6" s="51"/>
      <c r="L6" s="51"/>
    </row>
    <row r="7" spans="1:12" x14ac:dyDescent="0.25">
      <c r="A7" s="165"/>
      <c r="B7" s="145" t="s">
        <v>11105</v>
      </c>
      <c r="C7" s="85"/>
      <c r="D7" s="82"/>
      <c r="E7" s="55" t="s">
        <v>11386</v>
      </c>
      <c r="F7" s="56"/>
      <c r="G7" s="57"/>
      <c r="H7" s="57"/>
      <c r="I7" s="51"/>
      <c r="J7" s="51"/>
      <c r="K7" s="51"/>
      <c r="L7" s="51"/>
    </row>
    <row r="8" spans="1:12" x14ac:dyDescent="0.25">
      <c r="A8" s="155"/>
      <c r="B8" s="61" t="s">
        <v>8439</v>
      </c>
      <c r="C8" s="78" t="str">
        <f>_xlfn.IFNA(F4,"")</f>
        <v/>
      </c>
      <c r="D8" s="82"/>
      <c r="E8" s="55" t="s">
        <v>2368</v>
      </c>
      <c r="F8" s="56" t="str">
        <f>_xlfn.IFNA(IF(F11="","",VLOOKUP(F11,'INVENTORY SHEET'!C1:M7465,9,FALSE)),"")</f>
        <v/>
      </c>
      <c r="G8" s="57"/>
      <c r="H8" s="57"/>
      <c r="I8" s="51"/>
      <c r="J8" s="51"/>
      <c r="K8" s="51"/>
      <c r="L8" s="51"/>
    </row>
    <row r="9" spans="1:12" x14ac:dyDescent="0.25">
      <c r="A9" s="155"/>
      <c r="B9" s="61" t="s">
        <v>11103</v>
      </c>
      <c r="C9" s="66" t="str">
        <f>IF(C2=1,"INWARD","OUTWARD")</f>
        <v>OUTWARD</v>
      </c>
      <c r="D9" s="62" t="str">
        <f>IFERROR(VLOOKUP(C4,'DAILY RECORDS'!D2:H14977,4,FALSE),"")</f>
        <v>OUTWARD</v>
      </c>
      <c r="E9" s="55" t="s">
        <v>10142</v>
      </c>
      <c r="F9" s="67" t="str">
        <f>_xlfn.IFNA(_xlfn.CONCAT(G9," ",F4),"")</f>
        <v xml:space="preserve"> </v>
      </c>
      <c r="G9" s="62" t="str">
        <f>_xlfn.IFNA(IF(F11="","",VLOOKUP(F11,'INVENTORY SHEET'!C1:M7465,6,FALSE)),"")</f>
        <v/>
      </c>
      <c r="H9" s="57"/>
      <c r="I9" s="51"/>
      <c r="J9" s="51"/>
      <c r="K9" s="51"/>
      <c r="L9" s="51"/>
    </row>
    <row r="10" spans="1:12" ht="15.75" thickBot="1" x14ac:dyDescent="0.3">
      <c r="A10" s="163" t="s">
        <v>11597</v>
      </c>
      <c r="B10" s="150" t="s">
        <v>2396</v>
      </c>
      <c r="C10" s="151" t="s">
        <v>8431</v>
      </c>
      <c r="D10" s="81"/>
      <c r="E10" s="75"/>
      <c r="F10" s="75"/>
      <c r="G10" s="75"/>
      <c r="H10" s="75"/>
      <c r="I10" s="76"/>
      <c r="J10" s="77"/>
      <c r="K10" s="77"/>
      <c r="L10" s="77"/>
    </row>
    <row r="11" spans="1:12" ht="15" customHeight="1" x14ac:dyDescent="0.25">
      <c r="A11" s="163"/>
      <c r="B11" s="161" t="str">
        <f>IF(C4="","",_xlfn.CONCAT("REF NO. ",C4," ",D9,"  ",D5, " in Day Book"))</f>
        <v>REF NO. 2489, 2490 OUTWARD  Already Exist in Day Book</v>
      </c>
      <c r="C11" s="68"/>
      <c r="D11" s="54"/>
      <c r="E11" s="86">
        <f>IF(C3="","",C3)</f>
        <v>45874</v>
      </c>
      <c r="F11" s="62" t="str">
        <f>IFERROR(INDEX('SKU LIST'!$A$1:$C$6996,MATCH(G11,'SKU LIST'!$C$1:$C$6996,0),1),"")</f>
        <v/>
      </c>
      <c r="G11" s="62">
        <f>IFERROR(IF(C5="",C6,VLOOKUP(C5,'SKU LIST'!$A$2:$C$6996,3,0)),"")</f>
        <v>0</v>
      </c>
      <c r="H11" s="62" t="str">
        <f>IF(C4="","",C4)</f>
        <v>2489, 2490</v>
      </c>
      <c r="I11" s="87" t="str">
        <f>IF(C7="","",C7)</f>
        <v/>
      </c>
      <c r="J11" s="87" t="str">
        <f>IF(C8="","",C8)</f>
        <v/>
      </c>
      <c r="K11" s="87" t="str">
        <f>IF(C9="","",C9)</f>
        <v>OUTWARD</v>
      </c>
      <c r="L11" s="76" t="str">
        <f>IF(C10="","",C10)</f>
        <v>SHOP</v>
      </c>
    </row>
    <row r="12" spans="1:12" ht="15" customHeight="1" thickBot="1" x14ac:dyDescent="0.3">
      <c r="A12" s="164"/>
      <c r="B12" s="162"/>
      <c r="C12" s="72"/>
      <c r="D12" s="54"/>
      <c r="E12" s="54"/>
      <c r="F12" s="54"/>
      <c r="G12" s="54"/>
      <c r="H12" s="54"/>
      <c r="I12" s="50"/>
      <c r="J12" s="50"/>
      <c r="K12" s="50"/>
      <c r="L12" s="50"/>
    </row>
    <row r="13" spans="1:12" ht="15.75" customHeight="1" x14ac:dyDescent="0.25">
      <c r="A13" s="154" t="s">
        <v>11534</v>
      </c>
      <c r="B13" s="156" t="s">
        <v>2</v>
      </c>
      <c r="C13" s="126" t="s">
        <v>0</v>
      </c>
      <c r="D13" s="126" t="s">
        <v>10960</v>
      </c>
      <c r="E13" s="126" t="s">
        <v>11104</v>
      </c>
      <c r="F13" s="126" t="s">
        <v>11103</v>
      </c>
      <c r="G13" s="127" t="s">
        <v>2396</v>
      </c>
      <c r="H13" s="50"/>
      <c r="I13" s="50"/>
      <c r="J13" s="50"/>
    </row>
    <row r="14" spans="1:12" ht="15" customHeight="1" thickBot="1" x14ac:dyDescent="0.3">
      <c r="A14" s="128" cm="1">
        <f t="array" ref="A14">INDEX('DAILY RECORDS'!$A$1:$H$14994,COUNTA('DAILY RECORDS'!$A$1:$A$14994),MATCH("DATE OF RECORDS",'DAILY RECORDS'!$A$1:$H$1,0))</f>
        <v>45874</v>
      </c>
      <c r="B14" s="129" t="str" cm="1">
        <f t="array" ref="B14">INDEX('DAILY RECORDS'!$A$1:$H$14994,COUNTA('DAILY RECORDS'!$A$1:$A$14994),MATCH(FORM!B13,'DAILY RECORDS'!$A$1:$H$1,0))</f>
        <v>1P 4066 4039 AOOOOB</v>
      </c>
      <c r="C14" s="129" t="str" cm="1">
        <f t="array" ref="C14">INDEX('DAILY RECORDS'!$A$1:$H$14994,COUNTA('DAILY RECORDS'!$A$1:$A$14994),MATCH(FORM!C13,'DAILY RECORDS'!$A$1:$H$1,0))</f>
        <v>HYD PUMP J.D</v>
      </c>
      <c r="D14" s="129" t="str" cm="1">
        <f t="array" ref="D14">INDEX('DAILY RECORDS'!$A$1:$H$14994,COUNTA('DAILY RECORDS'!$A$1:$A$14994),MATCH(FORM!D13,'DAILY RECORDS'!$A$1:$H$1,0))</f>
        <v>2489, 2490</v>
      </c>
      <c r="E14" s="129" t="str">
        <f>_xlfn.CONCAT(INDEX('DAILY RECORDS'!$A$1:$H$14994,COUNTA('DAILY RECORDS'!$A$1:$A$14994),MATCH(FORM!E13,'DAILY RECORDS'!$A$1:$H$1,0))," ",INDEX('DAILY RECORDS'!$A$1:$H$14994,COUNTA('DAILY RECORDS'!$A$1:$A$14994),MATCH("UNIT",'DAILY RECORDS'!$A$1:$H$1,0)))</f>
        <v>3 PCS</v>
      </c>
      <c r="F14" s="129" t="str" cm="1">
        <f t="array" ref="F14">INDEX('DAILY RECORDS'!$A$1:$H$14994,COUNTA('DAILY RECORDS'!$A$1:$A$14994),MATCH(FORM!F13,'DAILY RECORDS'!$A$1:$H$1,0))</f>
        <v>OUTWARD</v>
      </c>
      <c r="G14" s="130" t="str" cm="1">
        <f t="array" ref="G14">INDEX('DAILY RECORDS'!$A$1:$H$14994,COUNTA('DAILY RECORDS'!$A$1:$A$14994),MATCH(FORM!G13,'DAILY RECORDS'!$A$1:$H$1,0))</f>
        <v>SHOP</v>
      </c>
      <c r="H14" s="50"/>
      <c r="I14" s="50"/>
      <c r="J14" s="50"/>
    </row>
    <row r="15" spans="1:12" x14ac:dyDescent="0.25">
      <c r="A15" s="70" t="s">
        <v>11162</v>
      </c>
      <c r="B15" s="125" t="s">
        <v>2</v>
      </c>
      <c r="C15" s="125" t="s">
        <v>0</v>
      </c>
      <c r="D15" s="70" t="s">
        <v>11385</v>
      </c>
      <c r="E15" s="70" t="s">
        <v>10</v>
      </c>
      <c r="F15" s="71" t="s">
        <v>11</v>
      </c>
      <c r="G15" s="71" t="s">
        <v>12</v>
      </c>
    </row>
    <row r="16" spans="1:12" x14ac:dyDescent="0.25">
      <c r="A16" s="53" t="str">
        <f>IFERROR(IF(B16="","",18-17),"")</f>
        <v/>
      </c>
      <c r="B16" s="53" t="str" cm="1">
        <f t="array" ref="B16">IFERROR(IF(C5&amp;C6="","",_xlfn._xlws.FILTER('INVENTORY SHEET'!$C$2:$D$3567,ISNUMBER(SEARCH(C5&amp;C6,'INVENTORY SHEET'!$C$2:$C$3567&amp;'INVENTORY SHEET'!$D$2:$D$3567)))),"")</f>
        <v/>
      </c>
      <c r="C16" s="79"/>
      <c r="D16" s="73" t="str" cm="1">
        <f t="array" ref="D16">IFERROR(IF(C5&amp;C6="","",_xlfn._xlws.FILTER('INVENTORY SHEET'!$H$2:$K$3567,ISNUMBER(SEARCH(C5&amp;C6,'INVENTORY SHEET'!$C$2:$C$3567&amp;'INVENTORY SHEET'!$D$2:$D$3567)))),"")</f>
        <v/>
      </c>
      <c r="E16" s="53"/>
      <c r="F16" s="53"/>
      <c r="G16" s="53"/>
    </row>
    <row r="17" spans="1:7" x14ac:dyDescent="0.25">
      <c r="A17" s="52" t="str">
        <f t="shared" ref="A17:A80" si="0">IF(B17="","",A16+1)</f>
        <v/>
      </c>
      <c r="B17" s="52"/>
      <c r="C17" s="52"/>
      <c r="D17" s="74"/>
      <c r="E17" s="52"/>
      <c r="F17" s="52"/>
      <c r="G17" s="52"/>
    </row>
    <row r="18" spans="1:7" x14ac:dyDescent="0.25">
      <c r="A18" s="52" t="str">
        <f t="shared" si="0"/>
        <v/>
      </c>
      <c r="B18" s="52"/>
      <c r="C18" s="52"/>
      <c r="D18" s="74"/>
      <c r="E18" s="52"/>
      <c r="F18" s="52"/>
      <c r="G18" s="52"/>
    </row>
    <row r="19" spans="1:7" x14ac:dyDescent="0.25">
      <c r="A19" s="52" t="str">
        <f t="shared" si="0"/>
        <v/>
      </c>
      <c r="B19" s="52"/>
      <c r="C19" s="52"/>
      <c r="D19" s="74"/>
      <c r="E19" s="52"/>
      <c r="F19" s="52"/>
      <c r="G19" s="52"/>
    </row>
    <row r="20" spans="1:7" x14ac:dyDescent="0.25">
      <c r="A20" s="52" t="str">
        <f t="shared" si="0"/>
        <v/>
      </c>
      <c r="B20" s="52"/>
      <c r="C20" s="52"/>
      <c r="D20" s="74"/>
      <c r="E20" s="52"/>
      <c r="F20" s="52"/>
      <c r="G20" s="52"/>
    </row>
    <row r="21" spans="1:7" x14ac:dyDescent="0.25">
      <c r="A21" s="52" t="str">
        <f t="shared" si="0"/>
        <v/>
      </c>
      <c r="B21" s="52"/>
      <c r="C21" s="52"/>
      <c r="D21" s="74"/>
      <c r="E21" s="52"/>
      <c r="F21" s="52"/>
      <c r="G21" s="52"/>
    </row>
    <row r="22" spans="1:7" x14ac:dyDescent="0.25">
      <c r="A22" s="52" t="str">
        <f t="shared" si="0"/>
        <v/>
      </c>
      <c r="B22" s="52"/>
      <c r="C22" s="52"/>
      <c r="D22" s="74"/>
      <c r="E22" s="52"/>
      <c r="F22" s="52"/>
      <c r="G22" s="52"/>
    </row>
    <row r="23" spans="1:7" x14ac:dyDescent="0.25">
      <c r="A23" s="52" t="str">
        <f t="shared" si="0"/>
        <v/>
      </c>
      <c r="B23" s="52"/>
      <c r="C23" s="52"/>
      <c r="D23" s="74"/>
      <c r="E23" s="52"/>
      <c r="F23" s="52"/>
      <c r="G23" s="52"/>
    </row>
    <row r="24" spans="1:7" x14ac:dyDescent="0.25">
      <c r="A24" s="52" t="str">
        <f t="shared" si="0"/>
        <v/>
      </c>
      <c r="B24" s="52"/>
      <c r="C24" s="52"/>
      <c r="D24" s="74"/>
      <c r="E24" s="52"/>
      <c r="F24" s="52"/>
      <c r="G24" s="52"/>
    </row>
    <row r="25" spans="1:7" x14ac:dyDescent="0.25">
      <c r="A25" s="52" t="str">
        <f t="shared" si="0"/>
        <v/>
      </c>
      <c r="B25" s="52"/>
      <c r="C25" s="52"/>
      <c r="D25" s="74"/>
      <c r="E25" s="52"/>
      <c r="F25" s="52"/>
      <c r="G25" s="52"/>
    </row>
    <row r="26" spans="1:7" x14ac:dyDescent="0.25">
      <c r="A26" s="52" t="str">
        <f t="shared" si="0"/>
        <v/>
      </c>
      <c r="B26" s="52"/>
      <c r="C26" s="52"/>
      <c r="D26" s="74"/>
      <c r="E26" s="52"/>
      <c r="F26" s="52"/>
      <c r="G26" s="52"/>
    </row>
    <row r="27" spans="1:7" x14ac:dyDescent="0.25">
      <c r="A27" s="52" t="str">
        <f t="shared" si="0"/>
        <v/>
      </c>
      <c r="B27" s="52"/>
      <c r="C27" s="52"/>
      <c r="D27" s="74"/>
      <c r="E27" s="52"/>
      <c r="F27" s="52"/>
      <c r="G27" s="52"/>
    </row>
    <row r="28" spans="1:7" x14ac:dyDescent="0.25">
      <c r="A28" s="52" t="str">
        <f t="shared" si="0"/>
        <v/>
      </c>
      <c r="B28" s="52"/>
      <c r="C28" s="52"/>
      <c r="D28" s="74"/>
      <c r="E28" s="52"/>
      <c r="F28" s="52"/>
      <c r="G28" s="52"/>
    </row>
    <row r="29" spans="1:7" x14ac:dyDescent="0.25">
      <c r="A29" s="52" t="str">
        <f t="shared" si="0"/>
        <v/>
      </c>
      <c r="B29" s="52"/>
      <c r="C29" s="52"/>
      <c r="D29" s="74"/>
      <c r="E29" s="52"/>
      <c r="F29" s="52"/>
      <c r="G29" s="52"/>
    </row>
    <row r="30" spans="1:7" x14ac:dyDescent="0.25">
      <c r="A30" s="52" t="str">
        <f t="shared" si="0"/>
        <v/>
      </c>
      <c r="B30" s="52"/>
      <c r="C30" s="52"/>
      <c r="D30" s="74"/>
      <c r="E30" s="52"/>
      <c r="F30" s="52"/>
      <c r="G30" s="52"/>
    </row>
    <row r="31" spans="1:7" x14ac:dyDescent="0.25">
      <c r="A31" s="52" t="str">
        <f t="shared" si="0"/>
        <v/>
      </c>
      <c r="B31" s="52"/>
      <c r="C31" s="52"/>
      <c r="D31" s="74"/>
      <c r="E31" s="52"/>
      <c r="F31" s="52"/>
      <c r="G31" s="52"/>
    </row>
    <row r="32" spans="1:7" x14ac:dyDescent="0.25">
      <c r="A32" s="52" t="str">
        <f t="shared" si="0"/>
        <v/>
      </c>
      <c r="B32" s="52"/>
      <c r="C32" s="52"/>
      <c r="D32" s="74"/>
      <c r="E32" s="52"/>
      <c r="F32" s="52"/>
      <c r="G32" s="52"/>
    </row>
    <row r="33" spans="1:7" x14ac:dyDescent="0.25">
      <c r="A33" s="52" t="str">
        <f t="shared" si="0"/>
        <v/>
      </c>
      <c r="B33" s="52"/>
      <c r="C33" s="52"/>
      <c r="D33" s="74"/>
      <c r="E33" s="52"/>
      <c r="F33" s="52"/>
      <c r="G33" s="52"/>
    </row>
    <row r="34" spans="1:7" x14ac:dyDescent="0.25">
      <c r="A34" s="52" t="str">
        <f t="shared" si="0"/>
        <v/>
      </c>
      <c r="B34" s="52"/>
      <c r="C34" s="52"/>
      <c r="D34" s="74"/>
      <c r="E34" s="52"/>
      <c r="F34" s="52"/>
      <c r="G34" s="52"/>
    </row>
    <row r="35" spans="1:7" x14ac:dyDescent="0.25">
      <c r="A35" s="52" t="str">
        <f t="shared" si="0"/>
        <v/>
      </c>
      <c r="B35" s="52"/>
      <c r="C35" s="52"/>
      <c r="D35" s="74"/>
      <c r="E35" s="52"/>
      <c r="F35" s="52"/>
      <c r="G35" s="52"/>
    </row>
    <row r="36" spans="1:7" x14ac:dyDescent="0.25">
      <c r="A36" s="52" t="str">
        <f t="shared" si="0"/>
        <v/>
      </c>
      <c r="B36" s="52"/>
      <c r="C36" s="52"/>
      <c r="D36" s="74"/>
      <c r="E36" s="52"/>
      <c r="F36" s="52"/>
      <c r="G36" s="52"/>
    </row>
    <row r="37" spans="1:7" x14ac:dyDescent="0.25">
      <c r="A37" s="52" t="str">
        <f t="shared" si="0"/>
        <v/>
      </c>
      <c r="B37" s="52"/>
      <c r="C37" s="52"/>
      <c r="D37" s="74"/>
      <c r="E37" s="52"/>
      <c r="F37" s="52"/>
      <c r="G37" s="52"/>
    </row>
    <row r="38" spans="1:7" x14ac:dyDescent="0.25">
      <c r="A38" s="52" t="str">
        <f t="shared" si="0"/>
        <v/>
      </c>
      <c r="B38" s="52"/>
      <c r="C38" s="52"/>
      <c r="D38" s="74"/>
      <c r="E38" s="52"/>
      <c r="F38" s="52"/>
      <c r="G38" s="52"/>
    </row>
    <row r="39" spans="1:7" x14ac:dyDescent="0.25">
      <c r="A39" s="52" t="str">
        <f t="shared" si="0"/>
        <v/>
      </c>
      <c r="B39" s="52"/>
      <c r="C39" s="52"/>
      <c r="D39" s="74"/>
      <c r="E39" s="52"/>
      <c r="F39" s="52"/>
      <c r="G39" s="52"/>
    </row>
    <row r="40" spans="1:7" x14ac:dyDescent="0.25">
      <c r="A40" s="52" t="str">
        <f t="shared" si="0"/>
        <v/>
      </c>
      <c r="B40" s="52"/>
      <c r="C40" s="52"/>
      <c r="D40" s="74"/>
      <c r="E40" s="52"/>
      <c r="F40" s="52"/>
      <c r="G40" s="52"/>
    </row>
    <row r="41" spans="1:7" x14ac:dyDescent="0.25">
      <c r="A41" s="52" t="str">
        <f t="shared" si="0"/>
        <v/>
      </c>
      <c r="B41" s="52"/>
      <c r="C41" s="52"/>
      <c r="D41" s="74"/>
      <c r="E41" s="52"/>
      <c r="F41" s="52"/>
      <c r="G41" s="52"/>
    </row>
    <row r="42" spans="1:7" x14ac:dyDescent="0.25">
      <c r="A42" s="52" t="str">
        <f t="shared" si="0"/>
        <v/>
      </c>
      <c r="B42" s="52"/>
      <c r="C42" s="52"/>
      <c r="D42" s="74"/>
      <c r="E42" s="52"/>
      <c r="F42" s="52"/>
      <c r="G42" s="52"/>
    </row>
    <row r="43" spans="1:7" x14ac:dyDescent="0.25">
      <c r="A43" s="52" t="str">
        <f t="shared" si="0"/>
        <v/>
      </c>
      <c r="B43" s="52"/>
      <c r="C43" s="52"/>
      <c r="D43" s="74"/>
      <c r="E43" s="52"/>
      <c r="F43" s="52"/>
      <c r="G43" s="52"/>
    </row>
    <row r="44" spans="1:7" x14ac:dyDescent="0.25">
      <c r="A44" s="52" t="str">
        <f t="shared" si="0"/>
        <v/>
      </c>
      <c r="B44" s="52"/>
      <c r="C44" s="52"/>
      <c r="D44" s="74"/>
      <c r="E44" s="52"/>
      <c r="F44" s="52"/>
      <c r="G44" s="52"/>
    </row>
    <row r="45" spans="1:7" x14ac:dyDescent="0.25">
      <c r="A45" s="52" t="str">
        <f t="shared" si="0"/>
        <v/>
      </c>
      <c r="B45" s="52"/>
      <c r="C45" s="52"/>
      <c r="D45" s="74"/>
      <c r="E45" s="52"/>
      <c r="F45" s="52"/>
      <c r="G45" s="52"/>
    </row>
    <row r="46" spans="1:7" x14ac:dyDescent="0.25">
      <c r="A46" s="52" t="str">
        <f t="shared" si="0"/>
        <v/>
      </c>
      <c r="B46" s="52"/>
      <c r="C46" s="52"/>
      <c r="D46" s="74"/>
      <c r="E46" s="52"/>
      <c r="F46" s="52"/>
      <c r="G46" s="52"/>
    </row>
    <row r="47" spans="1:7" x14ac:dyDescent="0.25">
      <c r="A47" s="52" t="str">
        <f t="shared" si="0"/>
        <v/>
      </c>
      <c r="B47" s="52"/>
      <c r="C47" s="52"/>
      <c r="D47" s="74"/>
      <c r="E47" s="52"/>
      <c r="F47" s="52"/>
      <c r="G47" s="52"/>
    </row>
    <row r="48" spans="1:7" x14ac:dyDescent="0.25">
      <c r="A48" s="52" t="str">
        <f t="shared" si="0"/>
        <v/>
      </c>
      <c r="B48" s="52"/>
      <c r="C48" s="52"/>
      <c r="D48" s="74"/>
      <c r="E48" s="52"/>
      <c r="F48" s="52"/>
      <c r="G48" s="52"/>
    </row>
    <row r="49" spans="1:7" x14ac:dyDescent="0.25">
      <c r="A49" s="52" t="str">
        <f t="shared" si="0"/>
        <v/>
      </c>
      <c r="B49" s="52"/>
      <c r="C49" s="52"/>
      <c r="D49" s="74"/>
      <c r="E49" s="52"/>
      <c r="F49" s="52"/>
      <c r="G49" s="52"/>
    </row>
    <row r="50" spans="1:7" x14ac:dyDescent="0.25">
      <c r="A50" s="52" t="str">
        <f t="shared" si="0"/>
        <v/>
      </c>
      <c r="B50" s="52"/>
      <c r="C50" s="52"/>
      <c r="D50" s="74"/>
      <c r="E50" s="52"/>
      <c r="F50" s="52"/>
      <c r="G50" s="52"/>
    </row>
    <row r="51" spans="1:7" x14ac:dyDescent="0.25">
      <c r="A51" s="52" t="str">
        <f t="shared" si="0"/>
        <v/>
      </c>
      <c r="B51" s="52"/>
      <c r="C51" s="52"/>
      <c r="D51" s="74"/>
      <c r="E51" s="52"/>
      <c r="F51" s="52"/>
      <c r="G51" s="52"/>
    </row>
    <row r="52" spans="1:7" x14ac:dyDescent="0.25">
      <c r="A52" s="52" t="str">
        <f t="shared" si="0"/>
        <v/>
      </c>
      <c r="B52" s="52"/>
      <c r="C52" s="52"/>
      <c r="D52" s="74"/>
      <c r="E52" s="52"/>
      <c r="F52" s="52"/>
      <c r="G52" s="52"/>
    </row>
    <row r="53" spans="1:7" x14ac:dyDescent="0.25">
      <c r="A53" s="52" t="str">
        <f t="shared" si="0"/>
        <v/>
      </c>
      <c r="B53" s="52"/>
      <c r="C53" s="52"/>
      <c r="D53" s="74"/>
      <c r="E53" s="52"/>
      <c r="F53" s="52"/>
      <c r="G53" s="52"/>
    </row>
    <row r="54" spans="1:7" x14ac:dyDescent="0.25">
      <c r="A54" s="52" t="str">
        <f t="shared" si="0"/>
        <v/>
      </c>
      <c r="B54" s="52"/>
      <c r="C54" s="52"/>
      <c r="D54" s="74"/>
      <c r="E54" s="52"/>
      <c r="F54" s="52"/>
      <c r="G54" s="52"/>
    </row>
    <row r="55" spans="1:7" x14ac:dyDescent="0.25">
      <c r="A55" s="52" t="str">
        <f t="shared" si="0"/>
        <v/>
      </c>
      <c r="B55" s="52"/>
      <c r="C55" s="52"/>
      <c r="D55" s="74"/>
      <c r="E55" s="52"/>
      <c r="F55" s="52"/>
      <c r="G55" s="52"/>
    </row>
    <row r="56" spans="1:7" x14ac:dyDescent="0.25">
      <c r="A56" s="52" t="str">
        <f t="shared" si="0"/>
        <v/>
      </c>
      <c r="B56" s="52"/>
      <c r="C56" s="52"/>
      <c r="D56" s="74"/>
      <c r="E56" s="52"/>
      <c r="F56" s="52"/>
      <c r="G56" s="52"/>
    </row>
    <row r="57" spans="1:7" x14ac:dyDescent="0.25">
      <c r="A57" s="52" t="str">
        <f t="shared" si="0"/>
        <v/>
      </c>
      <c r="B57" s="52"/>
      <c r="C57" s="52"/>
      <c r="D57" s="74"/>
      <c r="E57" s="52"/>
      <c r="F57" s="52"/>
      <c r="G57" s="52"/>
    </row>
    <row r="58" spans="1:7" x14ac:dyDescent="0.25">
      <c r="A58" s="52" t="str">
        <f t="shared" si="0"/>
        <v/>
      </c>
      <c r="B58" s="52"/>
      <c r="C58" s="52"/>
      <c r="D58" s="74"/>
      <c r="E58" s="52"/>
      <c r="F58" s="52"/>
      <c r="G58" s="52"/>
    </row>
    <row r="59" spans="1:7" x14ac:dyDescent="0.25">
      <c r="A59" s="52" t="str">
        <f t="shared" si="0"/>
        <v/>
      </c>
      <c r="B59" s="52"/>
      <c r="C59" s="52"/>
      <c r="D59" s="74"/>
      <c r="E59" s="52"/>
      <c r="F59" s="52"/>
      <c r="G59" s="52"/>
    </row>
    <row r="60" spans="1:7" x14ac:dyDescent="0.25">
      <c r="A60" s="52" t="str">
        <f t="shared" si="0"/>
        <v/>
      </c>
      <c r="B60" s="52"/>
      <c r="C60" s="52"/>
      <c r="D60" s="74"/>
      <c r="E60" s="52"/>
      <c r="F60" s="52"/>
      <c r="G60" s="52"/>
    </row>
    <row r="61" spans="1:7" x14ac:dyDescent="0.25">
      <c r="A61" s="52" t="str">
        <f t="shared" si="0"/>
        <v/>
      </c>
      <c r="B61" s="52"/>
      <c r="C61" s="52"/>
      <c r="D61" s="74"/>
      <c r="E61" s="52"/>
      <c r="F61" s="52"/>
      <c r="G61" s="52"/>
    </row>
    <row r="62" spans="1:7" x14ac:dyDescent="0.25">
      <c r="A62" s="52" t="str">
        <f t="shared" si="0"/>
        <v/>
      </c>
      <c r="B62" s="52"/>
      <c r="C62" s="52"/>
      <c r="D62" s="74"/>
      <c r="E62" s="52"/>
      <c r="F62" s="52"/>
      <c r="G62" s="52"/>
    </row>
    <row r="63" spans="1:7" x14ac:dyDescent="0.25">
      <c r="A63" s="52" t="str">
        <f t="shared" si="0"/>
        <v/>
      </c>
      <c r="B63" s="52"/>
      <c r="C63" s="52"/>
      <c r="D63" s="74"/>
      <c r="E63" s="52"/>
      <c r="F63" s="52"/>
      <c r="G63" s="52"/>
    </row>
    <row r="64" spans="1:7" x14ac:dyDescent="0.25">
      <c r="A64" s="52" t="str">
        <f t="shared" si="0"/>
        <v/>
      </c>
      <c r="B64" s="52"/>
      <c r="C64" s="52"/>
      <c r="D64" s="74"/>
      <c r="E64" s="52"/>
      <c r="F64" s="52"/>
      <c r="G64" s="52"/>
    </row>
    <row r="65" spans="1:7" x14ac:dyDescent="0.25">
      <c r="A65" s="52" t="str">
        <f t="shared" si="0"/>
        <v/>
      </c>
      <c r="B65" s="52"/>
      <c r="C65" s="52"/>
      <c r="D65" s="74"/>
      <c r="E65" s="52"/>
      <c r="F65" s="52"/>
      <c r="G65" s="52"/>
    </row>
    <row r="66" spans="1:7" x14ac:dyDescent="0.25">
      <c r="A66" s="52" t="str">
        <f t="shared" si="0"/>
        <v/>
      </c>
      <c r="B66" s="52"/>
      <c r="C66" s="52"/>
      <c r="D66" s="74"/>
      <c r="E66" s="52"/>
      <c r="F66" s="52"/>
      <c r="G66" s="52"/>
    </row>
    <row r="67" spans="1:7" x14ac:dyDescent="0.25">
      <c r="A67" s="52" t="str">
        <f t="shared" si="0"/>
        <v/>
      </c>
      <c r="B67" s="52"/>
      <c r="C67" s="52"/>
      <c r="D67" s="74"/>
      <c r="E67" s="52"/>
      <c r="F67" s="52"/>
      <c r="G67" s="52"/>
    </row>
    <row r="68" spans="1:7" x14ac:dyDescent="0.25">
      <c r="A68" s="52" t="str">
        <f t="shared" si="0"/>
        <v/>
      </c>
      <c r="B68" s="52"/>
      <c r="C68" s="52"/>
      <c r="D68" s="74"/>
      <c r="E68" s="52"/>
      <c r="F68" s="52"/>
      <c r="G68" s="52"/>
    </row>
    <row r="69" spans="1:7" x14ac:dyDescent="0.25">
      <c r="A69" s="52" t="str">
        <f t="shared" si="0"/>
        <v/>
      </c>
      <c r="B69" s="52"/>
      <c r="C69" s="52"/>
      <c r="D69" s="74"/>
      <c r="E69" s="52"/>
      <c r="F69" s="52"/>
      <c r="G69" s="52"/>
    </row>
    <row r="70" spans="1:7" x14ac:dyDescent="0.25">
      <c r="A70" s="52" t="str">
        <f t="shared" si="0"/>
        <v/>
      </c>
      <c r="B70" s="52"/>
      <c r="C70" s="52"/>
      <c r="D70" s="74"/>
      <c r="E70" s="52"/>
      <c r="F70" s="52"/>
      <c r="G70" s="52"/>
    </row>
    <row r="71" spans="1:7" x14ac:dyDescent="0.25">
      <c r="A71" s="52" t="str">
        <f t="shared" si="0"/>
        <v/>
      </c>
      <c r="B71" s="52"/>
      <c r="C71" s="52"/>
      <c r="D71" s="74"/>
      <c r="E71" s="52"/>
      <c r="F71" s="52"/>
      <c r="G71" s="52"/>
    </row>
    <row r="72" spans="1:7" x14ac:dyDescent="0.25">
      <c r="A72" s="52" t="str">
        <f t="shared" si="0"/>
        <v/>
      </c>
      <c r="B72" s="52"/>
      <c r="C72" s="52"/>
      <c r="D72" s="74"/>
      <c r="E72" s="52"/>
      <c r="F72" s="52"/>
      <c r="G72" s="52"/>
    </row>
    <row r="73" spans="1:7" x14ac:dyDescent="0.25">
      <c r="A73" s="52" t="str">
        <f t="shared" si="0"/>
        <v/>
      </c>
      <c r="B73" s="52"/>
      <c r="C73" s="52"/>
      <c r="D73" s="74"/>
      <c r="E73" s="52"/>
      <c r="F73" s="52"/>
      <c r="G73" s="52"/>
    </row>
    <row r="74" spans="1:7" x14ac:dyDescent="0.25">
      <c r="A74" s="52" t="str">
        <f t="shared" si="0"/>
        <v/>
      </c>
      <c r="B74" s="52"/>
      <c r="C74" s="52"/>
      <c r="D74" s="74"/>
      <c r="E74" s="52"/>
      <c r="F74" s="52"/>
      <c r="G74" s="52"/>
    </row>
    <row r="75" spans="1:7" x14ac:dyDescent="0.25">
      <c r="A75" s="52" t="str">
        <f t="shared" si="0"/>
        <v/>
      </c>
      <c r="B75" s="52"/>
      <c r="C75" s="52"/>
      <c r="D75" s="74"/>
      <c r="E75" s="52"/>
      <c r="F75" s="52"/>
      <c r="G75" s="52"/>
    </row>
    <row r="76" spans="1:7" x14ac:dyDescent="0.25">
      <c r="A76" s="52" t="str">
        <f t="shared" si="0"/>
        <v/>
      </c>
      <c r="B76" s="52"/>
      <c r="C76" s="52"/>
      <c r="D76" s="74"/>
      <c r="E76" s="52"/>
      <c r="F76" s="52"/>
      <c r="G76" s="52"/>
    </row>
    <row r="77" spans="1:7" x14ac:dyDescent="0.25">
      <c r="A77" s="52" t="str">
        <f t="shared" si="0"/>
        <v/>
      </c>
      <c r="B77" s="52"/>
      <c r="C77" s="52"/>
      <c r="D77" s="74"/>
      <c r="E77" s="52"/>
      <c r="F77" s="52"/>
      <c r="G77" s="52"/>
    </row>
    <row r="78" spans="1:7" x14ac:dyDescent="0.25">
      <c r="A78" s="52" t="str">
        <f t="shared" si="0"/>
        <v/>
      </c>
      <c r="B78" s="52"/>
      <c r="C78" s="52"/>
      <c r="D78" s="74"/>
      <c r="E78" s="52"/>
      <c r="F78" s="52"/>
      <c r="G78" s="52"/>
    </row>
    <row r="79" spans="1:7" x14ac:dyDescent="0.25">
      <c r="A79" s="52" t="str">
        <f t="shared" si="0"/>
        <v/>
      </c>
      <c r="B79" s="52"/>
      <c r="C79" s="52"/>
      <c r="D79" s="74"/>
      <c r="E79" s="52"/>
      <c r="F79" s="52"/>
      <c r="G79" s="52"/>
    </row>
    <row r="80" spans="1:7" x14ac:dyDescent="0.25">
      <c r="A80" s="52" t="str">
        <f t="shared" si="0"/>
        <v/>
      </c>
      <c r="B80" s="52"/>
      <c r="C80" s="52"/>
      <c r="D80" s="74"/>
      <c r="E80" s="52"/>
      <c r="F80" s="52"/>
      <c r="G80" s="52"/>
    </row>
    <row r="81" spans="1:7" x14ac:dyDescent="0.25">
      <c r="A81" s="52" t="str">
        <f t="shared" ref="A81:A144" si="1">IF(B81="","",A80+1)</f>
        <v/>
      </c>
      <c r="B81" s="52"/>
      <c r="C81" s="52"/>
      <c r="D81" s="74"/>
      <c r="E81" s="52"/>
      <c r="F81" s="52"/>
      <c r="G81" s="52"/>
    </row>
    <row r="82" spans="1:7" x14ac:dyDescent="0.25">
      <c r="A82" s="52" t="str">
        <f t="shared" si="1"/>
        <v/>
      </c>
      <c r="B82" s="52"/>
      <c r="C82" s="52"/>
      <c r="D82" s="74"/>
      <c r="E82" s="52"/>
      <c r="F82" s="52"/>
      <c r="G82" s="52"/>
    </row>
    <row r="83" spans="1:7" x14ac:dyDescent="0.25">
      <c r="A83" s="52" t="str">
        <f t="shared" si="1"/>
        <v/>
      </c>
      <c r="B83" s="52"/>
      <c r="C83" s="52"/>
      <c r="D83" s="74"/>
      <c r="E83" s="52"/>
      <c r="F83" s="52"/>
      <c r="G83" s="52"/>
    </row>
    <row r="84" spans="1:7" x14ac:dyDescent="0.25">
      <c r="A84" s="52" t="str">
        <f t="shared" si="1"/>
        <v/>
      </c>
      <c r="B84" s="52"/>
      <c r="C84" s="52"/>
      <c r="D84" s="74"/>
      <c r="E84" s="52"/>
      <c r="F84" s="52"/>
      <c r="G84" s="52"/>
    </row>
    <row r="85" spans="1:7" x14ac:dyDescent="0.25">
      <c r="A85" s="52" t="str">
        <f t="shared" si="1"/>
        <v/>
      </c>
      <c r="B85" s="52"/>
      <c r="C85" s="52"/>
      <c r="D85" s="74"/>
      <c r="E85" s="52"/>
      <c r="F85" s="52"/>
      <c r="G85" s="52"/>
    </row>
    <row r="86" spans="1:7" x14ac:dyDescent="0.25">
      <c r="A86" s="52" t="str">
        <f t="shared" si="1"/>
        <v/>
      </c>
      <c r="B86" s="52"/>
      <c r="C86" s="52"/>
      <c r="D86" s="74"/>
      <c r="E86" s="52"/>
      <c r="F86" s="52"/>
      <c r="G86" s="52"/>
    </row>
    <row r="87" spans="1:7" x14ac:dyDescent="0.25">
      <c r="A87" s="52" t="str">
        <f t="shared" si="1"/>
        <v/>
      </c>
      <c r="B87" s="52"/>
      <c r="C87" s="52"/>
      <c r="D87" s="74"/>
      <c r="E87" s="52"/>
      <c r="F87" s="52"/>
      <c r="G87" s="52"/>
    </row>
    <row r="88" spans="1:7" x14ac:dyDescent="0.25">
      <c r="A88" s="52" t="str">
        <f t="shared" si="1"/>
        <v/>
      </c>
      <c r="B88" s="52"/>
      <c r="C88" s="52"/>
      <c r="D88" s="74"/>
      <c r="E88" s="52"/>
      <c r="F88" s="52"/>
      <c r="G88" s="52"/>
    </row>
    <row r="89" spans="1:7" x14ac:dyDescent="0.25">
      <c r="A89" s="52" t="str">
        <f t="shared" si="1"/>
        <v/>
      </c>
      <c r="B89" s="52"/>
      <c r="C89" s="52"/>
      <c r="D89" s="74"/>
      <c r="E89" s="52"/>
      <c r="F89" s="52"/>
      <c r="G89" s="52"/>
    </row>
    <row r="90" spans="1:7" x14ac:dyDescent="0.25">
      <c r="A90" s="52" t="str">
        <f t="shared" si="1"/>
        <v/>
      </c>
      <c r="B90" s="52"/>
      <c r="C90" s="52"/>
      <c r="D90" s="74"/>
      <c r="E90" s="52"/>
      <c r="F90" s="52"/>
      <c r="G90" s="52"/>
    </row>
    <row r="91" spans="1:7" x14ac:dyDescent="0.25">
      <c r="A91" s="52" t="str">
        <f t="shared" si="1"/>
        <v/>
      </c>
      <c r="B91" s="52"/>
      <c r="C91" s="52"/>
      <c r="D91" s="74"/>
      <c r="E91" s="52"/>
      <c r="F91" s="52"/>
      <c r="G91" s="52"/>
    </row>
    <row r="92" spans="1:7" x14ac:dyDescent="0.25">
      <c r="A92" s="52" t="str">
        <f t="shared" si="1"/>
        <v/>
      </c>
      <c r="B92" s="52"/>
      <c r="C92" s="52"/>
      <c r="D92" s="74"/>
      <c r="E92" s="52"/>
      <c r="F92" s="52"/>
      <c r="G92" s="52"/>
    </row>
    <row r="93" spans="1:7" x14ac:dyDescent="0.25">
      <c r="A93" s="52" t="str">
        <f t="shared" si="1"/>
        <v/>
      </c>
      <c r="B93" s="52"/>
      <c r="C93" s="52"/>
      <c r="D93" s="74"/>
      <c r="E93" s="52"/>
      <c r="F93" s="52"/>
      <c r="G93" s="52"/>
    </row>
    <row r="94" spans="1:7" x14ac:dyDescent="0.25">
      <c r="A94" s="52" t="str">
        <f t="shared" si="1"/>
        <v/>
      </c>
      <c r="B94" s="52"/>
      <c r="C94" s="52"/>
      <c r="D94" s="74"/>
      <c r="E94" s="52"/>
      <c r="F94" s="52"/>
      <c r="G94" s="52"/>
    </row>
    <row r="95" spans="1:7" x14ac:dyDescent="0.25">
      <c r="A95" s="52" t="str">
        <f t="shared" si="1"/>
        <v/>
      </c>
      <c r="B95" s="52"/>
      <c r="C95" s="52"/>
      <c r="D95" s="74"/>
      <c r="E95" s="52"/>
      <c r="F95" s="52"/>
      <c r="G95" s="52"/>
    </row>
    <row r="96" spans="1:7" x14ac:dyDescent="0.25">
      <c r="A96" s="52" t="str">
        <f t="shared" si="1"/>
        <v/>
      </c>
      <c r="B96" s="52"/>
      <c r="C96" s="52"/>
      <c r="D96" s="74"/>
      <c r="E96" s="52"/>
      <c r="F96" s="52"/>
      <c r="G96" s="52"/>
    </row>
    <row r="97" spans="1:7" x14ac:dyDescent="0.25">
      <c r="A97" s="52" t="str">
        <f t="shared" si="1"/>
        <v/>
      </c>
      <c r="B97" s="52"/>
      <c r="C97" s="52"/>
      <c r="D97" s="74"/>
      <c r="E97" s="52"/>
      <c r="F97" s="52"/>
      <c r="G97" s="52"/>
    </row>
    <row r="98" spans="1:7" x14ac:dyDescent="0.25">
      <c r="A98" s="52" t="str">
        <f t="shared" si="1"/>
        <v/>
      </c>
      <c r="B98" s="52"/>
      <c r="C98" s="52"/>
      <c r="D98" s="74"/>
      <c r="E98" s="52"/>
      <c r="F98" s="52"/>
      <c r="G98" s="52"/>
    </row>
    <row r="99" spans="1:7" x14ac:dyDescent="0.25">
      <c r="A99" s="52" t="str">
        <f t="shared" si="1"/>
        <v/>
      </c>
      <c r="B99" s="52"/>
      <c r="C99" s="52"/>
      <c r="D99" s="74"/>
      <c r="E99" s="52"/>
      <c r="F99" s="52"/>
      <c r="G99" s="52"/>
    </row>
    <row r="100" spans="1:7" x14ac:dyDescent="0.25">
      <c r="A100" s="52" t="str">
        <f t="shared" si="1"/>
        <v/>
      </c>
      <c r="B100" s="52"/>
      <c r="C100" s="52"/>
      <c r="D100" s="74"/>
      <c r="E100" s="52"/>
      <c r="F100" s="52"/>
      <c r="G100" s="52"/>
    </row>
    <row r="101" spans="1:7" x14ac:dyDescent="0.25">
      <c r="A101" s="52" t="str">
        <f t="shared" si="1"/>
        <v/>
      </c>
      <c r="B101" s="52"/>
      <c r="C101" s="52"/>
      <c r="D101" s="74"/>
      <c r="E101" s="52"/>
      <c r="F101" s="52"/>
      <c r="G101" s="52"/>
    </row>
    <row r="102" spans="1:7" x14ac:dyDescent="0.25">
      <c r="A102" s="52" t="str">
        <f t="shared" si="1"/>
        <v/>
      </c>
      <c r="B102" s="52"/>
      <c r="C102" s="52"/>
      <c r="D102" s="74"/>
      <c r="E102" s="52"/>
      <c r="F102" s="52"/>
      <c r="G102" s="52"/>
    </row>
    <row r="103" spans="1:7" x14ac:dyDescent="0.25">
      <c r="A103" s="52" t="str">
        <f t="shared" si="1"/>
        <v/>
      </c>
      <c r="B103" s="52"/>
      <c r="C103" s="52"/>
      <c r="D103" s="74"/>
      <c r="E103" s="52"/>
      <c r="F103" s="52"/>
      <c r="G103" s="52"/>
    </row>
    <row r="104" spans="1:7" x14ac:dyDescent="0.25">
      <c r="A104" s="52" t="str">
        <f t="shared" si="1"/>
        <v/>
      </c>
      <c r="B104" s="52"/>
      <c r="C104" s="52"/>
      <c r="D104" s="74"/>
      <c r="E104" s="52"/>
      <c r="F104" s="52"/>
      <c r="G104" s="52"/>
    </row>
    <row r="105" spans="1:7" x14ac:dyDescent="0.25">
      <c r="A105" s="52" t="str">
        <f t="shared" si="1"/>
        <v/>
      </c>
      <c r="B105" s="52"/>
      <c r="C105" s="52"/>
      <c r="D105" s="74"/>
      <c r="E105" s="52"/>
      <c r="F105" s="52"/>
      <c r="G105" s="52"/>
    </row>
    <row r="106" spans="1:7" x14ac:dyDescent="0.25">
      <c r="A106" s="52" t="str">
        <f t="shared" si="1"/>
        <v/>
      </c>
      <c r="B106" s="52"/>
      <c r="C106" s="52"/>
      <c r="D106" s="74"/>
      <c r="E106" s="52"/>
      <c r="F106" s="52"/>
      <c r="G106" s="52"/>
    </row>
    <row r="107" spans="1:7" x14ac:dyDescent="0.25">
      <c r="A107" s="52" t="str">
        <f t="shared" si="1"/>
        <v/>
      </c>
      <c r="B107" s="52"/>
      <c r="C107" s="52"/>
      <c r="D107" s="74"/>
      <c r="E107" s="52"/>
      <c r="F107" s="52"/>
      <c r="G107" s="52"/>
    </row>
    <row r="108" spans="1:7" x14ac:dyDescent="0.25">
      <c r="A108" s="52" t="str">
        <f t="shared" si="1"/>
        <v/>
      </c>
      <c r="B108" s="52"/>
      <c r="C108" s="52"/>
      <c r="D108" s="74"/>
      <c r="E108" s="52"/>
      <c r="F108" s="52"/>
      <c r="G108" s="52"/>
    </row>
    <row r="109" spans="1:7" x14ac:dyDescent="0.25">
      <c r="A109" s="52" t="str">
        <f t="shared" si="1"/>
        <v/>
      </c>
      <c r="B109" s="52"/>
      <c r="C109" s="52"/>
      <c r="D109" s="74"/>
      <c r="E109" s="52"/>
      <c r="F109" s="52"/>
      <c r="G109" s="52"/>
    </row>
    <row r="110" spans="1:7" x14ac:dyDescent="0.25">
      <c r="A110" s="52" t="str">
        <f t="shared" si="1"/>
        <v/>
      </c>
      <c r="B110" s="52"/>
      <c r="C110" s="52"/>
      <c r="D110" s="74"/>
      <c r="E110" s="52"/>
      <c r="F110" s="52"/>
      <c r="G110" s="52"/>
    </row>
    <row r="111" spans="1:7" x14ac:dyDescent="0.25">
      <c r="A111" s="52" t="str">
        <f t="shared" si="1"/>
        <v/>
      </c>
      <c r="B111" s="52"/>
      <c r="C111" s="52"/>
      <c r="D111" s="74"/>
      <c r="E111" s="52"/>
      <c r="F111" s="52"/>
      <c r="G111" s="52"/>
    </row>
    <row r="112" spans="1:7" x14ac:dyDescent="0.25">
      <c r="A112" s="52" t="str">
        <f t="shared" si="1"/>
        <v/>
      </c>
      <c r="B112" s="52"/>
      <c r="C112" s="52"/>
      <c r="D112" s="74"/>
      <c r="E112" s="52"/>
      <c r="F112" s="52"/>
      <c r="G112" s="52"/>
    </row>
    <row r="113" spans="1:7" x14ac:dyDescent="0.25">
      <c r="A113" s="52" t="str">
        <f t="shared" si="1"/>
        <v/>
      </c>
      <c r="B113" s="52"/>
      <c r="C113" s="52"/>
      <c r="D113" s="74"/>
      <c r="E113" s="52"/>
      <c r="F113" s="52"/>
      <c r="G113" s="52"/>
    </row>
    <row r="114" spans="1:7" x14ac:dyDescent="0.25">
      <c r="A114" s="52" t="str">
        <f t="shared" si="1"/>
        <v/>
      </c>
      <c r="B114" s="52"/>
      <c r="C114" s="52"/>
      <c r="D114" s="52"/>
      <c r="E114" s="52"/>
      <c r="F114" s="52"/>
      <c r="G114" s="52"/>
    </row>
    <row r="115" spans="1:7" x14ac:dyDescent="0.25">
      <c r="A115" s="52" t="str">
        <f t="shared" si="1"/>
        <v/>
      </c>
      <c r="B115" s="52"/>
      <c r="C115" s="52"/>
      <c r="D115" s="52"/>
      <c r="E115" s="52"/>
      <c r="F115" s="52"/>
      <c r="G115" s="52"/>
    </row>
    <row r="116" spans="1:7" x14ac:dyDescent="0.25">
      <c r="A116" s="52" t="str">
        <f t="shared" si="1"/>
        <v/>
      </c>
      <c r="B116" s="52"/>
      <c r="C116" s="52"/>
      <c r="D116" s="52"/>
      <c r="E116" s="52"/>
      <c r="F116" s="52"/>
      <c r="G116" s="52"/>
    </row>
    <row r="117" spans="1:7" x14ac:dyDescent="0.25">
      <c r="A117" s="52" t="str">
        <f t="shared" si="1"/>
        <v/>
      </c>
      <c r="B117" s="52"/>
      <c r="C117" s="52"/>
      <c r="D117" s="52"/>
      <c r="E117" s="52"/>
      <c r="F117" s="52"/>
      <c r="G117" s="52"/>
    </row>
    <row r="118" spans="1:7" x14ac:dyDescent="0.25">
      <c r="A118" s="52" t="str">
        <f t="shared" si="1"/>
        <v/>
      </c>
      <c r="B118" s="52"/>
      <c r="C118" s="52"/>
      <c r="D118" s="52"/>
      <c r="E118" s="52"/>
      <c r="F118" s="52"/>
      <c r="G118" s="52"/>
    </row>
    <row r="119" spans="1:7" x14ac:dyDescent="0.25">
      <c r="A119" s="52" t="str">
        <f t="shared" si="1"/>
        <v/>
      </c>
      <c r="B119" s="52"/>
      <c r="C119" s="52"/>
      <c r="D119" s="52"/>
      <c r="E119" s="52"/>
      <c r="F119" s="52"/>
      <c r="G119" s="52"/>
    </row>
    <row r="120" spans="1:7" x14ac:dyDescent="0.25">
      <c r="A120" s="52" t="str">
        <f t="shared" si="1"/>
        <v/>
      </c>
      <c r="B120" s="52"/>
      <c r="C120" s="52"/>
      <c r="D120" s="52"/>
      <c r="E120" s="52"/>
      <c r="F120" s="52"/>
      <c r="G120" s="52"/>
    </row>
    <row r="121" spans="1:7" x14ac:dyDescent="0.25">
      <c r="A121" s="52" t="str">
        <f t="shared" si="1"/>
        <v/>
      </c>
      <c r="B121" s="52"/>
      <c r="C121" s="52"/>
      <c r="D121" s="52"/>
      <c r="E121" s="52"/>
      <c r="F121" s="52"/>
      <c r="G121" s="52"/>
    </row>
    <row r="122" spans="1:7" x14ac:dyDescent="0.25">
      <c r="A122" s="52" t="str">
        <f t="shared" si="1"/>
        <v/>
      </c>
      <c r="B122" s="52"/>
      <c r="C122" s="52"/>
      <c r="D122" s="52"/>
      <c r="E122" s="52"/>
      <c r="F122" s="52"/>
      <c r="G122" s="52"/>
    </row>
    <row r="123" spans="1:7" x14ac:dyDescent="0.25">
      <c r="A123" s="52" t="str">
        <f t="shared" si="1"/>
        <v/>
      </c>
      <c r="B123" s="52"/>
      <c r="C123" s="52"/>
      <c r="D123" s="52"/>
      <c r="E123" s="52"/>
      <c r="F123" s="52"/>
      <c r="G123" s="52"/>
    </row>
    <row r="124" spans="1:7" x14ac:dyDescent="0.25">
      <c r="A124" s="52" t="str">
        <f t="shared" si="1"/>
        <v/>
      </c>
      <c r="B124" s="52"/>
      <c r="C124" s="52"/>
      <c r="D124" s="52"/>
      <c r="E124" s="52"/>
      <c r="F124" s="52"/>
      <c r="G124" s="52"/>
    </row>
    <row r="125" spans="1:7" x14ac:dyDescent="0.25">
      <c r="A125" s="52" t="str">
        <f t="shared" si="1"/>
        <v/>
      </c>
      <c r="B125" s="52"/>
      <c r="C125" s="52"/>
      <c r="D125" s="52"/>
      <c r="E125" s="52"/>
      <c r="F125" s="52"/>
      <c r="G125" s="52"/>
    </row>
    <row r="126" spans="1:7" x14ac:dyDescent="0.25">
      <c r="A126" s="52" t="str">
        <f t="shared" si="1"/>
        <v/>
      </c>
      <c r="B126" s="52"/>
      <c r="C126" s="52"/>
      <c r="D126" s="52"/>
      <c r="E126" s="52"/>
      <c r="F126" s="52"/>
      <c r="G126" s="52"/>
    </row>
    <row r="127" spans="1:7" x14ac:dyDescent="0.25">
      <c r="A127" s="52" t="str">
        <f t="shared" si="1"/>
        <v/>
      </c>
      <c r="B127" s="52"/>
      <c r="C127" s="52"/>
      <c r="D127" s="52"/>
      <c r="E127" s="52"/>
      <c r="F127" s="52"/>
      <c r="G127" s="52"/>
    </row>
    <row r="128" spans="1:7" x14ac:dyDescent="0.25">
      <c r="A128" s="52" t="str">
        <f t="shared" si="1"/>
        <v/>
      </c>
      <c r="B128" s="52"/>
      <c r="C128" s="52"/>
      <c r="D128" s="52"/>
      <c r="E128" s="52"/>
      <c r="F128" s="52"/>
      <c r="G128" s="52"/>
    </row>
    <row r="129" spans="1:7" x14ac:dyDescent="0.25">
      <c r="A129" s="52" t="str">
        <f t="shared" si="1"/>
        <v/>
      </c>
      <c r="B129" s="52"/>
      <c r="C129" s="52"/>
      <c r="D129" s="52"/>
      <c r="E129" s="52"/>
      <c r="F129" s="52"/>
      <c r="G129" s="52"/>
    </row>
    <row r="130" spans="1:7" x14ac:dyDescent="0.25">
      <c r="A130" s="52" t="str">
        <f t="shared" si="1"/>
        <v/>
      </c>
      <c r="B130" s="52"/>
      <c r="C130" s="52"/>
      <c r="D130" s="52"/>
      <c r="E130" s="52"/>
      <c r="F130" s="52"/>
      <c r="G130" s="52"/>
    </row>
    <row r="131" spans="1:7" x14ac:dyDescent="0.25">
      <c r="A131" s="52" t="str">
        <f t="shared" si="1"/>
        <v/>
      </c>
      <c r="B131" s="52"/>
      <c r="C131" s="52"/>
      <c r="D131" s="52"/>
      <c r="E131" s="52"/>
      <c r="F131" s="52"/>
      <c r="G131" s="52"/>
    </row>
    <row r="132" spans="1:7" x14ac:dyDescent="0.25">
      <c r="A132" s="52" t="str">
        <f t="shared" si="1"/>
        <v/>
      </c>
      <c r="B132" s="52"/>
      <c r="C132" s="52"/>
      <c r="D132" s="52"/>
      <c r="E132" s="52"/>
      <c r="F132" s="52"/>
      <c r="G132" s="52"/>
    </row>
    <row r="133" spans="1:7" x14ac:dyDescent="0.25">
      <c r="A133" s="52" t="str">
        <f t="shared" si="1"/>
        <v/>
      </c>
      <c r="B133" s="52"/>
      <c r="C133" s="52"/>
      <c r="D133" s="52"/>
      <c r="E133" s="52"/>
      <c r="F133" s="52"/>
      <c r="G133" s="52"/>
    </row>
    <row r="134" spans="1:7" x14ac:dyDescent="0.25">
      <c r="A134" s="52" t="str">
        <f t="shared" si="1"/>
        <v/>
      </c>
      <c r="B134" s="52"/>
      <c r="C134" s="52"/>
      <c r="D134" s="52"/>
      <c r="E134" s="52"/>
      <c r="F134" s="52"/>
      <c r="G134" s="52"/>
    </row>
    <row r="135" spans="1:7" x14ac:dyDescent="0.25">
      <c r="A135" s="52" t="str">
        <f t="shared" si="1"/>
        <v/>
      </c>
      <c r="B135" s="52"/>
      <c r="C135" s="52"/>
      <c r="D135" s="52"/>
      <c r="E135" s="52"/>
      <c r="F135" s="52"/>
      <c r="G135" s="52"/>
    </row>
    <row r="136" spans="1:7" x14ac:dyDescent="0.25">
      <c r="A136" s="52" t="str">
        <f t="shared" si="1"/>
        <v/>
      </c>
      <c r="B136" s="52"/>
      <c r="C136" s="52"/>
      <c r="D136" s="52"/>
      <c r="E136" s="52"/>
      <c r="F136" s="52"/>
      <c r="G136" s="52"/>
    </row>
    <row r="137" spans="1:7" x14ac:dyDescent="0.25">
      <c r="A137" s="52" t="str">
        <f t="shared" si="1"/>
        <v/>
      </c>
      <c r="B137" s="52"/>
      <c r="C137" s="52"/>
      <c r="D137" s="52"/>
      <c r="E137" s="52"/>
      <c r="F137" s="52"/>
      <c r="G137" s="52"/>
    </row>
    <row r="138" spans="1:7" x14ac:dyDescent="0.25">
      <c r="A138" s="52" t="str">
        <f t="shared" si="1"/>
        <v/>
      </c>
      <c r="B138" s="52"/>
      <c r="C138" s="52"/>
      <c r="D138" s="52"/>
      <c r="E138" s="52"/>
      <c r="F138" s="52"/>
      <c r="G138" s="52"/>
    </row>
    <row r="139" spans="1:7" x14ac:dyDescent="0.25">
      <c r="A139" s="52" t="str">
        <f t="shared" si="1"/>
        <v/>
      </c>
      <c r="B139" s="52"/>
      <c r="C139" s="52"/>
      <c r="D139" s="52"/>
      <c r="E139" s="52"/>
      <c r="F139" s="52"/>
      <c r="G139" s="52"/>
    </row>
    <row r="140" spans="1:7" x14ac:dyDescent="0.25">
      <c r="A140" s="52" t="str">
        <f t="shared" si="1"/>
        <v/>
      </c>
      <c r="B140" s="52"/>
      <c r="C140" s="52"/>
      <c r="D140" s="52"/>
      <c r="E140" s="52"/>
      <c r="F140" s="52"/>
      <c r="G140" s="52"/>
    </row>
    <row r="141" spans="1:7" x14ac:dyDescent="0.25">
      <c r="A141" s="52" t="str">
        <f t="shared" si="1"/>
        <v/>
      </c>
      <c r="B141" s="52"/>
      <c r="C141" s="52"/>
      <c r="D141" s="52"/>
      <c r="E141" s="52"/>
      <c r="F141" s="52"/>
      <c r="G141" s="52"/>
    </row>
    <row r="142" spans="1:7" x14ac:dyDescent="0.25">
      <c r="A142" s="52" t="str">
        <f t="shared" si="1"/>
        <v/>
      </c>
      <c r="B142" s="52"/>
      <c r="C142" s="52"/>
      <c r="D142" s="52"/>
      <c r="E142" s="52"/>
      <c r="F142" s="52"/>
      <c r="G142" s="52"/>
    </row>
    <row r="143" spans="1:7" x14ac:dyDescent="0.25">
      <c r="A143" s="52" t="str">
        <f t="shared" si="1"/>
        <v/>
      </c>
      <c r="B143" s="52"/>
      <c r="C143" s="52"/>
      <c r="D143" s="52"/>
      <c r="E143" s="52"/>
      <c r="F143" s="52"/>
      <c r="G143" s="52"/>
    </row>
    <row r="144" spans="1:7" x14ac:dyDescent="0.25">
      <c r="A144" s="52" t="str">
        <f t="shared" si="1"/>
        <v/>
      </c>
      <c r="B144" s="52"/>
      <c r="C144" s="52"/>
      <c r="D144" s="52"/>
      <c r="E144" s="52"/>
      <c r="F144" s="52"/>
      <c r="G144" s="52"/>
    </row>
    <row r="145" spans="1:7" x14ac:dyDescent="0.25">
      <c r="A145" s="52" t="str">
        <f t="shared" ref="A145:A208" si="2">IF(B145="","",A144+1)</f>
        <v/>
      </c>
      <c r="B145" s="52"/>
      <c r="C145" s="52"/>
      <c r="D145" s="52"/>
      <c r="E145" s="52"/>
      <c r="F145" s="52"/>
      <c r="G145" s="52"/>
    </row>
    <row r="146" spans="1:7" x14ac:dyDescent="0.25">
      <c r="A146" s="52" t="str">
        <f t="shared" si="2"/>
        <v/>
      </c>
      <c r="B146" s="52"/>
      <c r="C146" s="52"/>
      <c r="D146" s="52"/>
      <c r="E146" s="52"/>
      <c r="F146" s="52"/>
      <c r="G146" s="52"/>
    </row>
    <row r="147" spans="1:7" x14ac:dyDescent="0.25">
      <c r="A147" s="52" t="str">
        <f t="shared" si="2"/>
        <v/>
      </c>
      <c r="B147" s="52"/>
      <c r="C147" s="52"/>
      <c r="D147" s="52"/>
      <c r="E147" s="52"/>
      <c r="F147" s="52"/>
      <c r="G147" s="52"/>
    </row>
    <row r="148" spans="1:7" x14ac:dyDescent="0.25">
      <c r="A148" s="52" t="str">
        <f t="shared" si="2"/>
        <v/>
      </c>
      <c r="B148" s="52"/>
      <c r="C148" s="52"/>
      <c r="D148" s="52"/>
      <c r="E148" s="52"/>
      <c r="F148" s="52"/>
      <c r="G148" s="52"/>
    </row>
    <row r="149" spans="1:7" x14ac:dyDescent="0.25">
      <c r="A149" s="52" t="str">
        <f t="shared" si="2"/>
        <v/>
      </c>
      <c r="B149" s="52"/>
      <c r="C149" s="52"/>
      <c r="D149" s="52"/>
      <c r="E149" s="52"/>
      <c r="F149" s="52"/>
      <c r="G149" s="52"/>
    </row>
    <row r="150" spans="1:7" x14ac:dyDescent="0.25">
      <c r="A150" s="52" t="str">
        <f t="shared" si="2"/>
        <v/>
      </c>
      <c r="B150" s="52"/>
      <c r="C150" s="52"/>
      <c r="D150" s="52"/>
      <c r="E150" s="52"/>
      <c r="F150" s="52"/>
      <c r="G150" s="52"/>
    </row>
    <row r="151" spans="1:7" x14ac:dyDescent="0.25">
      <c r="A151" s="52" t="str">
        <f t="shared" si="2"/>
        <v/>
      </c>
      <c r="B151" s="52"/>
      <c r="C151" s="52"/>
      <c r="D151" s="52"/>
      <c r="E151" s="52"/>
      <c r="F151" s="52"/>
      <c r="G151" s="52"/>
    </row>
    <row r="152" spans="1:7" x14ac:dyDescent="0.25">
      <c r="A152" s="52" t="str">
        <f t="shared" si="2"/>
        <v/>
      </c>
      <c r="B152" s="52"/>
      <c r="C152" s="52"/>
      <c r="D152" s="52"/>
      <c r="E152" s="52"/>
      <c r="F152" s="52"/>
      <c r="G152" s="52"/>
    </row>
    <row r="153" spans="1:7" x14ac:dyDescent="0.25">
      <c r="A153" s="52" t="str">
        <f t="shared" si="2"/>
        <v/>
      </c>
      <c r="B153" s="52"/>
      <c r="C153" s="52"/>
      <c r="D153" s="52"/>
      <c r="E153" s="52"/>
      <c r="F153" s="52"/>
      <c r="G153" s="52"/>
    </row>
    <row r="154" spans="1:7" x14ac:dyDescent="0.25">
      <c r="A154" s="52" t="str">
        <f t="shared" si="2"/>
        <v/>
      </c>
      <c r="B154" s="52"/>
      <c r="C154" s="52"/>
      <c r="D154" s="52"/>
      <c r="E154" s="52"/>
      <c r="F154" s="52"/>
      <c r="G154" s="52"/>
    </row>
    <row r="155" spans="1:7" x14ac:dyDescent="0.25">
      <c r="A155" s="52" t="str">
        <f t="shared" si="2"/>
        <v/>
      </c>
      <c r="B155" s="52"/>
      <c r="C155" s="52"/>
      <c r="D155" s="52"/>
      <c r="E155" s="52"/>
      <c r="F155" s="52"/>
      <c r="G155" s="52"/>
    </row>
    <row r="156" spans="1:7" x14ac:dyDescent="0.25">
      <c r="A156" s="52" t="str">
        <f t="shared" si="2"/>
        <v/>
      </c>
      <c r="B156" s="52"/>
      <c r="C156" s="52"/>
      <c r="D156" s="52"/>
      <c r="E156" s="52"/>
      <c r="F156" s="52"/>
      <c r="G156" s="52"/>
    </row>
    <row r="157" spans="1:7" x14ac:dyDescent="0.25">
      <c r="A157" s="52" t="str">
        <f t="shared" si="2"/>
        <v/>
      </c>
      <c r="B157" s="52"/>
      <c r="C157" s="52"/>
      <c r="D157" s="52"/>
      <c r="E157" s="52"/>
      <c r="F157" s="52"/>
      <c r="G157" s="52"/>
    </row>
    <row r="158" spans="1:7" x14ac:dyDescent="0.25">
      <c r="A158" s="52" t="str">
        <f t="shared" si="2"/>
        <v/>
      </c>
      <c r="B158" s="52"/>
      <c r="C158" s="52"/>
      <c r="D158" s="52"/>
      <c r="E158" s="52"/>
      <c r="F158" s="52"/>
      <c r="G158" s="52"/>
    </row>
    <row r="159" spans="1:7" x14ac:dyDescent="0.25">
      <c r="A159" s="52" t="str">
        <f t="shared" si="2"/>
        <v/>
      </c>
      <c r="B159" s="52"/>
      <c r="C159" s="52"/>
      <c r="D159" s="52"/>
      <c r="E159" s="52"/>
      <c r="F159" s="52"/>
      <c r="G159" s="52"/>
    </row>
    <row r="160" spans="1:7" x14ac:dyDescent="0.25">
      <c r="A160" s="52" t="str">
        <f t="shared" si="2"/>
        <v/>
      </c>
      <c r="B160" s="52"/>
      <c r="C160" s="52"/>
      <c r="D160" s="52"/>
      <c r="E160" s="52"/>
      <c r="F160" s="52"/>
      <c r="G160" s="52"/>
    </row>
    <row r="161" spans="1:7" x14ac:dyDescent="0.25">
      <c r="A161" s="52" t="str">
        <f t="shared" si="2"/>
        <v/>
      </c>
      <c r="B161" s="52"/>
      <c r="C161" s="52"/>
      <c r="D161" s="52"/>
      <c r="E161" s="52"/>
      <c r="F161" s="52"/>
      <c r="G161" s="52"/>
    </row>
    <row r="162" spans="1:7" x14ac:dyDescent="0.25">
      <c r="A162" s="52" t="str">
        <f t="shared" si="2"/>
        <v/>
      </c>
      <c r="B162" s="52"/>
      <c r="C162" s="52"/>
      <c r="D162" s="52"/>
      <c r="E162" s="52"/>
      <c r="F162" s="52"/>
      <c r="G162" s="52"/>
    </row>
    <row r="163" spans="1:7" x14ac:dyDescent="0.25">
      <c r="A163" s="52" t="str">
        <f t="shared" si="2"/>
        <v/>
      </c>
      <c r="B163" s="52"/>
      <c r="C163" s="52"/>
      <c r="D163" s="52"/>
      <c r="E163" s="52"/>
      <c r="F163" s="52"/>
      <c r="G163" s="52"/>
    </row>
    <row r="164" spans="1:7" x14ac:dyDescent="0.25">
      <c r="A164" s="52" t="str">
        <f t="shared" si="2"/>
        <v/>
      </c>
      <c r="B164" s="52"/>
      <c r="C164" s="52"/>
      <c r="D164" s="52"/>
      <c r="E164" s="52"/>
      <c r="F164" s="52"/>
      <c r="G164" s="52"/>
    </row>
    <row r="165" spans="1:7" x14ac:dyDescent="0.25">
      <c r="A165" s="52" t="str">
        <f t="shared" si="2"/>
        <v/>
      </c>
      <c r="B165" s="52"/>
      <c r="C165" s="52"/>
      <c r="D165" s="52"/>
      <c r="E165" s="52"/>
      <c r="F165" s="52"/>
      <c r="G165" s="52"/>
    </row>
    <row r="166" spans="1:7" x14ac:dyDescent="0.25">
      <c r="A166" s="52" t="str">
        <f t="shared" si="2"/>
        <v/>
      </c>
      <c r="B166" s="52"/>
      <c r="C166" s="52"/>
      <c r="D166" s="52"/>
      <c r="E166" s="52"/>
      <c r="F166" s="52"/>
      <c r="G166" s="52"/>
    </row>
    <row r="167" spans="1:7" x14ac:dyDescent="0.25">
      <c r="A167" s="52" t="str">
        <f t="shared" si="2"/>
        <v/>
      </c>
      <c r="B167" s="52"/>
      <c r="C167" s="52"/>
      <c r="D167" s="52"/>
      <c r="E167" s="52"/>
      <c r="F167" s="52"/>
      <c r="G167" s="52"/>
    </row>
    <row r="168" spans="1:7" x14ac:dyDescent="0.25">
      <c r="A168" s="52" t="str">
        <f t="shared" si="2"/>
        <v/>
      </c>
      <c r="B168" s="52"/>
      <c r="C168" s="52"/>
      <c r="D168" s="52"/>
      <c r="E168" s="52"/>
      <c r="F168" s="52"/>
      <c r="G168" s="52"/>
    </row>
    <row r="169" spans="1:7" x14ac:dyDescent="0.25">
      <c r="A169" s="52" t="str">
        <f t="shared" si="2"/>
        <v/>
      </c>
      <c r="B169" s="52"/>
      <c r="C169" s="52"/>
      <c r="D169" s="52"/>
      <c r="E169" s="52"/>
      <c r="F169" s="52"/>
      <c r="G169" s="52"/>
    </row>
    <row r="170" spans="1:7" x14ac:dyDescent="0.25">
      <c r="A170" s="52" t="str">
        <f t="shared" si="2"/>
        <v/>
      </c>
      <c r="B170" s="52"/>
      <c r="C170" s="52"/>
      <c r="D170" s="52"/>
      <c r="E170" s="52"/>
      <c r="F170" s="52"/>
      <c r="G170" s="52"/>
    </row>
    <row r="171" spans="1:7" x14ac:dyDescent="0.25">
      <c r="A171" s="52" t="str">
        <f t="shared" si="2"/>
        <v/>
      </c>
      <c r="B171" s="52"/>
      <c r="C171" s="52"/>
      <c r="D171" s="52"/>
      <c r="E171" s="52"/>
      <c r="F171" s="52"/>
      <c r="G171" s="52"/>
    </row>
    <row r="172" spans="1:7" x14ac:dyDescent="0.25">
      <c r="A172" s="52" t="str">
        <f t="shared" si="2"/>
        <v/>
      </c>
      <c r="B172" s="52"/>
      <c r="C172" s="52"/>
      <c r="D172" s="52"/>
      <c r="E172" s="52"/>
      <c r="F172" s="52"/>
      <c r="G172" s="52"/>
    </row>
    <row r="173" spans="1:7" x14ac:dyDescent="0.25">
      <c r="A173" s="52" t="str">
        <f t="shared" si="2"/>
        <v/>
      </c>
      <c r="B173" s="52"/>
      <c r="C173" s="52"/>
      <c r="D173" s="52"/>
      <c r="E173" s="52"/>
      <c r="F173" s="52"/>
      <c r="G173" s="52"/>
    </row>
    <row r="174" spans="1:7" x14ac:dyDescent="0.25">
      <c r="A174" s="52" t="str">
        <f t="shared" si="2"/>
        <v/>
      </c>
      <c r="B174" s="52"/>
      <c r="C174" s="52"/>
      <c r="D174" s="52"/>
      <c r="E174" s="52"/>
      <c r="F174" s="52"/>
      <c r="G174" s="52"/>
    </row>
    <row r="175" spans="1:7" x14ac:dyDescent="0.25">
      <c r="A175" s="52" t="str">
        <f t="shared" si="2"/>
        <v/>
      </c>
      <c r="B175" s="52"/>
      <c r="C175" s="52"/>
      <c r="D175" s="52"/>
      <c r="E175" s="52"/>
      <c r="F175" s="52"/>
      <c r="G175" s="52"/>
    </row>
    <row r="176" spans="1:7" x14ac:dyDescent="0.25">
      <c r="A176" s="52" t="str">
        <f t="shared" si="2"/>
        <v/>
      </c>
      <c r="B176" s="52"/>
      <c r="C176" s="52"/>
      <c r="D176" s="52"/>
      <c r="E176" s="52"/>
      <c r="F176" s="52"/>
      <c r="G176" s="52"/>
    </row>
    <row r="177" spans="1:7" x14ac:dyDescent="0.25">
      <c r="A177" s="52" t="str">
        <f t="shared" si="2"/>
        <v/>
      </c>
      <c r="B177" s="52"/>
      <c r="C177" s="52"/>
      <c r="D177" s="52"/>
      <c r="E177" s="52"/>
      <c r="F177" s="52"/>
      <c r="G177" s="52"/>
    </row>
    <row r="178" spans="1:7" x14ac:dyDescent="0.25">
      <c r="A178" s="52" t="str">
        <f t="shared" si="2"/>
        <v/>
      </c>
      <c r="B178" s="52"/>
      <c r="C178" s="52"/>
      <c r="D178" s="52"/>
      <c r="E178" s="52"/>
      <c r="F178" s="52"/>
      <c r="G178" s="52"/>
    </row>
    <row r="179" spans="1:7" x14ac:dyDescent="0.25">
      <c r="A179" s="52" t="str">
        <f t="shared" si="2"/>
        <v/>
      </c>
      <c r="B179" s="52"/>
      <c r="C179" s="52"/>
      <c r="D179" s="52"/>
      <c r="E179" s="52"/>
      <c r="F179" s="52"/>
      <c r="G179" s="52"/>
    </row>
    <row r="180" spans="1:7" x14ac:dyDescent="0.25">
      <c r="A180" s="52" t="str">
        <f t="shared" si="2"/>
        <v/>
      </c>
      <c r="B180" s="52"/>
      <c r="C180" s="52"/>
      <c r="D180" s="52"/>
      <c r="E180" s="52"/>
      <c r="F180" s="52"/>
      <c r="G180" s="52"/>
    </row>
    <row r="181" spans="1:7" x14ac:dyDescent="0.25">
      <c r="A181" s="52" t="str">
        <f t="shared" si="2"/>
        <v/>
      </c>
      <c r="B181" s="52"/>
      <c r="C181" s="52"/>
      <c r="D181" s="52"/>
      <c r="E181" s="52"/>
      <c r="F181" s="52"/>
      <c r="G181" s="52"/>
    </row>
    <row r="182" spans="1:7" x14ac:dyDescent="0.25">
      <c r="A182" s="52" t="str">
        <f t="shared" si="2"/>
        <v/>
      </c>
      <c r="B182" s="52"/>
      <c r="C182" s="52"/>
      <c r="D182" s="52"/>
      <c r="E182" s="52"/>
      <c r="F182" s="52"/>
      <c r="G182" s="52"/>
    </row>
    <row r="183" spans="1:7" x14ac:dyDescent="0.25">
      <c r="A183" s="52" t="str">
        <f t="shared" si="2"/>
        <v/>
      </c>
      <c r="B183" s="52"/>
      <c r="C183" s="52"/>
      <c r="D183" s="52"/>
      <c r="E183" s="52"/>
      <c r="F183" s="52"/>
      <c r="G183" s="52"/>
    </row>
    <row r="184" spans="1:7" x14ac:dyDescent="0.25">
      <c r="A184" s="52" t="str">
        <f t="shared" si="2"/>
        <v/>
      </c>
      <c r="B184" s="52"/>
      <c r="C184" s="52"/>
      <c r="D184" s="52"/>
      <c r="E184" s="52"/>
      <c r="F184" s="52"/>
      <c r="G184" s="52"/>
    </row>
    <row r="185" spans="1:7" x14ac:dyDescent="0.25">
      <c r="A185" s="52" t="str">
        <f t="shared" si="2"/>
        <v/>
      </c>
      <c r="B185" s="52"/>
      <c r="C185" s="52"/>
      <c r="D185" s="52"/>
      <c r="E185" s="52"/>
      <c r="F185" s="52"/>
      <c r="G185" s="52"/>
    </row>
    <row r="186" spans="1:7" x14ac:dyDescent="0.25">
      <c r="A186" s="52" t="str">
        <f t="shared" si="2"/>
        <v/>
      </c>
      <c r="B186" s="52"/>
      <c r="C186" s="52"/>
      <c r="D186" s="52"/>
      <c r="E186" s="52"/>
      <c r="F186" s="52"/>
      <c r="G186" s="52"/>
    </row>
    <row r="187" spans="1:7" x14ac:dyDescent="0.25">
      <c r="A187" s="52" t="str">
        <f t="shared" si="2"/>
        <v/>
      </c>
      <c r="B187" s="52"/>
      <c r="C187" s="52"/>
      <c r="D187" s="52"/>
      <c r="E187" s="52"/>
      <c r="F187" s="52"/>
      <c r="G187" s="52"/>
    </row>
    <row r="188" spans="1:7" x14ac:dyDescent="0.25">
      <c r="A188" s="52" t="str">
        <f t="shared" si="2"/>
        <v/>
      </c>
      <c r="B188" s="52"/>
      <c r="C188" s="52"/>
      <c r="D188" s="52"/>
      <c r="E188" s="52"/>
      <c r="F188" s="52"/>
      <c r="G188" s="52"/>
    </row>
    <row r="189" spans="1:7" x14ac:dyDescent="0.25">
      <c r="A189" s="52" t="str">
        <f t="shared" si="2"/>
        <v/>
      </c>
      <c r="B189" s="52"/>
      <c r="C189" s="52"/>
      <c r="D189" s="52"/>
      <c r="E189" s="52"/>
      <c r="F189" s="52"/>
      <c r="G189" s="52"/>
    </row>
    <row r="190" spans="1:7" x14ac:dyDescent="0.25">
      <c r="A190" s="52" t="str">
        <f t="shared" si="2"/>
        <v/>
      </c>
      <c r="B190" s="52"/>
      <c r="C190" s="52"/>
      <c r="D190" s="52"/>
      <c r="E190" s="52"/>
      <c r="F190" s="52"/>
      <c r="G190" s="52"/>
    </row>
    <row r="191" spans="1:7" x14ac:dyDescent="0.25">
      <c r="A191" s="52" t="str">
        <f t="shared" si="2"/>
        <v/>
      </c>
      <c r="B191" s="52"/>
      <c r="C191" s="52"/>
      <c r="D191" s="52"/>
      <c r="E191" s="52"/>
      <c r="F191" s="52"/>
      <c r="G191" s="52"/>
    </row>
    <row r="192" spans="1:7" x14ac:dyDescent="0.25">
      <c r="A192" s="52" t="str">
        <f t="shared" si="2"/>
        <v/>
      </c>
      <c r="B192" s="52"/>
      <c r="C192" s="52"/>
      <c r="D192" s="52"/>
      <c r="E192" s="52"/>
      <c r="F192" s="52"/>
      <c r="G192" s="52"/>
    </row>
    <row r="193" spans="1:7" x14ac:dyDescent="0.25">
      <c r="A193" s="52" t="str">
        <f t="shared" si="2"/>
        <v/>
      </c>
      <c r="B193" s="52"/>
      <c r="C193" s="52"/>
      <c r="D193" s="52"/>
      <c r="E193" s="52"/>
      <c r="F193" s="52"/>
      <c r="G193" s="52"/>
    </row>
    <row r="194" spans="1:7" x14ac:dyDescent="0.25">
      <c r="A194" s="52" t="str">
        <f t="shared" si="2"/>
        <v/>
      </c>
      <c r="B194" s="52"/>
      <c r="C194" s="52"/>
      <c r="D194" s="52"/>
      <c r="E194" s="52"/>
      <c r="F194" s="52"/>
      <c r="G194" s="52"/>
    </row>
    <row r="195" spans="1:7" x14ac:dyDescent="0.25">
      <c r="A195" s="52" t="str">
        <f t="shared" si="2"/>
        <v/>
      </c>
      <c r="B195" s="52"/>
      <c r="C195" s="52"/>
      <c r="D195" s="52"/>
      <c r="E195" s="52"/>
      <c r="F195" s="52"/>
      <c r="G195" s="52"/>
    </row>
    <row r="196" spans="1:7" x14ac:dyDescent="0.25">
      <c r="A196" s="52" t="str">
        <f t="shared" si="2"/>
        <v/>
      </c>
      <c r="B196" s="52"/>
      <c r="C196" s="52"/>
      <c r="D196" s="52"/>
      <c r="E196" s="52"/>
      <c r="F196" s="52"/>
      <c r="G196" s="52"/>
    </row>
    <row r="197" spans="1:7" x14ac:dyDescent="0.25">
      <c r="A197" s="52" t="str">
        <f t="shared" si="2"/>
        <v/>
      </c>
      <c r="B197" s="52"/>
      <c r="C197" s="52"/>
      <c r="D197" s="52"/>
      <c r="E197" s="52"/>
      <c r="F197" s="52"/>
      <c r="G197" s="52"/>
    </row>
    <row r="198" spans="1:7" x14ac:dyDescent="0.25">
      <c r="A198" s="52" t="str">
        <f t="shared" si="2"/>
        <v/>
      </c>
      <c r="B198" s="52"/>
      <c r="C198" s="52"/>
      <c r="D198" s="52"/>
      <c r="E198" s="52"/>
      <c r="F198" s="52"/>
      <c r="G198" s="52"/>
    </row>
    <row r="199" spans="1:7" x14ac:dyDescent="0.25">
      <c r="A199" s="52" t="str">
        <f t="shared" si="2"/>
        <v/>
      </c>
      <c r="B199" s="52"/>
      <c r="C199" s="52"/>
      <c r="D199" s="52"/>
      <c r="E199" s="52"/>
      <c r="F199" s="52"/>
      <c r="G199" s="52"/>
    </row>
    <row r="200" spans="1:7" x14ac:dyDescent="0.25">
      <c r="A200" s="52" t="str">
        <f t="shared" si="2"/>
        <v/>
      </c>
      <c r="B200" s="52"/>
      <c r="C200" s="52"/>
      <c r="D200" s="52"/>
      <c r="E200" s="52"/>
      <c r="F200" s="52"/>
      <c r="G200" s="52"/>
    </row>
    <row r="201" spans="1:7" x14ac:dyDescent="0.25">
      <c r="A201" s="52" t="str">
        <f t="shared" si="2"/>
        <v/>
      </c>
      <c r="B201" s="52"/>
      <c r="C201" s="52"/>
      <c r="D201" s="52"/>
      <c r="E201" s="52"/>
      <c r="F201" s="52"/>
      <c r="G201" s="52"/>
    </row>
    <row r="202" spans="1:7" x14ac:dyDescent="0.25">
      <c r="A202" s="52" t="str">
        <f t="shared" si="2"/>
        <v/>
      </c>
      <c r="B202" s="52"/>
      <c r="C202" s="52"/>
      <c r="D202" s="52"/>
      <c r="E202" s="52"/>
      <c r="F202" s="52"/>
      <c r="G202" s="52"/>
    </row>
    <row r="203" spans="1:7" x14ac:dyDescent="0.25">
      <c r="A203" s="52" t="str">
        <f t="shared" si="2"/>
        <v/>
      </c>
      <c r="B203" s="52"/>
      <c r="C203" s="52"/>
      <c r="D203" s="52"/>
      <c r="E203" s="52"/>
      <c r="F203" s="52"/>
      <c r="G203" s="52"/>
    </row>
    <row r="204" spans="1:7" x14ac:dyDescent="0.25">
      <c r="A204" s="52" t="str">
        <f t="shared" si="2"/>
        <v/>
      </c>
      <c r="B204" s="52"/>
      <c r="C204" s="52"/>
      <c r="D204" s="52"/>
      <c r="E204" s="52"/>
      <c r="F204" s="52"/>
      <c r="G204" s="52"/>
    </row>
    <row r="205" spans="1:7" x14ac:dyDescent="0.25">
      <c r="A205" s="52" t="str">
        <f t="shared" si="2"/>
        <v/>
      </c>
      <c r="B205" s="52"/>
      <c r="C205" s="52"/>
      <c r="D205" s="52"/>
      <c r="E205" s="52"/>
      <c r="F205" s="52"/>
      <c r="G205" s="52"/>
    </row>
    <row r="206" spans="1:7" x14ac:dyDescent="0.25">
      <c r="A206" s="52" t="str">
        <f t="shared" si="2"/>
        <v/>
      </c>
      <c r="B206" s="52"/>
      <c r="C206" s="52"/>
      <c r="D206" s="52"/>
      <c r="E206" s="52"/>
      <c r="F206" s="52"/>
      <c r="G206" s="52"/>
    </row>
    <row r="207" spans="1:7" x14ac:dyDescent="0.25">
      <c r="A207" s="52" t="str">
        <f t="shared" si="2"/>
        <v/>
      </c>
      <c r="B207" s="52"/>
      <c r="C207" s="52"/>
      <c r="D207" s="52"/>
      <c r="E207" s="52"/>
      <c r="F207" s="52"/>
      <c r="G207" s="52"/>
    </row>
    <row r="208" spans="1:7" x14ac:dyDescent="0.25">
      <c r="A208" s="52" t="str">
        <f t="shared" si="2"/>
        <v/>
      </c>
      <c r="B208" s="52"/>
      <c r="C208" s="52"/>
      <c r="D208" s="52"/>
      <c r="E208" s="52"/>
      <c r="F208" s="52"/>
      <c r="G208" s="52"/>
    </row>
    <row r="209" spans="1:7" x14ac:dyDescent="0.25">
      <c r="A209" s="52" t="str">
        <f t="shared" ref="A209:A272" si="3">IF(B209="","",A208+1)</f>
        <v/>
      </c>
      <c r="B209" s="52"/>
      <c r="C209" s="52"/>
      <c r="D209" s="52"/>
      <c r="E209" s="52"/>
      <c r="F209" s="52"/>
      <c r="G209" s="52"/>
    </row>
    <row r="210" spans="1:7" x14ac:dyDescent="0.25">
      <c r="A210" s="52" t="str">
        <f t="shared" si="3"/>
        <v/>
      </c>
      <c r="B210" s="52"/>
      <c r="C210" s="52"/>
      <c r="D210" s="52"/>
      <c r="E210" s="52"/>
      <c r="F210" s="52"/>
      <c r="G210" s="52"/>
    </row>
    <row r="211" spans="1:7" x14ac:dyDescent="0.25">
      <c r="A211" s="52" t="str">
        <f t="shared" si="3"/>
        <v/>
      </c>
      <c r="B211" s="52"/>
      <c r="C211" s="52"/>
      <c r="D211" s="52"/>
      <c r="E211" s="52"/>
      <c r="F211" s="52"/>
      <c r="G211" s="52"/>
    </row>
    <row r="212" spans="1:7" x14ac:dyDescent="0.25">
      <c r="A212" s="52" t="str">
        <f t="shared" si="3"/>
        <v/>
      </c>
      <c r="B212" s="52"/>
      <c r="C212" s="52"/>
      <c r="D212" s="52"/>
      <c r="E212" s="52"/>
      <c r="F212" s="52"/>
      <c r="G212" s="52"/>
    </row>
    <row r="213" spans="1:7" x14ac:dyDescent="0.25">
      <c r="A213" s="52" t="str">
        <f t="shared" si="3"/>
        <v/>
      </c>
      <c r="B213" s="52"/>
      <c r="C213" s="52"/>
      <c r="D213" s="52"/>
      <c r="E213" s="52"/>
      <c r="F213" s="52"/>
      <c r="G213" s="52"/>
    </row>
    <row r="214" spans="1:7" x14ac:dyDescent="0.25">
      <c r="A214" s="52" t="str">
        <f t="shared" si="3"/>
        <v/>
      </c>
      <c r="B214" s="52"/>
      <c r="C214" s="52"/>
      <c r="D214" s="52"/>
      <c r="E214" s="52"/>
      <c r="F214" s="52"/>
      <c r="G214" s="52"/>
    </row>
    <row r="215" spans="1:7" x14ac:dyDescent="0.25">
      <c r="A215" s="52" t="str">
        <f t="shared" si="3"/>
        <v/>
      </c>
      <c r="B215" s="52"/>
      <c r="C215" s="52"/>
      <c r="D215" s="52"/>
      <c r="E215" s="52"/>
      <c r="F215" s="52"/>
      <c r="G215" s="52"/>
    </row>
    <row r="216" spans="1:7" x14ac:dyDescent="0.25">
      <c r="A216" s="52" t="str">
        <f t="shared" si="3"/>
        <v/>
      </c>
      <c r="B216" s="52"/>
      <c r="C216" s="52"/>
      <c r="D216" s="52"/>
      <c r="E216" s="52"/>
      <c r="F216" s="52"/>
      <c r="G216" s="52"/>
    </row>
    <row r="217" spans="1:7" x14ac:dyDescent="0.25">
      <c r="A217" s="52" t="str">
        <f t="shared" si="3"/>
        <v/>
      </c>
      <c r="B217" s="52"/>
      <c r="C217" s="52"/>
      <c r="D217" s="52"/>
      <c r="E217" s="52"/>
      <c r="F217" s="52"/>
      <c r="G217" s="52"/>
    </row>
    <row r="218" spans="1:7" x14ac:dyDescent="0.25">
      <c r="A218" s="52" t="str">
        <f t="shared" si="3"/>
        <v/>
      </c>
      <c r="B218" s="52"/>
      <c r="C218" s="52"/>
      <c r="D218" s="52"/>
      <c r="E218" s="52"/>
      <c r="F218" s="52"/>
      <c r="G218" s="52"/>
    </row>
    <row r="219" spans="1:7" x14ac:dyDescent="0.25">
      <c r="A219" s="52" t="str">
        <f t="shared" si="3"/>
        <v/>
      </c>
      <c r="B219" s="52"/>
      <c r="C219" s="52"/>
      <c r="D219" s="52"/>
      <c r="E219" s="52"/>
      <c r="F219" s="52"/>
      <c r="G219" s="52"/>
    </row>
    <row r="220" spans="1:7" x14ac:dyDescent="0.25">
      <c r="A220" s="52" t="str">
        <f t="shared" si="3"/>
        <v/>
      </c>
      <c r="B220" s="52"/>
      <c r="C220" s="52"/>
      <c r="D220" s="52"/>
      <c r="E220" s="52"/>
      <c r="F220" s="52"/>
      <c r="G220" s="52"/>
    </row>
    <row r="221" spans="1:7" x14ac:dyDescent="0.25">
      <c r="A221" s="52" t="str">
        <f t="shared" si="3"/>
        <v/>
      </c>
      <c r="B221" s="52"/>
      <c r="C221" s="52"/>
      <c r="D221" s="52"/>
      <c r="E221" s="52"/>
      <c r="F221" s="52"/>
      <c r="G221" s="52"/>
    </row>
    <row r="222" spans="1:7" x14ac:dyDescent="0.25">
      <c r="A222" s="52" t="str">
        <f t="shared" si="3"/>
        <v/>
      </c>
      <c r="B222" s="52"/>
      <c r="C222" s="52"/>
      <c r="D222" s="52"/>
      <c r="E222" s="52"/>
      <c r="F222" s="52"/>
      <c r="G222" s="52"/>
    </row>
    <row r="223" spans="1:7" x14ac:dyDescent="0.25">
      <c r="A223" s="52" t="str">
        <f t="shared" si="3"/>
        <v/>
      </c>
      <c r="B223" s="52"/>
      <c r="C223" s="52"/>
      <c r="D223" s="52"/>
      <c r="E223" s="52"/>
      <c r="F223" s="52"/>
      <c r="G223" s="52"/>
    </row>
    <row r="224" spans="1:7" x14ac:dyDescent="0.25">
      <c r="A224" s="52" t="str">
        <f t="shared" si="3"/>
        <v/>
      </c>
      <c r="B224" s="52"/>
      <c r="C224" s="52"/>
      <c r="D224" s="52"/>
      <c r="E224" s="52"/>
      <c r="F224" s="52"/>
      <c r="G224" s="52"/>
    </row>
    <row r="225" spans="1:7" x14ac:dyDescent="0.25">
      <c r="A225" s="52" t="str">
        <f t="shared" si="3"/>
        <v/>
      </c>
      <c r="B225" s="52"/>
      <c r="C225" s="52"/>
      <c r="D225" s="52"/>
      <c r="E225" s="52"/>
      <c r="F225" s="52"/>
      <c r="G225" s="52"/>
    </row>
    <row r="226" spans="1:7" x14ac:dyDescent="0.25">
      <c r="A226" s="52" t="str">
        <f t="shared" si="3"/>
        <v/>
      </c>
      <c r="B226" s="52"/>
      <c r="C226" s="52"/>
      <c r="D226" s="52"/>
      <c r="E226" s="52"/>
      <c r="F226" s="52"/>
      <c r="G226" s="52"/>
    </row>
    <row r="227" spans="1:7" x14ac:dyDescent="0.25">
      <c r="A227" s="52" t="str">
        <f t="shared" si="3"/>
        <v/>
      </c>
      <c r="B227" s="52"/>
      <c r="C227" s="52"/>
      <c r="D227" s="52"/>
      <c r="E227" s="52"/>
      <c r="F227" s="52"/>
      <c r="G227" s="52"/>
    </row>
    <row r="228" spans="1:7" x14ac:dyDescent="0.25">
      <c r="A228" s="52" t="str">
        <f t="shared" si="3"/>
        <v/>
      </c>
      <c r="B228" s="52"/>
      <c r="C228" s="52"/>
      <c r="D228" s="52"/>
      <c r="E228" s="52"/>
      <c r="F228" s="52"/>
      <c r="G228" s="52"/>
    </row>
    <row r="229" spans="1:7" x14ac:dyDescent="0.25">
      <c r="A229" s="52" t="str">
        <f t="shared" si="3"/>
        <v/>
      </c>
      <c r="B229" s="52"/>
      <c r="C229" s="52"/>
      <c r="D229" s="52"/>
      <c r="E229" s="52"/>
      <c r="F229" s="52"/>
      <c r="G229" s="52"/>
    </row>
    <row r="230" spans="1:7" x14ac:dyDescent="0.25">
      <c r="A230" s="52" t="str">
        <f t="shared" si="3"/>
        <v/>
      </c>
      <c r="B230" s="52"/>
      <c r="C230" s="52"/>
      <c r="D230" s="52"/>
      <c r="E230" s="52"/>
      <c r="F230" s="52"/>
      <c r="G230" s="52"/>
    </row>
    <row r="231" spans="1:7" x14ac:dyDescent="0.25">
      <c r="A231" s="52" t="str">
        <f t="shared" si="3"/>
        <v/>
      </c>
      <c r="B231" s="52"/>
      <c r="C231" s="52"/>
      <c r="D231" s="52"/>
      <c r="E231" s="52"/>
      <c r="F231" s="52"/>
      <c r="G231" s="52"/>
    </row>
    <row r="232" spans="1:7" x14ac:dyDescent="0.25">
      <c r="A232" s="52" t="str">
        <f t="shared" si="3"/>
        <v/>
      </c>
      <c r="B232" s="52"/>
      <c r="C232" s="52"/>
      <c r="D232" s="52"/>
      <c r="E232" s="52"/>
      <c r="F232" s="52"/>
      <c r="G232" s="52"/>
    </row>
    <row r="233" spans="1:7" x14ac:dyDescent="0.25">
      <c r="A233" s="52" t="str">
        <f t="shared" si="3"/>
        <v/>
      </c>
      <c r="B233" s="52"/>
      <c r="C233" s="52"/>
      <c r="D233" s="52"/>
      <c r="E233" s="52"/>
      <c r="F233" s="52"/>
      <c r="G233" s="52"/>
    </row>
    <row r="234" spans="1:7" x14ac:dyDescent="0.25">
      <c r="A234" s="52" t="str">
        <f t="shared" si="3"/>
        <v/>
      </c>
      <c r="B234" s="52"/>
      <c r="C234" s="52"/>
      <c r="D234" s="52"/>
      <c r="E234" s="52"/>
      <c r="F234" s="52"/>
      <c r="G234" s="52"/>
    </row>
    <row r="235" spans="1:7" x14ac:dyDescent="0.25">
      <c r="A235" s="52" t="str">
        <f t="shared" si="3"/>
        <v/>
      </c>
      <c r="B235" s="52"/>
      <c r="C235" s="52"/>
      <c r="D235" s="52"/>
      <c r="E235" s="52"/>
      <c r="F235" s="52"/>
      <c r="G235" s="52"/>
    </row>
    <row r="236" spans="1:7" x14ac:dyDescent="0.25">
      <c r="A236" s="52" t="str">
        <f t="shared" si="3"/>
        <v/>
      </c>
      <c r="B236" s="52"/>
      <c r="C236" s="52"/>
      <c r="D236" s="52"/>
      <c r="E236" s="52"/>
      <c r="F236" s="52"/>
      <c r="G236" s="52"/>
    </row>
    <row r="237" spans="1:7" x14ac:dyDescent="0.25">
      <c r="A237" s="52" t="str">
        <f t="shared" si="3"/>
        <v/>
      </c>
      <c r="B237" s="52"/>
      <c r="C237" s="52"/>
      <c r="D237" s="52"/>
      <c r="E237" s="52"/>
      <c r="F237" s="52"/>
      <c r="G237" s="52"/>
    </row>
    <row r="238" spans="1:7" x14ac:dyDescent="0.25">
      <c r="A238" s="52" t="str">
        <f t="shared" si="3"/>
        <v/>
      </c>
      <c r="B238" s="52"/>
      <c r="C238" s="52"/>
      <c r="D238" s="52"/>
      <c r="E238" s="52"/>
      <c r="F238" s="52"/>
      <c r="G238" s="52"/>
    </row>
    <row r="239" spans="1:7" x14ac:dyDescent="0.25">
      <c r="A239" s="52" t="str">
        <f t="shared" si="3"/>
        <v/>
      </c>
      <c r="B239" s="52"/>
      <c r="C239" s="52"/>
      <c r="D239" s="52"/>
      <c r="E239" s="52"/>
      <c r="F239" s="52"/>
      <c r="G239" s="52"/>
    </row>
    <row r="240" spans="1:7" x14ac:dyDescent="0.25">
      <c r="A240" s="52" t="str">
        <f t="shared" si="3"/>
        <v/>
      </c>
      <c r="B240" s="52"/>
      <c r="C240" s="52"/>
      <c r="D240" s="52"/>
      <c r="E240" s="52"/>
      <c r="F240" s="52"/>
      <c r="G240" s="52"/>
    </row>
    <row r="241" spans="1:7" x14ac:dyDescent="0.25">
      <c r="A241" s="52" t="str">
        <f t="shared" si="3"/>
        <v/>
      </c>
      <c r="B241" s="52"/>
      <c r="C241" s="52"/>
      <c r="D241" s="52"/>
      <c r="E241" s="52"/>
      <c r="F241" s="52"/>
      <c r="G241" s="52"/>
    </row>
    <row r="242" spans="1:7" x14ac:dyDescent="0.25">
      <c r="A242" s="52" t="str">
        <f t="shared" si="3"/>
        <v/>
      </c>
      <c r="B242" s="52"/>
      <c r="C242" s="52"/>
      <c r="D242" s="52"/>
      <c r="E242" s="52"/>
      <c r="F242" s="52"/>
      <c r="G242" s="52"/>
    </row>
    <row r="243" spans="1:7" x14ac:dyDescent="0.25">
      <c r="A243" s="52" t="str">
        <f t="shared" si="3"/>
        <v/>
      </c>
      <c r="B243" s="52"/>
      <c r="C243" s="52"/>
      <c r="D243" s="52"/>
      <c r="E243" s="52"/>
      <c r="F243" s="52"/>
      <c r="G243" s="52"/>
    </row>
    <row r="244" spans="1:7" x14ac:dyDescent="0.25">
      <c r="A244" s="52" t="str">
        <f t="shared" si="3"/>
        <v/>
      </c>
      <c r="B244" s="52"/>
      <c r="C244" s="52"/>
      <c r="D244" s="52"/>
      <c r="E244" s="52"/>
      <c r="F244" s="52"/>
      <c r="G244" s="52"/>
    </row>
    <row r="245" spans="1:7" x14ac:dyDescent="0.25">
      <c r="A245" s="52" t="str">
        <f t="shared" si="3"/>
        <v/>
      </c>
      <c r="B245" s="52"/>
      <c r="C245" s="52"/>
      <c r="D245" s="52"/>
      <c r="E245" s="52"/>
      <c r="F245" s="52"/>
      <c r="G245" s="52"/>
    </row>
    <row r="246" spans="1:7" x14ac:dyDescent="0.25">
      <c r="A246" s="52" t="str">
        <f t="shared" si="3"/>
        <v/>
      </c>
      <c r="B246" s="52"/>
      <c r="C246" s="52"/>
      <c r="D246" s="52"/>
      <c r="E246" s="52"/>
      <c r="F246" s="52"/>
      <c r="G246" s="52"/>
    </row>
    <row r="247" spans="1:7" x14ac:dyDescent="0.25">
      <c r="A247" s="52" t="str">
        <f t="shared" si="3"/>
        <v/>
      </c>
      <c r="B247" s="52"/>
      <c r="C247" s="52"/>
      <c r="D247" s="52"/>
      <c r="E247" s="52"/>
      <c r="F247" s="52"/>
      <c r="G247" s="52"/>
    </row>
    <row r="248" spans="1:7" x14ac:dyDescent="0.25">
      <c r="A248" s="52" t="str">
        <f t="shared" si="3"/>
        <v/>
      </c>
      <c r="B248" s="52"/>
      <c r="C248" s="52"/>
      <c r="D248" s="52"/>
      <c r="E248" s="52"/>
      <c r="F248" s="52"/>
      <c r="G248" s="52"/>
    </row>
    <row r="249" spans="1:7" x14ac:dyDescent="0.25">
      <c r="A249" s="52" t="str">
        <f t="shared" si="3"/>
        <v/>
      </c>
      <c r="B249" s="52"/>
      <c r="C249" s="52"/>
      <c r="D249" s="52"/>
      <c r="E249" s="52"/>
      <c r="F249" s="52"/>
      <c r="G249" s="52"/>
    </row>
    <row r="250" spans="1:7" x14ac:dyDescent="0.25">
      <c r="A250" s="52" t="str">
        <f t="shared" si="3"/>
        <v/>
      </c>
      <c r="B250" s="52"/>
      <c r="C250" s="52"/>
      <c r="D250" s="52"/>
      <c r="E250" s="52"/>
      <c r="F250" s="52"/>
      <c r="G250" s="52"/>
    </row>
    <row r="251" spans="1:7" x14ac:dyDescent="0.25">
      <c r="A251" s="52" t="str">
        <f t="shared" si="3"/>
        <v/>
      </c>
      <c r="B251" s="52"/>
      <c r="C251" s="52"/>
      <c r="D251" s="52"/>
      <c r="E251" s="52"/>
      <c r="F251" s="52"/>
      <c r="G251" s="52"/>
    </row>
    <row r="252" spans="1:7" x14ac:dyDescent="0.25">
      <c r="A252" s="52" t="str">
        <f t="shared" si="3"/>
        <v/>
      </c>
      <c r="B252" s="52"/>
      <c r="C252" s="52"/>
      <c r="D252" s="52"/>
      <c r="E252" s="52"/>
      <c r="F252" s="52"/>
      <c r="G252" s="52"/>
    </row>
    <row r="253" spans="1:7" x14ac:dyDescent="0.25">
      <c r="A253" s="52" t="str">
        <f t="shared" si="3"/>
        <v/>
      </c>
      <c r="B253" s="52"/>
      <c r="C253" s="52"/>
      <c r="D253" s="52"/>
      <c r="E253" s="52"/>
      <c r="F253" s="52"/>
      <c r="G253" s="52"/>
    </row>
    <row r="254" spans="1:7" x14ac:dyDescent="0.25">
      <c r="A254" s="52" t="str">
        <f t="shared" si="3"/>
        <v/>
      </c>
      <c r="B254" s="52"/>
      <c r="C254" s="52"/>
      <c r="D254" s="52"/>
      <c r="E254" s="52"/>
      <c r="F254" s="52"/>
      <c r="G254" s="52"/>
    </row>
    <row r="255" spans="1:7" x14ac:dyDescent="0.25">
      <c r="A255" s="52" t="str">
        <f t="shared" si="3"/>
        <v/>
      </c>
      <c r="B255" s="52"/>
      <c r="C255" s="52"/>
      <c r="D255" s="52"/>
      <c r="E255" s="52"/>
      <c r="F255" s="52"/>
      <c r="G255" s="52"/>
    </row>
    <row r="256" spans="1:7" x14ac:dyDescent="0.25">
      <c r="A256" s="52" t="str">
        <f t="shared" si="3"/>
        <v/>
      </c>
      <c r="B256" s="52"/>
      <c r="C256" s="52"/>
      <c r="D256" s="52"/>
      <c r="E256" s="52"/>
      <c r="F256" s="52"/>
      <c r="G256" s="52"/>
    </row>
    <row r="257" spans="1:7" x14ac:dyDescent="0.25">
      <c r="A257" s="52" t="str">
        <f t="shared" si="3"/>
        <v/>
      </c>
      <c r="B257" s="52"/>
      <c r="C257" s="52"/>
      <c r="D257" s="52"/>
      <c r="E257" s="52"/>
      <c r="F257" s="52"/>
      <c r="G257" s="52"/>
    </row>
    <row r="258" spans="1:7" x14ac:dyDescent="0.25">
      <c r="A258" s="52" t="str">
        <f t="shared" si="3"/>
        <v/>
      </c>
      <c r="B258" s="52"/>
      <c r="C258" s="52"/>
      <c r="D258" s="52"/>
      <c r="E258" s="52"/>
      <c r="F258" s="52"/>
      <c r="G258" s="52"/>
    </row>
    <row r="259" spans="1:7" x14ac:dyDescent="0.25">
      <c r="A259" s="52" t="str">
        <f t="shared" si="3"/>
        <v/>
      </c>
      <c r="B259" s="52"/>
      <c r="C259" s="52"/>
      <c r="D259" s="52"/>
      <c r="E259" s="52"/>
      <c r="F259" s="52"/>
      <c r="G259" s="52"/>
    </row>
    <row r="260" spans="1:7" x14ac:dyDescent="0.25">
      <c r="A260" s="52" t="str">
        <f t="shared" si="3"/>
        <v/>
      </c>
      <c r="B260" s="52"/>
      <c r="C260" s="52"/>
      <c r="D260" s="52"/>
      <c r="E260" s="52"/>
      <c r="F260" s="52"/>
      <c r="G260" s="52"/>
    </row>
    <row r="261" spans="1:7" x14ac:dyDescent="0.25">
      <c r="A261" s="52" t="str">
        <f t="shared" si="3"/>
        <v/>
      </c>
      <c r="B261" s="52"/>
      <c r="C261" s="52"/>
      <c r="D261" s="52"/>
      <c r="E261" s="52"/>
      <c r="F261" s="52"/>
      <c r="G261" s="52"/>
    </row>
    <row r="262" spans="1:7" x14ac:dyDescent="0.25">
      <c r="A262" s="52" t="str">
        <f t="shared" si="3"/>
        <v/>
      </c>
      <c r="B262" s="52"/>
      <c r="C262" s="52"/>
      <c r="D262" s="52"/>
      <c r="E262" s="52"/>
      <c r="F262" s="52"/>
      <c r="G262" s="52"/>
    </row>
    <row r="263" spans="1:7" x14ac:dyDescent="0.25">
      <c r="A263" s="52" t="str">
        <f t="shared" si="3"/>
        <v/>
      </c>
      <c r="B263" s="52"/>
      <c r="C263" s="52"/>
      <c r="D263" s="52"/>
      <c r="E263" s="52"/>
      <c r="F263" s="52"/>
      <c r="G263" s="52"/>
    </row>
    <row r="264" spans="1:7" x14ac:dyDescent="0.25">
      <c r="A264" s="52" t="str">
        <f t="shared" si="3"/>
        <v/>
      </c>
      <c r="B264" s="52"/>
      <c r="C264" s="52"/>
      <c r="D264" s="52"/>
      <c r="E264" s="52"/>
      <c r="F264" s="52"/>
      <c r="G264" s="52"/>
    </row>
    <row r="265" spans="1:7" x14ac:dyDescent="0.25">
      <c r="A265" s="52" t="str">
        <f t="shared" si="3"/>
        <v/>
      </c>
      <c r="B265" s="52"/>
      <c r="C265" s="52"/>
      <c r="D265" s="52"/>
      <c r="E265" s="52"/>
      <c r="F265" s="52"/>
      <c r="G265" s="52"/>
    </row>
    <row r="266" spans="1:7" x14ac:dyDescent="0.25">
      <c r="A266" s="52" t="str">
        <f t="shared" si="3"/>
        <v/>
      </c>
      <c r="B266" s="52"/>
      <c r="C266" s="52"/>
      <c r="D266" s="52"/>
      <c r="E266" s="52"/>
      <c r="F266" s="52"/>
      <c r="G266" s="52"/>
    </row>
    <row r="267" spans="1:7" x14ac:dyDescent="0.25">
      <c r="A267" s="52" t="str">
        <f t="shared" si="3"/>
        <v/>
      </c>
      <c r="B267" s="52"/>
      <c r="C267" s="52"/>
      <c r="D267" s="52"/>
      <c r="E267" s="52"/>
      <c r="F267" s="52"/>
      <c r="G267" s="52"/>
    </row>
    <row r="268" spans="1:7" x14ac:dyDescent="0.25">
      <c r="A268" s="52" t="str">
        <f t="shared" si="3"/>
        <v/>
      </c>
      <c r="B268" s="52"/>
      <c r="C268" s="52"/>
      <c r="D268" s="52"/>
      <c r="E268" s="52"/>
      <c r="F268" s="52"/>
      <c r="G268" s="52"/>
    </row>
    <row r="269" spans="1:7" x14ac:dyDescent="0.25">
      <c r="A269" s="52" t="str">
        <f t="shared" si="3"/>
        <v/>
      </c>
      <c r="B269" s="52"/>
      <c r="C269" s="52"/>
      <c r="D269" s="52"/>
      <c r="E269" s="52"/>
      <c r="F269" s="52"/>
      <c r="G269" s="52"/>
    </row>
    <row r="270" spans="1:7" x14ac:dyDescent="0.25">
      <c r="A270" s="52" t="str">
        <f t="shared" si="3"/>
        <v/>
      </c>
      <c r="B270" s="52"/>
      <c r="C270" s="52"/>
      <c r="D270" s="52"/>
      <c r="E270" s="52"/>
      <c r="F270" s="52"/>
      <c r="G270" s="52"/>
    </row>
    <row r="271" spans="1:7" x14ac:dyDescent="0.25">
      <c r="A271" s="52" t="str">
        <f t="shared" si="3"/>
        <v/>
      </c>
      <c r="B271" s="52"/>
      <c r="C271" s="52"/>
      <c r="D271" s="52"/>
      <c r="E271" s="52"/>
      <c r="F271" s="52"/>
      <c r="G271" s="52"/>
    </row>
    <row r="272" spans="1:7" x14ac:dyDescent="0.25">
      <c r="A272" s="52" t="str">
        <f t="shared" si="3"/>
        <v/>
      </c>
      <c r="B272" s="52"/>
      <c r="C272" s="52"/>
      <c r="D272" s="52"/>
      <c r="E272" s="52"/>
      <c r="F272" s="52"/>
      <c r="G272" s="52"/>
    </row>
    <row r="273" spans="1:7" x14ac:dyDescent="0.25">
      <c r="A273" s="52" t="str">
        <f t="shared" ref="A273:A336" si="4">IF(B273="","",A272+1)</f>
        <v/>
      </c>
      <c r="B273" s="52"/>
      <c r="C273" s="52"/>
      <c r="D273" s="52"/>
      <c r="E273" s="52"/>
      <c r="F273" s="52"/>
      <c r="G273" s="52"/>
    </row>
    <row r="274" spans="1:7" x14ac:dyDescent="0.25">
      <c r="A274" s="52" t="str">
        <f t="shared" si="4"/>
        <v/>
      </c>
      <c r="B274" s="52"/>
      <c r="C274" s="52"/>
      <c r="D274" s="52"/>
      <c r="E274" s="52"/>
      <c r="F274" s="52"/>
      <c r="G274" s="52"/>
    </row>
    <row r="275" spans="1:7" x14ac:dyDescent="0.25">
      <c r="A275" s="52" t="str">
        <f t="shared" si="4"/>
        <v/>
      </c>
      <c r="B275" s="52"/>
      <c r="C275" s="52"/>
      <c r="D275" s="52"/>
      <c r="E275" s="52"/>
      <c r="F275" s="52"/>
      <c r="G275" s="52"/>
    </row>
    <row r="276" spans="1:7" x14ac:dyDescent="0.25">
      <c r="A276" s="52" t="str">
        <f t="shared" si="4"/>
        <v/>
      </c>
      <c r="B276" s="52"/>
      <c r="C276" s="52"/>
      <c r="D276" s="52"/>
      <c r="E276" s="52"/>
      <c r="F276" s="52"/>
      <c r="G276" s="52"/>
    </row>
    <row r="277" spans="1:7" x14ac:dyDescent="0.25">
      <c r="A277" s="52" t="str">
        <f t="shared" si="4"/>
        <v/>
      </c>
      <c r="B277" s="52"/>
      <c r="C277" s="52"/>
      <c r="D277" s="52"/>
      <c r="E277" s="52"/>
      <c r="F277" s="52"/>
      <c r="G277" s="52"/>
    </row>
    <row r="278" spans="1:7" x14ac:dyDescent="0.25">
      <c r="A278" s="52" t="str">
        <f t="shared" si="4"/>
        <v/>
      </c>
      <c r="B278" s="52"/>
      <c r="C278" s="52"/>
      <c r="D278" s="52"/>
      <c r="E278" s="52"/>
      <c r="F278" s="52"/>
      <c r="G278" s="52"/>
    </row>
    <row r="279" spans="1:7" x14ac:dyDescent="0.25">
      <c r="A279" s="52" t="str">
        <f t="shared" si="4"/>
        <v/>
      </c>
      <c r="B279" s="52"/>
      <c r="C279" s="52"/>
      <c r="D279" s="52"/>
      <c r="E279" s="52"/>
      <c r="F279" s="52"/>
      <c r="G279" s="52"/>
    </row>
    <row r="280" spans="1:7" x14ac:dyDescent="0.25">
      <c r="A280" s="52" t="str">
        <f t="shared" si="4"/>
        <v/>
      </c>
      <c r="B280" s="52"/>
      <c r="C280" s="52"/>
      <c r="D280" s="52"/>
      <c r="E280" s="52"/>
      <c r="F280" s="52"/>
      <c r="G280" s="52"/>
    </row>
    <row r="281" spans="1:7" x14ac:dyDescent="0.25">
      <c r="A281" s="52" t="str">
        <f t="shared" si="4"/>
        <v/>
      </c>
      <c r="B281" s="52"/>
      <c r="C281" s="52"/>
      <c r="D281" s="52"/>
      <c r="E281" s="52"/>
      <c r="F281" s="52"/>
      <c r="G281" s="52"/>
    </row>
    <row r="282" spans="1:7" x14ac:dyDescent="0.25">
      <c r="A282" s="52" t="str">
        <f t="shared" si="4"/>
        <v/>
      </c>
      <c r="B282" s="52"/>
      <c r="C282" s="52"/>
      <c r="D282" s="52"/>
      <c r="E282" s="52"/>
      <c r="F282" s="52"/>
      <c r="G282" s="52"/>
    </row>
    <row r="283" spans="1:7" x14ac:dyDescent="0.25">
      <c r="A283" s="52" t="str">
        <f t="shared" si="4"/>
        <v/>
      </c>
      <c r="B283" s="52"/>
      <c r="C283" s="52"/>
      <c r="D283" s="52"/>
      <c r="E283" s="52"/>
      <c r="F283" s="52"/>
      <c r="G283" s="52"/>
    </row>
    <row r="284" spans="1:7" x14ac:dyDescent="0.25">
      <c r="A284" s="52" t="str">
        <f t="shared" si="4"/>
        <v/>
      </c>
      <c r="B284" s="52"/>
      <c r="C284" s="52"/>
      <c r="D284" s="52"/>
      <c r="E284" s="52"/>
      <c r="F284" s="52"/>
      <c r="G284" s="52"/>
    </row>
    <row r="285" spans="1:7" x14ac:dyDescent="0.25">
      <c r="A285" s="52" t="str">
        <f t="shared" si="4"/>
        <v/>
      </c>
      <c r="B285" s="52"/>
      <c r="C285" s="52"/>
      <c r="D285" s="52"/>
      <c r="E285" s="52"/>
      <c r="F285" s="52"/>
      <c r="G285" s="52"/>
    </row>
    <row r="286" spans="1:7" x14ac:dyDescent="0.25">
      <c r="A286" s="52" t="str">
        <f t="shared" si="4"/>
        <v/>
      </c>
      <c r="B286" s="52"/>
      <c r="C286" s="52"/>
      <c r="D286" s="52"/>
      <c r="E286" s="52"/>
      <c r="F286" s="52"/>
      <c r="G286" s="52"/>
    </row>
    <row r="287" spans="1:7" x14ac:dyDescent="0.25">
      <c r="A287" s="52" t="str">
        <f t="shared" si="4"/>
        <v/>
      </c>
      <c r="B287" s="52"/>
      <c r="C287" s="52"/>
      <c r="D287" s="52"/>
      <c r="E287" s="52"/>
      <c r="F287" s="52"/>
      <c r="G287" s="52"/>
    </row>
    <row r="288" spans="1:7" x14ac:dyDescent="0.25">
      <c r="A288" s="52" t="str">
        <f t="shared" si="4"/>
        <v/>
      </c>
      <c r="B288" s="52"/>
      <c r="C288" s="52"/>
      <c r="D288" s="52"/>
      <c r="E288" s="52"/>
      <c r="F288" s="52"/>
      <c r="G288" s="52"/>
    </row>
    <row r="289" spans="1:7" x14ac:dyDescent="0.25">
      <c r="A289" s="52" t="str">
        <f t="shared" si="4"/>
        <v/>
      </c>
      <c r="B289" s="52"/>
      <c r="C289" s="52"/>
      <c r="D289" s="52"/>
      <c r="E289" s="52"/>
      <c r="F289" s="52"/>
      <c r="G289" s="52"/>
    </row>
    <row r="290" spans="1:7" x14ac:dyDescent="0.25">
      <c r="A290" s="52" t="str">
        <f t="shared" si="4"/>
        <v/>
      </c>
      <c r="B290" s="52"/>
      <c r="C290" s="52"/>
      <c r="D290" s="52"/>
      <c r="E290" s="52"/>
      <c r="F290" s="52"/>
      <c r="G290" s="52"/>
    </row>
    <row r="291" spans="1:7" x14ac:dyDescent="0.25">
      <c r="A291" s="52" t="str">
        <f t="shared" si="4"/>
        <v/>
      </c>
      <c r="B291" s="52"/>
      <c r="C291" s="52"/>
      <c r="D291" s="52"/>
      <c r="E291" s="52"/>
      <c r="F291" s="52"/>
      <c r="G291" s="52"/>
    </row>
    <row r="292" spans="1:7" x14ac:dyDescent="0.25">
      <c r="A292" s="52" t="str">
        <f t="shared" si="4"/>
        <v/>
      </c>
      <c r="B292" s="52"/>
      <c r="C292" s="52"/>
      <c r="D292" s="52"/>
      <c r="E292" s="52"/>
      <c r="F292" s="52"/>
      <c r="G292" s="52"/>
    </row>
    <row r="293" spans="1:7" x14ac:dyDescent="0.25">
      <c r="A293" s="52" t="str">
        <f t="shared" si="4"/>
        <v/>
      </c>
      <c r="B293" s="52"/>
      <c r="C293" s="52"/>
      <c r="D293" s="52"/>
      <c r="E293" s="52"/>
      <c r="F293" s="52"/>
      <c r="G293" s="52"/>
    </row>
    <row r="294" spans="1:7" x14ac:dyDescent="0.25">
      <c r="A294" s="52" t="str">
        <f t="shared" si="4"/>
        <v/>
      </c>
      <c r="B294" s="52"/>
      <c r="C294" s="52"/>
      <c r="D294" s="52"/>
      <c r="E294" s="52"/>
      <c r="F294" s="52"/>
      <c r="G294" s="52"/>
    </row>
    <row r="295" spans="1:7" x14ac:dyDescent="0.25">
      <c r="A295" s="52" t="str">
        <f t="shared" si="4"/>
        <v/>
      </c>
      <c r="B295" s="52"/>
      <c r="C295" s="52"/>
      <c r="D295" s="52"/>
      <c r="E295" s="52"/>
      <c r="F295" s="52"/>
      <c r="G295" s="52"/>
    </row>
    <row r="296" spans="1:7" x14ac:dyDescent="0.25">
      <c r="A296" s="52" t="str">
        <f t="shared" si="4"/>
        <v/>
      </c>
      <c r="B296" s="52"/>
      <c r="C296" s="52"/>
      <c r="D296" s="52"/>
      <c r="E296" s="52"/>
      <c r="F296" s="52"/>
      <c r="G296" s="52"/>
    </row>
    <row r="297" spans="1:7" x14ac:dyDescent="0.25">
      <c r="A297" s="52" t="str">
        <f t="shared" si="4"/>
        <v/>
      </c>
      <c r="B297" s="52"/>
      <c r="C297" s="52"/>
      <c r="D297" s="52"/>
      <c r="E297" s="52"/>
      <c r="F297" s="52"/>
      <c r="G297" s="52"/>
    </row>
    <row r="298" spans="1:7" x14ac:dyDescent="0.25">
      <c r="A298" s="52" t="str">
        <f t="shared" si="4"/>
        <v/>
      </c>
      <c r="B298" s="52"/>
      <c r="C298" s="52"/>
      <c r="D298" s="52"/>
      <c r="E298" s="52"/>
      <c r="F298" s="52"/>
      <c r="G298" s="52"/>
    </row>
    <row r="299" spans="1:7" x14ac:dyDescent="0.25">
      <c r="A299" s="52" t="str">
        <f t="shared" si="4"/>
        <v/>
      </c>
      <c r="B299" s="52"/>
      <c r="C299" s="52"/>
      <c r="D299" s="52"/>
      <c r="E299" s="52"/>
      <c r="F299" s="52"/>
      <c r="G299" s="52"/>
    </row>
    <row r="300" spans="1:7" x14ac:dyDescent="0.25">
      <c r="A300" s="52" t="str">
        <f t="shared" si="4"/>
        <v/>
      </c>
      <c r="B300" s="52"/>
      <c r="C300" s="52"/>
      <c r="D300" s="52"/>
      <c r="E300" s="52"/>
      <c r="F300" s="52"/>
      <c r="G300" s="52"/>
    </row>
    <row r="301" spans="1:7" x14ac:dyDescent="0.25">
      <c r="A301" s="52" t="str">
        <f t="shared" si="4"/>
        <v/>
      </c>
      <c r="B301" s="52"/>
      <c r="C301" s="52"/>
      <c r="D301" s="52"/>
      <c r="E301" s="52"/>
      <c r="F301" s="52"/>
      <c r="G301" s="52"/>
    </row>
    <row r="302" spans="1:7" x14ac:dyDescent="0.25">
      <c r="A302" s="52" t="str">
        <f t="shared" si="4"/>
        <v/>
      </c>
      <c r="B302" s="52"/>
      <c r="C302" s="52"/>
      <c r="D302" s="52"/>
      <c r="E302" s="52"/>
      <c r="F302" s="52"/>
      <c r="G302" s="52"/>
    </row>
    <row r="303" spans="1:7" x14ac:dyDescent="0.25">
      <c r="A303" s="52" t="str">
        <f t="shared" si="4"/>
        <v/>
      </c>
      <c r="B303" s="52"/>
      <c r="C303" s="52"/>
      <c r="D303" s="52"/>
      <c r="E303" s="52"/>
      <c r="F303" s="52"/>
      <c r="G303" s="52"/>
    </row>
    <row r="304" spans="1:7" x14ac:dyDescent="0.25">
      <c r="A304" s="52" t="str">
        <f t="shared" si="4"/>
        <v/>
      </c>
      <c r="B304" s="52"/>
      <c r="C304" s="52"/>
      <c r="D304" s="52"/>
      <c r="E304" s="52"/>
      <c r="F304" s="52"/>
      <c r="G304" s="52"/>
    </row>
    <row r="305" spans="1:7" x14ac:dyDescent="0.25">
      <c r="A305" s="52" t="str">
        <f t="shared" si="4"/>
        <v/>
      </c>
      <c r="B305" s="52"/>
      <c r="C305" s="52"/>
      <c r="D305" s="52"/>
      <c r="E305" s="52"/>
      <c r="F305" s="52"/>
      <c r="G305" s="52"/>
    </row>
    <row r="306" spans="1:7" x14ac:dyDescent="0.25">
      <c r="A306" s="52" t="str">
        <f t="shared" si="4"/>
        <v/>
      </c>
      <c r="B306" s="52"/>
      <c r="C306" s="52"/>
      <c r="D306" s="52"/>
      <c r="E306" s="52"/>
      <c r="F306" s="52"/>
      <c r="G306" s="52"/>
    </row>
    <row r="307" spans="1:7" x14ac:dyDescent="0.25">
      <c r="A307" s="52" t="str">
        <f t="shared" si="4"/>
        <v/>
      </c>
      <c r="B307" s="52"/>
      <c r="C307" s="52"/>
      <c r="D307" s="52"/>
      <c r="E307" s="52"/>
      <c r="F307" s="52"/>
      <c r="G307" s="52"/>
    </row>
    <row r="308" spans="1:7" x14ac:dyDescent="0.25">
      <c r="A308" s="52" t="str">
        <f t="shared" si="4"/>
        <v/>
      </c>
      <c r="B308" s="52"/>
      <c r="C308" s="52"/>
      <c r="D308" s="52"/>
      <c r="E308" s="52"/>
      <c r="F308" s="52"/>
      <c r="G308" s="52"/>
    </row>
    <row r="309" spans="1:7" x14ac:dyDescent="0.25">
      <c r="A309" s="52" t="str">
        <f t="shared" si="4"/>
        <v/>
      </c>
      <c r="B309" s="52"/>
      <c r="C309" s="52"/>
      <c r="D309" s="52"/>
      <c r="E309" s="52"/>
      <c r="F309" s="52"/>
      <c r="G309" s="52"/>
    </row>
    <row r="310" spans="1:7" x14ac:dyDescent="0.25">
      <c r="A310" s="52" t="str">
        <f t="shared" si="4"/>
        <v/>
      </c>
      <c r="B310" s="52"/>
      <c r="C310" s="52"/>
      <c r="D310" s="52"/>
      <c r="E310" s="52"/>
      <c r="F310" s="52"/>
      <c r="G310" s="52"/>
    </row>
    <row r="311" spans="1:7" x14ac:dyDescent="0.25">
      <c r="A311" s="52" t="str">
        <f t="shared" si="4"/>
        <v/>
      </c>
      <c r="B311" s="52"/>
      <c r="C311" s="52"/>
      <c r="D311" s="52"/>
      <c r="E311" s="52"/>
      <c r="F311" s="52"/>
      <c r="G311" s="52"/>
    </row>
    <row r="312" spans="1:7" x14ac:dyDescent="0.25">
      <c r="A312" s="52" t="str">
        <f t="shared" si="4"/>
        <v/>
      </c>
      <c r="B312" s="52"/>
      <c r="C312" s="52"/>
      <c r="D312" s="52"/>
      <c r="E312" s="52"/>
      <c r="F312" s="52"/>
      <c r="G312" s="52"/>
    </row>
    <row r="313" spans="1:7" x14ac:dyDescent="0.25">
      <c r="A313" s="52" t="str">
        <f t="shared" si="4"/>
        <v/>
      </c>
      <c r="B313" s="52"/>
      <c r="C313" s="52"/>
      <c r="D313" s="52"/>
      <c r="E313" s="52"/>
      <c r="F313" s="52"/>
      <c r="G313" s="52"/>
    </row>
    <row r="314" spans="1:7" x14ac:dyDescent="0.25">
      <c r="A314" s="52" t="str">
        <f t="shared" si="4"/>
        <v/>
      </c>
      <c r="B314" s="52"/>
      <c r="C314" s="52"/>
      <c r="D314" s="52"/>
      <c r="E314" s="52"/>
      <c r="F314" s="52"/>
      <c r="G314" s="52"/>
    </row>
    <row r="315" spans="1:7" x14ac:dyDescent="0.25">
      <c r="A315" s="52" t="str">
        <f t="shared" si="4"/>
        <v/>
      </c>
      <c r="B315" s="52"/>
      <c r="C315" s="52"/>
      <c r="D315" s="52"/>
      <c r="E315" s="52"/>
      <c r="F315" s="52"/>
      <c r="G315" s="52"/>
    </row>
    <row r="316" spans="1:7" x14ac:dyDescent="0.25">
      <c r="A316" s="52" t="str">
        <f t="shared" si="4"/>
        <v/>
      </c>
      <c r="B316" s="52"/>
      <c r="C316" s="52"/>
      <c r="D316" s="52"/>
      <c r="E316" s="52"/>
      <c r="F316" s="52"/>
      <c r="G316" s="52"/>
    </row>
    <row r="317" spans="1:7" x14ac:dyDescent="0.25">
      <c r="A317" s="52" t="str">
        <f t="shared" si="4"/>
        <v/>
      </c>
      <c r="B317" s="52"/>
      <c r="C317" s="52"/>
      <c r="D317" s="52"/>
      <c r="E317" s="52"/>
      <c r="F317" s="52"/>
      <c r="G317" s="52"/>
    </row>
    <row r="318" spans="1:7" x14ac:dyDescent="0.25">
      <c r="A318" s="52" t="str">
        <f t="shared" si="4"/>
        <v/>
      </c>
      <c r="B318" s="52"/>
      <c r="C318" s="52"/>
      <c r="D318" s="52"/>
      <c r="E318" s="52"/>
      <c r="F318" s="52"/>
      <c r="G318" s="52"/>
    </row>
    <row r="319" spans="1:7" x14ac:dyDescent="0.25">
      <c r="A319" s="52" t="str">
        <f t="shared" si="4"/>
        <v/>
      </c>
      <c r="B319" s="52"/>
      <c r="C319" s="52"/>
      <c r="D319" s="52"/>
      <c r="E319" s="52"/>
      <c r="F319" s="52"/>
      <c r="G319" s="52"/>
    </row>
    <row r="320" spans="1:7" x14ac:dyDescent="0.25">
      <c r="A320" s="52" t="str">
        <f t="shared" si="4"/>
        <v/>
      </c>
      <c r="B320" s="52"/>
      <c r="C320" s="52"/>
      <c r="D320" s="52"/>
      <c r="E320" s="52"/>
      <c r="F320" s="52"/>
      <c r="G320" s="52"/>
    </row>
    <row r="321" spans="1:7" x14ac:dyDescent="0.25">
      <c r="A321" s="52" t="str">
        <f t="shared" si="4"/>
        <v/>
      </c>
      <c r="B321" s="52"/>
      <c r="C321" s="52"/>
      <c r="D321" s="52"/>
      <c r="E321" s="52"/>
      <c r="F321" s="52"/>
      <c r="G321" s="52"/>
    </row>
    <row r="322" spans="1:7" x14ac:dyDescent="0.25">
      <c r="A322" s="52" t="str">
        <f t="shared" si="4"/>
        <v/>
      </c>
      <c r="B322" s="52"/>
      <c r="C322" s="52"/>
      <c r="D322" s="52"/>
      <c r="E322" s="52"/>
      <c r="F322" s="52"/>
      <c r="G322" s="52"/>
    </row>
    <row r="323" spans="1:7" x14ac:dyDescent="0.25">
      <c r="A323" s="52" t="str">
        <f t="shared" si="4"/>
        <v/>
      </c>
      <c r="B323" s="52"/>
      <c r="C323" s="52"/>
      <c r="D323" s="52"/>
      <c r="E323" s="52"/>
      <c r="F323" s="52"/>
      <c r="G323" s="52"/>
    </row>
    <row r="324" spans="1:7" x14ac:dyDescent="0.25">
      <c r="A324" s="52" t="str">
        <f t="shared" si="4"/>
        <v/>
      </c>
      <c r="B324" s="52"/>
      <c r="C324" s="52"/>
      <c r="D324" s="52"/>
      <c r="E324" s="52"/>
      <c r="F324" s="52"/>
      <c r="G324" s="52"/>
    </row>
    <row r="325" spans="1:7" x14ac:dyDescent="0.25">
      <c r="A325" s="52" t="str">
        <f t="shared" si="4"/>
        <v/>
      </c>
      <c r="B325" s="52"/>
      <c r="C325" s="52"/>
      <c r="D325" s="52"/>
      <c r="E325" s="52"/>
      <c r="F325" s="52"/>
      <c r="G325" s="52"/>
    </row>
    <row r="326" spans="1:7" x14ac:dyDescent="0.25">
      <c r="A326" s="52" t="str">
        <f t="shared" si="4"/>
        <v/>
      </c>
      <c r="B326" s="52"/>
      <c r="C326" s="52"/>
      <c r="D326" s="52"/>
      <c r="E326" s="52"/>
      <c r="F326" s="52"/>
      <c r="G326" s="52"/>
    </row>
    <row r="327" spans="1:7" x14ac:dyDescent="0.25">
      <c r="A327" s="52" t="str">
        <f t="shared" si="4"/>
        <v/>
      </c>
      <c r="B327" s="52"/>
      <c r="C327" s="52"/>
      <c r="D327" s="52"/>
      <c r="E327" s="52"/>
      <c r="F327" s="52"/>
      <c r="G327" s="52"/>
    </row>
    <row r="328" spans="1:7" x14ac:dyDescent="0.25">
      <c r="A328" s="52" t="str">
        <f t="shared" si="4"/>
        <v/>
      </c>
      <c r="B328" s="52"/>
      <c r="C328" s="52"/>
      <c r="D328" s="52"/>
      <c r="E328" s="52"/>
      <c r="F328" s="52"/>
      <c r="G328" s="52"/>
    </row>
    <row r="329" spans="1:7" x14ac:dyDescent="0.25">
      <c r="A329" s="52" t="str">
        <f t="shared" si="4"/>
        <v/>
      </c>
      <c r="B329" s="52"/>
      <c r="C329" s="52"/>
      <c r="D329" s="52"/>
      <c r="E329" s="52"/>
      <c r="F329" s="52"/>
      <c r="G329" s="52"/>
    </row>
    <row r="330" spans="1:7" x14ac:dyDescent="0.25">
      <c r="A330" s="52" t="str">
        <f t="shared" si="4"/>
        <v/>
      </c>
      <c r="B330" s="52"/>
      <c r="C330" s="52"/>
      <c r="D330" s="52"/>
      <c r="E330" s="52"/>
      <c r="F330" s="52"/>
      <c r="G330" s="52"/>
    </row>
    <row r="331" spans="1:7" x14ac:dyDescent="0.25">
      <c r="A331" s="52" t="str">
        <f t="shared" si="4"/>
        <v/>
      </c>
      <c r="B331" s="52"/>
      <c r="C331" s="52"/>
      <c r="D331" s="52"/>
      <c r="E331" s="52"/>
      <c r="F331" s="52"/>
      <c r="G331" s="52"/>
    </row>
    <row r="332" spans="1:7" x14ac:dyDescent="0.25">
      <c r="A332" s="52" t="str">
        <f t="shared" si="4"/>
        <v/>
      </c>
      <c r="B332" s="52"/>
      <c r="C332" s="52"/>
      <c r="D332" s="52"/>
      <c r="E332" s="52"/>
      <c r="F332" s="52"/>
      <c r="G332" s="52"/>
    </row>
    <row r="333" spans="1:7" x14ac:dyDescent="0.25">
      <c r="A333" s="52" t="str">
        <f t="shared" si="4"/>
        <v/>
      </c>
      <c r="B333" s="52"/>
      <c r="C333" s="52"/>
      <c r="D333" s="52"/>
      <c r="E333" s="52"/>
      <c r="F333" s="52"/>
      <c r="G333" s="52"/>
    </row>
    <row r="334" spans="1:7" x14ac:dyDescent="0.25">
      <c r="A334" s="52" t="str">
        <f t="shared" si="4"/>
        <v/>
      </c>
      <c r="B334" s="52"/>
      <c r="C334" s="52"/>
      <c r="D334" s="52"/>
      <c r="E334" s="52"/>
      <c r="F334" s="52"/>
      <c r="G334" s="52"/>
    </row>
    <row r="335" spans="1:7" x14ac:dyDescent="0.25">
      <c r="A335" s="52" t="str">
        <f t="shared" si="4"/>
        <v/>
      </c>
      <c r="B335" s="52"/>
      <c r="C335" s="52"/>
      <c r="D335" s="52"/>
      <c r="E335" s="52"/>
      <c r="F335" s="52"/>
      <c r="G335" s="52"/>
    </row>
    <row r="336" spans="1:7" x14ac:dyDescent="0.25">
      <c r="A336" s="52" t="str">
        <f t="shared" si="4"/>
        <v/>
      </c>
      <c r="B336" s="52"/>
      <c r="C336" s="52"/>
      <c r="D336" s="52"/>
      <c r="E336" s="52"/>
      <c r="F336" s="52"/>
      <c r="G336" s="52"/>
    </row>
    <row r="337" spans="1:7" x14ac:dyDescent="0.25">
      <c r="A337" s="52" t="str">
        <f t="shared" ref="A337:A400" si="5">IF(B337="","",A336+1)</f>
        <v/>
      </c>
      <c r="B337" s="52"/>
      <c r="C337" s="52"/>
      <c r="D337" s="52"/>
      <c r="E337" s="52"/>
      <c r="F337" s="52"/>
      <c r="G337" s="52"/>
    </row>
    <row r="338" spans="1:7" x14ac:dyDescent="0.25">
      <c r="A338" s="52" t="str">
        <f t="shared" si="5"/>
        <v/>
      </c>
      <c r="B338" s="52"/>
      <c r="C338" s="52"/>
      <c r="D338" s="52"/>
      <c r="E338" s="52"/>
      <c r="F338" s="52"/>
      <c r="G338" s="52"/>
    </row>
    <row r="339" spans="1:7" x14ac:dyDescent="0.25">
      <c r="A339" s="52" t="str">
        <f t="shared" si="5"/>
        <v/>
      </c>
      <c r="B339" s="52"/>
      <c r="C339" s="52"/>
      <c r="D339" s="52"/>
      <c r="E339" s="52"/>
      <c r="F339" s="52"/>
      <c r="G339" s="52"/>
    </row>
    <row r="340" spans="1:7" x14ac:dyDescent="0.25">
      <c r="A340" s="52" t="str">
        <f t="shared" si="5"/>
        <v/>
      </c>
      <c r="B340" s="52"/>
      <c r="C340" s="52"/>
      <c r="D340" s="52"/>
      <c r="E340" s="52"/>
      <c r="F340" s="52"/>
      <c r="G340" s="52"/>
    </row>
    <row r="341" spans="1:7" x14ac:dyDescent="0.25">
      <c r="A341" s="52" t="str">
        <f t="shared" si="5"/>
        <v/>
      </c>
      <c r="B341" s="52"/>
      <c r="C341" s="52"/>
      <c r="D341" s="52"/>
      <c r="E341" s="52"/>
      <c r="F341" s="52"/>
      <c r="G341" s="52"/>
    </row>
    <row r="342" spans="1:7" x14ac:dyDescent="0.25">
      <c r="A342" s="52" t="str">
        <f t="shared" si="5"/>
        <v/>
      </c>
      <c r="B342" s="52"/>
      <c r="C342" s="52"/>
      <c r="D342" s="52"/>
      <c r="E342" s="52"/>
      <c r="F342" s="52"/>
      <c r="G342" s="52"/>
    </row>
    <row r="343" spans="1:7" x14ac:dyDescent="0.25">
      <c r="A343" s="52" t="str">
        <f t="shared" si="5"/>
        <v/>
      </c>
      <c r="B343" s="52"/>
      <c r="C343" s="52"/>
      <c r="D343" s="52"/>
      <c r="E343" s="52"/>
      <c r="F343" s="52"/>
      <c r="G343" s="52"/>
    </row>
    <row r="344" spans="1:7" x14ac:dyDescent="0.25">
      <c r="A344" s="52" t="str">
        <f t="shared" si="5"/>
        <v/>
      </c>
      <c r="B344" s="52"/>
      <c r="C344" s="52"/>
      <c r="D344" s="52"/>
      <c r="E344" s="52"/>
      <c r="F344" s="52"/>
      <c r="G344" s="52"/>
    </row>
    <row r="345" spans="1:7" x14ac:dyDescent="0.25">
      <c r="A345" s="52" t="str">
        <f t="shared" si="5"/>
        <v/>
      </c>
      <c r="B345" s="52"/>
      <c r="C345" s="52"/>
      <c r="D345" s="52"/>
      <c r="E345" s="52"/>
      <c r="F345" s="52"/>
      <c r="G345" s="52"/>
    </row>
    <row r="346" spans="1:7" x14ac:dyDescent="0.25">
      <c r="A346" s="52" t="str">
        <f t="shared" si="5"/>
        <v/>
      </c>
      <c r="B346" s="52"/>
      <c r="C346" s="52"/>
      <c r="D346" s="52"/>
      <c r="E346" s="52"/>
      <c r="F346" s="52"/>
      <c r="G346" s="52"/>
    </row>
    <row r="347" spans="1:7" x14ac:dyDescent="0.25">
      <c r="A347" s="52" t="str">
        <f t="shared" si="5"/>
        <v/>
      </c>
      <c r="B347" s="52"/>
      <c r="C347" s="52"/>
      <c r="D347" s="52"/>
      <c r="E347" s="52"/>
      <c r="F347" s="52"/>
      <c r="G347" s="52"/>
    </row>
    <row r="348" spans="1:7" x14ac:dyDescent="0.25">
      <c r="A348" s="52" t="str">
        <f t="shared" si="5"/>
        <v/>
      </c>
      <c r="B348" s="52"/>
      <c r="C348" s="52"/>
      <c r="D348" s="52"/>
      <c r="E348" s="52"/>
      <c r="F348" s="52"/>
      <c r="G348" s="52"/>
    </row>
    <row r="349" spans="1:7" x14ac:dyDescent="0.25">
      <c r="A349" s="52" t="str">
        <f t="shared" si="5"/>
        <v/>
      </c>
      <c r="B349" s="52"/>
      <c r="C349" s="52"/>
      <c r="D349" s="52"/>
      <c r="E349" s="52"/>
      <c r="F349" s="52"/>
      <c r="G349" s="52"/>
    </row>
    <row r="350" spans="1:7" x14ac:dyDescent="0.25">
      <c r="A350" s="52" t="str">
        <f t="shared" si="5"/>
        <v/>
      </c>
      <c r="B350" s="52"/>
      <c r="C350" s="52"/>
      <c r="D350" s="52"/>
      <c r="E350" s="52"/>
      <c r="F350" s="52"/>
      <c r="G350" s="52"/>
    </row>
    <row r="351" spans="1:7" x14ac:dyDescent="0.25">
      <c r="A351" s="52" t="str">
        <f t="shared" si="5"/>
        <v/>
      </c>
      <c r="B351" s="52"/>
      <c r="C351" s="52"/>
      <c r="D351" s="52"/>
      <c r="E351" s="52"/>
      <c r="F351" s="52"/>
      <c r="G351" s="52"/>
    </row>
    <row r="352" spans="1:7" x14ac:dyDescent="0.25">
      <c r="A352" s="52" t="str">
        <f t="shared" si="5"/>
        <v/>
      </c>
      <c r="B352" s="52"/>
      <c r="C352" s="52"/>
      <c r="D352" s="52"/>
      <c r="E352" s="52"/>
      <c r="F352" s="52"/>
      <c r="G352" s="52"/>
    </row>
    <row r="353" spans="1:7" x14ac:dyDescent="0.25">
      <c r="A353" s="52" t="str">
        <f t="shared" si="5"/>
        <v/>
      </c>
      <c r="B353" s="52"/>
      <c r="C353" s="52"/>
      <c r="D353" s="52"/>
      <c r="E353" s="52"/>
      <c r="F353" s="52"/>
      <c r="G353" s="52"/>
    </row>
    <row r="354" spans="1:7" x14ac:dyDescent="0.25">
      <c r="A354" s="52" t="str">
        <f t="shared" si="5"/>
        <v/>
      </c>
      <c r="B354" s="52"/>
      <c r="C354" s="52"/>
      <c r="D354" s="52"/>
      <c r="E354" s="52"/>
      <c r="F354" s="52"/>
      <c r="G354" s="52"/>
    </row>
    <row r="355" spans="1:7" x14ac:dyDescent="0.25">
      <c r="A355" s="52" t="str">
        <f t="shared" si="5"/>
        <v/>
      </c>
      <c r="B355" s="52"/>
      <c r="C355" s="52"/>
      <c r="D355" s="52"/>
      <c r="E355" s="52"/>
      <c r="F355" s="52"/>
      <c r="G355" s="52"/>
    </row>
    <row r="356" spans="1:7" x14ac:dyDescent="0.25">
      <c r="A356" s="52" t="str">
        <f t="shared" si="5"/>
        <v/>
      </c>
      <c r="B356" s="52"/>
      <c r="C356" s="52"/>
      <c r="D356" s="52"/>
      <c r="E356" s="52"/>
      <c r="F356" s="52"/>
      <c r="G356" s="52"/>
    </row>
    <row r="357" spans="1:7" x14ac:dyDescent="0.25">
      <c r="A357" s="52" t="str">
        <f t="shared" si="5"/>
        <v/>
      </c>
      <c r="B357" s="52"/>
      <c r="C357" s="52"/>
      <c r="D357" s="52"/>
      <c r="E357" s="52"/>
      <c r="F357" s="52"/>
      <c r="G357" s="52"/>
    </row>
    <row r="358" spans="1:7" x14ac:dyDescent="0.25">
      <c r="A358" s="52" t="str">
        <f t="shared" si="5"/>
        <v/>
      </c>
      <c r="B358" s="52"/>
      <c r="C358" s="52"/>
      <c r="D358" s="52"/>
      <c r="E358" s="52"/>
      <c r="F358" s="52"/>
      <c r="G358" s="52"/>
    </row>
    <row r="359" spans="1:7" x14ac:dyDescent="0.25">
      <c r="A359" s="52" t="str">
        <f t="shared" si="5"/>
        <v/>
      </c>
      <c r="B359" s="52"/>
      <c r="C359" s="52"/>
      <c r="D359" s="52"/>
      <c r="E359" s="52"/>
      <c r="F359" s="52"/>
      <c r="G359" s="52"/>
    </row>
    <row r="360" spans="1:7" x14ac:dyDescent="0.25">
      <c r="A360" s="52" t="str">
        <f t="shared" si="5"/>
        <v/>
      </c>
      <c r="B360" s="52"/>
      <c r="C360" s="52"/>
      <c r="D360" s="52"/>
      <c r="E360" s="52"/>
      <c r="F360" s="52"/>
      <c r="G360" s="52"/>
    </row>
    <row r="361" spans="1:7" x14ac:dyDescent="0.25">
      <c r="A361" s="52" t="str">
        <f t="shared" si="5"/>
        <v/>
      </c>
      <c r="B361" s="52"/>
      <c r="C361" s="52"/>
      <c r="D361" s="52"/>
      <c r="E361" s="52"/>
      <c r="F361" s="52"/>
      <c r="G361" s="52"/>
    </row>
    <row r="362" spans="1:7" x14ac:dyDescent="0.25">
      <c r="A362" s="52" t="str">
        <f t="shared" si="5"/>
        <v/>
      </c>
      <c r="B362" s="52"/>
      <c r="C362" s="52"/>
      <c r="D362" s="52"/>
      <c r="E362" s="52"/>
      <c r="F362" s="52"/>
      <c r="G362" s="52"/>
    </row>
    <row r="363" spans="1:7" x14ac:dyDescent="0.25">
      <c r="A363" s="52" t="str">
        <f t="shared" si="5"/>
        <v/>
      </c>
      <c r="B363" s="52"/>
      <c r="C363" s="52"/>
      <c r="D363" s="52"/>
      <c r="E363" s="52"/>
      <c r="F363" s="52"/>
      <c r="G363" s="52"/>
    </row>
    <row r="364" spans="1:7" x14ac:dyDescent="0.25">
      <c r="A364" s="52" t="str">
        <f t="shared" si="5"/>
        <v/>
      </c>
      <c r="B364" s="52"/>
      <c r="C364" s="52"/>
      <c r="D364" s="52"/>
      <c r="E364" s="52"/>
      <c r="F364" s="52"/>
      <c r="G364" s="52"/>
    </row>
    <row r="365" spans="1:7" x14ac:dyDescent="0.25">
      <c r="A365" s="52" t="str">
        <f t="shared" si="5"/>
        <v/>
      </c>
      <c r="B365" s="52"/>
      <c r="C365" s="52"/>
      <c r="D365" s="52"/>
      <c r="E365" s="52"/>
      <c r="F365" s="52"/>
      <c r="G365" s="52"/>
    </row>
    <row r="366" spans="1:7" x14ac:dyDescent="0.25">
      <c r="A366" s="52" t="str">
        <f t="shared" si="5"/>
        <v/>
      </c>
      <c r="B366" s="52"/>
      <c r="C366" s="52"/>
      <c r="D366" s="52"/>
      <c r="E366" s="52"/>
      <c r="F366" s="52"/>
      <c r="G366" s="52"/>
    </row>
    <row r="367" spans="1:7" x14ac:dyDescent="0.25">
      <c r="A367" s="52" t="str">
        <f t="shared" si="5"/>
        <v/>
      </c>
      <c r="B367" s="52"/>
      <c r="C367" s="52"/>
      <c r="D367" s="52"/>
      <c r="E367" s="52"/>
      <c r="F367" s="52"/>
      <c r="G367" s="52"/>
    </row>
    <row r="368" spans="1:7" x14ac:dyDescent="0.25">
      <c r="A368" s="52" t="str">
        <f t="shared" si="5"/>
        <v/>
      </c>
      <c r="B368" s="52"/>
      <c r="C368" s="52"/>
      <c r="D368" s="52"/>
      <c r="E368" s="52"/>
      <c r="F368" s="52"/>
      <c r="G368" s="52"/>
    </row>
    <row r="369" spans="1:7" x14ac:dyDescent="0.25">
      <c r="A369" s="52" t="str">
        <f t="shared" si="5"/>
        <v/>
      </c>
      <c r="B369" s="52"/>
      <c r="C369" s="52"/>
      <c r="D369" s="52"/>
      <c r="E369" s="52"/>
      <c r="F369" s="52"/>
      <c r="G369" s="52"/>
    </row>
    <row r="370" spans="1:7" x14ac:dyDescent="0.25">
      <c r="A370" s="52" t="str">
        <f t="shared" si="5"/>
        <v/>
      </c>
      <c r="B370" s="52"/>
      <c r="C370" s="52"/>
      <c r="D370" s="52"/>
      <c r="E370" s="52"/>
      <c r="F370" s="52"/>
      <c r="G370" s="52"/>
    </row>
    <row r="371" spans="1:7" x14ac:dyDescent="0.25">
      <c r="A371" s="52" t="str">
        <f t="shared" si="5"/>
        <v/>
      </c>
      <c r="B371" s="52"/>
      <c r="C371" s="52"/>
      <c r="D371" s="52"/>
      <c r="E371" s="52"/>
      <c r="F371" s="52"/>
      <c r="G371" s="52"/>
    </row>
    <row r="372" spans="1:7" x14ac:dyDescent="0.25">
      <c r="A372" s="52" t="str">
        <f t="shared" si="5"/>
        <v/>
      </c>
      <c r="B372" s="52"/>
      <c r="C372" s="52"/>
      <c r="D372" s="52"/>
      <c r="E372" s="52"/>
      <c r="F372" s="52"/>
      <c r="G372" s="52"/>
    </row>
    <row r="373" spans="1:7" x14ac:dyDescent="0.25">
      <c r="A373" s="52" t="str">
        <f t="shared" si="5"/>
        <v/>
      </c>
      <c r="B373" s="52"/>
      <c r="C373" s="52"/>
      <c r="D373" s="52"/>
      <c r="E373" s="52"/>
      <c r="F373" s="52"/>
      <c r="G373" s="52"/>
    </row>
    <row r="374" spans="1:7" x14ac:dyDescent="0.25">
      <c r="A374" s="52" t="str">
        <f t="shared" si="5"/>
        <v/>
      </c>
      <c r="B374" s="52"/>
      <c r="C374" s="52"/>
      <c r="D374" s="52"/>
      <c r="E374" s="52"/>
      <c r="F374" s="52"/>
      <c r="G374" s="52"/>
    </row>
    <row r="375" spans="1:7" x14ac:dyDescent="0.25">
      <c r="A375" s="52" t="str">
        <f t="shared" si="5"/>
        <v/>
      </c>
      <c r="B375" s="52"/>
      <c r="C375" s="52"/>
      <c r="D375" s="52"/>
      <c r="E375" s="52"/>
      <c r="F375" s="52"/>
      <c r="G375" s="52"/>
    </row>
    <row r="376" spans="1:7" x14ac:dyDescent="0.25">
      <c r="A376" s="52" t="str">
        <f t="shared" si="5"/>
        <v/>
      </c>
      <c r="B376" s="52"/>
      <c r="C376" s="52"/>
      <c r="D376" s="52"/>
      <c r="E376" s="52"/>
      <c r="F376" s="52"/>
      <c r="G376" s="52"/>
    </row>
    <row r="377" spans="1:7" x14ac:dyDescent="0.25">
      <c r="A377" s="52" t="str">
        <f t="shared" si="5"/>
        <v/>
      </c>
      <c r="B377" s="52"/>
      <c r="C377" s="52"/>
      <c r="D377" s="52"/>
      <c r="E377" s="52"/>
      <c r="F377" s="52"/>
      <c r="G377" s="52"/>
    </row>
    <row r="378" spans="1:7" x14ac:dyDescent="0.25">
      <c r="A378" s="52" t="str">
        <f t="shared" si="5"/>
        <v/>
      </c>
      <c r="B378" s="52"/>
      <c r="C378" s="52"/>
      <c r="D378" s="52"/>
      <c r="E378" s="52"/>
      <c r="F378" s="52"/>
      <c r="G378" s="52"/>
    </row>
    <row r="379" spans="1:7" x14ac:dyDescent="0.25">
      <c r="A379" s="52" t="str">
        <f t="shared" si="5"/>
        <v/>
      </c>
      <c r="B379" s="52"/>
      <c r="C379" s="52"/>
      <c r="D379" s="52"/>
      <c r="E379" s="52"/>
      <c r="F379" s="52"/>
      <c r="G379" s="52"/>
    </row>
    <row r="380" spans="1:7" x14ac:dyDescent="0.25">
      <c r="A380" s="52" t="str">
        <f t="shared" si="5"/>
        <v/>
      </c>
      <c r="B380" s="52"/>
      <c r="C380" s="52"/>
      <c r="D380" s="52"/>
      <c r="E380" s="52"/>
      <c r="F380" s="52"/>
      <c r="G380" s="52"/>
    </row>
    <row r="381" spans="1:7" x14ac:dyDescent="0.25">
      <c r="A381" s="52" t="str">
        <f t="shared" si="5"/>
        <v/>
      </c>
      <c r="B381" s="52"/>
      <c r="C381" s="52"/>
      <c r="D381" s="52"/>
      <c r="E381" s="52"/>
      <c r="F381" s="52"/>
      <c r="G381" s="52"/>
    </row>
    <row r="382" spans="1:7" x14ac:dyDescent="0.25">
      <c r="A382" s="52" t="str">
        <f t="shared" si="5"/>
        <v/>
      </c>
      <c r="B382" s="52"/>
      <c r="C382" s="52"/>
      <c r="D382" s="52"/>
      <c r="E382" s="52"/>
      <c r="F382" s="52"/>
      <c r="G382" s="52"/>
    </row>
    <row r="383" spans="1:7" x14ac:dyDescent="0.25">
      <c r="A383" s="52" t="str">
        <f t="shared" si="5"/>
        <v/>
      </c>
      <c r="B383" s="52"/>
      <c r="C383" s="52"/>
      <c r="D383" s="52"/>
      <c r="E383" s="52"/>
      <c r="F383" s="52"/>
      <c r="G383" s="52"/>
    </row>
    <row r="384" spans="1:7" x14ac:dyDescent="0.25">
      <c r="A384" s="52" t="str">
        <f t="shared" si="5"/>
        <v/>
      </c>
      <c r="B384" s="52"/>
      <c r="C384" s="52"/>
      <c r="D384" s="52"/>
      <c r="E384" s="52"/>
      <c r="F384" s="52"/>
      <c r="G384" s="52"/>
    </row>
    <row r="385" spans="1:7" x14ac:dyDescent="0.25">
      <c r="A385" s="52" t="str">
        <f t="shared" si="5"/>
        <v/>
      </c>
      <c r="B385" s="52"/>
      <c r="C385" s="52"/>
      <c r="D385" s="52"/>
      <c r="E385" s="52"/>
      <c r="F385" s="52"/>
      <c r="G385" s="52"/>
    </row>
    <row r="386" spans="1:7" x14ac:dyDescent="0.25">
      <c r="A386" s="52" t="str">
        <f t="shared" si="5"/>
        <v/>
      </c>
      <c r="B386" s="52"/>
      <c r="C386" s="52"/>
      <c r="D386" s="52"/>
      <c r="E386" s="52"/>
      <c r="F386" s="52"/>
      <c r="G386" s="52"/>
    </row>
    <row r="387" spans="1:7" x14ac:dyDescent="0.25">
      <c r="A387" s="52" t="str">
        <f t="shared" si="5"/>
        <v/>
      </c>
      <c r="B387" s="52"/>
      <c r="C387" s="52"/>
      <c r="D387" s="52"/>
      <c r="E387" s="52"/>
      <c r="F387" s="52"/>
      <c r="G387" s="52"/>
    </row>
    <row r="388" spans="1:7" x14ac:dyDescent="0.25">
      <c r="A388" s="52" t="str">
        <f t="shared" si="5"/>
        <v/>
      </c>
      <c r="B388" s="52"/>
      <c r="C388" s="52"/>
      <c r="D388" s="52"/>
      <c r="E388" s="52"/>
      <c r="F388" s="52"/>
      <c r="G388" s="52"/>
    </row>
    <row r="389" spans="1:7" x14ac:dyDescent="0.25">
      <c r="A389" s="52" t="str">
        <f t="shared" si="5"/>
        <v/>
      </c>
      <c r="B389" s="52"/>
      <c r="C389" s="52"/>
      <c r="D389" s="52"/>
      <c r="E389" s="52"/>
      <c r="F389" s="52"/>
      <c r="G389" s="52"/>
    </row>
    <row r="390" spans="1:7" x14ac:dyDescent="0.25">
      <c r="A390" s="52" t="str">
        <f t="shared" si="5"/>
        <v/>
      </c>
      <c r="B390" s="52"/>
      <c r="C390" s="52"/>
      <c r="D390" s="52"/>
      <c r="E390" s="52"/>
      <c r="F390" s="52"/>
      <c r="G390" s="52"/>
    </row>
    <row r="391" spans="1:7" x14ac:dyDescent="0.25">
      <c r="A391" s="52" t="str">
        <f t="shared" si="5"/>
        <v/>
      </c>
      <c r="B391" s="52"/>
      <c r="C391" s="52"/>
      <c r="D391" s="52"/>
      <c r="E391" s="52"/>
      <c r="F391" s="52"/>
      <c r="G391" s="52"/>
    </row>
    <row r="392" spans="1:7" x14ac:dyDescent="0.25">
      <c r="A392" s="52" t="str">
        <f t="shared" si="5"/>
        <v/>
      </c>
      <c r="B392" s="52"/>
      <c r="C392" s="52"/>
      <c r="D392" s="52"/>
      <c r="E392" s="52"/>
      <c r="F392" s="52"/>
      <c r="G392" s="52"/>
    </row>
    <row r="393" spans="1:7" x14ac:dyDescent="0.25">
      <c r="A393" s="52" t="str">
        <f t="shared" si="5"/>
        <v/>
      </c>
      <c r="B393" s="52"/>
      <c r="C393" s="52"/>
      <c r="D393" s="52"/>
      <c r="E393" s="52"/>
      <c r="F393" s="52"/>
      <c r="G393" s="52"/>
    </row>
    <row r="394" spans="1:7" x14ac:dyDescent="0.25">
      <c r="A394" s="52" t="str">
        <f t="shared" si="5"/>
        <v/>
      </c>
      <c r="B394" s="52"/>
      <c r="C394" s="52"/>
      <c r="D394" s="52"/>
      <c r="E394" s="52"/>
      <c r="F394" s="52"/>
      <c r="G394" s="52"/>
    </row>
    <row r="395" spans="1:7" x14ac:dyDescent="0.25">
      <c r="A395" s="52" t="str">
        <f t="shared" si="5"/>
        <v/>
      </c>
      <c r="B395" s="52"/>
      <c r="C395" s="52"/>
      <c r="D395" s="52"/>
      <c r="E395" s="52"/>
      <c r="F395" s="52"/>
      <c r="G395" s="52"/>
    </row>
    <row r="396" spans="1:7" x14ac:dyDescent="0.25">
      <c r="A396" s="52" t="str">
        <f t="shared" si="5"/>
        <v/>
      </c>
      <c r="B396" s="52"/>
      <c r="C396" s="52"/>
      <c r="D396" s="52"/>
      <c r="E396" s="52"/>
      <c r="F396" s="52"/>
      <c r="G396" s="52"/>
    </row>
    <row r="397" spans="1:7" x14ac:dyDescent="0.25">
      <c r="A397" s="52" t="str">
        <f t="shared" si="5"/>
        <v/>
      </c>
      <c r="B397" s="52"/>
      <c r="C397" s="52"/>
      <c r="D397" s="52"/>
      <c r="E397" s="52"/>
      <c r="F397" s="52"/>
      <c r="G397" s="52"/>
    </row>
    <row r="398" spans="1:7" x14ac:dyDescent="0.25">
      <c r="A398" s="52" t="str">
        <f t="shared" si="5"/>
        <v/>
      </c>
      <c r="B398" s="52"/>
      <c r="C398" s="52"/>
      <c r="D398" s="52"/>
      <c r="E398" s="52"/>
      <c r="F398" s="52"/>
      <c r="G398" s="52"/>
    </row>
    <row r="399" spans="1:7" x14ac:dyDescent="0.25">
      <c r="A399" s="52" t="str">
        <f t="shared" si="5"/>
        <v/>
      </c>
      <c r="B399" s="52"/>
      <c r="C399" s="52"/>
      <c r="D399" s="52"/>
      <c r="E399" s="52"/>
      <c r="F399" s="52"/>
      <c r="G399" s="52"/>
    </row>
    <row r="400" spans="1:7" x14ac:dyDescent="0.25">
      <c r="A400" s="52" t="str">
        <f t="shared" si="5"/>
        <v/>
      </c>
      <c r="B400" s="52"/>
      <c r="C400" s="52"/>
      <c r="D400" s="52"/>
      <c r="E400" s="52"/>
      <c r="F400" s="52"/>
      <c r="G400" s="52"/>
    </row>
    <row r="401" spans="1:7" x14ac:dyDescent="0.25">
      <c r="A401" s="52" t="str">
        <f t="shared" ref="A401:A439" si="6">IF(B401="","",A400+1)</f>
        <v/>
      </c>
      <c r="B401" s="52"/>
      <c r="C401" s="52"/>
      <c r="D401" s="52"/>
      <c r="E401" s="52"/>
      <c r="F401" s="52"/>
      <c r="G401" s="52"/>
    </row>
    <row r="402" spans="1:7" x14ac:dyDescent="0.25">
      <c r="A402" s="52" t="str">
        <f t="shared" si="6"/>
        <v/>
      </c>
      <c r="B402" s="52"/>
      <c r="C402" s="52"/>
      <c r="D402" s="52"/>
      <c r="E402" s="52"/>
      <c r="F402" s="52"/>
      <c r="G402" s="52"/>
    </row>
    <row r="403" spans="1:7" x14ac:dyDescent="0.25">
      <c r="A403" s="52" t="str">
        <f t="shared" si="6"/>
        <v/>
      </c>
      <c r="B403" s="52"/>
      <c r="C403" s="52"/>
      <c r="D403" s="52"/>
      <c r="E403" s="52"/>
      <c r="F403" s="52"/>
      <c r="G403" s="52"/>
    </row>
    <row r="404" spans="1:7" x14ac:dyDescent="0.25">
      <c r="A404" s="52" t="str">
        <f t="shared" si="6"/>
        <v/>
      </c>
      <c r="B404" s="52"/>
      <c r="C404" s="52"/>
      <c r="D404" s="52"/>
      <c r="E404" s="52"/>
      <c r="F404" s="52"/>
      <c r="G404" s="52"/>
    </row>
    <row r="405" spans="1:7" x14ac:dyDescent="0.25">
      <c r="A405" s="52" t="str">
        <f t="shared" si="6"/>
        <v/>
      </c>
      <c r="B405" s="52"/>
      <c r="C405" s="52"/>
      <c r="D405" s="52"/>
      <c r="E405" s="52"/>
      <c r="F405" s="52"/>
      <c r="G405" s="52"/>
    </row>
    <row r="406" spans="1:7" x14ac:dyDescent="0.25">
      <c r="A406" s="52" t="str">
        <f t="shared" si="6"/>
        <v/>
      </c>
      <c r="B406" s="52"/>
      <c r="C406" s="52"/>
      <c r="D406" s="52"/>
      <c r="E406" s="52"/>
      <c r="F406" s="52"/>
      <c r="G406" s="52"/>
    </row>
    <row r="407" spans="1:7" x14ac:dyDescent="0.25">
      <c r="A407" s="52" t="str">
        <f t="shared" si="6"/>
        <v/>
      </c>
      <c r="B407" s="52"/>
      <c r="C407" s="52"/>
      <c r="D407" s="52"/>
      <c r="E407" s="52"/>
      <c r="F407" s="52"/>
      <c r="G407" s="52"/>
    </row>
    <row r="408" spans="1:7" x14ac:dyDescent="0.25">
      <c r="A408" s="52" t="str">
        <f t="shared" si="6"/>
        <v/>
      </c>
      <c r="B408" s="52"/>
      <c r="C408" s="52"/>
      <c r="D408" s="52"/>
      <c r="E408" s="52"/>
      <c r="F408" s="52"/>
      <c r="G408" s="52"/>
    </row>
    <row r="409" spans="1:7" x14ac:dyDescent="0.25">
      <c r="A409" s="52" t="str">
        <f t="shared" si="6"/>
        <v/>
      </c>
      <c r="B409" s="52"/>
      <c r="C409" s="52"/>
      <c r="D409" s="52"/>
      <c r="E409" s="52"/>
      <c r="F409" s="52"/>
      <c r="G409" s="52"/>
    </row>
    <row r="410" spans="1:7" x14ac:dyDescent="0.25">
      <c r="A410" s="52" t="str">
        <f t="shared" si="6"/>
        <v/>
      </c>
      <c r="B410" s="52"/>
      <c r="C410" s="52"/>
      <c r="D410" s="52"/>
      <c r="E410" s="52"/>
      <c r="F410" s="52"/>
      <c r="G410" s="52"/>
    </row>
    <row r="411" spans="1:7" x14ac:dyDescent="0.25">
      <c r="A411" s="52" t="str">
        <f t="shared" si="6"/>
        <v/>
      </c>
      <c r="B411" s="52"/>
      <c r="C411" s="52"/>
      <c r="D411" s="52"/>
      <c r="E411" s="52"/>
      <c r="F411" s="52"/>
      <c r="G411" s="52"/>
    </row>
    <row r="412" spans="1:7" x14ac:dyDescent="0.25">
      <c r="A412" s="52" t="str">
        <f t="shared" si="6"/>
        <v/>
      </c>
      <c r="B412" s="52"/>
      <c r="C412" s="52"/>
      <c r="D412" s="52"/>
      <c r="E412" s="52"/>
      <c r="F412" s="52"/>
      <c r="G412" s="52"/>
    </row>
    <row r="413" spans="1:7" x14ac:dyDescent="0.25">
      <c r="A413" s="52" t="str">
        <f t="shared" si="6"/>
        <v/>
      </c>
      <c r="B413" s="52"/>
      <c r="C413" s="52"/>
      <c r="D413" s="52"/>
      <c r="E413" s="52"/>
      <c r="F413" s="52"/>
      <c r="G413" s="52"/>
    </row>
    <row r="414" spans="1:7" x14ac:dyDescent="0.25">
      <c r="A414" s="52" t="str">
        <f t="shared" si="6"/>
        <v/>
      </c>
      <c r="B414" s="52"/>
      <c r="C414" s="52"/>
      <c r="D414" s="52"/>
      <c r="E414" s="52"/>
      <c r="F414" s="52"/>
      <c r="G414" s="52"/>
    </row>
    <row r="415" spans="1:7" x14ac:dyDescent="0.25">
      <c r="A415" s="52" t="str">
        <f t="shared" si="6"/>
        <v/>
      </c>
      <c r="B415" s="52"/>
      <c r="C415" s="52"/>
      <c r="D415" s="52"/>
      <c r="E415" s="52"/>
      <c r="F415" s="52"/>
      <c r="G415" s="52"/>
    </row>
    <row r="416" spans="1:7" x14ac:dyDescent="0.25">
      <c r="A416" s="52" t="str">
        <f t="shared" si="6"/>
        <v/>
      </c>
      <c r="B416" s="52"/>
      <c r="C416" s="52"/>
      <c r="D416" s="52"/>
      <c r="E416" s="52"/>
      <c r="F416" s="52"/>
      <c r="G416" s="52"/>
    </row>
    <row r="417" spans="1:7" x14ac:dyDescent="0.25">
      <c r="A417" s="52" t="str">
        <f t="shared" si="6"/>
        <v/>
      </c>
      <c r="B417" s="52"/>
      <c r="C417" s="52"/>
      <c r="D417" s="52"/>
      <c r="E417" s="52"/>
      <c r="F417" s="52"/>
      <c r="G417" s="52"/>
    </row>
    <row r="418" spans="1:7" x14ac:dyDescent="0.25">
      <c r="A418" s="52" t="str">
        <f t="shared" si="6"/>
        <v/>
      </c>
      <c r="B418" s="52"/>
      <c r="C418" s="52"/>
      <c r="D418" s="52"/>
      <c r="E418" s="52"/>
      <c r="F418" s="52"/>
      <c r="G418" s="52"/>
    </row>
    <row r="419" spans="1:7" x14ac:dyDescent="0.25">
      <c r="A419" s="52" t="str">
        <f t="shared" si="6"/>
        <v/>
      </c>
      <c r="B419" s="52"/>
      <c r="C419" s="52"/>
      <c r="D419" s="52"/>
      <c r="E419" s="52"/>
      <c r="F419" s="52"/>
      <c r="G419" s="52"/>
    </row>
    <row r="420" spans="1:7" x14ac:dyDescent="0.25">
      <c r="A420" s="52" t="str">
        <f t="shared" si="6"/>
        <v/>
      </c>
      <c r="B420" s="52"/>
      <c r="C420" s="52"/>
      <c r="D420" s="52"/>
      <c r="E420" s="52"/>
      <c r="F420" s="52"/>
      <c r="G420" s="52"/>
    </row>
    <row r="421" spans="1:7" x14ac:dyDescent="0.25">
      <c r="A421" s="52" t="str">
        <f t="shared" si="6"/>
        <v/>
      </c>
      <c r="B421" s="52"/>
      <c r="C421" s="52"/>
      <c r="D421" s="52"/>
      <c r="E421" s="52"/>
      <c r="F421" s="52"/>
      <c r="G421" s="52"/>
    </row>
    <row r="422" spans="1:7" x14ac:dyDescent="0.25">
      <c r="A422" s="52" t="str">
        <f t="shared" si="6"/>
        <v/>
      </c>
      <c r="B422" s="52"/>
      <c r="C422" s="52"/>
      <c r="D422" s="52"/>
      <c r="E422" s="52"/>
      <c r="F422" s="52"/>
      <c r="G422" s="52"/>
    </row>
    <row r="423" spans="1:7" x14ac:dyDescent="0.25">
      <c r="A423" s="52" t="str">
        <f t="shared" si="6"/>
        <v/>
      </c>
      <c r="B423" s="52"/>
      <c r="C423" s="52"/>
      <c r="D423" s="52"/>
      <c r="E423" s="52"/>
      <c r="F423" s="52"/>
      <c r="G423" s="52"/>
    </row>
    <row r="424" spans="1:7" x14ac:dyDescent="0.25">
      <c r="A424" s="52" t="str">
        <f t="shared" si="6"/>
        <v/>
      </c>
      <c r="B424" s="52"/>
      <c r="C424" s="52"/>
      <c r="D424" s="52"/>
      <c r="E424" s="52"/>
      <c r="F424" s="52"/>
      <c r="G424" s="52"/>
    </row>
    <row r="425" spans="1:7" x14ac:dyDescent="0.25">
      <c r="A425" s="52" t="str">
        <f t="shared" si="6"/>
        <v/>
      </c>
      <c r="B425" s="52"/>
      <c r="C425" s="52"/>
      <c r="D425" s="52"/>
      <c r="E425" s="52"/>
      <c r="F425" s="52"/>
      <c r="G425" s="52"/>
    </row>
    <row r="426" spans="1:7" x14ac:dyDescent="0.25">
      <c r="A426" s="52" t="str">
        <f t="shared" si="6"/>
        <v/>
      </c>
      <c r="B426" s="52"/>
      <c r="C426" s="52"/>
      <c r="D426" s="52"/>
      <c r="E426" s="52"/>
      <c r="F426" s="52"/>
      <c r="G426" s="52"/>
    </row>
    <row r="427" spans="1:7" x14ac:dyDescent="0.25">
      <c r="A427" s="52" t="str">
        <f t="shared" si="6"/>
        <v/>
      </c>
      <c r="B427" s="52"/>
      <c r="C427" s="52"/>
      <c r="D427" s="52"/>
      <c r="E427" s="52"/>
      <c r="F427" s="52"/>
      <c r="G427" s="52"/>
    </row>
    <row r="428" spans="1:7" x14ac:dyDescent="0.25">
      <c r="A428" s="52" t="str">
        <f t="shared" si="6"/>
        <v/>
      </c>
      <c r="B428" s="52"/>
      <c r="C428" s="52"/>
      <c r="D428" s="52"/>
      <c r="E428" s="52"/>
      <c r="F428" s="52"/>
      <c r="G428" s="52"/>
    </row>
    <row r="429" spans="1:7" x14ac:dyDescent="0.25">
      <c r="A429" s="52" t="str">
        <f t="shared" si="6"/>
        <v/>
      </c>
      <c r="B429" s="52"/>
      <c r="C429" s="52"/>
      <c r="D429" s="52"/>
      <c r="E429" s="52"/>
      <c r="F429" s="52"/>
      <c r="G429" s="52"/>
    </row>
    <row r="430" spans="1:7" x14ac:dyDescent="0.25">
      <c r="A430" s="52" t="str">
        <f t="shared" si="6"/>
        <v/>
      </c>
      <c r="B430" s="52"/>
      <c r="C430" s="52"/>
      <c r="D430" s="52"/>
      <c r="E430" s="52"/>
      <c r="F430" s="52"/>
      <c r="G430" s="52"/>
    </row>
    <row r="431" spans="1:7" x14ac:dyDescent="0.25">
      <c r="A431" s="52" t="str">
        <f t="shared" si="6"/>
        <v/>
      </c>
      <c r="B431" s="52"/>
      <c r="C431" s="52"/>
      <c r="D431" s="52"/>
      <c r="E431" s="52"/>
      <c r="F431" s="52"/>
      <c r="G431" s="52"/>
    </row>
    <row r="432" spans="1:7" x14ac:dyDescent="0.25">
      <c r="A432" s="52" t="str">
        <f t="shared" si="6"/>
        <v/>
      </c>
      <c r="B432" s="52"/>
      <c r="C432" s="52"/>
      <c r="D432" s="52"/>
      <c r="E432" s="52"/>
      <c r="F432" s="52"/>
      <c r="G432" s="52"/>
    </row>
    <row r="433" spans="1:7" x14ac:dyDescent="0.25">
      <c r="A433" s="52" t="str">
        <f t="shared" si="6"/>
        <v/>
      </c>
      <c r="B433" s="52"/>
      <c r="C433" s="52"/>
      <c r="D433" s="52"/>
      <c r="E433" s="52"/>
      <c r="F433" s="52"/>
      <c r="G433" s="52"/>
    </row>
    <row r="434" spans="1:7" x14ac:dyDescent="0.25">
      <c r="A434" s="52" t="str">
        <f t="shared" si="6"/>
        <v/>
      </c>
      <c r="B434" s="52"/>
      <c r="C434" s="52"/>
      <c r="D434" s="52"/>
      <c r="E434" s="52"/>
      <c r="F434" s="52"/>
      <c r="G434" s="52"/>
    </row>
    <row r="435" spans="1:7" x14ac:dyDescent="0.25">
      <c r="A435" s="52" t="str">
        <f t="shared" si="6"/>
        <v/>
      </c>
      <c r="B435" s="52"/>
      <c r="C435" s="52"/>
      <c r="D435" s="52"/>
      <c r="E435" s="52"/>
      <c r="F435" s="52"/>
      <c r="G435" s="52"/>
    </row>
    <row r="436" spans="1:7" x14ac:dyDescent="0.25">
      <c r="A436" s="52" t="str">
        <f t="shared" si="6"/>
        <v/>
      </c>
      <c r="B436" s="52"/>
      <c r="C436" s="52"/>
      <c r="D436" s="52"/>
      <c r="E436" s="52"/>
      <c r="F436" s="52"/>
      <c r="G436" s="52"/>
    </row>
    <row r="437" spans="1:7" x14ac:dyDescent="0.25">
      <c r="A437" s="52" t="str">
        <f t="shared" si="6"/>
        <v/>
      </c>
      <c r="B437" s="52"/>
      <c r="C437" s="52"/>
      <c r="D437" s="52"/>
      <c r="E437" s="52"/>
      <c r="F437" s="52"/>
      <c r="G437" s="52"/>
    </row>
    <row r="438" spans="1:7" x14ac:dyDescent="0.25">
      <c r="A438" s="52" t="str">
        <f t="shared" si="6"/>
        <v/>
      </c>
      <c r="B438" s="52"/>
      <c r="C438" s="52"/>
      <c r="D438" s="52"/>
      <c r="E438" s="52"/>
      <c r="F438" s="52"/>
      <c r="G438" s="52"/>
    </row>
    <row r="439" spans="1:7" x14ac:dyDescent="0.25">
      <c r="A439" s="52" t="str">
        <f t="shared" si="6"/>
        <v/>
      </c>
      <c r="B439" s="52"/>
      <c r="C439" s="52"/>
      <c r="D439" s="52"/>
      <c r="E439" s="52"/>
      <c r="F439" s="52"/>
      <c r="G439" s="52"/>
    </row>
  </sheetData>
  <sheetProtection selectLockedCells="1"/>
  <mergeCells count="5">
    <mergeCell ref="E1:F1"/>
    <mergeCell ref="B1:C1"/>
    <mergeCell ref="B11:B12"/>
    <mergeCell ref="A10:A12"/>
    <mergeCell ref="A5:A7"/>
  </mergeCells>
  <conditionalFormatting sqref="F3">
    <cfRule type="cellIs" dxfId="49" priority="7" operator="lessThan">
      <formula>$C$3=""</formula>
    </cfRule>
    <cfRule type="cellIs" dxfId="48" priority="12" operator="greaterThan">
      <formula>$C$3</formula>
    </cfRule>
    <cfRule type="cellIs" dxfId="47" priority="13" operator="lessThan">
      <formula>$C$3</formula>
    </cfRule>
  </conditionalFormatting>
  <conditionalFormatting sqref="F9">
    <cfRule type="cellIs" dxfId="46" priority="5" operator="lessThan">
      <formula>0</formula>
    </cfRule>
  </conditionalFormatting>
  <conditionalFormatting sqref="F5">
    <cfRule type="cellIs" dxfId="45" priority="3" operator="equal">
      <formula>"Running Stock"</formula>
    </cfRule>
    <cfRule type="cellIs" dxfId="44" priority="4" operator="equal">
      <formula>"Dead Stock"</formula>
    </cfRule>
  </conditionalFormatting>
  <conditionalFormatting sqref="B11:B12">
    <cfRule type="containsText" dxfId="43" priority="1" operator="containsText" text="Already Exist">
      <formula>NOT(ISERROR(SEARCH("Already Exist",B11)))</formula>
    </cfRule>
  </conditionalFormatting>
  <dataValidations count="1">
    <dataValidation type="list" allowBlank="1" showInputMessage="1" sqref="C8" xr:uid="{235EF4E7-B9C4-4EA0-8558-0A48F10A2FA2}">
      <formula1>"PCS,SET,DOZEN"</formula1>
    </dataValidation>
  </dataValidations>
  <pageMargins left="0.7" right="0.7" top="0.75" bottom="0.75" header="0.3" footer="0.3"/>
  <pageSetup paperSize="9" scale="37" fitToHeight="0" orientation="portrait" horizontalDpi="4294967293" verticalDpi="0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Option Button 3">
              <controlPr defaultSize="0" autoFill="0" autoLine="0" autoPict="0" altText="INWARD">
                <anchor moveWithCells="1">
                  <from>
                    <xdr:col>2</xdr:col>
                    <xdr:colOff>9525</xdr:colOff>
                    <xdr:row>1</xdr:row>
                    <xdr:rowOff>9525</xdr:rowOff>
                  </from>
                  <to>
                    <xdr:col>2</xdr:col>
                    <xdr:colOff>1666875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Option Button 4">
              <controlPr defaultSize="0" autoFill="0" autoLine="0" autoPict="0" altText="OUTWARD">
                <anchor moveWithCells="1">
                  <from>
                    <xdr:col>2</xdr:col>
                    <xdr:colOff>1685925</xdr:colOff>
                    <xdr:row>1</xdr:row>
                    <xdr:rowOff>9525</xdr:rowOff>
                  </from>
                  <to>
                    <xdr:col>3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Spinner 17">
              <controlPr defaultSize="0" autoPict="0" altText="NUMBER CONTROLLER">
                <anchor moveWithCells="1" sizeWithCells="1">
                  <from>
                    <xdr:col>2</xdr:col>
                    <xdr:colOff>3105150</xdr:colOff>
                    <xdr:row>3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8" name="Button 31">
              <controlPr defaultSize="0" print="0" autoFill="0" autoPict="0" macro="[0]!MasterFormOrg">
                <anchor moveWithCells="1" sizeWithCells="1">
                  <from>
                    <xdr:col>0</xdr:col>
                    <xdr:colOff>0</xdr:colOff>
                    <xdr:row>1</xdr:row>
                    <xdr:rowOff>190500</xdr:rowOff>
                  </from>
                  <to>
                    <xdr:col>1</xdr:col>
                    <xdr:colOff>9525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477A3134-D6CA-417E-AF64-A2C93DF72B6E}">
          <x14:formula1>
            <xm:f>'SKU LIST'!$C$2:$C$6996</xm:f>
          </x14:formula1>
          <xm:sqref>C6</xm:sqref>
        </x14:dataValidation>
        <x14:dataValidation type="list" allowBlank="1" showInputMessage="1" xr:uid="{5348E2EA-8DE7-43D4-856A-CA22DFF246B6}">
          <x14:formula1>
            <xm:f>'SKU LIST'!$A$2:$A$6996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2B9AB-1FD9-4E80-8DDC-B597B95E4372}">
  <sheetPr codeName="Sheet8"/>
  <dimension ref="A4:AC8"/>
  <sheetViews>
    <sheetView tabSelected="1" topLeftCell="A4" zoomScaleNormal="100" workbookViewId="0">
      <pane ySplit="371" topLeftCell="A396" activePane="bottomLeft" state="frozen"/>
      <selection activeCell="A4" sqref="A4"/>
      <selection pane="bottomLeft" activeCell="K16" sqref="K16"/>
    </sheetView>
  </sheetViews>
  <sheetFormatPr defaultRowHeight="15" x14ac:dyDescent="0.25"/>
  <cols>
    <col min="29" max="29" width="11.42578125" customWidth="1"/>
  </cols>
  <sheetData>
    <row r="4" spans="1:29" x14ac:dyDescent="0.25">
      <c r="A4" s="166"/>
      <c r="B4" s="166"/>
      <c r="C4" s="166"/>
      <c r="D4" s="166"/>
      <c r="E4" s="166"/>
      <c r="F4" s="166"/>
      <c r="G4" s="166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  <c r="S4" s="166"/>
      <c r="T4" s="166"/>
      <c r="U4" s="166"/>
      <c r="V4" s="166"/>
      <c r="W4" s="166"/>
      <c r="X4" s="166"/>
      <c r="Y4" s="166"/>
      <c r="Z4" s="166"/>
      <c r="AA4" s="166"/>
      <c r="AB4" s="166"/>
      <c r="AC4" s="166"/>
    </row>
    <row r="5" spans="1:29" x14ac:dyDescent="0.25">
      <c r="A5" s="166"/>
      <c r="B5" s="166"/>
      <c r="C5" s="166"/>
      <c r="D5" s="166"/>
      <c r="E5" s="166"/>
      <c r="F5" s="166"/>
      <c r="G5" s="166"/>
      <c r="H5" s="16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</row>
    <row r="6" spans="1:29" x14ac:dyDescent="0.25">
      <c r="A6" s="166"/>
      <c r="B6" s="166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</row>
    <row r="7" spans="1:29" x14ac:dyDescent="0.25">
      <c r="A7" s="166"/>
      <c r="B7" s="166"/>
      <c r="C7" s="166"/>
      <c r="D7" s="166"/>
      <c r="E7" s="166"/>
      <c r="F7" s="166"/>
      <c r="G7" s="166"/>
      <c r="H7" s="16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</row>
    <row r="8" spans="1:29" x14ac:dyDescent="0.25">
      <c r="A8" s="166"/>
      <c r="B8" s="166"/>
      <c r="C8" s="166"/>
      <c r="D8" s="166"/>
      <c r="E8" s="166"/>
      <c r="F8" s="166"/>
      <c r="G8" s="166"/>
      <c r="H8" s="16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MasterFormOrg">
                <anchor moveWithCells="1" sizeWithCells="1">
                  <from>
                    <xdr:col>0</xdr:col>
                    <xdr:colOff>609600</xdr:colOff>
                    <xdr:row>3</xdr:row>
                    <xdr:rowOff>180975</xdr:rowOff>
                  </from>
                  <to>
                    <xdr:col>3</xdr:col>
                    <xdr:colOff>561975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24C62-AB49-4398-AD3E-008002CDE443}">
  <sheetPr codeName="Sheet3">
    <tabColor theme="9" tint="-0.249977111117893"/>
  </sheetPr>
  <dimension ref="A1:H9464"/>
  <sheetViews>
    <sheetView zoomScaleNormal="100" workbookViewId="0">
      <pane ySplit="1" topLeftCell="A9351" activePane="bottomLeft" state="frozen"/>
      <selection pane="bottomLeft" activeCell="O9359" sqref="O9359"/>
    </sheetView>
  </sheetViews>
  <sheetFormatPr defaultRowHeight="15" x14ac:dyDescent="0.25"/>
  <cols>
    <col min="1" max="1" width="19.140625" style="83" customWidth="1"/>
    <col min="2" max="2" width="23.5703125" style="84" customWidth="1"/>
    <col min="3" max="3" width="53.28515625" style="49" customWidth="1"/>
    <col min="4" max="4" width="16.85546875" style="131" customWidth="1"/>
    <col min="5" max="5" width="6.7109375" style="49" customWidth="1"/>
    <col min="6" max="6" width="7.5703125" style="49" customWidth="1"/>
    <col min="7" max="7" width="15.28515625" style="49" customWidth="1"/>
    <col min="8" max="8" width="31.42578125" style="49" bestFit="1" customWidth="1"/>
    <col min="9" max="9" width="10.42578125" style="49" bestFit="1" customWidth="1"/>
    <col min="10" max="10" width="9.140625" style="49"/>
    <col min="11" max="11" width="12" style="49" bestFit="1" customWidth="1"/>
    <col min="12" max="16384" width="9.140625" style="49"/>
  </cols>
  <sheetData>
    <row r="1" spans="1:8" x14ac:dyDescent="0.25">
      <c r="A1" s="141" t="s">
        <v>1</v>
      </c>
      <c r="B1" s="141" t="s">
        <v>11486</v>
      </c>
      <c r="C1" s="140" t="s">
        <v>0</v>
      </c>
      <c r="D1" s="140" t="s">
        <v>10960</v>
      </c>
      <c r="E1" s="140" t="s">
        <v>11104</v>
      </c>
      <c r="F1" s="140" t="s">
        <v>10</v>
      </c>
      <c r="G1" s="140" t="s">
        <v>11103</v>
      </c>
      <c r="H1" s="142" t="s">
        <v>2396</v>
      </c>
    </row>
    <row r="2" spans="1:8" x14ac:dyDescent="0.25">
      <c r="A2" s="90" cm="1">
        <f t="array" ref="A2:H9464">_xlfn._TRO_ALL('DAILY RECORDS'!A2:H14977)</f>
        <v>45777</v>
      </c>
      <c r="B2" s="91">
        <v>135120362</v>
      </c>
      <c r="C2" s="92" t="str">
        <v>RANE STG ASSY INTER DI 51 DEGREE</v>
      </c>
      <c r="D2" s="132">
        <v>1844</v>
      </c>
      <c r="E2" s="92">
        <v>1</v>
      </c>
      <c r="F2" s="92" t="str">
        <v>SET</v>
      </c>
      <c r="G2" s="92" t="str">
        <v>OUTWARD</v>
      </c>
      <c r="H2" s="93" t="str">
        <v>PAL AUTOMOBILES</v>
      </c>
    </row>
    <row r="3" spans="1:8" x14ac:dyDescent="0.25">
      <c r="A3" s="94">
        <v>45777</v>
      </c>
      <c r="B3" s="95">
        <v>135120182</v>
      </c>
      <c r="C3" s="80" t="str">
        <v>RANE STG ASSY SARPANCH 63 DEGREE</v>
      </c>
      <c r="D3" s="133">
        <v>1844</v>
      </c>
      <c r="E3" s="80">
        <v>1</v>
      </c>
      <c r="F3" s="80" t="str">
        <v>SET</v>
      </c>
      <c r="G3" s="80" t="str">
        <v>OUTWARD</v>
      </c>
      <c r="H3" s="96" t="str">
        <v>PAL AUTOMOBILES</v>
      </c>
    </row>
    <row r="4" spans="1:8" x14ac:dyDescent="0.25">
      <c r="A4" s="90">
        <v>45741</v>
      </c>
      <c r="B4" s="91" t="str">
        <v>BS038022</v>
      </c>
      <c r="C4" s="92" t="str">
        <v>BS038022</v>
      </c>
      <c r="D4" s="132">
        <v>1803</v>
      </c>
      <c r="E4" s="92">
        <v>50</v>
      </c>
      <c r="F4" s="92" t="str">
        <v>PCS</v>
      </c>
      <c r="G4" s="92" t="str">
        <v>OUTWARD</v>
      </c>
      <c r="H4" s="93" t="str">
        <v>SHOP</v>
      </c>
    </row>
    <row r="5" spans="1:8" x14ac:dyDescent="0.25">
      <c r="A5" s="94">
        <v>45741</v>
      </c>
      <c r="B5" s="95" t="str">
        <v>BS042029</v>
      </c>
      <c r="C5" s="80" t="str">
        <v>BS042029</v>
      </c>
      <c r="D5" s="133">
        <v>1803</v>
      </c>
      <c r="E5" s="80">
        <v>20</v>
      </c>
      <c r="F5" s="80" t="str">
        <v>PCS</v>
      </c>
      <c r="G5" s="80" t="str">
        <v>OUTWARD</v>
      </c>
      <c r="H5" s="96" t="str">
        <v>SHOP</v>
      </c>
    </row>
    <row r="6" spans="1:8" x14ac:dyDescent="0.25">
      <c r="A6" s="90">
        <v>45741</v>
      </c>
      <c r="B6" s="91" t="str">
        <v>4D060040</v>
      </c>
      <c r="C6" s="92" t="str">
        <v>4D060040 OIL SEAL</v>
      </c>
      <c r="D6" s="132">
        <v>1803</v>
      </c>
      <c r="E6" s="92">
        <v>50</v>
      </c>
      <c r="F6" s="92" t="str">
        <v>PCS</v>
      </c>
      <c r="G6" s="92" t="str">
        <v>OUTWARD</v>
      </c>
      <c r="H6" s="93" t="str">
        <v>SHOP</v>
      </c>
    </row>
    <row r="7" spans="1:8" x14ac:dyDescent="0.25">
      <c r="A7" s="94">
        <v>45741</v>
      </c>
      <c r="B7" s="95" t="str">
        <v>MX073053</v>
      </c>
      <c r="C7" s="80" t="str">
        <v>MX073053 OIL SEAL</v>
      </c>
      <c r="D7" s="133">
        <v>1803</v>
      </c>
      <c r="E7" s="80">
        <v>50</v>
      </c>
      <c r="F7" s="80" t="str">
        <v>PCS</v>
      </c>
      <c r="G7" s="80" t="str">
        <v>OUTWARD</v>
      </c>
      <c r="H7" s="96" t="str">
        <v>SHOP</v>
      </c>
    </row>
    <row r="8" spans="1:8" x14ac:dyDescent="0.25">
      <c r="A8" s="90">
        <v>45741</v>
      </c>
      <c r="B8" s="91" t="str">
        <v>4B070052</v>
      </c>
      <c r="C8" s="92" t="str">
        <v>4B070052 OIL SEAL</v>
      </c>
      <c r="D8" s="132">
        <v>1803</v>
      </c>
      <c r="E8" s="92">
        <v>50</v>
      </c>
      <c r="F8" s="92" t="str">
        <v>PCS</v>
      </c>
      <c r="G8" s="92" t="str">
        <v>OUTWARD</v>
      </c>
      <c r="H8" s="93" t="str">
        <v>SHOP</v>
      </c>
    </row>
    <row r="9" spans="1:8" x14ac:dyDescent="0.25">
      <c r="A9" s="94">
        <v>45741</v>
      </c>
      <c r="B9" s="95" t="str">
        <v>4B057029</v>
      </c>
      <c r="C9" s="80" t="str">
        <v>SUPER SEAL 28.58X57.4X9.46</v>
      </c>
      <c r="D9" s="133">
        <v>1803</v>
      </c>
      <c r="E9" s="80">
        <v>50</v>
      </c>
      <c r="F9" s="80" t="str">
        <v>PCS</v>
      </c>
      <c r="G9" s="80" t="str">
        <v>OUTWARD</v>
      </c>
      <c r="H9" s="96" t="str">
        <v>SHOP</v>
      </c>
    </row>
    <row r="10" spans="1:8" x14ac:dyDescent="0.25">
      <c r="A10" s="90">
        <v>45778</v>
      </c>
      <c r="B10" s="91" t="str">
        <v>UN 1671 A</v>
      </c>
      <c r="C10" s="92" t="str">
        <v>FENDER PIPE R/H YUVO</v>
      </c>
      <c r="D10" s="132">
        <v>1828</v>
      </c>
      <c r="E10" s="92">
        <v>5</v>
      </c>
      <c r="F10" s="92" t="str">
        <v>PCS</v>
      </c>
      <c r="G10" s="92" t="str">
        <v>OUTWARD</v>
      </c>
      <c r="H10" s="93" t="str">
        <v>HARYANA TRACTOR</v>
      </c>
    </row>
    <row r="11" spans="1:8" x14ac:dyDescent="0.25">
      <c r="A11" s="94">
        <v>45778</v>
      </c>
      <c r="B11" s="95" t="str">
        <v>UN 1671</v>
      </c>
      <c r="C11" s="80" t="str">
        <v>FENDER PIPE L/H YUVO</v>
      </c>
      <c r="D11" s="133">
        <v>1828</v>
      </c>
      <c r="E11" s="80">
        <v>5</v>
      </c>
      <c r="F11" s="80" t="str">
        <v>PCS</v>
      </c>
      <c r="G11" s="80" t="str">
        <v>OUTWARD</v>
      </c>
      <c r="H11" s="96" t="str">
        <v>HARYANA TRACTOR</v>
      </c>
    </row>
    <row r="12" spans="1:8" x14ac:dyDescent="0.25">
      <c r="A12" s="90">
        <v>45778</v>
      </c>
      <c r="B12" s="91" t="str">
        <v>GK 2414</v>
      </c>
      <c r="C12" s="92" t="str">
        <v>TROLLEY PIPE 60''   EPDM (MALE + FEMALE)</v>
      </c>
      <c r="D12" s="132">
        <v>1843</v>
      </c>
      <c r="E12" s="92">
        <v>120</v>
      </c>
      <c r="F12" s="92" t="str">
        <v>PCS</v>
      </c>
      <c r="G12" s="92" t="str">
        <v>OUTWARD</v>
      </c>
      <c r="H12" s="93" t="str">
        <v>SRINIVASA AUTOMOTIVES</v>
      </c>
    </row>
    <row r="13" spans="1:8" x14ac:dyDescent="0.25">
      <c r="A13" s="94">
        <v>45778</v>
      </c>
      <c r="B13" s="95" t="str">
        <v>GK 2411</v>
      </c>
      <c r="C13" s="80" t="str">
        <v>TROLLEY PIPE 20''   EPDM (MALE + FEMALE)</v>
      </c>
      <c r="D13" s="133">
        <v>1843</v>
      </c>
      <c r="E13" s="80">
        <v>80</v>
      </c>
      <c r="F13" s="80" t="str">
        <v>PCS</v>
      </c>
      <c r="G13" s="80" t="str">
        <v>OUTWARD</v>
      </c>
      <c r="H13" s="96" t="str">
        <v>SRINIVASA AUTOMOTIVES</v>
      </c>
    </row>
    <row r="14" spans="1:8" x14ac:dyDescent="0.25">
      <c r="A14" s="90">
        <v>45777</v>
      </c>
      <c r="B14" s="91" t="str">
        <v>GK 1245</v>
      </c>
      <c r="C14" s="92" t="str">
        <v>HYD. FILTER TURBO BRASS MESH (SPIN ON)</v>
      </c>
      <c r="D14" s="132">
        <v>1845</v>
      </c>
      <c r="E14" s="92">
        <v>10</v>
      </c>
      <c r="F14" s="92" t="str">
        <v>PCS</v>
      </c>
      <c r="G14" s="92" t="str">
        <v>OUTWARD</v>
      </c>
      <c r="H14" s="93" t="str">
        <v>AZAM</v>
      </c>
    </row>
    <row r="15" spans="1:8" x14ac:dyDescent="0.25">
      <c r="A15" s="94">
        <v>45777</v>
      </c>
      <c r="B15" s="95" t="str">
        <v>GK 1239</v>
      </c>
      <c r="C15" s="80" t="str">
        <v>HYD. FILTER ARJUN (BRASS MESH ) SPIN ON</v>
      </c>
      <c r="D15" s="133">
        <v>1845</v>
      </c>
      <c r="E15" s="80">
        <v>10</v>
      </c>
      <c r="F15" s="80" t="str">
        <v>PCS</v>
      </c>
      <c r="G15" s="80" t="str">
        <v>OUTWARD</v>
      </c>
      <c r="H15" s="96" t="str">
        <v>AZAM</v>
      </c>
    </row>
    <row r="16" spans="1:8" x14ac:dyDescent="0.25">
      <c r="A16" s="90">
        <v>45777</v>
      </c>
      <c r="B16" s="91" t="str">
        <v>GK 1274</v>
      </c>
      <c r="C16" s="92" t="str">
        <v>HYD. FILTER SWARAJ 855 TURBO (BIG) BRASS MESH</v>
      </c>
      <c r="D16" s="132">
        <v>1845</v>
      </c>
      <c r="E16" s="92">
        <v>10</v>
      </c>
      <c r="F16" s="92" t="str">
        <v>PCS</v>
      </c>
      <c r="G16" s="92" t="str">
        <v>OUTWARD</v>
      </c>
      <c r="H16" s="93" t="str">
        <v>AZAM</v>
      </c>
    </row>
    <row r="17" spans="1:8" x14ac:dyDescent="0.25">
      <c r="A17" s="94">
        <v>45776</v>
      </c>
      <c r="B17" s="95" t="str">
        <v>UN 1781</v>
      </c>
      <c r="C17" s="80" t="str">
        <v>GEAR LEVER INTER DI</v>
      </c>
      <c r="D17" s="133">
        <v>2822</v>
      </c>
      <c r="E17" s="80">
        <v>2</v>
      </c>
      <c r="F17" s="80" t="str">
        <v>PCS</v>
      </c>
      <c r="G17" s="80" t="str">
        <v>INWARD</v>
      </c>
      <c r="H17" s="96">
        <v>0</v>
      </c>
    </row>
    <row r="18" spans="1:8" x14ac:dyDescent="0.25">
      <c r="A18" s="90">
        <v>45776</v>
      </c>
      <c r="B18" s="91" t="str">
        <v>GK 2431 A</v>
      </c>
      <c r="C18" s="92" t="str">
        <v>TROLLEY PIPE MALE + BENJO T 36'' EPDM</v>
      </c>
      <c r="D18" s="132">
        <v>2821</v>
      </c>
      <c r="E18" s="92">
        <v>18</v>
      </c>
      <c r="F18" s="92" t="str">
        <v>PCS</v>
      </c>
      <c r="G18" s="92" t="str">
        <v>INWARD</v>
      </c>
      <c r="H18" s="93">
        <v>0</v>
      </c>
    </row>
    <row r="19" spans="1:8" x14ac:dyDescent="0.25">
      <c r="A19" s="94">
        <v>45776</v>
      </c>
      <c r="B19" s="95" t="str">
        <v>GK 2414</v>
      </c>
      <c r="C19" s="80" t="str">
        <v>TROLLEY PIPE 60''   EPDM (MALE + FEMALE)</v>
      </c>
      <c r="D19" s="133">
        <v>2820</v>
      </c>
      <c r="E19" s="80">
        <v>200</v>
      </c>
      <c r="F19" s="80" t="str">
        <v>PCS</v>
      </c>
      <c r="G19" s="80" t="str">
        <v>INWARD</v>
      </c>
      <c r="H19" s="96">
        <v>0</v>
      </c>
    </row>
    <row r="20" spans="1:8" x14ac:dyDescent="0.25">
      <c r="A20" s="90">
        <v>45776</v>
      </c>
      <c r="B20" s="91" t="str">
        <v>GK 2412</v>
      </c>
      <c r="C20" s="92" t="str">
        <v>TROLLEY PIPE 40''   EPDM (MALE + FEMALE)</v>
      </c>
      <c r="D20" s="132">
        <v>2819</v>
      </c>
      <c r="E20" s="92">
        <v>150</v>
      </c>
      <c r="F20" s="92" t="str">
        <v>PCS</v>
      </c>
      <c r="G20" s="92" t="str">
        <v>INWARD</v>
      </c>
      <c r="H20" s="93">
        <v>0</v>
      </c>
    </row>
    <row r="21" spans="1:8" x14ac:dyDescent="0.25">
      <c r="A21" s="94">
        <v>45776</v>
      </c>
      <c r="B21" s="95" t="str">
        <v>GK 2411</v>
      </c>
      <c r="C21" s="80" t="str">
        <v>TROLLEY PIPE 20''   EPDM (MALE + FEMALE)</v>
      </c>
      <c r="D21" s="133">
        <v>2818</v>
      </c>
      <c r="E21" s="80">
        <v>204</v>
      </c>
      <c r="F21" s="80" t="str">
        <v>PCS</v>
      </c>
      <c r="G21" s="80" t="str">
        <v>INWARD</v>
      </c>
      <c r="H21" s="96">
        <v>0</v>
      </c>
    </row>
    <row r="22" spans="1:8" x14ac:dyDescent="0.25">
      <c r="A22" s="90">
        <v>45776</v>
      </c>
      <c r="B22" s="91" t="str">
        <v>UN 2078</v>
      </c>
      <c r="C22" s="92" t="str">
        <v>CROWN &amp; PINION SET (STRAIGHT) 9/43 TEETH YUVRAJ</v>
      </c>
      <c r="D22" s="132">
        <v>2817</v>
      </c>
      <c r="E22" s="92">
        <v>8</v>
      </c>
      <c r="F22" s="92" t="str">
        <v>SET</v>
      </c>
      <c r="G22" s="92" t="str">
        <v>INWARD</v>
      </c>
      <c r="H22" s="93">
        <v>0</v>
      </c>
    </row>
    <row r="23" spans="1:8" x14ac:dyDescent="0.25">
      <c r="A23" s="94">
        <v>45776</v>
      </c>
      <c r="B23" s="95" t="str">
        <v>UN 2077</v>
      </c>
      <c r="C23" s="80" t="str">
        <v>CROWN &amp; PINION SET (BEND) 9/43 TEETH YUVRAJ</v>
      </c>
      <c r="D23" s="133">
        <v>2816</v>
      </c>
      <c r="E23" s="80">
        <v>25</v>
      </c>
      <c r="F23" s="80" t="str">
        <v>SET</v>
      </c>
      <c r="G23" s="80" t="str">
        <v>INWARD</v>
      </c>
      <c r="H23" s="96">
        <v>0</v>
      </c>
    </row>
    <row r="24" spans="1:8" x14ac:dyDescent="0.25">
      <c r="A24" s="90">
        <v>45776</v>
      </c>
      <c r="B24" s="91" t="str">
        <v>GK 022</v>
      </c>
      <c r="C24" s="92" t="str">
        <v>OIL BRAKE PLATE  SWARAJ (W TYPE) 6.5" 14 TEETH</v>
      </c>
      <c r="D24" s="132">
        <v>2815</v>
      </c>
      <c r="E24" s="92">
        <v>2</v>
      </c>
      <c r="F24" s="92" t="str">
        <v>PCS</v>
      </c>
      <c r="G24" s="92" t="str">
        <v>INWARD</v>
      </c>
      <c r="H24" s="93">
        <v>0</v>
      </c>
    </row>
    <row r="25" spans="1:8" x14ac:dyDescent="0.25">
      <c r="A25" s="94">
        <v>45776</v>
      </c>
      <c r="B25" s="95" t="str">
        <v>GK 007/UN 3691</v>
      </c>
      <c r="C25" s="80" t="str">
        <v>OIL BRAKE PLATE  NEW HOLLAND  6.5" 22 TEETH</v>
      </c>
      <c r="D25" s="133">
        <v>2815</v>
      </c>
      <c r="E25" s="80">
        <v>2</v>
      </c>
      <c r="F25" s="80" t="str">
        <v>PCS</v>
      </c>
      <c r="G25" s="80" t="str">
        <v>INWARD</v>
      </c>
      <c r="H25" s="96">
        <v>0</v>
      </c>
    </row>
    <row r="26" spans="1:8" x14ac:dyDescent="0.25">
      <c r="A26" s="90">
        <v>45776</v>
      </c>
      <c r="B26" s="91" t="str">
        <v>UN 1185</v>
      </c>
      <c r="C26" s="92" t="str">
        <v>TEMPERATURE METER TEA INTER DI</v>
      </c>
      <c r="D26" s="132">
        <v>2813</v>
      </c>
      <c r="E26" s="92">
        <v>1</v>
      </c>
      <c r="F26" s="92" t="str">
        <v>PCS</v>
      </c>
      <c r="G26" s="92" t="str">
        <v>INWARD</v>
      </c>
      <c r="H26" s="93">
        <v>0</v>
      </c>
    </row>
    <row r="27" spans="1:8" x14ac:dyDescent="0.25">
      <c r="A27" s="94">
        <v>45776</v>
      </c>
      <c r="B27" s="95" t="str">
        <v>UN 2632</v>
      </c>
      <c r="C27" s="80" t="str">
        <v xml:space="preserve">CHECK CHAIN ASSY (O.E) INTER  </v>
      </c>
      <c r="D27" s="133">
        <v>2812</v>
      </c>
      <c r="E27" s="80">
        <v>2</v>
      </c>
      <c r="F27" s="80" t="str">
        <v>PCS</v>
      </c>
      <c r="G27" s="80" t="str">
        <v>INWARD</v>
      </c>
      <c r="H27" s="96">
        <v>0</v>
      </c>
    </row>
    <row r="28" spans="1:8" x14ac:dyDescent="0.25">
      <c r="A28" s="90">
        <v>45776</v>
      </c>
      <c r="B28" s="91" t="str">
        <v>UN 2579</v>
      </c>
      <c r="C28" s="92" t="str">
        <v xml:space="preserve">TOPLINK ZULLA PIN D LOCK PLATE INTER  </v>
      </c>
      <c r="D28" s="132">
        <v>2811</v>
      </c>
      <c r="E28" s="92">
        <v>24</v>
      </c>
      <c r="F28" s="92" t="str">
        <v>PCS</v>
      </c>
      <c r="G28" s="92" t="str">
        <v>INWARD</v>
      </c>
      <c r="H28" s="93">
        <v>0</v>
      </c>
    </row>
    <row r="29" spans="1:8" x14ac:dyDescent="0.25">
      <c r="A29" s="94">
        <v>45776</v>
      </c>
      <c r="B29" s="95" t="str">
        <v>SILENCER TURBO</v>
      </c>
      <c r="C29" s="80" t="str">
        <v>SILENCER TURBO</v>
      </c>
      <c r="D29" s="133">
        <v>1834</v>
      </c>
      <c r="E29" s="80">
        <v>3</v>
      </c>
      <c r="F29" s="80" t="str">
        <v>PCS</v>
      </c>
      <c r="G29" s="80" t="str">
        <v>OUTWARD</v>
      </c>
      <c r="H29" s="96" t="str">
        <v>NAND AUTO</v>
      </c>
    </row>
    <row r="30" spans="1:8" x14ac:dyDescent="0.25">
      <c r="A30" s="90">
        <v>45776</v>
      </c>
      <c r="B30" s="91" t="str">
        <v>UN 1135</v>
      </c>
      <c r="C30" s="92" t="str">
        <v>SILENCER INTER DI</v>
      </c>
      <c r="D30" s="132">
        <v>1834</v>
      </c>
      <c r="E30" s="92">
        <v>5</v>
      </c>
      <c r="F30" s="92" t="str">
        <v>PCS</v>
      </c>
      <c r="G30" s="92" t="str">
        <v>OUTWARD</v>
      </c>
      <c r="H30" s="93" t="str">
        <v>NAND AUTO</v>
      </c>
    </row>
    <row r="31" spans="1:8" x14ac:dyDescent="0.25">
      <c r="A31" s="94">
        <v>45776</v>
      </c>
      <c r="B31" s="95" t="str">
        <v>UN 1628</v>
      </c>
      <c r="C31" s="80" t="str">
        <v>DELUXE SEAT ESCORT/FORD</v>
      </c>
      <c r="D31" s="133">
        <v>1834</v>
      </c>
      <c r="E31" s="80">
        <v>1</v>
      </c>
      <c r="F31" s="80" t="str">
        <v>PCS</v>
      </c>
      <c r="G31" s="80" t="str">
        <v>OUTWARD</v>
      </c>
      <c r="H31" s="96" t="str">
        <v>NAND AUTO</v>
      </c>
    </row>
    <row r="32" spans="1:8" x14ac:dyDescent="0.25">
      <c r="A32" s="90">
        <v>45776</v>
      </c>
      <c r="B32" s="91" t="str">
        <v>UN 1634</v>
      </c>
      <c r="C32" s="92" t="str">
        <v>DELUXE SEAT (SLIDING TYPE) NST</v>
      </c>
      <c r="D32" s="132">
        <v>1834</v>
      </c>
      <c r="E32" s="92">
        <v>2</v>
      </c>
      <c r="F32" s="92" t="str">
        <v>PCS</v>
      </c>
      <c r="G32" s="92" t="str">
        <v>OUTWARD</v>
      </c>
      <c r="H32" s="93" t="str">
        <v>NAND AUTO</v>
      </c>
    </row>
    <row r="33" spans="1:8" x14ac:dyDescent="0.25">
      <c r="A33" s="94">
        <v>45776</v>
      </c>
      <c r="B33" s="95" t="str">
        <v>UN 2645 A</v>
      </c>
      <c r="C33" s="80" t="str">
        <v xml:space="preserve">CHECK CHAIN PIN SMALL (O.E.) NST  </v>
      </c>
      <c r="D33" s="133">
        <v>1834</v>
      </c>
      <c r="E33" s="80">
        <v>12</v>
      </c>
      <c r="F33" s="80" t="str">
        <v>PCS</v>
      </c>
      <c r="G33" s="80" t="str">
        <v>OUTWARD</v>
      </c>
      <c r="H33" s="96" t="str">
        <v>NAND AUTO</v>
      </c>
    </row>
    <row r="34" spans="1:8" x14ac:dyDescent="0.25">
      <c r="A34" s="90">
        <v>45776</v>
      </c>
      <c r="B34" s="91" t="str">
        <v>UN 2644 A</v>
      </c>
      <c r="C34" s="92" t="str">
        <v xml:space="preserve">CHECK CHAIN PIN BIG (O.E.) NST  </v>
      </c>
      <c r="D34" s="132">
        <v>1834</v>
      </c>
      <c r="E34" s="92">
        <v>20</v>
      </c>
      <c r="F34" s="92" t="str">
        <v>PCS</v>
      </c>
      <c r="G34" s="92" t="str">
        <v>OUTWARD</v>
      </c>
      <c r="H34" s="93" t="str">
        <v>NAND AUTO</v>
      </c>
    </row>
    <row r="35" spans="1:8" x14ac:dyDescent="0.25">
      <c r="A35" s="94">
        <v>45776</v>
      </c>
      <c r="B35" s="95" t="str">
        <v>UN 1362</v>
      </c>
      <c r="C35" s="80" t="str">
        <v>FILTER FOR DIESEL TANK TEA NST</v>
      </c>
      <c r="D35" s="133">
        <v>1834</v>
      </c>
      <c r="E35" s="80">
        <v>72</v>
      </c>
      <c r="F35" s="80" t="str">
        <v>PCS</v>
      </c>
      <c r="G35" s="80" t="str">
        <v>OUTWARD</v>
      </c>
      <c r="H35" s="96" t="str">
        <v>NAND AUTO</v>
      </c>
    </row>
    <row r="36" spans="1:8" x14ac:dyDescent="0.25">
      <c r="A36" s="90">
        <v>45776</v>
      </c>
      <c r="B36" s="91" t="str">
        <v>UN 1425 A/GK 1077 A</v>
      </c>
      <c r="C36" s="92" t="str">
        <v xml:space="preserve">FRONT STUB AXLE MAHINDRA YUVO POWER STG. (RH) </v>
      </c>
      <c r="D36" s="132">
        <v>1834</v>
      </c>
      <c r="E36" s="92">
        <v>1</v>
      </c>
      <c r="F36" s="92" t="str">
        <v>PCS</v>
      </c>
      <c r="G36" s="92" t="str">
        <v>OUTWARD</v>
      </c>
      <c r="H36" s="93" t="str">
        <v>NAND AUTO</v>
      </c>
    </row>
    <row r="37" spans="1:8" x14ac:dyDescent="0.25">
      <c r="A37" s="94">
        <v>45776</v>
      </c>
      <c r="B37" s="95" t="str">
        <v>UN 1425/GK 1077</v>
      </c>
      <c r="C37" s="80" t="str">
        <v xml:space="preserve">FRONT STUB AXLE MAHINDRA YUVO POWER STG. (LH) </v>
      </c>
      <c r="D37" s="133">
        <v>1834</v>
      </c>
      <c r="E37" s="80">
        <v>1</v>
      </c>
      <c r="F37" s="80" t="str">
        <v>PCS</v>
      </c>
      <c r="G37" s="80" t="str">
        <v>OUTWARD</v>
      </c>
      <c r="H37" s="96" t="str">
        <v>NAND AUTO</v>
      </c>
    </row>
    <row r="38" spans="1:8" x14ac:dyDescent="0.25">
      <c r="A38" s="90">
        <v>45776</v>
      </c>
      <c r="B38" s="91" t="str">
        <v>UN 2636</v>
      </c>
      <c r="C38" s="92" t="str">
        <v xml:space="preserve">CHECK CHAIN ASSY MKM  </v>
      </c>
      <c r="D38" s="132">
        <v>1834</v>
      </c>
      <c r="E38" s="92">
        <v>18</v>
      </c>
      <c r="F38" s="92" t="str">
        <v>PCS</v>
      </c>
      <c r="G38" s="92" t="str">
        <v>OUTWARD</v>
      </c>
      <c r="H38" s="93" t="str">
        <v>NAND AUTO</v>
      </c>
    </row>
    <row r="39" spans="1:8" x14ac:dyDescent="0.25">
      <c r="A39" s="94">
        <v>45776</v>
      </c>
      <c r="B39" s="95" t="str">
        <v>UN 1151</v>
      </c>
      <c r="C39" s="80" t="str">
        <v>PRE CLEANER ASSEMBLY PVC B/P</v>
      </c>
      <c r="D39" s="133">
        <v>1834</v>
      </c>
      <c r="E39" s="80">
        <v>30</v>
      </c>
      <c r="F39" s="80" t="str">
        <v>PCS</v>
      </c>
      <c r="G39" s="80" t="str">
        <v>OUTWARD</v>
      </c>
      <c r="H39" s="96" t="str">
        <v>NAND AUTO</v>
      </c>
    </row>
    <row r="40" spans="1:8" x14ac:dyDescent="0.25">
      <c r="A40" s="90">
        <v>45776</v>
      </c>
      <c r="B40" s="91" t="str">
        <v>UN 2611 A</v>
      </c>
      <c r="C40" s="92" t="str">
        <v xml:space="preserve">FIX LIFT ROD 4 DI NST  </v>
      </c>
      <c r="D40" s="132">
        <v>1834</v>
      </c>
      <c r="E40" s="92">
        <v>3</v>
      </c>
      <c r="F40" s="92" t="str">
        <v>PCS</v>
      </c>
      <c r="G40" s="92" t="str">
        <v>OUTWARD</v>
      </c>
      <c r="H40" s="93" t="str">
        <v>NAND AUTO</v>
      </c>
    </row>
    <row r="41" spans="1:8" x14ac:dyDescent="0.25">
      <c r="A41" s="94">
        <v>45776</v>
      </c>
      <c r="B41" s="95" t="str">
        <v>UN 2599</v>
      </c>
      <c r="C41" s="80" t="str">
        <v xml:space="preserve">LEVELLING ASSY NST  </v>
      </c>
      <c r="D41" s="133">
        <v>1834</v>
      </c>
      <c r="E41" s="80">
        <v>6</v>
      </c>
      <c r="F41" s="80" t="str">
        <v>PCS</v>
      </c>
      <c r="G41" s="80" t="str">
        <v>OUTWARD</v>
      </c>
      <c r="H41" s="96" t="str">
        <v>NAND AUTO</v>
      </c>
    </row>
    <row r="42" spans="1:8" x14ac:dyDescent="0.25">
      <c r="A42" s="90">
        <v>45776</v>
      </c>
      <c r="B42" s="91" t="str">
        <v>UN 2582</v>
      </c>
      <c r="C42" s="92" t="str">
        <v xml:space="preserve">TOP LINK ASSEMBLY NST  </v>
      </c>
      <c r="D42" s="132">
        <v>1834</v>
      </c>
      <c r="E42" s="92">
        <v>6</v>
      </c>
      <c r="F42" s="92" t="str">
        <v>PCS</v>
      </c>
      <c r="G42" s="92" t="str">
        <v>OUTWARD</v>
      </c>
      <c r="H42" s="93" t="str">
        <v>NAND AUTO</v>
      </c>
    </row>
    <row r="43" spans="1:8" x14ac:dyDescent="0.25">
      <c r="A43" s="94">
        <v>45776</v>
      </c>
      <c r="B43" s="95" t="str">
        <v>UN 3409 A</v>
      </c>
      <c r="C43" s="80" t="str">
        <v xml:space="preserve">BATTERY BOX MKM (OIB)  </v>
      </c>
      <c r="D43" s="133">
        <v>1834</v>
      </c>
      <c r="E43" s="80">
        <v>1</v>
      </c>
      <c r="F43" s="80" t="str">
        <v>SET</v>
      </c>
      <c r="G43" s="80" t="str">
        <v>OUTWARD</v>
      </c>
      <c r="H43" s="96" t="str">
        <v>NAND AUTO</v>
      </c>
    </row>
    <row r="44" spans="1:8" x14ac:dyDescent="0.25">
      <c r="A44" s="90">
        <v>45776</v>
      </c>
      <c r="B44" s="91" t="str">
        <v>UN 3408</v>
      </c>
      <c r="C44" s="92" t="str">
        <v xml:space="preserve">BATTERY BOX MKM N/M (SMALL)  </v>
      </c>
      <c r="D44" s="132">
        <v>1834</v>
      </c>
      <c r="E44" s="92">
        <v>1</v>
      </c>
      <c r="F44" s="92" t="str">
        <v>SET</v>
      </c>
      <c r="G44" s="92" t="str">
        <v>OUTWARD</v>
      </c>
      <c r="H44" s="93" t="str">
        <v>NAND AUTO</v>
      </c>
    </row>
    <row r="45" spans="1:8" x14ac:dyDescent="0.25">
      <c r="A45" s="94">
        <v>45776</v>
      </c>
      <c r="B45" s="95" t="str">
        <v>GK 260</v>
      </c>
      <c r="C45" s="80" t="str">
        <v>BRAKE DISC MAHINDRA  (Set of 4 Pcs.)</v>
      </c>
      <c r="D45" s="133">
        <v>1834</v>
      </c>
      <c r="E45" s="80">
        <v>20</v>
      </c>
      <c r="F45" s="80" t="str">
        <v>SET</v>
      </c>
      <c r="G45" s="80" t="str">
        <v>OUTWARD</v>
      </c>
      <c r="H45" s="96" t="str">
        <v>NAND AUTO</v>
      </c>
    </row>
    <row r="46" spans="1:8" x14ac:dyDescent="0.25">
      <c r="A46" s="90">
        <v>45777</v>
      </c>
      <c r="B46" s="91" t="str">
        <v>UN 2006</v>
      </c>
      <c r="C46" s="91" t="str">
        <v>BRAKE PIN YUVRAJ</v>
      </c>
      <c r="D46" s="132" t="str">
        <v>1839, 1840</v>
      </c>
      <c r="E46" s="92">
        <v>240</v>
      </c>
      <c r="F46" s="92" t="str">
        <v>PCS</v>
      </c>
      <c r="G46" s="92" t="str">
        <v>OUTWARD</v>
      </c>
      <c r="H46" s="93" t="str">
        <v>SHOP</v>
      </c>
    </row>
    <row r="47" spans="1:8" x14ac:dyDescent="0.25">
      <c r="A47" s="94">
        <v>45777</v>
      </c>
      <c r="B47" s="95" t="str">
        <v>UN 2077</v>
      </c>
      <c r="C47" s="80" t="str">
        <v>CROWN &amp; PINION SET (BEND) 9/43 TEETH YUVRAJ</v>
      </c>
      <c r="D47" s="133" t="str">
        <v>1839, 1840</v>
      </c>
      <c r="E47" s="80">
        <v>10</v>
      </c>
      <c r="F47" s="80" t="str">
        <v>SET</v>
      </c>
      <c r="G47" s="80" t="str">
        <v>OUTWARD</v>
      </c>
      <c r="H47" s="96" t="str">
        <v>SHOP</v>
      </c>
    </row>
    <row r="48" spans="1:8" x14ac:dyDescent="0.25">
      <c r="A48" s="90">
        <v>45777</v>
      </c>
      <c r="B48" s="91" t="str">
        <v>UN 1499</v>
      </c>
      <c r="C48" s="92" t="str">
        <v>ACCILATOR END INTER</v>
      </c>
      <c r="D48" s="132" t="str">
        <v>1839, 1840</v>
      </c>
      <c r="E48" s="92">
        <v>240</v>
      </c>
      <c r="F48" s="92" t="str">
        <v>PCS</v>
      </c>
      <c r="G48" s="92" t="str">
        <v>OUTWARD</v>
      </c>
      <c r="H48" s="93" t="str">
        <v>SHOP</v>
      </c>
    </row>
    <row r="49" spans="1:8" x14ac:dyDescent="0.25">
      <c r="A49" s="94">
        <v>45777</v>
      </c>
      <c r="B49" s="95" t="str">
        <v>GK 2411</v>
      </c>
      <c r="C49" s="80" t="str">
        <v>TROLLEY PIPE 20''   EPDM (MALE + FEMALE)</v>
      </c>
      <c r="D49" s="133" t="str">
        <v>1839, 1840</v>
      </c>
      <c r="E49" s="80">
        <v>30</v>
      </c>
      <c r="F49" s="80" t="str">
        <v>PCS</v>
      </c>
      <c r="G49" s="80" t="str">
        <v>OUTWARD</v>
      </c>
      <c r="H49" s="96" t="str">
        <v>SHOP</v>
      </c>
    </row>
    <row r="50" spans="1:8" x14ac:dyDescent="0.25">
      <c r="A50" s="90">
        <v>45777</v>
      </c>
      <c r="B50" s="91" t="str">
        <v>UN 1136</v>
      </c>
      <c r="C50" s="92" t="str">
        <v>SILENCER NST</v>
      </c>
      <c r="D50" s="132" t="str">
        <v>1839, 1840</v>
      </c>
      <c r="E50" s="92">
        <v>4</v>
      </c>
      <c r="F50" s="92" t="str">
        <v>PCS</v>
      </c>
      <c r="G50" s="92" t="str">
        <v>OUTWARD</v>
      </c>
      <c r="H50" s="93" t="str">
        <v>SHOP</v>
      </c>
    </row>
    <row r="51" spans="1:8" x14ac:dyDescent="0.25">
      <c r="A51" s="94">
        <v>45777</v>
      </c>
      <c r="B51" s="95" t="str">
        <v>UN 1615</v>
      </c>
      <c r="C51" s="80" t="str">
        <v>SEAT CUSHION BOTTOM INTER</v>
      </c>
      <c r="D51" s="133" t="str">
        <v>1839, 1840</v>
      </c>
      <c r="E51" s="80">
        <v>1</v>
      </c>
      <c r="F51" s="80" t="str">
        <v>PCS</v>
      </c>
      <c r="G51" s="80" t="str">
        <v>OUTWARD</v>
      </c>
      <c r="H51" s="96" t="str">
        <v>SHOP</v>
      </c>
    </row>
    <row r="52" spans="1:8" x14ac:dyDescent="0.25">
      <c r="A52" s="90">
        <v>45777</v>
      </c>
      <c r="B52" s="91" t="str">
        <v>UN 1614</v>
      </c>
      <c r="C52" s="92" t="str">
        <v>SEAT CUSHION TOP INTER</v>
      </c>
      <c r="D52" s="132" t="str">
        <v>1839, 1840</v>
      </c>
      <c r="E52" s="92">
        <v>1</v>
      </c>
      <c r="F52" s="92" t="str">
        <v>PCS</v>
      </c>
      <c r="G52" s="92" t="str">
        <v>OUTWARD</v>
      </c>
      <c r="H52" s="93" t="str">
        <v>SHOP</v>
      </c>
    </row>
    <row r="53" spans="1:8" x14ac:dyDescent="0.25">
      <c r="A53" s="94">
        <v>45777</v>
      </c>
      <c r="B53" s="95" t="str">
        <v>R983067915</v>
      </c>
      <c r="C53" s="80" t="str">
        <v>HYD. PUMP SONALIKA RX 16CC</v>
      </c>
      <c r="D53" s="133" t="str">
        <v>1839, 1840</v>
      </c>
      <c r="E53" s="80">
        <v>8</v>
      </c>
      <c r="F53" s="80" t="str">
        <v>PCS</v>
      </c>
      <c r="G53" s="80" t="str">
        <v>OUTWARD</v>
      </c>
      <c r="H53" s="96" t="str">
        <v>SHOP</v>
      </c>
    </row>
    <row r="54" spans="1:8" x14ac:dyDescent="0.25">
      <c r="A54" s="90">
        <v>45777</v>
      </c>
      <c r="B54" s="91" t="str">
        <v>UN 3417</v>
      </c>
      <c r="C54" s="92" t="str">
        <v xml:space="preserve">CHOWK CABLE (HOOK TYPE) INTER DI  </v>
      </c>
      <c r="D54" s="132" t="str">
        <v>1839, 1840</v>
      </c>
      <c r="E54" s="92">
        <v>20</v>
      </c>
      <c r="F54" s="92" t="str">
        <v>PCS</v>
      </c>
      <c r="G54" s="92" t="str">
        <v>OUTWARD</v>
      </c>
      <c r="H54" s="93" t="str">
        <v>SHOP</v>
      </c>
    </row>
    <row r="55" spans="1:8" x14ac:dyDescent="0.25">
      <c r="A55" s="94">
        <v>45777</v>
      </c>
      <c r="B55" s="95" t="str">
        <v>GK 1240</v>
      </c>
      <c r="C55" s="80" t="str">
        <v>HYD. FILTER ARJUN 8" LONG</v>
      </c>
      <c r="D55" s="133" t="str">
        <v>1839, 1840</v>
      </c>
      <c r="E55" s="80">
        <v>6</v>
      </c>
      <c r="F55" s="80" t="str">
        <v>PCS</v>
      </c>
      <c r="G55" s="80" t="str">
        <v>OUTWARD</v>
      </c>
      <c r="H55" s="96" t="str">
        <v>SHOP</v>
      </c>
    </row>
    <row r="56" spans="1:8" x14ac:dyDescent="0.25">
      <c r="A56" s="90">
        <v>45777</v>
      </c>
      <c r="B56" s="91" t="str">
        <v>UN 1135</v>
      </c>
      <c r="C56" s="92" t="str">
        <v>SILENCER INTER DI</v>
      </c>
      <c r="D56" s="132" t="str">
        <v>1839, 1840</v>
      </c>
      <c r="E56" s="92">
        <v>20</v>
      </c>
      <c r="F56" s="92" t="str">
        <v>PCS</v>
      </c>
      <c r="G56" s="92" t="str">
        <v>OUTWARD</v>
      </c>
      <c r="H56" s="93" t="str">
        <v>SHOP</v>
      </c>
    </row>
    <row r="57" spans="1:8" x14ac:dyDescent="0.25">
      <c r="A57" s="94">
        <v>45777</v>
      </c>
      <c r="B57" s="95" t="str">
        <v>UN 1905 A</v>
      </c>
      <c r="C57" s="80" t="str">
        <v>REAR AXLE HOUSING RH INTER</v>
      </c>
      <c r="D57" s="133" t="str">
        <v>1839, 1840</v>
      </c>
      <c r="E57" s="80">
        <v>3</v>
      </c>
      <c r="F57" s="80" t="str">
        <v>PCS</v>
      </c>
      <c r="G57" s="80" t="str">
        <v>OUTWARD</v>
      </c>
      <c r="H57" s="96" t="str">
        <v>SHOP</v>
      </c>
    </row>
    <row r="58" spans="1:8" x14ac:dyDescent="0.25">
      <c r="A58" s="90">
        <v>45777</v>
      </c>
      <c r="B58" s="91" t="str">
        <v>UN 1487</v>
      </c>
      <c r="C58" s="92" t="str">
        <v>FUEL TANK LOCK NST</v>
      </c>
      <c r="D58" s="132" t="str">
        <v>1839, 1840</v>
      </c>
      <c r="E58" s="92">
        <v>10</v>
      </c>
      <c r="F58" s="92" t="str">
        <v>PCS</v>
      </c>
      <c r="G58" s="92" t="str">
        <v>OUTWARD</v>
      </c>
      <c r="H58" s="93" t="str">
        <v>SHOP</v>
      </c>
    </row>
    <row r="59" spans="1:8" x14ac:dyDescent="0.25">
      <c r="A59" s="94">
        <v>45777</v>
      </c>
      <c r="B59" s="95" t="str">
        <v>UN 2651</v>
      </c>
      <c r="C59" s="80" t="str">
        <v xml:space="preserve">LINCH PIN RING TYPE BIG INTER DI  </v>
      </c>
      <c r="D59" s="133" t="str">
        <v>1839, 1840</v>
      </c>
      <c r="E59" s="80">
        <v>120</v>
      </c>
      <c r="F59" s="80" t="str">
        <v>PCS</v>
      </c>
      <c r="G59" s="80" t="str">
        <v>OUTWARD</v>
      </c>
      <c r="H59" s="96" t="str">
        <v>SHOP</v>
      </c>
    </row>
    <row r="60" spans="1:8" x14ac:dyDescent="0.25">
      <c r="A60" s="90">
        <v>45777</v>
      </c>
      <c r="B60" s="91" t="str">
        <v>UN 3214</v>
      </c>
      <c r="C60" s="92" t="str">
        <v xml:space="preserve">STARTING KEY PVC (SET OF 2) INTER DI  </v>
      </c>
      <c r="D60" s="132" t="str">
        <v>1839, 1840</v>
      </c>
      <c r="E60" s="92">
        <v>12</v>
      </c>
      <c r="F60" s="92" t="str">
        <v>SET</v>
      </c>
      <c r="G60" s="92" t="str">
        <v>OUTWARD</v>
      </c>
      <c r="H60" s="93" t="str">
        <v>SHOP</v>
      </c>
    </row>
    <row r="61" spans="1:8" x14ac:dyDescent="0.25">
      <c r="A61" s="94">
        <v>45777</v>
      </c>
      <c r="B61" s="95" t="str">
        <v>UN 2858</v>
      </c>
      <c r="C61" s="80" t="str">
        <v xml:space="preserve">BREAK SHOE SPRING (O.E) INTER  </v>
      </c>
      <c r="D61" s="133" t="str">
        <v>1839, 1840</v>
      </c>
      <c r="E61" s="80">
        <v>144</v>
      </c>
      <c r="F61" s="80" t="str">
        <v>PCS</v>
      </c>
      <c r="G61" s="80" t="str">
        <v>OUTWARD</v>
      </c>
      <c r="H61" s="96" t="str">
        <v>SHOP</v>
      </c>
    </row>
    <row r="62" spans="1:8" x14ac:dyDescent="0.25">
      <c r="A62" s="90">
        <v>45777</v>
      </c>
      <c r="B62" s="91" t="str">
        <v>GK 2602</v>
      </c>
      <c r="C62" s="92" t="str">
        <v>HITCH PIN 1X5</v>
      </c>
      <c r="D62" s="132" t="str">
        <v>1839, 1840</v>
      </c>
      <c r="E62" s="92">
        <v>10</v>
      </c>
      <c r="F62" s="92" t="str">
        <v>PCS</v>
      </c>
      <c r="G62" s="92" t="str">
        <v>OUTWARD</v>
      </c>
      <c r="H62" s="93" t="str">
        <v>SHOP</v>
      </c>
    </row>
    <row r="63" spans="1:8" x14ac:dyDescent="0.25">
      <c r="A63" s="94">
        <v>45777</v>
      </c>
      <c r="B63" s="95" t="str">
        <v>UN 2781</v>
      </c>
      <c r="C63" s="80" t="str">
        <v xml:space="preserve">AIR CLEANER CLAMP BOLT INTER  </v>
      </c>
      <c r="D63" s="133" t="str">
        <v>1839, 1840</v>
      </c>
      <c r="E63" s="80">
        <v>72</v>
      </c>
      <c r="F63" s="80" t="str">
        <v>PCS</v>
      </c>
      <c r="G63" s="80" t="str">
        <v>OUTWARD</v>
      </c>
      <c r="H63" s="96" t="str">
        <v>SHOP</v>
      </c>
    </row>
    <row r="64" spans="1:8" x14ac:dyDescent="0.25">
      <c r="A64" s="90">
        <v>45777</v>
      </c>
      <c r="B64" s="91" t="str">
        <v>SPANDLE SHAFT HMT 3511</v>
      </c>
      <c r="C64" s="92" t="str">
        <v>SPANDLE SHAFT HMT 3511</v>
      </c>
      <c r="D64" s="132" t="str">
        <v>1839, 1840</v>
      </c>
      <c r="E64" s="92">
        <v>3</v>
      </c>
      <c r="F64" s="92" t="str">
        <v>PCS</v>
      </c>
      <c r="G64" s="92" t="str">
        <v>OUTWARD</v>
      </c>
      <c r="H64" s="93" t="str">
        <v>SHOP</v>
      </c>
    </row>
    <row r="65" spans="1:8" x14ac:dyDescent="0.25">
      <c r="A65" s="94">
        <v>45777</v>
      </c>
      <c r="B65" s="95" t="str">
        <v>GK 908/UN 1415</v>
      </c>
      <c r="C65" s="80" t="str">
        <v>FRONT WHEEL HUB YUVRAJ</v>
      </c>
      <c r="D65" s="133" t="str">
        <v>1839, 1840</v>
      </c>
      <c r="E65" s="80">
        <v>2</v>
      </c>
      <c r="F65" s="80" t="str">
        <v>PCS</v>
      </c>
      <c r="G65" s="80" t="str">
        <v>OUTWARD</v>
      </c>
      <c r="H65" s="96" t="str">
        <v>SHOP</v>
      </c>
    </row>
    <row r="66" spans="1:8" x14ac:dyDescent="0.25">
      <c r="A66" s="90">
        <v>45777</v>
      </c>
      <c r="B66" s="91" t="str">
        <v>R1000122</v>
      </c>
      <c r="C66" s="92" t="str">
        <v>P.P ASSY INTER 10"</v>
      </c>
      <c r="D66" s="132" t="str">
        <v>1839, 1840</v>
      </c>
      <c r="E66" s="92">
        <v>2</v>
      </c>
      <c r="F66" s="92" t="str">
        <v>SET</v>
      </c>
      <c r="G66" s="92" t="str">
        <v>OUTWARD</v>
      </c>
      <c r="H66" s="93" t="str">
        <v>SHOP</v>
      </c>
    </row>
    <row r="67" spans="1:8" x14ac:dyDescent="0.25">
      <c r="A67" s="94">
        <v>45777</v>
      </c>
      <c r="B67" s="95" t="str">
        <v>ARSK5123</v>
      </c>
      <c r="C67" s="80" t="str">
        <v>PP ASSY FRAMTRAC-FORD 3600/3000 11"</v>
      </c>
      <c r="D67" s="133" t="str">
        <v>1839, 1840</v>
      </c>
      <c r="E67" s="80">
        <v>1</v>
      </c>
      <c r="F67" s="80" t="str">
        <v>SET</v>
      </c>
      <c r="G67" s="80" t="str">
        <v>OUTWARD</v>
      </c>
      <c r="H67" s="96" t="str">
        <v>SHOP</v>
      </c>
    </row>
    <row r="68" spans="1:8" x14ac:dyDescent="0.25">
      <c r="A68" s="90">
        <v>45777</v>
      </c>
      <c r="B68" s="91">
        <v>3280860100</v>
      </c>
      <c r="C68" s="92" t="str">
        <v>CLUTCH PLATE M.M 434 DI (10 T, 11")</v>
      </c>
      <c r="D68" s="132" t="str">
        <v>1839, 1840</v>
      </c>
      <c r="E68" s="92">
        <v>2</v>
      </c>
      <c r="F68" s="92" t="str">
        <v>PCS</v>
      </c>
      <c r="G68" s="92" t="str">
        <v>OUTWARD</v>
      </c>
      <c r="H68" s="93" t="str">
        <v>SHOP</v>
      </c>
    </row>
    <row r="69" spans="1:8" x14ac:dyDescent="0.25">
      <c r="A69" s="94">
        <v>45777</v>
      </c>
      <c r="B69" s="95">
        <v>3280876100</v>
      </c>
      <c r="C69" s="80" t="str">
        <v>CLUTCH PLATE SARPANCH 5 SRING</v>
      </c>
      <c r="D69" s="133" t="str">
        <v>1839, 1840</v>
      </c>
      <c r="E69" s="80">
        <v>2</v>
      </c>
      <c r="F69" s="80" t="str">
        <v>PCS</v>
      </c>
      <c r="G69" s="80" t="str">
        <v>OUTWARD</v>
      </c>
      <c r="H69" s="96" t="str">
        <v>SHOP</v>
      </c>
    </row>
    <row r="70" spans="1:8" x14ac:dyDescent="0.25">
      <c r="A70" s="90">
        <v>45777</v>
      </c>
      <c r="B70" s="91">
        <v>1280819100</v>
      </c>
      <c r="C70" s="92" t="str">
        <v>P.P ASSY ACE CRANE D/F</v>
      </c>
      <c r="D70" s="132" t="str">
        <v>1839, 1840</v>
      </c>
      <c r="E70" s="92">
        <v>1</v>
      </c>
      <c r="F70" s="92" t="str">
        <v>SET</v>
      </c>
      <c r="G70" s="92" t="str">
        <v>OUTWARD</v>
      </c>
      <c r="H70" s="93" t="str">
        <v>SHOP</v>
      </c>
    </row>
    <row r="71" spans="1:8" x14ac:dyDescent="0.25">
      <c r="A71" s="94">
        <v>45777</v>
      </c>
      <c r="B71" s="95">
        <v>3280597100</v>
      </c>
      <c r="C71" s="80" t="str">
        <v>CLUTCH PL ARJUN 5 FAN 10 T. (PMV-00)</v>
      </c>
      <c r="D71" s="133" t="str">
        <v>1839, 1840</v>
      </c>
      <c r="E71" s="80">
        <v>2</v>
      </c>
      <c r="F71" s="80" t="str">
        <v>PCS</v>
      </c>
      <c r="G71" s="80" t="str">
        <v>OUTWARD</v>
      </c>
      <c r="H71" s="96" t="str">
        <v>SHOP</v>
      </c>
    </row>
    <row r="72" spans="1:8" x14ac:dyDescent="0.25">
      <c r="A72" s="90">
        <v>45777</v>
      </c>
      <c r="B72" s="91">
        <v>1280318100</v>
      </c>
      <c r="C72" s="92" t="str">
        <v>P.P ASSY 434 DI / FORD 3600/ ES 355/ EICH 485</v>
      </c>
      <c r="D72" s="132" t="str">
        <v>1839, 1840</v>
      </c>
      <c r="E72" s="92">
        <v>1</v>
      </c>
      <c r="F72" s="92" t="str">
        <v>SET</v>
      </c>
      <c r="G72" s="92" t="str">
        <v>OUTWARD</v>
      </c>
      <c r="H72" s="93" t="str">
        <v>SHOP</v>
      </c>
    </row>
    <row r="73" spans="1:8" x14ac:dyDescent="0.25">
      <c r="A73" s="94">
        <v>45776</v>
      </c>
      <c r="B73" s="95" t="str">
        <v>UN 1388 D</v>
      </c>
      <c r="C73" s="80" t="str">
        <v>FRONT AXLE SUPPORT MKM</v>
      </c>
      <c r="D73" s="133">
        <v>1833</v>
      </c>
      <c r="E73" s="80">
        <v>1</v>
      </c>
      <c r="F73" s="80" t="str">
        <v>PCS</v>
      </c>
      <c r="G73" s="80" t="str">
        <v>OUTWARD</v>
      </c>
      <c r="H73" s="96" t="str">
        <v>SHOP</v>
      </c>
    </row>
    <row r="74" spans="1:8" x14ac:dyDescent="0.25">
      <c r="A74" s="90">
        <v>45776</v>
      </c>
      <c r="B74" s="91" t="str">
        <v>UN 1705/GK 143</v>
      </c>
      <c r="C74" s="92" t="str">
        <v>PRESSURE PLATE ASSY. BHOOMIPUTRA  11"</v>
      </c>
      <c r="D74" s="132">
        <v>1833</v>
      </c>
      <c r="E74" s="92">
        <v>2</v>
      </c>
      <c r="F74" s="92" t="str">
        <v>SET</v>
      </c>
      <c r="G74" s="92" t="str">
        <v>OUTWARD</v>
      </c>
      <c r="H74" s="93" t="str">
        <v>SHOP</v>
      </c>
    </row>
    <row r="75" spans="1:8" x14ac:dyDescent="0.25">
      <c r="A75" s="94">
        <v>45776</v>
      </c>
      <c r="B75" s="95" t="str">
        <v>UN 1774</v>
      </c>
      <c r="C75" s="80" t="str">
        <v>HI LOW PIN (3 CUT) INTER</v>
      </c>
      <c r="D75" s="133">
        <v>1833</v>
      </c>
      <c r="E75" s="80">
        <v>240</v>
      </c>
      <c r="F75" s="80" t="str">
        <v>PCS</v>
      </c>
      <c r="G75" s="80" t="str">
        <v>OUTWARD</v>
      </c>
      <c r="H75" s="96" t="str">
        <v>SHOP</v>
      </c>
    </row>
    <row r="76" spans="1:8" x14ac:dyDescent="0.25">
      <c r="A76" s="90">
        <v>45776</v>
      </c>
      <c r="B76" s="91" t="str">
        <v>DS 152</v>
      </c>
      <c r="C76" s="92" t="str">
        <v xml:space="preserve"> REAR AXLE SP / MKM SMALL PLATE 18 T. COLLAR TYPE</v>
      </c>
      <c r="D76" s="132">
        <v>1833</v>
      </c>
      <c r="E76" s="92">
        <v>2</v>
      </c>
      <c r="F76" s="92" t="str">
        <v>PCS</v>
      </c>
      <c r="G76" s="92" t="str">
        <v>OUTWARD</v>
      </c>
      <c r="H76" s="93" t="str">
        <v>SHOP</v>
      </c>
    </row>
    <row r="77" spans="1:8" x14ac:dyDescent="0.25">
      <c r="A77" s="94">
        <v>45776</v>
      </c>
      <c r="B77" s="95" t="str">
        <v>UN 1740</v>
      </c>
      <c r="C77" s="80" t="str">
        <v>CLUTCH CARBON EASY FIT (TWO PART) INTER DI</v>
      </c>
      <c r="D77" s="133">
        <v>1833</v>
      </c>
      <c r="E77" s="80">
        <v>10</v>
      </c>
      <c r="F77" s="80" t="str">
        <v>PCS</v>
      </c>
      <c r="G77" s="80" t="str">
        <v>OUTWARD</v>
      </c>
      <c r="H77" s="96" t="str">
        <v>SHOP</v>
      </c>
    </row>
    <row r="78" spans="1:8" x14ac:dyDescent="0.25">
      <c r="A78" s="90">
        <v>45776</v>
      </c>
      <c r="B78" s="91" t="str">
        <v>UN 1478</v>
      </c>
      <c r="C78" s="92" t="str">
        <v>DIESEL TANK CAP INTER</v>
      </c>
      <c r="D78" s="132">
        <v>1833</v>
      </c>
      <c r="E78" s="92">
        <v>15</v>
      </c>
      <c r="F78" s="92" t="str">
        <v>PCS</v>
      </c>
      <c r="G78" s="92" t="str">
        <v>OUTWARD</v>
      </c>
      <c r="H78" s="93" t="str">
        <v>SHOP</v>
      </c>
    </row>
    <row r="79" spans="1:8" x14ac:dyDescent="0.25">
      <c r="A79" s="94">
        <v>45776</v>
      </c>
      <c r="B79" s="95" t="str">
        <v>UN 1785</v>
      </c>
      <c r="C79" s="80" t="str">
        <v>GEAR LEVER STRAIGHT (THREAD TYPE) NST</v>
      </c>
      <c r="D79" s="133">
        <v>1833</v>
      </c>
      <c r="E79" s="80">
        <v>12</v>
      </c>
      <c r="F79" s="80" t="str">
        <v>PCS</v>
      </c>
      <c r="G79" s="80" t="str">
        <v>OUTWARD</v>
      </c>
      <c r="H79" s="96" t="str">
        <v>SHOP</v>
      </c>
    </row>
    <row r="80" spans="1:8" x14ac:dyDescent="0.25">
      <c r="A80" s="90">
        <v>45776</v>
      </c>
      <c r="B80" s="91" t="str">
        <v>UN 1781</v>
      </c>
      <c r="C80" s="92" t="str">
        <v>GEAR LEVER INTER DI</v>
      </c>
      <c r="D80" s="132">
        <v>1833</v>
      </c>
      <c r="E80" s="92">
        <v>12</v>
      </c>
      <c r="F80" s="92" t="str">
        <v>PCS</v>
      </c>
      <c r="G80" s="92" t="str">
        <v>OUTWARD</v>
      </c>
      <c r="H80" s="93" t="str">
        <v>SHOP</v>
      </c>
    </row>
    <row r="81" spans="1:8" x14ac:dyDescent="0.25">
      <c r="A81" s="94">
        <v>45776</v>
      </c>
      <c r="B81" s="95" t="str">
        <v>UN 2446</v>
      </c>
      <c r="C81" s="97" t="str">
        <v xml:space="preserve">HYDRAULIC LEVER STRAIGHT MKM  </v>
      </c>
      <c r="D81" s="133">
        <v>1833</v>
      </c>
      <c r="E81" s="80">
        <v>20</v>
      </c>
      <c r="F81" s="80" t="str">
        <v>PCS</v>
      </c>
      <c r="G81" s="80" t="str">
        <v>OUTWARD</v>
      </c>
      <c r="H81" s="96" t="str">
        <v>SHOP</v>
      </c>
    </row>
    <row r="82" spans="1:8" x14ac:dyDescent="0.25">
      <c r="A82" s="90">
        <v>45776</v>
      </c>
      <c r="B82" s="91" t="str">
        <v>R983067914</v>
      </c>
      <c r="C82" s="92" t="str">
        <v>HYD PUMP FARMTRAC 16.5 CC</v>
      </c>
      <c r="D82" s="132">
        <v>1833</v>
      </c>
      <c r="E82" s="92">
        <v>8</v>
      </c>
      <c r="F82" s="92" t="str">
        <v>PCS</v>
      </c>
      <c r="G82" s="92" t="str">
        <v>OUTWARD</v>
      </c>
      <c r="H82" s="93" t="str">
        <v>SHOP</v>
      </c>
    </row>
    <row r="83" spans="1:8" x14ac:dyDescent="0.25">
      <c r="A83" s="94">
        <v>45776</v>
      </c>
      <c r="B83" s="95" t="str">
        <v>R983020977</v>
      </c>
      <c r="C83" s="80" t="str">
        <v>HYD. PUMP MAHINDRA 14 CC</v>
      </c>
      <c r="D83" s="133">
        <v>1833</v>
      </c>
      <c r="E83" s="80">
        <v>8</v>
      </c>
      <c r="F83" s="80" t="str">
        <v>PCS</v>
      </c>
      <c r="G83" s="80" t="str">
        <v>OUTWARD</v>
      </c>
      <c r="H83" s="96" t="str">
        <v>SHOP</v>
      </c>
    </row>
    <row r="84" spans="1:8" x14ac:dyDescent="0.25">
      <c r="A84" s="90">
        <v>45776</v>
      </c>
      <c r="B84" s="91" t="str">
        <v>UN 2632</v>
      </c>
      <c r="C84" s="92" t="str">
        <v xml:space="preserve">CHECK CHAIN ASSY (O.E) INTER  </v>
      </c>
      <c r="D84" s="132">
        <v>1837</v>
      </c>
      <c r="E84" s="92">
        <v>2</v>
      </c>
      <c r="F84" s="92" t="str">
        <v>PCS</v>
      </c>
      <c r="G84" s="92" t="str">
        <v>OUTWARD</v>
      </c>
      <c r="H84" s="93" t="str">
        <v>MUNNA SPARES</v>
      </c>
    </row>
    <row r="85" spans="1:8" x14ac:dyDescent="0.25">
      <c r="A85" s="94">
        <v>45776</v>
      </c>
      <c r="B85" s="95" t="str">
        <v>UN 2579</v>
      </c>
      <c r="C85" s="80" t="str">
        <v xml:space="preserve">TOPLINK ZULLA PIN D LOCK PLATE INTER  </v>
      </c>
      <c r="D85" s="133">
        <v>1837</v>
      </c>
      <c r="E85" s="80">
        <v>24</v>
      </c>
      <c r="F85" s="80" t="str">
        <v>PCS</v>
      </c>
      <c r="G85" s="80" t="str">
        <v>OUTWARD</v>
      </c>
      <c r="H85" s="96" t="str">
        <v>MUNNA SPARES</v>
      </c>
    </row>
    <row r="86" spans="1:8" x14ac:dyDescent="0.25">
      <c r="A86" s="90">
        <v>45776</v>
      </c>
      <c r="B86" s="91" t="str">
        <v>UN 1185</v>
      </c>
      <c r="C86" s="92" t="str">
        <v>TEMPERATURE METER TEA INTER DI</v>
      </c>
      <c r="D86" s="132">
        <v>1837</v>
      </c>
      <c r="E86" s="92">
        <v>1</v>
      </c>
      <c r="F86" s="92" t="str">
        <v>PCS</v>
      </c>
      <c r="G86" s="92" t="str">
        <v>OUTWARD</v>
      </c>
      <c r="H86" s="93" t="str">
        <v>MUNNA SPARES</v>
      </c>
    </row>
    <row r="87" spans="1:8" x14ac:dyDescent="0.25">
      <c r="A87" s="94">
        <v>45776</v>
      </c>
      <c r="B87" s="95" t="str">
        <v>UN 3418</v>
      </c>
      <c r="C87" s="80" t="str">
        <v xml:space="preserve">CHOWK CABLE (L TYPE) INTER DI  </v>
      </c>
      <c r="D87" s="133">
        <v>1837</v>
      </c>
      <c r="E87" s="80">
        <v>300</v>
      </c>
      <c r="F87" s="80" t="str">
        <v>PCS</v>
      </c>
      <c r="G87" s="80" t="str">
        <v>OUTWARD</v>
      </c>
      <c r="H87" s="96" t="str">
        <v>MUNNA SPARES</v>
      </c>
    </row>
    <row r="88" spans="1:8" x14ac:dyDescent="0.25">
      <c r="A88" s="90">
        <v>45777</v>
      </c>
      <c r="B88" s="91" t="str">
        <v>UN 1795</v>
      </c>
      <c r="C88" s="92" t="str">
        <v>GEAR BOX TOP COVER INTER DI</v>
      </c>
      <c r="D88" s="132">
        <v>1836</v>
      </c>
      <c r="E88" s="92">
        <v>1</v>
      </c>
      <c r="F88" s="92" t="str">
        <v>PCS</v>
      </c>
      <c r="G88" s="92" t="str">
        <v>OUTWARD</v>
      </c>
      <c r="H88" s="93" t="str">
        <v>GURU AUTO</v>
      </c>
    </row>
    <row r="89" spans="1:8" x14ac:dyDescent="0.25">
      <c r="A89" s="94">
        <v>45777</v>
      </c>
      <c r="B89" s="95" t="str">
        <v>UN 1629</v>
      </c>
      <c r="C89" s="80" t="str">
        <v>DELUXE SEAT (SLIDING TYPE) ESCORT/FORD/MASSEY</v>
      </c>
      <c r="D89" s="133">
        <v>1836</v>
      </c>
      <c r="E89" s="80">
        <v>2</v>
      </c>
      <c r="F89" s="80" t="str">
        <v>PCS</v>
      </c>
      <c r="G89" s="80" t="str">
        <v>OUTWARD</v>
      </c>
      <c r="H89" s="96" t="str">
        <v>GURU AUTO</v>
      </c>
    </row>
    <row r="90" spans="1:8" x14ac:dyDescent="0.25">
      <c r="A90" s="90">
        <v>45777</v>
      </c>
      <c r="B90" s="91" t="str">
        <v>DS 155</v>
      </c>
      <c r="C90" s="92" t="str">
        <v xml:space="preserve"> REAR AXLE MKM BIG PLATE 18 TEETH 6312/6213</v>
      </c>
      <c r="D90" s="132">
        <v>1836</v>
      </c>
      <c r="E90" s="92">
        <v>1</v>
      </c>
      <c r="F90" s="92" t="str">
        <v>PCS</v>
      </c>
      <c r="G90" s="92" t="str">
        <v>OUTWARD</v>
      </c>
      <c r="H90" s="93" t="str">
        <v>GURU AUTO</v>
      </c>
    </row>
    <row r="91" spans="1:8" x14ac:dyDescent="0.25">
      <c r="A91" s="94">
        <v>45777</v>
      </c>
      <c r="B91" s="95" t="str">
        <v>UN 1481</v>
      </c>
      <c r="C91" s="80" t="str">
        <v>DIESEL TANK CAP (LOCK TYPE) N/M</v>
      </c>
      <c r="D91" s="133">
        <v>1836</v>
      </c>
      <c r="E91" s="80">
        <v>2</v>
      </c>
      <c r="F91" s="80" t="str">
        <v>PCS</v>
      </c>
      <c r="G91" s="80" t="str">
        <v>OUTWARD</v>
      </c>
      <c r="H91" s="96" t="str">
        <v>GURU AUTO</v>
      </c>
    </row>
    <row r="92" spans="1:8" x14ac:dyDescent="0.25">
      <c r="A92" s="90">
        <v>45777</v>
      </c>
      <c r="B92" s="91" t="str">
        <v>UN 3013</v>
      </c>
      <c r="C92" s="92" t="str">
        <v xml:space="preserve">REGULATOR PISTON O RING SET OF 3 HI-TECH  </v>
      </c>
      <c r="D92" s="132">
        <v>1836</v>
      </c>
      <c r="E92" s="92">
        <v>10</v>
      </c>
      <c r="F92" s="92" t="str">
        <v>SET</v>
      </c>
      <c r="G92" s="92" t="str">
        <v>OUTWARD</v>
      </c>
      <c r="H92" s="93" t="str">
        <v>GURU AUTO</v>
      </c>
    </row>
    <row r="93" spans="1:8" x14ac:dyDescent="0.25">
      <c r="A93" s="94">
        <v>45777</v>
      </c>
      <c r="B93" s="95" t="str">
        <v>1P 4060 4036 AOOOOB</v>
      </c>
      <c r="C93" s="80" t="str">
        <v>HYD PUMP ESCORT/FT TAMDEM</v>
      </c>
      <c r="D93" s="133">
        <v>1836</v>
      </c>
      <c r="E93" s="80">
        <v>1</v>
      </c>
      <c r="F93" s="80" t="str">
        <v>PCS</v>
      </c>
      <c r="G93" s="80" t="str">
        <v>OUTWARD</v>
      </c>
      <c r="H93" s="96" t="str">
        <v>GURU AUTO</v>
      </c>
    </row>
    <row r="94" spans="1:8" x14ac:dyDescent="0.25">
      <c r="A94" s="90">
        <v>45777</v>
      </c>
      <c r="B94" s="91" t="str">
        <v>1P 4036 4036 AOOOB</v>
      </c>
      <c r="C94" s="92" t="str">
        <v>HYD PUMP EICHER DOUBLE</v>
      </c>
      <c r="D94" s="132">
        <v>1836</v>
      </c>
      <c r="E94" s="92">
        <v>1</v>
      </c>
      <c r="F94" s="92" t="str">
        <v>PCS</v>
      </c>
      <c r="G94" s="92" t="str">
        <v>OUTWARD</v>
      </c>
      <c r="H94" s="93" t="str">
        <v>GURU AUTO</v>
      </c>
    </row>
    <row r="95" spans="1:8" x14ac:dyDescent="0.25">
      <c r="A95" s="94">
        <v>45777</v>
      </c>
      <c r="B95" s="95" t="str">
        <v>1P 3052 3028 ASOOOB</v>
      </c>
      <c r="C95" s="80" t="str">
        <v>HYD PUMP SONALIKA DOUBLE</v>
      </c>
      <c r="D95" s="133">
        <v>1836</v>
      </c>
      <c r="E95" s="80">
        <v>1</v>
      </c>
      <c r="F95" s="80" t="str">
        <v>PCS</v>
      </c>
      <c r="G95" s="80" t="str">
        <v>OUTWARD</v>
      </c>
      <c r="H95" s="96" t="str">
        <v>GURU AUTO</v>
      </c>
    </row>
    <row r="96" spans="1:8" x14ac:dyDescent="0.25">
      <c r="A96" s="90">
        <v>45777</v>
      </c>
      <c r="B96" s="91" t="str">
        <v>1P 4040 4027 CTOOOB</v>
      </c>
      <c r="C96" s="92" t="str">
        <v>HYD PUMP DHRUV / YUVO</v>
      </c>
      <c r="D96" s="132">
        <v>1836</v>
      </c>
      <c r="E96" s="92">
        <v>1</v>
      </c>
      <c r="F96" s="92" t="str">
        <v>PCS</v>
      </c>
      <c r="G96" s="92" t="str">
        <v>OUTWARD</v>
      </c>
      <c r="H96" s="93" t="str">
        <v>GURU AUTO</v>
      </c>
    </row>
    <row r="97" spans="1:8" x14ac:dyDescent="0.25">
      <c r="A97" s="94">
        <v>45777</v>
      </c>
      <c r="B97" s="95" t="str">
        <v>GK 566/UN 1460 A</v>
      </c>
      <c r="C97" s="80" t="str">
        <v>BALL JOINT POWER STG. MKM</v>
      </c>
      <c r="D97" s="133">
        <v>1838</v>
      </c>
      <c r="E97" s="80">
        <v>24</v>
      </c>
      <c r="F97" s="80" t="str">
        <v>PCS</v>
      </c>
      <c r="G97" s="80" t="str">
        <v>OUTWARD</v>
      </c>
      <c r="H97" s="96" t="str">
        <v>SLN TRACTOR</v>
      </c>
    </row>
    <row r="98" spans="1:8" x14ac:dyDescent="0.25">
      <c r="A98" s="90">
        <v>45776</v>
      </c>
      <c r="B98" s="91" t="str">
        <v>UN 2576</v>
      </c>
      <c r="C98" s="92" t="str">
        <v xml:space="preserve">TOP LINK ZULLA INTER DI  </v>
      </c>
      <c r="D98" s="132">
        <v>1835</v>
      </c>
      <c r="E98" s="92">
        <v>4</v>
      </c>
      <c r="F98" s="92" t="str">
        <v>PCS</v>
      </c>
      <c r="G98" s="92" t="str">
        <v>OUTWARD</v>
      </c>
      <c r="H98" s="93" t="str">
        <v>AMBIKAPUR TRACTOR</v>
      </c>
    </row>
    <row r="99" spans="1:8" x14ac:dyDescent="0.25">
      <c r="A99" s="94">
        <v>45776</v>
      </c>
      <c r="B99" s="95" t="str">
        <v>UN 3624</v>
      </c>
      <c r="C99" s="80" t="str">
        <v xml:space="preserve"> POWER STARING HOSE (SET OF 2) ARJUN  </v>
      </c>
      <c r="D99" s="133">
        <v>1835</v>
      </c>
      <c r="E99" s="80">
        <v>6</v>
      </c>
      <c r="F99" s="80" t="str">
        <v>SET</v>
      </c>
      <c r="G99" s="80" t="str">
        <v>OUTWARD</v>
      </c>
      <c r="H99" s="96" t="str">
        <v>AMBIKAPUR TRACTOR</v>
      </c>
    </row>
    <row r="100" spans="1:8" x14ac:dyDescent="0.25">
      <c r="A100" s="90">
        <v>45776</v>
      </c>
      <c r="B100" s="91" t="str">
        <v>UN 3629</v>
      </c>
      <c r="C100" s="92" t="str">
        <v xml:space="preserve"> POWER STG. HOSE MKM  </v>
      </c>
      <c r="D100" s="132">
        <v>1835</v>
      </c>
      <c r="E100" s="92">
        <v>12</v>
      </c>
      <c r="F100" s="92" t="str">
        <v>PCS</v>
      </c>
      <c r="G100" s="92" t="str">
        <v>OUTWARD</v>
      </c>
      <c r="H100" s="93" t="str">
        <v>AMBIKAPUR TRACTOR</v>
      </c>
    </row>
    <row r="101" spans="1:8" x14ac:dyDescent="0.25">
      <c r="A101" s="94">
        <v>45776</v>
      </c>
      <c r="B101" s="95" t="str">
        <v>UN 3593</v>
      </c>
      <c r="C101" s="80" t="str">
        <v xml:space="preserve"> POWER STARING HOSE NST  </v>
      </c>
      <c r="D101" s="133">
        <v>1835</v>
      </c>
      <c r="E101" s="80">
        <v>15</v>
      </c>
      <c r="F101" s="80" t="str">
        <v>PCS</v>
      </c>
      <c r="G101" s="80" t="str">
        <v>OUTWARD</v>
      </c>
      <c r="H101" s="96" t="str">
        <v>AMBIKAPUR TRACTOR</v>
      </c>
    </row>
    <row r="102" spans="1:8" x14ac:dyDescent="0.25">
      <c r="A102" s="90">
        <v>45776</v>
      </c>
      <c r="B102" s="91" t="str">
        <v>GK 260</v>
      </c>
      <c r="C102" s="92" t="str">
        <v>BRAKE DISC MAHINDRA  (Set of 4 Pcs.)</v>
      </c>
      <c r="D102" s="132">
        <v>1835</v>
      </c>
      <c r="E102" s="92">
        <v>80</v>
      </c>
      <c r="F102" s="92" t="str">
        <v>SET</v>
      </c>
      <c r="G102" s="92" t="str">
        <v>OUTWARD</v>
      </c>
      <c r="H102" s="93" t="str">
        <v>AMBIKAPUR TRACTOR</v>
      </c>
    </row>
    <row r="103" spans="1:8" x14ac:dyDescent="0.25">
      <c r="A103" s="94">
        <v>45776</v>
      </c>
      <c r="B103" s="95" t="str">
        <v>GK 234</v>
      </c>
      <c r="C103" s="80" t="str">
        <v>BRAKE DISC PLATE SWARAJ 855</v>
      </c>
      <c r="D103" s="133">
        <v>1835</v>
      </c>
      <c r="E103" s="80">
        <v>40</v>
      </c>
      <c r="F103" s="80" t="str">
        <v>PCS</v>
      </c>
      <c r="G103" s="80" t="str">
        <v>OUTWARD</v>
      </c>
      <c r="H103" s="96" t="str">
        <v>AMBIKAPUR TRACTOR</v>
      </c>
    </row>
    <row r="104" spans="1:8" x14ac:dyDescent="0.25">
      <c r="A104" s="90">
        <v>45776</v>
      </c>
      <c r="B104" s="91" t="str">
        <v>GK 225</v>
      </c>
      <c r="C104" s="92" t="str">
        <v xml:space="preserve">BRAKE DISC PLATE MAHINDRA </v>
      </c>
      <c r="D104" s="132">
        <v>1835</v>
      </c>
      <c r="E104" s="92">
        <v>120</v>
      </c>
      <c r="F104" s="92" t="str">
        <v>PCS</v>
      </c>
      <c r="G104" s="92" t="str">
        <v>OUTWARD</v>
      </c>
      <c r="H104" s="93" t="str">
        <v>AMBIKAPUR TRACTOR</v>
      </c>
    </row>
    <row r="105" spans="1:8" x14ac:dyDescent="0.25">
      <c r="A105" s="94">
        <v>45775</v>
      </c>
      <c r="B105" s="95" t="str">
        <v>R1100555</v>
      </c>
      <c r="C105" s="80" t="str">
        <v>P.P ASSY SARPANCH D/F TYPE</v>
      </c>
      <c r="D105" s="133" t="str">
        <v>1841, 1842</v>
      </c>
      <c r="E105" s="80">
        <v>1</v>
      </c>
      <c r="F105" s="80" t="str">
        <v>PCS</v>
      </c>
      <c r="G105" s="80" t="str">
        <v>INWARD</v>
      </c>
      <c r="H105" s="96" t="str">
        <v>FROM SHOP AGNST SO 1842</v>
      </c>
    </row>
    <row r="106" spans="1:8" x14ac:dyDescent="0.25">
      <c r="A106" s="90">
        <v>45777</v>
      </c>
      <c r="B106" s="91" t="str">
        <v>R1100555</v>
      </c>
      <c r="C106" s="92" t="str">
        <v>P.P ASSY SARPANCH D/F TYPE</v>
      </c>
      <c r="D106" s="132" t="str">
        <v>1841, 1842</v>
      </c>
      <c r="E106" s="92">
        <v>1</v>
      </c>
      <c r="F106" s="92" t="str">
        <v>PCS</v>
      </c>
      <c r="G106" s="92" t="str">
        <v>OUTWARD</v>
      </c>
      <c r="H106" s="93" t="str">
        <v>KHATRI STORES</v>
      </c>
    </row>
    <row r="107" spans="1:8" x14ac:dyDescent="0.25">
      <c r="A107" s="94">
        <v>45775</v>
      </c>
      <c r="B107" s="95">
        <v>3280681100</v>
      </c>
      <c r="C107" s="80" t="str">
        <v>CLUTCH PLATE J.D. 13T ROUND</v>
      </c>
      <c r="D107" s="133" t="str">
        <v>1841, 1842</v>
      </c>
      <c r="E107" s="80">
        <v>1</v>
      </c>
      <c r="F107" s="80" t="str">
        <v>PCS</v>
      </c>
      <c r="G107" s="80" t="str">
        <v>INWARD</v>
      </c>
      <c r="H107" s="96" t="str">
        <v>FROM SHOP AGNST SO 1842</v>
      </c>
    </row>
    <row r="108" spans="1:8" x14ac:dyDescent="0.25">
      <c r="A108" s="90">
        <v>45777</v>
      </c>
      <c r="B108" s="91">
        <v>3280681100</v>
      </c>
      <c r="C108" s="92" t="str">
        <v>CLUTCH PLATE J.D. 13T ROUND</v>
      </c>
      <c r="D108" s="132" t="str">
        <v>1841, 1842</v>
      </c>
      <c r="E108" s="92">
        <v>1</v>
      </c>
      <c r="F108" s="92" t="str">
        <v>PCS</v>
      </c>
      <c r="G108" s="92" t="str">
        <v>OUTWARD</v>
      </c>
      <c r="H108" s="93" t="str">
        <v>KHATRI STORES</v>
      </c>
    </row>
    <row r="109" spans="1:8" x14ac:dyDescent="0.25">
      <c r="A109" s="94">
        <v>45775</v>
      </c>
      <c r="B109" s="95">
        <v>1280347100</v>
      </c>
      <c r="C109" s="80" t="str">
        <v>PRESSURE PLATE ASSY. J.D 45/55 H.P</v>
      </c>
      <c r="D109" s="133" t="str">
        <v>1841, 1842</v>
      </c>
      <c r="E109" s="80">
        <v>1</v>
      </c>
      <c r="F109" s="80" t="str">
        <v>SET</v>
      </c>
      <c r="G109" s="80" t="str">
        <v>INWARD</v>
      </c>
      <c r="H109" s="96" t="str">
        <v>FROM SHOP AGNST SO 1842</v>
      </c>
    </row>
    <row r="110" spans="1:8" x14ac:dyDescent="0.25">
      <c r="A110" s="90">
        <v>45777</v>
      </c>
      <c r="B110" s="91">
        <v>1280347100</v>
      </c>
      <c r="C110" s="92" t="str">
        <v>PRESSURE PLATE ASSY. J.D 45/55 H.P</v>
      </c>
      <c r="D110" s="132" t="str">
        <v>1841, 1842</v>
      </c>
      <c r="E110" s="92">
        <v>1</v>
      </c>
      <c r="F110" s="92" t="str">
        <v>SET</v>
      </c>
      <c r="G110" s="92" t="str">
        <v>OUTWARD</v>
      </c>
      <c r="H110" s="93" t="str">
        <v>KHATRI STORES</v>
      </c>
    </row>
    <row r="111" spans="1:8" x14ac:dyDescent="0.25">
      <c r="A111" s="94">
        <v>45777</v>
      </c>
      <c r="B111" s="95" t="str">
        <v>UN 3424</v>
      </c>
      <c r="C111" s="80" t="str">
        <v xml:space="preserve">CHOWK CABLE (L TYPE) BRASS ARJUN  </v>
      </c>
      <c r="D111" s="133" t="str">
        <v>1841, 1842</v>
      </c>
      <c r="E111" s="80">
        <v>5</v>
      </c>
      <c r="F111" s="80" t="str">
        <v>PCS</v>
      </c>
      <c r="G111" s="80" t="str">
        <v>OUTWARD</v>
      </c>
      <c r="H111" s="96" t="str">
        <v>KHATRI STORES</v>
      </c>
    </row>
    <row r="112" spans="1:8" x14ac:dyDescent="0.25">
      <c r="A112" s="90">
        <v>45777</v>
      </c>
      <c r="B112" s="91" t="str">
        <v>UN 3422</v>
      </c>
      <c r="C112" s="92" t="str">
        <v xml:space="preserve">CHOWK CABLE (L TYPE) ARJUN  </v>
      </c>
      <c r="D112" s="132" t="str">
        <v>1841, 1842</v>
      </c>
      <c r="E112" s="92">
        <v>5</v>
      </c>
      <c r="F112" s="92" t="str">
        <v>PCS</v>
      </c>
      <c r="G112" s="92" t="str">
        <v>OUTWARD</v>
      </c>
      <c r="H112" s="93" t="str">
        <v>KHATRI STORES</v>
      </c>
    </row>
    <row r="113" spans="1:8" x14ac:dyDescent="0.25">
      <c r="A113" s="94">
        <v>45777</v>
      </c>
      <c r="B113" s="95" t="str">
        <v>UN 3420</v>
      </c>
      <c r="C113" s="80" t="str">
        <v xml:space="preserve">CHOWK CABLE (L TYPE) BRASS INTER DI  </v>
      </c>
      <c r="D113" s="133" t="str">
        <v>1841, 1842</v>
      </c>
      <c r="E113" s="80">
        <v>4</v>
      </c>
      <c r="F113" s="80" t="str">
        <v>PCS</v>
      </c>
      <c r="G113" s="80" t="str">
        <v>OUTWARD</v>
      </c>
      <c r="H113" s="96" t="str">
        <v>KHATRI STORES</v>
      </c>
    </row>
    <row r="114" spans="1:8" x14ac:dyDescent="0.25">
      <c r="A114" s="90">
        <v>45775</v>
      </c>
      <c r="B114" s="91" t="str">
        <v>UN 1357</v>
      </c>
      <c r="C114" s="92" t="str">
        <v>DIESEL FILTER BRACKET (T TYPE) NST</v>
      </c>
      <c r="D114" s="132" t="str">
        <v>1841, 1842</v>
      </c>
      <c r="E114" s="92">
        <v>2</v>
      </c>
      <c r="F114" s="92" t="str">
        <v>PCS</v>
      </c>
      <c r="G114" s="92" t="str">
        <v>INWARD</v>
      </c>
      <c r="H114" s="93" t="str">
        <v>FROM SHOP AGNST SO 1841</v>
      </c>
    </row>
    <row r="115" spans="1:8" x14ac:dyDescent="0.25">
      <c r="A115" s="94">
        <v>45777</v>
      </c>
      <c r="B115" s="95" t="str">
        <v>UN 3418</v>
      </c>
      <c r="C115" s="80" t="str">
        <v xml:space="preserve">CHOWK CABLE (L TYPE) INTER DI  </v>
      </c>
      <c r="D115" s="133" t="str">
        <v>1841, 1842</v>
      </c>
      <c r="E115" s="80">
        <v>5</v>
      </c>
      <c r="F115" s="80" t="str">
        <v>PCS</v>
      </c>
      <c r="G115" s="80" t="str">
        <v>OUTWARD</v>
      </c>
      <c r="H115" s="96" t="str">
        <v>KHATRI STORES</v>
      </c>
    </row>
    <row r="116" spans="1:8" x14ac:dyDescent="0.25">
      <c r="A116" s="90">
        <v>45777</v>
      </c>
      <c r="B116" s="91" t="str">
        <v>GK 2496</v>
      </c>
      <c r="C116" s="92" t="str">
        <v>TROLLEY MALE FEMALE QRC (PUSH TYPE)</v>
      </c>
      <c r="D116" s="132" t="str">
        <v>1841, 1842</v>
      </c>
      <c r="E116" s="92">
        <v>12</v>
      </c>
      <c r="F116" s="92" t="str">
        <v>PCS</v>
      </c>
      <c r="G116" s="92" t="str">
        <v>OUTWARD</v>
      </c>
      <c r="H116" s="93" t="str">
        <v>KHATRI STORES</v>
      </c>
    </row>
    <row r="117" spans="1:8" x14ac:dyDescent="0.25">
      <c r="A117" s="94">
        <v>45777</v>
      </c>
      <c r="B117" s="95" t="str">
        <v>GK 2495</v>
      </c>
      <c r="C117" s="80" t="str">
        <v>TROLLEY MALE FEMALE COMMON</v>
      </c>
      <c r="D117" s="133" t="str">
        <v>1841, 1842</v>
      </c>
      <c r="E117" s="80">
        <v>12</v>
      </c>
      <c r="F117" s="80" t="str">
        <v>PCS</v>
      </c>
      <c r="G117" s="80" t="str">
        <v>OUTWARD</v>
      </c>
      <c r="H117" s="96" t="str">
        <v>KHATRI STORES</v>
      </c>
    </row>
    <row r="118" spans="1:8" x14ac:dyDescent="0.25">
      <c r="A118" s="90">
        <v>45777</v>
      </c>
      <c r="B118" s="91" t="str">
        <v>UN 1131</v>
      </c>
      <c r="C118" s="92" t="str">
        <v>SILENCER ELBOW (O.E) INTER DI</v>
      </c>
      <c r="D118" s="132" t="str">
        <v>1841, 1842</v>
      </c>
      <c r="E118" s="92">
        <v>2</v>
      </c>
      <c r="F118" s="92" t="str">
        <v>PCS</v>
      </c>
      <c r="G118" s="92" t="str">
        <v>OUTWARD</v>
      </c>
      <c r="H118" s="93" t="str">
        <v>KHATRI STORES</v>
      </c>
    </row>
    <row r="119" spans="1:8" x14ac:dyDescent="0.25">
      <c r="A119" s="94">
        <v>45777</v>
      </c>
      <c r="B119" s="95" t="str">
        <v>UN 1357</v>
      </c>
      <c r="C119" s="80" t="str">
        <v>DIESEL FILTER BRACKET (T TYPE) NST</v>
      </c>
      <c r="D119" s="133" t="str">
        <v>1841, 1842</v>
      </c>
      <c r="E119" s="80">
        <v>2</v>
      </c>
      <c r="F119" s="80" t="str">
        <v>PCS</v>
      </c>
      <c r="G119" s="80" t="str">
        <v>OUTWARD</v>
      </c>
      <c r="H119" s="96" t="str">
        <v>KHATRI STORES</v>
      </c>
    </row>
    <row r="120" spans="1:8" x14ac:dyDescent="0.25">
      <c r="A120" s="90">
        <v>45777</v>
      </c>
      <c r="B120" s="91" t="str">
        <v>UN 2832</v>
      </c>
      <c r="C120" s="92" t="str">
        <v xml:space="preserve">RADIATOR BOLT INTER  </v>
      </c>
      <c r="D120" s="132" t="str">
        <v>1841, 1842</v>
      </c>
      <c r="E120" s="92">
        <v>12</v>
      </c>
      <c r="F120" s="92" t="str">
        <v>PCS</v>
      </c>
      <c r="G120" s="92" t="str">
        <v>OUTWARD</v>
      </c>
      <c r="H120" s="93" t="str">
        <v>KHATRI STORES</v>
      </c>
    </row>
    <row r="121" spans="1:8" x14ac:dyDescent="0.25">
      <c r="A121" s="94">
        <v>45777</v>
      </c>
      <c r="B121" s="95" t="str">
        <v>R983068737</v>
      </c>
      <c r="C121" s="80" t="str">
        <v>HYD.PUMP SWARAJ 855 XM (19CC)</v>
      </c>
      <c r="D121" s="133" t="str">
        <v>1841, 1842</v>
      </c>
      <c r="E121" s="80">
        <v>1</v>
      </c>
      <c r="F121" s="80" t="str">
        <v>PCS</v>
      </c>
      <c r="G121" s="80" t="str">
        <v>OUTWARD</v>
      </c>
      <c r="H121" s="96" t="str">
        <v>KHATRI STORES</v>
      </c>
    </row>
    <row r="122" spans="1:8" x14ac:dyDescent="0.25">
      <c r="A122" s="90">
        <v>45777</v>
      </c>
      <c r="B122" s="91" t="str">
        <v>R983067914</v>
      </c>
      <c r="C122" s="92" t="str">
        <v>HYD PUMP FARMTRAC 16.5 CC</v>
      </c>
      <c r="D122" s="132" t="str">
        <v>1841, 1842</v>
      </c>
      <c r="E122" s="92">
        <v>1</v>
      </c>
      <c r="F122" s="92" t="str">
        <v>PCS</v>
      </c>
      <c r="G122" s="92" t="str">
        <v>OUTWARD</v>
      </c>
      <c r="H122" s="93" t="str">
        <v>KHATRI STORES</v>
      </c>
    </row>
    <row r="123" spans="1:8" x14ac:dyDescent="0.25">
      <c r="A123" s="94">
        <v>45777</v>
      </c>
      <c r="B123" s="95" t="str">
        <v>R983032298</v>
      </c>
      <c r="C123" s="80" t="str">
        <v>HYD PUMP NH 3630/5630 POWER STG 12CC</v>
      </c>
      <c r="D123" s="133" t="str">
        <v>1841, 1842</v>
      </c>
      <c r="E123" s="80">
        <v>1</v>
      </c>
      <c r="F123" s="80" t="str">
        <v>PCS</v>
      </c>
      <c r="G123" s="80" t="str">
        <v>OUTWARD</v>
      </c>
      <c r="H123" s="96" t="str">
        <v>KHATRI STORES</v>
      </c>
    </row>
    <row r="124" spans="1:8" x14ac:dyDescent="0.25">
      <c r="A124" s="90">
        <v>45777</v>
      </c>
      <c r="B124" s="91" t="str">
        <v>R983020977</v>
      </c>
      <c r="C124" s="92" t="str">
        <v>HYD. PUMP MAHINDRA 14 CC</v>
      </c>
      <c r="D124" s="132" t="str">
        <v>1841, 1842</v>
      </c>
      <c r="E124" s="92">
        <v>1</v>
      </c>
      <c r="F124" s="92" t="str">
        <v>PCS</v>
      </c>
      <c r="G124" s="92" t="str">
        <v>OUTWARD</v>
      </c>
      <c r="H124" s="93" t="str">
        <v>KHATRI STORES</v>
      </c>
    </row>
    <row r="125" spans="1:8" x14ac:dyDescent="0.25">
      <c r="A125" s="94">
        <v>45777</v>
      </c>
      <c r="B125" s="95" t="str">
        <v>R1100120</v>
      </c>
      <c r="C125" s="80" t="str">
        <v>PRESSURE PLATE ASSY M.M 434/444 DI</v>
      </c>
      <c r="D125" s="133" t="str">
        <v>1841, 1842</v>
      </c>
      <c r="E125" s="80">
        <v>2</v>
      </c>
      <c r="F125" s="80" t="str">
        <v>SET</v>
      </c>
      <c r="G125" s="80" t="str">
        <v>OUTWARD</v>
      </c>
      <c r="H125" s="96" t="str">
        <v>KHATRI STORES</v>
      </c>
    </row>
    <row r="126" spans="1:8" x14ac:dyDescent="0.25">
      <c r="A126" s="90">
        <v>45777</v>
      </c>
      <c r="B126" s="91">
        <v>4340459100</v>
      </c>
      <c r="C126" s="92" t="str">
        <v>DIAPHRAGM SPRING</v>
      </c>
      <c r="D126" s="132" t="str">
        <v>1841, 1842</v>
      </c>
      <c r="E126" s="92">
        <v>4</v>
      </c>
      <c r="F126" s="92" t="str">
        <v>PCS</v>
      </c>
      <c r="G126" s="92" t="str">
        <v>OUTWARD</v>
      </c>
      <c r="H126" s="93" t="str">
        <v>KHATRI STORES</v>
      </c>
    </row>
    <row r="127" spans="1:8" x14ac:dyDescent="0.25">
      <c r="A127" s="94">
        <v>45777</v>
      </c>
      <c r="B127" s="95">
        <v>4340454100</v>
      </c>
      <c r="C127" s="80" t="str">
        <v>P.P TAWA NH MAIN</v>
      </c>
      <c r="D127" s="133" t="str">
        <v>1841, 1842</v>
      </c>
      <c r="E127" s="80">
        <v>1</v>
      </c>
      <c r="F127" s="80" t="str">
        <v>PCS</v>
      </c>
      <c r="G127" s="80" t="str">
        <v>OUTWARD</v>
      </c>
      <c r="H127" s="96" t="str">
        <v>KHATRI STORES</v>
      </c>
    </row>
    <row r="128" spans="1:8" x14ac:dyDescent="0.25">
      <c r="A128" s="90">
        <v>45777</v>
      </c>
      <c r="B128" s="91">
        <v>1280819100</v>
      </c>
      <c r="C128" s="92" t="str">
        <v>P.P ASSY ACE CRANE D/F</v>
      </c>
      <c r="D128" s="132" t="str">
        <v>1841, 1842</v>
      </c>
      <c r="E128" s="92">
        <v>1</v>
      </c>
      <c r="F128" s="92" t="str">
        <v>SET</v>
      </c>
      <c r="G128" s="92" t="str">
        <v>OUTWARD</v>
      </c>
      <c r="H128" s="93" t="str">
        <v>KHATRI STORES</v>
      </c>
    </row>
    <row r="129" spans="1:8" x14ac:dyDescent="0.25">
      <c r="A129" s="94">
        <v>45775</v>
      </c>
      <c r="B129" s="95">
        <v>3280552100</v>
      </c>
      <c r="C129" s="80" t="str">
        <v>CLUTCH PLATE ARJUN 4 FAN 10 TEETH</v>
      </c>
      <c r="D129" s="133">
        <v>2810</v>
      </c>
      <c r="E129" s="80">
        <v>10</v>
      </c>
      <c r="F129" s="80" t="str">
        <v>PCS</v>
      </c>
      <c r="G129" s="80" t="str">
        <v>INWARD</v>
      </c>
      <c r="H129" s="96">
        <v>0</v>
      </c>
    </row>
    <row r="130" spans="1:8" x14ac:dyDescent="0.25">
      <c r="A130" s="90">
        <v>45775</v>
      </c>
      <c r="B130" s="91">
        <v>1280389100</v>
      </c>
      <c r="C130" s="92" t="str">
        <v>CLUTCH COVER ASSY NH 42HP</v>
      </c>
      <c r="D130" s="132">
        <v>2809</v>
      </c>
      <c r="E130" s="92">
        <v>2</v>
      </c>
      <c r="F130" s="92" t="str">
        <v>SET</v>
      </c>
      <c r="G130" s="92" t="str">
        <v>INWARD</v>
      </c>
      <c r="H130" s="93">
        <v>0</v>
      </c>
    </row>
    <row r="131" spans="1:8" x14ac:dyDescent="0.25">
      <c r="A131" s="94">
        <v>45775</v>
      </c>
      <c r="B131" s="95" t="str">
        <v>UN 2851 B</v>
      </c>
      <c r="C131" s="80" t="str">
        <v>PLUNGER BOLT KIT YUVO N/M</v>
      </c>
      <c r="D131" s="133">
        <v>2808</v>
      </c>
      <c r="E131" s="80">
        <v>50</v>
      </c>
      <c r="F131" s="80" t="str">
        <v>SET</v>
      </c>
      <c r="G131" s="80" t="str">
        <v>INWARD</v>
      </c>
      <c r="H131" s="96">
        <v>0</v>
      </c>
    </row>
    <row r="132" spans="1:8" x14ac:dyDescent="0.25">
      <c r="A132" s="90">
        <v>45775</v>
      </c>
      <c r="B132" s="91" t="str">
        <v>UN 1499</v>
      </c>
      <c r="C132" s="92" t="str">
        <v>ACCILATOR END INTER</v>
      </c>
      <c r="D132" s="132">
        <v>2807</v>
      </c>
      <c r="E132" s="92">
        <v>741</v>
      </c>
      <c r="F132" s="92" t="str">
        <v>PCS</v>
      </c>
      <c r="G132" s="92" t="str">
        <v>INWARD</v>
      </c>
      <c r="H132" s="93">
        <v>0</v>
      </c>
    </row>
    <row r="133" spans="1:8" x14ac:dyDescent="0.25">
      <c r="A133" s="94">
        <v>45775</v>
      </c>
      <c r="B133" s="95" t="str">
        <v>UN 2006</v>
      </c>
      <c r="C133" s="80" t="str">
        <v>BRAKE PIN YUVRAJ</v>
      </c>
      <c r="D133" s="133">
        <v>2806</v>
      </c>
      <c r="E133" s="80">
        <v>850</v>
      </c>
      <c r="F133" s="80" t="str">
        <v>PCS</v>
      </c>
      <c r="G133" s="80" t="str">
        <v>INWARD</v>
      </c>
      <c r="H133" s="96">
        <v>0</v>
      </c>
    </row>
    <row r="134" spans="1:8" x14ac:dyDescent="0.25">
      <c r="A134" s="90">
        <v>45775</v>
      </c>
      <c r="B134" s="91" t="str">
        <v>DS 124</v>
      </c>
      <c r="C134" s="92" t="str">
        <v xml:space="preserve"> HALF AXLE ESCORT CRANE</v>
      </c>
      <c r="D134" s="132">
        <v>2805</v>
      </c>
      <c r="E134" s="92">
        <v>20</v>
      </c>
      <c r="F134" s="92" t="str">
        <v>PCS</v>
      </c>
      <c r="G134" s="92" t="str">
        <v>INWARD</v>
      </c>
      <c r="H134" s="93">
        <v>0</v>
      </c>
    </row>
    <row r="135" spans="1:8" x14ac:dyDescent="0.25">
      <c r="A135" s="94">
        <v>45775</v>
      </c>
      <c r="B135" s="95" t="str">
        <v>DS 152</v>
      </c>
      <c r="C135" s="80" t="str">
        <v xml:space="preserve"> REAR AXLE SP / MKM SMALL PLATE 18 T. COLLAR TYPE</v>
      </c>
      <c r="D135" s="133">
        <v>2804</v>
      </c>
      <c r="E135" s="80">
        <v>20</v>
      </c>
      <c r="F135" s="80" t="str">
        <v>PCS</v>
      </c>
      <c r="G135" s="80" t="str">
        <v>INWARD</v>
      </c>
      <c r="H135" s="96">
        <v>0</v>
      </c>
    </row>
    <row r="136" spans="1:8" x14ac:dyDescent="0.25">
      <c r="A136" s="90">
        <v>45775</v>
      </c>
      <c r="B136" s="91" t="str">
        <v>DS 681</v>
      </c>
      <c r="C136" s="92" t="str">
        <v xml:space="preserve"> REAR AXLE SWARAJ FE S PLATE 22 T. (12-12)</v>
      </c>
      <c r="D136" s="132">
        <v>2803</v>
      </c>
      <c r="E136" s="92">
        <v>13</v>
      </c>
      <c r="F136" s="92" t="str">
        <v>PCS</v>
      </c>
      <c r="G136" s="92" t="str">
        <v>INWARD</v>
      </c>
      <c r="H136" s="93">
        <v>0</v>
      </c>
    </row>
    <row r="137" spans="1:8" x14ac:dyDescent="0.25">
      <c r="A137" s="94">
        <v>45775</v>
      </c>
      <c r="B137" s="95" t="str">
        <v>DS 678</v>
      </c>
      <c r="C137" s="80" t="str">
        <v xml:space="preserve"> REAR AXLE SWARAJ 855 BIG PLATE 22 T. (12-12)</v>
      </c>
      <c r="D137" s="133">
        <v>2802</v>
      </c>
      <c r="E137" s="80">
        <v>30</v>
      </c>
      <c r="F137" s="80" t="str">
        <v>PCS</v>
      </c>
      <c r="G137" s="80" t="str">
        <v>INWARD</v>
      </c>
      <c r="H137" s="96">
        <v>0</v>
      </c>
    </row>
    <row r="138" spans="1:8" x14ac:dyDescent="0.25">
      <c r="A138" s="90">
        <v>45775</v>
      </c>
      <c r="B138" s="91">
        <v>4340443100</v>
      </c>
      <c r="C138" s="92" t="str">
        <v>P.P TAWA J.D MAIN</v>
      </c>
      <c r="D138" s="132">
        <v>2801</v>
      </c>
      <c r="E138" s="92">
        <v>6</v>
      </c>
      <c r="F138" s="92" t="str">
        <v>PCS</v>
      </c>
      <c r="G138" s="92" t="str">
        <v>INWARD</v>
      </c>
      <c r="H138" s="93">
        <v>0</v>
      </c>
    </row>
    <row r="139" spans="1:8" x14ac:dyDescent="0.25">
      <c r="A139" s="94">
        <v>45775</v>
      </c>
      <c r="B139" s="95" t="str">
        <v>GK 1371</v>
      </c>
      <c r="C139" s="80" t="str">
        <v>STAINER FILTER EICHER WITHOUT PLATE</v>
      </c>
      <c r="D139" s="133">
        <v>2800</v>
      </c>
      <c r="E139" s="80">
        <v>120</v>
      </c>
      <c r="F139" s="80" t="str">
        <v>PCS</v>
      </c>
      <c r="G139" s="80" t="str">
        <v>INWARD</v>
      </c>
      <c r="H139" s="96">
        <v>0</v>
      </c>
    </row>
    <row r="140" spans="1:8" x14ac:dyDescent="0.25">
      <c r="A140" s="90">
        <v>45775</v>
      </c>
      <c r="B140" s="91" t="str">
        <v>GK 10390</v>
      </c>
      <c r="C140" s="92" t="str">
        <v>CLUTCH PLATE SWARAJ 6 FAN 12 TEETH 11"</v>
      </c>
      <c r="D140" s="132">
        <v>2799</v>
      </c>
      <c r="E140" s="92">
        <v>20</v>
      </c>
      <c r="F140" s="92" t="str">
        <v>PCS</v>
      </c>
      <c r="G140" s="92" t="str">
        <v>INWARD</v>
      </c>
      <c r="H140" s="93">
        <v>0</v>
      </c>
    </row>
    <row r="141" spans="1:8" x14ac:dyDescent="0.25">
      <c r="A141" s="94">
        <v>45775</v>
      </c>
      <c r="B141" s="95" t="str">
        <v>GK 077</v>
      </c>
      <c r="C141" s="80" t="str">
        <v>CLUTCH PLATE NOVO 5 WING 21 TEETH 12"</v>
      </c>
      <c r="D141" s="133">
        <v>2798</v>
      </c>
      <c r="E141" s="80">
        <v>4</v>
      </c>
      <c r="F141" s="80" t="str">
        <v>PCS</v>
      </c>
      <c r="G141" s="80" t="str">
        <v>INWARD</v>
      </c>
      <c r="H141" s="96">
        <v>0</v>
      </c>
    </row>
    <row r="142" spans="1:8" x14ac:dyDescent="0.25">
      <c r="A142" s="90">
        <v>45775</v>
      </c>
      <c r="B142" s="91" t="str">
        <v>DS 155</v>
      </c>
      <c r="C142" s="92" t="str">
        <v xml:space="preserve"> REAR AXLE MKM BIG PLATE 18 TEETH 6312/6213</v>
      </c>
      <c r="D142" s="132">
        <v>2797</v>
      </c>
      <c r="E142" s="92">
        <v>1</v>
      </c>
      <c r="F142" s="92" t="str">
        <v>PCS</v>
      </c>
      <c r="G142" s="92" t="str">
        <v>INWARD</v>
      </c>
      <c r="H142" s="93">
        <v>0</v>
      </c>
    </row>
    <row r="143" spans="1:8" x14ac:dyDescent="0.25">
      <c r="A143" s="94">
        <v>45775</v>
      </c>
      <c r="B143" s="95" t="str">
        <v>UN 1481</v>
      </c>
      <c r="C143" s="80" t="str">
        <v>DIESEL TANK CAP (LOCK TYPE) N/M</v>
      </c>
      <c r="D143" s="133">
        <v>2796</v>
      </c>
      <c r="E143" s="80">
        <v>2</v>
      </c>
      <c r="F143" s="80" t="str">
        <v>PCS</v>
      </c>
      <c r="G143" s="80" t="str">
        <v>INWARD</v>
      </c>
      <c r="H143" s="96">
        <v>0</v>
      </c>
    </row>
    <row r="144" spans="1:8" x14ac:dyDescent="0.25">
      <c r="A144" s="90">
        <v>45775</v>
      </c>
      <c r="B144" s="91" t="str">
        <v>UN 3013</v>
      </c>
      <c r="C144" s="92" t="str">
        <v xml:space="preserve">REGULATOR PISTON O RING SET OF 3 HI-TECH  </v>
      </c>
      <c r="D144" s="132">
        <v>2795</v>
      </c>
      <c r="E144" s="92">
        <v>11</v>
      </c>
      <c r="F144" s="92" t="str">
        <v>SET</v>
      </c>
      <c r="G144" s="92" t="str">
        <v>INWARD</v>
      </c>
      <c r="H144" s="93">
        <v>0</v>
      </c>
    </row>
    <row r="145" spans="1:8" x14ac:dyDescent="0.25">
      <c r="A145" s="94">
        <v>45775</v>
      </c>
      <c r="B145" s="95" t="str">
        <v>GK 042/UN 3725</v>
      </c>
      <c r="C145" s="80" t="str">
        <v>OIL STEEL PLATE  FARMTRAC 8"</v>
      </c>
      <c r="D145" s="133">
        <v>2794</v>
      </c>
      <c r="E145" s="80">
        <v>8</v>
      </c>
      <c r="F145" s="80" t="str">
        <v>PCS</v>
      </c>
      <c r="G145" s="80" t="str">
        <v>INWARD</v>
      </c>
      <c r="H145" s="96">
        <v>0</v>
      </c>
    </row>
    <row r="146" spans="1:8" x14ac:dyDescent="0.25">
      <c r="A146" s="90">
        <v>45773</v>
      </c>
      <c r="B146" s="91" t="str">
        <v>3280494100 / 3280859100</v>
      </c>
      <c r="C146" s="92" t="str">
        <v>CLUTCH PLATE SWARAJ RIGID &amp; CUSHION</v>
      </c>
      <c r="D146" s="132">
        <v>2793</v>
      </c>
      <c r="E146" s="92">
        <v>20</v>
      </c>
      <c r="F146" s="92" t="str">
        <v>PCS</v>
      </c>
      <c r="G146" s="92" t="str">
        <v>INWARD</v>
      </c>
      <c r="H146" s="93">
        <v>0</v>
      </c>
    </row>
    <row r="147" spans="1:8" x14ac:dyDescent="0.25">
      <c r="A147" s="94">
        <v>45773</v>
      </c>
      <c r="B147" s="95" t="str">
        <v>UN 10212</v>
      </c>
      <c r="C147" s="80" t="str">
        <v>STG ARM SHAFT SHORT MASSEY</v>
      </c>
      <c r="D147" s="133">
        <v>2792</v>
      </c>
      <c r="E147" s="80">
        <v>160</v>
      </c>
      <c r="F147" s="80" t="str">
        <v>PCS</v>
      </c>
      <c r="G147" s="80" t="str">
        <v>INWARD</v>
      </c>
      <c r="H147" s="96">
        <v>0</v>
      </c>
    </row>
    <row r="148" spans="1:8" x14ac:dyDescent="0.25">
      <c r="A148" s="90">
        <v>45773</v>
      </c>
      <c r="B148" s="91" t="str">
        <v>UN 10213</v>
      </c>
      <c r="C148" s="92" t="str">
        <v>STG ARM SHAFT LONG MASSEY</v>
      </c>
      <c r="D148" s="132">
        <v>2791</v>
      </c>
      <c r="E148" s="92">
        <v>60</v>
      </c>
      <c r="F148" s="92" t="str">
        <v>PCS</v>
      </c>
      <c r="G148" s="92" t="str">
        <v>INWARD</v>
      </c>
      <c r="H148" s="93">
        <v>0</v>
      </c>
    </row>
    <row r="149" spans="1:8" x14ac:dyDescent="0.25">
      <c r="A149" s="94">
        <v>45772</v>
      </c>
      <c r="B149" s="95" t="str">
        <v>RADIATOR FAN 8 WINGS 4 HOLE MASSEY</v>
      </c>
      <c r="C149" s="80" t="str">
        <v>RADIATOR FAN 8 WINGS 4 HOLE MASSEY</v>
      </c>
      <c r="D149" s="133">
        <v>2790</v>
      </c>
      <c r="E149" s="80">
        <v>510</v>
      </c>
      <c r="F149" s="80" t="str">
        <v>PCS</v>
      </c>
      <c r="G149" s="80" t="str">
        <v>INWARD</v>
      </c>
      <c r="H149" s="96">
        <v>0</v>
      </c>
    </row>
    <row r="150" spans="1:8" x14ac:dyDescent="0.25">
      <c r="A150" s="90">
        <v>45772</v>
      </c>
      <c r="B150" s="91" t="str">
        <v>RADIATOR FAN 8 WINGS 3 HOLE FIAT</v>
      </c>
      <c r="C150" s="92" t="str">
        <v>RADIATOR FAN 8 WINGS 3 HOLE FIAT</v>
      </c>
      <c r="D150" s="132">
        <v>2789</v>
      </c>
      <c r="E150" s="92">
        <v>510</v>
      </c>
      <c r="F150" s="92" t="str">
        <v>PCS</v>
      </c>
      <c r="G150" s="92" t="str">
        <v>INWARD</v>
      </c>
      <c r="H150" s="93">
        <v>0</v>
      </c>
    </row>
    <row r="151" spans="1:8" x14ac:dyDescent="0.25">
      <c r="A151" s="94">
        <v>45772</v>
      </c>
      <c r="B151" s="95">
        <v>3280820100</v>
      </c>
      <c r="C151" s="80" t="str">
        <v>CLUTCH PLATE SK / SW 4 FAN (CUT PAD)</v>
      </c>
      <c r="D151" s="133">
        <v>2788</v>
      </c>
      <c r="E151" s="80">
        <v>10</v>
      </c>
      <c r="F151" s="80" t="str">
        <v>PCS</v>
      </c>
      <c r="G151" s="80" t="str">
        <v>INWARD</v>
      </c>
      <c r="H151" s="96">
        <v>0</v>
      </c>
    </row>
    <row r="152" spans="1:8" x14ac:dyDescent="0.25">
      <c r="A152" s="90">
        <v>45772</v>
      </c>
      <c r="B152" s="91">
        <v>3280843100</v>
      </c>
      <c r="C152" s="92" t="str">
        <v>CLUTCH PLATE SW/ACE CRANE 5 FAN 8 T</v>
      </c>
      <c r="D152" s="132">
        <v>2787</v>
      </c>
      <c r="E152" s="92">
        <v>30</v>
      </c>
      <c r="F152" s="92" t="str">
        <v>PCS</v>
      </c>
      <c r="G152" s="92" t="str">
        <v>INWARD</v>
      </c>
      <c r="H152" s="93">
        <v>0</v>
      </c>
    </row>
    <row r="153" spans="1:8" x14ac:dyDescent="0.25">
      <c r="A153" s="94">
        <v>45772</v>
      </c>
      <c r="B153" s="95">
        <v>4341143100</v>
      </c>
      <c r="C153" s="80" t="str">
        <v>PRESSURE PLATE TAWA PT/ FT 50 ,FT 60</v>
      </c>
      <c r="D153" s="133">
        <v>2786</v>
      </c>
      <c r="E153" s="80">
        <v>6</v>
      </c>
      <c r="F153" s="80" t="str">
        <v>PCS</v>
      </c>
      <c r="G153" s="80" t="str">
        <v>INWARD</v>
      </c>
      <c r="H153" s="96">
        <v>0</v>
      </c>
    </row>
    <row r="154" spans="1:8" x14ac:dyDescent="0.25">
      <c r="A154" s="90">
        <v>45772</v>
      </c>
      <c r="B154" s="91">
        <v>2280242100</v>
      </c>
      <c r="C154" s="92" t="str">
        <v>D.C ASSY SONALIKA 6 HOLE 12T WITH ONLY PTO</v>
      </c>
      <c r="D154" s="132">
        <v>2785</v>
      </c>
      <c r="E154" s="92">
        <v>15</v>
      </c>
      <c r="F154" s="92" t="str">
        <v>SET</v>
      </c>
      <c r="G154" s="92" t="str">
        <v>INWARD</v>
      </c>
      <c r="H154" s="93">
        <v>0</v>
      </c>
    </row>
    <row r="155" spans="1:8" x14ac:dyDescent="0.25">
      <c r="A155" s="94">
        <v>45772</v>
      </c>
      <c r="B155" s="95" t="str">
        <v>GK 977/UN 1374</v>
      </c>
      <c r="C155" s="80" t="str">
        <v>CENTER PIN MAHINDRA NST (PATTI TYPE)</v>
      </c>
      <c r="D155" s="133">
        <v>2784</v>
      </c>
      <c r="E155" s="80">
        <v>100</v>
      </c>
      <c r="F155" s="80" t="str">
        <v>PCS</v>
      </c>
      <c r="G155" s="80" t="str">
        <v>INWARD</v>
      </c>
      <c r="H155" s="96">
        <v>0</v>
      </c>
    </row>
    <row r="156" spans="1:8" x14ac:dyDescent="0.25">
      <c r="A156" s="90">
        <v>45771</v>
      </c>
      <c r="B156" s="91" t="str">
        <v>UN 1388 D</v>
      </c>
      <c r="C156" s="92" t="str">
        <v>FRONT AXLE SUPPORT MKM</v>
      </c>
      <c r="D156" s="132">
        <v>2783</v>
      </c>
      <c r="E156" s="92">
        <v>20</v>
      </c>
      <c r="F156" s="92" t="str">
        <v>PCS</v>
      </c>
      <c r="G156" s="92" t="str">
        <v>INWARD</v>
      </c>
      <c r="H156" s="93">
        <v>0</v>
      </c>
    </row>
    <row r="157" spans="1:8" x14ac:dyDescent="0.25">
      <c r="A157" s="94">
        <v>45771</v>
      </c>
      <c r="B157" s="95" t="str">
        <v>UN 1388 A</v>
      </c>
      <c r="C157" s="80" t="str">
        <v>FRONT AXLE SUPPORT INTER DI</v>
      </c>
      <c r="D157" s="133">
        <v>2782</v>
      </c>
      <c r="E157" s="80">
        <v>50</v>
      </c>
      <c r="F157" s="80" t="str">
        <v>PCS</v>
      </c>
      <c r="G157" s="80" t="str">
        <v>INWARD</v>
      </c>
      <c r="H157" s="96">
        <v>0</v>
      </c>
    </row>
    <row r="158" spans="1:8" x14ac:dyDescent="0.25">
      <c r="A158" s="90">
        <v>45772</v>
      </c>
      <c r="B158" s="91" t="str">
        <v>GK 267</v>
      </c>
      <c r="C158" s="92" t="str">
        <v>BRAKE DISC MASSEY (Set of 4 Pcs.)</v>
      </c>
      <c r="D158" s="132">
        <v>2781</v>
      </c>
      <c r="E158" s="92">
        <v>14</v>
      </c>
      <c r="F158" s="92" t="str">
        <v>SET</v>
      </c>
      <c r="G158" s="92" t="str">
        <v>INWARD</v>
      </c>
      <c r="H158" s="93">
        <v>0</v>
      </c>
    </row>
    <row r="159" spans="1:8" x14ac:dyDescent="0.25">
      <c r="A159" s="94">
        <v>45772</v>
      </c>
      <c r="B159" s="95" t="str">
        <v>GK 269</v>
      </c>
      <c r="C159" s="80" t="str">
        <v>BRAKE DISC SWARAJ 855 (Set of 4 Pcs.)</v>
      </c>
      <c r="D159" s="133">
        <v>2780</v>
      </c>
      <c r="E159" s="80">
        <v>336</v>
      </c>
      <c r="F159" s="80" t="str">
        <v>SET</v>
      </c>
      <c r="G159" s="80" t="str">
        <v>INWARD</v>
      </c>
      <c r="H159" s="96">
        <v>0</v>
      </c>
    </row>
    <row r="160" spans="1:8" x14ac:dyDescent="0.25">
      <c r="A160" s="90">
        <v>45772</v>
      </c>
      <c r="B160" s="91" t="str">
        <v>UN 2858</v>
      </c>
      <c r="C160" s="92" t="str">
        <v xml:space="preserve">BREAK SHOE SPRING (O.E) INTER  </v>
      </c>
      <c r="D160" s="132">
        <v>2779</v>
      </c>
      <c r="E160" s="92">
        <v>2002</v>
      </c>
      <c r="F160" s="92" t="str">
        <v>PCS</v>
      </c>
      <c r="G160" s="92" t="str">
        <v>INWARD</v>
      </c>
      <c r="H160" s="93">
        <v>0</v>
      </c>
    </row>
    <row r="161" spans="1:8" x14ac:dyDescent="0.25">
      <c r="A161" s="94">
        <v>45772</v>
      </c>
      <c r="B161" s="95" t="str">
        <v>UN 2861</v>
      </c>
      <c r="C161" s="80" t="str">
        <v>CLUTCH PADEL SPRING INTER</v>
      </c>
      <c r="D161" s="133">
        <v>2778</v>
      </c>
      <c r="E161" s="80">
        <v>289</v>
      </c>
      <c r="F161" s="80" t="str">
        <v>PCS</v>
      </c>
      <c r="G161" s="80" t="str">
        <v>INWARD</v>
      </c>
      <c r="H161" s="96">
        <v>0</v>
      </c>
    </row>
    <row r="162" spans="1:8" x14ac:dyDescent="0.25">
      <c r="A162" s="90">
        <v>45772</v>
      </c>
      <c r="B162" s="91" t="str">
        <v>UN 3422</v>
      </c>
      <c r="C162" s="92" t="str">
        <v xml:space="preserve">CHOWK CABLE (L TYPE) ARJUN  </v>
      </c>
      <c r="D162" s="132">
        <v>2777</v>
      </c>
      <c r="E162" s="92">
        <v>50</v>
      </c>
      <c r="F162" s="92" t="str">
        <v>PCS</v>
      </c>
      <c r="G162" s="92" t="str">
        <v>INWARD</v>
      </c>
      <c r="H162" s="93">
        <v>0</v>
      </c>
    </row>
    <row r="163" spans="1:8" x14ac:dyDescent="0.25">
      <c r="A163" s="94">
        <v>45772</v>
      </c>
      <c r="B163" s="95" t="str">
        <v>UN 2887</v>
      </c>
      <c r="C163" s="80" t="str">
        <v xml:space="preserve">TOPLINK SPRING INTER  </v>
      </c>
      <c r="D163" s="133">
        <v>2776</v>
      </c>
      <c r="E163" s="80">
        <v>180</v>
      </c>
      <c r="F163" s="80" t="str">
        <v>PCS</v>
      </c>
      <c r="G163" s="80" t="str">
        <v>INWARD</v>
      </c>
      <c r="H163" s="96">
        <v>0</v>
      </c>
    </row>
    <row r="164" spans="1:8" x14ac:dyDescent="0.25">
      <c r="A164" s="90">
        <v>45772</v>
      </c>
      <c r="B164" s="91" t="str">
        <v>UN 3418</v>
      </c>
      <c r="C164" s="92" t="str">
        <v xml:space="preserve">CHOWK CABLE (L TYPE) INTER DI  </v>
      </c>
      <c r="D164" s="132">
        <v>2775</v>
      </c>
      <c r="E164" s="92">
        <v>500</v>
      </c>
      <c r="F164" s="92" t="str">
        <v>PCS</v>
      </c>
      <c r="G164" s="92" t="str">
        <v>INWARD</v>
      </c>
      <c r="H164" s="93">
        <v>0</v>
      </c>
    </row>
    <row r="165" spans="1:8" x14ac:dyDescent="0.25">
      <c r="A165" s="94">
        <v>45772</v>
      </c>
      <c r="B165" s="95" t="str">
        <v>UN 3399</v>
      </c>
      <c r="C165" s="80" t="str">
        <v xml:space="preserve">ACCILATOR CABLE YUVO  </v>
      </c>
      <c r="D165" s="133">
        <v>2774</v>
      </c>
      <c r="E165" s="80">
        <v>200</v>
      </c>
      <c r="F165" s="80" t="str">
        <v>PCS</v>
      </c>
      <c r="G165" s="80" t="str">
        <v>INWARD</v>
      </c>
      <c r="H165" s="96">
        <v>0</v>
      </c>
    </row>
    <row r="166" spans="1:8" x14ac:dyDescent="0.25">
      <c r="A166" s="90">
        <v>45772</v>
      </c>
      <c r="B166" s="91" t="str">
        <v>GK 566/UN 1460 A</v>
      </c>
      <c r="C166" s="92" t="str">
        <v>BALL JOINT POWER STG. MKM</v>
      </c>
      <c r="D166" s="132">
        <v>2773</v>
      </c>
      <c r="E166" s="92">
        <v>36</v>
      </c>
      <c r="F166" s="92" t="str">
        <v>PCS</v>
      </c>
      <c r="G166" s="92" t="str">
        <v>INWARD</v>
      </c>
      <c r="H166" s="93">
        <v>0</v>
      </c>
    </row>
    <row r="167" spans="1:8" x14ac:dyDescent="0.25">
      <c r="A167" s="94">
        <v>45771</v>
      </c>
      <c r="B167" s="95" t="str">
        <v>GK 077</v>
      </c>
      <c r="C167" s="80" t="str">
        <v>CLUTCH PLATE NOVO 5 WING 21 TEETH 12"</v>
      </c>
      <c r="D167" s="133">
        <v>2772</v>
      </c>
      <c r="E167" s="80">
        <v>26</v>
      </c>
      <c r="F167" s="80" t="str">
        <v>PCS</v>
      </c>
      <c r="G167" s="80" t="str">
        <v>INWARD</v>
      </c>
      <c r="H167" s="96">
        <v>0</v>
      </c>
    </row>
    <row r="168" spans="1:8" x14ac:dyDescent="0.25">
      <c r="A168" s="90">
        <v>45769</v>
      </c>
      <c r="B168" s="91" t="str">
        <v>GK 632 B</v>
      </c>
      <c r="C168" s="92" t="str">
        <v>TIE ROD END HMT 2522  LONG BODY  (FRONT) (SET OF 2)</v>
      </c>
      <c r="D168" s="132">
        <v>2771</v>
      </c>
      <c r="E168" s="92">
        <v>40</v>
      </c>
      <c r="F168" s="92" t="str">
        <v>SET</v>
      </c>
      <c r="G168" s="92" t="str">
        <v>INWARD</v>
      </c>
      <c r="H168" s="93">
        <v>0</v>
      </c>
    </row>
    <row r="169" spans="1:8" x14ac:dyDescent="0.25">
      <c r="A169" s="94">
        <v>45769</v>
      </c>
      <c r="B169" s="95" t="str">
        <v>GK 632 A</v>
      </c>
      <c r="C169" s="80" t="str">
        <v>TIE ROD END HMT 2522  LONG BODY  (REAR) (SET OF 2)</v>
      </c>
      <c r="D169" s="133">
        <v>2770</v>
      </c>
      <c r="E169" s="80">
        <v>40</v>
      </c>
      <c r="F169" s="80" t="str">
        <v>SET</v>
      </c>
      <c r="G169" s="80" t="str">
        <v>INWARD</v>
      </c>
      <c r="H169" s="96">
        <v>0</v>
      </c>
    </row>
    <row r="170" spans="1:8" x14ac:dyDescent="0.25">
      <c r="A170" s="90">
        <v>45772</v>
      </c>
      <c r="B170" s="91" t="str">
        <v>UN 1106</v>
      </c>
      <c r="C170" s="92" t="str">
        <v>AIR BREATHER CAP W/2 ORINGS PVC 585 DI</v>
      </c>
      <c r="D170" s="132">
        <v>2769</v>
      </c>
      <c r="E170" s="92">
        <v>179</v>
      </c>
      <c r="F170" s="92" t="str">
        <v>PCS</v>
      </c>
      <c r="G170" s="92" t="str">
        <v>INWARD</v>
      </c>
      <c r="H170" s="93">
        <v>0</v>
      </c>
    </row>
    <row r="171" spans="1:8" x14ac:dyDescent="0.25">
      <c r="A171" s="94">
        <v>45772</v>
      </c>
      <c r="B171" s="95" t="str">
        <v>GK 088</v>
      </c>
      <c r="C171" s="80" t="str">
        <v>CLUTCH PLATE SONALIKA / SWARAJ  4 WING  8 TEETH</v>
      </c>
      <c r="D171" s="133">
        <v>2768</v>
      </c>
      <c r="E171" s="80">
        <v>25</v>
      </c>
      <c r="F171" s="80" t="str">
        <v>PCS</v>
      </c>
      <c r="G171" s="80" t="str">
        <v>INWARD</v>
      </c>
      <c r="H171" s="96">
        <v>0</v>
      </c>
    </row>
    <row r="172" spans="1:8" x14ac:dyDescent="0.25">
      <c r="A172" s="90">
        <v>45772</v>
      </c>
      <c r="B172" s="91" t="str">
        <v>RCWBGRL1</v>
      </c>
      <c r="C172" s="92" t="str">
        <v>RADIATOR COOLANT WATER BLENDED 1 LITER</v>
      </c>
      <c r="D172" s="132">
        <v>2767</v>
      </c>
      <c r="E172" s="92">
        <v>180</v>
      </c>
      <c r="F172" s="92" t="str">
        <v>PCS</v>
      </c>
      <c r="G172" s="92" t="str">
        <v>INWARD</v>
      </c>
      <c r="H172" s="93">
        <v>0</v>
      </c>
    </row>
    <row r="173" spans="1:8" x14ac:dyDescent="0.25">
      <c r="A173" s="94">
        <v>45776</v>
      </c>
      <c r="B173" s="95" t="str">
        <v>UN 3408</v>
      </c>
      <c r="C173" s="80" t="str">
        <v xml:space="preserve">BATTERY BOX MKM N/M (SMALL)  </v>
      </c>
      <c r="D173" s="133">
        <v>1832</v>
      </c>
      <c r="E173" s="80">
        <v>50</v>
      </c>
      <c r="F173" s="80" t="str">
        <v>SET</v>
      </c>
      <c r="G173" s="80" t="str">
        <v>OUTWARD</v>
      </c>
      <c r="H173" s="96" t="str">
        <v>CHARAN</v>
      </c>
    </row>
    <row r="174" spans="1:8" x14ac:dyDescent="0.25">
      <c r="A174" s="90">
        <v>45776</v>
      </c>
      <c r="B174" s="91" t="str">
        <v>CHAMBER SWARAJ</v>
      </c>
      <c r="C174" s="92" t="str">
        <v>CHAMBER SWARAJ</v>
      </c>
      <c r="D174" s="132">
        <v>1832</v>
      </c>
      <c r="E174" s="92">
        <v>50</v>
      </c>
      <c r="F174" s="92" t="str">
        <v>PCS</v>
      </c>
      <c r="G174" s="92" t="str">
        <v>OUTWARD</v>
      </c>
      <c r="H174" s="93" t="str">
        <v>CHARAN</v>
      </c>
    </row>
    <row r="175" spans="1:8" x14ac:dyDescent="0.25">
      <c r="A175" s="94">
        <v>45775</v>
      </c>
      <c r="B175" s="95" t="str">
        <v>R983067922</v>
      </c>
      <c r="C175" s="80" t="str">
        <v>HYD.PUMP SWARAJ PTL14CC (POWER STG)</v>
      </c>
      <c r="D175" s="133">
        <v>1827</v>
      </c>
      <c r="E175" s="80">
        <v>8</v>
      </c>
      <c r="F175" s="80" t="str">
        <v>PCS</v>
      </c>
      <c r="G175" s="80" t="str">
        <v>OUTWARD</v>
      </c>
      <c r="H175" s="96" t="str">
        <v>PREM MOTOR</v>
      </c>
    </row>
    <row r="176" spans="1:8" x14ac:dyDescent="0.25">
      <c r="A176" s="90">
        <v>45775</v>
      </c>
      <c r="B176" s="91" t="str">
        <v>1P 3060 CTMMB</v>
      </c>
      <c r="C176" s="92" t="str">
        <v xml:space="preserve">HYD. PUMP HEAVY MM </v>
      </c>
      <c r="D176" s="132">
        <v>1827</v>
      </c>
      <c r="E176" s="92">
        <v>6</v>
      </c>
      <c r="F176" s="92" t="str">
        <v>PCS</v>
      </c>
      <c r="G176" s="92" t="str">
        <v>OUTWARD</v>
      </c>
      <c r="H176" s="93" t="str">
        <v>PREM MOTOR</v>
      </c>
    </row>
    <row r="177" spans="1:8" x14ac:dyDescent="0.25">
      <c r="A177" s="94">
        <v>45773</v>
      </c>
      <c r="B177" s="95" t="str">
        <v>UN 1442 A</v>
      </c>
      <c r="C177" s="80" t="str">
        <v>STARING KNUCKLE ARM LH ARJUN</v>
      </c>
      <c r="D177" s="133">
        <v>1741</v>
      </c>
      <c r="E177" s="80">
        <v>3</v>
      </c>
      <c r="F177" s="80" t="str">
        <v>PCS</v>
      </c>
      <c r="G177" s="80" t="str">
        <v>OUTWARD</v>
      </c>
      <c r="H177" s="96" t="str">
        <v>BHAJAN JI</v>
      </c>
    </row>
    <row r="178" spans="1:8" x14ac:dyDescent="0.25">
      <c r="A178" s="90">
        <v>45773</v>
      </c>
      <c r="B178" s="91" t="str">
        <v>UN 1442</v>
      </c>
      <c r="C178" s="92" t="str">
        <v>STARING KNUCKLE ARM RH ARJUN</v>
      </c>
      <c r="D178" s="132">
        <v>1741</v>
      </c>
      <c r="E178" s="92">
        <v>3</v>
      </c>
      <c r="F178" s="92" t="str">
        <v>PCS</v>
      </c>
      <c r="G178" s="92" t="str">
        <v>OUTWARD</v>
      </c>
      <c r="H178" s="93" t="str">
        <v>BHAJAN JI</v>
      </c>
    </row>
    <row r="179" spans="1:8" x14ac:dyDescent="0.25">
      <c r="A179" s="94">
        <v>45773</v>
      </c>
      <c r="B179" s="95" t="str">
        <v>UN 1443 A</v>
      </c>
      <c r="C179" s="80" t="str">
        <v>STARING KNUCKLE ARM (POWER STG) LH ARJUN</v>
      </c>
      <c r="D179" s="133">
        <v>1741</v>
      </c>
      <c r="E179" s="80">
        <v>1</v>
      </c>
      <c r="F179" s="80" t="str">
        <v>PCS</v>
      </c>
      <c r="G179" s="80" t="str">
        <v>OUTWARD</v>
      </c>
      <c r="H179" s="96" t="str">
        <v>BHAJAN JI</v>
      </c>
    </row>
    <row r="180" spans="1:8" x14ac:dyDescent="0.25">
      <c r="A180" s="90">
        <v>45773</v>
      </c>
      <c r="B180" s="91" t="str">
        <v>UN 1443</v>
      </c>
      <c r="C180" s="92" t="str">
        <v>STARING KNUCKLE ARM (POWER STG) RH ARJUN</v>
      </c>
      <c r="D180" s="132">
        <v>1741</v>
      </c>
      <c r="E180" s="92">
        <v>1</v>
      </c>
      <c r="F180" s="92" t="str">
        <v>PCS</v>
      </c>
      <c r="G180" s="92" t="str">
        <v>OUTWARD</v>
      </c>
      <c r="H180" s="93" t="str">
        <v>BHAJAN JI</v>
      </c>
    </row>
    <row r="181" spans="1:8" x14ac:dyDescent="0.25">
      <c r="A181" s="94">
        <v>45773</v>
      </c>
      <c r="B181" s="95" t="str">
        <v>R983032370</v>
      </c>
      <c r="C181" s="80" t="str">
        <v>HYD.PUMP SK DI 60 ACE POWR STG 9.5CC</v>
      </c>
      <c r="D181" s="133">
        <v>1741</v>
      </c>
      <c r="E181" s="80">
        <v>8</v>
      </c>
      <c r="F181" s="80" t="str">
        <v>PCS</v>
      </c>
      <c r="G181" s="80" t="str">
        <v>OUTWARD</v>
      </c>
      <c r="H181" s="96" t="str">
        <v>BHAJAN JI</v>
      </c>
    </row>
    <row r="182" spans="1:8" x14ac:dyDescent="0.25">
      <c r="A182" s="90">
        <v>45773</v>
      </c>
      <c r="B182" s="91" t="str">
        <v>601AD00005C</v>
      </c>
      <c r="C182" s="92" t="str">
        <v>HYD PUMP FARMTRAC DOUBLE (18CC + 11CC)</v>
      </c>
      <c r="D182" s="132">
        <v>1741</v>
      </c>
      <c r="E182" s="92">
        <v>8</v>
      </c>
      <c r="F182" s="92" t="str">
        <v>PCS</v>
      </c>
      <c r="G182" s="92" t="str">
        <v>OUTWARD</v>
      </c>
      <c r="H182" s="93" t="str">
        <v>BHAJAN JI</v>
      </c>
    </row>
    <row r="183" spans="1:8" x14ac:dyDescent="0.25">
      <c r="A183" s="94">
        <v>45773</v>
      </c>
      <c r="B183" s="95" t="str">
        <v>601AD00009C</v>
      </c>
      <c r="C183" s="80" t="str">
        <v>HYD PUMP ARJUN DOUBLE (F ELBOW) (18CC + 8CC)</v>
      </c>
      <c r="D183" s="133">
        <v>1741</v>
      </c>
      <c r="E183" s="80">
        <v>8</v>
      </c>
      <c r="F183" s="80" t="str">
        <v>PCS</v>
      </c>
      <c r="G183" s="80" t="str">
        <v>OUTWARD</v>
      </c>
      <c r="H183" s="96" t="str">
        <v>BHAJAN JI</v>
      </c>
    </row>
    <row r="184" spans="1:8" x14ac:dyDescent="0.25">
      <c r="A184" s="90">
        <v>45773</v>
      </c>
      <c r="B184" s="91" t="str">
        <v>UN 1872</v>
      </c>
      <c r="C184" s="92" t="str">
        <v>DIFFERENTIAL LOCK ARJUN</v>
      </c>
      <c r="D184" s="132">
        <v>1741</v>
      </c>
      <c r="E184" s="92">
        <v>20</v>
      </c>
      <c r="F184" s="92" t="str">
        <v>PCS</v>
      </c>
      <c r="G184" s="92" t="str">
        <v>OUTWARD</v>
      </c>
      <c r="H184" s="93" t="str">
        <v>BHAJAN JI</v>
      </c>
    </row>
    <row r="185" spans="1:8" x14ac:dyDescent="0.25">
      <c r="A185" s="94">
        <v>45773</v>
      </c>
      <c r="B185" s="95" t="str">
        <v>STAR BODY BEARING (IOK 455220)</v>
      </c>
      <c r="C185" s="80" t="str">
        <v>STAR BODY BEARING (IOK 455220)</v>
      </c>
      <c r="D185" s="133">
        <v>1741</v>
      </c>
      <c r="E185" s="80">
        <v>10</v>
      </c>
      <c r="F185" s="80" t="str">
        <v>PCS</v>
      </c>
      <c r="G185" s="80" t="str">
        <v>OUTWARD</v>
      </c>
      <c r="H185" s="96" t="str">
        <v>BHAJAN JI</v>
      </c>
    </row>
    <row r="186" spans="1:8" x14ac:dyDescent="0.25">
      <c r="A186" s="90">
        <v>45773</v>
      </c>
      <c r="B186" s="91" t="str">
        <v>UN 3171 A</v>
      </c>
      <c r="C186" s="92" t="str">
        <v xml:space="preserve">DIFFERENTIAL DOWEL (INNER) INTER  </v>
      </c>
      <c r="D186" s="132">
        <v>1741</v>
      </c>
      <c r="E186" s="92">
        <v>20</v>
      </c>
      <c r="F186" s="92" t="str">
        <v>PCS</v>
      </c>
      <c r="G186" s="92" t="str">
        <v>OUTWARD</v>
      </c>
      <c r="H186" s="93" t="str">
        <v>BHAJAN JI</v>
      </c>
    </row>
    <row r="187" spans="1:8" x14ac:dyDescent="0.25">
      <c r="A187" s="94">
        <v>45773</v>
      </c>
      <c r="B187" s="95" t="str">
        <v>UN 3171</v>
      </c>
      <c r="C187" s="80" t="str">
        <v xml:space="preserve">DIFFERENTIAL DOWEL INTER  </v>
      </c>
      <c r="D187" s="133">
        <v>1741</v>
      </c>
      <c r="E187" s="80">
        <v>20</v>
      </c>
      <c r="F187" s="80" t="str">
        <v>PCS</v>
      </c>
      <c r="G187" s="80" t="str">
        <v>OUTWARD</v>
      </c>
      <c r="H187" s="96" t="str">
        <v>BHAJAN JI</v>
      </c>
    </row>
    <row r="188" spans="1:8" x14ac:dyDescent="0.25">
      <c r="A188" s="90">
        <v>45773</v>
      </c>
      <c r="B188" s="91" t="str">
        <v>UN 3314</v>
      </c>
      <c r="C188" s="92" t="str">
        <v xml:space="preserve">DIFFERENTIAL WASHER SET INTER DI  </v>
      </c>
      <c r="D188" s="132">
        <v>1741</v>
      </c>
      <c r="E188" s="92">
        <v>5</v>
      </c>
      <c r="F188" s="92" t="str">
        <v>SET</v>
      </c>
      <c r="G188" s="92" t="str">
        <v>OUTWARD</v>
      </c>
      <c r="H188" s="93" t="str">
        <v>BHAJAN JI</v>
      </c>
    </row>
    <row r="189" spans="1:8" x14ac:dyDescent="0.25">
      <c r="A189" s="94">
        <v>45773</v>
      </c>
      <c r="B189" s="95" t="str">
        <v>UN 1882 A</v>
      </c>
      <c r="C189" s="80" t="str">
        <v>DIFFERENTIAL PIN STD ARJUN</v>
      </c>
      <c r="D189" s="133">
        <v>1741</v>
      </c>
      <c r="E189" s="80">
        <v>5</v>
      </c>
      <c r="F189" s="80" t="str">
        <v>SET</v>
      </c>
      <c r="G189" s="80" t="str">
        <v>OUTWARD</v>
      </c>
      <c r="H189" s="96" t="str">
        <v>BHAJAN JI</v>
      </c>
    </row>
    <row r="190" spans="1:8" x14ac:dyDescent="0.25">
      <c r="A190" s="90">
        <v>45773</v>
      </c>
      <c r="B190" s="91" t="str">
        <v>UN 2065 A/TR 9740</v>
      </c>
      <c r="C190" s="92" t="str">
        <v>DIFFERENTIAL GEAR KIT (O.E.) (SET OF 6)  ARJUN / INTER DI</v>
      </c>
      <c r="D190" s="132">
        <v>1741</v>
      </c>
      <c r="E190" s="92">
        <v>5</v>
      </c>
      <c r="F190" s="92" t="str">
        <v>SET</v>
      </c>
      <c r="G190" s="92" t="str">
        <v>OUTWARD</v>
      </c>
      <c r="H190" s="93" t="str">
        <v>BHAJAN JI</v>
      </c>
    </row>
    <row r="191" spans="1:8" x14ac:dyDescent="0.25">
      <c r="A191" s="94">
        <v>45773</v>
      </c>
      <c r="B191" s="95" t="str">
        <v>UN 1874</v>
      </c>
      <c r="C191" s="80" t="str">
        <v>DIFFERENTIAL CASE ARJUN</v>
      </c>
      <c r="D191" s="133">
        <v>1741</v>
      </c>
      <c r="E191" s="80">
        <v>5</v>
      </c>
      <c r="F191" s="80" t="str">
        <v>PCS</v>
      </c>
      <c r="G191" s="80" t="str">
        <v>OUTWARD</v>
      </c>
      <c r="H191" s="96" t="str">
        <v>BHAJAN JI</v>
      </c>
    </row>
    <row r="192" spans="1:8" x14ac:dyDescent="0.25">
      <c r="A192" s="90">
        <v>45776</v>
      </c>
      <c r="B192" s="91" t="str">
        <v>UN 3665</v>
      </c>
      <c r="C192" s="92" t="str">
        <v xml:space="preserve"> BREAK DISC ACTUATING ASSEMBLY INTER DI 6.5" </v>
      </c>
      <c r="D192" s="132">
        <v>1829</v>
      </c>
      <c r="E192" s="92">
        <v>6</v>
      </c>
      <c r="F192" s="92" t="str">
        <v>SET</v>
      </c>
      <c r="G192" s="92" t="str">
        <v>OUTWARD</v>
      </c>
      <c r="H192" s="93" t="str">
        <v>SHOP</v>
      </c>
    </row>
    <row r="193" spans="1:8" x14ac:dyDescent="0.25">
      <c r="A193" s="94">
        <v>45776</v>
      </c>
      <c r="B193" s="95" t="str">
        <v>UN 1969</v>
      </c>
      <c r="C193" s="80" t="str">
        <v>BREAKE DISC PLATE INTER DI</v>
      </c>
      <c r="D193" s="133">
        <v>1829</v>
      </c>
      <c r="E193" s="80">
        <v>10</v>
      </c>
      <c r="F193" s="80" t="str">
        <v>PCS</v>
      </c>
      <c r="G193" s="80" t="str">
        <v>OUTWARD</v>
      </c>
      <c r="H193" s="96" t="str">
        <v>SHOP</v>
      </c>
    </row>
    <row r="194" spans="1:8" x14ac:dyDescent="0.25">
      <c r="A194" s="90">
        <v>45776</v>
      </c>
      <c r="B194" s="91" t="str">
        <v>GK 980/UN 1375</v>
      </c>
      <c r="C194" s="92" t="str">
        <v>CENTRE PIN ARJUN</v>
      </c>
      <c r="D194" s="132">
        <v>1829</v>
      </c>
      <c r="E194" s="92">
        <v>10</v>
      </c>
      <c r="F194" s="92" t="str">
        <v>PCS</v>
      </c>
      <c r="G194" s="92" t="str">
        <v>OUTWARD</v>
      </c>
      <c r="H194" s="93" t="str">
        <v>SHOP</v>
      </c>
    </row>
    <row r="195" spans="1:8" x14ac:dyDescent="0.25">
      <c r="A195" s="94">
        <v>45776</v>
      </c>
      <c r="B195" s="95" t="str">
        <v>UN 3640</v>
      </c>
      <c r="C195" s="80" t="str">
        <v xml:space="preserve"> BREAK DISC ACTUATING INTER DI 6.5" </v>
      </c>
      <c r="D195" s="133">
        <v>1829</v>
      </c>
      <c r="E195" s="80">
        <v>20</v>
      </c>
      <c r="F195" s="80" t="str">
        <v>PCS</v>
      </c>
      <c r="G195" s="80" t="str">
        <v>OUTWARD</v>
      </c>
      <c r="H195" s="96" t="str">
        <v>SHOP</v>
      </c>
    </row>
    <row r="196" spans="1:8" x14ac:dyDescent="0.25">
      <c r="A196" s="90">
        <v>45776</v>
      </c>
      <c r="B196" s="91" t="str">
        <v>UN 1160</v>
      </c>
      <c r="C196" s="92" t="str">
        <v>AIR CLEANER MESH INTER DI</v>
      </c>
      <c r="D196" s="132">
        <v>1829</v>
      </c>
      <c r="E196" s="92">
        <v>30</v>
      </c>
      <c r="F196" s="92" t="str">
        <v>PCS</v>
      </c>
      <c r="G196" s="92" t="str">
        <v>OUTWARD</v>
      </c>
      <c r="H196" s="93" t="str">
        <v>SHOP</v>
      </c>
    </row>
    <row r="197" spans="1:8" x14ac:dyDescent="0.25">
      <c r="A197" s="94">
        <v>45776</v>
      </c>
      <c r="B197" s="95" t="str">
        <v>UN 1164</v>
      </c>
      <c r="C197" s="80" t="str">
        <v>SECONDARY MESH INTER DI</v>
      </c>
      <c r="D197" s="133">
        <v>1829</v>
      </c>
      <c r="E197" s="80">
        <v>20</v>
      </c>
      <c r="F197" s="80" t="str">
        <v>PCS</v>
      </c>
      <c r="G197" s="80" t="str">
        <v>OUTWARD</v>
      </c>
      <c r="H197" s="96" t="str">
        <v>SHOP</v>
      </c>
    </row>
    <row r="198" spans="1:8" x14ac:dyDescent="0.25">
      <c r="A198" s="90">
        <v>45776</v>
      </c>
      <c r="B198" s="91" t="str">
        <v>UN 1153</v>
      </c>
      <c r="C198" s="92" t="str">
        <v>PRE CLEANER ASSEMBLY LONG PVC NST</v>
      </c>
      <c r="D198" s="132">
        <v>1829</v>
      </c>
      <c r="E198" s="92">
        <v>19</v>
      </c>
      <c r="F198" s="92" t="str">
        <v>PCS</v>
      </c>
      <c r="G198" s="92" t="str">
        <v>OUTWARD</v>
      </c>
      <c r="H198" s="93" t="str">
        <v>SHOP</v>
      </c>
    </row>
    <row r="199" spans="1:8" x14ac:dyDescent="0.25">
      <c r="A199" s="94">
        <v>45776</v>
      </c>
      <c r="B199" s="95" t="str">
        <v>UN 1151</v>
      </c>
      <c r="C199" s="80" t="str">
        <v>PRE CLEANER ASSEMBLY PVC B/P</v>
      </c>
      <c r="D199" s="133">
        <v>1829</v>
      </c>
      <c r="E199" s="80">
        <v>36</v>
      </c>
      <c r="F199" s="80" t="str">
        <v>PCS</v>
      </c>
      <c r="G199" s="80" t="str">
        <v>OUTWARD</v>
      </c>
      <c r="H199" s="96" t="str">
        <v>SHOP</v>
      </c>
    </row>
    <row r="200" spans="1:8" x14ac:dyDescent="0.25">
      <c r="A200" s="90">
        <v>45776</v>
      </c>
      <c r="B200" s="91" t="str">
        <v>UN 1106</v>
      </c>
      <c r="C200" s="92" t="str">
        <v>AIR BREATHER CAP W/2 ORINGS PVC 585 DI</v>
      </c>
      <c r="D200" s="132">
        <v>1831</v>
      </c>
      <c r="E200" s="92">
        <v>30</v>
      </c>
      <c r="F200" s="92" t="str">
        <v>PCS</v>
      </c>
      <c r="G200" s="92" t="str">
        <v>OUTWARD</v>
      </c>
      <c r="H200" s="93" t="str">
        <v>SHOP</v>
      </c>
    </row>
    <row r="201" spans="1:8" x14ac:dyDescent="0.25">
      <c r="A201" s="94">
        <v>45776</v>
      </c>
      <c r="B201" s="95" t="str">
        <v>GK 632 B</v>
      </c>
      <c r="C201" s="80" t="str">
        <v>TIE ROD END HMT 2522  LONG BODY  (FRONT) (SET OF 2)</v>
      </c>
      <c r="D201" s="133">
        <v>1831</v>
      </c>
      <c r="E201" s="80">
        <v>4</v>
      </c>
      <c r="F201" s="80" t="str">
        <v>SET</v>
      </c>
      <c r="G201" s="80" t="str">
        <v>OUTWARD</v>
      </c>
      <c r="H201" s="96" t="str">
        <v>SHOP</v>
      </c>
    </row>
    <row r="202" spans="1:8" x14ac:dyDescent="0.25">
      <c r="A202" s="90">
        <v>45776</v>
      </c>
      <c r="B202" s="91" t="str">
        <v>GK 632 A</v>
      </c>
      <c r="C202" s="92" t="str">
        <v>TIE ROD END HMT 2522  LONG BODY  (REAR) (SET OF 2)</v>
      </c>
      <c r="D202" s="132">
        <v>1831</v>
      </c>
      <c r="E202" s="92">
        <v>4</v>
      </c>
      <c r="F202" s="92" t="str">
        <v>SET</v>
      </c>
      <c r="G202" s="92" t="str">
        <v>OUTWARD</v>
      </c>
      <c r="H202" s="93" t="str">
        <v>SHOP</v>
      </c>
    </row>
    <row r="203" spans="1:8" x14ac:dyDescent="0.25">
      <c r="A203" s="94">
        <v>45776</v>
      </c>
      <c r="B203" s="95" t="str">
        <v>UN 1905</v>
      </c>
      <c r="C203" s="80" t="str">
        <v>REAR AXLE HOUSING LH INTER</v>
      </c>
      <c r="D203" s="133">
        <v>1831</v>
      </c>
      <c r="E203" s="80">
        <v>2</v>
      </c>
      <c r="F203" s="80" t="str">
        <v>PCS</v>
      </c>
      <c r="G203" s="80" t="str">
        <v>OUTWARD</v>
      </c>
      <c r="H203" s="96" t="str">
        <v>SHOP</v>
      </c>
    </row>
    <row r="204" spans="1:8" x14ac:dyDescent="0.25">
      <c r="A204" s="90">
        <v>45776</v>
      </c>
      <c r="B204" s="91" t="str">
        <v>UN 3418</v>
      </c>
      <c r="C204" s="92" t="str">
        <v xml:space="preserve">CHOWK CABLE (L TYPE) INTER DI  </v>
      </c>
      <c r="D204" s="132">
        <v>1831</v>
      </c>
      <c r="E204" s="92">
        <v>30</v>
      </c>
      <c r="F204" s="92" t="str">
        <v>PCS</v>
      </c>
      <c r="G204" s="92" t="str">
        <v>OUTWARD</v>
      </c>
      <c r="H204" s="93" t="str">
        <v>SHOP</v>
      </c>
    </row>
    <row r="205" spans="1:8" x14ac:dyDescent="0.25">
      <c r="A205" s="94">
        <v>45776</v>
      </c>
      <c r="B205" s="95" t="str">
        <v>GK 1190/UN 010</v>
      </c>
      <c r="C205" s="80" t="str">
        <v>FLY WHEEL RING JOHN DEERE  142 TEETH</v>
      </c>
      <c r="D205" s="133">
        <v>1831</v>
      </c>
      <c r="E205" s="80">
        <v>6</v>
      </c>
      <c r="F205" s="80" t="str">
        <v>PCS</v>
      </c>
      <c r="G205" s="80" t="str">
        <v>OUTWARD</v>
      </c>
      <c r="H205" s="96" t="str">
        <v>SHOP</v>
      </c>
    </row>
    <row r="206" spans="1:8" x14ac:dyDescent="0.25">
      <c r="A206" s="90">
        <v>45776</v>
      </c>
      <c r="B206" s="91" t="str">
        <v>TOP LINK ASSY J.D 5203</v>
      </c>
      <c r="C206" s="92" t="str">
        <v>TOP LINK ASSY J.D 5203</v>
      </c>
      <c r="D206" s="132">
        <v>1831</v>
      </c>
      <c r="E206" s="92">
        <v>2</v>
      </c>
      <c r="F206" s="92" t="str">
        <v>PCS</v>
      </c>
      <c r="G206" s="92" t="str">
        <v>OUTWARD</v>
      </c>
      <c r="H206" s="93" t="str">
        <v>SHOP</v>
      </c>
    </row>
    <row r="207" spans="1:8" x14ac:dyDescent="0.25">
      <c r="A207" s="94">
        <v>45776</v>
      </c>
      <c r="B207" s="95" t="str">
        <v>LEVELLING ASSY J.D 5310</v>
      </c>
      <c r="C207" s="80" t="str">
        <v>LEVELLING ASSY J.D 5310</v>
      </c>
      <c r="D207" s="133">
        <v>1831</v>
      </c>
      <c r="E207" s="80">
        <v>4</v>
      </c>
      <c r="F207" s="80" t="str">
        <v>PCS</v>
      </c>
      <c r="G207" s="80" t="str">
        <v>OUTWARD</v>
      </c>
      <c r="H207" s="96" t="str">
        <v>SHOP</v>
      </c>
    </row>
    <row r="208" spans="1:8" x14ac:dyDescent="0.25">
      <c r="A208" s="90">
        <v>45776</v>
      </c>
      <c r="B208" s="91" t="str">
        <v>UN 1372</v>
      </c>
      <c r="C208" s="92" t="str">
        <v>CENTRE PIN INTER DI</v>
      </c>
      <c r="D208" s="132">
        <v>1831</v>
      </c>
      <c r="E208" s="92">
        <v>10</v>
      </c>
      <c r="F208" s="92" t="str">
        <v>PCS</v>
      </c>
      <c r="G208" s="92" t="str">
        <v>OUTWARD</v>
      </c>
      <c r="H208" s="93" t="str">
        <v>SHOP</v>
      </c>
    </row>
    <row r="209" spans="1:8" x14ac:dyDescent="0.25">
      <c r="A209" s="94">
        <v>45776</v>
      </c>
      <c r="B209" s="95" t="str">
        <v>1P 3060 CTMMB</v>
      </c>
      <c r="C209" s="80" t="str">
        <v xml:space="preserve">HYD. PUMP HEAVY MM </v>
      </c>
      <c r="D209" s="133">
        <v>1831</v>
      </c>
      <c r="E209" s="80">
        <v>5</v>
      </c>
      <c r="F209" s="80" t="str">
        <v>PCS</v>
      </c>
      <c r="G209" s="80" t="str">
        <v>OUTWARD</v>
      </c>
      <c r="H209" s="96" t="str">
        <v>SHOP</v>
      </c>
    </row>
    <row r="210" spans="1:8" x14ac:dyDescent="0.25">
      <c r="A210" s="90">
        <v>45776</v>
      </c>
      <c r="B210" s="91" t="str">
        <v>1P 4044 CTMMB</v>
      </c>
      <c r="C210" s="92" t="str">
        <v>HYD PUMP MAHINDRA SINGLE</v>
      </c>
      <c r="D210" s="132">
        <v>1831</v>
      </c>
      <c r="E210" s="92">
        <v>2</v>
      </c>
      <c r="F210" s="92" t="str">
        <v>PCS</v>
      </c>
      <c r="G210" s="92" t="str">
        <v>OUTWARD</v>
      </c>
      <c r="H210" s="93" t="str">
        <v>SHOP</v>
      </c>
    </row>
    <row r="211" spans="1:8" x14ac:dyDescent="0.25">
      <c r="A211" s="94">
        <v>45776</v>
      </c>
      <c r="B211" s="95" t="str">
        <v>UN 1164</v>
      </c>
      <c r="C211" s="80" t="str">
        <v>SECONDARY MESH INTER DI</v>
      </c>
      <c r="D211" s="133">
        <v>1831</v>
      </c>
      <c r="E211" s="80">
        <v>6</v>
      </c>
      <c r="F211" s="80" t="str">
        <v>PCS</v>
      </c>
      <c r="G211" s="80" t="str">
        <v>OUTWARD</v>
      </c>
      <c r="H211" s="96" t="str">
        <v>SHOP</v>
      </c>
    </row>
    <row r="212" spans="1:8" x14ac:dyDescent="0.25">
      <c r="A212" s="90">
        <v>45776</v>
      </c>
      <c r="B212" s="91" t="str">
        <v>UN 1140</v>
      </c>
      <c r="C212" s="92" t="str">
        <v>EXHAUST  MANIFOLD YUVRAJ</v>
      </c>
      <c r="D212" s="132">
        <v>1831</v>
      </c>
      <c r="E212" s="92">
        <v>10</v>
      </c>
      <c r="F212" s="92" t="str">
        <v>PCS</v>
      </c>
      <c r="G212" s="92" t="str">
        <v>OUTWARD</v>
      </c>
      <c r="H212" s="93" t="str">
        <v>SHOP</v>
      </c>
    </row>
    <row r="213" spans="1:8" x14ac:dyDescent="0.25">
      <c r="A213" s="94">
        <v>45775</v>
      </c>
      <c r="B213" s="95">
        <v>3280524100</v>
      </c>
      <c r="C213" s="80" t="str">
        <v>PTO PLATE MAHINDRA 3 FAN, 10 TEETH</v>
      </c>
      <c r="D213" s="133">
        <v>1830</v>
      </c>
      <c r="E213" s="80">
        <v>4</v>
      </c>
      <c r="F213" s="80" t="str">
        <v>PCS</v>
      </c>
      <c r="G213" s="80" t="str">
        <v>OUTWARD</v>
      </c>
      <c r="H213" s="96" t="str">
        <v>SHOP</v>
      </c>
    </row>
    <row r="214" spans="1:8" x14ac:dyDescent="0.25">
      <c r="A214" s="90">
        <v>45775</v>
      </c>
      <c r="B214" s="91" t="str">
        <v>GK 226</v>
      </c>
      <c r="C214" s="92" t="str">
        <v>BRAKE DISC PLATE SWARAJ 735</v>
      </c>
      <c r="D214" s="132">
        <v>1823</v>
      </c>
      <c r="E214" s="92">
        <v>30</v>
      </c>
      <c r="F214" s="92" t="str">
        <v>PCS</v>
      </c>
      <c r="G214" s="92" t="str">
        <v>OUTWARD</v>
      </c>
      <c r="H214" s="93" t="str">
        <v>MANISH TRACTOR</v>
      </c>
    </row>
    <row r="215" spans="1:8" x14ac:dyDescent="0.25">
      <c r="A215" s="94">
        <v>45775</v>
      </c>
      <c r="B215" s="95">
        <v>4340459100</v>
      </c>
      <c r="C215" s="80" t="str">
        <v>DIAPHRAGM SPRING</v>
      </c>
      <c r="D215" s="133">
        <v>1823</v>
      </c>
      <c r="E215" s="80">
        <v>15</v>
      </c>
      <c r="F215" s="80" t="str">
        <v>PCS</v>
      </c>
      <c r="G215" s="80" t="str">
        <v>OUTWARD</v>
      </c>
      <c r="H215" s="96" t="str">
        <v>MANISH TRACTOR</v>
      </c>
    </row>
    <row r="216" spans="1:8" x14ac:dyDescent="0.25">
      <c r="A216" s="90">
        <v>45775</v>
      </c>
      <c r="B216" s="91" t="str">
        <v>ARSK5122</v>
      </c>
      <c r="C216" s="92" t="str">
        <v>P.P ASSY ESCORT 355/340 (11")</v>
      </c>
      <c r="D216" s="132">
        <v>1822</v>
      </c>
      <c r="E216" s="92">
        <v>2</v>
      </c>
      <c r="F216" s="92" t="str">
        <v>SET</v>
      </c>
      <c r="G216" s="92" t="str">
        <v>OUTWARD</v>
      </c>
      <c r="H216" s="93" t="str">
        <v>CITY AUTOMOBILES</v>
      </c>
    </row>
    <row r="217" spans="1:8" x14ac:dyDescent="0.25">
      <c r="A217" s="94">
        <v>45775</v>
      </c>
      <c r="B217" s="95" t="str">
        <v>ARSK5123</v>
      </c>
      <c r="C217" s="80" t="str">
        <v>PP ASSY FRAMTRAC-FORD 3600/3000 11"</v>
      </c>
      <c r="D217" s="133">
        <v>1822</v>
      </c>
      <c r="E217" s="80">
        <v>3</v>
      </c>
      <c r="F217" s="80" t="str">
        <v>SET</v>
      </c>
      <c r="G217" s="80" t="str">
        <v>OUTWARD</v>
      </c>
      <c r="H217" s="96" t="str">
        <v>CITY AUTOMOBILES</v>
      </c>
    </row>
    <row r="218" spans="1:8" x14ac:dyDescent="0.25">
      <c r="A218" s="90">
        <v>45775</v>
      </c>
      <c r="B218" s="91" t="str">
        <v>R42652202</v>
      </c>
      <c r="C218" s="92" t="str">
        <v>PRESSURE PLATE TAWA EICHER 241/242 (9.25)</v>
      </c>
      <c r="D218" s="132">
        <v>1822</v>
      </c>
      <c r="E218" s="92">
        <v>3</v>
      </c>
      <c r="F218" s="92" t="str">
        <v>PCS</v>
      </c>
      <c r="G218" s="92" t="str">
        <v>OUTWARD</v>
      </c>
      <c r="H218" s="93" t="str">
        <v>CITY AUTOMOBILES</v>
      </c>
    </row>
    <row r="219" spans="1:8" x14ac:dyDescent="0.25">
      <c r="A219" s="94">
        <v>45775</v>
      </c>
      <c r="B219" s="95" t="str">
        <v>R3250A202</v>
      </c>
      <c r="C219" s="80" t="str">
        <v>P.P TAWA MM/MF 10"</v>
      </c>
      <c r="D219" s="133">
        <v>1822</v>
      </c>
      <c r="E219" s="80">
        <v>2</v>
      </c>
      <c r="F219" s="80" t="str">
        <v>PCS</v>
      </c>
      <c r="G219" s="80" t="str">
        <v>OUTWARD</v>
      </c>
      <c r="H219" s="96" t="str">
        <v>CITY AUTOMOBILES</v>
      </c>
    </row>
    <row r="220" spans="1:8" x14ac:dyDescent="0.25">
      <c r="A220" s="90">
        <v>45775</v>
      </c>
      <c r="B220" s="91">
        <v>4340454100</v>
      </c>
      <c r="C220" s="92" t="str">
        <v>P.P TAWA NH MAIN</v>
      </c>
      <c r="D220" s="132">
        <v>1822</v>
      </c>
      <c r="E220" s="92">
        <v>2</v>
      </c>
      <c r="F220" s="92" t="str">
        <v>PCS</v>
      </c>
      <c r="G220" s="92" t="str">
        <v>OUTWARD</v>
      </c>
      <c r="H220" s="93" t="str">
        <v>CITY AUTOMOBILES</v>
      </c>
    </row>
    <row r="221" spans="1:8" x14ac:dyDescent="0.25">
      <c r="A221" s="94">
        <v>45775</v>
      </c>
      <c r="B221" s="95">
        <v>3280820100</v>
      </c>
      <c r="C221" s="80" t="str">
        <v>CLUTCH PLATE SK / SW 4 FAN (CUT PAD)</v>
      </c>
      <c r="D221" s="133">
        <v>1822</v>
      </c>
      <c r="E221" s="80">
        <v>6</v>
      </c>
      <c r="F221" s="80" t="str">
        <v>PCS</v>
      </c>
      <c r="G221" s="80" t="str">
        <v>OUTWARD</v>
      </c>
      <c r="H221" s="96" t="str">
        <v>CITY AUTOMOBILES</v>
      </c>
    </row>
    <row r="222" spans="1:8" x14ac:dyDescent="0.25">
      <c r="A222" s="90">
        <v>45775</v>
      </c>
      <c r="B222" s="91">
        <v>3280587100</v>
      </c>
      <c r="C222" s="92" t="str">
        <v>CLUTCH PLATE SONALIKA 5 FAN 8 TEETH</v>
      </c>
      <c r="D222" s="132">
        <v>1822</v>
      </c>
      <c r="E222" s="92">
        <v>4</v>
      </c>
      <c r="F222" s="92" t="str">
        <v>PCS</v>
      </c>
      <c r="G222" s="92" t="str">
        <v>OUTWARD</v>
      </c>
      <c r="H222" s="93" t="str">
        <v>CITY AUTOMOBILES</v>
      </c>
    </row>
    <row r="223" spans="1:8" x14ac:dyDescent="0.25">
      <c r="A223" s="94">
        <v>45775</v>
      </c>
      <c r="B223" s="95" t="str">
        <v>R983067915</v>
      </c>
      <c r="C223" s="80" t="str">
        <v>HYD. PUMP SONALIKA RX 16CC</v>
      </c>
      <c r="D223" s="133">
        <v>1822</v>
      </c>
      <c r="E223" s="80">
        <v>8</v>
      </c>
      <c r="F223" s="80" t="str">
        <v>PCS</v>
      </c>
      <c r="G223" s="80" t="str">
        <v>OUTWARD</v>
      </c>
      <c r="H223" s="96" t="str">
        <v>CITY AUTOMOBILES</v>
      </c>
    </row>
    <row r="224" spans="1:8" x14ac:dyDescent="0.25">
      <c r="A224" s="90">
        <v>45775</v>
      </c>
      <c r="B224" s="91" t="str">
        <v>UN 3409 A</v>
      </c>
      <c r="C224" s="92" t="str">
        <v xml:space="preserve">BATTERY BOX MKM (OIB)  </v>
      </c>
      <c r="D224" s="132" t="str">
        <v>1816,1818, 1821</v>
      </c>
      <c r="E224" s="92">
        <v>1</v>
      </c>
      <c r="F224" s="92" t="str">
        <v>SET</v>
      </c>
      <c r="G224" s="92" t="str">
        <v>OUTWARD</v>
      </c>
      <c r="H224" s="93" t="str">
        <v>GURU AUTO</v>
      </c>
    </row>
    <row r="225" spans="1:8" x14ac:dyDescent="0.25">
      <c r="A225" s="94">
        <v>45775</v>
      </c>
      <c r="B225" s="95" t="str">
        <v>8658182020ALU</v>
      </c>
      <c r="C225" s="80" t="str">
        <v xml:space="preserve">RADIATOR BHOOMIPUTRA 475  DI   </v>
      </c>
      <c r="D225" s="133" t="str">
        <v>1816,1818, 1821</v>
      </c>
      <c r="E225" s="80">
        <v>2</v>
      </c>
      <c r="F225" s="80" t="str">
        <v>PCS</v>
      </c>
      <c r="G225" s="80" t="str">
        <v>OUTWARD</v>
      </c>
      <c r="H225" s="96" t="str">
        <v>GURU AUTO</v>
      </c>
    </row>
    <row r="226" spans="1:8" x14ac:dyDescent="0.25">
      <c r="A226" s="90">
        <v>45775</v>
      </c>
      <c r="B226" s="91" t="str">
        <v>GK 088</v>
      </c>
      <c r="C226" s="92" t="str">
        <v>CLUTCH PLATE SONALIKA / SWARAJ  4 WING  8 TEETH</v>
      </c>
      <c r="D226" s="132" t="str">
        <v>1816,1818, 1821</v>
      </c>
      <c r="E226" s="92">
        <v>2</v>
      </c>
      <c r="F226" s="92" t="str">
        <v>PCS</v>
      </c>
      <c r="G226" s="92" t="str">
        <v>OUTWARD</v>
      </c>
      <c r="H226" s="93" t="str">
        <v>GURU AUTO</v>
      </c>
    </row>
    <row r="227" spans="1:8" x14ac:dyDescent="0.25">
      <c r="A227" s="94">
        <v>45775</v>
      </c>
      <c r="B227" s="95" t="str">
        <v>8641112010ALU</v>
      </c>
      <c r="C227" s="80" t="str">
        <v xml:space="preserve">RADIATOR SONALIKA TRACTOR 735/740 DI (45/35 HP) </v>
      </c>
      <c r="D227" s="133" t="str">
        <v>1816,1818, 1821</v>
      </c>
      <c r="E227" s="80">
        <v>2</v>
      </c>
      <c r="F227" s="80" t="str">
        <v>PCS</v>
      </c>
      <c r="G227" s="80" t="str">
        <v>OUTWARD</v>
      </c>
      <c r="H227" s="96" t="str">
        <v>GURU AUTO</v>
      </c>
    </row>
    <row r="228" spans="1:8" x14ac:dyDescent="0.25">
      <c r="A228" s="90">
        <v>45775</v>
      </c>
      <c r="B228" s="91" t="str">
        <v>UN 3408</v>
      </c>
      <c r="C228" s="92" t="str">
        <v xml:space="preserve">BATTERY BOX MKM N/M (SMALL)  </v>
      </c>
      <c r="D228" s="132" t="str">
        <v>1816,1818, 1821</v>
      </c>
      <c r="E228" s="92">
        <v>3</v>
      </c>
      <c r="F228" s="92" t="str">
        <v>SET</v>
      </c>
      <c r="G228" s="92" t="str">
        <v>OUTWARD</v>
      </c>
      <c r="H228" s="93" t="str">
        <v>GURU AUTO</v>
      </c>
    </row>
    <row r="229" spans="1:8" x14ac:dyDescent="0.25">
      <c r="A229" s="94">
        <v>45775</v>
      </c>
      <c r="B229" s="95" t="str">
        <v>R983067922</v>
      </c>
      <c r="C229" s="80" t="str">
        <v>HYD.PUMP SWARAJ PTL14CC (POWER STG)</v>
      </c>
      <c r="D229" s="133" t="str">
        <v>1816,1818, 1821</v>
      </c>
      <c r="E229" s="80">
        <v>1</v>
      </c>
      <c r="F229" s="80" t="str">
        <v>PCS</v>
      </c>
      <c r="G229" s="80" t="str">
        <v>OUTWARD</v>
      </c>
      <c r="H229" s="96" t="str">
        <v>GURU AUTO</v>
      </c>
    </row>
    <row r="230" spans="1:8" x14ac:dyDescent="0.25">
      <c r="A230" s="90">
        <v>45775</v>
      </c>
      <c r="B230" s="91" t="str">
        <v>R983068737</v>
      </c>
      <c r="C230" s="92" t="str">
        <v>HYD.PUMP SWARAJ 855 XM (19CC)</v>
      </c>
      <c r="D230" s="132" t="str">
        <v>1816,1818, 1821</v>
      </c>
      <c r="E230" s="92">
        <v>1</v>
      </c>
      <c r="F230" s="92" t="str">
        <v>PCS</v>
      </c>
      <c r="G230" s="92" t="str">
        <v>OUTWARD</v>
      </c>
      <c r="H230" s="93" t="str">
        <v>GURU AUTO</v>
      </c>
    </row>
    <row r="231" spans="1:8" x14ac:dyDescent="0.25">
      <c r="A231" s="94">
        <v>45775</v>
      </c>
      <c r="B231" s="95" t="str">
        <v>R983032309</v>
      </c>
      <c r="C231" s="80" t="str">
        <v>HYD. PUMP SWARAJ 19CC (OUTER)</v>
      </c>
      <c r="D231" s="133" t="str">
        <v>1816,1818, 1821</v>
      </c>
      <c r="E231" s="80">
        <v>1</v>
      </c>
      <c r="F231" s="80" t="str">
        <v>PCS</v>
      </c>
      <c r="G231" s="80" t="str">
        <v>OUTWARD</v>
      </c>
      <c r="H231" s="96" t="str">
        <v>GURU AUTO</v>
      </c>
    </row>
    <row r="232" spans="1:8" x14ac:dyDescent="0.25">
      <c r="A232" s="90">
        <v>45775</v>
      </c>
      <c r="B232" s="91" t="str">
        <v>R983032292</v>
      </c>
      <c r="C232" s="92" t="str">
        <v>HYD PUMP SWARAJ 735 FE 12CC</v>
      </c>
      <c r="D232" s="132" t="str">
        <v>1816,1818, 1821</v>
      </c>
      <c r="E232" s="92">
        <v>1</v>
      </c>
      <c r="F232" s="92" t="str">
        <v>PCS</v>
      </c>
      <c r="G232" s="92" t="str">
        <v>OUTWARD</v>
      </c>
      <c r="H232" s="93" t="str">
        <v>GURU AUTO</v>
      </c>
    </row>
    <row r="233" spans="1:8" x14ac:dyDescent="0.25">
      <c r="A233" s="94">
        <v>45775</v>
      </c>
      <c r="B233" s="95" t="str">
        <v>R983020978</v>
      </c>
      <c r="C233" s="80" t="str">
        <v>HYD PUMP SW 724 FE , 735 FE (16 CC)</v>
      </c>
      <c r="D233" s="133" t="str">
        <v>1816,1818, 1821</v>
      </c>
      <c r="E233" s="80">
        <v>1</v>
      </c>
      <c r="F233" s="80" t="str">
        <v>PCS</v>
      </c>
      <c r="G233" s="80" t="str">
        <v>OUTWARD</v>
      </c>
      <c r="H233" s="96" t="str">
        <v>GURU AUTO</v>
      </c>
    </row>
    <row r="234" spans="1:8" x14ac:dyDescent="0.25">
      <c r="A234" s="90">
        <v>45775</v>
      </c>
      <c r="B234" s="91" t="str">
        <v>R983067914</v>
      </c>
      <c r="C234" s="92" t="str">
        <v>HYD PUMP FARMTRAC 16.5 CC</v>
      </c>
      <c r="D234" s="132" t="str">
        <v>1816,1818, 1821</v>
      </c>
      <c r="E234" s="92">
        <v>1</v>
      </c>
      <c r="F234" s="92" t="str">
        <v>PCS</v>
      </c>
      <c r="G234" s="92" t="str">
        <v>OUTWARD</v>
      </c>
      <c r="H234" s="93" t="str">
        <v>GURU AUTO</v>
      </c>
    </row>
    <row r="235" spans="1:8" x14ac:dyDescent="0.25">
      <c r="A235" s="94">
        <v>45775</v>
      </c>
      <c r="B235" s="95" t="str">
        <v>R983032352</v>
      </c>
      <c r="C235" s="80" t="str">
        <v>HYD PUMP FT45/55 12CC</v>
      </c>
      <c r="D235" s="133" t="str">
        <v>1816,1818, 1821</v>
      </c>
      <c r="E235" s="80">
        <v>1</v>
      </c>
      <c r="F235" s="80" t="str">
        <v>PCS</v>
      </c>
      <c r="G235" s="80" t="str">
        <v>OUTWARD</v>
      </c>
      <c r="H235" s="96" t="str">
        <v>GURU AUTO</v>
      </c>
    </row>
    <row r="236" spans="1:8" x14ac:dyDescent="0.25">
      <c r="A236" s="90">
        <v>45775</v>
      </c>
      <c r="B236" s="91" t="str">
        <v>601AD00005C</v>
      </c>
      <c r="C236" s="92" t="str">
        <v>HYD PUMP FARMTRAC DOUBLE (18CC + 11CC)</v>
      </c>
      <c r="D236" s="132" t="str">
        <v>1816,1818, 1821</v>
      </c>
      <c r="E236" s="92">
        <v>1</v>
      </c>
      <c r="F236" s="92" t="str">
        <v>PCS</v>
      </c>
      <c r="G236" s="92" t="str">
        <v>OUTWARD</v>
      </c>
      <c r="H236" s="93" t="str">
        <v>GURU AUTO</v>
      </c>
    </row>
    <row r="237" spans="1:8" x14ac:dyDescent="0.25">
      <c r="A237" s="94">
        <v>45775</v>
      </c>
      <c r="B237" s="95" t="str">
        <v>1P 3028 ASOOB</v>
      </c>
      <c r="C237" s="80" t="str">
        <v xml:space="preserve">HYD PUMP ITL 4x4 </v>
      </c>
      <c r="D237" s="133" t="str">
        <v>1816,1818, 1821</v>
      </c>
      <c r="E237" s="80">
        <v>2</v>
      </c>
      <c r="F237" s="80" t="str">
        <v>PCS</v>
      </c>
      <c r="G237" s="80" t="str">
        <v>OUTWARD</v>
      </c>
      <c r="H237" s="96" t="str">
        <v>GURU AUTO</v>
      </c>
    </row>
    <row r="238" spans="1:8" x14ac:dyDescent="0.25">
      <c r="A238" s="90">
        <v>45775</v>
      </c>
      <c r="B238" s="91" t="str">
        <v>R983032376</v>
      </c>
      <c r="C238" s="92" t="str">
        <v>HYD. PUMP SONALIKA 12CC</v>
      </c>
      <c r="D238" s="132" t="str">
        <v>1816,1818, 1821</v>
      </c>
      <c r="E238" s="92">
        <v>2</v>
      </c>
      <c r="F238" s="92" t="str">
        <v>PCS</v>
      </c>
      <c r="G238" s="92" t="str">
        <v>OUTWARD</v>
      </c>
      <c r="H238" s="93" t="str">
        <v>GURU AUTO</v>
      </c>
    </row>
    <row r="239" spans="1:8" x14ac:dyDescent="0.25">
      <c r="A239" s="94">
        <v>45775</v>
      </c>
      <c r="B239" s="95" t="str">
        <v>R983032370</v>
      </c>
      <c r="C239" s="80" t="str">
        <v>HYD.PUMP SK DI 60 ACE POWR STG 9.5CC</v>
      </c>
      <c r="D239" s="133" t="str">
        <v>1816,1818, 1821</v>
      </c>
      <c r="E239" s="80">
        <v>1</v>
      </c>
      <c r="F239" s="80" t="str">
        <v>PCS</v>
      </c>
      <c r="G239" s="80" t="str">
        <v>OUTWARD</v>
      </c>
      <c r="H239" s="96" t="str">
        <v>GURU AUTO</v>
      </c>
    </row>
    <row r="240" spans="1:8" x14ac:dyDescent="0.25">
      <c r="A240" s="90">
        <v>45775</v>
      </c>
      <c r="B240" s="91">
        <v>1280355100</v>
      </c>
      <c r="C240" s="92" t="str">
        <v>P.P ASSY ESCORTS D/F</v>
      </c>
      <c r="D240" s="132" t="str">
        <v>1816,1818, 1821</v>
      </c>
      <c r="E240" s="92">
        <v>1</v>
      </c>
      <c r="F240" s="92" t="str">
        <v>SET</v>
      </c>
      <c r="G240" s="92" t="str">
        <v>OUTWARD</v>
      </c>
      <c r="H240" s="93" t="str">
        <v>GURU AUTO</v>
      </c>
    </row>
    <row r="241" spans="1:8" x14ac:dyDescent="0.25">
      <c r="A241" s="94">
        <v>45775</v>
      </c>
      <c r="B241" s="95">
        <v>3280606100</v>
      </c>
      <c r="C241" s="80" t="str">
        <v>CLUTCH PLATE FT 60/ESCORT 6SPRING 11"</v>
      </c>
      <c r="D241" s="133" t="str">
        <v>1816,1818, 1821</v>
      </c>
      <c r="E241" s="80">
        <v>1</v>
      </c>
      <c r="F241" s="80" t="str">
        <v>PCS</v>
      </c>
      <c r="G241" s="80" t="str">
        <v>OUTWARD</v>
      </c>
      <c r="H241" s="96" t="str">
        <v>GURU AUTO</v>
      </c>
    </row>
    <row r="242" spans="1:8" x14ac:dyDescent="0.25">
      <c r="A242" s="90">
        <v>45775</v>
      </c>
      <c r="B242" s="91">
        <v>3280498100</v>
      </c>
      <c r="C242" s="92" t="str">
        <v>CLUTCH PLATE EICHER 11" 10 TEETH</v>
      </c>
      <c r="D242" s="132" t="str">
        <v>1816,1818, 1821</v>
      </c>
      <c r="E242" s="92">
        <v>2</v>
      </c>
      <c r="F242" s="92" t="str">
        <v>PCS</v>
      </c>
      <c r="G242" s="92" t="str">
        <v>OUTWARD</v>
      </c>
      <c r="H242" s="93" t="str">
        <v>GURU AUTO</v>
      </c>
    </row>
    <row r="243" spans="1:8" x14ac:dyDescent="0.25">
      <c r="A243" s="94">
        <v>45775</v>
      </c>
      <c r="B243" s="95" t="str">
        <v>UN 3466</v>
      </c>
      <c r="C243" s="80" t="str">
        <v xml:space="preserve">BATTERY BOX COVER (BIG) INTER  </v>
      </c>
      <c r="D243" s="133" t="str">
        <v>1816,1818, 1821</v>
      </c>
      <c r="E243" s="80">
        <v>1</v>
      </c>
      <c r="F243" s="80" t="str">
        <v>PCS</v>
      </c>
      <c r="G243" s="80" t="str">
        <v>OUTWARD</v>
      </c>
      <c r="H243" s="96" t="str">
        <v>GURU AUTO</v>
      </c>
    </row>
    <row r="244" spans="1:8" x14ac:dyDescent="0.25">
      <c r="A244" s="90">
        <v>45775</v>
      </c>
      <c r="B244" s="91" t="str">
        <v>UN 3467</v>
      </c>
      <c r="C244" s="92" t="str">
        <v xml:space="preserve">BATTERY BOX COVER (SMALL) INTER  </v>
      </c>
      <c r="D244" s="132" t="str">
        <v>1816,1818, 1821</v>
      </c>
      <c r="E244" s="92">
        <v>4</v>
      </c>
      <c r="F244" s="92" t="str">
        <v>PCS</v>
      </c>
      <c r="G244" s="92" t="str">
        <v>OUTWARD</v>
      </c>
      <c r="H244" s="93" t="str">
        <v>GURU AUTO</v>
      </c>
    </row>
    <row r="245" spans="1:8" x14ac:dyDescent="0.25">
      <c r="A245" s="94">
        <v>45775</v>
      </c>
      <c r="B245" s="95" t="str">
        <v>1P 4036 4036 AOOOB</v>
      </c>
      <c r="C245" s="80" t="str">
        <v>HYD PUMP EICHER DOUBLE</v>
      </c>
      <c r="D245" s="133" t="str">
        <v>1816,1818, 1821</v>
      </c>
      <c r="E245" s="80">
        <v>1</v>
      </c>
      <c r="F245" s="80" t="str">
        <v>PCS</v>
      </c>
      <c r="G245" s="80" t="str">
        <v>OUTWARD</v>
      </c>
      <c r="H245" s="96" t="str">
        <v>GURU AUTO</v>
      </c>
    </row>
    <row r="246" spans="1:8" x14ac:dyDescent="0.25">
      <c r="A246" s="90">
        <v>45775</v>
      </c>
      <c r="B246" s="91" t="str">
        <v>1P 3055 3036 AOOOOB</v>
      </c>
      <c r="C246" s="92" t="str">
        <v>HYD PUMP  EICHER VALTRA</v>
      </c>
      <c r="D246" s="132" t="str">
        <v>1816,1818, 1821</v>
      </c>
      <c r="E246" s="92">
        <v>1</v>
      </c>
      <c r="F246" s="92" t="str">
        <v>PCS</v>
      </c>
      <c r="G246" s="92" t="str">
        <v>OUTWARD</v>
      </c>
      <c r="H246" s="93" t="str">
        <v>GURU AUTO</v>
      </c>
    </row>
    <row r="247" spans="1:8" x14ac:dyDescent="0.25">
      <c r="A247" s="94">
        <v>45775</v>
      </c>
      <c r="B247" s="95" t="str">
        <v>1P 4060 4027 CTOOOY</v>
      </c>
      <c r="C247" s="80" t="str">
        <v>HYD PUMP NOVO ARJUN Y MANIFOLD</v>
      </c>
      <c r="D247" s="133" t="str">
        <v>1816,1818, 1821</v>
      </c>
      <c r="E247" s="80">
        <v>1</v>
      </c>
      <c r="F247" s="80" t="str">
        <v>PCS</v>
      </c>
      <c r="G247" s="80" t="str">
        <v>OUTWARD</v>
      </c>
      <c r="H247" s="96" t="str">
        <v>GURU AUTO</v>
      </c>
    </row>
    <row r="248" spans="1:8" x14ac:dyDescent="0.25">
      <c r="A248" s="90">
        <v>45775</v>
      </c>
      <c r="B248" s="91" t="str">
        <v>4040 4027 CTMMTO</v>
      </c>
      <c r="C248" s="92" t="str">
        <v xml:space="preserve">HYD PUMP M&amp;M Y M/F </v>
      </c>
      <c r="D248" s="132" t="str">
        <v>1816,1818, 1821</v>
      </c>
      <c r="E248" s="92">
        <v>1</v>
      </c>
      <c r="F248" s="92" t="str">
        <v>PCS</v>
      </c>
      <c r="G248" s="92" t="str">
        <v>OUTWARD</v>
      </c>
      <c r="H248" s="93" t="str">
        <v>GURU AUTO</v>
      </c>
    </row>
    <row r="249" spans="1:8" x14ac:dyDescent="0.25">
      <c r="A249" s="94">
        <v>45775</v>
      </c>
      <c r="B249" s="95" t="str">
        <v>GK 2412</v>
      </c>
      <c r="C249" s="80" t="str">
        <v>TROLLEY PIPE 40''   EPDM (MALE + FEMALE)</v>
      </c>
      <c r="D249" s="133" t="str">
        <v>1824, 1825</v>
      </c>
      <c r="E249" s="80">
        <v>60</v>
      </c>
      <c r="F249" s="80" t="str">
        <v>PCS</v>
      </c>
      <c r="G249" s="80" t="str">
        <v>OUTWARD</v>
      </c>
      <c r="H249" s="96" t="str">
        <v>SHOP</v>
      </c>
    </row>
    <row r="250" spans="1:8" x14ac:dyDescent="0.25">
      <c r="A250" s="90">
        <v>45775</v>
      </c>
      <c r="B250" s="91" t="str">
        <v>601AD00006C</v>
      </c>
      <c r="C250" s="92" t="str">
        <v>HYD PUMP ARJUN 445 DOUBLE (12CC + 8CC)</v>
      </c>
      <c r="D250" s="132" t="str">
        <v>1824, 1825</v>
      </c>
      <c r="E250" s="92">
        <v>4</v>
      </c>
      <c r="F250" s="92" t="str">
        <v>PCS</v>
      </c>
      <c r="G250" s="92" t="str">
        <v>OUTWARD</v>
      </c>
      <c r="H250" s="93" t="str">
        <v>SHOP</v>
      </c>
    </row>
    <row r="251" spans="1:8" x14ac:dyDescent="0.25">
      <c r="A251" s="94">
        <v>45775</v>
      </c>
      <c r="B251" s="95" t="str">
        <v>UN 1464</v>
      </c>
      <c r="C251" s="80" t="str">
        <v>TIE ROD TUBE BIG INTER DI</v>
      </c>
      <c r="D251" s="133" t="str">
        <v>1824, 1825</v>
      </c>
      <c r="E251" s="80">
        <v>6</v>
      </c>
      <c r="F251" s="80" t="str">
        <v>PCS</v>
      </c>
      <c r="G251" s="80" t="str">
        <v>OUTWARD</v>
      </c>
      <c r="H251" s="96" t="str">
        <v>SHOP</v>
      </c>
    </row>
    <row r="252" spans="1:8" x14ac:dyDescent="0.25">
      <c r="A252" s="90">
        <v>45775</v>
      </c>
      <c r="B252" s="91" t="str">
        <v>601AD00007C</v>
      </c>
      <c r="C252" s="92" t="str">
        <v>HYD PUMP J.D 5310 W/BRACKET (20CC + 12CC)</v>
      </c>
      <c r="D252" s="132" t="str">
        <v>1824, 1825</v>
      </c>
      <c r="E252" s="92">
        <v>4</v>
      </c>
      <c r="F252" s="92" t="str">
        <v>PCS</v>
      </c>
      <c r="G252" s="92" t="str">
        <v>OUTWARD</v>
      </c>
      <c r="H252" s="93" t="str">
        <v>SHOP</v>
      </c>
    </row>
    <row r="253" spans="1:8" x14ac:dyDescent="0.25">
      <c r="A253" s="94">
        <v>45775</v>
      </c>
      <c r="B253" s="95" t="str">
        <v>GK 2440 A</v>
      </c>
      <c r="C253" s="80" t="str">
        <v>TROLLEY PIPE FEMALE + BENJO T 36'' EPDM</v>
      </c>
      <c r="D253" s="133" t="str">
        <v>1824, 1825</v>
      </c>
      <c r="E253" s="80">
        <v>10</v>
      </c>
      <c r="F253" s="80" t="str">
        <v>PCS</v>
      </c>
      <c r="G253" s="80" t="str">
        <v>OUTWARD</v>
      </c>
      <c r="H253" s="96" t="str">
        <v>SHOP</v>
      </c>
    </row>
    <row r="254" spans="1:8" x14ac:dyDescent="0.25">
      <c r="A254" s="90">
        <v>45775</v>
      </c>
      <c r="B254" s="91" t="str">
        <v>UN 1905 A</v>
      </c>
      <c r="C254" s="92" t="str">
        <v>REAR AXLE HOUSING RH INTER</v>
      </c>
      <c r="D254" s="132" t="str">
        <v>1824, 1825</v>
      </c>
      <c r="E254" s="92">
        <v>1</v>
      </c>
      <c r="F254" s="92" t="str">
        <v>PCS</v>
      </c>
      <c r="G254" s="92" t="str">
        <v>OUTWARD</v>
      </c>
      <c r="H254" s="93" t="str">
        <v>SHOP</v>
      </c>
    </row>
    <row r="255" spans="1:8" x14ac:dyDescent="0.25">
      <c r="A255" s="94">
        <v>45775</v>
      </c>
      <c r="B255" s="95" t="str">
        <v>UN 1905</v>
      </c>
      <c r="C255" s="80" t="str">
        <v>REAR AXLE HOUSING LH INTER</v>
      </c>
      <c r="D255" s="133" t="str">
        <v>1824, 1825</v>
      </c>
      <c r="E255" s="80">
        <v>1</v>
      </c>
      <c r="F255" s="80" t="str">
        <v>PCS</v>
      </c>
      <c r="G255" s="80" t="str">
        <v>OUTWARD</v>
      </c>
      <c r="H255" s="96" t="str">
        <v>SHOP</v>
      </c>
    </row>
    <row r="256" spans="1:8" x14ac:dyDescent="0.25">
      <c r="A256" s="90">
        <v>45775</v>
      </c>
      <c r="B256" s="91" t="str">
        <v>UN 1121</v>
      </c>
      <c r="C256" s="92" t="str">
        <v>EXHAUST MANIFOLD 4 CYL. INTER</v>
      </c>
      <c r="D256" s="132" t="str">
        <v>1824, 1825</v>
      </c>
      <c r="E256" s="92">
        <v>4</v>
      </c>
      <c r="F256" s="92" t="str">
        <v>PCS</v>
      </c>
      <c r="G256" s="92" t="str">
        <v>OUTWARD</v>
      </c>
      <c r="H256" s="93" t="str">
        <v>SHOP</v>
      </c>
    </row>
    <row r="257" spans="1:8" x14ac:dyDescent="0.25">
      <c r="A257" s="94">
        <v>45775</v>
      </c>
      <c r="B257" s="95" t="str">
        <v>UN 1122</v>
      </c>
      <c r="C257" s="80" t="str">
        <v>EXHAUST MANIFOLD 3 CYL. INTER DI</v>
      </c>
      <c r="D257" s="133" t="str">
        <v>1824, 1825</v>
      </c>
      <c r="E257" s="80">
        <v>4</v>
      </c>
      <c r="F257" s="80" t="str">
        <v>PCS</v>
      </c>
      <c r="G257" s="80" t="str">
        <v>OUTWARD</v>
      </c>
      <c r="H257" s="96" t="str">
        <v>SHOP</v>
      </c>
    </row>
    <row r="258" spans="1:8" x14ac:dyDescent="0.25">
      <c r="A258" s="90">
        <v>45775</v>
      </c>
      <c r="B258" s="91" t="str">
        <v>UN 1991</v>
      </c>
      <c r="C258" s="92" t="str">
        <v>BREAK PATTI NST</v>
      </c>
      <c r="D258" s="132" t="str">
        <v>1824, 1825</v>
      </c>
      <c r="E258" s="92">
        <v>60</v>
      </c>
      <c r="F258" s="92" t="str">
        <v>PCS</v>
      </c>
      <c r="G258" s="92" t="str">
        <v>OUTWARD</v>
      </c>
      <c r="H258" s="93" t="str">
        <v>SHOP</v>
      </c>
    </row>
    <row r="259" spans="1:8" x14ac:dyDescent="0.25">
      <c r="A259" s="94">
        <v>45775</v>
      </c>
      <c r="B259" s="95" t="str">
        <v>GK 906/UN 1412</v>
      </c>
      <c r="C259" s="80" t="str">
        <v>FRONT WHEEL HUB 6 HOLE ARJUN</v>
      </c>
      <c r="D259" s="133" t="str">
        <v>1824, 1825</v>
      </c>
      <c r="E259" s="80">
        <v>2</v>
      </c>
      <c r="F259" s="80" t="str">
        <v>PCS</v>
      </c>
      <c r="G259" s="80" t="str">
        <v>OUTWARD</v>
      </c>
      <c r="H259" s="96" t="str">
        <v>SHOP</v>
      </c>
    </row>
    <row r="260" spans="1:8" x14ac:dyDescent="0.25">
      <c r="A260" s="90">
        <v>45775</v>
      </c>
      <c r="B260" s="91" t="str">
        <v>UN 1979</v>
      </c>
      <c r="C260" s="92" t="str">
        <v>BREAKE BALL INTER</v>
      </c>
      <c r="D260" s="132" t="str">
        <v>1824, 1825</v>
      </c>
      <c r="E260" s="92">
        <v>60</v>
      </c>
      <c r="F260" s="92" t="str">
        <v>PCS</v>
      </c>
      <c r="G260" s="92" t="str">
        <v>OUTWARD</v>
      </c>
      <c r="H260" s="93" t="str">
        <v>SHOP</v>
      </c>
    </row>
    <row r="261" spans="1:8" x14ac:dyDescent="0.25">
      <c r="A261" s="94">
        <v>45775</v>
      </c>
      <c r="B261" s="95" t="str">
        <v>GK 564/UN 1460</v>
      </c>
      <c r="C261" s="80" t="str">
        <v xml:space="preserve">TIE ROD ASSY. MKM (80 MM) </v>
      </c>
      <c r="D261" s="133" t="str">
        <v>1824, 1825</v>
      </c>
      <c r="E261" s="80">
        <v>4</v>
      </c>
      <c r="F261" s="80" t="str">
        <v>SET</v>
      </c>
      <c r="G261" s="80" t="str">
        <v>OUTWARD</v>
      </c>
      <c r="H261" s="96" t="str">
        <v>SHOP</v>
      </c>
    </row>
    <row r="262" spans="1:8" x14ac:dyDescent="0.25">
      <c r="A262" s="90">
        <v>45775</v>
      </c>
      <c r="B262" s="91" t="str">
        <v>UN 2651 C</v>
      </c>
      <c r="C262" s="92" t="str">
        <v xml:space="preserve">LINCH PIN LIGHT COMMON  </v>
      </c>
      <c r="D262" s="132" t="str">
        <v>1824, 1825</v>
      </c>
      <c r="E262" s="92">
        <v>72</v>
      </c>
      <c r="F262" s="92" t="str">
        <v>PCS</v>
      </c>
      <c r="G262" s="92" t="str">
        <v>OUTWARD</v>
      </c>
      <c r="H262" s="93" t="str">
        <v>SHOP</v>
      </c>
    </row>
    <row r="263" spans="1:8" x14ac:dyDescent="0.25">
      <c r="A263" s="94">
        <v>45775</v>
      </c>
      <c r="B263" s="95" t="str">
        <v>UN 1450/GK 553</v>
      </c>
      <c r="C263" s="80" t="str">
        <v>TRACK ROD INTER DI</v>
      </c>
      <c r="D263" s="133" t="str">
        <v>1824, 1825</v>
      </c>
      <c r="E263" s="80">
        <v>2</v>
      </c>
      <c r="F263" s="80" t="str">
        <v>PCS</v>
      </c>
      <c r="G263" s="80" t="str">
        <v>OUTWARD</v>
      </c>
      <c r="H263" s="96" t="str">
        <v>SHOP</v>
      </c>
    </row>
    <row r="264" spans="1:8" x14ac:dyDescent="0.25">
      <c r="A264" s="90">
        <v>45775</v>
      </c>
      <c r="B264" s="91" t="str">
        <v>UN 1615</v>
      </c>
      <c r="C264" s="92" t="str">
        <v>SEAT CUSHION BOTTOM INTER</v>
      </c>
      <c r="D264" s="132" t="str">
        <v>1824, 1825</v>
      </c>
      <c r="E264" s="92">
        <v>2</v>
      </c>
      <c r="F264" s="92" t="str">
        <v>PCS</v>
      </c>
      <c r="G264" s="92" t="str">
        <v>OUTWARD</v>
      </c>
      <c r="H264" s="93" t="str">
        <v>SHOP</v>
      </c>
    </row>
    <row r="265" spans="1:8" x14ac:dyDescent="0.25">
      <c r="A265" s="94">
        <v>45775</v>
      </c>
      <c r="B265" s="95" t="str">
        <v>UN 1614</v>
      </c>
      <c r="C265" s="80" t="str">
        <v>SEAT CUSHION TOP INTER</v>
      </c>
      <c r="D265" s="133" t="str">
        <v>1824, 1825</v>
      </c>
      <c r="E265" s="80">
        <v>2</v>
      </c>
      <c r="F265" s="80" t="str">
        <v>PCS</v>
      </c>
      <c r="G265" s="80" t="str">
        <v>OUTWARD</v>
      </c>
      <c r="H265" s="96" t="str">
        <v>SHOP</v>
      </c>
    </row>
    <row r="266" spans="1:8" x14ac:dyDescent="0.25">
      <c r="A266" s="90">
        <v>45775</v>
      </c>
      <c r="B266" s="91" t="str">
        <v>UN 1151</v>
      </c>
      <c r="C266" s="92" t="str">
        <v>PRE CLEANER ASSEMBLY PVC B/P</v>
      </c>
      <c r="D266" s="132" t="str">
        <v>1824, 1825</v>
      </c>
      <c r="E266" s="92">
        <v>2</v>
      </c>
      <c r="F266" s="92" t="str">
        <v>PCS</v>
      </c>
      <c r="G266" s="92" t="str">
        <v>OUTWARD</v>
      </c>
      <c r="H266" s="93" t="str">
        <v>SHOP</v>
      </c>
    </row>
    <row r="267" spans="1:8" x14ac:dyDescent="0.25">
      <c r="A267" s="94">
        <v>45775</v>
      </c>
      <c r="B267" s="95" t="str">
        <v>UN 1166</v>
      </c>
      <c r="C267" s="80" t="str">
        <v>PRE CLEANER ASSY YUVRAJ</v>
      </c>
      <c r="D267" s="133" t="str">
        <v>1824, 1825</v>
      </c>
      <c r="E267" s="80">
        <v>2</v>
      </c>
      <c r="F267" s="80" t="str">
        <v>PCS</v>
      </c>
      <c r="G267" s="80" t="str">
        <v>OUTWARD</v>
      </c>
      <c r="H267" s="96" t="str">
        <v>SHOP</v>
      </c>
    </row>
    <row r="268" spans="1:8" x14ac:dyDescent="0.25">
      <c r="A268" s="90">
        <v>45775</v>
      </c>
      <c r="B268" s="91" t="str">
        <v>GK 819</v>
      </c>
      <c r="C268" s="92" t="str">
        <v>STG SHAFT HMT 5911 798 MM</v>
      </c>
      <c r="D268" s="132" t="str">
        <v>1824, 1825</v>
      </c>
      <c r="E268" s="92">
        <v>4</v>
      </c>
      <c r="F268" s="92" t="str">
        <v>PCS</v>
      </c>
      <c r="G268" s="92" t="str">
        <v>OUTWARD</v>
      </c>
      <c r="H268" s="93" t="str">
        <v>SHOP</v>
      </c>
    </row>
    <row r="269" spans="1:8" x14ac:dyDescent="0.25">
      <c r="A269" s="94">
        <v>45775</v>
      </c>
      <c r="B269" s="95" t="str">
        <v>GK 752/UN 1567</v>
      </c>
      <c r="C269" s="80" t="str">
        <v>STG SHAFT INTER DI RANE TYPE (BRG. SIZE INT 53) 692 MM</v>
      </c>
      <c r="D269" s="133" t="str">
        <v>1824, 1825</v>
      </c>
      <c r="E269" s="80">
        <v>4</v>
      </c>
      <c r="F269" s="80" t="str">
        <v>PCS</v>
      </c>
      <c r="G269" s="80" t="str">
        <v>OUTWARD</v>
      </c>
      <c r="H269" s="96" t="str">
        <v>SHOP</v>
      </c>
    </row>
    <row r="270" spans="1:8" x14ac:dyDescent="0.25">
      <c r="A270" s="90">
        <v>45773</v>
      </c>
      <c r="B270" s="91" t="str">
        <v>DS 126</v>
      </c>
      <c r="C270" s="92" t="str">
        <v xml:space="preserve"> REAR AXLE POWERTRAC SMALL PLATE 22 T (NUT TYPE)</v>
      </c>
      <c r="D270" s="132">
        <v>1811</v>
      </c>
      <c r="E270" s="92">
        <v>1</v>
      </c>
      <c r="F270" s="92" t="str">
        <v>PCS</v>
      </c>
      <c r="G270" s="92" t="str">
        <v>OUTWARD</v>
      </c>
      <c r="H270" s="93" t="str">
        <v>PREM MOTORS</v>
      </c>
    </row>
    <row r="271" spans="1:8" x14ac:dyDescent="0.25">
      <c r="A271" s="94">
        <v>45773</v>
      </c>
      <c r="B271" s="95" t="str">
        <v>GK 1231</v>
      </c>
      <c r="C271" s="80" t="str">
        <v>AIR FILTER SET ARJUN / JOHN DEERE  (PU) (SET OF 2)</v>
      </c>
      <c r="D271" s="133">
        <v>1811</v>
      </c>
      <c r="E271" s="80">
        <v>24</v>
      </c>
      <c r="F271" s="80" t="str">
        <v>SET</v>
      </c>
      <c r="G271" s="80" t="str">
        <v>OUTWARD</v>
      </c>
      <c r="H271" s="96" t="str">
        <v>PREM MOTORS</v>
      </c>
    </row>
    <row r="272" spans="1:8" x14ac:dyDescent="0.25">
      <c r="A272" s="90">
        <v>45773</v>
      </c>
      <c r="B272" s="91" t="str">
        <v>GK 1398</v>
      </c>
      <c r="C272" s="92" t="str">
        <v>HYD. FILTER JOHN DEERE O/M SPIN ON</v>
      </c>
      <c r="D272" s="132">
        <v>1811</v>
      </c>
      <c r="E272" s="92">
        <v>12</v>
      </c>
      <c r="F272" s="92" t="str">
        <v>PCS</v>
      </c>
      <c r="G272" s="92" t="str">
        <v>OUTWARD</v>
      </c>
      <c r="H272" s="93" t="str">
        <v>PREM MOTORS</v>
      </c>
    </row>
    <row r="273" spans="1:8" x14ac:dyDescent="0.25">
      <c r="A273" s="94">
        <v>45773</v>
      </c>
      <c r="B273" s="95" t="str">
        <v>GK 007/UN 3691</v>
      </c>
      <c r="C273" s="80" t="str">
        <v>OIL BRAKE PLATE  NEW HOLLAND  6.5" 22 TEETH</v>
      </c>
      <c r="D273" s="133">
        <v>1811</v>
      </c>
      <c r="E273" s="80">
        <v>12</v>
      </c>
      <c r="F273" s="80" t="str">
        <v>PCS</v>
      </c>
      <c r="G273" s="80" t="str">
        <v>OUTWARD</v>
      </c>
      <c r="H273" s="96" t="str">
        <v>PREM MOTORS</v>
      </c>
    </row>
    <row r="274" spans="1:8" x14ac:dyDescent="0.25">
      <c r="A274" s="90">
        <v>45773</v>
      </c>
      <c r="B274" s="91" t="str">
        <v>GK 1400</v>
      </c>
      <c r="C274" s="92" t="str">
        <v>HYD. FILTER JOHN DEERE N/M KRISH (SPIN ON)</v>
      </c>
      <c r="D274" s="132">
        <v>1811</v>
      </c>
      <c r="E274" s="92">
        <v>6</v>
      </c>
      <c r="F274" s="92" t="str">
        <v>PCS</v>
      </c>
      <c r="G274" s="92" t="str">
        <v>OUTWARD</v>
      </c>
      <c r="H274" s="93" t="str">
        <v>PREM MOTORS</v>
      </c>
    </row>
    <row r="275" spans="1:8" x14ac:dyDescent="0.25">
      <c r="A275" s="94">
        <v>45773</v>
      </c>
      <c r="B275" s="95" t="str">
        <v>GK 1268</v>
      </c>
      <c r="C275" s="80" t="str">
        <v>OIL FILTER SWARAJ 735 (KIRLOSKAR PAPER)</v>
      </c>
      <c r="D275" s="133">
        <v>1811</v>
      </c>
      <c r="E275" s="80">
        <v>20</v>
      </c>
      <c r="F275" s="80" t="str">
        <v>PCS</v>
      </c>
      <c r="G275" s="80" t="str">
        <v>OUTWARD</v>
      </c>
      <c r="H275" s="96" t="str">
        <v>PREM MOTORS</v>
      </c>
    </row>
    <row r="276" spans="1:8" x14ac:dyDescent="0.25">
      <c r="A276" s="90">
        <v>45773</v>
      </c>
      <c r="B276" s="91" t="str">
        <v>GK 1326</v>
      </c>
      <c r="C276" s="92" t="str">
        <v>OIL FILTER FORD / FARMTRAC SPIN ON</v>
      </c>
      <c r="D276" s="132">
        <v>1811</v>
      </c>
      <c r="E276" s="92">
        <v>10</v>
      </c>
      <c r="F276" s="92" t="str">
        <v>PCS</v>
      </c>
      <c r="G276" s="92" t="str">
        <v>OUTWARD</v>
      </c>
      <c r="H276" s="93" t="str">
        <v>PREM MOTORS</v>
      </c>
    </row>
    <row r="277" spans="1:8" x14ac:dyDescent="0.25">
      <c r="A277" s="94">
        <v>45773</v>
      </c>
      <c r="B277" s="95" t="str">
        <v>GK 1297</v>
      </c>
      <c r="C277" s="80" t="str">
        <v>SUCTION STRAINER SONALIKA N/M (BELEN TYPE)</v>
      </c>
      <c r="D277" s="133">
        <v>1811</v>
      </c>
      <c r="E277" s="80">
        <v>10</v>
      </c>
      <c r="F277" s="80" t="str">
        <v>PCS</v>
      </c>
      <c r="G277" s="80" t="str">
        <v>OUTWARD</v>
      </c>
      <c r="H277" s="96" t="str">
        <v>PREM MOTORS</v>
      </c>
    </row>
    <row r="278" spans="1:8" x14ac:dyDescent="0.25">
      <c r="A278" s="90">
        <v>45773</v>
      </c>
      <c r="B278" s="91" t="str">
        <v>GK 1308</v>
      </c>
      <c r="C278" s="92" t="str">
        <v>OIL FILTER MF-245 DI SPIN ON</v>
      </c>
      <c r="D278" s="132">
        <v>1811</v>
      </c>
      <c r="E278" s="92">
        <v>20</v>
      </c>
      <c r="F278" s="92" t="str">
        <v>PCS</v>
      </c>
      <c r="G278" s="92" t="str">
        <v>OUTWARD</v>
      </c>
      <c r="H278" s="93" t="str">
        <v>PREM MOTORS</v>
      </c>
    </row>
    <row r="279" spans="1:8" x14ac:dyDescent="0.25">
      <c r="A279" s="94">
        <v>45773</v>
      </c>
      <c r="B279" s="95" t="str">
        <v>GK 1291</v>
      </c>
      <c r="C279" s="80" t="str">
        <v>OIL FILTER SONALIKA  N/M SPIN ON (FORD TYPE)</v>
      </c>
      <c r="D279" s="133">
        <v>1811</v>
      </c>
      <c r="E279" s="80">
        <v>20</v>
      </c>
      <c r="F279" s="80" t="str">
        <v>PCS</v>
      </c>
      <c r="G279" s="80" t="str">
        <v>OUTWARD</v>
      </c>
      <c r="H279" s="96" t="str">
        <v>PREM MOTORS</v>
      </c>
    </row>
    <row r="280" spans="1:8" x14ac:dyDescent="0.25">
      <c r="A280" s="90">
        <v>45773</v>
      </c>
      <c r="B280" s="91" t="str">
        <v>GK 1292</v>
      </c>
      <c r="C280" s="92" t="str">
        <v>HYD.  FILTER SONALIKA N/M SPIN ON</v>
      </c>
      <c r="D280" s="132">
        <v>1811</v>
      </c>
      <c r="E280" s="92">
        <v>30</v>
      </c>
      <c r="F280" s="92" t="str">
        <v>PCS</v>
      </c>
      <c r="G280" s="92" t="str">
        <v>OUTWARD</v>
      </c>
      <c r="H280" s="93" t="str">
        <v>PREM MOTORS</v>
      </c>
    </row>
    <row r="281" spans="1:8" x14ac:dyDescent="0.25">
      <c r="A281" s="94">
        <v>45773</v>
      </c>
      <c r="B281" s="95" t="str">
        <v>GK 1384/GK 1350</v>
      </c>
      <c r="C281" s="80" t="str">
        <v>FUEL FILTER POWERTRAC N/M</v>
      </c>
      <c r="D281" s="133">
        <v>1811</v>
      </c>
      <c r="E281" s="80">
        <v>20</v>
      </c>
      <c r="F281" s="80" t="str">
        <v>PCS</v>
      </c>
      <c r="G281" s="80" t="str">
        <v>OUTWARD</v>
      </c>
      <c r="H281" s="96" t="str">
        <v>PREM MOTORS</v>
      </c>
    </row>
    <row r="282" spans="1:8" x14ac:dyDescent="0.25">
      <c r="A282" s="90">
        <v>45773</v>
      </c>
      <c r="B282" s="91" t="str">
        <v>UN 1388 A</v>
      </c>
      <c r="C282" s="92" t="str">
        <v>FRONT AXLE SUPPORT INTER DI</v>
      </c>
      <c r="D282" s="132">
        <v>1810</v>
      </c>
      <c r="E282" s="92">
        <v>2</v>
      </c>
      <c r="F282" s="92" t="str">
        <v>PCS</v>
      </c>
      <c r="G282" s="92" t="str">
        <v>OUTWARD</v>
      </c>
      <c r="H282" s="93" t="str">
        <v>RAHUL MOTOR</v>
      </c>
    </row>
    <row r="283" spans="1:8" x14ac:dyDescent="0.25">
      <c r="A283" s="94">
        <v>45773</v>
      </c>
      <c r="B283" s="95" t="str">
        <v>GK 003/UN 3695</v>
      </c>
      <c r="C283" s="80" t="str">
        <v>OIL BRAKE PLATE  MKM 6.5" 18 TEETH</v>
      </c>
      <c r="D283" s="133">
        <v>1812</v>
      </c>
      <c r="E283" s="80">
        <v>12</v>
      </c>
      <c r="F283" s="80" t="str">
        <v>PCS</v>
      </c>
      <c r="G283" s="80" t="str">
        <v>OUTWARD</v>
      </c>
      <c r="H283" s="96" t="str">
        <v>AMIT MOTORS</v>
      </c>
    </row>
    <row r="284" spans="1:8" x14ac:dyDescent="0.25">
      <c r="A284" s="90">
        <v>45773</v>
      </c>
      <c r="B284" s="91" t="str">
        <v>GK 031 A/UN 3723 A</v>
      </c>
      <c r="C284" s="92" t="str">
        <v>OIL STEEL PLATE  MKM N/M (THIN) 6.5"</v>
      </c>
      <c r="D284" s="132">
        <v>1812</v>
      </c>
      <c r="E284" s="92">
        <v>16</v>
      </c>
      <c r="F284" s="92" t="str">
        <v>PCS</v>
      </c>
      <c r="G284" s="92" t="str">
        <v>OUTWARD</v>
      </c>
      <c r="H284" s="93" t="str">
        <v>AMIT MOTORS</v>
      </c>
    </row>
    <row r="285" spans="1:8" x14ac:dyDescent="0.25">
      <c r="A285" s="94">
        <v>45773</v>
      </c>
      <c r="B285" s="95" t="str">
        <v>GK 1230</v>
      </c>
      <c r="C285" s="80" t="str">
        <v>AIR FILTER INTER DI (PU)</v>
      </c>
      <c r="D285" s="133">
        <v>1812</v>
      </c>
      <c r="E285" s="80">
        <v>48</v>
      </c>
      <c r="F285" s="80" t="str">
        <v>PCS</v>
      </c>
      <c r="G285" s="80" t="str">
        <v>OUTWARD</v>
      </c>
      <c r="H285" s="96" t="str">
        <v>AMIT MOTORS</v>
      </c>
    </row>
    <row r="286" spans="1:8" x14ac:dyDescent="0.25">
      <c r="A286" s="90">
        <v>45773</v>
      </c>
      <c r="B286" s="91" t="str">
        <v>GK 225</v>
      </c>
      <c r="C286" s="92" t="str">
        <v xml:space="preserve">BRAKE DISC PLATE MAHINDRA </v>
      </c>
      <c r="D286" s="132">
        <v>1812</v>
      </c>
      <c r="E286" s="92">
        <v>80</v>
      </c>
      <c r="F286" s="92" t="str">
        <v>PCS</v>
      </c>
      <c r="G286" s="92" t="str">
        <v>OUTWARD</v>
      </c>
      <c r="H286" s="93" t="str">
        <v>AMIT MOTORS</v>
      </c>
    </row>
    <row r="287" spans="1:8" x14ac:dyDescent="0.25">
      <c r="A287" s="94">
        <v>45773</v>
      </c>
      <c r="B287" s="95" t="str">
        <v>UN 3665</v>
      </c>
      <c r="C287" s="80" t="str">
        <v xml:space="preserve"> BREAK DISC ACTUATING ASSEMBLY INTER DI 6.5" </v>
      </c>
      <c r="D287" s="133">
        <v>1812</v>
      </c>
      <c r="E287" s="80">
        <v>20</v>
      </c>
      <c r="F287" s="80" t="str">
        <v>SET</v>
      </c>
      <c r="G287" s="80" t="str">
        <v>OUTWARD</v>
      </c>
      <c r="H287" s="96" t="str">
        <v>AMIT MOTORS</v>
      </c>
    </row>
    <row r="288" spans="1:8" x14ac:dyDescent="0.25">
      <c r="A288" s="90">
        <v>45773</v>
      </c>
      <c r="B288" s="91" t="str">
        <v>BATTERY TRAY INTER</v>
      </c>
      <c r="C288" s="92" t="str">
        <v>BATTERY TRAY INTER</v>
      </c>
      <c r="D288" s="132">
        <v>1817</v>
      </c>
      <c r="E288" s="92">
        <v>24</v>
      </c>
      <c r="F288" s="92" t="str">
        <v>PCS</v>
      </c>
      <c r="G288" s="92" t="str">
        <v>OUTWARD</v>
      </c>
      <c r="H288" s="93" t="str">
        <v>HARYANA TRACTOR</v>
      </c>
    </row>
    <row r="289" spans="1:8" x14ac:dyDescent="0.25">
      <c r="A289" s="94">
        <v>45773</v>
      </c>
      <c r="B289" s="95" t="str">
        <v>UN 1121</v>
      </c>
      <c r="C289" s="80" t="str">
        <v>EXHAUST MANIFOLD 4 CYL. INTER</v>
      </c>
      <c r="D289" s="133">
        <v>1819</v>
      </c>
      <c r="E289" s="80">
        <v>4</v>
      </c>
      <c r="F289" s="80" t="str">
        <v>PCS</v>
      </c>
      <c r="G289" s="80" t="str">
        <v>OUTWARD</v>
      </c>
      <c r="H289" s="96" t="str">
        <v>AMIT GOOD LUCK</v>
      </c>
    </row>
    <row r="290" spans="1:8" x14ac:dyDescent="0.25">
      <c r="A290" s="90">
        <v>45773</v>
      </c>
      <c r="B290" s="91" t="str">
        <v>UN 1388 D</v>
      </c>
      <c r="C290" s="92" t="str">
        <v>FRONT AXLE SUPPORT MKM</v>
      </c>
      <c r="D290" s="132">
        <v>1819</v>
      </c>
      <c r="E290" s="92">
        <v>4</v>
      </c>
      <c r="F290" s="92" t="str">
        <v>PCS</v>
      </c>
      <c r="G290" s="92" t="str">
        <v>OUTWARD</v>
      </c>
      <c r="H290" s="93" t="str">
        <v>AMIT GOOD LUCK</v>
      </c>
    </row>
    <row r="291" spans="1:8" x14ac:dyDescent="0.25">
      <c r="A291" s="94">
        <v>45773</v>
      </c>
      <c r="B291" s="95" t="str">
        <v>UN 2595</v>
      </c>
      <c r="C291" s="80" t="str">
        <v xml:space="preserve">KNUCKLE PIN 585  </v>
      </c>
      <c r="D291" s="133">
        <v>1819</v>
      </c>
      <c r="E291" s="80">
        <v>60</v>
      </c>
      <c r="F291" s="80" t="str">
        <v>PCS</v>
      </c>
      <c r="G291" s="80" t="str">
        <v>OUTWARD</v>
      </c>
      <c r="H291" s="96" t="str">
        <v>AMIT GOOD LUCK</v>
      </c>
    </row>
    <row r="292" spans="1:8" x14ac:dyDescent="0.25">
      <c r="A292" s="90">
        <v>45773</v>
      </c>
      <c r="B292" s="91" t="str">
        <v>UN 3425</v>
      </c>
      <c r="C292" s="92" t="str">
        <v xml:space="preserve">COOLANT BOTTLE 475 DI  </v>
      </c>
      <c r="D292" s="132">
        <v>1819</v>
      </c>
      <c r="E292" s="92">
        <v>5</v>
      </c>
      <c r="F292" s="92" t="str">
        <v>PCS</v>
      </c>
      <c r="G292" s="92" t="str">
        <v>OUTWARD</v>
      </c>
      <c r="H292" s="93" t="str">
        <v>AMIT GOOD LUCK</v>
      </c>
    </row>
    <row r="293" spans="1:8" x14ac:dyDescent="0.25">
      <c r="A293" s="94">
        <v>45773</v>
      </c>
      <c r="B293" s="95" t="str">
        <v>UN 2599</v>
      </c>
      <c r="C293" s="80" t="str">
        <v xml:space="preserve">LEVELLING ASSY NST  </v>
      </c>
      <c r="D293" s="133">
        <v>1819</v>
      </c>
      <c r="E293" s="80">
        <v>6</v>
      </c>
      <c r="F293" s="80" t="str">
        <v>PCS</v>
      </c>
      <c r="G293" s="80" t="str">
        <v>OUTWARD</v>
      </c>
      <c r="H293" s="96" t="str">
        <v>AMIT GOOD LUCK</v>
      </c>
    </row>
    <row r="294" spans="1:8" x14ac:dyDescent="0.25">
      <c r="A294" s="90">
        <v>45773</v>
      </c>
      <c r="B294" s="91" t="str">
        <v>UN 1563</v>
      </c>
      <c r="C294" s="92" t="str">
        <v>SECTOR SHAFT RANE INTER DI</v>
      </c>
      <c r="D294" s="132">
        <v>1819</v>
      </c>
      <c r="E294" s="92">
        <v>2</v>
      </c>
      <c r="F294" s="92" t="str">
        <v>PCS</v>
      </c>
      <c r="G294" s="92" t="str">
        <v>OUTWARD</v>
      </c>
      <c r="H294" s="93" t="str">
        <v>AMIT GOOD LUCK</v>
      </c>
    </row>
    <row r="295" spans="1:8" x14ac:dyDescent="0.25">
      <c r="A295" s="94">
        <v>45773</v>
      </c>
      <c r="B295" s="95" t="str">
        <v>UN 1995</v>
      </c>
      <c r="C295" s="80" t="str">
        <v>BREAK PATTI SET SARPANCH</v>
      </c>
      <c r="D295" s="133">
        <v>1819</v>
      </c>
      <c r="E295" s="80">
        <v>20</v>
      </c>
      <c r="F295" s="80" t="str">
        <v>SET</v>
      </c>
      <c r="G295" s="80" t="str">
        <v>OUTWARD</v>
      </c>
      <c r="H295" s="96" t="str">
        <v>AMIT GOOD LUCK</v>
      </c>
    </row>
    <row r="296" spans="1:8" x14ac:dyDescent="0.25">
      <c r="A296" s="90">
        <v>45773</v>
      </c>
      <c r="B296" s="91" t="str">
        <v>UN 1678</v>
      </c>
      <c r="C296" s="92" t="str">
        <v>TOOL BOX INTER DI</v>
      </c>
      <c r="D296" s="132">
        <v>1819</v>
      </c>
      <c r="E296" s="92">
        <v>12</v>
      </c>
      <c r="F296" s="92" t="str">
        <v>PCS</v>
      </c>
      <c r="G296" s="92" t="str">
        <v>OUTWARD</v>
      </c>
      <c r="H296" s="93" t="str">
        <v>AMIT GOOD LUCK</v>
      </c>
    </row>
    <row r="297" spans="1:8" x14ac:dyDescent="0.25">
      <c r="A297" s="94">
        <v>45773</v>
      </c>
      <c r="B297" s="95" t="str">
        <v>UN 1751</v>
      </c>
      <c r="C297" s="80" t="str">
        <v>CLUTCH SLEEVE NST</v>
      </c>
      <c r="D297" s="133">
        <v>1819</v>
      </c>
      <c r="E297" s="80">
        <v>10</v>
      </c>
      <c r="F297" s="80" t="str">
        <v>PCS</v>
      </c>
      <c r="G297" s="80" t="str">
        <v>OUTWARD</v>
      </c>
      <c r="H297" s="96" t="str">
        <v>AMIT GOOD LUCK</v>
      </c>
    </row>
    <row r="298" spans="1:8" x14ac:dyDescent="0.25">
      <c r="A298" s="90">
        <v>45773</v>
      </c>
      <c r="B298" s="91" t="str">
        <v>UN 1388 A</v>
      </c>
      <c r="C298" s="92" t="str">
        <v>FRONT AXLE SUPPORT INTER DI</v>
      </c>
      <c r="D298" s="132">
        <v>1820</v>
      </c>
      <c r="E298" s="92">
        <v>5</v>
      </c>
      <c r="F298" s="92" t="str">
        <v>PCS</v>
      </c>
      <c r="G298" s="92" t="str">
        <v>OUTWARD</v>
      </c>
      <c r="H298" s="93" t="str">
        <v>SHOP</v>
      </c>
    </row>
    <row r="299" spans="1:8" x14ac:dyDescent="0.25">
      <c r="A299" s="94">
        <v>45773</v>
      </c>
      <c r="B299" s="95">
        <v>4340427100</v>
      </c>
      <c r="C299" s="80" t="str">
        <v>CL. LEVER KIT HMT (60 HP) DCA PIN TY</v>
      </c>
      <c r="D299" s="133">
        <v>1820</v>
      </c>
      <c r="E299" s="80">
        <v>6</v>
      </c>
      <c r="F299" s="80" t="str">
        <v>SET</v>
      </c>
      <c r="G299" s="80" t="str">
        <v>OUTWARD</v>
      </c>
      <c r="H299" s="96" t="str">
        <v>SHOP</v>
      </c>
    </row>
    <row r="300" spans="1:8" x14ac:dyDescent="0.25">
      <c r="A300" s="90">
        <v>45773</v>
      </c>
      <c r="B300" s="91" t="str">
        <v>GK 1240</v>
      </c>
      <c r="C300" s="92" t="str">
        <v>HYD. FILTER ARJUN 8" LONG</v>
      </c>
      <c r="D300" s="132">
        <v>1820</v>
      </c>
      <c r="E300" s="92">
        <v>6</v>
      </c>
      <c r="F300" s="92" t="str">
        <v>PCS</v>
      </c>
      <c r="G300" s="92" t="str">
        <v>OUTWARD</v>
      </c>
      <c r="H300" s="93" t="str">
        <v>SHOP</v>
      </c>
    </row>
    <row r="301" spans="1:8" x14ac:dyDescent="0.25">
      <c r="A301" s="94">
        <v>45773</v>
      </c>
      <c r="B301" s="95" t="str">
        <v>UN 1440 A</v>
      </c>
      <c r="C301" s="80" t="str">
        <v>STARING KNUCKLE ARM LH STEEL MKM</v>
      </c>
      <c r="D301" s="133">
        <v>1813</v>
      </c>
      <c r="E301" s="80">
        <v>6</v>
      </c>
      <c r="F301" s="80" t="str">
        <v>PCS</v>
      </c>
      <c r="G301" s="80" t="str">
        <v>OUTWARD</v>
      </c>
      <c r="H301" s="96" t="str">
        <v>SHOP</v>
      </c>
    </row>
    <row r="302" spans="1:8" x14ac:dyDescent="0.25">
      <c r="A302" s="90">
        <v>45773</v>
      </c>
      <c r="B302" s="91" t="str">
        <v>R983067922</v>
      </c>
      <c r="C302" s="92" t="str">
        <v>HYD.PUMP SWARAJ PTL14CC (POWER STG)</v>
      </c>
      <c r="D302" s="132">
        <v>1813</v>
      </c>
      <c r="E302" s="92">
        <v>8</v>
      </c>
      <c r="F302" s="92" t="str">
        <v>PCS</v>
      </c>
      <c r="G302" s="92" t="str">
        <v>OUTWARD</v>
      </c>
      <c r="H302" s="93" t="str">
        <v>SHOP</v>
      </c>
    </row>
    <row r="303" spans="1:8" x14ac:dyDescent="0.25">
      <c r="A303" s="94">
        <v>45773</v>
      </c>
      <c r="B303" s="95" t="str">
        <v>R983067915</v>
      </c>
      <c r="C303" s="80" t="str">
        <v>HYD. PUMP SONALIKA RX 16CC</v>
      </c>
      <c r="D303" s="133">
        <v>1813</v>
      </c>
      <c r="E303" s="80">
        <v>8</v>
      </c>
      <c r="F303" s="80" t="str">
        <v>PCS</v>
      </c>
      <c r="G303" s="80" t="str">
        <v>OUTWARD</v>
      </c>
      <c r="H303" s="96" t="str">
        <v>SHOP</v>
      </c>
    </row>
    <row r="304" spans="1:8" x14ac:dyDescent="0.25">
      <c r="A304" s="90">
        <v>45773</v>
      </c>
      <c r="B304" s="91">
        <v>3280613100</v>
      </c>
      <c r="C304" s="92" t="str">
        <v>CLUTCH PLATE SP/ARJUN 605 (6 SPRG 11")</v>
      </c>
      <c r="D304" s="132">
        <v>1813</v>
      </c>
      <c r="E304" s="92">
        <v>4</v>
      </c>
      <c r="F304" s="92" t="str">
        <v>PCS</v>
      </c>
      <c r="G304" s="92" t="str">
        <v>OUTWARD</v>
      </c>
      <c r="H304" s="93" t="str">
        <v>SHOP</v>
      </c>
    </row>
    <row r="305" spans="1:8" x14ac:dyDescent="0.25">
      <c r="A305" s="94">
        <v>45773</v>
      </c>
      <c r="B305" s="95" t="str">
        <v>1P 4066 4039 AOOOOB</v>
      </c>
      <c r="C305" s="80" t="str">
        <v>HYD PUMP J.D</v>
      </c>
      <c r="D305" s="133">
        <v>1813</v>
      </c>
      <c r="E305" s="80">
        <v>1</v>
      </c>
      <c r="F305" s="80" t="str">
        <v>PCS</v>
      </c>
      <c r="G305" s="80" t="str">
        <v>OUTWARD</v>
      </c>
      <c r="H305" s="96" t="str">
        <v>SHOP</v>
      </c>
    </row>
    <row r="306" spans="1:8" x14ac:dyDescent="0.25">
      <c r="A306" s="90">
        <v>45773</v>
      </c>
      <c r="B306" s="91" t="str">
        <v>601AD00004C</v>
      </c>
      <c r="C306" s="92" t="str">
        <v>MAHINDRA DOUBLE COMPACT 40 MACHINE (18CC + 8CC (LONG STUD))</v>
      </c>
      <c r="D306" s="132">
        <v>1813</v>
      </c>
      <c r="E306" s="92">
        <v>4</v>
      </c>
      <c r="F306" s="92" t="str">
        <v>PCS</v>
      </c>
      <c r="G306" s="92" t="str">
        <v>OUTWARD</v>
      </c>
      <c r="H306" s="93" t="str">
        <v>SHOP</v>
      </c>
    </row>
    <row r="307" spans="1:8" x14ac:dyDescent="0.25">
      <c r="A307" s="94">
        <v>45773</v>
      </c>
      <c r="B307" s="95" t="str">
        <v>1P 4040 4027 CTMMTO</v>
      </c>
      <c r="C307" s="80" t="str">
        <v>HYD. PUMP MM ARJUN W/O Y MF</v>
      </c>
      <c r="D307" s="133">
        <v>1813</v>
      </c>
      <c r="E307" s="80">
        <v>2</v>
      </c>
      <c r="F307" s="80" t="str">
        <v>PCS</v>
      </c>
      <c r="G307" s="80" t="str">
        <v>OUTWARD</v>
      </c>
      <c r="H307" s="96" t="str">
        <v>SHOP</v>
      </c>
    </row>
    <row r="308" spans="1:8" x14ac:dyDescent="0.25">
      <c r="A308" s="90">
        <v>45773</v>
      </c>
      <c r="B308" s="91" t="str">
        <v>UN 1633</v>
      </c>
      <c r="C308" s="92" t="str">
        <v>DELUXE SEAT INTER</v>
      </c>
      <c r="D308" s="132">
        <v>1813</v>
      </c>
      <c r="E308" s="92">
        <v>1</v>
      </c>
      <c r="F308" s="92" t="str">
        <v>PCS</v>
      </c>
      <c r="G308" s="92" t="str">
        <v>OUTWARD</v>
      </c>
      <c r="H308" s="93" t="str">
        <v>SHOP</v>
      </c>
    </row>
    <row r="309" spans="1:8" x14ac:dyDescent="0.25">
      <c r="A309" s="94">
        <v>45773</v>
      </c>
      <c r="B309" s="95" t="str">
        <v>UN 3550</v>
      </c>
      <c r="C309" s="80" t="str">
        <v>5551104R91 SPILL PIPE BENJO TYPE INTER DI  (3 CYL.)</v>
      </c>
      <c r="D309" s="133">
        <v>1813</v>
      </c>
      <c r="E309" s="80">
        <v>20</v>
      </c>
      <c r="F309" s="80" t="str">
        <v>PCS</v>
      </c>
      <c r="G309" s="80" t="str">
        <v>OUTWARD</v>
      </c>
      <c r="H309" s="96" t="str">
        <v>SHOP</v>
      </c>
    </row>
    <row r="310" spans="1:8" x14ac:dyDescent="0.25">
      <c r="A310" s="90">
        <v>45773</v>
      </c>
      <c r="B310" s="91" t="str">
        <v>GK 1071/UN 1424</v>
      </c>
      <c r="C310" s="92" t="str">
        <v>FRONT STUB AXLE LH INTER DI</v>
      </c>
      <c r="D310" s="132">
        <v>1813</v>
      </c>
      <c r="E310" s="92">
        <v>5</v>
      </c>
      <c r="F310" s="92" t="str">
        <v>PCS</v>
      </c>
      <c r="G310" s="92" t="str">
        <v>OUTWARD</v>
      </c>
      <c r="H310" s="93" t="str">
        <v>SHOP</v>
      </c>
    </row>
    <row r="311" spans="1:8" x14ac:dyDescent="0.25">
      <c r="A311" s="94">
        <v>45773</v>
      </c>
      <c r="B311" s="95" t="str">
        <v>GK 1073/UN 1426</v>
      </c>
      <c r="C311" s="80" t="str">
        <v>FRONT STUB AXLE LH NST</v>
      </c>
      <c r="D311" s="133">
        <v>1813</v>
      </c>
      <c r="E311" s="80">
        <v>5</v>
      </c>
      <c r="F311" s="80" t="str">
        <v>PCS</v>
      </c>
      <c r="G311" s="80" t="str">
        <v>OUTWARD</v>
      </c>
      <c r="H311" s="96" t="str">
        <v>SHOP</v>
      </c>
    </row>
    <row r="312" spans="1:8" x14ac:dyDescent="0.25">
      <c r="A312" s="90">
        <v>45773</v>
      </c>
      <c r="B312" s="91" t="str">
        <v>UN 1440</v>
      </c>
      <c r="C312" s="92" t="str">
        <v>STARING KNUCKLE ARM RH STEEL MKM</v>
      </c>
      <c r="D312" s="132">
        <v>1813</v>
      </c>
      <c r="E312" s="92">
        <v>6</v>
      </c>
      <c r="F312" s="92" t="str">
        <v>PCS</v>
      </c>
      <c r="G312" s="92" t="str">
        <v>OUTWARD</v>
      </c>
      <c r="H312" s="93" t="str">
        <v>SHOP</v>
      </c>
    </row>
    <row r="313" spans="1:8" x14ac:dyDescent="0.25">
      <c r="A313" s="94">
        <v>45773</v>
      </c>
      <c r="B313" s="95" t="str">
        <v>UN 2616</v>
      </c>
      <c r="C313" s="80" t="str">
        <v xml:space="preserve">LOWER LINK ASSY 3 DI (O.E) 585 DI  </v>
      </c>
      <c r="D313" s="133">
        <v>1813</v>
      </c>
      <c r="E313" s="80">
        <v>2</v>
      </c>
      <c r="F313" s="80" t="str">
        <v>PCS</v>
      </c>
      <c r="G313" s="80" t="str">
        <v>OUTWARD</v>
      </c>
      <c r="H313" s="96" t="str">
        <v>SHOP</v>
      </c>
    </row>
    <row r="314" spans="1:8" x14ac:dyDescent="0.25">
      <c r="A314" s="90">
        <v>45773</v>
      </c>
      <c r="B314" s="91">
        <v>1280318100</v>
      </c>
      <c r="C314" s="92" t="str">
        <v>P.P ASSY 434 DI / FORD 3600/ ES 355/ EICH 485</v>
      </c>
      <c r="D314" s="132">
        <v>1813</v>
      </c>
      <c r="E314" s="92">
        <v>1</v>
      </c>
      <c r="F314" s="92" t="str">
        <v>SET</v>
      </c>
      <c r="G314" s="92" t="str">
        <v>OUTWARD</v>
      </c>
      <c r="H314" s="93" t="str">
        <v>SHOP</v>
      </c>
    </row>
    <row r="315" spans="1:8" x14ac:dyDescent="0.25">
      <c r="A315" s="94">
        <v>45773</v>
      </c>
      <c r="B315" s="95" t="str">
        <v>UN 2829</v>
      </c>
      <c r="C315" s="80" t="str">
        <v xml:space="preserve">MUDGUARD U BOLT 10" (GOLDEN) INTER  </v>
      </c>
      <c r="D315" s="133">
        <v>1813</v>
      </c>
      <c r="E315" s="80">
        <v>6</v>
      </c>
      <c r="F315" s="80" t="str">
        <v>PCS</v>
      </c>
      <c r="G315" s="80" t="str">
        <v>OUTWARD</v>
      </c>
      <c r="H315" s="96" t="str">
        <v>SHOP</v>
      </c>
    </row>
    <row r="316" spans="1:8" x14ac:dyDescent="0.25">
      <c r="A316" s="90">
        <v>45773</v>
      </c>
      <c r="B316" s="91" t="str">
        <v>UN 1355</v>
      </c>
      <c r="C316" s="92" t="str">
        <v>DIESEL FILTER BRACKET 3 CYL INTER DI</v>
      </c>
      <c r="D316" s="132">
        <v>1813</v>
      </c>
      <c r="E316" s="92">
        <v>9</v>
      </c>
      <c r="F316" s="92" t="str">
        <v>PCS</v>
      </c>
      <c r="G316" s="92" t="str">
        <v>OUTWARD</v>
      </c>
      <c r="H316" s="93" t="str">
        <v>SHOP</v>
      </c>
    </row>
    <row r="317" spans="1:8" x14ac:dyDescent="0.25">
      <c r="A317" s="94">
        <v>45773</v>
      </c>
      <c r="B317" s="95" t="str">
        <v>UN 1356</v>
      </c>
      <c r="C317" s="80" t="str">
        <v>DIESEL FILTER BRACKET 4 CYL INTER DI</v>
      </c>
      <c r="D317" s="133">
        <v>1813</v>
      </c>
      <c r="E317" s="80">
        <v>15</v>
      </c>
      <c r="F317" s="80" t="str">
        <v>PCS</v>
      </c>
      <c r="G317" s="80" t="str">
        <v>OUTWARD</v>
      </c>
      <c r="H317" s="96" t="str">
        <v>SHOP</v>
      </c>
    </row>
    <row r="318" spans="1:8" x14ac:dyDescent="0.25">
      <c r="A318" s="90">
        <v>45773</v>
      </c>
      <c r="B318" s="91" t="str">
        <v>UN 1358</v>
      </c>
      <c r="C318" s="92" t="str">
        <v>DIESEL FILTER BRACKET MKM</v>
      </c>
      <c r="D318" s="132">
        <v>1813</v>
      </c>
      <c r="E318" s="92">
        <v>13</v>
      </c>
      <c r="F318" s="92" t="str">
        <v>PCS</v>
      </c>
      <c r="G318" s="92" t="str">
        <v>OUTWARD</v>
      </c>
      <c r="H318" s="93" t="str">
        <v>SHOP</v>
      </c>
    </row>
    <row r="319" spans="1:8" x14ac:dyDescent="0.25">
      <c r="A319" s="94">
        <v>45773</v>
      </c>
      <c r="B319" s="95" t="str">
        <v>8641112010ALU</v>
      </c>
      <c r="C319" s="80" t="str">
        <v xml:space="preserve">RADIATOR SONALIKA TRACTOR 735/740 DI (45/35 HP) </v>
      </c>
      <c r="D319" s="133">
        <v>1814</v>
      </c>
      <c r="E319" s="80">
        <v>2</v>
      </c>
      <c r="F319" s="80" t="str">
        <v>PCS</v>
      </c>
      <c r="G319" s="80" t="str">
        <v>OUTWARD</v>
      </c>
      <c r="H319" s="96" t="str">
        <v>SHOP</v>
      </c>
    </row>
    <row r="320" spans="1:8" x14ac:dyDescent="0.25">
      <c r="A320" s="90">
        <v>45773</v>
      </c>
      <c r="B320" s="91" t="str">
        <v>R983020977</v>
      </c>
      <c r="C320" s="92" t="str">
        <v>HYD. PUMP MAHINDRA 14 CC</v>
      </c>
      <c r="D320" s="132">
        <v>1814</v>
      </c>
      <c r="E320" s="92">
        <v>4</v>
      </c>
      <c r="F320" s="92" t="str">
        <v>PCS</v>
      </c>
      <c r="G320" s="92" t="str">
        <v>OUTWARD</v>
      </c>
      <c r="H320" s="93" t="str">
        <v>SHOP</v>
      </c>
    </row>
    <row r="321" spans="1:8" x14ac:dyDescent="0.25">
      <c r="A321" s="94">
        <v>45772</v>
      </c>
      <c r="B321" s="95" t="str">
        <v>GK 956</v>
      </c>
      <c r="C321" s="80" t="str">
        <v>FRONT WHEEL HUB EICHER 6 HOLE W/CAP 30305-32207</v>
      </c>
      <c r="D321" s="133">
        <v>1815</v>
      </c>
      <c r="E321" s="80">
        <v>4</v>
      </c>
      <c r="F321" s="80" t="str">
        <v>PCS</v>
      </c>
      <c r="G321" s="80" t="str">
        <v>OUTWARD</v>
      </c>
      <c r="H321" s="96" t="str">
        <v>HARYANA TRACTOR</v>
      </c>
    </row>
    <row r="322" spans="1:8" x14ac:dyDescent="0.25">
      <c r="A322" s="90">
        <v>45772</v>
      </c>
      <c r="B322" s="91" t="str">
        <v>BATTERY TRAY INTER</v>
      </c>
      <c r="C322" s="92" t="str">
        <v>BATTERY TRAY INTER</v>
      </c>
      <c r="D322" s="132">
        <v>1815</v>
      </c>
      <c r="E322" s="92">
        <v>100</v>
      </c>
      <c r="F322" s="92" t="str">
        <v>PCS</v>
      </c>
      <c r="G322" s="92" t="str">
        <v>OUTWARD</v>
      </c>
      <c r="H322" s="93" t="str">
        <v>HARYANA TRACTOR</v>
      </c>
    </row>
    <row r="323" spans="1:8" x14ac:dyDescent="0.25">
      <c r="A323" s="94">
        <v>45772</v>
      </c>
      <c r="B323" s="95" t="str">
        <v>UN 3408</v>
      </c>
      <c r="C323" s="80" t="str">
        <v xml:space="preserve">BATTERY BOX MKM N/M (SMALL)  </v>
      </c>
      <c r="D323" s="133">
        <v>1815</v>
      </c>
      <c r="E323" s="80">
        <v>100</v>
      </c>
      <c r="F323" s="80" t="str">
        <v>SET</v>
      </c>
      <c r="G323" s="80" t="str">
        <v>OUTWARD</v>
      </c>
      <c r="H323" s="96" t="str">
        <v>HARYANA TRACTOR</v>
      </c>
    </row>
    <row r="324" spans="1:8" x14ac:dyDescent="0.25">
      <c r="A324" s="90">
        <v>45772</v>
      </c>
      <c r="B324" s="91" t="str">
        <v>UN 1370 I</v>
      </c>
      <c r="C324" s="92" t="str">
        <v>FRONT AXLE BEAM BOW TYPE NORMAL MKM</v>
      </c>
      <c r="D324" s="132">
        <v>1815</v>
      </c>
      <c r="E324" s="92">
        <v>8</v>
      </c>
      <c r="F324" s="92" t="str">
        <v>PCS</v>
      </c>
      <c r="G324" s="92" t="str">
        <v>OUTWARD</v>
      </c>
      <c r="H324" s="93" t="str">
        <v>HARYANA TRACTOR</v>
      </c>
    </row>
    <row r="325" spans="1:8" x14ac:dyDescent="0.25">
      <c r="A325" s="94">
        <v>45772</v>
      </c>
      <c r="B325" s="95" t="str">
        <v>UN 1370 K</v>
      </c>
      <c r="C325" s="80" t="str">
        <v>FRONT AXLE BEAM BOW TYPE P/STG NORMAL MKM</v>
      </c>
      <c r="D325" s="133">
        <v>1815</v>
      </c>
      <c r="E325" s="80">
        <v>5</v>
      </c>
      <c r="F325" s="80" t="str">
        <v>PCS</v>
      </c>
      <c r="G325" s="80" t="str">
        <v>OUTWARD</v>
      </c>
      <c r="H325" s="96" t="str">
        <v>HARYANA TRACTOR</v>
      </c>
    </row>
    <row r="326" spans="1:8" x14ac:dyDescent="0.25">
      <c r="A326" s="90">
        <v>45771</v>
      </c>
      <c r="B326" s="91" t="str">
        <v>RCWBGRL1</v>
      </c>
      <c r="C326" s="92" t="str">
        <v>RADIATOR COOLANT WATER BLENDED 1 LITER</v>
      </c>
      <c r="D326" s="132">
        <v>1804</v>
      </c>
      <c r="E326" s="92">
        <v>920</v>
      </c>
      <c r="F326" s="92" t="str">
        <v>PCS</v>
      </c>
      <c r="G326" s="92" t="str">
        <v>OUTWARD</v>
      </c>
      <c r="H326" s="93" t="str">
        <v>KAKA JI</v>
      </c>
    </row>
    <row r="327" spans="1:8" x14ac:dyDescent="0.25">
      <c r="A327" s="94">
        <v>45771</v>
      </c>
      <c r="B327" s="95">
        <v>3280606100</v>
      </c>
      <c r="C327" s="80" t="str">
        <v>CLUTCH PLATE FT 60/ESCORT 6SPRING 11"</v>
      </c>
      <c r="D327" s="133">
        <v>1804</v>
      </c>
      <c r="E327" s="80">
        <v>2</v>
      </c>
      <c r="F327" s="80" t="str">
        <v>PCS</v>
      </c>
      <c r="G327" s="80" t="str">
        <v>OUTWARD</v>
      </c>
      <c r="H327" s="96" t="str">
        <v>KAKA JI</v>
      </c>
    </row>
    <row r="328" spans="1:8" x14ac:dyDescent="0.25">
      <c r="A328" s="90">
        <v>45771</v>
      </c>
      <c r="B328" s="91">
        <v>3280820100</v>
      </c>
      <c r="C328" s="92" t="str">
        <v>CLUTCH PLATE SK / SW 4 FAN (CUT PAD)</v>
      </c>
      <c r="D328" s="132">
        <v>1804</v>
      </c>
      <c r="E328" s="92">
        <v>4</v>
      </c>
      <c r="F328" s="92" t="str">
        <v>PCS</v>
      </c>
      <c r="G328" s="92" t="str">
        <v>OUTWARD</v>
      </c>
      <c r="H328" s="93" t="str">
        <v>KAKA JI</v>
      </c>
    </row>
    <row r="329" spans="1:8" x14ac:dyDescent="0.25">
      <c r="A329" s="94">
        <v>45771</v>
      </c>
      <c r="B329" s="95">
        <v>3280542100</v>
      </c>
      <c r="C329" s="80" t="str">
        <v>PTO PLATE SW / SK 12 T (DUAL CLUTCH)</v>
      </c>
      <c r="D329" s="133">
        <v>1804</v>
      </c>
      <c r="E329" s="80">
        <v>4</v>
      </c>
      <c r="F329" s="80" t="str">
        <v>PCS</v>
      </c>
      <c r="G329" s="80" t="str">
        <v>OUTWARD</v>
      </c>
      <c r="H329" s="96" t="str">
        <v>KAKA JI</v>
      </c>
    </row>
    <row r="330" spans="1:8" x14ac:dyDescent="0.25">
      <c r="A330" s="90">
        <v>45771</v>
      </c>
      <c r="B330" s="91" t="str">
        <v>UN 1672 A</v>
      </c>
      <c r="C330" s="92" t="str">
        <v>FENDER PIPE R/H BHOOMIPUTRA</v>
      </c>
      <c r="D330" s="132">
        <v>2757</v>
      </c>
      <c r="E330" s="92">
        <v>60</v>
      </c>
      <c r="F330" s="92" t="str">
        <v>PCS</v>
      </c>
      <c r="G330" s="92" t="str">
        <v>INWARD</v>
      </c>
      <c r="H330" s="93">
        <v>0</v>
      </c>
    </row>
    <row r="331" spans="1:8" x14ac:dyDescent="0.25">
      <c r="A331" s="94">
        <v>45771</v>
      </c>
      <c r="B331" s="95" t="str">
        <v>UN 1672</v>
      </c>
      <c r="C331" s="80" t="str">
        <v>FENDER PIPE L/H BHOOMIPUTRA</v>
      </c>
      <c r="D331" s="133">
        <v>2756</v>
      </c>
      <c r="E331" s="80">
        <v>60</v>
      </c>
      <c r="F331" s="80" t="str">
        <v>PCS</v>
      </c>
      <c r="G331" s="80" t="str">
        <v>INWARD</v>
      </c>
      <c r="H331" s="96">
        <v>0</v>
      </c>
    </row>
    <row r="332" spans="1:8" x14ac:dyDescent="0.25">
      <c r="A332" s="90">
        <v>45771</v>
      </c>
      <c r="B332" s="91" t="str">
        <v>UN 1151</v>
      </c>
      <c r="C332" s="92" t="str">
        <v>PRE CLEANER ASSEMBLY PVC B/P</v>
      </c>
      <c r="D332" s="132">
        <v>2755</v>
      </c>
      <c r="E332" s="92">
        <v>36</v>
      </c>
      <c r="F332" s="92" t="str">
        <v>PCS</v>
      </c>
      <c r="G332" s="92" t="str">
        <v>INWARD</v>
      </c>
      <c r="H332" s="93">
        <v>0</v>
      </c>
    </row>
    <row r="333" spans="1:8" x14ac:dyDescent="0.25">
      <c r="A333" s="94">
        <v>45771</v>
      </c>
      <c r="B333" s="95" t="str">
        <v>UN 1678</v>
      </c>
      <c r="C333" s="80" t="str">
        <v>TOOL BOX INTER DI</v>
      </c>
      <c r="D333" s="133">
        <v>2754</v>
      </c>
      <c r="E333" s="80">
        <v>500</v>
      </c>
      <c r="F333" s="80" t="str">
        <v>PCS</v>
      </c>
      <c r="G333" s="80" t="str">
        <v>INWARD</v>
      </c>
      <c r="H333" s="96">
        <v>0</v>
      </c>
    </row>
    <row r="334" spans="1:8" x14ac:dyDescent="0.25">
      <c r="A334" s="90">
        <v>45771</v>
      </c>
      <c r="B334" s="91" t="str">
        <v>BATTERY TRAY INTER</v>
      </c>
      <c r="C334" s="92" t="str">
        <v>BATTERY TRAY INTER</v>
      </c>
      <c r="D334" s="132">
        <v>2753</v>
      </c>
      <c r="E334" s="92">
        <v>124</v>
      </c>
      <c r="F334" s="92" t="str">
        <v>PCS</v>
      </c>
      <c r="G334" s="92" t="str">
        <v>INWARD</v>
      </c>
      <c r="H334" s="93">
        <v>0</v>
      </c>
    </row>
    <row r="335" spans="1:8" x14ac:dyDescent="0.25">
      <c r="A335" s="94">
        <v>45771</v>
      </c>
      <c r="B335" s="95" t="str">
        <v>UN 3413</v>
      </c>
      <c r="C335" s="80" t="str">
        <v xml:space="preserve">BATTERY H BRACKET INTER  </v>
      </c>
      <c r="D335" s="133">
        <v>2752</v>
      </c>
      <c r="E335" s="80">
        <v>50</v>
      </c>
      <c r="F335" s="80" t="str">
        <v>PCS</v>
      </c>
      <c r="G335" s="80" t="str">
        <v>INWARD</v>
      </c>
      <c r="H335" s="96">
        <v>0</v>
      </c>
    </row>
    <row r="336" spans="1:8" x14ac:dyDescent="0.25">
      <c r="A336" s="90">
        <v>45771</v>
      </c>
      <c r="B336" s="91" t="str">
        <v>UN 3408</v>
      </c>
      <c r="C336" s="92" t="str">
        <v xml:space="preserve">BATTERY BOX MKM N/M (SMALL)  </v>
      </c>
      <c r="D336" s="132">
        <v>2751</v>
      </c>
      <c r="E336" s="92">
        <v>120</v>
      </c>
      <c r="F336" s="92" t="str">
        <v>SET</v>
      </c>
      <c r="G336" s="92" t="str">
        <v>INWARD</v>
      </c>
      <c r="H336" s="93">
        <v>0</v>
      </c>
    </row>
    <row r="337" spans="1:8" x14ac:dyDescent="0.25">
      <c r="A337" s="94">
        <v>45770</v>
      </c>
      <c r="B337" s="95" t="str">
        <v>GK 1686</v>
      </c>
      <c r="C337" s="80" t="str">
        <v>ROTAVATOR BOLT W/NUT &amp; WASHER 14*38 (22 NO) ZINC</v>
      </c>
      <c r="D337" s="133">
        <v>1787</v>
      </c>
      <c r="E337" s="80">
        <v>1224</v>
      </c>
      <c r="F337" s="80" t="str">
        <v>PCS</v>
      </c>
      <c r="G337" s="80" t="str">
        <v>OUTWARD</v>
      </c>
      <c r="H337" s="96" t="str">
        <v>MUNNA SPARES</v>
      </c>
    </row>
    <row r="338" spans="1:8" x14ac:dyDescent="0.25">
      <c r="A338" s="90">
        <v>45770</v>
      </c>
      <c r="B338" s="91" t="str">
        <v>UN 1952</v>
      </c>
      <c r="C338" s="92" t="str">
        <v>HAND BREAK ASSY (COMPLETE W/WIRE) INTER DI</v>
      </c>
      <c r="D338" s="132">
        <v>1787</v>
      </c>
      <c r="E338" s="92">
        <v>5</v>
      </c>
      <c r="F338" s="92" t="str">
        <v>PCS</v>
      </c>
      <c r="G338" s="92" t="str">
        <v>OUTWARD</v>
      </c>
      <c r="H338" s="93" t="str">
        <v>MUNNA SPARES</v>
      </c>
    </row>
    <row r="339" spans="1:8" x14ac:dyDescent="0.25">
      <c r="A339" s="94">
        <v>45770</v>
      </c>
      <c r="B339" s="95" t="str">
        <v>GK 1230</v>
      </c>
      <c r="C339" s="80" t="str">
        <v>AIR FILTER INTER DI (PU)</v>
      </c>
      <c r="D339" s="133">
        <v>1787</v>
      </c>
      <c r="E339" s="80">
        <v>144</v>
      </c>
      <c r="F339" s="80" t="str">
        <v>PCS</v>
      </c>
      <c r="G339" s="80" t="str">
        <v>OUTWARD</v>
      </c>
      <c r="H339" s="96" t="str">
        <v>MUNNA SPARES</v>
      </c>
    </row>
    <row r="340" spans="1:8" x14ac:dyDescent="0.25">
      <c r="A340" s="90">
        <v>45770</v>
      </c>
      <c r="B340" s="91" t="str">
        <v>GK 1264</v>
      </c>
      <c r="C340" s="92" t="str">
        <v>AIR FILTER SWARAJ 855 XM</v>
      </c>
      <c r="D340" s="132">
        <v>1787</v>
      </c>
      <c r="E340" s="92">
        <v>24</v>
      </c>
      <c r="F340" s="92" t="str">
        <v>PCS</v>
      </c>
      <c r="G340" s="92" t="str">
        <v>OUTWARD</v>
      </c>
      <c r="H340" s="93" t="str">
        <v>MUNNA SPARES</v>
      </c>
    </row>
    <row r="341" spans="1:8" x14ac:dyDescent="0.25">
      <c r="A341" s="94">
        <v>45770</v>
      </c>
      <c r="B341" s="95" t="str">
        <v>GK 1265</v>
      </c>
      <c r="C341" s="80" t="str">
        <v>AIR FILTER SWARAJ 855 STEEL CAP STEEL JALI</v>
      </c>
      <c r="D341" s="133">
        <v>1787</v>
      </c>
      <c r="E341" s="80">
        <v>96</v>
      </c>
      <c r="F341" s="80" t="str">
        <v>PCS</v>
      </c>
      <c r="G341" s="80" t="str">
        <v>OUTWARD</v>
      </c>
      <c r="H341" s="96" t="str">
        <v>MUNNA SPARES</v>
      </c>
    </row>
    <row r="342" spans="1:8" x14ac:dyDescent="0.25">
      <c r="A342" s="90">
        <v>45770</v>
      </c>
      <c r="B342" s="91" t="str">
        <v>GK 1234</v>
      </c>
      <c r="C342" s="92" t="str">
        <v>HYD. FILTER INTER DI SPIN ON</v>
      </c>
      <c r="D342" s="132">
        <v>1787</v>
      </c>
      <c r="E342" s="92">
        <v>20</v>
      </c>
      <c r="F342" s="92" t="str">
        <v>PCS</v>
      </c>
      <c r="G342" s="92" t="str">
        <v>OUTWARD</v>
      </c>
      <c r="H342" s="93" t="str">
        <v>MUNNA SPARES</v>
      </c>
    </row>
    <row r="343" spans="1:8" x14ac:dyDescent="0.25">
      <c r="A343" s="94">
        <v>45770</v>
      </c>
      <c r="B343" s="95" t="str">
        <v>GK 1233</v>
      </c>
      <c r="C343" s="80" t="str">
        <v>OIL FILTER INTER DI SPIN ON</v>
      </c>
      <c r="D343" s="133">
        <v>1787</v>
      </c>
      <c r="E343" s="80">
        <v>50</v>
      </c>
      <c r="F343" s="80" t="str">
        <v>PCS</v>
      </c>
      <c r="G343" s="80" t="str">
        <v>OUTWARD</v>
      </c>
      <c r="H343" s="96" t="str">
        <v>MUNNA SPARES</v>
      </c>
    </row>
    <row r="344" spans="1:8" x14ac:dyDescent="0.25">
      <c r="A344" s="90">
        <v>45770</v>
      </c>
      <c r="B344" s="91" t="str">
        <v>GK 1241</v>
      </c>
      <c r="C344" s="92" t="str">
        <v>OIL FILTER YUVRAJ (SPIN ON ) AGNI</v>
      </c>
      <c r="D344" s="132">
        <v>1787</v>
      </c>
      <c r="E344" s="92">
        <v>50</v>
      </c>
      <c r="F344" s="92" t="str">
        <v>PCS</v>
      </c>
      <c r="G344" s="92" t="str">
        <v>OUTWARD</v>
      </c>
      <c r="H344" s="93" t="str">
        <v>MUNNA SPARES</v>
      </c>
    </row>
    <row r="345" spans="1:8" x14ac:dyDescent="0.25">
      <c r="A345" s="94">
        <v>45770</v>
      </c>
      <c r="B345" s="95" t="str">
        <v>GK 1309</v>
      </c>
      <c r="C345" s="80" t="str">
        <v>OIL FILTER MF 1035 PAPER</v>
      </c>
      <c r="D345" s="133">
        <v>1787</v>
      </c>
      <c r="E345" s="80">
        <v>30</v>
      </c>
      <c r="F345" s="80" t="str">
        <v>PCS</v>
      </c>
      <c r="G345" s="80" t="str">
        <v>OUTWARD</v>
      </c>
      <c r="H345" s="96" t="str">
        <v>MUNNA SPARES</v>
      </c>
    </row>
    <row r="346" spans="1:8" x14ac:dyDescent="0.25">
      <c r="A346" s="90">
        <v>45770</v>
      </c>
      <c r="B346" s="91" t="str">
        <v>GK 1308</v>
      </c>
      <c r="C346" s="92" t="str">
        <v>OIL FILTER MF-245 DI SPIN ON</v>
      </c>
      <c r="D346" s="132">
        <v>1786</v>
      </c>
      <c r="E346" s="92">
        <v>40</v>
      </c>
      <c r="F346" s="92" t="str">
        <v>PCS</v>
      </c>
      <c r="G346" s="92" t="str">
        <v>OUTWARD</v>
      </c>
      <c r="H346" s="93" t="str">
        <v>MUNNA SPARES</v>
      </c>
    </row>
    <row r="347" spans="1:8" x14ac:dyDescent="0.25">
      <c r="A347" s="94">
        <v>45770</v>
      </c>
      <c r="B347" s="95" t="str">
        <v>GK 1269</v>
      </c>
      <c r="C347" s="80" t="str">
        <v>OIL FILTER SWARAJ 735 FE / 855 STEEL JALI</v>
      </c>
      <c r="D347" s="133">
        <v>1786</v>
      </c>
      <c r="E347" s="80">
        <v>30</v>
      </c>
      <c r="F347" s="80" t="str">
        <v>PCS</v>
      </c>
      <c r="G347" s="80" t="str">
        <v>OUTWARD</v>
      </c>
      <c r="H347" s="96" t="str">
        <v>MUNNA SPARES</v>
      </c>
    </row>
    <row r="348" spans="1:8" x14ac:dyDescent="0.25">
      <c r="A348" s="90">
        <v>45770</v>
      </c>
      <c r="B348" s="91" t="str">
        <v>GK 1271</v>
      </c>
      <c r="C348" s="92" t="str">
        <v>HYD. FILTER SWARAJ  SMALL SPIN ON</v>
      </c>
      <c r="D348" s="132">
        <v>1786</v>
      </c>
      <c r="E348" s="92">
        <v>40</v>
      </c>
      <c r="F348" s="92" t="str">
        <v>PCS</v>
      </c>
      <c r="G348" s="92" t="str">
        <v>OUTWARD</v>
      </c>
      <c r="H348" s="93" t="str">
        <v>MUNNA SPARES</v>
      </c>
    </row>
    <row r="349" spans="1:8" x14ac:dyDescent="0.25">
      <c r="A349" s="94">
        <v>45770</v>
      </c>
      <c r="B349" s="95" t="str">
        <v>GK 1267</v>
      </c>
      <c r="C349" s="80" t="str">
        <v>OIL FILTER SWARAJ 939 SPIN ON</v>
      </c>
      <c r="D349" s="133">
        <v>1786</v>
      </c>
      <c r="E349" s="80">
        <v>30</v>
      </c>
      <c r="F349" s="80" t="str">
        <v>PCS</v>
      </c>
      <c r="G349" s="80" t="str">
        <v>OUTWARD</v>
      </c>
      <c r="H349" s="96" t="str">
        <v>MUNNA SPARES</v>
      </c>
    </row>
    <row r="350" spans="1:8" x14ac:dyDescent="0.25">
      <c r="A350" s="90">
        <v>45770</v>
      </c>
      <c r="B350" s="91" t="str">
        <v>GK 1361</v>
      </c>
      <c r="C350" s="92" t="str">
        <v>OIL FILTER EICHER WITHOUT NUT (SPIN ON)</v>
      </c>
      <c r="D350" s="132">
        <v>1786</v>
      </c>
      <c r="E350" s="92">
        <v>10</v>
      </c>
      <c r="F350" s="92" t="str">
        <v>PCS</v>
      </c>
      <c r="G350" s="92" t="str">
        <v>OUTWARD</v>
      </c>
      <c r="H350" s="93" t="str">
        <v>MUNNA SPARES</v>
      </c>
    </row>
    <row r="351" spans="1:8" x14ac:dyDescent="0.25">
      <c r="A351" s="94">
        <v>45770</v>
      </c>
      <c r="B351" s="95" t="str">
        <v>GK 1327</v>
      </c>
      <c r="C351" s="80" t="str">
        <v>HYD. FILTER FORD / FARMTRAC SPIN ON</v>
      </c>
      <c r="D351" s="133">
        <v>1786</v>
      </c>
      <c r="E351" s="80">
        <v>20</v>
      </c>
      <c r="F351" s="80" t="str">
        <v>PCS</v>
      </c>
      <c r="G351" s="80" t="str">
        <v>OUTWARD</v>
      </c>
      <c r="H351" s="96" t="str">
        <v>MUNNA SPARES</v>
      </c>
    </row>
    <row r="352" spans="1:8" x14ac:dyDescent="0.25">
      <c r="A352" s="90">
        <v>45770</v>
      </c>
      <c r="B352" s="91" t="str">
        <v>GK 1326</v>
      </c>
      <c r="C352" s="92" t="str">
        <v>OIL FILTER FORD / FARMTRAC SPIN ON</v>
      </c>
      <c r="D352" s="132">
        <v>1786</v>
      </c>
      <c r="E352" s="92">
        <v>30</v>
      </c>
      <c r="F352" s="92" t="str">
        <v>PCS</v>
      </c>
      <c r="G352" s="92" t="str">
        <v>OUTWARD</v>
      </c>
      <c r="H352" s="93" t="str">
        <v>MUNNA SPARES</v>
      </c>
    </row>
    <row r="353" spans="1:8" x14ac:dyDescent="0.25">
      <c r="A353" s="94">
        <v>45770</v>
      </c>
      <c r="B353" s="95" t="str">
        <v>GK 1231</v>
      </c>
      <c r="C353" s="80" t="str">
        <v>AIR FILTER SET ARJUN / JOHN DEERE  (PU) (SET OF 2)</v>
      </c>
      <c r="D353" s="133">
        <v>1786</v>
      </c>
      <c r="E353" s="80">
        <v>48</v>
      </c>
      <c r="F353" s="80" t="str">
        <v>SET</v>
      </c>
      <c r="G353" s="80" t="str">
        <v>OUTWARD</v>
      </c>
      <c r="H353" s="96" t="str">
        <v>MUNNA SPARES</v>
      </c>
    </row>
    <row r="354" spans="1:8" x14ac:dyDescent="0.25">
      <c r="A354" s="90">
        <v>45770</v>
      </c>
      <c r="B354" s="91" t="str">
        <v>GK 1220</v>
      </c>
      <c r="C354" s="92" t="str">
        <v>DIESEL FILTER SET (0.5 LTR) PAPER + NAMADA (SET OF 2)</v>
      </c>
      <c r="D354" s="132">
        <v>1786</v>
      </c>
      <c r="E354" s="92">
        <v>200</v>
      </c>
      <c r="F354" s="92" t="str">
        <v>SET</v>
      </c>
      <c r="G354" s="92" t="str">
        <v>OUTWARD</v>
      </c>
      <c r="H354" s="93" t="str">
        <v>MUNNA SPARES</v>
      </c>
    </row>
    <row r="355" spans="1:8" x14ac:dyDescent="0.25">
      <c r="A355" s="94">
        <v>45770</v>
      </c>
      <c r="B355" s="95" t="str">
        <v>GK 1548 A</v>
      </c>
      <c r="C355" s="80" t="str">
        <v>REAR WHEEL BOLT MASSEY P-3 (2")</v>
      </c>
      <c r="D355" s="133">
        <v>1786</v>
      </c>
      <c r="E355" s="80">
        <v>60</v>
      </c>
      <c r="F355" s="80" t="str">
        <v>PCS</v>
      </c>
      <c r="G355" s="80" t="str">
        <v>OUTWARD</v>
      </c>
      <c r="H355" s="96" t="str">
        <v>MUNNA SPARES</v>
      </c>
    </row>
    <row r="356" spans="1:8" x14ac:dyDescent="0.25">
      <c r="A356" s="90">
        <v>45770</v>
      </c>
      <c r="B356" s="91" t="str">
        <v>UN 2988</v>
      </c>
      <c r="C356" s="92" t="str">
        <v xml:space="preserve">OIL GAUGE RUBBER INTER  </v>
      </c>
      <c r="D356" s="132">
        <v>1786</v>
      </c>
      <c r="E356" s="92">
        <v>24</v>
      </c>
      <c r="F356" s="92" t="str">
        <v>PCS</v>
      </c>
      <c r="G356" s="92" t="str">
        <v>OUTWARD</v>
      </c>
      <c r="H356" s="93" t="str">
        <v>MUNNA SPARES</v>
      </c>
    </row>
    <row r="357" spans="1:8" x14ac:dyDescent="0.25">
      <c r="A357" s="94">
        <v>45770</v>
      </c>
      <c r="B357" s="95" t="str">
        <v>UN 2887</v>
      </c>
      <c r="C357" s="80" t="str">
        <v xml:space="preserve">TOPLINK SPRING INTER  </v>
      </c>
      <c r="D357" s="133">
        <v>1786</v>
      </c>
      <c r="E357" s="80">
        <v>10</v>
      </c>
      <c r="F357" s="80" t="str">
        <v>PCS</v>
      </c>
      <c r="G357" s="80" t="str">
        <v>OUTWARD</v>
      </c>
      <c r="H357" s="96" t="str">
        <v>MUNNA SPARES</v>
      </c>
    </row>
    <row r="358" spans="1:8" x14ac:dyDescent="0.25">
      <c r="A358" s="90">
        <v>45770</v>
      </c>
      <c r="B358" s="91" t="str">
        <v>UN 2889</v>
      </c>
      <c r="C358" s="92" t="str">
        <v xml:space="preserve">TOPLINK HANGER LOCK INTER  </v>
      </c>
      <c r="D358" s="132">
        <v>1786</v>
      </c>
      <c r="E358" s="92">
        <v>6</v>
      </c>
      <c r="F358" s="92" t="str">
        <v>PCS</v>
      </c>
      <c r="G358" s="92" t="str">
        <v>OUTWARD</v>
      </c>
      <c r="H358" s="93" t="str">
        <v>MUNNA SPARES</v>
      </c>
    </row>
    <row r="359" spans="1:8" x14ac:dyDescent="0.25">
      <c r="A359" s="94">
        <v>45770</v>
      </c>
      <c r="B359" s="95" t="str">
        <v>UN 2632</v>
      </c>
      <c r="C359" s="80" t="str">
        <v xml:space="preserve">CHECK CHAIN ASSY (O.E) INTER  </v>
      </c>
      <c r="D359" s="133">
        <v>1786</v>
      </c>
      <c r="E359" s="80">
        <v>4</v>
      </c>
      <c r="F359" s="80" t="str">
        <v>PCS</v>
      </c>
      <c r="G359" s="80" t="str">
        <v>OUTWARD</v>
      </c>
      <c r="H359" s="96" t="str">
        <v>MUNNA SPARES</v>
      </c>
    </row>
    <row r="360" spans="1:8" x14ac:dyDescent="0.25">
      <c r="A360" s="90">
        <v>45770</v>
      </c>
      <c r="B360" s="91" t="str">
        <v>UN 2538</v>
      </c>
      <c r="C360" s="92" t="str">
        <v xml:space="preserve">HYRAULIC ROCK SHAFT INTER  </v>
      </c>
      <c r="D360" s="132">
        <v>1786</v>
      </c>
      <c r="E360" s="92">
        <v>1</v>
      </c>
      <c r="F360" s="92" t="str">
        <v>PCS</v>
      </c>
      <c r="G360" s="92" t="str">
        <v>OUTWARD</v>
      </c>
      <c r="H360" s="93" t="str">
        <v>MUNNA SPARES</v>
      </c>
    </row>
    <row r="361" spans="1:8" x14ac:dyDescent="0.25">
      <c r="A361" s="94">
        <v>45770</v>
      </c>
      <c r="B361" s="95" t="str">
        <v>UN 2541</v>
      </c>
      <c r="C361" s="80" t="str">
        <v xml:space="preserve">HYDRAULIC CAM PVC INTER DI  </v>
      </c>
      <c r="D361" s="133">
        <v>1786</v>
      </c>
      <c r="E361" s="80">
        <v>2</v>
      </c>
      <c r="F361" s="80" t="str">
        <v>PCS</v>
      </c>
      <c r="G361" s="80" t="str">
        <v>OUTWARD</v>
      </c>
      <c r="H361" s="96" t="str">
        <v>MUNNA SPARES</v>
      </c>
    </row>
    <row r="362" spans="1:8" x14ac:dyDescent="0.25">
      <c r="A362" s="90">
        <v>45770</v>
      </c>
      <c r="B362" s="91" t="str">
        <v>UN 2479</v>
      </c>
      <c r="C362" s="92" t="str">
        <v xml:space="preserve">LIFT PLUG KIT INTER DI  </v>
      </c>
      <c r="D362" s="132">
        <v>1786</v>
      </c>
      <c r="E362" s="92">
        <v>20</v>
      </c>
      <c r="F362" s="92" t="str">
        <v>SET</v>
      </c>
      <c r="G362" s="92" t="str">
        <v>OUTWARD</v>
      </c>
      <c r="H362" s="93" t="str">
        <v>MUNNA SPARES</v>
      </c>
    </row>
    <row r="363" spans="1:8" x14ac:dyDescent="0.25">
      <c r="A363" s="94">
        <v>45770</v>
      </c>
      <c r="B363" s="95" t="str">
        <v>UN 2400</v>
      </c>
      <c r="C363" s="80" t="str">
        <v xml:space="preserve">MALE FEMALE COUPLING INTER  </v>
      </c>
      <c r="D363" s="133">
        <v>1785</v>
      </c>
      <c r="E363" s="80">
        <v>12</v>
      </c>
      <c r="F363" s="80" t="str">
        <v>PCS</v>
      </c>
      <c r="G363" s="80" t="str">
        <v>OUTWARD</v>
      </c>
      <c r="H363" s="96" t="str">
        <v>MUNNA SPARES</v>
      </c>
    </row>
    <row r="364" spans="1:8" x14ac:dyDescent="0.25">
      <c r="A364" s="90">
        <v>45770</v>
      </c>
      <c r="B364" s="91" t="str">
        <v>UN 1990</v>
      </c>
      <c r="C364" s="92" t="str">
        <v>BREAK PATTI (3 HOLE) MKM</v>
      </c>
      <c r="D364" s="132">
        <v>1785</v>
      </c>
      <c r="E364" s="92">
        <v>10</v>
      </c>
      <c r="F364" s="92" t="str">
        <v>PCS</v>
      </c>
      <c r="G364" s="92" t="str">
        <v>OUTWARD</v>
      </c>
      <c r="H364" s="93" t="str">
        <v>MUNNA SPARES</v>
      </c>
    </row>
    <row r="365" spans="1:8" x14ac:dyDescent="0.25">
      <c r="A365" s="94">
        <v>45770</v>
      </c>
      <c r="B365" s="95" t="str">
        <v>UN 1798</v>
      </c>
      <c r="C365" s="80" t="str">
        <v>GEAR PATTI PLAIN TYPE INTER</v>
      </c>
      <c r="D365" s="133">
        <v>1785</v>
      </c>
      <c r="E365" s="80">
        <v>48</v>
      </c>
      <c r="F365" s="80" t="str">
        <v>PCS</v>
      </c>
      <c r="G365" s="80" t="str">
        <v>OUTWARD</v>
      </c>
      <c r="H365" s="96" t="str">
        <v>MUNNA SPARES</v>
      </c>
    </row>
    <row r="366" spans="1:8" x14ac:dyDescent="0.25">
      <c r="A366" s="90">
        <v>45770</v>
      </c>
      <c r="B366" s="91" t="str">
        <v>UN 1797</v>
      </c>
      <c r="C366" s="92" t="str">
        <v>GEAR PATTI CUT TYPE INTER</v>
      </c>
      <c r="D366" s="132">
        <v>1785</v>
      </c>
      <c r="E366" s="92">
        <v>60</v>
      </c>
      <c r="F366" s="92" t="str">
        <v>PCS</v>
      </c>
      <c r="G366" s="92" t="str">
        <v>OUTWARD</v>
      </c>
      <c r="H366" s="93" t="str">
        <v>MUNNA SPARES</v>
      </c>
    </row>
    <row r="367" spans="1:8" x14ac:dyDescent="0.25">
      <c r="A367" s="94">
        <v>45770</v>
      </c>
      <c r="B367" s="95" t="str">
        <v>UN 1557</v>
      </c>
      <c r="C367" s="80" t="str">
        <v>STARING PEG BALL INTER</v>
      </c>
      <c r="D367" s="133">
        <v>1785</v>
      </c>
      <c r="E367" s="80">
        <v>6</v>
      </c>
      <c r="F367" s="80" t="str">
        <v>PCS</v>
      </c>
      <c r="G367" s="80" t="str">
        <v>OUTWARD</v>
      </c>
      <c r="H367" s="96" t="str">
        <v>MUNNA SPARES</v>
      </c>
    </row>
    <row r="368" spans="1:8" x14ac:dyDescent="0.25">
      <c r="A368" s="90">
        <v>45770</v>
      </c>
      <c r="B368" s="91" t="str">
        <v>UN 1558</v>
      </c>
      <c r="C368" s="92" t="str">
        <v>STARING PEG BALL INTER DI</v>
      </c>
      <c r="D368" s="132">
        <v>1785</v>
      </c>
      <c r="E368" s="92">
        <v>12</v>
      </c>
      <c r="F368" s="92" t="str">
        <v>PCS</v>
      </c>
      <c r="G368" s="92" t="str">
        <v>OUTWARD</v>
      </c>
      <c r="H368" s="93" t="str">
        <v>MUNNA SPARES</v>
      </c>
    </row>
    <row r="369" spans="1:8" x14ac:dyDescent="0.25">
      <c r="A369" s="94">
        <v>45770</v>
      </c>
      <c r="B369" s="95" t="str">
        <v>UN 1478</v>
      </c>
      <c r="C369" s="80" t="str">
        <v>DIESEL TANK CAP INTER</v>
      </c>
      <c r="D369" s="133">
        <v>1785</v>
      </c>
      <c r="E369" s="80">
        <v>15</v>
      </c>
      <c r="F369" s="80" t="str">
        <v>PCS</v>
      </c>
      <c r="G369" s="80" t="str">
        <v>OUTWARD</v>
      </c>
      <c r="H369" s="96" t="str">
        <v>MUNNA SPARES</v>
      </c>
    </row>
    <row r="370" spans="1:8" x14ac:dyDescent="0.25">
      <c r="A370" s="90">
        <v>45770</v>
      </c>
      <c r="B370" s="91" t="str">
        <v>UN 1333</v>
      </c>
      <c r="C370" s="92" t="str">
        <v>THERMOSTAT HOUSING COVER INTER DI</v>
      </c>
      <c r="D370" s="132">
        <v>1785</v>
      </c>
      <c r="E370" s="92">
        <v>6</v>
      </c>
      <c r="F370" s="92" t="str">
        <v>PCS</v>
      </c>
      <c r="G370" s="92" t="str">
        <v>OUTWARD</v>
      </c>
      <c r="H370" s="93" t="str">
        <v>MUNNA SPARES</v>
      </c>
    </row>
    <row r="371" spans="1:8" x14ac:dyDescent="0.25">
      <c r="A371" s="94">
        <v>45770</v>
      </c>
      <c r="B371" s="95" t="str">
        <v>UN 3022</v>
      </c>
      <c r="C371" s="80" t="str">
        <v xml:space="preserve">STARING CAP INTER DI  </v>
      </c>
      <c r="D371" s="133">
        <v>1785</v>
      </c>
      <c r="E371" s="80">
        <v>24</v>
      </c>
      <c r="F371" s="80" t="str">
        <v>PCS</v>
      </c>
      <c r="G371" s="80" t="str">
        <v>OUTWARD</v>
      </c>
      <c r="H371" s="96" t="str">
        <v>MUNNA SPARES</v>
      </c>
    </row>
    <row r="372" spans="1:8" x14ac:dyDescent="0.25">
      <c r="A372" s="90">
        <v>45770</v>
      </c>
      <c r="B372" s="91" t="str">
        <v>UN 2841</v>
      </c>
      <c r="C372" s="92" t="str">
        <v xml:space="preserve">SILENCER BOLT INTER  </v>
      </c>
      <c r="D372" s="132">
        <v>1785</v>
      </c>
      <c r="E372" s="92">
        <v>12</v>
      </c>
      <c r="F372" s="92" t="str">
        <v>PCS</v>
      </c>
      <c r="G372" s="92" t="str">
        <v>OUTWARD</v>
      </c>
      <c r="H372" s="93" t="str">
        <v>MUNNA SPARES</v>
      </c>
    </row>
    <row r="373" spans="1:8" x14ac:dyDescent="0.25">
      <c r="A373" s="94">
        <v>45770</v>
      </c>
      <c r="B373" s="95" t="str">
        <v>UN 1838</v>
      </c>
      <c r="C373" s="80" t="str">
        <v>COUNTER SHAFT PLATE INTER DI</v>
      </c>
      <c r="D373" s="133">
        <v>1785</v>
      </c>
      <c r="E373" s="80">
        <v>2</v>
      </c>
      <c r="F373" s="80" t="str">
        <v>PCS</v>
      </c>
      <c r="G373" s="80" t="str">
        <v>OUTWARD</v>
      </c>
      <c r="H373" s="96" t="str">
        <v>MUNNA SPARES</v>
      </c>
    </row>
    <row r="374" spans="1:8" x14ac:dyDescent="0.25">
      <c r="A374" s="90">
        <v>45770</v>
      </c>
      <c r="B374" s="91" t="str">
        <v>UN 1774</v>
      </c>
      <c r="C374" s="92" t="str">
        <v>HI LOW PIN (3 CUT) INTER</v>
      </c>
      <c r="D374" s="132">
        <v>1785</v>
      </c>
      <c r="E374" s="92">
        <v>12</v>
      </c>
      <c r="F374" s="92" t="str">
        <v>PCS</v>
      </c>
      <c r="G374" s="92" t="str">
        <v>OUTWARD</v>
      </c>
      <c r="H374" s="93" t="str">
        <v>MUNNA SPARES</v>
      </c>
    </row>
    <row r="375" spans="1:8" x14ac:dyDescent="0.25">
      <c r="A375" s="94">
        <v>45770</v>
      </c>
      <c r="B375" s="95" t="str">
        <v>UN 1773</v>
      </c>
      <c r="C375" s="80" t="str">
        <v>HI LOW PIN SOLID INTER</v>
      </c>
      <c r="D375" s="133">
        <v>1785</v>
      </c>
      <c r="E375" s="80">
        <v>12</v>
      </c>
      <c r="F375" s="80" t="str">
        <v>PCS</v>
      </c>
      <c r="G375" s="80" t="str">
        <v>OUTWARD</v>
      </c>
      <c r="H375" s="96" t="str">
        <v>MUNNA SPARES</v>
      </c>
    </row>
    <row r="376" spans="1:8" x14ac:dyDescent="0.25">
      <c r="A376" s="90">
        <v>45770</v>
      </c>
      <c r="B376" s="91" t="str">
        <v>UN 3332</v>
      </c>
      <c r="C376" s="92" t="str">
        <v xml:space="preserve">PINION LOCK WASHER (SET OF 6) NST  </v>
      </c>
      <c r="D376" s="132">
        <v>1785</v>
      </c>
      <c r="E376" s="92">
        <v>3</v>
      </c>
      <c r="F376" s="92" t="str">
        <v>SET</v>
      </c>
      <c r="G376" s="92" t="str">
        <v>OUTWARD</v>
      </c>
      <c r="H376" s="93" t="str">
        <v>MUNNA SPARES</v>
      </c>
    </row>
    <row r="377" spans="1:8" x14ac:dyDescent="0.25">
      <c r="A377" s="94">
        <v>45770</v>
      </c>
      <c r="B377" s="95" t="str">
        <v>UN 3325</v>
      </c>
      <c r="C377" s="80" t="str">
        <v xml:space="preserve">HYDRAULIC FRICTION WASHER INTER  </v>
      </c>
      <c r="D377" s="133">
        <v>1785</v>
      </c>
      <c r="E377" s="80">
        <v>12</v>
      </c>
      <c r="F377" s="80" t="str">
        <v>PCS</v>
      </c>
      <c r="G377" s="80" t="str">
        <v>OUTWARD</v>
      </c>
      <c r="H377" s="96" t="str">
        <v>MUNNA SPARES</v>
      </c>
    </row>
    <row r="378" spans="1:8" x14ac:dyDescent="0.25">
      <c r="A378" s="90">
        <v>45770</v>
      </c>
      <c r="B378" s="91" t="str">
        <v>UN 3324</v>
      </c>
      <c r="C378" s="92" t="str">
        <v xml:space="preserve">HYDRAULIC BRASS WASHER INTER  </v>
      </c>
      <c r="D378" s="132">
        <v>1785</v>
      </c>
      <c r="E378" s="92">
        <v>12</v>
      </c>
      <c r="F378" s="92" t="str">
        <v>PCS</v>
      </c>
      <c r="G378" s="92" t="str">
        <v>OUTWARD</v>
      </c>
      <c r="H378" s="93" t="str">
        <v>MUNNA SPARES</v>
      </c>
    </row>
    <row r="379" spans="1:8" x14ac:dyDescent="0.25">
      <c r="A379" s="94">
        <v>45770</v>
      </c>
      <c r="B379" s="95" t="str">
        <v>UN 3323</v>
      </c>
      <c r="C379" s="80" t="str">
        <v xml:space="preserve">HYDRAULIC FIBER WASHER INTER  </v>
      </c>
      <c r="D379" s="133">
        <v>1785</v>
      </c>
      <c r="E379" s="80">
        <v>36</v>
      </c>
      <c r="F379" s="80" t="str">
        <v>PCS</v>
      </c>
      <c r="G379" s="80" t="str">
        <v>OUTWARD</v>
      </c>
      <c r="H379" s="96" t="str">
        <v>MUNNA SPARES</v>
      </c>
    </row>
    <row r="380" spans="1:8" x14ac:dyDescent="0.25">
      <c r="A380" s="90">
        <v>45770</v>
      </c>
      <c r="B380" s="91" t="str">
        <v>UN 2786</v>
      </c>
      <c r="C380" s="92" t="str">
        <v xml:space="preserve">BREAK DISC BOLT INTER  </v>
      </c>
      <c r="D380" s="132">
        <v>1784</v>
      </c>
      <c r="E380" s="92">
        <v>120</v>
      </c>
      <c r="F380" s="92" t="str">
        <v>PCS</v>
      </c>
      <c r="G380" s="92" t="str">
        <v>OUTWARD</v>
      </c>
      <c r="H380" s="93" t="str">
        <v>MUNNA SPARES</v>
      </c>
    </row>
    <row r="381" spans="1:8" x14ac:dyDescent="0.25">
      <c r="A381" s="94">
        <v>45770</v>
      </c>
      <c r="B381" s="95" t="str">
        <v>UN 2414</v>
      </c>
      <c r="C381" s="80" t="str">
        <v xml:space="preserve">SUCTION HOSE CLAMP INTER DI  </v>
      </c>
      <c r="D381" s="133">
        <v>1784</v>
      </c>
      <c r="E381" s="80">
        <v>36</v>
      </c>
      <c r="F381" s="80" t="str">
        <v>PCS</v>
      </c>
      <c r="G381" s="80" t="str">
        <v>OUTWARD</v>
      </c>
      <c r="H381" s="96" t="str">
        <v>MUNNA SPARES</v>
      </c>
    </row>
    <row r="382" spans="1:8" x14ac:dyDescent="0.25">
      <c r="A382" s="90">
        <v>45770</v>
      </c>
      <c r="B382" s="91" t="str">
        <v>UN 1956</v>
      </c>
      <c r="C382" s="92" t="str">
        <v>HAND BREAK BOLT &amp; BUSH KIT INTER</v>
      </c>
      <c r="D382" s="132">
        <v>1784</v>
      </c>
      <c r="E382" s="92">
        <v>3</v>
      </c>
      <c r="F382" s="92" t="str">
        <v>SET</v>
      </c>
      <c r="G382" s="92" t="str">
        <v>OUTWARD</v>
      </c>
      <c r="H382" s="93" t="str">
        <v>MUNNA SPARES</v>
      </c>
    </row>
    <row r="383" spans="1:8" x14ac:dyDescent="0.25">
      <c r="A383" s="94">
        <v>45770</v>
      </c>
      <c r="B383" s="95" t="str">
        <v>UN 1949</v>
      </c>
      <c r="C383" s="80" t="str">
        <v>HAND BREAK WIRE ARJUN</v>
      </c>
      <c r="D383" s="133">
        <v>1784</v>
      </c>
      <c r="E383" s="80">
        <v>12</v>
      </c>
      <c r="F383" s="80" t="str">
        <v>PCS</v>
      </c>
      <c r="G383" s="80" t="str">
        <v>OUTWARD</v>
      </c>
      <c r="H383" s="96" t="str">
        <v>MUNNA SPARES</v>
      </c>
    </row>
    <row r="384" spans="1:8" x14ac:dyDescent="0.25">
      <c r="A384" s="90">
        <v>45770</v>
      </c>
      <c r="B384" s="91" t="str">
        <v>UN 1948</v>
      </c>
      <c r="C384" s="92" t="str">
        <v>HAND BREAK WIRE INTER</v>
      </c>
      <c r="D384" s="132">
        <v>1784</v>
      </c>
      <c r="E384" s="92">
        <v>12</v>
      </c>
      <c r="F384" s="92" t="str">
        <v>PCS</v>
      </c>
      <c r="G384" s="92" t="str">
        <v>OUTWARD</v>
      </c>
      <c r="H384" s="93" t="str">
        <v>MUNNA SPARES</v>
      </c>
    </row>
    <row r="385" spans="1:8" x14ac:dyDescent="0.25">
      <c r="A385" s="94">
        <v>45770</v>
      </c>
      <c r="B385" s="95" t="str">
        <v>UN 1866 A</v>
      </c>
      <c r="C385" s="80" t="str">
        <v>BULL PINION CAGE RH INTER DI</v>
      </c>
      <c r="D385" s="133">
        <v>1784</v>
      </c>
      <c r="E385" s="80">
        <v>1</v>
      </c>
      <c r="F385" s="80" t="str">
        <v>PCS</v>
      </c>
      <c r="G385" s="80" t="str">
        <v>OUTWARD</v>
      </c>
      <c r="H385" s="96" t="str">
        <v>MUNNA SPARES</v>
      </c>
    </row>
    <row r="386" spans="1:8" x14ac:dyDescent="0.25">
      <c r="A386" s="90">
        <v>45770</v>
      </c>
      <c r="B386" s="91" t="str">
        <v>UN 1866</v>
      </c>
      <c r="C386" s="92" t="str">
        <v>BULL PINION CAGE LH INTER DI</v>
      </c>
      <c r="D386" s="132">
        <v>1784</v>
      </c>
      <c r="E386" s="92">
        <v>1</v>
      </c>
      <c r="F386" s="92" t="str">
        <v>PCS</v>
      </c>
      <c r="G386" s="92" t="str">
        <v>OUTWARD</v>
      </c>
      <c r="H386" s="93" t="str">
        <v>MUNNA SPARES</v>
      </c>
    </row>
    <row r="387" spans="1:8" x14ac:dyDescent="0.25">
      <c r="A387" s="94">
        <v>45770</v>
      </c>
      <c r="B387" s="95" t="str">
        <v>UN 1809</v>
      </c>
      <c r="C387" s="80" t="str">
        <v>GEAR BOX LOWER PLATE SARPANCH</v>
      </c>
      <c r="D387" s="133">
        <v>1784</v>
      </c>
      <c r="E387" s="80">
        <v>1</v>
      </c>
      <c r="F387" s="80" t="str">
        <v>PCS</v>
      </c>
      <c r="G387" s="80" t="str">
        <v>OUTWARD</v>
      </c>
      <c r="H387" s="96" t="str">
        <v>MUNNA SPARES</v>
      </c>
    </row>
    <row r="388" spans="1:8" x14ac:dyDescent="0.25">
      <c r="A388" s="90">
        <v>45770</v>
      </c>
      <c r="B388" s="91" t="str">
        <v>UN 1740</v>
      </c>
      <c r="C388" s="92" t="str">
        <v>CLUTCH CARBON EASY FIT (TWO PART) INTER DI</v>
      </c>
      <c r="D388" s="132">
        <v>1784</v>
      </c>
      <c r="E388" s="92">
        <v>10</v>
      </c>
      <c r="F388" s="92" t="str">
        <v>PCS</v>
      </c>
      <c r="G388" s="92" t="str">
        <v>OUTWARD</v>
      </c>
      <c r="H388" s="93" t="str">
        <v>MUNNA SPARES</v>
      </c>
    </row>
    <row r="389" spans="1:8" x14ac:dyDescent="0.25">
      <c r="A389" s="94">
        <v>45770</v>
      </c>
      <c r="B389" s="95" t="str">
        <v>UN 1499</v>
      </c>
      <c r="C389" s="80" t="str">
        <v>ACCILATOR END INTER</v>
      </c>
      <c r="D389" s="133">
        <v>1784</v>
      </c>
      <c r="E389" s="80">
        <v>12</v>
      </c>
      <c r="F389" s="80" t="str">
        <v>PCS</v>
      </c>
      <c r="G389" s="80" t="str">
        <v>OUTWARD</v>
      </c>
      <c r="H389" s="96" t="str">
        <v>MUNNA SPARES</v>
      </c>
    </row>
    <row r="390" spans="1:8" x14ac:dyDescent="0.25">
      <c r="A390" s="90">
        <v>45770</v>
      </c>
      <c r="B390" s="91" t="str">
        <v>UN 1481</v>
      </c>
      <c r="C390" s="92" t="str">
        <v>DIESEL TANK CAP (LOCK TYPE) N/M</v>
      </c>
      <c r="D390" s="132">
        <v>1784</v>
      </c>
      <c r="E390" s="92">
        <v>10</v>
      </c>
      <c r="F390" s="92" t="str">
        <v>PCS</v>
      </c>
      <c r="G390" s="92" t="str">
        <v>OUTWARD</v>
      </c>
      <c r="H390" s="93" t="str">
        <v>MUNNA SPARES</v>
      </c>
    </row>
    <row r="391" spans="1:8" x14ac:dyDescent="0.25">
      <c r="A391" s="94">
        <v>45770</v>
      </c>
      <c r="B391" s="95" t="str">
        <v>UN 1327</v>
      </c>
      <c r="C391" s="80" t="str">
        <v>WATER BODY TUBE INTER DI</v>
      </c>
      <c r="D391" s="133">
        <v>1784</v>
      </c>
      <c r="E391" s="80">
        <v>24</v>
      </c>
      <c r="F391" s="80" t="str">
        <v>PCS</v>
      </c>
      <c r="G391" s="80" t="str">
        <v>OUTWARD</v>
      </c>
      <c r="H391" s="96" t="str">
        <v>MUNNA SPARES</v>
      </c>
    </row>
    <row r="392" spans="1:8" x14ac:dyDescent="0.25">
      <c r="A392" s="90">
        <v>45770</v>
      </c>
      <c r="B392" s="91" t="str">
        <v>UN 1323</v>
      </c>
      <c r="C392" s="92" t="str">
        <v>WATER BODY CHUKNUT INTER DI</v>
      </c>
      <c r="D392" s="132">
        <v>1784</v>
      </c>
      <c r="E392" s="92">
        <v>6</v>
      </c>
      <c r="F392" s="92" t="str">
        <v>PCS</v>
      </c>
      <c r="G392" s="92" t="str">
        <v>OUTWARD</v>
      </c>
      <c r="H392" s="93" t="str">
        <v>MUNNA SPARES</v>
      </c>
    </row>
    <row r="393" spans="1:8" x14ac:dyDescent="0.25">
      <c r="A393" s="94">
        <v>45770</v>
      </c>
      <c r="B393" s="95" t="str">
        <v>UN 1185</v>
      </c>
      <c r="C393" s="80" t="str">
        <v>TEMPERATURE METER TEA INTER DI</v>
      </c>
      <c r="D393" s="133">
        <v>1784</v>
      </c>
      <c r="E393" s="80">
        <v>9</v>
      </c>
      <c r="F393" s="80" t="str">
        <v>PCS</v>
      </c>
      <c r="G393" s="80" t="str">
        <v>OUTWARD</v>
      </c>
      <c r="H393" s="96" t="str">
        <v>MUNNA SPARES</v>
      </c>
    </row>
    <row r="394" spans="1:8" x14ac:dyDescent="0.25">
      <c r="A394" s="90">
        <v>45770</v>
      </c>
      <c r="B394" s="91" t="str">
        <v>UN 1106</v>
      </c>
      <c r="C394" s="92" t="str">
        <v>AIR BREATHER CAP W/2 ORINGS PVC 585 DI</v>
      </c>
      <c r="D394" s="132">
        <v>1784</v>
      </c>
      <c r="E394" s="92">
        <v>10</v>
      </c>
      <c r="F394" s="92" t="str">
        <v>PCS</v>
      </c>
      <c r="G394" s="92" t="str">
        <v>OUTWARD</v>
      </c>
      <c r="H394" s="93" t="str">
        <v>MUNNA SPARES</v>
      </c>
    </row>
    <row r="395" spans="1:8" x14ac:dyDescent="0.25">
      <c r="A395" s="94">
        <v>45770</v>
      </c>
      <c r="B395" s="95">
        <v>3280552100</v>
      </c>
      <c r="C395" s="80" t="str">
        <v>CLUTCH PLATE ARJUN 4 FAN 10 TEETH</v>
      </c>
      <c r="D395" s="133">
        <v>1800</v>
      </c>
      <c r="E395" s="80">
        <v>8</v>
      </c>
      <c r="F395" s="80" t="str">
        <v>PCS</v>
      </c>
      <c r="G395" s="80" t="str">
        <v>OUTWARD</v>
      </c>
      <c r="H395" s="96" t="str">
        <v>PREM MOTOR</v>
      </c>
    </row>
    <row r="396" spans="1:8" x14ac:dyDescent="0.25">
      <c r="A396" s="90">
        <v>45770</v>
      </c>
      <c r="B396" s="91">
        <v>3280585100</v>
      </c>
      <c r="C396" s="92" t="str">
        <v>CLUTCH PLATE J.D 5 FAN 19 T.</v>
      </c>
      <c r="D396" s="132">
        <v>1800</v>
      </c>
      <c r="E396" s="92">
        <v>2</v>
      </c>
      <c r="F396" s="92" t="str">
        <v>PCS</v>
      </c>
      <c r="G396" s="92" t="str">
        <v>OUTWARD</v>
      </c>
      <c r="H396" s="93" t="str">
        <v>PREM MOTOR</v>
      </c>
    </row>
    <row r="397" spans="1:8" x14ac:dyDescent="0.25">
      <c r="A397" s="94">
        <v>45770</v>
      </c>
      <c r="B397" s="95">
        <v>3280606100</v>
      </c>
      <c r="C397" s="80" t="str">
        <v>CLUTCH PLATE FT 60/ESCORT 6SPRING 11"</v>
      </c>
      <c r="D397" s="133">
        <v>1800</v>
      </c>
      <c r="E397" s="80">
        <v>8</v>
      </c>
      <c r="F397" s="80" t="str">
        <v>PCS</v>
      </c>
      <c r="G397" s="80" t="str">
        <v>OUTWARD</v>
      </c>
      <c r="H397" s="96" t="str">
        <v>PREM MOTOR</v>
      </c>
    </row>
    <row r="398" spans="1:8" x14ac:dyDescent="0.25">
      <c r="A398" s="90">
        <v>45770</v>
      </c>
      <c r="B398" s="91">
        <v>4340460100</v>
      </c>
      <c r="C398" s="92" t="str">
        <v>P.P TAWA ARJUN MAIN D/CLUTCH</v>
      </c>
      <c r="D398" s="132">
        <v>1800</v>
      </c>
      <c r="E398" s="92">
        <v>8</v>
      </c>
      <c r="F398" s="92" t="str">
        <v>PCS</v>
      </c>
      <c r="G398" s="92" t="str">
        <v>OUTWARD</v>
      </c>
      <c r="H398" s="93" t="str">
        <v>PREM MOTOR</v>
      </c>
    </row>
    <row r="399" spans="1:8" x14ac:dyDescent="0.25">
      <c r="A399" s="94">
        <v>45770</v>
      </c>
      <c r="B399" s="95">
        <v>3280587100</v>
      </c>
      <c r="C399" s="80" t="str">
        <v>CLUTCH PLATE SONALIKA 5 FAN 8 TEETH</v>
      </c>
      <c r="D399" s="133">
        <v>1800</v>
      </c>
      <c r="E399" s="80">
        <v>8</v>
      </c>
      <c r="F399" s="80" t="str">
        <v>PCS</v>
      </c>
      <c r="G399" s="80" t="str">
        <v>OUTWARD</v>
      </c>
      <c r="H399" s="96" t="str">
        <v>PREM MOTOR</v>
      </c>
    </row>
    <row r="400" spans="1:8" x14ac:dyDescent="0.25">
      <c r="A400" s="90">
        <v>45769</v>
      </c>
      <c r="B400" s="91" t="str">
        <v>UN 1633</v>
      </c>
      <c r="C400" s="92" t="str">
        <v>DELUXE SEAT INTER</v>
      </c>
      <c r="D400" s="132">
        <v>1792</v>
      </c>
      <c r="E400" s="92">
        <v>2</v>
      </c>
      <c r="F400" s="92" t="str">
        <v>PCS</v>
      </c>
      <c r="G400" s="92" t="str">
        <v>OUTWARD</v>
      </c>
      <c r="H400" s="93" t="str">
        <v>VINAY TRACTOR</v>
      </c>
    </row>
    <row r="401" spans="1:8" x14ac:dyDescent="0.25">
      <c r="A401" s="94">
        <v>45771</v>
      </c>
      <c r="B401" s="95" t="str">
        <v>UN 2282</v>
      </c>
      <c r="C401" s="80" t="str">
        <v>GEAR 4th &amp; DIRECT SPEED (SMALL TEETH) 29/18 TEETH MKM</v>
      </c>
      <c r="D401" s="133">
        <v>1807</v>
      </c>
      <c r="E401" s="80">
        <v>1</v>
      </c>
      <c r="F401" s="80" t="str">
        <v>PCS</v>
      </c>
      <c r="G401" s="80" t="str">
        <v>OUTWARD</v>
      </c>
      <c r="H401" s="96" t="str">
        <v>PUNJAB IRON STORE</v>
      </c>
    </row>
    <row r="402" spans="1:8" x14ac:dyDescent="0.25">
      <c r="A402" s="90">
        <v>45771</v>
      </c>
      <c r="B402" s="91" t="str">
        <v>UN 2343</v>
      </c>
      <c r="C402" s="92" t="str">
        <v>RING CONTROL SHIFTING 28 TEETH SARPANCH</v>
      </c>
      <c r="D402" s="132">
        <v>1807</v>
      </c>
      <c r="E402" s="92">
        <v>3</v>
      </c>
      <c r="F402" s="92" t="str">
        <v>PCS</v>
      </c>
      <c r="G402" s="92" t="str">
        <v>OUTWARD</v>
      </c>
      <c r="H402" s="93" t="str">
        <v>PUNJAB IRON STORE</v>
      </c>
    </row>
    <row r="403" spans="1:8" x14ac:dyDescent="0.25">
      <c r="A403" s="94">
        <v>45771</v>
      </c>
      <c r="B403" s="95" t="str">
        <v>UN 1372</v>
      </c>
      <c r="C403" s="80" t="str">
        <v>CENTRE PIN INTER DI</v>
      </c>
      <c r="D403" s="133">
        <v>1807</v>
      </c>
      <c r="E403" s="80">
        <v>2</v>
      </c>
      <c r="F403" s="80" t="str">
        <v>PCS</v>
      </c>
      <c r="G403" s="80" t="str">
        <v>OUTWARD</v>
      </c>
      <c r="H403" s="96" t="str">
        <v>PUNJAB IRON STORE</v>
      </c>
    </row>
    <row r="404" spans="1:8" x14ac:dyDescent="0.25">
      <c r="A404" s="90">
        <v>45771</v>
      </c>
      <c r="B404" s="91" t="str">
        <v>R983067913</v>
      </c>
      <c r="C404" s="92" t="str">
        <v>HYD. PUMP ESCORT / PT 19+11 CC</v>
      </c>
      <c r="D404" s="132">
        <v>1807</v>
      </c>
      <c r="E404" s="92">
        <v>1</v>
      </c>
      <c r="F404" s="92" t="str">
        <v>PCS</v>
      </c>
      <c r="G404" s="92" t="str">
        <v>OUTWARD</v>
      </c>
      <c r="H404" s="93" t="str">
        <v>PUNJAB IRON STORE</v>
      </c>
    </row>
    <row r="405" spans="1:8" x14ac:dyDescent="0.25">
      <c r="A405" s="94">
        <v>45771</v>
      </c>
      <c r="B405" s="95" t="str">
        <v>UN 2346</v>
      </c>
      <c r="C405" s="80" t="str">
        <v>QUIL GEAR SMALL HEIGHT 18 TEETH TURBO</v>
      </c>
      <c r="D405" s="133">
        <v>1807</v>
      </c>
      <c r="E405" s="80">
        <v>3</v>
      </c>
      <c r="F405" s="80" t="str">
        <v>PCS</v>
      </c>
      <c r="G405" s="80" t="str">
        <v>OUTWARD</v>
      </c>
      <c r="H405" s="96" t="str">
        <v>PUNJAB IRON STORE</v>
      </c>
    </row>
    <row r="406" spans="1:8" x14ac:dyDescent="0.25">
      <c r="A406" s="90">
        <v>45771</v>
      </c>
      <c r="B406" s="91" t="str">
        <v>UN 1761</v>
      </c>
      <c r="C406" s="92" t="str">
        <v>CLUTCH FORK P.T.O INTER N/M</v>
      </c>
      <c r="D406" s="132">
        <v>1807</v>
      </c>
      <c r="E406" s="92">
        <v>2</v>
      </c>
      <c r="F406" s="92" t="str">
        <v>PCS</v>
      </c>
      <c r="G406" s="92" t="str">
        <v>OUTWARD</v>
      </c>
      <c r="H406" s="93" t="str">
        <v>PUNJAB IRON STORE</v>
      </c>
    </row>
    <row r="407" spans="1:8" x14ac:dyDescent="0.25">
      <c r="A407" s="94">
        <v>45771</v>
      </c>
      <c r="B407" s="95" t="str">
        <v>UN 1147</v>
      </c>
      <c r="C407" s="80" t="str">
        <v>AIR CLEANER CLAMP INTER</v>
      </c>
      <c r="D407" s="133">
        <v>1807</v>
      </c>
      <c r="E407" s="80">
        <v>4</v>
      </c>
      <c r="F407" s="80" t="str">
        <v>PCS</v>
      </c>
      <c r="G407" s="80" t="str">
        <v>OUTWARD</v>
      </c>
      <c r="H407" s="96" t="str">
        <v>PUNJAB IRON STORE</v>
      </c>
    </row>
    <row r="408" spans="1:8" x14ac:dyDescent="0.25">
      <c r="A408" s="90">
        <v>45771</v>
      </c>
      <c r="B408" s="91" t="str">
        <v>1P 3055 3036 AOOOOB</v>
      </c>
      <c r="C408" s="92" t="str">
        <v>HYD PUMP  EICHER VALTRA</v>
      </c>
      <c r="D408" s="132">
        <v>1807</v>
      </c>
      <c r="E408" s="92">
        <v>1</v>
      </c>
      <c r="F408" s="92" t="str">
        <v>PCS</v>
      </c>
      <c r="G408" s="92" t="str">
        <v>OUTWARD</v>
      </c>
      <c r="H408" s="93" t="str">
        <v>PUNJAB IRON STORE</v>
      </c>
    </row>
    <row r="409" spans="1:8" x14ac:dyDescent="0.25">
      <c r="A409" s="94">
        <v>45771</v>
      </c>
      <c r="B409" s="95" t="str">
        <v>1P 4066 4039 AOOOOB</v>
      </c>
      <c r="C409" s="80" t="str">
        <v>HYD PUMP J.D</v>
      </c>
      <c r="D409" s="133">
        <v>1807</v>
      </c>
      <c r="E409" s="80">
        <v>1</v>
      </c>
      <c r="F409" s="80" t="str">
        <v>PCS</v>
      </c>
      <c r="G409" s="80" t="str">
        <v>OUTWARD</v>
      </c>
      <c r="H409" s="96" t="str">
        <v>PUNJAB IRON STORE</v>
      </c>
    </row>
    <row r="410" spans="1:8" x14ac:dyDescent="0.25">
      <c r="A410" s="90">
        <v>45771</v>
      </c>
      <c r="B410" s="91" t="str">
        <v>601AD00005C</v>
      </c>
      <c r="C410" s="92" t="str">
        <v>HYD PUMP FARMTRAC DOUBLE (18CC + 11CC)</v>
      </c>
      <c r="D410" s="132">
        <v>1807</v>
      </c>
      <c r="E410" s="92">
        <v>1</v>
      </c>
      <c r="F410" s="92" t="str">
        <v>PCS</v>
      </c>
      <c r="G410" s="92" t="str">
        <v>OUTWARD</v>
      </c>
      <c r="H410" s="93" t="str">
        <v>PUNJAB IRON STORE</v>
      </c>
    </row>
    <row r="411" spans="1:8" x14ac:dyDescent="0.25">
      <c r="A411" s="94">
        <v>45771</v>
      </c>
      <c r="B411" s="95" t="str">
        <v>GK 234 A</v>
      </c>
      <c r="C411" s="80" t="str">
        <v>BRAKE DISC PLATE SWARAJ 855 O/S</v>
      </c>
      <c r="D411" s="133">
        <v>1805</v>
      </c>
      <c r="E411" s="80">
        <v>20</v>
      </c>
      <c r="F411" s="80" t="str">
        <v>PCS</v>
      </c>
      <c r="G411" s="80" t="str">
        <v>OUTWARD</v>
      </c>
      <c r="H411" s="96" t="str">
        <v>MANISH TRACTORS</v>
      </c>
    </row>
    <row r="412" spans="1:8" x14ac:dyDescent="0.25">
      <c r="A412" s="90">
        <v>45771</v>
      </c>
      <c r="B412" s="91" t="str">
        <v>GK 226 A</v>
      </c>
      <c r="C412" s="92" t="str">
        <v>BRAKE DISC PLATE SWARAJ 735 O/S</v>
      </c>
      <c r="D412" s="132">
        <v>1805</v>
      </c>
      <c r="E412" s="92">
        <v>20</v>
      </c>
      <c r="F412" s="92" t="str">
        <v>PCS</v>
      </c>
      <c r="G412" s="92" t="str">
        <v>OUTWARD</v>
      </c>
      <c r="H412" s="93" t="str">
        <v>MANISH TRACTORS</v>
      </c>
    </row>
    <row r="413" spans="1:8" x14ac:dyDescent="0.25">
      <c r="A413" s="94">
        <v>45771</v>
      </c>
      <c r="B413" s="95" t="str">
        <v>DS 681</v>
      </c>
      <c r="C413" s="80" t="str">
        <v xml:space="preserve"> REAR AXLE SWARAJ FE S PLATE 22 T. (12-12)</v>
      </c>
      <c r="D413" s="133">
        <v>1805</v>
      </c>
      <c r="E413" s="80">
        <v>2</v>
      </c>
      <c r="F413" s="80" t="str">
        <v>PCS</v>
      </c>
      <c r="G413" s="80" t="str">
        <v>OUTWARD</v>
      </c>
      <c r="H413" s="96" t="str">
        <v>MANISH TRACTORS</v>
      </c>
    </row>
    <row r="414" spans="1:8" x14ac:dyDescent="0.25">
      <c r="A414" s="90">
        <v>45771</v>
      </c>
      <c r="B414" s="91" t="str">
        <v>DS 126</v>
      </c>
      <c r="C414" s="92" t="str">
        <v xml:space="preserve"> REAR AXLE POWERTRAC SMALL PLATE 22 T (NUT TYPE)</v>
      </c>
      <c r="D414" s="132">
        <v>1805</v>
      </c>
      <c r="E414" s="92">
        <v>2</v>
      </c>
      <c r="F414" s="92" t="str">
        <v>PCS</v>
      </c>
      <c r="G414" s="92" t="str">
        <v>OUTWARD</v>
      </c>
      <c r="H414" s="93" t="str">
        <v>MANISH TRACTORS</v>
      </c>
    </row>
    <row r="415" spans="1:8" x14ac:dyDescent="0.25">
      <c r="A415" s="94">
        <v>45771</v>
      </c>
      <c r="B415" s="95" t="str">
        <v>R3120214</v>
      </c>
      <c r="C415" s="80" t="str">
        <v>DIAPHRAGM SPRING DUAL CLUTCH MF241/245 THICKNESS 2.9MM</v>
      </c>
      <c r="D415" s="133">
        <v>1805</v>
      </c>
      <c r="E415" s="80">
        <v>3</v>
      </c>
      <c r="F415" s="80" t="str">
        <v>PCS</v>
      </c>
      <c r="G415" s="80" t="str">
        <v>OUTWARD</v>
      </c>
      <c r="H415" s="96" t="str">
        <v>MANISH TRACTORS</v>
      </c>
    </row>
    <row r="416" spans="1:8" x14ac:dyDescent="0.25">
      <c r="A416" s="90">
        <v>45770</v>
      </c>
      <c r="B416" s="91" t="str">
        <v>601AD00009C</v>
      </c>
      <c r="C416" s="92" t="str">
        <v>HYD PUMP ARJUN DOUBLE (F ELBOW) (18CC + 8CC)</v>
      </c>
      <c r="D416" s="132">
        <v>1806</v>
      </c>
      <c r="E416" s="92">
        <v>8</v>
      </c>
      <c r="F416" s="92" t="str">
        <v>PCS</v>
      </c>
      <c r="G416" s="92" t="str">
        <v>OUTWARD</v>
      </c>
      <c r="H416" s="93" t="str">
        <v>PREM MOTOR</v>
      </c>
    </row>
    <row r="417" spans="1:8" x14ac:dyDescent="0.25">
      <c r="A417" s="94">
        <v>45771</v>
      </c>
      <c r="B417" s="95" t="str">
        <v>GK 003/UN 3695</v>
      </c>
      <c r="C417" s="80" t="str">
        <v>OIL BRAKE PLATE  MKM 6.5" 18 TEETH</v>
      </c>
      <c r="D417" s="133">
        <v>1809</v>
      </c>
      <c r="E417" s="80">
        <v>20</v>
      </c>
      <c r="F417" s="80" t="str">
        <v>PCS</v>
      </c>
      <c r="G417" s="80" t="str">
        <v>OUTWARD</v>
      </c>
      <c r="H417" s="96" t="str">
        <v>SHOP</v>
      </c>
    </row>
    <row r="418" spans="1:8" x14ac:dyDescent="0.25">
      <c r="A418" s="90">
        <v>45771</v>
      </c>
      <c r="B418" s="91" t="str">
        <v>GK 032/UN 3720</v>
      </c>
      <c r="C418" s="92" t="str">
        <v>OIL STEEL PLATE  SWARAJ 6.5"</v>
      </c>
      <c r="D418" s="132">
        <v>1809</v>
      </c>
      <c r="E418" s="92">
        <v>20</v>
      </c>
      <c r="F418" s="92" t="str">
        <v>PCS</v>
      </c>
      <c r="G418" s="92" t="str">
        <v>OUTWARD</v>
      </c>
      <c r="H418" s="93" t="str">
        <v>SHOP</v>
      </c>
    </row>
    <row r="419" spans="1:8" x14ac:dyDescent="0.25">
      <c r="A419" s="94">
        <v>45771</v>
      </c>
      <c r="B419" s="95" t="str">
        <v>GK 001/UN 3694/GK 004</v>
      </c>
      <c r="C419" s="80" t="str">
        <v>OIL BRAKE PLATE  SWARAJ 6.5" 14 TEETH</v>
      </c>
      <c r="D419" s="133">
        <v>1809</v>
      </c>
      <c r="E419" s="80">
        <v>10</v>
      </c>
      <c r="F419" s="80" t="str">
        <v>PCS</v>
      </c>
      <c r="G419" s="80" t="str">
        <v>OUTWARD</v>
      </c>
      <c r="H419" s="96" t="str">
        <v>SHOP</v>
      </c>
    </row>
    <row r="420" spans="1:8" x14ac:dyDescent="0.25">
      <c r="A420" s="90">
        <v>45771</v>
      </c>
      <c r="B420" s="91" t="str">
        <v>UN 1751</v>
      </c>
      <c r="C420" s="92" t="str">
        <v>CLUTCH SLEEVE NST</v>
      </c>
      <c r="D420" s="132">
        <v>1809</v>
      </c>
      <c r="E420" s="92">
        <v>4</v>
      </c>
      <c r="F420" s="92" t="str">
        <v>PCS</v>
      </c>
      <c r="G420" s="92" t="str">
        <v>OUTWARD</v>
      </c>
      <c r="H420" s="93" t="str">
        <v>SHOP</v>
      </c>
    </row>
    <row r="421" spans="1:8" x14ac:dyDescent="0.25">
      <c r="A421" s="94">
        <v>45771</v>
      </c>
      <c r="B421" s="95" t="str">
        <v>UN 1750</v>
      </c>
      <c r="C421" s="80" t="str">
        <v>CLUTCH SLEEVE INTER DI</v>
      </c>
      <c r="D421" s="133">
        <v>1809</v>
      </c>
      <c r="E421" s="80">
        <v>2</v>
      </c>
      <c r="F421" s="80" t="str">
        <v>PCS</v>
      </c>
      <c r="G421" s="80" t="str">
        <v>OUTWARD</v>
      </c>
      <c r="H421" s="96" t="str">
        <v>SHOP</v>
      </c>
    </row>
    <row r="422" spans="1:8" x14ac:dyDescent="0.25">
      <c r="A422" s="90">
        <v>45771</v>
      </c>
      <c r="B422" s="91" t="str">
        <v>UN 1388 D</v>
      </c>
      <c r="C422" s="92" t="str">
        <v>FRONT AXLE SUPPORT MKM</v>
      </c>
      <c r="D422" s="132">
        <v>1809</v>
      </c>
      <c r="E422" s="92">
        <v>3</v>
      </c>
      <c r="F422" s="92" t="str">
        <v>PCS</v>
      </c>
      <c r="G422" s="92" t="str">
        <v>OUTWARD</v>
      </c>
      <c r="H422" s="93" t="str">
        <v>SHOP</v>
      </c>
    </row>
    <row r="423" spans="1:8" x14ac:dyDescent="0.25">
      <c r="A423" s="94">
        <v>45771</v>
      </c>
      <c r="B423" s="95" t="str">
        <v>UN 1388 A</v>
      </c>
      <c r="C423" s="80" t="str">
        <v>FRONT AXLE SUPPORT INTER DI</v>
      </c>
      <c r="D423" s="133">
        <v>1809</v>
      </c>
      <c r="E423" s="80">
        <v>3</v>
      </c>
      <c r="F423" s="80" t="str">
        <v>PCS</v>
      </c>
      <c r="G423" s="80" t="str">
        <v>OUTWARD</v>
      </c>
      <c r="H423" s="96" t="str">
        <v>SHOP</v>
      </c>
    </row>
    <row r="424" spans="1:8" x14ac:dyDescent="0.25">
      <c r="A424" s="90">
        <v>45771</v>
      </c>
      <c r="B424" s="91" t="str">
        <v>GK 565/UN 1460 B</v>
      </c>
      <c r="C424" s="92" t="str">
        <v>TIE ROD END POWER STG. MKM</v>
      </c>
      <c r="D424" s="132">
        <v>1808</v>
      </c>
      <c r="E424" s="92">
        <v>4</v>
      </c>
      <c r="F424" s="92" t="str">
        <v>PCS</v>
      </c>
      <c r="G424" s="92" t="str">
        <v>OUTWARD</v>
      </c>
      <c r="H424" s="93" t="str">
        <v>ABHISHEK</v>
      </c>
    </row>
    <row r="425" spans="1:8" x14ac:dyDescent="0.25">
      <c r="A425" s="94">
        <v>45771</v>
      </c>
      <c r="B425" s="95" t="str">
        <v>UN 1158</v>
      </c>
      <c r="C425" s="80" t="str">
        <v>AIR CLEANER GLASS WHITE INTER</v>
      </c>
      <c r="D425" s="133">
        <v>1808</v>
      </c>
      <c r="E425" s="80">
        <v>20</v>
      </c>
      <c r="F425" s="80" t="str">
        <v>PCS</v>
      </c>
      <c r="G425" s="80" t="str">
        <v>OUTWARD</v>
      </c>
      <c r="H425" s="96" t="str">
        <v>ABHISHEK</v>
      </c>
    </row>
    <row r="426" spans="1:8" x14ac:dyDescent="0.25">
      <c r="A426" s="90">
        <v>45771</v>
      </c>
      <c r="B426" s="91" t="str">
        <v>UN 1539</v>
      </c>
      <c r="C426" s="92" t="str">
        <v>STARING GOLI COMPLETE Z/F</v>
      </c>
      <c r="D426" s="132">
        <v>1808</v>
      </c>
      <c r="E426" s="92">
        <v>2</v>
      </c>
      <c r="F426" s="92" t="str">
        <v>PCS</v>
      </c>
      <c r="G426" s="92" t="str">
        <v>OUTWARD</v>
      </c>
      <c r="H426" s="93" t="str">
        <v>ABHISHEK</v>
      </c>
    </row>
    <row r="427" spans="1:8" x14ac:dyDescent="0.25">
      <c r="A427" s="94">
        <v>45771</v>
      </c>
      <c r="B427" s="95" t="str">
        <v>UN 2935</v>
      </c>
      <c r="C427" s="80" t="str">
        <v xml:space="preserve">WATER BODY HOSE L TYPE EPDM INTER  </v>
      </c>
      <c r="D427" s="133">
        <v>1808</v>
      </c>
      <c r="E427" s="80">
        <v>6</v>
      </c>
      <c r="F427" s="80" t="str">
        <v>PCS</v>
      </c>
      <c r="G427" s="80" t="str">
        <v>OUTWARD</v>
      </c>
      <c r="H427" s="96" t="str">
        <v>ABHISHEK</v>
      </c>
    </row>
    <row r="428" spans="1:8" x14ac:dyDescent="0.25">
      <c r="A428" s="90">
        <v>45771</v>
      </c>
      <c r="B428" s="91" t="str">
        <v>UN 3583</v>
      </c>
      <c r="C428" s="92" t="str">
        <v xml:space="preserve">6002759A92 PIPE OVER FLOW (3 CYL) INTER DI  </v>
      </c>
      <c r="D428" s="132">
        <v>1808</v>
      </c>
      <c r="E428" s="92">
        <v>10</v>
      </c>
      <c r="F428" s="92" t="str">
        <v>PCS</v>
      </c>
      <c r="G428" s="92" t="str">
        <v>OUTWARD</v>
      </c>
      <c r="H428" s="93" t="str">
        <v>ABHISHEK</v>
      </c>
    </row>
    <row r="429" spans="1:8" x14ac:dyDescent="0.25">
      <c r="A429" s="94">
        <v>45771</v>
      </c>
      <c r="B429" s="95" t="str">
        <v>UN 3586</v>
      </c>
      <c r="C429" s="80" t="str">
        <v xml:space="preserve">5557072R92 PIPE OVER FLOW (WHITE) INTER DI  </v>
      </c>
      <c r="D429" s="133">
        <v>1808</v>
      </c>
      <c r="E429" s="80">
        <v>15</v>
      </c>
      <c r="F429" s="80" t="str">
        <v>PCS</v>
      </c>
      <c r="G429" s="80" t="str">
        <v>OUTWARD</v>
      </c>
      <c r="H429" s="96" t="str">
        <v>ABHISHEK</v>
      </c>
    </row>
    <row r="430" spans="1:8" x14ac:dyDescent="0.25">
      <c r="A430" s="90">
        <v>45771</v>
      </c>
      <c r="B430" s="91" t="str">
        <v>UN 3585</v>
      </c>
      <c r="C430" s="92" t="str">
        <v xml:space="preserve">6003188B92 PIPE FILTER TO FIP INTER DI  </v>
      </c>
      <c r="D430" s="132">
        <v>1808</v>
      </c>
      <c r="E430" s="92">
        <v>40</v>
      </c>
      <c r="F430" s="92" t="str">
        <v>PCS</v>
      </c>
      <c r="G430" s="92" t="str">
        <v>OUTWARD</v>
      </c>
      <c r="H430" s="93" t="str">
        <v>ABHISHEK</v>
      </c>
    </row>
    <row r="431" spans="1:8" x14ac:dyDescent="0.25">
      <c r="A431" s="94">
        <v>45771</v>
      </c>
      <c r="B431" s="95" t="str">
        <v>UN 3584</v>
      </c>
      <c r="C431" s="80" t="str">
        <v xml:space="preserve">6003187B91 PIPE FEED PUMP TO FILTER INTER DI  </v>
      </c>
      <c r="D431" s="133">
        <v>1808</v>
      </c>
      <c r="E431" s="80">
        <v>40</v>
      </c>
      <c r="F431" s="80" t="str">
        <v>PCS</v>
      </c>
      <c r="G431" s="80" t="str">
        <v>OUTWARD</v>
      </c>
      <c r="H431" s="96" t="str">
        <v>ABHISHEK</v>
      </c>
    </row>
    <row r="432" spans="1:8" x14ac:dyDescent="0.25">
      <c r="A432" s="90">
        <v>45771</v>
      </c>
      <c r="B432" s="91" t="str">
        <v>UN 1500</v>
      </c>
      <c r="C432" s="92" t="str">
        <v>ACCILATOR END INTER DI</v>
      </c>
      <c r="D432" s="132">
        <v>1808</v>
      </c>
      <c r="E432" s="92">
        <v>24</v>
      </c>
      <c r="F432" s="92" t="str">
        <v>PCS</v>
      </c>
      <c r="G432" s="92" t="str">
        <v>OUTWARD</v>
      </c>
      <c r="H432" s="93" t="str">
        <v>ABHISHEK</v>
      </c>
    </row>
    <row r="433" spans="1:8" x14ac:dyDescent="0.25">
      <c r="A433" s="94">
        <v>45771</v>
      </c>
      <c r="B433" s="95" t="str">
        <v>UN 1361</v>
      </c>
      <c r="C433" s="80" t="str">
        <v>DIESEL TANK TEA (WITH FILTER) NST</v>
      </c>
      <c r="D433" s="133">
        <v>1808</v>
      </c>
      <c r="E433" s="80">
        <v>20</v>
      </c>
      <c r="F433" s="80" t="str">
        <v>PCS</v>
      </c>
      <c r="G433" s="80" t="str">
        <v>OUTWARD</v>
      </c>
      <c r="H433" s="96" t="str">
        <v>ABHISHEK</v>
      </c>
    </row>
    <row r="434" spans="1:8" x14ac:dyDescent="0.25">
      <c r="A434" s="90">
        <v>45771</v>
      </c>
      <c r="B434" s="91" t="str">
        <v>GK 2496</v>
      </c>
      <c r="C434" s="92" t="str">
        <v>TROLLEY MALE FEMALE QRC (PUSH TYPE)</v>
      </c>
      <c r="D434" s="132">
        <v>1808</v>
      </c>
      <c r="E434" s="92">
        <v>36</v>
      </c>
      <c r="F434" s="92" t="str">
        <v>PCS</v>
      </c>
      <c r="G434" s="92" t="str">
        <v>OUTWARD</v>
      </c>
      <c r="H434" s="93" t="str">
        <v>ABHISHEK</v>
      </c>
    </row>
    <row r="435" spans="1:8" x14ac:dyDescent="0.25">
      <c r="A435" s="94">
        <v>45771</v>
      </c>
      <c r="B435" s="95" t="str">
        <v>GK 2495</v>
      </c>
      <c r="C435" s="80" t="str">
        <v>TROLLEY MALE FEMALE COMMON</v>
      </c>
      <c r="D435" s="133">
        <v>1808</v>
      </c>
      <c r="E435" s="80">
        <v>60</v>
      </c>
      <c r="F435" s="80" t="str">
        <v>PCS</v>
      </c>
      <c r="G435" s="80" t="str">
        <v>OUTWARD</v>
      </c>
      <c r="H435" s="96" t="str">
        <v>ABHISHEK</v>
      </c>
    </row>
    <row r="436" spans="1:8" x14ac:dyDescent="0.25">
      <c r="A436" s="90">
        <v>45770</v>
      </c>
      <c r="B436" s="91" t="str">
        <v>UN 3431</v>
      </c>
      <c r="C436" s="92" t="str">
        <v xml:space="preserve">COOLANT BOTTLE CAP THREAD TYPE TURBO  </v>
      </c>
      <c r="D436" s="132">
        <v>1801</v>
      </c>
      <c r="E436" s="92">
        <v>60</v>
      </c>
      <c r="F436" s="92" t="str">
        <v>PCS</v>
      </c>
      <c r="G436" s="92" t="str">
        <v>OUTWARD</v>
      </c>
      <c r="H436" s="93" t="str">
        <v>SHOP</v>
      </c>
    </row>
    <row r="437" spans="1:8" x14ac:dyDescent="0.25">
      <c r="A437" s="94">
        <v>45770</v>
      </c>
      <c r="B437" s="95" t="str">
        <v>11RLP280</v>
      </c>
      <c r="C437" s="80" t="str">
        <v>RELASE PLATE MAHINDRA 434 DI</v>
      </c>
      <c r="D437" s="133">
        <v>1801</v>
      </c>
      <c r="E437" s="80">
        <v>10</v>
      </c>
      <c r="F437" s="80" t="str">
        <v>PCS</v>
      </c>
      <c r="G437" s="80" t="str">
        <v>OUTWARD</v>
      </c>
      <c r="H437" s="96" t="str">
        <v>SHOP</v>
      </c>
    </row>
    <row r="438" spans="1:8" x14ac:dyDescent="0.25">
      <c r="A438" s="90">
        <v>45770</v>
      </c>
      <c r="B438" s="91" t="str">
        <v>UN 3418</v>
      </c>
      <c r="C438" s="92" t="str">
        <v xml:space="preserve">CHOWK CABLE (L TYPE) INTER DI  </v>
      </c>
      <c r="D438" s="132">
        <v>1801</v>
      </c>
      <c r="E438" s="92">
        <v>10</v>
      </c>
      <c r="F438" s="92" t="str">
        <v>PCS</v>
      </c>
      <c r="G438" s="92" t="str">
        <v>OUTWARD</v>
      </c>
      <c r="H438" s="93" t="str">
        <v>SHOP</v>
      </c>
    </row>
    <row r="439" spans="1:8" x14ac:dyDescent="0.25">
      <c r="A439" s="94">
        <v>45770</v>
      </c>
      <c r="B439" s="95" t="str">
        <v>UN 2645</v>
      </c>
      <c r="C439" s="80" t="str">
        <v xml:space="preserve">CHECK CHAIN PIN SMALL (NUT TYPE) NST  </v>
      </c>
      <c r="D439" s="133">
        <v>1801</v>
      </c>
      <c r="E439" s="80">
        <v>25</v>
      </c>
      <c r="F439" s="80" t="str">
        <v>PCS</v>
      </c>
      <c r="G439" s="80" t="str">
        <v>OUTWARD</v>
      </c>
      <c r="H439" s="96" t="str">
        <v>SHOP</v>
      </c>
    </row>
    <row r="440" spans="1:8" x14ac:dyDescent="0.25">
      <c r="A440" s="90">
        <v>45770</v>
      </c>
      <c r="B440" s="91" t="str">
        <v>GK 1230</v>
      </c>
      <c r="C440" s="92" t="str">
        <v>AIR FILTER INTER DI (PU)</v>
      </c>
      <c r="D440" s="132">
        <v>1801</v>
      </c>
      <c r="E440" s="92">
        <v>6</v>
      </c>
      <c r="F440" s="92" t="str">
        <v>PCS</v>
      </c>
      <c r="G440" s="92" t="str">
        <v>OUTWARD</v>
      </c>
      <c r="H440" s="93" t="str">
        <v>SHOP</v>
      </c>
    </row>
    <row r="441" spans="1:8" x14ac:dyDescent="0.25">
      <c r="A441" s="94">
        <v>45770</v>
      </c>
      <c r="B441" s="95" t="str">
        <v>R983067915</v>
      </c>
      <c r="C441" s="80" t="str">
        <v>HYD. PUMP SONALIKA RX 16CC</v>
      </c>
      <c r="D441" s="133">
        <v>1801</v>
      </c>
      <c r="E441" s="80">
        <v>4</v>
      </c>
      <c r="F441" s="80" t="str">
        <v>PCS</v>
      </c>
      <c r="G441" s="80" t="str">
        <v>OUTWARD</v>
      </c>
      <c r="H441" s="96" t="str">
        <v>SHOP</v>
      </c>
    </row>
    <row r="442" spans="1:8" x14ac:dyDescent="0.25">
      <c r="A442" s="90">
        <v>45770</v>
      </c>
      <c r="B442" s="91">
        <v>3280613100</v>
      </c>
      <c r="C442" s="92" t="str">
        <v>CLUTCH PLATE SP/ARJUN 605 (6 SPRG 11")</v>
      </c>
      <c r="D442" s="132">
        <v>1801</v>
      </c>
      <c r="E442" s="92">
        <v>2</v>
      </c>
      <c r="F442" s="92" t="str">
        <v>PCS</v>
      </c>
      <c r="G442" s="92" t="str">
        <v>OUTWARD</v>
      </c>
      <c r="H442" s="93" t="str">
        <v>SHOP</v>
      </c>
    </row>
    <row r="443" spans="1:8" x14ac:dyDescent="0.25">
      <c r="A443" s="94">
        <v>45770</v>
      </c>
      <c r="B443" s="95" t="str">
        <v>R1100551</v>
      </c>
      <c r="C443" s="80" t="str">
        <v>P.P ASSY EICHER 485 11" D/F TYPE</v>
      </c>
      <c r="D443" s="133">
        <v>1801</v>
      </c>
      <c r="E443" s="80">
        <v>1</v>
      </c>
      <c r="F443" s="80" t="str">
        <v>PCS</v>
      </c>
      <c r="G443" s="80" t="str">
        <v>OUTWARD</v>
      </c>
      <c r="H443" s="96" t="str">
        <v>SHOP</v>
      </c>
    </row>
    <row r="444" spans="1:8" x14ac:dyDescent="0.25">
      <c r="A444" s="90">
        <v>45770</v>
      </c>
      <c r="B444" s="91" t="str">
        <v>UN 3425 A</v>
      </c>
      <c r="C444" s="92" t="str">
        <v xml:space="preserve">COOLANT BOTTLE THREAD TYPE YUVO  </v>
      </c>
      <c r="D444" s="132">
        <v>1801</v>
      </c>
      <c r="E444" s="92">
        <v>4</v>
      </c>
      <c r="F444" s="92" t="str">
        <v>PCS</v>
      </c>
      <c r="G444" s="92" t="str">
        <v>OUTWARD</v>
      </c>
      <c r="H444" s="93" t="str">
        <v>SHOP</v>
      </c>
    </row>
    <row r="445" spans="1:8" x14ac:dyDescent="0.25">
      <c r="A445" s="94">
        <v>45770</v>
      </c>
      <c r="B445" s="95" t="str">
        <v>R983032292</v>
      </c>
      <c r="C445" s="80" t="str">
        <v>HYD PUMP SWARAJ 735 FE 12CC</v>
      </c>
      <c r="D445" s="133">
        <v>1801</v>
      </c>
      <c r="E445" s="80">
        <v>4</v>
      </c>
      <c r="F445" s="80" t="str">
        <v>PCS</v>
      </c>
      <c r="G445" s="80" t="str">
        <v>OUTWARD</v>
      </c>
      <c r="H445" s="96" t="str">
        <v>SHOP</v>
      </c>
    </row>
    <row r="446" spans="1:8" x14ac:dyDescent="0.25">
      <c r="A446" s="90">
        <v>45770</v>
      </c>
      <c r="B446" s="91" t="str">
        <v>GK 1735</v>
      </c>
      <c r="C446" s="92" t="str">
        <v>REAR WHEEL SEAL YUVO OUTER 84-130-17.5</v>
      </c>
      <c r="D446" s="132">
        <v>1801</v>
      </c>
      <c r="E446" s="92">
        <v>20</v>
      </c>
      <c r="F446" s="92" t="str">
        <v>PCS</v>
      </c>
      <c r="G446" s="92" t="str">
        <v>OUTWARD</v>
      </c>
      <c r="H446" s="93" t="str">
        <v>SHOP</v>
      </c>
    </row>
    <row r="447" spans="1:8" x14ac:dyDescent="0.25">
      <c r="A447" s="94">
        <v>45770</v>
      </c>
      <c r="B447" s="95" t="str">
        <v>GK 1712</v>
      </c>
      <c r="C447" s="80" t="str">
        <v>FRONT WHEEL SEAL YUVO 53.5-80-11.5</v>
      </c>
      <c r="D447" s="133">
        <v>1801</v>
      </c>
      <c r="E447" s="80">
        <v>20</v>
      </c>
      <c r="F447" s="80" t="str">
        <v>PCS</v>
      </c>
      <c r="G447" s="80" t="str">
        <v>OUTWARD</v>
      </c>
      <c r="H447" s="96" t="str">
        <v>SHOP</v>
      </c>
    </row>
    <row r="448" spans="1:8" x14ac:dyDescent="0.25">
      <c r="A448" s="90">
        <v>45770</v>
      </c>
      <c r="B448" s="91" t="str">
        <v>GK 1711</v>
      </c>
      <c r="C448" s="92" t="str">
        <v>FRONT WHEEL MKM (ROTATION TYPE) 48-75-14/17</v>
      </c>
      <c r="D448" s="132">
        <v>1801</v>
      </c>
      <c r="E448" s="92">
        <v>20</v>
      </c>
      <c r="F448" s="92" t="str">
        <v>PCS</v>
      </c>
      <c r="G448" s="92" t="str">
        <v>OUTWARD</v>
      </c>
      <c r="H448" s="93" t="str">
        <v>SHOP</v>
      </c>
    </row>
    <row r="449" spans="1:8" x14ac:dyDescent="0.25">
      <c r="A449" s="94">
        <v>45770</v>
      </c>
      <c r="B449" s="95" t="str">
        <v>8658222020ALU</v>
      </c>
      <c r="C449" s="80" t="str">
        <v xml:space="preserve">RADIATOR MAHI.605DI ARJUN WITHSHD     </v>
      </c>
      <c r="D449" s="133">
        <v>1801</v>
      </c>
      <c r="E449" s="80">
        <v>1</v>
      </c>
      <c r="F449" s="80" t="str">
        <v>PCS</v>
      </c>
      <c r="G449" s="80" t="str">
        <v>OUTWARD</v>
      </c>
      <c r="H449" s="96" t="str">
        <v>SHOP</v>
      </c>
    </row>
    <row r="450" spans="1:8" x14ac:dyDescent="0.25">
      <c r="A450" s="90">
        <v>45768</v>
      </c>
      <c r="B450" s="91" t="str">
        <v>GK 025A</v>
      </c>
      <c r="C450" s="92" t="str">
        <v>OIL BRAKE PLATE  MAHINDRA YUVO (O.E) 7" 23 TEETH</v>
      </c>
      <c r="D450" s="132">
        <v>1795</v>
      </c>
      <c r="E450" s="92">
        <v>30</v>
      </c>
      <c r="F450" s="92" t="str">
        <v>PCS</v>
      </c>
      <c r="G450" s="92" t="str">
        <v>OUTWARD</v>
      </c>
      <c r="H450" s="93" t="str">
        <v>SHOP</v>
      </c>
    </row>
    <row r="451" spans="1:8" x14ac:dyDescent="0.25">
      <c r="A451" s="94">
        <v>45770</v>
      </c>
      <c r="B451" s="95">
        <v>3310377100</v>
      </c>
      <c r="C451" s="80" t="str">
        <v>CL. PLATE ARJUN NOVO 12" 21 T 5 WING</v>
      </c>
      <c r="D451" s="133">
        <v>2749</v>
      </c>
      <c r="E451" s="80">
        <v>4</v>
      </c>
      <c r="F451" s="80" t="str">
        <v>PCS</v>
      </c>
      <c r="G451" s="80" t="str">
        <v>INWARD</v>
      </c>
      <c r="H451" s="96" t="str">
        <v/>
      </c>
    </row>
    <row r="452" spans="1:8" x14ac:dyDescent="0.25">
      <c r="A452" s="90">
        <v>45769</v>
      </c>
      <c r="B452" s="91">
        <v>6283398090</v>
      </c>
      <c r="C452" s="92" t="str">
        <v>P.P ASSY W/CLUTCH PLATE SARPANCH</v>
      </c>
      <c r="D452" s="132">
        <v>2745</v>
      </c>
      <c r="E452" s="92">
        <v>8</v>
      </c>
      <c r="F452" s="92" t="str">
        <v>SET</v>
      </c>
      <c r="G452" s="92" t="str">
        <v>INWARD</v>
      </c>
      <c r="H452" s="93" t="str">
        <v/>
      </c>
    </row>
    <row r="453" spans="1:8" x14ac:dyDescent="0.25">
      <c r="A453" s="94">
        <v>45769</v>
      </c>
      <c r="B453" s="95">
        <v>3280860100</v>
      </c>
      <c r="C453" s="80" t="str">
        <v>CLUTCH PLATE M.M 434 DI (10 T, 11")</v>
      </c>
      <c r="D453" s="133">
        <v>2744</v>
      </c>
      <c r="E453" s="80">
        <v>20</v>
      </c>
      <c r="F453" s="80" t="str">
        <v>PCS</v>
      </c>
      <c r="G453" s="80" t="str">
        <v>INWARD</v>
      </c>
      <c r="H453" s="96" t="str">
        <v/>
      </c>
    </row>
    <row r="454" spans="1:8" x14ac:dyDescent="0.25">
      <c r="A454" s="90">
        <v>45769</v>
      </c>
      <c r="B454" s="91" t="str">
        <v>UN 1478</v>
      </c>
      <c r="C454" s="92" t="str">
        <v>DIESEL TANK CAP INTER</v>
      </c>
      <c r="D454" s="132">
        <v>2743</v>
      </c>
      <c r="E454" s="92">
        <v>15</v>
      </c>
      <c r="F454" s="92" t="str">
        <v>PCS</v>
      </c>
      <c r="G454" s="92" t="str">
        <v>INWARD</v>
      </c>
      <c r="H454" s="93" t="str">
        <v/>
      </c>
    </row>
    <row r="455" spans="1:8" x14ac:dyDescent="0.25">
      <c r="A455" s="94">
        <v>45769</v>
      </c>
      <c r="B455" s="95" t="str">
        <v>UN 3583</v>
      </c>
      <c r="C455" s="80" t="str">
        <v xml:space="preserve">6002759A92 PIPE OVER FLOW (3 CYL) INTER DI  </v>
      </c>
      <c r="D455" s="133">
        <v>2742</v>
      </c>
      <c r="E455" s="80">
        <v>150</v>
      </c>
      <c r="F455" s="80" t="str">
        <v>PCS</v>
      </c>
      <c r="G455" s="80" t="str">
        <v>INWARD</v>
      </c>
      <c r="H455" s="96" t="str">
        <v/>
      </c>
    </row>
    <row r="456" spans="1:8" x14ac:dyDescent="0.25">
      <c r="A456" s="90">
        <v>45769</v>
      </c>
      <c r="B456" s="91" t="str">
        <v>UN 3585</v>
      </c>
      <c r="C456" s="92" t="str">
        <v xml:space="preserve">6003188B92 PIPE FILTER TO FIP INTER DI  </v>
      </c>
      <c r="D456" s="132">
        <v>2741</v>
      </c>
      <c r="E456" s="92">
        <v>200</v>
      </c>
      <c r="F456" s="92" t="str">
        <v>PCS</v>
      </c>
      <c r="G456" s="92" t="str">
        <v>INWARD</v>
      </c>
      <c r="H456" s="93" t="str">
        <v/>
      </c>
    </row>
    <row r="457" spans="1:8" x14ac:dyDescent="0.25">
      <c r="A457" s="94">
        <v>45769</v>
      </c>
      <c r="B457" s="95" t="str">
        <v>UN 3584</v>
      </c>
      <c r="C457" s="80" t="str">
        <v xml:space="preserve">6003187B91 PIPE FEED PUMP TO FILTER INTER DI  </v>
      </c>
      <c r="D457" s="133">
        <v>2740</v>
      </c>
      <c r="E457" s="80">
        <v>300</v>
      </c>
      <c r="F457" s="80" t="str">
        <v>PCS</v>
      </c>
      <c r="G457" s="80" t="str">
        <v>INWARD</v>
      </c>
      <c r="H457" s="96" t="str">
        <v/>
      </c>
    </row>
    <row r="458" spans="1:8" x14ac:dyDescent="0.25">
      <c r="A458" s="90">
        <v>45769</v>
      </c>
      <c r="B458" s="91" t="str">
        <v>UN 3590</v>
      </c>
      <c r="C458" s="92" t="str">
        <v xml:space="preserve">8000666B12 PIPE FUEL TANK TO FEED PUMP (4 CYL.) NST  </v>
      </c>
      <c r="D458" s="132">
        <v>2739</v>
      </c>
      <c r="E458" s="92">
        <v>85</v>
      </c>
      <c r="F458" s="92" t="str">
        <v>PCS</v>
      </c>
      <c r="G458" s="92" t="str">
        <v>INWARD</v>
      </c>
      <c r="H458" s="93" t="str">
        <v/>
      </c>
    </row>
    <row r="459" spans="1:8" x14ac:dyDescent="0.25">
      <c r="A459" s="94">
        <v>45769</v>
      </c>
      <c r="B459" s="95" t="str">
        <v>UN 3618</v>
      </c>
      <c r="C459" s="80" t="str">
        <v xml:space="preserve">6001670C2 PIPE FUEL TANK TO FEED PUMP ARJUN  </v>
      </c>
      <c r="D459" s="133">
        <v>2738</v>
      </c>
      <c r="E459" s="80">
        <v>30</v>
      </c>
      <c r="F459" s="80" t="str">
        <v>PCS</v>
      </c>
      <c r="G459" s="80" t="str">
        <v>INWARD</v>
      </c>
      <c r="H459" s="96" t="str">
        <v/>
      </c>
    </row>
    <row r="460" spans="1:8" x14ac:dyDescent="0.25">
      <c r="A460" s="90">
        <v>45769</v>
      </c>
      <c r="B460" s="91" t="str">
        <v>UN 3617</v>
      </c>
      <c r="C460" s="92" t="str">
        <v xml:space="preserve">6000354 PIPE FUEL FILTER TO TAP ARJUN  </v>
      </c>
      <c r="D460" s="132">
        <v>2737</v>
      </c>
      <c r="E460" s="92">
        <v>30</v>
      </c>
      <c r="F460" s="92" t="str">
        <v>PCS</v>
      </c>
      <c r="G460" s="92" t="str">
        <v>INWARD</v>
      </c>
      <c r="H460" s="93" t="str">
        <v/>
      </c>
    </row>
    <row r="461" spans="1:8" x14ac:dyDescent="0.25">
      <c r="A461" s="94">
        <v>45769</v>
      </c>
      <c r="B461" s="95" t="str">
        <v>UN 3586</v>
      </c>
      <c r="C461" s="80" t="str">
        <v xml:space="preserve">5557072R92 PIPE OVER FLOW (WHITE) INTER DI  </v>
      </c>
      <c r="D461" s="133">
        <v>2736</v>
      </c>
      <c r="E461" s="80">
        <v>198</v>
      </c>
      <c r="F461" s="80" t="str">
        <v>PCS</v>
      </c>
      <c r="G461" s="80" t="str">
        <v>INWARD</v>
      </c>
      <c r="H461" s="96" t="str">
        <v/>
      </c>
    </row>
    <row r="462" spans="1:8" x14ac:dyDescent="0.25">
      <c r="A462" s="90">
        <v>45769</v>
      </c>
      <c r="B462" s="91" t="str">
        <v>UN 3616</v>
      </c>
      <c r="C462" s="92" t="str">
        <v xml:space="preserve">6000355F3 PIPE FEED PUMP TO FILTER ARJUN  </v>
      </c>
      <c r="D462" s="132">
        <v>2735</v>
      </c>
      <c r="E462" s="92">
        <v>30</v>
      </c>
      <c r="F462" s="92" t="str">
        <v>PCS</v>
      </c>
      <c r="G462" s="92" t="str">
        <v>INWARD</v>
      </c>
      <c r="H462" s="93" t="str">
        <v/>
      </c>
    </row>
    <row r="463" spans="1:8" x14ac:dyDescent="0.25">
      <c r="A463" s="94">
        <v>45769</v>
      </c>
      <c r="B463" s="95" t="str">
        <v>UN 3591</v>
      </c>
      <c r="C463" s="80" t="str">
        <v xml:space="preserve">8000667B12 PIPE FUEL TANK TO FEED PUMP (3 CYL.) NST  </v>
      </c>
      <c r="D463" s="133">
        <v>2734</v>
      </c>
      <c r="E463" s="80">
        <v>249</v>
      </c>
      <c r="F463" s="80" t="str">
        <v>PCS</v>
      </c>
      <c r="G463" s="80" t="str">
        <v>INWARD</v>
      </c>
      <c r="H463" s="96" t="str">
        <v/>
      </c>
    </row>
    <row r="464" spans="1:8" x14ac:dyDescent="0.25">
      <c r="A464" s="90">
        <v>45769</v>
      </c>
      <c r="B464" s="91" t="str">
        <v>UN 2446</v>
      </c>
      <c r="C464" s="92" t="str">
        <v xml:space="preserve">HYDRAULIC LEVER STRAIGHT MKM  </v>
      </c>
      <c r="D464" s="132">
        <v>2733</v>
      </c>
      <c r="E464" s="92">
        <v>400</v>
      </c>
      <c r="F464" s="92" t="str">
        <v>PCS</v>
      </c>
      <c r="G464" s="92" t="str">
        <v>INWARD</v>
      </c>
      <c r="H464" s="93" t="str">
        <v/>
      </c>
    </row>
    <row r="465" spans="1:8" x14ac:dyDescent="0.25">
      <c r="A465" s="94">
        <v>45769</v>
      </c>
      <c r="B465" s="95" t="str">
        <v>UN 1558</v>
      </c>
      <c r="C465" s="80" t="str">
        <v>STARING PEG BALL INTER DI</v>
      </c>
      <c r="D465" s="133">
        <v>2732</v>
      </c>
      <c r="E465" s="80">
        <v>12</v>
      </c>
      <c r="F465" s="80" t="str">
        <v>PCS</v>
      </c>
      <c r="G465" s="80" t="str">
        <v>INWARD</v>
      </c>
      <c r="H465" s="96" t="str">
        <v/>
      </c>
    </row>
    <row r="466" spans="1:8" x14ac:dyDescent="0.25">
      <c r="A466" s="90">
        <v>45769</v>
      </c>
      <c r="B466" s="91" t="str">
        <v>UN 1557</v>
      </c>
      <c r="C466" s="92" t="str">
        <v>STARING PEG BALL INTER</v>
      </c>
      <c r="D466" s="132">
        <v>2731</v>
      </c>
      <c r="E466" s="92">
        <v>6</v>
      </c>
      <c r="F466" s="92" t="str">
        <v>PCS</v>
      </c>
      <c r="G466" s="92" t="str">
        <v>INWARD</v>
      </c>
      <c r="H466" s="93" t="str">
        <v/>
      </c>
    </row>
    <row r="467" spans="1:8" x14ac:dyDescent="0.25">
      <c r="A467" s="94">
        <v>45769</v>
      </c>
      <c r="B467" s="95" t="str">
        <v>UN 3022</v>
      </c>
      <c r="C467" s="80" t="str">
        <v xml:space="preserve">STARING CAP INTER DI  </v>
      </c>
      <c r="D467" s="133">
        <v>2730</v>
      </c>
      <c r="E467" s="80">
        <v>24</v>
      </c>
      <c r="F467" s="80" t="str">
        <v>PCS</v>
      </c>
      <c r="G467" s="80" t="str">
        <v>INWARD</v>
      </c>
      <c r="H467" s="96" t="str">
        <v/>
      </c>
    </row>
    <row r="468" spans="1:8" x14ac:dyDescent="0.25">
      <c r="A468" s="90">
        <v>45769</v>
      </c>
      <c r="B468" s="91" t="str">
        <v>UN 1333</v>
      </c>
      <c r="C468" s="92" t="str">
        <v>THERMOSTAT HOUSING COVER INTER DI</v>
      </c>
      <c r="D468" s="132">
        <v>2729</v>
      </c>
      <c r="E468" s="92">
        <v>6</v>
      </c>
      <c r="F468" s="92" t="str">
        <v>PCS</v>
      </c>
      <c r="G468" s="92" t="str">
        <v>INWARD</v>
      </c>
      <c r="H468" s="93" t="str">
        <v/>
      </c>
    </row>
    <row r="469" spans="1:8" x14ac:dyDescent="0.25">
      <c r="A469" s="94">
        <v>45769</v>
      </c>
      <c r="B469" s="95" t="str">
        <v>UN 1481</v>
      </c>
      <c r="C469" s="80" t="str">
        <v>DIESEL TANK CAP (LOCK TYPE) N/M</v>
      </c>
      <c r="D469" s="133">
        <v>2728</v>
      </c>
      <c r="E469" s="80">
        <v>10</v>
      </c>
      <c r="F469" s="80" t="str">
        <v>PCS</v>
      </c>
      <c r="G469" s="80" t="str">
        <v>INWARD</v>
      </c>
      <c r="H469" s="96" t="str">
        <v/>
      </c>
    </row>
    <row r="470" spans="1:8" x14ac:dyDescent="0.25">
      <c r="A470" s="90">
        <v>45769</v>
      </c>
      <c r="B470" s="91" t="str">
        <v>UN 2841</v>
      </c>
      <c r="C470" s="92" t="str">
        <v xml:space="preserve">SILENCER BOLT INTER  </v>
      </c>
      <c r="D470" s="132">
        <v>2727</v>
      </c>
      <c r="E470" s="92">
        <v>12</v>
      </c>
      <c r="F470" s="92" t="str">
        <v>PCS</v>
      </c>
      <c r="G470" s="92" t="str">
        <v>INWARD</v>
      </c>
      <c r="H470" s="93" t="str">
        <v/>
      </c>
    </row>
    <row r="471" spans="1:8" x14ac:dyDescent="0.25">
      <c r="A471" s="94">
        <v>45769</v>
      </c>
      <c r="B471" s="95" t="str">
        <v>UN 3325</v>
      </c>
      <c r="C471" s="80" t="str">
        <v xml:space="preserve">HYDRAULIC FRICTION WASHER INTER  </v>
      </c>
      <c r="D471" s="133">
        <v>2726</v>
      </c>
      <c r="E471" s="80">
        <v>12</v>
      </c>
      <c r="F471" s="80" t="str">
        <v>PCS</v>
      </c>
      <c r="G471" s="80" t="str">
        <v>INWARD</v>
      </c>
      <c r="H471" s="96" t="str">
        <v/>
      </c>
    </row>
    <row r="472" spans="1:8" x14ac:dyDescent="0.25">
      <c r="A472" s="90">
        <v>45769</v>
      </c>
      <c r="B472" s="91" t="str">
        <v>UN 1499</v>
      </c>
      <c r="C472" s="92" t="str">
        <v>ACCILATOR END INTER</v>
      </c>
      <c r="D472" s="132">
        <v>2725</v>
      </c>
      <c r="E472" s="92">
        <v>12</v>
      </c>
      <c r="F472" s="92" t="str">
        <v>PCS</v>
      </c>
      <c r="G472" s="92" t="str">
        <v>INWARD</v>
      </c>
      <c r="H472" s="93" t="str">
        <v/>
      </c>
    </row>
    <row r="473" spans="1:8" x14ac:dyDescent="0.25">
      <c r="A473" s="94">
        <v>45769</v>
      </c>
      <c r="B473" s="95" t="str">
        <v>UN 2400</v>
      </c>
      <c r="C473" s="80" t="str">
        <v xml:space="preserve">MALE FEMALE COUPLING INTER  </v>
      </c>
      <c r="D473" s="133">
        <v>2724</v>
      </c>
      <c r="E473" s="80">
        <v>12</v>
      </c>
      <c r="F473" s="80" t="str">
        <v>PCS</v>
      </c>
      <c r="G473" s="80" t="str">
        <v>INWARD</v>
      </c>
      <c r="H473" s="96" t="str">
        <v/>
      </c>
    </row>
    <row r="474" spans="1:8" x14ac:dyDescent="0.25">
      <c r="A474" s="90">
        <v>45769</v>
      </c>
      <c r="B474" s="91" t="str">
        <v>UN 1334</v>
      </c>
      <c r="C474" s="92" t="str">
        <v>RADIATOR CAP SMALL INTER</v>
      </c>
      <c r="D474" s="132">
        <v>2723</v>
      </c>
      <c r="E474" s="92">
        <v>15</v>
      </c>
      <c r="F474" s="92" t="str">
        <v>PCS</v>
      </c>
      <c r="G474" s="92" t="str">
        <v>INWARD</v>
      </c>
      <c r="H474" s="93" t="str">
        <v/>
      </c>
    </row>
    <row r="475" spans="1:8" x14ac:dyDescent="0.25">
      <c r="A475" s="94">
        <v>45769</v>
      </c>
      <c r="B475" s="95" t="str">
        <v>UN 2988</v>
      </c>
      <c r="C475" s="80" t="str">
        <v xml:space="preserve">OIL GAUGE RUBBER INTER  </v>
      </c>
      <c r="D475" s="133">
        <v>2722</v>
      </c>
      <c r="E475" s="80">
        <v>24</v>
      </c>
      <c r="F475" s="80" t="str">
        <v>PCS</v>
      </c>
      <c r="G475" s="80" t="str">
        <v>INWARD</v>
      </c>
      <c r="H475" s="96" t="str">
        <v/>
      </c>
    </row>
    <row r="476" spans="1:8" x14ac:dyDescent="0.25">
      <c r="A476" s="90">
        <v>45769</v>
      </c>
      <c r="B476" s="91" t="str">
        <v>UN 2887</v>
      </c>
      <c r="C476" s="92" t="str">
        <v xml:space="preserve">TOPLINK SPRING INTER  </v>
      </c>
      <c r="D476" s="132">
        <v>2721</v>
      </c>
      <c r="E476" s="92">
        <v>10</v>
      </c>
      <c r="F476" s="92" t="str">
        <v>PCS</v>
      </c>
      <c r="G476" s="92" t="str">
        <v>INWARD</v>
      </c>
      <c r="H476" s="93" t="str">
        <v/>
      </c>
    </row>
    <row r="477" spans="1:8" x14ac:dyDescent="0.25">
      <c r="A477" s="94">
        <v>45769</v>
      </c>
      <c r="B477" s="95" t="str">
        <v>UN 1185</v>
      </c>
      <c r="C477" s="80" t="str">
        <v>TEMPERATURE METER TEA INTER DI</v>
      </c>
      <c r="D477" s="133">
        <v>2720</v>
      </c>
      <c r="E477" s="80">
        <v>10</v>
      </c>
      <c r="F477" s="80" t="str">
        <v>PCS</v>
      </c>
      <c r="G477" s="80" t="str">
        <v>INWARD</v>
      </c>
      <c r="H477" s="96" t="str">
        <v/>
      </c>
    </row>
    <row r="478" spans="1:8" x14ac:dyDescent="0.25">
      <c r="A478" s="90">
        <v>45769</v>
      </c>
      <c r="B478" s="91" t="str">
        <v>RCWBGRL1</v>
      </c>
      <c r="C478" s="92" t="str">
        <v>RADIATOR COOLANT WATER BLENDED 1 LITER</v>
      </c>
      <c r="D478" s="132">
        <v>2719</v>
      </c>
      <c r="E478" s="92">
        <v>940</v>
      </c>
      <c r="F478" s="92" t="str">
        <v>PCS</v>
      </c>
      <c r="G478" s="92" t="str">
        <v>INWARD</v>
      </c>
      <c r="H478" s="93" t="str">
        <v/>
      </c>
    </row>
    <row r="479" spans="1:8" x14ac:dyDescent="0.25">
      <c r="A479" s="94">
        <v>45768</v>
      </c>
      <c r="B479" s="95" t="str">
        <v>UN 1425/GK 1077</v>
      </c>
      <c r="C479" s="80" t="str">
        <v xml:space="preserve">FRONT STUB AXLE MAHINDRA YUVO POWER STG. (LH) </v>
      </c>
      <c r="D479" s="133">
        <v>2718</v>
      </c>
      <c r="E479" s="80">
        <v>40</v>
      </c>
      <c r="F479" s="80" t="str">
        <v>PCS</v>
      </c>
      <c r="G479" s="80" t="str">
        <v>INWARD</v>
      </c>
      <c r="H479" s="96" t="str">
        <v/>
      </c>
    </row>
    <row r="480" spans="1:8" x14ac:dyDescent="0.25">
      <c r="A480" s="90">
        <v>45768</v>
      </c>
      <c r="B480" s="91" t="str">
        <v>GK 1073 A/UN 1426 A</v>
      </c>
      <c r="C480" s="92" t="str">
        <v>FRONT STUB AXLE RH NST</v>
      </c>
      <c r="D480" s="132">
        <v>2717</v>
      </c>
      <c r="E480" s="92">
        <v>50</v>
      </c>
      <c r="F480" s="92" t="str">
        <v>PCS</v>
      </c>
      <c r="G480" s="92" t="str">
        <v>INWARD</v>
      </c>
      <c r="H480" s="93" t="str">
        <v/>
      </c>
    </row>
    <row r="481" spans="1:8" x14ac:dyDescent="0.25">
      <c r="A481" s="94">
        <v>45768</v>
      </c>
      <c r="B481" s="95" t="str">
        <v>GK 1073/UN 1426</v>
      </c>
      <c r="C481" s="80" t="str">
        <v>FRONT STUB AXLE LH NST</v>
      </c>
      <c r="D481" s="133">
        <v>2716</v>
      </c>
      <c r="E481" s="80">
        <v>50</v>
      </c>
      <c r="F481" s="80" t="str">
        <v>PCS</v>
      </c>
      <c r="G481" s="80" t="str">
        <v>INWARD</v>
      </c>
      <c r="H481" s="96" t="str">
        <v/>
      </c>
    </row>
    <row r="482" spans="1:8" x14ac:dyDescent="0.25">
      <c r="A482" s="90">
        <v>45768</v>
      </c>
      <c r="B482" s="91" t="str">
        <v>GK 225</v>
      </c>
      <c r="C482" s="92" t="str">
        <v xml:space="preserve">BRAKE DISC PLATE MAHINDRA </v>
      </c>
      <c r="D482" s="132">
        <v>2715</v>
      </c>
      <c r="E482" s="92">
        <v>100</v>
      </c>
      <c r="F482" s="92" t="str">
        <v>PCS</v>
      </c>
      <c r="G482" s="92" t="str">
        <v>INWARD</v>
      </c>
      <c r="H482" s="93" t="str">
        <v/>
      </c>
    </row>
    <row r="483" spans="1:8" x14ac:dyDescent="0.25">
      <c r="A483" s="94">
        <v>45766</v>
      </c>
      <c r="B483" s="95" t="str">
        <v>UN 3324</v>
      </c>
      <c r="C483" s="80" t="str">
        <v xml:space="preserve">HYDRAULIC BRASS WASHER INTER  </v>
      </c>
      <c r="D483" s="133">
        <v>2713</v>
      </c>
      <c r="E483" s="80">
        <v>24</v>
      </c>
      <c r="F483" s="80" t="str">
        <v>PCS</v>
      </c>
      <c r="G483" s="80" t="str">
        <v>INWARD</v>
      </c>
      <c r="H483" s="96" t="str">
        <v/>
      </c>
    </row>
    <row r="484" spans="1:8" x14ac:dyDescent="0.25">
      <c r="A484" s="90">
        <v>45766</v>
      </c>
      <c r="B484" s="91" t="str">
        <v>UN 1421</v>
      </c>
      <c r="C484" s="92" t="str">
        <v>FRONT WHEEL RETAINER INTER DI</v>
      </c>
      <c r="D484" s="132">
        <v>2712</v>
      </c>
      <c r="E484" s="92">
        <v>50</v>
      </c>
      <c r="F484" s="92" t="str">
        <v>PCS</v>
      </c>
      <c r="G484" s="92" t="str">
        <v>INWARD</v>
      </c>
      <c r="H484" s="93" t="str">
        <v/>
      </c>
    </row>
    <row r="485" spans="1:8" x14ac:dyDescent="0.25">
      <c r="A485" s="94">
        <v>45770</v>
      </c>
      <c r="B485" s="95" t="str">
        <v>GK 1073 A/UN 1426 A</v>
      </c>
      <c r="C485" s="80" t="str">
        <v>FRONT STUB AXLE RH NST</v>
      </c>
      <c r="D485" s="133">
        <v>1794</v>
      </c>
      <c r="E485" s="80">
        <v>2</v>
      </c>
      <c r="F485" s="80" t="str">
        <v>PCS</v>
      </c>
      <c r="G485" s="80" t="str">
        <v>OUTWARD</v>
      </c>
      <c r="H485" s="96" t="str">
        <v>SHIV MANI</v>
      </c>
    </row>
    <row r="486" spans="1:8" x14ac:dyDescent="0.25">
      <c r="A486" s="90">
        <v>45770</v>
      </c>
      <c r="B486" s="91" t="str">
        <v>GK 1073/UN 1426</v>
      </c>
      <c r="C486" s="92" t="str">
        <v>FRONT STUB AXLE LH NST</v>
      </c>
      <c r="D486" s="132">
        <v>1794</v>
      </c>
      <c r="E486" s="92">
        <v>2</v>
      </c>
      <c r="F486" s="92" t="str">
        <v>PCS</v>
      </c>
      <c r="G486" s="92" t="str">
        <v>OUTWARD</v>
      </c>
      <c r="H486" s="93" t="str">
        <v>SHIV MANI</v>
      </c>
    </row>
    <row r="487" spans="1:8" x14ac:dyDescent="0.25">
      <c r="A487" s="94">
        <v>45770</v>
      </c>
      <c r="B487" s="95" t="str">
        <v>GK 917</v>
      </c>
      <c r="C487" s="80" t="str">
        <v>FRONT WHEEL HUB SWARAJ 735 / 855 (5 HOLE) W/CAP 25877-1988</v>
      </c>
      <c r="D487" s="133">
        <v>1794</v>
      </c>
      <c r="E487" s="80">
        <v>2</v>
      </c>
      <c r="F487" s="80" t="str">
        <v>PCS</v>
      </c>
      <c r="G487" s="80" t="str">
        <v>OUTWARD</v>
      </c>
      <c r="H487" s="96" t="str">
        <v>SHIV MANI</v>
      </c>
    </row>
    <row r="488" spans="1:8" x14ac:dyDescent="0.25">
      <c r="A488" s="90">
        <v>45770</v>
      </c>
      <c r="B488" s="91" t="str">
        <v>UN 3590</v>
      </c>
      <c r="C488" s="92" t="str">
        <v xml:space="preserve">8000666B12 PIPE FUEL TANK TO FEED PUMP (4 CYL.) NST  </v>
      </c>
      <c r="D488" s="132">
        <v>1794</v>
      </c>
      <c r="E488" s="92">
        <v>10</v>
      </c>
      <c r="F488" s="92" t="str">
        <v>PCS</v>
      </c>
      <c r="G488" s="92" t="str">
        <v>OUTWARD</v>
      </c>
      <c r="H488" s="93" t="str">
        <v>SHIV MANI</v>
      </c>
    </row>
    <row r="489" spans="1:8" x14ac:dyDescent="0.25">
      <c r="A489" s="94">
        <v>45770</v>
      </c>
      <c r="B489" s="95" t="str">
        <v>UN 2862</v>
      </c>
      <c r="C489" s="80" t="str">
        <v xml:space="preserve">CLUTCH PADLE SPRING NST  </v>
      </c>
      <c r="D489" s="133">
        <v>1794</v>
      </c>
      <c r="E489" s="80">
        <v>12</v>
      </c>
      <c r="F489" s="80" t="str">
        <v>PCS</v>
      </c>
      <c r="G489" s="80" t="str">
        <v>OUTWARD</v>
      </c>
      <c r="H489" s="96" t="str">
        <v>SHIV MANI</v>
      </c>
    </row>
    <row r="490" spans="1:8" x14ac:dyDescent="0.25">
      <c r="A490" s="90">
        <v>45770</v>
      </c>
      <c r="B490" s="91" t="str">
        <v>UN 2865</v>
      </c>
      <c r="C490" s="92" t="str">
        <v xml:space="preserve">DELUXE SEAT SPRING (O.E) INTER  </v>
      </c>
      <c r="D490" s="132">
        <v>1794</v>
      </c>
      <c r="E490" s="92">
        <v>24</v>
      </c>
      <c r="F490" s="92" t="str">
        <v>PCS</v>
      </c>
      <c r="G490" s="92" t="str">
        <v>OUTWARD</v>
      </c>
      <c r="H490" s="93" t="str">
        <v>SHIV MANI</v>
      </c>
    </row>
    <row r="491" spans="1:8" x14ac:dyDescent="0.25">
      <c r="A491" s="94">
        <v>45770</v>
      </c>
      <c r="B491" s="95" t="str">
        <v>UN 1616</v>
      </c>
      <c r="C491" s="80" t="str">
        <v>SEAT SHOCKER PIN TYPE INTER DI</v>
      </c>
      <c r="D491" s="133">
        <v>1794</v>
      </c>
      <c r="E491" s="80">
        <v>10</v>
      </c>
      <c r="F491" s="80" t="str">
        <v>PCS</v>
      </c>
      <c r="G491" s="80" t="str">
        <v>OUTWARD</v>
      </c>
      <c r="H491" s="96" t="str">
        <v>SHIV MANI</v>
      </c>
    </row>
    <row r="492" spans="1:8" x14ac:dyDescent="0.25">
      <c r="A492" s="90">
        <v>45770</v>
      </c>
      <c r="B492" s="91" t="str">
        <v>UN 2856</v>
      </c>
      <c r="C492" s="92" t="str">
        <v xml:space="preserve">BREAK PADEL SPRING INTER  </v>
      </c>
      <c r="D492" s="132">
        <v>1794</v>
      </c>
      <c r="E492" s="92">
        <v>12</v>
      </c>
      <c r="F492" s="92" t="str">
        <v>PCS</v>
      </c>
      <c r="G492" s="92" t="str">
        <v>OUTWARD</v>
      </c>
      <c r="H492" s="93" t="str">
        <v>SHIV MANI</v>
      </c>
    </row>
    <row r="493" spans="1:8" x14ac:dyDescent="0.25">
      <c r="A493" s="94">
        <v>45770</v>
      </c>
      <c r="B493" s="95" t="str">
        <v>UN 2861</v>
      </c>
      <c r="C493" s="80" t="str">
        <v>CLUTCH PADEL SPRING INTER</v>
      </c>
      <c r="D493" s="133">
        <v>1794</v>
      </c>
      <c r="E493" s="80">
        <v>24</v>
      </c>
      <c r="F493" s="80" t="str">
        <v>PCS</v>
      </c>
      <c r="G493" s="80" t="str">
        <v>OUTWARD</v>
      </c>
      <c r="H493" s="96" t="str">
        <v>SHIV MANI</v>
      </c>
    </row>
    <row r="494" spans="1:8" x14ac:dyDescent="0.25">
      <c r="A494" s="90">
        <v>45770</v>
      </c>
      <c r="B494" s="91" t="str">
        <v>UN 1954/UN 1758</v>
      </c>
      <c r="C494" s="92" t="str">
        <v>CLUTCH PADEL PIN INTER DI</v>
      </c>
      <c r="D494" s="132">
        <v>1794</v>
      </c>
      <c r="E494" s="92">
        <v>24</v>
      </c>
      <c r="F494" s="92" t="str">
        <v>PCS</v>
      </c>
      <c r="G494" s="92" t="str">
        <v>OUTWARD</v>
      </c>
      <c r="H494" s="93" t="str">
        <v>SHIV MANI</v>
      </c>
    </row>
    <row r="495" spans="1:8" x14ac:dyDescent="0.25">
      <c r="A495" s="94">
        <v>45770</v>
      </c>
      <c r="B495" s="95" t="str">
        <v>GK 1554</v>
      </c>
      <c r="C495" s="80" t="str">
        <v>REAR WHEEL BOLT JOHN DEERE</v>
      </c>
      <c r="D495" s="133">
        <v>1793</v>
      </c>
      <c r="E495" s="80">
        <v>48</v>
      </c>
      <c r="F495" s="80" t="str">
        <v>PCS</v>
      </c>
      <c r="G495" s="80" t="str">
        <v>OUTWARD</v>
      </c>
      <c r="H495" s="96" t="str">
        <v>SHIV MANI</v>
      </c>
    </row>
    <row r="496" spans="1:8" x14ac:dyDescent="0.25">
      <c r="A496" s="90">
        <v>45770</v>
      </c>
      <c r="B496" s="91" t="str">
        <v>GK 1501/UN 2804</v>
      </c>
      <c r="C496" s="92" t="str">
        <v xml:space="preserve">FRONT WHEEL BOLT INTER DI </v>
      </c>
      <c r="D496" s="132">
        <v>1793</v>
      </c>
      <c r="E496" s="92">
        <v>48</v>
      </c>
      <c r="F496" s="92" t="str">
        <v>PCS</v>
      </c>
      <c r="G496" s="92" t="str">
        <v>OUTWARD</v>
      </c>
      <c r="H496" s="93" t="str">
        <v>SHIV MANI</v>
      </c>
    </row>
    <row r="497" spans="1:8" x14ac:dyDescent="0.25">
      <c r="A497" s="94">
        <v>45770</v>
      </c>
      <c r="B497" s="95" t="str">
        <v>UN 2836/GK 1543</v>
      </c>
      <c r="C497" s="80" t="str">
        <v xml:space="preserve">REAR WHEEL BOLT INTER DI  </v>
      </c>
      <c r="D497" s="133">
        <v>1793</v>
      </c>
      <c r="E497" s="80">
        <v>48</v>
      </c>
      <c r="F497" s="80" t="str">
        <v>PCS</v>
      </c>
      <c r="G497" s="80" t="str">
        <v>OUTWARD</v>
      </c>
      <c r="H497" s="96" t="str">
        <v>SHIV MANI</v>
      </c>
    </row>
    <row r="498" spans="1:8" x14ac:dyDescent="0.25">
      <c r="A498" s="90">
        <v>45770</v>
      </c>
      <c r="B498" s="91" t="str">
        <v>SPANDLE BUSH GLOBAL JOHNDEERE</v>
      </c>
      <c r="C498" s="92" t="str">
        <v>SPANDLE BUSH GLOBAL JOHNDEERE</v>
      </c>
      <c r="D498" s="132">
        <v>1793</v>
      </c>
      <c r="E498" s="92">
        <v>2</v>
      </c>
      <c r="F498" s="92" t="str">
        <v>SET</v>
      </c>
      <c r="G498" s="92" t="str">
        <v>OUTWARD</v>
      </c>
      <c r="H498" s="93" t="str">
        <v>SHIV MANI</v>
      </c>
    </row>
    <row r="499" spans="1:8" x14ac:dyDescent="0.25">
      <c r="A499" s="94">
        <v>45770</v>
      </c>
      <c r="B499" s="95" t="str">
        <v>CENTER PIN BUSH G/T 5103</v>
      </c>
      <c r="C499" s="80" t="str">
        <v>CENTER PIN BUSH G/T 5103</v>
      </c>
      <c r="D499" s="133">
        <v>1793</v>
      </c>
      <c r="E499" s="80">
        <v>3</v>
      </c>
      <c r="F499" s="80" t="str">
        <v>SET</v>
      </c>
      <c r="G499" s="80" t="str">
        <v>OUTWARD</v>
      </c>
      <c r="H499" s="96" t="str">
        <v>SHIV MANI</v>
      </c>
    </row>
    <row r="500" spans="1:8" x14ac:dyDescent="0.25">
      <c r="A500" s="90">
        <v>45770</v>
      </c>
      <c r="B500" s="91" t="str">
        <v>CENTER PIN BUSH G/T 5310</v>
      </c>
      <c r="C500" s="92" t="str">
        <v>CENTER PIN BUSH G/T 5310</v>
      </c>
      <c r="D500" s="132">
        <v>1793</v>
      </c>
      <c r="E500" s="92">
        <v>3</v>
      </c>
      <c r="F500" s="92" t="str">
        <v>SET</v>
      </c>
      <c r="G500" s="92" t="str">
        <v>OUTWARD</v>
      </c>
      <c r="H500" s="93" t="str">
        <v>SHIV MANI</v>
      </c>
    </row>
    <row r="501" spans="1:8" x14ac:dyDescent="0.25">
      <c r="A501" s="94">
        <v>45770</v>
      </c>
      <c r="B501" s="95" t="str">
        <v>GK 1046</v>
      </c>
      <c r="C501" s="80" t="str">
        <v>CENTRE PIN JD BIG</v>
      </c>
      <c r="D501" s="133">
        <v>1793</v>
      </c>
      <c r="E501" s="80">
        <v>3</v>
      </c>
      <c r="F501" s="80" t="str">
        <v>PCS</v>
      </c>
      <c r="G501" s="80" t="str">
        <v>OUTWARD</v>
      </c>
      <c r="H501" s="96" t="str">
        <v>SHIV MANI</v>
      </c>
    </row>
    <row r="502" spans="1:8" x14ac:dyDescent="0.25">
      <c r="A502" s="90">
        <v>45770</v>
      </c>
      <c r="B502" s="91" t="str">
        <v>GK 1047</v>
      </c>
      <c r="C502" s="92" t="str">
        <v>CENTRE PIN JD SMALL 5103</v>
      </c>
      <c r="D502" s="132">
        <v>1793</v>
      </c>
      <c r="E502" s="92">
        <v>3</v>
      </c>
      <c r="F502" s="92" t="str">
        <v>PCS</v>
      </c>
      <c r="G502" s="92" t="str">
        <v>OUTWARD</v>
      </c>
      <c r="H502" s="93" t="str">
        <v>SHIV MANI</v>
      </c>
    </row>
    <row r="503" spans="1:8" x14ac:dyDescent="0.25">
      <c r="A503" s="94">
        <v>45770</v>
      </c>
      <c r="B503" s="95" t="str">
        <v>UN 3640</v>
      </c>
      <c r="C503" s="80" t="str">
        <v xml:space="preserve"> BREAK DISC ACTUATING INTER DI 6.5" </v>
      </c>
      <c r="D503" s="133">
        <v>1793</v>
      </c>
      <c r="E503" s="80">
        <v>20</v>
      </c>
      <c r="F503" s="80" t="str">
        <v>PCS</v>
      </c>
      <c r="G503" s="80" t="str">
        <v>OUTWARD</v>
      </c>
      <c r="H503" s="96" t="str">
        <v>SHIV MANI</v>
      </c>
    </row>
    <row r="504" spans="1:8" x14ac:dyDescent="0.25">
      <c r="A504" s="90">
        <v>45770</v>
      </c>
      <c r="B504" s="91" t="str">
        <v>GK 1153 A</v>
      </c>
      <c r="C504" s="92" t="str">
        <v>FRONT STUB AXLE JOHN DEERE 5310 E.N.8 MATERIAL (RH) 30208-30206</v>
      </c>
      <c r="D504" s="132">
        <v>1793</v>
      </c>
      <c r="E504" s="92">
        <v>1</v>
      </c>
      <c r="F504" s="92" t="str">
        <v>PCS</v>
      </c>
      <c r="G504" s="92" t="str">
        <v>OUTWARD</v>
      </c>
      <c r="H504" s="93" t="str">
        <v>SHIV MANI</v>
      </c>
    </row>
    <row r="505" spans="1:8" x14ac:dyDescent="0.25">
      <c r="A505" s="94">
        <v>45770</v>
      </c>
      <c r="B505" s="95" t="str">
        <v>GK 1153</v>
      </c>
      <c r="C505" s="80" t="str">
        <v>FRONT STUB AXLE JOHN DEERE 5310 E.N.8 MATERIAL (LH) 30208-30206</v>
      </c>
      <c r="D505" s="133">
        <v>1793</v>
      </c>
      <c r="E505" s="80">
        <v>1</v>
      </c>
      <c r="F505" s="80" t="str">
        <v>PCS</v>
      </c>
      <c r="G505" s="80" t="str">
        <v>OUTWARD</v>
      </c>
      <c r="H505" s="96" t="str">
        <v>SHIV MANI</v>
      </c>
    </row>
    <row r="506" spans="1:8" x14ac:dyDescent="0.25">
      <c r="A506" s="90">
        <v>45770</v>
      </c>
      <c r="B506" s="91" t="str">
        <v>GK 626</v>
      </c>
      <c r="C506" s="92" t="str">
        <v>TIE ROD END JOHN DEERE 5203 (24x1.5) R+L (SET OF 2)</v>
      </c>
      <c r="D506" s="132">
        <v>1793</v>
      </c>
      <c r="E506" s="92">
        <v>4</v>
      </c>
      <c r="F506" s="92" t="str">
        <v>SET</v>
      </c>
      <c r="G506" s="92" t="str">
        <v>OUTWARD</v>
      </c>
      <c r="H506" s="93" t="str">
        <v>SHIV MANI</v>
      </c>
    </row>
    <row r="507" spans="1:8" x14ac:dyDescent="0.25">
      <c r="A507" s="94">
        <v>45770</v>
      </c>
      <c r="B507" s="95" t="str">
        <v>GK 1625/UN 2826</v>
      </c>
      <c r="C507" s="80" t="str">
        <v>AXLE BOLT R/T 9" BLACK</v>
      </c>
      <c r="D507" s="133">
        <v>1793</v>
      </c>
      <c r="E507" s="80">
        <v>12</v>
      </c>
      <c r="F507" s="80" t="str">
        <v>PCS</v>
      </c>
      <c r="G507" s="80" t="str">
        <v>OUTWARD</v>
      </c>
      <c r="H507" s="96" t="str">
        <v>SHIV MANI</v>
      </c>
    </row>
    <row r="508" spans="1:8" x14ac:dyDescent="0.25">
      <c r="A508" s="90">
        <v>45770</v>
      </c>
      <c r="B508" s="91" t="str">
        <v>HITCH PIN JD 3"</v>
      </c>
      <c r="C508" s="92" t="str">
        <v>HITCH PIN JD 3"</v>
      </c>
      <c r="D508" s="132">
        <v>1793</v>
      </c>
      <c r="E508" s="92">
        <v>12</v>
      </c>
      <c r="F508" s="92" t="str">
        <v>PCS</v>
      </c>
      <c r="G508" s="92" t="str">
        <v>OUTWARD</v>
      </c>
      <c r="H508" s="93" t="str">
        <v>SHIV MANI</v>
      </c>
    </row>
    <row r="509" spans="1:8" x14ac:dyDescent="0.25">
      <c r="A509" s="94">
        <v>45770</v>
      </c>
      <c r="B509" s="95" t="str">
        <v>SPANDLE ARM 5203</v>
      </c>
      <c r="C509" s="80" t="str">
        <v>SPANDLE ARM 5203</v>
      </c>
      <c r="D509" s="133">
        <v>1793</v>
      </c>
      <c r="E509" s="80">
        <v>3</v>
      </c>
      <c r="F509" s="80" t="str">
        <v>PCS</v>
      </c>
      <c r="G509" s="80" t="str">
        <v>OUTWARD</v>
      </c>
      <c r="H509" s="96" t="str">
        <v>SHIV MANI</v>
      </c>
    </row>
    <row r="510" spans="1:8" x14ac:dyDescent="0.25">
      <c r="A510" s="90">
        <v>45770</v>
      </c>
      <c r="B510" s="91" t="str">
        <v>GK 965</v>
      </c>
      <c r="C510" s="92" t="str">
        <v>FRONT WHEEL HUB JOHN DEERE 5310  30206-30207</v>
      </c>
      <c r="D510" s="132">
        <v>1793</v>
      </c>
      <c r="E510" s="92">
        <v>1</v>
      </c>
      <c r="F510" s="92" t="str">
        <v>PCS</v>
      </c>
      <c r="G510" s="92" t="str">
        <v>OUTWARD</v>
      </c>
      <c r="H510" s="93" t="str">
        <v>SHIV MANI</v>
      </c>
    </row>
    <row r="511" spans="1:8" x14ac:dyDescent="0.25">
      <c r="A511" s="94">
        <v>45770</v>
      </c>
      <c r="B511" s="95" t="str">
        <v>GK 964</v>
      </c>
      <c r="C511" s="80" t="str">
        <v>FRONT WHEEL HUB JOHN DEERE 5203 (4 HOLE) 501349-48548</v>
      </c>
      <c r="D511" s="133">
        <v>1793</v>
      </c>
      <c r="E511" s="80">
        <v>2</v>
      </c>
      <c r="F511" s="80" t="str">
        <v>PCS</v>
      </c>
      <c r="G511" s="80" t="str">
        <v>OUTWARD</v>
      </c>
      <c r="H511" s="96" t="str">
        <v>SHIV MANI</v>
      </c>
    </row>
    <row r="512" spans="1:8" x14ac:dyDescent="0.25">
      <c r="A512" s="90">
        <v>45770</v>
      </c>
      <c r="B512" s="91" t="str">
        <v>UN 1431 A/GK 1076 A</v>
      </c>
      <c r="C512" s="92" t="str">
        <v xml:space="preserve">FRONT STUB AXLE MAHINDRA YUVO (RH) </v>
      </c>
      <c r="D512" s="132">
        <v>1793</v>
      </c>
      <c r="E512" s="92">
        <v>2</v>
      </c>
      <c r="F512" s="92" t="str">
        <v>PCS</v>
      </c>
      <c r="G512" s="92" t="str">
        <v>OUTWARD</v>
      </c>
      <c r="H512" s="93" t="str">
        <v>SHIV MANI</v>
      </c>
    </row>
    <row r="513" spans="1:8" x14ac:dyDescent="0.25">
      <c r="A513" s="94">
        <v>45770</v>
      </c>
      <c r="B513" s="95" t="str">
        <v>UN 1431/GK 1076</v>
      </c>
      <c r="C513" s="80" t="str">
        <v xml:space="preserve">FRONT STUB AXLE MAHINDRA YUVO (LH) </v>
      </c>
      <c r="D513" s="133">
        <v>1793</v>
      </c>
      <c r="E513" s="80">
        <v>2</v>
      </c>
      <c r="F513" s="80" t="str">
        <v>PCS</v>
      </c>
      <c r="G513" s="80" t="str">
        <v>OUTWARD</v>
      </c>
      <c r="H513" s="96" t="str">
        <v>SHIV MANI</v>
      </c>
    </row>
    <row r="514" spans="1:8" x14ac:dyDescent="0.25">
      <c r="A514" s="90">
        <v>45770</v>
      </c>
      <c r="B514" s="91" t="str">
        <v>UN 1636</v>
      </c>
      <c r="C514" s="92" t="str">
        <v>DELUXE SEAT (SLIDING TYPE) SONALIKA</v>
      </c>
      <c r="D514" s="132">
        <v>1796</v>
      </c>
      <c r="E514" s="92">
        <v>1</v>
      </c>
      <c r="F514" s="92" t="str">
        <v>PCS</v>
      </c>
      <c r="G514" s="92" t="str">
        <v>OUTWARD</v>
      </c>
      <c r="H514" s="93" t="str">
        <v>VRT</v>
      </c>
    </row>
    <row r="515" spans="1:8" x14ac:dyDescent="0.25">
      <c r="A515" s="94">
        <v>45770</v>
      </c>
      <c r="B515" s="95" t="str">
        <v>UN 1634</v>
      </c>
      <c r="C515" s="80" t="str">
        <v>DELUXE SEAT (SLIDING TYPE) NST</v>
      </c>
      <c r="D515" s="133">
        <v>1796</v>
      </c>
      <c r="E515" s="80">
        <v>1</v>
      </c>
      <c r="F515" s="80" t="str">
        <v>PCS</v>
      </c>
      <c r="G515" s="80" t="str">
        <v>OUTWARD</v>
      </c>
      <c r="H515" s="96" t="str">
        <v>VRT</v>
      </c>
    </row>
    <row r="516" spans="1:8" x14ac:dyDescent="0.25">
      <c r="A516" s="90">
        <v>45770</v>
      </c>
      <c r="B516" s="91" t="str">
        <v>UN 1623 A</v>
      </c>
      <c r="C516" s="92" t="str">
        <v>DELUXE SEAT HMT N/M</v>
      </c>
      <c r="D516" s="132">
        <v>1796</v>
      </c>
      <c r="E516" s="92">
        <v>1</v>
      </c>
      <c r="F516" s="92" t="str">
        <v>PCS</v>
      </c>
      <c r="G516" s="92" t="str">
        <v>OUTWARD</v>
      </c>
      <c r="H516" s="93" t="str">
        <v>VRT</v>
      </c>
    </row>
    <row r="517" spans="1:8" x14ac:dyDescent="0.25">
      <c r="A517" s="94">
        <v>45770</v>
      </c>
      <c r="B517" s="95" t="str">
        <v>UN 1623</v>
      </c>
      <c r="C517" s="80" t="str">
        <v>DELUXE SEAT HMT O/M</v>
      </c>
      <c r="D517" s="133">
        <v>1796</v>
      </c>
      <c r="E517" s="80">
        <v>1</v>
      </c>
      <c r="F517" s="80" t="str">
        <v>PCS</v>
      </c>
      <c r="G517" s="80" t="str">
        <v>OUTWARD</v>
      </c>
      <c r="H517" s="96" t="str">
        <v>VRT</v>
      </c>
    </row>
    <row r="518" spans="1:8" x14ac:dyDescent="0.25">
      <c r="A518" s="90">
        <v>45770</v>
      </c>
      <c r="B518" s="91" t="str">
        <v>GK 1384/GK 1350</v>
      </c>
      <c r="C518" s="92" t="str">
        <v>FUEL FILTER POWERTRAC N/M</v>
      </c>
      <c r="D518" s="132">
        <v>1796</v>
      </c>
      <c r="E518" s="92">
        <v>10</v>
      </c>
      <c r="F518" s="92" t="str">
        <v>PCS</v>
      </c>
      <c r="G518" s="92" t="str">
        <v>OUTWARD</v>
      </c>
      <c r="H518" s="93" t="str">
        <v>VRT</v>
      </c>
    </row>
    <row r="519" spans="1:8" x14ac:dyDescent="0.25">
      <c r="A519" s="94">
        <v>45770</v>
      </c>
      <c r="B519" s="95" t="str">
        <v>GK 819</v>
      </c>
      <c r="C519" s="80" t="str">
        <v>STG SHAFT HMT 5911 798 MM</v>
      </c>
      <c r="D519" s="133">
        <v>1796</v>
      </c>
      <c r="E519" s="80">
        <v>2</v>
      </c>
      <c r="F519" s="80" t="str">
        <v>PCS</v>
      </c>
      <c r="G519" s="80" t="str">
        <v>OUTWARD</v>
      </c>
      <c r="H519" s="96" t="str">
        <v>VRT</v>
      </c>
    </row>
    <row r="520" spans="1:8" x14ac:dyDescent="0.25">
      <c r="A520" s="90">
        <v>45770</v>
      </c>
      <c r="B520" s="91" t="str">
        <v>WATER BODY 3511</v>
      </c>
      <c r="C520" s="92" t="str">
        <v>WATER BODY 3511</v>
      </c>
      <c r="D520" s="132">
        <v>1796</v>
      </c>
      <c r="E520" s="92">
        <v>2</v>
      </c>
      <c r="F520" s="92" t="str">
        <v>PCS</v>
      </c>
      <c r="G520" s="92" t="str">
        <v>OUTWARD</v>
      </c>
      <c r="H520" s="93" t="str">
        <v>VRT</v>
      </c>
    </row>
    <row r="521" spans="1:8" x14ac:dyDescent="0.25">
      <c r="A521" s="94">
        <v>45770</v>
      </c>
      <c r="B521" s="95" t="str">
        <v>UN 1166</v>
      </c>
      <c r="C521" s="80" t="str">
        <v>PRE CLEANER ASSY YUVRAJ</v>
      </c>
      <c r="D521" s="133">
        <v>1791</v>
      </c>
      <c r="E521" s="80">
        <v>2</v>
      </c>
      <c r="F521" s="80" t="str">
        <v>PCS</v>
      </c>
      <c r="G521" s="80" t="str">
        <v>OUTWARD</v>
      </c>
      <c r="H521" s="96" t="str">
        <v>SHOP</v>
      </c>
    </row>
    <row r="522" spans="1:8" x14ac:dyDescent="0.25">
      <c r="A522" s="90">
        <v>45770</v>
      </c>
      <c r="B522" s="91" t="str">
        <v>GK 2515</v>
      </c>
      <c r="C522" s="92" t="str">
        <v>FLEXIBLE HOSE 15" (19 x 19 BENJO, R6)</v>
      </c>
      <c r="D522" s="132">
        <v>1791</v>
      </c>
      <c r="E522" s="92">
        <v>20</v>
      </c>
      <c r="F522" s="92" t="str">
        <v>PCS</v>
      </c>
      <c r="G522" s="92" t="str">
        <v>OUTWARD</v>
      </c>
      <c r="H522" s="93" t="str">
        <v>SHOP</v>
      </c>
    </row>
    <row r="523" spans="1:8" x14ac:dyDescent="0.25">
      <c r="A523" s="94">
        <v>45770</v>
      </c>
      <c r="B523" s="95" t="str">
        <v>GK 2496</v>
      </c>
      <c r="C523" s="80" t="str">
        <v>TROLLEY MALE FEMALE QRC (PUSH TYPE)</v>
      </c>
      <c r="D523" s="133">
        <v>1791</v>
      </c>
      <c r="E523" s="80">
        <v>18</v>
      </c>
      <c r="F523" s="80" t="str">
        <v>PCS</v>
      </c>
      <c r="G523" s="80" t="str">
        <v>OUTWARD</v>
      </c>
      <c r="H523" s="96" t="str">
        <v>SHOP</v>
      </c>
    </row>
    <row r="524" spans="1:8" x14ac:dyDescent="0.25">
      <c r="A524" s="90">
        <v>45770</v>
      </c>
      <c r="B524" s="91" t="str">
        <v>GK 2495</v>
      </c>
      <c r="C524" s="92" t="str">
        <v>TROLLEY MALE FEMALE COMMON</v>
      </c>
      <c r="D524" s="132">
        <v>1791</v>
      </c>
      <c r="E524" s="92">
        <v>18</v>
      </c>
      <c r="F524" s="92" t="str">
        <v>PCS</v>
      </c>
      <c r="G524" s="92" t="str">
        <v>OUTWARD</v>
      </c>
      <c r="H524" s="93" t="str">
        <v>SHOP</v>
      </c>
    </row>
    <row r="525" spans="1:8" x14ac:dyDescent="0.25">
      <c r="A525" s="94">
        <v>45770</v>
      </c>
      <c r="B525" s="95" t="str">
        <v>UN 2951</v>
      </c>
      <c r="C525" s="80" t="str">
        <v xml:space="preserve">BREAK BOOT NST  </v>
      </c>
      <c r="D525" s="133">
        <v>1791</v>
      </c>
      <c r="E525" s="80">
        <v>12</v>
      </c>
      <c r="F525" s="80" t="str">
        <v>PCS</v>
      </c>
      <c r="G525" s="80" t="str">
        <v>OUTWARD</v>
      </c>
      <c r="H525" s="96" t="str">
        <v>SHOP</v>
      </c>
    </row>
    <row r="526" spans="1:8" x14ac:dyDescent="0.25">
      <c r="A526" s="90">
        <v>45770</v>
      </c>
      <c r="B526" s="91" t="str">
        <v>UN 3206 A</v>
      </c>
      <c r="C526" s="92" t="str">
        <v xml:space="preserve">PLOUGH LAMP W/BULB W/SWITCH NST  </v>
      </c>
      <c r="D526" s="132">
        <v>1791</v>
      </c>
      <c r="E526" s="92">
        <v>5</v>
      </c>
      <c r="F526" s="92" t="str">
        <v>PCS</v>
      </c>
      <c r="G526" s="92" t="str">
        <v>OUTWARD</v>
      </c>
      <c r="H526" s="93" t="str">
        <v>SHOP</v>
      </c>
    </row>
    <row r="527" spans="1:8" x14ac:dyDescent="0.25">
      <c r="A527" s="94">
        <v>45770</v>
      </c>
      <c r="B527" s="95" t="str">
        <v>UN 1135</v>
      </c>
      <c r="C527" s="80" t="str">
        <v>SILENCER INTER DI</v>
      </c>
      <c r="D527" s="133">
        <v>1791</v>
      </c>
      <c r="E527" s="80">
        <v>4</v>
      </c>
      <c r="F527" s="80" t="str">
        <v>PCS</v>
      </c>
      <c r="G527" s="80" t="str">
        <v>OUTWARD</v>
      </c>
      <c r="H527" s="96" t="str">
        <v>SHOP</v>
      </c>
    </row>
    <row r="528" spans="1:8" x14ac:dyDescent="0.25">
      <c r="A528" s="90">
        <v>45770</v>
      </c>
      <c r="B528" s="91" t="str">
        <v>ARSK4562</v>
      </c>
      <c r="C528" s="92" t="str">
        <v>CLUTCH PLATE SARPANCH 5SPRING NA RWC</v>
      </c>
      <c r="D528" s="132">
        <v>1791</v>
      </c>
      <c r="E528" s="92">
        <v>4</v>
      </c>
      <c r="F528" s="92" t="str">
        <v>PCS</v>
      </c>
      <c r="G528" s="92" t="str">
        <v>OUTWARD</v>
      </c>
      <c r="H528" s="93" t="str">
        <v>SHOP</v>
      </c>
    </row>
    <row r="529" spans="1:8" x14ac:dyDescent="0.25">
      <c r="A529" s="94">
        <v>45770</v>
      </c>
      <c r="B529" s="95" t="str">
        <v>UN 1979</v>
      </c>
      <c r="C529" s="80" t="str">
        <v>BREAKE BALL INTER</v>
      </c>
      <c r="D529" s="133">
        <v>1791</v>
      </c>
      <c r="E529" s="80">
        <v>120</v>
      </c>
      <c r="F529" s="80" t="str">
        <v>PCS</v>
      </c>
      <c r="G529" s="80" t="str">
        <v>OUTWARD</v>
      </c>
      <c r="H529" s="96" t="str">
        <v>SHOP</v>
      </c>
    </row>
    <row r="530" spans="1:8" x14ac:dyDescent="0.25">
      <c r="A530" s="90">
        <v>45770</v>
      </c>
      <c r="B530" s="91" t="str">
        <v>601AD00009C</v>
      </c>
      <c r="C530" s="92" t="str">
        <v>HYD PUMP ARJUN DOUBLE (F ELBOW) (18CC + 8CC)</v>
      </c>
      <c r="D530" s="132">
        <v>1791</v>
      </c>
      <c r="E530" s="92">
        <v>4</v>
      </c>
      <c r="F530" s="92" t="str">
        <v>PCS</v>
      </c>
      <c r="G530" s="92" t="str">
        <v>OUTWARD</v>
      </c>
      <c r="H530" s="93" t="str">
        <v>SHOP</v>
      </c>
    </row>
    <row r="531" spans="1:8" x14ac:dyDescent="0.25">
      <c r="A531" s="94">
        <v>45770</v>
      </c>
      <c r="B531" s="95" t="str">
        <v>UN 1821</v>
      </c>
      <c r="C531" s="80" t="str">
        <v>GEAR FORK HIGH SPEED NST</v>
      </c>
      <c r="D531" s="133">
        <v>1791</v>
      </c>
      <c r="E531" s="80">
        <v>2</v>
      </c>
      <c r="F531" s="80" t="str">
        <v>PCS</v>
      </c>
      <c r="G531" s="80" t="str">
        <v>OUTWARD</v>
      </c>
      <c r="H531" s="96" t="str">
        <v>SHOP</v>
      </c>
    </row>
    <row r="532" spans="1:8" x14ac:dyDescent="0.25">
      <c r="A532" s="90">
        <v>45770</v>
      </c>
      <c r="B532" s="91" t="str">
        <v>UN 1820</v>
      </c>
      <c r="C532" s="92" t="str">
        <v>GEAR FORK 4th SPEED NST</v>
      </c>
      <c r="D532" s="132">
        <v>1791</v>
      </c>
      <c r="E532" s="92">
        <v>2</v>
      </c>
      <c r="F532" s="92" t="str">
        <v>PCS</v>
      </c>
      <c r="G532" s="92" t="str">
        <v>OUTWARD</v>
      </c>
      <c r="H532" s="93" t="str">
        <v>SHOP</v>
      </c>
    </row>
    <row r="533" spans="1:8" x14ac:dyDescent="0.25">
      <c r="A533" s="94">
        <v>45770</v>
      </c>
      <c r="B533" s="95" t="str">
        <v>UN 1819</v>
      </c>
      <c r="C533" s="80" t="str">
        <v>GEAR FORK 2nd &amp; 3rd NST</v>
      </c>
      <c r="D533" s="133">
        <v>1791</v>
      </c>
      <c r="E533" s="80">
        <v>2</v>
      </c>
      <c r="F533" s="80" t="str">
        <v>PCS</v>
      </c>
      <c r="G533" s="80" t="str">
        <v>OUTWARD</v>
      </c>
      <c r="H533" s="96" t="str">
        <v>SHOP</v>
      </c>
    </row>
    <row r="534" spans="1:8" x14ac:dyDescent="0.25">
      <c r="A534" s="90">
        <v>45770</v>
      </c>
      <c r="B534" s="91" t="str">
        <v>UN 1818</v>
      </c>
      <c r="C534" s="92" t="str">
        <v>GEAR FORK 1st REVERSE NST</v>
      </c>
      <c r="D534" s="132">
        <v>1791</v>
      </c>
      <c r="E534" s="92">
        <v>2</v>
      </c>
      <c r="F534" s="92" t="str">
        <v>PCS</v>
      </c>
      <c r="G534" s="92" t="str">
        <v>OUTWARD</v>
      </c>
      <c r="H534" s="93" t="str">
        <v>SHOP</v>
      </c>
    </row>
    <row r="535" spans="1:8" x14ac:dyDescent="0.25">
      <c r="A535" s="94">
        <v>45770</v>
      </c>
      <c r="B535" s="95" t="str">
        <v>UN 1678 B</v>
      </c>
      <c r="C535" s="80" t="str">
        <v>TOOL BOX (POPULAR) ARJUN</v>
      </c>
      <c r="D535" s="133">
        <v>1791</v>
      </c>
      <c r="E535" s="80">
        <v>4</v>
      </c>
      <c r="F535" s="80" t="str">
        <v>PCS</v>
      </c>
      <c r="G535" s="80" t="str">
        <v>OUTWARD</v>
      </c>
      <c r="H535" s="96" t="str">
        <v>SHOP</v>
      </c>
    </row>
    <row r="536" spans="1:8" x14ac:dyDescent="0.25">
      <c r="A536" s="90">
        <v>45770</v>
      </c>
      <c r="B536" s="91" t="str">
        <v>GK 003/UN 3695</v>
      </c>
      <c r="C536" s="92" t="str">
        <v>OIL BRAKE PLATE  MKM 6.5" 18 TEETH</v>
      </c>
      <c r="D536" s="132">
        <v>1798</v>
      </c>
      <c r="E536" s="92">
        <v>12</v>
      </c>
      <c r="F536" s="92" t="str">
        <v>PCS</v>
      </c>
      <c r="G536" s="92" t="str">
        <v>OUTWARD</v>
      </c>
      <c r="H536" s="93" t="str">
        <v>SHOP</v>
      </c>
    </row>
    <row r="537" spans="1:8" x14ac:dyDescent="0.25">
      <c r="A537" s="94">
        <v>45770</v>
      </c>
      <c r="B537" s="95" t="str">
        <v>RCWBGRL1</v>
      </c>
      <c r="C537" s="80" t="str">
        <v>RADIATOR COOLANT WATER BLENDED 1 LITER</v>
      </c>
      <c r="D537" s="133">
        <v>1798</v>
      </c>
      <c r="E537" s="80">
        <v>20</v>
      </c>
      <c r="F537" s="80" t="str">
        <v>PCS</v>
      </c>
      <c r="G537" s="80" t="str">
        <v>OUTWARD</v>
      </c>
      <c r="H537" s="96" t="str">
        <v>SHOP</v>
      </c>
    </row>
    <row r="538" spans="1:8" x14ac:dyDescent="0.25">
      <c r="A538" s="90">
        <v>45770</v>
      </c>
      <c r="B538" s="91" t="str">
        <v>UN 2943</v>
      </c>
      <c r="C538" s="92" t="str">
        <v xml:space="preserve">BONNET BEEDING EPDM INTER DI  </v>
      </c>
      <c r="D538" s="132">
        <v>1798</v>
      </c>
      <c r="E538" s="92">
        <v>12</v>
      </c>
      <c r="F538" s="92" t="str">
        <v>PCS</v>
      </c>
      <c r="G538" s="92" t="str">
        <v>OUTWARD</v>
      </c>
      <c r="H538" s="93" t="str">
        <v>SHOP</v>
      </c>
    </row>
    <row r="539" spans="1:8" x14ac:dyDescent="0.25">
      <c r="A539" s="94">
        <v>45770</v>
      </c>
      <c r="B539" s="95" t="str">
        <v>UN 3425</v>
      </c>
      <c r="C539" s="80" t="str">
        <v xml:space="preserve">COOLANT BOTTLE 475 DI  </v>
      </c>
      <c r="D539" s="133">
        <v>1797</v>
      </c>
      <c r="E539" s="80">
        <v>6</v>
      </c>
      <c r="F539" s="80" t="str">
        <v>PCS</v>
      </c>
      <c r="G539" s="80" t="str">
        <v>OUTWARD</v>
      </c>
      <c r="H539" s="96" t="str">
        <v>SHOP</v>
      </c>
    </row>
    <row r="540" spans="1:8" x14ac:dyDescent="0.25">
      <c r="A540" s="90">
        <v>45770</v>
      </c>
      <c r="B540" s="91" t="str">
        <v>UN 3426 A</v>
      </c>
      <c r="C540" s="92" t="str">
        <v xml:space="preserve">COOLANT BOTTLE THREAD TYPE TURBO  </v>
      </c>
      <c r="D540" s="132">
        <v>1797</v>
      </c>
      <c r="E540" s="92">
        <v>6</v>
      </c>
      <c r="F540" s="92" t="str">
        <v>PCS</v>
      </c>
      <c r="G540" s="92" t="str">
        <v>OUTWARD</v>
      </c>
      <c r="H540" s="93" t="str">
        <v>SHOP</v>
      </c>
    </row>
    <row r="541" spans="1:8" x14ac:dyDescent="0.25">
      <c r="A541" s="94">
        <v>45770</v>
      </c>
      <c r="B541" s="95" t="str">
        <v>UN 2090</v>
      </c>
      <c r="C541" s="80" t="str">
        <v>TAIL PINION 11//10 TEETH ARJUN</v>
      </c>
      <c r="D541" s="133">
        <v>1797</v>
      </c>
      <c r="E541" s="80">
        <v>2</v>
      </c>
      <c r="F541" s="80" t="str">
        <v>PCS</v>
      </c>
      <c r="G541" s="80" t="str">
        <v>OUTWARD</v>
      </c>
      <c r="H541" s="96" t="str">
        <v>SHOP</v>
      </c>
    </row>
    <row r="542" spans="1:8" x14ac:dyDescent="0.25">
      <c r="A542" s="90">
        <v>45770</v>
      </c>
      <c r="B542" s="91" t="str">
        <v>R1100173</v>
      </c>
      <c r="C542" s="92" t="str">
        <v>P.P ASSY SW/SK 11" W/O RELASE PLATE</v>
      </c>
      <c r="D542" s="132">
        <v>1797</v>
      </c>
      <c r="E542" s="92">
        <v>1</v>
      </c>
      <c r="F542" s="92" t="str">
        <v>SET</v>
      </c>
      <c r="G542" s="92" t="str">
        <v>OUTWARD</v>
      </c>
      <c r="H542" s="93" t="str">
        <v>SHOP</v>
      </c>
    </row>
    <row r="543" spans="1:8" x14ac:dyDescent="0.25">
      <c r="A543" s="94">
        <v>45770</v>
      </c>
      <c r="B543" s="95" t="str">
        <v>UN 2637</v>
      </c>
      <c r="C543" s="80" t="str">
        <v xml:space="preserve">CHECK CHAIN ASSY BHOOMIPUTRA  </v>
      </c>
      <c r="D543" s="133">
        <v>1797</v>
      </c>
      <c r="E543" s="80">
        <v>10</v>
      </c>
      <c r="F543" s="80" t="str">
        <v>PCS</v>
      </c>
      <c r="G543" s="80" t="str">
        <v>OUTWARD</v>
      </c>
      <c r="H543" s="96" t="str">
        <v>SHOP</v>
      </c>
    </row>
    <row r="544" spans="1:8" x14ac:dyDescent="0.25">
      <c r="A544" s="90">
        <v>45770</v>
      </c>
      <c r="B544" s="91" t="str">
        <v>WATER PUMP ASSY 3511</v>
      </c>
      <c r="C544" s="92" t="str">
        <v>WATER PUMP ASSY 3511</v>
      </c>
      <c r="D544" s="132">
        <v>1797</v>
      </c>
      <c r="E544" s="92">
        <v>1</v>
      </c>
      <c r="F544" s="92" t="str">
        <v>PCS</v>
      </c>
      <c r="G544" s="92" t="str">
        <v>OUTWARD</v>
      </c>
      <c r="H544" s="93" t="str">
        <v>SHOP</v>
      </c>
    </row>
    <row r="545" spans="1:8" x14ac:dyDescent="0.25">
      <c r="A545" s="94">
        <v>45770</v>
      </c>
      <c r="B545" s="95" t="str">
        <v>1P 3028 ASOOB</v>
      </c>
      <c r="C545" s="80" t="str">
        <v xml:space="preserve">HYD PUMP ITL 4x4 </v>
      </c>
      <c r="D545" s="133">
        <v>1797</v>
      </c>
      <c r="E545" s="80">
        <v>2</v>
      </c>
      <c r="F545" s="80" t="str">
        <v>PCS</v>
      </c>
      <c r="G545" s="80" t="str">
        <v>OUTWARD</v>
      </c>
      <c r="H545" s="96" t="str">
        <v>SHOP</v>
      </c>
    </row>
    <row r="546" spans="1:8" x14ac:dyDescent="0.25">
      <c r="A546" s="90">
        <v>45770</v>
      </c>
      <c r="B546" s="91" t="str">
        <v>1P 4036 AOOOO</v>
      </c>
      <c r="C546" s="92" t="str">
        <v>HYD. PUMP ESCORT/ F/T</v>
      </c>
      <c r="D546" s="132">
        <v>1797</v>
      </c>
      <c r="E546" s="92">
        <v>2</v>
      </c>
      <c r="F546" s="92" t="str">
        <v>PCS</v>
      </c>
      <c r="G546" s="92" t="str">
        <v>OUTWARD</v>
      </c>
      <c r="H546" s="93" t="str">
        <v>SHOP</v>
      </c>
    </row>
    <row r="547" spans="1:8" x14ac:dyDescent="0.25">
      <c r="A547" s="94">
        <v>45770</v>
      </c>
      <c r="B547" s="95" t="str">
        <v>1P 3052</v>
      </c>
      <c r="C547" s="80" t="str">
        <v>HYD PUMP SWARAJ W/COUPLER SWARAJ INNER</v>
      </c>
      <c r="D547" s="133">
        <v>1797</v>
      </c>
      <c r="E547" s="80">
        <v>2</v>
      </c>
      <c r="F547" s="80" t="str">
        <v>PCS</v>
      </c>
      <c r="G547" s="80" t="str">
        <v>OUTWARD</v>
      </c>
      <c r="H547" s="96" t="str">
        <v>SHOP</v>
      </c>
    </row>
    <row r="548" spans="1:8" x14ac:dyDescent="0.25">
      <c r="A548" s="90">
        <v>45770</v>
      </c>
      <c r="B548" s="91" t="str">
        <v>1P 3060 CTMMB</v>
      </c>
      <c r="C548" s="92" t="str">
        <v xml:space="preserve">HYD. PUMP HEAVY MM </v>
      </c>
      <c r="D548" s="132">
        <v>1797</v>
      </c>
      <c r="E548" s="92">
        <v>6</v>
      </c>
      <c r="F548" s="92" t="str">
        <v>PCS</v>
      </c>
      <c r="G548" s="92" t="str">
        <v>OUTWARD</v>
      </c>
      <c r="H548" s="93" t="str">
        <v>SHOP</v>
      </c>
    </row>
    <row r="549" spans="1:8" x14ac:dyDescent="0.25">
      <c r="A549" s="94">
        <v>45770</v>
      </c>
      <c r="B549" s="95">
        <v>4341188100</v>
      </c>
      <c r="C549" s="80" t="str">
        <v>DIAPHRAGM SPRING SONALIKA</v>
      </c>
      <c r="D549" s="133">
        <v>1797</v>
      </c>
      <c r="E549" s="80">
        <v>6</v>
      </c>
      <c r="F549" s="80" t="str">
        <v>PCS</v>
      </c>
      <c r="G549" s="80" t="str">
        <v>OUTWARD</v>
      </c>
      <c r="H549" s="96" t="str">
        <v>SHOP</v>
      </c>
    </row>
    <row r="550" spans="1:8" x14ac:dyDescent="0.25">
      <c r="A550" s="90">
        <v>45770</v>
      </c>
      <c r="B550" s="91" t="str">
        <v>601AD00007C</v>
      </c>
      <c r="C550" s="92" t="str">
        <v>HYD PUMP J.D 5310 W/BRACKET (20CC + 12CC)</v>
      </c>
      <c r="D550" s="132">
        <v>1797</v>
      </c>
      <c r="E550" s="92">
        <v>2</v>
      </c>
      <c r="F550" s="92" t="str">
        <v>PCS</v>
      </c>
      <c r="G550" s="92" t="str">
        <v>OUTWARD</v>
      </c>
      <c r="H550" s="93" t="str">
        <v>SHOP</v>
      </c>
    </row>
    <row r="551" spans="1:8" x14ac:dyDescent="0.25">
      <c r="A551" s="94">
        <v>45768</v>
      </c>
      <c r="B551" s="95" t="str">
        <v>GK 571/UN 1455 B</v>
      </c>
      <c r="C551" s="80" t="str">
        <v xml:space="preserve">BALL JOINT ARJUN C.E </v>
      </c>
      <c r="D551" s="133" t="str">
        <v>AGNST 1788</v>
      </c>
      <c r="E551" s="80">
        <v>2</v>
      </c>
      <c r="F551" s="80" t="str">
        <v>PCS</v>
      </c>
      <c r="G551" s="80" t="str">
        <v>OUTWARD</v>
      </c>
      <c r="H551" s="96" t="str">
        <v>USED FOR ASSEMBLE</v>
      </c>
    </row>
    <row r="552" spans="1:8" x14ac:dyDescent="0.25">
      <c r="A552" s="90">
        <v>45768</v>
      </c>
      <c r="B552" s="91" t="str">
        <v>GK 570/UN 1455 A</v>
      </c>
      <c r="C552" s="92" t="str">
        <v xml:space="preserve">TIE ROD END ARJUN C.E </v>
      </c>
      <c r="D552" s="132" t="str">
        <v>AGNST 1788</v>
      </c>
      <c r="E552" s="92">
        <v>2</v>
      </c>
      <c r="F552" s="92" t="str">
        <v>PCS</v>
      </c>
      <c r="G552" s="92" t="str">
        <v>OUTWARD</v>
      </c>
      <c r="H552" s="93" t="str">
        <v>USED FOR ASSEMBLE</v>
      </c>
    </row>
    <row r="553" spans="1:8" x14ac:dyDescent="0.25">
      <c r="A553" s="94">
        <v>45768</v>
      </c>
      <c r="B553" s="95" t="str">
        <v>R983067915</v>
      </c>
      <c r="C553" s="80" t="str">
        <v>HYD. PUMP SONALIKA RX 16CC</v>
      </c>
      <c r="D553" s="133">
        <v>1790</v>
      </c>
      <c r="E553" s="80">
        <v>8</v>
      </c>
      <c r="F553" s="80" t="str">
        <v>PCS</v>
      </c>
      <c r="G553" s="80" t="str">
        <v>OUTWARD</v>
      </c>
      <c r="H553" s="96" t="str">
        <v>SHOP</v>
      </c>
    </row>
    <row r="554" spans="1:8" x14ac:dyDescent="0.25">
      <c r="A554" s="90">
        <v>45768</v>
      </c>
      <c r="B554" s="91" t="str">
        <v>UN 1479</v>
      </c>
      <c r="C554" s="92" t="str">
        <v>DIESEL TANK CAP (SMALL) BHOOMIPUTRA</v>
      </c>
      <c r="D554" s="132">
        <v>1790</v>
      </c>
      <c r="E554" s="92">
        <v>15</v>
      </c>
      <c r="F554" s="92" t="str">
        <v>PCS</v>
      </c>
      <c r="G554" s="92" t="str">
        <v>OUTWARD</v>
      </c>
      <c r="H554" s="93" t="str">
        <v>SHOP</v>
      </c>
    </row>
    <row r="555" spans="1:8" x14ac:dyDescent="0.25">
      <c r="A555" s="94">
        <v>45768</v>
      </c>
      <c r="B555" s="95" t="str">
        <v>UN 1441 A</v>
      </c>
      <c r="C555" s="80" t="str">
        <v>STARING KNUCKLE ARM (POWER STG) LH STEEL MKM</v>
      </c>
      <c r="D555" s="133">
        <v>1790</v>
      </c>
      <c r="E555" s="80">
        <v>10</v>
      </c>
      <c r="F555" s="80" t="str">
        <v>PCS</v>
      </c>
      <c r="G555" s="80" t="str">
        <v>OUTWARD</v>
      </c>
      <c r="H555" s="96" t="str">
        <v>SHOP</v>
      </c>
    </row>
    <row r="556" spans="1:8" x14ac:dyDescent="0.25">
      <c r="A556" s="90">
        <v>45768</v>
      </c>
      <c r="B556" s="91" t="str">
        <v>UN 1995</v>
      </c>
      <c r="C556" s="92" t="str">
        <v>BREAK PATTI SET SARPANCH</v>
      </c>
      <c r="D556" s="132">
        <v>1790</v>
      </c>
      <c r="E556" s="92">
        <v>25</v>
      </c>
      <c r="F556" s="92" t="str">
        <v>SET</v>
      </c>
      <c r="G556" s="92" t="str">
        <v>OUTWARD</v>
      </c>
      <c r="H556" s="93" t="str">
        <v>SHOP</v>
      </c>
    </row>
    <row r="557" spans="1:8" x14ac:dyDescent="0.25">
      <c r="A557" s="94">
        <v>45768</v>
      </c>
      <c r="B557" s="95" t="str">
        <v>UN 2861</v>
      </c>
      <c r="C557" s="80" t="str">
        <v>CLUTCH PADEL SPRING INTER</v>
      </c>
      <c r="D557" s="133">
        <v>1790</v>
      </c>
      <c r="E557" s="80">
        <v>96</v>
      </c>
      <c r="F557" s="80" t="str">
        <v>PCS</v>
      </c>
      <c r="G557" s="80" t="str">
        <v>OUTWARD</v>
      </c>
      <c r="H557" s="96" t="str">
        <v>SHOP</v>
      </c>
    </row>
    <row r="558" spans="1:8" x14ac:dyDescent="0.25">
      <c r="A558" s="90">
        <v>45768</v>
      </c>
      <c r="B558" s="91" t="str">
        <v>UN 1976/GK 263</v>
      </c>
      <c r="C558" s="92" t="str">
        <v>BRAKE DISC YUVRAJ (Set of 4 Pcs.)</v>
      </c>
      <c r="D558" s="132">
        <v>1790</v>
      </c>
      <c r="E558" s="92">
        <v>20</v>
      </c>
      <c r="F558" s="92" t="str">
        <v>SET</v>
      </c>
      <c r="G558" s="92" t="str">
        <v>OUTWARD</v>
      </c>
      <c r="H558" s="93" t="str">
        <v>SHOP</v>
      </c>
    </row>
    <row r="559" spans="1:8" x14ac:dyDescent="0.25">
      <c r="A559" s="94">
        <v>45768</v>
      </c>
      <c r="B559" s="95" t="str">
        <v>UN 3571</v>
      </c>
      <c r="C559" s="80" t="str">
        <v xml:space="preserve">555833R12 PIPE FILTER TO INJ. PUMP HALF FLEXIBLE NST  </v>
      </c>
      <c r="D559" s="133">
        <v>1790</v>
      </c>
      <c r="E559" s="80">
        <v>5</v>
      </c>
      <c r="F559" s="80" t="str">
        <v>PCS</v>
      </c>
      <c r="G559" s="80" t="str">
        <v>OUTWARD</v>
      </c>
      <c r="H559" s="96" t="str">
        <v>SHOP</v>
      </c>
    </row>
    <row r="560" spans="1:8" x14ac:dyDescent="0.25">
      <c r="A560" s="90">
        <v>45768</v>
      </c>
      <c r="B560" s="91" t="str">
        <v>UN 3585</v>
      </c>
      <c r="C560" s="92" t="str">
        <v xml:space="preserve">6003188B92 PIPE FILTER TO FIP INTER DI  </v>
      </c>
      <c r="D560" s="132">
        <v>1788</v>
      </c>
      <c r="E560" s="92">
        <v>20</v>
      </c>
      <c r="F560" s="92" t="str">
        <v>PCS</v>
      </c>
      <c r="G560" s="92" t="str">
        <v>OUTWARD</v>
      </c>
      <c r="H560" s="93" t="str">
        <v>SHOP</v>
      </c>
    </row>
    <row r="561" spans="1:8" x14ac:dyDescent="0.25">
      <c r="A561" s="94">
        <v>45768</v>
      </c>
      <c r="B561" s="95" t="str">
        <v>GK 569/UN 1455 C</v>
      </c>
      <c r="C561" s="80" t="str">
        <v xml:space="preserve">TIE ROD ASSY. ARJUN C.E </v>
      </c>
      <c r="D561" s="133">
        <v>1788</v>
      </c>
      <c r="E561" s="80">
        <v>4</v>
      </c>
      <c r="F561" s="80" t="str">
        <v>SET</v>
      </c>
      <c r="G561" s="80" t="str">
        <v>OUTWARD</v>
      </c>
      <c r="H561" s="96" t="str">
        <v>SHOP</v>
      </c>
    </row>
    <row r="562" spans="1:8" x14ac:dyDescent="0.25">
      <c r="A562" s="90">
        <v>45766</v>
      </c>
      <c r="B562" s="91" t="str">
        <v>GK 569/UN 1455 C</v>
      </c>
      <c r="C562" s="92" t="str">
        <v xml:space="preserve">TIE ROD ASSY. ARJUN C.E </v>
      </c>
      <c r="D562" s="132" t="str">
        <v>ASSEMBLED</v>
      </c>
      <c r="E562" s="92">
        <v>2</v>
      </c>
      <c r="F562" s="92" t="str">
        <v>SET</v>
      </c>
      <c r="G562" s="92" t="str">
        <v>INWARD</v>
      </c>
      <c r="H562" s="93" t="str">
        <v/>
      </c>
    </row>
    <row r="563" spans="1:8" x14ac:dyDescent="0.25">
      <c r="A563" s="94">
        <v>45768</v>
      </c>
      <c r="B563" s="95" t="str">
        <v>UN 1437</v>
      </c>
      <c r="C563" s="80" t="str">
        <v>FRONT WHEEL COLLAR ARJUN</v>
      </c>
      <c r="D563" s="133">
        <v>1788</v>
      </c>
      <c r="E563" s="80">
        <v>24</v>
      </c>
      <c r="F563" s="80" t="str">
        <v>PCS</v>
      </c>
      <c r="G563" s="80" t="str">
        <v>OUTWARD</v>
      </c>
      <c r="H563" s="96" t="str">
        <v>SHOP</v>
      </c>
    </row>
    <row r="564" spans="1:8" x14ac:dyDescent="0.25">
      <c r="A564" s="90">
        <v>45768</v>
      </c>
      <c r="B564" s="91" t="str">
        <v>TOOL BOX JOHNDEERE</v>
      </c>
      <c r="C564" s="92" t="str">
        <v>TOOL BOX JOHNDEERE</v>
      </c>
      <c r="D564" s="132">
        <v>1788</v>
      </c>
      <c r="E564" s="92">
        <v>1</v>
      </c>
      <c r="F564" s="92" t="str">
        <v>PCS</v>
      </c>
      <c r="G564" s="92" t="str">
        <v>OUTWARD</v>
      </c>
      <c r="H564" s="93" t="str">
        <v>SHOP</v>
      </c>
    </row>
    <row r="565" spans="1:8" x14ac:dyDescent="0.25">
      <c r="A565" s="94">
        <v>45768</v>
      </c>
      <c r="B565" s="95" t="str">
        <v>UN 1678</v>
      </c>
      <c r="C565" s="80" t="str">
        <v>TOOL BOX INTER DI</v>
      </c>
      <c r="D565" s="133">
        <v>1788</v>
      </c>
      <c r="E565" s="80">
        <v>10</v>
      </c>
      <c r="F565" s="80" t="str">
        <v>PCS</v>
      </c>
      <c r="G565" s="80" t="str">
        <v>OUTWARD</v>
      </c>
      <c r="H565" s="96" t="str">
        <v>SHOP</v>
      </c>
    </row>
    <row r="566" spans="1:8" x14ac:dyDescent="0.25">
      <c r="A566" s="90">
        <v>45768</v>
      </c>
      <c r="B566" s="91" t="str">
        <v>MX093073</v>
      </c>
      <c r="C566" s="92" t="str">
        <v>SUPER SEAL 73X93.28X9</v>
      </c>
      <c r="D566" s="132">
        <v>1788</v>
      </c>
      <c r="E566" s="92">
        <v>10</v>
      </c>
      <c r="F566" s="92" t="str">
        <v>PCS</v>
      </c>
      <c r="G566" s="92" t="str">
        <v>OUTWARD</v>
      </c>
      <c r="H566" s="93" t="str">
        <v>SHOP</v>
      </c>
    </row>
    <row r="567" spans="1:8" x14ac:dyDescent="0.25">
      <c r="A567" s="94">
        <v>45768</v>
      </c>
      <c r="B567" s="95" t="str">
        <v>601AD00009C</v>
      </c>
      <c r="C567" s="80" t="str">
        <v>HYD PUMP ARJUN DOUBLE (F ELBOW) (18CC + 8CC)</v>
      </c>
      <c r="D567" s="133">
        <v>1788</v>
      </c>
      <c r="E567" s="80">
        <v>8</v>
      </c>
      <c r="F567" s="80" t="str">
        <v>PCS</v>
      </c>
      <c r="G567" s="80" t="str">
        <v>OUTWARD</v>
      </c>
      <c r="H567" s="96" t="str">
        <v>SHOP</v>
      </c>
    </row>
    <row r="568" spans="1:8" x14ac:dyDescent="0.25">
      <c r="A568" s="90">
        <v>45768</v>
      </c>
      <c r="B568" s="91">
        <v>6283398090</v>
      </c>
      <c r="C568" s="92" t="str">
        <v>P.P ASSY W/CLUTCH PLATE SARPANCH</v>
      </c>
      <c r="D568" s="132">
        <v>1788</v>
      </c>
      <c r="E568" s="92">
        <v>1</v>
      </c>
      <c r="F568" s="92" t="str">
        <v>SET</v>
      </c>
      <c r="G568" s="92" t="str">
        <v>OUTWARD</v>
      </c>
      <c r="H568" s="93" t="str">
        <v>SHOP</v>
      </c>
    </row>
    <row r="569" spans="1:8" x14ac:dyDescent="0.25">
      <c r="A569" s="94">
        <v>45768</v>
      </c>
      <c r="B569" s="95" t="str">
        <v>R9170</v>
      </c>
      <c r="C569" s="80" t="str">
        <v>CLUTCH PLATE EICHER 241 9.25" N/A</v>
      </c>
      <c r="D569" s="133">
        <v>1788</v>
      </c>
      <c r="E569" s="80">
        <v>3</v>
      </c>
      <c r="F569" s="80" t="str">
        <v>PCS</v>
      </c>
      <c r="G569" s="80" t="str">
        <v>OUTWARD</v>
      </c>
      <c r="H569" s="96" t="str">
        <v>SHOP</v>
      </c>
    </row>
    <row r="570" spans="1:8" x14ac:dyDescent="0.25">
      <c r="A570" s="90">
        <v>45768</v>
      </c>
      <c r="B570" s="91" t="str">
        <v>R11054</v>
      </c>
      <c r="C570" s="92" t="str">
        <v>CLUTCH PLATE MM434/444 11" ASBESTOS</v>
      </c>
      <c r="D570" s="132">
        <v>1788</v>
      </c>
      <c r="E570" s="92">
        <v>2</v>
      </c>
      <c r="F570" s="92" t="str">
        <v>PCS</v>
      </c>
      <c r="G570" s="92" t="str">
        <v>OUTWARD</v>
      </c>
      <c r="H570" s="93" t="str">
        <v>SHOP</v>
      </c>
    </row>
    <row r="571" spans="1:8" x14ac:dyDescent="0.25">
      <c r="A571" s="94">
        <v>45768</v>
      </c>
      <c r="B571" s="95" t="str">
        <v>R11143</v>
      </c>
      <c r="C571" s="80" t="str">
        <v>CLUTCH PLATE EICHER D/F TYPE N/A</v>
      </c>
      <c r="D571" s="133">
        <v>1788</v>
      </c>
      <c r="E571" s="80">
        <v>2</v>
      </c>
      <c r="F571" s="80" t="str">
        <v>PCS</v>
      </c>
      <c r="G571" s="80" t="str">
        <v>OUTWARD</v>
      </c>
      <c r="H571" s="96" t="str">
        <v>SHOP</v>
      </c>
    </row>
    <row r="572" spans="1:8" x14ac:dyDescent="0.25">
      <c r="A572" s="90">
        <v>45768</v>
      </c>
      <c r="B572" s="91" t="str">
        <v>R10019</v>
      </c>
      <c r="C572" s="92" t="str">
        <v>CLUTCH PLATE INTER/MF P-3 10" ASB</v>
      </c>
      <c r="D572" s="132">
        <v>1788</v>
      </c>
      <c r="E572" s="92">
        <v>2</v>
      </c>
      <c r="F572" s="92" t="str">
        <v>PCS</v>
      </c>
      <c r="G572" s="92" t="str">
        <v>OUTWARD</v>
      </c>
      <c r="H572" s="93" t="str">
        <v>SHOP</v>
      </c>
    </row>
    <row r="573" spans="1:8" x14ac:dyDescent="0.25">
      <c r="A573" s="94">
        <v>45768</v>
      </c>
      <c r="B573" s="95" t="str">
        <v>09RLK310</v>
      </c>
      <c r="C573" s="80" t="str">
        <v>CLUTCH KIT EICHER/TAFE FOR 9.25" P.P</v>
      </c>
      <c r="D573" s="133">
        <v>1788</v>
      </c>
      <c r="E573" s="80">
        <v>10</v>
      </c>
      <c r="F573" s="80" t="str">
        <v>SET</v>
      </c>
      <c r="G573" s="80" t="str">
        <v>OUTWARD</v>
      </c>
      <c r="H573" s="96" t="str">
        <v>SHOP</v>
      </c>
    </row>
    <row r="574" spans="1:8" x14ac:dyDescent="0.25">
      <c r="A574" s="90">
        <v>45768</v>
      </c>
      <c r="B574" s="91" t="str">
        <v>09RLP050</v>
      </c>
      <c r="C574" s="92" t="str">
        <v>RELASE PLATE INTER 10"</v>
      </c>
      <c r="D574" s="132">
        <v>1788</v>
      </c>
      <c r="E574" s="92">
        <v>20</v>
      </c>
      <c r="F574" s="92" t="str">
        <v>PCS</v>
      </c>
      <c r="G574" s="92" t="str">
        <v>OUTWARD</v>
      </c>
      <c r="H574" s="93" t="str">
        <v>SHOP</v>
      </c>
    </row>
    <row r="575" spans="1:8" x14ac:dyDescent="0.25">
      <c r="A575" s="94">
        <v>45768</v>
      </c>
      <c r="B575" s="95" t="str">
        <v>10RLK370</v>
      </c>
      <c r="C575" s="80" t="str">
        <v>CL KIT MF1035/ESC 335/EICHER 312</v>
      </c>
      <c r="D575" s="133">
        <v>1788</v>
      </c>
      <c r="E575" s="80">
        <v>10</v>
      </c>
      <c r="F575" s="80" t="str">
        <v>SET</v>
      </c>
      <c r="G575" s="80" t="str">
        <v>OUTWARD</v>
      </c>
      <c r="H575" s="96" t="str">
        <v>SHOP</v>
      </c>
    </row>
    <row r="576" spans="1:8" x14ac:dyDescent="0.25">
      <c r="A576" s="90">
        <v>45768</v>
      </c>
      <c r="B576" s="91">
        <v>4340441100</v>
      </c>
      <c r="C576" s="92" t="str">
        <v>CL LEVER KIT ITL / HMT D/C PTO</v>
      </c>
      <c r="D576" s="132">
        <v>1788</v>
      </c>
      <c r="E576" s="92">
        <v>5</v>
      </c>
      <c r="F576" s="92" t="str">
        <v>SET</v>
      </c>
      <c r="G576" s="92" t="str">
        <v>OUTWARD</v>
      </c>
      <c r="H576" s="93" t="str">
        <v>SHOP</v>
      </c>
    </row>
    <row r="577" spans="1:8" x14ac:dyDescent="0.25">
      <c r="A577" s="94">
        <v>45768</v>
      </c>
      <c r="B577" s="95">
        <v>4340427100</v>
      </c>
      <c r="C577" s="80" t="str">
        <v>CL. LEVER KIT HMT (60 HP) DCA PIN TY</v>
      </c>
      <c r="D577" s="133">
        <v>1788</v>
      </c>
      <c r="E577" s="80">
        <v>6</v>
      </c>
      <c r="F577" s="80" t="str">
        <v>SET</v>
      </c>
      <c r="G577" s="80" t="str">
        <v>OUTWARD</v>
      </c>
      <c r="H577" s="96" t="str">
        <v>SHOP</v>
      </c>
    </row>
    <row r="578" spans="1:8" x14ac:dyDescent="0.25">
      <c r="A578" s="90">
        <v>45768</v>
      </c>
      <c r="B578" s="91">
        <v>3280845100</v>
      </c>
      <c r="C578" s="92" t="str">
        <v>CLUTCH PLATE ARJUN 5 WING (PMV-02)</v>
      </c>
      <c r="D578" s="132">
        <v>1788</v>
      </c>
      <c r="E578" s="92">
        <v>6</v>
      </c>
      <c r="F578" s="92" t="str">
        <v>PCS</v>
      </c>
      <c r="G578" s="92" t="str">
        <v>OUTWARD</v>
      </c>
      <c r="H578" s="93" t="str">
        <v>SHOP</v>
      </c>
    </row>
    <row r="579" spans="1:8" x14ac:dyDescent="0.25">
      <c r="A579" s="94">
        <v>45768</v>
      </c>
      <c r="B579" s="95" t="str">
        <v>GK 1384/GK 1350</v>
      </c>
      <c r="C579" s="80" t="str">
        <v>FUEL FILTER POWERTRAC N/M</v>
      </c>
      <c r="D579" s="133">
        <v>1767</v>
      </c>
      <c r="E579" s="80">
        <v>20</v>
      </c>
      <c r="F579" s="80" t="str">
        <v>PCS</v>
      </c>
      <c r="G579" s="80" t="str">
        <v>OUTWARD</v>
      </c>
      <c r="H579" s="96" t="str">
        <v>SATBHAIYA TRACTOR</v>
      </c>
    </row>
    <row r="580" spans="1:8" x14ac:dyDescent="0.25">
      <c r="A580" s="90">
        <v>45768</v>
      </c>
      <c r="B580" s="91" t="str">
        <v>GK 1220</v>
      </c>
      <c r="C580" s="92" t="str">
        <v>DIESEL FILTER SET (0.5 LTR) PAPER + NAMADA (SET OF 2)</v>
      </c>
      <c r="D580" s="132">
        <v>1767</v>
      </c>
      <c r="E580" s="92">
        <v>90</v>
      </c>
      <c r="F580" s="92" t="str">
        <v>SET</v>
      </c>
      <c r="G580" s="92" t="str">
        <v>OUTWARD</v>
      </c>
      <c r="H580" s="93" t="str">
        <v>SATBHAIYA TRACTOR</v>
      </c>
    </row>
    <row r="581" spans="1:8" x14ac:dyDescent="0.25">
      <c r="A581" s="94">
        <v>45768</v>
      </c>
      <c r="B581" s="95" t="str">
        <v>GK 1326</v>
      </c>
      <c r="C581" s="80" t="str">
        <v>OIL FILTER FORD / FARMTRAC SPIN ON</v>
      </c>
      <c r="D581" s="133">
        <v>1767</v>
      </c>
      <c r="E581" s="80">
        <v>20</v>
      </c>
      <c r="F581" s="80" t="str">
        <v>PCS</v>
      </c>
      <c r="G581" s="80" t="str">
        <v>OUTWARD</v>
      </c>
      <c r="H581" s="96" t="str">
        <v>SATBHAIYA TRACTOR</v>
      </c>
    </row>
    <row r="582" spans="1:8" x14ac:dyDescent="0.25">
      <c r="A582" s="90">
        <v>45768</v>
      </c>
      <c r="B582" s="91" t="str">
        <v>GK 1269</v>
      </c>
      <c r="C582" s="92" t="str">
        <v>OIL FILTER SWARAJ 735 FE / 855 STEEL JALI</v>
      </c>
      <c r="D582" s="132">
        <v>1767</v>
      </c>
      <c r="E582" s="92">
        <v>20</v>
      </c>
      <c r="F582" s="92" t="str">
        <v>PCS</v>
      </c>
      <c r="G582" s="92" t="str">
        <v>OUTWARD</v>
      </c>
      <c r="H582" s="93" t="str">
        <v>SATBHAIYA TRACTOR</v>
      </c>
    </row>
    <row r="583" spans="1:8" x14ac:dyDescent="0.25">
      <c r="A583" s="94">
        <v>45768</v>
      </c>
      <c r="B583" s="95" t="str">
        <v>GK 1308</v>
      </c>
      <c r="C583" s="80" t="str">
        <v>OIL FILTER MF-245 DI SPIN ON</v>
      </c>
      <c r="D583" s="133">
        <v>1767</v>
      </c>
      <c r="E583" s="80">
        <v>40</v>
      </c>
      <c r="F583" s="80" t="str">
        <v>PCS</v>
      </c>
      <c r="G583" s="80" t="str">
        <v>OUTWARD</v>
      </c>
      <c r="H583" s="96" t="str">
        <v>SATBHAIYA TRACTOR</v>
      </c>
    </row>
    <row r="584" spans="1:8" x14ac:dyDescent="0.25">
      <c r="A584" s="90">
        <v>45768</v>
      </c>
      <c r="B584" s="91" t="str">
        <v>GK 1265</v>
      </c>
      <c r="C584" s="92" t="str">
        <v>AIR FILTER SWARAJ 855 STEEL CAP STEEL JALI</v>
      </c>
      <c r="D584" s="132">
        <v>1767</v>
      </c>
      <c r="E584" s="92">
        <v>24</v>
      </c>
      <c r="F584" s="92" t="str">
        <v>PCS</v>
      </c>
      <c r="G584" s="92" t="str">
        <v>OUTWARD</v>
      </c>
      <c r="H584" s="93" t="str">
        <v>SATBHAIYA TRACTOR</v>
      </c>
    </row>
    <row r="585" spans="1:8" x14ac:dyDescent="0.25">
      <c r="A585" s="94">
        <v>45768</v>
      </c>
      <c r="B585" s="95" t="str">
        <v>GK 1230</v>
      </c>
      <c r="C585" s="80" t="str">
        <v>AIR FILTER INTER DI (PU)</v>
      </c>
      <c r="D585" s="133">
        <v>1767</v>
      </c>
      <c r="E585" s="80">
        <v>24</v>
      </c>
      <c r="F585" s="80" t="str">
        <v>PCS</v>
      </c>
      <c r="G585" s="80" t="str">
        <v>OUTWARD</v>
      </c>
      <c r="H585" s="96" t="str">
        <v>SATBHAIYA TRACTOR</v>
      </c>
    </row>
    <row r="586" spans="1:8" x14ac:dyDescent="0.25">
      <c r="A586" s="90">
        <v>45768</v>
      </c>
      <c r="B586" s="91" t="str">
        <v>GK 1233</v>
      </c>
      <c r="C586" s="92" t="str">
        <v>OIL FILTER INTER DI SPIN ON</v>
      </c>
      <c r="D586" s="132">
        <v>1767</v>
      </c>
      <c r="E586" s="92">
        <v>30</v>
      </c>
      <c r="F586" s="92" t="str">
        <v>PCS</v>
      </c>
      <c r="G586" s="92" t="str">
        <v>OUTWARD</v>
      </c>
      <c r="H586" s="93" t="str">
        <v>SATBHAIYA TRACTOR</v>
      </c>
    </row>
    <row r="587" spans="1:8" x14ac:dyDescent="0.25">
      <c r="A587" s="94">
        <v>45768</v>
      </c>
      <c r="B587" s="95" t="str">
        <v>GK 2440 A</v>
      </c>
      <c r="C587" s="80" t="str">
        <v>TROLLEY PIPE FEMALE + BENJO T 36'' EPDM</v>
      </c>
      <c r="D587" s="133">
        <v>1789</v>
      </c>
      <c r="E587" s="80">
        <v>17</v>
      </c>
      <c r="F587" s="80" t="str">
        <v>PCS</v>
      </c>
      <c r="G587" s="80" t="str">
        <v>OUTWARD</v>
      </c>
      <c r="H587" s="96" t="str">
        <v>VRT</v>
      </c>
    </row>
    <row r="588" spans="1:8" x14ac:dyDescent="0.25">
      <c r="A588" s="90">
        <v>45768</v>
      </c>
      <c r="B588" s="91" t="str">
        <v>GK 2422</v>
      </c>
      <c r="C588" s="92" t="str">
        <v>TROLLEY PIPE 40''   EPDM WITH SPRING</v>
      </c>
      <c r="D588" s="132">
        <v>1789</v>
      </c>
      <c r="E588" s="92">
        <v>20</v>
      </c>
      <c r="F588" s="92" t="str">
        <v>PCS</v>
      </c>
      <c r="G588" s="92" t="str">
        <v>OUTWARD</v>
      </c>
      <c r="H588" s="93" t="str">
        <v>VRT</v>
      </c>
    </row>
    <row r="589" spans="1:8" x14ac:dyDescent="0.25">
      <c r="A589" s="94">
        <v>45768</v>
      </c>
      <c r="B589" s="95" t="str">
        <v>GK 2421</v>
      </c>
      <c r="C589" s="80" t="str">
        <v>TROLLEY PIPE 20''   EPDM WITH SPRING</v>
      </c>
      <c r="D589" s="133">
        <v>1789</v>
      </c>
      <c r="E589" s="80">
        <v>10</v>
      </c>
      <c r="F589" s="80" t="str">
        <v>PCS</v>
      </c>
      <c r="G589" s="80" t="str">
        <v>OUTWARD</v>
      </c>
      <c r="H589" s="96" t="str">
        <v>VRT</v>
      </c>
    </row>
    <row r="590" spans="1:8" x14ac:dyDescent="0.25">
      <c r="A590" s="90">
        <v>45764</v>
      </c>
      <c r="B590" s="91" t="str">
        <v>GK 031 A/UN 3723 A</v>
      </c>
      <c r="C590" s="92" t="str">
        <v>OIL STEEL PLATE  MKM N/M (THIN) 6.5"</v>
      </c>
      <c r="D590" s="132">
        <v>1774</v>
      </c>
      <c r="E590" s="92">
        <v>16</v>
      </c>
      <c r="F590" s="92" t="str">
        <v>PCS</v>
      </c>
      <c r="G590" s="92" t="str">
        <v>OUTWARD</v>
      </c>
      <c r="H590" s="93" t="str">
        <v>ANIL AUTO</v>
      </c>
    </row>
    <row r="591" spans="1:8" x14ac:dyDescent="0.25">
      <c r="A591" s="94">
        <v>45764</v>
      </c>
      <c r="B591" s="95" t="str">
        <v>GK 036</v>
      </c>
      <c r="C591" s="80" t="str">
        <v>OIL STEEL PLATE  MASSEY (PLAIN TYPE) 9.5"</v>
      </c>
      <c r="D591" s="133">
        <v>1774</v>
      </c>
      <c r="E591" s="80">
        <v>20</v>
      </c>
      <c r="F591" s="80" t="str">
        <v>PCS</v>
      </c>
      <c r="G591" s="80" t="str">
        <v>OUTWARD</v>
      </c>
      <c r="H591" s="96" t="str">
        <v>ANIL AUTO</v>
      </c>
    </row>
    <row r="592" spans="1:8" x14ac:dyDescent="0.25">
      <c r="A592" s="90">
        <v>45764</v>
      </c>
      <c r="B592" s="91" t="str">
        <v>GK 039/UN 3728</v>
      </c>
      <c r="C592" s="92" t="str">
        <v>OIL STEEL PLATE  JOHN DEERE 10"</v>
      </c>
      <c r="D592" s="132">
        <v>1774</v>
      </c>
      <c r="E592" s="92">
        <v>48</v>
      </c>
      <c r="F592" s="92" t="str">
        <v>PCS</v>
      </c>
      <c r="G592" s="92" t="str">
        <v>OUTWARD</v>
      </c>
      <c r="H592" s="93" t="str">
        <v>ANIL AUTO</v>
      </c>
    </row>
    <row r="593" spans="1:8" x14ac:dyDescent="0.25">
      <c r="A593" s="94">
        <v>45764</v>
      </c>
      <c r="B593" s="95" t="str">
        <v>GK 032/UN 3720</v>
      </c>
      <c r="C593" s="80" t="str">
        <v>OIL STEEL PLATE  SWARAJ 6.5"</v>
      </c>
      <c r="D593" s="133">
        <v>1774</v>
      </c>
      <c r="E593" s="80">
        <v>40</v>
      </c>
      <c r="F593" s="80" t="str">
        <v>PCS</v>
      </c>
      <c r="G593" s="80" t="str">
        <v>OUTWARD</v>
      </c>
      <c r="H593" s="96" t="str">
        <v>ANIL AUTO</v>
      </c>
    </row>
    <row r="594" spans="1:8" x14ac:dyDescent="0.25">
      <c r="A594" s="90">
        <v>45764</v>
      </c>
      <c r="B594" s="91" t="str">
        <v>GK 009/UN 3700</v>
      </c>
      <c r="C594" s="92" t="str">
        <v>OIL BRAKE PLATE  JOHN DEERE  10" 14 TEETH</v>
      </c>
      <c r="D594" s="132">
        <v>1774</v>
      </c>
      <c r="E594" s="92">
        <v>50</v>
      </c>
      <c r="F594" s="92" t="str">
        <v>PCS</v>
      </c>
      <c r="G594" s="92" t="str">
        <v>OUTWARD</v>
      </c>
      <c r="H594" s="93" t="str">
        <v>ANIL AUTO</v>
      </c>
    </row>
    <row r="595" spans="1:8" x14ac:dyDescent="0.25">
      <c r="A595" s="94">
        <v>45764</v>
      </c>
      <c r="B595" s="95" t="str">
        <v>GK 003/UN 3695</v>
      </c>
      <c r="C595" s="80" t="str">
        <v>OIL BRAKE PLATE  MKM 6.5" 18 TEETH</v>
      </c>
      <c r="D595" s="133">
        <v>1774</v>
      </c>
      <c r="E595" s="80">
        <v>40</v>
      </c>
      <c r="F595" s="80" t="str">
        <v>PCS</v>
      </c>
      <c r="G595" s="80" t="str">
        <v>OUTWARD</v>
      </c>
      <c r="H595" s="96" t="str">
        <v>ANIL AUTO</v>
      </c>
    </row>
    <row r="596" spans="1:8" x14ac:dyDescent="0.25">
      <c r="A596" s="90">
        <v>45764</v>
      </c>
      <c r="B596" s="91" t="str">
        <v>GK 001/UN 3694/GK 004</v>
      </c>
      <c r="C596" s="92" t="str">
        <v>OIL BRAKE PLATE  SWARAJ 6.5" 14 TEETH</v>
      </c>
      <c r="D596" s="132">
        <v>1774</v>
      </c>
      <c r="E596" s="92">
        <v>40</v>
      </c>
      <c r="F596" s="92" t="str">
        <v>PCS</v>
      </c>
      <c r="G596" s="92" t="str">
        <v>OUTWARD</v>
      </c>
      <c r="H596" s="93" t="str">
        <v>ANIL AUTO</v>
      </c>
    </row>
    <row r="597" spans="1:8" x14ac:dyDescent="0.25">
      <c r="A597" s="94">
        <v>45764</v>
      </c>
      <c r="B597" s="95" t="str">
        <v>UN 1634 A</v>
      </c>
      <c r="C597" s="80" t="str">
        <v>DELUXE SEAT (SLIDING TYPE) NST BIG CUSION</v>
      </c>
      <c r="D597" s="133">
        <v>1776</v>
      </c>
      <c r="E597" s="80">
        <v>1</v>
      </c>
      <c r="F597" s="80" t="str">
        <v>PCS</v>
      </c>
      <c r="G597" s="80" t="str">
        <v>OUTWARD</v>
      </c>
      <c r="H597" s="96" t="str">
        <v>SHOP</v>
      </c>
    </row>
    <row r="598" spans="1:8" x14ac:dyDescent="0.25">
      <c r="A598" s="90">
        <v>45764</v>
      </c>
      <c r="B598" s="91" t="str">
        <v>UN 2747</v>
      </c>
      <c r="C598" s="92" t="str">
        <v xml:space="preserve">FRONT SUPPORT BUSH (SET OF 2) NST  </v>
      </c>
      <c r="D598" s="132">
        <v>1776</v>
      </c>
      <c r="E598" s="92">
        <v>10</v>
      </c>
      <c r="F598" s="92" t="str">
        <v>SET</v>
      </c>
      <c r="G598" s="92" t="str">
        <v>OUTWARD</v>
      </c>
      <c r="H598" s="93" t="str">
        <v>SHOP</v>
      </c>
    </row>
    <row r="599" spans="1:8" x14ac:dyDescent="0.25">
      <c r="A599" s="94">
        <v>45764</v>
      </c>
      <c r="B599" s="95" t="str">
        <v>1P 4044 CTMMB</v>
      </c>
      <c r="C599" s="80" t="str">
        <v>HYD PUMP MAHINDRA SINGLE</v>
      </c>
      <c r="D599" s="133">
        <v>1776</v>
      </c>
      <c r="E599" s="80">
        <v>4</v>
      </c>
      <c r="F599" s="80" t="str">
        <v>PCS</v>
      </c>
      <c r="G599" s="80" t="str">
        <v>OUTWARD</v>
      </c>
      <c r="H599" s="96" t="str">
        <v>SHOP</v>
      </c>
    </row>
    <row r="600" spans="1:8" x14ac:dyDescent="0.25">
      <c r="A600" s="90">
        <v>45764</v>
      </c>
      <c r="B600" s="91" t="str">
        <v>GK 032/UN 3720</v>
      </c>
      <c r="C600" s="92" t="str">
        <v xml:space="preserve"> OIL STEEL PLATE 6.5"   SWARAJ</v>
      </c>
      <c r="D600" s="132">
        <v>1776</v>
      </c>
      <c r="E600" s="92">
        <v>40</v>
      </c>
      <c r="F600" s="92" t="str">
        <v>PCS</v>
      </c>
      <c r="G600" s="92" t="str">
        <v>OUTWARD</v>
      </c>
      <c r="H600" s="93" t="str">
        <v>SHOP</v>
      </c>
    </row>
    <row r="601" spans="1:8" x14ac:dyDescent="0.25">
      <c r="A601" s="94">
        <v>45764</v>
      </c>
      <c r="B601" s="95" t="str">
        <v>1P 3028 ASOOB</v>
      </c>
      <c r="C601" s="80" t="str">
        <v xml:space="preserve">HYD PUMP ITL 4x4 </v>
      </c>
      <c r="D601" s="133">
        <v>1776</v>
      </c>
      <c r="E601" s="80">
        <v>2</v>
      </c>
      <c r="F601" s="80" t="str">
        <v>PCS</v>
      </c>
      <c r="G601" s="80" t="str">
        <v>OUTWARD</v>
      </c>
      <c r="H601" s="96" t="str">
        <v>SHOP</v>
      </c>
    </row>
    <row r="602" spans="1:8" x14ac:dyDescent="0.25">
      <c r="A602" s="90">
        <v>45764</v>
      </c>
      <c r="B602" s="91" t="str">
        <v>UN 1259</v>
      </c>
      <c r="C602" s="92" t="str">
        <v>CHAMBER NUT INTER</v>
      </c>
      <c r="D602" s="132">
        <v>1776</v>
      </c>
      <c r="E602" s="92">
        <v>60</v>
      </c>
      <c r="F602" s="92" t="str">
        <v>PCS</v>
      </c>
      <c r="G602" s="92" t="str">
        <v>OUTWARD</v>
      </c>
      <c r="H602" s="93" t="str">
        <v>SHOP</v>
      </c>
    </row>
    <row r="603" spans="1:8" x14ac:dyDescent="0.25">
      <c r="A603" s="94">
        <v>45764</v>
      </c>
      <c r="B603" s="95">
        <v>1280389100</v>
      </c>
      <c r="C603" s="80" t="str">
        <v>CLUTCH COVER ASSY NH 42HP</v>
      </c>
      <c r="D603" s="133">
        <v>1776</v>
      </c>
      <c r="E603" s="80">
        <v>1</v>
      </c>
      <c r="F603" s="80" t="str">
        <v>SET</v>
      </c>
      <c r="G603" s="80" t="str">
        <v>OUTWARD</v>
      </c>
      <c r="H603" s="96" t="str">
        <v>SHOP</v>
      </c>
    </row>
    <row r="604" spans="1:8" x14ac:dyDescent="0.25">
      <c r="A604" s="90">
        <v>45764</v>
      </c>
      <c r="B604" s="91" t="str">
        <v>UN 3422</v>
      </c>
      <c r="C604" s="92" t="str">
        <v xml:space="preserve">CHOWK CABLE (L TYPE) ARJUN  </v>
      </c>
      <c r="D604" s="132">
        <v>1776</v>
      </c>
      <c r="E604" s="92">
        <v>20</v>
      </c>
      <c r="F604" s="92" t="str">
        <v>PCS</v>
      </c>
      <c r="G604" s="92" t="str">
        <v>OUTWARD</v>
      </c>
      <c r="H604" s="93" t="str">
        <v>SHOP</v>
      </c>
    </row>
    <row r="605" spans="1:8" x14ac:dyDescent="0.25">
      <c r="A605" s="94">
        <v>45764</v>
      </c>
      <c r="B605" s="95" t="str">
        <v>UN 3418</v>
      </c>
      <c r="C605" s="80" t="str">
        <v xml:space="preserve">CHOWK CABLE (L TYPE) INTER DI  </v>
      </c>
      <c r="D605" s="133">
        <v>1776</v>
      </c>
      <c r="E605" s="80">
        <v>20</v>
      </c>
      <c r="F605" s="80" t="str">
        <v>PCS</v>
      </c>
      <c r="G605" s="80" t="str">
        <v>OUTWARD</v>
      </c>
      <c r="H605" s="96" t="str">
        <v>SHOP</v>
      </c>
    </row>
    <row r="606" spans="1:8" x14ac:dyDescent="0.25">
      <c r="A606" s="90">
        <v>45764</v>
      </c>
      <c r="B606" s="91" t="str">
        <v>GK 2216</v>
      </c>
      <c r="C606" s="92" t="str">
        <v>POWER STEERING SEAL KIT ARJUN 40 MM DOUBLE CYL</v>
      </c>
      <c r="D606" s="132">
        <v>1776</v>
      </c>
      <c r="E606" s="92">
        <v>12</v>
      </c>
      <c r="F606" s="92" t="str">
        <v>SET</v>
      </c>
      <c r="G606" s="92" t="str">
        <v>OUTWARD</v>
      </c>
      <c r="H606" s="93" t="str">
        <v>SHOP</v>
      </c>
    </row>
    <row r="607" spans="1:8" x14ac:dyDescent="0.25">
      <c r="A607" s="94">
        <v>45764</v>
      </c>
      <c r="B607" s="95" t="str">
        <v>GK 774</v>
      </c>
      <c r="C607" s="80" t="str">
        <v>STG SHAFT SWARAJ N/M (30204/30204 BRG SIZE) 698 MM</v>
      </c>
      <c r="D607" s="133">
        <v>1776</v>
      </c>
      <c r="E607" s="80">
        <v>2</v>
      </c>
      <c r="F607" s="80" t="str">
        <v>PCS</v>
      </c>
      <c r="G607" s="80" t="str">
        <v>OUTWARD</v>
      </c>
      <c r="H607" s="96" t="str">
        <v>SHOP</v>
      </c>
    </row>
    <row r="608" spans="1:8" x14ac:dyDescent="0.25">
      <c r="A608" s="90">
        <v>45764</v>
      </c>
      <c r="B608" s="91" t="str">
        <v>GK 774</v>
      </c>
      <c r="C608" s="92" t="str">
        <v>STG SHAFT SWARAJ N/M (30204/30204 BRG SIZE) 698 MM</v>
      </c>
      <c r="D608" s="132">
        <v>1776</v>
      </c>
      <c r="E608" s="92">
        <v>2</v>
      </c>
      <c r="F608" s="92" t="str">
        <v>PCS</v>
      </c>
      <c r="G608" s="92" t="str">
        <v>OUTWARD</v>
      </c>
      <c r="H608" s="93" t="str">
        <v>SHOP</v>
      </c>
    </row>
    <row r="609" spans="1:8" x14ac:dyDescent="0.25">
      <c r="A609" s="94">
        <v>45764</v>
      </c>
      <c r="B609" s="95">
        <v>1280359100</v>
      </c>
      <c r="C609" s="80" t="str">
        <v>P.P ASSY MAHINDRA D/F</v>
      </c>
      <c r="D609" s="133">
        <v>1775</v>
      </c>
      <c r="E609" s="80">
        <v>2</v>
      </c>
      <c r="F609" s="80" t="str">
        <v>SET</v>
      </c>
      <c r="G609" s="80" t="str">
        <v>OUTWARD</v>
      </c>
      <c r="H609" s="96" t="str">
        <v>OM SAI TRACTOR</v>
      </c>
    </row>
    <row r="610" spans="1:8" x14ac:dyDescent="0.25">
      <c r="A610" s="90">
        <v>45764</v>
      </c>
      <c r="B610" s="91" t="str">
        <v>ARSK4562</v>
      </c>
      <c r="C610" s="92" t="str">
        <v>CLUTCH PLATE SARPANCH 5SPRING NA RWC</v>
      </c>
      <c r="D610" s="132">
        <v>1775</v>
      </c>
      <c r="E610" s="92">
        <v>5</v>
      </c>
      <c r="F610" s="92" t="str">
        <v>PCS</v>
      </c>
      <c r="G610" s="92" t="str">
        <v>OUTWARD</v>
      </c>
      <c r="H610" s="93" t="str">
        <v>OM SAI TRACTOR</v>
      </c>
    </row>
    <row r="611" spans="1:8" x14ac:dyDescent="0.25">
      <c r="A611" s="94">
        <v>45764</v>
      </c>
      <c r="B611" s="95" t="str">
        <v>GK 566/UN 1460 A</v>
      </c>
      <c r="C611" s="80" t="str">
        <v>BALL JOINT POWER STG. MKM</v>
      </c>
      <c r="D611" s="133">
        <v>1775</v>
      </c>
      <c r="E611" s="80">
        <v>3</v>
      </c>
      <c r="F611" s="80" t="str">
        <v>PCS</v>
      </c>
      <c r="G611" s="80" t="str">
        <v>OUTWARD</v>
      </c>
      <c r="H611" s="96" t="str">
        <v>OM SAI TRACTOR</v>
      </c>
    </row>
    <row r="612" spans="1:8" x14ac:dyDescent="0.25">
      <c r="A612" s="90">
        <v>45764</v>
      </c>
      <c r="B612" s="91" t="str">
        <v>UN 1634</v>
      </c>
      <c r="C612" s="92" t="str">
        <v>DELUXE SEAT (SLIDING TYPE) NST</v>
      </c>
      <c r="D612" s="132">
        <v>1775</v>
      </c>
      <c r="E612" s="92">
        <v>2</v>
      </c>
      <c r="F612" s="92" t="str">
        <v>PCS</v>
      </c>
      <c r="G612" s="92" t="str">
        <v>OUTWARD</v>
      </c>
      <c r="H612" s="93" t="str">
        <v>OM SAI TRACTOR</v>
      </c>
    </row>
    <row r="613" spans="1:8" x14ac:dyDescent="0.25">
      <c r="A613" s="94">
        <v>45764</v>
      </c>
      <c r="B613" s="95" t="str">
        <v>UN 1626</v>
      </c>
      <c r="C613" s="80" t="str">
        <v>DELUXE SEAT (SLIDING TYPE) SWARAJ</v>
      </c>
      <c r="D613" s="133">
        <v>1775</v>
      </c>
      <c r="E613" s="80">
        <v>4</v>
      </c>
      <c r="F613" s="80" t="str">
        <v>PCS</v>
      </c>
      <c r="G613" s="80" t="str">
        <v>OUTWARD</v>
      </c>
      <c r="H613" s="96" t="str">
        <v>OM SAI TRACTOR</v>
      </c>
    </row>
    <row r="614" spans="1:8" x14ac:dyDescent="0.25">
      <c r="A614" s="90">
        <v>45766</v>
      </c>
      <c r="B614" s="91" t="str">
        <v>601AD00006C</v>
      </c>
      <c r="C614" s="92" t="str">
        <v>HYD PUMP ARJUN 445 DOUBLE (12CC + 8CC)</v>
      </c>
      <c r="D614" s="132">
        <v>1781</v>
      </c>
      <c r="E614" s="92">
        <v>4</v>
      </c>
      <c r="F614" s="92" t="str">
        <v>PCS</v>
      </c>
      <c r="G614" s="92" t="str">
        <v>OUTWARD</v>
      </c>
      <c r="H614" s="93" t="str">
        <v>SHOP</v>
      </c>
    </row>
    <row r="615" spans="1:8" x14ac:dyDescent="0.25">
      <c r="A615" s="94">
        <v>45766</v>
      </c>
      <c r="B615" s="95" t="str">
        <v>UN 3550</v>
      </c>
      <c r="C615" s="80" t="str">
        <v>5551104R91 SPILL PIPE BENJO TYPE INTER DI  (3 CYL.)</v>
      </c>
      <c r="D615" s="133">
        <v>1781</v>
      </c>
      <c r="E615" s="80">
        <v>10</v>
      </c>
      <c r="F615" s="80" t="str">
        <v>PCS</v>
      </c>
      <c r="G615" s="80" t="str">
        <v>OUTWARD</v>
      </c>
      <c r="H615" s="96" t="str">
        <v>SHOP</v>
      </c>
    </row>
    <row r="616" spans="1:8" x14ac:dyDescent="0.25">
      <c r="A616" s="90">
        <v>45766</v>
      </c>
      <c r="B616" s="91" t="str">
        <v>R1000122</v>
      </c>
      <c r="C616" s="92" t="str">
        <v>P.P ASSY INTER 10"</v>
      </c>
      <c r="D616" s="132">
        <v>1781</v>
      </c>
      <c r="E616" s="92">
        <v>2</v>
      </c>
      <c r="F616" s="92" t="str">
        <v>SET</v>
      </c>
      <c r="G616" s="92" t="str">
        <v>OUTWARD</v>
      </c>
      <c r="H616" s="93" t="str">
        <v>SHOP</v>
      </c>
    </row>
    <row r="617" spans="1:8" x14ac:dyDescent="0.25">
      <c r="A617" s="94">
        <v>45766</v>
      </c>
      <c r="B617" s="95" t="str">
        <v>UN 1294</v>
      </c>
      <c r="C617" s="80" t="str">
        <v>OIL PUMP ASSEMBLY INTER DI</v>
      </c>
      <c r="D617" s="133">
        <v>1781</v>
      </c>
      <c r="E617" s="80">
        <v>2</v>
      </c>
      <c r="F617" s="80" t="str">
        <v>PCS</v>
      </c>
      <c r="G617" s="80" t="str">
        <v>OUTWARD</v>
      </c>
      <c r="H617" s="96" t="str">
        <v>SHOP</v>
      </c>
    </row>
    <row r="618" spans="1:8" x14ac:dyDescent="0.25">
      <c r="A618" s="90">
        <v>45766</v>
      </c>
      <c r="B618" s="91" t="str">
        <v>UN 2513</v>
      </c>
      <c r="C618" s="92" t="str">
        <v xml:space="preserve">SEAT RELIEF VALVE INTER  </v>
      </c>
      <c r="D618" s="132">
        <v>1781</v>
      </c>
      <c r="E618" s="92">
        <v>12</v>
      </c>
      <c r="F618" s="92" t="str">
        <v>PCS</v>
      </c>
      <c r="G618" s="92" t="str">
        <v>OUTWARD</v>
      </c>
      <c r="H618" s="93" t="str">
        <v>SHOP</v>
      </c>
    </row>
    <row r="619" spans="1:8" x14ac:dyDescent="0.25">
      <c r="A619" s="94">
        <v>45766</v>
      </c>
      <c r="B619" s="95" t="str">
        <v>UN 1480</v>
      </c>
      <c r="C619" s="80" t="str">
        <v>DIESEL TANK CAP BIG NST</v>
      </c>
      <c r="D619" s="133">
        <v>1781</v>
      </c>
      <c r="E619" s="80">
        <v>10</v>
      </c>
      <c r="F619" s="80" t="str">
        <v>PCS</v>
      </c>
      <c r="G619" s="80" t="str">
        <v>OUTWARD</v>
      </c>
      <c r="H619" s="96" t="str">
        <v>SHOP</v>
      </c>
    </row>
    <row r="620" spans="1:8" x14ac:dyDescent="0.25">
      <c r="A620" s="90">
        <v>45766</v>
      </c>
      <c r="B620" s="91" t="str">
        <v>UN 1361</v>
      </c>
      <c r="C620" s="92" t="str">
        <v>DIESEL TANK TEA (WITH FILTER) NST</v>
      </c>
      <c r="D620" s="132">
        <v>1781</v>
      </c>
      <c r="E620" s="92">
        <v>40</v>
      </c>
      <c r="F620" s="92" t="str">
        <v>PCS</v>
      </c>
      <c r="G620" s="92" t="str">
        <v>OUTWARD</v>
      </c>
      <c r="H620" s="93" t="str">
        <v>SHOP</v>
      </c>
    </row>
    <row r="621" spans="1:8" x14ac:dyDescent="0.25">
      <c r="A621" s="94">
        <v>45766</v>
      </c>
      <c r="B621" s="95" t="str">
        <v>UN 3640</v>
      </c>
      <c r="C621" s="80" t="str">
        <v xml:space="preserve"> BREAK DISC ACTUATING INTER DI 6.5" </v>
      </c>
      <c r="D621" s="133">
        <v>1781</v>
      </c>
      <c r="E621" s="80">
        <v>8</v>
      </c>
      <c r="F621" s="80" t="str">
        <v>PCS</v>
      </c>
      <c r="G621" s="80" t="str">
        <v>OUTWARD</v>
      </c>
      <c r="H621" s="96" t="str">
        <v>SHOP</v>
      </c>
    </row>
    <row r="622" spans="1:8" x14ac:dyDescent="0.25">
      <c r="A622" s="90">
        <v>45766</v>
      </c>
      <c r="B622" s="91" t="str">
        <v>R983100866</v>
      </c>
      <c r="C622" s="92" t="str">
        <v>HYD PUMP EICHER 480/485WATER COOL12CC</v>
      </c>
      <c r="D622" s="132">
        <v>1781</v>
      </c>
      <c r="E622" s="92">
        <v>4</v>
      </c>
      <c r="F622" s="92" t="str">
        <v>PCS</v>
      </c>
      <c r="G622" s="92" t="str">
        <v>OUTWARD</v>
      </c>
      <c r="H622" s="93" t="str">
        <v>SHOP</v>
      </c>
    </row>
    <row r="623" spans="1:8" x14ac:dyDescent="0.25">
      <c r="A623" s="94">
        <v>45766</v>
      </c>
      <c r="B623" s="95" t="str">
        <v>UN 3552</v>
      </c>
      <c r="C623" s="80" t="str">
        <v xml:space="preserve">5551103R91 SPILL PIPE BENJO TYPE (4 CYL.) INTER DI  </v>
      </c>
      <c r="D623" s="133">
        <v>1781</v>
      </c>
      <c r="E623" s="80">
        <v>20</v>
      </c>
      <c r="F623" s="80" t="str">
        <v>PCS</v>
      </c>
      <c r="G623" s="80" t="str">
        <v>OUTWARD</v>
      </c>
      <c r="H623" s="96" t="str">
        <v>SHOP</v>
      </c>
    </row>
    <row r="624" spans="1:8" x14ac:dyDescent="0.25">
      <c r="A624" s="90">
        <v>45766</v>
      </c>
      <c r="B624" s="91">
        <v>2280242100</v>
      </c>
      <c r="C624" s="92" t="str">
        <v>D.C ASSY SONALIKA 6 HOLE 12T WITH ONLY PTO</v>
      </c>
      <c r="D624" s="132">
        <v>1781</v>
      </c>
      <c r="E624" s="92">
        <v>1</v>
      </c>
      <c r="F624" s="92" t="str">
        <v>SET</v>
      </c>
      <c r="G624" s="92" t="str">
        <v>OUTWARD</v>
      </c>
      <c r="H624" s="93" t="str">
        <v>SHOP</v>
      </c>
    </row>
    <row r="625" spans="1:8" x14ac:dyDescent="0.25">
      <c r="A625" s="94">
        <v>45766</v>
      </c>
      <c r="B625" s="95" t="str">
        <v>GK 142/UN 1703</v>
      </c>
      <c r="C625" s="80" t="str">
        <v>PRESSURE PLATE ASSY. MAHINDRA DI  11"</v>
      </c>
      <c r="D625" s="133">
        <v>1781</v>
      </c>
      <c r="E625" s="80">
        <v>4</v>
      </c>
      <c r="F625" s="80" t="str">
        <v>PCS</v>
      </c>
      <c r="G625" s="80" t="str">
        <v>OUTWARD</v>
      </c>
      <c r="H625" s="96" t="str">
        <v>SHOP</v>
      </c>
    </row>
    <row r="626" spans="1:8" x14ac:dyDescent="0.25">
      <c r="A626" s="90">
        <v>45741</v>
      </c>
      <c r="B626" s="91" t="str">
        <v>BS038022</v>
      </c>
      <c r="C626" s="92" t="str">
        <v>BS038022</v>
      </c>
      <c r="D626" s="132">
        <v>2711</v>
      </c>
      <c r="E626" s="92">
        <v>50</v>
      </c>
      <c r="F626" s="92" t="str">
        <v>PCS</v>
      </c>
      <c r="G626" s="92" t="str">
        <v>INWARD</v>
      </c>
      <c r="H626" s="93" t="str">
        <v>SUPER SEAL</v>
      </c>
    </row>
    <row r="627" spans="1:8" x14ac:dyDescent="0.25">
      <c r="A627" s="94">
        <v>45741</v>
      </c>
      <c r="B627" s="95" t="str">
        <v>BS042029</v>
      </c>
      <c r="C627" s="80" t="str">
        <v>BS042029</v>
      </c>
      <c r="D627" s="133">
        <v>2710</v>
      </c>
      <c r="E627" s="80">
        <v>20</v>
      </c>
      <c r="F627" s="80" t="str">
        <v>PCS</v>
      </c>
      <c r="G627" s="80" t="str">
        <v>INWARD</v>
      </c>
      <c r="H627" s="96" t="str">
        <v>SUPER SEAL</v>
      </c>
    </row>
    <row r="628" spans="1:8" x14ac:dyDescent="0.25">
      <c r="A628" s="90">
        <v>45741</v>
      </c>
      <c r="B628" s="91" t="str">
        <v>4D060040</v>
      </c>
      <c r="C628" s="92" t="str">
        <v>4D060040 OIL SEAL</v>
      </c>
      <c r="D628" s="132">
        <v>2709</v>
      </c>
      <c r="E628" s="92">
        <v>50</v>
      </c>
      <c r="F628" s="92" t="str">
        <v>PCS</v>
      </c>
      <c r="G628" s="92" t="str">
        <v>INWARD</v>
      </c>
      <c r="H628" s="93" t="str">
        <v>SUPER SEAL</v>
      </c>
    </row>
    <row r="629" spans="1:8" x14ac:dyDescent="0.25">
      <c r="A629" s="94">
        <v>45741</v>
      </c>
      <c r="B629" s="95" t="str">
        <v>MX073053</v>
      </c>
      <c r="C629" s="80" t="str">
        <v>MX073053 OIL SEAL</v>
      </c>
      <c r="D629" s="133">
        <v>2708</v>
      </c>
      <c r="E629" s="80">
        <v>50</v>
      </c>
      <c r="F629" s="80" t="str">
        <v>PCS</v>
      </c>
      <c r="G629" s="80" t="str">
        <v>INWARD</v>
      </c>
      <c r="H629" s="96" t="str">
        <v>SUPER SEAL</v>
      </c>
    </row>
    <row r="630" spans="1:8" x14ac:dyDescent="0.25">
      <c r="A630" s="90">
        <v>45741</v>
      </c>
      <c r="B630" s="91" t="str">
        <v>4B070052</v>
      </c>
      <c r="C630" s="92" t="str">
        <v>4B070052 OIL SEAL</v>
      </c>
      <c r="D630" s="132">
        <v>2707</v>
      </c>
      <c r="E630" s="92">
        <v>50</v>
      </c>
      <c r="F630" s="92" t="str">
        <v>PCS</v>
      </c>
      <c r="G630" s="92" t="str">
        <v>INWARD</v>
      </c>
      <c r="H630" s="93" t="str">
        <v>SUPER SEAL</v>
      </c>
    </row>
    <row r="631" spans="1:8" x14ac:dyDescent="0.25">
      <c r="A631" s="94">
        <v>45741</v>
      </c>
      <c r="B631" s="95" t="str">
        <v>4B057029</v>
      </c>
      <c r="C631" s="80" t="str">
        <v>SUPER SEAL 28.58X57.4X9.46</v>
      </c>
      <c r="D631" s="133">
        <v>2706</v>
      </c>
      <c r="E631" s="80">
        <v>50</v>
      </c>
      <c r="F631" s="80" t="str">
        <v>PCS</v>
      </c>
      <c r="G631" s="80" t="str">
        <v>INWARD</v>
      </c>
      <c r="H631" s="96" t="str">
        <v>SUPER SEAL</v>
      </c>
    </row>
    <row r="632" spans="1:8" x14ac:dyDescent="0.25">
      <c r="A632" s="90">
        <v>45766</v>
      </c>
      <c r="B632" s="91" t="str">
        <v>GK 564/UN 1460</v>
      </c>
      <c r="C632" s="92" t="str">
        <v xml:space="preserve">TIE ROD ASSY. MKM (80 MM) </v>
      </c>
      <c r="D632" s="132">
        <v>2705</v>
      </c>
      <c r="E632" s="92">
        <v>150</v>
      </c>
      <c r="F632" s="92" t="str">
        <v>PCS</v>
      </c>
      <c r="G632" s="92" t="str">
        <v>INWARD</v>
      </c>
      <c r="H632" s="93" t="str">
        <v/>
      </c>
    </row>
    <row r="633" spans="1:8" x14ac:dyDescent="0.25">
      <c r="A633" s="94">
        <v>45765</v>
      </c>
      <c r="B633" s="95">
        <v>3280860100</v>
      </c>
      <c r="C633" s="80" t="str">
        <v>CLUTCH PLATE M.M 434 DI (10 T, 11")</v>
      </c>
      <c r="D633" s="133">
        <v>2704</v>
      </c>
      <c r="E633" s="80">
        <v>20</v>
      </c>
      <c r="F633" s="80" t="str">
        <v>PCS</v>
      </c>
      <c r="G633" s="80" t="str">
        <v>INWARD</v>
      </c>
      <c r="H633" s="96" t="str">
        <v/>
      </c>
    </row>
    <row r="634" spans="1:8" x14ac:dyDescent="0.25">
      <c r="A634" s="90">
        <v>45765</v>
      </c>
      <c r="B634" s="91" t="str">
        <v>GK 304 B</v>
      </c>
      <c r="C634" s="92" t="str">
        <v>BRAKE LINING FORD 2nd O/S (1/16) (Set of 4 Pcs.)</v>
      </c>
      <c r="D634" s="132">
        <v>2703</v>
      </c>
      <c r="E634" s="92">
        <v>49</v>
      </c>
      <c r="F634" s="92" t="str">
        <v>SET</v>
      </c>
      <c r="G634" s="92" t="str">
        <v>INWARD</v>
      </c>
      <c r="H634" s="93" t="str">
        <v/>
      </c>
    </row>
    <row r="635" spans="1:8" x14ac:dyDescent="0.25">
      <c r="A635" s="94">
        <v>45765</v>
      </c>
      <c r="B635" s="95" t="str">
        <v>GK 304 A</v>
      </c>
      <c r="C635" s="80" t="str">
        <v>BRAKE LINING FORD 1st O/S (1/32) (Set of 4 Pcs.)</v>
      </c>
      <c r="D635" s="133">
        <v>2702</v>
      </c>
      <c r="E635" s="80">
        <v>71</v>
      </c>
      <c r="F635" s="80" t="str">
        <v>SET</v>
      </c>
      <c r="G635" s="80" t="str">
        <v>INWARD</v>
      </c>
      <c r="H635" s="96" t="str">
        <v/>
      </c>
    </row>
    <row r="636" spans="1:8" x14ac:dyDescent="0.25">
      <c r="A636" s="90">
        <v>45765</v>
      </c>
      <c r="B636" s="91" t="str">
        <v>GK 304</v>
      </c>
      <c r="C636" s="92" t="str">
        <v>BRAKE LINING FORD STD. (Set of 4 Pcs.)</v>
      </c>
      <c r="D636" s="132">
        <v>2701</v>
      </c>
      <c r="E636" s="92">
        <v>55</v>
      </c>
      <c r="F636" s="92" t="str">
        <v>SET</v>
      </c>
      <c r="G636" s="92" t="str">
        <v>INWARD</v>
      </c>
      <c r="H636" s="93" t="str">
        <v/>
      </c>
    </row>
    <row r="637" spans="1:8" x14ac:dyDescent="0.25">
      <c r="A637" s="94">
        <v>45765</v>
      </c>
      <c r="B637" s="95" t="str">
        <v>GK 303</v>
      </c>
      <c r="C637" s="80" t="str">
        <v>BRAKE LINING MASSEY 1035 STD. (Set of 4 Pcs.)</v>
      </c>
      <c r="D637" s="133">
        <v>2700</v>
      </c>
      <c r="E637" s="80">
        <v>109</v>
      </c>
      <c r="F637" s="80" t="str">
        <v>SET</v>
      </c>
      <c r="G637" s="80" t="str">
        <v>INWARD</v>
      </c>
      <c r="H637" s="96" t="str">
        <v/>
      </c>
    </row>
    <row r="638" spans="1:8" x14ac:dyDescent="0.25">
      <c r="A638" s="90">
        <v>45765</v>
      </c>
      <c r="B638" s="91" t="str">
        <v>GK 2501</v>
      </c>
      <c r="C638" s="92" t="str">
        <v>TROLLEY MALE FEMALE EICHER (PUSH TYPE)</v>
      </c>
      <c r="D638" s="132">
        <v>2699</v>
      </c>
      <c r="E638" s="92">
        <v>30</v>
      </c>
      <c r="F638" s="92" t="str">
        <v>PCS</v>
      </c>
      <c r="G638" s="92" t="str">
        <v>INWARD</v>
      </c>
      <c r="H638" s="93" t="str">
        <v/>
      </c>
    </row>
    <row r="639" spans="1:8" x14ac:dyDescent="0.25">
      <c r="A639" s="94">
        <v>45765</v>
      </c>
      <c r="B639" s="95" t="str">
        <v>GK 2502</v>
      </c>
      <c r="C639" s="80" t="str">
        <v>TROLLEY MALE FEMALE JOHN DEERE SMALL (PUSH TYPE)</v>
      </c>
      <c r="D639" s="133">
        <v>2698</v>
      </c>
      <c r="E639" s="80">
        <v>20</v>
      </c>
      <c r="F639" s="80" t="str">
        <v>PCS</v>
      </c>
      <c r="G639" s="80" t="str">
        <v>INWARD</v>
      </c>
      <c r="H639" s="96" t="str">
        <v/>
      </c>
    </row>
    <row r="640" spans="1:8" x14ac:dyDescent="0.25">
      <c r="A640" s="90">
        <v>45765</v>
      </c>
      <c r="B640" s="91" t="str">
        <v>GK 2496</v>
      </c>
      <c r="C640" s="92" t="str">
        <v>TROLLEY MALE FEMALE QRC (PUSH TYPE)</v>
      </c>
      <c r="D640" s="132">
        <v>2697</v>
      </c>
      <c r="E640" s="92">
        <v>300</v>
      </c>
      <c r="F640" s="92" t="str">
        <v>PCS</v>
      </c>
      <c r="G640" s="92" t="str">
        <v>INWARD</v>
      </c>
      <c r="H640" s="93" t="str">
        <v/>
      </c>
    </row>
    <row r="641" spans="1:8" x14ac:dyDescent="0.25">
      <c r="A641" s="94">
        <v>45765</v>
      </c>
      <c r="B641" s="95" t="str">
        <v>UN 3431</v>
      </c>
      <c r="C641" s="80" t="str">
        <v xml:space="preserve">COOLANT BOTTLE CAP THREAD TYPE TURBO  </v>
      </c>
      <c r="D641" s="133">
        <v>2695</v>
      </c>
      <c r="E641" s="80">
        <v>60</v>
      </c>
      <c r="F641" s="80" t="str">
        <v>PCS</v>
      </c>
      <c r="G641" s="80" t="str">
        <v>INWARD</v>
      </c>
      <c r="H641" s="96" t="str">
        <v/>
      </c>
    </row>
    <row r="642" spans="1:8" x14ac:dyDescent="0.25">
      <c r="A642" s="90">
        <v>45766</v>
      </c>
      <c r="B642" s="91">
        <v>6044397001</v>
      </c>
      <c r="C642" s="92" t="str">
        <v>STG CONTROL UNIT J.C.B 2DX/3DX ALL MODEL</v>
      </c>
      <c r="D642" s="132">
        <v>1783</v>
      </c>
      <c r="E642" s="92">
        <v>40</v>
      </c>
      <c r="F642" s="92" t="str">
        <v>PCS</v>
      </c>
      <c r="G642" s="92" t="str">
        <v>OUTWARD</v>
      </c>
      <c r="H642" s="93" t="str">
        <v>MM SPARES</v>
      </c>
    </row>
    <row r="643" spans="1:8" x14ac:dyDescent="0.25">
      <c r="A643" s="94">
        <v>45766</v>
      </c>
      <c r="B643" s="95" t="str">
        <v>GK 304 A</v>
      </c>
      <c r="C643" s="80" t="str">
        <v>BRAKE LINING FORD 1st O/S (1/32) (Set of 4 Pcs.)</v>
      </c>
      <c r="D643" s="133">
        <v>1782</v>
      </c>
      <c r="E643" s="80">
        <v>30</v>
      </c>
      <c r="F643" s="80" t="str">
        <v>SET</v>
      </c>
      <c r="G643" s="80" t="str">
        <v>OUTWARD</v>
      </c>
      <c r="H643" s="96" t="str">
        <v>TIKU JI</v>
      </c>
    </row>
    <row r="644" spans="1:8" x14ac:dyDescent="0.25">
      <c r="A644" s="90">
        <v>45766</v>
      </c>
      <c r="B644" s="91" t="str">
        <v>GK 304</v>
      </c>
      <c r="C644" s="92" t="str">
        <v>BRAKE LINING FORD STD. (Set of 4 Pcs.)</v>
      </c>
      <c r="D644" s="132">
        <v>1782</v>
      </c>
      <c r="E644" s="92">
        <v>30</v>
      </c>
      <c r="F644" s="92" t="str">
        <v>SET</v>
      </c>
      <c r="G644" s="92" t="str">
        <v>OUTWARD</v>
      </c>
      <c r="H644" s="93" t="str">
        <v>TIKU JI</v>
      </c>
    </row>
    <row r="645" spans="1:8" x14ac:dyDescent="0.25">
      <c r="A645" s="94">
        <v>45765</v>
      </c>
      <c r="B645" s="95">
        <v>1280347100</v>
      </c>
      <c r="C645" s="80" t="str">
        <v>PRESSURE PLATE ASSY. J.D 45/55 H.P</v>
      </c>
      <c r="D645" s="133">
        <v>1780</v>
      </c>
      <c r="E645" s="80">
        <v>2</v>
      </c>
      <c r="F645" s="80" t="str">
        <v>SET</v>
      </c>
      <c r="G645" s="80" t="str">
        <v>OUTWARD</v>
      </c>
      <c r="H645" s="96" t="str">
        <v>SHOP</v>
      </c>
    </row>
    <row r="646" spans="1:8" x14ac:dyDescent="0.25">
      <c r="A646" s="90">
        <v>45765</v>
      </c>
      <c r="B646" s="91" t="str">
        <v>R983067915</v>
      </c>
      <c r="C646" s="92" t="str">
        <v>HYD. PUMP SONALIKA RX 16CC</v>
      </c>
      <c r="D646" s="132">
        <v>1779</v>
      </c>
      <c r="E646" s="92">
        <v>8</v>
      </c>
      <c r="F646" s="92" t="str">
        <v>PCS</v>
      </c>
      <c r="G646" s="92" t="str">
        <v>OUTWARD</v>
      </c>
      <c r="H646" s="93" t="str">
        <v>SHOP</v>
      </c>
    </row>
    <row r="647" spans="1:8" x14ac:dyDescent="0.25">
      <c r="A647" s="94">
        <v>45765</v>
      </c>
      <c r="B647" s="95" t="str">
        <v>GK 752/UN 1567</v>
      </c>
      <c r="C647" s="80" t="str">
        <v>STG SHAFT INTER DI RANE TYPE (BRG. SIZE INT 53) 692 MM</v>
      </c>
      <c r="D647" s="133">
        <v>1779</v>
      </c>
      <c r="E647" s="80">
        <v>2</v>
      </c>
      <c r="F647" s="80" t="str">
        <v>PCS</v>
      </c>
      <c r="G647" s="80" t="str">
        <v>OUTWARD</v>
      </c>
      <c r="H647" s="96" t="str">
        <v>SHOP</v>
      </c>
    </row>
    <row r="648" spans="1:8" x14ac:dyDescent="0.25">
      <c r="A648" s="90">
        <v>45765</v>
      </c>
      <c r="B648" s="91" t="str">
        <v>UN 2062</v>
      </c>
      <c r="C648" s="92" t="str">
        <v>DIFFERENTIAL GEAR 13 TEETH INTER MM9739</v>
      </c>
      <c r="D648" s="132">
        <v>1779</v>
      </c>
      <c r="E648" s="92">
        <v>12</v>
      </c>
      <c r="F648" s="92" t="str">
        <v>PCS</v>
      </c>
      <c r="G648" s="92" t="str">
        <v>OUTWARD</v>
      </c>
      <c r="H648" s="93" t="str">
        <v>SHOP</v>
      </c>
    </row>
    <row r="649" spans="1:8" x14ac:dyDescent="0.25">
      <c r="A649" s="94">
        <v>45765</v>
      </c>
      <c r="B649" s="95" t="str">
        <v>UN 2401</v>
      </c>
      <c r="C649" s="80" t="str">
        <v xml:space="preserve">MALE FEMALE COUPLING INTER DI  </v>
      </c>
      <c r="D649" s="133">
        <v>1779</v>
      </c>
      <c r="E649" s="80">
        <v>18</v>
      </c>
      <c r="F649" s="80" t="str">
        <v>PCS</v>
      </c>
      <c r="G649" s="80" t="str">
        <v>OUTWARD</v>
      </c>
      <c r="H649" s="96" t="str">
        <v>SHOP</v>
      </c>
    </row>
    <row r="650" spans="1:8" x14ac:dyDescent="0.25">
      <c r="A650" s="90">
        <v>45765</v>
      </c>
      <c r="B650" s="91" t="str">
        <v>UN 2880</v>
      </c>
      <c r="C650" s="92" t="str">
        <v xml:space="preserve">R PIN SMALL INTER  </v>
      </c>
      <c r="D650" s="132">
        <v>1779</v>
      </c>
      <c r="E650" s="92">
        <v>100</v>
      </c>
      <c r="F650" s="92" t="str">
        <v>PCS</v>
      </c>
      <c r="G650" s="92" t="str">
        <v>OUTWARD</v>
      </c>
      <c r="H650" s="93" t="str">
        <v>SHOP</v>
      </c>
    </row>
    <row r="651" spans="1:8" x14ac:dyDescent="0.25">
      <c r="A651" s="94">
        <v>45765</v>
      </c>
      <c r="B651" s="95" t="str">
        <v>UN 1123</v>
      </c>
      <c r="C651" s="80" t="str">
        <v>EXHAUST MANIFOLD 3 CYL. NST</v>
      </c>
      <c r="D651" s="133">
        <v>1779</v>
      </c>
      <c r="E651" s="80">
        <v>4</v>
      </c>
      <c r="F651" s="80" t="str">
        <v>PCS</v>
      </c>
      <c r="G651" s="80" t="str">
        <v>OUTWARD</v>
      </c>
      <c r="H651" s="96" t="str">
        <v>SHOP</v>
      </c>
    </row>
    <row r="652" spans="1:8" x14ac:dyDescent="0.25">
      <c r="A652" s="90">
        <v>45765</v>
      </c>
      <c r="B652" s="91" t="str">
        <v>UN 2620</v>
      </c>
      <c r="C652" s="92" t="str">
        <v xml:space="preserve">LOWER LINK END 585  </v>
      </c>
      <c r="D652" s="132">
        <v>1779</v>
      </c>
      <c r="E652" s="92">
        <v>6</v>
      </c>
      <c r="F652" s="92" t="str">
        <v>PCS</v>
      </c>
      <c r="G652" s="92" t="str">
        <v>OUTWARD</v>
      </c>
      <c r="H652" s="93" t="str">
        <v>SHOP</v>
      </c>
    </row>
    <row r="653" spans="1:8" x14ac:dyDescent="0.25">
      <c r="A653" s="94">
        <v>45765</v>
      </c>
      <c r="B653" s="95" t="str">
        <v>UN 1986</v>
      </c>
      <c r="C653" s="80" t="str">
        <v>BREAK TRIANGULAR PLATE NST</v>
      </c>
      <c r="D653" s="133">
        <v>1779</v>
      </c>
      <c r="E653" s="80">
        <v>50</v>
      </c>
      <c r="F653" s="80" t="str">
        <v>PCS</v>
      </c>
      <c r="G653" s="80" t="str">
        <v>OUTWARD</v>
      </c>
      <c r="H653" s="96" t="str">
        <v>SHOP</v>
      </c>
    </row>
    <row r="654" spans="1:8" x14ac:dyDescent="0.25">
      <c r="A654" s="90">
        <v>45765</v>
      </c>
      <c r="B654" s="91" t="str">
        <v>UN 1954/UN 1758</v>
      </c>
      <c r="C654" s="92" t="str">
        <v>CLUTCH PADEL PIN INTER DI</v>
      </c>
      <c r="D654" s="132">
        <v>1779</v>
      </c>
      <c r="E654" s="92">
        <v>240</v>
      </c>
      <c r="F654" s="92" t="str">
        <v>PCS</v>
      </c>
      <c r="G654" s="92" t="str">
        <v>OUTWARD</v>
      </c>
      <c r="H654" s="93" t="str">
        <v>SHOP</v>
      </c>
    </row>
    <row r="655" spans="1:8" x14ac:dyDescent="0.25">
      <c r="A655" s="94">
        <v>45765</v>
      </c>
      <c r="B655" s="95" t="str">
        <v>UN 1487</v>
      </c>
      <c r="C655" s="80" t="str">
        <v>FUEL TANK LOCK NST</v>
      </c>
      <c r="D655" s="133">
        <v>1779</v>
      </c>
      <c r="E655" s="80">
        <v>30</v>
      </c>
      <c r="F655" s="80" t="str">
        <v>PCS</v>
      </c>
      <c r="G655" s="80" t="str">
        <v>OUTWARD</v>
      </c>
      <c r="H655" s="96" t="str">
        <v>SHOP</v>
      </c>
    </row>
    <row r="656" spans="1:8" x14ac:dyDescent="0.25">
      <c r="A656" s="90">
        <v>45765</v>
      </c>
      <c r="B656" s="91" t="str">
        <v>GK 1073 A/UN 1426 A</v>
      </c>
      <c r="C656" s="92" t="str">
        <v>FRONT STUB AXLE RH NST</v>
      </c>
      <c r="D656" s="132">
        <v>1779</v>
      </c>
      <c r="E656" s="92">
        <v>2</v>
      </c>
      <c r="F656" s="92" t="str">
        <v>PCS</v>
      </c>
      <c r="G656" s="92" t="str">
        <v>OUTWARD</v>
      </c>
      <c r="H656" s="93" t="str">
        <v>SHOP</v>
      </c>
    </row>
    <row r="657" spans="1:8" x14ac:dyDescent="0.25">
      <c r="A657" s="94">
        <v>45765</v>
      </c>
      <c r="B657" s="95" t="str">
        <v>GK 1073/UN 1426</v>
      </c>
      <c r="C657" s="80" t="str">
        <v>FRONT STUB AXLE LH NST</v>
      </c>
      <c r="D657" s="133">
        <v>1779</v>
      </c>
      <c r="E657" s="80">
        <v>2</v>
      </c>
      <c r="F657" s="80" t="str">
        <v>PCS</v>
      </c>
      <c r="G657" s="80" t="str">
        <v>OUTWARD</v>
      </c>
      <c r="H657" s="96" t="str">
        <v>SHOP</v>
      </c>
    </row>
    <row r="658" spans="1:8" x14ac:dyDescent="0.25">
      <c r="A658" s="90">
        <v>45765</v>
      </c>
      <c r="B658" s="91" t="str">
        <v>GK 1400</v>
      </c>
      <c r="C658" s="92" t="str">
        <v>HYD. FILTER JOHN DEERE N/M KRISH (SPIN ON)</v>
      </c>
      <c r="D658" s="132">
        <v>1778</v>
      </c>
      <c r="E658" s="92">
        <v>10</v>
      </c>
      <c r="F658" s="92" t="str">
        <v>PCS</v>
      </c>
      <c r="G658" s="92" t="str">
        <v>OUTWARD</v>
      </c>
      <c r="H658" s="93" t="str">
        <v>SHOP</v>
      </c>
    </row>
    <row r="659" spans="1:8" x14ac:dyDescent="0.25">
      <c r="A659" s="94">
        <v>45765</v>
      </c>
      <c r="B659" s="95" t="str">
        <v>GK 559/UN 1446</v>
      </c>
      <c r="C659" s="80" t="str">
        <v>TIE ROD END MKM NST  MANUAL BIG BODY /BIG PIN  (R +L) (SET OF 2)</v>
      </c>
      <c r="D659" s="133">
        <v>1778</v>
      </c>
      <c r="E659" s="80">
        <v>4</v>
      </c>
      <c r="F659" s="80" t="str">
        <v>SET</v>
      </c>
      <c r="G659" s="80" t="str">
        <v>OUTWARD</v>
      </c>
      <c r="H659" s="96" t="str">
        <v>SHOP</v>
      </c>
    </row>
    <row r="660" spans="1:8" x14ac:dyDescent="0.25">
      <c r="A660" s="90">
        <v>45765</v>
      </c>
      <c r="B660" s="91" t="str">
        <v>UN 1131</v>
      </c>
      <c r="C660" s="92" t="str">
        <v>SILENCER ELBOW (O.E) INTER DI</v>
      </c>
      <c r="D660" s="132">
        <v>1778</v>
      </c>
      <c r="E660" s="92">
        <v>10</v>
      </c>
      <c r="F660" s="92" t="str">
        <v>PCS</v>
      </c>
      <c r="G660" s="92" t="str">
        <v>OUTWARD</v>
      </c>
      <c r="H660" s="93" t="str">
        <v>SHOP</v>
      </c>
    </row>
    <row r="661" spans="1:8" x14ac:dyDescent="0.25">
      <c r="A661" s="94">
        <v>45765</v>
      </c>
      <c r="B661" s="95" t="str">
        <v>UN 1160</v>
      </c>
      <c r="C661" s="80" t="str">
        <v>AIR CLEANER MESH INTER DI</v>
      </c>
      <c r="D661" s="133">
        <v>1778</v>
      </c>
      <c r="E661" s="80">
        <v>20</v>
      </c>
      <c r="F661" s="80" t="str">
        <v>PCS</v>
      </c>
      <c r="G661" s="80" t="str">
        <v>OUTWARD</v>
      </c>
      <c r="H661" s="96" t="str">
        <v>SHOP</v>
      </c>
    </row>
    <row r="662" spans="1:8" x14ac:dyDescent="0.25">
      <c r="A662" s="90">
        <v>45765</v>
      </c>
      <c r="B662" s="91" t="str">
        <v>UN 3399</v>
      </c>
      <c r="C662" s="92" t="str">
        <v xml:space="preserve">ACCILATOR CABLE YUVO  </v>
      </c>
      <c r="D662" s="132">
        <v>1778</v>
      </c>
      <c r="E662" s="92">
        <v>10</v>
      </c>
      <c r="F662" s="92" t="str">
        <v>PCS</v>
      </c>
      <c r="G662" s="92" t="str">
        <v>OUTWARD</v>
      </c>
      <c r="H662" s="93" t="str">
        <v>SHOP</v>
      </c>
    </row>
    <row r="663" spans="1:8" x14ac:dyDescent="0.25">
      <c r="A663" s="94">
        <v>45765</v>
      </c>
      <c r="B663" s="95" t="str">
        <v>R3120A202</v>
      </c>
      <c r="C663" s="80" t="str">
        <v>P.P TAWA MF245 DUAL CLUTCH 12"</v>
      </c>
      <c r="D663" s="133">
        <v>1778</v>
      </c>
      <c r="E663" s="80">
        <v>1</v>
      </c>
      <c r="F663" s="80" t="str">
        <v>PCS</v>
      </c>
      <c r="G663" s="80" t="str">
        <v>OUTWARD</v>
      </c>
      <c r="H663" s="96" t="str">
        <v>SHOP</v>
      </c>
    </row>
    <row r="664" spans="1:8" x14ac:dyDescent="0.25">
      <c r="A664" s="90">
        <v>45765</v>
      </c>
      <c r="B664" s="91" t="str">
        <v>601AD00005C</v>
      </c>
      <c r="C664" s="92" t="str">
        <v>HYD PUMP FARMTRAC DOUBLE (18CC + 11CC)</v>
      </c>
      <c r="D664" s="132">
        <v>1778</v>
      </c>
      <c r="E664" s="92">
        <v>4</v>
      </c>
      <c r="F664" s="92" t="str">
        <v>PCS</v>
      </c>
      <c r="G664" s="92" t="str">
        <v>OUTWARD</v>
      </c>
      <c r="H664" s="93" t="str">
        <v>SHOP</v>
      </c>
    </row>
    <row r="665" spans="1:8" x14ac:dyDescent="0.25">
      <c r="A665" s="94">
        <v>45765</v>
      </c>
      <c r="B665" s="95" t="str">
        <v>601AD00008C</v>
      </c>
      <c r="C665" s="80" t="str">
        <v>HYD PUMP J.D 5103 (12CC + 8CC)</v>
      </c>
      <c r="D665" s="133">
        <v>1778</v>
      </c>
      <c r="E665" s="80">
        <v>4</v>
      </c>
      <c r="F665" s="80" t="str">
        <v>PCS</v>
      </c>
      <c r="G665" s="80" t="str">
        <v>OUTWARD</v>
      </c>
      <c r="H665" s="96" t="str">
        <v>SHOP</v>
      </c>
    </row>
    <row r="666" spans="1:8" x14ac:dyDescent="0.25">
      <c r="A666" s="90">
        <v>45765</v>
      </c>
      <c r="B666" s="91" t="str">
        <v>1P 4044 CTMMB</v>
      </c>
      <c r="C666" s="92" t="str">
        <v>HYD PUMP MAHINDRA SINGLE</v>
      </c>
      <c r="D666" s="132">
        <v>1778</v>
      </c>
      <c r="E666" s="92">
        <v>2</v>
      </c>
      <c r="F666" s="92" t="str">
        <v>PCS</v>
      </c>
      <c r="G666" s="92" t="str">
        <v>OUTWARD</v>
      </c>
      <c r="H666" s="93" t="str">
        <v>SHOP</v>
      </c>
    </row>
    <row r="667" spans="1:8" x14ac:dyDescent="0.25">
      <c r="A667" s="94">
        <v>45765</v>
      </c>
      <c r="B667" s="95" t="str">
        <v>1P 4060 4027 CTOOOY</v>
      </c>
      <c r="C667" s="80" t="str">
        <v>HYD PUMP NOVO ARJUN Y MANIFOLD</v>
      </c>
      <c r="D667" s="133">
        <v>1778</v>
      </c>
      <c r="E667" s="80">
        <v>2</v>
      </c>
      <c r="F667" s="80" t="str">
        <v>PCS</v>
      </c>
      <c r="G667" s="80" t="str">
        <v>OUTWARD</v>
      </c>
      <c r="H667" s="96" t="str">
        <v>SHOP</v>
      </c>
    </row>
    <row r="668" spans="1:8" x14ac:dyDescent="0.25">
      <c r="A668" s="90">
        <v>45765</v>
      </c>
      <c r="B668" s="91" t="str">
        <v>R11112</v>
      </c>
      <c r="C668" s="92" t="str">
        <v>CLUTCH P.SW D/F TYPE 11"6 SPRING N/A</v>
      </c>
      <c r="D668" s="132">
        <v>1778</v>
      </c>
      <c r="E668" s="92">
        <v>2</v>
      </c>
      <c r="F668" s="92" t="str">
        <v>PCS</v>
      </c>
      <c r="G668" s="92" t="str">
        <v>OUTWARD</v>
      </c>
      <c r="H668" s="93" t="str">
        <v>SHOP</v>
      </c>
    </row>
    <row r="669" spans="1:8" x14ac:dyDescent="0.25">
      <c r="A669" s="94">
        <v>45765</v>
      </c>
      <c r="B669" s="95">
        <v>3280574100</v>
      </c>
      <c r="C669" s="80" t="str">
        <v>CLUTCH PLATE J.D 4 FAN 19 TEETH</v>
      </c>
      <c r="D669" s="133">
        <v>1778</v>
      </c>
      <c r="E669" s="80">
        <v>4</v>
      </c>
      <c r="F669" s="80" t="str">
        <v>PCS</v>
      </c>
      <c r="G669" s="80" t="str">
        <v>OUTWARD</v>
      </c>
      <c r="H669" s="96" t="str">
        <v>SHOP</v>
      </c>
    </row>
    <row r="670" spans="1:8" x14ac:dyDescent="0.25">
      <c r="A670" s="90">
        <v>45765</v>
      </c>
      <c r="B670" s="91" t="str">
        <v>R11037</v>
      </c>
      <c r="C670" s="92" t="str">
        <v>CLUTCH PLATE MM434/444 N/A 11"</v>
      </c>
      <c r="D670" s="132">
        <v>1778</v>
      </c>
      <c r="E670" s="92">
        <v>2</v>
      </c>
      <c r="F670" s="92" t="str">
        <v>PCS</v>
      </c>
      <c r="G670" s="92" t="str">
        <v>OUTWARD</v>
      </c>
      <c r="H670" s="93" t="str">
        <v>SHOP</v>
      </c>
    </row>
    <row r="671" spans="1:8" x14ac:dyDescent="0.25">
      <c r="A671" s="94">
        <v>45765</v>
      </c>
      <c r="B671" s="95">
        <v>1280359100</v>
      </c>
      <c r="C671" s="80" t="str">
        <v>P.P ASSY MAHINDRA D/F</v>
      </c>
      <c r="D671" s="133">
        <v>1778</v>
      </c>
      <c r="E671" s="80">
        <v>2</v>
      </c>
      <c r="F671" s="80" t="str">
        <v>SET</v>
      </c>
      <c r="G671" s="80" t="str">
        <v>OUTWARD</v>
      </c>
      <c r="H671" s="96" t="str">
        <v>SHOP</v>
      </c>
    </row>
    <row r="672" spans="1:8" x14ac:dyDescent="0.25">
      <c r="A672" s="90">
        <v>45765</v>
      </c>
      <c r="B672" s="91" t="str">
        <v>R1100555</v>
      </c>
      <c r="C672" s="92" t="str">
        <v>P.P ASSY SARPANCH D/F TYPE</v>
      </c>
      <c r="D672" s="132">
        <v>1778</v>
      </c>
      <c r="E672" s="92">
        <v>1</v>
      </c>
      <c r="F672" s="92" t="str">
        <v>PCS</v>
      </c>
      <c r="G672" s="92" t="str">
        <v>OUTWARD</v>
      </c>
      <c r="H672" s="93" t="str">
        <v>SHOP</v>
      </c>
    </row>
    <row r="673" spans="1:8" x14ac:dyDescent="0.25">
      <c r="A673" s="94">
        <v>45765</v>
      </c>
      <c r="B673" s="95" t="str">
        <v>1P 4060 4036 AOOOOB</v>
      </c>
      <c r="C673" s="80" t="str">
        <v>HYD PUMP ESCORT/FT TAMDEM</v>
      </c>
      <c r="D673" s="133">
        <v>1778</v>
      </c>
      <c r="E673" s="80">
        <v>3</v>
      </c>
      <c r="F673" s="80" t="str">
        <v>PCS</v>
      </c>
      <c r="G673" s="80" t="str">
        <v>OUTWARD</v>
      </c>
      <c r="H673" s="96" t="str">
        <v>SHOP</v>
      </c>
    </row>
    <row r="674" spans="1:8" x14ac:dyDescent="0.25">
      <c r="A674" s="90">
        <v>45765</v>
      </c>
      <c r="B674" s="91">
        <v>3280826100</v>
      </c>
      <c r="C674" s="92" t="str">
        <v>CLUTCH PLATE FARMTRAC 11" 10 TEETH 6 FAN</v>
      </c>
      <c r="D674" s="132">
        <v>1778</v>
      </c>
      <c r="E674" s="92">
        <v>4</v>
      </c>
      <c r="F674" s="92" t="str">
        <v>PCS</v>
      </c>
      <c r="G674" s="92" t="str">
        <v>OUTWARD</v>
      </c>
      <c r="H674" s="93" t="str">
        <v>SHOP</v>
      </c>
    </row>
    <row r="675" spans="1:8" x14ac:dyDescent="0.25">
      <c r="A675" s="94">
        <v>45765</v>
      </c>
      <c r="B675" s="95" t="str">
        <v>8658222020ALU</v>
      </c>
      <c r="C675" s="80" t="str">
        <v xml:space="preserve">RADIATOR MAHI.605DI ARJUN WITHSHD     </v>
      </c>
      <c r="D675" s="133">
        <v>1778</v>
      </c>
      <c r="E675" s="80">
        <v>2</v>
      </c>
      <c r="F675" s="80" t="str">
        <v>PCS</v>
      </c>
      <c r="G675" s="80" t="str">
        <v>OUTWARD</v>
      </c>
      <c r="H675" s="96" t="str">
        <v>SHOP</v>
      </c>
    </row>
    <row r="676" spans="1:8" x14ac:dyDescent="0.25">
      <c r="A676" s="90">
        <v>45765</v>
      </c>
      <c r="B676" s="91" t="str">
        <v>UN 2513</v>
      </c>
      <c r="C676" s="92" t="str">
        <v xml:space="preserve">SEAT RELIEF VALVE INTER  </v>
      </c>
      <c r="D676" s="132">
        <v>1764</v>
      </c>
      <c r="E676" s="92">
        <v>24</v>
      </c>
      <c r="F676" s="92" t="str">
        <v>PCS</v>
      </c>
      <c r="G676" s="92" t="str">
        <v>OUTWARD</v>
      </c>
      <c r="H676" s="93" t="str">
        <v>ATUL JI</v>
      </c>
    </row>
    <row r="677" spans="1:8" x14ac:dyDescent="0.25">
      <c r="A677" s="94">
        <v>45765</v>
      </c>
      <c r="B677" s="95" t="str">
        <v>UN 2509</v>
      </c>
      <c r="C677" s="80" t="str">
        <v xml:space="preserve">SEAT NON RETURN VALVE INTER DI  </v>
      </c>
      <c r="D677" s="133">
        <v>1764</v>
      </c>
      <c r="E677" s="80">
        <v>24</v>
      </c>
      <c r="F677" s="80" t="str">
        <v>PCS</v>
      </c>
      <c r="G677" s="80" t="str">
        <v>OUTWARD</v>
      </c>
      <c r="H677" s="96" t="str">
        <v>ATUL JI</v>
      </c>
    </row>
    <row r="678" spans="1:8" x14ac:dyDescent="0.25">
      <c r="A678" s="90">
        <v>45765</v>
      </c>
      <c r="B678" s="91" t="str">
        <v>UN 2446</v>
      </c>
      <c r="C678" s="92" t="str">
        <v xml:space="preserve">HYDRAULIC LEVER STRAIGHT MKM  </v>
      </c>
      <c r="D678" s="132">
        <v>1764</v>
      </c>
      <c r="E678" s="92">
        <v>20</v>
      </c>
      <c r="F678" s="92" t="str">
        <v>PCS</v>
      </c>
      <c r="G678" s="92" t="str">
        <v>OUTWARD</v>
      </c>
      <c r="H678" s="93" t="str">
        <v>ATUL JI</v>
      </c>
    </row>
    <row r="679" spans="1:8" x14ac:dyDescent="0.25">
      <c r="A679" s="94">
        <v>45765</v>
      </c>
      <c r="B679" s="95" t="str">
        <v>GK 564/UN 1460</v>
      </c>
      <c r="C679" s="80" t="str">
        <v>TIE ROD ASSY. (80 MM) MKM</v>
      </c>
      <c r="D679" s="133">
        <v>1764</v>
      </c>
      <c r="E679" s="80">
        <v>24</v>
      </c>
      <c r="F679" s="80" t="str">
        <v>PCS</v>
      </c>
      <c r="G679" s="80" t="str">
        <v>OUTWARD</v>
      </c>
      <c r="H679" s="96" t="str">
        <v>ATUL JI</v>
      </c>
    </row>
    <row r="680" spans="1:8" x14ac:dyDescent="0.25">
      <c r="A680" s="90">
        <v>45764</v>
      </c>
      <c r="B680" s="91" t="str">
        <v>601AD00007C</v>
      </c>
      <c r="C680" s="92" t="str">
        <v>HYD PUMP J.D 5310 W/BRACKET (20CC + 12CC)</v>
      </c>
      <c r="D680" s="132">
        <v>1777</v>
      </c>
      <c r="E680" s="92">
        <v>4</v>
      </c>
      <c r="F680" s="92" t="str">
        <v>PCS</v>
      </c>
      <c r="G680" s="92" t="str">
        <v>OUTWARD</v>
      </c>
      <c r="H680" s="93" t="str">
        <v>SHOP</v>
      </c>
    </row>
    <row r="681" spans="1:8" x14ac:dyDescent="0.25">
      <c r="A681" s="94">
        <v>45764</v>
      </c>
      <c r="B681" s="95" t="str">
        <v>GK 2495</v>
      </c>
      <c r="C681" s="80" t="str">
        <v>TROLLEY MALE FEMALE COMMON</v>
      </c>
      <c r="D681" s="133">
        <v>1772</v>
      </c>
      <c r="E681" s="80">
        <v>30</v>
      </c>
      <c r="F681" s="80" t="str">
        <v>PCS</v>
      </c>
      <c r="G681" s="80" t="str">
        <v>OUTWARD</v>
      </c>
      <c r="H681" s="96" t="str">
        <v>SAI RAM AUTOMOBILES</v>
      </c>
    </row>
    <row r="682" spans="1:8" x14ac:dyDescent="0.25">
      <c r="A682" s="90">
        <v>45764</v>
      </c>
      <c r="B682" s="91" t="str">
        <v>GK 2440 A</v>
      </c>
      <c r="C682" s="92" t="str">
        <v>TROLLEY PIPE FEMALE + BENJO T 36'' EPDM</v>
      </c>
      <c r="D682" s="132">
        <v>1772</v>
      </c>
      <c r="E682" s="92">
        <v>20</v>
      </c>
      <c r="F682" s="92" t="str">
        <v>PCS</v>
      </c>
      <c r="G682" s="92" t="str">
        <v>OUTWARD</v>
      </c>
      <c r="H682" s="93" t="str">
        <v>SAI RAM AUTOMOBILES</v>
      </c>
    </row>
    <row r="683" spans="1:8" x14ac:dyDescent="0.25">
      <c r="A683" s="94">
        <v>45764</v>
      </c>
      <c r="B683" s="95" t="str">
        <v>R983067915</v>
      </c>
      <c r="C683" s="80" t="str">
        <v>HYD. PUMP SONALIKA RX 16CC</v>
      </c>
      <c r="D683" s="133">
        <v>1763</v>
      </c>
      <c r="E683" s="80">
        <v>40</v>
      </c>
      <c r="F683" s="80" t="str">
        <v>PCS</v>
      </c>
      <c r="G683" s="80" t="str">
        <v>OUTWARD</v>
      </c>
      <c r="H683" s="96" t="str">
        <v>MINTU AMRITSAR</v>
      </c>
    </row>
    <row r="684" spans="1:8" x14ac:dyDescent="0.25">
      <c r="A684" s="90">
        <v>45764</v>
      </c>
      <c r="B684" s="91" t="str">
        <v>R983067922</v>
      </c>
      <c r="C684" s="92" t="str">
        <v>HYD.PUMP SWARAJ PTL14CC (POWER STG)</v>
      </c>
      <c r="D684" s="132">
        <v>1763</v>
      </c>
      <c r="E684" s="92">
        <v>24</v>
      </c>
      <c r="F684" s="92" t="str">
        <v>PCS</v>
      </c>
      <c r="G684" s="92" t="str">
        <v>OUTWARD</v>
      </c>
      <c r="H684" s="93" t="str">
        <v>MINTU AMRITSAR</v>
      </c>
    </row>
    <row r="685" spans="1:8" x14ac:dyDescent="0.25">
      <c r="A685" s="94">
        <v>45764</v>
      </c>
      <c r="B685" s="95" t="str">
        <v>R983020977</v>
      </c>
      <c r="C685" s="80" t="str">
        <v>HYD. PUMP MAHINDRA 14 CC</v>
      </c>
      <c r="D685" s="133">
        <v>1763</v>
      </c>
      <c r="E685" s="80">
        <v>16</v>
      </c>
      <c r="F685" s="80" t="str">
        <v>PCS</v>
      </c>
      <c r="G685" s="80" t="str">
        <v>OUTWARD</v>
      </c>
      <c r="H685" s="96" t="str">
        <v>MINTU AMRITSAR</v>
      </c>
    </row>
    <row r="686" spans="1:8" x14ac:dyDescent="0.25">
      <c r="A686" s="90">
        <v>45764</v>
      </c>
      <c r="B686" s="91" t="str">
        <v>R983032309</v>
      </c>
      <c r="C686" s="92" t="str">
        <v>HYD. PUMP SWARAJ 19CC (OUTER)</v>
      </c>
      <c r="D686" s="132">
        <v>1763</v>
      </c>
      <c r="E686" s="92">
        <v>40</v>
      </c>
      <c r="F686" s="92" t="str">
        <v>PCS</v>
      </c>
      <c r="G686" s="92" t="str">
        <v>OUTWARD</v>
      </c>
      <c r="H686" s="93" t="str">
        <v>MINTU AMRITSAR</v>
      </c>
    </row>
    <row r="687" spans="1:8" x14ac:dyDescent="0.25">
      <c r="A687" s="94">
        <v>45764</v>
      </c>
      <c r="B687" s="95" t="str">
        <v>UN 1672 A</v>
      </c>
      <c r="C687" s="80" t="str">
        <v>FENDER PIPE R/H BHOOMIPUTRA</v>
      </c>
      <c r="D687" s="133">
        <v>1763</v>
      </c>
      <c r="E687" s="80">
        <v>15</v>
      </c>
      <c r="F687" s="80" t="str">
        <v>PCS</v>
      </c>
      <c r="G687" s="80" t="str">
        <v>OUTWARD</v>
      </c>
      <c r="H687" s="96" t="str">
        <v>MINTU AMRITSAR</v>
      </c>
    </row>
    <row r="688" spans="1:8" x14ac:dyDescent="0.25">
      <c r="A688" s="90">
        <v>45764</v>
      </c>
      <c r="B688" s="91" t="str">
        <v>UN 1672</v>
      </c>
      <c r="C688" s="92" t="str">
        <v>FENDER PIPE L/H BHOOMIPUTRA</v>
      </c>
      <c r="D688" s="132">
        <v>1763</v>
      </c>
      <c r="E688" s="92">
        <v>15</v>
      </c>
      <c r="F688" s="92" t="str">
        <v>PCS</v>
      </c>
      <c r="G688" s="92" t="str">
        <v>OUTWARD</v>
      </c>
      <c r="H688" s="93" t="str">
        <v>MINTU AMRITSAR</v>
      </c>
    </row>
    <row r="689" spans="1:8" x14ac:dyDescent="0.25">
      <c r="A689" s="94">
        <v>45764</v>
      </c>
      <c r="B689" s="95" t="str">
        <v>UN 1650</v>
      </c>
      <c r="C689" s="80" t="str">
        <v>FOOT STEP COMPLETE B/P</v>
      </c>
      <c r="D689" s="133">
        <v>1763</v>
      </c>
      <c r="E689" s="80">
        <v>50</v>
      </c>
      <c r="F689" s="80" t="str">
        <v>PCS</v>
      </c>
      <c r="G689" s="80" t="str">
        <v>OUTWARD</v>
      </c>
      <c r="H689" s="96" t="str">
        <v>MINTU AMRITSAR</v>
      </c>
    </row>
    <row r="690" spans="1:8" x14ac:dyDescent="0.25">
      <c r="A690" s="90">
        <v>45764</v>
      </c>
      <c r="B690" s="91" t="str">
        <v>UN 1137</v>
      </c>
      <c r="C690" s="92" t="str">
        <v>SILENCER ARJUN</v>
      </c>
      <c r="D690" s="132">
        <v>1763</v>
      </c>
      <c r="E690" s="92">
        <v>30</v>
      </c>
      <c r="F690" s="92" t="str">
        <v>PCS</v>
      </c>
      <c r="G690" s="92" t="str">
        <v>OUTWARD</v>
      </c>
      <c r="H690" s="93" t="str">
        <v>MINTU AMRITSAR</v>
      </c>
    </row>
    <row r="691" spans="1:8" x14ac:dyDescent="0.25">
      <c r="A691" s="94">
        <v>45764</v>
      </c>
      <c r="B691" s="95" t="str">
        <v>UN 1135</v>
      </c>
      <c r="C691" s="80" t="str">
        <v>SILENCER INTER DI</v>
      </c>
      <c r="D691" s="133">
        <v>1763</v>
      </c>
      <c r="E691" s="80">
        <v>40</v>
      </c>
      <c r="F691" s="80" t="str">
        <v>PCS</v>
      </c>
      <c r="G691" s="80" t="str">
        <v>OUTWARD</v>
      </c>
      <c r="H691" s="96" t="str">
        <v>MINTU AMRITSAR</v>
      </c>
    </row>
    <row r="692" spans="1:8" x14ac:dyDescent="0.25">
      <c r="A692" s="90">
        <v>45763</v>
      </c>
      <c r="B692" s="91" t="str">
        <v>UN 2977</v>
      </c>
      <c r="C692" s="92" t="str">
        <v xml:space="preserve">KNOB FOR CHOWK ROD INTER DI  </v>
      </c>
      <c r="D692" s="132">
        <v>1759</v>
      </c>
      <c r="E692" s="92">
        <v>60</v>
      </c>
      <c r="F692" s="92" t="str">
        <v>PCS</v>
      </c>
      <c r="G692" s="92" t="str">
        <v>OUTWARD</v>
      </c>
      <c r="H692" s="93" t="str">
        <v>PUNJAB IRON STORE</v>
      </c>
    </row>
    <row r="693" spans="1:8" x14ac:dyDescent="0.25">
      <c r="A693" s="94">
        <v>45763</v>
      </c>
      <c r="B693" s="95" t="str">
        <v>UN 2741</v>
      </c>
      <c r="C693" s="80" t="str">
        <v xml:space="preserve">BONNET BOLT BUSH 585 DI  </v>
      </c>
      <c r="D693" s="133">
        <v>1759</v>
      </c>
      <c r="E693" s="80">
        <v>24</v>
      </c>
      <c r="F693" s="80" t="str">
        <v>PCS</v>
      </c>
      <c r="G693" s="80" t="str">
        <v>OUTWARD</v>
      </c>
      <c r="H693" s="96" t="str">
        <v>PUNJAB IRON STORE</v>
      </c>
    </row>
    <row r="694" spans="1:8" x14ac:dyDescent="0.25">
      <c r="A694" s="90">
        <v>45763</v>
      </c>
      <c r="B694" s="91">
        <v>3250220100</v>
      </c>
      <c r="C694" s="92" t="str">
        <v>CLUTCH PLATE SWARAJ 735 10"</v>
      </c>
      <c r="D694" s="132">
        <v>1759</v>
      </c>
      <c r="E694" s="92">
        <v>2</v>
      </c>
      <c r="F694" s="92" t="str">
        <v>PCS</v>
      </c>
      <c r="G694" s="92" t="str">
        <v>OUTWARD</v>
      </c>
      <c r="H694" s="93" t="str">
        <v>PUNJAB IRON STORE</v>
      </c>
    </row>
    <row r="695" spans="1:8" x14ac:dyDescent="0.25">
      <c r="A695" s="94">
        <v>45763</v>
      </c>
      <c r="B695" s="95" t="str">
        <v>R1000122</v>
      </c>
      <c r="C695" s="80" t="str">
        <v>P.P ASSY INTER 10"</v>
      </c>
      <c r="D695" s="133">
        <v>1759</v>
      </c>
      <c r="E695" s="80">
        <v>1</v>
      </c>
      <c r="F695" s="80" t="str">
        <v>SET</v>
      </c>
      <c r="G695" s="80" t="str">
        <v>OUTWARD</v>
      </c>
      <c r="H695" s="96" t="str">
        <v>PUNJAB IRON STORE</v>
      </c>
    </row>
    <row r="696" spans="1:8" x14ac:dyDescent="0.25">
      <c r="A696" s="90">
        <v>45763</v>
      </c>
      <c r="B696" s="91" t="str">
        <v>R1000027</v>
      </c>
      <c r="C696" s="92" t="str">
        <v>P.P ASSY MASSEY P3 10"</v>
      </c>
      <c r="D696" s="132">
        <v>1759</v>
      </c>
      <c r="E696" s="92">
        <v>1</v>
      </c>
      <c r="F696" s="92" t="str">
        <v>PCS</v>
      </c>
      <c r="G696" s="92" t="str">
        <v>OUTWARD</v>
      </c>
      <c r="H696" s="93" t="str">
        <v>PUNJAB IRON STORE</v>
      </c>
    </row>
    <row r="697" spans="1:8" x14ac:dyDescent="0.25">
      <c r="A697" s="94">
        <v>45764</v>
      </c>
      <c r="B697" s="95">
        <v>4340460100</v>
      </c>
      <c r="C697" s="80" t="str">
        <v>P.P TAWA ARJUN MAIN D/CLUTCH</v>
      </c>
      <c r="D697" s="133">
        <v>1773</v>
      </c>
      <c r="E697" s="80">
        <v>8</v>
      </c>
      <c r="F697" s="80" t="str">
        <v>PCS</v>
      </c>
      <c r="G697" s="80" t="str">
        <v>OUTWARD</v>
      </c>
      <c r="H697" s="96" t="str">
        <v>PERFECT</v>
      </c>
    </row>
    <row r="698" spans="1:8" x14ac:dyDescent="0.25">
      <c r="A698" s="90">
        <v>45764</v>
      </c>
      <c r="B698" s="91">
        <v>4340459100</v>
      </c>
      <c r="C698" s="92" t="str">
        <v>DIAPHRAGM SPRING</v>
      </c>
      <c r="D698" s="132">
        <v>1773</v>
      </c>
      <c r="E698" s="92">
        <v>25</v>
      </c>
      <c r="F698" s="92" t="str">
        <v>PCS</v>
      </c>
      <c r="G698" s="92" t="str">
        <v>OUTWARD</v>
      </c>
      <c r="H698" s="93" t="str">
        <v>PERFECT</v>
      </c>
    </row>
    <row r="699" spans="1:8" x14ac:dyDescent="0.25">
      <c r="A699" s="94">
        <v>45764</v>
      </c>
      <c r="B699" s="95">
        <v>4330352100</v>
      </c>
      <c r="C699" s="80" t="str">
        <v>CLUTCH KIT SONALIKA / SW P.TO</v>
      </c>
      <c r="D699" s="133">
        <v>1773</v>
      </c>
      <c r="E699" s="80">
        <v>10</v>
      </c>
      <c r="F699" s="80" t="str">
        <v>SET</v>
      </c>
      <c r="G699" s="80" t="str">
        <v>OUTWARD</v>
      </c>
      <c r="H699" s="96" t="str">
        <v>PERFECT</v>
      </c>
    </row>
    <row r="700" spans="1:8" x14ac:dyDescent="0.25">
      <c r="A700" s="90">
        <v>45764</v>
      </c>
      <c r="B700" s="91">
        <v>4330349100</v>
      </c>
      <c r="C700" s="92" t="str">
        <v>CLUTCH LEVER KIT D/C BUSH TYPE SK</v>
      </c>
      <c r="D700" s="132">
        <v>1773</v>
      </c>
      <c r="E700" s="92">
        <v>20</v>
      </c>
      <c r="F700" s="92" t="str">
        <v>SET</v>
      </c>
      <c r="G700" s="92" t="str">
        <v>OUTWARD</v>
      </c>
      <c r="H700" s="93" t="str">
        <v>PERFECT</v>
      </c>
    </row>
    <row r="701" spans="1:8" x14ac:dyDescent="0.25">
      <c r="A701" s="94">
        <v>45764</v>
      </c>
      <c r="B701" s="95">
        <v>4340427100</v>
      </c>
      <c r="C701" s="80" t="str">
        <v>CL. LEVER KIT HMT (60 HP) DCA PIN TY</v>
      </c>
      <c r="D701" s="133">
        <v>1773</v>
      </c>
      <c r="E701" s="80">
        <v>10</v>
      </c>
      <c r="F701" s="80" t="str">
        <v>SET</v>
      </c>
      <c r="G701" s="80" t="str">
        <v>OUTWARD</v>
      </c>
      <c r="H701" s="96" t="str">
        <v>PERFECT</v>
      </c>
    </row>
    <row r="702" spans="1:8" x14ac:dyDescent="0.25">
      <c r="A702" s="90">
        <v>45764</v>
      </c>
      <c r="B702" s="91">
        <v>3280585100</v>
      </c>
      <c r="C702" s="92" t="str">
        <v>CLUTCH PLATE J.D 5 FAN 19 T.</v>
      </c>
      <c r="D702" s="132">
        <v>1773</v>
      </c>
      <c r="E702" s="92">
        <v>2</v>
      </c>
      <c r="F702" s="92" t="str">
        <v>PCS</v>
      </c>
      <c r="G702" s="92" t="str">
        <v>OUTWARD</v>
      </c>
      <c r="H702" s="93" t="str">
        <v>PERFECT</v>
      </c>
    </row>
    <row r="703" spans="1:8" x14ac:dyDescent="0.25">
      <c r="A703" s="94">
        <v>45764</v>
      </c>
      <c r="B703" s="95">
        <v>3280574100</v>
      </c>
      <c r="C703" s="80" t="str">
        <v>CLUTCH PLATE J.D 4 FAN 19 TEETH</v>
      </c>
      <c r="D703" s="133">
        <v>1773</v>
      </c>
      <c r="E703" s="80">
        <v>6</v>
      </c>
      <c r="F703" s="80" t="str">
        <v>PCS</v>
      </c>
      <c r="G703" s="80" t="str">
        <v>OUTWARD</v>
      </c>
      <c r="H703" s="96" t="str">
        <v>PERFECT</v>
      </c>
    </row>
    <row r="704" spans="1:8" x14ac:dyDescent="0.25">
      <c r="A704" s="90">
        <v>45764</v>
      </c>
      <c r="B704" s="91">
        <v>3280845100</v>
      </c>
      <c r="C704" s="92" t="str">
        <v>CLUTCH PLATE ARJUN 5 WING (PMV-02)</v>
      </c>
      <c r="D704" s="132">
        <v>1773</v>
      </c>
      <c r="E704" s="92">
        <v>4</v>
      </c>
      <c r="F704" s="92" t="str">
        <v>PCS</v>
      </c>
      <c r="G704" s="92" t="str">
        <v>OUTWARD</v>
      </c>
      <c r="H704" s="93" t="str">
        <v>PERFECT</v>
      </c>
    </row>
    <row r="705" spans="1:8" x14ac:dyDescent="0.25">
      <c r="A705" s="94">
        <v>45764</v>
      </c>
      <c r="B705" s="95">
        <v>3280552100</v>
      </c>
      <c r="C705" s="80" t="str">
        <v>CLUTCH PLATE ARJUN 4 FAN 10 TEETH</v>
      </c>
      <c r="D705" s="133">
        <v>1773</v>
      </c>
      <c r="E705" s="80">
        <v>4</v>
      </c>
      <c r="F705" s="80" t="str">
        <v>PCS</v>
      </c>
      <c r="G705" s="80" t="str">
        <v>OUTWARD</v>
      </c>
      <c r="H705" s="96" t="str">
        <v>PERFECT</v>
      </c>
    </row>
    <row r="706" spans="1:8" x14ac:dyDescent="0.25">
      <c r="A706" s="90">
        <v>45764</v>
      </c>
      <c r="B706" s="91">
        <v>3280669100</v>
      </c>
      <c r="C706" s="92" t="str">
        <v>CLUTCH PLATE NH 14 T .5 FAN LUK</v>
      </c>
      <c r="D706" s="132">
        <v>1773</v>
      </c>
      <c r="E706" s="92">
        <v>2</v>
      </c>
      <c r="F706" s="92" t="str">
        <v>PCS</v>
      </c>
      <c r="G706" s="92" t="str">
        <v>OUTWARD</v>
      </c>
      <c r="H706" s="93" t="str">
        <v>PERFECT</v>
      </c>
    </row>
    <row r="707" spans="1:8" x14ac:dyDescent="0.25">
      <c r="A707" s="94">
        <v>45764</v>
      </c>
      <c r="B707" s="95">
        <v>3280843100</v>
      </c>
      <c r="C707" s="80" t="str">
        <v>CLUTCH PLATE SW/ACE CRANE 5 FAN 8 T</v>
      </c>
      <c r="D707" s="133">
        <v>1773</v>
      </c>
      <c r="E707" s="80">
        <v>16</v>
      </c>
      <c r="F707" s="80" t="str">
        <v>PCS</v>
      </c>
      <c r="G707" s="80" t="str">
        <v>OUTWARD</v>
      </c>
      <c r="H707" s="96" t="str">
        <v>PERFECT</v>
      </c>
    </row>
    <row r="708" spans="1:8" x14ac:dyDescent="0.25">
      <c r="A708" s="90">
        <v>45764</v>
      </c>
      <c r="B708" s="91">
        <v>3280587100</v>
      </c>
      <c r="C708" s="92" t="str">
        <v>CLUTCH PLATE SONALIKA 5 FAN 8 TEETH</v>
      </c>
      <c r="D708" s="132">
        <v>1773</v>
      </c>
      <c r="E708" s="92">
        <v>4</v>
      </c>
      <c r="F708" s="92" t="str">
        <v>PCS</v>
      </c>
      <c r="G708" s="92" t="str">
        <v>OUTWARD</v>
      </c>
      <c r="H708" s="93" t="str">
        <v>PERFECT</v>
      </c>
    </row>
    <row r="709" spans="1:8" x14ac:dyDescent="0.25">
      <c r="A709" s="94">
        <v>45764</v>
      </c>
      <c r="B709" s="95">
        <v>3280825100</v>
      </c>
      <c r="C709" s="80" t="str">
        <v>PTO PLATE ESCORTS 29 T 11"</v>
      </c>
      <c r="D709" s="133">
        <v>1773</v>
      </c>
      <c r="E709" s="80">
        <v>1</v>
      </c>
      <c r="F709" s="80" t="str">
        <v>PCS</v>
      </c>
      <c r="G709" s="80" t="str">
        <v>OUTWARD</v>
      </c>
      <c r="H709" s="96" t="str">
        <v>PERFECT</v>
      </c>
    </row>
    <row r="710" spans="1:8" x14ac:dyDescent="0.25">
      <c r="A710" s="90">
        <v>45764</v>
      </c>
      <c r="B710" s="91">
        <v>3280556100</v>
      </c>
      <c r="C710" s="92" t="str">
        <v>CLUTCH PLATE ESCORTS 4 FAN</v>
      </c>
      <c r="D710" s="132">
        <v>1773</v>
      </c>
      <c r="E710" s="92">
        <v>4</v>
      </c>
      <c r="F710" s="92" t="str">
        <v>PCS</v>
      </c>
      <c r="G710" s="92" t="str">
        <v>OUTWARD</v>
      </c>
      <c r="H710" s="93" t="str">
        <v>PERFECT</v>
      </c>
    </row>
    <row r="711" spans="1:8" x14ac:dyDescent="0.25">
      <c r="A711" s="94">
        <v>45764</v>
      </c>
      <c r="B711" s="95" t="str">
        <v>3280865100/3280499100</v>
      </c>
      <c r="C711" s="80" t="str">
        <v>CLUTCH PLATE NEW HOLLAND 3600 / FORD 11" 10 T.</v>
      </c>
      <c r="D711" s="133">
        <v>1773</v>
      </c>
      <c r="E711" s="80">
        <v>5</v>
      </c>
      <c r="F711" s="80" t="str">
        <v>PCS</v>
      </c>
      <c r="G711" s="80" t="str">
        <v>OUTWARD</v>
      </c>
      <c r="H711" s="96" t="str">
        <v>PERFECT</v>
      </c>
    </row>
    <row r="712" spans="1:8" x14ac:dyDescent="0.25">
      <c r="A712" s="90">
        <v>45764</v>
      </c>
      <c r="B712" s="91">
        <v>3280542100</v>
      </c>
      <c r="C712" s="92" t="str">
        <v>PTO PLATE SW / SK 12 T (DUAL CLUTCH)</v>
      </c>
      <c r="D712" s="132">
        <v>1773</v>
      </c>
      <c r="E712" s="92">
        <v>10</v>
      </c>
      <c r="F712" s="92" t="str">
        <v>PCS</v>
      </c>
      <c r="G712" s="92" t="str">
        <v>OUTWARD</v>
      </c>
      <c r="H712" s="93" t="str">
        <v>PERFECT</v>
      </c>
    </row>
    <row r="713" spans="1:8" x14ac:dyDescent="0.25">
      <c r="A713" s="94">
        <v>45764</v>
      </c>
      <c r="B713" s="95">
        <v>3280503100</v>
      </c>
      <c r="C713" s="80" t="str">
        <v>PTO PLATE SWRAJ SINGLE CLUTCH PUC-00</v>
      </c>
      <c r="D713" s="133">
        <v>1773</v>
      </c>
      <c r="E713" s="80">
        <v>10</v>
      </c>
      <c r="F713" s="80" t="str">
        <v>PCS</v>
      </c>
      <c r="G713" s="80" t="str">
        <v>OUTWARD</v>
      </c>
      <c r="H713" s="96" t="str">
        <v>PERFECT</v>
      </c>
    </row>
    <row r="714" spans="1:8" x14ac:dyDescent="0.25">
      <c r="A714" s="90">
        <v>45764</v>
      </c>
      <c r="B714" s="91" t="str">
        <v>3280605100/3280871100</v>
      </c>
      <c r="C714" s="92" t="str">
        <v>CLUTCH PLATE SWARAJ XM 8 T. (RIGID) PT800/PT806</v>
      </c>
      <c r="D714" s="132">
        <v>1773</v>
      </c>
      <c r="E714" s="92">
        <v>10</v>
      </c>
      <c r="F714" s="92" t="str">
        <v>PCS</v>
      </c>
      <c r="G714" s="92" t="str">
        <v>OUTWARD</v>
      </c>
      <c r="H714" s="93" t="str">
        <v>PERFECT</v>
      </c>
    </row>
    <row r="715" spans="1:8" x14ac:dyDescent="0.25">
      <c r="A715" s="94">
        <v>45764</v>
      </c>
      <c r="B715" s="95">
        <v>3280876100</v>
      </c>
      <c r="C715" s="80" t="str">
        <v>CLUTCH PLATE SARPANCH 5 SRING</v>
      </c>
      <c r="D715" s="133">
        <v>1773</v>
      </c>
      <c r="E715" s="80">
        <v>5</v>
      </c>
      <c r="F715" s="80" t="str">
        <v>PCS</v>
      </c>
      <c r="G715" s="80" t="str">
        <v>OUTWARD</v>
      </c>
      <c r="H715" s="96" t="str">
        <v>PERFECT</v>
      </c>
    </row>
    <row r="716" spans="1:8" x14ac:dyDescent="0.25">
      <c r="A716" s="90">
        <v>45764</v>
      </c>
      <c r="B716" s="91">
        <v>3250216100</v>
      </c>
      <c r="C716" s="92" t="str">
        <v>CLUTCH PLATE MF 1035 10T</v>
      </c>
      <c r="D716" s="132">
        <v>1773</v>
      </c>
      <c r="E716" s="92">
        <v>5</v>
      </c>
      <c r="F716" s="92" t="str">
        <v>PCS</v>
      </c>
      <c r="G716" s="92" t="str">
        <v>OUTWARD</v>
      </c>
      <c r="H716" s="93" t="str">
        <v>PERFECT</v>
      </c>
    </row>
    <row r="717" spans="1:8" x14ac:dyDescent="0.25">
      <c r="A717" s="94">
        <v>45764</v>
      </c>
      <c r="B717" s="95">
        <v>3280533100</v>
      </c>
      <c r="C717" s="80" t="str">
        <v>CLUTCH PLATE HMT 4 FAN 18 TEETH</v>
      </c>
      <c r="D717" s="133">
        <v>1773</v>
      </c>
      <c r="E717" s="80">
        <v>4</v>
      </c>
      <c r="F717" s="80" t="str">
        <v>PCS</v>
      </c>
      <c r="G717" s="80" t="str">
        <v>OUTWARD</v>
      </c>
      <c r="H717" s="96" t="str">
        <v>PERFECT</v>
      </c>
    </row>
    <row r="718" spans="1:8" x14ac:dyDescent="0.25">
      <c r="A718" s="90">
        <v>45764</v>
      </c>
      <c r="B718" s="91">
        <v>3280826100</v>
      </c>
      <c r="C718" s="92" t="str">
        <v>CLUTCH PLATE FARMTRAC 11" 10 TEETH 6 FAN</v>
      </c>
      <c r="D718" s="132">
        <v>2693</v>
      </c>
      <c r="E718" s="92">
        <v>4</v>
      </c>
      <c r="F718" s="92" t="str">
        <v>PCS</v>
      </c>
      <c r="G718" s="92" t="str">
        <v>INWARD</v>
      </c>
      <c r="H718" s="93" t="str">
        <v/>
      </c>
    </row>
    <row r="719" spans="1:8" x14ac:dyDescent="0.25">
      <c r="A719" s="94">
        <v>45764</v>
      </c>
      <c r="B719" s="95">
        <v>8980005100</v>
      </c>
      <c r="C719" s="80" t="str">
        <v>OIL BRAKE PLATE ARJUN 18 TEETH</v>
      </c>
      <c r="D719" s="133">
        <v>2694</v>
      </c>
      <c r="E719" s="80">
        <v>32</v>
      </c>
      <c r="F719" s="80" t="str">
        <v>PCS</v>
      </c>
      <c r="G719" s="80" t="str">
        <v>INWARD</v>
      </c>
      <c r="H719" s="96" t="str">
        <v/>
      </c>
    </row>
    <row r="720" spans="1:8" x14ac:dyDescent="0.25">
      <c r="A720" s="90">
        <v>45764</v>
      </c>
      <c r="B720" s="91" t="str">
        <v>GK 1155 A</v>
      </c>
      <c r="C720" s="92" t="str">
        <v xml:space="preserve">FRONT STUB AXLE JOHN DEERE 5103 W/ARM (RH) </v>
      </c>
      <c r="D720" s="132">
        <v>2692</v>
      </c>
      <c r="E720" s="92">
        <v>10</v>
      </c>
      <c r="F720" s="92" t="str">
        <v>PCS</v>
      </c>
      <c r="G720" s="92" t="str">
        <v>INWARD</v>
      </c>
      <c r="H720" s="93" t="str">
        <v/>
      </c>
    </row>
    <row r="721" spans="1:8" x14ac:dyDescent="0.25">
      <c r="A721" s="94">
        <v>45764</v>
      </c>
      <c r="B721" s="95" t="str">
        <v>GK 1155/UN 140</v>
      </c>
      <c r="C721" s="80" t="str">
        <v xml:space="preserve">FRONT STUB AXLE JOHN DEERE 5103 W/ARM (LH) </v>
      </c>
      <c r="D721" s="133">
        <v>2691</v>
      </c>
      <c r="E721" s="80">
        <v>20</v>
      </c>
      <c r="F721" s="80" t="str">
        <v>PCS</v>
      </c>
      <c r="G721" s="80" t="str">
        <v>INWARD</v>
      </c>
      <c r="H721" s="96" t="str">
        <v/>
      </c>
    </row>
    <row r="722" spans="1:8" x14ac:dyDescent="0.25">
      <c r="A722" s="90">
        <v>45764</v>
      </c>
      <c r="B722" s="91" t="str">
        <v>GK 260</v>
      </c>
      <c r="C722" s="92" t="str">
        <v>BRAKE DISC MAHINDRA  (Set of 4 Pcs.)</v>
      </c>
      <c r="D722" s="132">
        <v>2690</v>
      </c>
      <c r="E722" s="92">
        <v>515</v>
      </c>
      <c r="F722" s="92" t="str">
        <v>SET</v>
      </c>
      <c r="G722" s="92" t="str">
        <v>INWARD</v>
      </c>
      <c r="H722" s="93" t="str">
        <v/>
      </c>
    </row>
    <row r="723" spans="1:8" x14ac:dyDescent="0.25">
      <c r="A723" s="94">
        <v>45764</v>
      </c>
      <c r="B723" s="95" t="str">
        <v>UN 1135</v>
      </c>
      <c r="C723" s="80" t="str">
        <v>SILENCER INTER DI</v>
      </c>
      <c r="D723" s="133">
        <v>2689</v>
      </c>
      <c r="E723" s="80">
        <v>1</v>
      </c>
      <c r="F723" s="80" t="str">
        <v>PCS</v>
      </c>
      <c r="G723" s="80" t="str">
        <v>INWARD</v>
      </c>
      <c r="H723" s="96" t="str">
        <v/>
      </c>
    </row>
    <row r="724" spans="1:8" x14ac:dyDescent="0.25">
      <c r="A724" s="90">
        <v>45764</v>
      </c>
      <c r="B724" s="91" t="str">
        <v>UN 1926</v>
      </c>
      <c r="C724" s="92" t="str">
        <v>PTO LEVER ASSY THREAD TYPE INTER DI</v>
      </c>
      <c r="D724" s="132">
        <v>2688</v>
      </c>
      <c r="E724" s="92">
        <v>25</v>
      </c>
      <c r="F724" s="92" t="str">
        <v>PCS</v>
      </c>
      <c r="G724" s="92" t="str">
        <v>INWARD</v>
      </c>
      <c r="H724" s="93" t="str">
        <v/>
      </c>
    </row>
    <row r="725" spans="1:8" x14ac:dyDescent="0.25">
      <c r="A725" s="94">
        <v>45764</v>
      </c>
      <c r="B725" s="95" t="str">
        <v>UN 2943</v>
      </c>
      <c r="C725" s="80" t="str">
        <v xml:space="preserve">BONNET BEEDING EPDM INTER DI  </v>
      </c>
      <c r="D725" s="133">
        <v>2687</v>
      </c>
      <c r="E725" s="80">
        <v>100</v>
      </c>
      <c r="F725" s="80" t="str">
        <v>PCS</v>
      </c>
      <c r="G725" s="80" t="str">
        <v>INWARD</v>
      </c>
      <c r="H725" s="96" t="str">
        <v/>
      </c>
    </row>
    <row r="726" spans="1:8" x14ac:dyDescent="0.25">
      <c r="A726" s="90">
        <v>45764</v>
      </c>
      <c r="B726" s="91" t="str">
        <v>UN 2961</v>
      </c>
      <c r="C726" s="92" t="str">
        <v xml:space="preserve">GEAR BOOT INTER  </v>
      </c>
      <c r="D726" s="132">
        <v>2686</v>
      </c>
      <c r="E726" s="92">
        <v>108</v>
      </c>
      <c r="F726" s="92" t="str">
        <v>PCS</v>
      </c>
      <c r="G726" s="92" t="str">
        <v>INWARD</v>
      </c>
      <c r="H726" s="93" t="str">
        <v/>
      </c>
    </row>
    <row r="727" spans="1:8" x14ac:dyDescent="0.25">
      <c r="A727" s="94">
        <v>45764</v>
      </c>
      <c r="B727" s="95" t="str">
        <v>UN 1871</v>
      </c>
      <c r="C727" s="80" t="str">
        <v>DIFFERENTIAL LOCK INTER DI</v>
      </c>
      <c r="D727" s="133">
        <v>2685</v>
      </c>
      <c r="E727" s="80">
        <v>500</v>
      </c>
      <c r="F727" s="80" t="str">
        <v>PCS</v>
      </c>
      <c r="G727" s="80" t="str">
        <v>INWARD</v>
      </c>
      <c r="H727" s="96" t="str">
        <v/>
      </c>
    </row>
    <row r="728" spans="1:8" x14ac:dyDescent="0.25">
      <c r="A728" s="90">
        <v>45764</v>
      </c>
      <c r="B728" s="91" t="str">
        <v>UN 1479</v>
      </c>
      <c r="C728" s="92" t="str">
        <v>DIESEL TANK CAP (SMALL) BHOOMIPUTRA</v>
      </c>
      <c r="D728" s="132">
        <v>2684</v>
      </c>
      <c r="E728" s="92">
        <v>100</v>
      </c>
      <c r="F728" s="92" t="str">
        <v>PCS</v>
      </c>
      <c r="G728" s="92" t="str">
        <v>INWARD</v>
      </c>
      <c r="H728" s="93" t="str">
        <v/>
      </c>
    </row>
    <row r="729" spans="1:8" x14ac:dyDescent="0.25">
      <c r="A729" s="94">
        <v>45764</v>
      </c>
      <c r="B729" s="95" t="str">
        <v>UN 1478</v>
      </c>
      <c r="C729" s="80" t="str">
        <v>DIESEL TANK CAP INTER</v>
      </c>
      <c r="D729" s="133">
        <v>2683</v>
      </c>
      <c r="E729" s="80">
        <v>100</v>
      </c>
      <c r="F729" s="80" t="str">
        <v>PCS</v>
      </c>
      <c r="G729" s="80" t="str">
        <v>INWARD</v>
      </c>
      <c r="H729" s="96" t="str">
        <v/>
      </c>
    </row>
    <row r="730" spans="1:8" x14ac:dyDescent="0.25">
      <c r="A730" s="90">
        <v>45764</v>
      </c>
      <c r="B730" s="91" t="str">
        <v>UN 1480</v>
      </c>
      <c r="C730" s="92" t="str">
        <v>DIESEL TANK CAP BIG NST</v>
      </c>
      <c r="D730" s="132">
        <v>2682</v>
      </c>
      <c r="E730" s="92">
        <v>50</v>
      </c>
      <c r="F730" s="92" t="str">
        <v>PCS</v>
      </c>
      <c r="G730" s="92" t="str">
        <v>INWARD</v>
      </c>
      <c r="H730" s="93" t="str">
        <v/>
      </c>
    </row>
    <row r="731" spans="1:8" x14ac:dyDescent="0.25">
      <c r="A731" s="94">
        <v>45764</v>
      </c>
      <c r="B731" s="95" t="str">
        <v>GK 1291</v>
      </c>
      <c r="C731" s="80" t="str">
        <v>OIL FILTER SONALIKA  N/M SPIN ON (FORD TYPE)</v>
      </c>
      <c r="D731" s="133">
        <v>2681</v>
      </c>
      <c r="E731" s="80">
        <v>303</v>
      </c>
      <c r="F731" s="80" t="str">
        <v>PCS</v>
      </c>
      <c r="G731" s="80" t="str">
        <v>INWARD</v>
      </c>
      <c r="H731" s="96" t="str">
        <v/>
      </c>
    </row>
    <row r="732" spans="1:8" x14ac:dyDescent="0.25">
      <c r="A732" s="90">
        <v>45764</v>
      </c>
      <c r="B732" s="91" t="str">
        <v>GK 1233</v>
      </c>
      <c r="C732" s="92" t="str">
        <v>OIL FILTER INTER DI</v>
      </c>
      <c r="D732" s="132">
        <v>2680</v>
      </c>
      <c r="E732" s="92">
        <v>300</v>
      </c>
      <c r="F732" s="92" t="str">
        <v>PCS</v>
      </c>
      <c r="G732" s="92" t="str">
        <v>INWARD</v>
      </c>
      <c r="H732" s="93" t="str">
        <v/>
      </c>
    </row>
    <row r="733" spans="1:8" x14ac:dyDescent="0.25">
      <c r="A733" s="94">
        <v>45763</v>
      </c>
      <c r="B733" s="95" t="str">
        <v>GK 032/UN 3720</v>
      </c>
      <c r="C733" s="80" t="str">
        <v xml:space="preserve"> OIL STEEL PLATE 6.5"   SWARAJ</v>
      </c>
      <c r="D733" s="133">
        <v>2673</v>
      </c>
      <c r="E733" s="80">
        <v>100</v>
      </c>
      <c r="F733" s="80" t="str">
        <v>PCS</v>
      </c>
      <c r="G733" s="80" t="str">
        <v>INWARD</v>
      </c>
      <c r="H733" s="96" t="str">
        <v/>
      </c>
    </row>
    <row r="734" spans="1:8" x14ac:dyDescent="0.25">
      <c r="A734" s="90">
        <v>45763</v>
      </c>
      <c r="B734" s="91" t="str">
        <v>UN 2518</v>
      </c>
      <c r="C734" s="92" t="str">
        <v xml:space="preserve">HYDRAULIC REGULATOR VALVE PISTON S/CUT INTER  </v>
      </c>
      <c r="D734" s="132">
        <v>2672</v>
      </c>
      <c r="E734" s="92">
        <v>18</v>
      </c>
      <c r="F734" s="92" t="str">
        <v>PCS</v>
      </c>
      <c r="G734" s="92" t="str">
        <v>INWARD</v>
      </c>
      <c r="H734" s="93" t="str">
        <v/>
      </c>
    </row>
    <row r="735" spans="1:8" x14ac:dyDescent="0.25">
      <c r="A735" s="94">
        <v>45763</v>
      </c>
      <c r="B735" s="95" t="str">
        <v>UN 2509</v>
      </c>
      <c r="C735" s="80" t="str">
        <v xml:space="preserve">SEAT NON RETURN VALVE INTER DI  </v>
      </c>
      <c r="D735" s="133">
        <v>2671</v>
      </c>
      <c r="E735" s="80">
        <v>18</v>
      </c>
      <c r="F735" s="80" t="str">
        <v>PCS</v>
      </c>
      <c r="G735" s="80" t="str">
        <v>INWARD</v>
      </c>
      <c r="H735" s="96" t="str">
        <v/>
      </c>
    </row>
    <row r="736" spans="1:8" x14ac:dyDescent="0.25">
      <c r="A736" s="90">
        <v>45763</v>
      </c>
      <c r="B736" s="91" t="str">
        <v>UN 2513</v>
      </c>
      <c r="C736" s="92" t="str">
        <v xml:space="preserve">SEAT RELIEF VALVE INTER  </v>
      </c>
      <c r="D736" s="132">
        <v>2670</v>
      </c>
      <c r="E736" s="92">
        <v>36</v>
      </c>
      <c r="F736" s="92" t="str">
        <v>PCS</v>
      </c>
      <c r="G736" s="92" t="str">
        <v>INWARD</v>
      </c>
      <c r="H736" s="93" t="str">
        <v/>
      </c>
    </row>
    <row r="737" spans="1:8" x14ac:dyDescent="0.25">
      <c r="A737" s="94">
        <v>45763</v>
      </c>
      <c r="B737" s="95" t="str">
        <v>TR 9755</v>
      </c>
      <c r="C737" s="80" t="str">
        <v>DIFFERENTIAL GEAR KIT SWARAJ 735 (SET OF 6)</v>
      </c>
      <c r="D737" s="133">
        <v>2668</v>
      </c>
      <c r="E737" s="80">
        <v>6</v>
      </c>
      <c r="F737" s="80" t="str">
        <v>SET</v>
      </c>
      <c r="G737" s="80" t="str">
        <v>INWARD</v>
      </c>
      <c r="H737" s="96" t="str">
        <v/>
      </c>
    </row>
    <row r="738" spans="1:8" x14ac:dyDescent="0.25">
      <c r="A738" s="90">
        <v>45763</v>
      </c>
      <c r="B738" s="91" t="str">
        <v>UN 2062</v>
      </c>
      <c r="C738" s="92" t="str">
        <v>DIFFERENTIAL GEAR 13 TEETH INTER MM9739</v>
      </c>
      <c r="D738" s="132">
        <v>2667</v>
      </c>
      <c r="E738" s="92">
        <v>400</v>
      </c>
      <c r="F738" s="92" t="str">
        <v>PCS</v>
      </c>
      <c r="G738" s="92" t="str">
        <v>INWARD</v>
      </c>
      <c r="H738" s="93" t="str">
        <v/>
      </c>
    </row>
    <row r="739" spans="1:8" x14ac:dyDescent="0.25">
      <c r="A739" s="94">
        <v>45763</v>
      </c>
      <c r="B739" s="95" t="str">
        <v>TR 10002</v>
      </c>
      <c r="C739" s="80" t="str">
        <v>DIFFERENTIAL GEAR KIT SWARAJ 855</v>
      </c>
      <c r="D739" s="133">
        <v>2666</v>
      </c>
      <c r="E739" s="80">
        <v>12</v>
      </c>
      <c r="F739" s="80" t="str">
        <v>SET</v>
      </c>
      <c r="G739" s="80" t="str">
        <v>INWARD</v>
      </c>
      <c r="H739" s="96" t="str">
        <v/>
      </c>
    </row>
    <row r="740" spans="1:8" x14ac:dyDescent="0.25">
      <c r="A740" s="90">
        <v>45763</v>
      </c>
      <c r="B740" s="91" t="str">
        <v>UN 2065 A/TR 9740</v>
      </c>
      <c r="C740" s="92" t="str">
        <v>DIFFERENTIAL GEAR KIT (O.E.) (SET OF 6)  ARJUN / INTER DI</v>
      </c>
      <c r="D740" s="132">
        <v>2665</v>
      </c>
      <c r="E740" s="92">
        <v>24</v>
      </c>
      <c r="F740" s="92" t="str">
        <v>SET</v>
      </c>
      <c r="G740" s="92" t="str">
        <v>INWARD</v>
      </c>
      <c r="H740" s="93" t="str">
        <v/>
      </c>
    </row>
    <row r="741" spans="1:8" x14ac:dyDescent="0.25">
      <c r="A741" s="94">
        <v>45762</v>
      </c>
      <c r="B741" s="95" t="str">
        <v>601AD00005C</v>
      </c>
      <c r="C741" s="80" t="str">
        <v>HYD PUMP FARMTRAC DOUBLE (18CC + 11CC)</v>
      </c>
      <c r="D741" s="133">
        <v>2664</v>
      </c>
      <c r="E741" s="80">
        <v>48</v>
      </c>
      <c r="F741" s="80" t="str">
        <v>PCS</v>
      </c>
      <c r="G741" s="80" t="str">
        <v>INWARD</v>
      </c>
      <c r="H741" s="96" t="str">
        <v/>
      </c>
    </row>
    <row r="742" spans="1:8" x14ac:dyDescent="0.25">
      <c r="A742" s="90">
        <v>45762</v>
      </c>
      <c r="B742" s="91" t="str">
        <v>601AD00024C</v>
      </c>
      <c r="C742" s="92" t="str">
        <v>HYD PUMP SONALIKA DOUBLE DANFOSS</v>
      </c>
      <c r="D742" s="132">
        <v>2663</v>
      </c>
      <c r="E742" s="92">
        <v>16</v>
      </c>
      <c r="F742" s="92" t="str">
        <v>PCS</v>
      </c>
      <c r="G742" s="92" t="str">
        <v>INWARD</v>
      </c>
      <c r="H742" s="93" t="str">
        <v/>
      </c>
    </row>
    <row r="743" spans="1:8" x14ac:dyDescent="0.25">
      <c r="A743" s="94">
        <v>45762</v>
      </c>
      <c r="B743" s="95" t="str">
        <v>UN 1634 A</v>
      </c>
      <c r="C743" s="80" t="str">
        <v>DELUXE SEAT (SLIDING TYPE) NST BIG CUSION</v>
      </c>
      <c r="D743" s="133">
        <v>2662</v>
      </c>
      <c r="E743" s="80">
        <v>2</v>
      </c>
      <c r="F743" s="80" t="str">
        <v>PCS</v>
      </c>
      <c r="G743" s="80" t="str">
        <v>INWARD</v>
      </c>
      <c r="H743" s="96" t="str">
        <v/>
      </c>
    </row>
    <row r="744" spans="1:8" x14ac:dyDescent="0.25">
      <c r="A744" s="90">
        <v>45762</v>
      </c>
      <c r="B744" s="91" t="str">
        <v>UN 1634</v>
      </c>
      <c r="C744" s="92" t="str">
        <v>DELUXE SEAT (SLIDING TYPE) NST</v>
      </c>
      <c r="D744" s="132">
        <v>2661</v>
      </c>
      <c r="E744" s="92">
        <v>10</v>
      </c>
      <c r="F744" s="92" t="str">
        <v>PCS</v>
      </c>
      <c r="G744" s="92" t="str">
        <v>INWARD</v>
      </c>
      <c r="H744" s="93" t="str">
        <v/>
      </c>
    </row>
    <row r="745" spans="1:8" x14ac:dyDescent="0.25">
      <c r="A745" s="94">
        <v>45762</v>
      </c>
      <c r="B745" s="95" t="str">
        <v>UN 1626</v>
      </c>
      <c r="C745" s="80" t="str">
        <v>DELUXE SEAT (SLIDING TYPE) SWARAJ</v>
      </c>
      <c r="D745" s="133">
        <v>2660</v>
      </c>
      <c r="E745" s="80">
        <v>4</v>
      </c>
      <c r="F745" s="80" t="str">
        <v>PCS</v>
      </c>
      <c r="G745" s="80" t="str">
        <v>INWARD</v>
      </c>
      <c r="H745" s="96" t="str">
        <v/>
      </c>
    </row>
    <row r="746" spans="1:8" x14ac:dyDescent="0.25">
      <c r="A746" s="90">
        <v>45762</v>
      </c>
      <c r="B746" s="91" t="str">
        <v>UN 1636</v>
      </c>
      <c r="C746" s="92" t="str">
        <v>DELUXE SEAT (SLIDING TYPE) SONALIKA</v>
      </c>
      <c r="D746" s="132">
        <v>2659</v>
      </c>
      <c r="E746" s="92">
        <v>4</v>
      </c>
      <c r="F746" s="92" t="str">
        <v>PCS</v>
      </c>
      <c r="G746" s="92" t="str">
        <v>INWARD</v>
      </c>
      <c r="H746" s="93" t="str">
        <v/>
      </c>
    </row>
    <row r="747" spans="1:8" x14ac:dyDescent="0.25">
      <c r="A747" s="94">
        <v>45762</v>
      </c>
      <c r="B747" s="95" t="str">
        <v>GK 2228</v>
      </c>
      <c r="C747" s="80" t="str">
        <v>POWER STEERING SEAL KIT SONALIKA  SINGLE CYL</v>
      </c>
      <c r="D747" s="133">
        <v>2658</v>
      </c>
      <c r="E747" s="80">
        <v>200</v>
      </c>
      <c r="F747" s="80" t="str">
        <v>PCS</v>
      </c>
      <c r="G747" s="80" t="str">
        <v>INWARD</v>
      </c>
      <c r="H747" s="96" t="str">
        <v/>
      </c>
    </row>
    <row r="748" spans="1:8" x14ac:dyDescent="0.25">
      <c r="A748" s="90">
        <v>45762</v>
      </c>
      <c r="B748" s="91" t="str">
        <v>UN 1258</v>
      </c>
      <c r="C748" s="92" t="str">
        <v>OIL PRESSURE SWITCH NST</v>
      </c>
      <c r="D748" s="132">
        <v>2657</v>
      </c>
      <c r="E748" s="92">
        <v>40</v>
      </c>
      <c r="F748" s="92" t="str">
        <v>PCS</v>
      </c>
      <c r="G748" s="92" t="str">
        <v>INWARD</v>
      </c>
      <c r="H748" s="93" t="str">
        <v/>
      </c>
    </row>
    <row r="749" spans="1:8" x14ac:dyDescent="0.25">
      <c r="A749" s="94">
        <v>45762</v>
      </c>
      <c r="B749" s="95" t="str">
        <v>UN 1337</v>
      </c>
      <c r="C749" s="80" t="str">
        <v>WATER BODY TUBE INTER DI</v>
      </c>
      <c r="D749" s="133">
        <v>2656</v>
      </c>
      <c r="E749" s="80">
        <v>72</v>
      </c>
      <c r="F749" s="80" t="str">
        <v>PCS</v>
      </c>
      <c r="G749" s="80" t="str">
        <v>INWARD</v>
      </c>
      <c r="H749" s="96" t="str">
        <v/>
      </c>
    </row>
    <row r="750" spans="1:8" x14ac:dyDescent="0.25">
      <c r="A750" s="90">
        <v>45762</v>
      </c>
      <c r="B750" s="91" t="str">
        <v>UN 1218</v>
      </c>
      <c r="C750" s="92" t="str">
        <v>ROCKER BRACKET SET OF 3 INTER DI</v>
      </c>
      <c r="D750" s="132">
        <v>2655</v>
      </c>
      <c r="E750" s="92">
        <v>5</v>
      </c>
      <c r="F750" s="92" t="str">
        <v>SET</v>
      </c>
      <c r="G750" s="92" t="str">
        <v>INWARD</v>
      </c>
      <c r="H750" s="93" t="str">
        <v/>
      </c>
    </row>
    <row r="751" spans="1:8" x14ac:dyDescent="0.25">
      <c r="A751" s="94">
        <v>45762</v>
      </c>
      <c r="B751" s="95" t="str">
        <v>UN 2977</v>
      </c>
      <c r="C751" s="80" t="str">
        <v xml:space="preserve">KNOB FOR CHOWK ROD INTER DI  </v>
      </c>
      <c r="D751" s="133">
        <v>2654</v>
      </c>
      <c r="E751" s="80">
        <v>60</v>
      </c>
      <c r="F751" s="80" t="str">
        <v>PCS</v>
      </c>
      <c r="G751" s="80" t="str">
        <v>INWARD</v>
      </c>
      <c r="H751" s="96" t="str">
        <v/>
      </c>
    </row>
    <row r="752" spans="1:8" x14ac:dyDescent="0.25">
      <c r="A752" s="90">
        <v>45762</v>
      </c>
      <c r="B752" s="91" t="str">
        <v>UN 2512 A</v>
      </c>
      <c r="C752" s="92" t="str">
        <v>SLEEVE NON RETURN VALVE HI TECH (55 NO.)</v>
      </c>
      <c r="D752" s="132">
        <v>2653</v>
      </c>
      <c r="E752" s="92">
        <v>6</v>
      </c>
      <c r="F752" s="92" t="str">
        <v>PCS</v>
      </c>
      <c r="G752" s="92" t="str">
        <v>INWARD</v>
      </c>
      <c r="H752" s="93">
        <v>0</v>
      </c>
    </row>
    <row r="753" spans="1:8" x14ac:dyDescent="0.25">
      <c r="A753" s="94">
        <v>45762</v>
      </c>
      <c r="B753" s="95" t="str">
        <v>UN 2508</v>
      </c>
      <c r="C753" s="80" t="str">
        <v xml:space="preserve">SEAT NON RETURN VALVE INTER  </v>
      </c>
      <c r="D753" s="133">
        <v>2652</v>
      </c>
      <c r="E753" s="80">
        <v>6</v>
      </c>
      <c r="F753" s="80" t="str">
        <v>PCS</v>
      </c>
      <c r="G753" s="80" t="str">
        <v>INWARD</v>
      </c>
      <c r="H753" s="96" t="str">
        <v/>
      </c>
    </row>
    <row r="754" spans="1:8" x14ac:dyDescent="0.25">
      <c r="A754" s="90">
        <v>45762</v>
      </c>
      <c r="B754" s="91" t="str">
        <v>UN 2509</v>
      </c>
      <c r="C754" s="92" t="str">
        <v xml:space="preserve">SEAT NON RETURN VALVE INTER DI  </v>
      </c>
      <c r="D754" s="132">
        <v>2651</v>
      </c>
      <c r="E754" s="92">
        <v>6</v>
      </c>
      <c r="F754" s="92" t="str">
        <v>PCS</v>
      </c>
      <c r="G754" s="92" t="str">
        <v>INWARD</v>
      </c>
      <c r="H754" s="93" t="str">
        <v/>
      </c>
    </row>
    <row r="755" spans="1:8" x14ac:dyDescent="0.25">
      <c r="A755" s="94">
        <v>45762</v>
      </c>
      <c r="B755" s="95" t="str">
        <v>1P 4060 4036 AOOOOB</v>
      </c>
      <c r="C755" s="80" t="str">
        <v>HYD PUMP ESCORT/FT TAMDEM</v>
      </c>
      <c r="D755" s="133">
        <v>2650</v>
      </c>
      <c r="E755" s="80">
        <v>2</v>
      </c>
      <c r="F755" s="80" t="str">
        <v>PCS</v>
      </c>
      <c r="G755" s="80" t="str">
        <v>INWARD</v>
      </c>
      <c r="H755" s="96" t="str">
        <v/>
      </c>
    </row>
    <row r="756" spans="1:8" x14ac:dyDescent="0.25">
      <c r="A756" s="90">
        <v>45761</v>
      </c>
      <c r="B756" s="91" t="str">
        <v>UN 10515</v>
      </c>
      <c r="C756" s="92" t="str">
        <v>SPANDLE BUSH &amp; CENTER PIN MF 285</v>
      </c>
      <c r="D756" s="132" t="str">
        <v>2646 2647 2648</v>
      </c>
      <c r="E756" s="92">
        <v>584</v>
      </c>
      <c r="F756" s="92" t="str">
        <v>PCS</v>
      </c>
      <c r="G756" s="92" t="str">
        <v>INWARD</v>
      </c>
      <c r="H756" s="93">
        <v>0</v>
      </c>
    </row>
    <row r="757" spans="1:8" x14ac:dyDescent="0.25">
      <c r="A757" s="94">
        <v>45761</v>
      </c>
      <c r="B757" s="95">
        <v>3280533100</v>
      </c>
      <c r="C757" s="80" t="str">
        <v>CLUTCH PLATE HMT 4 FAN 18 TEETH</v>
      </c>
      <c r="D757" s="133">
        <v>2649</v>
      </c>
      <c r="E757" s="80">
        <v>16</v>
      </c>
      <c r="F757" s="80" t="str">
        <v>PCS</v>
      </c>
      <c r="G757" s="80" t="str">
        <v>INWARD</v>
      </c>
      <c r="H757" s="96" t="str">
        <v/>
      </c>
    </row>
    <row r="758" spans="1:8" x14ac:dyDescent="0.25">
      <c r="A758" s="90">
        <v>45761</v>
      </c>
      <c r="B758" s="91" t="str">
        <v>UN 2516</v>
      </c>
      <c r="C758" s="92" t="str">
        <v xml:space="preserve">RIDER PIN INTER  </v>
      </c>
      <c r="D758" s="132">
        <v>2645</v>
      </c>
      <c r="E758" s="92">
        <v>6</v>
      </c>
      <c r="F758" s="92" t="str">
        <v>PCS</v>
      </c>
      <c r="G758" s="92" t="str">
        <v>INWARD</v>
      </c>
      <c r="H758" s="93" t="str">
        <v/>
      </c>
    </row>
    <row r="759" spans="1:8" x14ac:dyDescent="0.25">
      <c r="A759" s="94">
        <v>45761</v>
      </c>
      <c r="B759" s="95" t="str">
        <v>UN 3141</v>
      </c>
      <c r="C759" s="80" t="str">
        <v xml:space="preserve">COUNTER SHAFT CIRCLIP INTER  </v>
      </c>
      <c r="D759" s="133">
        <v>2644</v>
      </c>
      <c r="E759" s="80">
        <v>12</v>
      </c>
      <c r="F759" s="80" t="str">
        <v>PCS</v>
      </c>
      <c r="G759" s="80" t="str">
        <v>INWARD</v>
      </c>
      <c r="H759" s="96" t="str">
        <v/>
      </c>
    </row>
    <row r="760" spans="1:8" x14ac:dyDescent="0.25">
      <c r="A760" s="90">
        <v>45761</v>
      </c>
      <c r="B760" s="91" t="str">
        <v>UN 3147</v>
      </c>
      <c r="C760" s="92" t="str">
        <v xml:space="preserve">LIFT PLUG CIRCLIP INTER  </v>
      </c>
      <c r="D760" s="132">
        <v>2643</v>
      </c>
      <c r="E760" s="92">
        <v>12</v>
      </c>
      <c r="F760" s="92" t="str">
        <v>PCS</v>
      </c>
      <c r="G760" s="92" t="str">
        <v>INWARD</v>
      </c>
      <c r="H760" s="93" t="str">
        <v/>
      </c>
    </row>
    <row r="761" spans="1:8" x14ac:dyDescent="0.25">
      <c r="A761" s="94">
        <v>45758</v>
      </c>
      <c r="B761" s="95" t="str">
        <v>3036 AOOOB</v>
      </c>
      <c r="C761" s="80" t="str">
        <v xml:space="preserve">HYD. PUMP SWARAJ XM 2*4 </v>
      </c>
      <c r="D761" s="133">
        <v>1731</v>
      </c>
      <c r="E761" s="80">
        <v>2</v>
      </c>
      <c r="F761" s="80" t="str">
        <v>PCS</v>
      </c>
      <c r="G761" s="80" t="str">
        <v>OUTWARD</v>
      </c>
      <c r="H761" s="96" t="str">
        <v>PUNJAB IRON STORE</v>
      </c>
    </row>
    <row r="762" spans="1:8" x14ac:dyDescent="0.25">
      <c r="A762" s="90">
        <v>45758</v>
      </c>
      <c r="B762" s="91" t="str">
        <v>3052 COOOB</v>
      </c>
      <c r="C762" s="92" t="str">
        <v>HYD PUMP SWARAJ 2*2 HOLE</v>
      </c>
      <c r="D762" s="132">
        <v>1731</v>
      </c>
      <c r="E762" s="92">
        <v>2</v>
      </c>
      <c r="F762" s="92" t="str">
        <v>PCS</v>
      </c>
      <c r="G762" s="92" t="str">
        <v>OUTWARD</v>
      </c>
      <c r="H762" s="93" t="str">
        <v>PUNJAB IRON STORE</v>
      </c>
    </row>
    <row r="763" spans="1:8" x14ac:dyDescent="0.25">
      <c r="A763" s="94">
        <v>45758</v>
      </c>
      <c r="B763" s="95" t="str">
        <v>GK 1728</v>
      </c>
      <c r="C763" s="80" t="str">
        <v xml:space="preserve">PTO SEAL YUVO N/M </v>
      </c>
      <c r="D763" s="133">
        <v>1731</v>
      </c>
      <c r="E763" s="80">
        <v>10</v>
      </c>
      <c r="F763" s="80" t="str">
        <v>PCS</v>
      </c>
      <c r="G763" s="80" t="str">
        <v>OUTWARD</v>
      </c>
      <c r="H763" s="96" t="str">
        <v>PUNJAB IRON STORE</v>
      </c>
    </row>
    <row r="764" spans="1:8" x14ac:dyDescent="0.25">
      <c r="A764" s="90">
        <v>45758</v>
      </c>
      <c r="B764" s="91" t="str">
        <v>GK 1803</v>
      </c>
      <c r="C764" s="92" t="str">
        <v>FRONT WHEEL SEAL OIM SWARAJ 50-72-8</v>
      </c>
      <c r="D764" s="132">
        <v>1731</v>
      </c>
      <c r="E764" s="92">
        <v>40</v>
      </c>
      <c r="F764" s="92" t="str">
        <v>PCS</v>
      </c>
      <c r="G764" s="92" t="str">
        <v>OUTWARD</v>
      </c>
      <c r="H764" s="93" t="str">
        <v>PUNJAB IRON STORE</v>
      </c>
    </row>
    <row r="765" spans="1:8" x14ac:dyDescent="0.25">
      <c r="A765" s="94">
        <v>45758</v>
      </c>
      <c r="B765" s="95" t="str">
        <v>GK 1711</v>
      </c>
      <c r="C765" s="80" t="str">
        <v>FRONT WHEEL MKM (ROTATION TYPE) 48-75-14/17</v>
      </c>
      <c r="D765" s="133">
        <v>1731</v>
      </c>
      <c r="E765" s="80">
        <v>10</v>
      </c>
      <c r="F765" s="80" t="str">
        <v>PCS</v>
      </c>
      <c r="G765" s="80" t="str">
        <v>OUTWARD</v>
      </c>
      <c r="H765" s="96" t="str">
        <v>PUNJAB IRON STORE</v>
      </c>
    </row>
    <row r="766" spans="1:8" x14ac:dyDescent="0.25">
      <c r="A766" s="90">
        <v>45758</v>
      </c>
      <c r="B766" s="91" t="str">
        <v>UN 1126</v>
      </c>
      <c r="C766" s="92" t="str">
        <v>EXHAUST MANIFOLD 3 CYL. ARJUN</v>
      </c>
      <c r="D766" s="132">
        <v>1731</v>
      </c>
      <c r="E766" s="92">
        <v>1</v>
      </c>
      <c r="F766" s="92" t="str">
        <v>PCS</v>
      </c>
      <c r="G766" s="92" t="str">
        <v>OUTWARD</v>
      </c>
      <c r="H766" s="93" t="str">
        <v>PUNJAB IRON STORE</v>
      </c>
    </row>
    <row r="767" spans="1:8" x14ac:dyDescent="0.25">
      <c r="A767" s="94">
        <v>45758</v>
      </c>
      <c r="B767" s="95" t="str">
        <v>R983032309</v>
      </c>
      <c r="C767" s="80" t="str">
        <v>HYD. PUMP SWARAJ 19CC (OUTER)</v>
      </c>
      <c r="D767" s="133">
        <v>1731</v>
      </c>
      <c r="E767" s="80">
        <v>3</v>
      </c>
      <c r="F767" s="80" t="str">
        <v>PCS</v>
      </c>
      <c r="G767" s="80" t="str">
        <v>OUTWARD</v>
      </c>
      <c r="H767" s="96" t="str">
        <v>PUNJAB IRON STORE</v>
      </c>
    </row>
    <row r="768" spans="1:8" x14ac:dyDescent="0.25">
      <c r="A768" s="90">
        <v>45758</v>
      </c>
      <c r="B768" s="91" t="str">
        <v>R983032292</v>
      </c>
      <c r="C768" s="92" t="str">
        <v>HYD PUMP SWARAJ 735 FE 12CC</v>
      </c>
      <c r="D768" s="132">
        <v>1731</v>
      </c>
      <c r="E768" s="92">
        <v>2</v>
      </c>
      <c r="F768" s="92" t="str">
        <v>PCS</v>
      </c>
      <c r="G768" s="92" t="str">
        <v>OUTWARD</v>
      </c>
      <c r="H768" s="93" t="str">
        <v>PUNJAB IRON STORE</v>
      </c>
    </row>
    <row r="769" spans="1:8" x14ac:dyDescent="0.25">
      <c r="A769" s="94">
        <v>45758</v>
      </c>
      <c r="B769" s="95" t="str">
        <v>R983032352</v>
      </c>
      <c r="C769" s="80" t="str">
        <v>HYD PUMP FT45/55 12CC</v>
      </c>
      <c r="D769" s="133">
        <v>1731</v>
      </c>
      <c r="E769" s="80">
        <v>5</v>
      </c>
      <c r="F769" s="80" t="str">
        <v>PCS</v>
      </c>
      <c r="G769" s="80" t="str">
        <v>OUTWARD</v>
      </c>
      <c r="H769" s="96" t="str">
        <v>PUNJAB IRON STORE</v>
      </c>
    </row>
    <row r="770" spans="1:8" x14ac:dyDescent="0.25">
      <c r="A770" s="90">
        <v>45762</v>
      </c>
      <c r="B770" s="91" t="str">
        <v>R983067922</v>
      </c>
      <c r="C770" s="92" t="str">
        <v>HYD.PUMP SWARAJ PTL14CC (POWER STG)</v>
      </c>
      <c r="D770" s="132">
        <v>1762</v>
      </c>
      <c r="E770" s="92">
        <v>2</v>
      </c>
      <c r="F770" s="92" t="str">
        <v>PCS</v>
      </c>
      <c r="G770" s="92" t="str">
        <v>OUTWARD</v>
      </c>
      <c r="H770" s="93" t="str">
        <v>CITY AUTOMOBILES</v>
      </c>
    </row>
    <row r="771" spans="1:8" x14ac:dyDescent="0.25">
      <c r="A771" s="94">
        <v>45762</v>
      </c>
      <c r="B771" s="95" t="str">
        <v>R983020977</v>
      </c>
      <c r="C771" s="80" t="str">
        <v>HYD. PUMP MAHINDRA 14 CC</v>
      </c>
      <c r="D771" s="133">
        <v>1762</v>
      </c>
      <c r="E771" s="80">
        <v>4</v>
      </c>
      <c r="F771" s="80" t="str">
        <v>PCS</v>
      </c>
      <c r="G771" s="80" t="str">
        <v>OUTWARD</v>
      </c>
      <c r="H771" s="96" t="str">
        <v>CITY AUTOMOBILES</v>
      </c>
    </row>
    <row r="772" spans="1:8" x14ac:dyDescent="0.25">
      <c r="A772" s="90">
        <v>45762</v>
      </c>
      <c r="B772" s="91" t="str">
        <v>R983067915</v>
      </c>
      <c r="C772" s="92" t="str">
        <v>HYD. PUMP SONALIKA RX 16CC</v>
      </c>
      <c r="D772" s="132">
        <v>1762</v>
      </c>
      <c r="E772" s="92">
        <v>4</v>
      </c>
      <c r="F772" s="92" t="str">
        <v>PCS</v>
      </c>
      <c r="G772" s="92" t="str">
        <v>OUTWARD</v>
      </c>
      <c r="H772" s="93" t="str">
        <v>CITY AUTOMOBILES</v>
      </c>
    </row>
    <row r="773" spans="1:8" x14ac:dyDescent="0.25">
      <c r="A773" s="94">
        <v>45762</v>
      </c>
      <c r="B773" s="95" t="str">
        <v>R983032309</v>
      </c>
      <c r="C773" s="80" t="str">
        <v>HYD. PUMP SWARAJ 19CC (OUTER)</v>
      </c>
      <c r="D773" s="133">
        <v>1762</v>
      </c>
      <c r="E773" s="80">
        <v>6</v>
      </c>
      <c r="F773" s="80" t="str">
        <v>PCS</v>
      </c>
      <c r="G773" s="80" t="str">
        <v>OUTWARD</v>
      </c>
      <c r="H773" s="96" t="str">
        <v>CITY AUTOMOBILES</v>
      </c>
    </row>
    <row r="774" spans="1:8" x14ac:dyDescent="0.25">
      <c r="A774" s="90">
        <v>45762</v>
      </c>
      <c r="B774" s="91">
        <v>4340459100</v>
      </c>
      <c r="C774" s="92" t="str">
        <v>DIAPHRAGM SPRING</v>
      </c>
      <c r="D774" s="132">
        <v>1762</v>
      </c>
      <c r="E774" s="92">
        <v>25</v>
      </c>
      <c r="F774" s="92" t="str">
        <v>PCS</v>
      </c>
      <c r="G774" s="92" t="str">
        <v>OUTWARD</v>
      </c>
      <c r="H774" s="93" t="str">
        <v>CITY AUTOMOBILES</v>
      </c>
    </row>
    <row r="775" spans="1:8" x14ac:dyDescent="0.25">
      <c r="A775" s="94">
        <v>45762</v>
      </c>
      <c r="B775" s="95">
        <v>4340427100</v>
      </c>
      <c r="C775" s="80" t="str">
        <v>CL. LEVER KIT HMT (60 HP) DCA PIN TY</v>
      </c>
      <c r="D775" s="133">
        <v>1762</v>
      </c>
      <c r="E775" s="80">
        <v>30</v>
      </c>
      <c r="F775" s="80" t="str">
        <v>SET</v>
      </c>
      <c r="G775" s="80" t="str">
        <v>OUTWARD</v>
      </c>
      <c r="H775" s="96" t="str">
        <v>CITY AUTOMOBILES</v>
      </c>
    </row>
    <row r="776" spans="1:8" x14ac:dyDescent="0.25">
      <c r="A776" s="90">
        <v>45762</v>
      </c>
      <c r="B776" s="91">
        <v>3280533100</v>
      </c>
      <c r="C776" s="92" t="str">
        <v>CLUTCH PLATE HMT 4 FAN 18 TEETH</v>
      </c>
      <c r="D776" s="132">
        <v>1762</v>
      </c>
      <c r="E776" s="92">
        <v>10</v>
      </c>
      <c r="F776" s="92" t="str">
        <v>PCS</v>
      </c>
      <c r="G776" s="92" t="str">
        <v>OUTWARD</v>
      </c>
      <c r="H776" s="93" t="str">
        <v>CITY AUTOMOBILES</v>
      </c>
    </row>
    <row r="777" spans="1:8" x14ac:dyDescent="0.25">
      <c r="A777" s="94">
        <v>45762</v>
      </c>
      <c r="B777" s="95" t="str">
        <v>601AD00007C</v>
      </c>
      <c r="C777" s="80" t="str">
        <v>HYD PUMP J.D 5310 W/BRACKET (20CC + 12CC)</v>
      </c>
      <c r="D777" s="133">
        <v>1757</v>
      </c>
      <c r="E777" s="80">
        <v>40</v>
      </c>
      <c r="F777" s="80" t="str">
        <v>PCS</v>
      </c>
      <c r="G777" s="80" t="str">
        <v>OUTWARD</v>
      </c>
      <c r="H777" s="96" t="str">
        <v>SRI NIVASA</v>
      </c>
    </row>
    <row r="778" spans="1:8" x14ac:dyDescent="0.25">
      <c r="A778" s="90">
        <v>45762</v>
      </c>
      <c r="B778" s="91" t="str">
        <v>UN 1135</v>
      </c>
      <c r="C778" s="92" t="str">
        <v>SILENCER INTER DI</v>
      </c>
      <c r="D778" s="132">
        <v>1757</v>
      </c>
      <c r="E778" s="92">
        <v>72</v>
      </c>
      <c r="F778" s="92" t="str">
        <v>PCS</v>
      </c>
      <c r="G778" s="92" t="str">
        <v>OUTWARD</v>
      </c>
      <c r="H778" s="93" t="str">
        <v>SRI NIVASA</v>
      </c>
    </row>
    <row r="779" spans="1:8" x14ac:dyDescent="0.25">
      <c r="A779" s="94">
        <v>45762</v>
      </c>
      <c r="B779" s="95" t="str">
        <v>UN 1151</v>
      </c>
      <c r="C779" s="80" t="str">
        <v>PRE CLEANER ASSEMBLY PVC B/P</v>
      </c>
      <c r="D779" s="133">
        <v>1757</v>
      </c>
      <c r="E779" s="80">
        <v>48</v>
      </c>
      <c r="F779" s="80" t="str">
        <v>PCS</v>
      </c>
      <c r="G779" s="80" t="str">
        <v>OUTWARD</v>
      </c>
      <c r="H779" s="96" t="str">
        <v>SRI NIVASA</v>
      </c>
    </row>
    <row r="780" spans="1:8" x14ac:dyDescent="0.25">
      <c r="A780" s="90">
        <v>45762</v>
      </c>
      <c r="B780" s="91" t="str">
        <v>UN 2414</v>
      </c>
      <c r="C780" s="92" t="str">
        <v xml:space="preserve">SUCTION HOSE CLAMP INTER DI  </v>
      </c>
      <c r="D780" s="132">
        <v>1757</v>
      </c>
      <c r="E780" s="92">
        <v>200</v>
      </c>
      <c r="F780" s="92" t="str">
        <v>PCS</v>
      </c>
      <c r="G780" s="92" t="str">
        <v>OUTWARD</v>
      </c>
      <c r="H780" s="93" t="str">
        <v>SRI NIVASA</v>
      </c>
    </row>
    <row r="781" spans="1:8" x14ac:dyDescent="0.25">
      <c r="A781" s="94">
        <v>45762</v>
      </c>
      <c r="B781" s="95" t="str">
        <v>UN 2413</v>
      </c>
      <c r="C781" s="80" t="str">
        <v xml:space="preserve">HYDRAULIC PUMP ELBOW NST  </v>
      </c>
      <c r="D781" s="133">
        <v>1757</v>
      </c>
      <c r="E781" s="80">
        <v>100</v>
      </c>
      <c r="F781" s="80" t="str">
        <v>PCS</v>
      </c>
      <c r="G781" s="80" t="str">
        <v>OUTWARD</v>
      </c>
      <c r="H781" s="96" t="str">
        <v>SRI NIVASA</v>
      </c>
    </row>
    <row r="782" spans="1:8" x14ac:dyDescent="0.25">
      <c r="A782" s="90">
        <v>45762</v>
      </c>
      <c r="B782" s="91" t="str">
        <v>UN 2412</v>
      </c>
      <c r="C782" s="92" t="str">
        <v xml:space="preserve">HYDRAULIC PUMP ELBOW BIG INTER DI  </v>
      </c>
      <c r="D782" s="132">
        <v>1757</v>
      </c>
      <c r="E782" s="92">
        <v>50</v>
      </c>
      <c r="F782" s="92" t="str">
        <v>PCS</v>
      </c>
      <c r="G782" s="92" t="str">
        <v>OUTWARD</v>
      </c>
      <c r="H782" s="93" t="str">
        <v>SRI NIVASA</v>
      </c>
    </row>
    <row r="783" spans="1:8" x14ac:dyDescent="0.25">
      <c r="A783" s="94">
        <v>45762</v>
      </c>
      <c r="B783" s="95" t="str">
        <v>UN 2411</v>
      </c>
      <c r="C783" s="80" t="str">
        <v xml:space="preserve">HYDRAULIC PUMP ELBOW SMALL INTER DI  </v>
      </c>
      <c r="D783" s="133">
        <v>1757</v>
      </c>
      <c r="E783" s="80">
        <v>90</v>
      </c>
      <c r="F783" s="80" t="str">
        <v>PCS</v>
      </c>
      <c r="G783" s="80" t="str">
        <v>OUTWARD</v>
      </c>
      <c r="H783" s="96" t="str">
        <v>SRI NIVASA</v>
      </c>
    </row>
    <row r="784" spans="1:8" x14ac:dyDescent="0.25">
      <c r="A784" s="90">
        <v>45762</v>
      </c>
      <c r="B784" s="91" t="str">
        <v>GK 977/UN 1374</v>
      </c>
      <c r="C784" s="92" t="str">
        <v>CENTER PIN MAHINDRA NST (PATTI TYPE)</v>
      </c>
      <c r="D784" s="132">
        <v>1757</v>
      </c>
      <c r="E784" s="92">
        <v>60</v>
      </c>
      <c r="F784" s="92" t="str">
        <v>PCS</v>
      </c>
      <c r="G784" s="92" t="str">
        <v>OUTWARD</v>
      </c>
      <c r="H784" s="93" t="str">
        <v>SRI NIVASA</v>
      </c>
    </row>
    <row r="785" spans="1:8" x14ac:dyDescent="0.25">
      <c r="A785" s="94">
        <v>45762</v>
      </c>
      <c r="B785" s="95" t="str">
        <v>UN 3467</v>
      </c>
      <c r="C785" s="80" t="str">
        <v xml:space="preserve">BATTERY BOX COVER (SMALL) INTER  </v>
      </c>
      <c r="D785" s="133">
        <v>1757</v>
      </c>
      <c r="E785" s="80">
        <v>10</v>
      </c>
      <c r="F785" s="80" t="str">
        <v>PCS</v>
      </c>
      <c r="G785" s="80" t="str">
        <v>OUTWARD</v>
      </c>
      <c r="H785" s="96" t="str">
        <v>SRI NIVASA</v>
      </c>
    </row>
    <row r="786" spans="1:8" x14ac:dyDescent="0.25">
      <c r="A786" s="90">
        <v>45762</v>
      </c>
      <c r="B786" s="91" t="str">
        <v>UN 3466</v>
      </c>
      <c r="C786" s="92" t="str">
        <v xml:space="preserve">BATTERY BOX COVER (BIG) INTER  </v>
      </c>
      <c r="D786" s="132">
        <v>1757</v>
      </c>
      <c r="E786" s="92">
        <v>10</v>
      </c>
      <c r="F786" s="92" t="str">
        <v>PCS</v>
      </c>
      <c r="G786" s="92" t="str">
        <v>OUTWARD</v>
      </c>
      <c r="H786" s="93" t="str">
        <v>SRI NIVASA</v>
      </c>
    </row>
    <row r="787" spans="1:8" x14ac:dyDescent="0.25">
      <c r="A787" s="94">
        <v>45762</v>
      </c>
      <c r="B787" s="95" t="str">
        <v>UN 3408</v>
      </c>
      <c r="C787" s="80" t="str">
        <v xml:space="preserve">BATTERY BOX MKM N/M (SMALL)  </v>
      </c>
      <c r="D787" s="133">
        <v>1757</v>
      </c>
      <c r="E787" s="80">
        <v>24</v>
      </c>
      <c r="F787" s="80" t="str">
        <v>SET</v>
      </c>
      <c r="G787" s="80" t="str">
        <v>OUTWARD</v>
      </c>
      <c r="H787" s="96" t="str">
        <v>SRI NIVASA</v>
      </c>
    </row>
    <row r="788" spans="1:8" x14ac:dyDescent="0.25">
      <c r="A788" s="90">
        <v>45763</v>
      </c>
      <c r="B788" s="91" t="str">
        <v>4040 4027 CTMMTO</v>
      </c>
      <c r="C788" s="92" t="str">
        <v xml:space="preserve">HYD PUMP M&amp;M Y M/F </v>
      </c>
      <c r="D788" s="132">
        <v>1766</v>
      </c>
      <c r="E788" s="92">
        <v>10</v>
      </c>
      <c r="F788" s="92" t="str">
        <v>PCS</v>
      </c>
      <c r="G788" s="92" t="str">
        <v>OUTWARD</v>
      </c>
      <c r="H788" s="93" t="str">
        <v>SRI NIVASA</v>
      </c>
    </row>
    <row r="789" spans="1:8" x14ac:dyDescent="0.25">
      <c r="A789" s="94">
        <v>45763</v>
      </c>
      <c r="B789" s="95" t="str">
        <v>GK 003 A/UN 3695 A</v>
      </c>
      <c r="C789" s="80" t="str">
        <v>OIL BRAKE PLATE  MKM N/M (THIN) 6.5" 18 TEETH</v>
      </c>
      <c r="D789" s="133">
        <v>1766</v>
      </c>
      <c r="E789" s="80">
        <v>86</v>
      </c>
      <c r="F789" s="80" t="str">
        <v>PCS</v>
      </c>
      <c r="G789" s="80" t="str">
        <v>OUTWARD</v>
      </c>
      <c r="H789" s="96" t="str">
        <v>SRI NIVASA</v>
      </c>
    </row>
    <row r="790" spans="1:8" x14ac:dyDescent="0.25">
      <c r="A790" s="90">
        <v>45763</v>
      </c>
      <c r="B790" s="91" t="str">
        <v>GK 1233</v>
      </c>
      <c r="C790" s="92" t="str">
        <v>OIL FILTER INTER DI SPIN ON</v>
      </c>
      <c r="D790" s="132">
        <v>1766</v>
      </c>
      <c r="E790" s="92">
        <v>50</v>
      </c>
      <c r="F790" s="92" t="str">
        <v>PCS</v>
      </c>
      <c r="G790" s="92" t="str">
        <v>OUTWARD</v>
      </c>
      <c r="H790" s="93" t="str">
        <v>SRI NIVASA</v>
      </c>
    </row>
    <row r="791" spans="1:8" x14ac:dyDescent="0.25">
      <c r="A791" s="94">
        <v>45763</v>
      </c>
      <c r="B791" s="95" t="str">
        <v>GK 1221</v>
      </c>
      <c r="C791" s="80" t="str">
        <v>DIESEL FILTER SET (0.5 LTR) COIL + NAMADA  (SET OF 2)</v>
      </c>
      <c r="D791" s="133">
        <v>1766</v>
      </c>
      <c r="E791" s="80">
        <v>100</v>
      </c>
      <c r="F791" s="80" t="str">
        <v>SET</v>
      </c>
      <c r="G791" s="80" t="str">
        <v>OUTWARD</v>
      </c>
      <c r="H791" s="96" t="str">
        <v>SRI NIVASA</v>
      </c>
    </row>
    <row r="792" spans="1:8" x14ac:dyDescent="0.25">
      <c r="A792" s="90">
        <v>45763</v>
      </c>
      <c r="B792" s="91" t="str">
        <v>UN 2595</v>
      </c>
      <c r="C792" s="92" t="str">
        <v xml:space="preserve">KNUCKLE PIN 585  </v>
      </c>
      <c r="D792" s="132">
        <v>1766</v>
      </c>
      <c r="E792" s="92">
        <v>204</v>
      </c>
      <c r="F792" s="92" t="str">
        <v>PCS</v>
      </c>
      <c r="G792" s="92" t="str">
        <v>OUTWARD</v>
      </c>
      <c r="H792" s="93" t="str">
        <v>SRI NIVASA</v>
      </c>
    </row>
    <row r="793" spans="1:8" x14ac:dyDescent="0.25">
      <c r="A793" s="94">
        <v>45763</v>
      </c>
      <c r="B793" s="95" t="str">
        <v>UN 1678</v>
      </c>
      <c r="C793" s="80" t="str">
        <v>TOOL BOX INTER DI</v>
      </c>
      <c r="D793" s="133">
        <v>1765</v>
      </c>
      <c r="E793" s="80">
        <v>80</v>
      </c>
      <c r="F793" s="80" t="str">
        <v>PCS</v>
      </c>
      <c r="G793" s="80" t="str">
        <v>OUTWARD</v>
      </c>
      <c r="H793" s="96" t="str">
        <v>SRI NIVASA</v>
      </c>
    </row>
    <row r="794" spans="1:8" x14ac:dyDescent="0.25">
      <c r="A794" s="90">
        <v>45763</v>
      </c>
      <c r="B794" s="91" t="str">
        <v>GK 564/UN 1460</v>
      </c>
      <c r="C794" s="92" t="str">
        <v>TIE ROD ASSY. (80 MM) MKM</v>
      </c>
      <c r="D794" s="132">
        <v>1765</v>
      </c>
      <c r="E794" s="92">
        <v>4</v>
      </c>
      <c r="F794" s="92" t="str">
        <v>PCS</v>
      </c>
      <c r="G794" s="92" t="str">
        <v>OUTWARD</v>
      </c>
      <c r="H794" s="93" t="str">
        <v>SRI NIVASA</v>
      </c>
    </row>
    <row r="795" spans="1:8" x14ac:dyDescent="0.25">
      <c r="A795" s="94">
        <v>45763</v>
      </c>
      <c r="B795" s="95" t="str">
        <v>UN 1158</v>
      </c>
      <c r="C795" s="80" t="str">
        <v>AIR CLEANER GLASS WHITE INTER</v>
      </c>
      <c r="D795" s="133">
        <v>1765</v>
      </c>
      <c r="E795" s="80">
        <v>120</v>
      </c>
      <c r="F795" s="80" t="str">
        <v>PCS</v>
      </c>
      <c r="G795" s="80" t="str">
        <v>OUTWARD</v>
      </c>
      <c r="H795" s="96" t="str">
        <v>SRI NIVASA</v>
      </c>
    </row>
    <row r="796" spans="1:8" x14ac:dyDescent="0.25">
      <c r="A796" s="90">
        <v>45763</v>
      </c>
      <c r="B796" s="91" t="str">
        <v>UN 1441</v>
      </c>
      <c r="C796" s="92" t="str">
        <v>STARING KNUCKLE ARM (POWER STG) RH STEEL MKM</v>
      </c>
      <c r="D796" s="132">
        <v>1765</v>
      </c>
      <c r="E796" s="92">
        <v>5</v>
      </c>
      <c r="F796" s="92" t="str">
        <v>PCS</v>
      </c>
      <c r="G796" s="92" t="str">
        <v>OUTWARD</v>
      </c>
      <c r="H796" s="93" t="str">
        <v>SRI NIVASA</v>
      </c>
    </row>
    <row r="797" spans="1:8" x14ac:dyDescent="0.25">
      <c r="A797" s="94">
        <v>45763</v>
      </c>
      <c r="B797" s="95" t="str">
        <v>UN 1440 A</v>
      </c>
      <c r="C797" s="80" t="str">
        <v>STARING KNUCKLE ARM LH STEEL MKM</v>
      </c>
      <c r="D797" s="133">
        <v>1765</v>
      </c>
      <c r="E797" s="80">
        <v>10</v>
      </c>
      <c r="F797" s="80" t="str">
        <v>PCS</v>
      </c>
      <c r="G797" s="80" t="str">
        <v>OUTWARD</v>
      </c>
      <c r="H797" s="96" t="str">
        <v>SRI NIVASA</v>
      </c>
    </row>
    <row r="798" spans="1:8" x14ac:dyDescent="0.25">
      <c r="A798" s="90">
        <v>45763</v>
      </c>
      <c r="B798" s="91" t="str">
        <v>UN 3113</v>
      </c>
      <c r="C798" s="92" t="str">
        <v xml:space="preserve">SPINDLE SHIM THICK INTER  </v>
      </c>
      <c r="D798" s="132">
        <v>1765</v>
      </c>
      <c r="E798" s="92">
        <v>204</v>
      </c>
      <c r="F798" s="92" t="str">
        <v>DOZEN</v>
      </c>
      <c r="G798" s="92" t="str">
        <v>OUTWARD</v>
      </c>
      <c r="H798" s="93" t="str">
        <v>SRI NIVASA</v>
      </c>
    </row>
    <row r="799" spans="1:8" x14ac:dyDescent="0.25">
      <c r="A799" s="94">
        <v>45763</v>
      </c>
      <c r="B799" s="95" t="str">
        <v>UN 3316</v>
      </c>
      <c r="C799" s="80" t="str">
        <v xml:space="preserve">FRONT WHEEL WASHER INTER DI  </v>
      </c>
      <c r="D799" s="133">
        <v>1765</v>
      </c>
      <c r="E799" s="80">
        <v>60</v>
      </c>
      <c r="F799" s="80" t="str">
        <v>PCS</v>
      </c>
      <c r="G799" s="80" t="str">
        <v>OUTWARD</v>
      </c>
      <c r="H799" s="96" t="str">
        <v>SRI NIVASA</v>
      </c>
    </row>
    <row r="800" spans="1:8" x14ac:dyDescent="0.25">
      <c r="A800" s="90">
        <v>45763</v>
      </c>
      <c r="B800" s="91" t="str">
        <v>UN 2747</v>
      </c>
      <c r="C800" s="92" t="str">
        <v xml:space="preserve">FRONT SUPPORT BUSH (SET OF 2) NST  </v>
      </c>
      <c r="D800" s="132">
        <v>1765</v>
      </c>
      <c r="E800" s="92">
        <v>100</v>
      </c>
      <c r="F800" s="92" t="str">
        <v>SET</v>
      </c>
      <c r="G800" s="92" t="str">
        <v>OUTWARD</v>
      </c>
      <c r="H800" s="93" t="str">
        <v>SRI NIVASA</v>
      </c>
    </row>
    <row r="801" spans="1:8" x14ac:dyDescent="0.25">
      <c r="A801" s="94">
        <v>45763</v>
      </c>
      <c r="B801" s="95" t="str">
        <v>UN 2635 A</v>
      </c>
      <c r="C801" s="80" t="str">
        <v xml:space="preserve">CHECK CHAIN ASSY SMALL END BIG U (O.E.) NST  </v>
      </c>
      <c r="D801" s="133">
        <v>1765</v>
      </c>
      <c r="E801" s="80">
        <v>15</v>
      </c>
      <c r="F801" s="80" t="str">
        <v>PCS</v>
      </c>
      <c r="G801" s="80" t="str">
        <v>OUTWARD</v>
      </c>
      <c r="H801" s="96" t="str">
        <v>SRI NIVASA</v>
      </c>
    </row>
    <row r="802" spans="1:8" x14ac:dyDescent="0.25">
      <c r="A802" s="90">
        <v>45763</v>
      </c>
      <c r="B802" s="91" t="str">
        <v>UN 2637 D</v>
      </c>
      <c r="C802" s="92" t="str">
        <v>CHECK CHAIN ASSY. JOHN DEERE  O.E</v>
      </c>
      <c r="D802" s="132">
        <v>1765</v>
      </c>
      <c r="E802" s="92">
        <v>80</v>
      </c>
      <c r="F802" s="92" t="str">
        <v>PCS</v>
      </c>
      <c r="G802" s="92" t="str">
        <v>OUTWARD</v>
      </c>
      <c r="H802" s="93" t="str">
        <v>SRI NIVASA</v>
      </c>
    </row>
    <row r="803" spans="1:8" x14ac:dyDescent="0.25">
      <c r="A803" s="94">
        <v>45763</v>
      </c>
      <c r="B803" s="95" t="str">
        <v>UN 3336</v>
      </c>
      <c r="C803" s="80" t="str">
        <v xml:space="preserve">CENTRE PIN WASHER INTER  </v>
      </c>
      <c r="D803" s="133">
        <v>1765</v>
      </c>
      <c r="E803" s="80">
        <v>204</v>
      </c>
      <c r="F803" s="80" t="str">
        <v>PCS</v>
      </c>
      <c r="G803" s="80" t="str">
        <v>OUTWARD</v>
      </c>
      <c r="H803" s="96" t="str">
        <v>SRI NIVASA</v>
      </c>
    </row>
    <row r="804" spans="1:8" x14ac:dyDescent="0.25">
      <c r="A804" s="90">
        <v>45763</v>
      </c>
      <c r="B804" s="91" t="str">
        <v>UN 1963A</v>
      </c>
      <c r="C804" s="92" t="str">
        <v>BREAK HOUSING RH (COMPLETE) INTER DI</v>
      </c>
      <c r="D804" s="132">
        <v>1765</v>
      </c>
      <c r="E804" s="92">
        <v>4</v>
      </c>
      <c r="F804" s="92" t="str">
        <v>SET</v>
      </c>
      <c r="G804" s="92" t="str">
        <v>OUTWARD</v>
      </c>
      <c r="H804" s="93" t="str">
        <v>SRI NIVASA</v>
      </c>
    </row>
    <row r="805" spans="1:8" x14ac:dyDescent="0.25">
      <c r="A805" s="94">
        <v>45761</v>
      </c>
      <c r="B805" s="95" t="str">
        <v>UN 3174</v>
      </c>
      <c r="C805" s="80" t="str">
        <v xml:space="preserve">GEAR BOX DOWEL W/CIRCLIP (O.E) SARPANCH  </v>
      </c>
      <c r="D805" s="133">
        <v>2642</v>
      </c>
      <c r="E805" s="80">
        <v>2</v>
      </c>
      <c r="F805" s="80" t="str">
        <v>SET</v>
      </c>
      <c r="G805" s="80" t="str">
        <v>INWARD</v>
      </c>
      <c r="H805" s="96" t="str">
        <v/>
      </c>
    </row>
    <row r="806" spans="1:8" x14ac:dyDescent="0.25">
      <c r="A806" s="90">
        <v>45761</v>
      </c>
      <c r="B806" s="91" t="str">
        <v>UN 2939</v>
      </c>
      <c r="C806" s="92" t="str">
        <v xml:space="preserve">A.C. MESH BEEDING BOTTOM GROOVE TYPE(O.E) INTER DI  </v>
      </c>
      <c r="D806" s="132">
        <v>2641</v>
      </c>
      <c r="E806" s="92">
        <v>24</v>
      </c>
      <c r="F806" s="92" t="str">
        <v>PCS</v>
      </c>
      <c r="G806" s="92" t="str">
        <v>INWARD</v>
      </c>
      <c r="H806" s="93" t="str">
        <v/>
      </c>
    </row>
    <row r="807" spans="1:8" x14ac:dyDescent="0.25">
      <c r="A807" s="94">
        <v>45761</v>
      </c>
      <c r="B807" s="95" t="str">
        <v>UN 2921</v>
      </c>
      <c r="C807" s="80" t="str">
        <v xml:space="preserve">RADIATOR HOSE TOP EPDM INTER DI  </v>
      </c>
      <c r="D807" s="133">
        <v>2640</v>
      </c>
      <c r="E807" s="80">
        <v>4</v>
      </c>
      <c r="F807" s="80" t="str">
        <v>PCS</v>
      </c>
      <c r="G807" s="80" t="str">
        <v>INWARD</v>
      </c>
      <c r="H807" s="96" t="str">
        <v/>
      </c>
    </row>
    <row r="808" spans="1:8" x14ac:dyDescent="0.25">
      <c r="A808" s="90">
        <v>45761</v>
      </c>
      <c r="B808" s="91" t="str">
        <v>UN 2922</v>
      </c>
      <c r="C808" s="92" t="str">
        <v xml:space="preserve">RADIATOR HOSE BOTTOM EPDM INTER DI  </v>
      </c>
      <c r="D808" s="132">
        <v>2639</v>
      </c>
      <c r="E808" s="92">
        <v>6</v>
      </c>
      <c r="F808" s="92" t="str">
        <v>PCS</v>
      </c>
      <c r="G808" s="92" t="str">
        <v>INWARD</v>
      </c>
      <c r="H808" s="93" t="str">
        <v/>
      </c>
    </row>
    <row r="809" spans="1:8" x14ac:dyDescent="0.25">
      <c r="A809" s="94">
        <v>45761</v>
      </c>
      <c r="B809" s="95" t="str">
        <v>UN 3171 A</v>
      </c>
      <c r="C809" s="80" t="str">
        <v xml:space="preserve">DIFFERENTIAL DOWEL (INNER) INTER  </v>
      </c>
      <c r="D809" s="133">
        <v>2638</v>
      </c>
      <c r="E809" s="80">
        <v>24</v>
      </c>
      <c r="F809" s="80" t="str">
        <v>PCS</v>
      </c>
      <c r="G809" s="80" t="str">
        <v>INWARD</v>
      </c>
      <c r="H809" s="96" t="str">
        <v/>
      </c>
    </row>
    <row r="810" spans="1:8" x14ac:dyDescent="0.25">
      <c r="A810" s="90">
        <v>45761</v>
      </c>
      <c r="B810" s="91" t="str">
        <v>UN 3171</v>
      </c>
      <c r="C810" s="92" t="str">
        <v xml:space="preserve">DIFFERENTIAL DOWEL INTER  </v>
      </c>
      <c r="D810" s="132">
        <v>2637</v>
      </c>
      <c r="E810" s="92">
        <v>24</v>
      </c>
      <c r="F810" s="92" t="str">
        <v>PCS</v>
      </c>
      <c r="G810" s="92" t="str">
        <v>INWARD</v>
      </c>
      <c r="H810" s="93" t="str">
        <v/>
      </c>
    </row>
    <row r="811" spans="1:8" x14ac:dyDescent="0.25">
      <c r="A811" s="94">
        <v>45761</v>
      </c>
      <c r="B811" s="95" t="str">
        <v>UN 1872</v>
      </c>
      <c r="C811" s="80" t="str">
        <v>DIFFERENTIAL LOCK ARJUN</v>
      </c>
      <c r="D811" s="133">
        <v>2636</v>
      </c>
      <c r="E811" s="80">
        <v>24</v>
      </c>
      <c r="F811" s="80" t="str">
        <v>PCS</v>
      </c>
      <c r="G811" s="80" t="str">
        <v>INWARD</v>
      </c>
      <c r="H811" s="96" t="str">
        <v/>
      </c>
    </row>
    <row r="812" spans="1:8" x14ac:dyDescent="0.25">
      <c r="A812" s="90">
        <v>45761</v>
      </c>
      <c r="B812" s="91" t="str">
        <v>STAR BODY BEARING (IOK 455220)</v>
      </c>
      <c r="C812" s="92" t="str">
        <v>STAR BODY BEARING (IOK 455220)</v>
      </c>
      <c r="D812" s="132">
        <v>2635</v>
      </c>
      <c r="E812" s="92">
        <v>10</v>
      </c>
      <c r="F812" s="92" t="str">
        <v>PCS</v>
      </c>
      <c r="G812" s="92" t="str">
        <v>INWARD</v>
      </c>
      <c r="H812" s="93" t="str">
        <v/>
      </c>
    </row>
    <row r="813" spans="1:8" x14ac:dyDescent="0.25">
      <c r="A813" s="94">
        <v>45761</v>
      </c>
      <c r="B813" s="95" t="str">
        <v>UN 2883</v>
      </c>
      <c r="C813" s="80" t="str">
        <v xml:space="preserve">ROCKER SPRING INTER DI  </v>
      </c>
      <c r="D813" s="133">
        <v>2634</v>
      </c>
      <c r="E813" s="80">
        <v>12</v>
      </c>
      <c r="F813" s="80" t="str">
        <v>PCS</v>
      </c>
      <c r="G813" s="80" t="str">
        <v>INWARD</v>
      </c>
      <c r="H813" s="96" t="str">
        <v/>
      </c>
    </row>
    <row r="814" spans="1:8" x14ac:dyDescent="0.25">
      <c r="A814" s="90">
        <v>45763</v>
      </c>
      <c r="B814" s="91" t="str">
        <v>GK 234</v>
      </c>
      <c r="C814" s="92" t="str">
        <v>BRAKE DISC PLATE SWARAJ 855</v>
      </c>
      <c r="D814" s="132">
        <v>1769</v>
      </c>
      <c r="E814" s="92">
        <v>10</v>
      </c>
      <c r="F814" s="92" t="str">
        <v>PCS</v>
      </c>
      <c r="G814" s="92" t="str">
        <v>OUTWARD</v>
      </c>
      <c r="H814" s="93" t="str">
        <v>SHOP</v>
      </c>
    </row>
    <row r="815" spans="1:8" x14ac:dyDescent="0.25">
      <c r="A815" s="94">
        <v>45763</v>
      </c>
      <c r="B815" s="95" t="str">
        <v>GK 988</v>
      </c>
      <c r="C815" s="80" t="str">
        <v>CENTER PIN  SWARAJ 855 (14")</v>
      </c>
      <c r="D815" s="133">
        <v>1769</v>
      </c>
      <c r="E815" s="80">
        <v>5</v>
      </c>
      <c r="F815" s="80" t="str">
        <v>PCS</v>
      </c>
      <c r="G815" s="80" t="str">
        <v>OUTWARD</v>
      </c>
      <c r="H815" s="96" t="str">
        <v>SHOP</v>
      </c>
    </row>
    <row r="816" spans="1:8" x14ac:dyDescent="0.25">
      <c r="A816" s="90">
        <v>45763</v>
      </c>
      <c r="B816" s="91" t="str">
        <v>UN 1818</v>
      </c>
      <c r="C816" s="92" t="str">
        <v>GEAR FORK 1st REVERSE NST</v>
      </c>
      <c r="D816" s="132">
        <v>1769</v>
      </c>
      <c r="E816" s="92">
        <v>2</v>
      </c>
      <c r="F816" s="92" t="str">
        <v>PCS</v>
      </c>
      <c r="G816" s="92" t="str">
        <v>OUTWARD</v>
      </c>
      <c r="H816" s="93" t="str">
        <v>SHOP</v>
      </c>
    </row>
    <row r="817" spans="1:8" x14ac:dyDescent="0.25">
      <c r="A817" s="94">
        <v>45763</v>
      </c>
      <c r="B817" s="95" t="str">
        <v>R12029</v>
      </c>
      <c r="C817" s="80" t="str">
        <v>CLUTCH P. MF245 CUPA TYPE 12" ASBESTOS</v>
      </c>
      <c r="D817" s="133">
        <v>1769</v>
      </c>
      <c r="E817" s="80">
        <v>2</v>
      </c>
      <c r="F817" s="80" t="str">
        <v>PCS</v>
      </c>
      <c r="G817" s="80" t="str">
        <v>OUTWARD</v>
      </c>
      <c r="H817" s="96" t="str">
        <v>SHOP</v>
      </c>
    </row>
    <row r="818" spans="1:8" x14ac:dyDescent="0.25">
      <c r="A818" s="90">
        <v>45763</v>
      </c>
      <c r="B818" s="91">
        <v>4340460100</v>
      </c>
      <c r="C818" s="92" t="str">
        <v>P.P TAWA ARJUN MAIN D/CLUTCH</v>
      </c>
      <c r="D818" s="132">
        <v>1769</v>
      </c>
      <c r="E818" s="92">
        <v>2</v>
      </c>
      <c r="F818" s="92" t="str">
        <v>PCS</v>
      </c>
      <c r="G818" s="92" t="str">
        <v>OUTWARD</v>
      </c>
      <c r="H818" s="93" t="str">
        <v>SHOP</v>
      </c>
    </row>
    <row r="819" spans="1:8" x14ac:dyDescent="0.25">
      <c r="A819" s="94">
        <v>45763</v>
      </c>
      <c r="B819" s="95">
        <v>3280503100</v>
      </c>
      <c r="C819" s="80" t="str">
        <v>PTO PLATE SWRAJ SINGLE CLUTCH PUC-00</v>
      </c>
      <c r="D819" s="133">
        <v>1769</v>
      </c>
      <c r="E819" s="80">
        <v>4</v>
      </c>
      <c r="F819" s="80" t="str">
        <v>PCS</v>
      </c>
      <c r="G819" s="80" t="str">
        <v>OUTWARD</v>
      </c>
      <c r="H819" s="96" t="str">
        <v>SHOP</v>
      </c>
    </row>
    <row r="820" spans="1:8" x14ac:dyDescent="0.25">
      <c r="A820" s="90">
        <v>45763</v>
      </c>
      <c r="B820" s="91">
        <v>3280845100</v>
      </c>
      <c r="C820" s="92" t="str">
        <v>CLUTCH PLATE ARJUN 5 WING (PMV-02)</v>
      </c>
      <c r="D820" s="132">
        <v>1769</v>
      </c>
      <c r="E820" s="92">
        <v>4</v>
      </c>
      <c r="F820" s="92" t="str">
        <v>PCS</v>
      </c>
      <c r="G820" s="92" t="str">
        <v>OUTWARD</v>
      </c>
      <c r="H820" s="93" t="str">
        <v>SHOP</v>
      </c>
    </row>
    <row r="821" spans="1:8" x14ac:dyDescent="0.25">
      <c r="A821" s="94">
        <v>45763</v>
      </c>
      <c r="B821" s="95" t="str">
        <v>UN 1678</v>
      </c>
      <c r="C821" s="80" t="str">
        <v>TOOL BOX INTER DI</v>
      </c>
      <c r="D821" s="133">
        <v>1769</v>
      </c>
      <c r="E821" s="80">
        <v>10</v>
      </c>
      <c r="F821" s="80" t="str">
        <v>PCS</v>
      </c>
      <c r="G821" s="80" t="str">
        <v>OUTWARD</v>
      </c>
      <c r="H821" s="96" t="str">
        <v>SHOP</v>
      </c>
    </row>
    <row r="822" spans="1:8" x14ac:dyDescent="0.25">
      <c r="A822" s="90">
        <v>45763</v>
      </c>
      <c r="B822" s="91" t="str">
        <v>R983020977</v>
      </c>
      <c r="C822" s="92" t="str">
        <v>HYD. PUMP MAHINDRA 14 CC</v>
      </c>
      <c r="D822" s="132">
        <v>1769</v>
      </c>
      <c r="E822" s="92">
        <v>16</v>
      </c>
      <c r="F822" s="92" t="str">
        <v>PCS</v>
      </c>
      <c r="G822" s="92" t="str">
        <v>OUTWARD</v>
      </c>
      <c r="H822" s="93" t="str">
        <v>SHOP</v>
      </c>
    </row>
    <row r="823" spans="1:8" x14ac:dyDescent="0.25">
      <c r="A823" s="94">
        <v>45763</v>
      </c>
      <c r="B823" s="95" t="str">
        <v>UN 219</v>
      </c>
      <c r="C823" s="80" t="str">
        <v>POWER STG. PIPE (BIG) JD</v>
      </c>
      <c r="D823" s="133">
        <v>1769</v>
      </c>
      <c r="E823" s="80">
        <v>10</v>
      </c>
      <c r="F823" s="80" t="str">
        <v>PCS</v>
      </c>
      <c r="G823" s="80" t="str">
        <v>OUTWARD</v>
      </c>
      <c r="H823" s="96" t="str">
        <v>SHOP</v>
      </c>
    </row>
    <row r="824" spans="1:8" x14ac:dyDescent="0.25">
      <c r="A824" s="90">
        <v>45763</v>
      </c>
      <c r="B824" s="91" t="str">
        <v>UN 3624</v>
      </c>
      <c r="C824" s="92" t="str">
        <v xml:space="preserve"> POWER STARING HOSE (SET OF 2) ARJUN  </v>
      </c>
      <c r="D824" s="132">
        <v>1769</v>
      </c>
      <c r="E824" s="92">
        <v>9</v>
      </c>
      <c r="F824" s="92" t="str">
        <v>SET</v>
      </c>
      <c r="G824" s="92" t="str">
        <v>OUTWARD</v>
      </c>
      <c r="H824" s="93" t="str">
        <v>SHOP</v>
      </c>
    </row>
    <row r="825" spans="1:8" x14ac:dyDescent="0.25">
      <c r="A825" s="94">
        <v>45763</v>
      </c>
      <c r="B825" s="95" t="str">
        <v>UN 2420</v>
      </c>
      <c r="C825" s="80" t="str">
        <v xml:space="preserve">SUCTION FILTER MKM  </v>
      </c>
      <c r="D825" s="133">
        <v>1769</v>
      </c>
      <c r="E825" s="80">
        <v>6</v>
      </c>
      <c r="F825" s="80" t="str">
        <v>PCS</v>
      </c>
      <c r="G825" s="80" t="str">
        <v>OUTWARD</v>
      </c>
      <c r="H825" s="96" t="str">
        <v>SHOP</v>
      </c>
    </row>
    <row r="826" spans="1:8" x14ac:dyDescent="0.25">
      <c r="A826" s="90">
        <v>45763</v>
      </c>
      <c r="B826" s="91" t="str">
        <v>UN 2422</v>
      </c>
      <c r="C826" s="92" t="str">
        <v xml:space="preserve">SUCTION FILTER NORMAL INTER DI  </v>
      </c>
      <c r="D826" s="132">
        <v>1769</v>
      </c>
      <c r="E826" s="92">
        <v>10</v>
      </c>
      <c r="F826" s="92" t="str">
        <v>PCS</v>
      </c>
      <c r="G826" s="92" t="str">
        <v>OUTWARD</v>
      </c>
      <c r="H826" s="93" t="str">
        <v>SHOP</v>
      </c>
    </row>
    <row r="827" spans="1:8" x14ac:dyDescent="0.25">
      <c r="A827" s="94">
        <v>45763</v>
      </c>
      <c r="B827" s="95" t="str">
        <v>GK 977/UN 1374</v>
      </c>
      <c r="C827" s="80" t="str">
        <v>CENTER PIN MAHINDRA NST (PATTI TYPE)</v>
      </c>
      <c r="D827" s="133">
        <v>1769</v>
      </c>
      <c r="E827" s="80">
        <v>20</v>
      </c>
      <c r="F827" s="80" t="str">
        <v>PCS</v>
      </c>
      <c r="G827" s="80" t="str">
        <v>OUTWARD</v>
      </c>
      <c r="H827" s="96" t="str">
        <v>SHOP</v>
      </c>
    </row>
    <row r="828" spans="1:8" x14ac:dyDescent="0.25">
      <c r="A828" s="90">
        <v>45763</v>
      </c>
      <c r="B828" s="91" t="str">
        <v>UN 3585</v>
      </c>
      <c r="C828" s="92" t="str">
        <v xml:space="preserve">6003188B92 PIPE FILTER TO FIP INTER DI  </v>
      </c>
      <c r="D828" s="132">
        <v>1769</v>
      </c>
      <c r="E828" s="92">
        <v>40</v>
      </c>
      <c r="F828" s="92" t="str">
        <v>PCS</v>
      </c>
      <c r="G828" s="92" t="str">
        <v>OUTWARD</v>
      </c>
      <c r="H828" s="93" t="str">
        <v>SHOP</v>
      </c>
    </row>
    <row r="829" spans="1:8" x14ac:dyDescent="0.25">
      <c r="A829" s="94">
        <v>45763</v>
      </c>
      <c r="B829" s="95" t="str">
        <v>UN 3584</v>
      </c>
      <c r="C829" s="80" t="str">
        <v xml:space="preserve">6003187B91 PIPE FEED PUMP TO FILTER INTER DI  </v>
      </c>
      <c r="D829" s="133">
        <v>1769</v>
      </c>
      <c r="E829" s="80">
        <v>40</v>
      </c>
      <c r="F829" s="80" t="str">
        <v>PCS</v>
      </c>
      <c r="G829" s="80" t="str">
        <v>OUTWARD</v>
      </c>
      <c r="H829" s="96" t="str">
        <v>SHOP</v>
      </c>
    </row>
    <row r="830" spans="1:8" x14ac:dyDescent="0.25">
      <c r="A830" s="90">
        <v>45763</v>
      </c>
      <c r="B830" s="91" t="str">
        <v>R983067915</v>
      </c>
      <c r="C830" s="92" t="str">
        <v>HYD. PUMP SONALIKA RX 16CC</v>
      </c>
      <c r="D830" s="132">
        <v>1770</v>
      </c>
      <c r="E830" s="92">
        <v>16</v>
      </c>
      <c r="F830" s="92" t="str">
        <v>PCS</v>
      </c>
      <c r="G830" s="92" t="str">
        <v>OUTWARD</v>
      </c>
      <c r="H830" s="93" t="str">
        <v>SHOP</v>
      </c>
    </row>
    <row r="831" spans="1:8" x14ac:dyDescent="0.25">
      <c r="A831" s="94">
        <v>45763</v>
      </c>
      <c r="B831" s="95" t="str">
        <v>601AD00024C</v>
      </c>
      <c r="C831" s="80" t="str">
        <v>HYD PUMP SONALIKA DOUBLE DANFOSS</v>
      </c>
      <c r="D831" s="133">
        <v>1770</v>
      </c>
      <c r="E831" s="80">
        <v>2</v>
      </c>
      <c r="F831" s="80" t="str">
        <v>PCS</v>
      </c>
      <c r="G831" s="80" t="str">
        <v>OUTWARD</v>
      </c>
      <c r="H831" s="96" t="str">
        <v>SHOP</v>
      </c>
    </row>
    <row r="832" spans="1:8" x14ac:dyDescent="0.25">
      <c r="A832" s="90">
        <v>45763</v>
      </c>
      <c r="B832" s="91">
        <v>3280533100</v>
      </c>
      <c r="C832" s="92" t="str">
        <v>CLUTCH PLATE HMT 4 FAN 18 TEETH</v>
      </c>
      <c r="D832" s="132">
        <v>1770</v>
      </c>
      <c r="E832" s="92">
        <v>2</v>
      </c>
      <c r="F832" s="92" t="str">
        <v>PCS</v>
      </c>
      <c r="G832" s="92" t="str">
        <v>OUTWARD</v>
      </c>
      <c r="H832" s="93" t="str">
        <v>SHOP</v>
      </c>
    </row>
    <row r="833" spans="1:8" x14ac:dyDescent="0.25">
      <c r="A833" s="94">
        <v>45763</v>
      </c>
      <c r="B833" s="95" t="str">
        <v>GK 225 A</v>
      </c>
      <c r="C833" s="80" t="str">
        <v>BRAKE DISC PLATE MAHINDRA O/S</v>
      </c>
      <c r="D833" s="133">
        <v>1770</v>
      </c>
      <c r="E833" s="80">
        <v>10</v>
      </c>
      <c r="F833" s="80" t="str">
        <v>PCS</v>
      </c>
      <c r="G833" s="80" t="str">
        <v>OUTWARD</v>
      </c>
      <c r="H833" s="96" t="str">
        <v>SHOP</v>
      </c>
    </row>
    <row r="834" spans="1:8" x14ac:dyDescent="0.25">
      <c r="A834" s="90">
        <v>45763</v>
      </c>
      <c r="B834" s="91" t="str">
        <v>R925044</v>
      </c>
      <c r="C834" s="92" t="str">
        <v>P.P ASSY EICHER 241 9.25"</v>
      </c>
      <c r="D834" s="132">
        <v>1770</v>
      </c>
      <c r="E834" s="92">
        <v>2</v>
      </c>
      <c r="F834" s="92" t="str">
        <v>PCS</v>
      </c>
      <c r="G834" s="92" t="str">
        <v>OUTWARD</v>
      </c>
      <c r="H834" s="93" t="str">
        <v>SHOP</v>
      </c>
    </row>
    <row r="835" spans="1:8" x14ac:dyDescent="0.25">
      <c r="A835" s="94">
        <v>45763</v>
      </c>
      <c r="B835" s="95" t="str">
        <v>UN 2635</v>
      </c>
      <c r="C835" s="80" t="str">
        <v xml:space="preserve">CHECK CHAIN ASSY SMALL END BIG U NST  </v>
      </c>
      <c r="D835" s="133">
        <v>1770</v>
      </c>
      <c r="E835" s="80">
        <v>6</v>
      </c>
      <c r="F835" s="80" t="str">
        <v>PCS</v>
      </c>
      <c r="G835" s="80" t="str">
        <v>OUTWARD</v>
      </c>
      <c r="H835" s="96" t="str">
        <v>SHOP</v>
      </c>
    </row>
    <row r="836" spans="1:8" x14ac:dyDescent="0.25">
      <c r="A836" s="90">
        <v>45763</v>
      </c>
      <c r="B836" s="91" t="str">
        <v>R11037</v>
      </c>
      <c r="C836" s="92" t="str">
        <v>CLUTCH PLATE MM434/444 N/A 11"</v>
      </c>
      <c r="D836" s="132">
        <v>1770</v>
      </c>
      <c r="E836" s="92">
        <v>2</v>
      </c>
      <c r="F836" s="92" t="str">
        <v>PCS</v>
      </c>
      <c r="G836" s="92" t="str">
        <v>OUTWARD</v>
      </c>
      <c r="H836" s="93" t="str">
        <v>SHOP</v>
      </c>
    </row>
    <row r="837" spans="1:8" x14ac:dyDescent="0.25">
      <c r="A837" s="94">
        <v>45763</v>
      </c>
      <c r="B837" s="95" t="str">
        <v>R1100173</v>
      </c>
      <c r="C837" s="80" t="str">
        <v>P.P ASSY SW/SK 11" W/O RELASE PLATE</v>
      </c>
      <c r="D837" s="133">
        <v>1770</v>
      </c>
      <c r="E837" s="80">
        <v>2</v>
      </c>
      <c r="F837" s="80" t="str">
        <v>PCS</v>
      </c>
      <c r="G837" s="80" t="str">
        <v>OUTWARD</v>
      </c>
      <c r="H837" s="96" t="str">
        <v>SHOP</v>
      </c>
    </row>
    <row r="838" spans="1:8" x14ac:dyDescent="0.25">
      <c r="A838" s="90">
        <v>45763</v>
      </c>
      <c r="B838" s="91" t="str">
        <v>DS 132</v>
      </c>
      <c r="C838" s="92" t="str">
        <v xml:space="preserve"> HALF AXLE ESCORT 355 (24 T.)</v>
      </c>
      <c r="D838" s="132">
        <v>1770</v>
      </c>
      <c r="E838" s="92">
        <v>4</v>
      </c>
      <c r="F838" s="92" t="str">
        <v>PCS</v>
      </c>
      <c r="G838" s="92" t="str">
        <v>OUTWARD</v>
      </c>
      <c r="H838" s="93" t="str">
        <v>SHOP</v>
      </c>
    </row>
    <row r="839" spans="1:8" x14ac:dyDescent="0.25">
      <c r="A839" s="94">
        <v>45763</v>
      </c>
      <c r="B839" s="95" t="str">
        <v>UN 1814</v>
      </c>
      <c r="C839" s="80" t="str">
        <v>GEAR FORK 1ST REV BHOOMIPUTRA</v>
      </c>
      <c r="D839" s="133">
        <v>1770</v>
      </c>
      <c r="E839" s="80">
        <v>3</v>
      </c>
      <c r="F839" s="80" t="str">
        <v>PCS</v>
      </c>
      <c r="G839" s="80" t="str">
        <v>OUTWARD</v>
      </c>
      <c r="H839" s="96" t="str">
        <v>SHOP</v>
      </c>
    </row>
    <row r="840" spans="1:8" x14ac:dyDescent="0.25">
      <c r="A840" s="90">
        <v>45763</v>
      </c>
      <c r="B840" s="91" t="str">
        <v>GK 232</v>
      </c>
      <c r="C840" s="92" t="str">
        <v>BRAKE DISC PLATE MASSEY</v>
      </c>
      <c r="D840" s="132">
        <v>1770</v>
      </c>
      <c r="E840" s="92">
        <v>6</v>
      </c>
      <c r="F840" s="92" t="str">
        <v>PCS</v>
      </c>
      <c r="G840" s="92" t="str">
        <v>OUTWARD</v>
      </c>
      <c r="H840" s="93" t="str">
        <v>SHOP</v>
      </c>
    </row>
    <row r="841" spans="1:8" x14ac:dyDescent="0.25">
      <c r="A841" s="94">
        <v>45763</v>
      </c>
      <c r="B841" s="95" t="str">
        <v>GK 225</v>
      </c>
      <c r="C841" s="80" t="str">
        <v xml:space="preserve">BRAKE DISC PLATE MAHINDRA </v>
      </c>
      <c r="D841" s="133">
        <v>1770</v>
      </c>
      <c r="E841" s="80">
        <v>10</v>
      </c>
      <c r="F841" s="80" t="str">
        <v>PCS</v>
      </c>
      <c r="G841" s="80" t="str">
        <v>OUTWARD</v>
      </c>
      <c r="H841" s="96" t="str">
        <v>SHOP</v>
      </c>
    </row>
    <row r="842" spans="1:8" x14ac:dyDescent="0.25">
      <c r="A842" s="90">
        <v>45763</v>
      </c>
      <c r="B842" s="91" t="str">
        <v>GK 234 A</v>
      </c>
      <c r="C842" s="92" t="str">
        <v>BRAKE DISC PLATE SWARAJ 855 O/S</v>
      </c>
      <c r="D842" s="132">
        <v>1770</v>
      </c>
      <c r="E842" s="92">
        <v>10</v>
      </c>
      <c r="F842" s="92" t="str">
        <v>PCS</v>
      </c>
      <c r="G842" s="92" t="str">
        <v>OUTWARD</v>
      </c>
      <c r="H842" s="93" t="str">
        <v>SHOP</v>
      </c>
    </row>
    <row r="843" spans="1:8" x14ac:dyDescent="0.25">
      <c r="A843" s="94">
        <v>45763</v>
      </c>
      <c r="B843" s="95" t="str">
        <v>601AD00003C</v>
      </c>
      <c r="C843" s="80" t="str">
        <v>HYD PUMP ARJUN DOUBLE (18CC + 8CC)</v>
      </c>
      <c r="D843" s="133">
        <v>1771</v>
      </c>
      <c r="E843" s="80">
        <v>4</v>
      </c>
      <c r="F843" s="80" t="str">
        <v>PCS</v>
      </c>
      <c r="G843" s="80" t="str">
        <v>OUTWARD</v>
      </c>
      <c r="H843" s="96" t="str">
        <v>PREM MOTOR</v>
      </c>
    </row>
    <row r="844" spans="1:8" x14ac:dyDescent="0.25">
      <c r="A844" s="90">
        <v>45763</v>
      </c>
      <c r="B844" s="91">
        <v>3280860100</v>
      </c>
      <c r="C844" s="92" t="str">
        <v>CLUTCH PLATE M.M 434 DI (10 T, 11")</v>
      </c>
      <c r="D844" s="132">
        <v>1771</v>
      </c>
      <c r="E844" s="92">
        <v>15</v>
      </c>
      <c r="F844" s="92" t="str">
        <v>PCS</v>
      </c>
      <c r="G844" s="92" t="str">
        <v>OUTWARD</v>
      </c>
      <c r="H844" s="93" t="str">
        <v>PREM MOTOR</v>
      </c>
    </row>
    <row r="845" spans="1:8" x14ac:dyDescent="0.25">
      <c r="A845" s="94">
        <v>45763</v>
      </c>
      <c r="B845" s="95" t="str">
        <v>601AD00007C</v>
      </c>
      <c r="C845" s="80" t="str">
        <v>HYD PUMP J.D 5310 W/BRACKET (20CC + 12CC)</v>
      </c>
      <c r="D845" s="133">
        <v>1771</v>
      </c>
      <c r="E845" s="80">
        <v>4</v>
      </c>
      <c r="F845" s="80" t="str">
        <v>PCS</v>
      </c>
      <c r="G845" s="80" t="str">
        <v>OUTWARD</v>
      </c>
      <c r="H845" s="96" t="str">
        <v>PREM MOTOR</v>
      </c>
    </row>
    <row r="846" spans="1:8" x14ac:dyDescent="0.25">
      <c r="A846" s="90">
        <v>45763</v>
      </c>
      <c r="B846" s="91" t="str">
        <v>UN 1337</v>
      </c>
      <c r="C846" s="92" t="str">
        <v>RADIATOR TEA PVC INTER DI</v>
      </c>
      <c r="D846" s="132">
        <v>1752</v>
      </c>
      <c r="E846" s="92">
        <v>72</v>
      </c>
      <c r="F846" s="92" t="str">
        <v>PCS</v>
      </c>
      <c r="G846" s="92" t="str">
        <v>OUTWARD</v>
      </c>
      <c r="H846" s="93" t="str">
        <v>TIKU JI</v>
      </c>
    </row>
    <row r="847" spans="1:8" x14ac:dyDescent="0.25">
      <c r="A847" s="94">
        <v>45763</v>
      </c>
      <c r="B847" s="95" t="str">
        <v>UN 1218</v>
      </c>
      <c r="C847" s="80" t="str">
        <v>ROCKER BRACKET SET OF 3 INTER DI</v>
      </c>
      <c r="D847" s="133">
        <v>1752</v>
      </c>
      <c r="E847" s="80">
        <v>5</v>
      </c>
      <c r="F847" s="80" t="str">
        <v>SET</v>
      </c>
      <c r="G847" s="80" t="str">
        <v>OUTWARD</v>
      </c>
      <c r="H847" s="96" t="str">
        <v>TIKU JI</v>
      </c>
    </row>
    <row r="848" spans="1:8" x14ac:dyDescent="0.25">
      <c r="A848" s="90">
        <v>45763</v>
      </c>
      <c r="B848" s="91" t="str">
        <v>UN 1258</v>
      </c>
      <c r="C848" s="92" t="str">
        <v>OIL PRESSURE SWITCH NST</v>
      </c>
      <c r="D848" s="132">
        <v>1752</v>
      </c>
      <c r="E848" s="92">
        <v>30</v>
      </c>
      <c r="F848" s="92" t="str">
        <v>PCS</v>
      </c>
      <c r="G848" s="92" t="str">
        <v>OUTWARD</v>
      </c>
      <c r="H848" s="93" t="str">
        <v>TIKU JI</v>
      </c>
    </row>
    <row r="849" spans="1:8" x14ac:dyDescent="0.25">
      <c r="A849" s="94">
        <v>45763</v>
      </c>
      <c r="B849" s="95" t="str">
        <v>UN 1926</v>
      </c>
      <c r="C849" s="80" t="str">
        <v>PTO LEVER ASSY THREAD TYPE INTER DI</v>
      </c>
      <c r="D849" s="133">
        <v>1752</v>
      </c>
      <c r="E849" s="80">
        <v>10</v>
      </c>
      <c r="F849" s="80" t="str">
        <v>SET</v>
      </c>
      <c r="G849" s="80" t="str">
        <v>OUTWARD</v>
      </c>
      <c r="H849" s="96" t="str">
        <v>TIKU JI</v>
      </c>
    </row>
    <row r="850" spans="1:8" x14ac:dyDescent="0.25">
      <c r="A850" s="90">
        <v>45761</v>
      </c>
      <c r="B850" s="91" t="str">
        <v>UN 3669</v>
      </c>
      <c r="C850" s="92" t="str">
        <v xml:space="preserve"> BREAK DISC ACTUATING ASSEMBLY SWARAJ 735 6.5" </v>
      </c>
      <c r="D850" s="132">
        <v>1745</v>
      </c>
      <c r="E850" s="92">
        <v>5</v>
      </c>
      <c r="F850" s="92" t="str">
        <v>SET</v>
      </c>
      <c r="G850" s="92" t="str">
        <v>OUTWARD</v>
      </c>
      <c r="H850" s="93" t="str">
        <v>AMIT MOTORS</v>
      </c>
    </row>
    <row r="851" spans="1:8" x14ac:dyDescent="0.25">
      <c r="A851" s="94">
        <v>45761</v>
      </c>
      <c r="B851" s="95" t="str">
        <v>GK 230</v>
      </c>
      <c r="C851" s="80" t="str">
        <v xml:space="preserve">BRAKE DISC PLATE SONALIKA 20 HOLE </v>
      </c>
      <c r="D851" s="133">
        <v>1745</v>
      </c>
      <c r="E851" s="80">
        <v>40</v>
      </c>
      <c r="F851" s="80" t="str">
        <v>PCS</v>
      </c>
      <c r="G851" s="80" t="str">
        <v>OUTWARD</v>
      </c>
      <c r="H851" s="96" t="str">
        <v>AMIT MOTORS</v>
      </c>
    </row>
    <row r="852" spans="1:8" x14ac:dyDescent="0.25">
      <c r="A852" s="90">
        <v>45761</v>
      </c>
      <c r="B852" s="91" t="str">
        <v>GK 001/UN 3694/GK 004</v>
      </c>
      <c r="C852" s="92" t="str">
        <v>OIL BRAKE PLATE  SWARAJ 6.5" 14 TEETH</v>
      </c>
      <c r="D852" s="132">
        <v>1745</v>
      </c>
      <c r="E852" s="92">
        <v>30</v>
      </c>
      <c r="F852" s="92" t="str">
        <v>PCS</v>
      </c>
      <c r="G852" s="92" t="str">
        <v>OUTWARD</v>
      </c>
      <c r="H852" s="93" t="str">
        <v>AMIT MOTORS</v>
      </c>
    </row>
    <row r="853" spans="1:8" x14ac:dyDescent="0.25">
      <c r="A853" s="94">
        <v>45761</v>
      </c>
      <c r="B853" s="95" t="str">
        <v>GK 007/UN 3691</v>
      </c>
      <c r="C853" s="80" t="str">
        <v>OIL BRAKE PLATE  NEW HOLLAND  6.5" 22 TEETH</v>
      </c>
      <c r="D853" s="133">
        <v>1745</v>
      </c>
      <c r="E853" s="80">
        <v>12</v>
      </c>
      <c r="F853" s="80" t="str">
        <v>PCS</v>
      </c>
      <c r="G853" s="80" t="str">
        <v>OUTWARD</v>
      </c>
      <c r="H853" s="96" t="str">
        <v>AMIT MOTORS</v>
      </c>
    </row>
    <row r="854" spans="1:8" x14ac:dyDescent="0.25">
      <c r="A854" s="90">
        <v>45761</v>
      </c>
      <c r="B854" s="91" t="str">
        <v>GK 2440 B</v>
      </c>
      <c r="C854" s="92" t="str">
        <v>TROLLEY PIPE FEMALE + BENJO T 36'' EPDM WITH SPRING</v>
      </c>
      <c r="D854" s="132">
        <v>1745</v>
      </c>
      <c r="E854" s="92">
        <v>40</v>
      </c>
      <c r="F854" s="92" t="str">
        <v>PCS</v>
      </c>
      <c r="G854" s="92" t="str">
        <v>OUTWARD</v>
      </c>
      <c r="H854" s="93" t="str">
        <v>AMIT MOTORS</v>
      </c>
    </row>
    <row r="855" spans="1:8" x14ac:dyDescent="0.25">
      <c r="A855" s="94">
        <v>45762</v>
      </c>
      <c r="B855" s="95" t="str">
        <v>UN 1433 A/GK 1079 A</v>
      </c>
      <c r="C855" s="80" t="str">
        <v xml:space="preserve">FRONT STUB AXLE MAHINDRA MKM (RH) </v>
      </c>
      <c r="D855" s="133">
        <v>1755</v>
      </c>
      <c r="E855" s="80">
        <v>4</v>
      </c>
      <c r="F855" s="80" t="str">
        <v>PCS</v>
      </c>
      <c r="G855" s="80" t="str">
        <v>OUTWARD</v>
      </c>
      <c r="H855" s="96" t="str">
        <v>VENKATA SAI</v>
      </c>
    </row>
    <row r="856" spans="1:8" x14ac:dyDescent="0.25">
      <c r="A856" s="90">
        <v>45762</v>
      </c>
      <c r="B856" s="91" t="str">
        <v>UN 1433/GK 1079</v>
      </c>
      <c r="C856" s="92" t="str">
        <v xml:space="preserve">FRONT STUB AXLE MAHINDRA MKM (LH) </v>
      </c>
      <c r="D856" s="132">
        <v>1755</v>
      </c>
      <c r="E856" s="92">
        <v>4</v>
      </c>
      <c r="F856" s="92" t="str">
        <v>PCS</v>
      </c>
      <c r="G856" s="92" t="str">
        <v>OUTWARD</v>
      </c>
      <c r="H856" s="93" t="str">
        <v>VENKATA SAI</v>
      </c>
    </row>
    <row r="857" spans="1:8" x14ac:dyDescent="0.25">
      <c r="A857" s="94">
        <v>45762</v>
      </c>
      <c r="B857" s="95" t="str">
        <v>UN 2922</v>
      </c>
      <c r="C857" s="80" t="str">
        <v xml:space="preserve">RADIATOR HOSE BOTTOM EPDM INTER DI  </v>
      </c>
      <c r="D857" s="133">
        <v>1737</v>
      </c>
      <c r="E857" s="80">
        <v>6</v>
      </c>
      <c r="F857" s="80" t="str">
        <v>PCS</v>
      </c>
      <c r="G857" s="80" t="str">
        <v>OUTWARD</v>
      </c>
      <c r="H857" s="96" t="str">
        <v>SHRI RAM MOTOR</v>
      </c>
    </row>
    <row r="858" spans="1:8" x14ac:dyDescent="0.25">
      <c r="A858" s="90">
        <v>45762</v>
      </c>
      <c r="B858" s="91" t="str">
        <v>UN 2885</v>
      </c>
      <c r="C858" s="92" t="str">
        <v xml:space="preserve">SPOOL VALVE SPRING INTER  </v>
      </c>
      <c r="D858" s="132">
        <v>1737</v>
      </c>
      <c r="E858" s="92">
        <v>12</v>
      </c>
      <c r="F858" s="92" t="str">
        <v>PCS</v>
      </c>
      <c r="G858" s="92" t="str">
        <v>OUTWARD</v>
      </c>
      <c r="H858" s="93" t="str">
        <v>SHRI RAM MOTOR</v>
      </c>
    </row>
    <row r="859" spans="1:8" x14ac:dyDescent="0.25">
      <c r="A859" s="94">
        <v>45762</v>
      </c>
      <c r="B859" s="95" t="str">
        <v>UN 2883</v>
      </c>
      <c r="C859" s="80" t="str">
        <v xml:space="preserve">ROCKER SPRING INTER DI  </v>
      </c>
      <c r="D859" s="133">
        <v>1737</v>
      </c>
      <c r="E859" s="80">
        <v>12</v>
      </c>
      <c r="F859" s="80" t="str">
        <v>PCS</v>
      </c>
      <c r="G859" s="80" t="str">
        <v>OUTWARD</v>
      </c>
      <c r="H859" s="96" t="str">
        <v>SHRI RAM MOTOR</v>
      </c>
    </row>
    <row r="860" spans="1:8" x14ac:dyDescent="0.25">
      <c r="A860" s="90">
        <v>45762</v>
      </c>
      <c r="B860" s="91" t="str">
        <v>UN 2516</v>
      </c>
      <c r="C860" s="92" t="str">
        <v xml:space="preserve">RIDER PIN INTER  </v>
      </c>
      <c r="D860" s="132">
        <v>1737</v>
      </c>
      <c r="E860" s="92">
        <v>6</v>
      </c>
      <c r="F860" s="92" t="str">
        <v>PCS</v>
      </c>
      <c r="G860" s="92" t="str">
        <v>OUTWARD</v>
      </c>
      <c r="H860" s="93" t="str">
        <v>SHRI RAM MOTOR</v>
      </c>
    </row>
    <row r="861" spans="1:8" x14ac:dyDescent="0.25">
      <c r="A861" s="94">
        <v>45762</v>
      </c>
      <c r="B861" s="95" t="str">
        <v>UN 2422</v>
      </c>
      <c r="C861" s="80" t="str">
        <v xml:space="preserve">SUCTION FILTER NORMAL INTER DI  </v>
      </c>
      <c r="D861" s="133">
        <v>1737</v>
      </c>
      <c r="E861" s="80">
        <v>2</v>
      </c>
      <c r="F861" s="80" t="str">
        <v>PCS</v>
      </c>
      <c r="G861" s="80" t="str">
        <v>OUTWARD</v>
      </c>
      <c r="H861" s="96" t="str">
        <v>SHRI RAM MOTOR</v>
      </c>
    </row>
    <row r="862" spans="1:8" x14ac:dyDescent="0.25">
      <c r="A862" s="90">
        <v>45762</v>
      </c>
      <c r="B862" s="91" t="str">
        <v>UN 1986</v>
      </c>
      <c r="C862" s="92" t="str">
        <v>BREAK TRIANGULAR PLATE NST</v>
      </c>
      <c r="D862" s="132">
        <v>1737</v>
      </c>
      <c r="E862" s="92">
        <v>2</v>
      </c>
      <c r="F862" s="92" t="str">
        <v>PCS</v>
      </c>
      <c r="G862" s="92" t="str">
        <v>OUTWARD</v>
      </c>
      <c r="H862" s="93" t="str">
        <v>SHRI RAM MOTOR</v>
      </c>
    </row>
    <row r="863" spans="1:8" x14ac:dyDescent="0.25">
      <c r="A863" s="94">
        <v>45762</v>
      </c>
      <c r="B863" s="95" t="str">
        <v>UN 1797</v>
      </c>
      <c r="C863" s="80" t="str">
        <v>GEAR PATTI CUT TYPE INTER</v>
      </c>
      <c r="D863" s="133">
        <v>1737</v>
      </c>
      <c r="E863" s="80">
        <v>24</v>
      </c>
      <c r="F863" s="80" t="str">
        <v>PCS</v>
      </c>
      <c r="G863" s="80" t="str">
        <v>OUTWARD</v>
      </c>
      <c r="H863" s="96" t="str">
        <v>SHRI RAM MOTOR</v>
      </c>
    </row>
    <row r="864" spans="1:8" x14ac:dyDescent="0.25">
      <c r="A864" s="90">
        <v>45762</v>
      </c>
      <c r="B864" s="91" t="str">
        <v>UN 1259</v>
      </c>
      <c r="C864" s="92" t="str">
        <v>CHAMBER NUT INTER</v>
      </c>
      <c r="D864" s="132">
        <v>1737</v>
      </c>
      <c r="E864" s="92">
        <v>6</v>
      </c>
      <c r="F864" s="92" t="str">
        <v>PCS</v>
      </c>
      <c r="G864" s="92" t="str">
        <v>OUTWARD</v>
      </c>
      <c r="H864" s="93" t="str">
        <v>SHRI RAM MOTOR</v>
      </c>
    </row>
    <row r="865" spans="1:8" x14ac:dyDescent="0.25">
      <c r="A865" s="94">
        <v>45762</v>
      </c>
      <c r="B865" s="95" t="str">
        <v>UN 3310</v>
      </c>
      <c r="C865" s="80" t="str">
        <v xml:space="preserve">CHAMBER WASHER INTER  </v>
      </c>
      <c r="D865" s="133">
        <v>1737</v>
      </c>
      <c r="E865" s="80">
        <v>192</v>
      </c>
      <c r="F865" s="80" t="str">
        <v>PCS</v>
      </c>
      <c r="G865" s="80" t="str">
        <v>OUTWARD</v>
      </c>
      <c r="H865" s="96" t="str">
        <v>SHRI RAM MOTOR</v>
      </c>
    </row>
    <row r="866" spans="1:8" x14ac:dyDescent="0.25">
      <c r="A866" s="90">
        <v>45762</v>
      </c>
      <c r="B866" s="91" t="str">
        <v>UN 1681</v>
      </c>
      <c r="C866" s="92" t="str">
        <v>LATCH HOOD SET COMPLETE INTER DI</v>
      </c>
      <c r="D866" s="132">
        <v>1737</v>
      </c>
      <c r="E866" s="92">
        <v>2</v>
      </c>
      <c r="F866" s="92" t="str">
        <v>SET</v>
      </c>
      <c r="G866" s="92" t="str">
        <v>OUTWARD</v>
      </c>
      <c r="H866" s="93" t="str">
        <v>SHRI RAM MOTOR</v>
      </c>
    </row>
    <row r="867" spans="1:8" x14ac:dyDescent="0.25">
      <c r="A867" s="94">
        <v>45762</v>
      </c>
      <c r="B867" s="95" t="str">
        <v>UN 1683</v>
      </c>
      <c r="C867" s="80" t="str">
        <v>LATCH HOOD SET COMPLETE NST</v>
      </c>
      <c r="D867" s="133">
        <v>1737</v>
      </c>
      <c r="E867" s="80">
        <v>3</v>
      </c>
      <c r="F867" s="80" t="str">
        <v>SET</v>
      </c>
      <c r="G867" s="80" t="str">
        <v>OUTWARD</v>
      </c>
      <c r="H867" s="96" t="str">
        <v>SHRI RAM MOTOR</v>
      </c>
    </row>
    <row r="868" spans="1:8" x14ac:dyDescent="0.25">
      <c r="A868" s="90">
        <v>45762</v>
      </c>
      <c r="B868" s="91" t="str">
        <v>UN 1487</v>
      </c>
      <c r="C868" s="92" t="str">
        <v>FUEL TANK LOCK NST</v>
      </c>
      <c r="D868" s="132">
        <v>1737</v>
      </c>
      <c r="E868" s="92">
        <v>10</v>
      </c>
      <c r="F868" s="92" t="str">
        <v>PCS</v>
      </c>
      <c r="G868" s="92" t="str">
        <v>OUTWARD</v>
      </c>
      <c r="H868" s="93" t="str">
        <v>SHRI RAM MOTOR</v>
      </c>
    </row>
    <row r="869" spans="1:8" x14ac:dyDescent="0.25">
      <c r="A869" s="94">
        <v>45762</v>
      </c>
      <c r="B869" s="95" t="str">
        <v>UN 1361</v>
      </c>
      <c r="C869" s="80" t="str">
        <v>DIESEL TANK TEA (WITH FILTER) NST</v>
      </c>
      <c r="D869" s="133">
        <v>1737</v>
      </c>
      <c r="E869" s="80">
        <v>12</v>
      </c>
      <c r="F869" s="80" t="str">
        <v>PCS</v>
      </c>
      <c r="G869" s="80" t="str">
        <v>OUTWARD</v>
      </c>
      <c r="H869" s="96" t="str">
        <v>SHRI RAM MOTOR</v>
      </c>
    </row>
    <row r="870" spans="1:8" x14ac:dyDescent="0.25">
      <c r="A870" s="90">
        <v>45762</v>
      </c>
      <c r="B870" s="91" t="str">
        <v>UN 2426</v>
      </c>
      <c r="C870" s="92" t="str">
        <v xml:space="preserve">SUCTION STRAINER OIL BREAK ARJUN  </v>
      </c>
      <c r="D870" s="132">
        <v>1737</v>
      </c>
      <c r="E870" s="92">
        <v>3</v>
      </c>
      <c r="F870" s="92" t="str">
        <v>PCS</v>
      </c>
      <c r="G870" s="92" t="str">
        <v>OUTWARD</v>
      </c>
      <c r="H870" s="93" t="str">
        <v>SHRI RAM MOTOR</v>
      </c>
    </row>
    <row r="871" spans="1:8" x14ac:dyDescent="0.25">
      <c r="A871" s="94">
        <v>45762</v>
      </c>
      <c r="B871" s="95" t="str">
        <v>UN 2921</v>
      </c>
      <c r="C871" s="80" t="str">
        <v xml:space="preserve">RADIATOR HOSE TOP EPDM INTER DI  </v>
      </c>
      <c r="D871" s="133">
        <v>1737</v>
      </c>
      <c r="E871" s="80">
        <v>6</v>
      </c>
      <c r="F871" s="80" t="str">
        <v>PCS</v>
      </c>
      <c r="G871" s="80" t="str">
        <v>OUTWARD</v>
      </c>
      <c r="H871" s="96" t="str">
        <v>SHRI RAM MOTOR</v>
      </c>
    </row>
    <row r="872" spans="1:8" x14ac:dyDescent="0.25">
      <c r="A872" s="90">
        <v>45762</v>
      </c>
      <c r="B872" s="91" t="str">
        <v>GK 752/UN 1567</v>
      </c>
      <c r="C872" s="92" t="str">
        <v>STG SHAFT INTER DI RANE TYPE (BRG. SIZE INT 53) 692 MM</v>
      </c>
      <c r="D872" s="132">
        <v>1737</v>
      </c>
      <c r="E872" s="92">
        <v>2</v>
      </c>
      <c r="F872" s="92" t="str">
        <v>PCS</v>
      </c>
      <c r="G872" s="92" t="str">
        <v>OUTWARD</v>
      </c>
      <c r="H872" s="93" t="str">
        <v>SHRI RAM MOTOR</v>
      </c>
    </row>
    <row r="873" spans="1:8" x14ac:dyDescent="0.25">
      <c r="A873" s="94">
        <v>45762</v>
      </c>
      <c r="B873" s="95" t="str">
        <v>GK 1234</v>
      </c>
      <c r="C873" s="80" t="str">
        <v>HYD. FILTER INTER DI SPIN ON</v>
      </c>
      <c r="D873" s="133">
        <v>1737</v>
      </c>
      <c r="E873" s="80">
        <v>10</v>
      </c>
      <c r="F873" s="80" t="str">
        <v>PCS</v>
      </c>
      <c r="G873" s="80" t="str">
        <v>OUTWARD</v>
      </c>
      <c r="H873" s="96" t="str">
        <v>SHRI RAM MOTOR</v>
      </c>
    </row>
    <row r="874" spans="1:8" x14ac:dyDescent="0.25">
      <c r="A874" s="90">
        <v>45762</v>
      </c>
      <c r="B874" s="91" t="str">
        <v>GK 1384/GK 1350</v>
      </c>
      <c r="C874" s="92" t="str">
        <v>FUEL FILTER POWERTRAC N/M</v>
      </c>
      <c r="D874" s="132">
        <v>1737</v>
      </c>
      <c r="E874" s="92">
        <v>40</v>
      </c>
      <c r="F874" s="92" t="str">
        <v>PCS</v>
      </c>
      <c r="G874" s="92" t="str">
        <v>OUTWARD</v>
      </c>
      <c r="H874" s="93" t="str">
        <v>SHRI RAM MOTOR</v>
      </c>
    </row>
    <row r="875" spans="1:8" x14ac:dyDescent="0.25">
      <c r="A875" s="94">
        <v>45762</v>
      </c>
      <c r="B875" s="95" t="str">
        <v>UN 1131</v>
      </c>
      <c r="C875" s="80" t="str">
        <v>SILENCER ELBOW (O.E) INTER DI</v>
      </c>
      <c r="D875" s="133">
        <v>1738</v>
      </c>
      <c r="E875" s="80">
        <v>6</v>
      </c>
      <c r="F875" s="80" t="str">
        <v>PCS</v>
      </c>
      <c r="G875" s="80" t="str">
        <v>OUTWARD</v>
      </c>
      <c r="H875" s="96" t="str">
        <v>SHRI RAM MOTOR</v>
      </c>
    </row>
    <row r="876" spans="1:8" x14ac:dyDescent="0.25">
      <c r="A876" s="90">
        <v>45762</v>
      </c>
      <c r="B876" s="91" t="str">
        <v>UN 1161 A</v>
      </c>
      <c r="C876" s="92" t="str">
        <v>AIR CLEANER BOWL (O.E) INTER</v>
      </c>
      <c r="D876" s="132">
        <v>1738</v>
      </c>
      <c r="E876" s="92">
        <v>2</v>
      </c>
      <c r="F876" s="92" t="str">
        <v>PCS</v>
      </c>
      <c r="G876" s="92" t="str">
        <v>OUTWARD</v>
      </c>
      <c r="H876" s="93" t="str">
        <v>SHRI RAM MOTOR</v>
      </c>
    </row>
    <row r="877" spans="1:8" x14ac:dyDescent="0.25">
      <c r="A877" s="94">
        <v>45762</v>
      </c>
      <c r="B877" s="95" t="str">
        <v>GK 031/UN 3723</v>
      </c>
      <c r="C877" s="80" t="str">
        <v xml:space="preserve"> OIL STEEL PALTE 6.5"   MKM</v>
      </c>
      <c r="D877" s="133">
        <v>1738</v>
      </c>
      <c r="E877" s="80">
        <v>12</v>
      </c>
      <c r="F877" s="80" t="str">
        <v>PCS</v>
      </c>
      <c r="G877" s="80" t="str">
        <v>OUTWARD</v>
      </c>
      <c r="H877" s="96" t="str">
        <v>SHRI RAM MOTOR</v>
      </c>
    </row>
    <row r="878" spans="1:8" x14ac:dyDescent="0.25">
      <c r="A878" s="90">
        <v>45762</v>
      </c>
      <c r="B878" s="91" t="str">
        <v>UN 3323</v>
      </c>
      <c r="C878" s="92" t="str">
        <v xml:space="preserve">HYDRAULIC FIBER WASHER INTER  </v>
      </c>
      <c r="D878" s="132">
        <v>1738</v>
      </c>
      <c r="E878" s="92">
        <v>12</v>
      </c>
      <c r="F878" s="92" t="str">
        <v>PCS</v>
      </c>
      <c r="G878" s="92" t="str">
        <v>OUTWARD</v>
      </c>
      <c r="H878" s="93" t="str">
        <v>SHRI RAM MOTOR</v>
      </c>
    </row>
    <row r="879" spans="1:8" x14ac:dyDescent="0.25">
      <c r="A879" s="94">
        <v>45762</v>
      </c>
      <c r="B879" s="95" t="str">
        <v>UN 3199</v>
      </c>
      <c r="C879" s="80" t="str">
        <v xml:space="preserve">SWITCH FOR INDICATOR LIGHT INTER DI  </v>
      </c>
      <c r="D879" s="133">
        <v>1738</v>
      </c>
      <c r="E879" s="80">
        <v>2</v>
      </c>
      <c r="F879" s="80" t="str">
        <v>PCS</v>
      </c>
      <c r="G879" s="80" t="str">
        <v>OUTWARD</v>
      </c>
      <c r="H879" s="96" t="str">
        <v>SHRI RAM MOTOR</v>
      </c>
    </row>
    <row r="880" spans="1:8" x14ac:dyDescent="0.25">
      <c r="A880" s="90">
        <v>45762</v>
      </c>
      <c r="B880" s="91" t="str">
        <v>UN 3147</v>
      </c>
      <c r="C880" s="92" t="str">
        <v xml:space="preserve">LIFT PLUG CIRCLIP INTER  </v>
      </c>
      <c r="D880" s="132">
        <v>1738</v>
      </c>
      <c r="E880" s="92">
        <v>12</v>
      </c>
      <c r="F880" s="92" t="str">
        <v>PCS</v>
      </c>
      <c r="G880" s="92" t="str">
        <v>OUTWARD</v>
      </c>
      <c r="H880" s="93" t="str">
        <v>SHRI RAM MOTOR</v>
      </c>
    </row>
    <row r="881" spans="1:8" x14ac:dyDescent="0.25">
      <c r="A881" s="94">
        <v>45762</v>
      </c>
      <c r="B881" s="95" t="str">
        <v>UN 3154</v>
      </c>
      <c r="C881" s="80" t="str">
        <v xml:space="preserve">ROCKER CIRCLIP INTER  </v>
      </c>
      <c r="D881" s="133">
        <v>1738</v>
      </c>
      <c r="E881" s="80">
        <v>12</v>
      </c>
      <c r="F881" s="80" t="str">
        <v>PCS</v>
      </c>
      <c r="G881" s="80" t="str">
        <v>OUTWARD</v>
      </c>
      <c r="H881" s="96" t="str">
        <v>SHRI RAM MOTOR</v>
      </c>
    </row>
    <row r="882" spans="1:8" x14ac:dyDescent="0.25">
      <c r="A882" s="90">
        <v>45762</v>
      </c>
      <c r="B882" s="91" t="str">
        <v>UN 3152</v>
      </c>
      <c r="C882" s="92" t="str">
        <v xml:space="preserve">REVERSE GEAR CIRCLIP INTER DI  </v>
      </c>
      <c r="D882" s="132">
        <v>1738</v>
      </c>
      <c r="E882" s="92">
        <v>12</v>
      </c>
      <c r="F882" s="92" t="str">
        <v>PCS</v>
      </c>
      <c r="G882" s="92" t="str">
        <v>OUTWARD</v>
      </c>
      <c r="H882" s="93" t="str">
        <v>SHRI RAM MOTOR</v>
      </c>
    </row>
    <row r="883" spans="1:8" x14ac:dyDescent="0.25">
      <c r="A883" s="94">
        <v>45762</v>
      </c>
      <c r="B883" s="95" t="str">
        <v>UN 3149</v>
      </c>
      <c r="C883" s="80" t="str">
        <v xml:space="preserve">PTO CIRCLIP INTER  </v>
      </c>
      <c r="D883" s="133">
        <v>1738</v>
      </c>
      <c r="E883" s="80">
        <v>12</v>
      </c>
      <c r="F883" s="80" t="str">
        <v>PCS</v>
      </c>
      <c r="G883" s="80" t="str">
        <v>OUTWARD</v>
      </c>
      <c r="H883" s="96" t="str">
        <v>SHRI RAM MOTOR</v>
      </c>
    </row>
    <row r="884" spans="1:8" x14ac:dyDescent="0.25">
      <c r="A884" s="90">
        <v>45762</v>
      </c>
      <c r="B884" s="91" t="str">
        <v>UN 3146</v>
      </c>
      <c r="C884" s="92" t="str">
        <v xml:space="preserve">IDLER GEAR CIRCLIP INTER  </v>
      </c>
      <c r="D884" s="132">
        <v>1738</v>
      </c>
      <c r="E884" s="92">
        <v>12</v>
      </c>
      <c r="F884" s="92" t="str">
        <v>PCS</v>
      </c>
      <c r="G884" s="92" t="str">
        <v>OUTWARD</v>
      </c>
      <c r="H884" s="93" t="str">
        <v>SHRI RAM MOTOR</v>
      </c>
    </row>
    <row r="885" spans="1:8" x14ac:dyDescent="0.25">
      <c r="A885" s="94">
        <v>45762</v>
      </c>
      <c r="B885" s="95" t="str">
        <v>UN 3141</v>
      </c>
      <c r="C885" s="80" t="str">
        <v xml:space="preserve">COUNTER SHAFT CIRCLIP INTER  </v>
      </c>
      <c r="D885" s="133">
        <v>1738</v>
      </c>
      <c r="E885" s="80">
        <v>12</v>
      </c>
      <c r="F885" s="80" t="str">
        <v>PCS</v>
      </c>
      <c r="G885" s="80" t="str">
        <v>OUTWARD</v>
      </c>
      <c r="H885" s="96" t="str">
        <v>SHRI RAM MOTOR</v>
      </c>
    </row>
    <row r="886" spans="1:8" x14ac:dyDescent="0.25">
      <c r="A886" s="90">
        <v>45762</v>
      </c>
      <c r="B886" s="91" t="str">
        <v>UN 3174</v>
      </c>
      <c r="C886" s="92" t="str">
        <v xml:space="preserve">GEAR BOX DOWEL W/CIRCLIP (O.E) SARPANCH  </v>
      </c>
      <c r="D886" s="132">
        <v>1738</v>
      </c>
      <c r="E886" s="92">
        <v>2</v>
      </c>
      <c r="F886" s="92" t="str">
        <v>SET</v>
      </c>
      <c r="G886" s="92" t="str">
        <v>OUTWARD</v>
      </c>
      <c r="H886" s="93" t="str">
        <v>SHRI RAM MOTOR</v>
      </c>
    </row>
    <row r="887" spans="1:8" x14ac:dyDescent="0.25">
      <c r="A887" s="94">
        <v>45762</v>
      </c>
      <c r="B887" s="95" t="str">
        <v>UN 2961</v>
      </c>
      <c r="C887" s="80" t="str">
        <v xml:space="preserve">GEAR BOOT INTER  </v>
      </c>
      <c r="D887" s="133">
        <v>1738</v>
      </c>
      <c r="E887" s="80">
        <v>10</v>
      </c>
      <c r="F887" s="80" t="str">
        <v>PCS</v>
      </c>
      <c r="G887" s="80" t="str">
        <v>OUTWARD</v>
      </c>
      <c r="H887" s="96" t="str">
        <v>SHRI RAM MOTOR</v>
      </c>
    </row>
    <row r="888" spans="1:8" x14ac:dyDescent="0.25">
      <c r="A888" s="90">
        <v>45762</v>
      </c>
      <c r="B888" s="91" t="str">
        <v>UN 2939</v>
      </c>
      <c r="C888" s="92" t="str">
        <v xml:space="preserve">A.C. MESH BEEDING BOTTOM GROOVE TYPE(O.E) INTER DI  </v>
      </c>
      <c r="D888" s="132">
        <v>1738</v>
      </c>
      <c r="E888" s="92">
        <v>24</v>
      </c>
      <c r="F888" s="92" t="str">
        <v>PCS</v>
      </c>
      <c r="G888" s="92" t="str">
        <v>OUTWARD</v>
      </c>
      <c r="H888" s="93" t="str">
        <v>SHRI RAM MOTOR</v>
      </c>
    </row>
    <row r="889" spans="1:8" x14ac:dyDescent="0.25">
      <c r="A889" s="94">
        <v>45762</v>
      </c>
      <c r="B889" s="95" t="str">
        <v>UN 1440 A</v>
      </c>
      <c r="C889" s="80" t="str">
        <v>STARING KNUCKLE ARM LH STEEL MKM</v>
      </c>
      <c r="D889" s="133">
        <v>1740</v>
      </c>
      <c r="E889" s="80">
        <v>3</v>
      </c>
      <c r="F889" s="80" t="str">
        <v>PCS</v>
      </c>
      <c r="G889" s="80" t="str">
        <v>OUTWARD</v>
      </c>
      <c r="H889" s="96" t="str">
        <v>SHRI RAM MOTOR</v>
      </c>
    </row>
    <row r="890" spans="1:8" x14ac:dyDescent="0.25">
      <c r="A890" s="90">
        <v>45762</v>
      </c>
      <c r="B890" s="91" t="str">
        <v>UN 3420</v>
      </c>
      <c r="C890" s="92" t="str">
        <v xml:space="preserve">CHOWK CABLE (L TYPE) BRASS INTER DI  </v>
      </c>
      <c r="D890" s="132">
        <v>1740</v>
      </c>
      <c r="E890" s="92">
        <v>10</v>
      </c>
      <c r="F890" s="92" t="str">
        <v>PCS</v>
      </c>
      <c r="G890" s="92" t="str">
        <v>OUTWARD</v>
      </c>
      <c r="H890" s="93" t="str">
        <v>SHRI RAM MOTOR</v>
      </c>
    </row>
    <row r="891" spans="1:8" x14ac:dyDescent="0.25">
      <c r="A891" s="94">
        <v>45762</v>
      </c>
      <c r="B891" s="95" t="str">
        <v>UN 3410</v>
      </c>
      <c r="C891" s="80" t="str">
        <v xml:space="preserve">BATTERY BOX STUD L TYPE INTER  </v>
      </c>
      <c r="D891" s="133">
        <v>1740</v>
      </c>
      <c r="E891" s="80">
        <v>6</v>
      </c>
      <c r="F891" s="80" t="str">
        <v>PCS</v>
      </c>
      <c r="G891" s="80" t="str">
        <v>OUTWARD</v>
      </c>
      <c r="H891" s="96" t="str">
        <v>SHRI RAM MOTOR</v>
      </c>
    </row>
    <row r="892" spans="1:8" x14ac:dyDescent="0.25">
      <c r="A892" s="90">
        <v>45762</v>
      </c>
      <c r="B892" s="91" t="str">
        <v>UN 1159</v>
      </c>
      <c r="C892" s="92" t="str">
        <v>AIR CLEANER ASSY COMPLETE ARJUN</v>
      </c>
      <c r="D892" s="132">
        <v>1740</v>
      </c>
      <c r="E892" s="92">
        <v>1</v>
      </c>
      <c r="F892" s="92" t="str">
        <v>SET</v>
      </c>
      <c r="G892" s="92" t="str">
        <v>OUTWARD</v>
      </c>
      <c r="H892" s="93" t="str">
        <v>SHRI RAM MOTOR</v>
      </c>
    </row>
    <row r="893" spans="1:8" x14ac:dyDescent="0.25">
      <c r="A893" s="94">
        <v>45762</v>
      </c>
      <c r="B893" s="95" t="str">
        <v>UN 1980</v>
      </c>
      <c r="C893" s="80" t="str">
        <v>BREAK PIN SMALL INTER</v>
      </c>
      <c r="D893" s="133">
        <v>1740</v>
      </c>
      <c r="E893" s="80">
        <v>24</v>
      </c>
      <c r="F893" s="80" t="str">
        <v>PCS</v>
      </c>
      <c r="G893" s="80" t="str">
        <v>OUTWARD</v>
      </c>
      <c r="H893" s="96" t="str">
        <v>SHRI RAM MOTOR</v>
      </c>
    </row>
    <row r="894" spans="1:8" x14ac:dyDescent="0.25">
      <c r="A894" s="90">
        <v>45762</v>
      </c>
      <c r="B894" s="91">
        <v>3280845100</v>
      </c>
      <c r="C894" s="92" t="str">
        <v>CLUTCH PLATE ARJUN 5 WING (PMV-02)</v>
      </c>
      <c r="D894" s="132">
        <v>1740</v>
      </c>
      <c r="E894" s="92">
        <v>1</v>
      </c>
      <c r="F894" s="92" t="str">
        <v>PCS</v>
      </c>
      <c r="G894" s="92" t="str">
        <v>OUTWARD</v>
      </c>
      <c r="H894" s="93" t="str">
        <v>SHRI RAM MOTOR</v>
      </c>
    </row>
    <row r="895" spans="1:8" x14ac:dyDescent="0.25">
      <c r="A895" s="94">
        <v>45762</v>
      </c>
      <c r="B895" s="95">
        <v>1280355100</v>
      </c>
      <c r="C895" s="80" t="str">
        <v>P.P ASSY ESCORTS D/F</v>
      </c>
      <c r="D895" s="133">
        <v>1740</v>
      </c>
      <c r="E895" s="80">
        <v>1</v>
      </c>
      <c r="F895" s="80" t="str">
        <v>SET</v>
      </c>
      <c r="G895" s="80" t="str">
        <v>OUTWARD</v>
      </c>
      <c r="H895" s="96" t="str">
        <v>SHRI RAM MOTOR</v>
      </c>
    </row>
    <row r="896" spans="1:8" x14ac:dyDescent="0.25">
      <c r="A896" s="90">
        <v>45762</v>
      </c>
      <c r="B896" s="91" t="str">
        <v>UN 1334</v>
      </c>
      <c r="C896" s="92" t="str">
        <v>RADIATOR CAP SMALL INTER</v>
      </c>
      <c r="D896" s="132">
        <v>1740</v>
      </c>
      <c r="E896" s="92">
        <v>10</v>
      </c>
      <c r="F896" s="92" t="str">
        <v>PCS</v>
      </c>
      <c r="G896" s="92" t="str">
        <v>OUTWARD</v>
      </c>
      <c r="H896" s="93" t="str">
        <v>SHRI RAM MOTOR</v>
      </c>
    </row>
    <row r="897" spans="1:8" x14ac:dyDescent="0.25">
      <c r="A897" s="94">
        <v>45762</v>
      </c>
      <c r="B897" s="95" t="str">
        <v>1P 3028 ASOOB</v>
      </c>
      <c r="C897" s="80" t="str">
        <v xml:space="preserve">HYD PUMP ITL 4x4 </v>
      </c>
      <c r="D897" s="133">
        <v>1740</v>
      </c>
      <c r="E897" s="80">
        <v>6</v>
      </c>
      <c r="F897" s="80" t="str">
        <v>PCS</v>
      </c>
      <c r="G897" s="80" t="str">
        <v>OUTWARD</v>
      </c>
      <c r="H897" s="96" t="str">
        <v>SHRI RAM MOTOR</v>
      </c>
    </row>
    <row r="898" spans="1:8" x14ac:dyDescent="0.25">
      <c r="A898" s="90">
        <v>45762</v>
      </c>
      <c r="B898" s="91" t="str">
        <v>UN 2482</v>
      </c>
      <c r="C898" s="92" t="str">
        <v xml:space="preserve">COMPENSATOR SPOOL &amp; SLEEVE 585 DI  </v>
      </c>
      <c r="D898" s="132">
        <v>1740</v>
      </c>
      <c r="E898" s="92">
        <v>6</v>
      </c>
      <c r="F898" s="92" t="str">
        <v>SET</v>
      </c>
      <c r="G898" s="92" t="str">
        <v>OUTWARD</v>
      </c>
      <c r="H898" s="93" t="str">
        <v>SHRI RAM MOTOR</v>
      </c>
    </row>
    <row r="899" spans="1:8" x14ac:dyDescent="0.25">
      <c r="A899" s="94">
        <v>45761</v>
      </c>
      <c r="B899" s="95" t="str">
        <v>UN 3146</v>
      </c>
      <c r="C899" s="80" t="str">
        <v xml:space="preserve">IDLER GEAR CIRCLIP INTER  </v>
      </c>
      <c r="D899" s="133">
        <v>2633</v>
      </c>
      <c r="E899" s="80">
        <v>12</v>
      </c>
      <c r="F899" s="80" t="str">
        <v>PCS</v>
      </c>
      <c r="G899" s="80" t="str">
        <v>INWARD</v>
      </c>
      <c r="H899" s="96" t="str">
        <v/>
      </c>
    </row>
    <row r="900" spans="1:8" x14ac:dyDescent="0.25">
      <c r="A900" s="90">
        <v>45761</v>
      </c>
      <c r="B900" s="91" t="str">
        <v>UN 3149</v>
      </c>
      <c r="C900" s="92" t="str">
        <v xml:space="preserve">PTO CIRCLIP INTER  </v>
      </c>
      <c r="D900" s="132">
        <v>2632</v>
      </c>
      <c r="E900" s="92">
        <v>12</v>
      </c>
      <c r="F900" s="92" t="str">
        <v>PCS</v>
      </c>
      <c r="G900" s="92" t="str">
        <v>INWARD</v>
      </c>
      <c r="H900" s="93" t="str">
        <v/>
      </c>
    </row>
    <row r="901" spans="1:8" x14ac:dyDescent="0.25">
      <c r="A901" s="94">
        <v>45761</v>
      </c>
      <c r="B901" s="95" t="str">
        <v>UN 3152</v>
      </c>
      <c r="C901" s="80" t="str">
        <v xml:space="preserve">REVERSE GEAR CIRCLIP INTER DI  </v>
      </c>
      <c r="D901" s="133">
        <v>2631</v>
      </c>
      <c r="E901" s="80">
        <v>12</v>
      </c>
      <c r="F901" s="80" t="str">
        <v>PCS</v>
      </c>
      <c r="G901" s="80" t="str">
        <v>INWARD</v>
      </c>
      <c r="H901" s="96" t="str">
        <v/>
      </c>
    </row>
    <row r="902" spans="1:8" x14ac:dyDescent="0.25">
      <c r="A902" s="90">
        <v>45761</v>
      </c>
      <c r="B902" s="91" t="str">
        <v>UN 3154</v>
      </c>
      <c r="C902" s="92" t="str">
        <v xml:space="preserve">ROCKER CIRCLIP INTER  </v>
      </c>
      <c r="D902" s="132">
        <v>2630</v>
      </c>
      <c r="E902" s="92">
        <v>12</v>
      </c>
      <c r="F902" s="92" t="str">
        <v>PCS</v>
      </c>
      <c r="G902" s="92" t="str">
        <v>INWARD</v>
      </c>
      <c r="H902" s="93" t="str">
        <v/>
      </c>
    </row>
    <row r="903" spans="1:8" x14ac:dyDescent="0.25">
      <c r="A903" s="94">
        <v>45761</v>
      </c>
      <c r="B903" s="95" t="str">
        <v>UN 3310</v>
      </c>
      <c r="C903" s="80" t="str">
        <v xml:space="preserve">CHAMBER WASHER INTER  </v>
      </c>
      <c r="D903" s="133">
        <v>2629</v>
      </c>
      <c r="E903" s="80">
        <v>204</v>
      </c>
      <c r="F903" s="80" t="str">
        <v>PCS</v>
      </c>
      <c r="G903" s="80" t="str">
        <v>INWARD</v>
      </c>
      <c r="H903" s="96" t="str">
        <v/>
      </c>
    </row>
    <row r="904" spans="1:8" x14ac:dyDescent="0.25">
      <c r="A904" s="90">
        <v>45761</v>
      </c>
      <c r="B904" s="91" t="str">
        <v>GK 232</v>
      </c>
      <c r="C904" s="92" t="str">
        <v>BRAKE DISC PLATE MASSEY</v>
      </c>
      <c r="D904" s="132">
        <v>2628</v>
      </c>
      <c r="E904" s="92">
        <v>162</v>
      </c>
      <c r="F904" s="92" t="str">
        <v>PCS</v>
      </c>
      <c r="G904" s="92" t="str">
        <v>INWARD</v>
      </c>
      <c r="H904" s="93" t="str">
        <v/>
      </c>
    </row>
    <row r="905" spans="1:8" x14ac:dyDescent="0.25">
      <c r="A905" s="94">
        <v>45758</v>
      </c>
      <c r="B905" s="95" t="str">
        <v>UN 2078</v>
      </c>
      <c r="C905" s="80" t="str">
        <v>CROWN &amp; PINION SET (STRAIGHT) 9/43 TEETH YUVRAJ</v>
      </c>
      <c r="D905" s="133">
        <v>2627</v>
      </c>
      <c r="E905" s="80">
        <v>11</v>
      </c>
      <c r="F905" s="80" t="str">
        <v>SET</v>
      </c>
      <c r="G905" s="80" t="str">
        <v>INWARD</v>
      </c>
      <c r="H905" s="96" t="str">
        <v/>
      </c>
    </row>
    <row r="906" spans="1:8" x14ac:dyDescent="0.25">
      <c r="A906" s="90">
        <v>45758</v>
      </c>
      <c r="B906" s="91" t="str">
        <v>UN 1979 A</v>
      </c>
      <c r="C906" s="92" t="str">
        <v>BREAK BALL (1") MASSEY/SONALIKA</v>
      </c>
      <c r="D906" s="132">
        <v>1739</v>
      </c>
      <c r="E906" s="92">
        <v>300</v>
      </c>
      <c r="F906" s="92" t="str">
        <v>PCS</v>
      </c>
      <c r="G906" s="92" t="str">
        <v>OUTWARD</v>
      </c>
      <c r="H906" s="93" t="str">
        <v>TIKU JI</v>
      </c>
    </row>
    <row r="907" spans="1:8" x14ac:dyDescent="0.25">
      <c r="A907" s="94">
        <v>45762</v>
      </c>
      <c r="B907" s="95" t="str">
        <v>UN 1160</v>
      </c>
      <c r="C907" s="80" t="str">
        <v>AIR CLEANER MESH INTER DI</v>
      </c>
      <c r="D907" s="133">
        <v>1760</v>
      </c>
      <c r="E907" s="80">
        <v>20</v>
      </c>
      <c r="F907" s="80" t="str">
        <v>PCS</v>
      </c>
      <c r="G907" s="80" t="str">
        <v>OUTWARD</v>
      </c>
      <c r="H907" s="96" t="str">
        <v>MUNNA SPARES</v>
      </c>
    </row>
    <row r="908" spans="1:8" x14ac:dyDescent="0.25">
      <c r="A908" s="90">
        <v>45762</v>
      </c>
      <c r="B908" s="91" t="str">
        <v>UN 3418</v>
      </c>
      <c r="C908" s="92" t="str">
        <v xml:space="preserve">CHOWK CABLE (L TYPE) INTER DI  </v>
      </c>
      <c r="D908" s="132">
        <v>1760</v>
      </c>
      <c r="E908" s="92">
        <v>70</v>
      </c>
      <c r="F908" s="92" t="str">
        <v>PCS</v>
      </c>
      <c r="G908" s="92" t="str">
        <v>OUTWARD</v>
      </c>
      <c r="H908" s="93" t="str">
        <v>MUNNA SPARES</v>
      </c>
    </row>
    <row r="909" spans="1:8" x14ac:dyDescent="0.25">
      <c r="A909" s="94">
        <v>45762</v>
      </c>
      <c r="B909" s="95" t="str">
        <v>UN 1164</v>
      </c>
      <c r="C909" s="80" t="str">
        <v>SECONDARY MESH INTER DI</v>
      </c>
      <c r="D909" s="133">
        <v>1760</v>
      </c>
      <c r="E909" s="80">
        <v>25</v>
      </c>
      <c r="F909" s="80" t="str">
        <v>PCS</v>
      </c>
      <c r="G909" s="80" t="str">
        <v>OUTWARD</v>
      </c>
      <c r="H909" s="96" t="str">
        <v>MUNNA SPARES</v>
      </c>
    </row>
    <row r="910" spans="1:8" x14ac:dyDescent="0.25">
      <c r="A910" s="90">
        <v>45761</v>
      </c>
      <c r="B910" s="91">
        <v>11333424</v>
      </c>
      <c r="C910" s="92" t="str">
        <v>STG CONTROL UNIT ARJUN (NEW) (VSP 80)</v>
      </c>
      <c r="D910" s="132">
        <v>1753</v>
      </c>
      <c r="E910" s="92">
        <v>2</v>
      </c>
      <c r="F910" s="92" t="str">
        <v>PCS</v>
      </c>
      <c r="G910" s="92" t="str">
        <v>OUTWARD</v>
      </c>
      <c r="H910" s="93" t="str">
        <v>PAL AUTOMOBILES</v>
      </c>
    </row>
    <row r="911" spans="1:8" x14ac:dyDescent="0.25">
      <c r="A911" s="94">
        <v>45761</v>
      </c>
      <c r="B911" s="95">
        <v>6283571090</v>
      </c>
      <c r="C911" s="80" t="str">
        <v>DC ASSY NH W/5 FAN, 19T MAIN &amp; ROUND PTO</v>
      </c>
      <c r="D911" s="133">
        <v>1753</v>
      </c>
      <c r="E911" s="80">
        <v>1</v>
      </c>
      <c r="F911" s="80" t="str">
        <v>SET</v>
      </c>
      <c r="G911" s="80" t="str">
        <v>OUTWARD</v>
      </c>
      <c r="H911" s="96" t="str">
        <v>PAL AUTOMOBILES</v>
      </c>
    </row>
    <row r="912" spans="1:8" x14ac:dyDescent="0.25">
      <c r="A912" s="90">
        <v>45761</v>
      </c>
      <c r="B912" s="91">
        <v>3280524100</v>
      </c>
      <c r="C912" s="92" t="str">
        <v>PTO PLATE MAHINDRA 3 FAN, 10 TEETH</v>
      </c>
      <c r="D912" s="132">
        <v>1753</v>
      </c>
      <c r="E912" s="92">
        <v>1</v>
      </c>
      <c r="F912" s="92" t="str">
        <v>PCS</v>
      </c>
      <c r="G912" s="92" t="str">
        <v>OUTWARD</v>
      </c>
      <c r="H912" s="93" t="str">
        <v>PAL AUTOMOBILES</v>
      </c>
    </row>
    <row r="913" spans="1:8" x14ac:dyDescent="0.25">
      <c r="A913" s="94">
        <v>45761</v>
      </c>
      <c r="B913" s="95" t="str">
        <v>GK 2215</v>
      </c>
      <c r="C913" s="80" t="str">
        <v>POWER STEERING SEAL KIT ARJUN 30 MM DOUBLE CYL</v>
      </c>
      <c r="D913" s="133">
        <v>1753</v>
      </c>
      <c r="E913" s="80">
        <v>6</v>
      </c>
      <c r="F913" s="80" t="str">
        <v>SET</v>
      </c>
      <c r="G913" s="80" t="str">
        <v>OUTWARD</v>
      </c>
      <c r="H913" s="96" t="str">
        <v>PAL AUTOMOBILES</v>
      </c>
    </row>
    <row r="914" spans="1:8" x14ac:dyDescent="0.25">
      <c r="A914" s="90">
        <v>45761</v>
      </c>
      <c r="B914" s="91" t="str">
        <v>1P 4060 4036 AOOOOB</v>
      </c>
      <c r="C914" s="92" t="str">
        <v>HYD PUMP ESCORT/FT TAMDEM</v>
      </c>
      <c r="D914" s="132">
        <v>1753</v>
      </c>
      <c r="E914" s="92">
        <v>2</v>
      </c>
      <c r="F914" s="92" t="str">
        <v>PCS</v>
      </c>
      <c r="G914" s="92" t="str">
        <v>OUTWARD</v>
      </c>
      <c r="H914" s="93" t="str">
        <v>PAL AUTOMOBILES</v>
      </c>
    </row>
    <row r="915" spans="1:8" x14ac:dyDescent="0.25">
      <c r="A915" s="94">
        <v>45761</v>
      </c>
      <c r="B915" s="95" t="str">
        <v>1P 4044 CTMMB</v>
      </c>
      <c r="C915" s="80" t="str">
        <v>HYD PUMP MAHINDRA SINGLE</v>
      </c>
      <c r="D915" s="133">
        <v>1753</v>
      </c>
      <c r="E915" s="80">
        <v>2</v>
      </c>
      <c r="F915" s="80" t="str">
        <v>PCS</v>
      </c>
      <c r="G915" s="80" t="str">
        <v>OUTWARD</v>
      </c>
      <c r="H915" s="96" t="str">
        <v>PAL AUTOMOBILES</v>
      </c>
    </row>
    <row r="916" spans="1:8" x14ac:dyDescent="0.25">
      <c r="A916" s="90">
        <v>45761</v>
      </c>
      <c r="B916" s="91" t="str">
        <v>601AD00005C</v>
      </c>
      <c r="C916" s="92" t="str">
        <v>HYD PUMP FARMTRAC DOUBLE (18CC + 11CC)</v>
      </c>
      <c r="D916" s="132">
        <v>1753</v>
      </c>
      <c r="E916" s="92">
        <v>1</v>
      </c>
      <c r="F916" s="92" t="str">
        <v>PCS</v>
      </c>
      <c r="G916" s="92" t="str">
        <v>OUTWARD</v>
      </c>
      <c r="H916" s="93" t="str">
        <v>PAL AUTOMOBILES</v>
      </c>
    </row>
    <row r="917" spans="1:8" x14ac:dyDescent="0.25">
      <c r="A917" s="94">
        <v>45761</v>
      </c>
      <c r="B917" s="95" t="str">
        <v>R983032309</v>
      </c>
      <c r="C917" s="80" t="str">
        <v>HYD. PUMP SWARAJ 19CC (OUTER)</v>
      </c>
      <c r="D917" s="133">
        <v>1753</v>
      </c>
      <c r="E917" s="80">
        <v>1</v>
      </c>
      <c r="F917" s="80" t="str">
        <v>PCS</v>
      </c>
      <c r="G917" s="80" t="str">
        <v>OUTWARD</v>
      </c>
      <c r="H917" s="96" t="str">
        <v>PAL AUTOMOBILES</v>
      </c>
    </row>
    <row r="918" spans="1:8" x14ac:dyDescent="0.25">
      <c r="A918" s="90">
        <v>45761</v>
      </c>
      <c r="B918" s="91" t="str">
        <v>R1100173</v>
      </c>
      <c r="C918" s="92" t="str">
        <v>P.P ASSY SW/SK 11" W/O RELASE PLATE</v>
      </c>
      <c r="D918" s="132">
        <v>1753</v>
      </c>
      <c r="E918" s="92">
        <v>2</v>
      </c>
      <c r="F918" s="92" t="str">
        <v>PCS</v>
      </c>
      <c r="G918" s="92" t="str">
        <v>OUTWARD</v>
      </c>
      <c r="H918" s="93" t="str">
        <v>PAL AUTOMOBILES</v>
      </c>
    </row>
    <row r="919" spans="1:8" x14ac:dyDescent="0.25">
      <c r="A919" s="94">
        <v>45761</v>
      </c>
      <c r="B919" s="95" t="str">
        <v>R11114</v>
      </c>
      <c r="C919" s="80" t="str">
        <v>P.T.O PLATE SK ROUND N/A 12 TEETH</v>
      </c>
      <c r="D919" s="133">
        <v>1753</v>
      </c>
      <c r="E919" s="80">
        <v>1</v>
      </c>
      <c r="F919" s="80" t="str">
        <v>PCS</v>
      </c>
      <c r="G919" s="80" t="str">
        <v>OUTWARD</v>
      </c>
      <c r="H919" s="96" t="str">
        <v>PAL AUTOMOBILES</v>
      </c>
    </row>
    <row r="920" spans="1:8" x14ac:dyDescent="0.25">
      <c r="A920" s="90">
        <v>45761</v>
      </c>
      <c r="B920" s="91" t="str">
        <v>GK 2237</v>
      </c>
      <c r="C920" s="92" t="str">
        <v>POWER STEERING SEAL KIT SWARAJ N/M SINGLE CYL</v>
      </c>
      <c r="D920" s="132">
        <v>1753</v>
      </c>
      <c r="E920" s="92">
        <v>6</v>
      </c>
      <c r="F920" s="92" t="str">
        <v>SET</v>
      </c>
      <c r="G920" s="92" t="str">
        <v>OUTWARD</v>
      </c>
      <c r="H920" s="93" t="str">
        <v>PAL AUTOMOBILES</v>
      </c>
    </row>
    <row r="921" spans="1:8" x14ac:dyDescent="0.25">
      <c r="A921" s="94">
        <v>45761</v>
      </c>
      <c r="B921" s="95" t="str">
        <v>GK 2229</v>
      </c>
      <c r="C921" s="80" t="str">
        <v>POWER STEERING SEAL KIT SONALIKA DOUBLE CYL</v>
      </c>
      <c r="D921" s="133">
        <v>1753</v>
      </c>
      <c r="E921" s="80">
        <v>6</v>
      </c>
      <c r="F921" s="80" t="str">
        <v>SET</v>
      </c>
      <c r="G921" s="80" t="str">
        <v>OUTWARD</v>
      </c>
      <c r="H921" s="96" t="str">
        <v>PAL AUTOMOBILES</v>
      </c>
    </row>
    <row r="922" spans="1:8" x14ac:dyDescent="0.25">
      <c r="A922" s="90">
        <v>45761</v>
      </c>
      <c r="B922" s="91" t="str">
        <v>GK 230</v>
      </c>
      <c r="C922" s="92" t="str">
        <v xml:space="preserve">BRAKE DISC PLATE SONALIKA 20 HOLE </v>
      </c>
      <c r="D922" s="132">
        <v>1758</v>
      </c>
      <c r="E922" s="92">
        <v>10</v>
      </c>
      <c r="F922" s="92" t="str">
        <v>PCS</v>
      </c>
      <c r="G922" s="92" t="str">
        <v>OUTWARD</v>
      </c>
      <c r="H922" s="93" t="str">
        <v>SHOP</v>
      </c>
    </row>
    <row r="923" spans="1:8" x14ac:dyDescent="0.25">
      <c r="A923" s="94">
        <v>45761</v>
      </c>
      <c r="B923" s="95">
        <v>135120362</v>
      </c>
      <c r="C923" s="80" t="str">
        <v>RANE STG ASSY INTER DI 51 DEGREE</v>
      </c>
      <c r="D923" s="133">
        <v>1758</v>
      </c>
      <c r="E923" s="80">
        <v>1</v>
      </c>
      <c r="F923" s="80" t="str">
        <v>PCS</v>
      </c>
      <c r="G923" s="80" t="str">
        <v>OUTWARD</v>
      </c>
      <c r="H923" s="96" t="str">
        <v>SHOP</v>
      </c>
    </row>
    <row r="924" spans="1:8" x14ac:dyDescent="0.25">
      <c r="A924" s="90">
        <v>45761</v>
      </c>
      <c r="B924" s="91" t="str">
        <v>R3120A202</v>
      </c>
      <c r="C924" s="92" t="str">
        <v>P.P TAWA MF245 DUAL CLUTCH 12"</v>
      </c>
      <c r="D924" s="132">
        <v>1758</v>
      </c>
      <c r="E924" s="92">
        <v>2</v>
      </c>
      <c r="F924" s="92" t="str">
        <v>PCS</v>
      </c>
      <c r="G924" s="92" t="str">
        <v>OUTWARD</v>
      </c>
      <c r="H924" s="93" t="str">
        <v>SHOP</v>
      </c>
    </row>
    <row r="925" spans="1:8" x14ac:dyDescent="0.25">
      <c r="A925" s="94">
        <v>45761</v>
      </c>
      <c r="B925" s="95" t="str">
        <v>UN 2283</v>
      </c>
      <c r="C925" s="80" t="str">
        <v>GEAR 4th &amp; DIRECT SPEED BIG TEETH 29/18 TEETH MKM</v>
      </c>
      <c r="D925" s="133">
        <v>1758</v>
      </c>
      <c r="E925" s="80">
        <v>1</v>
      </c>
      <c r="F925" s="80" t="str">
        <v>PCS</v>
      </c>
      <c r="G925" s="80" t="str">
        <v>OUTWARD</v>
      </c>
      <c r="H925" s="96" t="str">
        <v>SHOP</v>
      </c>
    </row>
    <row r="926" spans="1:8" x14ac:dyDescent="0.25">
      <c r="A926" s="90">
        <v>45761</v>
      </c>
      <c r="B926" s="91" t="str">
        <v>UN 2594</v>
      </c>
      <c r="C926" s="92" t="str">
        <v xml:space="preserve">KNUCKLE PIN INTER DI  </v>
      </c>
      <c r="D926" s="132">
        <v>1758</v>
      </c>
      <c r="E926" s="92">
        <v>12</v>
      </c>
      <c r="F926" s="92" t="str">
        <v>PCS</v>
      </c>
      <c r="G926" s="92" t="str">
        <v>OUTWARD</v>
      </c>
      <c r="H926" s="93" t="str">
        <v>SHOP</v>
      </c>
    </row>
    <row r="927" spans="1:8" x14ac:dyDescent="0.25">
      <c r="A927" s="94">
        <v>45761</v>
      </c>
      <c r="B927" s="95" t="str">
        <v>UN 1735</v>
      </c>
      <c r="C927" s="80" t="str">
        <v>CLUTCH RELEASE FORK INTER</v>
      </c>
      <c r="D927" s="133">
        <v>1758</v>
      </c>
      <c r="E927" s="80">
        <v>20</v>
      </c>
      <c r="F927" s="80" t="str">
        <v>PCS</v>
      </c>
      <c r="G927" s="80" t="str">
        <v>OUTWARD</v>
      </c>
      <c r="H927" s="96" t="str">
        <v>SHOP</v>
      </c>
    </row>
    <row r="928" spans="1:8" x14ac:dyDescent="0.25">
      <c r="A928" s="90">
        <v>45761</v>
      </c>
      <c r="B928" s="91" t="str">
        <v>UN 1483</v>
      </c>
      <c r="C928" s="92" t="str">
        <v>SCUTTLE REAR INTER DI</v>
      </c>
      <c r="D928" s="132">
        <v>1758</v>
      </c>
      <c r="E928" s="92">
        <v>2</v>
      </c>
      <c r="F928" s="92" t="str">
        <v>PCS</v>
      </c>
      <c r="G928" s="92" t="str">
        <v>OUTWARD</v>
      </c>
      <c r="H928" s="93" t="str">
        <v>SHOP</v>
      </c>
    </row>
    <row r="929" spans="1:8" x14ac:dyDescent="0.25">
      <c r="A929" s="94">
        <v>45761</v>
      </c>
      <c r="B929" s="95" t="str">
        <v>UN 1135</v>
      </c>
      <c r="C929" s="80" t="str">
        <v>SILENCER INTER DI</v>
      </c>
      <c r="D929" s="133">
        <v>1758</v>
      </c>
      <c r="E929" s="80">
        <v>4</v>
      </c>
      <c r="F929" s="80" t="str">
        <v>PCS</v>
      </c>
      <c r="G929" s="80" t="str">
        <v>OUTWARD</v>
      </c>
      <c r="H929" s="96" t="str">
        <v>SHOP</v>
      </c>
    </row>
    <row r="930" spans="1:8" x14ac:dyDescent="0.25">
      <c r="A930" s="90">
        <v>45761</v>
      </c>
      <c r="B930" s="91" t="str">
        <v>UN 2391</v>
      </c>
      <c r="C930" s="92" t="str">
        <v xml:space="preserve">HYDRAULIC PRESSURE PIPE (3 CYL.) MKM  </v>
      </c>
      <c r="D930" s="132">
        <v>1758</v>
      </c>
      <c r="E930" s="92">
        <v>4</v>
      </c>
      <c r="F930" s="92" t="str">
        <v>PCS</v>
      </c>
      <c r="G930" s="92" t="str">
        <v>OUTWARD</v>
      </c>
      <c r="H930" s="93" t="str">
        <v>SHOP</v>
      </c>
    </row>
    <row r="931" spans="1:8" x14ac:dyDescent="0.25">
      <c r="A931" s="94">
        <v>45761</v>
      </c>
      <c r="B931" s="95">
        <v>4340460100</v>
      </c>
      <c r="C931" s="80" t="str">
        <v>P.P TAWA ARJUN MAIN D/CLUTCH</v>
      </c>
      <c r="D931" s="133">
        <v>1758</v>
      </c>
      <c r="E931" s="80">
        <v>4</v>
      </c>
      <c r="F931" s="80" t="str">
        <v>PCS</v>
      </c>
      <c r="G931" s="80" t="str">
        <v>OUTWARD</v>
      </c>
      <c r="H931" s="96" t="str">
        <v>SHOP</v>
      </c>
    </row>
    <row r="932" spans="1:8" x14ac:dyDescent="0.25">
      <c r="A932" s="90">
        <v>45761</v>
      </c>
      <c r="B932" s="91">
        <v>3280542100</v>
      </c>
      <c r="C932" s="92" t="str">
        <v>PTO PLATE SW / SK 12 T (DUAL CLUTCH)</v>
      </c>
      <c r="D932" s="132">
        <v>1758</v>
      </c>
      <c r="E932" s="92">
        <v>6</v>
      </c>
      <c r="F932" s="92" t="str">
        <v>PCS</v>
      </c>
      <c r="G932" s="92" t="str">
        <v>OUTWARD</v>
      </c>
      <c r="H932" s="93" t="str">
        <v>SHOP</v>
      </c>
    </row>
    <row r="933" spans="1:8" x14ac:dyDescent="0.25">
      <c r="A933" s="94">
        <v>45761</v>
      </c>
      <c r="B933" s="95">
        <v>3280843100</v>
      </c>
      <c r="C933" s="80" t="str">
        <v>CLUTCH PLATE SW/ACE CRANE 5 FAN 8 T</v>
      </c>
      <c r="D933" s="133">
        <v>1758</v>
      </c>
      <c r="E933" s="80">
        <v>2</v>
      </c>
      <c r="F933" s="80" t="str">
        <v>PCS</v>
      </c>
      <c r="G933" s="80" t="str">
        <v>OUTWARD</v>
      </c>
      <c r="H933" s="96" t="str">
        <v>SHOP</v>
      </c>
    </row>
    <row r="934" spans="1:8" x14ac:dyDescent="0.25">
      <c r="A934" s="90">
        <v>45761</v>
      </c>
      <c r="B934" s="91">
        <v>4330349100</v>
      </c>
      <c r="C934" s="92" t="str">
        <v>CLUTCH LEVER KIT D/C BUSH TYPE SK</v>
      </c>
      <c r="D934" s="132">
        <v>1758</v>
      </c>
      <c r="E934" s="92">
        <v>4</v>
      </c>
      <c r="F934" s="92" t="str">
        <v>SET</v>
      </c>
      <c r="G934" s="92" t="str">
        <v>OUTWARD</v>
      </c>
      <c r="H934" s="93" t="str">
        <v>SHOP</v>
      </c>
    </row>
    <row r="935" spans="1:8" x14ac:dyDescent="0.25">
      <c r="A935" s="94">
        <v>45761</v>
      </c>
      <c r="B935" s="95" t="str">
        <v>11RLK771</v>
      </c>
      <c r="C935" s="80" t="str">
        <v>CL KIT MAIN SW/SK/MM DUAL CLUTCH 11"</v>
      </c>
      <c r="D935" s="133">
        <v>1758</v>
      </c>
      <c r="E935" s="80">
        <v>6</v>
      </c>
      <c r="F935" s="80" t="str">
        <v>PCS</v>
      </c>
      <c r="G935" s="80" t="str">
        <v>OUTWARD</v>
      </c>
      <c r="H935" s="96" t="str">
        <v>SHOP</v>
      </c>
    </row>
    <row r="936" spans="1:8" x14ac:dyDescent="0.25">
      <c r="A936" s="90">
        <v>45761</v>
      </c>
      <c r="B936" s="91" t="str">
        <v>UN 2621</v>
      </c>
      <c r="C936" s="92" t="str">
        <v xml:space="preserve">LOWER LINK END TURBO  </v>
      </c>
      <c r="D936" s="132">
        <v>1746</v>
      </c>
      <c r="E936" s="92">
        <v>4</v>
      </c>
      <c r="F936" s="92" t="str">
        <v>PCS</v>
      </c>
      <c r="G936" s="92" t="str">
        <v>OUTWARD</v>
      </c>
      <c r="H936" s="93" t="str">
        <v>SHOP</v>
      </c>
    </row>
    <row r="937" spans="1:8" x14ac:dyDescent="0.25">
      <c r="A937" s="94">
        <v>45761</v>
      </c>
      <c r="B937" s="95" t="str">
        <v>GK 762 / UN 1574</v>
      </c>
      <c r="C937" s="80" t="str">
        <v>STG SHAFT MKM/TURBO 736 MM</v>
      </c>
      <c r="D937" s="133">
        <v>1746</v>
      </c>
      <c r="E937" s="80">
        <v>2</v>
      </c>
      <c r="F937" s="80" t="str">
        <v>PCS</v>
      </c>
      <c r="G937" s="80" t="str">
        <v>OUTWARD</v>
      </c>
      <c r="H937" s="96" t="str">
        <v>SHOP</v>
      </c>
    </row>
    <row r="938" spans="1:8" x14ac:dyDescent="0.25">
      <c r="A938" s="90">
        <v>45761</v>
      </c>
      <c r="B938" s="91" t="str">
        <v>UN 1131</v>
      </c>
      <c r="C938" s="92" t="str">
        <v>SILENCER ELBOW (O.E) INTER DI</v>
      </c>
      <c r="D938" s="132">
        <v>1746</v>
      </c>
      <c r="E938" s="92">
        <v>10</v>
      </c>
      <c r="F938" s="92" t="str">
        <v>PCS</v>
      </c>
      <c r="G938" s="92" t="str">
        <v>OUTWARD</v>
      </c>
      <c r="H938" s="93" t="str">
        <v>SHOP</v>
      </c>
    </row>
    <row r="939" spans="1:8" x14ac:dyDescent="0.25">
      <c r="A939" s="94">
        <v>45761</v>
      </c>
      <c r="B939" s="95">
        <v>3280843100</v>
      </c>
      <c r="C939" s="80" t="str">
        <v>CLUTCH PLATE SW/ACE CRANE 5 FAN 8 T</v>
      </c>
      <c r="D939" s="133">
        <v>1746</v>
      </c>
      <c r="E939" s="80">
        <v>2</v>
      </c>
      <c r="F939" s="80" t="str">
        <v>PCS</v>
      </c>
      <c r="G939" s="80" t="str">
        <v>OUTWARD</v>
      </c>
      <c r="H939" s="96" t="str">
        <v>SHOP</v>
      </c>
    </row>
    <row r="940" spans="1:8" x14ac:dyDescent="0.25">
      <c r="A940" s="90">
        <v>45761</v>
      </c>
      <c r="B940" s="91">
        <v>3280503100</v>
      </c>
      <c r="C940" s="92" t="str">
        <v>PTO PLATE SWRAJ SINGLE CLUTCH PUC-00</v>
      </c>
      <c r="D940" s="132">
        <v>1746</v>
      </c>
      <c r="E940" s="92">
        <v>2</v>
      </c>
      <c r="F940" s="92" t="str">
        <v>PCS</v>
      </c>
      <c r="G940" s="92" t="str">
        <v>OUTWARD</v>
      </c>
      <c r="H940" s="93" t="str">
        <v>SHOP</v>
      </c>
    </row>
    <row r="941" spans="1:8" x14ac:dyDescent="0.25">
      <c r="A941" s="94">
        <v>45761</v>
      </c>
      <c r="B941" s="95" t="str">
        <v>GK 2495</v>
      </c>
      <c r="C941" s="80" t="str">
        <v>TROLLEY MALE FEMALE COMMON</v>
      </c>
      <c r="D941" s="133">
        <v>1746</v>
      </c>
      <c r="E941" s="80">
        <v>36</v>
      </c>
      <c r="F941" s="80" t="str">
        <v>PCS</v>
      </c>
      <c r="G941" s="80" t="str">
        <v>OUTWARD</v>
      </c>
      <c r="H941" s="96" t="str">
        <v>SHOP</v>
      </c>
    </row>
    <row r="942" spans="1:8" x14ac:dyDescent="0.25">
      <c r="A942" s="90">
        <v>45761</v>
      </c>
      <c r="B942" s="91" t="str">
        <v>GK 2496</v>
      </c>
      <c r="C942" s="92" t="str">
        <v>TROLLEY MALE FEMALE QRC (PUSH TYPE)</v>
      </c>
      <c r="D942" s="132">
        <v>1746</v>
      </c>
      <c r="E942" s="92">
        <v>36</v>
      </c>
      <c r="F942" s="92" t="str">
        <v>PCS</v>
      </c>
      <c r="G942" s="92" t="str">
        <v>OUTWARD</v>
      </c>
      <c r="H942" s="93" t="str">
        <v>SHOP</v>
      </c>
    </row>
    <row r="943" spans="1:8" x14ac:dyDescent="0.25">
      <c r="A943" s="94">
        <v>45761</v>
      </c>
      <c r="B943" s="95" t="str">
        <v>UN 3425</v>
      </c>
      <c r="C943" s="80" t="str">
        <v xml:space="preserve">COOLANT BOTTLE 475 DI  </v>
      </c>
      <c r="D943" s="133">
        <v>1746</v>
      </c>
      <c r="E943" s="80">
        <v>6</v>
      </c>
      <c r="F943" s="80" t="str">
        <v>PCS</v>
      </c>
      <c r="G943" s="80" t="str">
        <v>OUTWARD</v>
      </c>
      <c r="H943" s="96" t="str">
        <v>SHOP</v>
      </c>
    </row>
    <row r="944" spans="1:8" x14ac:dyDescent="0.25">
      <c r="A944" s="90">
        <v>45761</v>
      </c>
      <c r="B944" s="91" t="str">
        <v>UN 3426 A</v>
      </c>
      <c r="C944" s="92" t="str">
        <v xml:space="preserve">COOLANT BOTTLE THREAD TYPE TURBO  </v>
      </c>
      <c r="D944" s="132">
        <v>1746</v>
      </c>
      <c r="E944" s="92">
        <v>6</v>
      </c>
      <c r="F944" s="92" t="str">
        <v>PCS</v>
      </c>
      <c r="G944" s="92" t="str">
        <v>OUTWARD</v>
      </c>
      <c r="H944" s="93" t="str">
        <v>SHOP</v>
      </c>
    </row>
    <row r="945" spans="1:8" x14ac:dyDescent="0.25">
      <c r="A945" s="94">
        <v>45761</v>
      </c>
      <c r="B945" s="95">
        <v>1280318100</v>
      </c>
      <c r="C945" s="80" t="str">
        <v>P.P ASSY 434 DI / FORD 3600/ ES 355/ EICH 485</v>
      </c>
      <c r="D945" s="133">
        <v>1746</v>
      </c>
      <c r="E945" s="80">
        <v>1</v>
      </c>
      <c r="F945" s="80" t="str">
        <v>SET</v>
      </c>
      <c r="G945" s="80" t="str">
        <v>OUTWARD</v>
      </c>
      <c r="H945" s="96" t="str">
        <v>SHOP</v>
      </c>
    </row>
    <row r="946" spans="1:8" x14ac:dyDescent="0.25">
      <c r="A946" s="90">
        <v>45761</v>
      </c>
      <c r="B946" s="91" t="str">
        <v>UN 2453</v>
      </c>
      <c r="C946" s="92" t="str">
        <v xml:space="preserve">POSITION CONTROL SHAFT HI-TECH  </v>
      </c>
      <c r="D946" s="132">
        <v>1746</v>
      </c>
      <c r="E946" s="92">
        <v>2</v>
      </c>
      <c r="F946" s="92" t="str">
        <v>PCS</v>
      </c>
      <c r="G946" s="92" t="str">
        <v>OUTWARD</v>
      </c>
      <c r="H946" s="93" t="str">
        <v>SHOP</v>
      </c>
    </row>
    <row r="947" spans="1:8" x14ac:dyDescent="0.25">
      <c r="A947" s="94">
        <v>45761</v>
      </c>
      <c r="B947" s="95" t="str">
        <v>UN 2473</v>
      </c>
      <c r="C947" s="80" t="str">
        <v xml:space="preserve">HYDRAULIC DISTRIBUTOR HEAD 40 HP INTER DI  </v>
      </c>
      <c r="D947" s="133">
        <v>1746</v>
      </c>
      <c r="E947" s="80">
        <v>1</v>
      </c>
      <c r="F947" s="80" t="str">
        <v>PCS</v>
      </c>
      <c r="G947" s="80" t="str">
        <v>OUTWARD</v>
      </c>
      <c r="H947" s="96" t="str">
        <v>SHOP</v>
      </c>
    </row>
    <row r="948" spans="1:8" x14ac:dyDescent="0.25">
      <c r="A948" s="90">
        <v>45761</v>
      </c>
      <c r="B948" s="91" t="str">
        <v>UN 2474</v>
      </c>
      <c r="C948" s="92" t="str">
        <v xml:space="preserve">HYDRAULIC DISTRIBUTOR HEAD 60 HP HI-TECH  </v>
      </c>
      <c r="D948" s="132">
        <v>1746</v>
      </c>
      <c r="E948" s="92">
        <v>1</v>
      </c>
      <c r="F948" s="92" t="str">
        <v>PCS</v>
      </c>
      <c r="G948" s="92" t="str">
        <v>OUTWARD</v>
      </c>
      <c r="H948" s="93" t="str">
        <v>SHOP</v>
      </c>
    </row>
    <row r="949" spans="1:8" x14ac:dyDescent="0.25">
      <c r="A949" s="94">
        <v>45761</v>
      </c>
      <c r="B949" s="95">
        <v>2280242100</v>
      </c>
      <c r="C949" s="80" t="str">
        <v>D.C ASSY SONALIKA 6 HOLE 12T WITH ONLY PTO</v>
      </c>
      <c r="D949" s="133">
        <v>1746</v>
      </c>
      <c r="E949" s="80">
        <v>1</v>
      </c>
      <c r="F949" s="80" t="str">
        <v>SET</v>
      </c>
      <c r="G949" s="80" t="str">
        <v>OUTWARD</v>
      </c>
      <c r="H949" s="96" t="str">
        <v>SHOP</v>
      </c>
    </row>
    <row r="950" spans="1:8" x14ac:dyDescent="0.25">
      <c r="A950" s="90">
        <v>45761</v>
      </c>
      <c r="B950" s="91" t="str">
        <v>R1000122</v>
      </c>
      <c r="C950" s="92" t="str">
        <v>P.P ASSY INTER 10"</v>
      </c>
      <c r="D950" s="132">
        <v>1746</v>
      </c>
      <c r="E950" s="92">
        <v>1</v>
      </c>
      <c r="F950" s="92" t="str">
        <v>SET</v>
      </c>
      <c r="G950" s="92" t="str">
        <v>OUTWARD</v>
      </c>
      <c r="H950" s="93" t="str">
        <v>SHOP</v>
      </c>
    </row>
    <row r="951" spans="1:8" x14ac:dyDescent="0.25">
      <c r="A951" s="94">
        <v>45761</v>
      </c>
      <c r="B951" s="95" t="str">
        <v>R1100173</v>
      </c>
      <c r="C951" s="80" t="str">
        <v>P.P ASSY SW/SK 11" W/O RELASE PLATE</v>
      </c>
      <c r="D951" s="133">
        <v>1746</v>
      </c>
      <c r="E951" s="80">
        <v>2</v>
      </c>
      <c r="F951" s="80" t="str">
        <v>PCS</v>
      </c>
      <c r="G951" s="80" t="str">
        <v>OUTWARD</v>
      </c>
      <c r="H951" s="96" t="str">
        <v>SHOP</v>
      </c>
    </row>
    <row r="952" spans="1:8" x14ac:dyDescent="0.25">
      <c r="A952" s="90">
        <v>45761</v>
      </c>
      <c r="B952" s="91" t="str">
        <v>SPANDLE SHAFT HMT 3511</v>
      </c>
      <c r="C952" s="92" t="str">
        <v>SPANDLE SHAFT HMT 3511</v>
      </c>
      <c r="D952" s="132">
        <v>1746</v>
      </c>
      <c r="E952" s="92">
        <v>4</v>
      </c>
      <c r="F952" s="92" t="str">
        <v>PCS</v>
      </c>
      <c r="G952" s="92" t="str">
        <v>OUTWARD</v>
      </c>
      <c r="H952" s="93" t="str">
        <v>SHOP</v>
      </c>
    </row>
    <row r="953" spans="1:8" x14ac:dyDescent="0.25">
      <c r="A953" s="94">
        <v>45761</v>
      </c>
      <c r="B953" s="95" t="str">
        <v>ARSK4249</v>
      </c>
      <c r="C953" s="80" t="str">
        <v>CLUTCH PLATE MASSEY 1035DI CLOSE TYPE ASBESTOS</v>
      </c>
      <c r="D953" s="133">
        <v>1746</v>
      </c>
      <c r="E953" s="80">
        <v>2</v>
      </c>
      <c r="F953" s="80" t="str">
        <v>PCS</v>
      </c>
      <c r="G953" s="80" t="str">
        <v>OUTWARD</v>
      </c>
      <c r="H953" s="96" t="str">
        <v>SHOP</v>
      </c>
    </row>
    <row r="954" spans="1:8" x14ac:dyDescent="0.25">
      <c r="A954" s="90">
        <v>45761</v>
      </c>
      <c r="B954" s="91" t="str">
        <v>UN 1875</v>
      </c>
      <c r="C954" s="92" t="str">
        <v>DIFFERENTIAL CASE MKM</v>
      </c>
      <c r="D954" s="132">
        <v>1747</v>
      </c>
      <c r="E954" s="92">
        <v>2</v>
      </c>
      <c r="F954" s="92" t="str">
        <v>PCS</v>
      </c>
      <c r="G954" s="92" t="str">
        <v>OUTWARD</v>
      </c>
      <c r="H954" s="93" t="str">
        <v>SHOP</v>
      </c>
    </row>
    <row r="955" spans="1:8" x14ac:dyDescent="0.25">
      <c r="A955" s="94">
        <v>45761</v>
      </c>
      <c r="B955" s="95" t="str">
        <v>UN 1159</v>
      </c>
      <c r="C955" s="80" t="str">
        <v>AIR CLEANER ASSY COMPLETE ARJUN</v>
      </c>
      <c r="D955" s="133">
        <v>1747</v>
      </c>
      <c r="E955" s="80">
        <v>2</v>
      </c>
      <c r="F955" s="80" t="str">
        <v>SET</v>
      </c>
      <c r="G955" s="80" t="str">
        <v>OUTWARD</v>
      </c>
      <c r="H955" s="96" t="str">
        <v>SHOP</v>
      </c>
    </row>
    <row r="956" spans="1:8" x14ac:dyDescent="0.25">
      <c r="A956" s="90">
        <v>45761</v>
      </c>
      <c r="B956" s="91" t="str">
        <v>UN 2829</v>
      </c>
      <c r="C956" s="92" t="str">
        <v xml:space="preserve">MUDGUARD U BOLT 10" (GOLDEN) INTER  </v>
      </c>
      <c r="D956" s="132">
        <v>1747</v>
      </c>
      <c r="E956" s="92">
        <v>15</v>
      </c>
      <c r="F956" s="92" t="str">
        <v>PCS</v>
      </c>
      <c r="G956" s="92" t="str">
        <v>OUTWARD</v>
      </c>
      <c r="H956" s="93" t="str">
        <v>SHOP</v>
      </c>
    </row>
    <row r="957" spans="1:8" x14ac:dyDescent="0.25">
      <c r="A957" s="94">
        <v>45761</v>
      </c>
      <c r="B957" s="95" t="str">
        <v>UN 1318</v>
      </c>
      <c r="C957" s="80" t="str">
        <v>RADIATOR FAN (BLACK) MKM</v>
      </c>
      <c r="D957" s="133">
        <v>1747</v>
      </c>
      <c r="E957" s="80">
        <v>3</v>
      </c>
      <c r="F957" s="80" t="str">
        <v>PCS</v>
      </c>
      <c r="G957" s="80" t="str">
        <v>OUTWARD</v>
      </c>
      <c r="H957" s="96" t="str">
        <v>SHOP</v>
      </c>
    </row>
    <row r="958" spans="1:8" x14ac:dyDescent="0.25">
      <c r="A958" s="90">
        <v>45761</v>
      </c>
      <c r="B958" s="91" t="str">
        <v>GEAR BOOT JD</v>
      </c>
      <c r="C958" s="92" t="str">
        <v>GEAR BOOT JD</v>
      </c>
      <c r="D958" s="132">
        <v>1747</v>
      </c>
      <c r="E958" s="92">
        <v>12</v>
      </c>
      <c r="F958" s="92" t="str">
        <v>PCS</v>
      </c>
      <c r="G958" s="92" t="str">
        <v>OUTWARD</v>
      </c>
      <c r="H958" s="93" t="str">
        <v>SHOP</v>
      </c>
    </row>
    <row r="959" spans="1:8" x14ac:dyDescent="0.25">
      <c r="A959" s="94">
        <v>45761</v>
      </c>
      <c r="B959" s="95" t="str">
        <v>UN 1319</v>
      </c>
      <c r="C959" s="80" t="str">
        <v>RADIATOR FAN (450 MM) ARJUN</v>
      </c>
      <c r="D959" s="133">
        <v>1747</v>
      </c>
      <c r="E959" s="80">
        <v>4</v>
      </c>
      <c r="F959" s="80" t="str">
        <v>PCS</v>
      </c>
      <c r="G959" s="80" t="str">
        <v>OUTWARD</v>
      </c>
      <c r="H959" s="96" t="str">
        <v>SHOP</v>
      </c>
    </row>
    <row r="960" spans="1:8" x14ac:dyDescent="0.25">
      <c r="A960" s="90">
        <v>45761</v>
      </c>
      <c r="B960" s="91" t="str">
        <v>UN 1954/UN 1758</v>
      </c>
      <c r="C960" s="92" t="str">
        <v>CLUTCH PADEL PIN INTER DI</v>
      </c>
      <c r="D960" s="132">
        <v>1747</v>
      </c>
      <c r="E960" s="92">
        <v>24</v>
      </c>
      <c r="F960" s="92" t="str">
        <v>PCS</v>
      </c>
      <c r="G960" s="92" t="str">
        <v>OUTWARD</v>
      </c>
      <c r="H960" s="93" t="str">
        <v>SHOP</v>
      </c>
    </row>
    <row r="961" spans="1:8" x14ac:dyDescent="0.25">
      <c r="A961" s="94">
        <v>45761</v>
      </c>
      <c r="B961" s="95" t="str">
        <v>UN 2798</v>
      </c>
      <c r="C961" s="80" t="str">
        <v xml:space="preserve">CENTRE PIN BOLT 3" INTER DI  </v>
      </c>
      <c r="D961" s="133">
        <v>1747</v>
      </c>
      <c r="E961" s="80">
        <v>120</v>
      </c>
      <c r="F961" s="80" t="str">
        <v>PCS</v>
      </c>
      <c r="G961" s="80" t="str">
        <v>OUTWARD</v>
      </c>
      <c r="H961" s="96" t="str">
        <v>SHOP</v>
      </c>
    </row>
    <row r="962" spans="1:8" x14ac:dyDescent="0.25">
      <c r="A962" s="90">
        <v>45761</v>
      </c>
      <c r="B962" s="91" t="str">
        <v>GK 977/UN 1374</v>
      </c>
      <c r="C962" s="92" t="str">
        <v>CENTER PIN MAHINDRA NST (PATTI TYPE)</v>
      </c>
      <c r="D962" s="132">
        <v>1747</v>
      </c>
      <c r="E962" s="92">
        <v>10</v>
      </c>
      <c r="F962" s="92" t="str">
        <v>PCS</v>
      </c>
      <c r="G962" s="92" t="str">
        <v>OUTWARD</v>
      </c>
      <c r="H962" s="93" t="str">
        <v>SHOP</v>
      </c>
    </row>
    <row r="963" spans="1:8" x14ac:dyDescent="0.25">
      <c r="A963" s="94">
        <v>45761</v>
      </c>
      <c r="B963" s="95" t="str">
        <v>UN 2599</v>
      </c>
      <c r="C963" s="80" t="str">
        <v xml:space="preserve">LEVELLING ASSY NST  </v>
      </c>
      <c r="D963" s="133">
        <v>1747</v>
      </c>
      <c r="E963" s="80">
        <v>2</v>
      </c>
      <c r="F963" s="80" t="str">
        <v>PCS</v>
      </c>
      <c r="G963" s="80" t="str">
        <v>OUTWARD</v>
      </c>
      <c r="H963" s="96" t="str">
        <v>SHOP</v>
      </c>
    </row>
    <row r="964" spans="1:8" x14ac:dyDescent="0.25">
      <c r="A964" s="90">
        <v>45761</v>
      </c>
      <c r="B964" s="91" t="str">
        <v>UN 1414/GK 904</v>
      </c>
      <c r="C964" s="92" t="str">
        <v>FRONT WHEEL HUB (STAR TYPE) NST</v>
      </c>
      <c r="D964" s="132">
        <v>1747</v>
      </c>
      <c r="E964" s="92">
        <v>2</v>
      </c>
      <c r="F964" s="92" t="str">
        <v>PCS</v>
      </c>
      <c r="G964" s="92" t="str">
        <v>OUTWARD</v>
      </c>
      <c r="H964" s="93" t="str">
        <v>SHOP</v>
      </c>
    </row>
    <row r="965" spans="1:8" x14ac:dyDescent="0.25">
      <c r="A965" s="94">
        <v>45761</v>
      </c>
      <c r="B965" s="95" t="str">
        <v>UN 3420</v>
      </c>
      <c r="C965" s="80" t="str">
        <v xml:space="preserve">CHOWK CABLE (L TYPE) BRASS INTER DI  </v>
      </c>
      <c r="D965" s="133">
        <v>1747</v>
      </c>
      <c r="E965" s="80">
        <v>10</v>
      </c>
      <c r="F965" s="80" t="str">
        <v>PCS</v>
      </c>
      <c r="G965" s="80" t="str">
        <v>OUTWARD</v>
      </c>
      <c r="H965" s="96" t="str">
        <v>SHOP</v>
      </c>
    </row>
    <row r="966" spans="1:8" x14ac:dyDescent="0.25">
      <c r="A966" s="90">
        <v>45761</v>
      </c>
      <c r="B966" s="91" t="str">
        <v>GK 187 A</v>
      </c>
      <c r="C966" s="92" t="str">
        <v>BRAKE DISC ACTUATING JOHN DEERE  (LH) 10"</v>
      </c>
      <c r="D966" s="132">
        <v>1747</v>
      </c>
      <c r="E966" s="92">
        <v>2</v>
      </c>
      <c r="F966" s="92" t="str">
        <v>PCS</v>
      </c>
      <c r="G966" s="92" t="str">
        <v>OUTWARD</v>
      </c>
      <c r="H966" s="93" t="str">
        <v>SHOP</v>
      </c>
    </row>
    <row r="967" spans="1:8" x14ac:dyDescent="0.25">
      <c r="A967" s="94">
        <v>45761</v>
      </c>
      <c r="B967" s="95" t="str">
        <v>GK 187 B</v>
      </c>
      <c r="C967" s="80" t="str">
        <v>BRAKE DISC ACTUATING JOHN DEERE  (RH) 10"</v>
      </c>
      <c r="D967" s="133">
        <v>1747</v>
      </c>
      <c r="E967" s="80">
        <v>2</v>
      </c>
      <c r="F967" s="80" t="str">
        <v>PCS</v>
      </c>
      <c r="G967" s="80" t="str">
        <v>OUTWARD</v>
      </c>
      <c r="H967" s="96" t="str">
        <v>SHOP</v>
      </c>
    </row>
    <row r="968" spans="1:8" x14ac:dyDescent="0.25">
      <c r="A968" s="90">
        <v>45761</v>
      </c>
      <c r="B968" s="91" t="str">
        <v>GK 212</v>
      </c>
      <c r="C968" s="92" t="str">
        <v>BRAKE DISC ACTUATING ASSY JOHN DEERE 10"</v>
      </c>
      <c r="D968" s="132">
        <v>1747</v>
      </c>
      <c r="E968" s="92">
        <v>2</v>
      </c>
      <c r="F968" s="92" t="str">
        <v>SET</v>
      </c>
      <c r="G968" s="92" t="str">
        <v>OUTWARD</v>
      </c>
      <c r="H968" s="93" t="str">
        <v>SHOP</v>
      </c>
    </row>
    <row r="969" spans="1:8" x14ac:dyDescent="0.25">
      <c r="A969" s="94">
        <v>45761</v>
      </c>
      <c r="B969" s="95" t="str">
        <v>UN 1962A</v>
      </c>
      <c r="C969" s="80" t="str">
        <v>BREAK HOUSING RH INTER DI</v>
      </c>
      <c r="D969" s="133">
        <v>1747</v>
      </c>
      <c r="E969" s="80">
        <v>1</v>
      </c>
      <c r="F969" s="80" t="str">
        <v>PCS</v>
      </c>
      <c r="G969" s="80" t="str">
        <v>OUTWARD</v>
      </c>
      <c r="H969" s="96" t="str">
        <v>SHOP</v>
      </c>
    </row>
    <row r="970" spans="1:8" x14ac:dyDescent="0.25">
      <c r="A970" s="90">
        <v>45761</v>
      </c>
      <c r="B970" s="91" t="str">
        <v>UN 1962</v>
      </c>
      <c r="C970" s="92" t="str">
        <v>BREAK HOUSING LH INTER DI</v>
      </c>
      <c r="D970" s="132">
        <v>1747</v>
      </c>
      <c r="E970" s="92">
        <v>1</v>
      </c>
      <c r="F970" s="92" t="str">
        <v>PCS</v>
      </c>
      <c r="G970" s="92" t="str">
        <v>OUTWARD</v>
      </c>
      <c r="H970" s="93" t="str">
        <v>SHOP</v>
      </c>
    </row>
    <row r="971" spans="1:8" x14ac:dyDescent="0.25">
      <c r="A971" s="94">
        <v>45761</v>
      </c>
      <c r="B971" s="95" t="str">
        <v>UN 3616</v>
      </c>
      <c r="C971" s="80" t="str">
        <v xml:space="preserve">6000355F3 PIPE FEED PUMP TO FILTER ARJUN  </v>
      </c>
      <c r="D971" s="133">
        <v>1747</v>
      </c>
      <c r="E971" s="80">
        <v>20</v>
      </c>
      <c r="F971" s="80" t="str">
        <v>PCS</v>
      </c>
      <c r="G971" s="80" t="str">
        <v>OUTWARD</v>
      </c>
      <c r="H971" s="96" t="str">
        <v>SHOP</v>
      </c>
    </row>
    <row r="972" spans="1:8" x14ac:dyDescent="0.25">
      <c r="A972" s="90">
        <v>45761</v>
      </c>
      <c r="B972" s="91" t="str">
        <v>UN 1254</v>
      </c>
      <c r="C972" s="92" t="str">
        <v>OIL PAN 5LTR. 4 CYL. INTER DI</v>
      </c>
      <c r="D972" s="132">
        <v>1748</v>
      </c>
      <c r="E972" s="92">
        <v>2</v>
      </c>
      <c r="F972" s="92" t="str">
        <v>PCS</v>
      </c>
      <c r="G972" s="92" t="str">
        <v>OUTWARD</v>
      </c>
      <c r="H972" s="93" t="str">
        <v>SHOP</v>
      </c>
    </row>
    <row r="973" spans="1:8" x14ac:dyDescent="0.25">
      <c r="A973" s="94">
        <v>45761</v>
      </c>
      <c r="B973" s="95" t="str">
        <v>UN 1487</v>
      </c>
      <c r="C973" s="80" t="str">
        <v>FUEL TANK LOCK NST</v>
      </c>
      <c r="D973" s="133">
        <v>1748</v>
      </c>
      <c r="E973" s="80">
        <v>20</v>
      </c>
      <c r="F973" s="80" t="str">
        <v>PCS</v>
      </c>
      <c r="G973" s="80" t="str">
        <v>OUTWARD</v>
      </c>
      <c r="H973" s="96" t="str">
        <v>SHOP</v>
      </c>
    </row>
    <row r="974" spans="1:8" x14ac:dyDescent="0.25">
      <c r="A974" s="90">
        <v>45761</v>
      </c>
      <c r="B974" s="91" t="str">
        <v>UN 1797</v>
      </c>
      <c r="C974" s="92" t="str">
        <v>GEAR PATTI CUT TYPE INTER</v>
      </c>
      <c r="D974" s="132">
        <v>1748</v>
      </c>
      <c r="E974" s="92">
        <v>120</v>
      </c>
      <c r="F974" s="92" t="str">
        <v>PCS</v>
      </c>
      <c r="G974" s="92" t="str">
        <v>OUTWARD</v>
      </c>
      <c r="H974" s="93" t="str">
        <v>SHOP</v>
      </c>
    </row>
    <row r="975" spans="1:8" x14ac:dyDescent="0.25">
      <c r="A975" s="94">
        <v>45761</v>
      </c>
      <c r="B975" s="95" t="str">
        <v>R983032352</v>
      </c>
      <c r="C975" s="80" t="str">
        <v>HYD PUMP FT45/55 12CC</v>
      </c>
      <c r="D975" s="133">
        <v>1748</v>
      </c>
      <c r="E975" s="80">
        <v>8</v>
      </c>
      <c r="F975" s="80" t="str">
        <v>PCS</v>
      </c>
      <c r="G975" s="80" t="str">
        <v>OUTWARD</v>
      </c>
      <c r="H975" s="96" t="str">
        <v>SHOP</v>
      </c>
    </row>
    <row r="976" spans="1:8" x14ac:dyDescent="0.25">
      <c r="A976" s="90">
        <v>45761</v>
      </c>
      <c r="B976" s="91" t="str">
        <v>GK 2240</v>
      </c>
      <c r="C976" s="92" t="str">
        <v>POWER STEERING SEAL KIT SWARAJ 963 DOUBLE CYL</v>
      </c>
      <c r="D976" s="132">
        <v>1748</v>
      </c>
      <c r="E976" s="92">
        <v>12</v>
      </c>
      <c r="F976" s="92" t="str">
        <v>SET</v>
      </c>
      <c r="G976" s="92" t="str">
        <v>OUTWARD</v>
      </c>
      <c r="H976" s="93" t="str">
        <v>SHOP</v>
      </c>
    </row>
    <row r="977" spans="1:8" x14ac:dyDescent="0.25">
      <c r="A977" s="94">
        <v>45761</v>
      </c>
      <c r="B977" s="95" t="str">
        <v>GK 2215</v>
      </c>
      <c r="C977" s="80" t="str">
        <v>POWER STEERING SEAL KIT ARJUN 30 MM DOUBLE CYL</v>
      </c>
      <c r="D977" s="133">
        <v>1748</v>
      </c>
      <c r="E977" s="80">
        <v>12</v>
      </c>
      <c r="F977" s="80" t="str">
        <v>SET</v>
      </c>
      <c r="G977" s="80" t="str">
        <v>OUTWARD</v>
      </c>
      <c r="H977" s="96" t="str">
        <v>SHOP</v>
      </c>
    </row>
    <row r="978" spans="1:8" x14ac:dyDescent="0.25">
      <c r="A978" s="90">
        <v>45761</v>
      </c>
      <c r="B978" s="91" t="str">
        <v>GK 230</v>
      </c>
      <c r="C978" s="92" t="str">
        <v xml:space="preserve">BRAKE DISC PLATE SONALIKA 20 HOLE </v>
      </c>
      <c r="D978" s="132">
        <v>1748</v>
      </c>
      <c r="E978" s="92">
        <v>10</v>
      </c>
      <c r="F978" s="92" t="str">
        <v>PCS</v>
      </c>
      <c r="G978" s="92" t="str">
        <v>OUTWARD</v>
      </c>
      <c r="H978" s="93" t="str">
        <v>SHOP</v>
      </c>
    </row>
    <row r="979" spans="1:8" x14ac:dyDescent="0.25">
      <c r="A979" s="94">
        <v>45761</v>
      </c>
      <c r="B979" s="95" t="str">
        <v>GK 1183</v>
      </c>
      <c r="C979" s="80" t="str">
        <v>FLY WHEEL RING SWARAJ  125 TEETH</v>
      </c>
      <c r="D979" s="133">
        <v>1748</v>
      </c>
      <c r="E979" s="80">
        <v>2</v>
      </c>
      <c r="F979" s="80" t="str">
        <v>PCS</v>
      </c>
      <c r="G979" s="80" t="str">
        <v>OUTWARD</v>
      </c>
      <c r="H979" s="96" t="str">
        <v>SHOP</v>
      </c>
    </row>
    <row r="980" spans="1:8" x14ac:dyDescent="0.25">
      <c r="A980" s="90">
        <v>45761</v>
      </c>
      <c r="B980" s="91" t="str">
        <v>GK 1190/UN 010</v>
      </c>
      <c r="C980" s="92" t="str">
        <v>FLY WHEEL RING JOHN DEERE  142 TEETH</v>
      </c>
      <c r="D980" s="132">
        <v>1748</v>
      </c>
      <c r="E980" s="92">
        <v>4</v>
      </c>
      <c r="F980" s="92" t="str">
        <v>PCS</v>
      </c>
      <c r="G980" s="92" t="str">
        <v>OUTWARD</v>
      </c>
      <c r="H980" s="93" t="str">
        <v>SHOP</v>
      </c>
    </row>
    <row r="981" spans="1:8" x14ac:dyDescent="0.25">
      <c r="A981" s="94">
        <v>45761</v>
      </c>
      <c r="B981" s="95" t="str">
        <v>GK 1181 / UN 1287</v>
      </c>
      <c r="C981" s="80" t="str">
        <v>FLY WHEEL RING INTER DI 110 TEETH</v>
      </c>
      <c r="D981" s="133">
        <v>1748</v>
      </c>
      <c r="E981" s="80">
        <v>6</v>
      </c>
      <c r="F981" s="80" t="str">
        <v>PCS</v>
      </c>
      <c r="G981" s="80" t="str">
        <v>OUTWARD</v>
      </c>
      <c r="H981" s="96" t="str">
        <v>SHOP</v>
      </c>
    </row>
    <row r="982" spans="1:8" x14ac:dyDescent="0.25">
      <c r="A982" s="90">
        <v>45761</v>
      </c>
      <c r="B982" s="91">
        <v>4341143100</v>
      </c>
      <c r="C982" s="92" t="str">
        <v>PRESSURE PLATE TAWA PT/ FT 50 ,FT 60</v>
      </c>
      <c r="D982" s="132">
        <v>1748</v>
      </c>
      <c r="E982" s="92">
        <v>2</v>
      </c>
      <c r="F982" s="92" t="str">
        <v>PCS</v>
      </c>
      <c r="G982" s="92" t="str">
        <v>OUTWARD</v>
      </c>
      <c r="H982" s="93" t="str">
        <v>SHOP</v>
      </c>
    </row>
    <row r="983" spans="1:8" x14ac:dyDescent="0.25">
      <c r="A983" s="94">
        <v>45761</v>
      </c>
      <c r="B983" s="95">
        <v>4340460100</v>
      </c>
      <c r="C983" s="80" t="str">
        <v>P.P TAWA ARJUN MAIN D/CLUTCH</v>
      </c>
      <c r="D983" s="133">
        <v>1748</v>
      </c>
      <c r="E983" s="80">
        <v>2</v>
      </c>
      <c r="F983" s="80" t="str">
        <v>PCS</v>
      </c>
      <c r="G983" s="80" t="str">
        <v>OUTWARD</v>
      </c>
      <c r="H983" s="96" t="str">
        <v>SHOP</v>
      </c>
    </row>
    <row r="984" spans="1:8" x14ac:dyDescent="0.25">
      <c r="A984" s="90">
        <v>45761</v>
      </c>
      <c r="B984" s="91" t="str">
        <v>UN 1885</v>
      </c>
      <c r="C984" s="92" t="str">
        <v>DIFFERENTIAL CASE YUVO</v>
      </c>
      <c r="D984" s="132">
        <v>1748</v>
      </c>
      <c r="E984" s="92">
        <v>2</v>
      </c>
      <c r="F984" s="92" t="str">
        <v>PCS</v>
      </c>
      <c r="G984" s="92" t="str">
        <v>OUTWARD</v>
      </c>
      <c r="H984" s="93" t="str">
        <v>SHOP</v>
      </c>
    </row>
    <row r="985" spans="1:8" x14ac:dyDescent="0.25">
      <c r="A985" s="94">
        <v>45761</v>
      </c>
      <c r="B985" s="95" t="str">
        <v>R11112</v>
      </c>
      <c r="C985" s="80" t="str">
        <v>CLUTCH P.SW D/F TYPE 11"6 SPRING N/A</v>
      </c>
      <c r="D985" s="133">
        <v>1751</v>
      </c>
      <c r="E985" s="80">
        <v>1</v>
      </c>
      <c r="F985" s="80" t="str">
        <v>PCS</v>
      </c>
      <c r="G985" s="80" t="str">
        <v>OUTWARD</v>
      </c>
      <c r="H985" s="96" t="str">
        <v>SHOP</v>
      </c>
    </row>
    <row r="986" spans="1:8" x14ac:dyDescent="0.25">
      <c r="A986" s="90">
        <v>45761</v>
      </c>
      <c r="B986" s="91">
        <v>3280845100</v>
      </c>
      <c r="C986" s="92" t="str">
        <v>CLUTCH PLATE ARJUN 5 WING (PMV-02)</v>
      </c>
      <c r="D986" s="132">
        <v>1751</v>
      </c>
      <c r="E986" s="92">
        <v>2</v>
      </c>
      <c r="F986" s="92" t="str">
        <v>PCS</v>
      </c>
      <c r="G986" s="92" t="str">
        <v>OUTWARD</v>
      </c>
      <c r="H986" s="93" t="str">
        <v>SHOP</v>
      </c>
    </row>
    <row r="987" spans="1:8" x14ac:dyDescent="0.25">
      <c r="A987" s="94">
        <v>45761</v>
      </c>
      <c r="B987" s="95">
        <v>3280574100</v>
      </c>
      <c r="C987" s="80" t="str">
        <v>CLUTCH PLATE J.D 4 FAN 19 TEETH</v>
      </c>
      <c r="D987" s="133">
        <v>1751</v>
      </c>
      <c r="E987" s="80">
        <v>2</v>
      </c>
      <c r="F987" s="80" t="str">
        <v>PCS</v>
      </c>
      <c r="G987" s="80" t="str">
        <v>OUTWARD</v>
      </c>
      <c r="H987" s="96" t="str">
        <v>SHOP</v>
      </c>
    </row>
    <row r="988" spans="1:8" x14ac:dyDescent="0.25">
      <c r="A988" s="90">
        <v>45761</v>
      </c>
      <c r="B988" s="91" t="str">
        <v>3280494100 / 3280859100</v>
      </c>
      <c r="C988" s="92" t="str">
        <v>CLUTCH PLATE SWARAJ RIGID &amp; CUSHION</v>
      </c>
      <c r="D988" s="132">
        <v>1751</v>
      </c>
      <c r="E988" s="92">
        <v>2</v>
      </c>
      <c r="F988" s="92" t="str">
        <v>PCS</v>
      </c>
      <c r="G988" s="92" t="str">
        <v>OUTWARD</v>
      </c>
      <c r="H988" s="93" t="str">
        <v>SHOP</v>
      </c>
    </row>
    <row r="989" spans="1:8" x14ac:dyDescent="0.25">
      <c r="A989" s="94">
        <v>45761</v>
      </c>
      <c r="B989" s="95">
        <v>3280673100</v>
      </c>
      <c r="C989" s="80" t="str">
        <v>CLUTCH PLATE ACE/SWARAJ 6 SPRING 8 T</v>
      </c>
      <c r="D989" s="133">
        <v>1751</v>
      </c>
      <c r="E989" s="80">
        <v>2</v>
      </c>
      <c r="F989" s="80" t="str">
        <v>PCS</v>
      </c>
      <c r="G989" s="80" t="str">
        <v>OUTWARD</v>
      </c>
      <c r="H989" s="96" t="str">
        <v>SHOP</v>
      </c>
    </row>
    <row r="990" spans="1:8" x14ac:dyDescent="0.25">
      <c r="A990" s="90">
        <v>45761</v>
      </c>
      <c r="B990" s="91" t="str">
        <v>UN 1361</v>
      </c>
      <c r="C990" s="92" t="str">
        <v>DIESEL TANK TEA (WITH FILTER) NST</v>
      </c>
      <c r="D990" s="132">
        <v>1751</v>
      </c>
      <c r="E990" s="92">
        <v>48</v>
      </c>
      <c r="F990" s="92" t="str">
        <v>PCS</v>
      </c>
      <c r="G990" s="92" t="str">
        <v>OUTWARD</v>
      </c>
      <c r="H990" s="93" t="str">
        <v>SHOP</v>
      </c>
    </row>
    <row r="991" spans="1:8" x14ac:dyDescent="0.25">
      <c r="A991" s="94">
        <v>45761</v>
      </c>
      <c r="B991" s="95" t="str">
        <v>UN 1105</v>
      </c>
      <c r="C991" s="80" t="str">
        <v>AIR BREATHER CAP INTER DI</v>
      </c>
      <c r="D991" s="133">
        <v>1751</v>
      </c>
      <c r="E991" s="80">
        <v>10</v>
      </c>
      <c r="F991" s="80" t="str">
        <v>PCS</v>
      </c>
      <c r="G991" s="80" t="str">
        <v>OUTWARD</v>
      </c>
      <c r="H991" s="96" t="str">
        <v>SHOP</v>
      </c>
    </row>
    <row r="992" spans="1:8" x14ac:dyDescent="0.25">
      <c r="A992" s="90">
        <v>45761</v>
      </c>
      <c r="B992" s="91" t="str">
        <v>UN 2455</v>
      </c>
      <c r="C992" s="92" t="str">
        <v xml:space="preserve">POSITION CONTROL LINK HI-TECH  </v>
      </c>
      <c r="D992" s="132">
        <v>1751</v>
      </c>
      <c r="E992" s="92">
        <v>10</v>
      </c>
      <c r="F992" s="92" t="str">
        <v>PCS</v>
      </c>
      <c r="G992" s="92" t="str">
        <v>OUTWARD</v>
      </c>
      <c r="H992" s="93" t="str">
        <v>SHOP</v>
      </c>
    </row>
    <row r="993" spans="1:8" x14ac:dyDescent="0.25">
      <c r="A993" s="94">
        <v>45761</v>
      </c>
      <c r="B993" s="95" t="str">
        <v>R983020977</v>
      </c>
      <c r="C993" s="80" t="str">
        <v>HYD. PUMP MAHINDRA 14 CC</v>
      </c>
      <c r="D993" s="133">
        <v>1751</v>
      </c>
      <c r="E993" s="80">
        <v>8</v>
      </c>
      <c r="F993" s="80" t="str">
        <v>PCS</v>
      </c>
      <c r="G993" s="80" t="str">
        <v>OUTWARD</v>
      </c>
      <c r="H993" s="96" t="str">
        <v>SHOP</v>
      </c>
    </row>
    <row r="994" spans="1:8" x14ac:dyDescent="0.25">
      <c r="A994" s="90">
        <v>45761</v>
      </c>
      <c r="B994" s="91" t="str">
        <v>R983032289</v>
      </c>
      <c r="C994" s="92" t="str">
        <v>HYD PUMP EICHER 368/485 AIRCOOL 12CC</v>
      </c>
      <c r="D994" s="132">
        <v>1751</v>
      </c>
      <c r="E994" s="92">
        <v>4</v>
      </c>
      <c r="F994" s="92" t="str">
        <v>PCS</v>
      </c>
      <c r="G994" s="92" t="str">
        <v>OUTWARD</v>
      </c>
      <c r="H994" s="93" t="str">
        <v>SHOP</v>
      </c>
    </row>
    <row r="995" spans="1:8" x14ac:dyDescent="0.25">
      <c r="A995" s="94">
        <v>45761</v>
      </c>
      <c r="B995" s="95" t="str">
        <v>R983067922</v>
      </c>
      <c r="C995" s="80" t="str">
        <v>HYD.PUMP SWARAJ PTL14CC (POWER STG)</v>
      </c>
      <c r="D995" s="133">
        <v>1751</v>
      </c>
      <c r="E995" s="80">
        <v>4</v>
      </c>
      <c r="F995" s="80" t="str">
        <v>PCS</v>
      </c>
      <c r="G995" s="80" t="str">
        <v>OUTWARD</v>
      </c>
      <c r="H995" s="96" t="str">
        <v>SHOP</v>
      </c>
    </row>
    <row r="996" spans="1:8" x14ac:dyDescent="0.25">
      <c r="A996" s="90">
        <v>45761</v>
      </c>
      <c r="B996" s="91" t="str">
        <v>R983032309</v>
      </c>
      <c r="C996" s="92" t="str">
        <v>HYD. PUMP SWARAJ 19CC (OUTER)</v>
      </c>
      <c r="D996" s="132">
        <v>1751</v>
      </c>
      <c r="E996" s="92">
        <v>8</v>
      </c>
      <c r="F996" s="92" t="str">
        <v>PCS</v>
      </c>
      <c r="G996" s="92" t="str">
        <v>OUTWARD</v>
      </c>
      <c r="H996" s="93" t="str">
        <v>SHOP</v>
      </c>
    </row>
    <row r="997" spans="1:8" x14ac:dyDescent="0.25">
      <c r="A997" s="94">
        <v>45761</v>
      </c>
      <c r="B997" s="95" t="str">
        <v>UN 3409 A</v>
      </c>
      <c r="C997" s="80" t="str">
        <v xml:space="preserve">BATTERY BOX MKM (OIB)  </v>
      </c>
      <c r="D997" s="133">
        <v>1751</v>
      </c>
      <c r="E997" s="80">
        <v>1</v>
      </c>
      <c r="F997" s="80" t="str">
        <v>SET</v>
      </c>
      <c r="G997" s="80" t="str">
        <v>OUTWARD</v>
      </c>
      <c r="H997" s="96" t="str">
        <v>SHOP</v>
      </c>
    </row>
    <row r="998" spans="1:8" x14ac:dyDescent="0.25">
      <c r="A998" s="90">
        <v>45761</v>
      </c>
      <c r="B998" s="91" t="str">
        <v>UN 1370 K</v>
      </c>
      <c r="C998" s="92" t="str">
        <v>FRONT AXLE BEAM BOW TYPE P/STG NORMAL MKM</v>
      </c>
      <c r="D998" s="132">
        <v>1751</v>
      </c>
      <c r="E998" s="92">
        <v>1</v>
      </c>
      <c r="F998" s="92" t="str">
        <v>PCS</v>
      </c>
      <c r="G998" s="92" t="str">
        <v>OUTWARD</v>
      </c>
      <c r="H998" s="93" t="str">
        <v>SHOP</v>
      </c>
    </row>
    <row r="999" spans="1:8" x14ac:dyDescent="0.25">
      <c r="A999" s="94">
        <v>45761</v>
      </c>
      <c r="B999" s="95" t="str">
        <v>GK 1623/UN 2825</v>
      </c>
      <c r="C999" s="80" t="str">
        <v>AXLE BOLT R/T 8" BLACK</v>
      </c>
      <c r="D999" s="133">
        <v>1751</v>
      </c>
      <c r="E999" s="80">
        <v>60</v>
      </c>
      <c r="F999" s="80" t="str">
        <v>PCS</v>
      </c>
      <c r="G999" s="80" t="str">
        <v>OUTWARD</v>
      </c>
      <c r="H999" s="96" t="str">
        <v>SHOP</v>
      </c>
    </row>
    <row r="1000" spans="1:8" x14ac:dyDescent="0.25">
      <c r="A1000" s="90">
        <v>45761</v>
      </c>
      <c r="B1000" s="91" t="str">
        <v>UN 2891</v>
      </c>
      <c r="C1000" s="92" t="str">
        <v xml:space="preserve">BREAKE SHOE SPRING YUVRAJ  </v>
      </c>
      <c r="D1000" s="132">
        <v>1751</v>
      </c>
      <c r="E1000" s="92">
        <v>216</v>
      </c>
      <c r="F1000" s="92" t="str">
        <v>PCS</v>
      </c>
      <c r="G1000" s="92" t="str">
        <v>OUTWARD</v>
      </c>
      <c r="H1000" s="93" t="str">
        <v>SHOP</v>
      </c>
    </row>
    <row r="1001" spans="1:8" x14ac:dyDescent="0.25">
      <c r="A1001" s="94">
        <v>45755</v>
      </c>
      <c r="B1001" s="95" t="str">
        <v>GK 2497</v>
      </c>
      <c r="C1001" s="80" t="str">
        <v>TROLLEY MALE FEMALE SONALIKA LONG (PUSH TYPE)</v>
      </c>
      <c r="D1001" s="133" t="str">
        <v/>
      </c>
      <c r="E1001" s="80">
        <v>186</v>
      </c>
      <c r="F1001" s="80" t="str">
        <v>PCS</v>
      </c>
      <c r="G1001" s="80" t="str">
        <v>INWARD</v>
      </c>
      <c r="H1001" s="96" t="str">
        <v>INWARD</v>
      </c>
    </row>
    <row r="1002" spans="1:8" x14ac:dyDescent="0.25">
      <c r="A1002" s="90">
        <v>45755</v>
      </c>
      <c r="B1002" s="91" t="str">
        <v>GK 2503</v>
      </c>
      <c r="C1002" s="92" t="str">
        <v>TROLLEY MALE FEMALE JOHN DEERE BIG (PUSH TYPE)</v>
      </c>
      <c r="D1002" s="132" t="str">
        <v/>
      </c>
      <c r="E1002" s="92">
        <v>19</v>
      </c>
      <c r="F1002" s="92" t="str">
        <v>PCS</v>
      </c>
      <c r="G1002" s="92" t="str">
        <v>INWARD</v>
      </c>
      <c r="H1002" s="93" t="str">
        <v>INWARD</v>
      </c>
    </row>
    <row r="1003" spans="1:8" x14ac:dyDescent="0.25">
      <c r="A1003" s="94">
        <v>45755</v>
      </c>
      <c r="B1003" s="95" t="str">
        <v>GK 2500</v>
      </c>
      <c r="C1003" s="80" t="str">
        <v>TROLLEY MALE FEMALE FARMTRAC (PUSH TYPE)</v>
      </c>
      <c r="D1003" s="133" t="str">
        <v/>
      </c>
      <c r="E1003" s="80">
        <v>7</v>
      </c>
      <c r="F1003" s="80" t="str">
        <v>PCS</v>
      </c>
      <c r="G1003" s="80" t="str">
        <v>INWARD</v>
      </c>
      <c r="H1003" s="96" t="str">
        <v>INWARD</v>
      </c>
    </row>
    <row r="1004" spans="1:8" x14ac:dyDescent="0.25">
      <c r="A1004" s="90">
        <v>45755</v>
      </c>
      <c r="B1004" s="91" t="str">
        <v>GK 2494</v>
      </c>
      <c r="C1004" s="92" t="str">
        <v xml:space="preserve"> TROLLEY MALE FEMALE MAHINDRA (PUSH TYPE)</v>
      </c>
      <c r="D1004" s="132" t="str">
        <v/>
      </c>
      <c r="E1004" s="92">
        <v>23</v>
      </c>
      <c r="F1004" s="92" t="str">
        <v>PCS</v>
      </c>
      <c r="G1004" s="92" t="str">
        <v>INWARD</v>
      </c>
      <c r="H1004" s="93" t="str">
        <v>INWARD</v>
      </c>
    </row>
    <row r="1005" spans="1:8" x14ac:dyDescent="0.25">
      <c r="A1005" s="94">
        <v>45755</v>
      </c>
      <c r="B1005" s="95" t="str">
        <v>GK 2504</v>
      </c>
      <c r="C1005" s="80" t="str">
        <v>GK 2504 TROLLEY MALE FEMALE NEW HOLLAND (PUSH TYPE)</v>
      </c>
      <c r="D1005" s="133" t="str">
        <v/>
      </c>
      <c r="E1005" s="80">
        <v>3</v>
      </c>
      <c r="F1005" s="80" t="str">
        <v>PCS</v>
      </c>
      <c r="G1005" s="80" t="str">
        <v>INWARD</v>
      </c>
      <c r="H1005" s="96" t="str">
        <v>INWARD</v>
      </c>
    </row>
    <row r="1006" spans="1:8" x14ac:dyDescent="0.25">
      <c r="A1006" s="90">
        <v>45755</v>
      </c>
      <c r="B1006" s="91" t="str">
        <v>GK 2498</v>
      </c>
      <c r="C1006" s="92" t="str">
        <v>TROLLEY MALE FEMALE SONALIKA SMALL (PUSH TYPE)</v>
      </c>
      <c r="D1006" s="132" t="str">
        <v/>
      </c>
      <c r="E1006" s="92">
        <v>8</v>
      </c>
      <c r="F1006" s="92" t="str">
        <v>PCS</v>
      </c>
      <c r="G1006" s="92" t="str">
        <v>INWARD</v>
      </c>
      <c r="H1006" s="93" t="str">
        <v>INWARD</v>
      </c>
    </row>
    <row r="1007" spans="1:8" x14ac:dyDescent="0.25">
      <c r="A1007" s="94">
        <v>45755</v>
      </c>
      <c r="B1007" s="95" t="str">
        <v>GK 2502</v>
      </c>
      <c r="C1007" s="80" t="str">
        <v>TROLLEY MALE FEMALE JOHN DEERE SMALL (PUSH TYPE)</v>
      </c>
      <c r="D1007" s="133" t="str">
        <v/>
      </c>
      <c r="E1007" s="80">
        <v>15</v>
      </c>
      <c r="F1007" s="80" t="str">
        <v>PCS</v>
      </c>
      <c r="G1007" s="80" t="str">
        <v>INWARD</v>
      </c>
      <c r="H1007" s="96" t="str">
        <v>INWARD</v>
      </c>
    </row>
    <row r="1008" spans="1:8" x14ac:dyDescent="0.25">
      <c r="A1008" s="90">
        <v>45755</v>
      </c>
      <c r="B1008" s="91" t="str">
        <v>GK 2501</v>
      </c>
      <c r="C1008" s="92" t="str">
        <v>TROLLEY MALE FEMALE EICHER (PUSH TYPE)</v>
      </c>
      <c r="D1008" s="132" t="str">
        <v/>
      </c>
      <c r="E1008" s="92">
        <v>11</v>
      </c>
      <c r="F1008" s="92" t="str">
        <v>PCS</v>
      </c>
      <c r="G1008" s="92" t="str">
        <v>INWARD</v>
      </c>
      <c r="H1008" s="93" t="str">
        <v>INWARD</v>
      </c>
    </row>
    <row r="1009" spans="1:8" x14ac:dyDescent="0.25">
      <c r="A1009" s="94">
        <v>45755</v>
      </c>
      <c r="B1009" s="95" t="str">
        <v>GK 2627</v>
      </c>
      <c r="C1009" s="80" t="str">
        <v>TOP LINK PIN SWARAJ 20 MM (11")</v>
      </c>
      <c r="D1009" s="133" t="str">
        <v/>
      </c>
      <c r="E1009" s="80">
        <v>1</v>
      </c>
      <c r="F1009" s="80" t="str">
        <v>PCS</v>
      </c>
      <c r="G1009" s="80" t="str">
        <v>INWARD</v>
      </c>
      <c r="H1009" s="96" t="str">
        <v>INWARD</v>
      </c>
    </row>
    <row r="1010" spans="1:8" x14ac:dyDescent="0.25">
      <c r="A1010" s="90">
        <v>45755</v>
      </c>
      <c r="B1010" s="91" t="str">
        <v>GK 2608</v>
      </c>
      <c r="C1010" s="92" t="str">
        <v>HITCH PIN 1"*14''</v>
      </c>
      <c r="D1010" s="132" t="str">
        <v/>
      </c>
      <c r="E1010" s="92">
        <v>57</v>
      </c>
      <c r="F1010" s="92" t="str">
        <v>PCS</v>
      </c>
      <c r="G1010" s="92" t="str">
        <v>INWARD</v>
      </c>
      <c r="H1010" s="93" t="str">
        <v>INWARD</v>
      </c>
    </row>
    <row r="1011" spans="1:8" x14ac:dyDescent="0.25">
      <c r="A1011" s="94">
        <v>45755</v>
      </c>
      <c r="B1011" s="95" t="str">
        <v>GK 2607</v>
      </c>
      <c r="C1011" s="80" t="str">
        <v>HITCH PIN 1"*12''</v>
      </c>
      <c r="D1011" s="133" t="str">
        <v/>
      </c>
      <c r="E1011" s="80">
        <v>17</v>
      </c>
      <c r="F1011" s="80" t="str">
        <v>PCS</v>
      </c>
      <c r="G1011" s="80" t="str">
        <v>INWARD</v>
      </c>
      <c r="H1011" s="96" t="str">
        <v>INWARD</v>
      </c>
    </row>
    <row r="1012" spans="1:8" x14ac:dyDescent="0.25">
      <c r="A1012" s="90">
        <v>45755</v>
      </c>
      <c r="B1012" s="91" t="str">
        <v>GK 2602</v>
      </c>
      <c r="C1012" s="92" t="str">
        <v>HITCH PIN 1"*5''</v>
      </c>
      <c r="D1012" s="132" t="str">
        <v/>
      </c>
      <c r="E1012" s="92">
        <v>67</v>
      </c>
      <c r="F1012" s="92" t="str">
        <v>PCS</v>
      </c>
      <c r="G1012" s="92" t="str">
        <v>INWARD</v>
      </c>
      <c r="H1012" s="93" t="str">
        <v>INWARD</v>
      </c>
    </row>
    <row r="1013" spans="1:8" x14ac:dyDescent="0.25">
      <c r="A1013" s="94">
        <v>45755</v>
      </c>
      <c r="B1013" s="95" t="str">
        <v>GK 2626</v>
      </c>
      <c r="C1013" s="80" t="str">
        <v>TOP LINK PIN 10" SWARAJ</v>
      </c>
      <c r="D1013" s="133" t="str">
        <v/>
      </c>
      <c r="E1013" s="80">
        <v>27</v>
      </c>
      <c r="F1013" s="80" t="str">
        <v>PCS</v>
      </c>
      <c r="G1013" s="80" t="str">
        <v>INWARD</v>
      </c>
      <c r="H1013" s="96" t="str">
        <v>INWARD</v>
      </c>
    </row>
    <row r="1014" spans="1:8" x14ac:dyDescent="0.25">
      <c r="A1014" s="90">
        <v>45757</v>
      </c>
      <c r="B1014" s="91" t="str">
        <v>3280605100/3280871100</v>
      </c>
      <c r="C1014" s="92" t="str">
        <v>CLUTCH PLATE SWARAJ XM 8 T. (RIGID) PT800/PT806</v>
      </c>
      <c r="D1014" s="132">
        <v>2626</v>
      </c>
      <c r="E1014" s="92">
        <v>28</v>
      </c>
      <c r="F1014" s="92" t="str">
        <v>PCS</v>
      </c>
      <c r="G1014" s="92" t="str">
        <v>INWARD</v>
      </c>
      <c r="H1014" s="93" t="str">
        <v/>
      </c>
    </row>
    <row r="1015" spans="1:8" x14ac:dyDescent="0.25">
      <c r="A1015" s="94">
        <v>45757</v>
      </c>
      <c r="B1015" s="95" t="str">
        <v>LOWER LINK ASSY. SWARAJ 735 (LH)</v>
      </c>
      <c r="C1015" s="80" t="str">
        <v>LOWER LINK ASSY. SWARAJ 735 (LH)</v>
      </c>
      <c r="D1015" s="133">
        <v>2624</v>
      </c>
      <c r="E1015" s="80">
        <v>1</v>
      </c>
      <c r="F1015" s="80" t="str">
        <v>PCS</v>
      </c>
      <c r="G1015" s="80" t="str">
        <v>INWARD</v>
      </c>
      <c r="H1015" s="96" t="str">
        <v/>
      </c>
    </row>
    <row r="1016" spans="1:8" x14ac:dyDescent="0.25">
      <c r="A1016" s="90">
        <v>45757</v>
      </c>
      <c r="B1016" s="91" t="str">
        <v>LOWER LINK ASSY. SWARAJ 735 (RH)</v>
      </c>
      <c r="C1016" s="92" t="str">
        <v>LOWER LINK ASSY. SWARAJ 735 (RH)</v>
      </c>
      <c r="D1016" s="132">
        <v>2623</v>
      </c>
      <c r="E1016" s="92">
        <v>1</v>
      </c>
      <c r="F1016" s="92" t="str">
        <v>PCS</v>
      </c>
      <c r="G1016" s="92" t="str">
        <v>INWARD</v>
      </c>
      <c r="H1016" s="93" t="str">
        <v/>
      </c>
    </row>
    <row r="1017" spans="1:8" x14ac:dyDescent="0.25">
      <c r="A1017" s="94">
        <v>45757</v>
      </c>
      <c r="B1017" s="95" t="str">
        <v>GK 2440 B</v>
      </c>
      <c r="C1017" s="80" t="str">
        <v>TROLLEY PIPE FEMALE + BENJO T 36'' EPDM WITH SPRING</v>
      </c>
      <c r="D1017" s="133">
        <v>2622</v>
      </c>
      <c r="E1017" s="80">
        <v>50</v>
      </c>
      <c r="F1017" s="80" t="str">
        <v>PCS</v>
      </c>
      <c r="G1017" s="80" t="str">
        <v>INWARD</v>
      </c>
      <c r="H1017" s="96" t="str">
        <v/>
      </c>
    </row>
    <row r="1018" spans="1:8" x14ac:dyDescent="0.25">
      <c r="A1018" s="90">
        <v>45757</v>
      </c>
      <c r="B1018" s="91" t="str">
        <v>GK 2431 A</v>
      </c>
      <c r="C1018" s="92" t="str">
        <v>TROLLEY PIPE MALE + BENJO T 36'' EPDM</v>
      </c>
      <c r="D1018" s="132">
        <v>2621</v>
      </c>
      <c r="E1018" s="92">
        <v>100</v>
      </c>
      <c r="F1018" s="92" t="str">
        <v>PCS</v>
      </c>
      <c r="G1018" s="92" t="str">
        <v>INWARD</v>
      </c>
      <c r="H1018" s="93" t="str">
        <v/>
      </c>
    </row>
    <row r="1019" spans="1:8" x14ac:dyDescent="0.25">
      <c r="A1019" s="94">
        <v>45757</v>
      </c>
      <c r="B1019" s="95" t="str">
        <v>GK 2440 A</v>
      </c>
      <c r="C1019" s="80" t="str">
        <v>TROLLEY PIPE FEMALE + BENJO T 36'' EPDM</v>
      </c>
      <c r="D1019" s="133">
        <v>2620</v>
      </c>
      <c r="E1019" s="80">
        <v>60</v>
      </c>
      <c r="F1019" s="80" t="str">
        <v>PCS</v>
      </c>
      <c r="G1019" s="80" t="str">
        <v>INWARD</v>
      </c>
      <c r="H1019" s="96" t="str">
        <v/>
      </c>
    </row>
    <row r="1020" spans="1:8" x14ac:dyDescent="0.25">
      <c r="A1020" s="90">
        <v>45757</v>
      </c>
      <c r="B1020" s="91" t="str">
        <v>GK 752/UN 1567</v>
      </c>
      <c r="C1020" s="92" t="str">
        <v>STG SHAFT INTER DI RANE TYPE (BRG. SIZE INT 53) 692 MM</v>
      </c>
      <c r="D1020" s="132">
        <v>2619</v>
      </c>
      <c r="E1020" s="92">
        <v>51</v>
      </c>
      <c r="F1020" s="92" t="str">
        <v>PCS</v>
      </c>
      <c r="G1020" s="92" t="str">
        <v>INWARD</v>
      </c>
      <c r="H1020" s="93" t="str">
        <v/>
      </c>
    </row>
    <row r="1021" spans="1:8" x14ac:dyDescent="0.25">
      <c r="A1021" s="94">
        <v>45757</v>
      </c>
      <c r="B1021" s="95" t="str">
        <v>LOWER LINK ASSY SWARAJ 855 (RH)</v>
      </c>
      <c r="C1021" s="80" t="str">
        <v>LOWER LINK ASSY SWARAJ 855 (RH)</v>
      </c>
      <c r="D1021" s="133">
        <v>2617</v>
      </c>
      <c r="E1021" s="80">
        <v>1</v>
      </c>
      <c r="F1021" s="80" t="str">
        <v>PCS</v>
      </c>
      <c r="G1021" s="80" t="str">
        <v>INWARD</v>
      </c>
      <c r="H1021" s="96" t="str">
        <v/>
      </c>
    </row>
    <row r="1022" spans="1:8" x14ac:dyDescent="0.25">
      <c r="A1022" s="90">
        <v>45757</v>
      </c>
      <c r="B1022" s="91" t="str">
        <v>LOWER LINK ASSY SWARAJ 855 (LH)</v>
      </c>
      <c r="C1022" s="92" t="str">
        <v>LOWER LINK ASSY SWARAJ 855 (LH)</v>
      </c>
      <c r="D1022" s="132">
        <v>2618</v>
      </c>
      <c r="E1022" s="92">
        <v>1</v>
      </c>
      <c r="F1022" s="92" t="str">
        <v>PCS</v>
      </c>
      <c r="G1022" s="92" t="str">
        <v>INWARD</v>
      </c>
      <c r="H1022" s="93" t="str">
        <v/>
      </c>
    </row>
    <row r="1023" spans="1:8" x14ac:dyDescent="0.25">
      <c r="A1023" s="94">
        <v>45756</v>
      </c>
      <c r="B1023" s="95" t="str">
        <v>UN 1979 A</v>
      </c>
      <c r="C1023" s="80" t="str">
        <v>BREAK BALL (1") MASSEY/SONALIKA</v>
      </c>
      <c r="D1023" s="133">
        <v>2614</v>
      </c>
      <c r="E1023" s="80">
        <v>1107</v>
      </c>
      <c r="F1023" s="80" t="str">
        <v>PCS</v>
      </c>
      <c r="G1023" s="80" t="str">
        <v>INWARD</v>
      </c>
      <c r="H1023" s="96" t="str">
        <v/>
      </c>
    </row>
    <row r="1024" spans="1:8" x14ac:dyDescent="0.25">
      <c r="A1024" s="90">
        <v>45756</v>
      </c>
      <c r="B1024" s="91" t="str">
        <v>UN 1979</v>
      </c>
      <c r="C1024" s="92" t="str">
        <v>BREAKE BALL INTER</v>
      </c>
      <c r="D1024" s="132">
        <v>2609</v>
      </c>
      <c r="E1024" s="92">
        <v>2765</v>
      </c>
      <c r="F1024" s="92" t="str">
        <v>PCS</v>
      </c>
      <c r="G1024" s="92" t="str">
        <v>INWARD</v>
      </c>
      <c r="H1024" s="93" t="str">
        <v/>
      </c>
    </row>
    <row r="1025" spans="1:8" x14ac:dyDescent="0.25">
      <c r="A1025" s="94">
        <v>45756</v>
      </c>
      <c r="B1025" s="95" t="str">
        <v>GK 260</v>
      </c>
      <c r="C1025" s="80" t="str">
        <v>BRAKE DISC MAHINDRA  (Set of 4 Pcs.)</v>
      </c>
      <c r="D1025" s="133">
        <v>2408</v>
      </c>
      <c r="E1025" s="80">
        <v>180</v>
      </c>
      <c r="F1025" s="80" t="str">
        <v>SET</v>
      </c>
      <c r="G1025" s="80" t="str">
        <v>INWARD</v>
      </c>
      <c r="H1025" s="96" t="str">
        <v/>
      </c>
    </row>
    <row r="1026" spans="1:8" x14ac:dyDescent="0.25">
      <c r="A1026" s="90">
        <v>45761</v>
      </c>
      <c r="B1026" s="91" t="str">
        <v>UN 1388 D</v>
      </c>
      <c r="C1026" s="92" t="str">
        <v>FRONT AXLE SUPPORT MKM</v>
      </c>
      <c r="D1026" s="132">
        <v>1750</v>
      </c>
      <c r="E1026" s="92">
        <v>1</v>
      </c>
      <c r="F1026" s="92" t="str">
        <v>PCS</v>
      </c>
      <c r="G1026" s="92" t="str">
        <v>OUTWARD</v>
      </c>
      <c r="H1026" s="93" t="str">
        <v>RAHUL MOTORS</v>
      </c>
    </row>
    <row r="1027" spans="1:8" x14ac:dyDescent="0.25">
      <c r="A1027" s="94">
        <v>45758</v>
      </c>
      <c r="B1027" s="95" t="str">
        <v>DS 158</v>
      </c>
      <c r="C1027" s="80" t="str">
        <v xml:space="preserve"> REAR AXLE INTER DI SMALL PLATE 18 T. PLAIN</v>
      </c>
      <c r="D1027" s="133">
        <v>1744</v>
      </c>
      <c r="E1027" s="80">
        <v>1</v>
      </c>
      <c r="F1027" s="80" t="str">
        <v>PCS</v>
      </c>
      <c r="G1027" s="80" t="str">
        <v>OUTWARD</v>
      </c>
      <c r="H1027" s="96" t="str">
        <v>JK DAS</v>
      </c>
    </row>
    <row r="1028" spans="1:8" x14ac:dyDescent="0.25">
      <c r="A1028" s="90">
        <v>45758</v>
      </c>
      <c r="B1028" s="91" t="str">
        <v>DS 159</v>
      </c>
      <c r="C1028" s="92" t="str">
        <v xml:space="preserve"> REAR AXLE 585 DI BIG PLATE 18 T.</v>
      </c>
      <c r="D1028" s="132">
        <v>1744</v>
      </c>
      <c r="E1028" s="92">
        <v>1</v>
      </c>
      <c r="F1028" s="92" t="str">
        <v>PCS</v>
      </c>
      <c r="G1028" s="92" t="str">
        <v>OUTWARD</v>
      </c>
      <c r="H1028" s="93" t="str">
        <v>JK DAS</v>
      </c>
    </row>
    <row r="1029" spans="1:8" x14ac:dyDescent="0.25">
      <c r="A1029" s="94">
        <v>45758</v>
      </c>
      <c r="B1029" s="95" t="str">
        <v>DS 152</v>
      </c>
      <c r="C1029" s="80" t="str">
        <v xml:space="preserve"> REAR AXLE SP / MKM SMALL PLATE 18 T. COLLAR TYPE</v>
      </c>
      <c r="D1029" s="133">
        <v>1744</v>
      </c>
      <c r="E1029" s="80">
        <v>1</v>
      </c>
      <c r="F1029" s="80" t="str">
        <v>PCS</v>
      </c>
      <c r="G1029" s="80" t="str">
        <v>OUTWARD</v>
      </c>
      <c r="H1029" s="96" t="str">
        <v>JK DAS</v>
      </c>
    </row>
    <row r="1030" spans="1:8" x14ac:dyDescent="0.25">
      <c r="A1030" s="90">
        <v>45758</v>
      </c>
      <c r="B1030" s="91" t="str">
        <v>UN 1469 A/GK 573</v>
      </c>
      <c r="C1030" s="92" t="str">
        <v xml:space="preserve">TIE ROD END MAHINDRA YUVO </v>
      </c>
      <c r="D1030" s="132">
        <v>1744</v>
      </c>
      <c r="E1030" s="92">
        <v>6</v>
      </c>
      <c r="F1030" s="92" t="str">
        <v>PCS</v>
      </c>
      <c r="G1030" s="92" t="str">
        <v>OUTWARD</v>
      </c>
      <c r="H1030" s="93" t="str">
        <v>JK DAS</v>
      </c>
    </row>
    <row r="1031" spans="1:8" x14ac:dyDescent="0.25">
      <c r="A1031" s="94">
        <v>45758</v>
      </c>
      <c r="B1031" s="95" t="str">
        <v>GK 551/UN 1445</v>
      </c>
      <c r="C1031" s="80" t="str">
        <v>TIE ROD END MAHINDRA DI  (R+L) (SET OF 2)</v>
      </c>
      <c r="D1031" s="133">
        <v>1744</v>
      </c>
      <c r="E1031" s="80">
        <v>10</v>
      </c>
      <c r="F1031" s="80" t="str">
        <v>SET</v>
      </c>
      <c r="G1031" s="80" t="str">
        <v>OUTWARD</v>
      </c>
      <c r="H1031" s="96" t="str">
        <v>JK DAS</v>
      </c>
    </row>
    <row r="1032" spans="1:8" x14ac:dyDescent="0.25">
      <c r="A1032" s="90">
        <v>45758</v>
      </c>
      <c r="B1032" s="91" t="str">
        <v>UN 2945</v>
      </c>
      <c r="C1032" s="92" t="str">
        <v xml:space="preserve">BONNET BEEDING EPDM NST  </v>
      </c>
      <c r="D1032" s="132">
        <v>1744</v>
      </c>
      <c r="E1032" s="92">
        <v>12</v>
      </c>
      <c r="F1032" s="92" t="str">
        <v>PCS</v>
      </c>
      <c r="G1032" s="92" t="str">
        <v>OUTWARD</v>
      </c>
      <c r="H1032" s="93" t="str">
        <v>JK DAS</v>
      </c>
    </row>
    <row r="1033" spans="1:8" x14ac:dyDescent="0.25">
      <c r="A1033" s="94">
        <v>45758</v>
      </c>
      <c r="B1033" s="95" t="str">
        <v>GK 1073 A/UN 1426 A</v>
      </c>
      <c r="C1033" s="80" t="str">
        <v>FRONT STUB AXLE RH NST</v>
      </c>
      <c r="D1033" s="133">
        <v>1744</v>
      </c>
      <c r="E1033" s="80">
        <v>6</v>
      </c>
      <c r="F1033" s="80" t="str">
        <v>PCS</v>
      </c>
      <c r="G1033" s="80" t="str">
        <v>OUTWARD</v>
      </c>
      <c r="H1033" s="96" t="str">
        <v>JK DAS</v>
      </c>
    </row>
    <row r="1034" spans="1:8" x14ac:dyDescent="0.25">
      <c r="A1034" s="90">
        <v>45758</v>
      </c>
      <c r="B1034" s="91" t="str">
        <v>GK 1073/UN 1426</v>
      </c>
      <c r="C1034" s="92" t="str">
        <v>FRONT STUB AXLE LH NST</v>
      </c>
      <c r="D1034" s="132">
        <v>1744</v>
      </c>
      <c r="E1034" s="92">
        <v>6</v>
      </c>
      <c r="F1034" s="92" t="str">
        <v>PCS</v>
      </c>
      <c r="G1034" s="92" t="str">
        <v>OUTWARD</v>
      </c>
      <c r="H1034" s="93" t="str">
        <v>JK DAS</v>
      </c>
    </row>
    <row r="1035" spans="1:8" x14ac:dyDescent="0.25">
      <c r="A1035" s="94">
        <v>45758</v>
      </c>
      <c r="B1035" s="95" t="str">
        <v>UN 1969</v>
      </c>
      <c r="C1035" s="80" t="str">
        <v>BREAKE DISC PLATE INTER DI</v>
      </c>
      <c r="D1035" s="133">
        <v>1744</v>
      </c>
      <c r="E1035" s="80">
        <v>10</v>
      </c>
      <c r="F1035" s="80" t="str">
        <v>PCS</v>
      </c>
      <c r="G1035" s="80" t="str">
        <v>OUTWARD</v>
      </c>
      <c r="H1035" s="96" t="str">
        <v>JK DAS</v>
      </c>
    </row>
    <row r="1036" spans="1:8" x14ac:dyDescent="0.25">
      <c r="A1036" s="90">
        <v>45758</v>
      </c>
      <c r="B1036" s="91" t="str">
        <v>GK 1181 / UN 1287</v>
      </c>
      <c r="C1036" s="92" t="str">
        <v>FLY WHEEL RING INTER DI 110 TEETH</v>
      </c>
      <c r="D1036" s="132">
        <v>1744</v>
      </c>
      <c r="E1036" s="92">
        <v>4</v>
      </c>
      <c r="F1036" s="92" t="str">
        <v>PCS</v>
      </c>
      <c r="G1036" s="92" t="str">
        <v>OUTWARD</v>
      </c>
      <c r="H1036" s="93" t="str">
        <v>JK DAS</v>
      </c>
    </row>
    <row r="1037" spans="1:8" x14ac:dyDescent="0.25">
      <c r="A1037" s="94">
        <v>45758</v>
      </c>
      <c r="B1037" s="95" t="str">
        <v>UN 3399</v>
      </c>
      <c r="C1037" s="80" t="str">
        <v xml:space="preserve">ACCILATOR CABLE YUVO  </v>
      </c>
      <c r="D1037" s="133">
        <v>1744</v>
      </c>
      <c r="E1037" s="80">
        <v>10</v>
      </c>
      <c r="F1037" s="80" t="str">
        <v>PCS</v>
      </c>
      <c r="G1037" s="80" t="str">
        <v>OUTWARD</v>
      </c>
      <c r="H1037" s="96" t="str">
        <v>JK DAS</v>
      </c>
    </row>
    <row r="1038" spans="1:8" x14ac:dyDescent="0.25">
      <c r="A1038" s="90">
        <v>45761</v>
      </c>
      <c r="B1038" s="91" t="str">
        <v>UN 2987</v>
      </c>
      <c r="C1038" s="92" t="str">
        <v xml:space="preserve">MUDGUARD PAD THICK INTER  </v>
      </c>
      <c r="D1038" s="132" t="str">
        <v>1734 A</v>
      </c>
      <c r="E1038" s="92">
        <v>60</v>
      </c>
      <c r="F1038" s="92" t="str">
        <v>PCS</v>
      </c>
      <c r="G1038" s="92" t="str">
        <v>OUTWARD</v>
      </c>
      <c r="H1038" s="93" t="str">
        <v>MAA JAGDAMBA</v>
      </c>
    </row>
    <row r="1039" spans="1:8" x14ac:dyDescent="0.25">
      <c r="A1039" s="94">
        <v>45761</v>
      </c>
      <c r="B1039" s="95" t="str">
        <v>UN 2861</v>
      </c>
      <c r="C1039" s="80" t="str">
        <v>CLUTCH PADEL SPRING INTER</v>
      </c>
      <c r="D1039" s="133" t="str">
        <v>1734 A</v>
      </c>
      <c r="E1039" s="80">
        <v>240</v>
      </c>
      <c r="F1039" s="80" t="str">
        <v>PCS</v>
      </c>
      <c r="G1039" s="80" t="str">
        <v>OUTWARD</v>
      </c>
      <c r="H1039" s="96" t="str">
        <v>MAA JAGDAMBA</v>
      </c>
    </row>
    <row r="1040" spans="1:8" x14ac:dyDescent="0.25">
      <c r="A1040" s="90">
        <v>45761</v>
      </c>
      <c r="B1040" s="91" t="str">
        <v>UN 2844</v>
      </c>
      <c r="C1040" s="92" t="str">
        <v xml:space="preserve">STAY ROD BOLT SMALL INTER  </v>
      </c>
      <c r="D1040" s="132" t="str">
        <v>1734 A</v>
      </c>
      <c r="E1040" s="92">
        <v>72</v>
      </c>
      <c r="F1040" s="92" t="str">
        <v>PCS</v>
      </c>
      <c r="G1040" s="92" t="str">
        <v>OUTWARD</v>
      </c>
      <c r="H1040" s="93" t="str">
        <v>MAA JAGDAMBA</v>
      </c>
    </row>
    <row r="1041" spans="1:8" x14ac:dyDescent="0.25">
      <c r="A1041" s="94">
        <v>45761</v>
      </c>
      <c r="B1041" s="95" t="str">
        <v>UN 2818</v>
      </c>
      <c r="C1041" s="80" t="str">
        <v xml:space="preserve">LOWER LINK BRACKET BOLT (STD) INTER  </v>
      </c>
      <c r="D1041" s="133" t="str">
        <v>1734 A</v>
      </c>
      <c r="E1041" s="80">
        <v>30</v>
      </c>
      <c r="F1041" s="80" t="str">
        <v>PCS</v>
      </c>
      <c r="G1041" s="80" t="str">
        <v>OUTWARD</v>
      </c>
      <c r="H1041" s="96" t="str">
        <v>MAA JAGDAMBA</v>
      </c>
    </row>
    <row r="1042" spans="1:8" x14ac:dyDescent="0.25">
      <c r="A1042" s="90">
        <v>45761</v>
      </c>
      <c r="B1042" s="91" t="str">
        <v>GK 1472 A/UN 2783 A</v>
      </c>
      <c r="C1042" s="92" t="str">
        <v>BONNET BOLT INTER DI (6 CUT)</v>
      </c>
      <c r="D1042" s="132" t="str">
        <v>1734 A</v>
      </c>
      <c r="E1042" s="92">
        <v>24</v>
      </c>
      <c r="F1042" s="92" t="str">
        <v>PCS</v>
      </c>
      <c r="G1042" s="92" t="str">
        <v>OUTWARD</v>
      </c>
      <c r="H1042" s="93" t="str">
        <v>MAA JAGDAMBA</v>
      </c>
    </row>
    <row r="1043" spans="1:8" x14ac:dyDescent="0.25">
      <c r="A1043" s="94">
        <v>45761</v>
      </c>
      <c r="B1043" s="95" t="str">
        <v>UN 2623</v>
      </c>
      <c r="C1043" s="80" t="str">
        <v xml:space="preserve">BRACKET PIN 585 DI  </v>
      </c>
      <c r="D1043" s="133" t="str">
        <v>1734 A</v>
      </c>
      <c r="E1043" s="80">
        <v>20</v>
      </c>
      <c r="F1043" s="80" t="str">
        <v>PCS</v>
      </c>
      <c r="G1043" s="80" t="str">
        <v>OUTWARD</v>
      </c>
      <c r="H1043" s="96" t="str">
        <v>MAA JAGDAMBA</v>
      </c>
    </row>
    <row r="1044" spans="1:8" x14ac:dyDescent="0.25">
      <c r="A1044" s="90">
        <v>45761</v>
      </c>
      <c r="B1044" s="91" t="str">
        <v>GK 142/UN 1703</v>
      </c>
      <c r="C1044" s="92" t="str">
        <v>PRESSURE PLATE ASSY. MAHINDRA DI  11"</v>
      </c>
      <c r="D1044" s="132" t="str">
        <v>1734 A</v>
      </c>
      <c r="E1044" s="92">
        <v>5</v>
      </c>
      <c r="F1044" s="92" t="str">
        <v>SET</v>
      </c>
      <c r="G1044" s="92" t="str">
        <v>OUTWARD</v>
      </c>
      <c r="H1044" s="93" t="str">
        <v>MAA JAGDAMBA</v>
      </c>
    </row>
    <row r="1045" spans="1:8" x14ac:dyDescent="0.25">
      <c r="A1045" s="94">
        <v>45761</v>
      </c>
      <c r="B1045" s="95" t="str">
        <v>GK 762 / UN 1574</v>
      </c>
      <c r="C1045" s="80" t="str">
        <v>STG SHAFT MKM/TURBO 736 MM</v>
      </c>
      <c r="D1045" s="133" t="str">
        <v>1734 A</v>
      </c>
      <c r="E1045" s="80">
        <v>6</v>
      </c>
      <c r="F1045" s="80" t="str">
        <v>PCS</v>
      </c>
      <c r="G1045" s="80" t="str">
        <v>OUTWARD</v>
      </c>
      <c r="H1045" s="96" t="str">
        <v>MAA JAGDAMBA</v>
      </c>
    </row>
    <row r="1046" spans="1:8" x14ac:dyDescent="0.25">
      <c r="A1046" s="90">
        <v>45761</v>
      </c>
      <c r="B1046" s="91" t="str">
        <v>UN 1383</v>
      </c>
      <c r="C1046" s="92" t="str">
        <v>STAY ROD NUT INTER DI</v>
      </c>
      <c r="D1046" s="132" t="str">
        <v>1734 A</v>
      </c>
      <c r="E1046" s="92">
        <v>10</v>
      </c>
      <c r="F1046" s="92" t="str">
        <v>PCS</v>
      </c>
      <c r="G1046" s="92" t="str">
        <v>OUTWARD</v>
      </c>
      <c r="H1046" s="93" t="str">
        <v>MAA JAGDAMBA</v>
      </c>
    </row>
    <row r="1047" spans="1:8" x14ac:dyDescent="0.25">
      <c r="A1047" s="94">
        <v>45761</v>
      </c>
      <c r="B1047" s="95" t="str">
        <v>UN 1384</v>
      </c>
      <c r="C1047" s="80" t="str">
        <v>SOCKET STAY ROD BALL INTER</v>
      </c>
      <c r="D1047" s="133" t="str">
        <v>1734 A</v>
      </c>
      <c r="E1047" s="80">
        <v>10</v>
      </c>
      <c r="F1047" s="80" t="str">
        <v>PCS</v>
      </c>
      <c r="G1047" s="80" t="str">
        <v>OUTWARD</v>
      </c>
      <c r="H1047" s="96" t="str">
        <v>MAA JAGDAMBA</v>
      </c>
    </row>
    <row r="1048" spans="1:8" x14ac:dyDescent="0.25">
      <c r="A1048" s="90">
        <v>45761</v>
      </c>
      <c r="B1048" s="91" t="str">
        <v>UN 1151</v>
      </c>
      <c r="C1048" s="92" t="str">
        <v>PRE CLEANER ASSEMBLY PVC B/P</v>
      </c>
      <c r="D1048" s="132" t="str">
        <v>1734 A</v>
      </c>
      <c r="E1048" s="92">
        <v>30</v>
      </c>
      <c r="F1048" s="92" t="str">
        <v>PCS</v>
      </c>
      <c r="G1048" s="92" t="str">
        <v>OUTWARD</v>
      </c>
      <c r="H1048" s="93" t="str">
        <v>MAA JAGDAMBA</v>
      </c>
    </row>
    <row r="1049" spans="1:8" x14ac:dyDescent="0.25">
      <c r="A1049" s="94">
        <v>45761</v>
      </c>
      <c r="B1049" s="95" t="str">
        <v>UN 1135</v>
      </c>
      <c r="C1049" s="80" t="str">
        <v>SILENCER INTER DI</v>
      </c>
      <c r="D1049" s="133" t="str">
        <v>1734 A</v>
      </c>
      <c r="E1049" s="80">
        <v>16</v>
      </c>
      <c r="F1049" s="80" t="str">
        <v>PCS</v>
      </c>
      <c r="G1049" s="80" t="str">
        <v>OUTWARD</v>
      </c>
      <c r="H1049" s="96" t="str">
        <v>MAA JAGDAMBA</v>
      </c>
    </row>
    <row r="1050" spans="1:8" x14ac:dyDescent="0.25">
      <c r="A1050" s="90">
        <v>45761</v>
      </c>
      <c r="B1050" s="91" t="str">
        <v>DS 681</v>
      </c>
      <c r="C1050" s="92" t="str">
        <v xml:space="preserve"> REAR AXLE SWARAJ FE S PLATE 22 T. (12-12)</v>
      </c>
      <c r="D1050" s="132">
        <v>1749</v>
      </c>
      <c r="E1050" s="92">
        <v>6</v>
      </c>
      <c r="F1050" s="92" t="str">
        <v>PCS</v>
      </c>
      <c r="G1050" s="92" t="str">
        <v>OUTWARD</v>
      </c>
      <c r="H1050" s="93" t="str">
        <v>VASVI ENGINEER</v>
      </c>
    </row>
    <row r="1051" spans="1:8" x14ac:dyDescent="0.25">
      <c r="A1051" s="94">
        <v>45761</v>
      </c>
      <c r="B1051" s="95" t="str">
        <v>UN 1621</v>
      </c>
      <c r="C1051" s="80" t="str">
        <v>DELUXE SEAT SLIDING  YUVO</v>
      </c>
      <c r="D1051" s="133">
        <v>1754</v>
      </c>
      <c r="E1051" s="80">
        <v>2</v>
      </c>
      <c r="F1051" s="80" t="str">
        <v>PCS</v>
      </c>
      <c r="G1051" s="80" t="str">
        <v>OUTWARD</v>
      </c>
      <c r="H1051" s="96" t="str">
        <v>SAI RAM AUTOMOBILE</v>
      </c>
    </row>
    <row r="1052" spans="1:8" x14ac:dyDescent="0.25">
      <c r="A1052" s="90">
        <v>45758</v>
      </c>
      <c r="B1052" s="91">
        <v>3250216100</v>
      </c>
      <c r="C1052" s="92" t="str">
        <v>CLUTCH PLATE MF 1035 10T</v>
      </c>
      <c r="D1052" s="132">
        <v>1728</v>
      </c>
      <c r="E1052" s="92">
        <v>2</v>
      </c>
      <c r="F1052" s="92" t="str">
        <v>PCS</v>
      </c>
      <c r="G1052" s="92" t="str">
        <v>OUTWARD</v>
      </c>
      <c r="H1052" s="93" t="str">
        <v>SHOP</v>
      </c>
    </row>
    <row r="1053" spans="1:8" x14ac:dyDescent="0.25">
      <c r="A1053" s="94">
        <v>45758</v>
      </c>
      <c r="B1053" s="95" t="str">
        <v>R1100173</v>
      </c>
      <c r="C1053" s="80" t="str">
        <v>P.P ASSY SW/SK 11" W/O RELASE PLATE</v>
      </c>
      <c r="D1053" s="133">
        <v>1728</v>
      </c>
      <c r="E1053" s="80">
        <v>1</v>
      </c>
      <c r="F1053" s="80" t="str">
        <v>SET</v>
      </c>
      <c r="G1053" s="80" t="str">
        <v>OUTWARD</v>
      </c>
      <c r="H1053" s="96" t="str">
        <v>SHOP</v>
      </c>
    </row>
    <row r="1054" spans="1:8" x14ac:dyDescent="0.25">
      <c r="A1054" s="90">
        <v>45758</v>
      </c>
      <c r="B1054" s="91" t="str">
        <v>R1000122</v>
      </c>
      <c r="C1054" s="92" t="str">
        <v>P.P ASSY INTER 10"</v>
      </c>
      <c r="D1054" s="132">
        <v>1728</v>
      </c>
      <c r="E1054" s="92">
        <v>1</v>
      </c>
      <c r="F1054" s="92" t="str">
        <v>SET</v>
      </c>
      <c r="G1054" s="92" t="str">
        <v>OUTWARD</v>
      </c>
      <c r="H1054" s="93" t="str">
        <v>SHOP</v>
      </c>
    </row>
    <row r="1055" spans="1:8" x14ac:dyDescent="0.25">
      <c r="A1055" s="94">
        <v>45758</v>
      </c>
      <c r="B1055" s="95">
        <v>4340452100</v>
      </c>
      <c r="C1055" s="80" t="str">
        <v>CLUTCH KIT NEW HOLLAND MAIN</v>
      </c>
      <c r="D1055" s="133">
        <v>1728</v>
      </c>
      <c r="E1055" s="80">
        <v>6</v>
      </c>
      <c r="F1055" s="80" t="str">
        <v>SET</v>
      </c>
      <c r="G1055" s="80" t="str">
        <v>OUTWARD</v>
      </c>
      <c r="H1055" s="96" t="str">
        <v>SHOP</v>
      </c>
    </row>
    <row r="1056" spans="1:8" x14ac:dyDescent="0.25">
      <c r="A1056" s="90">
        <v>45758</v>
      </c>
      <c r="B1056" s="91" t="str">
        <v>R983067922</v>
      </c>
      <c r="C1056" s="92" t="str">
        <v>HYD.PUMP SWARAJ PTL14CC (POWER STG)</v>
      </c>
      <c r="D1056" s="132">
        <v>1728</v>
      </c>
      <c r="E1056" s="92">
        <v>4</v>
      </c>
      <c r="F1056" s="92" t="str">
        <v>PCS</v>
      </c>
      <c r="G1056" s="92" t="str">
        <v>OUTWARD</v>
      </c>
      <c r="H1056" s="93" t="str">
        <v>SHOP</v>
      </c>
    </row>
    <row r="1057" spans="1:8" x14ac:dyDescent="0.25">
      <c r="A1057" s="94">
        <v>45758</v>
      </c>
      <c r="B1057" s="95" t="str">
        <v>R983068737</v>
      </c>
      <c r="C1057" s="80" t="str">
        <v>HYD.PUMP SWARAJ 855 XM (19CC)</v>
      </c>
      <c r="D1057" s="133">
        <v>1728</v>
      </c>
      <c r="E1057" s="80">
        <v>4</v>
      </c>
      <c r="F1057" s="80" t="str">
        <v>PCS</v>
      </c>
      <c r="G1057" s="80" t="str">
        <v>OUTWARD</v>
      </c>
      <c r="H1057" s="96" t="str">
        <v>SHOP</v>
      </c>
    </row>
    <row r="1058" spans="1:8" x14ac:dyDescent="0.25">
      <c r="A1058" s="90">
        <v>45758</v>
      </c>
      <c r="B1058" s="91" t="str">
        <v>UN 1137</v>
      </c>
      <c r="C1058" s="92" t="str">
        <v>SILENCER ARJUN</v>
      </c>
      <c r="D1058" s="132">
        <v>1728</v>
      </c>
      <c r="E1058" s="92">
        <v>4</v>
      </c>
      <c r="F1058" s="92" t="str">
        <v>PCS</v>
      </c>
      <c r="G1058" s="92" t="str">
        <v>OUTWARD</v>
      </c>
      <c r="H1058" s="93" t="str">
        <v>SHOP</v>
      </c>
    </row>
    <row r="1059" spans="1:8" x14ac:dyDescent="0.25">
      <c r="A1059" s="94">
        <v>45758</v>
      </c>
      <c r="B1059" s="95" t="str">
        <v>UN 1135</v>
      </c>
      <c r="C1059" s="80" t="str">
        <v>SILENCER INTER DI</v>
      </c>
      <c r="D1059" s="133">
        <v>1728</v>
      </c>
      <c r="E1059" s="80">
        <v>4</v>
      </c>
      <c r="F1059" s="80" t="str">
        <v>PCS</v>
      </c>
      <c r="G1059" s="80" t="str">
        <v>OUTWARD</v>
      </c>
      <c r="H1059" s="96" t="str">
        <v>SHOP</v>
      </c>
    </row>
    <row r="1060" spans="1:8" x14ac:dyDescent="0.25">
      <c r="A1060" s="90">
        <v>45758</v>
      </c>
      <c r="B1060" s="91" t="str">
        <v>1P 4060 4027 CTMOOOF</v>
      </c>
      <c r="C1060" s="92" t="str">
        <v>HYD PUMP ARJUN F MANIFOLD</v>
      </c>
      <c r="D1060" s="132">
        <v>1728</v>
      </c>
      <c r="E1060" s="92">
        <v>2</v>
      </c>
      <c r="F1060" s="92" t="str">
        <v>PCS</v>
      </c>
      <c r="G1060" s="92" t="str">
        <v>OUTWARD</v>
      </c>
      <c r="H1060" s="93" t="str">
        <v>SHOP</v>
      </c>
    </row>
    <row r="1061" spans="1:8" x14ac:dyDescent="0.25">
      <c r="A1061" s="94">
        <v>45758</v>
      </c>
      <c r="B1061" s="95" t="str">
        <v>1P 4060 4027 CTOOOY</v>
      </c>
      <c r="C1061" s="80" t="str">
        <v>HYD PUMP NOVO ARJUN Y MANIFOLD</v>
      </c>
      <c r="D1061" s="133">
        <v>1728</v>
      </c>
      <c r="E1061" s="80">
        <v>3</v>
      </c>
      <c r="F1061" s="80" t="str">
        <v>PCS</v>
      </c>
      <c r="G1061" s="80" t="str">
        <v>OUTWARD</v>
      </c>
      <c r="H1061" s="96" t="str">
        <v>SHOP</v>
      </c>
    </row>
    <row r="1062" spans="1:8" x14ac:dyDescent="0.25">
      <c r="A1062" s="90">
        <v>45758</v>
      </c>
      <c r="B1062" s="91" t="str">
        <v>1P 3060 CTMMB</v>
      </c>
      <c r="C1062" s="92" t="str">
        <v xml:space="preserve">HYD. PUMP HEAVY MM </v>
      </c>
      <c r="D1062" s="132">
        <v>1728</v>
      </c>
      <c r="E1062" s="92">
        <v>2</v>
      </c>
      <c r="F1062" s="92" t="str">
        <v>PCS</v>
      </c>
      <c r="G1062" s="92" t="str">
        <v>OUTWARD</v>
      </c>
      <c r="H1062" s="93" t="str">
        <v>SHOP</v>
      </c>
    </row>
    <row r="1063" spans="1:8" x14ac:dyDescent="0.25">
      <c r="A1063" s="94">
        <v>45758</v>
      </c>
      <c r="B1063" s="95" t="str">
        <v>1P 4044 CTMMB</v>
      </c>
      <c r="C1063" s="80" t="str">
        <v>HYD PUMP MAHINDRA SINGLE</v>
      </c>
      <c r="D1063" s="133">
        <v>1728</v>
      </c>
      <c r="E1063" s="80">
        <v>3</v>
      </c>
      <c r="F1063" s="80" t="str">
        <v>PCS</v>
      </c>
      <c r="G1063" s="80" t="str">
        <v>OUTWARD</v>
      </c>
      <c r="H1063" s="96" t="str">
        <v>SHOP</v>
      </c>
    </row>
    <row r="1064" spans="1:8" x14ac:dyDescent="0.25">
      <c r="A1064" s="90">
        <v>45758</v>
      </c>
      <c r="B1064" s="91" t="str">
        <v>UN 1113</v>
      </c>
      <c r="C1064" s="92" t="str">
        <v>TAPPET STUD ARJUN</v>
      </c>
      <c r="D1064" s="132">
        <v>1728</v>
      </c>
      <c r="E1064" s="92">
        <v>120</v>
      </c>
      <c r="F1064" s="92" t="str">
        <v>PCS</v>
      </c>
      <c r="G1064" s="92" t="str">
        <v>OUTWARD</v>
      </c>
      <c r="H1064" s="93" t="str">
        <v>SHOP</v>
      </c>
    </row>
    <row r="1065" spans="1:8" x14ac:dyDescent="0.25">
      <c r="A1065" s="94">
        <v>45758</v>
      </c>
      <c r="B1065" s="95" t="str">
        <v>09RLP050</v>
      </c>
      <c r="C1065" s="80" t="str">
        <v>RELASE PLATE INTER 10"</v>
      </c>
      <c r="D1065" s="133">
        <v>1728</v>
      </c>
      <c r="E1065" s="80">
        <v>20</v>
      </c>
      <c r="F1065" s="80" t="str">
        <v>PCS</v>
      </c>
      <c r="G1065" s="80" t="str">
        <v>OUTWARD</v>
      </c>
      <c r="H1065" s="96" t="str">
        <v>SHOP</v>
      </c>
    </row>
    <row r="1066" spans="1:8" x14ac:dyDescent="0.25">
      <c r="A1066" s="90">
        <v>45758</v>
      </c>
      <c r="B1066" s="91" t="str">
        <v>09RLK310</v>
      </c>
      <c r="C1066" s="92" t="str">
        <v>CLUTCH KIT EICHER/TAFE FOR 9.25" P.P</v>
      </c>
      <c r="D1066" s="132">
        <v>1728</v>
      </c>
      <c r="E1066" s="92">
        <v>12</v>
      </c>
      <c r="F1066" s="92" t="str">
        <v>SET</v>
      </c>
      <c r="G1066" s="92" t="str">
        <v>OUTWARD</v>
      </c>
      <c r="H1066" s="93" t="str">
        <v>SHOP</v>
      </c>
    </row>
    <row r="1067" spans="1:8" x14ac:dyDescent="0.25">
      <c r="A1067" s="94">
        <v>45758</v>
      </c>
      <c r="B1067" s="95" t="str">
        <v>10RLK370</v>
      </c>
      <c r="C1067" s="80" t="str">
        <v>CL KIT MF1035/ESC 335/EICHER 312</v>
      </c>
      <c r="D1067" s="133">
        <v>1728</v>
      </c>
      <c r="E1067" s="80">
        <v>12</v>
      </c>
      <c r="F1067" s="80" t="str">
        <v>SET</v>
      </c>
      <c r="G1067" s="80" t="str">
        <v>OUTWARD</v>
      </c>
      <c r="H1067" s="96" t="str">
        <v>SHOP</v>
      </c>
    </row>
    <row r="1068" spans="1:8" x14ac:dyDescent="0.25">
      <c r="A1068" s="90">
        <v>45758</v>
      </c>
      <c r="B1068" s="91" t="str">
        <v>R46891</v>
      </c>
      <c r="C1068" s="92" t="str">
        <v>CLUTCH CARBON INTER AMREP</v>
      </c>
      <c r="D1068" s="132">
        <v>1728</v>
      </c>
      <c r="E1068" s="92">
        <v>10</v>
      </c>
      <c r="F1068" s="92" t="str">
        <v>PCS</v>
      </c>
      <c r="G1068" s="92" t="str">
        <v>OUTWARD</v>
      </c>
      <c r="H1068" s="93" t="str">
        <v>SHOP</v>
      </c>
    </row>
    <row r="1069" spans="1:8" x14ac:dyDescent="0.25">
      <c r="A1069" s="94">
        <v>45758</v>
      </c>
      <c r="B1069" s="95" t="str">
        <v>601AD00007C</v>
      </c>
      <c r="C1069" s="80" t="str">
        <v>HYD PUMP J.D 5310 W/BRACKET (20CC + 12CC)</v>
      </c>
      <c r="D1069" s="133">
        <v>1728</v>
      </c>
      <c r="E1069" s="80">
        <v>4</v>
      </c>
      <c r="F1069" s="80" t="str">
        <v>PCS</v>
      </c>
      <c r="G1069" s="80" t="str">
        <v>OUTWARD</v>
      </c>
      <c r="H1069" s="96" t="str">
        <v>SHOP</v>
      </c>
    </row>
    <row r="1070" spans="1:8" x14ac:dyDescent="0.25">
      <c r="A1070" s="90">
        <v>45756</v>
      </c>
      <c r="B1070" s="91" t="str">
        <v>R983032352</v>
      </c>
      <c r="C1070" s="92" t="str">
        <v>HYD PUMP FT45/55 12CC</v>
      </c>
      <c r="D1070" s="132">
        <v>1729</v>
      </c>
      <c r="E1070" s="92">
        <v>8</v>
      </c>
      <c r="F1070" s="92" t="str">
        <v>PCS</v>
      </c>
      <c r="G1070" s="92" t="str">
        <v>OUTWARD</v>
      </c>
      <c r="H1070" s="93" t="str">
        <v>SHOP</v>
      </c>
    </row>
    <row r="1071" spans="1:8" x14ac:dyDescent="0.25">
      <c r="A1071" s="94">
        <v>45756</v>
      </c>
      <c r="B1071" s="95" t="str">
        <v>UN 1469 B/GK 574</v>
      </c>
      <c r="C1071" s="80" t="str">
        <v xml:space="preserve">BALL JOINT MAHINDRA YUVO </v>
      </c>
      <c r="D1071" s="133">
        <v>1729</v>
      </c>
      <c r="E1071" s="80">
        <v>18</v>
      </c>
      <c r="F1071" s="80" t="str">
        <v>PCS</v>
      </c>
      <c r="G1071" s="80" t="str">
        <v>OUTWARD</v>
      </c>
      <c r="H1071" s="96" t="str">
        <v>SHOP</v>
      </c>
    </row>
    <row r="1072" spans="1:8" x14ac:dyDescent="0.25">
      <c r="A1072" s="90">
        <v>45756</v>
      </c>
      <c r="B1072" s="91" t="str">
        <v>GK 563/UN 1454 B</v>
      </c>
      <c r="C1072" s="92" t="str">
        <v xml:space="preserve">BALL JOINT ARJUN POWER STG. FOR 3 HOLE END </v>
      </c>
      <c r="D1072" s="132">
        <v>1729</v>
      </c>
      <c r="E1072" s="92">
        <v>4</v>
      </c>
      <c r="F1072" s="92" t="str">
        <v>PCS</v>
      </c>
      <c r="G1072" s="92" t="str">
        <v>OUTWARD</v>
      </c>
      <c r="H1072" s="93" t="str">
        <v>SHOP</v>
      </c>
    </row>
    <row r="1073" spans="1:8" x14ac:dyDescent="0.25">
      <c r="A1073" s="94">
        <v>45756</v>
      </c>
      <c r="B1073" s="95" t="str">
        <v>GK 565/UN 1460 B</v>
      </c>
      <c r="C1073" s="80" t="str">
        <v>TIE ROD END POWER STG. MKM</v>
      </c>
      <c r="D1073" s="133">
        <v>1729</v>
      </c>
      <c r="E1073" s="80">
        <v>2</v>
      </c>
      <c r="F1073" s="80" t="str">
        <v>PCS</v>
      </c>
      <c r="G1073" s="80" t="str">
        <v>OUTWARD</v>
      </c>
      <c r="H1073" s="96" t="str">
        <v>SHOP</v>
      </c>
    </row>
    <row r="1074" spans="1:8" x14ac:dyDescent="0.25">
      <c r="A1074" s="90">
        <v>45756</v>
      </c>
      <c r="B1074" s="91" t="str">
        <v>UN 2636</v>
      </c>
      <c r="C1074" s="92" t="str">
        <v xml:space="preserve">CHECK CHAIN ASSY MKM  </v>
      </c>
      <c r="D1074" s="132">
        <v>1729</v>
      </c>
      <c r="E1074" s="92">
        <v>15</v>
      </c>
      <c r="F1074" s="92" t="str">
        <v>PCS</v>
      </c>
      <c r="G1074" s="92" t="str">
        <v>OUTWARD</v>
      </c>
      <c r="H1074" s="93" t="str">
        <v>SHOP</v>
      </c>
    </row>
    <row r="1075" spans="1:8" x14ac:dyDescent="0.25">
      <c r="A1075" s="94">
        <v>45756</v>
      </c>
      <c r="B1075" s="95" t="str">
        <v>8124252020ALU</v>
      </c>
      <c r="C1075" s="80" t="str">
        <v>RADIATOR TAFE 35 HP WITH SHROUD 241 DI</v>
      </c>
      <c r="D1075" s="133">
        <v>1729</v>
      </c>
      <c r="E1075" s="80">
        <v>2</v>
      </c>
      <c r="F1075" s="80" t="str">
        <v>PCS</v>
      </c>
      <c r="G1075" s="80" t="str">
        <v>OUTWARD</v>
      </c>
      <c r="H1075" s="96" t="str">
        <v>SHOP</v>
      </c>
    </row>
    <row r="1076" spans="1:8" x14ac:dyDescent="0.25">
      <c r="A1076" s="90">
        <v>45756</v>
      </c>
      <c r="B1076" s="91" t="str">
        <v>10RSK130</v>
      </c>
      <c r="C1076" s="92" t="str">
        <v>CLUTCH KIT MF 1035 / M&amp;M B275</v>
      </c>
      <c r="D1076" s="132">
        <v>1729</v>
      </c>
      <c r="E1076" s="92">
        <v>4</v>
      </c>
      <c r="F1076" s="92" t="str">
        <v>SET</v>
      </c>
      <c r="G1076" s="92" t="str">
        <v>OUTWARD</v>
      </c>
      <c r="H1076" s="93" t="str">
        <v>SHOP</v>
      </c>
    </row>
    <row r="1077" spans="1:8" x14ac:dyDescent="0.25">
      <c r="A1077" s="94">
        <v>45756</v>
      </c>
      <c r="B1077" s="95" t="str">
        <v>UN 3418</v>
      </c>
      <c r="C1077" s="80" t="str">
        <v xml:space="preserve">CHOWK CABLE (L TYPE) INTER DI  </v>
      </c>
      <c r="D1077" s="133">
        <v>1729</v>
      </c>
      <c r="E1077" s="80">
        <v>20</v>
      </c>
      <c r="F1077" s="80" t="str">
        <v>PCS</v>
      </c>
      <c r="G1077" s="80" t="str">
        <v>OUTWARD</v>
      </c>
      <c r="H1077" s="96" t="str">
        <v>SHOP</v>
      </c>
    </row>
    <row r="1078" spans="1:8" x14ac:dyDescent="0.25">
      <c r="A1078" s="90">
        <v>45756</v>
      </c>
      <c r="B1078" s="91" t="str">
        <v>UN 1814</v>
      </c>
      <c r="C1078" s="92" t="str">
        <v>GEAR FORK 1ST REV BHOOMIPUTRA</v>
      </c>
      <c r="D1078" s="132">
        <v>1729</v>
      </c>
      <c r="E1078" s="92">
        <v>2</v>
      </c>
      <c r="F1078" s="92" t="str">
        <v>PCS</v>
      </c>
      <c r="G1078" s="92" t="str">
        <v>OUTWARD</v>
      </c>
      <c r="H1078" s="93" t="str">
        <v>SHOP</v>
      </c>
    </row>
    <row r="1079" spans="1:8" x14ac:dyDescent="0.25">
      <c r="A1079" s="94">
        <v>45756</v>
      </c>
      <c r="B1079" s="95">
        <v>1280359100</v>
      </c>
      <c r="C1079" s="80" t="str">
        <v>P.P ASSY MAHINDRA D/F</v>
      </c>
      <c r="D1079" s="133">
        <v>1729</v>
      </c>
      <c r="E1079" s="80">
        <v>2</v>
      </c>
      <c r="F1079" s="80" t="str">
        <v>SET</v>
      </c>
      <c r="G1079" s="80" t="str">
        <v>OUTWARD</v>
      </c>
      <c r="H1079" s="96" t="str">
        <v>SHOP</v>
      </c>
    </row>
    <row r="1080" spans="1:8" x14ac:dyDescent="0.25">
      <c r="A1080" s="90">
        <v>45756</v>
      </c>
      <c r="B1080" s="91" t="str">
        <v>GK 1545/UN 2838</v>
      </c>
      <c r="C1080" s="92" t="str">
        <v>REAR WHEEL BOLT ARJUN COLLAR NUT</v>
      </c>
      <c r="D1080" s="132">
        <v>1729</v>
      </c>
      <c r="E1080" s="92">
        <v>60</v>
      </c>
      <c r="F1080" s="92" t="str">
        <v>PCS</v>
      </c>
      <c r="G1080" s="92" t="str">
        <v>OUTWARD</v>
      </c>
      <c r="H1080" s="93" t="str">
        <v>SHOP</v>
      </c>
    </row>
    <row r="1081" spans="1:8" x14ac:dyDescent="0.25">
      <c r="A1081" s="94">
        <v>45756</v>
      </c>
      <c r="B1081" s="95" t="str">
        <v>UN 3332</v>
      </c>
      <c r="C1081" s="80" t="str">
        <v xml:space="preserve">PINION LOCK WASHER (SET OF 6) NST  </v>
      </c>
      <c r="D1081" s="133">
        <v>1729</v>
      </c>
      <c r="E1081" s="80">
        <v>20</v>
      </c>
      <c r="F1081" s="80" t="str">
        <v>SET</v>
      </c>
      <c r="G1081" s="80" t="str">
        <v>OUTWARD</v>
      </c>
      <c r="H1081" s="96" t="str">
        <v>SHOP</v>
      </c>
    </row>
    <row r="1082" spans="1:8" x14ac:dyDescent="0.25">
      <c r="A1082" s="90">
        <v>45756</v>
      </c>
      <c r="B1082" s="91" t="str">
        <v>UN 1750</v>
      </c>
      <c r="C1082" s="92" t="str">
        <v>CLUTCH SLEEVE INTER DI</v>
      </c>
      <c r="D1082" s="132">
        <v>1735</v>
      </c>
      <c r="E1082" s="92">
        <v>4</v>
      </c>
      <c r="F1082" s="92" t="str">
        <v>PCS</v>
      </c>
      <c r="G1082" s="92" t="str">
        <v>OUTWARD</v>
      </c>
      <c r="H1082" s="93" t="str">
        <v>SHOP</v>
      </c>
    </row>
    <row r="1083" spans="1:8" x14ac:dyDescent="0.25">
      <c r="A1083" s="94">
        <v>45758</v>
      </c>
      <c r="B1083" s="95" t="str">
        <v>UN 3030</v>
      </c>
      <c r="C1083" s="80" t="str">
        <v xml:space="preserve">LIFT ARM O RING INTER DI  </v>
      </c>
      <c r="D1083" s="133">
        <v>1742</v>
      </c>
      <c r="E1083" s="80">
        <v>12</v>
      </c>
      <c r="F1083" s="80" t="str">
        <v>PCS</v>
      </c>
      <c r="G1083" s="80" t="str">
        <v>OUTWARD</v>
      </c>
      <c r="H1083" s="96" t="str">
        <v>SHOP</v>
      </c>
    </row>
    <row r="1084" spans="1:8" x14ac:dyDescent="0.25">
      <c r="A1084" s="90">
        <v>45758</v>
      </c>
      <c r="B1084" s="91" t="str">
        <v>UN 3030</v>
      </c>
      <c r="C1084" s="92" t="str">
        <v xml:space="preserve">LIFT ARM O RING INTER DI  </v>
      </c>
      <c r="D1084" s="132" t="str">
        <v/>
      </c>
      <c r="E1084" s="92">
        <v>12</v>
      </c>
      <c r="F1084" s="92" t="str">
        <v>PCS</v>
      </c>
      <c r="G1084" s="92" t="str">
        <v>INWARD</v>
      </c>
      <c r="H1084" s="93" t="str">
        <v>EXCEPTION ENTRY</v>
      </c>
    </row>
    <row r="1085" spans="1:8" x14ac:dyDescent="0.25">
      <c r="A1085" s="94">
        <v>45758</v>
      </c>
      <c r="B1085" s="95" t="str">
        <v>GK 2440 A</v>
      </c>
      <c r="C1085" s="80" t="str">
        <v>TROLLEY PIPE FEMALE + BENJO T 36'' EPDM</v>
      </c>
      <c r="D1085" s="133">
        <v>1742</v>
      </c>
      <c r="E1085" s="80">
        <v>10</v>
      </c>
      <c r="F1085" s="80" t="str">
        <v>PCS</v>
      </c>
      <c r="G1085" s="80" t="str">
        <v>OUTWARD</v>
      </c>
      <c r="H1085" s="96" t="str">
        <v>SHOP</v>
      </c>
    </row>
    <row r="1086" spans="1:8" x14ac:dyDescent="0.25">
      <c r="A1086" s="90">
        <v>45758</v>
      </c>
      <c r="B1086" s="91" t="str">
        <v>UN 1948</v>
      </c>
      <c r="C1086" s="92" t="str">
        <v>HAND BREAK WIRE INTER</v>
      </c>
      <c r="D1086" s="132">
        <v>1742</v>
      </c>
      <c r="E1086" s="92">
        <v>5</v>
      </c>
      <c r="F1086" s="92" t="str">
        <v>PCS</v>
      </c>
      <c r="G1086" s="92" t="str">
        <v>OUTWARD</v>
      </c>
      <c r="H1086" s="93" t="str">
        <v>SHOP</v>
      </c>
    </row>
    <row r="1087" spans="1:8" x14ac:dyDescent="0.25">
      <c r="A1087" s="94">
        <v>45758</v>
      </c>
      <c r="B1087" s="95" t="str">
        <v>UN 1957</v>
      </c>
      <c r="C1087" s="80" t="str">
        <v>HAND BREAK U INTER</v>
      </c>
      <c r="D1087" s="133">
        <v>1742</v>
      </c>
      <c r="E1087" s="80">
        <v>5</v>
      </c>
      <c r="F1087" s="80" t="str">
        <v>PCS</v>
      </c>
      <c r="G1087" s="80" t="str">
        <v>OUTWARD</v>
      </c>
      <c r="H1087" s="96" t="str">
        <v>SHOP</v>
      </c>
    </row>
    <row r="1088" spans="1:8" x14ac:dyDescent="0.25">
      <c r="A1088" s="90">
        <v>45758</v>
      </c>
      <c r="B1088" s="91" t="str">
        <v>UN 1951</v>
      </c>
      <c r="C1088" s="92" t="str">
        <v>HAND BREAK ASSY INTER DI</v>
      </c>
      <c r="D1088" s="132">
        <v>1742</v>
      </c>
      <c r="E1088" s="92">
        <v>5</v>
      </c>
      <c r="F1088" s="92" t="str">
        <v>PCS</v>
      </c>
      <c r="G1088" s="92" t="str">
        <v>OUTWARD</v>
      </c>
      <c r="H1088" s="93" t="str">
        <v>SHOP</v>
      </c>
    </row>
    <row r="1089" spans="1:8" x14ac:dyDescent="0.25">
      <c r="A1089" s="94">
        <v>45758</v>
      </c>
      <c r="B1089" s="95" t="str">
        <v>UN 1951</v>
      </c>
      <c r="C1089" s="80" t="str">
        <v>HAND BREAK ASSY INTER DI</v>
      </c>
      <c r="D1089" s="133" t="str">
        <v/>
      </c>
      <c r="E1089" s="80">
        <v>5</v>
      </c>
      <c r="F1089" s="80" t="str">
        <v>PCS</v>
      </c>
      <c r="G1089" s="80" t="str">
        <v>INWARD</v>
      </c>
      <c r="H1089" s="96" t="str">
        <v>EXCEPTION ENTRY</v>
      </c>
    </row>
    <row r="1090" spans="1:8" x14ac:dyDescent="0.25">
      <c r="A1090" s="90">
        <v>45756</v>
      </c>
      <c r="B1090" s="91">
        <v>3280845100</v>
      </c>
      <c r="C1090" s="92" t="str">
        <v>CLUTCH PLATE ARJUN 5 WING (PMV-02)</v>
      </c>
      <c r="D1090" s="132">
        <v>1722</v>
      </c>
      <c r="E1090" s="92">
        <v>14</v>
      </c>
      <c r="F1090" s="92" t="str">
        <v>PCS</v>
      </c>
      <c r="G1090" s="92" t="str">
        <v>OUTWARD</v>
      </c>
      <c r="H1090" s="93" t="str">
        <v>PREM MOTOR</v>
      </c>
    </row>
    <row r="1091" spans="1:8" x14ac:dyDescent="0.25">
      <c r="A1091" s="94">
        <v>45756</v>
      </c>
      <c r="B1091" s="95">
        <v>3280613100</v>
      </c>
      <c r="C1091" s="80" t="str">
        <v>CLUTCH PLATE SP/ARJUN 605 (6 SPRG 11")</v>
      </c>
      <c r="D1091" s="133">
        <v>1722</v>
      </c>
      <c r="E1091" s="80">
        <v>10</v>
      </c>
      <c r="F1091" s="80" t="str">
        <v>PCS</v>
      </c>
      <c r="G1091" s="80" t="str">
        <v>OUTWARD</v>
      </c>
      <c r="H1091" s="96" t="str">
        <v>PREM MOTOR</v>
      </c>
    </row>
    <row r="1092" spans="1:8" x14ac:dyDescent="0.25">
      <c r="A1092" s="90">
        <v>45756</v>
      </c>
      <c r="B1092" s="91" t="str">
        <v>3280494100 / 3280859100</v>
      </c>
      <c r="C1092" s="92" t="str">
        <v>CLUTCH PLATE SWARAJ RIGID &amp; CUSHION</v>
      </c>
      <c r="D1092" s="132">
        <v>1722</v>
      </c>
      <c r="E1092" s="92">
        <v>25</v>
      </c>
      <c r="F1092" s="92" t="str">
        <v>PCS</v>
      </c>
      <c r="G1092" s="92" t="str">
        <v>OUTWARD</v>
      </c>
      <c r="H1092" s="93" t="str">
        <v>PREM MOTOR</v>
      </c>
    </row>
    <row r="1093" spans="1:8" x14ac:dyDescent="0.25">
      <c r="A1093" s="94">
        <v>45756</v>
      </c>
      <c r="B1093" s="95">
        <v>3280503100</v>
      </c>
      <c r="C1093" s="80" t="str">
        <v>PTO PLATE SWRAJ SINGLE CLUTCH PUC-00</v>
      </c>
      <c r="D1093" s="133">
        <v>1722</v>
      </c>
      <c r="E1093" s="80">
        <v>25</v>
      </c>
      <c r="F1093" s="80" t="str">
        <v>PCS</v>
      </c>
      <c r="G1093" s="80" t="str">
        <v>OUTWARD</v>
      </c>
      <c r="H1093" s="96" t="str">
        <v>PREM MOTOR</v>
      </c>
    </row>
    <row r="1094" spans="1:8" x14ac:dyDescent="0.25">
      <c r="A1094" s="90">
        <v>45756</v>
      </c>
      <c r="B1094" s="91">
        <v>3280524100</v>
      </c>
      <c r="C1094" s="92" t="str">
        <v>PTO PLATE MAHINDRA 3 FAN, 10 TEETH</v>
      </c>
      <c r="D1094" s="132">
        <v>1722</v>
      </c>
      <c r="E1094" s="92">
        <v>18</v>
      </c>
      <c r="F1094" s="92" t="str">
        <v>PCS</v>
      </c>
      <c r="G1094" s="92" t="str">
        <v>OUTWARD</v>
      </c>
      <c r="H1094" s="93" t="str">
        <v>PREM MOTOR</v>
      </c>
    </row>
    <row r="1095" spans="1:8" x14ac:dyDescent="0.25">
      <c r="A1095" s="94">
        <v>45756</v>
      </c>
      <c r="B1095" s="95" t="str">
        <v>R46891</v>
      </c>
      <c r="C1095" s="80" t="str">
        <v>CLUTCH CARBON INTER</v>
      </c>
      <c r="D1095" s="133">
        <v>1722</v>
      </c>
      <c r="E1095" s="80">
        <v>50</v>
      </c>
      <c r="F1095" s="80" t="str">
        <v>PCS</v>
      </c>
      <c r="G1095" s="80" t="str">
        <v>OUTWARD</v>
      </c>
      <c r="H1095" s="96" t="str">
        <v>PREM MOTOR</v>
      </c>
    </row>
    <row r="1096" spans="1:8" x14ac:dyDescent="0.25">
      <c r="A1096" s="90">
        <v>45756</v>
      </c>
      <c r="B1096" s="91" t="str">
        <v>GK 031 A/UN 3723 A</v>
      </c>
      <c r="C1096" s="92" t="str">
        <v>OIL STEEL PLATE  MKM N/M (THIN) 6.5"</v>
      </c>
      <c r="D1096" s="132">
        <v>1724</v>
      </c>
      <c r="E1096" s="92">
        <v>20</v>
      </c>
      <c r="F1096" s="92" t="str">
        <v>PCS</v>
      </c>
      <c r="G1096" s="92" t="str">
        <v>OUTWARD</v>
      </c>
      <c r="H1096" s="93" t="str">
        <v>TINKU JI SARKHEJ</v>
      </c>
    </row>
    <row r="1097" spans="1:8" x14ac:dyDescent="0.25">
      <c r="A1097" s="94">
        <v>45756</v>
      </c>
      <c r="B1097" s="95" t="str">
        <v>GK 206</v>
      </c>
      <c r="C1097" s="80" t="str">
        <v>BRAKE DISC ACTUATING ASSY SONALIKA 7.5"</v>
      </c>
      <c r="D1097" s="133">
        <v>1724</v>
      </c>
      <c r="E1097" s="80">
        <v>24</v>
      </c>
      <c r="F1097" s="80" t="str">
        <v>SET</v>
      </c>
      <c r="G1097" s="80" t="str">
        <v>OUTWARD</v>
      </c>
      <c r="H1097" s="96" t="str">
        <v>TINKU JI SARKHEJ</v>
      </c>
    </row>
    <row r="1098" spans="1:8" x14ac:dyDescent="0.25">
      <c r="A1098" s="90">
        <v>45756</v>
      </c>
      <c r="B1098" s="91" t="str">
        <v>GK 205</v>
      </c>
      <c r="C1098" s="92" t="str">
        <v>BRAKE DISC ACTUATING ASSY SWARAJ 855 7.5"</v>
      </c>
      <c r="D1098" s="132">
        <v>1723</v>
      </c>
      <c r="E1098" s="92">
        <v>24</v>
      </c>
      <c r="F1098" s="92" t="str">
        <v>SET</v>
      </c>
      <c r="G1098" s="92" t="str">
        <v>OUTWARD</v>
      </c>
      <c r="H1098" s="93" t="str">
        <v>TINKU JI SARKHEJ</v>
      </c>
    </row>
    <row r="1099" spans="1:8" x14ac:dyDescent="0.25">
      <c r="A1099" s="94">
        <v>45756</v>
      </c>
      <c r="B1099" s="95" t="str">
        <v>GK 200</v>
      </c>
      <c r="C1099" s="80" t="str">
        <v>BRAKE DISC ACTUATING ASSY MAHINDRA  6.5"</v>
      </c>
      <c r="D1099" s="133">
        <v>1723</v>
      </c>
      <c r="E1099" s="80">
        <v>60</v>
      </c>
      <c r="F1099" s="80" t="str">
        <v>SET</v>
      </c>
      <c r="G1099" s="80" t="str">
        <v>OUTWARD</v>
      </c>
      <c r="H1099" s="96" t="str">
        <v>TINKU JI SARKHEJ</v>
      </c>
    </row>
    <row r="1100" spans="1:8" x14ac:dyDescent="0.25">
      <c r="A1100" s="90">
        <v>45756</v>
      </c>
      <c r="B1100" s="91" t="str">
        <v>GK 234</v>
      </c>
      <c r="C1100" s="92" t="str">
        <v>BRAKE DISC PLATE SWARAJ 855</v>
      </c>
      <c r="D1100" s="132">
        <v>1723</v>
      </c>
      <c r="E1100" s="92">
        <v>80</v>
      </c>
      <c r="F1100" s="92" t="str">
        <v>PCS</v>
      </c>
      <c r="G1100" s="92" t="str">
        <v>OUTWARD</v>
      </c>
      <c r="H1100" s="93" t="str">
        <v>TINKU JI SARKHEJ</v>
      </c>
    </row>
    <row r="1101" spans="1:8" x14ac:dyDescent="0.25">
      <c r="A1101" s="94">
        <v>45756</v>
      </c>
      <c r="B1101" s="95" t="str">
        <v>GK 226</v>
      </c>
      <c r="C1101" s="80" t="str">
        <v>BRAKE DISC PLATE SWARAJ 735</v>
      </c>
      <c r="D1101" s="133">
        <v>1723</v>
      </c>
      <c r="E1101" s="80">
        <v>40</v>
      </c>
      <c r="F1101" s="80" t="str">
        <v>PCS</v>
      </c>
      <c r="G1101" s="80" t="str">
        <v>OUTWARD</v>
      </c>
      <c r="H1101" s="96" t="str">
        <v>TINKU JI SARKHEJ</v>
      </c>
    </row>
    <row r="1102" spans="1:8" x14ac:dyDescent="0.25">
      <c r="A1102" s="90">
        <v>45756</v>
      </c>
      <c r="B1102" s="91" t="str">
        <v>GK 269</v>
      </c>
      <c r="C1102" s="92" t="str">
        <v>BRAKE DISC SWARAJ 855 (Set of 4 Pcs.)</v>
      </c>
      <c r="D1102" s="132">
        <v>1723</v>
      </c>
      <c r="E1102" s="92">
        <v>60</v>
      </c>
      <c r="F1102" s="92" t="str">
        <v>SET</v>
      </c>
      <c r="G1102" s="92" t="str">
        <v>OUTWARD</v>
      </c>
      <c r="H1102" s="93" t="str">
        <v>TINKU JI SARKHEJ</v>
      </c>
    </row>
    <row r="1103" spans="1:8" x14ac:dyDescent="0.25">
      <c r="A1103" s="94">
        <v>45756</v>
      </c>
      <c r="B1103" s="95" t="str">
        <v>GK 010</v>
      </c>
      <c r="C1103" s="80" t="str">
        <v>OIL BRAKE PLATE  JOHN DEERE  10" 16 TEETH</v>
      </c>
      <c r="D1103" s="133">
        <v>1723</v>
      </c>
      <c r="E1103" s="80">
        <v>12</v>
      </c>
      <c r="F1103" s="80" t="str">
        <v>PCS</v>
      </c>
      <c r="G1103" s="80" t="str">
        <v>OUTWARD</v>
      </c>
      <c r="H1103" s="96" t="str">
        <v>TINKU JI SARKHEJ</v>
      </c>
    </row>
    <row r="1104" spans="1:8" x14ac:dyDescent="0.25">
      <c r="A1104" s="90">
        <v>45756</v>
      </c>
      <c r="B1104" s="91" t="str">
        <v>GK 009/UN 3700</v>
      </c>
      <c r="C1104" s="92" t="str">
        <v>OIL BRAKE PLATE  JOHN DEERE  10" 14 TEETH</v>
      </c>
      <c r="D1104" s="132">
        <v>1723</v>
      </c>
      <c r="E1104" s="92">
        <v>30</v>
      </c>
      <c r="F1104" s="92" t="str">
        <v>PCS</v>
      </c>
      <c r="G1104" s="92" t="str">
        <v>OUTWARD</v>
      </c>
      <c r="H1104" s="93" t="str">
        <v>TINKU JI SARKHEJ</v>
      </c>
    </row>
    <row r="1105" spans="1:8" x14ac:dyDescent="0.25">
      <c r="A1105" s="94">
        <v>45756</v>
      </c>
      <c r="B1105" s="95" t="str">
        <v>GK 034/UN 3721</v>
      </c>
      <c r="C1105" s="80" t="str">
        <v>OIL STEEL PLATE  NEW HOLLAND 6.5"</v>
      </c>
      <c r="D1105" s="133">
        <v>1723</v>
      </c>
      <c r="E1105" s="80">
        <v>20</v>
      </c>
      <c r="F1105" s="80" t="str">
        <v>PCS</v>
      </c>
      <c r="G1105" s="80" t="str">
        <v>OUTWARD</v>
      </c>
      <c r="H1105" s="96" t="str">
        <v>TINKU JI SARKHEJ</v>
      </c>
    </row>
    <row r="1106" spans="1:8" x14ac:dyDescent="0.25">
      <c r="A1106" s="90">
        <v>45756</v>
      </c>
      <c r="B1106" s="91" t="str">
        <v>GK 024</v>
      </c>
      <c r="C1106" s="92" t="str">
        <v>OIL BRAKE PLATE  MKM (W TYPE) 6.5" 18 TEETH</v>
      </c>
      <c r="D1106" s="132">
        <v>1723</v>
      </c>
      <c r="E1106" s="92">
        <v>60</v>
      </c>
      <c r="F1106" s="92" t="str">
        <v>PCS</v>
      </c>
      <c r="G1106" s="92" t="str">
        <v>OUTWARD</v>
      </c>
      <c r="H1106" s="93" t="str">
        <v>TINKU JI SARKHEJ</v>
      </c>
    </row>
    <row r="1107" spans="1:8" x14ac:dyDescent="0.25">
      <c r="A1107" s="94">
        <v>45756</v>
      </c>
      <c r="B1107" s="95" t="str">
        <v>GK 001/UN 3694/GK 004</v>
      </c>
      <c r="C1107" s="80" t="str">
        <v>OIL BRAKE PLATE  SWARAJ 6.5" 14 TEETH</v>
      </c>
      <c r="D1107" s="133">
        <v>1723</v>
      </c>
      <c r="E1107" s="80">
        <v>60</v>
      </c>
      <c r="F1107" s="80" t="str">
        <v>PCS</v>
      </c>
      <c r="G1107" s="80" t="str">
        <v>OUTWARD</v>
      </c>
      <c r="H1107" s="96" t="str">
        <v>TINKU JI SARKHEJ</v>
      </c>
    </row>
    <row r="1108" spans="1:8" x14ac:dyDescent="0.25">
      <c r="A1108" s="90">
        <v>45756</v>
      </c>
      <c r="B1108" s="91" t="str">
        <v>GK 297</v>
      </c>
      <c r="C1108" s="92" t="str">
        <v>BRAKE SHOE WITH LINING MASSEY 1035</v>
      </c>
      <c r="D1108" s="132">
        <v>1723</v>
      </c>
      <c r="E1108" s="92">
        <v>20</v>
      </c>
      <c r="F1108" s="92" t="str">
        <v>PCS</v>
      </c>
      <c r="G1108" s="92" t="str">
        <v>OUTWARD</v>
      </c>
      <c r="H1108" s="93" t="str">
        <v>TINKU JI SARKHEJ</v>
      </c>
    </row>
    <row r="1109" spans="1:8" x14ac:dyDescent="0.25">
      <c r="A1109" s="94">
        <v>45756</v>
      </c>
      <c r="B1109" s="95" t="str">
        <v>GK 225</v>
      </c>
      <c r="C1109" s="80" t="str">
        <v xml:space="preserve">BRAKE DISC PLATE MAHINDRA </v>
      </c>
      <c r="D1109" s="133">
        <v>1723</v>
      </c>
      <c r="E1109" s="80">
        <v>240</v>
      </c>
      <c r="F1109" s="80" t="str">
        <v>PCS</v>
      </c>
      <c r="G1109" s="80" t="str">
        <v>OUTWARD</v>
      </c>
      <c r="H1109" s="96" t="str">
        <v>TINKU JI SARKHEJ</v>
      </c>
    </row>
    <row r="1110" spans="1:8" x14ac:dyDescent="0.25">
      <c r="A1110" s="90">
        <v>45756</v>
      </c>
      <c r="B1110" s="91" t="str">
        <v>GK 230</v>
      </c>
      <c r="C1110" s="92" t="str">
        <v xml:space="preserve">BRAKE DISC PLATE SONALIKA 20 HOLE </v>
      </c>
      <c r="D1110" s="132">
        <v>1723</v>
      </c>
      <c r="E1110" s="92">
        <v>120</v>
      </c>
      <c r="F1110" s="92" t="str">
        <v>PCS</v>
      </c>
      <c r="G1110" s="92" t="str">
        <v>OUTWARD</v>
      </c>
      <c r="H1110" s="93" t="str">
        <v>TINKU JI SARKHEJ</v>
      </c>
    </row>
    <row r="1111" spans="1:8" x14ac:dyDescent="0.25">
      <c r="A1111" s="94">
        <v>45756</v>
      </c>
      <c r="B1111" s="95" t="str">
        <v>GK 237</v>
      </c>
      <c r="C1111" s="80" t="str">
        <v>BRAKE DISC PLATE MASSEY DURO</v>
      </c>
      <c r="D1111" s="133">
        <v>1723</v>
      </c>
      <c r="E1111" s="80">
        <v>24</v>
      </c>
      <c r="F1111" s="80" t="str">
        <v>PCS</v>
      </c>
      <c r="G1111" s="80" t="str">
        <v>OUTWARD</v>
      </c>
      <c r="H1111" s="96" t="str">
        <v>TINKU JI SARKHEJ</v>
      </c>
    </row>
    <row r="1112" spans="1:8" x14ac:dyDescent="0.25">
      <c r="A1112" s="90">
        <v>45756</v>
      </c>
      <c r="B1112" s="91" t="str">
        <v>GK 1292</v>
      </c>
      <c r="C1112" s="92" t="str">
        <v>HYD.  FILTER SONALIKA N/M SPIN ON</v>
      </c>
      <c r="D1112" s="132">
        <v>1720</v>
      </c>
      <c r="E1112" s="92">
        <v>30</v>
      </c>
      <c r="F1112" s="92" t="str">
        <v>PCS</v>
      </c>
      <c r="G1112" s="92" t="str">
        <v>OUTWARD</v>
      </c>
      <c r="H1112" s="93" t="str">
        <v>SRI RAMAANJANEYA</v>
      </c>
    </row>
    <row r="1113" spans="1:8" x14ac:dyDescent="0.25">
      <c r="A1113" s="94">
        <v>45756</v>
      </c>
      <c r="B1113" s="95" t="str">
        <v>GK 1229</v>
      </c>
      <c r="C1113" s="80" t="str">
        <v>DIESEL , AIR &amp; OIL FILTER KIT INTER DI</v>
      </c>
      <c r="D1113" s="133">
        <v>1720</v>
      </c>
      <c r="E1113" s="80">
        <v>30</v>
      </c>
      <c r="F1113" s="80" t="str">
        <v>SET</v>
      </c>
      <c r="G1113" s="80" t="str">
        <v>OUTWARD</v>
      </c>
      <c r="H1113" s="96" t="str">
        <v>SRI RAMAANJANEYA</v>
      </c>
    </row>
    <row r="1114" spans="1:8" x14ac:dyDescent="0.25">
      <c r="A1114" s="90">
        <v>45756</v>
      </c>
      <c r="B1114" s="91" t="str">
        <v>GK 003/UN 3695</v>
      </c>
      <c r="C1114" s="92" t="str">
        <v>OIL BRAKE PLATE  MKM 6.5" 18 TEETH</v>
      </c>
      <c r="D1114" s="132">
        <v>1720</v>
      </c>
      <c r="E1114" s="92">
        <v>60</v>
      </c>
      <c r="F1114" s="92" t="str">
        <v>PCS</v>
      </c>
      <c r="G1114" s="92" t="str">
        <v>OUTWARD</v>
      </c>
      <c r="H1114" s="93" t="str">
        <v>SRI RAMAANJANEYA</v>
      </c>
    </row>
    <row r="1115" spans="1:8" x14ac:dyDescent="0.25">
      <c r="A1115" s="94">
        <v>45756</v>
      </c>
      <c r="B1115" s="95" t="str">
        <v>GK 001/UN 3694/GK 004</v>
      </c>
      <c r="C1115" s="80" t="str">
        <v>OIL BRAKE PLATE  SWARAJ 6.5" 14 TEETH</v>
      </c>
      <c r="D1115" s="133">
        <v>1720</v>
      </c>
      <c r="E1115" s="80">
        <v>80</v>
      </c>
      <c r="F1115" s="80" t="str">
        <v>PCS</v>
      </c>
      <c r="G1115" s="80" t="str">
        <v>OUTWARD</v>
      </c>
      <c r="H1115" s="96" t="str">
        <v>SRI RAMAANJANEYA</v>
      </c>
    </row>
    <row r="1116" spans="1:8" x14ac:dyDescent="0.25">
      <c r="A1116" s="90">
        <v>45756</v>
      </c>
      <c r="B1116" s="91" t="str">
        <v>GK 1230</v>
      </c>
      <c r="C1116" s="92" t="str">
        <v>AIR FILTER INTER DI (PU)</v>
      </c>
      <c r="D1116" s="132">
        <v>1720</v>
      </c>
      <c r="E1116" s="92">
        <v>60</v>
      </c>
      <c r="F1116" s="92" t="str">
        <v>PCS</v>
      </c>
      <c r="G1116" s="92" t="str">
        <v>OUTWARD</v>
      </c>
      <c r="H1116" s="93" t="str">
        <v>SRI RAMAANJANEYA</v>
      </c>
    </row>
    <row r="1117" spans="1:8" x14ac:dyDescent="0.25">
      <c r="A1117" s="94">
        <v>45756</v>
      </c>
      <c r="B1117" s="95" t="str">
        <v>GK 1271</v>
      </c>
      <c r="C1117" s="80" t="str">
        <v>HYD. FILTER SWARAJ  SMALL SPIN ON</v>
      </c>
      <c r="D1117" s="133">
        <v>1720</v>
      </c>
      <c r="E1117" s="80">
        <v>30</v>
      </c>
      <c r="F1117" s="80" t="str">
        <v>PCS</v>
      </c>
      <c r="G1117" s="80" t="str">
        <v>OUTWARD</v>
      </c>
      <c r="H1117" s="96" t="str">
        <v>SRI RAMAANJANEYA</v>
      </c>
    </row>
    <row r="1118" spans="1:8" x14ac:dyDescent="0.25">
      <c r="A1118" s="90">
        <v>45756</v>
      </c>
      <c r="B1118" s="91" t="str">
        <v>GK 1238</v>
      </c>
      <c r="C1118" s="92" t="str">
        <v>HYD. FILTER ARJUN SPIN ON</v>
      </c>
      <c r="D1118" s="132">
        <v>1720</v>
      </c>
      <c r="E1118" s="92">
        <v>50</v>
      </c>
      <c r="F1118" s="92" t="str">
        <v>PCS</v>
      </c>
      <c r="G1118" s="92" t="str">
        <v>OUTWARD</v>
      </c>
      <c r="H1118" s="93" t="str">
        <v>SRI RAMAANJANEYA</v>
      </c>
    </row>
    <row r="1119" spans="1:8" x14ac:dyDescent="0.25">
      <c r="A1119" s="94">
        <v>45756</v>
      </c>
      <c r="B1119" s="95" t="str">
        <v>GK 1269</v>
      </c>
      <c r="C1119" s="80" t="str">
        <v>OIL FILTER SWARAJ 735 FE / 855 STEEL JALI</v>
      </c>
      <c r="D1119" s="133">
        <v>1720</v>
      </c>
      <c r="E1119" s="80">
        <v>50</v>
      </c>
      <c r="F1119" s="80" t="str">
        <v>PCS</v>
      </c>
      <c r="G1119" s="80" t="str">
        <v>OUTWARD</v>
      </c>
      <c r="H1119" s="96" t="str">
        <v>SRI RAMAANJANEYA</v>
      </c>
    </row>
    <row r="1120" spans="1:8" x14ac:dyDescent="0.25">
      <c r="A1120" s="90">
        <v>45756</v>
      </c>
      <c r="B1120" s="91" t="str">
        <v>GK 1397</v>
      </c>
      <c r="C1120" s="92" t="str">
        <v>OIL FILTER JOHN DEERE SPIN ON</v>
      </c>
      <c r="D1120" s="132">
        <v>1720</v>
      </c>
      <c r="E1120" s="92">
        <v>30</v>
      </c>
      <c r="F1120" s="92" t="str">
        <v>PCS</v>
      </c>
      <c r="G1120" s="92" t="str">
        <v>OUTWARD</v>
      </c>
      <c r="H1120" s="93" t="str">
        <v>SRI RAMAANJANEYA</v>
      </c>
    </row>
    <row r="1121" spans="1:8" x14ac:dyDescent="0.25">
      <c r="A1121" s="94">
        <v>45756</v>
      </c>
      <c r="B1121" s="95" t="str">
        <v>GK 1385</v>
      </c>
      <c r="C1121" s="80" t="str">
        <v>OIL FILTER NEW HOLLAND 3630 (SPIN ON)</v>
      </c>
      <c r="D1121" s="133">
        <v>1720</v>
      </c>
      <c r="E1121" s="80">
        <v>20</v>
      </c>
      <c r="F1121" s="80" t="str">
        <v>PCS</v>
      </c>
      <c r="G1121" s="80" t="str">
        <v>OUTWARD</v>
      </c>
      <c r="H1121" s="96" t="str">
        <v>SRI RAMAANJANEYA</v>
      </c>
    </row>
    <row r="1122" spans="1:8" x14ac:dyDescent="0.25">
      <c r="A1122" s="90">
        <v>45756</v>
      </c>
      <c r="B1122" s="91" t="str">
        <v>GK 1384/GK 1350</v>
      </c>
      <c r="C1122" s="92" t="str">
        <v>FUEL FILTER POWERTRAC N/M</v>
      </c>
      <c r="D1122" s="132">
        <v>1720</v>
      </c>
      <c r="E1122" s="92">
        <v>40</v>
      </c>
      <c r="F1122" s="92" t="str">
        <v>PCS</v>
      </c>
      <c r="G1122" s="92" t="str">
        <v>OUTWARD</v>
      </c>
      <c r="H1122" s="93" t="str">
        <v>SRI RAMAANJANEYA</v>
      </c>
    </row>
    <row r="1123" spans="1:8" x14ac:dyDescent="0.25">
      <c r="A1123" s="94">
        <v>45756</v>
      </c>
      <c r="B1123" s="95" t="str">
        <v>GK 1347</v>
      </c>
      <c r="C1123" s="80" t="str">
        <v>OIL FILTER POWERTRAC SPIN ON</v>
      </c>
      <c r="D1123" s="133">
        <v>1720</v>
      </c>
      <c r="E1123" s="80">
        <v>40</v>
      </c>
      <c r="F1123" s="80" t="str">
        <v>PCS</v>
      </c>
      <c r="G1123" s="80" t="str">
        <v>OUTWARD</v>
      </c>
      <c r="H1123" s="96" t="str">
        <v>SRI RAMAANJANEYA</v>
      </c>
    </row>
    <row r="1124" spans="1:8" x14ac:dyDescent="0.25">
      <c r="A1124" s="90">
        <v>45756</v>
      </c>
      <c r="B1124" s="91" t="str">
        <v>GK 1244</v>
      </c>
      <c r="C1124" s="92" t="str">
        <v>HYD. FILTER  MAHINDRA TURBO SPIN ON</v>
      </c>
      <c r="D1124" s="132">
        <v>1720</v>
      </c>
      <c r="E1124" s="92">
        <v>30</v>
      </c>
      <c r="F1124" s="92" t="str">
        <v>PCS</v>
      </c>
      <c r="G1124" s="92" t="str">
        <v>OUTWARD</v>
      </c>
      <c r="H1124" s="93" t="str">
        <v>SRI RAMAANJANEYA</v>
      </c>
    </row>
    <row r="1125" spans="1:8" x14ac:dyDescent="0.25">
      <c r="A1125" s="94">
        <v>45758</v>
      </c>
      <c r="B1125" s="95" t="str">
        <v>GK 2229</v>
      </c>
      <c r="C1125" s="80" t="str">
        <v>POWER STEERING SEAL KIT SONALIKA DOUBLE CYL</v>
      </c>
      <c r="D1125" s="133">
        <v>1733</v>
      </c>
      <c r="E1125" s="80">
        <v>6</v>
      </c>
      <c r="F1125" s="80" t="str">
        <v>SET</v>
      </c>
      <c r="G1125" s="80" t="str">
        <v>OUTWARD</v>
      </c>
      <c r="H1125" s="96" t="str">
        <v>BAJAJ</v>
      </c>
    </row>
    <row r="1126" spans="1:8" x14ac:dyDescent="0.25">
      <c r="A1126" s="90">
        <v>45758</v>
      </c>
      <c r="B1126" s="91" t="str">
        <v>GK 2228</v>
      </c>
      <c r="C1126" s="92" t="str">
        <v>POWER STEERING SEAL KIT SONALIKA  SINGLE CYL</v>
      </c>
      <c r="D1126" s="132">
        <v>1733</v>
      </c>
      <c r="E1126" s="92">
        <v>6</v>
      </c>
      <c r="F1126" s="92" t="str">
        <v>SET</v>
      </c>
      <c r="G1126" s="92" t="str">
        <v>OUTWARD</v>
      </c>
      <c r="H1126" s="93" t="str">
        <v>BAJAJ</v>
      </c>
    </row>
    <row r="1127" spans="1:8" x14ac:dyDescent="0.25">
      <c r="A1127" s="94">
        <v>45758</v>
      </c>
      <c r="B1127" s="95" t="str">
        <v>GK 2219</v>
      </c>
      <c r="C1127" s="80" t="str">
        <v>POWER STEERING SEAL KIT 36 MM DOUBLE CYL</v>
      </c>
      <c r="D1127" s="133">
        <v>1733</v>
      </c>
      <c r="E1127" s="80">
        <v>4</v>
      </c>
      <c r="F1127" s="80" t="str">
        <v>SET</v>
      </c>
      <c r="G1127" s="80" t="str">
        <v>OUTWARD</v>
      </c>
      <c r="H1127" s="96" t="str">
        <v>BAJAJ</v>
      </c>
    </row>
    <row r="1128" spans="1:8" x14ac:dyDescent="0.25">
      <c r="A1128" s="90">
        <v>45758</v>
      </c>
      <c r="B1128" s="91" t="str">
        <v>GK 2216</v>
      </c>
      <c r="C1128" s="92" t="str">
        <v>POWER STEERING SEAL KIT ARJUN 40 MM DOUBLE CYL</v>
      </c>
      <c r="D1128" s="132">
        <v>1733</v>
      </c>
      <c r="E1128" s="92">
        <v>2</v>
      </c>
      <c r="F1128" s="92" t="str">
        <v>SET</v>
      </c>
      <c r="G1128" s="92" t="str">
        <v>OUTWARD</v>
      </c>
      <c r="H1128" s="93" t="str">
        <v>BAJAJ</v>
      </c>
    </row>
    <row r="1129" spans="1:8" x14ac:dyDescent="0.25">
      <c r="A1129" s="94">
        <v>45758</v>
      </c>
      <c r="B1129" s="95" t="str">
        <v>GK 2215</v>
      </c>
      <c r="C1129" s="80" t="str">
        <v>POWER STEERING SEAL KIT ARJUN 30 MM DOUBLE CYL</v>
      </c>
      <c r="D1129" s="133">
        <v>1733</v>
      </c>
      <c r="E1129" s="80">
        <v>6</v>
      </c>
      <c r="F1129" s="80" t="str">
        <v>SET</v>
      </c>
      <c r="G1129" s="80" t="str">
        <v>OUTWARD</v>
      </c>
      <c r="H1129" s="96" t="str">
        <v>BAJAJ</v>
      </c>
    </row>
    <row r="1130" spans="1:8" x14ac:dyDescent="0.25">
      <c r="A1130" s="90">
        <v>45758</v>
      </c>
      <c r="B1130" s="91" t="str">
        <v>UN 1164</v>
      </c>
      <c r="C1130" s="92" t="str">
        <v>SECONDARY MESH INTER DI</v>
      </c>
      <c r="D1130" s="132">
        <v>1733</v>
      </c>
      <c r="E1130" s="92">
        <v>10</v>
      </c>
      <c r="F1130" s="92" t="str">
        <v>PCS</v>
      </c>
      <c r="G1130" s="92" t="str">
        <v>OUTWARD</v>
      </c>
      <c r="H1130" s="93" t="str">
        <v>BAJAJ</v>
      </c>
    </row>
    <row r="1131" spans="1:8" x14ac:dyDescent="0.25">
      <c r="A1131" s="94">
        <v>45758</v>
      </c>
      <c r="B1131" s="95" t="str">
        <v>UN 1160</v>
      </c>
      <c r="C1131" s="80" t="str">
        <v>AIR CLEANER MESH INTER DI</v>
      </c>
      <c r="D1131" s="133">
        <v>1733</v>
      </c>
      <c r="E1131" s="80">
        <v>20</v>
      </c>
      <c r="F1131" s="80" t="str">
        <v>PCS</v>
      </c>
      <c r="G1131" s="80" t="str">
        <v>OUTWARD</v>
      </c>
      <c r="H1131" s="96" t="str">
        <v>BAJAJ</v>
      </c>
    </row>
    <row r="1132" spans="1:8" x14ac:dyDescent="0.25">
      <c r="A1132" s="90">
        <v>45758</v>
      </c>
      <c r="B1132" s="91" t="str">
        <v>UN 1152</v>
      </c>
      <c r="C1132" s="92" t="str">
        <v>PRE CLEANER ASSEMBLY (U CUT) PVC B/P</v>
      </c>
      <c r="D1132" s="132">
        <v>1733</v>
      </c>
      <c r="E1132" s="92">
        <v>20</v>
      </c>
      <c r="F1132" s="92" t="str">
        <v>PCS</v>
      </c>
      <c r="G1132" s="92" t="str">
        <v>OUTWARD</v>
      </c>
      <c r="H1132" s="93" t="str">
        <v>BAJAJ</v>
      </c>
    </row>
    <row r="1133" spans="1:8" x14ac:dyDescent="0.25">
      <c r="A1133" s="94">
        <v>45758</v>
      </c>
      <c r="B1133" s="95" t="str">
        <v>UN 1151</v>
      </c>
      <c r="C1133" s="80" t="str">
        <v>PRE CLEANER ASSEMBLY PVC B/P</v>
      </c>
      <c r="D1133" s="133">
        <v>1733</v>
      </c>
      <c r="E1133" s="80">
        <v>20</v>
      </c>
      <c r="F1133" s="80" t="str">
        <v>PCS</v>
      </c>
      <c r="G1133" s="80" t="str">
        <v>OUTWARD</v>
      </c>
      <c r="H1133" s="96" t="str">
        <v>BAJAJ</v>
      </c>
    </row>
    <row r="1134" spans="1:8" x14ac:dyDescent="0.25">
      <c r="A1134" s="90">
        <v>45758</v>
      </c>
      <c r="B1134" s="91" t="str">
        <v>UN 1158</v>
      </c>
      <c r="C1134" s="92" t="str">
        <v>AIR CLEANER GLASS WHITE INTER</v>
      </c>
      <c r="D1134" s="132">
        <v>1733</v>
      </c>
      <c r="E1134" s="92">
        <v>150</v>
      </c>
      <c r="F1134" s="92" t="str">
        <v>PCS</v>
      </c>
      <c r="G1134" s="92" t="str">
        <v>OUTWARD</v>
      </c>
      <c r="H1134" s="93" t="str">
        <v>BAJAJ</v>
      </c>
    </row>
    <row r="1135" spans="1:8" x14ac:dyDescent="0.25">
      <c r="A1135" s="94">
        <v>45758</v>
      </c>
      <c r="B1135" s="95" t="str">
        <v>GK 979/UN 1376</v>
      </c>
      <c r="C1135" s="80" t="str">
        <v>CENTRE PIN YUVRAJ</v>
      </c>
      <c r="D1135" s="133">
        <v>1734</v>
      </c>
      <c r="E1135" s="80">
        <v>4</v>
      </c>
      <c r="F1135" s="80" t="str">
        <v>PCS</v>
      </c>
      <c r="G1135" s="80" t="str">
        <v>OUTWARD</v>
      </c>
      <c r="H1135" s="96" t="str">
        <v>SAMASTIPUR</v>
      </c>
    </row>
    <row r="1136" spans="1:8" x14ac:dyDescent="0.25">
      <c r="A1136" s="90">
        <v>45758</v>
      </c>
      <c r="B1136" s="91" t="str">
        <v>GK 318</v>
      </c>
      <c r="C1136" s="92" t="str">
        <v>CLUTCH PLATE N/A MAHINDRA YUVRAJ 4 SPRING 8" 24 TEETH</v>
      </c>
      <c r="D1136" s="132">
        <v>1734</v>
      </c>
      <c r="E1136" s="92">
        <v>2</v>
      </c>
      <c r="F1136" s="92" t="str">
        <v>PCS</v>
      </c>
      <c r="G1136" s="92" t="str">
        <v>OUTWARD</v>
      </c>
      <c r="H1136" s="93" t="str">
        <v>SAMASTIPUR</v>
      </c>
    </row>
    <row r="1137" spans="1:8" x14ac:dyDescent="0.25">
      <c r="A1137" s="94">
        <v>45758</v>
      </c>
      <c r="B1137" s="95" t="str">
        <v>UN 1969</v>
      </c>
      <c r="C1137" s="80" t="str">
        <v>BREAKE DISC PLATE INTER DI</v>
      </c>
      <c r="D1137" s="133">
        <v>1734</v>
      </c>
      <c r="E1137" s="80">
        <v>6</v>
      </c>
      <c r="F1137" s="80" t="str">
        <v>PCS</v>
      </c>
      <c r="G1137" s="80" t="str">
        <v>OUTWARD</v>
      </c>
      <c r="H1137" s="96" t="str">
        <v>SAMASTIPUR</v>
      </c>
    </row>
    <row r="1138" spans="1:8" x14ac:dyDescent="0.25">
      <c r="A1138" s="90">
        <v>45758</v>
      </c>
      <c r="B1138" s="91" t="str">
        <v>UN 3665</v>
      </c>
      <c r="C1138" s="92" t="str">
        <v xml:space="preserve"> BREAK DISC ACTUATING ASSEMBLY INTER DI 6.5" </v>
      </c>
      <c r="D1138" s="132">
        <v>1734</v>
      </c>
      <c r="E1138" s="92">
        <v>2</v>
      </c>
      <c r="F1138" s="92" t="str">
        <v>SET</v>
      </c>
      <c r="G1138" s="92" t="str">
        <v>OUTWARD</v>
      </c>
      <c r="H1138" s="93" t="str">
        <v>SAMASTIPUR</v>
      </c>
    </row>
    <row r="1139" spans="1:8" x14ac:dyDescent="0.25">
      <c r="A1139" s="94">
        <v>45758</v>
      </c>
      <c r="B1139" s="95" t="str">
        <v>UN 2078</v>
      </c>
      <c r="C1139" s="80" t="str">
        <v>CROWN &amp; PINION SET (STRAIGHT) 9/43 TEETH YUVRAJ</v>
      </c>
      <c r="D1139" s="133">
        <v>1734</v>
      </c>
      <c r="E1139" s="80">
        <v>1</v>
      </c>
      <c r="F1139" s="80" t="str">
        <v>SET</v>
      </c>
      <c r="G1139" s="80" t="str">
        <v>OUTWARD</v>
      </c>
      <c r="H1139" s="96" t="str">
        <v>SAMASTIPUR</v>
      </c>
    </row>
    <row r="1140" spans="1:8" x14ac:dyDescent="0.25">
      <c r="A1140" s="90">
        <v>45758</v>
      </c>
      <c r="B1140" s="91" t="str">
        <v>UN 1971/GK 228</v>
      </c>
      <c r="C1140" s="92" t="str">
        <v>BREAK DISC PLATE YUVRAJ</v>
      </c>
      <c r="D1140" s="132">
        <v>1734</v>
      </c>
      <c r="E1140" s="92">
        <v>10</v>
      </c>
      <c r="F1140" s="92" t="str">
        <v>PCS</v>
      </c>
      <c r="G1140" s="92" t="str">
        <v>OUTWARD</v>
      </c>
      <c r="H1140" s="93" t="str">
        <v>SAMASTIPUR</v>
      </c>
    </row>
    <row r="1141" spans="1:8" x14ac:dyDescent="0.25">
      <c r="A1141" s="94">
        <v>45758</v>
      </c>
      <c r="B1141" s="95" t="str">
        <v>UN 1976/GK 263</v>
      </c>
      <c r="C1141" s="80" t="str">
        <v>BRAKE DISC YUVRAJ (Set of 4 Pcs.)</v>
      </c>
      <c r="D1141" s="133">
        <v>1734</v>
      </c>
      <c r="E1141" s="80">
        <v>20</v>
      </c>
      <c r="F1141" s="80" t="str">
        <v>SET</v>
      </c>
      <c r="G1141" s="80" t="str">
        <v>OUTWARD</v>
      </c>
      <c r="H1141" s="96" t="str">
        <v>SAMASTIPUR</v>
      </c>
    </row>
    <row r="1142" spans="1:8" x14ac:dyDescent="0.25">
      <c r="A1142" s="90">
        <v>45758</v>
      </c>
      <c r="B1142" s="91" t="str">
        <v>UN 2228</v>
      </c>
      <c r="C1142" s="92" t="str">
        <v>BULL PINION SHAFT (LH) SMALL 24/15/12 TEETH YUVRAJ</v>
      </c>
      <c r="D1142" s="132">
        <v>1734</v>
      </c>
      <c r="E1142" s="92">
        <v>1</v>
      </c>
      <c r="F1142" s="92" t="str">
        <v>PCS</v>
      </c>
      <c r="G1142" s="92" t="str">
        <v>OUTWARD</v>
      </c>
      <c r="H1142" s="93" t="str">
        <v>SAMASTIPUR</v>
      </c>
    </row>
    <row r="1143" spans="1:8" x14ac:dyDescent="0.25">
      <c r="A1143" s="94">
        <v>45758</v>
      </c>
      <c r="B1143" s="95" t="str">
        <v>UN 2228 A</v>
      </c>
      <c r="C1143" s="80" t="str">
        <v>BULL PINION SHAFT (RH) BIG 24/15/12 TEETH YUVRAJ</v>
      </c>
      <c r="D1143" s="133">
        <v>1734</v>
      </c>
      <c r="E1143" s="80">
        <v>4</v>
      </c>
      <c r="F1143" s="80" t="str">
        <v>PCS</v>
      </c>
      <c r="G1143" s="80" t="str">
        <v>OUTWARD</v>
      </c>
      <c r="H1143" s="96" t="str">
        <v>SAMASTIPUR</v>
      </c>
    </row>
    <row r="1144" spans="1:8" x14ac:dyDescent="0.25">
      <c r="A1144" s="90">
        <v>45758</v>
      </c>
      <c r="B1144" s="91" t="str">
        <v>UN 1491</v>
      </c>
      <c r="C1144" s="92" t="str">
        <v>DIESEL TANK CAP YUVRAJ</v>
      </c>
      <c r="D1144" s="132">
        <v>1734</v>
      </c>
      <c r="E1144" s="92">
        <v>20</v>
      </c>
      <c r="F1144" s="92" t="str">
        <v>PCS</v>
      </c>
      <c r="G1144" s="92" t="str">
        <v>OUTWARD</v>
      </c>
      <c r="H1144" s="93" t="str">
        <v>SAMASTIPUR</v>
      </c>
    </row>
    <row r="1145" spans="1:8" x14ac:dyDescent="0.25">
      <c r="A1145" s="94">
        <v>45756</v>
      </c>
      <c r="B1145" s="95" t="str">
        <v>GK 2215</v>
      </c>
      <c r="C1145" s="80" t="str">
        <v>POWER STEERING SEAL KIT ARJUN 30 MM DOUBLE CYL</v>
      </c>
      <c r="D1145" s="133" t="str">
        <v>EXP 00001</v>
      </c>
      <c r="E1145" s="80">
        <v>250</v>
      </c>
      <c r="F1145" s="80" t="str">
        <v>SET</v>
      </c>
      <c r="G1145" s="80" t="str">
        <v>OUTWARD</v>
      </c>
      <c r="H1145" s="96" t="str">
        <v>NFL</v>
      </c>
    </row>
    <row r="1146" spans="1:8" x14ac:dyDescent="0.25">
      <c r="A1146" s="90">
        <v>45754</v>
      </c>
      <c r="B1146" s="91" t="str">
        <v>UN 1586 (L)</v>
      </c>
      <c r="C1146" s="92" t="str">
        <v>POWER STARING CYL W/CLAMP (967100930) SWARAJ</v>
      </c>
      <c r="D1146" s="132" t="str">
        <v>EXP 00001</v>
      </c>
      <c r="E1146" s="92">
        <v>2</v>
      </c>
      <c r="F1146" s="92" t="str">
        <v>PCS</v>
      </c>
      <c r="G1146" s="92" t="str">
        <v>OUTWARD</v>
      </c>
      <c r="H1146" s="93" t="str">
        <v>NFL</v>
      </c>
    </row>
    <row r="1147" spans="1:8" x14ac:dyDescent="0.25">
      <c r="A1147" s="94">
        <v>45754</v>
      </c>
      <c r="B1147" s="95" t="str">
        <v>UN 1585 L</v>
      </c>
      <c r="C1147" s="80" t="str">
        <v>POWER STARING CYL (SINGLE ) YUVO</v>
      </c>
      <c r="D1147" s="133" t="str">
        <v>EXP 00001</v>
      </c>
      <c r="E1147" s="80">
        <v>4</v>
      </c>
      <c r="F1147" s="80" t="str">
        <v>PCS</v>
      </c>
      <c r="G1147" s="80" t="str">
        <v>OUTWARD</v>
      </c>
      <c r="H1147" s="96" t="str">
        <v>NFL</v>
      </c>
    </row>
    <row r="1148" spans="1:8" x14ac:dyDescent="0.25">
      <c r="A1148" s="90">
        <v>45754</v>
      </c>
      <c r="B1148" s="91" t="str">
        <v>UN 1585A</v>
      </c>
      <c r="C1148" s="92" t="str">
        <v>POWER STARING CYL L/M YUVO O.E</v>
      </c>
      <c r="D1148" s="132" t="str">
        <v>EXP 00001</v>
      </c>
      <c r="E1148" s="92">
        <v>4</v>
      </c>
      <c r="F1148" s="92" t="str">
        <v>PCS</v>
      </c>
      <c r="G1148" s="92" t="str">
        <v>OUTWARD</v>
      </c>
      <c r="H1148" s="93" t="str">
        <v>NFL</v>
      </c>
    </row>
    <row r="1149" spans="1:8" x14ac:dyDescent="0.25">
      <c r="A1149" s="94">
        <v>45754</v>
      </c>
      <c r="B1149" s="95" t="str">
        <v>UN 2765</v>
      </c>
      <c r="C1149" s="80" t="str">
        <v xml:space="preserve">CLUTCH PADEL BUSH GUN METAL INTER DI  </v>
      </c>
      <c r="D1149" s="133" t="str">
        <v>EXP 00001</v>
      </c>
      <c r="E1149" s="80">
        <v>120</v>
      </c>
      <c r="F1149" s="80" t="str">
        <v>PCS</v>
      </c>
      <c r="G1149" s="80" t="str">
        <v>OUTWARD</v>
      </c>
      <c r="H1149" s="96" t="str">
        <v>NFL</v>
      </c>
    </row>
    <row r="1150" spans="1:8" x14ac:dyDescent="0.25">
      <c r="A1150" s="90">
        <v>45754</v>
      </c>
      <c r="B1150" s="91" t="str">
        <v>UN 3628 A</v>
      </c>
      <c r="C1150" s="92" t="str">
        <v xml:space="preserve"> POWER STG. HOSE ASSY. YUVO  </v>
      </c>
      <c r="D1150" s="132" t="str">
        <v>EXP 00001</v>
      </c>
      <c r="E1150" s="92">
        <v>50</v>
      </c>
      <c r="F1150" s="92" t="str">
        <v>PCS</v>
      </c>
      <c r="G1150" s="92" t="str">
        <v>OUTWARD</v>
      </c>
      <c r="H1150" s="93" t="str">
        <v>NFL</v>
      </c>
    </row>
    <row r="1151" spans="1:8" x14ac:dyDescent="0.25">
      <c r="A1151" s="94">
        <v>45754</v>
      </c>
      <c r="B1151" s="95" t="str">
        <v>UN 3331</v>
      </c>
      <c r="C1151" s="80" t="str">
        <v xml:space="preserve">PINION LOCK WASHER (SET OF 3) NST  </v>
      </c>
      <c r="D1151" s="133" t="str">
        <v>EXP 00001</v>
      </c>
      <c r="E1151" s="80">
        <v>120</v>
      </c>
      <c r="F1151" s="80" t="str">
        <v>SET</v>
      </c>
      <c r="G1151" s="80" t="str">
        <v>OUTWARD</v>
      </c>
      <c r="H1151" s="96" t="str">
        <v>NFL</v>
      </c>
    </row>
    <row r="1152" spans="1:8" x14ac:dyDescent="0.25">
      <c r="A1152" s="90">
        <v>45754</v>
      </c>
      <c r="B1152" s="91" t="str">
        <v>UN 3028</v>
      </c>
      <c r="C1152" s="92" t="str">
        <v xml:space="preserve">DRAFT LINK BOOT YUVO  </v>
      </c>
      <c r="D1152" s="132" t="str">
        <v>EXP 00001</v>
      </c>
      <c r="E1152" s="92">
        <v>300</v>
      </c>
      <c r="F1152" s="92" t="str">
        <v>PCS</v>
      </c>
      <c r="G1152" s="92" t="str">
        <v>OUTWARD</v>
      </c>
      <c r="H1152" s="93" t="str">
        <v>NFL</v>
      </c>
    </row>
    <row r="1153" spans="1:8" x14ac:dyDescent="0.25">
      <c r="A1153" s="94">
        <v>45754</v>
      </c>
      <c r="B1153" s="95" t="str">
        <v>UN 1926</v>
      </c>
      <c r="C1153" s="80" t="str">
        <v>PTO LEVER ASSY THREAD TYPE INTER DI</v>
      </c>
      <c r="D1153" s="133" t="str">
        <v>EXP 00001</v>
      </c>
      <c r="E1153" s="80">
        <v>20</v>
      </c>
      <c r="F1153" s="80" t="str">
        <v>PCS</v>
      </c>
      <c r="G1153" s="80" t="str">
        <v>OUTWARD</v>
      </c>
      <c r="H1153" s="96" t="str">
        <v>NFL</v>
      </c>
    </row>
    <row r="1154" spans="1:8" x14ac:dyDescent="0.25">
      <c r="A1154" s="90">
        <v>45754</v>
      </c>
      <c r="B1154" s="91" t="str">
        <v>UN 2922</v>
      </c>
      <c r="C1154" s="92" t="str">
        <v xml:space="preserve">RADIATOR HOSE BOTTOM EPDM INTER DI  </v>
      </c>
      <c r="D1154" s="132" t="str">
        <v>EXP 00001</v>
      </c>
      <c r="E1154" s="92">
        <v>70</v>
      </c>
      <c r="F1154" s="92" t="str">
        <v>PCS</v>
      </c>
      <c r="G1154" s="92" t="str">
        <v>OUTWARD</v>
      </c>
      <c r="H1154" s="93" t="str">
        <v>NFL</v>
      </c>
    </row>
    <row r="1155" spans="1:8" x14ac:dyDescent="0.25">
      <c r="A1155" s="94">
        <v>45754</v>
      </c>
      <c r="B1155" s="95" t="str">
        <v>UN 2887</v>
      </c>
      <c r="C1155" s="80" t="str">
        <v xml:space="preserve">TOPLINK SPRING INTER  </v>
      </c>
      <c r="D1155" s="133" t="str">
        <v>EXP 00001</v>
      </c>
      <c r="E1155" s="80">
        <v>138</v>
      </c>
      <c r="F1155" s="80" t="str">
        <v>PCS</v>
      </c>
      <c r="G1155" s="80" t="str">
        <v>OUTWARD</v>
      </c>
      <c r="H1155" s="96" t="str">
        <v>NFL</v>
      </c>
    </row>
    <row r="1156" spans="1:8" x14ac:dyDescent="0.25">
      <c r="A1156" s="90">
        <v>45754</v>
      </c>
      <c r="B1156" s="91" t="str">
        <v>1P 4040 4027 CTOOOB</v>
      </c>
      <c r="C1156" s="92" t="str">
        <v>HYD PUMP DHRUV / YUVO</v>
      </c>
      <c r="D1156" s="132" t="str">
        <v>EXP 00001</v>
      </c>
      <c r="E1156" s="92">
        <v>40</v>
      </c>
      <c r="F1156" s="92" t="str">
        <v>PCS</v>
      </c>
      <c r="G1156" s="92" t="str">
        <v>OUTWARD</v>
      </c>
      <c r="H1156" s="93" t="str">
        <v>NFL</v>
      </c>
    </row>
    <row r="1157" spans="1:8" x14ac:dyDescent="0.25">
      <c r="A1157" s="94">
        <v>45754</v>
      </c>
      <c r="B1157" s="95" t="str">
        <v>UN 10525</v>
      </c>
      <c r="C1157" s="80" t="str">
        <v>DUST COVER 6 HOLE DOUBLE STEP MAHINDRA</v>
      </c>
      <c r="D1157" s="133" t="str">
        <v>EXP 00001</v>
      </c>
      <c r="E1157" s="80">
        <v>250</v>
      </c>
      <c r="F1157" s="80" t="str">
        <v>PCS</v>
      </c>
      <c r="G1157" s="80" t="str">
        <v>OUTWARD</v>
      </c>
      <c r="H1157" s="96" t="str">
        <v>NFL</v>
      </c>
    </row>
    <row r="1158" spans="1:8" x14ac:dyDescent="0.25">
      <c r="A1158" s="90">
        <v>45754</v>
      </c>
      <c r="B1158" s="91" t="str">
        <v>UN 2492</v>
      </c>
      <c r="C1158" s="92" t="str">
        <v xml:space="preserve">HYDRAULIC PISTON 3 GROOVE HI-TECH  </v>
      </c>
      <c r="D1158" s="132" t="str">
        <v>EXP 00001</v>
      </c>
      <c r="E1158" s="92">
        <v>25</v>
      </c>
      <c r="F1158" s="92" t="str">
        <v>PCS</v>
      </c>
      <c r="G1158" s="92" t="str">
        <v>OUTWARD</v>
      </c>
      <c r="H1158" s="93" t="str">
        <v>NFL</v>
      </c>
    </row>
    <row r="1159" spans="1:8" x14ac:dyDescent="0.25">
      <c r="A1159" s="94">
        <v>45754</v>
      </c>
      <c r="B1159" s="95" t="str">
        <v>UN 2863</v>
      </c>
      <c r="C1159" s="80" t="str">
        <v xml:space="preserve">CLUTCH SLEEVE SPRING INTER DI  </v>
      </c>
      <c r="D1159" s="133" t="str">
        <v>EXP 00001</v>
      </c>
      <c r="E1159" s="80">
        <v>252</v>
      </c>
      <c r="F1159" s="80" t="str">
        <v>PCS</v>
      </c>
      <c r="G1159" s="80" t="str">
        <v>OUTWARD</v>
      </c>
      <c r="H1159" s="96" t="str">
        <v>NFL</v>
      </c>
    </row>
    <row r="1160" spans="1:8" x14ac:dyDescent="0.25">
      <c r="A1160" s="90">
        <v>45754</v>
      </c>
      <c r="B1160" s="91" t="str">
        <v>UN 2432</v>
      </c>
      <c r="C1160" s="92" t="str">
        <v xml:space="preserve">HYDRAULIC PLATE SARPANCH  </v>
      </c>
      <c r="D1160" s="132" t="str">
        <v>EXP 00001</v>
      </c>
      <c r="E1160" s="92">
        <v>30</v>
      </c>
      <c r="F1160" s="92" t="str">
        <v>PCS</v>
      </c>
      <c r="G1160" s="92" t="str">
        <v>OUTWARD</v>
      </c>
      <c r="H1160" s="93" t="str">
        <v>NFL</v>
      </c>
    </row>
    <row r="1161" spans="1:8" x14ac:dyDescent="0.25">
      <c r="A1161" s="94">
        <v>45754</v>
      </c>
      <c r="B1161" s="95" t="str">
        <v>UN 2457</v>
      </c>
      <c r="C1161" s="80" t="str">
        <v xml:space="preserve">LINK DRAFT INTER DI  </v>
      </c>
      <c r="D1161" s="133" t="str">
        <v>EXP 00001</v>
      </c>
      <c r="E1161" s="80">
        <v>30</v>
      </c>
      <c r="F1161" s="80" t="str">
        <v>PCS</v>
      </c>
      <c r="G1161" s="80" t="str">
        <v>OUTWARD</v>
      </c>
      <c r="H1161" s="96" t="str">
        <v>NFL</v>
      </c>
    </row>
    <row r="1162" spans="1:8" x14ac:dyDescent="0.25">
      <c r="A1162" s="90">
        <v>45754</v>
      </c>
      <c r="B1162" s="91" t="str">
        <v>UN 2455</v>
      </c>
      <c r="C1162" s="92" t="str">
        <v xml:space="preserve">POSITION CONTROL LINK HI-TECH  </v>
      </c>
      <c r="D1162" s="132" t="str">
        <v>EXP 00001</v>
      </c>
      <c r="E1162" s="92">
        <v>30</v>
      </c>
      <c r="F1162" s="92" t="str">
        <v>PCS</v>
      </c>
      <c r="G1162" s="92" t="str">
        <v>OUTWARD</v>
      </c>
      <c r="H1162" s="93" t="str">
        <v>NFL</v>
      </c>
    </row>
    <row r="1163" spans="1:8" x14ac:dyDescent="0.25">
      <c r="A1163" s="94">
        <v>45754</v>
      </c>
      <c r="B1163" s="95" t="str">
        <v>UN 1915</v>
      </c>
      <c r="C1163" s="80" t="str">
        <v>REAR AXLE LOCK YUVO</v>
      </c>
      <c r="D1163" s="133" t="str">
        <v>EXP 00001</v>
      </c>
      <c r="E1163" s="80">
        <v>252</v>
      </c>
      <c r="F1163" s="80" t="str">
        <v>PCS</v>
      </c>
      <c r="G1163" s="80" t="str">
        <v>OUTWARD</v>
      </c>
      <c r="H1163" s="96" t="str">
        <v>NFL</v>
      </c>
    </row>
    <row r="1164" spans="1:8" x14ac:dyDescent="0.25">
      <c r="A1164" s="90">
        <v>45754</v>
      </c>
      <c r="B1164" s="91" t="str">
        <v>UN 650</v>
      </c>
      <c r="C1164" s="92" t="str">
        <v>CLUTCH BODY BUSH JD</v>
      </c>
      <c r="D1164" s="132" t="str">
        <v>EXP 00001</v>
      </c>
      <c r="E1164" s="92">
        <v>150</v>
      </c>
      <c r="F1164" s="92" t="str">
        <v>PCS</v>
      </c>
      <c r="G1164" s="92" t="str">
        <v>OUTWARD</v>
      </c>
      <c r="H1164" s="93" t="str">
        <v>NFL</v>
      </c>
    </row>
    <row r="1165" spans="1:8" x14ac:dyDescent="0.25">
      <c r="A1165" s="94">
        <v>45754</v>
      </c>
      <c r="B1165" s="95" t="str">
        <v>GK 013/UN 3706</v>
      </c>
      <c r="C1165" s="80" t="str">
        <v>OIL BRAKE PLATE  MASSEY 8.75" 27 TEETH</v>
      </c>
      <c r="D1165" s="133" t="str">
        <v>EXP 00001</v>
      </c>
      <c r="E1165" s="80">
        <v>200</v>
      </c>
      <c r="F1165" s="80" t="str">
        <v>PCS</v>
      </c>
      <c r="G1165" s="80" t="str">
        <v>OUTWARD</v>
      </c>
      <c r="H1165" s="96" t="str">
        <v>NFL</v>
      </c>
    </row>
    <row r="1166" spans="1:8" x14ac:dyDescent="0.25">
      <c r="A1166" s="90">
        <v>45754</v>
      </c>
      <c r="B1166" s="91" t="str">
        <v>UN 2737</v>
      </c>
      <c r="C1166" s="92" t="str">
        <v xml:space="preserve">HYD PLUNGER BUSH YUVO  </v>
      </c>
      <c r="D1166" s="132" t="str">
        <v>EXP 00001</v>
      </c>
      <c r="E1166" s="92">
        <v>250</v>
      </c>
      <c r="F1166" s="92" t="str">
        <v>PCS</v>
      </c>
      <c r="G1166" s="92" t="str">
        <v>OUTWARD</v>
      </c>
      <c r="H1166" s="93" t="str">
        <v>NFL</v>
      </c>
    </row>
    <row r="1167" spans="1:8" x14ac:dyDescent="0.25">
      <c r="A1167" s="94">
        <v>45756</v>
      </c>
      <c r="B1167" s="95" t="str">
        <v>UN 2765</v>
      </c>
      <c r="C1167" s="80" t="str">
        <v xml:space="preserve">CLUTCH PADEL BUSH GUN METAL INTER DI  </v>
      </c>
      <c r="D1167" s="133">
        <v>1727</v>
      </c>
      <c r="E1167" s="80">
        <v>300</v>
      </c>
      <c r="F1167" s="80" t="str">
        <v>PCS</v>
      </c>
      <c r="G1167" s="80" t="str">
        <v>OUTWARD</v>
      </c>
      <c r="H1167" s="96" t="str">
        <v>SHOP</v>
      </c>
    </row>
    <row r="1168" spans="1:8" x14ac:dyDescent="0.25">
      <c r="A1168" s="90">
        <v>45754</v>
      </c>
      <c r="B1168" s="91" t="str">
        <v>GK 1240</v>
      </c>
      <c r="C1168" s="92" t="str">
        <v>HYD. FILTER ARJUN 8" LONG</v>
      </c>
      <c r="D1168" s="132">
        <v>1710</v>
      </c>
      <c r="E1168" s="92">
        <v>10</v>
      </c>
      <c r="F1168" s="92" t="str">
        <v>PCS</v>
      </c>
      <c r="G1168" s="92" t="str">
        <v>OUTWARD</v>
      </c>
      <c r="H1168" s="93" t="str">
        <v>SHOP</v>
      </c>
    </row>
    <row r="1169" spans="1:8" x14ac:dyDescent="0.25">
      <c r="A1169" s="94">
        <v>45754</v>
      </c>
      <c r="B1169" s="95">
        <v>3310377100</v>
      </c>
      <c r="C1169" s="80" t="str">
        <v>CL. PLATE ARJUN NOVO 12" 21 T 5 WING</v>
      </c>
      <c r="D1169" s="133">
        <v>1710</v>
      </c>
      <c r="E1169" s="80">
        <v>2</v>
      </c>
      <c r="F1169" s="80" t="str">
        <v>PCS</v>
      </c>
      <c r="G1169" s="80" t="str">
        <v>OUTWARD</v>
      </c>
      <c r="H1169" s="96" t="str">
        <v>SHOP</v>
      </c>
    </row>
    <row r="1170" spans="1:8" x14ac:dyDescent="0.25">
      <c r="A1170" s="90">
        <v>45754</v>
      </c>
      <c r="B1170" s="91" t="str">
        <v>UN 2832</v>
      </c>
      <c r="C1170" s="92" t="str">
        <v xml:space="preserve">RADIATOR BOLT INTER  </v>
      </c>
      <c r="D1170" s="132">
        <v>1710</v>
      </c>
      <c r="E1170" s="92">
        <v>36</v>
      </c>
      <c r="F1170" s="92" t="str">
        <v>PCS</v>
      </c>
      <c r="G1170" s="92" t="str">
        <v>OUTWARD</v>
      </c>
      <c r="H1170" s="93" t="str">
        <v>SHOP</v>
      </c>
    </row>
    <row r="1171" spans="1:8" x14ac:dyDescent="0.25">
      <c r="A1171" s="94">
        <v>45754</v>
      </c>
      <c r="B1171" s="95" t="str">
        <v>UN 2935</v>
      </c>
      <c r="C1171" s="80" t="str">
        <v xml:space="preserve">WATER BODY HOSE L TYPE EPDM INTER  </v>
      </c>
      <c r="D1171" s="133">
        <v>1710</v>
      </c>
      <c r="E1171" s="80">
        <v>36</v>
      </c>
      <c r="F1171" s="80" t="str">
        <v>PCS</v>
      </c>
      <c r="G1171" s="80" t="str">
        <v>OUTWARD</v>
      </c>
      <c r="H1171" s="96" t="str">
        <v>SHOP</v>
      </c>
    </row>
    <row r="1172" spans="1:8" x14ac:dyDescent="0.25">
      <c r="A1172" s="90">
        <v>45754</v>
      </c>
      <c r="B1172" s="91" t="str">
        <v>UN 1135</v>
      </c>
      <c r="C1172" s="92" t="str">
        <v>SILENCER INTER DI</v>
      </c>
      <c r="D1172" s="132">
        <v>1710</v>
      </c>
      <c r="E1172" s="92">
        <v>8</v>
      </c>
      <c r="F1172" s="92" t="str">
        <v>PCS</v>
      </c>
      <c r="G1172" s="92" t="str">
        <v>OUTWARD</v>
      </c>
      <c r="H1172" s="93" t="str">
        <v>SHOP</v>
      </c>
    </row>
    <row r="1173" spans="1:8" x14ac:dyDescent="0.25">
      <c r="A1173" s="94">
        <v>45754</v>
      </c>
      <c r="B1173" s="95" t="str">
        <v>UN 1160</v>
      </c>
      <c r="C1173" s="80" t="str">
        <v>AIR CLEANER MESH INTER DI</v>
      </c>
      <c r="D1173" s="133">
        <v>1710</v>
      </c>
      <c r="E1173" s="80">
        <v>20</v>
      </c>
      <c r="F1173" s="80" t="str">
        <v>PCS</v>
      </c>
      <c r="G1173" s="80" t="str">
        <v>OUTWARD</v>
      </c>
      <c r="H1173" s="96" t="str">
        <v>SHOP</v>
      </c>
    </row>
    <row r="1174" spans="1:8" x14ac:dyDescent="0.25">
      <c r="A1174" s="90">
        <v>45754</v>
      </c>
      <c r="B1174" s="91" t="str">
        <v>UN 3550</v>
      </c>
      <c r="C1174" s="92" t="str">
        <v>5551104R91 SPILL PIPE BENJO TYPE INTER DI  (3 CYL.)</v>
      </c>
      <c r="D1174" s="132">
        <v>1710</v>
      </c>
      <c r="E1174" s="92">
        <v>10</v>
      </c>
      <c r="F1174" s="92" t="str">
        <v>PCS</v>
      </c>
      <c r="G1174" s="92" t="str">
        <v>OUTWARD</v>
      </c>
      <c r="H1174" s="93" t="str">
        <v>SHOP</v>
      </c>
    </row>
    <row r="1175" spans="1:8" x14ac:dyDescent="0.25">
      <c r="A1175" s="94">
        <v>45754</v>
      </c>
      <c r="B1175" s="95" t="str">
        <v>R983067916</v>
      </c>
      <c r="C1175" s="80" t="str">
        <v>HYD PUMP SK ITL EXPORT (22.5 CC)</v>
      </c>
      <c r="D1175" s="133">
        <v>1710</v>
      </c>
      <c r="E1175" s="80">
        <v>4</v>
      </c>
      <c r="F1175" s="80" t="str">
        <v>PCS</v>
      </c>
      <c r="G1175" s="80" t="str">
        <v>OUTWARD</v>
      </c>
      <c r="H1175" s="96" t="str">
        <v>SHOP</v>
      </c>
    </row>
    <row r="1176" spans="1:8" x14ac:dyDescent="0.25">
      <c r="A1176" s="90">
        <v>45754</v>
      </c>
      <c r="B1176" s="91" t="str">
        <v>ARSK5123</v>
      </c>
      <c r="C1176" s="92" t="str">
        <v>PP ASSY FRAMTRAC-FORD 3600/3000 11"</v>
      </c>
      <c r="D1176" s="132">
        <v>1710</v>
      </c>
      <c r="E1176" s="92">
        <v>1</v>
      </c>
      <c r="F1176" s="92" t="str">
        <v>PCS</v>
      </c>
      <c r="G1176" s="92" t="str">
        <v>OUTWARD</v>
      </c>
      <c r="H1176" s="93" t="str">
        <v>SHOP</v>
      </c>
    </row>
    <row r="1177" spans="1:8" x14ac:dyDescent="0.25">
      <c r="A1177" s="94">
        <v>45754</v>
      </c>
      <c r="B1177" s="95" t="str">
        <v>UN 1818</v>
      </c>
      <c r="C1177" s="80" t="str">
        <v>GEAR FORK 1st REVERSE NST</v>
      </c>
      <c r="D1177" s="133">
        <v>1710</v>
      </c>
      <c r="E1177" s="80">
        <v>2</v>
      </c>
      <c r="F1177" s="80" t="str">
        <v>PCS</v>
      </c>
      <c r="G1177" s="80" t="str">
        <v>OUTWARD</v>
      </c>
      <c r="H1177" s="96" t="str">
        <v>SHOP</v>
      </c>
    </row>
    <row r="1178" spans="1:8" x14ac:dyDescent="0.25">
      <c r="A1178" s="90">
        <v>45754</v>
      </c>
      <c r="B1178" s="91" t="str">
        <v>UN 1814</v>
      </c>
      <c r="C1178" s="92" t="str">
        <v>GEAR FORK 1ST REV BHOOMIPUTRA</v>
      </c>
      <c r="D1178" s="132">
        <v>1710</v>
      </c>
      <c r="E1178" s="92">
        <v>2</v>
      </c>
      <c r="F1178" s="92" t="str">
        <v>PCS</v>
      </c>
      <c r="G1178" s="92" t="str">
        <v>OUTWARD</v>
      </c>
      <c r="H1178" s="93" t="str">
        <v>SHOP</v>
      </c>
    </row>
    <row r="1179" spans="1:8" x14ac:dyDescent="0.25">
      <c r="A1179" s="94">
        <v>45754</v>
      </c>
      <c r="B1179" s="95" t="str">
        <v>R983067914</v>
      </c>
      <c r="C1179" s="80" t="str">
        <v>HYD PUMP FARMTRAC 16.5 CC</v>
      </c>
      <c r="D1179" s="133">
        <v>1710</v>
      </c>
      <c r="E1179" s="80">
        <v>4</v>
      </c>
      <c r="F1179" s="80" t="str">
        <v>PCS</v>
      </c>
      <c r="G1179" s="80" t="str">
        <v>OUTWARD</v>
      </c>
      <c r="H1179" s="96" t="str">
        <v>SHOP</v>
      </c>
    </row>
    <row r="1180" spans="1:8" x14ac:dyDescent="0.25">
      <c r="A1180" s="90">
        <v>45754</v>
      </c>
      <c r="B1180" s="91" t="str">
        <v>1P 4036 4036 COOOB</v>
      </c>
      <c r="C1180" s="92" t="str">
        <v>HYD PUMP EICHER DOUBLE</v>
      </c>
      <c r="D1180" s="132">
        <v>1710</v>
      </c>
      <c r="E1180" s="92">
        <v>1</v>
      </c>
      <c r="F1180" s="92" t="str">
        <v>PCS</v>
      </c>
      <c r="G1180" s="92" t="str">
        <v>OUTWARD</v>
      </c>
      <c r="H1180" s="93" t="str">
        <v>SHOP</v>
      </c>
    </row>
    <row r="1181" spans="1:8" x14ac:dyDescent="0.25">
      <c r="A1181" s="94">
        <v>45754</v>
      </c>
      <c r="B1181" s="95" t="str">
        <v>UN 1505</v>
      </c>
      <c r="C1181" s="80" t="str">
        <v>CHOWK ROD INTER DI</v>
      </c>
      <c r="D1181" s="133">
        <v>1710</v>
      </c>
      <c r="E1181" s="80">
        <v>6</v>
      </c>
      <c r="F1181" s="80" t="str">
        <v>PCS</v>
      </c>
      <c r="G1181" s="80" t="str">
        <v>OUTWARD</v>
      </c>
      <c r="H1181" s="96" t="str">
        <v>SHOP</v>
      </c>
    </row>
    <row r="1182" spans="1:8" x14ac:dyDescent="0.25">
      <c r="A1182" s="90">
        <v>45754</v>
      </c>
      <c r="B1182" s="91">
        <v>3280531100</v>
      </c>
      <c r="C1182" s="92" t="str">
        <v>P.T.O PLATE NEW HOLLAND 5630 10 T.</v>
      </c>
      <c r="D1182" s="132">
        <v>1711</v>
      </c>
      <c r="E1182" s="92">
        <v>4</v>
      </c>
      <c r="F1182" s="92" t="str">
        <v>PCS</v>
      </c>
      <c r="G1182" s="92" t="str">
        <v>OUTWARD</v>
      </c>
      <c r="H1182" s="93" t="str">
        <v>SHOP</v>
      </c>
    </row>
    <row r="1183" spans="1:8" x14ac:dyDescent="0.25">
      <c r="A1183" s="94">
        <v>45754</v>
      </c>
      <c r="B1183" s="95" t="str">
        <v>R11055</v>
      </c>
      <c r="C1183" s="80" t="str">
        <v>CLUTCH PLATE FORD 3600 11" ASBESTOS</v>
      </c>
      <c r="D1183" s="133">
        <v>1711</v>
      </c>
      <c r="E1183" s="80">
        <v>1</v>
      </c>
      <c r="F1183" s="80" t="str">
        <v>PCS</v>
      </c>
      <c r="G1183" s="80" t="str">
        <v>OUTWARD</v>
      </c>
      <c r="H1183" s="96" t="str">
        <v>SHOP</v>
      </c>
    </row>
    <row r="1184" spans="1:8" x14ac:dyDescent="0.25">
      <c r="A1184" s="90">
        <v>45754</v>
      </c>
      <c r="B1184" s="91" t="str">
        <v>R11063</v>
      </c>
      <c r="C1184" s="92" t="str">
        <v>CLUTCH PLATE SK/SWARAJ 11" RIGID N/A</v>
      </c>
      <c r="D1184" s="132">
        <v>1711</v>
      </c>
      <c r="E1184" s="92">
        <v>2</v>
      </c>
      <c r="F1184" s="92" t="str">
        <v>PCS</v>
      </c>
      <c r="G1184" s="92" t="str">
        <v>OUTWARD</v>
      </c>
      <c r="H1184" s="93" t="str">
        <v>SHOP</v>
      </c>
    </row>
    <row r="1185" spans="1:8" x14ac:dyDescent="0.25">
      <c r="A1185" s="94">
        <v>45754</v>
      </c>
      <c r="B1185" s="95" t="str">
        <v>UN 3640</v>
      </c>
      <c r="C1185" s="80" t="str">
        <v xml:space="preserve"> BREAK DISC ACTUATING INTER DI 6.5" </v>
      </c>
      <c r="D1185" s="133">
        <v>1707</v>
      </c>
      <c r="E1185" s="80">
        <v>6</v>
      </c>
      <c r="F1185" s="80" t="str">
        <v>PCS</v>
      </c>
      <c r="G1185" s="80" t="str">
        <v>OUTWARD</v>
      </c>
      <c r="H1185" s="96" t="str">
        <v>AMBA</v>
      </c>
    </row>
    <row r="1186" spans="1:8" x14ac:dyDescent="0.25">
      <c r="A1186" s="90">
        <v>45754</v>
      </c>
      <c r="B1186" s="91" t="str">
        <v>UN 3418</v>
      </c>
      <c r="C1186" s="92" t="str">
        <v xml:space="preserve">CHOWK CABLE (L TYPE) INTER DI  </v>
      </c>
      <c r="D1186" s="132">
        <v>1707</v>
      </c>
      <c r="E1186" s="92">
        <v>10</v>
      </c>
      <c r="F1186" s="92" t="str">
        <v>PCS</v>
      </c>
      <c r="G1186" s="92" t="str">
        <v>OUTWARD</v>
      </c>
      <c r="H1186" s="93" t="str">
        <v>AMBA</v>
      </c>
    </row>
    <row r="1187" spans="1:8" x14ac:dyDescent="0.25">
      <c r="A1187" s="94">
        <v>45754</v>
      </c>
      <c r="B1187" s="95" t="str">
        <v>UN 3114</v>
      </c>
      <c r="C1187" s="80" t="str">
        <v xml:space="preserve">SPINDLE SHIM THIN INTER  </v>
      </c>
      <c r="D1187" s="133">
        <v>1707</v>
      </c>
      <c r="E1187" s="80">
        <v>12</v>
      </c>
      <c r="F1187" s="80" t="str">
        <v>DOZEN</v>
      </c>
      <c r="G1187" s="80" t="str">
        <v>OUTWARD</v>
      </c>
      <c r="H1187" s="96" t="str">
        <v>AMBA</v>
      </c>
    </row>
    <row r="1188" spans="1:8" x14ac:dyDescent="0.25">
      <c r="A1188" s="90">
        <v>45754</v>
      </c>
      <c r="B1188" s="91" t="str">
        <v>GK 1071 A/UN 1424 A</v>
      </c>
      <c r="C1188" s="92" t="str">
        <v>FRONT STUB AXLE MAHINDRA DI (RH) 48548-1988</v>
      </c>
      <c r="D1188" s="132">
        <v>1707</v>
      </c>
      <c r="E1188" s="92">
        <v>6</v>
      </c>
      <c r="F1188" s="92" t="str">
        <v>PCS</v>
      </c>
      <c r="G1188" s="92" t="str">
        <v>OUTWARD</v>
      </c>
      <c r="H1188" s="93" t="str">
        <v>AMBA</v>
      </c>
    </row>
    <row r="1189" spans="1:8" x14ac:dyDescent="0.25">
      <c r="A1189" s="94">
        <v>45754</v>
      </c>
      <c r="B1189" s="95" t="str">
        <v>GK 1071/UN 1424</v>
      </c>
      <c r="C1189" s="80" t="str">
        <v>FRONT STUB AXLE MAHINDRA DI (LH) 48548-1988</v>
      </c>
      <c r="D1189" s="133">
        <v>1707</v>
      </c>
      <c r="E1189" s="80">
        <v>6</v>
      </c>
      <c r="F1189" s="80" t="str">
        <v>PCS</v>
      </c>
      <c r="G1189" s="80" t="str">
        <v>OUTWARD</v>
      </c>
      <c r="H1189" s="96" t="str">
        <v>AMBA</v>
      </c>
    </row>
    <row r="1190" spans="1:8" x14ac:dyDescent="0.25">
      <c r="A1190" s="90">
        <v>45754</v>
      </c>
      <c r="B1190" s="91" t="str">
        <v>GK 977/UN 1374</v>
      </c>
      <c r="C1190" s="92" t="str">
        <v>CENTER PIN MAHINDRA NST (PATTI TYPE)</v>
      </c>
      <c r="D1190" s="132">
        <v>1707</v>
      </c>
      <c r="E1190" s="92">
        <v>6</v>
      </c>
      <c r="F1190" s="92" t="str">
        <v>PCS</v>
      </c>
      <c r="G1190" s="92" t="str">
        <v>OUTWARD</v>
      </c>
      <c r="H1190" s="93" t="str">
        <v>AMBA</v>
      </c>
    </row>
    <row r="1191" spans="1:8" x14ac:dyDescent="0.25">
      <c r="A1191" s="94">
        <v>45754</v>
      </c>
      <c r="B1191" s="95" t="str">
        <v>UN 1969</v>
      </c>
      <c r="C1191" s="80" t="str">
        <v>BREAKE DISC PLATE INTER DI</v>
      </c>
      <c r="D1191" s="133">
        <v>1707</v>
      </c>
      <c r="E1191" s="80">
        <v>20</v>
      </c>
      <c r="F1191" s="80" t="str">
        <v>PCS</v>
      </c>
      <c r="G1191" s="80" t="str">
        <v>OUTWARD</v>
      </c>
      <c r="H1191" s="96" t="str">
        <v>AMBA</v>
      </c>
    </row>
    <row r="1192" spans="1:8" x14ac:dyDescent="0.25">
      <c r="A1192" s="90">
        <v>45754</v>
      </c>
      <c r="B1192" s="91" t="str">
        <v>GK 311/UN 1714</v>
      </c>
      <c r="C1192" s="92" t="str">
        <v>CLUTCH PLATE N/A SARPANCH 5 SPRING VALEO TYPE 585 DI / 605 DI 11" 10 TEETH</v>
      </c>
      <c r="D1192" s="132">
        <v>1707</v>
      </c>
      <c r="E1192" s="92">
        <v>5</v>
      </c>
      <c r="F1192" s="92" t="str">
        <v>PCS</v>
      </c>
      <c r="G1192" s="92" t="str">
        <v>OUTWARD</v>
      </c>
      <c r="H1192" s="93" t="str">
        <v>AMBA</v>
      </c>
    </row>
    <row r="1193" spans="1:8" x14ac:dyDescent="0.25">
      <c r="A1193" s="94">
        <v>45754</v>
      </c>
      <c r="B1193" s="95" t="str">
        <v>GK 140/UN 1706</v>
      </c>
      <c r="C1193" s="80" t="str">
        <v>PRESSURE PLATE ASSY. MAHINDRA DIAPHRAGM 11"</v>
      </c>
      <c r="D1193" s="133">
        <v>1707</v>
      </c>
      <c r="E1193" s="80">
        <v>4</v>
      </c>
      <c r="F1193" s="80" t="str">
        <v>PCS</v>
      </c>
      <c r="G1193" s="80" t="str">
        <v>OUTWARD</v>
      </c>
      <c r="H1193" s="96" t="str">
        <v>AMBA</v>
      </c>
    </row>
    <row r="1194" spans="1:8" x14ac:dyDescent="0.25">
      <c r="A1194" s="90">
        <v>45752</v>
      </c>
      <c r="B1194" s="91" t="str">
        <v>3280605100/3280871100</v>
      </c>
      <c r="C1194" s="92" t="str">
        <v>CLUTCH PLATE SWARAJ XM 8 T. (RIGID) PT800/PT806</v>
      </c>
      <c r="D1194" s="132">
        <v>1702</v>
      </c>
      <c r="E1194" s="92">
        <v>6</v>
      </c>
      <c r="F1194" s="92" t="str">
        <v>PCS</v>
      </c>
      <c r="G1194" s="92" t="str">
        <v>OUTWARD</v>
      </c>
      <c r="H1194" s="93" t="str">
        <v>PERFECT LUDHIYANA</v>
      </c>
    </row>
    <row r="1195" spans="1:8" x14ac:dyDescent="0.25">
      <c r="A1195" s="94">
        <v>45752</v>
      </c>
      <c r="B1195" s="95" t="str">
        <v>3280494100 / 3280859100</v>
      </c>
      <c r="C1195" s="80" t="str">
        <v>CLUTCH PLATE SWARAJ RIGID &amp; CUSHION</v>
      </c>
      <c r="D1195" s="133">
        <v>1702</v>
      </c>
      <c r="E1195" s="80">
        <v>15</v>
      </c>
      <c r="F1195" s="80" t="str">
        <v>PCS</v>
      </c>
      <c r="G1195" s="80" t="str">
        <v>OUTWARD</v>
      </c>
      <c r="H1195" s="96" t="str">
        <v>PERFECT LUDHIYANA</v>
      </c>
    </row>
    <row r="1196" spans="1:8" x14ac:dyDescent="0.25">
      <c r="A1196" s="90">
        <v>45752</v>
      </c>
      <c r="B1196" s="91">
        <v>3280845100</v>
      </c>
      <c r="C1196" s="92" t="str">
        <v>CLUTCH PLATE ARJUN 5 WING (PMV-02)</v>
      </c>
      <c r="D1196" s="132">
        <v>1702</v>
      </c>
      <c r="E1196" s="92">
        <v>12</v>
      </c>
      <c r="F1196" s="92" t="str">
        <v>PCS</v>
      </c>
      <c r="G1196" s="92" t="str">
        <v>OUTWARD</v>
      </c>
      <c r="H1196" s="93" t="str">
        <v>PERFECT LUDHIYANA</v>
      </c>
    </row>
    <row r="1197" spans="1:8" x14ac:dyDescent="0.25">
      <c r="A1197" s="94">
        <v>45752</v>
      </c>
      <c r="B1197" s="95">
        <v>4340427100</v>
      </c>
      <c r="C1197" s="80" t="str">
        <v>CL. LEVER KIT HMT (60 HP) DCA PIN TY</v>
      </c>
      <c r="D1197" s="133">
        <v>1702</v>
      </c>
      <c r="E1197" s="80">
        <v>40</v>
      </c>
      <c r="F1197" s="80" t="str">
        <v>SET</v>
      </c>
      <c r="G1197" s="80" t="str">
        <v>OUTWARD</v>
      </c>
      <c r="H1197" s="96" t="str">
        <v>PERFECT LUDHIYANA</v>
      </c>
    </row>
    <row r="1198" spans="1:8" x14ac:dyDescent="0.25">
      <c r="A1198" s="90">
        <v>45754</v>
      </c>
      <c r="B1198" s="91" t="str">
        <v>GK 2411</v>
      </c>
      <c r="C1198" s="92" t="str">
        <v>TROLLEY PIPE 20''   EPDM (MALE + FEMALE)</v>
      </c>
      <c r="D1198" s="132">
        <v>1698</v>
      </c>
      <c r="E1198" s="92">
        <v>20</v>
      </c>
      <c r="F1198" s="92" t="str">
        <v>PCS</v>
      </c>
      <c r="G1198" s="92" t="str">
        <v>OUTWARD</v>
      </c>
      <c r="H1198" s="93" t="str">
        <v>AAFIYA TRACTOR</v>
      </c>
    </row>
    <row r="1199" spans="1:8" x14ac:dyDescent="0.25">
      <c r="A1199" s="94">
        <v>45754</v>
      </c>
      <c r="B1199" s="95" t="str">
        <v>GK 2412</v>
      </c>
      <c r="C1199" s="80" t="str">
        <v>TROLLEY PIPE 40''   EPDM (MALE + FEMALE)</v>
      </c>
      <c r="D1199" s="133">
        <v>1698</v>
      </c>
      <c r="E1199" s="80">
        <v>40</v>
      </c>
      <c r="F1199" s="80" t="str">
        <v>PCS</v>
      </c>
      <c r="G1199" s="80" t="str">
        <v>OUTWARD</v>
      </c>
      <c r="H1199" s="96" t="str">
        <v>AAFIYA TRACTOR</v>
      </c>
    </row>
    <row r="1200" spans="1:8" x14ac:dyDescent="0.25">
      <c r="A1200" s="90">
        <v>45754</v>
      </c>
      <c r="B1200" s="91" t="str">
        <v>1P 4060 4027 CTOOOY</v>
      </c>
      <c r="C1200" s="92" t="str">
        <v>HYD PUMP NOVO ARJUN Y MANIFOLD</v>
      </c>
      <c r="D1200" s="132">
        <v>1698</v>
      </c>
      <c r="E1200" s="92">
        <v>1</v>
      </c>
      <c r="F1200" s="92" t="str">
        <v>PCS</v>
      </c>
      <c r="G1200" s="92" t="str">
        <v>OUTWARD</v>
      </c>
      <c r="H1200" s="93" t="str">
        <v>AAFIYA TRACTOR</v>
      </c>
    </row>
    <row r="1201" spans="1:8" x14ac:dyDescent="0.25">
      <c r="A1201" s="94">
        <v>45754</v>
      </c>
      <c r="B1201" s="95" t="str">
        <v>R983032295</v>
      </c>
      <c r="C1201" s="80" t="str">
        <v>HYD.PUMP NH 3630 FORD, 5630 FE 16CC</v>
      </c>
      <c r="D1201" s="133">
        <v>1698</v>
      </c>
      <c r="E1201" s="80">
        <v>2</v>
      </c>
      <c r="F1201" s="80" t="str">
        <v>PCS</v>
      </c>
      <c r="G1201" s="80" t="str">
        <v>OUTWARD</v>
      </c>
      <c r="H1201" s="96" t="str">
        <v>AAFIYA TRACTOR</v>
      </c>
    </row>
    <row r="1202" spans="1:8" x14ac:dyDescent="0.25">
      <c r="A1202" s="90">
        <v>45754</v>
      </c>
      <c r="B1202" s="91" t="str">
        <v>R983020977</v>
      </c>
      <c r="C1202" s="92" t="str">
        <v>HYD. PUMP MAHINDRA 14 CC</v>
      </c>
      <c r="D1202" s="132">
        <v>1698</v>
      </c>
      <c r="E1202" s="92">
        <v>4</v>
      </c>
      <c r="F1202" s="92" t="str">
        <v>PCS</v>
      </c>
      <c r="G1202" s="92" t="str">
        <v>OUTWARD</v>
      </c>
      <c r="H1202" s="93" t="str">
        <v>AAFIYA TRACTOR</v>
      </c>
    </row>
    <row r="1203" spans="1:8" x14ac:dyDescent="0.25">
      <c r="A1203" s="94">
        <v>45754</v>
      </c>
      <c r="B1203" s="95" t="str">
        <v>R983032309</v>
      </c>
      <c r="C1203" s="80" t="str">
        <v>HYD. PUMP SWARAJ 19CC (OUTER)</v>
      </c>
      <c r="D1203" s="133">
        <v>1698</v>
      </c>
      <c r="E1203" s="80">
        <v>2</v>
      </c>
      <c r="F1203" s="80" t="str">
        <v>PCS</v>
      </c>
      <c r="G1203" s="80" t="str">
        <v>OUTWARD</v>
      </c>
      <c r="H1203" s="96" t="str">
        <v>AAFIYA TRACTOR</v>
      </c>
    </row>
    <row r="1204" spans="1:8" x14ac:dyDescent="0.25">
      <c r="A1204" s="90">
        <v>45754</v>
      </c>
      <c r="B1204" s="91" t="str">
        <v>GK 1231</v>
      </c>
      <c r="C1204" s="92" t="str">
        <v>AIR FILTER SET ARJUN / JOHN DEERE  (PU) (SET OF 2)</v>
      </c>
      <c r="D1204" s="132">
        <v>1699</v>
      </c>
      <c r="E1204" s="92">
        <v>12</v>
      </c>
      <c r="F1204" s="92" t="str">
        <v>SET</v>
      </c>
      <c r="G1204" s="92" t="str">
        <v>OUTWARD</v>
      </c>
      <c r="H1204" s="93" t="str">
        <v>AAFIYA TRACTOR</v>
      </c>
    </row>
    <row r="1205" spans="1:8" x14ac:dyDescent="0.25">
      <c r="A1205" s="94">
        <v>45754</v>
      </c>
      <c r="B1205" s="95" t="str">
        <v>GK 1428</v>
      </c>
      <c r="C1205" s="80" t="str">
        <v>OIL FILTER ACE  SPIN ON</v>
      </c>
      <c r="D1205" s="133">
        <v>1699</v>
      </c>
      <c r="E1205" s="80">
        <v>20</v>
      </c>
      <c r="F1205" s="80" t="str">
        <v>PCS</v>
      </c>
      <c r="G1205" s="80" t="str">
        <v>OUTWARD</v>
      </c>
      <c r="H1205" s="96" t="str">
        <v>AAFIYA TRACTOR</v>
      </c>
    </row>
    <row r="1206" spans="1:8" x14ac:dyDescent="0.25">
      <c r="A1206" s="90">
        <v>45754</v>
      </c>
      <c r="B1206" s="91" t="str">
        <v>GK 1241</v>
      </c>
      <c r="C1206" s="92" t="str">
        <v>OIL FILTER YUVRAJ (SPIN ON ) AGNI</v>
      </c>
      <c r="D1206" s="132">
        <v>1699</v>
      </c>
      <c r="E1206" s="92">
        <v>20</v>
      </c>
      <c r="F1206" s="92" t="str">
        <v>PCS</v>
      </c>
      <c r="G1206" s="92" t="str">
        <v>OUTWARD</v>
      </c>
      <c r="H1206" s="93" t="str">
        <v>AAFIYA TRACTOR</v>
      </c>
    </row>
    <row r="1207" spans="1:8" x14ac:dyDescent="0.25">
      <c r="A1207" s="94">
        <v>45754</v>
      </c>
      <c r="B1207" s="95">
        <v>4330349100</v>
      </c>
      <c r="C1207" s="80" t="str">
        <v>CLUTCH LEVER KIT D/C BUSH TYPE SK</v>
      </c>
      <c r="D1207" s="133">
        <v>1699</v>
      </c>
      <c r="E1207" s="80">
        <v>2</v>
      </c>
      <c r="F1207" s="80" t="str">
        <v>SET</v>
      </c>
      <c r="G1207" s="80" t="str">
        <v>OUTWARD</v>
      </c>
      <c r="H1207" s="96" t="str">
        <v>AAFIYA TRACTOR</v>
      </c>
    </row>
    <row r="1208" spans="1:8" x14ac:dyDescent="0.25">
      <c r="A1208" s="90">
        <v>45754</v>
      </c>
      <c r="B1208" s="91" t="str">
        <v>R1000122</v>
      </c>
      <c r="C1208" s="92" t="str">
        <v>P.P ASSY INTER 10"</v>
      </c>
      <c r="D1208" s="132">
        <v>1699</v>
      </c>
      <c r="E1208" s="92">
        <v>1</v>
      </c>
      <c r="F1208" s="92" t="str">
        <v>PCS</v>
      </c>
      <c r="G1208" s="92" t="str">
        <v>OUTWARD</v>
      </c>
      <c r="H1208" s="93" t="str">
        <v>AAFIYA TRACTOR</v>
      </c>
    </row>
    <row r="1209" spans="1:8" x14ac:dyDescent="0.25">
      <c r="A1209" s="94">
        <v>45754</v>
      </c>
      <c r="B1209" s="95">
        <v>4340459100</v>
      </c>
      <c r="C1209" s="80" t="str">
        <v>DIAPHRAGM SPRING</v>
      </c>
      <c r="D1209" s="133">
        <v>1699</v>
      </c>
      <c r="E1209" s="80">
        <v>2</v>
      </c>
      <c r="F1209" s="80" t="str">
        <v>PCS</v>
      </c>
      <c r="G1209" s="80" t="str">
        <v>OUTWARD</v>
      </c>
      <c r="H1209" s="96" t="str">
        <v>AAFIYA TRACTOR</v>
      </c>
    </row>
    <row r="1210" spans="1:8" x14ac:dyDescent="0.25">
      <c r="A1210" s="90">
        <v>45754</v>
      </c>
      <c r="B1210" s="91">
        <v>4340460100</v>
      </c>
      <c r="C1210" s="92" t="str">
        <v>P.P TAWA ARJUN MAIN D/CLUTCH</v>
      </c>
      <c r="D1210" s="132">
        <v>1699</v>
      </c>
      <c r="E1210" s="92">
        <v>2</v>
      </c>
      <c r="F1210" s="92" t="str">
        <v>PCS</v>
      </c>
      <c r="G1210" s="92" t="str">
        <v>OUTWARD</v>
      </c>
      <c r="H1210" s="93" t="str">
        <v>AAFIYA TRACTOR</v>
      </c>
    </row>
    <row r="1211" spans="1:8" x14ac:dyDescent="0.25">
      <c r="A1211" s="94">
        <v>45754</v>
      </c>
      <c r="B1211" s="95">
        <v>1280359100</v>
      </c>
      <c r="C1211" s="80" t="str">
        <v>P.P ASSY MAHINDRA D/F</v>
      </c>
      <c r="D1211" s="133">
        <v>1699</v>
      </c>
      <c r="E1211" s="80">
        <v>2</v>
      </c>
      <c r="F1211" s="80" t="str">
        <v>PCS</v>
      </c>
      <c r="G1211" s="80" t="str">
        <v>OUTWARD</v>
      </c>
      <c r="H1211" s="96" t="str">
        <v>AAFIYA TRACTOR</v>
      </c>
    </row>
    <row r="1212" spans="1:8" x14ac:dyDescent="0.25">
      <c r="A1212" s="90">
        <v>45754</v>
      </c>
      <c r="B1212" s="91">
        <v>4340441100</v>
      </c>
      <c r="C1212" s="92" t="str">
        <v>CL LEVER KIT ITL / HMT D/C PTO</v>
      </c>
      <c r="D1212" s="132">
        <v>1699</v>
      </c>
      <c r="E1212" s="92">
        <v>2</v>
      </c>
      <c r="F1212" s="92" t="str">
        <v>SET</v>
      </c>
      <c r="G1212" s="92" t="str">
        <v>OUTWARD</v>
      </c>
      <c r="H1212" s="93" t="str">
        <v>AAFIYA TRACTOR</v>
      </c>
    </row>
    <row r="1213" spans="1:8" x14ac:dyDescent="0.25">
      <c r="A1213" s="94">
        <v>45754</v>
      </c>
      <c r="B1213" s="95">
        <v>4340427100</v>
      </c>
      <c r="C1213" s="80" t="str">
        <v>CL. LEVER KIT HMT (60 HP) DCA PIN TY</v>
      </c>
      <c r="D1213" s="133">
        <v>1699</v>
      </c>
      <c r="E1213" s="80">
        <v>4</v>
      </c>
      <c r="F1213" s="80" t="str">
        <v>SET</v>
      </c>
      <c r="G1213" s="80" t="str">
        <v>OUTWARD</v>
      </c>
      <c r="H1213" s="96" t="str">
        <v>AAFIYA TRACTOR</v>
      </c>
    </row>
    <row r="1214" spans="1:8" x14ac:dyDescent="0.25">
      <c r="A1214" s="90">
        <v>45754</v>
      </c>
      <c r="B1214" s="91" t="str">
        <v>UN 1385</v>
      </c>
      <c r="C1214" s="92" t="str">
        <v>CAP STAY ROD BALL INTER</v>
      </c>
      <c r="D1214" s="132">
        <v>1699</v>
      </c>
      <c r="E1214" s="92">
        <v>6</v>
      </c>
      <c r="F1214" s="92" t="str">
        <v>PCS</v>
      </c>
      <c r="G1214" s="92" t="str">
        <v>OUTWARD</v>
      </c>
      <c r="H1214" s="93" t="str">
        <v>AAFIYA TRACTOR</v>
      </c>
    </row>
    <row r="1215" spans="1:8" x14ac:dyDescent="0.25">
      <c r="A1215" s="94">
        <v>45754</v>
      </c>
      <c r="B1215" s="95" t="str">
        <v>GK 1078 A/UN 1430 A</v>
      </c>
      <c r="C1215" s="80" t="str">
        <v>FRONT STUB AXLE RH YUVRAJ</v>
      </c>
      <c r="D1215" s="133">
        <v>1699</v>
      </c>
      <c r="E1215" s="80">
        <v>1</v>
      </c>
      <c r="F1215" s="80" t="str">
        <v>PCS</v>
      </c>
      <c r="G1215" s="80" t="str">
        <v>OUTWARD</v>
      </c>
      <c r="H1215" s="96" t="str">
        <v>AAFIYA TRACTOR</v>
      </c>
    </row>
    <row r="1216" spans="1:8" x14ac:dyDescent="0.25">
      <c r="A1216" s="90">
        <v>45754</v>
      </c>
      <c r="B1216" s="91" t="str">
        <v>GK 1078/UN 1430</v>
      </c>
      <c r="C1216" s="92" t="str">
        <v>FRONT STUB AXLE LH YUVRAJ</v>
      </c>
      <c r="D1216" s="132">
        <v>1699</v>
      </c>
      <c r="E1216" s="92">
        <v>1</v>
      </c>
      <c r="F1216" s="92" t="str">
        <v>PCS</v>
      </c>
      <c r="G1216" s="92" t="str">
        <v>OUTWARD</v>
      </c>
      <c r="H1216" s="93" t="str">
        <v>AAFIYA TRACTOR</v>
      </c>
    </row>
    <row r="1217" spans="1:8" x14ac:dyDescent="0.25">
      <c r="A1217" s="94">
        <v>45754</v>
      </c>
      <c r="B1217" s="95" t="str">
        <v>UN 1144 A</v>
      </c>
      <c r="C1217" s="80" t="str">
        <v>AIR CLEANER ASSEMBLY (O.E) INTER DI</v>
      </c>
      <c r="D1217" s="133">
        <v>1699</v>
      </c>
      <c r="E1217" s="80">
        <v>1</v>
      </c>
      <c r="F1217" s="80" t="str">
        <v>PCS</v>
      </c>
      <c r="G1217" s="80" t="str">
        <v>OUTWARD</v>
      </c>
      <c r="H1217" s="96" t="str">
        <v>AAFIYA TRACTOR</v>
      </c>
    </row>
    <row r="1218" spans="1:8" x14ac:dyDescent="0.25">
      <c r="A1218" s="90">
        <v>45754</v>
      </c>
      <c r="B1218" s="91" t="str">
        <v>UN 1500</v>
      </c>
      <c r="C1218" s="92" t="str">
        <v>ACCILATOR END INTER DI</v>
      </c>
      <c r="D1218" s="132">
        <v>1699</v>
      </c>
      <c r="E1218" s="92">
        <v>12</v>
      </c>
      <c r="F1218" s="92" t="str">
        <v>PCS</v>
      </c>
      <c r="G1218" s="92" t="str">
        <v>OUTWARD</v>
      </c>
      <c r="H1218" s="93" t="str">
        <v>AAFIYA TRACTOR</v>
      </c>
    </row>
    <row r="1219" spans="1:8" x14ac:dyDescent="0.25">
      <c r="A1219" s="94">
        <v>45754</v>
      </c>
      <c r="B1219" s="95" t="str">
        <v>UN 1122</v>
      </c>
      <c r="C1219" s="80" t="str">
        <v>EXHAUST MANIFOLD 3 CYL. INTER DI</v>
      </c>
      <c r="D1219" s="133">
        <v>1699</v>
      </c>
      <c r="E1219" s="80">
        <v>1</v>
      </c>
      <c r="F1219" s="80" t="str">
        <v>PCS</v>
      </c>
      <c r="G1219" s="80" t="str">
        <v>OUTWARD</v>
      </c>
      <c r="H1219" s="96" t="str">
        <v>AAFIYA TRACTOR</v>
      </c>
    </row>
    <row r="1220" spans="1:8" x14ac:dyDescent="0.25">
      <c r="A1220" s="90">
        <v>45754</v>
      </c>
      <c r="B1220" s="91" t="str">
        <v>UN 1131</v>
      </c>
      <c r="C1220" s="92" t="str">
        <v>SILENCER ELBOW (O.E) INTER DI</v>
      </c>
      <c r="D1220" s="132">
        <v>1699</v>
      </c>
      <c r="E1220" s="92">
        <v>6</v>
      </c>
      <c r="F1220" s="92" t="str">
        <v>PCS</v>
      </c>
      <c r="G1220" s="92" t="str">
        <v>OUTWARD</v>
      </c>
      <c r="H1220" s="93" t="str">
        <v>AAFIYA TRACTOR</v>
      </c>
    </row>
    <row r="1221" spans="1:8" x14ac:dyDescent="0.25">
      <c r="A1221" s="94">
        <v>45754</v>
      </c>
      <c r="B1221" s="95" t="str">
        <v>GK 2495</v>
      </c>
      <c r="C1221" s="80" t="str">
        <v>TROLLEY MALE FEMALE COMMON</v>
      </c>
      <c r="D1221" s="133">
        <v>1699</v>
      </c>
      <c r="E1221" s="80">
        <v>12</v>
      </c>
      <c r="F1221" s="80" t="str">
        <v>PCS</v>
      </c>
      <c r="G1221" s="80" t="str">
        <v>OUTWARD</v>
      </c>
      <c r="H1221" s="96" t="str">
        <v>AAFIYA TRACTOR</v>
      </c>
    </row>
    <row r="1222" spans="1:8" x14ac:dyDescent="0.25">
      <c r="A1222" s="90">
        <v>45752</v>
      </c>
      <c r="B1222" s="91" t="str">
        <v>601AD00009C</v>
      </c>
      <c r="C1222" s="92" t="str">
        <v>HYD PUMP ARJUN DOUBLE (F ELBOW) (18CC + 8CC)</v>
      </c>
      <c r="D1222" s="132">
        <v>1700</v>
      </c>
      <c r="E1222" s="92">
        <v>4</v>
      </c>
      <c r="F1222" s="92" t="str">
        <v>PCS</v>
      </c>
      <c r="G1222" s="92" t="str">
        <v>OUTWARD</v>
      </c>
      <c r="H1222" s="93" t="str">
        <v>CITY AUTOMOBILES</v>
      </c>
    </row>
    <row r="1223" spans="1:8" x14ac:dyDescent="0.25">
      <c r="A1223" s="94">
        <v>45752</v>
      </c>
      <c r="B1223" s="95">
        <v>2280242100</v>
      </c>
      <c r="C1223" s="80" t="str">
        <v>D.C ASSY SONALIKA 6 HOLE 12T WITH ONLY PTO</v>
      </c>
      <c r="D1223" s="133">
        <v>1700</v>
      </c>
      <c r="E1223" s="80">
        <v>2</v>
      </c>
      <c r="F1223" s="80" t="str">
        <v>SET</v>
      </c>
      <c r="G1223" s="80" t="str">
        <v>OUTWARD</v>
      </c>
      <c r="H1223" s="96" t="str">
        <v>CITY AUTOMOBILES</v>
      </c>
    </row>
    <row r="1224" spans="1:8" x14ac:dyDescent="0.25">
      <c r="A1224" s="90">
        <v>45752</v>
      </c>
      <c r="B1224" s="91">
        <v>3280845100</v>
      </c>
      <c r="C1224" s="92" t="str">
        <v>CLUTCH PLATE ARJUN 5 WING (PMV-02)</v>
      </c>
      <c r="D1224" s="132">
        <v>1700</v>
      </c>
      <c r="E1224" s="92">
        <v>6</v>
      </c>
      <c r="F1224" s="92" t="str">
        <v>PCS</v>
      </c>
      <c r="G1224" s="92" t="str">
        <v>OUTWARD</v>
      </c>
      <c r="H1224" s="93" t="str">
        <v>CITY AUTOMOBILES</v>
      </c>
    </row>
    <row r="1225" spans="1:8" x14ac:dyDescent="0.25">
      <c r="A1225" s="94">
        <v>45752</v>
      </c>
      <c r="B1225" s="95">
        <v>3280843100</v>
      </c>
      <c r="C1225" s="80" t="str">
        <v>CLUTCH PLATE SW/ACE CRANE 5 FAN 8 T</v>
      </c>
      <c r="D1225" s="133">
        <v>1700</v>
      </c>
      <c r="E1225" s="80">
        <v>10</v>
      </c>
      <c r="F1225" s="80" t="str">
        <v>PCS</v>
      </c>
      <c r="G1225" s="80" t="str">
        <v>OUTWARD</v>
      </c>
      <c r="H1225" s="96" t="str">
        <v>CITY AUTOMOBILES</v>
      </c>
    </row>
    <row r="1226" spans="1:8" x14ac:dyDescent="0.25">
      <c r="A1226" s="90">
        <v>45752</v>
      </c>
      <c r="B1226" s="91">
        <v>4330349100</v>
      </c>
      <c r="C1226" s="92" t="str">
        <v>CLUTCH LEVER KIT D/C BUSH TYPE SK</v>
      </c>
      <c r="D1226" s="132">
        <v>1700</v>
      </c>
      <c r="E1226" s="92">
        <v>20</v>
      </c>
      <c r="F1226" s="92" t="str">
        <v>SET</v>
      </c>
      <c r="G1226" s="92" t="str">
        <v>OUTWARD</v>
      </c>
      <c r="H1226" s="93" t="str">
        <v>CITY AUTOMOBILES</v>
      </c>
    </row>
    <row r="1227" spans="1:8" x14ac:dyDescent="0.25">
      <c r="A1227" s="94">
        <v>45752</v>
      </c>
      <c r="B1227" s="95">
        <v>4340427100</v>
      </c>
      <c r="C1227" s="80" t="str">
        <v>CL. LEVER KIT HMT (60 HP) DCA PIN TY</v>
      </c>
      <c r="D1227" s="133">
        <v>1700</v>
      </c>
      <c r="E1227" s="80">
        <v>20</v>
      </c>
      <c r="F1227" s="80" t="str">
        <v>SET</v>
      </c>
      <c r="G1227" s="80" t="str">
        <v>OUTWARD</v>
      </c>
      <c r="H1227" s="96" t="str">
        <v>CITY AUTOMOBILES</v>
      </c>
    </row>
    <row r="1228" spans="1:8" x14ac:dyDescent="0.25">
      <c r="A1228" s="90">
        <v>45752</v>
      </c>
      <c r="B1228" s="91" t="str">
        <v>3280605100/3280871100</v>
      </c>
      <c r="C1228" s="92" t="str">
        <v>CLUTCH PLATE SWARAJ XM 8 T. (RIGID) PT800/PT806</v>
      </c>
      <c r="D1228" s="132">
        <v>1700</v>
      </c>
      <c r="E1228" s="92">
        <v>20</v>
      </c>
      <c r="F1228" s="92" t="str">
        <v>PCS</v>
      </c>
      <c r="G1228" s="92" t="str">
        <v>OUTWARD</v>
      </c>
      <c r="H1228" s="93" t="str">
        <v>CITY AUTOMOBILES</v>
      </c>
    </row>
    <row r="1229" spans="1:8" x14ac:dyDescent="0.25">
      <c r="A1229" s="94">
        <v>45752</v>
      </c>
      <c r="B1229" s="95" t="str">
        <v>GK 1530/UN 683</v>
      </c>
      <c r="C1229" s="80" t="str">
        <v>FRONT WHEEL BOLT JOHN DEERE SMALL</v>
      </c>
      <c r="D1229" s="133">
        <v>1693</v>
      </c>
      <c r="E1229" s="80">
        <v>156</v>
      </c>
      <c r="F1229" s="80" t="str">
        <v>PCS</v>
      </c>
      <c r="G1229" s="80" t="str">
        <v>OUTWARD</v>
      </c>
      <c r="H1229" s="96" t="str">
        <v>SLN TRACTOR</v>
      </c>
    </row>
    <row r="1230" spans="1:8" x14ac:dyDescent="0.25">
      <c r="A1230" s="90">
        <v>45752</v>
      </c>
      <c r="B1230" s="91" t="str">
        <v>GK 1501/UN 2804</v>
      </c>
      <c r="C1230" s="92" t="str">
        <v xml:space="preserve">FRONT WHEEL BOLT INTER DI </v>
      </c>
      <c r="D1230" s="132">
        <v>1693</v>
      </c>
      <c r="E1230" s="92">
        <v>3960</v>
      </c>
      <c r="F1230" s="92" t="str">
        <v>PCS</v>
      </c>
      <c r="G1230" s="92" t="str">
        <v>OUTWARD</v>
      </c>
      <c r="H1230" s="93" t="str">
        <v>SLN TRACTOR</v>
      </c>
    </row>
    <row r="1231" spans="1:8" x14ac:dyDescent="0.25">
      <c r="A1231" s="94">
        <v>45752</v>
      </c>
      <c r="B1231" s="95" t="str">
        <v>GK 1726</v>
      </c>
      <c r="C1231" s="80" t="str">
        <v>P.T.O. SEAL SARPANCH / MKM  34.93-57.15-9/12</v>
      </c>
      <c r="D1231" s="133">
        <v>1693</v>
      </c>
      <c r="E1231" s="80">
        <v>500</v>
      </c>
      <c r="F1231" s="80" t="str">
        <v>PCS</v>
      </c>
      <c r="G1231" s="80" t="str">
        <v>OUTWARD</v>
      </c>
      <c r="H1231" s="96" t="str">
        <v>SLN TRACTOR</v>
      </c>
    </row>
    <row r="1232" spans="1:8" x14ac:dyDescent="0.25">
      <c r="A1232" s="90">
        <v>45752</v>
      </c>
      <c r="B1232" s="91" t="str">
        <v>600AD00009C</v>
      </c>
      <c r="C1232" s="92" t="str">
        <v>HYD PUMP J.D SINGLE (11CC)</v>
      </c>
      <c r="D1232" s="132">
        <v>1693</v>
      </c>
      <c r="E1232" s="92">
        <v>4</v>
      </c>
      <c r="F1232" s="92" t="str">
        <v>PCS</v>
      </c>
      <c r="G1232" s="92" t="str">
        <v>OUTWARD</v>
      </c>
      <c r="H1232" s="93" t="str">
        <v>SLN TRACTOR</v>
      </c>
    </row>
    <row r="1233" spans="1:8" x14ac:dyDescent="0.25">
      <c r="A1233" s="94">
        <v>45752</v>
      </c>
      <c r="B1233" s="95" t="str">
        <v>601AD00007C</v>
      </c>
      <c r="C1233" s="80" t="str">
        <v>HYD PUMP J.D 5310 W/BRACKET (20CC + 12CC)</v>
      </c>
      <c r="D1233" s="133">
        <v>1693</v>
      </c>
      <c r="E1233" s="80">
        <v>8</v>
      </c>
      <c r="F1233" s="80" t="str">
        <v>PCS</v>
      </c>
      <c r="G1233" s="80" t="str">
        <v>OUTWARD</v>
      </c>
      <c r="H1233" s="96" t="str">
        <v>SLN TRACTOR</v>
      </c>
    </row>
    <row r="1234" spans="1:8" x14ac:dyDescent="0.25">
      <c r="A1234" s="90">
        <v>45752</v>
      </c>
      <c r="B1234" s="91" t="str">
        <v>UN 1950</v>
      </c>
      <c r="C1234" s="92" t="str">
        <v>HAND BREAK WIRE NST</v>
      </c>
      <c r="D1234" s="132">
        <v>1693</v>
      </c>
      <c r="E1234" s="92">
        <v>60</v>
      </c>
      <c r="F1234" s="92" t="str">
        <v>PCS</v>
      </c>
      <c r="G1234" s="92" t="str">
        <v>OUTWARD</v>
      </c>
      <c r="H1234" s="93" t="str">
        <v>SLN TRACTOR</v>
      </c>
    </row>
    <row r="1235" spans="1:8" x14ac:dyDescent="0.25">
      <c r="A1235" s="94">
        <v>45752</v>
      </c>
      <c r="B1235" s="95" t="str">
        <v>UN 1425/GK 1077</v>
      </c>
      <c r="C1235" s="80" t="str">
        <v xml:space="preserve">FRONT STUB AXLE MAHINDRA YUVO POWER STG. (LH) </v>
      </c>
      <c r="D1235" s="133">
        <v>1693</v>
      </c>
      <c r="E1235" s="80">
        <v>16</v>
      </c>
      <c r="F1235" s="80" t="str">
        <v>PCS</v>
      </c>
      <c r="G1235" s="80" t="str">
        <v>OUTWARD</v>
      </c>
      <c r="H1235" s="96" t="str">
        <v>SLN TRACTOR</v>
      </c>
    </row>
    <row r="1236" spans="1:8" x14ac:dyDescent="0.25">
      <c r="A1236" s="90">
        <v>45752</v>
      </c>
      <c r="B1236" s="91" t="str">
        <v>GK 551/UN 1445</v>
      </c>
      <c r="C1236" s="92" t="str">
        <v>TIE ROD END MAHINDRA DI  (R+L) (SET OF 2)</v>
      </c>
      <c r="D1236" s="132">
        <v>1693</v>
      </c>
      <c r="E1236" s="92">
        <v>40</v>
      </c>
      <c r="F1236" s="92" t="str">
        <v>SET</v>
      </c>
      <c r="G1236" s="92" t="str">
        <v>OUTWARD</v>
      </c>
      <c r="H1236" s="93" t="str">
        <v>SLN TRACTOR</v>
      </c>
    </row>
    <row r="1237" spans="1:8" x14ac:dyDescent="0.25">
      <c r="A1237" s="94">
        <v>45752</v>
      </c>
      <c r="B1237" s="95" t="str">
        <v>GK 564/UN 1460</v>
      </c>
      <c r="C1237" s="80" t="str">
        <v xml:space="preserve">TIE ROD ASSY. MKM (80 MM) </v>
      </c>
      <c r="D1237" s="133">
        <v>1693</v>
      </c>
      <c r="E1237" s="80">
        <v>45</v>
      </c>
      <c r="F1237" s="80" t="str">
        <v>SET</v>
      </c>
      <c r="G1237" s="80" t="str">
        <v>OUTWARD</v>
      </c>
      <c r="H1237" s="96" t="str">
        <v>SLN TRACTOR</v>
      </c>
    </row>
    <row r="1238" spans="1:8" x14ac:dyDescent="0.25">
      <c r="A1238" s="90">
        <v>45754</v>
      </c>
      <c r="B1238" s="91" t="str">
        <v>601AD00005C</v>
      </c>
      <c r="C1238" s="92" t="str">
        <v>HYD PUMP FARMTRAC DOUBLE (18CC + 11CC)</v>
      </c>
      <c r="D1238" s="132">
        <v>1709</v>
      </c>
      <c r="E1238" s="92">
        <v>1</v>
      </c>
      <c r="F1238" s="92" t="str">
        <v>PCS</v>
      </c>
      <c r="G1238" s="92" t="str">
        <v>INWARD</v>
      </c>
      <c r="H1238" s="93" t="str">
        <v>FROM SHOP FOR PIS ORDER</v>
      </c>
    </row>
    <row r="1239" spans="1:8" x14ac:dyDescent="0.25">
      <c r="A1239" s="94">
        <v>45754</v>
      </c>
      <c r="B1239" s="95" t="str">
        <v>601AD00005C</v>
      </c>
      <c r="C1239" s="80" t="str">
        <v>HYD PUMP FARMTRAC DOUBLE (18CC + 11CC)</v>
      </c>
      <c r="D1239" s="133">
        <v>1709</v>
      </c>
      <c r="E1239" s="80">
        <v>1</v>
      </c>
      <c r="F1239" s="80" t="str">
        <v>PCS</v>
      </c>
      <c r="G1239" s="80" t="str">
        <v>OUTWARD</v>
      </c>
      <c r="H1239" s="96" t="str">
        <v>PUNJAB IRON STORE</v>
      </c>
    </row>
    <row r="1240" spans="1:8" x14ac:dyDescent="0.25">
      <c r="A1240" s="90">
        <v>45754</v>
      </c>
      <c r="B1240" s="91" t="str">
        <v>R983067913</v>
      </c>
      <c r="C1240" s="92" t="str">
        <v>HYD. PUMP ESCORT / PT 19+11 CC</v>
      </c>
      <c r="D1240" s="132">
        <v>1709</v>
      </c>
      <c r="E1240" s="92">
        <v>1</v>
      </c>
      <c r="F1240" s="92" t="str">
        <v>PCS</v>
      </c>
      <c r="G1240" s="92" t="str">
        <v>INWARD</v>
      </c>
      <c r="H1240" s="93" t="str">
        <v>FROM SHOP FOR PIS ORDER</v>
      </c>
    </row>
    <row r="1241" spans="1:8" x14ac:dyDescent="0.25">
      <c r="A1241" s="94">
        <v>45754</v>
      </c>
      <c r="B1241" s="95" t="str">
        <v>R983067913</v>
      </c>
      <c r="C1241" s="80" t="str">
        <v>HYD. PUMP ESCORT / PT 19+11 CC</v>
      </c>
      <c r="D1241" s="133">
        <v>1709</v>
      </c>
      <c r="E1241" s="80">
        <v>1</v>
      </c>
      <c r="F1241" s="80" t="str">
        <v>PCS</v>
      </c>
      <c r="G1241" s="80" t="str">
        <v>OUTWARD</v>
      </c>
      <c r="H1241" s="96" t="str">
        <v>PUNJAB IRON STORE</v>
      </c>
    </row>
    <row r="1242" spans="1:8" x14ac:dyDescent="0.25">
      <c r="A1242" s="90">
        <v>45754</v>
      </c>
      <c r="B1242" s="91" t="str">
        <v>10RLK370</v>
      </c>
      <c r="C1242" s="92" t="str">
        <v>CL KIT MF1035/ESC 335/EICHER 312</v>
      </c>
      <c r="D1242" s="132">
        <v>1709</v>
      </c>
      <c r="E1242" s="92">
        <v>5</v>
      </c>
      <c r="F1242" s="92" t="str">
        <v>PCS</v>
      </c>
      <c r="G1242" s="92" t="str">
        <v>OUTWARD</v>
      </c>
      <c r="H1242" s="93" t="str">
        <v>PUNJAB IRON STORE</v>
      </c>
    </row>
    <row r="1243" spans="1:8" x14ac:dyDescent="0.25">
      <c r="A1243" s="94">
        <v>45754</v>
      </c>
      <c r="B1243" s="95" t="str">
        <v>WATER PUMP ASSEMBLY EURO POWERTRAC</v>
      </c>
      <c r="C1243" s="80" t="str">
        <v>WATER PUMP ASSEMBLY EURO POWERTRAC</v>
      </c>
      <c r="D1243" s="133">
        <v>1709</v>
      </c>
      <c r="E1243" s="80">
        <v>1</v>
      </c>
      <c r="F1243" s="80" t="str">
        <v>PCS</v>
      </c>
      <c r="G1243" s="80" t="str">
        <v>OUTWARD</v>
      </c>
      <c r="H1243" s="96" t="str">
        <v>PUNJAB IRON STORE</v>
      </c>
    </row>
    <row r="1244" spans="1:8" x14ac:dyDescent="0.25">
      <c r="A1244" s="90">
        <v>45754</v>
      </c>
      <c r="B1244" s="91" t="str">
        <v>UN 2275</v>
      </c>
      <c r="C1244" s="92" t="str">
        <v>COUPLING SLIDING GEAR (MEDIUM HT.) 28 TEETH MKM</v>
      </c>
      <c r="D1244" s="132">
        <v>1709</v>
      </c>
      <c r="E1244" s="92">
        <v>4</v>
      </c>
      <c r="F1244" s="92" t="str">
        <v>PCS</v>
      </c>
      <c r="G1244" s="92" t="str">
        <v>OUTWARD</v>
      </c>
      <c r="H1244" s="93" t="str">
        <v>PUNJAB IRON STORE</v>
      </c>
    </row>
    <row r="1245" spans="1:8" x14ac:dyDescent="0.25">
      <c r="A1245" s="94">
        <v>45754</v>
      </c>
      <c r="B1245" s="95" t="str">
        <v>12RLK733</v>
      </c>
      <c r="C1245" s="80" t="str">
        <v>CLUTCH KIT MF DUAL CLUTCH W/FINGER</v>
      </c>
      <c r="D1245" s="133">
        <v>1709</v>
      </c>
      <c r="E1245" s="80">
        <v>4</v>
      </c>
      <c r="F1245" s="80" t="str">
        <v>PCS</v>
      </c>
      <c r="G1245" s="80" t="str">
        <v>OUTWARD</v>
      </c>
      <c r="H1245" s="96" t="str">
        <v>PUNJAB IRON STORE</v>
      </c>
    </row>
    <row r="1246" spans="1:8" x14ac:dyDescent="0.25">
      <c r="A1246" s="90">
        <v>45754</v>
      </c>
      <c r="B1246" s="91" t="str">
        <v>UN 1799</v>
      </c>
      <c r="C1246" s="92" t="str">
        <v>GEAR PATTI SET OF 3 INTER</v>
      </c>
      <c r="D1246" s="132">
        <v>1709</v>
      </c>
      <c r="E1246" s="92">
        <v>20</v>
      </c>
      <c r="F1246" s="92" t="str">
        <v>SET</v>
      </c>
      <c r="G1246" s="92" t="str">
        <v>OUTWARD</v>
      </c>
      <c r="H1246" s="93" t="str">
        <v>PUNJAB IRON STORE</v>
      </c>
    </row>
    <row r="1247" spans="1:8" x14ac:dyDescent="0.25">
      <c r="A1247" s="94">
        <v>45754</v>
      </c>
      <c r="B1247" s="95" t="str">
        <v>UN 2062</v>
      </c>
      <c r="C1247" s="80" t="str">
        <v>DIFFERENTIAL GEAR 13 TEETH INTER</v>
      </c>
      <c r="D1247" s="133">
        <v>1709</v>
      </c>
      <c r="E1247" s="80">
        <v>8</v>
      </c>
      <c r="F1247" s="80" t="str">
        <v>PCS</v>
      </c>
      <c r="G1247" s="80" t="str">
        <v>OUTWARD</v>
      </c>
      <c r="H1247" s="96" t="str">
        <v>PUNJAB IRON STORE</v>
      </c>
    </row>
    <row r="1248" spans="1:8" x14ac:dyDescent="0.25">
      <c r="A1248" s="90">
        <v>45754</v>
      </c>
      <c r="B1248" s="91" t="str">
        <v>TR 10002</v>
      </c>
      <c r="C1248" s="92" t="str">
        <v>DIFFERENTIAL GEAR KIT SWARAJ 855</v>
      </c>
      <c r="D1248" s="132">
        <v>1709</v>
      </c>
      <c r="E1248" s="92">
        <v>2</v>
      </c>
      <c r="F1248" s="92" t="str">
        <v>SET</v>
      </c>
      <c r="G1248" s="92" t="str">
        <v>OUTWARD</v>
      </c>
      <c r="H1248" s="93" t="str">
        <v>PUNJAB IRON STORE</v>
      </c>
    </row>
    <row r="1249" spans="1:8" x14ac:dyDescent="0.25">
      <c r="A1249" s="94">
        <v>45754</v>
      </c>
      <c r="B1249" s="95" t="str">
        <v>UN 1873</v>
      </c>
      <c r="C1249" s="80" t="str">
        <v>DIFFERENTIAL CASE INTER DI</v>
      </c>
      <c r="D1249" s="133">
        <v>1709</v>
      </c>
      <c r="E1249" s="80">
        <v>1</v>
      </c>
      <c r="F1249" s="80" t="str">
        <v>PCS</v>
      </c>
      <c r="G1249" s="80" t="str">
        <v>OUTWARD</v>
      </c>
      <c r="H1249" s="96" t="str">
        <v>PUNJAB IRON STORE</v>
      </c>
    </row>
    <row r="1250" spans="1:8" x14ac:dyDescent="0.25">
      <c r="A1250" s="90">
        <v>45754</v>
      </c>
      <c r="B1250" s="91" t="str">
        <v>UN 1874</v>
      </c>
      <c r="C1250" s="92" t="str">
        <v>DIFFERENTIAL CASE ARJUN</v>
      </c>
      <c r="D1250" s="132">
        <v>1709</v>
      </c>
      <c r="E1250" s="92">
        <v>1</v>
      </c>
      <c r="F1250" s="92" t="str">
        <v>PCS</v>
      </c>
      <c r="G1250" s="92" t="str">
        <v>OUTWARD</v>
      </c>
      <c r="H1250" s="93" t="str">
        <v>PUNJAB IRON STORE</v>
      </c>
    </row>
    <row r="1251" spans="1:8" x14ac:dyDescent="0.25">
      <c r="A1251" s="94">
        <v>45757</v>
      </c>
      <c r="B1251" s="95" t="str">
        <v>GK 2401</v>
      </c>
      <c r="C1251" s="80" t="str">
        <v>TROLLEY PIPE 20''  (MALE + FEMALE) WRAPPING</v>
      </c>
      <c r="D1251" s="133">
        <v>1730</v>
      </c>
      <c r="E1251" s="80">
        <v>300</v>
      </c>
      <c r="F1251" s="80" t="str">
        <v>PCS</v>
      </c>
      <c r="G1251" s="80" t="str">
        <v>OUTWARD</v>
      </c>
      <c r="H1251" s="96" t="str">
        <v>VM AGRO</v>
      </c>
    </row>
    <row r="1252" spans="1:8" x14ac:dyDescent="0.25">
      <c r="A1252" s="90">
        <v>45757</v>
      </c>
      <c r="B1252" s="91">
        <v>4341143100</v>
      </c>
      <c r="C1252" s="92" t="str">
        <v>PRESSURE PLATE TAWA PT/ FT 50 ,FT 60</v>
      </c>
      <c r="D1252" s="132">
        <v>1732</v>
      </c>
      <c r="E1252" s="92">
        <v>2</v>
      </c>
      <c r="F1252" s="92" t="str">
        <v>PCS</v>
      </c>
      <c r="G1252" s="92" t="str">
        <v>OUTWARD</v>
      </c>
      <c r="H1252" s="93" t="str">
        <v>CITY AUTOMOBILES</v>
      </c>
    </row>
    <row r="1253" spans="1:8" x14ac:dyDescent="0.25">
      <c r="A1253" s="94">
        <v>45757</v>
      </c>
      <c r="B1253" s="95">
        <v>4340454100</v>
      </c>
      <c r="C1253" s="80" t="str">
        <v>P.P TAWA NH MAIN</v>
      </c>
      <c r="D1253" s="133">
        <v>1732</v>
      </c>
      <c r="E1253" s="80">
        <v>6</v>
      </c>
      <c r="F1253" s="80" t="str">
        <v>PCS</v>
      </c>
      <c r="G1253" s="80" t="str">
        <v>OUTWARD</v>
      </c>
      <c r="H1253" s="96" t="str">
        <v>CITY AUTOMOBILES</v>
      </c>
    </row>
    <row r="1254" spans="1:8" x14ac:dyDescent="0.25">
      <c r="A1254" s="90">
        <v>45757</v>
      </c>
      <c r="B1254" s="91">
        <v>4340459100</v>
      </c>
      <c r="C1254" s="92" t="str">
        <v>DIAPHRAGM SPRING</v>
      </c>
      <c r="D1254" s="132">
        <v>1732</v>
      </c>
      <c r="E1254" s="92">
        <v>25</v>
      </c>
      <c r="F1254" s="92" t="str">
        <v>PCS</v>
      </c>
      <c r="G1254" s="92" t="str">
        <v>OUTWARD</v>
      </c>
      <c r="H1254" s="93" t="str">
        <v>CITY AUTOMOBILES</v>
      </c>
    </row>
    <row r="1255" spans="1:8" x14ac:dyDescent="0.25">
      <c r="A1255" s="94">
        <v>45757</v>
      </c>
      <c r="B1255" s="95">
        <v>6283043090</v>
      </c>
      <c r="C1255" s="80" t="str">
        <v>DC ASSY. JD5103 4 FAN 19T W/PTO 3 FAN</v>
      </c>
      <c r="D1255" s="133">
        <v>1732</v>
      </c>
      <c r="E1255" s="80">
        <v>1</v>
      </c>
      <c r="F1255" s="80" t="str">
        <v>SET</v>
      </c>
      <c r="G1255" s="80" t="str">
        <v>OUTWARD</v>
      </c>
      <c r="H1255" s="96" t="str">
        <v>CITY AUTOMOBILES</v>
      </c>
    </row>
    <row r="1256" spans="1:8" x14ac:dyDescent="0.25">
      <c r="A1256" s="90">
        <v>45757</v>
      </c>
      <c r="B1256" s="91">
        <v>3280524100</v>
      </c>
      <c r="C1256" s="92" t="str">
        <v>PTO PLATE MAHINDRA 3 FAN, 10 TEETH</v>
      </c>
      <c r="D1256" s="132">
        <v>1732</v>
      </c>
      <c r="E1256" s="92">
        <v>4</v>
      </c>
      <c r="F1256" s="92" t="str">
        <v>PCS</v>
      </c>
      <c r="G1256" s="92" t="str">
        <v>OUTWARD</v>
      </c>
      <c r="H1256" s="93" t="str">
        <v>CITY AUTOMOBILES</v>
      </c>
    </row>
    <row r="1257" spans="1:8" x14ac:dyDescent="0.25">
      <c r="A1257" s="94">
        <v>45757</v>
      </c>
      <c r="B1257" s="95">
        <v>3280585100</v>
      </c>
      <c r="C1257" s="80" t="str">
        <v>CLUTCH PLATE J.D 5 FAN 19 T.</v>
      </c>
      <c r="D1257" s="133">
        <v>1732</v>
      </c>
      <c r="E1257" s="80">
        <v>2</v>
      </c>
      <c r="F1257" s="80" t="str">
        <v>PCS</v>
      </c>
      <c r="G1257" s="80" t="str">
        <v>OUTWARD</v>
      </c>
      <c r="H1257" s="96" t="str">
        <v>CITY AUTOMOBILES</v>
      </c>
    </row>
    <row r="1258" spans="1:8" x14ac:dyDescent="0.25">
      <c r="A1258" s="90">
        <v>45757</v>
      </c>
      <c r="B1258" s="91">
        <v>3280574100</v>
      </c>
      <c r="C1258" s="92" t="str">
        <v>CLUTCH PLATE J.D 4 FAN 19 TEETH</v>
      </c>
      <c r="D1258" s="132">
        <v>1732</v>
      </c>
      <c r="E1258" s="92">
        <v>4</v>
      </c>
      <c r="F1258" s="92" t="str">
        <v>PCS</v>
      </c>
      <c r="G1258" s="92" t="str">
        <v>OUTWARD</v>
      </c>
      <c r="H1258" s="93" t="str">
        <v>CITY AUTOMOBILES</v>
      </c>
    </row>
    <row r="1259" spans="1:8" x14ac:dyDescent="0.25">
      <c r="A1259" s="94">
        <v>45757</v>
      </c>
      <c r="B1259" s="95">
        <v>2280191100</v>
      </c>
      <c r="C1259" s="80" t="str">
        <v>DC ASSY SK 58 HP 12HOL WITH PTO 12 T</v>
      </c>
      <c r="D1259" s="133">
        <v>1732</v>
      </c>
      <c r="E1259" s="80">
        <v>1</v>
      </c>
      <c r="F1259" s="80" t="str">
        <v>SET</v>
      </c>
      <c r="G1259" s="80" t="str">
        <v>OUTWARD</v>
      </c>
      <c r="H1259" s="96" t="str">
        <v>CITY AUTOMOBILES</v>
      </c>
    </row>
    <row r="1260" spans="1:8" x14ac:dyDescent="0.25">
      <c r="A1260" s="90">
        <v>45757</v>
      </c>
      <c r="B1260" s="91">
        <v>2280242100</v>
      </c>
      <c r="C1260" s="92" t="str">
        <v>D.C ASSY SONALIKA 6 HOLE 12T WITH ONLY PTO</v>
      </c>
      <c r="D1260" s="132">
        <v>1732</v>
      </c>
      <c r="E1260" s="92">
        <v>1</v>
      </c>
      <c r="F1260" s="92" t="str">
        <v>SET</v>
      </c>
      <c r="G1260" s="92" t="str">
        <v>OUTWARD</v>
      </c>
      <c r="H1260" s="93" t="str">
        <v>CITY AUTOMOBILES</v>
      </c>
    </row>
    <row r="1261" spans="1:8" x14ac:dyDescent="0.25">
      <c r="A1261" s="94">
        <v>45757</v>
      </c>
      <c r="B1261" s="95">
        <v>3280843100</v>
      </c>
      <c r="C1261" s="80" t="str">
        <v>CLUTCH PLATE SW/ACE CRANE 5 FAN 8 T</v>
      </c>
      <c r="D1261" s="133">
        <v>1732</v>
      </c>
      <c r="E1261" s="80">
        <v>12</v>
      </c>
      <c r="F1261" s="80" t="str">
        <v>PCS</v>
      </c>
      <c r="G1261" s="80" t="str">
        <v>OUTWARD</v>
      </c>
      <c r="H1261" s="96" t="str">
        <v>CITY AUTOMOBILES</v>
      </c>
    </row>
    <row r="1262" spans="1:8" x14ac:dyDescent="0.25">
      <c r="A1262" s="90">
        <v>45757</v>
      </c>
      <c r="B1262" s="91" t="str">
        <v>3280605100/3280871100</v>
      </c>
      <c r="C1262" s="92" t="str">
        <v>CLUTCH PLATE SWARAJ XM 8 T. (RIGID) PT800/PT806</v>
      </c>
      <c r="D1262" s="132">
        <v>1732</v>
      </c>
      <c r="E1262" s="92">
        <v>20</v>
      </c>
      <c r="F1262" s="92" t="str">
        <v>PCS</v>
      </c>
      <c r="G1262" s="92" t="str">
        <v>OUTWARD</v>
      </c>
      <c r="H1262" s="93" t="str">
        <v>CITY AUTOMOBILES</v>
      </c>
    </row>
    <row r="1263" spans="1:8" x14ac:dyDescent="0.25">
      <c r="A1263" s="94">
        <v>45757</v>
      </c>
      <c r="B1263" s="95">
        <v>3280542100</v>
      </c>
      <c r="C1263" s="80" t="str">
        <v>PTO PLATE SW / SK 12 T (DUAL CLUTCH)</v>
      </c>
      <c r="D1263" s="133">
        <v>1732</v>
      </c>
      <c r="E1263" s="80">
        <v>22</v>
      </c>
      <c r="F1263" s="80" t="str">
        <v>PCS</v>
      </c>
      <c r="G1263" s="80" t="str">
        <v>OUTWARD</v>
      </c>
      <c r="H1263" s="96" t="str">
        <v>CITY AUTOMOBILES</v>
      </c>
    </row>
    <row r="1264" spans="1:8" x14ac:dyDescent="0.25">
      <c r="A1264" s="90">
        <v>45757</v>
      </c>
      <c r="B1264" s="91" t="str">
        <v>GK 1686 C</v>
      </c>
      <c r="C1264" s="92" t="str">
        <v>ROTAVATOR BOLT W/NUT 14*38 (22 NO) BLACK</v>
      </c>
      <c r="D1264" s="132">
        <v>1736</v>
      </c>
      <c r="E1264" s="92">
        <v>1632</v>
      </c>
      <c r="F1264" s="92" t="str">
        <v>PCS</v>
      </c>
      <c r="G1264" s="92" t="str">
        <v>OUTWARD</v>
      </c>
      <c r="H1264" s="93" t="str">
        <v>MUNNA SPARE</v>
      </c>
    </row>
    <row r="1265" spans="1:8" x14ac:dyDescent="0.25">
      <c r="A1265" s="94">
        <v>45757</v>
      </c>
      <c r="B1265" s="95" t="str">
        <v>GK 1686</v>
      </c>
      <c r="C1265" s="80" t="str">
        <v>ROTAVATOR BOLT W/NUT &amp; WASHER 14*38 (22 NO) ZINC</v>
      </c>
      <c r="D1265" s="133">
        <v>1736</v>
      </c>
      <c r="E1265" s="80">
        <v>1632</v>
      </c>
      <c r="F1265" s="80" t="str">
        <v>PCS</v>
      </c>
      <c r="G1265" s="80" t="str">
        <v>OUTWARD</v>
      </c>
      <c r="H1265" s="96" t="str">
        <v>MUNNA SPARE</v>
      </c>
    </row>
    <row r="1266" spans="1:8" x14ac:dyDescent="0.25">
      <c r="A1266" s="90">
        <v>45752</v>
      </c>
      <c r="B1266" s="91" t="str">
        <v>UN 1332</v>
      </c>
      <c r="C1266" s="92" t="str">
        <v>THERMOSTAT VALVE INTER DI</v>
      </c>
      <c r="D1266" s="132">
        <v>1704</v>
      </c>
      <c r="E1266" s="92">
        <v>4</v>
      </c>
      <c r="F1266" s="92" t="str">
        <v>PCS</v>
      </c>
      <c r="G1266" s="92" t="str">
        <v>OUTWARD</v>
      </c>
      <c r="H1266" s="93" t="str">
        <v>SHOP</v>
      </c>
    </row>
    <row r="1267" spans="1:8" x14ac:dyDescent="0.25">
      <c r="A1267" s="94">
        <v>45752</v>
      </c>
      <c r="B1267" s="95" t="str">
        <v>1P 4060 4036 AOOOOB</v>
      </c>
      <c r="C1267" s="80" t="str">
        <v>HYD PUMP ESCORT/FT TAMDEM</v>
      </c>
      <c r="D1267" s="133">
        <v>1704</v>
      </c>
      <c r="E1267" s="80">
        <v>2</v>
      </c>
      <c r="F1267" s="80" t="str">
        <v>PCS</v>
      </c>
      <c r="G1267" s="80" t="str">
        <v>OUTWARD</v>
      </c>
      <c r="H1267" s="96" t="str">
        <v>SHOP</v>
      </c>
    </row>
    <row r="1268" spans="1:8" x14ac:dyDescent="0.25">
      <c r="A1268" s="90">
        <v>45752</v>
      </c>
      <c r="B1268" s="91">
        <v>3280644100</v>
      </c>
      <c r="C1268" s="92" t="str">
        <v>CLUTCH PLATE ARJUN 6 FAN 10 TEETH</v>
      </c>
      <c r="D1268" s="132">
        <v>1704</v>
      </c>
      <c r="E1268" s="92">
        <v>2</v>
      </c>
      <c r="F1268" s="92" t="str">
        <v>PCS</v>
      </c>
      <c r="G1268" s="92" t="str">
        <v>OUTWARD</v>
      </c>
      <c r="H1268" s="93" t="str">
        <v>SHOP</v>
      </c>
    </row>
    <row r="1269" spans="1:8" x14ac:dyDescent="0.25">
      <c r="A1269" s="94">
        <v>45752</v>
      </c>
      <c r="B1269" s="95" t="str">
        <v>UN 3453</v>
      </c>
      <c r="C1269" s="80" t="str">
        <v xml:space="preserve">SPEEDO METER CABLE B/P  </v>
      </c>
      <c r="D1269" s="133">
        <v>1704</v>
      </c>
      <c r="E1269" s="80">
        <v>20</v>
      </c>
      <c r="F1269" s="80" t="str">
        <v>PCS</v>
      </c>
      <c r="G1269" s="80" t="str">
        <v>OUTWARD</v>
      </c>
      <c r="H1269" s="96" t="str">
        <v>SHOP</v>
      </c>
    </row>
    <row r="1270" spans="1:8" x14ac:dyDescent="0.25">
      <c r="A1270" s="90">
        <v>45752</v>
      </c>
      <c r="B1270" s="91" t="str">
        <v>UN 3454</v>
      </c>
      <c r="C1270" s="92" t="str">
        <v xml:space="preserve">SPEEDO METER CABLE SARPANCH  </v>
      </c>
      <c r="D1270" s="132">
        <v>1704</v>
      </c>
      <c r="E1270" s="92">
        <v>20</v>
      </c>
      <c r="F1270" s="92" t="str">
        <v>PCS</v>
      </c>
      <c r="G1270" s="92" t="str">
        <v>OUTWARD</v>
      </c>
      <c r="H1270" s="93" t="str">
        <v>SHOP</v>
      </c>
    </row>
    <row r="1271" spans="1:8" x14ac:dyDescent="0.25">
      <c r="A1271" s="94">
        <v>45752</v>
      </c>
      <c r="B1271" s="95" t="str">
        <v>UN 1641</v>
      </c>
      <c r="C1271" s="80" t="str">
        <v>FOOT ACCILATOR ZULLA INTER DI</v>
      </c>
      <c r="D1271" s="133">
        <v>1704</v>
      </c>
      <c r="E1271" s="80">
        <v>10</v>
      </c>
      <c r="F1271" s="80" t="str">
        <v>PCS</v>
      </c>
      <c r="G1271" s="80" t="str">
        <v>OUTWARD</v>
      </c>
      <c r="H1271" s="96" t="str">
        <v>SHOP</v>
      </c>
    </row>
    <row r="1272" spans="1:8" x14ac:dyDescent="0.25">
      <c r="A1272" s="90">
        <v>45752</v>
      </c>
      <c r="B1272" s="91" t="str">
        <v>DS 125</v>
      </c>
      <c r="C1272" s="92" t="str">
        <v xml:space="preserve"> HALF AXLE ESCORT 335</v>
      </c>
      <c r="D1272" s="132">
        <v>1704</v>
      </c>
      <c r="E1272" s="92">
        <v>2</v>
      </c>
      <c r="F1272" s="92" t="str">
        <v>PCS</v>
      </c>
      <c r="G1272" s="92" t="str">
        <v>OUTWARD</v>
      </c>
      <c r="H1272" s="93" t="str">
        <v>SHOP</v>
      </c>
    </row>
    <row r="1273" spans="1:8" x14ac:dyDescent="0.25">
      <c r="A1273" s="94">
        <v>45752</v>
      </c>
      <c r="B1273" s="95" t="str">
        <v>R983032309</v>
      </c>
      <c r="C1273" s="80" t="str">
        <v>HYD. PUMP SWARAJ 19CC (OUTER)</v>
      </c>
      <c r="D1273" s="133">
        <v>1704</v>
      </c>
      <c r="E1273" s="80">
        <v>8</v>
      </c>
      <c r="F1273" s="80" t="str">
        <v>PCS</v>
      </c>
      <c r="G1273" s="80" t="str">
        <v>OUTWARD</v>
      </c>
      <c r="H1273" s="96" t="str">
        <v>SHOP</v>
      </c>
    </row>
    <row r="1274" spans="1:8" x14ac:dyDescent="0.25">
      <c r="A1274" s="90">
        <v>45752</v>
      </c>
      <c r="B1274" s="91">
        <v>4340427100</v>
      </c>
      <c r="C1274" s="92" t="str">
        <v>CL. LEVER KIT HMT (60 HP) DCA PIN TY</v>
      </c>
      <c r="D1274" s="132">
        <v>1704</v>
      </c>
      <c r="E1274" s="92">
        <v>6</v>
      </c>
      <c r="F1274" s="92" t="str">
        <v>SET</v>
      </c>
      <c r="G1274" s="92" t="str">
        <v>OUTWARD</v>
      </c>
      <c r="H1274" s="93" t="str">
        <v>SHOP</v>
      </c>
    </row>
    <row r="1275" spans="1:8" x14ac:dyDescent="0.25">
      <c r="A1275" s="94">
        <v>45752</v>
      </c>
      <c r="B1275" s="95">
        <v>3280820100</v>
      </c>
      <c r="C1275" s="80" t="str">
        <v>CLUTCH PLATE SK / SW 4 FAN (CUT PAD)</v>
      </c>
      <c r="D1275" s="133">
        <v>1704</v>
      </c>
      <c r="E1275" s="80">
        <v>4</v>
      </c>
      <c r="F1275" s="80" t="str">
        <v>PCS</v>
      </c>
      <c r="G1275" s="80" t="str">
        <v>OUTWARD</v>
      </c>
      <c r="H1275" s="96" t="str">
        <v>SHOP</v>
      </c>
    </row>
    <row r="1276" spans="1:8" x14ac:dyDescent="0.25">
      <c r="A1276" s="90">
        <v>45755</v>
      </c>
      <c r="B1276" s="91" t="str">
        <v>GK 2185</v>
      </c>
      <c r="C1276" s="92" t="str">
        <v>FRONT WHEEL SEAL JD 5203 (ROTATION TYPE) 56-80-13/14.5</v>
      </c>
      <c r="D1276" s="132">
        <v>1713</v>
      </c>
      <c r="E1276" s="92">
        <v>30</v>
      </c>
      <c r="F1276" s="92" t="str">
        <v>PCS</v>
      </c>
      <c r="G1276" s="92" t="str">
        <v>OUTWARD</v>
      </c>
      <c r="H1276" s="93" t="str">
        <v>CHANDRAKAR</v>
      </c>
    </row>
    <row r="1277" spans="1:8" x14ac:dyDescent="0.25">
      <c r="A1277" s="94">
        <v>45755</v>
      </c>
      <c r="B1277" s="95" t="str">
        <v>GK 2186</v>
      </c>
      <c r="C1277" s="80" t="str">
        <v xml:space="preserve">FRONT WHEEL SEAL JD 5310 </v>
      </c>
      <c r="D1277" s="133">
        <v>1713</v>
      </c>
      <c r="E1277" s="80">
        <v>30</v>
      </c>
      <c r="F1277" s="80" t="str">
        <v>PCS</v>
      </c>
      <c r="G1277" s="80" t="str">
        <v>OUTWARD</v>
      </c>
      <c r="H1277" s="96" t="str">
        <v>CHANDRAKAR</v>
      </c>
    </row>
    <row r="1278" spans="1:8" x14ac:dyDescent="0.25">
      <c r="A1278" s="90">
        <v>45755</v>
      </c>
      <c r="B1278" s="91" t="str">
        <v>LOWER LINK ASSY JOHN DEERE 5310 BIG</v>
      </c>
      <c r="C1278" s="92" t="str">
        <v>LOWER LINK ASSY JOHN DEERE 5310 BIG</v>
      </c>
      <c r="D1278" s="132">
        <v>1713</v>
      </c>
      <c r="E1278" s="92">
        <v>3</v>
      </c>
      <c r="F1278" s="92" t="str">
        <v>PCS</v>
      </c>
      <c r="G1278" s="92" t="str">
        <v>OUTWARD</v>
      </c>
      <c r="H1278" s="93" t="str">
        <v>CHANDRAKAR</v>
      </c>
    </row>
    <row r="1279" spans="1:8" x14ac:dyDescent="0.25">
      <c r="A1279" s="94">
        <v>45755</v>
      </c>
      <c r="B1279" s="95" t="str">
        <v>KING PIN ARM G/T (SMALL)</v>
      </c>
      <c r="C1279" s="80" t="str">
        <v>KING PIN ARM G/T (SMALL)</v>
      </c>
      <c r="D1279" s="133">
        <v>1713</v>
      </c>
      <c r="E1279" s="80">
        <v>5</v>
      </c>
      <c r="F1279" s="80" t="str">
        <v>PCS</v>
      </c>
      <c r="G1279" s="80" t="str">
        <v>OUTWARD</v>
      </c>
      <c r="H1279" s="96" t="str">
        <v>CHANDRAKAR</v>
      </c>
    </row>
    <row r="1280" spans="1:8" x14ac:dyDescent="0.25">
      <c r="A1280" s="90">
        <v>45755</v>
      </c>
      <c r="B1280" s="91" t="str">
        <v>GK 1531/UN 682</v>
      </c>
      <c r="C1280" s="92" t="str">
        <v>FRONT WHEEL BOLT JOHNDEERE (BIG)</v>
      </c>
      <c r="D1280" s="132">
        <v>1713</v>
      </c>
      <c r="E1280" s="92">
        <v>36</v>
      </c>
      <c r="F1280" s="92" t="str">
        <v>PCS</v>
      </c>
      <c r="G1280" s="92" t="str">
        <v>OUTWARD</v>
      </c>
      <c r="H1280" s="93" t="str">
        <v>CHANDRAKAR</v>
      </c>
    </row>
    <row r="1281" spans="1:8" x14ac:dyDescent="0.25">
      <c r="A1281" s="94">
        <v>45755</v>
      </c>
      <c r="B1281" s="95" t="str">
        <v>GK 1530/UN 683</v>
      </c>
      <c r="C1281" s="80" t="str">
        <v>FRONT WHEEL BOLT JOHNDEERE (SMALL)</v>
      </c>
      <c r="D1281" s="133">
        <v>1713</v>
      </c>
      <c r="E1281" s="80">
        <v>36</v>
      </c>
      <c r="F1281" s="80" t="str">
        <v>PCS</v>
      </c>
      <c r="G1281" s="80" t="str">
        <v>OUTWARD</v>
      </c>
      <c r="H1281" s="96" t="str">
        <v>CHANDRAKAR</v>
      </c>
    </row>
    <row r="1282" spans="1:8" x14ac:dyDescent="0.25">
      <c r="A1282" s="90">
        <v>45755</v>
      </c>
      <c r="B1282" s="91" t="str">
        <v>T PIN WITH GUTKA G/T</v>
      </c>
      <c r="C1282" s="92" t="str">
        <v>T PIN WITH GUTKA G/T</v>
      </c>
      <c r="D1282" s="132">
        <v>1713</v>
      </c>
      <c r="E1282" s="92">
        <v>50</v>
      </c>
      <c r="F1282" s="92" t="str">
        <v>SET</v>
      </c>
      <c r="G1282" s="92" t="str">
        <v>OUTWARD</v>
      </c>
      <c r="H1282" s="93" t="str">
        <v>CHANDRAKAR</v>
      </c>
    </row>
    <row r="1283" spans="1:8" x14ac:dyDescent="0.25">
      <c r="A1283" s="94">
        <v>45755</v>
      </c>
      <c r="B1283" s="95" t="str">
        <v>CENTRE PIN JD WASHER</v>
      </c>
      <c r="C1283" s="80" t="str">
        <v>CENTRE PIN JD WASHER</v>
      </c>
      <c r="D1283" s="133">
        <v>1713</v>
      </c>
      <c r="E1283" s="80">
        <v>72</v>
      </c>
      <c r="F1283" s="80" t="str">
        <v>PCS</v>
      </c>
      <c r="G1283" s="80" t="str">
        <v>OUTWARD</v>
      </c>
      <c r="H1283" s="96" t="str">
        <v>CHANDRAKAR</v>
      </c>
    </row>
    <row r="1284" spans="1:8" x14ac:dyDescent="0.25">
      <c r="A1284" s="90">
        <v>45755</v>
      </c>
      <c r="B1284" s="91" t="str">
        <v>UN 124</v>
      </c>
      <c r="C1284" s="92" t="str">
        <v>CENTRE PIN FLANGE J.D (N/M)</v>
      </c>
      <c r="D1284" s="132">
        <v>1713</v>
      </c>
      <c r="E1284" s="92">
        <v>3</v>
      </c>
      <c r="F1284" s="92" t="str">
        <v>PCS</v>
      </c>
      <c r="G1284" s="92" t="str">
        <v>OUTWARD</v>
      </c>
      <c r="H1284" s="93" t="str">
        <v>CHANDRAKAR</v>
      </c>
    </row>
    <row r="1285" spans="1:8" x14ac:dyDescent="0.25">
      <c r="A1285" s="94">
        <v>45755</v>
      </c>
      <c r="B1285" s="95" t="str">
        <v>GK 1153 A</v>
      </c>
      <c r="C1285" s="80" t="str">
        <v>FRONT STUB AXLE JOHN DEERE 5310 E.N.8 MATERIAL (RH) 30208-30206</v>
      </c>
      <c r="D1285" s="133">
        <v>1713</v>
      </c>
      <c r="E1285" s="80">
        <v>6</v>
      </c>
      <c r="F1285" s="80" t="str">
        <v>PCS</v>
      </c>
      <c r="G1285" s="80" t="str">
        <v>OUTWARD</v>
      </c>
      <c r="H1285" s="96" t="str">
        <v>CHANDRAKAR</v>
      </c>
    </row>
    <row r="1286" spans="1:8" x14ac:dyDescent="0.25">
      <c r="A1286" s="90">
        <v>45755</v>
      </c>
      <c r="B1286" s="91" t="str">
        <v>GK 1153</v>
      </c>
      <c r="C1286" s="92" t="str">
        <v>FRONT STUB AXLE JOHN DEERE 5310 E.N.8 MATERIAL (LH) 30208-30206</v>
      </c>
      <c r="D1286" s="132">
        <v>1713</v>
      </c>
      <c r="E1286" s="92">
        <v>6</v>
      </c>
      <c r="F1286" s="92" t="str">
        <v>PCS</v>
      </c>
      <c r="G1286" s="92" t="str">
        <v>OUTWARD</v>
      </c>
      <c r="H1286" s="93" t="str">
        <v>CHANDRAKAR</v>
      </c>
    </row>
    <row r="1287" spans="1:8" x14ac:dyDescent="0.25">
      <c r="A1287" s="94">
        <v>45755</v>
      </c>
      <c r="B1287" s="95" t="str">
        <v>UN 2961</v>
      </c>
      <c r="C1287" s="80" t="str">
        <v xml:space="preserve">GEAR BOOT INTER  </v>
      </c>
      <c r="D1287" s="133">
        <v>1713</v>
      </c>
      <c r="E1287" s="80">
        <v>20</v>
      </c>
      <c r="F1287" s="80" t="str">
        <v>PCS</v>
      </c>
      <c r="G1287" s="80" t="str">
        <v>OUTWARD</v>
      </c>
      <c r="H1287" s="96" t="str">
        <v>CHANDRAKAR</v>
      </c>
    </row>
    <row r="1288" spans="1:8" x14ac:dyDescent="0.25">
      <c r="A1288" s="90">
        <v>45755</v>
      </c>
      <c r="B1288" s="91" t="str">
        <v>UN 1793</v>
      </c>
      <c r="C1288" s="92" t="str">
        <v>GEAR CATORI KIT IRON INTER</v>
      </c>
      <c r="D1288" s="132">
        <v>1713</v>
      </c>
      <c r="E1288" s="92">
        <v>20</v>
      </c>
      <c r="F1288" s="92" t="str">
        <v>SET</v>
      </c>
      <c r="G1288" s="92" t="str">
        <v>OUTWARD</v>
      </c>
      <c r="H1288" s="93" t="str">
        <v>CHANDRAKAR</v>
      </c>
    </row>
    <row r="1289" spans="1:8" x14ac:dyDescent="0.25">
      <c r="A1289" s="94">
        <v>45755</v>
      </c>
      <c r="B1289" s="95" t="str">
        <v>UN 3420</v>
      </c>
      <c r="C1289" s="80" t="str">
        <v xml:space="preserve">CHOWK CABLE (L TYPE) BRASS INTER DI  </v>
      </c>
      <c r="D1289" s="133">
        <v>1713</v>
      </c>
      <c r="E1289" s="80">
        <v>30</v>
      </c>
      <c r="F1289" s="80" t="str">
        <v>PCS</v>
      </c>
      <c r="G1289" s="80" t="str">
        <v>OUTWARD</v>
      </c>
      <c r="H1289" s="96" t="str">
        <v>CHANDRAKAR</v>
      </c>
    </row>
    <row r="1290" spans="1:8" x14ac:dyDescent="0.25">
      <c r="A1290" s="90">
        <v>45755</v>
      </c>
      <c r="B1290" s="91" t="str">
        <v>UN 2615</v>
      </c>
      <c r="C1290" s="92" t="str">
        <v xml:space="preserve">LOWER LINK ASSY 4 DI (O.E) 585 DI  </v>
      </c>
      <c r="D1290" s="132">
        <v>1713</v>
      </c>
      <c r="E1290" s="92">
        <v>8</v>
      </c>
      <c r="F1290" s="92" t="str">
        <v>PCS</v>
      </c>
      <c r="G1290" s="92" t="str">
        <v>OUTWARD</v>
      </c>
      <c r="H1290" s="93" t="str">
        <v>CHANDRAKAR</v>
      </c>
    </row>
    <row r="1291" spans="1:8" x14ac:dyDescent="0.25">
      <c r="A1291" s="94">
        <v>45755</v>
      </c>
      <c r="B1291" s="95" t="str">
        <v>UN 3586</v>
      </c>
      <c r="C1291" s="80" t="str">
        <v xml:space="preserve">5557072R92 PIPE OVER FLOW (WHITE) INTER DI  </v>
      </c>
      <c r="D1291" s="133">
        <v>1713</v>
      </c>
      <c r="E1291" s="80">
        <v>10</v>
      </c>
      <c r="F1291" s="80" t="str">
        <v>PCS</v>
      </c>
      <c r="G1291" s="80" t="str">
        <v>OUTWARD</v>
      </c>
      <c r="H1291" s="96" t="str">
        <v>CHANDRAKAR</v>
      </c>
    </row>
    <row r="1292" spans="1:8" x14ac:dyDescent="0.25">
      <c r="A1292" s="90">
        <v>45755</v>
      </c>
      <c r="B1292" s="91" t="str">
        <v>UN 1151</v>
      </c>
      <c r="C1292" s="92" t="str">
        <v>PRE CLEANER ASSEMBLY PVC B/P</v>
      </c>
      <c r="D1292" s="132">
        <v>1713</v>
      </c>
      <c r="E1292" s="92">
        <v>6</v>
      </c>
      <c r="F1292" s="92" t="str">
        <v>PCS</v>
      </c>
      <c r="G1292" s="92" t="str">
        <v>OUTWARD</v>
      </c>
      <c r="H1292" s="93" t="str">
        <v>CHANDRAKAR</v>
      </c>
    </row>
    <row r="1293" spans="1:8" x14ac:dyDescent="0.25">
      <c r="A1293" s="94">
        <v>45755</v>
      </c>
      <c r="B1293" s="95" t="str">
        <v>GK 1183</v>
      </c>
      <c r="C1293" s="80" t="str">
        <v>FLY WHEEL RING SWARAJ  125 TEETH</v>
      </c>
      <c r="D1293" s="133">
        <v>1714</v>
      </c>
      <c r="E1293" s="80">
        <v>2</v>
      </c>
      <c r="F1293" s="80" t="str">
        <v>PCS</v>
      </c>
      <c r="G1293" s="80" t="str">
        <v>OUTWARD</v>
      </c>
      <c r="H1293" s="96" t="str">
        <v>SRI JI</v>
      </c>
    </row>
    <row r="1294" spans="1:8" x14ac:dyDescent="0.25">
      <c r="A1294" s="90">
        <v>45755</v>
      </c>
      <c r="B1294" s="91" t="str">
        <v>GK 1190/UN 010</v>
      </c>
      <c r="C1294" s="92" t="str">
        <v>FLY WHEEL RING JOHN DEERE  142 TEETH</v>
      </c>
      <c r="D1294" s="132">
        <v>1714</v>
      </c>
      <c r="E1294" s="92">
        <v>4</v>
      </c>
      <c r="F1294" s="92" t="str">
        <v>PCS</v>
      </c>
      <c r="G1294" s="92" t="str">
        <v>OUTWARD</v>
      </c>
      <c r="H1294" s="93" t="str">
        <v>SRI JI</v>
      </c>
    </row>
    <row r="1295" spans="1:8" x14ac:dyDescent="0.25">
      <c r="A1295" s="94">
        <v>45755</v>
      </c>
      <c r="B1295" s="95" t="str">
        <v>GK 1181 / UN 1287</v>
      </c>
      <c r="C1295" s="80" t="str">
        <v>FLY WHEEL RING INTER DI 110 TEETH</v>
      </c>
      <c r="D1295" s="133">
        <v>1714</v>
      </c>
      <c r="E1295" s="80">
        <v>6</v>
      </c>
      <c r="F1295" s="80" t="str">
        <v>PCS</v>
      </c>
      <c r="G1295" s="80" t="str">
        <v>OUTWARD</v>
      </c>
      <c r="H1295" s="96" t="str">
        <v>SRI JI</v>
      </c>
    </row>
    <row r="1296" spans="1:8" x14ac:dyDescent="0.25">
      <c r="A1296" s="90">
        <v>45755</v>
      </c>
      <c r="B1296" s="91" t="str">
        <v>UN 2652</v>
      </c>
      <c r="C1296" s="92" t="str">
        <v xml:space="preserve">TOP LINK ASSEMBLY YUVRAJ  </v>
      </c>
      <c r="D1296" s="132">
        <v>1718</v>
      </c>
      <c r="E1296" s="92">
        <v>4</v>
      </c>
      <c r="F1296" s="92" t="str">
        <v>PCS</v>
      </c>
      <c r="G1296" s="92" t="str">
        <v>OUTWARD</v>
      </c>
      <c r="H1296" s="93" t="str">
        <v>SHOP</v>
      </c>
    </row>
    <row r="1297" spans="1:8" x14ac:dyDescent="0.25">
      <c r="A1297" s="94">
        <v>45755</v>
      </c>
      <c r="B1297" s="95" t="str">
        <v>UN 1361</v>
      </c>
      <c r="C1297" s="80" t="str">
        <v>DIESEL TANK TEA (WITH FILTER) NST</v>
      </c>
      <c r="D1297" s="133">
        <v>1718</v>
      </c>
      <c r="E1297" s="80">
        <v>40</v>
      </c>
      <c r="F1297" s="80" t="str">
        <v>PCS</v>
      </c>
      <c r="G1297" s="80" t="str">
        <v>OUTWARD</v>
      </c>
      <c r="H1297" s="96" t="str">
        <v>SHOP</v>
      </c>
    </row>
    <row r="1298" spans="1:8" x14ac:dyDescent="0.25">
      <c r="A1298" s="90">
        <v>45755</v>
      </c>
      <c r="B1298" s="91" t="str">
        <v>UN 2439</v>
      </c>
      <c r="C1298" s="92" t="str">
        <v xml:space="preserve">SUCTION FILTER YUVRAJ  </v>
      </c>
      <c r="D1298" s="132">
        <v>1718</v>
      </c>
      <c r="E1298" s="92">
        <v>6</v>
      </c>
      <c r="F1298" s="92" t="str">
        <v>PCS</v>
      </c>
      <c r="G1298" s="92" t="str">
        <v>OUTWARD</v>
      </c>
      <c r="H1298" s="93" t="str">
        <v>SHOP</v>
      </c>
    </row>
    <row r="1299" spans="1:8" x14ac:dyDescent="0.25">
      <c r="A1299" s="94">
        <v>45755</v>
      </c>
      <c r="B1299" s="95" t="str">
        <v>UN 1522</v>
      </c>
      <c r="C1299" s="80" t="str">
        <v>STARING OUTER TUBE INTER DI</v>
      </c>
      <c r="D1299" s="133">
        <v>1718</v>
      </c>
      <c r="E1299" s="80">
        <v>4</v>
      </c>
      <c r="F1299" s="80" t="str">
        <v>PCS</v>
      </c>
      <c r="G1299" s="80" t="str">
        <v>OUTWARD</v>
      </c>
      <c r="H1299" s="96" t="str">
        <v>SHOP</v>
      </c>
    </row>
    <row r="1300" spans="1:8" x14ac:dyDescent="0.25">
      <c r="A1300" s="90">
        <v>45755</v>
      </c>
      <c r="B1300" s="91" t="str">
        <v>GK 752/UN 1567</v>
      </c>
      <c r="C1300" s="92" t="str">
        <v>INNER COLUMN &amp; MAIN NUT ASSY (INT-53) INTER DI</v>
      </c>
      <c r="D1300" s="132">
        <v>1718</v>
      </c>
      <c r="E1300" s="92">
        <v>4</v>
      </c>
      <c r="F1300" s="92" t="str">
        <v>PCS</v>
      </c>
      <c r="G1300" s="92" t="str">
        <v>OUTWARD</v>
      </c>
      <c r="H1300" s="93" t="str">
        <v>SHOP</v>
      </c>
    </row>
    <row r="1301" spans="1:8" x14ac:dyDescent="0.25">
      <c r="A1301" s="94">
        <v>45755</v>
      </c>
      <c r="B1301" s="95" t="str">
        <v>UN 2913</v>
      </c>
      <c r="C1301" s="80" t="str">
        <v>AIR CLEANER HOSE W/SPRING EPDM 3 CYL INTER DI</v>
      </c>
      <c r="D1301" s="133">
        <v>1718</v>
      </c>
      <c r="E1301" s="80">
        <v>3</v>
      </c>
      <c r="F1301" s="80" t="str">
        <v>PCS</v>
      </c>
      <c r="G1301" s="80" t="str">
        <v>OUTWARD</v>
      </c>
      <c r="H1301" s="96" t="str">
        <v>SHOP</v>
      </c>
    </row>
    <row r="1302" spans="1:8" x14ac:dyDescent="0.25">
      <c r="A1302" s="90">
        <v>45755</v>
      </c>
      <c r="B1302" s="91" t="str">
        <v>UN 2914</v>
      </c>
      <c r="C1302" s="92" t="str">
        <v xml:space="preserve">AIR CLEANER HOSE W/SPRING EPDM 4 CYL INTER DI </v>
      </c>
      <c r="D1302" s="132">
        <v>1718</v>
      </c>
      <c r="E1302" s="92">
        <v>5</v>
      </c>
      <c r="F1302" s="92" t="str">
        <v>PCS</v>
      </c>
      <c r="G1302" s="92" t="str">
        <v>OUTWARD</v>
      </c>
      <c r="H1302" s="93" t="str">
        <v>SHOP</v>
      </c>
    </row>
    <row r="1303" spans="1:8" x14ac:dyDescent="0.25">
      <c r="A1303" s="94">
        <v>45755</v>
      </c>
      <c r="B1303" s="95">
        <v>1280819100</v>
      </c>
      <c r="C1303" s="80" t="str">
        <v>P.P ASSY ACE CRANE D/F</v>
      </c>
      <c r="D1303" s="133">
        <v>1718</v>
      </c>
      <c r="E1303" s="80">
        <v>1</v>
      </c>
      <c r="F1303" s="80" t="str">
        <v>SET</v>
      </c>
      <c r="G1303" s="80" t="str">
        <v>OUTWARD</v>
      </c>
      <c r="H1303" s="96" t="str">
        <v>SHOP</v>
      </c>
    </row>
    <row r="1304" spans="1:8" x14ac:dyDescent="0.25">
      <c r="A1304" s="90">
        <v>45755</v>
      </c>
      <c r="B1304" s="91" t="str">
        <v>R9167</v>
      </c>
      <c r="C1304" s="92" t="str">
        <v>CLUTCH PLATE EICHER 241 9.25" ASBESTOS</v>
      </c>
      <c r="D1304" s="132">
        <v>1718</v>
      </c>
      <c r="E1304" s="92">
        <v>2</v>
      </c>
      <c r="F1304" s="92" t="str">
        <v>PCS</v>
      </c>
      <c r="G1304" s="92" t="str">
        <v>OUTWARD</v>
      </c>
      <c r="H1304" s="93" t="str">
        <v>SHOP</v>
      </c>
    </row>
    <row r="1305" spans="1:8" x14ac:dyDescent="0.25">
      <c r="A1305" s="94">
        <v>45755</v>
      </c>
      <c r="B1305" s="95" t="str">
        <v>UN 1980</v>
      </c>
      <c r="C1305" s="80" t="str">
        <v>BREAK PIN SMALL INTER</v>
      </c>
      <c r="D1305" s="133">
        <v>1718</v>
      </c>
      <c r="E1305" s="80">
        <v>120</v>
      </c>
      <c r="F1305" s="80" t="str">
        <v>PCS</v>
      </c>
      <c r="G1305" s="80" t="str">
        <v>OUTWARD</v>
      </c>
      <c r="H1305" s="96" t="str">
        <v>SHOP</v>
      </c>
    </row>
    <row r="1306" spans="1:8" x14ac:dyDescent="0.25">
      <c r="A1306" s="90">
        <v>45755</v>
      </c>
      <c r="B1306" s="91" t="str">
        <v>GK 2496</v>
      </c>
      <c r="C1306" s="92" t="str">
        <v>TROLLEY MALE FEMALE QRC (PUSH TYPE)</v>
      </c>
      <c r="D1306" s="132">
        <v>1718</v>
      </c>
      <c r="E1306" s="92">
        <v>36</v>
      </c>
      <c r="F1306" s="92" t="str">
        <v>PCS</v>
      </c>
      <c r="G1306" s="92" t="str">
        <v>OUTWARD</v>
      </c>
      <c r="H1306" s="93" t="str">
        <v>SHOP</v>
      </c>
    </row>
    <row r="1307" spans="1:8" x14ac:dyDescent="0.25">
      <c r="A1307" s="94">
        <v>45755</v>
      </c>
      <c r="B1307" s="95" t="str">
        <v>601AD00007C</v>
      </c>
      <c r="C1307" s="80" t="str">
        <v>HYD PUMP J.D 5310 W/BRACKET (20CC + 12CC)</v>
      </c>
      <c r="D1307" s="133">
        <v>1718</v>
      </c>
      <c r="E1307" s="80">
        <v>4</v>
      </c>
      <c r="F1307" s="80" t="str">
        <v>PCS</v>
      </c>
      <c r="G1307" s="80" t="str">
        <v>OUTWARD</v>
      </c>
      <c r="H1307" s="96" t="str">
        <v>SHOP</v>
      </c>
    </row>
    <row r="1308" spans="1:8" x14ac:dyDescent="0.25">
      <c r="A1308" s="90">
        <v>45755</v>
      </c>
      <c r="B1308" s="91" t="str">
        <v>601AD00009C</v>
      </c>
      <c r="C1308" s="92" t="str">
        <v>HYD PUMP ARJUN DOUBLE (F ELBOW) (18CC + 8CC)</v>
      </c>
      <c r="D1308" s="132">
        <v>1718</v>
      </c>
      <c r="E1308" s="92">
        <v>4</v>
      </c>
      <c r="F1308" s="92" t="str">
        <v>PCS</v>
      </c>
      <c r="G1308" s="92" t="str">
        <v>OUTWARD</v>
      </c>
      <c r="H1308" s="93" t="str">
        <v>SHOP</v>
      </c>
    </row>
    <row r="1309" spans="1:8" x14ac:dyDescent="0.25">
      <c r="A1309" s="94">
        <v>45755</v>
      </c>
      <c r="B1309" s="95" t="str">
        <v>R11037</v>
      </c>
      <c r="C1309" s="80" t="str">
        <v>CLUTCH PLATE MM434/444 N/A 11"</v>
      </c>
      <c r="D1309" s="133">
        <v>1718</v>
      </c>
      <c r="E1309" s="80">
        <v>4</v>
      </c>
      <c r="F1309" s="80" t="str">
        <v>PCS</v>
      </c>
      <c r="G1309" s="80" t="str">
        <v>OUTWARD</v>
      </c>
      <c r="H1309" s="96" t="str">
        <v>SHOP</v>
      </c>
    </row>
    <row r="1310" spans="1:8" x14ac:dyDescent="0.25">
      <c r="A1310" s="90">
        <v>45755</v>
      </c>
      <c r="B1310" s="91">
        <v>3280856100</v>
      </c>
      <c r="C1310" s="92" t="str">
        <v>CLUTCH PLATE YUVO 4 FAN 10 TEETH</v>
      </c>
      <c r="D1310" s="132">
        <v>1718</v>
      </c>
      <c r="E1310" s="92">
        <v>2</v>
      </c>
      <c r="F1310" s="92" t="str">
        <v>PCS</v>
      </c>
      <c r="G1310" s="92" t="str">
        <v>OUTWARD</v>
      </c>
      <c r="H1310" s="93" t="str">
        <v>SHOP</v>
      </c>
    </row>
    <row r="1311" spans="1:8" x14ac:dyDescent="0.25">
      <c r="A1311" s="94">
        <v>45755</v>
      </c>
      <c r="B1311" s="95" t="str">
        <v>8124252020ALU</v>
      </c>
      <c r="C1311" s="80" t="str">
        <v>RADIATOR TAFE 35 HP WITH SHROUD 241 DI</v>
      </c>
      <c r="D1311" s="133">
        <v>1719</v>
      </c>
      <c r="E1311" s="80">
        <v>1</v>
      </c>
      <c r="F1311" s="80" t="str">
        <v>PCS</v>
      </c>
      <c r="G1311" s="80" t="str">
        <v>OUTWARD</v>
      </c>
      <c r="H1311" s="96" t="str">
        <v>SHOP</v>
      </c>
    </row>
    <row r="1312" spans="1:8" x14ac:dyDescent="0.25">
      <c r="A1312" s="90">
        <v>45755</v>
      </c>
      <c r="B1312" s="91" t="str">
        <v>UN 3317</v>
      </c>
      <c r="C1312" s="92" t="str">
        <v xml:space="preserve">HEAD WASHER INTER DI  </v>
      </c>
      <c r="D1312" s="132">
        <v>1719</v>
      </c>
      <c r="E1312" s="92">
        <v>2000</v>
      </c>
      <c r="F1312" s="92" t="str">
        <v>PCS</v>
      </c>
      <c r="G1312" s="92" t="str">
        <v>OUTWARD</v>
      </c>
      <c r="H1312" s="93" t="str">
        <v>SHOP</v>
      </c>
    </row>
    <row r="1313" spans="1:8" x14ac:dyDescent="0.25">
      <c r="A1313" s="94">
        <v>45755</v>
      </c>
      <c r="B1313" s="95" t="str">
        <v>GK 2215</v>
      </c>
      <c r="C1313" s="80" t="str">
        <v>POWER STEERING SEAL KIT ARJUN 30 MM DOUBLE CYL</v>
      </c>
      <c r="D1313" s="133">
        <v>1719</v>
      </c>
      <c r="E1313" s="80">
        <v>12</v>
      </c>
      <c r="F1313" s="80" t="str">
        <v>SET</v>
      </c>
      <c r="G1313" s="80" t="str">
        <v>OUTWARD</v>
      </c>
      <c r="H1313" s="96" t="str">
        <v>SHOP</v>
      </c>
    </row>
    <row r="1314" spans="1:8" x14ac:dyDescent="0.25">
      <c r="A1314" s="90">
        <v>45755</v>
      </c>
      <c r="B1314" s="91" t="str">
        <v>GK 382</v>
      </c>
      <c r="C1314" s="92" t="str">
        <v>CLUTCH PLATE N/A ESCORTS 355 LOADER BIG HOLE 11" 10 TEETH</v>
      </c>
      <c r="D1314" s="132">
        <v>1719</v>
      </c>
      <c r="E1314" s="92">
        <v>2</v>
      </c>
      <c r="F1314" s="92" t="str">
        <v>PCS</v>
      </c>
      <c r="G1314" s="92" t="str">
        <v>OUTWARD</v>
      </c>
      <c r="H1314" s="93" t="str">
        <v>SHOP</v>
      </c>
    </row>
    <row r="1315" spans="1:8" x14ac:dyDescent="0.25">
      <c r="A1315" s="94">
        <v>45755</v>
      </c>
      <c r="B1315" s="95" t="str">
        <v>GK 142/UN 1703</v>
      </c>
      <c r="C1315" s="80" t="str">
        <v>PRESSURE PLATE ASSEMBLY (11") INTER DI</v>
      </c>
      <c r="D1315" s="133">
        <v>1719</v>
      </c>
      <c r="E1315" s="80">
        <v>3</v>
      </c>
      <c r="F1315" s="80" t="str">
        <v>PCS</v>
      </c>
      <c r="G1315" s="80" t="str">
        <v>OUTWARD</v>
      </c>
      <c r="H1315" s="96" t="str">
        <v>SHOP</v>
      </c>
    </row>
    <row r="1316" spans="1:8" x14ac:dyDescent="0.25">
      <c r="A1316" s="90">
        <v>45755</v>
      </c>
      <c r="B1316" s="91" t="str">
        <v>GK 327</v>
      </c>
      <c r="C1316" s="92" t="str">
        <v>CLUTCH PLATE N/A SWARAJ 855 / 735 FE (SPRING TYPE) 11" 8 TEETH</v>
      </c>
      <c r="D1316" s="132">
        <v>1719</v>
      </c>
      <c r="E1316" s="92">
        <v>4</v>
      </c>
      <c r="F1316" s="92" t="str">
        <v>PCS</v>
      </c>
      <c r="G1316" s="92" t="str">
        <v>OUTWARD</v>
      </c>
      <c r="H1316" s="93" t="str">
        <v>SHOP</v>
      </c>
    </row>
    <row r="1317" spans="1:8" x14ac:dyDescent="0.25">
      <c r="A1317" s="94">
        <v>45755</v>
      </c>
      <c r="B1317" s="95" t="str">
        <v>UN 2861</v>
      </c>
      <c r="C1317" s="80" t="str">
        <v>CLUTCH PADEL SPRING INTER</v>
      </c>
      <c r="D1317" s="133">
        <v>1719</v>
      </c>
      <c r="E1317" s="80">
        <v>48</v>
      </c>
      <c r="F1317" s="80" t="str">
        <v>PCS</v>
      </c>
      <c r="G1317" s="80" t="str">
        <v>OUTWARD</v>
      </c>
      <c r="H1317" s="96" t="str">
        <v>SHOP</v>
      </c>
    </row>
    <row r="1318" spans="1:8" x14ac:dyDescent="0.25">
      <c r="A1318" s="90">
        <v>45755</v>
      </c>
      <c r="B1318" s="91" t="str">
        <v>UN 1793</v>
      </c>
      <c r="C1318" s="92" t="str">
        <v>GEAR CATORI KIT IRON INTER</v>
      </c>
      <c r="D1318" s="132">
        <v>1719</v>
      </c>
      <c r="E1318" s="92">
        <v>12</v>
      </c>
      <c r="F1318" s="92" t="str">
        <v>SET</v>
      </c>
      <c r="G1318" s="92" t="str">
        <v>OUTWARD</v>
      </c>
      <c r="H1318" s="93" t="str">
        <v>SHOP</v>
      </c>
    </row>
    <row r="1319" spans="1:8" x14ac:dyDescent="0.25">
      <c r="A1319" s="94">
        <v>45755</v>
      </c>
      <c r="B1319" s="95" t="str">
        <v>UN 1157</v>
      </c>
      <c r="C1319" s="80" t="str">
        <v>PRE CLEANER LOWER BASE PVC BHOOMIPUTRA</v>
      </c>
      <c r="D1319" s="133">
        <v>1719</v>
      </c>
      <c r="E1319" s="80">
        <v>20</v>
      </c>
      <c r="F1319" s="80" t="str">
        <v>PCS</v>
      </c>
      <c r="G1319" s="80" t="str">
        <v>OUTWARD</v>
      </c>
      <c r="H1319" s="96" t="str">
        <v>SHOP</v>
      </c>
    </row>
    <row r="1320" spans="1:8" x14ac:dyDescent="0.25">
      <c r="A1320" s="90">
        <v>45755</v>
      </c>
      <c r="B1320" s="91" t="str">
        <v>UN 2832</v>
      </c>
      <c r="C1320" s="92" t="str">
        <v xml:space="preserve">RADIATOR BOLT INTER  </v>
      </c>
      <c r="D1320" s="132">
        <v>1719</v>
      </c>
      <c r="E1320" s="92">
        <v>24</v>
      </c>
      <c r="F1320" s="92" t="str">
        <v>PCS</v>
      </c>
      <c r="G1320" s="92" t="str">
        <v>OUTWARD</v>
      </c>
      <c r="H1320" s="93" t="str">
        <v>SHOP</v>
      </c>
    </row>
    <row r="1321" spans="1:8" x14ac:dyDescent="0.25">
      <c r="A1321" s="94">
        <v>45755</v>
      </c>
      <c r="B1321" s="95" t="str">
        <v>UN 2786</v>
      </c>
      <c r="C1321" s="80" t="str">
        <v xml:space="preserve">BREAK DISC BOLT INTER  </v>
      </c>
      <c r="D1321" s="133">
        <v>1719</v>
      </c>
      <c r="E1321" s="80">
        <v>240</v>
      </c>
      <c r="F1321" s="80" t="str">
        <v>PCS</v>
      </c>
      <c r="G1321" s="80" t="str">
        <v>OUTWARD</v>
      </c>
      <c r="H1321" s="96" t="str">
        <v>SHOP</v>
      </c>
    </row>
    <row r="1322" spans="1:8" x14ac:dyDescent="0.25">
      <c r="A1322" s="90">
        <v>45755</v>
      </c>
      <c r="B1322" s="91" t="str">
        <v>UN 1418</v>
      </c>
      <c r="C1322" s="92" t="str">
        <v>FRONT WHEEL CAP 3 HOLE INTER</v>
      </c>
      <c r="D1322" s="132">
        <v>1719</v>
      </c>
      <c r="E1322" s="92">
        <v>10</v>
      </c>
      <c r="F1322" s="92" t="str">
        <v>PCS</v>
      </c>
      <c r="G1322" s="92" t="str">
        <v>OUTWARD</v>
      </c>
      <c r="H1322" s="93" t="str">
        <v>SHOP</v>
      </c>
    </row>
    <row r="1323" spans="1:8" x14ac:dyDescent="0.25">
      <c r="A1323" s="94">
        <v>45755</v>
      </c>
      <c r="B1323" s="95" t="str">
        <v>UN 2422</v>
      </c>
      <c r="C1323" s="80" t="str">
        <v xml:space="preserve">SUCTION FILTER NORMAL INTER DI  </v>
      </c>
      <c r="D1323" s="133">
        <v>1719</v>
      </c>
      <c r="E1323" s="80">
        <v>12</v>
      </c>
      <c r="F1323" s="80" t="str">
        <v>PCS</v>
      </c>
      <c r="G1323" s="80" t="str">
        <v>OUTWARD</v>
      </c>
      <c r="H1323" s="96" t="str">
        <v>SHOP</v>
      </c>
    </row>
    <row r="1324" spans="1:8" x14ac:dyDescent="0.25">
      <c r="A1324" s="90">
        <v>45755</v>
      </c>
      <c r="B1324" s="91">
        <v>1280359100</v>
      </c>
      <c r="C1324" s="92" t="str">
        <v>P.P ASSY MAHINDRA D/F</v>
      </c>
      <c r="D1324" s="132">
        <v>1721</v>
      </c>
      <c r="E1324" s="92">
        <v>2</v>
      </c>
      <c r="F1324" s="92" t="str">
        <v>PCS</v>
      </c>
      <c r="G1324" s="92" t="str">
        <v>OUTWARD</v>
      </c>
      <c r="H1324" s="93" t="str">
        <v>SHOP</v>
      </c>
    </row>
    <row r="1325" spans="1:8" x14ac:dyDescent="0.25">
      <c r="A1325" s="94">
        <v>45755</v>
      </c>
      <c r="B1325" s="95" t="str">
        <v>LOWER LINK ASSY SWARAJ 855 (LH)</v>
      </c>
      <c r="C1325" s="80" t="str">
        <v>LOWER LINK ASSY SWARAJ 855 (LH)</v>
      </c>
      <c r="D1325" s="133">
        <v>1721</v>
      </c>
      <c r="E1325" s="80">
        <v>2</v>
      </c>
      <c r="F1325" s="80" t="str">
        <v>PCS</v>
      </c>
      <c r="G1325" s="80" t="str">
        <v>OUTWARD</v>
      </c>
      <c r="H1325" s="96" t="str">
        <v>SHOP</v>
      </c>
    </row>
    <row r="1326" spans="1:8" x14ac:dyDescent="0.25">
      <c r="A1326" s="90">
        <v>45755</v>
      </c>
      <c r="B1326" s="91" t="str">
        <v>LOWER LINK ASSY SWARAJ 855 (RH)</v>
      </c>
      <c r="C1326" s="92" t="str">
        <v>LOWER LINK ASSY SWARAJ 855 (RH)</v>
      </c>
      <c r="D1326" s="132">
        <v>1721</v>
      </c>
      <c r="E1326" s="92">
        <v>2</v>
      </c>
      <c r="F1326" s="92" t="str">
        <v>PCS</v>
      </c>
      <c r="G1326" s="92" t="str">
        <v>OUTWARD</v>
      </c>
      <c r="H1326" s="93" t="str">
        <v>SHOP</v>
      </c>
    </row>
    <row r="1327" spans="1:8" x14ac:dyDescent="0.25">
      <c r="A1327" s="94">
        <v>45755</v>
      </c>
      <c r="B1327" s="95" t="str">
        <v>UN 2616</v>
      </c>
      <c r="C1327" s="80" t="str">
        <v xml:space="preserve">LOWER LINK ASSY 3 DI (O.E) 585 DI  </v>
      </c>
      <c r="D1327" s="133">
        <v>1721</v>
      </c>
      <c r="E1327" s="80">
        <v>2</v>
      </c>
      <c r="F1327" s="80" t="str">
        <v>PCS</v>
      </c>
      <c r="G1327" s="80" t="str">
        <v>OUTWARD</v>
      </c>
      <c r="H1327" s="96" t="str">
        <v>SHOP</v>
      </c>
    </row>
    <row r="1328" spans="1:8" x14ac:dyDescent="0.25">
      <c r="A1328" s="90">
        <v>45755</v>
      </c>
      <c r="B1328" s="91" t="str">
        <v>UN 2615</v>
      </c>
      <c r="C1328" s="92" t="str">
        <v xml:space="preserve">LOWER LINK ASSY 4 DI (O.E) 585 DI  </v>
      </c>
      <c r="D1328" s="132">
        <v>1721</v>
      </c>
      <c r="E1328" s="92">
        <v>2</v>
      </c>
      <c r="F1328" s="92" t="str">
        <v>PCS</v>
      </c>
      <c r="G1328" s="92" t="str">
        <v>OUTWARD</v>
      </c>
      <c r="H1328" s="93" t="str">
        <v>SHOP</v>
      </c>
    </row>
    <row r="1329" spans="1:8" x14ac:dyDescent="0.25">
      <c r="A1329" s="94">
        <v>45755</v>
      </c>
      <c r="B1329" s="95" t="str">
        <v>LOWER LINK ASSY JOHN DEERE 5310 SMALL</v>
      </c>
      <c r="C1329" s="80" t="str">
        <v>LOWER LINK ASSY JOHN DEERE 5310 SMALL</v>
      </c>
      <c r="D1329" s="133">
        <v>1721</v>
      </c>
      <c r="E1329" s="80">
        <v>2</v>
      </c>
      <c r="F1329" s="80" t="str">
        <v>PCS</v>
      </c>
      <c r="G1329" s="80" t="str">
        <v>OUTWARD</v>
      </c>
      <c r="H1329" s="96" t="str">
        <v>SHOP</v>
      </c>
    </row>
    <row r="1330" spans="1:8" x14ac:dyDescent="0.25">
      <c r="A1330" s="90">
        <v>45755</v>
      </c>
      <c r="B1330" s="91" t="str">
        <v>GK 1239</v>
      </c>
      <c r="C1330" s="92" t="str">
        <v>HYD. FILTER ARJUN (BRASS MESH ) SPIN ON</v>
      </c>
      <c r="D1330" s="132">
        <v>1712</v>
      </c>
      <c r="E1330" s="92">
        <v>10</v>
      </c>
      <c r="F1330" s="92" t="str">
        <v>PCS</v>
      </c>
      <c r="G1330" s="92" t="str">
        <v>OUTWARD</v>
      </c>
      <c r="H1330" s="93" t="str">
        <v>SHOP</v>
      </c>
    </row>
    <row r="1331" spans="1:8" x14ac:dyDescent="0.25">
      <c r="A1331" s="94">
        <v>45755</v>
      </c>
      <c r="B1331" s="95" t="str">
        <v>UN 1321</v>
      </c>
      <c r="C1331" s="80" t="str">
        <v>WATER PUMP ASSEMBLY INTER DI</v>
      </c>
      <c r="D1331" s="133">
        <v>1712</v>
      </c>
      <c r="E1331" s="80">
        <v>2</v>
      </c>
      <c r="F1331" s="80" t="str">
        <v>PCS</v>
      </c>
      <c r="G1331" s="80" t="str">
        <v>OUTWARD</v>
      </c>
      <c r="H1331" s="96" t="str">
        <v>SHOP</v>
      </c>
    </row>
    <row r="1332" spans="1:8" x14ac:dyDescent="0.25">
      <c r="A1332" s="90">
        <v>45755</v>
      </c>
      <c r="B1332" s="91" t="str">
        <v>UN 1151</v>
      </c>
      <c r="C1332" s="92" t="str">
        <v>PRE CLEANER ASSEMBLY PVC B/P</v>
      </c>
      <c r="D1332" s="132">
        <v>1712</v>
      </c>
      <c r="E1332" s="92">
        <v>10</v>
      </c>
      <c r="F1332" s="92" t="str">
        <v>PCS</v>
      </c>
      <c r="G1332" s="92" t="str">
        <v>OUTWARD</v>
      </c>
      <c r="H1332" s="93" t="str">
        <v>SHOP</v>
      </c>
    </row>
    <row r="1333" spans="1:8" x14ac:dyDescent="0.25">
      <c r="A1333" s="94">
        <v>45755</v>
      </c>
      <c r="B1333" s="95" t="str">
        <v>UN 1144</v>
      </c>
      <c r="C1333" s="80" t="str">
        <v>AIR CLEANER ASSEMBLY INTER DI</v>
      </c>
      <c r="D1333" s="133">
        <v>1712</v>
      </c>
      <c r="E1333" s="80">
        <v>10</v>
      </c>
      <c r="F1333" s="80" t="str">
        <v>PCS</v>
      </c>
      <c r="G1333" s="80" t="str">
        <v>OUTWARD</v>
      </c>
      <c r="H1333" s="96" t="str">
        <v>SHOP</v>
      </c>
    </row>
    <row r="1334" spans="1:8" x14ac:dyDescent="0.25">
      <c r="A1334" s="90">
        <v>45755</v>
      </c>
      <c r="B1334" s="91" t="str">
        <v>UN 2832</v>
      </c>
      <c r="C1334" s="92" t="str">
        <v xml:space="preserve">RADIATOR BOLT INTER  </v>
      </c>
      <c r="D1334" s="132">
        <v>1712</v>
      </c>
      <c r="E1334" s="92">
        <v>12</v>
      </c>
      <c r="F1334" s="92" t="str">
        <v>PCS</v>
      </c>
      <c r="G1334" s="92" t="str">
        <v>OUTWARD</v>
      </c>
      <c r="H1334" s="93" t="str">
        <v>SHOP</v>
      </c>
    </row>
    <row r="1335" spans="1:8" x14ac:dyDescent="0.25">
      <c r="A1335" s="94">
        <v>45755</v>
      </c>
      <c r="B1335" s="95" t="str">
        <v>UN 2446</v>
      </c>
      <c r="C1335" s="80" t="str">
        <v xml:space="preserve">HYDRAULIC LEVER STRAIGHT MKM  </v>
      </c>
      <c r="D1335" s="133">
        <v>1712</v>
      </c>
      <c r="E1335" s="80">
        <v>6</v>
      </c>
      <c r="F1335" s="80" t="str">
        <v>PCS</v>
      </c>
      <c r="G1335" s="80" t="str">
        <v>OUTWARD</v>
      </c>
      <c r="H1335" s="96" t="str">
        <v>SHOP</v>
      </c>
    </row>
    <row r="1336" spans="1:8" x14ac:dyDescent="0.25">
      <c r="A1336" s="90">
        <v>45755</v>
      </c>
      <c r="B1336" s="91" t="str">
        <v>UN 1433 A/GK 1079 A</v>
      </c>
      <c r="C1336" s="92" t="str">
        <v>FRONT STUB AXLE RH MKM</v>
      </c>
      <c r="D1336" s="132">
        <v>1712</v>
      </c>
      <c r="E1336" s="92">
        <v>4</v>
      </c>
      <c r="F1336" s="92" t="str">
        <v>PCS</v>
      </c>
      <c r="G1336" s="92" t="str">
        <v>OUTWARD</v>
      </c>
      <c r="H1336" s="93" t="str">
        <v>SHOP</v>
      </c>
    </row>
    <row r="1337" spans="1:8" x14ac:dyDescent="0.25">
      <c r="A1337" s="94">
        <v>45755</v>
      </c>
      <c r="B1337" s="95" t="str">
        <v>UN 1433/GK 1079</v>
      </c>
      <c r="C1337" s="80" t="str">
        <v>FRONT STUB AXLE LH MKM</v>
      </c>
      <c r="D1337" s="133">
        <v>1712</v>
      </c>
      <c r="E1337" s="80">
        <v>4</v>
      </c>
      <c r="F1337" s="80" t="str">
        <v>PCS</v>
      </c>
      <c r="G1337" s="80" t="str">
        <v>OUTWARD</v>
      </c>
      <c r="H1337" s="96" t="str">
        <v>SHOP</v>
      </c>
    </row>
    <row r="1338" spans="1:8" x14ac:dyDescent="0.25">
      <c r="A1338" s="90">
        <v>45755</v>
      </c>
      <c r="B1338" s="91" t="str">
        <v>GK 1073 A/UN 1426 A</v>
      </c>
      <c r="C1338" s="92" t="str">
        <v>FRONT STUB AXLE RH NST</v>
      </c>
      <c r="D1338" s="132">
        <v>1712</v>
      </c>
      <c r="E1338" s="92">
        <v>6</v>
      </c>
      <c r="F1338" s="92" t="str">
        <v>PCS</v>
      </c>
      <c r="G1338" s="92" t="str">
        <v>OUTWARD</v>
      </c>
      <c r="H1338" s="93" t="str">
        <v>SHOP</v>
      </c>
    </row>
    <row r="1339" spans="1:8" x14ac:dyDescent="0.25">
      <c r="A1339" s="94">
        <v>45755</v>
      </c>
      <c r="B1339" s="95" t="str">
        <v>UN 1431 A/GK 1076 A</v>
      </c>
      <c r="C1339" s="80" t="str">
        <v>FRONT STUB AXLE RH YUVO</v>
      </c>
      <c r="D1339" s="133">
        <v>1712</v>
      </c>
      <c r="E1339" s="80">
        <v>2</v>
      </c>
      <c r="F1339" s="80" t="str">
        <v>PCS</v>
      </c>
      <c r="G1339" s="80" t="str">
        <v>OUTWARD</v>
      </c>
      <c r="H1339" s="96" t="str">
        <v>SHOP</v>
      </c>
    </row>
    <row r="1340" spans="1:8" x14ac:dyDescent="0.25">
      <c r="A1340" s="90">
        <v>45755</v>
      </c>
      <c r="B1340" s="91" t="str">
        <v>UN 1431/GK 1076</v>
      </c>
      <c r="C1340" s="92" t="str">
        <v>FRONT STUB AXLE LH YUVO</v>
      </c>
      <c r="D1340" s="132">
        <v>1712</v>
      </c>
      <c r="E1340" s="92">
        <v>2</v>
      </c>
      <c r="F1340" s="92" t="str">
        <v>PCS</v>
      </c>
      <c r="G1340" s="92" t="str">
        <v>OUTWARD</v>
      </c>
      <c r="H1340" s="93" t="str">
        <v>SHOP</v>
      </c>
    </row>
    <row r="1341" spans="1:8" x14ac:dyDescent="0.25">
      <c r="A1341" s="94">
        <v>45755</v>
      </c>
      <c r="B1341" s="95" t="str">
        <v>UN 1425 A/GK 1077 A</v>
      </c>
      <c r="C1341" s="80" t="str">
        <v>FRONT STUB AXLE RH YUVO (POWER STG)</v>
      </c>
      <c r="D1341" s="133">
        <v>1712</v>
      </c>
      <c r="E1341" s="80">
        <v>6</v>
      </c>
      <c r="F1341" s="80" t="str">
        <v>PCS</v>
      </c>
      <c r="G1341" s="80" t="str">
        <v>OUTWARD</v>
      </c>
      <c r="H1341" s="96" t="str">
        <v>SHOP</v>
      </c>
    </row>
    <row r="1342" spans="1:8" x14ac:dyDescent="0.25">
      <c r="A1342" s="90">
        <v>45755</v>
      </c>
      <c r="B1342" s="91" t="str">
        <v>UN 1425/GK 1077</v>
      </c>
      <c r="C1342" s="92" t="str">
        <v>FRONT STUB AXLE LH YUVO (POWER STG)</v>
      </c>
      <c r="D1342" s="132">
        <v>1712</v>
      </c>
      <c r="E1342" s="92">
        <v>6</v>
      </c>
      <c r="F1342" s="92" t="str">
        <v>PCS</v>
      </c>
      <c r="G1342" s="92" t="str">
        <v>OUTWARD</v>
      </c>
      <c r="H1342" s="93" t="str">
        <v>SHOP</v>
      </c>
    </row>
    <row r="1343" spans="1:8" x14ac:dyDescent="0.25">
      <c r="A1343" s="94">
        <v>45755</v>
      </c>
      <c r="B1343" s="95" t="str">
        <v>GK 2501</v>
      </c>
      <c r="C1343" s="80" t="str">
        <v>TROLLEY MALE FEMALE EICHER (PUSH TYPE)</v>
      </c>
      <c r="D1343" s="133">
        <v>1716</v>
      </c>
      <c r="E1343" s="80">
        <v>11</v>
      </c>
      <c r="F1343" s="80" t="str">
        <v>PCS</v>
      </c>
      <c r="G1343" s="80" t="str">
        <v>OUTWARD</v>
      </c>
      <c r="H1343" s="96" t="str">
        <v>VENKATA SAI TRACTOR</v>
      </c>
    </row>
    <row r="1344" spans="1:8" x14ac:dyDescent="0.25">
      <c r="A1344" s="90">
        <v>45755</v>
      </c>
      <c r="B1344" s="91" t="str">
        <v>UN 1433 A/GK 1079 A</v>
      </c>
      <c r="C1344" s="92" t="str">
        <v>FRONT STUB AXLE RH MKM</v>
      </c>
      <c r="D1344" s="132">
        <v>1716</v>
      </c>
      <c r="E1344" s="92">
        <v>3</v>
      </c>
      <c r="F1344" s="92" t="str">
        <v>PCS</v>
      </c>
      <c r="G1344" s="92" t="str">
        <v>OUTWARD</v>
      </c>
      <c r="H1344" s="93" t="str">
        <v>VENKATA SAI TRACTOR</v>
      </c>
    </row>
    <row r="1345" spans="1:8" x14ac:dyDescent="0.25">
      <c r="A1345" s="94">
        <v>45755</v>
      </c>
      <c r="B1345" s="95" t="str">
        <v>UN 1433/GK 1079</v>
      </c>
      <c r="C1345" s="80" t="str">
        <v>FRONT STUB AXLE LH MKM</v>
      </c>
      <c r="D1345" s="133">
        <v>1716</v>
      </c>
      <c r="E1345" s="80">
        <v>5</v>
      </c>
      <c r="F1345" s="80" t="str">
        <v>PCS</v>
      </c>
      <c r="G1345" s="80" t="str">
        <v>OUTWARD</v>
      </c>
      <c r="H1345" s="96" t="str">
        <v>VENKATA SAI TRACTOR</v>
      </c>
    </row>
    <row r="1346" spans="1:8" x14ac:dyDescent="0.25">
      <c r="A1346" s="90">
        <v>45755</v>
      </c>
      <c r="B1346" s="91" t="str">
        <v>GK 2423</v>
      </c>
      <c r="C1346" s="92" t="str">
        <v>TROLLEY PIPE 50''   EPDM WITH SPRING</v>
      </c>
      <c r="D1346" s="132">
        <v>1716</v>
      </c>
      <c r="E1346" s="92">
        <v>50</v>
      </c>
      <c r="F1346" s="92" t="str">
        <v>PCS</v>
      </c>
      <c r="G1346" s="92" t="str">
        <v>OUTWARD</v>
      </c>
      <c r="H1346" s="93" t="str">
        <v>VENKATA SAI TRACTOR</v>
      </c>
    </row>
    <row r="1347" spans="1:8" x14ac:dyDescent="0.25">
      <c r="A1347" s="94">
        <v>45755</v>
      </c>
      <c r="B1347" s="95" t="str">
        <v>GK 2413</v>
      </c>
      <c r="C1347" s="80" t="str">
        <v>TROLLEY PIPE 50''   EPDM (MALE + FEMALE)</v>
      </c>
      <c r="D1347" s="133">
        <v>1716</v>
      </c>
      <c r="E1347" s="80">
        <v>30</v>
      </c>
      <c r="F1347" s="80" t="str">
        <v>PCS</v>
      </c>
      <c r="G1347" s="80" t="str">
        <v>OUTWARD</v>
      </c>
      <c r="H1347" s="96" t="str">
        <v>VENKATA SAI TRACTOR</v>
      </c>
    </row>
    <row r="1348" spans="1:8" x14ac:dyDescent="0.25">
      <c r="A1348" s="90">
        <v>45755</v>
      </c>
      <c r="B1348" s="91" t="str">
        <v>GK 2424</v>
      </c>
      <c r="C1348" s="92" t="str">
        <v>TROLLEY PIPE 60''   EPDM WITH SPRING</v>
      </c>
      <c r="D1348" s="132">
        <v>1716</v>
      </c>
      <c r="E1348" s="92">
        <v>20</v>
      </c>
      <c r="F1348" s="92" t="str">
        <v>PCS</v>
      </c>
      <c r="G1348" s="92" t="str">
        <v>OUTWARD</v>
      </c>
      <c r="H1348" s="93" t="str">
        <v>VENKATA SAI TRACTOR</v>
      </c>
    </row>
    <row r="1349" spans="1:8" x14ac:dyDescent="0.25">
      <c r="A1349" s="94">
        <v>45755</v>
      </c>
      <c r="B1349" s="95" t="str">
        <v>DS 679</v>
      </c>
      <c r="C1349" s="80" t="str">
        <v xml:space="preserve"> REAR AXLE SWARAJ 735 SMALL PLATE 17 T. 6211-6212</v>
      </c>
      <c r="D1349" s="133">
        <v>1695</v>
      </c>
      <c r="E1349" s="80">
        <v>12</v>
      </c>
      <c r="F1349" s="80" t="str">
        <v>PCS</v>
      </c>
      <c r="G1349" s="80" t="str">
        <v>OUTWARD</v>
      </c>
      <c r="H1349" s="96" t="str">
        <v>V.R AUTO PRODUCTS</v>
      </c>
    </row>
    <row r="1350" spans="1:8" x14ac:dyDescent="0.25">
      <c r="A1350" s="90">
        <v>45754</v>
      </c>
      <c r="B1350" s="91" t="str">
        <v>UN 2943</v>
      </c>
      <c r="C1350" s="92" t="str">
        <v xml:space="preserve">BONNET BEEDING EPDM INTER DI  </v>
      </c>
      <c r="D1350" s="132">
        <v>1717</v>
      </c>
      <c r="E1350" s="92">
        <v>30</v>
      </c>
      <c r="F1350" s="92" t="str">
        <v>PCS</v>
      </c>
      <c r="G1350" s="92" t="str">
        <v>OUTWARD</v>
      </c>
      <c r="H1350" s="93" t="str">
        <v>SHOP</v>
      </c>
    </row>
    <row r="1351" spans="1:8" x14ac:dyDescent="0.25">
      <c r="A1351" s="94">
        <v>45752</v>
      </c>
      <c r="B1351" s="95" t="str">
        <v>GK 1269</v>
      </c>
      <c r="C1351" s="80" t="str">
        <v>OIL FILTER SWARAJ 735 FE / 855 STEEL JALI</v>
      </c>
      <c r="D1351" s="133">
        <v>1706</v>
      </c>
      <c r="E1351" s="80">
        <v>10</v>
      </c>
      <c r="F1351" s="80" t="str">
        <v>PCS</v>
      </c>
      <c r="G1351" s="80" t="str">
        <v>OUTWARD</v>
      </c>
      <c r="H1351" s="96" t="str">
        <v>SHOP</v>
      </c>
    </row>
    <row r="1352" spans="1:8" x14ac:dyDescent="0.25">
      <c r="A1352" s="90">
        <v>45752</v>
      </c>
      <c r="B1352" s="91" t="str">
        <v>GK 1291</v>
      </c>
      <c r="C1352" s="92" t="str">
        <v>OIL FILTER SONALIKA  N/M SPIN ON (FORD TYPE)</v>
      </c>
      <c r="D1352" s="132">
        <v>1706</v>
      </c>
      <c r="E1352" s="92">
        <v>10</v>
      </c>
      <c r="F1352" s="92" t="str">
        <v>PCS</v>
      </c>
      <c r="G1352" s="92" t="str">
        <v>OUTWARD</v>
      </c>
      <c r="H1352" s="93" t="str">
        <v>SHOP</v>
      </c>
    </row>
    <row r="1353" spans="1:8" x14ac:dyDescent="0.25">
      <c r="A1353" s="94">
        <v>45752</v>
      </c>
      <c r="B1353" s="95" t="str">
        <v>1P 3055 3036 AOOOOB</v>
      </c>
      <c r="C1353" s="80" t="str">
        <v>HYD PUMP  EICHER VALTRA</v>
      </c>
      <c r="D1353" s="133">
        <v>1706</v>
      </c>
      <c r="E1353" s="80">
        <v>2</v>
      </c>
      <c r="F1353" s="80" t="str">
        <v>PCS</v>
      </c>
      <c r="G1353" s="80" t="str">
        <v>OUTWARD</v>
      </c>
      <c r="H1353" s="96" t="str">
        <v>SHOP</v>
      </c>
    </row>
    <row r="1354" spans="1:8" x14ac:dyDescent="0.25">
      <c r="A1354" s="90">
        <v>45752</v>
      </c>
      <c r="B1354" s="91" t="str">
        <v>UN 2412</v>
      </c>
      <c r="C1354" s="92" t="str">
        <v xml:space="preserve">HYDRAULIC PUMP ELBOW BIG INTER DI  </v>
      </c>
      <c r="D1354" s="132">
        <v>1697</v>
      </c>
      <c r="E1354" s="92">
        <v>10</v>
      </c>
      <c r="F1354" s="92" t="str">
        <v>PCS</v>
      </c>
      <c r="G1354" s="92" t="str">
        <v>OUTWARD</v>
      </c>
      <c r="H1354" s="93" t="str">
        <v xml:space="preserve">AAJAM </v>
      </c>
    </row>
    <row r="1355" spans="1:8" x14ac:dyDescent="0.25">
      <c r="A1355" s="94">
        <v>45752</v>
      </c>
      <c r="B1355" s="95" t="str">
        <v>GK 2440 A</v>
      </c>
      <c r="C1355" s="80" t="str">
        <v>TROLLEY PIPE FEMALE + BENJO T 36'' EPDM</v>
      </c>
      <c r="D1355" s="133">
        <v>1697</v>
      </c>
      <c r="E1355" s="80">
        <v>5</v>
      </c>
      <c r="F1355" s="80" t="str">
        <v>PCS</v>
      </c>
      <c r="G1355" s="80" t="str">
        <v>OUTWARD</v>
      </c>
      <c r="H1355" s="96" t="str">
        <v xml:space="preserve">AAJAM </v>
      </c>
    </row>
    <row r="1356" spans="1:8" x14ac:dyDescent="0.25">
      <c r="A1356" s="90">
        <v>45752</v>
      </c>
      <c r="B1356" s="91" t="str">
        <v>SPANDLE SHAFT HMT 3511</v>
      </c>
      <c r="C1356" s="92" t="str">
        <v>SPANDLE SHAFT HMT 3511</v>
      </c>
      <c r="D1356" s="132">
        <v>1703</v>
      </c>
      <c r="E1356" s="92">
        <v>10</v>
      </c>
      <c r="F1356" s="92" t="str">
        <v>PCS</v>
      </c>
      <c r="G1356" s="92" t="str">
        <v>OUTWARD</v>
      </c>
      <c r="H1356" s="93" t="str">
        <v>GOOD LUCK</v>
      </c>
    </row>
    <row r="1357" spans="1:8" x14ac:dyDescent="0.25">
      <c r="A1357" s="94">
        <v>45752</v>
      </c>
      <c r="B1357" s="95" t="str">
        <v>UN 1793</v>
      </c>
      <c r="C1357" s="80" t="str">
        <v>GEAR CATORI KIT IRON INTER</v>
      </c>
      <c r="D1357" s="133">
        <v>1703</v>
      </c>
      <c r="E1357" s="80">
        <v>10</v>
      </c>
      <c r="F1357" s="80" t="str">
        <v>SET</v>
      </c>
      <c r="G1357" s="80" t="str">
        <v>OUTWARD</v>
      </c>
      <c r="H1357" s="96" t="str">
        <v>GOOD LUCK</v>
      </c>
    </row>
    <row r="1358" spans="1:8" x14ac:dyDescent="0.25">
      <c r="A1358" s="90">
        <v>45752</v>
      </c>
      <c r="B1358" s="91" t="str">
        <v>UN 2479</v>
      </c>
      <c r="C1358" s="92" t="str">
        <v xml:space="preserve">LIFT PLUG KIT INTER DI  </v>
      </c>
      <c r="D1358" s="132">
        <v>1703</v>
      </c>
      <c r="E1358" s="92">
        <v>40</v>
      </c>
      <c r="F1358" s="92" t="str">
        <v>SET</v>
      </c>
      <c r="G1358" s="92" t="str">
        <v>OUTWARD</v>
      </c>
      <c r="H1358" s="93" t="str">
        <v>GOOD LUCK</v>
      </c>
    </row>
    <row r="1359" spans="1:8" x14ac:dyDescent="0.25">
      <c r="A1359" s="94">
        <v>45752</v>
      </c>
      <c r="B1359" s="95" t="str">
        <v>UN 2861</v>
      </c>
      <c r="C1359" s="80" t="str">
        <v>CLUTCH PADEL SPRING INTER</v>
      </c>
      <c r="D1359" s="133">
        <v>1703</v>
      </c>
      <c r="E1359" s="80">
        <v>42</v>
      </c>
      <c r="F1359" s="80" t="str">
        <v>PCS</v>
      </c>
      <c r="G1359" s="80" t="str">
        <v>OUTWARD</v>
      </c>
      <c r="H1359" s="96" t="str">
        <v>GOOD LUCK</v>
      </c>
    </row>
    <row r="1360" spans="1:8" x14ac:dyDescent="0.25">
      <c r="A1360" s="90">
        <v>45752</v>
      </c>
      <c r="B1360" s="91" t="str">
        <v>UN 1926</v>
      </c>
      <c r="C1360" s="92" t="str">
        <v>PTO LEVER ASSY THREAD TYPE INTER DI</v>
      </c>
      <c r="D1360" s="132">
        <v>1703</v>
      </c>
      <c r="E1360" s="92">
        <v>2</v>
      </c>
      <c r="F1360" s="92" t="str">
        <v>SET</v>
      </c>
      <c r="G1360" s="92" t="str">
        <v>OUTWARD</v>
      </c>
      <c r="H1360" s="93" t="str">
        <v>GOOD LUCK</v>
      </c>
    </row>
    <row r="1361" spans="1:8" x14ac:dyDescent="0.25">
      <c r="A1361" s="94">
        <v>45752</v>
      </c>
      <c r="B1361" s="95" t="str">
        <v>GK 903/UN 1413</v>
      </c>
      <c r="C1361" s="80" t="str">
        <v>FRONT WHEEL HUB NST</v>
      </c>
      <c r="D1361" s="133">
        <v>1703</v>
      </c>
      <c r="E1361" s="80">
        <v>2</v>
      </c>
      <c r="F1361" s="80" t="str">
        <v>PCS</v>
      </c>
      <c r="G1361" s="80" t="str">
        <v>OUTWARD</v>
      </c>
      <c r="H1361" s="96" t="str">
        <v>GOOD LUCK</v>
      </c>
    </row>
    <row r="1362" spans="1:8" x14ac:dyDescent="0.25">
      <c r="A1362" s="90">
        <v>45752</v>
      </c>
      <c r="B1362" s="91" t="str">
        <v>UN 2591</v>
      </c>
      <c r="C1362" s="92" t="str">
        <v xml:space="preserve">TOP LINK PIN TWO HOLE INTER DI  </v>
      </c>
      <c r="D1362" s="132">
        <v>1703</v>
      </c>
      <c r="E1362" s="92">
        <v>60</v>
      </c>
      <c r="F1362" s="92" t="str">
        <v>PCS</v>
      </c>
      <c r="G1362" s="92" t="str">
        <v>OUTWARD</v>
      </c>
      <c r="H1362" s="93" t="str">
        <v>GOOD LUCK</v>
      </c>
    </row>
    <row r="1363" spans="1:8" x14ac:dyDescent="0.25">
      <c r="A1363" s="94">
        <v>45752</v>
      </c>
      <c r="B1363" s="95" t="str">
        <v>UN 2590</v>
      </c>
      <c r="C1363" s="80" t="str">
        <v xml:space="preserve">TOP LINK PIN ONE HOLE INTER DI  </v>
      </c>
      <c r="D1363" s="133">
        <v>1703</v>
      </c>
      <c r="E1363" s="80">
        <v>60</v>
      </c>
      <c r="F1363" s="80" t="str">
        <v>PCS</v>
      </c>
      <c r="G1363" s="80" t="str">
        <v>OUTWARD</v>
      </c>
      <c r="H1363" s="96" t="str">
        <v>GOOD LUCK</v>
      </c>
    </row>
    <row r="1364" spans="1:8" x14ac:dyDescent="0.25">
      <c r="A1364" s="90">
        <v>45752</v>
      </c>
      <c r="B1364" s="91" t="str">
        <v>UN 1744</v>
      </c>
      <c r="C1364" s="92" t="str">
        <v>CLUTCH HUB INTER</v>
      </c>
      <c r="D1364" s="132">
        <v>1703</v>
      </c>
      <c r="E1364" s="92">
        <v>5</v>
      </c>
      <c r="F1364" s="92" t="str">
        <v>PCS</v>
      </c>
      <c r="G1364" s="92" t="str">
        <v>OUTWARD</v>
      </c>
      <c r="H1364" s="93" t="str">
        <v>GOOD LUCK</v>
      </c>
    </row>
    <row r="1365" spans="1:8" x14ac:dyDescent="0.25">
      <c r="A1365" s="94">
        <v>45752</v>
      </c>
      <c r="B1365" s="95" t="str">
        <v>RC 90718 DP</v>
      </c>
      <c r="C1365" s="80" t="str">
        <v>CLUTCH PLATE SARPANCH 5 SPRING</v>
      </c>
      <c r="D1365" s="133">
        <v>1703</v>
      </c>
      <c r="E1365" s="80">
        <v>4</v>
      </c>
      <c r="F1365" s="80" t="str">
        <v>PCS</v>
      </c>
      <c r="G1365" s="80" t="str">
        <v>OUTWARD</v>
      </c>
      <c r="H1365" s="96" t="str">
        <v>GOOD LUCK</v>
      </c>
    </row>
    <row r="1366" spans="1:8" x14ac:dyDescent="0.25">
      <c r="A1366" s="90">
        <v>45752</v>
      </c>
      <c r="B1366" s="91" t="str">
        <v>RC 90718 CA</v>
      </c>
      <c r="C1366" s="92" t="str">
        <v>PRESSURE PLATE ASSY DIAPHRAGM TYPE</v>
      </c>
      <c r="D1366" s="132">
        <v>1703</v>
      </c>
      <c r="E1366" s="92">
        <v>6</v>
      </c>
      <c r="F1366" s="92" t="str">
        <v>SET</v>
      </c>
      <c r="G1366" s="92" t="str">
        <v>OUTWARD</v>
      </c>
      <c r="H1366" s="93" t="str">
        <v>GOOD LUCK</v>
      </c>
    </row>
    <row r="1367" spans="1:8" x14ac:dyDescent="0.25">
      <c r="A1367" s="94">
        <v>45755</v>
      </c>
      <c r="B1367" s="95" t="str">
        <v>R1100173</v>
      </c>
      <c r="C1367" s="80" t="str">
        <v>P.P ASSY SW/SK 11" W/O RELASE PLATE</v>
      </c>
      <c r="D1367" s="133">
        <v>2607</v>
      </c>
      <c r="E1367" s="80">
        <v>6</v>
      </c>
      <c r="F1367" s="80" t="str">
        <v>PCS</v>
      </c>
      <c r="G1367" s="80" t="str">
        <v>INWARD</v>
      </c>
      <c r="H1367" s="96" t="str">
        <v/>
      </c>
    </row>
    <row r="1368" spans="1:8" x14ac:dyDescent="0.25">
      <c r="A1368" s="90">
        <v>45755</v>
      </c>
      <c r="B1368" s="91" t="str">
        <v>R1100120</v>
      </c>
      <c r="C1368" s="92" t="str">
        <v>PRESSURE PLATE ASSY M.M 434/444 DI</v>
      </c>
      <c r="D1368" s="132">
        <v>2606</v>
      </c>
      <c r="E1368" s="92">
        <v>6</v>
      </c>
      <c r="F1368" s="92" t="str">
        <v>PCS</v>
      </c>
      <c r="G1368" s="92" t="str">
        <v>INWARD</v>
      </c>
      <c r="H1368" s="93" t="str">
        <v/>
      </c>
    </row>
    <row r="1369" spans="1:8" x14ac:dyDescent="0.25">
      <c r="A1369" s="94">
        <v>45755</v>
      </c>
      <c r="B1369" s="95" t="str">
        <v>R9167</v>
      </c>
      <c r="C1369" s="80" t="str">
        <v>CLUTCH PLATE EICHER 241 9.25" ASBESTOS</v>
      </c>
      <c r="D1369" s="133">
        <v>2605</v>
      </c>
      <c r="E1369" s="80">
        <v>10</v>
      </c>
      <c r="F1369" s="80" t="str">
        <v>PCS</v>
      </c>
      <c r="G1369" s="80" t="str">
        <v>INWARD</v>
      </c>
      <c r="H1369" s="96" t="str">
        <v/>
      </c>
    </row>
    <row r="1370" spans="1:8" x14ac:dyDescent="0.25">
      <c r="A1370" s="90">
        <v>45755</v>
      </c>
      <c r="B1370" s="91" t="str">
        <v>R12029</v>
      </c>
      <c r="C1370" s="92" t="str">
        <v>CLUTCH P. MF245 CUPA TYPE 12" ASBESTOS</v>
      </c>
      <c r="D1370" s="132">
        <v>2604</v>
      </c>
      <c r="E1370" s="92">
        <v>10</v>
      </c>
      <c r="F1370" s="92" t="str">
        <v>PCS</v>
      </c>
      <c r="G1370" s="92" t="str">
        <v>INWARD</v>
      </c>
      <c r="H1370" s="93" t="str">
        <v/>
      </c>
    </row>
    <row r="1371" spans="1:8" x14ac:dyDescent="0.25">
      <c r="A1371" s="94">
        <v>45755</v>
      </c>
      <c r="B1371" s="95" t="str">
        <v>R10026</v>
      </c>
      <c r="C1371" s="80" t="str">
        <v>PTO PLATE W/SPRING MF-245 10"ASBESTOS</v>
      </c>
      <c r="D1371" s="133">
        <v>2603</v>
      </c>
      <c r="E1371" s="80">
        <v>10</v>
      </c>
      <c r="F1371" s="80" t="str">
        <v>PCS</v>
      </c>
      <c r="G1371" s="80" t="str">
        <v>INWARD</v>
      </c>
      <c r="H1371" s="96" t="str">
        <v/>
      </c>
    </row>
    <row r="1372" spans="1:8" x14ac:dyDescent="0.25">
      <c r="A1372" s="90">
        <v>45755</v>
      </c>
      <c r="B1372" s="91" t="str">
        <v>ARSK5122</v>
      </c>
      <c r="C1372" s="92" t="str">
        <v>P.P ASSY ESCORT 355/340 (11")</v>
      </c>
      <c r="D1372" s="132">
        <v>2602</v>
      </c>
      <c r="E1372" s="92">
        <v>3</v>
      </c>
      <c r="F1372" s="92" t="str">
        <v>PCS</v>
      </c>
      <c r="G1372" s="92" t="str">
        <v>INWARD</v>
      </c>
      <c r="H1372" s="93" t="str">
        <v/>
      </c>
    </row>
    <row r="1373" spans="1:8" x14ac:dyDescent="0.25">
      <c r="A1373" s="94">
        <v>45755</v>
      </c>
      <c r="B1373" s="95" t="str">
        <v>ARSK5123</v>
      </c>
      <c r="C1373" s="80" t="str">
        <v>PP ASSY FRAMTRAC-FORD 3600/3000 11"</v>
      </c>
      <c r="D1373" s="133">
        <v>2601</v>
      </c>
      <c r="E1373" s="80">
        <v>21</v>
      </c>
      <c r="F1373" s="80" t="str">
        <v>PCS</v>
      </c>
      <c r="G1373" s="80" t="str">
        <v>INWARD</v>
      </c>
      <c r="H1373" s="96" t="str">
        <v/>
      </c>
    </row>
    <row r="1374" spans="1:8" x14ac:dyDescent="0.25">
      <c r="A1374" s="90">
        <v>45755</v>
      </c>
      <c r="B1374" s="91" t="str">
        <v>ARSK4430</v>
      </c>
      <c r="C1374" s="92" t="str">
        <v>C PLAT SKDI35/DI730 VALEOF410 FAC11"</v>
      </c>
      <c r="D1374" s="132">
        <v>2600</v>
      </c>
      <c r="E1374" s="92">
        <v>10</v>
      </c>
      <c r="F1374" s="92" t="str">
        <v>PCS</v>
      </c>
      <c r="G1374" s="92" t="str">
        <v>INWARD</v>
      </c>
      <c r="H1374" s="93" t="str">
        <v/>
      </c>
    </row>
    <row r="1375" spans="1:8" x14ac:dyDescent="0.25">
      <c r="A1375" s="94">
        <v>45755</v>
      </c>
      <c r="B1375" s="95" t="str">
        <v>R10019</v>
      </c>
      <c r="C1375" s="80" t="str">
        <v>CLUTCH PLATE INTER/MF P-3 10" ASB</v>
      </c>
      <c r="D1375" s="133">
        <v>2599</v>
      </c>
      <c r="E1375" s="80">
        <v>20</v>
      </c>
      <c r="F1375" s="80" t="str">
        <v>PCS</v>
      </c>
      <c r="G1375" s="80" t="str">
        <v>INWARD</v>
      </c>
      <c r="H1375" s="96" t="str">
        <v/>
      </c>
    </row>
    <row r="1376" spans="1:8" x14ac:dyDescent="0.25">
      <c r="A1376" s="90">
        <v>45755</v>
      </c>
      <c r="B1376" s="91" t="str">
        <v>R11061</v>
      </c>
      <c r="C1376" s="92" t="str">
        <v>CLUTCH PLATE EICHER 485 (N/A)</v>
      </c>
      <c r="D1376" s="132">
        <v>2598</v>
      </c>
      <c r="E1376" s="92">
        <v>10</v>
      </c>
      <c r="F1376" s="92" t="str">
        <v>PCS</v>
      </c>
      <c r="G1376" s="92" t="str">
        <v>INWARD</v>
      </c>
      <c r="H1376" s="93" t="str">
        <v/>
      </c>
    </row>
    <row r="1377" spans="1:8" x14ac:dyDescent="0.25">
      <c r="A1377" s="94">
        <v>45755</v>
      </c>
      <c r="B1377" s="95" t="str">
        <v>R11124</v>
      </c>
      <c r="C1377" s="80" t="str">
        <v>PTO PLATE EICHER 21 TEETH , 11"</v>
      </c>
      <c r="D1377" s="133">
        <v>2597</v>
      </c>
      <c r="E1377" s="80">
        <v>5</v>
      </c>
      <c r="F1377" s="80" t="str">
        <v>PCS</v>
      </c>
      <c r="G1377" s="80" t="str">
        <v>INWARD</v>
      </c>
      <c r="H1377" s="96" t="str">
        <v/>
      </c>
    </row>
    <row r="1378" spans="1:8" x14ac:dyDescent="0.25">
      <c r="A1378" s="90">
        <v>45755</v>
      </c>
      <c r="B1378" s="91" t="str">
        <v>R1100551</v>
      </c>
      <c r="C1378" s="92" t="str">
        <v>P.P ASSY EICHER 485 11" D/F TYPE</v>
      </c>
      <c r="D1378" s="132">
        <v>2596</v>
      </c>
      <c r="E1378" s="92">
        <v>10</v>
      </c>
      <c r="F1378" s="92" t="str">
        <v>PCS</v>
      </c>
      <c r="G1378" s="92" t="str">
        <v>INWARD</v>
      </c>
      <c r="H1378" s="93" t="str">
        <v/>
      </c>
    </row>
    <row r="1379" spans="1:8" x14ac:dyDescent="0.25">
      <c r="A1379" s="94">
        <v>45755</v>
      </c>
      <c r="B1379" s="95">
        <v>6283571090</v>
      </c>
      <c r="C1379" s="80" t="str">
        <v>DC ASSY NH W/5 FAN, 19T MAIN &amp; ROUND PTO</v>
      </c>
      <c r="D1379" s="133">
        <v>2595</v>
      </c>
      <c r="E1379" s="80">
        <v>4</v>
      </c>
      <c r="F1379" s="80" t="str">
        <v>PCS</v>
      </c>
      <c r="G1379" s="80" t="str">
        <v>INWARD</v>
      </c>
      <c r="H1379" s="96" t="str">
        <v/>
      </c>
    </row>
    <row r="1380" spans="1:8" x14ac:dyDescent="0.25">
      <c r="A1380" s="90">
        <v>45755</v>
      </c>
      <c r="B1380" s="91" t="str">
        <v>09RLP050</v>
      </c>
      <c r="C1380" s="92" t="str">
        <v>RELASE PLATE INTER 10"</v>
      </c>
      <c r="D1380" s="132">
        <v>2594</v>
      </c>
      <c r="E1380" s="92">
        <v>50</v>
      </c>
      <c r="F1380" s="92" t="str">
        <v>PCS</v>
      </c>
      <c r="G1380" s="92" t="str">
        <v>INWARD</v>
      </c>
      <c r="H1380" s="93" t="str">
        <v/>
      </c>
    </row>
    <row r="1381" spans="1:8" x14ac:dyDescent="0.25">
      <c r="A1381" s="94">
        <v>45755</v>
      </c>
      <c r="B1381" s="95" t="str">
        <v>12RLK735</v>
      </c>
      <c r="C1381" s="80" t="str">
        <v>CLUTCH KIT SONALIKA / SW 855</v>
      </c>
      <c r="D1381" s="133">
        <v>2593</v>
      </c>
      <c r="E1381" s="80">
        <v>20</v>
      </c>
      <c r="F1381" s="80" t="str">
        <v>PCS</v>
      </c>
      <c r="G1381" s="80" t="str">
        <v>INWARD</v>
      </c>
      <c r="H1381" s="96" t="str">
        <v/>
      </c>
    </row>
    <row r="1382" spans="1:8" x14ac:dyDescent="0.25">
      <c r="A1382" s="90">
        <v>45755</v>
      </c>
      <c r="B1382" s="91" t="str">
        <v>11RLK703</v>
      </c>
      <c r="C1382" s="92" t="str">
        <v>CLUTCH KIT MFDI/INTER DI /FORD FOR 11"P.PASSY M-12 NUT</v>
      </c>
      <c r="D1382" s="132">
        <v>2592</v>
      </c>
      <c r="E1382" s="92">
        <v>25</v>
      </c>
      <c r="F1382" s="92" t="str">
        <v>PCS</v>
      </c>
      <c r="G1382" s="92" t="str">
        <v>INWARD</v>
      </c>
      <c r="H1382" s="93" t="str">
        <v/>
      </c>
    </row>
    <row r="1383" spans="1:8" x14ac:dyDescent="0.25">
      <c r="A1383" s="94">
        <v>45755</v>
      </c>
      <c r="B1383" s="95" t="str">
        <v>12RSK160</v>
      </c>
      <c r="C1383" s="80" t="str">
        <v>CLUTCH SPRING KIT MF 245 (9 SPRING)</v>
      </c>
      <c r="D1383" s="133">
        <v>2591</v>
      </c>
      <c r="E1383" s="80">
        <v>20</v>
      </c>
      <c r="F1383" s="80" t="str">
        <v>PCS</v>
      </c>
      <c r="G1383" s="80" t="str">
        <v>INWARD</v>
      </c>
      <c r="H1383" s="96" t="str">
        <v/>
      </c>
    </row>
    <row r="1384" spans="1:8" x14ac:dyDescent="0.25">
      <c r="A1384" s="90">
        <v>45755</v>
      </c>
      <c r="B1384" s="91" t="str">
        <v>10RSK130</v>
      </c>
      <c r="C1384" s="92" t="str">
        <v>CLUTCH KIT MF 1035 / M&amp;M B275</v>
      </c>
      <c r="D1384" s="132">
        <v>2590</v>
      </c>
      <c r="E1384" s="92">
        <v>20</v>
      </c>
      <c r="F1384" s="92" t="str">
        <v>PCS</v>
      </c>
      <c r="G1384" s="92" t="str">
        <v>INWARD</v>
      </c>
      <c r="H1384" s="93" t="str">
        <v/>
      </c>
    </row>
    <row r="1385" spans="1:8" x14ac:dyDescent="0.25">
      <c r="A1385" s="94">
        <v>45755</v>
      </c>
      <c r="B1385" s="95" t="str">
        <v>12RLK733</v>
      </c>
      <c r="C1385" s="80" t="str">
        <v>CLUTCH KIT MF DUAL CLUTCH W/FINGER</v>
      </c>
      <c r="D1385" s="133">
        <v>2589</v>
      </c>
      <c r="E1385" s="80">
        <v>20</v>
      </c>
      <c r="F1385" s="80" t="str">
        <v>PCS</v>
      </c>
      <c r="G1385" s="80" t="str">
        <v>INWARD</v>
      </c>
      <c r="H1385" s="96" t="str">
        <v/>
      </c>
    </row>
    <row r="1386" spans="1:8" x14ac:dyDescent="0.25">
      <c r="A1386" s="90">
        <v>45755</v>
      </c>
      <c r="B1386" s="91" t="str">
        <v>11RLK700</v>
      </c>
      <c r="C1386" s="92" t="str">
        <v>CL KIT MAHINDRA 434/444/475-M10-NUT</v>
      </c>
      <c r="D1386" s="132">
        <v>2588</v>
      </c>
      <c r="E1386" s="92">
        <v>25</v>
      </c>
      <c r="F1386" s="92" t="str">
        <v>PCS</v>
      </c>
      <c r="G1386" s="92" t="str">
        <v>INWARD</v>
      </c>
      <c r="H1386" s="93" t="str">
        <v/>
      </c>
    </row>
    <row r="1387" spans="1:8" x14ac:dyDescent="0.25">
      <c r="A1387" s="94">
        <v>45754</v>
      </c>
      <c r="B1387" s="95" t="str">
        <v>WATER PUMP ASSEMBLY EURO POWERTRAC</v>
      </c>
      <c r="C1387" s="80" t="str">
        <v>WATER PUMP ASSEMBLY EURO POWERTRAC</v>
      </c>
      <c r="D1387" s="133">
        <v>2585</v>
      </c>
      <c r="E1387" s="80">
        <v>1</v>
      </c>
      <c r="F1387" s="80" t="str">
        <v>PCS</v>
      </c>
      <c r="G1387" s="80" t="str">
        <v>INWARD</v>
      </c>
      <c r="H1387" s="96" t="str">
        <v/>
      </c>
    </row>
    <row r="1388" spans="1:8" x14ac:dyDescent="0.25">
      <c r="A1388" s="90">
        <v>45755</v>
      </c>
      <c r="B1388" s="91" t="str">
        <v>09RLP090</v>
      </c>
      <c r="C1388" s="92" t="str">
        <v>RELASE PLATE TAFE/ESCORT FOR 10" P.P</v>
      </c>
      <c r="D1388" s="132">
        <v>2587</v>
      </c>
      <c r="E1388" s="92">
        <v>20</v>
      </c>
      <c r="F1388" s="92" t="str">
        <v>PCS</v>
      </c>
      <c r="G1388" s="92" t="str">
        <v>INWARD</v>
      </c>
      <c r="H1388" s="93" t="str">
        <v/>
      </c>
    </row>
    <row r="1389" spans="1:8" x14ac:dyDescent="0.25">
      <c r="A1389" s="94">
        <v>45755</v>
      </c>
      <c r="B1389" s="95" t="str">
        <v>11RLK771</v>
      </c>
      <c r="C1389" s="80" t="str">
        <v>CL KIT MAIN SW/SK/MM DUAL CLUTCH 11"</v>
      </c>
      <c r="D1389" s="133">
        <v>2586</v>
      </c>
      <c r="E1389" s="80">
        <v>10</v>
      </c>
      <c r="F1389" s="80" t="str">
        <v>PCS</v>
      </c>
      <c r="G1389" s="80" t="str">
        <v>INWARD</v>
      </c>
      <c r="H1389" s="96" t="str">
        <v/>
      </c>
    </row>
    <row r="1390" spans="1:8" x14ac:dyDescent="0.25">
      <c r="A1390" s="90">
        <v>45752</v>
      </c>
      <c r="B1390" s="91" t="str">
        <v>UN 1152</v>
      </c>
      <c r="C1390" s="92" t="str">
        <v>PRE CLEANER ASSEMBLY (U CUT) PVC B/P</v>
      </c>
      <c r="D1390" s="132">
        <v>2584</v>
      </c>
      <c r="E1390" s="92">
        <v>60</v>
      </c>
      <c r="F1390" s="92" t="str">
        <v>PCS</v>
      </c>
      <c r="G1390" s="92" t="str">
        <v>INWARD</v>
      </c>
      <c r="H1390" s="93" t="str">
        <v/>
      </c>
    </row>
    <row r="1391" spans="1:8" x14ac:dyDescent="0.25">
      <c r="A1391" s="94">
        <v>45752</v>
      </c>
      <c r="B1391" s="95" t="str">
        <v>UN 1151</v>
      </c>
      <c r="C1391" s="80" t="str">
        <v>PRE CLEANER ASSEMBLY PVC B/P</v>
      </c>
      <c r="D1391" s="133">
        <v>2583</v>
      </c>
      <c r="E1391" s="80">
        <v>200</v>
      </c>
      <c r="F1391" s="80" t="str">
        <v>PCS</v>
      </c>
      <c r="G1391" s="80" t="str">
        <v>INWARD</v>
      </c>
      <c r="H1391" s="96" t="str">
        <v/>
      </c>
    </row>
    <row r="1392" spans="1:8" x14ac:dyDescent="0.25">
      <c r="A1392" s="90">
        <v>45752</v>
      </c>
      <c r="B1392" s="91" t="str">
        <v>UN 1672 A</v>
      </c>
      <c r="C1392" s="92" t="str">
        <v>FENDER PIPE R/H BHOOMIPUTRA</v>
      </c>
      <c r="D1392" s="132">
        <v>2582</v>
      </c>
      <c r="E1392" s="92">
        <v>200</v>
      </c>
      <c r="F1392" s="92" t="str">
        <v>PCS</v>
      </c>
      <c r="G1392" s="92" t="str">
        <v>INWARD</v>
      </c>
      <c r="H1392" s="93" t="str">
        <v/>
      </c>
    </row>
    <row r="1393" spans="1:8" x14ac:dyDescent="0.25">
      <c r="A1393" s="94">
        <v>45752</v>
      </c>
      <c r="B1393" s="95" t="str">
        <v>UN 1672</v>
      </c>
      <c r="C1393" s="80" t="str">
        <v>FENDER PIPE L/H BHOOMIPUTRA</v>
      </c>
      <c r="D1393" s="133">
        <v>2581</v>
      </c>
      <c r="E1393" s="80">
        <v>200</v>
      </c>
      <c r="F1393" s="80" t="str">
        <v>PCS</v>
      </c>
      <c r="G1393" s="80" t="str">
        <v>INWARD</v>
      </c>
      <c r="H1393" s="96" t="str">
        <v/>
      </c>
    </row>
    <row r="1394" spans="1:8" x14ac:dyDescent="0.25">
      <c r="A1394" s="90">
        <v>45752</v>
      </c>
      <c r="B1394" s="91" t="str">
        <v>UN 1674A</v>
      </c>
      <c r="C1394" s="92" t="str">
        <v>FENDER PIPE R/H NST</v>
      </c>
      <c r="D1394" s="132">
        <v>2580</v>
      </c>
      <c r="E1394" s="92">
        <v>20</v>
      </c>
      <c r="F1394" s="92" t="str">
        <v>PCS</v>
      </c>
      <c r="G1394" s="92" t="str">
        <v>INWARD</v>
      </c>
      <c r="H1394" s="93" t="str">
        <v/>
      </c>
    </row>
    <row r="1395" spans="1:8" x14ac:dyDescent="0.25">
      <c r="A1395" s="94">
        <v>45752</v>
      </c>
      <c r="B1395" s="95" t="str">
        <v>UN 1674</v>
      </c>
      <c r="C1395" s="80" t="str">
        <v>FENDER PIPE L/H NST</v>
      </c>
      <c r="D1395" s="133">
        <v>2579</v>
      </c>
      <c r="E1395" s="80">
        <v>20</v>
      </c>
      <c r="F1395" s="80" t="str">
        <v>PCS</v>
      </c>
      <c r="G1395" s="80" t="str">
        <v>INWARD</v>
      </c>
      <c r="H1395" s="96" t="str">
        <v/>
      </c>
    </row>
    <row r="1396" spans="1:8" x14ac:dyDescent="0.25">
      <c r="A1396" s="90">
        <v>45752</v>
      </c>
      <c r="B1396" s="91" t="str">
        <v>UN 1650</v>
      </c>
      <c r="C1396" s="92" t="str">
        <v>FOOT STEP COMPLETE B/P</v>
      </c>
      <c r="D1396" s="132">
        <v>2578</v>
      </c>
      <c r="E1396" s="92">
        <v>100</v>
      </c>
      <c r="F1396" s="92" t="str">
        <v>PCS</v>
      </c>
      <c r="G1396" s="92" t="str">
        <v>INWARD</v>
      </c>
      <c r="H1396" s="93" t="str">
        <v/>
      </c>
    </row>
    <row r="1397" spans="1:8" x14ac:dyDescent="0.25">
      <c r="A1397" s="94">
        <v>45752</v>
      </c>
      <c r="B1397" s="95" t="str">
        <v>UN 3467</v>
      </c>
      <c r="C1397" s="80" t="str">
        <v xml:space="preserve">BATTERY BOX COVER (SMALL) INTER  </v>
      </c>
      <c r="D1397" s="133">
        <v>2577</v>
      </c>
      <c r="E1397" s="80">
        <v>40</v>
      </c>
      <c r="F1397" s="80" t="str">
        <v>PCS</v>
      </c>
      <c r="G1397" s="80" t="str">
        <v>INWARD</v>
      </c>
      <c r="H1397" s="96" t="str">
        <v/>
      </c>
    </row>
    <row r="1398" spans="1:8" x14ac:dyDescent="0.25">
      <c r="A1398" s="90">
        <v>45752</v>
      </c>
      <c r="B1398" s="91" t="str">
        <v>UN 3466</v>
      </c>
      <c r="C1398" s="92" t="str">
        <v xml:space="preserve">BATTERY BOX COVER (BIG) INTER  </v>
      </c>
      <c r="D1398" s="132">
        <v>2576</v>
      </c>
      <c r="E1398" s="92">
        <v>40</v>
      </c>
      <c r="F1398" s="92" t="str">
        <v>PCS</v>
      </c>
      <c r="G1398" s="92" t="str">
        <v>INWARD</v>
      </c>
      <c r="H1398" s="93" t="str">
        <v/>
      </c>
    </row>
    <row r="1399" spans="1:8" x14ac:dyDescent="0.25">
      <c r="A1399" s="94">
        <v>45752</v>
      </c>
      <c r="B1399" s="95" t="str">
        <v>UN 3408</v>
      </c>
      <c r="C1399" s="80" t="str">
        <v xml:space="preserve">BATTERY BOX MKM N/M (SMALL)  </v>
      </c>
      <c r="D1399" s="133">
        <v>2575</v>
      </c>
      <c r="E1399" s="80">
        <v>60</v>
      </c>
      <c r="F1399" s="80" t="str">
        <v>SET</v>
      </c>
      <c r="G1399" s="80" t="str">
        <v>INWARD</v>
      </c>
      <c r="H1399" s="96" t="str">
        <v/>
      </c>
    </row>
    <row r="1400" spans="1:8" x14ac:dyDescent="0.25">
      <c r="A1400" s="90">
        <v>45752</v>
      </c>
      <c r="B1400" s="91" t="str">
        <v>UN 3407</v>
      </c>
      <c r="C1400" s="92" t="str">
        <v xml:space="preserve">BATTERY BOX INTER  </v>
      </c>
      <c r="D1400" s="132">
        <v>2574</v>
      </c>
      <c r="E1400" s="92">
        <v>30</v>
      </c>
      <c r="F1400" s="92" t="str">
        <v>SET</v>
      </c>
      <c r="G1400" s="92" t="str">
        <v>INWARD</v>
      </c>
      <c r="H1400" s="93" t="str">
        <v/>
      </c>
    </row>
    <row r="1401" spans="1:8" x14ac:dyDescent="0.25">
      <c r="A1401" s="94">
        <v>45752</v>
      </c>
      <c r="B1401" s="95" t="str">
        <v>UN 3409</v>
      </c>
      <c r="C1401" s="80" t="str">
        <v xml:space="preserve">BATTERY BOX NST  </v>
      </c>
      <c r="D1401" s="133">
        <v>2573</v>
      </c>
      <c r="E1401" s="80">
        <v>20</v>
      </c>
      <c r="F1401" s="80" t="str">
        <v>SET</v>
      </c>
      <c r="G1401" s="80" t="str">
        <v>INWARD</v>
      </c>
      <c r="H1401" s="96" t="str">
        <v/>
      </c>
    </row>
    <row r="1402" spans="1:8" x14ac:dyDescent="0.25">
      <c r="A1402" s="90">
        <v>45752</v>
      </c>
      <c r="B1402" s="91" t="str">
        <v>UN 3409 A</v>
      </c>
      <c r="C1402" s="92" t="str">
        <v xml:space="preserve">BATTERY BOX MKM (OIB)  </v>
      </c>
      <c r="D1402" s="132">
        <v>2572</v>
      </c>
      <c r="E1402" s="92">
        <v>40</v>
      </c>
      <c r="F1402" s="92" t="str">
        <v>SET</v>
      </c>
      <c r="G1402" s="92" t="str">
        <v>INWARD</v>
      </c>
      <c r="H1402" s="93" t="str">
        <v/>
      </c>
    </row>
    <row r="1403" spans="1:8" x14ac:dyDescent="0.25">
      <c r="A1403" s="94">
        <v>45752</v>
      </c>
      <c r="B1403" s="95" t="str">
        <v>UN 3028</v>
      </c>
      <c r="C1403" s="80" t="str">
        <v xml:space="preserve">DRAFT LINK BOOT YUVO  </v>
      </c>
      <c r="D1403" s="133">
        <v>2571</v>
      </c>
      <c r="E1403" s="80">
        <v>313</v>
      </c>
      <c r="F1403" s="80" t="str">
        <v>PCS</v>
      </c>
      <c r="G1403" s="80" t="str">
        <v>INWARD</v>
      </c>
      <c r="H1403" s="96" t="str">
        <v/>
      </c>
    </row>
    <row r="1404" spans="1:8" x14ac:dyDescent="0.25">
      <c r="A1404" s="90">
        <v>45751</v>
      </c>
      <c r="B1404" s="91" t="str">
        <v>GK 1472 A/UN 2783 A</v>
      </c>
      <c r="C1404" s="92" t="str">
        <v>BONNET BOLT INTER DI</v>
      </c>
      <c r="D1404" s="132">
        <v>2570</v>
      </c>
      <c r="E1404" s="92">
        <v>200</v>
      </c>
      <c r="F1404" s="92" t="str">
        <v>PCS</v>
      </c>
      <c r="G1404" s="92" t="str">
        <v>INWARD</v>
      </c>
      <c r="H1404" s="93" t="str">
        <v/>
      </c>
    </row>
    <row r="1405" spans="1:8" x14ac:dyDescent="0.25">
      <c r="A1405" s="94">
        <v>45752</v>
      </c>
      <c r="B1405" s="95" t="str">
        <v>UN 2747</v>
      </c>
      <c r="C1405" s="80" t="str">
        <v xml:space="preserve">FRONT SUPPORT BUSH (SET OF 2) NST  </v>
      </c>
      <c r="D1405" s="133">
        <v>0</v>
      </c>
      <c r="E1405" s="80">
        <v>1</v>
      </c>
      <c r="F1405" s="80" t="str">
        <v>SET</v>
      </c>
      <c r="G1405" s="80" t="str">
        <v>INWARD</v>
      </c>
      <c r="H1405" s="96" t="str">
        <v>FIELD STOCK</v>
      </c>
    </row>
    <row r="1406" spans="1:8" x14ac:dyDescent="0.25">
      <c r="A1406" s="90">
        <v>45752</v>
      </c>
      <c r="B1406" s="91" t="str">
        <v>UN 3624</v>
      </c>
      <c r="C1406" s="92" t="str">
        <v xml:space="preserve"> POWER STARING HOSE (SET OF 2) ARJUN  </v>
      </c>
      <c r="D1406" s="132">
        <v>0</v>
      </c>
      <c r="E1406" s="92">
        <v>1</v>
      </c>
      <c r="F1406" s="92" t="str">
        <v>SET</v>
      </c>
      <c r="G1406" s="92" t="str">
        <v>INWARD</v>
      </c>
      <c r="H1406" s="93" t="str">
        <v>FIELD STOCK</v>
      </c>
    </row>
    <row r="1407" spans="1:8" x14ac:dyDescent="0.25">
      <c r="A1407" s="94">
        <v>45752</v>
      </c>
      <c r="B1407" s="95" t="str">
        <v>UN 3565</v>
      </c>
      <c r="C1407" s="80" t="str">
        <v xml:space="preserve">5556820 PIPE CPTE. FUEL TO FEED PUMP (4 CYL.) INTER DI  </v>
      </c>
      <c r="D1407" s="133">
        <v>0</v>
      </c>
      <c r="E1407" s="80">
        <v>1</v>
      </c>
      <c r="F1407" s="80" t="str">
        <v>PCS</v>
      </c>
      <c r="G1407" s="80" t="str">
        <v>INWARD</v>
      </c>
      <c r="H1407" s="96" t="str">
        <v>FIELD STOCK</v>
      </c>
    </row>
    <row r="1408" spans="1:8" x14ac:dyDescent="0.25">
      <c r="A1408" s="90">
        <v>45752</v>
      </c>
      <c r="B1408" s="91" t="str">
        <v>UN 2736</v>
      </c>
      <c r="C1408" s="92" t="str">
        <v>ROCKER BUSH INTER DI</v>
      </c>
      <c r="D1408" s="132">
        <v>0</v>
      </c>
      <c r="E1408" s="92">
        <v>12</v>
      </c>
      <c r="F1408" s="92" t="str">
        <v>PCS</v>
      </c>
      <c r="G1408" s="92" t="str">
        <v>INWARD</v>
      </c>
      <c r="H1408" s="93" t="str">
        <v>FIELD STOCK</v>
      </c>
    </row>
    <row r="1409" spans="1:8" x14ac:dyDescent="0.25">
      <c r="A1409" s="94">
        <v>45752</v>
      </c>
      <c r="B1409" s="95" t="str">
        <v>UN 2864</v>
      </c>
      <c r="C1409" s="80" t="str">
        <v xml:space="preserve">DELUXE SEAT SPRING INTER  </v>
      </c>
      <c r="D1409" s="133">
        <v>0</v>
      </c>
      <c r="E1409" s="80">
        <v>1</v>
      </c>
      <c r="F1409" s="80" t="str">
        <v>PCS</v>
      </c>
      <c r="G1409" s="80" t="str">
        <v>INWARD</v>
      </c>
      <c r="H1409" s="96" t="str">
        <v>FIELD STOCK</v>
      </c>
    </row>
    <row r="1410" spans="1:8" x14ac:dyDescent="0.25">
      <c r="A1410" s="90">
        <v>45752</v>
      </c>
      <c r="B1410" s="91" t="str">
        <v>UN 1979 A</v>
      </c>
      <c r="C1410" s="92" t="str">
        <v>BREAK BALL (1") MASSEY/SONALIKA</v>
      </c>
      <c r="D1410" s="132">
        <v>0</v>
      </c>
      <c r="E1410" s="92">
        <v>80</v>
      </c>
      <c r="F1410" s="92" t="str">
        <v>PCS</v>
      </c>
      <c r="G1410" s="92" t="str">
        <v>INWARD</v>
      </c>
      <c r="H1410" s="93" t="str">
        <v>FIELD STOCK</v>
      </c>
    </row>
    <row r="1411" spans="1:8" x14ac:dyDescent="0.25">
      <c r="A1411" s="94">
        <v>45752</v>
      </c>
      <c r="B1411" s="95" t="str">
        <v>UN 2858 B</v>
      </c>
      <c r="C1411" s="80" t="str">
        <v xml:space="preserve">BREAKE SHOE SPRING (OIL BRAKE) MKM / SWARAJ  </v>
      </c>
      <c r="D1411" s="133">
        <v>0</v>
      </c>
      <c r="E1411" s="80">
        <v>114</v>
      </c>
      <c r="F1411" s="80" t="str">
        <v>PCS</v>
      </c>
      <c r="G1411" s="80" t="str">
        <v>INWARD</v>
      </c>
      <c r="H1411" s="96" t="str">
        <v>FIELD STOCK</v>
      </c>
    </row>
    <row r="1412" spans="1:8" x14ac:dyDescent="0.25">
      <c r="A1412" s="90">
        <v>45752</v>
      </c>
      <c r="B1412" s="91" t="str">
        <v>UN 2860</v>
      </c>
      <c r="C1412" s="92" t="str">
        <v xml:space="preserve">CLUTCH CARBON SPRING INTER  </v>
      </c>
      <c r="D1412" s="132">
        <v>0</v>
      </c>
      <c r="E1412" s="92">
        <v>99</v>
      </c>
      <c r="F1412" s="92" t="str">
        <v>PCS</v>
      </c>
      <c r="G1412" s="92" t="str">
        <v>INWARD</v>
      </c>
      <c r="H1412" s="93" t="str">
        <v>FIELD STOCK</v>
      </c>
    </row>
    <row r="1413" spans="1:8" x14ac:dyDescent="0.25">
      <c r="A1413" s="94">
        <v>45752</v>
      </c>
      <c r="B1413" s="95" t="str">
        <v>UN 2742</v>
      </c>
      <c r="C1413" s="80" t="str">
        <v xml:space="preserve">BRACKET PIN BUSH INTER DI  </v>
      </c>
      <c r="D1413" s="133">
        <v>0</v>
      </c>
      <c r="E1413" s="80">
        <v>1</v>
      </c>
      <c r="F1413" s="80" t="str">
        <v>PCS</v>
      </c>
      <c r="G1413" s="80" t="str">
        <v>INWARD</v>
      </c>
      <c r="H1413" s="96" t="str">
        <v>FIELD STOCK</v>
      </c>
    </row>
    <row r="1414" spans="1:8" x14ac:dyDescent="0.25">
      <c r="A1414" s="90">
        <v>45752</v>
      </c>
      <c r="B1414" s="91" t="str">
        <v>UN 2744 B</v>
      </c>
      <c r="C1414" s="92" t="str">
        <v xml:space="preserve">CENTER PIN BUSH ARJUN C.E.  </v>
      </c>
      <c r="D1414" s="132">
        <v>0</v>
      </c>
      <c r="E1414" s="92">
        <v>1</v>
      </c>
      <c r="F1414" s="92" t="str">
        <v>PCS</v>
      </c>
      <c r="G1414" s="92" t="str">
        <v>INWARD</v>
      </c>
      <c r="H1414" s="93" t="str">
        <v>FIELD STOCK</v>
      </c>
    </row>
    <row r="1415" spans="1:8" x14ac:dyDescent="0.25">
      <c r="A1415" s="94">
        <v>45752</v>
      </c>
      <c r="B1415" s="95" t="str">
        <v>UN 1754</v>
      </c>
      <c r="C1415" s="80" t="str">
        <v>CLUTCH PADEL NST</v>
      </c>
      <c r="D1415" s="133">
        <v>0</v>
      </c>
      <c r="E1415" s="80">
        <v>3</v>
      </c>
      <c r="F1415" s="80" t="str">
        <v>PCS</v>
      </c>
      <c r="G1415" s="80" t="str">
        <v>INWARD</v>
      </c>
      <c r="H1415" s="96" t="str">
        <v>FIELD STOCK</v>
      </c>
    </row>
    <row r="1416" spans="1:8" x14ac:dyDescent="0.25">
      <c r="A1416" s="90">
        <v>45752</v>
      </c>
      <c r="B1416" s="91" t="str">
        <v>UN 2858</v>
      </c>
      <c r="C1416" s="92" t="str">
        <v xml:space="preserve">BREAK SHOE SPRING (O.E) INTER  </v>
      </c>
      <c r="D1416" s="132">
        <v>0</v>
      </c>
      <c r="E1416" s="92">
        <v>129</v>
      </c>
      <c r="F1416" s="92" t="str">
        <v>PCS</v>
      </c>
      <c r="G1416" s="92" t="str">
        <v>INWARD</v>
      </c>
      <c r="H1416" s="93" t="str">
        <v>FIELD STOCK</v>
      </c>
    </row>
    <row r="1417" spans="1:8" x14ac:dyDescent="0.25">
      <c r="A1417" s="94">
        <v>45752</v>
      </c>
      <c r="B1417" s="95" t="str">
        <v>UN 1214</v>
      </c>
      <c r="C1417" s="80" t="str">
        <v>ROCKER SHAFT 4 CYL. INTER DI</v>
      </c>
      <c r="D1417" s="133">
        <v>0</v>
      </c>
      <c r="E1417" s="80">
        <v>1</v>
      </c>
      <c r="F1417" s="80" t="str">
        <v>PCS</v>
      </c>
      <c r="G1417" s="80" t="str">
        <v>INWARD</v>
      </c>
      <c r="H1417" s="96" t="str">
        <v>FIELD STOCK</v>
      </c>
    </row>
    <row r="1418" spans="1:8" x14ac:dyDescent="0.25">
      <c r="A1418" s="90">
        <v>45752</v>
      </c>
      <c r="B1418" s="91" t="str">
        <v>UN 2761</v>
      </c>
      <c r="C1418" s="92" t="str">
        <v xml:space="preserve">SPANDLE BUSH (SET OF 4 PCS) YUVRAJ  </v>
      </c>
      <c r="D1418" s="132">
        <v>0</v>
      </c>
      <c r="E1418" s="92">
        <v>1</v>
      </c>
      <c r="F1418" s="92" t="str">
        <v>SET</v>
      </c>
      <c r="G1418" s="92" t="str">
        <v>INWARD</v>
      </c>
      <c r="H1418" s="93" t="str">
        <v>FIELD STOCK</v>
      </c>
    </row>
    <row r="1419" spans="1:8" x14ac:dyDescent="0.25">
      <c r="A1419" s="94">
        <v>45752</v>
      </c>
      <c r="B1419" s="95" t="str">
        <v>UN 2881</v>
      </c>
      <c r="C1419" s="80" t="str">
        <v xml:space="preserve">RELEASE PLATE SPRING INTER  </v>
      </c>
      <c r="D1419" s="133" t="str">
        <v/>
      </c>
      <c r="E1419" s="80">
        <v>1857</v>
      </c>
      <c r="F1419" s="80" t="str">
        <v>PCS</v>
      </c>
      <c r="G1419" s="80" t="str">
        <v>INWARD</v>
      </c>
      <c r="H1419" s="96" t="str">
        <v>FIELD STOCK</v>
      </c>
    </row>
    <row r="1420" spans="1:8" x14ac:dyDescent="0.25">
      <c r="A1420" s="90">
        <v>45752</v>
      </c>
      <c r="B1420" s="91" t="str">
        <v>UN 1796</v>
      </c>
      <c r="C1420" s="92" t="str">
        <v>GEAR PIN KIT SET OF 4 INTER</v>
      </c>
      <c r="D1420" s="132" t="str">
        <v/>
      </c>
      <c r="E1420" s="92">
        <v>7</v>
      </c>
      <c r="F1420" s="92" t="str">
        <v>PCS</v>
      </c>
      <c r="G1420" s="92" t="str">
        <v>INWARD</v>
      </c>
      <c r="H1420" s="93" t="str">
        <v>FIELD STOCK</v>
      </c>
    </row>
    <row r="1421" spans="1:8" x14ac:dyDescent="0.25">
      <c r="A1421" s="94">
        <v>45752</v>
      </c>
      <c r="B1421" s="95" t="str">
        <v>UN 2855</v>
      </c>
      <c r="C1421" s="80" t="str">
        <v xml:space="preserve">BREAK LIGHT SWITCH SPRING INTER  </v>
      </c>
      <c r="D1421" s="133" t="str">
        <v/>
      </c>
      <c r="E1421" s="80">
        <v>13</v>
      </c>
      <c r="F1421" s="80" t="str">
        <v>PCS</v>
      </c>
      <c r="G1421" s="80" t="str">
        <v>INWARD</v>
      </c>
      <c r="H1421" s="96" t="str">
        <v>FIELD STOCK</v>
      </c>
    </row>
    <row r="1422" spans="1:8" x14ac:dyDescent="0.25">
      <c r="A1422" s="90">
        <v>45752</v>
      </c>
      <c r="B1422" s="91" t="str">
        <v>UN 2749</v>
      </c>
      <c r="C1422" s="92" t="str">
        <v xml:space="preserve">PTO BUSH INTER  </v>
      </c>
      <c r="D1422" s="132" t="str">
        <v/>
      </c>
      <c r="E1422" s="92">
        <v>9</v>
      </c>
      <c r="F1422" s="92" t="str">
        <v>PCS</v>
      </c>
      <c r="G1422" s="92" t="str">
        <v>INWARD</v>
      </c>
      <c r="H1422" s="93" t="str">
        <v>FIELD STOCK</v>
      </c>
    </row>
    <row r="1423" spans="1:8" x14ac:dyDescent="0.25">
      <c r="A1423" s="94">
        <v>45752</v>
      </c>
      <c r="B1423" s="95" t="str">
        <v>UN 2004</v>
      </c>
      <c r="C1423" s="80" t="str">
        <v>BULLET FOR BRAKE DISC ACTUATING  MASSEY</v>
      </c>
      <c r="D1423" s="133">
        <v>0</v>
      </c>
      <c r="E1423" s="80">
        <v>33</v>
      </c>
      <c r="F1423" s="80" t="str">
        <v>PCS</v>
      </c>
      <c r="G1423" s="80" t="str">
        <v>INWARD</v>
      </c>
      <c r="H1423" s="96" t="str">
        <v>FIELD STOCK</v>
      </c>
    </row>
    <row r="1424" spans="1:8" x14ac:dyDescent="0.25">
      <c r="A1424" s="90">
        <v>45752</v>
      </c>
      <c r="B1424" s="91" t="str">
        <v>UN 1488</v>
      </c>
      <c r="C1424" s="92" t="str">
        <v>FUEL TANK LOCK ARJUN</v>
      </c>
      <c r="D1424" s="132" t="str">
        <v/>
      </c>
      <c r="E1424" s="92">
        <v>1</v>
      </c>
      <c r="F1424" s="92" t="str">
        <v>PCS</v>
      </c>
      <c r="G1424" s="92" t="str">
        <v>INWARD</v>
      </c>
      <c r="H1424" s="93" t="str">
        <v>FIELD STOCK</v>
      </c>
    </row>
    <row r="1425" spans="1:8" x14ac:dyDescent="0.25">
      <c r="A1425" s="94">
        <v>45752</v>
      </c>
      <c r="B1425" s="95" t="str">
        <v>UN 1897</v>
      </c>
      <c r="C1425" s="80" t="str">
        <v>REAR AXLE COLLAR BIG INTER DI</v>
      </c>
      <c r="D1425" s="133" t="str">
        <v/>
      </c>
      <c r="E1425" s="80">
        <v>2</v>
      </c>
      <c r="F1425" s="80" t="str">
        <v>PCS</v>
      </c>
      <c r="G1425" s="80" t="str">
        <v>INWARD</v>
      </c>
      <c r="H1425" s="96" t="str">
        <v>FIELD STOCK</v>
      </c>
    </row>
    <row r="1426" spans="1:8" x14ac:dyDescent="0.25">
      <c r="A1426" s="90">
        <v>45752</v>
      </c>
      <c r="B1426" s="91" t="str">
        <v>UN 3408</v>
      </c>
      <c r="C1426" s="92" t="str">
        <v xml:space="preserve">BATTERY BOX MKM N/M (SMALL)  </v>
      </c>
      <c r="D1426" s="132" t="str">
        <v/>
      </c>
      <c r="E1426" s="92">
        <v>1</v>
      </c>
      <c r="F1426" s="92" t="str">
        <v>SET</v>
      </c>
      <c r="G1426" s="92" t="str">
        <v>INWARD</v>
      </c>
      <c r="H1426" s="93" t="str">
        <v>FIELD STOCK</v>
      </c>
    </row>
    <row r="1427" spans="1:8" x14ac:dyDescent="0.25">
      <c r="A1427" s="94">
        <v>45752</v>
      </c>
      <c r="B1427" s="95" t="str">
        <v>UN 2302</v>
      </c>
      <c r="C1427" s="80" t="str">
        <v>BUSH FOR 3RD SPEED GEAR (34 MM) GROOVE TYPE 10 TEETH ARJUN</v>
      </c>
      <c r="D1427" s="133" t="str">
        <v/>
      </c>
      <c r="E1427" s="80">
        <v>15</v>
      </c>
      <c r="F1427" s="80" t="str">
        <v>PCS</v>
      </c>
      <c r="G1427" s="80" t="str">
        <v>INWARD</v>
      </c>
      <c r="H1427" s="96" t="str">
        <v>FIELD STOCK</v>
      </c>
    </row>
    <row r="1428" spans="1:8" x14ac:dyDescent="0.25">
      <c r="A1428" s="90">
        <v>45752</v>
      </c>
      <c r="B1428" s="91" t="str">
        <v>UN 2337 A</v>
      </c>
      <c r="C1428" s="92" t="str">
        <v>BUSHING 2nd SPEED GEAR (PLAIN TYPE) 27MM 10 TEETH SARPANCH</v>
      </c>
      <c r="D1428" s="132" t="str">
        <v/>
      </c>
      <c r="E1428" s="92">
        <v>15</v>
      </c>
      <c r="F1428" s="92" t="str">
        <v>PCS</v>
      </c>
      <c r="G1428" s="92" t="str">
        <v>INWARD</v>
      </c>
      <c r="H1428" s="93" t="str">
        <v>FIELD STOCK</v>
      </c>
    </row>
    <row r="1429" spans="1:8" x14ac:dyDescent="0.25">
      <c r="A1429" s="94">
        <v>45752</v>
      </c>
      <c r="B1429" s="95" t="str">
        <v>UN 2419</v>
      </c>
      <c r="C1429" s="80" t="str">
        <v xml:space="preserve">ADOPTER FOR HYD PRESSURE PIPE MKM  </v>
      </c>
      <c r="D1429" s="133" t="str">
        <v/>
      </c>
      <c r="E1429" s="80">
        <v>2</v>
      </c>
      <c r="F1429" s="80" t="str">
        <v>PCS</v>
      </c>
      <c r="G1429" s="80" t="str">
        <v>INWARD</v>
      </c>
      <c r="H1429" s="96" t="str">
        <v>FIELD STOCK</v>
      </c>
    </row>
    <row r="1430" spans="1:8" x14ac:dyDescent="0.25">
      <c r="A1430" s="90">
        <v>45752</v>
      </c>
      <c r="B1430" s="91" t="str">
        <v>UN 2401</v>
      </c>
      <c r="C1430" s="92" t="str">
        <v xml:space="preserve">MALE FEMALE COUPLING INTER DI  </v>
      </c>
      <c r="D1430" s="132" t="str">
        <v/>
      </c>
      <c r="E1430" s="92">
        <v>6</v>
      </c>
      <c r="F1430" s="92" t="str">
        <v>PCS</v>
      </c>
      <c r="G1430" s="92" t="str">
        <v>INWARD</v>
      </c>
      <c r="H1430" s="93" t="str">
        <v>FIELD STOCK</v>
      </c>
    </row>
    <row r="1431" spans="1:8" x14ac:dyDescent="0.25">
      <c r="A1431" s="94">
        <v>45752</v>
      </c>
      <c r="B1431" s="95" t="str">
        <v>UN 1487</v>
      </c>
      <c r="C1431" s="80" t="str">
        <v>FUEL TANK LOCK NST</v>
      </c>
      <c r="D1431" s="133" t="str">
        <v/>
      </c>
      <c r="E1431" s="80">
        <v>5</v>
      </c>
      <c r="F1431" s="80" t="str">
        <v>PCS</v>
      </c>
      <c r="G1431" s="80" t="str">
        <v>INWARD</v>
      </c>
      <c r="H1431" s="96" t="str">
        <v>FIELD STOCK</v>
      </c>
    </row>
    <row r="1432" spans="1:8" x14ac:dyDescent="0.25">
      <c r="A1432" s="90">
        <v>45752</v>
      </c>
      <c r="B1432" s="91" t="str">
        <v>UN 2301</v>
      </c>
      <c r="C1432" s="92" t="str">
        <v>BUSH FOR 1st &amp; 2nd SPEED GEAR (34 MM) PLAIN TYPE 10 TEETH ARJUN</v>
      </c>
      <c r="D1432" s="132" t="str">
        <v/>
      </c>
      <c r="E1432" s="92">
        <v>28</v>
      </c>
      <c r="F1432" s="92" t="str">
        <v>PCS</v>
      </c>
      <c r="G1432" s="92" t="str">
        <v>INWARD</v>
      </c>
      <c r="H1432" s="93" t="str">
        <v>FIELD STOCK</v>
      </c>
    </row>
    <row r="1433" spans="1:8" x14ac:dyDescent="0.25">
      <c r="A1433" s="94">
        <v>45752</v>
      </c>
      <c r="B1433" s="95" t="str">
        <v>UN 2338</v>
      </c>
      <c r="C1433" s="80" t="str">
        <v>BUSHING 3rd SPEED GEAR (GROOVE TYPE) 23MM 10 TEETH SARPANCH</v>
      </c>
      <c r="D1433" s="133" t="str">
        <v/>
      </c>
      <c r="E1433" s="80">
        <v>11</v>
      </c>
      <c r="F1433" s="80" t="str">
        <v>PCS</v>
      </c>
      <c r="G1433" s="80" t="str">
        <v>INWARD</v>
      </c>
      <c r="H1433" s="96" t="str">
        <v>FIELD STOCK</v>
      </c>
    </row>
    <row r="1434" spans="1:8" x14ac:dyDescent="0.25">
      <c r="A1434" s="90">
        <v>45752</v>
      </c>
      <c r="B1434" s="91" t="str">
        <v>UN 2338 B</v>
      </c>
      <c r="C1434" s="92" t="str">
        <v>BUSHING 3rd SPEED GEAR (GROOVE TYPE) 29MM 10 TEETH SARPANCH</v>
      </c>
      <c r="D1434" s="132" t="str">
        <v/>
      </c>
      <c r="E1434" s="92">
        <v>70</v>
      </c>
      <c r="F1434" s="92" t="str">
        <v>PCS</v>
      </c>
      <c r="G1434" s="92" t="str">
        <v>INWARD</v>
      </c>
      <c r="H1434" s="93" t="str">
        <v>FIELD STOCK</v>
      </c>
    </row>
    <row r="1435" spans="1:8" x14ac:dyDescent="0.25">
      <c r="A1435" s="94">
        <v>45752</v>
      </c>
      <c r="B1435" s="95" t="str">
        <v>UN 2482</v>
      </c>
      <c r="C1435" s="80" t="str">
        <v xml:space="preserve">COMPENSATOR SPOOL &amp; SLEEVE 585 DI  </v>
      </c>
      <c r="D1435" s="133" t="str">
        <v/>
      </c>
      <c r="E1435" s="80">
        <v>1</v>
      </c>
      <c r="F1435" s="80" t="str">
        <v>PCS</v>
      </c>
      <c r="G1435" s="80" t="str">
        <v>INWARD</v>
      </c>
      <c r="H1435" s="96" t="str">
        <v>FIELD STOCK</v>
      </c>
    </row>
    <row r="1436" spans="1:8" x14ac:dyDescent="0.25">
      <c r="A1436" s="90">
        <v>45752</v>
      </c>
      <c r="B1436" s="91" t="str">
        <v>UN 1763</v>
      </c>
      <c r="C1436" s="92" t="str">
        <v>CLUTCH RELEASE FORK ARJUN</v>
      </c>
      <c r="D1436" s="132" t="str">
        <v/>
      </c>
      <c r="E1436" s="92">
        <v>1</v>
      </c>
      <c r="F1436" s="92" t="str">
        <v>PCS</v>
      </c>
      <c r="G1436" s="92" t="str">
        <v>INWARD</v>
      </c>
      <c r="H1436" s="93" t="str">
        <v>FIELD STOCK</v>
      </c>
    </row>
    <row r="1437" spans="1:8" x14ac:dyDescent="0.25">
      <c r="A1437" s="94">
        <v>45752</v>
      </c>
      <c r="B1437" s="95" t="str">
        <v>UN 1735</v>
      </c>
      <c r="C1437" s="80" t="str">
        <v>CLUTCH RELEASE FORK INTER</v>
      </c>
      <c r="D1437" s="133" t="str">
        <v/>
      </c>
      <c r="E1437" s="80">
        <v>1</v>
      </c>
      <c r="F1437" s="80" t="str">
        <v>PCS</v>
      </c>
      <c r="G1437" s="80" t="str">
        <v>INWARD</v>
      </c>
      <c r="H1437" s="96" t="str">
        <v>FIELD STOCK</v>
      </c>
    </row>
    <row r="1438" spans="1:8" x14ac:dyDescent="0.25">
      <c r="A1438" s="90">
        <v>45752</v>
      </c>
      <c r="B1438" s="91" t="str">
        <v>UN 1903</v>
      </c>
      <c r="C1438" s="92" t="str">
        <v>REAR AXLE PLATE ARJUN</v>
      </c>
      <c r="D1438" s="132" t="str">
        <v/>
      </c>
      <c r="E1438" s="92">
        <v>1</v>
      </c>
      <c r="F1438" s="92" t="str">
        <v>PCS</v>
      </c>
      <c r="G1438" s="92" t="str">
        <v>INWARD</v>
      </c>
      <c r="H1438" s="93" t="str">
        <v>FIELD STOCK</v>
      </c>
    </row>
    <row r="1439" spans="1:8" x14ac:dyDescent="0.25">
      <c r="A1439" s="94">
        <v>45752</v>
      </c>
      <c r="B1439" s="95" t="str">
        <v>UN 1818</v>
      </c>
      <c r="C1439" s="80" t="str">
        <v>GEAR FORK 1st REVERSE NST</v>
      </c>
      <c r="D1439" s="133" t="str">
        <v/>
      </c>
      <c r="E1439" s="80">
        <v>2</v>
      </c>
      <c r="F1439" s="80" t="str">
        <v>PCS</v>
      </c>
      <c r="G1439" s="80" t="str">
        <v>INWARD</v>
      </c>
      <c r="H1439" s="96" t="str">
        <v>FIELD STOCK</v>
      </c>
    </row>
    <row r="1440" spans="1:8" x14ac:dyDescent="0.25">
      <c r="A1440" s="90">
        <v>45752</v>
      </c>
      <c r="B1440" s="91" t="str">
        <v>UN 2506</v>
      </c>
      <c r="C1440" s="92" t="str">
        <v xml:space="preserve">SPOOL AND SLEEVE 60 HP HI-TECH  </v>
      </c>
      <c r="D1440" s="132" t="str">
        <v/>
      </c>
      <c r="E1440" s="92">
        <v>2</v>
      </c>
      <c r="F1440" s="92" t="str">
        <v>PCS</v>
      </c>
      <c r="G1440" s="92" t="str">
        <v>INWARD</v>
      </c>
      <c r="H1440" s="93" t="str">
        <v>FIELD STOCK</v>
      </c>
    </row>
    <row r="1441" spans="1:8" x14ac:dyDescent="0.25">
      <c r="A1441" s="94">
        <v>45752</v>
      </c>
      <c r="B1441" s="95" t="str">
        <v>UN 2369</v>
      </c>
      <c r="C1441" s="80" t="str">
        <v>HYDRAULIC PUMP GEAR (SET OF 2) 22/23 TEETH 255 DI</v>
      </c>
      <c r="D1441" s="133">
        <v>0</v>
      </c>
      <c r="E1441" s="80">
        <v>7</v>
      </c>
      <c r="F1441" s="80" t="str">
        <v>SET</v>
      </c>
      <c r="G1441" s="80" t="str">
        <v>INWARD</v>
      </c>
      <c r="H1441" s="96" t="str">
        <v>FIELD STOCK</v>
      </c>
    </row>
    <row r="1442" spans="1:8" x14ac:dyDescent="0.25">
      <c r="A1442" s="90">
        <v>45752</v>
      </c>
      <c r="B1442" s="91" t="str">
        <v>UN 2365</v>
      </c>
      <c r="C1442" s="92" t="str">
        <v>CAM GEAR 66 TEETH INTER DI</v>
      </c>
      <c r="D1442" s="132" t="str">
        <v/>
      </c>
      <c r="E1442" s="92">
        <v>3</v>
      </c>
      <c r="F1442" s="92" t="str">
        <v>PCS</v>
      </c>
      <c r="G1442" s="92" t="str">
        <v>INWARD</v>
      </c>
      <c r="H1442" s="93" t="str">
        <v>FIELD STOCK</v>
      </c>
    </row>
    <row r="1443" spans="1:8" x14ac:dyDescent="0.25">
      <c r="A1443" s="94">
        <v>45752</v>
      </c>
      <c r="B1443" s="95" t="str">
        <v>UN 1778 A</v>
      </c>
      <c r="C1443" s="80" t="str">
        <v>GEAR BOX BALL INTER DI</v>
      </c>
      <c r="D1443" s="133">
        <v>0</v>
      </c>
      <c r="E1443" s="80">
        <v>2160</v>
      </c>
      <c r="F1443" s="80" t="str">
        <v>PCS</v>
      </c>
      <c r="G1443" s="80" t="str">
        <v>INWARD</v>
      </c>
      <c r="H1443" s="96" t="str">
        <v>FIELD STOCK</v>
      </c>
    </row>
    <row r="1444" spans="1:8" x14ac:dyDescent="0.25">
      <c r="A1444" s="90">
        <v>45752</v>
      </c>
      <c r="B1444" s="91" t="str">
        <v>UN 1263</v>
      </c>
      <c r="C1444" s="92" t="str">
        <v>OIL COLLECTOR INTER DI</v>
      </c>
      <c r="D1444" s="132" t="str">
        <v/>
      </c>
      <c r="E1444" s="92">
        <v>1</v>
      </c>
      <c r="F1444" s="92" t="str">
        <v>PCS</v>
      </c>
      <c r="G1444" s="92" t="str">
        <v>INWARD</v>
      </c>
      <c r="H1444" s="93" t="str">
        <v>FIELD STOCK</v>
      </c>
    </row>
    <row r="1445" spans="1:8" x14ac:dyDescent="0.25">
      <c r="A1445" s="94">
        <v>45752</v>
      </c>
      <c r="B1445" s="95" t="str">
        <v>UN 2048</v>
      </c>
      <c r="C1445" s="80" t="str">
        <v>QUIL GEAR SMALL BORE 18 TEETH INTER</v>
      </c>
      <c r="D1445" s="133" t="str">
        <v/>
      </c>
      <c r="E1445" s="80">
        <v>1</v>
      </c>
      <c r="F1445" s="80" t="str">
        <v>PCS</v>
      </c>
      <c r="G1445" s="80" t="str">
        <v>INWARD</v>
      </c>
      <c r="H1445" s="96" t="str">
        <v>FIELD STOCK</v>
      </c>
    </row>
    <row r="1446" spans="1:8" x14ac:dyDescent="0.25">
      <c r="A1446" s="90">
        <v>45752</v>
      </c>
      <c r="B1446" s="91" t="str">
        <v>UN 2450 B</v>
      </c>
      <c r="C1446" s="92" t="str">
        <v xml:space="preserve">POSITION CONTROL TUBE YUVO  </v>
      </c>
      <c r="D1446" s="132" t="str">
        <v/>
      </c>
      <c r="E1446" s="92">
        <v>11</v>
      </c>
      <c r="F1446" s="92" t="str">
        <v>PCS</v>
      </c>
      <c r="G1446" s="92" t="str">
        <v>INWARD</v>
      </c>
      <c r="H1446" s="93" t="str">
        <v>FIELD STOCK</v>
      </c>
    </row>
    <row r="1447" spans="1:8" x14ac:dyDescent="0.25">
      <c r="A1447" s="94">
        <v>45752</v>
      </c>
      <c r="B1447" s="95" t="str">
        <v>UN 1948</v>
      </c>
      <c r="C1447" s="80" t="str">
        <v>HAND BRAKE WIRE INTER</v>
      </c>
      <c r="D1447" s="133">
        <v>0</v>
      </c>
      <c r="E1447" s="80">
        <v>350</v>
      </c>
      <c r="F1447" s="80" t="str">
        <v>PCS</v>
      </c>
      <c r="G1447" s="80" t="str">
        <v>INWARD</v>
      </c>
      <c r="H1447" s="96" t="str">
        <v>FIELD STOCK</v>
      </c>
    </row>
    <row r="1448" spans="1:8" x14ac:dyDescent="0.25">
      <c r="A1448" s="90">
        <v>45752</v>
      </c>
      <c r="B1448" s="91" t="str">
        <v>UN 1684</v>
      </c>
      <c r="C1448" s="92" t="str">
        <v>BONNET SIDE PANEL KIT ARJUN</v>
      </c>
      <c r="D1448" s="132">
        <v>0</v>
      </c>
      <c r="E1448" s="92">
        <v>96</v>
      </c>
      <c r="F1448" s="92" t="str">
        <v>SET</v>
      </c>
      <c r="G1448" s="92" t="str">
        <v>INWARD</v>
      </c>
      <c r="H1448" s="93" t="str">
        <v>FIELD STOCK</v>
      </c>
    </row>
    <row r="1449" spans="1:8" x14ac:dyDescent="0.25">
      <c r="A1449" s="94">
        <v>45752</v>
      </c>
      <c r="B1449" s="95" t="str">
        <v>UN 2841 A</v>
      </c>
      <c r="C1449" s="80" t="str">
        <v xml:space="preserve">SILENCER BOLT W/ NUT INTER  </v>
      </c>
      <c r="D1449" s="133" t="str">
        <v/>
      </c>
      <c r="E1449" s="80">
        <v>10</v>
      </c>
      <c r="F1449" s="80" t="str">
        <v>PCS</v>
      </c>
      <c r="G1449" s="80" t="str">
        <v>INWARD</v>
      </c>
      <c r="H1449" s="96" t="str">
        <v>FIELD STOCK</v>
      </c>
    </row>
    <row r="1450" spans="1:8" x14ac:dyDescent="0.25">
      <c r="A1450" s="90">
        <v>45752</v>
      </c>
      <c r="B1450" s="91" t="str">
        <v>UN 1683</v>
      </c>
      <c r="C1450" s="92" t="str">
        <v>LATCH HOOD SET COMPLETE NST</v>
      </c>
      <c r="D1450" s="132" t="str">
        <v/>
      </c>
      <c r="E1450" s="92">
        <v>100</v>
      </c>
      <c r="F1450" s="92" t="str">
        <v>SET</v>
      </c>
      <c r="G1450" s="92" t="str">
        <v>INWARD</v>
      </c>
      <c r="H1450" s="93" t="str">
        <v>FIELD STOCK</v>
      </c>
    </row>
    <row r="1451" spans="1:8" x14ac:dyDescent="0.25">
      <c r="A1451" s="94">
        <v>45752</v>
      </c>
      <c r="B1451" s="95" t="str">
        <v>UN 2650</v>
      </c>
      <c r="C1451" s="80" t="str">
        <v xml:space="preserve">LINCH PIN RING TYPE SMALL INTER DI  </v>
      </c>
      <c r="D1451" s="133" t="str">
        <v/>
      </c>
      <c r="E1451" s="80">
        <v>852</v>
      </c>
      <c r="F1451" s="80" t="str">
        <v>PCS</v>
      </c>
      <c r="G1451" s="80" t="str">
        <v>INWARD</v>
      </c>
      <c r="H1451" s="96" t="str">
        <v>FIELD STOCK</v>
      </c>
    </row>
    <row r="1452" spans="1:8" x14ac:dyDescent="0.25">
      <c r="A1452" s="90">
        <v>45752</v>
      </c>
      <c r="B1452" s="91" t="str">
        <v>UN 2450</v>
      </c>
      <c r="C1452" s="92" t="str">
        <v xml:space="preserve">POSITION CONTROL TUBE SINGLE CAN INTER DI  </v>
      </c>
      <c r="D1452" s="132" t="str">
        <v/>
      </c>
      <c r="E1452" s="92">
        <v>55</v>
      </c>
      <c r="F1452" s="92" t="str">
        <v>PCS</v>
      </c>
      <c r="G1452" s="92" t="str">
        <v>INWARD</v>
      </c>
      <c r="H1452" s="93" t="str">
        <v>FIELD STOCK</v>
      </c>
    </row>
    <row r="1453" spans="1:8" x14ac:dyDescent="0.25">
      <c r="A1453" s="94">
        <v>45752</v>
      </c>
      <c r="B1453" s="95" t="str">
        <v>UN 1981</v>
      </c>
      <c r="C1453" s="80" t="str">
        <v>BREAK PIN BIG INTER</v>
      </c>
      <c r="D1453" s="133" t="str">
        <v/>
      </c>
      <c r="E1453" s="80">
        <v>1316</v>
      </c>
      <c r="F1453" s="80" t="str">
        <v>PCS</v>
      </c>
      <c r="G1453" s="80" t="str">
        <v>INWARD</v>
      </c>
      <c r="H1453" s="96" t="str">
        <v>FIELD STOCK</v>
      </c>
    </row>
    <row r="1454" spans="1:8" x14ac:dyDescent="0.25">
      <c r="A1454" s="90">
        <v>45752</v>
      </c>
      <c r="B1454" s="91" t="str">
        <v>UN 1915</v>
      </c>
      <c r="C1454" s="92" t="str">
        <v>REAR AXLE LOCK YUVO</v>
      </c>
      <c r="D1454" s="132" t="str">
        <v/>
      </c>
      <c r="E1454" s="92">
        <v>7</v>
      </c>
      <c r="F1454" s="92" t="str">
        <v>PCS</v>
      </c>
      <c r="G1454" s="92" t="str">
        <v>INWARD</v>
      </c>
      <c r="H1454" s="93" t="str">
        <v>FIELD STOCK</v>
      </c>
    </row>
    <row r="1455" spans="1:8" x14ac:dyDescent="0.25">
      <c r="A1455" s="94">
        <v>45752</v>
      </c>
      <c r="B1455" s="95" t="str">
        <v>UN 2846</v>
      </c>
      <c r="C1455" s="80" t="str">
        <v xml:space="preserve">L KEY BOLT (SMALL) INTER  </v>
      </c>
      <c r="D1455" s="133" t="str">
        <v/>
      </c>
      <c r="E1455" s="80">
        <v>77</v>
      </c>
      <c r="F1455" s="80" t="str">
        <v>PCS</v>
      </c>
      <c r="G1455" s="80" t="str">
        <v>INWARD</v>
      </c>
      <c r="H1455" s="96" t="str">
        <v>FIELD STOCK</v>
      </c>
    </row>
    <row r="1456" spans="1:8" x14ac:dyDescent="0.25">
      <c r="A1456" s="90">
        <v>45752</v>
      </c>
      <c r="B1456" s="91" t="str">
        <v>UN 2874</v>
      </c>
      <c r="C1456" s="92" t="str">
        <v xml:space="preserve">LIFT PLUG SPRING INTER  </v>
      </c>
      <c r="D1456" s="132" t="str">
        <v/>
      </c>
      <c r="E1456" s="92">
        <v>65</v>
      </c>
      <c r="F1456" s="92" t="str">
        <v>PCS</v>
      </c>
      <c r="G1456" s="92" t="str">
        <v>INWARD</v>
      </c>
      <c r="H1456" s="93" t="str">
        <v>FIELD STOCK</v>
      </c>
    </row>
    <row r="1457" spans="1:8" x14ac:dyDescent="0.25">
      <c r="A1457" s="94">
        <v>45752</v>
      </c>
      <c r="B1457" s="95" t="str">
        <v>UN 3176</v>
      </c>
      <c r="C1457" s="80" t="str">
        <v xml:space="preserve">LIFT PLUG DOWEL INTER  </v>
      </c>
      <c r="D1457" s="133" t="str">
        <v/>
      </c>
      <c r="E1457" s="80">
        <v>72</v>
      </c>
      <c r="F1457" s="80" t="str">
        <v>PCS</v>
      </c>
      <c r="G1457" s="80" t="str">
        <v>INWARD</v>
      </c>
      <c r="H1457" s="96" t="str">
        <v>FIELD STOCK</v>
      </c>
    </row>
    <row r="1458" spans="1:8" x14ac:dyDescent="0.25">
      <c r="A1458" s="90">
        <v>45752</v>
      </c>
      <c r="B1458" s="91" t="str">
        <v>UN 1992 A</v>
      </c>
      <c r="C1458" s="92" t="str">
        <v>BREAK ADJUSTOR MKM</v>
      </c>
      <c r="D1458" s="132" t="str">
        <v/>
      </c>
      <c r="E1458" s="92">
        <v>158</v>
      </c>
      <c r="F1458" s="92" t="str">
        <v>PCS</v>
      </c>
      <c r="G1458" s="92" t="str">
        <v>INWARD</v>
      </c>
      <c r="H1458" s="93" t="str">
        <v>FIELD STOCK</v>
      </c>
    </row>
    <row r="1459" spans="1:8" x14ac:dyDescent="0.25">
      <c r="A1459" s="94">
        <v>45752</v>
      </c>
      <c r="B1459" s="95" t="str">
        <v>UN 2478</v>
      </c>
      <c r="C1459" s="80" t="str">
        <v xml:space="preserve">LIFT PLUG KIT INTER  </v>
      </c>
      <c r="D1459" s="133" t="str">
        <v/>
      </c>
      <c r="E1459" s="80">
        <v>6</v>
      </c>
      <c r="F1459" s="80" t="str">
        <v>SET</v>
      </c>
      <c r="G1459" s="80" t="str">
        <v>INWARD</v>
      </c>
      <c r="H1459" s="96" t="str">
        <v>FIELD STOCK</v>
      </c>
    </row>
    <row r="1460" spans="1:8" x14ac:dyDescent="0.25">
      <c r="A1460" s="90">
        <v>45752</v>
      </c>
      <c r="B1460" s="91" t="str">
        <v>UN 2595</v>
      </c>
      <c r="C1460" s="92" t="str">
        <v xml:space="preserve">KNUCKLE PIN 585  </v>
      </c>
      <c r="D1460" s="132" t="str">
        <v/>
      </c>
      <c r="E1460" s="92">
        <v>2</v>
      </c>
      <c r="F1460" s="92" t="str">
        <v>PCS</v>
      </c>
      <c r="G1460" s="92" t="str">
        <v>INWARD</v>
      </c>
      <c r="H1460" s="93" t="str">
        <v>FIELD STOCK</v>
      </c>
    </row>
    <row r="1461" spans="1:8" x14ac:dyDescent="0.25">
      <c r="A1461" s="94">
        <v>45752</v>
      </c>
      <c r="B1461" s="95" t="str">
        <v>UN 2465</v>
      </c>
      <c r="C1461" s="80" t="str">
        <v xml:space="preserve">HYDRAULIC ADJUSTING PATTI YUVO  </v>
      </c>
      <c r="D1461" s="133" t="str">
        <v/>
      </c>
      <c r="E1461" s="80">
        <v>4</v>
      </c>
      <c r="F1461" s="80" t="str">
        <v>PCS</v>
      </c>
      <c r="G1461" s="80" t="str">
        <v>INWARD</v>
      </c>
      <c r="H1461" s="96" t="str">
        <v>FIELD STOCK</v>
      </c>
    </row>
    <row r="1462" spans="1:8" x14ac:dyDescent="0.25">
      <c r="A1462" s="90">
        <v>45752</v>
      </c>
      <c r="B1462" s="91" t="str">
        <v>UN 1845</v>
      </c>
      <c r="C1462" s="92" t="str">
        <v>COUNTER SHAFT GEAR PVC INTER</v>
      </c>
      <c r="D1462" s="132" t="str">
        <v/>
      </c>
      <c r="E1462" s="92">
        <v>1</v>
      </c>
      <c r="F1462" s="92" t="str">
        <v>PCS</v>
      </c>
      <c r="G1462" s="92" t="str">
        <v>INWARD</v>
      </c>
      <c r="H1462" s="93" t="str">
        <v>FIELD STOCK</v>
      </c>
    </row>
    <row r="1463" spans="1:8" x14ac:dyDescent="0.25">
      <c r="A1463" s="94">
        <v>45752</v>
      </c>
      <c r="B1463" s="95" t="str">
        <v>UN 2062</v>
      </c>
      <c r="C1463" s="80" t="str">
        <v>DIFFERENTIAL GEAR 13 TEETH INTER</v>
      </c>
      <c r="D1463" s="133" t="str">
        <v/>
      </c>
      <c r="E1463" s="80">
        <v>5</v>
      </c>
      <c r="F1463" s="80" t="str">
        <v>PCS</v>
      </c>
      <c r="G1463" s="80" t="str">
        <v>INWARD</v>
      </c>
      <c r="H1463" s="96" t="str">
        <v>FIELD STOCK</v>
      </c>
    </row>
    <row r="1464" spans="1:8" x14ac:dyDescent="0.25">
      <c r="A1464" s="90">
        <v>45752</v>
      </c>
      <c r="B1464" s="91" t="str">
        <v>UN 2305</v>
      </c>
      <c r="C1464" s="92" t="str">
        <v>ADOPTER 4th GEAR (QUIL GEAR) 18/24/28 TEETH ARJUN</v>
      </c>
      <c r="D1464" s="132" t="str">
        <v/>
      </c>
      <c r="E1464" s="92">
        <v>2</v>
      </c>
      <c r="F1464" s="92" t="str">
        <v>PCS</v>
      </c>
      <c r="G1464" s="92" t="str">
        <v>INWARD</v>
      </c>
      <c r="H1464" s="93" t="str">
        <v>FIELD STOCK</v>
      </c>
    </row>
    <row r="1465" spans="1:8" x14ac:dyDescent="0.25">
      <c r="A1465" s="94">
        <v>45752</v>
      </c>
      <c r="B1465" s="95" t="str">
        <v>UN 1819</v>
      </c>
      <c r="C1465" s="80" t="str">
        <v>GEAR FORK 2nd &amp; 3rd NST</v>
      </c>
      <c r="D1465" s="133" t="str">
        <v/>
      </c>
      <c r="E1465" s="80">
        <v>2</v>
      </c>
      <c r="F1465" s="80" t="str">
        <v>PCS</v>
      </c>
      <c r="G1465" s="80" t="str">
        <v>INWARD</v>
      </c>
      <c r="H1465" s="96" t="str">
        <v>FIELD STOCK</v>
      </c>
    </row>
    <row r="1466" spans="1:8" x14ac:dyDescent="0.25">
      <c r="A1466" s="90">
        <v>45752</v>
      </c>
      <c r="B1466" s="91" t="str">
        <v>UN 1812</v>
      </c>
      <c r="C1466" s="92" t="str">
        <v>GEAR FORK 4TH SPEED  INTER DI</v>
      </c>
      <c r="D1466" s="132" t="str">
        <v/>
      </c>
      <c r="E1466" s="92">
        <v>3</v>
      </c>
      <c r="F1466" s="92" t="str">
        <v>PCS</v>
      </c>
      <c r="G1466" s="92" t="str">
        <v>INWARD</v>
      </c>
      <c r="H1466" s="93" t="str">
        <v>FIELD STOCK</v>
      </c>
    </row>
    <row r="1467" spans="1:8" x14ac:dyDescent="0.25">
      <c r="A1467" s="94">
        <v>45752</v>
      </c>
      <c r="B1467" s="95" t="str">
        <v>UN 1820</v>
      </c>
      <c r="C1467" s="80" t="str">
        <v>GEAR FORK 4th SPEED NST</v>
      </c>
      <c r="D1467" s="133" t="str">
        <v/>
      </c>
      <c r="E1467" s="80">
        <v>2</v>
      </c>
      <c r="F1467" s="80" t="str">
        <v>PCS</v>
      </c>
      <c r="G1467" s="80" t="str">
        <v>INWARD</v>
      </c>
      <c r="H1467" s="96" t="str">
        <v>FIELD STOCK</v>
      </c>
    </row>
    <row r="1468" spans="1:8" x14ac:dyDescent="0.25">
      <c r="A1468" s="90">
        <v>45752</v>
      </c>
      <c r="B1468" s="91" t="str">
        <v>UN 1811</v>
      </c>
      <c r="C1468" s="92" t="str">
        <v>GEAR FORK 2ND 3RD  INTER DI</v>
      </c>
      <c r="D1468" s="132" t="str">
        <v/>
      </c>
      <c r="E1468" s="92">
        <v>2</v>
      </c>
      <c r="F1468" s="92" t="str">
        <v>PCS</v>
      </c>
      <c r="G1468" s="92" t="str">
        <v>INWARD</v>
      </c>
      <c r="H1468" s="93" t="str">
        <v>FIELD STOCK</v>
      </c>
    </row>
    <row r="1469" spans="1:8" x14ac:dyDescent="0.25">
      <c r="A1469" s="94">
        <v>45752</v>
      </c>
      <c r="B1469" s="95" t="str">
        <v>UN 1735</v>
      </c>
      <c r="C1469" s="80" t="str">
        <v>CLUTCH RELEASE FORK INTER</v>
      </c>
      <c r="D1469" s="133" t="str">
        <v/>
      </c>
      <c r="E1469" s="80">
        <v>1</v>
      </c>
      <c r="F1469" s="80" t="str">
        <v>PCS</v>
      </c>
      <c r="G1469" s="80" t="str">
        <v>INWARD</v>
      </c>
      <c r="H1469" s="96" t="str">
        <v>FIELD STOCK</v>
      </c>
    </row>
    <row r="1470" spans="1:8" x14ac:dyDescent="0.25">
      <c r="A1470" s="90">
        <v>45752</v>
      </c>
      <c r="B1470" s="91" t="str">
        <v>UN 2588</v>
      </c>
      <c r="C1470" s="92" t="str">
        <v>TOP LINK PIN YUVO SMALL COLLAR</v>
      </c>
      <c r="D1470" s="132" t="str">
        <v/>
      </c>
      <c r="E1470" s="92">
        <v>1</v>
      </c>
      <c r="F1470" s="92" t="str">
        <v>PCS</v>
      </c>
      <c r="G1470" s="92" t="str">
        <v>INWARD</v>
      </c>
      <c r="H1470" s="93" t="str">
        <v>FIELD STOCK</v>
      </c>
    </row>
    <row r="1471" spans="1:8" x14ac:dyDescent="0.25">
      <c r="A1471" s="94">
        <v>45752</v>
      </c>
      <c r="B1471" s="95" t="str">
        <v>UN 2332</v>
      </c>
      <c r="C1471" s="80" t="str">
        <v>GEAR DRIVING 3rd &amp; 4th SPEED BIG 32/39 TEETH 585 DI</v>
      </c>
      <c r="D1471" s="133" t="str">
        <v/>
      </c>
      <c r="E1471" s="80">
        <v>1</v>
      </c>
      <c r="F1471" s="80" t="str">
        <v>PCS</v>
      </c>
      <c r="G1471" s="80" t="str">
        <v>INWARD</v>
      </c>
      <c r="H1471" s="96" t="str">
        <v>FIELD STOCK</v>
      </c>
    </row>
    <row r="1472" spans="1:8" x14ac:dyDescent="0.25">
      <c r="A1472" s="90">
        <v>45752</v>
      </c>
      <c r="B1472" s="91" t="str">
        <v>UN 1782</v>
      </c>
      <c r="C1472" s="92" t="str">
        <v>GEAR LEVER 585 DI</v>
      </c>
      <c r="D1472" s="132" t="str">
        <v/>
      </c>
      <c r="E1472" s="92">
        <v>3</v>
      </c>
      <c r="F1472" s="92" t="str">
        <v>PCS</v>
      </c>
      <c r="G1472" s="92" t="str">
        <v>INWARD</v>
      </c>
      <c r="H1472" s="93" t="str">
        <v>FIELD STOCK</v>
      </c>
    </row>
    <row r="1473" spans="1:8" x14ac:dyDescent="0.25">
      <c r="A1473" s="94">
        <v>45752</v>
      </c>
      <c r="B1473" s="95" t="str">
        <v>UN 1785</v>
      </c>
      <c r="C1473" s="80" t="str">
        <v>GEAR LEVER STRAIGHT (THREAD TYPE) NST</v>
      </c>
      <c r="D1473" s="133" t="str">
        <v/>
      </c>
      <c r="E1473" s="80">
        <v>3</v>
      </c>
      <c r="F1473" s="80" t="str">
        <v>PCS</v>
      </c>
      <c r="G1473" s="80" t="str">
        <v>INWARD</v>
      </c>
      <c r="H1473" s="96" t="str">
        <v>FIELD STOCK</v>
      </c>
    </row>
    <row r="1474" spans="1:8" x14ac:dyDescent="0.25">
      <c r="A1474" s="90">
        <v>45752</v>
      </c>
      <c r="B1474" s="91" t="str">
        <v>UN 1781</v>
      </c>
      <c r="C1474" s="92" t="str">
        <v>GEAR LEVER INTER DI</v>
      </c>
      <c r="D1474" s="132" t="str">
        <v/>
      </c>
      <c r="E1474" s="92">
        <v>2</v>
      </c>
      <c r="F1474" s="92" t="str">
        <v>PCS</v>
      </c>
      <c r="G1474" s="92" t="str">
        <v>INWARD</v>
      </c>
      <c r="H1474" s="93" t="str">
        <v>FIELD STOCK</v>
      </c>
    </row>
    <row r="1475" spans="1:8" x14ac:dyDescent="0.25">
      <c r="A1475" s="94">
        <v>45752</v>
      </c>
      <c r="B1475" s="95" t="str">
        <v>UN 1786</v>
      </c>
      <c r="C1475" s="80" t="str">
        <v>GEAR LEVER ARJUN</v>
      </c>
      <c r="D1475" s="133" t="str">
        <v/>
      </c>
      <c r="E1475" s="80">
        <v>2</v>
      </c>
      <c r="F1475" s="80" t="str">
        <v>PCS</v>
      </c>
      <c r="G1475" s="80" t="str">
        <v>INWARD</v>
      </c>
      <c r="H1475" s="96" t="str">
        <v>FIELD STOCK</v>
      </c>
    </row>
    <row r="1476" spans="1:8" x14ac:dyDescent="0.25">
      <c r="A1476" s="90">
        <v>45752</v>
      </c>
      <c r="B1476" s="91" t="str">
        <v>UN 1780</v>
      </c>
      <c r="C1476" s="92" t="str">
        <v>GEAR LEVER INTER</v>
      </c>
      <c r="D1476" s="132" t="str">
        <v/>
      </c>
      <c r="E1476" s="92">
        <v>11</v>
      </c>
      <c r="F1476" s="92" t="str">
        <v>PCS</v>
      </c>
      <c r="G1476" s="92" t="str">
        <v>INWARD</v>
      </c>
      <c r="H1476" s="93" t="str">
        <v>FIELD STOCK</v>
      </c>
    </row>
    <row r="1477" spans="1:8" x14ac:dyDescent="0.25">
      <c r="A1477" s="94">
        <v>45752</v>
      </c>
      <c r="B1477" s="95" t="str">
        <v>T PIN WITH GUTKA G/T</v>
      </c>
      <c r="C1477" s="80" t="str">
        <v>T PIN WITH GUTKA G/T</v>
      </c>
      <c r="D1477" s="133" t="str">
        <v/>
      </c>
      <c r="E1477" s="80">
        <v>2</v>
      </c>
      <c r="F1477" s="80" t="str">
        <v>PCS</v>
      </c>
      <c r="G1477" s="80" t="str">
        <v>INWARD</v>
      </c>
      <c r="H1477" s="96" t="str">
        <v>FIELD STOCK</v>
      </c>
    </row>
    <row r="1478" spans="1:8" x14ac:dyDescent="0.25">
      <c r="A1478" s="90">
        <v>45752</v>
      </c>
      <c r="B1478" s="91" t="str">
        <v>UN 1979</v>
      </c>
      <c r="C1478" s="92" t="str">
        <v>BREAKE BALL INTER</v>
      </c>
      <c r="D1478" s="132" t="str">
        <v/>
      </c>
      <c r="E1478" s="92">
        <v>2</v>
      </c>
      <c r="F1478" s="92" t="str">
        <v>PCS</v>
      </c>
      <c r="G1478" s="92" t="str">
        <v>INWARD</v>
      </c>
      <c r="H1478" s="93" t="str">
        <v>FIELD STOCK</v>
      </c>
    </row>
    <row r="1479" spans="1:8" x14ac:dyDescent="0.25">
      <c r="A1479" s="94">
        <v>45752</v>
      </c>
      <c r="B1479" s="95" t="str">
        <v>UN 1333</v>
      </c>
      <c r="C1479" s="80" t="str">
        <v>THERMOSTAT HOUSING COVER INTER DI</v>
      </c>
      <c r="D1479" s="133">
        <v>0</v>
      </c>
      <c r="E1479" s="80">
        <v>1</v>
      </c>
      <c r="F1479" s="80" t="str">
        <v>PCS</v>
      </c>
      <c r="G1479" s="80" t="str">
        <v>INWARD</v>
      </c>
      <c r="H1479" s="96" t="str">
        <v>FIELD STOCK</v>
      </c>
    </row>
    <row r="1480" spans="1:8" x14ac:dyDescent="0.25">
      <c r="A1480" s="90">
        <v>45752</v>
      </c>
      <c r="B1480" s="91" t="str">
        <v>UN 2891</v>
      </c>
      <c r="C1480" s="92" t="str">
        <v xml:space="preserve">BREAKE SHOE SPRING YUVRAJ  </v>
      </c>
      <c r="D1480" s="132" t="str">
        <v/>
      </c>
      <c r="E1480" s="92">
        <v>23</v>
      </c>
      <c r="F1480" s="92" t="str">
        <v>PCS</v>
      </c>
      <c r="G1480" s="92" t="str">
        <v>INWARD</v>
      </c>
      <c r="H1480" s="93" t="str">
        <v>FIELD STOCK</v>
      </c>
    </row>
    <row r="1481" spans="1:8" x14ac:dyDescent="0.25">
      <c r="A1481" s="94">
        <v>45752</v>
      </c>
      <c r="B1481" s="95" t="str">
        <v>UN 2622</v>
      </c>
      <c r="C1481" s="80" t="str">
        <v xml:space="preserve">BRACKET PIN INTER  </v>
      </c>
      <c r="D1481" s="133">
        <v>0</v>
      </c>
      <c r="E1481" s="80">
        <v>1</v>
      </c>
      <c r="F1481" s="80" t="str">
        <v>PCS</v>
      </c>
      <c r="G1481" s="80" t="str">
        <v>INWARD</v>
      </c>
      <c r="H1481" s="96" t="str">
        <v>FIELD STOCK</v>
      </c>
    </row>
    <row r="1482" spans="1:8" x14ac:dyDescent="0.25">
      <c r="A1482" s="90">
        <v>45752</v>
      </c>
      <c r="B1482" s="91" t="str">
        <v>UN 1217</v>
      </c>
      <c r="C1482" s="92" t="str">
        <v>ROCKER SCREW WITH NUT INTER DI</v>
      </c>
      <c r="D1482" s="132" t="str">
        <v/>
      </c>
      <c r="E1482" s="92">
        <v>12</v>
      </c>
      <c r="F1482" s="92" t="str">
        <v>PCS</v>
      </c>
      <c r="G1482" s="92" t="str">
        <v>INWARD</v>
      </c>
      <c r="H1482" s="93" t="str">
        <v>FIELD STOCK</v>
      </c>
    </row>
    <row r="1483" spans="1:8" x14ac:dyDescent="0.25">
      <c r="A1483" s="94">
        <v>45752</v>
      </c>
      <c r="B1483" s="95" t="str">
        <v>UN 1261</v>
      </c>
      <c r="C1483" s="80" t="str">
        <v>CHAMBER NUT INTER DI</v>
      </c>
      <c r="D1483" s="133" t="str">
        <v/>
      </c>
      <c r="E1483" s="80">
        <v>1</v>
      </c>
      <c r="F1483" s="80" t="str">
        <v>PCS</v>
      </c>
      <c r="G1483" s="80" t="str">
        <v>INWARD</v>
      </c>
      <c r="H1483" s="96" t="str">
        <v>FIELD STOCK</v>
      </c>
    </row>
    <row r="1484" spans="1:8" x14ac:dyDescent="0.25">
      <c r="A1484" s="90">
        <v>45752</v>
      </c>
      <c r="B1484" s="91" t="str">
        <v>UN 2797</v>
      </c>
      <c r="C1484" s="92" t="str">
        <v xml:space="preserve">CENTRE PIN BOLT 4" INTER  </v>
      </c>
      <c r="D1484" s="132" t="str">
        <v/>
      </c>
      <c r="E1484" s="92">
        <v>1</v>
      </c>
      <c r="F1484" s="92" t="str">
        <v>PCS</v>
      </c>
      <c r="G1484" s="92" t="str">
        <v>INWARD</v>
      </c>
      <c r="H1484" s="93" t="str">
        <v>FIELD STOCK</v>
      </c>
    </row>
    <row r="1485" spans="1:8" x14ac:dyDescent="0.25">
      <c r="A1485" s="94">
        <v>45752</v>
      </c>
      <c r="B1485" s="95" t="str">
        <v>UN 1113</v>
      </c>
      <c r="C1485" s="80" t="str">
        <v>TAPPET STUD ARJUN</v>
      </c>
      <c r="D1485" s="133" t="str">
        <v/>
      </c>
      <c r="E1485" s="80">
        <v>12</v>
      </c>
      <c r="F1485" s="80" t="str">
        <v>PCS</v>
      </c>
      <c r="G1485" s="80" t="str">
        <v>INWARD</v>
      </c>
      <c r="H1485" s="96" t="str">
        <v>FIELD STOCK</v>
      </c>
    </row>
    <row r="1486" spans="1:8" x14ac:dyDescent="0.25">
      <c r="A1486" s="90">
        <v>45752</v>
      </c>
      <c r="B1486" s="91" t="str">
        <v>UN 2649</v>
      </c>
      <c r="C1486" s="92" t="str">
        <v xml:space="preserve">CHAIN U PIN SMALL NST  </v>
      </c>
      <c r="D1486" s="132" t="str">
        <v/>
      </c>
      <c r="E1486" s="92">
        <v>3</v>
      </c>
      <c r="F1486" s="92" t="str">
        <v>PCS</v>
      </c>
      <c r="G1486" s="92" t="str">
        <v>INWARD</v>
      </c>
      <c r="H1486" s="93" t="str">
        <v>FIELD STOCK</v>
      </c>
    </row>
    <row r="1487" spans="1:8" x14ac:dyDescent="0.25">
      <c r="A1487" s="94">
        <v>45752</v>
      </c>
      <c r="B1487" s="95" t="str">
        <v>UN 2648</v>
      </c>
      <c r="C1487" s="80" t="str">
        <v xml:space="preserve">CHAIN U PIN BIG BHOOMIPUTRA / NST  </v>
      </c>
      <c r="D1487" s="133" t="str">
        <v/>
      </c>
      <c r="E1487" s="80">
        <v>1</v>
      </c>
      <c r="F1487" s="80" t="str">
        <v>PCS</v>
      </c>
      <c r="G1487" s="80" t="str">
        <v>INWARD</v>
      </c>
      <c r="H1487" s="96" t="str">
        <v>FIELD STOCK</v>
      </c>
    </row>
    <row r="1488" spans="1:8" x14ac:dyDescent="0.25">
      <c r="A1488" s="90">
        <v>45752</v>
      </c>
      <c r="B1488" s="91" t="str">
        <v>UN 2417</v>
      </c>
      <c r="C1488" s="92" t="str">
        <v xml:space="preserve">HYD. PUMP COUPLING 8 TEETH ARJUN  </v>
      </c>
      <c r="D1488" s="132" t="str">
        <v/>
      </c>
      <c r="E1488" s="92">
        <v>1</v>
      </c>
      <c r="F1488" s="92" t="str">
        <v>PCS</v>
      </c>
      <c r="G1488" s="92" t="str">
        <v>INWARD</v>
      </c>
      <c r="H1488" s="93" t="str">
        <v>FIELD STOCK</v>
      </c>
    </row>
    <row r="1489" spans="1:8" x14ac:dyDescent="0.25">
      <c r="A1489" s="94">
        <v>45752</v>
      </c>
      <c r="B1489" s="95" t="str">
        <v>UN 3109</v>
      </c>
      <c r="C1489" s="80" t="str">
        <v xml:space="preserve">REAR AXLE TOP BOLT SHIM THICK INTER  </v>
      </c>
      <c r="D1489" s="133" t="str">
        <v/>
      </c>
      <c r="E1489" s="80">
        <v>12</v>
      </c>
      <c r="F1489" s="80" t="str">
        <v>DOZEN</v>
      </c>
      <c r="G1489" s="80" t="str">
        <v>INWARD</v>
      </c>
      <c r="H1489" s="96" t="str">
        <v>FIELD STOCK</v>
      </c>
    </row>
    <row r="1490" spans="1:8" x14ac:dyDescent="0.25">
      <c r="A1490" s="90">
        <v>45752</v>
      </c>
      <c r="B1490" s="91" t="str">
        <v>UN 1327</v>
      </c>
      <c r="C1490" s="92" t="str">
        <v>WATER BODY TUBE INTER DI</v>
      </c>
      <c r="D1490" s="132" t="str">
        <v/>
      </c>
      <c r="E1490" s="92">
        <v>21</v>
      </c>
      <c r="F1490" s="92" t="str">
        <v>PCS</v>
      </c>
      <c r="G1490" s="92" t="str">
        <v>INWARD</v>
      </c>
      <c r="H1490" s="93" t="str">
        <v>FIELD STOCK</v>
      </c>
    </row>
    <row r="1491" spans="1:8" x14ac:dyDescent="0.25">
      <c r="A1491" s="94">
        <v>45752</v>
      </c>
      <c r="B1491" s="95" t="str">
        <v>UN 1325</v>
      </c>
      <c r="C1491" s="80" t="str">
        <v>WATER BODY IMPELLER INTER DI</v>
      </c>
      <c r="D1491" s="133" t="str">
        <v/>
      </c>
      <c r="E1491" s="80">
        <v>3</v>
      </c>
      <c r="F1491" s="80" t="str">
        <v>PCS</v>
      </c>
      <c r="G1491" s="80" t="str">
        <v>INWARD</v>
      </c>
      <c r="H1491" s="96" t="str">
        <v>FIELD STOCK</v>
      </c>
    </row>
    <row r="1492" spans="1:8" x14ac:dyDescent="0.25">
      <c r="A1492" s="90">
        <v>45752</v>
      </c>
      <c r="B1492" s="91" t="str">
        <v>UN 1218</v>
      </c>
      <c r="C1492" s="92" t="str">
        <v>ROCKER BRACKET SET OF 3 INTER DI</v>
      </c>
      <c r="D1492" s="132" t="str">
        <v/>
      </c>
      <c r="E1492" s="92">
        <v>5</v>
      </c>
      <c r="F1492" s="92" t="str">
        <v>PCS</v>
      </c>
      <c r="G1492" s="92" t="str">
        <v>INWARD</v>
      </c>
      <c r="H1492" s="93" t="str">
        <v>FIELD STOCK</v>
      </c>
    </row>
    <row r="1493" spans="1:8" x14ac:dyDescent="0.25">
      <c r="A1493" s="94">
        <v>45752</v>
      </c>
      <c r="B1493" s="95" t="str">
        <v>UN 2656</v>
      </c>
      <c r="C1493" s="80" t="str">
        <v xml:space="preserve">LOWER LINK BALL SMALL INTER DI  </v>
      </c>
      <c r="D1493" s="133" t="str">
        <v/>
      </c>
      <c r="E1493" s="80">
        <v>1</v>
      </c>
      <c r="F1493" s="80" t="str">
        <v>PCS</v>
      </c>
      <c r="G1493" s="80" t="str">
        <v>INWARD</v>
      </c>
      <c r="H1493" s="96" t="str">
        <v>FIELD STOCK</v>
      </c>
    </row>
    <row r="1494" spans="1:8" x14ac:dyDescent="0.25">
      <c r="A1494" s="90">
        <v>45752</v>
      </c>
      <c r="B1494" s="91" t="str">
        <v>UN 2001</v>
      </c>
      <c r="C1494" s="92" t="str">
        <v>BREAK PATTI (3 HOLE) YUVO</v>
      </c>
      <c r="D1494" s="132" t="str">
        <v/>
      </c>
      <c r="E1494" s="92">
        <v>1</v>
      </c>
      <c r="F1494" s="92" t="str">
        <v>PCS</v>
      </c>
      <c r="G1494" s="92" t="str">
        <v>INWARD</v>
      </c>
      <c r="H1494" s="93" t="str">
        <v>FIELD STOCK</v>
      </c>
    </row>
    <row r="1495" spans="1:8" x14ac:dyDescent="0.25">
      <c r="A1495" s="94">
        <v>45752</v>
      </c>
      <c r="B1495" s="95" t="str">
        <v>UN 2005</v>
      </c>
      <c r="C1495" s="80" t="str">
        <v>BRAKE PATTI  YUVRAJ</v>
      </c>
      <c r="D1495" s="133" t="str">
        <v/>
      </c>
      <c r="E1495" s="80">
        <v>1</v>
      </c>
      <c r="F1495" s="80" t="str">
        <v>PCS</v>
      </c>
      <c r="G1495" s="80" t="str">
        <v>INWARD</v>
      </c>
      <c r="H1495" s="96" t="str">
        <v>FIELD STOCK</v>
      </c>
    </row>
    <row r="1496" spans="1:8" x14ac:dyDescent="0.25">
      <c r="A1496" s="90">
        <v>45752</v>
      </c>
      <c r="B1496" s="91" t="str">
        <v>UN 1991</v>
      </c>
      <c r="C1496" s="92" t="str">
        <v>BREAK PATTI NST</v>
      </c>
      <c r="D1496" s="132" t="str">
        <v/>
      </c>
      <c r="E1496" s="92">
        <v>1</v>
      </c>
      <c r="F1496" s="92" t="str">
        <v>PCS</v>
      </c>
      <c r="G1496" s="92" t="str">
        <v>INWARD</v>
      </c>
      <c r="H1496" s="93" t="str">
        <v>FIELD STOCK</v>
      </c>
    </row>
    <row r="1497" spans="1:8" x14ac:dyDescent="0.25">
      <c r="A1497" s="94">
        <v>45752</v>
      </c>
      <c r="B1497" s="95" t="str">
        <v>UN 1989</v>
      </c>
      <c r="C1497" s="80" t="str">
        <v>BREAK PATTI STRAIGHT INTER</v>
      </c>
      <c r="D1497" s="133" t="str">
        <v/>
      </c>
      <c r="E1497" s="80">
        <v>5</v>
      </c>
      <c r="F1497" s="80" t="str">
        <v>PCS</v>
      </c>
      <c r="G1497" s="80" t="str">
        <v>INWARD</v>
      </c>
      <c r="H1497" s="96" t="str">
        <v>FIELD STOCK</v>
      </c>
    </row>
    <row r="1498" spans="1:8" x14ac:dyDescent="0.25">
      <c r="A1498" s="90">
        <v>45752</v>
      </c>
      <c r="B1498" s="91" t="str">
        <v>UN 2644</v>
      </c>
      <c r="C1498" s="92" t="str">
        <v xml:space="preserve">CHECK CHAIN PIN BIG (NUT TYPE) NST  </v>
      </c>
      <c r="D1498" s="132" t="str">
        <v/>
      </c>
      <c r="E1498" s="92">
        <v>1</v>
      </c>
      <c r="F1498" s="92" t="str">
        <v>PCS</v>
      </c>
      <c r="G1498" s="92" t="str">
        <v>INWARD</v>
      </c>
      <c r="H1498" s="93" t="str">
        <v>FIELD STOCK</v>
      </c>
    </row>
    <row r="1499" spans="1:8" x14ac:dyDescent="0.25">
      <c r="A1499" s="94">
        <v>45752</v>
      </c>
      <c r="B1499" s="95" t="str">
        <v>UN 2477</v>
      </c>
      <c r="C1499" s="80" t="str">
        <v xml:space="preserve">HYDRAULIC ORIFICE FILTER INTER DI  </v>
      </c>
      <c r="D1499" s="133" t="str">
        <v/>
      </c>
      <c r="E1499" s="80">
        <v>1</v>
      </c>
      <c r="F1499" s="80" t="str">
        <v>PCS</v>
      </c>
      <c r="G1499" s="80" t="str">
        <v>INWARD</v>
      </c>
      <c r="H1499" s="96" t="str">
        <v>FIELD STOCK</v>
      </c>
    </row>
    <row r="1500" spans="1:8" x14ac:dyDescent="0.25">
      <c r="A1500" s="90">
        <v>45752</v>
      </c>
      <c r="B1500" s="91" t="str">
        <v>UN 3025</v>
      </c>
      <c r="C1500" s="92" t="str">
        <v xml:space="preserve">TAPPET COVER RUBBER INTER DI N/M  </v>
      </c>
      <c r="D1500" s="132" t="str">
        <v/>
      </c>
      <c r="E1500" s="92">
        <v>12</v>
      </c>
      <c r="F1500" s="92" t="str">
        <v>PCS</v>
      </c>
      <c r="G1500" s="92" t="str">
        <v>INWARD</v>
      </c>
      <c r="H1500" s="93" t="str">
        <v>FIELD STOCK</v>
      </c>
    </row>
    <row r="1501" spans="1:8" x14ac:dyDescent="0.25">
      <c r="A1501" s="94">
        <v>45752</v>
      </c>
      <c r="B1501" s="95" t="str">
        <v>UN 3328</v>
      </c>
      <c r="C1501" s="80" t="str">
        <v xml:space="preserve">PINION LOCK WASHER INTER DI  </v>
      </c>
      <c r="D1501" s="133" t="str">
        <v/>
      </c>
      <c r="E1501" s="80">
        <v>83</v>
      </c>
      <c r="F1501" s="80" t="str">
        <v>PCS</v>
      </c>
      <c r="G1501" s="80" t="str">
        <v>INWARD</v>
      </c>
      <c r="H1501" s="96" t="str">
        <v>FIELD STOCK</v>
      </c>
    </row>
    <row r="1502" spans="1:8" x14ac:dyDescent="0.25">
      <c r="A1502" s="90">
        <v>45752</v>
      </c>
      <c r="B1502" s="91" t="str">
        <v>UN 2645 A</v>
      </c>
      <c r="C1502" s="92" t="str">
        <v xml:space="preserve">CHECK CHAIN PIN SMALL (O.E.) NST  </v>
      </c>
      <c r="D1502" s="132" t="str">
        <v/>
      </c>
      <c r="E1502" s="92">
        <v>1</v>
      </c>
      <c r="F1502" s="92" t="str">
        <v>PCS</v>
      </c>
      <c r="G1502" s="92" t="str">
        <v>INWARD</v>
      </c>
      <c r="H1502" s="93" t="str">
        <v>FIELD STOCK</v>
      </c>
    </row>
    <row r="1503" spans="1:8" x14ac:dyDescent="0.25">
      <c r="A1503" s="94">
        <v>45752</v>
      </c>
      <c r="B1503" s="95" t="str">
        <v>UN 2479</v>
      </c>
      <c r="C1503" s="80" t="str">
        <v xml:space="preserve">LIFT PLUG KIT INTER DI  </v>
      </c>
      <c r="D1503" s="133" t="str">
        <v/>
      </c>
      <c r="E1503" s="80">
        <v>2</v>
      </c>
      <c r="F1503" s="80" t="str">
        <v>SET</v>
      </c>
      <c r="G1503" s="80" t="str">
        <v>INWARD</v>
      </c>
      <c r="H1503" s="96" t="str">
        <v>FIELD STOCK</v>
      </c>
    </row>
    <row r="1504" spans="1:8" x14ac:dyDescent="0.25">
      <c r="A1504" s="90">
        <v>45752</v>
      </c>
      <c r="B1504" s="91" t="str">
        <v>GK 1655</v>
      </c>
      <c r="C1504" s="92" t="str">
        <v>SPANDLE NUT INTER DI</v>
      </c>
      <c r="D1504" s="132" t="str">
        <v/>
      </c>
      <c r="E1504" s="92">
        <v>76</v>
      </c>
      <c r="F1504" s="92" t="str">
        <v>PCS</v>
      </c>
      <c r="G1504" s="92" t="str">
        <v>INWARD</v>
      </c>
      <c r="H1504" s="93" t="str">
        <v>FIELD STOCK</v>
      </c>
    </row>
    <row r="1505" spans="1:8" x14ac:dyDescent="0.25">
      <c r="A1505" s="94">
        <v>45754</v>
      </c>
      <c r="B1505" s="95">
        <v>135110162</v>
      </c>
      <c r="C1505" s="80" t="str">
        <v>RANE STG ASSY SINGLE LEVER POWERTRAC / FT</v>
      </c>
      <c r="D1505" s="133" t="str">
        <v/>
      </c>
      <c r="E1505" s="80">
        <v>2</v>
      </c>
      <c r="F1505" s="80" t="str">
        <v>PCS</v>
      </c>
      <c r="G1505" s="80" t="str">
        <v>INWARD</v>
      </c>
      <c r="H1505" s="96" t="str">
        <v>INWARD</v>
      </c>
    </row>
    <row r="1506" spans="1:8" x14ac:dyDescent="0.25">
      <c r="A1506" s="90">
        <v>45754</v>
      </c>
      <c r="B1506" s="91">
        <v>135800052</v>
      </c>
      <c r="C1506" s="92" t="str">
        <v>RANE STG ASSY SONALIKA</v>
      </c>
      <c r="D1506" s="132" t="str">
        <v/>
      </c>
      <c r="E1506" s="92">
        <v>2</v>
      </c>
      <c r="F1506" s="92" t="str">
        <v>PCS</v>
      </c>
      <c r="G1506" s="92" t="str">
        <v>INWARD</v>
      </c>
      <c r="H1506" s="93" t="str">
        <v>INWARD</v>
      </c>
    </row>
    <row r="1507" spans="1:8" x14ac:dyDescent="0.25">
      <c r="A1507" s="94">
        <v>45754</v>
      </c>
      <c r="B1507" s="95" t="str">
        <v>ZF7340800811</v>
      </c>
      <c r="C1507" s="80" t="str">
        <v>STG ASSY SONALIKA ZF</v>
      </c>
      <c r="D1507" s="133" t="str">
        <v/>
      </c>
      <c r="E1507" s="80">
        <v>1</v>
      </c>
      <c r="F1507" s="80" t="str">
        <v>PCS</v>
      </c>
      <c r="G1507" s="80" t="str">
        <v>INWARD</v>
      </c>
      <c r="H1507" s="96" t="str">
        <v>INWARD</v>
      </c>
    </row>
    <row r="1508" spans="1:8" x14ac:dyDescent="0.25">
      <c r="A1508" s="90">
        <v>45754</v>
      </c>
      <c r="B1508" s="91" t="str">
        <v>ZF7340900810</v>
      </c>
      <c r="C1508" s="92" t="str">
        <v>STG ASSY SWARAJ ZF</v>
      </c>
      <c r="D1508" s="132" t="str">
        <v/>
      </c>
      <c r="E1508" s="92">
        <v>2</v>
      </c>
      <c r="F1508" s="92" t="str">
        <v>PCS</v>
      </c>
      <c r="G1508" s="92" t="str">
        <v>INWARD</v>
      </c>
      <c r="H1508" s="93" t="str">
        <v>INWARD</v>
      </c>
    </row>
    <row r="1509" spans="1:8" x14ac:dyDescent="0.25">
      <c r="A1509" s="94">
        <v>45754</v>
      </c>
      <c r="B1509" s="95">
        <v>135120182</v>
      </c>
      <c r="C1509" s="80" t="str">
        <v>RANE STG ASSY SARPANCH 63 DEGREE</v>
      </c>
      <c r="D1509" s="133" t="str">
        <v/>
      </c>
      <c r="E1509" s="80">
        <v>2</v>
      </c>
      <c r="F1509" s="80" t="str">
        <v>PCS</v>
      </c>
      <c r="G1509" s="80" t="str">
        <v>INWARD</v>
      </c>
      <c r="H1509" s="96" t="str">
        <v>INWARD</v>
      </c>
    </row>
    <row r="1510" spans="1:8" x14ac:dyDescent="0.25">
      <c r="A1510" s="90">
        <v>45754</v>
      </c>
      <c r="B1510" s="91" t="str">
        <v>UN 1561</v>
      </c>
      <c r="C1510" s="92" t="str">
        <v>STARING ASSEMBLY CASTING INTER DI 51 DEGREE</v>
      </c>
      <c r="D1510" s="132">
        <v>0</v>
      </c>
      <c r="E1510" s="92">
        <v>1</v>
      </c>
      <c r="F1510" s="92" t="str">
        <v>PCS</v>
      </c>
      <c r="G1510" s="92" t="str">
        <v>INWARD</v>
      </c>
      <c r="H1510" s="93" t="str">
        <v>INWARD</v>
      </c>
    </row>
    <row r="1511" spans="1:8" x14ac:dyDescent="0.25">
      <c r="A1511" s="94">
        <v>45754</v>
      </c>
      <c r="B1511" s="95">
        <v>135120362</v>
      </c>
      <c r="C1511" s="80" t="str">
        <v>RANE STG ASSY INTER DI 51 DEGREE</v>
      </c>
      <c r="D1511" s="133" t="str">
        <v/>
      </c>
      <c r="E1511" s="80">
        <v>15</v>
      </c>
      <c r="F1511" s="80" t="str">
        <v>PCS</v>
      </c>
      <c r="G1511" s="80" t="str">
        <v>INWARD</v>
      </c>
      <c r="H1511" s="96" t="str">
        <v>INWARD</v>
      </c>
    </row>
    <row r="1512" spans="1:8" x14ac:dyDescent="0.25">
      <c r="A1512" s="90">
        <v>45754</v>
      </c>
      <c r="B1512" s="91" t="str">
        <v>GK 1641</v>
      </c>
      <c r="C1512" s="92" t="str">
        <v>RIM BOLT 4" R-T WITH D/N BLACK</v>
      </c>
      <c r="D1512" s="132">
        <v>0</v>
      </c>
      <c r="E1512" s="92">
        <v>7</v>
      </c>
      <c r="F1512" s="92" t="str">
        <v>PCS</v>
      </c>
      <c r="G1512" s="92" t="str">
        <v>INWARD</v>
      </c>
      <c r="H1512" s="93" t="str">
        <v>INWARD</v>
      </c>
    </row>
    <row r="1513" spans="1:8" x14ac:dyDescent="0.25">
      <c r="A1513" s="94">
        <v>45754</v>
      </c>
      <c r="B1513" s="95" t="str">
        <v>GK 1485/UN 2843</v>
      </c>
      <c r="C1513" s="80" t="str">
        <v>SPANDLE ARM BOLT INTER DI</v>
      </c>
      <c r="D1513" s="133">
        <v>0</v>
      </c>
      <c r="E1513" s="80">
        <v>19</v>
      </c>
      <c r="F1513" s="80" t="str">
        <v>PCS</v>
      </c>
      <c r="G1513" s="80" t="str">
        <v>INWARD</v>
      </c>
      <c r="H1513" s="96" t="str">
        <v>INWARD</v>
      </c>
    </row>
    <row r="1514" spans="1:8" x14ac:dyDescent="0.25">
      <c r="A1514" s="90">
        <v>45754</v>
      </c>
      <c r="B1514" s="91" t="str">
        <v>UN 2585</v>
      </c>
      <c r="C1514" s="92" t="str">
        <v xml:space="preserve">TOP LINK END BIG INTER  </v>
      </c>
      <c r="D1514" s="132" t="str">
        <v/>
      </c>
      <c r="E1514" s="92">
        <v>6</v>
      </c>
      <c r="F1514" s="92" t="str">
        <v>PCS</v>
      </c>
      <c r="G1514" s="92" t="str">
        <v>INWARD</v>
      </c>
      <c r="H1514" s="93" t="str">
        <v>INWARD</v>
      </c>
    </row>
    <row r="1515" spans="1:8" x14ac:dyDescent="0.25">
      <c r="A1515" s="94">
        <v>45754</v>
      </c>
      <c r="B1515" s="95" t="str">
        <v>UN 2483</v>
      </c>
      <c r="C1515" s="80" t="str">
        <v xml:space="preserve">HYDRAULIC DISTRIBUTOR HEAD NUT INTER DI  </v>
      </c>
      <c r="D1515" s="133" t="str">
        <v/>
      </c>
      <c r="E1515" s="80">
        <v>1</v>
      </c>
      <c r="F1515" s="80" t="str">
        <v>PCS</v>
      </c>
      <c r="G1515" s="80" t="str">
        <v>INWARD</v>
      </c>
      <c r="H1515" s="96" t="str">
        <v>INWARD</v>
      </c>
    </row>
    <row r="1516" spans="1:8" x14ac:dyDescent="0.25">
      <c r="A1516" s="90">
        <v>45754</v>
      </c>
      <c r="B1516" s="91" t="str">
        <v>GK 1675</v>
      </c>
      <c r="C1516" s="92" t="str">
        <v>ROTAVATOR CHUKNUT COMMON 35*1.5 (IDEAL PIN NUT)</v>
      </c>
      <c r="D1516" s="132">
        <v>0</v>
      </c>
      <c r="E1516" s="92">
        <v>1</v>
      </c>
      <c r="F1516" s="92" t="str">
        <v>PCS</v>
      </c>
      <c r="G1516" s="92" t="str">
        <v>INWARD</v>
      </c>
      <c r="H1516" s="93" t="str">
        <v>INWARD</v>
      </c>
    </row>
    <row r="1517" spans="1:8" x14ac:dyDescent="0.25">
      <c r="A1517" s="94">
        <v>45754</v>
      </c>
      <c r="B1517" s="95" t="str">
        <v>GK 1586</v>
      </c>
      <c r="C1517" s="80" t="str">
        <v>REAR WHEEL BOLT SWARAJ XM</v>
      </c>
      <c r="D1517" s="133" t="str">
        <v/>
      </c>
      <c r="E1517" s="80">
        <v>1</v>
      </c>
      <c r="F1517" s="80" t="str">
        <v>PCS</v>
      </c>
      <c r="G1517" s="80" t="str">
        <v>INWARD</v>
      </c>
      <c r="H1517" s="96" t="str">
        <v>INWARD</v>
      </c>
    </row>
    <row r="1518" spans="1:8" x14ac:dyDescent="0.25">
      <c r="A1518" s="90">
        <v>45754</v>
      </c>
      <c r="B1518" s="91" t="str">
        <v>UN 1880 A</v>
      </c>
      <c r="C1518" s="92" t="str">
        <v>DIFFERENTIAL CROSS STD INTER DI</v>
      </c>
      <c r="D1518" s="132" t="str">
        <v/>
      </c>
      <c r="E1518" s="92">
        <v>1</v>
      </c>
      <c r="F1518" s="92" t="str">
        <v>PCS</v>
      </c>
      <c r="G1518" s="92" t="str">
        <v>INWARD</v>
      </c>
      <c r="H1518" s="93" t="str">
        <v>INWARD</v>
      </c>
    </row>
    <row r="1519" spans="1:8" x14ac:dyDescent="0.25">
      <c r="A1519" s="94">
        <v>45754</v>
      </c>
      <c r="B1519" s="95" t="str">
        <v>UN 2807</v>
      </c>
      <c r="C1519" s="80" t="str">
        <v xml:space="preserve">FRONT WEIGHT BOLT 5" (THICK) INTER DI  </v>
      </c>
      <c r="D1519" s="133">
        <v>0</v>
      </c>
      <c r="E1519" s="80">
        <v>1</v>
      </c>
      <c r="F1519" s="80" t="str">
        <v>PCS</v>
      </c>
      <c r="G1519" s="80" t="str">
        <v>INWARD</v>
      </c>
      <c r="H1519" s="96" t="str">
        <v>INWARD</v>
      </c>
    </row>
    <row r="1520" spans="1:8" x14ac:dyDescent="0.25">
      <c r="A1520" s="90">
        <v>45754</v>
      </c>
      <c r="B1520" s="91" t="str">
        <v>UN 2809</v>
      </c>
      <c r="C1520" s="92" t="str">
        <v xml:space="preserve">FRONT WEIGHT BOLT 7" (THICK) INTER DI  </v>
      </c>
      <c r="D1520" s="132">
        <v>0</v>
      </c>
      <c r="E1520" s="92">
        <v>1</v>
      </c>
      <c r="F1520" s="92" t="str">
        <v>PCS</v>
      </c>
      <c r="G1520" s="92" t="str">
        <v>INWARD</v>
      </c>
      <c r="H1520" s="93" t="str">
        <v>INWARD</v>
      </c>
    </row>
    <row r="1521" spans="1:8" x14ac:dyDescent="0.25">
      <c r="A1521" s="94">
        <v>45754</v>
      </c>
      <c r="B1521" s="95" t="str">
        <v>UN 1481</v>
      </c>
      <c r="C1521" s="80" t="str">
        <v>DIESEL TANK CAP (LOCK TYPE) N/M</v>
      </c>
      <c r="D1521" s="133">
        <v>0</v>
      </c>
      <c r="E1521" s="80">
        <v>1</v>
      </c>
      <c r="F1521" s="80" t="str">
        <v>PCS</v>
      </c>
      <c r="G1521" s="80" t="str">
        <v>INWARD</v>
      </c>
      <c r="H1521" s="96" t="str">
        <v>INWARD</v>
      </c>
    </row>
    <row r="1522" spans="1:8" x14ac:dyDescent="0.25">
      <c r="A1522" s="90">
        <v>45754</v>
      </c>
      <c r="B1522" s="91" t="str">
        <v>UN 1324 B</v>
      </c>
      <c r="C1522" s="92" t="str">
        <v>WATER PUMP PULLEY YUVO (4 CYL.)</v>
      </c>
      <c r="D1522" s="132" t="str">
        <v/>
      </c>
      <c r="E1522" s="92">
        <v>3</v>
      </c>
      <c r="F1522" s="92" t="str">
        <v>PCS</v>
      </c>
      <c r="G1522" s="92" t="str">
        <v>INWARD</v>
      </c>
      <c r="H1522" s="93" t="str">
        <v>INWARD</v>
      </c>
    </row>
    <row r="1523" spans="1:8" x14ac:dyDescent="0.25">
      <c r="A1523" s="94">
        <v>45754</v>
      </c>
      <c r="B1523" s="95" t="str">
        <v>UN 2842</v>
      </c>
      <c r="C1523" s="80" t="str">
        <v xml:space="preserve">SILENCER BOLT ARJUN  </v>
      </c>
      <c r="D1523" s="133" t="str">
        <v/>
      </c>
      <c r="E1523" s="80">
        <v>17</v>
      </c>
      <c r="F1523" s="80" t="str">
        <v>PCS</v>
      </c>
      <c r="G1523" s="80" t="str">
        <v>INWARD</v>
      </c>
      <c r="H1523" s="96" t="str">
        <v>INWARD</v>
      </c>
    </row>
    <row r="1524" spans="1:8" x14ac:dyDescent="0.25">
      <c r="A1524" s="90">
        <v>45754</v>
      </c>
      <c r="B1524" s="91" t="str">
        <v>UN 2841</v>
      </c>
      <c r="C1524" s="92" t="str">
        <v xml:space="preserve">SILENCER BOLT INTER  </v>
      </c>
      <c r="D1524" s="132" t="str">
        <v/>
      </c>
      <c r="E1524" s="92">
        <v>10</v>
      </c>
      <c r="F1524" s="92" t="str">
        <v>PCS</v>
      </c>
      <c r="G1524" s="92" t="str">
        <v>INWARD</v>
      </c>
      <c r="H1524" s="93" t="str">
        <v>INWARD</v>
      </c>
    </row>
    <row r="1525" spans="1:8" x14ac:dyDescent="0.25">
      <c r="A1525" s="94">
        <v>45754</v>
      </c>
      <c r="B1525" s="95" t="str">
        <v>UN 2798</v>
      </c>
      <c r="C1525" s="80" t="str">
        <v xml:space="preserve">CENTRE PIN BOLT 3" INTER DI  </v>
      </c>
      <c r="D1525" s="133" t="str">
        <v/>
      </c>
      <c r="E1525" s="80">
        <v>4</v>
      </c>
      <c r="F1525" s="80" t="str">
        <v>PCS</v>
      </c>
      <c r="G1525" s="80" t="str">
        <v>INWARD</v>
      </c>
      <c r="H1525" s="96" t="str">
        <v>INWARD</v>
      </c>
    </row>
    <row r="1526" spans="1:8" x14ac:dyDescent="0.25">
      <c r="A1526" s="90">
        <v>45754</v>
      </c>
      <c r="B1526" s="91" t="str">
        <v>UN 3338</v>
      </c>
      <c r="C1526" s="92" t="str">
        <v xml:space="preserve">HYD. PLUNGER WASHER (SMALL) YUVO  </v>
      </c>
      <c r="D1526" s="132" t="str">
        <v/>
      </c>
      <c r="E1526" s="92">
        <v>1</v>
      </c>
      <c r="F1526" s="92" t="str">
        <v>PCS</v>
      </c>
      <c r="G1526" s="92" t="str">
        <v>INWARD</v>
      </c>
      <c r="H1526" s="93" t="str">
        <v>INWARD</v>
      </c>
    </row>
    <row r="1527" spans="1:8" x14ac:dyDescent="0.25">
      <c r="A1527" s="94">
        <v>45754</v>
      </c>
      <c r="B1527" s="95" t="str">
        <v>LOWER LINK ARM POWER STG YUVO</v>
      </c>
      <c r="C1527" s="80" t="str">
        <v>LOWER LINK ARM POWER STG YUVO</v>
      </c>
      <c r="D1527" s="133" t="str">
        <v/>
      </c>
      <c r="E1527" s="80">
        <v>1</v>
      </c>
      <c r="F1527" s="80" t="str">
        <v>PCS</v>
      </c>
      <c r="G1527" s="80" t="str">
        <v>INWARD</v>
      </c>
      <c r="H1527" s="96" t="str">
        <v>INWARD</v>
      </c>
    </row>
    <row r="1528" spans="1:8" x14ac:dyDescent="0.25">
      <c r="A1528" s="90">
        <v>45754</v>
      </c>
      <c r="B1528" s="91" t="str">
        <v>UN 2844</v>
      </c>
      <c r="C1528" s="92" t="str">
        <v xml:space="preserve">STAY ROD BOLT SMALL INTER  </v>
      </c>
      <c r="D1528" s="132" t="str">
        <v/>
      </c>
      <c r="E1528" s="92">
        <v>7</v>
      </c>
      <c r="F1528" s="92" t="str">
        <v>PCS</v>
      </c>
      <c r="G1528" s="92" t="str">
        <v>INWARD</v>
      </c>
      <c r="H1528" s="93" t="str">
        <v>INWARD</v>
      </c>
    </row>
    <row r="1529" spans="1:8" x14ac:dyDescent="0.25">
      <c r="A1529" s="94">
        <v>45754</v>
      </c>
      <c r="B1529" s="95" t="str">
        <v>UN 2818</v>
      </c>
      <c r="C1529" s="80" t="str">
        <v xml:space="preserve">LOWER LINK BRACKET BOLT (STD) INTER  </v>
      </c>
      <c r="D1529" s="133" t="str">
        <v/>
      </c>
      <c r="E1529" s="80">
        <v>6</v>
      </c>
      <c r="F1529" s="80" t="str">
        <v>PCS</v>
      </c>
      <c r="G1529" s="80" t="str">
        <v>INWARD</v>
      </c>
      <c r="H1529" s="96" t="str">
        <v>INWARD</v>
      </c>
    </row>
    <row r="1530" spans="1:8" x14ac:dyDescent="0.25">
      <c r="A1530" s="90">
        <v>45754</v>
      </c>
      <c r="B1530" s="91" t="str">
        <v>UN 2797</v>
      </c>
      <c r="C1530" s="92" t="str">
        <v xml:space="preserve">CENTRE PIN BOLT 4" INTER  </v>
      </c>
      <c r="D1530" s="132" t="str">
        <v/>
      </c>
      <c r="E1530" s="92">
        <v>19</v>
      </c>
      <c r="F1530" s="92" t="str">
        <v>PCS</v>
      </c>
      <c r="G1530" s="92" t="str">
        <v>INWARD</v>
      </c>
      <c r="H1530" s="93" t="str">
        <v>INWARD</v>
      </c>
    </row>
    <row r="1531" spans="1:8" x14ac:dyDescent="0.25">
      <c r="A1531" s="94">
        <v>45754</v>
      </c>
      <c r="B1531" s="95" t="str">
        <v>UN 1991</v>
      </c>
      <c r="C1531" s="80" t="str">
        <v>BREAK PATTI NST</v>
      </c>
      <c r="D1531" s="133" t="str">
        <v/>
      </c>
      <c r="E1531" s="80">
        <v>8</v>
      </c>
      <c r="F1531" s="80" t="str">
        <v>PCS</v>
      </c>
      <c r="G1531" s="80" t="str">
        <v>INWARD</v>
      </c>
      <c r="H1531" s="96" t="str">
        <v>INWARD</v>
      </c>
    </row>
    <row r="1532" spans="1:8" x14ac:dyDescent="0.25">
      <c r="A1532" s="90">
        <v>45754</v>
      </c>
      <c r="B1532" s="91" t="str">
        <v>UN 1987</v>
      </c>
      <c r="C1532" s="92" t="str">
        <v>BREAK TRIANGULAR ASSY LH INTER</v>
      </c>
      <c r="D1532" s="132" t="str">
        <v/>
      </c>
      <c r="E1532" s="92">
        <v>3</v>
      </c>
      <c r="F1532" s="92" t="str">
        <v>SET</v>
      </c>
      <c r="G1532" s="92" t="str">
        <v>INWARD</v>
      </c>
      <c r="H1532" s="93" t="str">
        <v>INWARD</v>
      </c>
    </row>
    <row r="1533" spans="1:8" x14ac:dyDescent="0.25">
      <c r="A1533" s="94">
        <v>45754</v>
      </c>
      <c r="B1533" s="95" t="str">
        <v>UN 1987 A</v>
      </c>
      <c r="C1533" s="80" t="str">
        <v>BREAK TRIANGULAR ASSY RH INTER</v>
      </c>
      <c r="D1533" s="133" t="str">
        <v/>
      </c>
      <c r="E1533" s="80">
        <v>6</v>
      </c>
      <c r="F1533" s="80" t="str">
        <v>SET</v>
      </c>
      <c r="G1533" s="80" t="str">
        <v>INWARD</v>
      </c>
      <c r="H1533" s="96" t="str">
        <v>INWARD</v>
      </c>
    </row>
    <row r="1534" spans="1:8" x14ac:dyDescent="0.25">
      <c r="A1534" s="90">
        <v>45754</v>
      </c>
      <c r="B1534" s="91" t="str">
        <v>UN 1988</v>
      </c>
      <c r="C1534" s="92" t="str">
        <v>BREAK TRIANGULAR ASSY LH NST</v>
      </c>
      <c r="D1534" s="132" t="str">
        <v/>
      </c>
      <c r="E1534" s="92">
        <v>1</v>
      </c>
      <c r="F1534" s="92" t="str">
        <v>SET</v>
      </c>
      <c r="G1534" s="92" t="str">
        <v>INWARD</v>
      </c>
      <c r="H1534" s="93" t="str">
        <v>INWARD</v>
      </c>
    </row>
    <row r="1535" spans="1:8" x14ac:dyDescent="0.25">
      <c r="A1535" s="94">
        <v>45754</v>
      </c>
      <c r="B1535" s="95" t="str">
        <v>UN 1988 A</v>
      </c>
      <c r="C1535" s="80" t="str">
        <v>BREAK TRIANGULAR ASSY RH NST</v>
      </c>
      <c r="D1535" s="133" t="str">
        <v/>
      </c>
      <c r="E1535" s="80">
        <v>2</v>
      </c>
      <c r="F1535" s="80" t="str">
        <v>SET</v>
      </c>
      <c r="G1535" s="80" t="str">
        <v>INWARD</v>
      </c>
      <c r="H1535" s="96" t="str">
        <v>INWARD</v>
      </c>
    </row>
    <row r="1536" spans="1:8" x14ac:dyDescent="0.25">
      <c r="A1536" s="90">
        <v>45752</v>
      </c>
      <c r="B1536" s="91" t="str">
        <v>RCWBGRL1</v>
      </c>
      <c r="C1536" s="92" t="str">
        <v>RADIATOR COOLANT WATER BLENDED 1 LITER</v>
      </c>
      <c r="D1536" s="132">
        <v>1705</v>
      </c>
      <c r="E1536" s="92">
        <v>38</v>
      </c>
      <c r="F1536" s="92" t="str">
        <v>PCS</v>
      </c>
      <c r="G1536" s="92" t="str">
        <v>OUTWARD</v>
      </c>
      <c r="H1536" s="93" t="str">
        <v>SHOP</v>
      </c>
    </row>
    <row r="1537" spans="1:8" x14ac:dyDescent="0.25">
      <c r="A1537" s="94">
        <v>45751</v>
      </c>
      <c r="B1537" s="95" t="str">
        <v>GK 1472 A/UN 2783 A</v>
      </c>
      <c r="C1537" s="80" t="str">
        <v xml:space="preserve">BONNET BOLT 6 CUT 585 DI  </v>
      </c>
      <c r="D1537" s="133">
        <v>1701</v>
      </c>
      <c r="E1537" s="80">
        <v>180</v>
      </c>
      <c r="F1537" s="80" t="str">
        <v>PCS</v>
      </c>
      <c r="G1537" s="80" t="str">
        <v>OUTWARD</v>
      </c>
      <c r="H1537" s="96" t="str">
        <v>SHOP</v>
      </c>
    </row>
    <row r="1538" spans="1:8" x14ac:dyDescent="0.25">
      <c r="A1538" s="90">
        <v>45751</v>
      </c>
      <c r="B1538" s="91" t="str">
        <v>UN 2765</v>
      </c>
      <c r="C1538" s="92" t="str">
        <v xml:space="preserve">CLUTCH PADEL BUSH GUN METAL INTER DI  </v>
      </c>
      <c r="D1538" s="132">
        <v>2569</v>
      </c>
      <c r="E1538" s="92">
        <v>300</v>
      </c>
      <c r="F1538" s="92" t="str">
        <v>PCS</v>
      </c>
      <c r="G1538" s="92" t="str">
        <v>INWARD</v>
      </c>
      <c r="H1538" s="93" t="str">
        <v/>
      </c>
    </row>
    <row r="1539" spans="1:8" x14ac:dyDescent="0.25">
      <c r="A1539" s="94">
        <v>45751</v>
      </c>
      <c r="B1539" s="95" t="str">
        <v>UN 3454</v>
      </c>
      <c r="C1539" s="80" t="str">
        <v xml:space="preserve">SPEEDO METER CABLE SARPANCH  </v>
      </c>
      <c r="D1539" s="133">
        <v>2568</v>
      </c>
      <c r="E1539" s="80">
        <v>30</v>
      </c>
      <c r="F1539" s="80" t="str">
        <v>PCS</v>
      </c>
      <c r="G1539" s="80" t="str">
        <v>INWARD</v>
      </c>
      <c r="H1539" s="96" t="str">
        <v/>
      </c>
    </row>
    <row r="1540" spans="1:8" x14ac:dyDescent="0.25">
      <c r="A1540" s="90">
        <v>45751</v>
      </c>
      <c r="B1540" s="91" t="str">
        <v>UN 3453</v>
      </c>
      <c r="C1540" s="92" t="str">
        <v xml:space="preserve">SPEEDO METER CABLE B/P  </v>
      </c>
      <c r="D1540" s="132">
        <v>2567</v>
      </c>
      <c r="E1540" s="92">
        <v>60</v>
      </c>
      <c r="F1540" s="92" t="str">
        <v>PCS</v>
      </c>
      <c r="G1540" s="92" t="str">
        <v>INWARD</v>
      </c>
      <c r="H1540" s="93" t="str">
        <v/>
      </c>
    </row>
    <row r="1541" spans="1:8" x14ac:dyDescent="0.25">
      <c r="A1541" s="94">
        <v>45751</v>
      </c>
      <c r="B1541" s="95" t="str">
        <v>UN 2737</v>
      </c>
      <c r="C1541" s="80" t="str">
        <v xml:space="preserve">HYD PLUNGER BUSH YUVO  </v>
      </c>
      <c r="D1541" s="133">
        <v>2566</v>
      </c>
      <c r="E1541" s="80">
        <v>150</v>
      </c>
      <c r="F1541" s="80" t="str">
        <v>PCS</v>
      </c>
      <c r="G1541" s="80" t="str">
        <v>INWARD</v>
      </c>
      <c r="H1541" s="96" t="str">
        <v/>
      </c>
    </row>
    <row r="1542" spans="1:8" x14ac:dyDescent="0.25">
      <c r="A1542" s="90">
        <v>45751</v>
      </c>
      <c r="B1542" s="91">
        <v>3280825100</v>
      </c>
      <c r="C1542" s="92" t="str">
        <v>PTO PLATE ESCORTS 29 T 11"</v>
      </c>
      <c r="D1542" s="132">
        <v>2565</v>
      </c>
      <c r="E1542" s="92">
        <v>2</v>
      </c>
      <c r="F1542" s="92" t="str">
        <v>PCS</v>
      </c>
      <c r="G1542" s="92" t="str">
        <v>INWARD</v>
      </c>
      <c r="H1542" s="93" t="str">
        <v/>
      </c>
    </row>
    <row r="1543" spans="1:8" x14ac:dyDescent="0.25">
      <c r="A1543" s="94">
        <v>45751</v>
      </c>
      <c r="B1543" s="95">
        <v>4341143100</v>
      </c>
      <c r="C1543" s="80" t="str">
        <v>PRESSURE PLATE TAWA PT/ FT 50 ,FT 60</v>
      </c>
      <c r="D1543" s="133">
        <v>2564</v>
      </c>
      <c r="E1543" s="80">
        <v>8</v>
      </c>
      <c r="F1543" s="80" t="str">
        <v>PCS</v>
      </c>
      <c r="G1543" s="80" t="str">
        <v>INWARD</v>
      </c>
      <c r="H1543" s="96" t="str">
        <v/>
      </c>
    </row>
    <row r="1544" spans="1:8" x14ac:dyDescent="0.25">
      <c r="A1544" s="90">
        <v>45750</v>
      </c>
      <c r="B1544" s="91" t="str">
        <v>1P 4060 4036 AOOOOB</v>
      </c>
      <c r="C1544" s="92" t="str">
        <v>HYD PUMP ESCORT/FT TAMDEM</v>
      </c>
      <c r="D1544" s="132">
        <v>2563</v>
      </c>
      <c r="E1544" s="92">
        <v>3</v>
      </c>
      <c r="F1544" s="92" t="str">
        <v>PCS</v>
      </c>
      <c r="G1544" s="92" t="str">
        <v>INWARD</v>
      </c>
      <c r="H1544" s="93" t="str">
        <v/>
      </c>
    </row>
    <row r="1545" spans="1:8" x14ac:dyDescent="0.25">
      <c r="A1545" s="94">
        <v>45750</v>
      </c>
      <c r="B1545" s="95" t="str">
        <v>1P 3055 3036 AOOOOB</v>
      </c>
      <c r="C1545" s="80" t="str">
        <v>HYD PUMP  EICHER VALTRA</v>
      </c>
      <c r="D1545" s="133">
        <v>2562</v>
      </c>
      <c r="E1545" s="80">
        <v>1</v>
      </c>
      <c r="F1545" s="80" t="str">
        <v>PCS</v>
      </c>
      <c r="G1545" s="80" t="str">
        <v>INWARD</v>
      </c>
      <c r="H1545" s="96" t="str">
        <v/>
      </c>
    </row>
    <row r="1546" spans="1:8" x14ac:dyDescent="0.25">
      <c r="A1546" s="90">
        <v>45750</v>
      </c>
      <c r="B1546" s="91" t="str">
        <v>1P 3047 AOOOO</v>
      </c>
      <c r="C1546" s="92" t="str">
        <v>HYD PUMP NEW HOLLAND</v>
      </c>
      <c r="D1546" s="132">
        <v>2561</v>
      </c>
      <c r="E1546" s="92">
        <v>6</v>
      </c>
      <c r="F1546" s="92" t="str">
        <v>PCS</v>
      </c>
      <c r="G1546" s="92" t="str">
        <v>INWARD</v>
      </c>
      <c r="H1546" s="93" t="str">
        <v/>
      </c>
    </row>
    <row r="1547" spans="1:8" x14ac:dyDescent="0.25">
      <c r="A1547" s="94">
        <v>45750</v>
      </c>
      <c r="B1547" s="95" t="str">
        <v>1P 4052 AGOOB</v>
      </c>
      <c r="C1547" s="80" t="str">
        <v>HYD PUMP SK HEAVY / PREET</v>
      </c>
      <c r="D1547" s="133">
        <v>2560</v>
      </c>
      <c r="E1547" s="80">
        <v>4</v>
      </c>
      <c r="F1547" s="80" t="str">
        <v>PCS</v>
      </c>
      <c r="G1547" s="80" t="str">
        <v>INWARD</v>
      </c>
      <c r="H1547" s="96" t="str">
        <v/>
      </c>
    </row>
    <row r="1548" spans="1:8" x14ac:dyDescent="0.25">
      <c r="A1548" s="90">
        <v>45750</v>
      </c>
      <c r="B1548" s="91" t="str">
        <v>1P 3028 ASOOB</v>
      </c>
      <c r="C1548" s="92" t="str">
        <v xml:space="preserve">HYD PUMP ITL 4x4 </v>
      </c>
      <c r="D1548" s="132">
        <v>2559</v>
      </c>
      <c r="E1548" s="92">
        <v>12</v>
      </c>
      <c r="F1548" s="92" t="str">
        <v>PCS</v>
      </c>
      <c r="G1548" s="92" t="str">
        <v>INWARD</v>
      </c>
      <c r="H1548" s="93" t="str">
        <v/>
      </c>
    </row>
    <row r="1549" spans="1:8" x14ac:dyDescent="0.25">
      <c r="A1549" s="94">
        <v>45750</v>
      </c>
      <c r="B1549" s="95" t="str">
        <v>1P 3052 AOOOB</v>
      </c>
      <c r="C1549" s="80" t="str">
        <v>HYD PUMP SWARAJ SINGLE  (Outer)</v>
      </c>
      <c r="D1549" s="133">
        <v>2558</v>
      </c>
      <c r="E1549" s="80">
        <v>6</v>
      </c>
      <c r="F1549" s="80" t="str">
        <v>PCS</v>
      </c>
      <c r="G1549" s="80" t="str">
        <v>INWARD</v>
      </c>
      <c r="H1549" s="96" t="str">
        <v/>
      </c>
    </row>
    <row r="1550" spans="1:8" x14ac:dyDescent="0.25">
      <c r="A1550" s="90">
        <v>45750</v>
      </c>
      <c r="B1550" s="91" t="str">
        <v>1P 3060 CTMMB</v>
      </c>
      <c r="C1550" s="92" t="str">
        <v xml:space="preserve">HYD. PUMP HEAVY MM </v>
      </c>
      <c r="D1550" s="132">
        <v>2557</v>
      </c>
      <c r="E1550" s="92">
        <v>6</v>
      </c>
      <c r="F1550" s="92" t="str">
        <v>PCS</v>
      </c>
      <c r="G1550" s="92" t="str">
        <v>INWARD</v>
      </c>
      <c r="H1550" s="93" t="str">
        <v/>
      </c>
    </row>
    <row r="1551" spans="1:8" x14ac:dyDescent="0.25">
      <c r="A1551" s="94">
        <v>45750</v>
      </c>
      <c r="B1551" s="95">
        <v>4340441100</v>
      </c>
      <c r="C1551" s="80" t="str">
        <v>CL LEVER KIT ITL / HMT D/C PTO</v>
      </c>
      <c r="D1551" s="133">
        <v>2556</v>
      </c>
      <c r="E1551" s="80">
        <v>60</v>
      </c>
      <c r="F1551" s="80" t="str">
        <v>PCS</v>
      </c>
      <c r="G1551" s="80" t="str">
        <v>INWARD</v>
      </c>
      <c r="H1551" s="96" t="str">
        <v/>
      </c>
    </row>
    <row r="1552" spans="1:8" x14ac:dyDescent="0.25">
      <c r="A1552" s="90">
        <v>45750</v>
      </c>
      <c r="B1552" s="91">
        <v>1280359100</v>
      </c>
      <c r="C1552" s="92" t="str">
        <v>P.P ASSY MAHINDRA D/F</v>
      </c>
      <c r="D1552" s="132">
        <v>2555</v>
      </c>
      <c r="E1552" s="92">
        <v>4</v>
      </c>
      <c r="F1552" s="92" t="str">
        <v>PCS</v>
      </c>
      <c r="G1552" s="92" t="str">
        <v>INWARD</v>
      </c>
      <c r="H1552" s="93" t="str">
        <v/>
      </c>
    </row>
    <row r="1553" spans="1:8" x14ac:dyDescent="0.25">
      <c r="A1553" s="94">
        <v>45750</v>
      </c>
      <c r="B1553" s="95">
        <v>3280613100</v>
      </c>
      <c r="C1553" s="80" t="str">
        <v>CLUTCH PLATE SP/ARJUN 605 (6 SPRG 11")</v>
      </c>
      <c r="D1553" s="133">
        <v>2554</v>
      </c>
      <c r="E1553" s="80">
        <v>20</v>
      </c>
      <c r="F1553" s="80" t="str">
        <v>PCS</v>
      </c>
      <c r="G1553" s="80" t="str">
        <v>INWARD</v>
      </c>
      <c r="H1553" s="96" t="str">
        <v/>
      </c>
    </row>
    <row r="1554" spans="1:8" x14ac:dyDescent="0.25">
      <c r="A1554" s="90">
        <v>45750</v>
      </c>
      <c r="B1554" s="91" t="str">
        <v>UN 2492</v>
      </c>
      <c r="C1554" s="92" t="str">
        <v xml:space="preserve">HYDRAULIC PISTON 3 GROOVE HI-TECH  </v>
      </c>
      <c r="D1554" s="132">
        <v>2553</v>
      </c>
      <c r="E1554" s="92">
        <v>2</v>
      </c>
      <c r="F1554" s="92" t="str">
        <v>PCS</v>
      </c>
      <c r="G1554" s="92" t="str">
        <v>INWARD</v>
      </c>
      <c r="H1554" s="93" t="str">
        <v/>
      </c>
    </row>
    <row r="1555" spans="1:8" x14ac:dyDescent="0.25">
      <c r="A1555" s="94">
        <v>45749</v>
      </c>
      <c r="B1555" s="95" t="str">
        <v>GK 295</v>
      </c>
      <c r="C1555" s="80" t="str">
        <v>BRAKE SHOE WITH LINING HMT 2511</v>
      </c>
      <c r="D1555" s="133">
        <v>2552</v>
      </c>
      <c r="E1555" s="80">
        <v>22</v>
      </c>
      <c r="F1555" s="80" t="str">
        <v>PCS</v>
      </c>
      <c r="G1555" s="80" t="str">
        <v>INWARD</v>
      </c>
      <c r="H1555" s="96" t="str">
        <v/>
      </c>
    </row>
    <row r="1556" spans="1:8" x14ac:dyDescent="0.25">
      <c r="A1556" s="90">
        <v>45749</v>
      </c>
      <c r="B1556" s="91" t="str">
        <v>GK 752/UN 1567</v>
      </c>
      <c r="C1556" s="92" t="str">
        <v>INNER COLUMN &amp; MAIN NUT ASSY (INT-53) INTER DI</v>
      </c>
      <c r="D1556" s="132">
        <v>2551</v>
      </c>
      <c r="E1556" s="92">
        <v>2</v>
      </c>
      <c r="F1556" s="92" t="str">
        <v>PCS</v>
      </c>
      <c r="G1556" s="92" t="str">
        <v>INWARD</v>
      </c>
      <c r="H1556" s="93" t="str">
        <v/>
      </c>
    </row>
    <row r="1557" spans="1:8" x14ac:dyDescent="0.25">
      <c r="A1557" s="94">
        <v>45749</v>
      </c>
      <c r="B1557" s="95" t="str">
        <v>UN 1926</v>
      </c>
      <c r="C1557" s="80" t="str">
        <v>PTO LEVER ASSY THREAD TYPE INTER DI</v>
      </c>
      <c r="D1557" s="133">
        <v>2550</v>
      </c>
      <c r="E1557" s="80">
        <v>28</v>
      </c>
      <c r="F1557" s="80" t="str">
        <v>PCS</v>
      </c>
      <c r="G1557" s="80" t="str">
        <v>INWARD</v>
      </c>
      <c r="H1557" s="96" t="str">
        <v/>
      </c>
    </row>
    <row r="1558" spans="1:8" x14ac:dyDescent="0.25">
      <c r="A1558" s="90">
        <v>45749</v>
      </c>
      <c r="B1558" s="91" t="str">
        <v>GK 007/UN 3691</v>
      </c>
      <c r="C1558" s="92" t="str">
        <v xml:space="preserve"> OIL BREAK PLATE 6.5" 22 TEETH NEW HOLLAND</v>
      </c>
      <c r="D1558" s="132">
        <v>2549</v>
      </c>
      <c r="E1558" s="92">
        <v>320</v>
      </c>
      <c r="F1558" s="92" t="str">
        <v>PCS</v>
      </c>
      <c r="G1558" s="92" t="str">
        <v>INWARD</v>
      </c>
      <c r="H1558" s="93" t="str">
        <v/>
      </c>
    </row>
    <row r="1559" spans="1:8" x14ac:dyDescent="0.25">
      <c r="A1559" s="94">
        <v>45749</v>
      </c>
      <c r="B1559" s="95">
        <v>7330050100</v>
      </c>
      <c r="C1559" s="80" t="str">
        <v>UJ CROSS FOR ROTAVATOR</v>
      </c>
      <c r="D1559" s="133">
        <v>2548</v>
      </c>
      <c r="E1559" s="80">
        <v>30</v>
      </c>
      <c r="F1559" s="80" t="str">
        <v>PCS</v>
      </c>
      <c r="G1559" s="80" t="str">
        <v>INWARD</v>
      </c>
      <c r="H1559" s="96" t="str">
        <v/>
      </c>
    </row>
    <row r="1560" spans="1:8" x14ac:dyDescent="0.25">
      <c r="A1560" s="90">
        <v>45749</v>
      </c>
      <c r="B1560" s="91">
        <v>3280845100</v>
      </c>
      <c r="C1560" s="92" t="str">
        <v>CLUTCH PLATE ARJUN 5 WING (PMV-02)</v>
      </c>
      <c r="D1560" s="132">
        <v>2547</v>
      </c>
      <c r="E1560" s="92">
        <v>30</v>
      </c>
      <c r="F1560" s="92" t="str">
        <v>PCS</v>
      </c>
      <c r="G1560" s="92" t="str">
        <v>INWARD</v>
      </c>
      <c r="H1560" s="93" t="str">
        <v/>
      </c>
    </row>
    <row r="1561" spans="1:8" x14ac:dyDescent="0.25">
      <c r="A1561" s="94">
        <v>45749</v>
      </c>
      <c r="B1561" s="95" t="str">
        <v>1P 4036 AOOOO</v>
      </c>
      <c r="C1561" s="80" t="str">
        <v>HYD. PUMP ESCORT/ F/T</v>
      </c>
      <c r="D1561" s="133">
        <v>2546</v>
      </c>
      <c r="E1561" s="80">
        <v>6</v>
      </c>
      <c r="F1561" s="80" t="str">
        <v>PCS</v>
      </c>
      <c r="G1561" s="80" t="str">
        <v>INWARD</v>
      </c>
      <c r="H1561" s="96" t="str">
        <v/>
      </c>
    </row>
    <row r="1562" spans="1:8" x14ac:dyDescent="0.25">
      <c r="A1562" s="90">
        <v>45749</v>
      </c>
      <c r="B1562" s="91" t="str">
        <v>1P 4040 4027 CTOOOB</v>
      </c>
      <c r="C1562" s="92" t="str">
        <v>HYD PUMP DHRUV / YUVO</v>
      </c>
      <c r="D1562" s="132">
        <v>2545</v>
      </c>
      <c r="E1562" s="92">
        <v>4</v>
      </c>
      <c r="F1562" s="92" t="str">
        <v>PCS</v>
      </c>
      <c r="G1562" s="92" t="str">
        <v>INWARD</v>
      </c>
      <c r="H1562" s="93" t="str">
        <v/>
      </c>
    </row>
    <row r="1563" spans="1:8" x14ac:dyDescent="0.25">
      <c r="A1563" s="94">
        <v>45749</v>
      </c>
      <c r="B1563" s="95" t="str">
        <v>1P 4060 4036 AOOOOB</v>
      </c>
      <c r="C1563" s="80" t="str">
        <v>HYD PUMP ESCORT/FT TAMDEM</v>
      </c>
      <c r="D1563" s="133">
        <v>2544</v>
      </c>
      <c r="E1563" s="80">
        <v>2</v>
      </c>
      <c r="F1563" s="80" t="str">
        <v>PCS</v>
      </c>
      <c r="G1563" s="80" t="str">
        <v>INWARD</v>
      </c>
      <c r="H1563" s="96" t="str">
        <v/>
      </c>
    </row>
    <row r="1564" spans="1:8" x14ac:dyDescent="0.25">
      <c r="A1564" s="90">
        <v>45749</v>
      </c>
      <c r="B1564" s="91">
        <v>11333424</v>
      </c>
      <c r="C1564" s="92" t="str">
        <v>STG CONTROL UNIT ARJUN (NEW) (VSP 80)</v>
      </c>
      <c r="D1564" s="132">
        <v>2543</v>
      </c>
      <c r="E1564" s="92">
        <v>100</v>
      </c>
      <c r="F1564" s="92" t="str">
        <v>PCS</v>
      </c>
      <c r="G1564" s="92" t="str">
        <v>INWARD</v>
      </c>
      <c r="H1564" s="93" t="str">
        <v/>
      </c>
    </row>
    <row r="1565" spans="1:8" x14ac:dyDescent="0.25">
      <c r="A1565" s="94">
        <v>45749</v>
      </c>
      <c r="B1565" s="95">
        <v>11114489</v>
      </c>
      <c r="C1565" s="80" t="str">
        <v>POWER STG UNIT JOHNDEERE XCEL-45 (VSP 100)</v>
      </c>
      <c r="D1565" s="133">
        <v>2542</v>
      </c>
      <c r="E1565" s="80">
        <v>100</v>
      </c>
      <c r="F1565" s="80" t="str">
        <v>PCS</v>
      </c>
      <c r="G1565" s="80" t="str">
        <v>INWARD</v>
      </c>
      <c r="H1565" s="96" t="str">
        <v/>
      </c>
    </row>
    <row r="1566" spans="1:8" x14ac:dyDescent="0.25">
      <c r="A1566" s="90">
        <v>45752</v>
      </c>
      <c r="B1566" s="91" t="str">
        <v>GK 021</v>
      </c>
      <c r="C1566" s="92" t="str">
        <v>OIL BRAKE PLATE  SWARAJ ORCHARD 8.75" 22 TEETH</v>
      </c>
      <c r="D1566" s="132" t="str">
        <v>OPENING STOCK</v>
      </c>
      <c r="E1566" s="92">
        <v>9</v>
      </c>
      <c r="F1566" s="92" t="str">
        <v>PCS</v>
      </c>
      <c r="G1566" s="92" t="str">
        <v>INWARD</v>
      </c>
      <c r="H1566" s="93" t="str">
        <v/>
      </c>
    </row>
    <row r="1567" spans="1:8" x14ac:dyDescent="0.25">
      <c r="A1567" s="94">
        <v>45752</v>
      </c>
      <c r="B1567" s="95" t="str">
        <v>GK 032 A</v>
      </c>
      <c r="C1567" s="80" t="str">
        <v>OIL STEEL PLATE  SWARAJ 717 4"</v>
      </c>
      <c r="D1567" s="133" t="str">
        <v>OPENING STOCK</v>
      </c>
      <c r="E1567" s="80">
        <v>1</v>
      </c>
      <c r="F1567" s="80" t="str">
        <v>PCS</v>
      </c>
      <c r="G1567" s="80" t="str">
        <v>INWARD</v>
      </c>
      <c r="H1567" s="96" t="str">
        <v/>
      </c>
    </row>
    <row r="1568" spans="1:8" x14ac:dyDescent="0.25">
      <c r="A1568" s="90">
        <v>45752</v>
      </c>
      <c r="B1568" s="91" t="str">
        <v>GK 036</v>
      </c>
      <c r="C1568" s="92" t="str">
        <v>OIL STEEL PLATE  MASSEY (PLAIN TYPE) 9.5"</v>
      </c>
      <c r="D1568" s="132" t="str">
        <v>OPENING STOCK</v>
      </c>
      <c r="E1568" s="92">
        <v>1</v>
      </c>
      <c r="F1568" s="92" t="str">
        <v>PCS</v>
      </c>
      <c r="G1568" s="92" t="str">
        <v>INWARD</v>
      </c>
      <c r="H1568" s="93" t="str">
        <v/>
      </c>
    </row>
    <row r="1569" spans="1:8" x14ac:dyDescent="0.25">
      <c r="A1569" s="94">
        <v>45752</v>
      </c>
      <c r="B1569" s="95" t="str">
        <v>GK 002A</v>
      </c>
      <c r="C1569" s="80" t="str">
        <v>OIL BRAKE PLATE  ARJUN NOVO  8.75'' 23 TEETH</v>
      </c>
      <c r="D1569" s="133" t="str">
        <v>OPENING STOCK</v>
      </c>
      <c r="E1569" s="80">
        <v>2</v>
      </c>
      <c r="F1569" s="80" t="str">
        <v>PCS</v>
      </c>
      <c r="G1569" s="80" t="str">
        <v>INWARD</v>
      </c>
      <c r="H1569" s="96" t="str">
        <v/>
      </c>
    </row>
    <row r="1570" spans="1:8" x14ac:dyDescent="0.25">
      <c r="A1570" s="90">
        <v>45752</v>
      </c>
      <c r="B1570" s="91" t="str">
        <v>GK 023</v>
      </c>
      <c r="C1570" s="92" t="str">
        <v>OIL BRAKE PLATE  ARJUN (W TYPE) 7" 18 TEETH</v>
      </c>
      <c r="D1570" s="132" t="str">
        <v>OPENING STOCK</v>
      </c>
      <c r="E1570" s="92">
        <v>2</v>
      </c>
      <c r="F1570" s="92" t="str">
        <v>PCS</v>
      </c>
      <c r="G1570" s="92" t="str">
        <v>INWARD</v>
      </c>
      <c r="H1570" s="93" t="str">
        <v/>
      </c>
    </row>
    <row r="1571" spans="1:8" x14ac:dyDescent="0.25">
      <c r="A1571" s="94">
        <v>45752</v>
      </c>
      <c r="B1571" s="95" t="str">
        <v>GK 037</v>
      </c>
      <c r="C1571" s="80" t="str">
        <v>OIL STEEL PLATE  MASSEY (CUT TYPE) 9.5"</v>
      </c>
      <c r="D1571" s="133" t="str">
        <v>OPENING STOCK</v>
      </c>
      <c r="E1571" s="80">
        <v>1</v>
      </c>
      <c r="F1571" s="80" t="str">
        <v>PCS</v>
      </c>
      <c r="G1571" s="80" t="str">
        <v>INWARD</v>
      </c>
      <c r="H1571" s="96" t="str">
        <v/>
      </c>
    </row>
    <row r="1572" spans="1:8" x14ac:dyDescent="0.25">
      <c r="A1572" s="90">
        <v>45752</v>
      </c>
      <c r="B1572" s="91" t="str">
        <v>GK 032/UN 3720</v>
      </c>
      <c r="C1572" s="92" t="str">
        <v>OIL STEEL PLATE  SWARAJ 6.5"</v>
      </c>
      <c r="D1572" s="132" t="str">
        <v>OPENING STOCK</v>
      </c>
      <c r="E1572" s="92">
        <v>1</v>
      </c>
      <c r="F1572" s="92" t="str">
        <v>PCS</v>
      </c>
      <c r="G1572" s="92" t="str">
        <v>INWARD</v>
      </c>
      <c r="H1572" s="93" t="str">
        <v/>
      </c>
    </row>
    <row r="1573" spans="1:8" x14ac:dyDescent="0.25">
      <c r="A1573" s="94">
        <v>45752</v>
      </c>
      <c r="B1573" s="95" t="str">
        <v>GK 030</v>
      </c>
      <c r="C1573" s="80" t="str">
        <v>OIL STEEL PLATE  ARJUN 7"</v>
      </c>
      <c r="D1573" s="133" t="str">
        <v>OPENING STOCK</v>
      </c>
      <c r="E1573" s="80">
        <v>28</v>
      </c>
      <c r="F1573" s="80" t="str">
        <v>PCS</v>
      </c>
      <c r="G1573" s="80" t="str">
        <v>INWARD</v>
      </c>
      <c r="H1573" s="96" t="str">
        <v/>
      </c>
    </row>
    <row r="1574" spans="1:8" x14ac:dyDescent="0.25">
      <c r="A1574" s="90">
        <v>45752</v>
      </c>
      <c r="B1574" s="91" t="str">
        <v>GK 043 A</v>
      </c>
      <c r="C1574" s="92" t="str">
        <v>OIL STEEL PLATE  FARMTRAC 70 9.5"</v>
      </c>
      <c r="D1574" s="132" t="str">
        <v>OPENING STOCK</v>
      </c>
      <c r="E1574" s="92">
        <v>3</v>
      </c>
      <c r="F1574" s="92" t="str">
        <v>PCS</v>
      </c>
      <c r="G1574" s="92" t="str">
        <v>INWARD</v>
      </c>
      <c r="H1574" s="93" t="str">
        <v/>
      </c>
    </row>
    <row r="1575" spans="1:8" x14ac:dyDescent="0.25">
      <c r="A1575" s="94">
        <v>45752</v>
      </c>
      <c r="B1575" s="95" t="str">
        <v>GK 041</v>
      </c>
      <c r="C1575" s="80" t="str">
        <v>OIL STEEL PLATE  JOHN DEERE 6"</v>
      </c>
      <c r="D1575" s="133" t="str">
        <v>OPENING STOCK</v>
      </c>
      <c r="E1575" s="80">
        <v>3</v>
      </c>
      <c r="F1575" s="80" t="str">
        <v>PCS</v>
      </c>
      <c r="G1575" s="80" t="str">
        <v>INWARD</v>
      </c>
      <c r="H1575" s="96" t="str">
        <v/>
      </c>
    </row>
    <row r="1576" spans="1:8" x14ac:dyDescent="0.25">
      <c r="A1576" s="90">
        <v>45752</v>
      </c>
      <c r="B1576" s="91" t="str">
        <v>GK 031/UN 3723</v>
      </c>
      <c r="C1576" s="92" t="str">
        <v>OIL STEEL PLATE  MKM  6.5"</v>
      </c>
      <c r="D1576" s="132" t="str">
        <v>OPENING STOCK</v>
      </c>
      <c r="E1576" s="92">
        <v>4</v>
      </c>
      <c r="F1576" s="92" t="str">
        <v>PCS</v>
      </c>
      <c r="G1576" s="92" t="str">
        <v>INWARD</v>
      </c>
      <c r="H1576" s="93" t="str">
        <v/>
      </c>
    </row>
    <row r="1577" spans="1:8" x14ac:dyDescent="0.25">
      <c r="A1577" s="94">
        <v>45752</v>
      </c>
      <c r="B1577" s="95" t="str">
        <v>GK 025/UN 3697</v>
      </c>
      <c r="C1577" s="80" t="str">
        <v>OIL BRAKE PLATE  MAHINDRA YUVO 7" 23 TEETH</v>
      </c>
      <c r="D1577" s="133" t="str">
        <v>OPENING STOCK</v>
      </c>
      <c r="E1577" s="80">
        <v>2</v>
      </c>
      <c r="F1577" s="80" t="str">
        <v>PCS</v>
      </c>
      <c r="G1577" s="80" t="str">
        <v>INWARD</v>
      </c>
      <c r="H1577" s="96" t="str">
        <v/>
      </c>
    </row>
    <row r="1578" spans="1:8" x14ac:dyDescent="0.25">
      <c r="A1578" s="90">
        <v>45752</v>
      </c>
      <c r="B1578" s="91" t="str">
        <v>GK 015</v>
      </c>
      <c r="C1578" s="92" t="str">
        <v>OIL BRAKE PLATE  POWERTRAC (W TYPE) 7" 18 TEETH</v>
      </c>
      <c r="D1578" s="132" t="str">
        <v>OPENING STOCK</v>
      </c>
      <c r="E1578" s="92">
        <v>3</v>
      </c>
      <c r="F1578" s="92" t="str">
        <v>PCS</v>
      </c>
      <c r="G1578" s="92" t="str">
        <v>INWARD</v>
      </c>
      <c r="H1578" s="93" t="str">
        <v/>
      </c>
    </row>
    <row r="1579" spans="1:8" x14ac:dyDescent="0.25">
      <c r="A1579" s="94">
        <v>45752</v>
      </c>
      <c r="B1579" s="95" t="str">
        <v>GK 050</v>
      </c>
      <c r="C1579" s="80" t="str">
        <v>OIL STEEL PLATE  YUVO N/M 7"</v>
      </c>
      <c r="D1579" s="133" t="str">
        <v>OPENING STOCK</v>
      </c>
      <c r="E1579" s="80">
        <v>2</v>
      </c>
      <c r="F1579" s="80" t="str">
        <v>PCS</v>
      </c>
      <c r="G1579" s="80" t="str">
        <v>INWARD</v>
      </c>
      <c r="H1579" s="96" t="str">
        <v/>
      </c>
    </row>
    <row r="1580" spans="1:8" x14ac:dyDescent="0.25">
      <c r="A1580" s="90">
        <v>45752</v>
      </c>
      <c r="B1580" s="91" t="str">
        <v>GK 005</v>
      </c>
      <c r="C1580" s="92" t="str">
        <v>OIL BRAKE PLATE  EICHER 6.5" 10 TEETH</v>
      </c>
      <c r="D1580" s="132" t="str">
        <v>OPENING STOCK</v>
      </c>
      <c r="E1580" s="92">
        <v>2</v>
      </c>
      <c r="F1580" s="92" t="str">
        <v>PCS</v>
      </c>
      <c r="G1580" s="92" t="str">
        <v>INWARD</v>
      </c>
      <c r="H1580" s="93" t="str">
        <v/>
      </c>
    </row>
    <row r="1581" spans="1:8" x14ac:dyDescent="0.25">
      <c r="A1581" s="94">
        <v>45752</v>
      </c>
      <c r="B1581" s="95" t="str">
        <v>GK 042/UN 3725</v>
      </c>
      <c r="C1581" s="80" t="str">
        <v>OIL STEEL PLATE  FARMTRAC 8"</v>
      </c>
      <c r="D1581" s="133" t="str">
        <v>OPENING STOCK</v>
      </c>
      <c r="E1581" s="80">
        <v>3</v>
      </c>
      <c r="F1581" s="80" t="str">
        <v>PCS</v>
      </c>
      <c r="G1581" s="80" t="str">
        <v>INWARD</v>
      </c>
      <c r="H1581" s="96" t="str">
        <v/>
      </c>
    </row>
    <row r="1582" spans="1:8" x14ac:dyDescent="0.25">
      <c r="A1582" s="90">
        <v>45750</v>
      </c>
      <c r="B1582" s="91" t="str">
        <v>R1100173</v>
      </c>
      <c r="C1582" s="92" t="str">
        <v>P.P ASSY SW/SK 11" W/O RELASE PLATE</v>
      </c>
      <c r="D1582" s="132">
        <v>1688</v>
      </c>
      <c r="E1582" s="92">
        <v>2</v>
      </c>
      <c r="F1582" s="92" t="str">
        <v>PCS</v>
      </c>
      <c r="G1582" s="92" t="str">
        <v>OUTWARD</v>
      </c>
      <c r="H1582" s="93" t="str">
        <v>SHOP</v>
      </c>
    </row>
    <row r="1583" spans="1:8" x14ac:dyDescent="0.25">
      <c r="A1583" s="94">
        <v>45750</v>
      </c>
      <c r="B1583" s="95" t="str">
        <v>R1100555</v>
      </c>
      <c r="C1583" s="80" t="str">
        <v>P.P ASSY SARPANCH D/F TYPE</v>
      </c>
      <c r="D1583" s="133">
        <v>1689</v>
      </c>
      <c r="E1583" s="80">
        <v>3</v>
      </c>
      <c r="F1583" s="80" t="str">
        <v>PCS</v>
      </c>
      <c r="G1583" s="80" t="str">
        <v>OUTWARD</v>
      </c>
      <c r="H1583" s="96" t="str">
        <v>SHOP</v>
      </c>
    </row>
    <row r="1584" spans="1:8" x14ac:dyDescent="0.25">
      <c r="A1584" s="90">
        <v>45750</v>
      </c>
      <c r="B1584" s="91">
        <v>11333424</v>
      </c>
      <c r="C1584" s="92" t="str">
        <v>STG CONTROL UNIT ARJUN (NEW) (VSP 80)</v>
      </c>
      <c r="D1584" s="132">
        <v>1689</v>
      </c>
      <c r="E1584" s="92">
        <v>2</v>
      </c>
      <c r="F1584" s="92" t="str">
        <v>PCS</v>
      </c>
      <c r="G1584" s="92" t="str">
        <v>OUTWARD</v>
      </c>
      <c r="H1584" s="93" t="str">
        <v>SHOP</v>
      </c>
    </row>
    <row r="1585" spans="1:8" x14ac:dyDescent="0.25">
      <c r="A1585" s="94">
        <v>45750</v>
      </c>
      <c r="B1585" s="95" t="str">
        <v>R983067915</v>
      </c>
      <c r="C1585" s="80" t="str">
        <v>HYD. PUMP SONALIKA RX 16CC</v>
      </c>
      <c r="D1585" s="133">
        <v>1689</v>
      </c>
      <c r="E1585" s="80">
        <v>8</v>
      </c>
      <c r="F1585" s="80" t="str">
        <v>PCS</v>
      </c>
      <c r="G1585" s="80" t="str">
        <v>OUTWARD</v>
      </c>
      <c r="H1585" s="96" t="str">
        <v>SHOP</v>
      </c>
    </row>
    <row r="1586" spans="1:8" x14ac:dyDescent="0.25">
      <c r="A1586" s="90">
        <v>45750</v>
      </c>
      <c r="B1586" s="91" t="str">
        <v>R983067914</v>
      </c>
      <c r="C1586" s="92" t="str">
        <v>HYD PUMP FARMTRAC 16.5 CC</v>
      </c>
      <c r="D1586" s="132">
        <v>1689</v>
      </c>
      <c r="E1586" s="92">
        <v>8</v>
      </c>
      <c r="F1586" s="92" t="str">
        <v>PCS</v>
      </c>
      <c r="G1586" s="92" t="str">
        <v>OUTWARD</v>
      </c>
      <c r="H1586" s="93" t="str">
        <v>SHOP</v>
      </c>
    </row>
    <row r="1587" spans="1:8" x14ac:dyDescent="0.25">
      <c r="A1587" s="94">
        <v>45750</v>
      </c>
      <c r="B1587" s="95" t="str">
        <v>UN 2600</v>
      </c>
      <c r="C1587" s="80" t="str">
        <v xml:space="preserve">LEVELLING ASSY ARJUN  </v>
      </c>
      <c r="D1587" s="133">
        <v>1689</v>
      </c>
      <c r="E1587" s="80">
        <v>2</v>
      </c>
      <c r="F1587" s="80" t="str">
        <v>PCS</v>
      </c>
      <c r="G1587" s="80" t="str">
        <v>OUTWARD</v>
      </c>
      <c r="H1587" s="96" t="str">
        <v>SHOP</v>
      </c>
    </row>
    <row r="1588" spans="1:8" x14ac:dyDescent="0.25">
      <c r="A1588" s="90">
        <v>45750</v>
      </c>
      <c r="B1588" s="91" t="str">
        <v>R1100173</v>
      </c>
      <c r="C1588" s="92" t="str">
        <v>P.P ASSY SW/SK 11" W/O RELASE PLATE</v>
      </c>
      <c r="D1588" s="132">
        <v>1689</v>
      </c>
      <c r="E1588" s="92">
        <v>1</v>
      </c>
      <c r="F1588" s="92" t="str">
        <v>PCS</v>
      </c>
      <c r="G1588" s="92" t="str">
        <v>OUTWARD</v>
      </c>
      <c r="H1588" s="93" t="str">
        <v>SHOP</v>
      </c>
    </row>
    <row r="1589" spans="1:8" x14ac:dyDescent="0.25">
      <c r="A1589" s="94">
        <v>45750</v>
      </c>
      <c r="B1589" s="95" t="str">
        <v>ARSK5123</v>
      </c>
      <c r="C1589" s="80" t="str">
        <v>PP ASSY FRAMTRAC-FORD 3600/3000 11"</v>
      </c>
      <c r="D1589" s="133">
        <v>1689</v>
      </c>
      <c r="E1589" s="80">
        <v>2</v>
      </c>
      <c r="F1589" s="80" t="str">
        <v>PCS</v>
      </c>
      <c r="G1589" s="80" t="str">
        <v>OUTWARD</v>
      </c>
      <c r="H1589" s="96" t="str">
        <v>SHOP</v>
      </c>
    </row>
    <row r="1590" spans="1:8" x14ac:dyDescent="0.25">
      <c r="A1590" s="90">
        <v>45750</v>
      </c>
      <c r="B1590" s="91">
        <v>3280820100</v>
      </c>
      <c r="C1590" s="92" t="str">
        <v>CLUTCH PLATE SK / SW 4 FAN (CUT PAD)</v>
      </c>
      <c r="D1590" s="132">
        <v>1689</v>
      </c>
      <c r="E1590" s="92">
        <v>2</v>
      </c>
      <c r="F1590" s="92" t="str">
        <v>PCS</v>
      </c>
      <c r="G1590" s="92" t="str">
        <v>OUTWARD</v>
      </c>
      <c r="H1590" s="93" t="str">
        <v>SHOP</v>
      </c>
    </row>
    <row r="1591" spans="1:8" x14ac:dyDescent="0.25">
      <c r="A1591" s="94">
        <v>45750</v>
      </c>
      <c r="B1591" s="95" t="str">
        <v>3280605100/3280871100</v>
      </c>
      <c r="C1591" s="80" t="str">
        <v>CLUTCH PLATE SWARAJ XM 8 T. (RIGID) PT800/PT806</v>
      </c>
      <c r="D1591" s="133">
        <v>1689</v>
      </c>
      <c r="E1591" s="80">
        <v>2</v>
      </c>
      <c r="F1591" s="80" t="str">
        <v>PCS</v>
      </c>
      <c r="G1591" s="80" t="str">
        <v>OUTWARD</v>
      </c>
      <c r="H1591" s="96" t="str">
        <v>SHOP</v>
      </c>
    </row>
    <row r="1592" spans="1:8" x14ac:dyDescent="0.25">
      <c r="A1592" s="90">
        <v>45750</v>
      </c>
      <c r="B1592" s="91">
        <v>3280845100</v>
      </c>
      <c r="C1592" s="92" t="str">
        <v>CLUTCH PLATE ARJUN 5 WING (PMV-02)</v>
      </c>
      <c r="D1592" s="132">
        <v>1689</v>
      </c>
      <c r="E1592" s="92">
        <v>2</v>
      </c>
      <c r="F1592" s="92" t="str">
        <v>PCS</v>
      </c>
      <c r="G1592" s="92" t="str">
        <v>OUTWARD</v>
      </c>
      <c r="H1592" s="93" t="str">
        <v>SHOP</v>
      </c>
    </row>
    <row r="1593" spans="1:8" x14ac:dyDescent="0.25">
      <c r="A1593" s="94">
        <v>45750</v>
      </c>
      <c r="B1593" s="95" t="str">
        <v>BONNET SHOCKER JD</v>
      </c>
      <c r="C1593" s="80" t="str">
        <v>BONNET SHOCKER JD</v>
      </c>
      <c r="D1593" s="133">
        <v>1689</v>
      </c>
      <c r="E1593" s="80">
        <v>6</v>
      </c>
      <c r="F1593" s="80" t="str">
        <v>PCS</v>
      </c>
      <c r="G1593" s="80" t="str">
        <v>OUTWARD</v>
      </c>
      <c r="H1593" s="96" t="str">
        <v>SHOP</v>
      </c>
    </row>
    <row r="1594" spans="1:8" x14ac:dyDescent="0.25">
      <c r="A1594" s="90">
        <v>45750</v>
      </c>
      <c r="B1594" s="91" t="str">
        <v>UN 3591</v>
      </c>
      <c r="C1594" s="92" t="str">
        <v xml:space="preserve">8000667B12 PIPE FUEL TANK TO FEED PUMP (3 CYL.) NST  </v>
      </c>
      <c r="D1594" s="132">
        <v>1689</v>
      </c>
      <c r="E1594" s="92">
        <v>25</v>
      </c>
      <c r="F1594" s="92" t="str">
        <v>PCS</v>
      </c>
      <c r="G1594" s="92" t="str">
        <v>OUTWARD</v>
      </c>
      <c r="H1594" s="93" t="str">
        <v>SHOP</v>
      </c>
    </row>
    <row r="1595" spans="1:8" x14ac:dyDescent="0.25">
      <c r="A1595" s="94">
        <v>45750</v>
      </c>
      <c r="B1595" s="95" t="str">
        <v>UN 3590</v>
      </c>
      <c r="C1595" s="80" t="str">
        <v xml:space="preserve">8000666B12 PIPE FUEL TANK TO FEED PUMP (4 CYL.) NST  </v>
      </c>
      <c r="D1595" s="133">
        <v>1689</v>
      </c>
      <c r="E1595" s="80">
        <v>25</v>
      </c>
      <c r="F1595" s="80" t="str">
        <v>PCS</v>
      </c>
      <c r="G1595" s="80" t="str">
        <v>OUTWARD</v>
      </c>
      <c r="H1595" s="96" t="str">
        <v>SHOP</v>
      </c>
    </row>
    <row r="1596" spans="1:8" x14ac:dyDescent="0.25">
      <c r="A1596" s="90">
        <v>45750</v>
      </c>
      <c r="B1596" s="91" t="str">
        <v>601AD00006C</v>
      </c>
      <c r="C1596" s="92" t="str">
        <v>HYD PUMP ARJUN 445 DOUBLE (12CC + 8CC)</v>
      </c>
      <c r="D1596" s="132">
        <v>1689</v>
      </c>
      <c r="E1596" s="92">
        <v>4</v>
      </c>
      <c r="F1596" s="92" t="str">
        <v>PCS</v>
      </c>
      <c r="G1596" s="92" t="str">
        <v>OUTWARD</v>
      </c>
      <c r="H1596" s="93" t="str">
        <v>SHOP</v>
      </c>
    </row>
    <row r="1597" spans="1:8" x14ac:dyDescent="0.25">
      <c r="A1597" s="94">
        <v>45750</v>
      </c>
      <c r="B1597" s="95" t="str">
        <v>GK 1501/UN 2804</v>
      </c>
      <c r="C1597" s="80" t="str">
        <v xml:space="preserve">FRONT WHEEL BOLT INTER DI  </v>
      </c>
      <c r="D1597" s="133">
        <v>1689</v>
      </c>
      <c r="E1597" s="80">
        <v>120</v>
      </c>
      <c r="F1597" s="80" t="str">
        <v>PCS</v>
      </c>
      <c r="G1597" s="80" t="str">
        <v>OUTWARD</v>
      </c>
      <c r="H1597" s="96" t="str">
        <v>SHOP</v>
      </c>
    </row>
    <row r="1598" spans="1:8" x14ac:dyDescent="0.25">
      <c r="A1598" s="90">
        <v>45750</v>
      </c>
      <c r="B1598" s="91" t="str">
        <v>UN 1151</v>
      </c>
      <c r="C1598" s="92" t="str">
        <v>PRE CLEANER ASSEMBLY PVC B/P</v>
      </c>
      <c r="D1598" s="132">
        <v>1689</v>
      </c>
      <c r="E1598" s="92">
        <v>4</v>
      </c>
      <c r="F1598" s="92" t="str">
        <v>PCS</v>
      </c>
      <c r="G1598" s="92" t="str">
        <v>OUTWARD</v>
      </c>
      <c r="H1598" s="93" t="str">
        <v>SHOP</v>
      </c>
    </row>
    <row r="1599" spans="1:8" x14ac:dyDescent="0.25">
      <c r="A1599" s="94">
        <v>45750</v>
      </c>
      <c r="B1599" s="95" t="str">
        <v>UN 1160</v>
      </c>
      <c r="C1599" s="80" t="str">
        <v>AIR CLEANER MESH INTER DI</v>
      </c>
      <c r="D1599" s="133">
        <v>1690</v>
      </c>
      <c r="E1599" s="80">
        <v>20</v>
      </c>
      <c r="F1599" s="80" t="str">
        <v>PCS</v>
      </c>
      <c r="G1599" s="80" t="str">
        <v>OUTWARD</v>
      </c>
      <c r="H1599" s="96" t="str">
        <v>SHOP</v>
      </c>
    </row>
    <row r="1600" spans="1:8" x14ac:dyDescent="0.25">
      <c r="A1600" s="90">
        <v>45750</v>
      </c>
      <c r="B1600" s="91" t="str">
        <v>UN 2945</v>
      </c>
      <c r="C1600" s="92" t="str">
        <v xml:space="preserve">BONNET BEEDING EPDM NST  </v>
      </c>
      <c r="D1600" s="132">
        <v>1690</v>
      </c>
      <c r="E1600" s="92">
        <v>24</v>
      </c>
      <c r="F1600" s="92" t="str">
        <v>PCS</v>
      </c>
      <c r="G1600" s="92" t="str">
        <v>OUTWARD</v>
      </c>
      <c r="H1600" s="93" t="str">
        <v>SHOP</v>
      </c>
    </row>
    <row r="1601" spans="1:8" x14ac:dyDescent="0.25">
      <c r="A1601" s="94">
        <v>45750</v>
      </c>
      <c r="B1601" s="95">
        <v>3280503100</v>
      </c>
      <c r="C1601" s="80" t="str">
        <v>PTO PLATE SWRAJ SINGLE CLUTCH PUC-00</v>
      </c>
      <c r="D1601" s="133">
        <v>1690</v>
      </c>
      <c r="E1601" s="80">
        <v>2</v>
      </c>
      <c r="F1601" s="80" t="str">
        <v>PCS</v>
      </c>
      <c r="G1601" s="80" t="str">
        <v>OUTWARD</v>
      </c>
      <c r="H1601" s="96" t="str">
        <v>SHOP</v>
      </c>
    </row>
    <row r="1602" spans="1:8" x14ac:dyDescent="0.25">
      <c r="A1602" s="90">
        <v>45750</v>
      </c>
      <c r="B1602" s="91" t="str">
        <v>UN 1304</v>
      </c>
      <c r="C1602" s="92" t="str">
        <v>OIL FILTER COVER SPINION TYPE INTER DI</v>
      </c>
      <c r="D1602" s="132">
        <v>1690</v>
      </c>
      <c r="E1602" s="92">
        <v>10</v>
      </c>
      <c r="F1602" s="92" t="str">
        <v>PCS</v>
      </c>
      <c r="G1602" s="92" t="str">
        <v>OUTWARD</v>
      </c>
      <c r="H1602" s="93" t="str">
        <v>SHOP</v>
      </c>
    </row>
    <row r="1603" spans="1:8" x14ac:dyDescent="0.25">
      <c r="A1603" s="94">
        <v>45750</v>
      </c>
      <c r="B1603" s="95" t="str">
        <v>GK 2517</v>
      </c>
      <c r="C1603" s="80" t="str">
        <v>FLEXIBLE HOSE 21" (19 x 19 BENJO, R6)</v>
      </c>
      <c r="D1603" s="133">
        <v>1690</v>
      </c>
      <c r="E1603" s="80">
        <v>10</v>
      </c>
      <c r="F1603" s="80" t="str">
        <v>PCS</v>
      </c>
      <c r="G1603" s="80" t="str">
        <v>OUTWARD</v>
      </c>
      <c r="H1603" s="96" t="str">
        <v>SHOP</v>
      </c>
    </row>
    <row r="1604" spans="1:8" x14ac:dyDescent="0.25">
      <c r="A1604" s="90">
        <v>45750</v>
      </c>
      <c r="B1604" s="91" t="str">
        <v>GK 2516</v>
      </c>
      <c r="C1604" s="92" t="str">
        <v>FLEXIBLE HOSE 18" (19 x 19 BENJO, R6)</v>
      </c>
      <c r="D1604" s="132">
        <v>1690</v>
      </c>
      <c r="E1604" s="92">
        <v>40</v>
      </c>
      <c r="F1604" s="92" t="str">
        <v>PCS</v>
      </c>
      <c r="G1604" s="92" t="str">
        <v>OUTWARD</v>
      </c>
      <c r="H1604" s="93" t="str">
        <v>SHOP</v>
      </c>
    </row>
    <row r="1605" spans="1:8" x14ac:dyDescent="0.25">
      <c r="A1605" s="94">
        <v>45750</v>
      </c>
      <c r="B1605" s="95" t="str">
        <v>GK 2515</v>
      </c>
      <c r="C1605" s="80" t="str">
        <v>FLEXIBLE HOSE 15" (19 x 19 BENJO, R6)</v>
      </c>
      <c r="D1605" s="133">
        <v>1690</v>
      </c>
      <c r="E1605" s="80">
        <v>20</v>
      </c>
      <c r="F1605" s="80" t="str">
        <v>PCS</v>
      </c>
      <c r="G1605" s="80" t="str">
        <v>OUTWARD</v>
      </c>
      <c r="H1605" s="96" t="str">
        <v>SHOP</v>
      </c>
    </row>
    <row r="1606" spans="1:8" x14ac:dyDescent="0.25">
      <c r="A1606" s="90">
        <v>45750</v>
      </c>
      <c r="B1606" s="91" t="str">
        <v>GK 2513</v>
      </c>
      <c r="C1606" s="92" t="str">
        <v>FLEXIBLE HOSE 12" (19 x 19 BENJO, R6)</v>
      </c>
      <c r="D1606" s="132">
        <v>1690</v>
      </c>
      <c r="E1606" s="92">
        <v>20</v>
      </c>
      <c r="F1606" s="92" t="str">
        <v>PCS</v>
      </c>
      <c r="G1606" s="92" t="str">
        <v>OUTWARD</v>
      </c>
      <c r="H1606" s="93" t="str">
        <v>SHOP</v>
      </c>
    </row>
    <row r="1607" spans="1:8" x14ac:dyDescent="0.25">
      <c r="A1607" s="94">
        <v>45750</v>
      </c>
      <c r="B1607" s="95" t="str">
        <v>GK 2512</v>
      </c>
      <c r="C1607" s="80" t="str">
        <v>FLEXIBLE HOSE 10" (19 x 19 BENJO, R6)</v>
      </c>
      <c r="D1607" s="133">
        <v>1690</v>
      </c>
      <c r="E1607" s="80">
        <v>10</v>
      </c>
      <c r="F1607" s="80" t="str">
        <v>PCS</v>
      </c>
      <c r="G1607" s="80" t="str">
        <v>OUTWARD</v>
      </c>
      <c r="H1607" s="96" t="str">
        <v>SHOP</v>
      </c>
    </row>
    <row r="1608" spans="1:8" x14ac:dyDescent="0.25">
      <c r="A1608" s="90">
        <v>45750</v>
      </c>
      <c r="B1608" s="91" t="str">
        <v>R983032357</v>
      </c>
      <c r="C1608" s="92" t="str">
        <v>HYD PUMP NH 3630/5630 POWERSTG9.5CC</v>
      </c>
      <c r="D1608" s="132">
        <v>1690</v>
      </c>
      <c r="E1608" s="92">
        <v>4</v>
      </c>
      <c r="F1608" s="92" t="str">
        <v>PCS</v>
      </c>
      <c r="G1608" s="92" t="str">
        <v>OUTWARD</v>
      </c>
      <c r="H1608" s="93" t="str">
        <v>SHOP</v>
      </c>
    </row>
    <row r="1609" spans="1:8" x14ac:dyDescent="0.25">
      <c r="A1609" s="94">
        <v>45750</v>
      </c>
      <c r="B1609" s="95" t="str">
        <v>R983020977</v>
      </c>
      <c r="C1609" s="80" t="str">
        <v>HYD. PUMP MAHINDRA 14 CC</v>
      </c>
      <c r="D1609" s="133">
        <v>1690</v>
      </c>
      <c r="E1609" s="80">
        <v>8</v>
      </c>
      <c r="F1609" s="80" t="str">
        <v>PCS</v>
      </c>
      <c r="G1609" s="80" t="str">
        <v>OUTWARD</v>
      </c>
      <c r="H1609" s="96" t="str">
        <v>SHOP</v>
      </c>
    </row>
    <row r="1610" spans="1:8" x14ac:dyDescent="0.25">
      <c r="A1610" s="90">
        <v>45750</v>
      </c>
      <c r="B1610" s="91" t="str">
        <v>DS 159</v>
      </c>
      <c r="C1610" s="92" t="str">
        <v xml:space="preserve"> REAR AXLE 585 DI BIG PLATE 18 T.</v>
      </c>
      <c r="D1610" s="132">
        <v>1690</v>
      </c>
      <c r="E1610" s="92">
        <v>1</v>
      </c>
      <c r="F1610" s="92" t="str">
        <v>PCS</v>
      </c>
      <c r="G1610" s="92" t="str">
        <v>OUTWARD</v>
      </c>
      <c r="H1610" s="93" t="str">
        <v>SHOP</v>
      </c>
    </row>
    <row r="1611" spans="1:8" x14ac:dyDescent="0.25">
      <c r="A1611" s="94">
        <v>45750</v>
      </c>
      <c r="B1611" s="95" t="str">
        <v>DS 193</v>
      </c>
      <c r="C1611" s="80" t="str">
        <v xml:space="preserve"> REAR AXLE SONALIKA BIG PLATE 18 T. (26")</v>
      </c>
      <c r="D1611" s="133">
        <v>1690</v>
      </c>
      <c r="E1611" s="80">
        <v>2</v>
      </c>
      <c r="F1611" s="80" t="str">
        <v>PCS</v>
      </c>
      <c r="G1611" s="80" t="str">
        <v>OUTWARD</v>
      </c>
      <c r="H1611" s="96" t="str">
        <v>SHOP</v>
      </c>
    </row>
    <row r="1612" spans="1:8" x14ac:dyDescent="0.25">
      <c r="A1612" s="90">
        <v>45750</v>
      </c>
      <c r="B1612" s="91" t="str">
        <v>GK 1816</v>
      </c>
      <c r="C1612" s="92" t="str">
        <v>REAR WHEEL SEAL N/M 70-90-13</v>
      </c>
      <c r="D1612" s="132">
        <v>1692</v>
      </c>
      <c r="E1612" s="92">
        <v>20</v>
      </c>
      <c r="F1612" s="92" t="str">
        <v>PCS</v>
      </c>
      <c r="G1612" s="92" t="str">
        <v>OUTWARD</v>
      </c>
      <c r="H1612" s="93" t="str">
        <v>KHALID</v>
      </c>
    </row>
    <row r="1613" spans="1:8" x14ac:dyDescent="0.25">
      <c r="A1613" s="94">
        <v>45750</v>
      </c>
      <c r="B1613" s="95" t="str">
        <v>GK 1731</v>
      </c>
      <c r="C1613" s="80" t="str">
        <v>REAR WHEEL SEAL SARPANCH / ARJUN 73-93-9</v>
      </c>
      <c r="D1613" s="133">
        <v>1692</v>
      </c>
      <c r="E1613" s="80">
        <v>20</v>
      </c>
      <c r="F1613" s="80" t="str">
        <v>PCS</v>
      </c>
      <c r="G1613" s="80" t="str">
        <v>OUTWARD</v>
      </c>
      <c r="H1613" s="96" t="str">
        <v>KHALID</v>
      </c>
    </row>
    <row r="1614" spans="1:8" x14ac:dyDescent="0.25">
      <c r="A1614" s="90">
        <v>45750</v>
      </c>
      <c r="B1614" s="91">
        <v>3280524100</v>
      </c>
      <c r="C1614" s="92" t="str">
        <v>PTO PLATE MAHINDRA 3 FAN, 10 TEETH</v>
      </c>
      <c r="D1614" s="132">
        <v>1692</v>
      </c>
      <c r="E1614" s="92">
        <v>2</v>
      </c>
      <c r="F1614" s="92" t="str">
        <v>PCS</v>
      </c>
      <c r="G1614" s="92" t="str">
        <v>OUTWARD</v>
      </c>
      <c r="H1614" s="93" t="str">
        <v>KHALID</v>
      </c>
    </row>
    <row r="1615" spans="1:8" x14ac:dyDescent="0.25">
      <c r="A1615" s="94">
        <v>45750</v>
      </c>
      <c r="B1615" s="95" t="str">
        <v>GK 1133</v>
      </c>
      <c r="C1615" s="80" t="str">
        <v>FRONT STUB AXLE ESCORT C-335  COMMON 30207-30205</v>
      </c>
      <c r="D1615" s="133">
        <v>1692</v>
      </c>
      <c r="E1615" s="80">
        <v>4</v>
      </c>
      <c r="F1615" s="80" t="str">
        <v>PCS</v>
      </c>
      <c r="G1615" s="80" t="str">
        <v>OUTWARD</v>
      </c>
      <c r="H1615" s="96" t="str">
        <v>KHALID</v>
      </c>
    </row>
    <row r="1616" spans="1:8" x14ac:dyDescent="0.25">
      <c r="A1616" s="90">
        <v>45750</v>
      </c>
      <c r="B1616" s="91" t="str">
        <v>GK 1133</v>
      </c>
      <c r="C1616" s="92" t="str">
        <v>FRONT STUB AXLE ESCORT C-335  COMMON 30207-30205</v>
      </c>
      <c r="D1616" s="132">
        <v>1692</v>
      </c>
      <c r="E1616" s="92">
        <v>2</v>
      </c>
      <c r="F1616" s="92" t="str">
        <v>PCS</v>
      </c>
      <c r="G1616" s="92" t="str">
        <v>OUTWARD</v>
      </c>
      <c r="H1616" s="93" t="str">
        <v>KHALID</v>
      </c>
    </row>
    <row r="1617" spans="1:8" x14ac:dyDescent="0.25">
      <c r="A1617" s="94">
        <v>45750</v>
      </c>
      <c r="B1617" s="95" t="str">
        <v>GK 1085</v>
      </c>
      <c r="C1617" s="80" t="str">
        <v>FRONT STUB AXLE SWARAJ 855 COMMON 25877-1988</v>
      </c>
      <c r="D1617" s="133">
        <v>1692</v>
      </c>
      <c r="E1617" s="80">
        <v>2</v>
      </c>
      <c r="F1617" s="80" t="str">
        <v>PCS</v>
      </c>
      <c r="G1617" s="80" t="str">
        <v>OUTWARD</v>
      </c>
      <c r="H1617" s="96" t="str">
        <v>KHALID</v>
      </c>
    </row>
    <row r="1618" spans="1:8" x14ac:dyDescent="0.25">
      <c r="A1618" s="90">
        <v>45750</v>
      </c>
      <c r="B1618" s="91" t="str">
        <v>UN 1431/GK 1076</v>
      </c>
      <c r="C1618" s="92" t="str">
        <v xml:space="preserve">FRONT STUB AXLE MAHINDRA YUVO (LH) </v>
      </c>
      <c r="D1618" s="132">
        <v>1692</v>
      </c>
      <c r="E1618" s="92">
        <v>2</v>
      </c>
      <c r="F1618" s="92" t="str">
        <v>PCS</v>
      </c>
      <c r="G1618" s="92" t="str">
        <v>OUTWARD</v>
      </c>
      <c r="H1618" s="93" t="str">
        <v>KHALID</v>
      </c>
    </row>
    <row r="1619" spans="1:8" x14ac:dyDescent="0.25">
      <c r="A1619" s="94">
        <v>45750</v>
      </c>
      <c r="B1619" s="95" t="str">
        <v>GK 1073 A/UN 1426 A</v>
      </c>
      <c r="C1619" s="80" t="str">
        <v>FRONT STUB AXLE MAHINDRA NST  (RH) 25877-1988</v>
      </c>
      <c r="D1619" s="133">
        <v>1692</v>
      </c>
      <c r="E1619" s="80">
        <v>2</v>
      </c>
      <c r="F1619" s="80" t="str">
        <v>PCS</v>
      </c>
      <c r="G1619" s="80" t="str">
        <v>OUTWARD</v>
      </c>
      <c r="H1619" s="96" t="str">
        <v>KHALID</v>
      </c>
    </row>
    <row r="1620" spans="1:8" x14ac:dyDescent="0.25">
      <c r="A1620" s="90">
        <v>45750</v>
      </c>
      <c r="B1620" s="91" t="str">
        <v>GK 1073/UN 1426</v>
      </c>
      <c r="C1620" s="92" t="str">
        <v>FRONT STUB AXLE MAHINDRA NST  (LH) 25877-1988</v>
      </c>
      <c r="D1620" s="132">
        <v>1692</v>
      </c>
      <c r="E1620" s="92">
        <v>2</v>
      </c>
      <c r="F1620" s="92" t="str">
        <v>PCS</v>
      </c>
      <c r="G1620" s="92" t="str">
        <v>OUTWARD</v>
      </c>
      <c r="H1620" s="93" t="str">
        <v>KHALID</v>
      </c>
    </row>
    <row r="1621" spans="1:8" x14ac:dyDescent="0.25">
      <c r="A1621" s="94">
        <v>45750</v>
      </c>
      <c r="B1621" s="95" t="str">
        <v>UN 1425 A/GK 1077 A</v>
      </c>
      <c r="C1621" s="80" t="str">
        <v xml:space="preserve">FRONT STUB AXLE MAHINDRA YUVO POWER STG. (RH) </v>
      </c>
      <c r="D1621" s="133">
        <v>1692</v>
      </c>
      <c r="E1621" s="80">
        <v>2</v>
      </c>
      <c r="F1621" s="80" t="str">
        <v>PCS</v>
      </c>
      <c r="G1621" s="80" t="str">
        <v>OUTWARD</v>
      </c>
      <c r="H1621" s="96" t="str">
        <v>KHALID</v>
      </c>
    </row>
    <row r="1622" spans="1:8" x14ac:dyDescent="0.25">
      <c r="A1622" s="90">
        <v>45750</v>
      </c>
      <c r="B1622" s="91" t="str">
        <v>UN 1425/GK 1077</v>
      </c>
      <c r="C1622" s="92" t="str">
        <v xml:space="preserve">FRONT STUB AXLE MAHINDRA YUVO POWER STG. (LH) </v>
      </c>
      <c r="D1622" s="132">
        <v>1692</v>
      </c>
      <c r="E1622" s="92">
        <v>4</v>
      </c>
      <c r="F1622" s="92" t="str">
        <v>PCS</v>
      </c>
      <c r="G1622" s="92" t="str">
        <v>OUTWARD</v>
      </c>
      <c r="H1622" s="93" t="str">
        <v>KHALID</v>
      </c>
    </row>
    <row r="1623" spans="1:8" x14ac:dyDescent="0.25">
      <c r="A1623" s="94">
        <v>45750</v>
      </c>
      <c r="B1623" s="95" t="str">
        <v>UN 3399</v>
      </c>
      <c r="C1623" s="80" t="str">
        <v xml:space="preserve">ACCILATOR CABLE YUVO  </v>
      </c>
      <c r="D1623" s="133">
        <v>1687</v>
      </c>
      <c r="E1623" s="80">
        <v>10</v>
      </c>
      <c r="F1623" s="80" t="str">
        <v>PCS</v>
      </c>
      <c r="G1623" s="80" t="str">
        <v>OUTWARD</v>
      </c>
      <c r="H1623" s="96" t="str">
        <v>JYOTI</v>
      </c>
    </row>
    <row r="1624" spans="1:8" x14ac:dyDescent="0.25">
      <c r="A1624" s="90">
        <v>45750</v>
      </c>
      <c r="B1624" s="91" t="str">
        <v>UN 3586</v>
      </c>
      <c r="C1624" s="92" t="str">
        <v xml:space="preserve">5557072R92 PIPE OVER FLOW (WHITE) INTER DI  </v>
      </c>
      <c r="D1624" s="132">
        <v>1687</v>
      </c>
      <c r="E1624" s="92">
        <v>10</v>
      </c>
      <c r="F1624" s="92" t="str">
        <v>PCS</v>
      </c>
      <c r="G1624" s="92" t="str">
        <v>OUTWARD</v>
      </c>
      <c r="H1624" s="93" t="str">
        <v>JYOTI</v>
      </c>
    </row>
    <row r="1625" spans="1:8" x14ac:dyDescent="0.25">
      <c r="A1625" s="94">
        <v>45750</v>
      </c>
      <c r="B1625" s="95" t="str">
        <v>UN 3583</v>
      </c>
      <c r="C1625" s="80" t="str">
        <v xml:space="preserve">6002759A92 PIPE OVER FLOW (3 CYL) INTER DI  </v>
      </c>
      <c r="D1625" s="133">
        <v>1687</v>
      </c>
      <c r="E1625" s="80">
        <v>10</v>
      </c>
      <c r="F1625" s="80" t="str">
        <v>PCS</v>
      </c>
      <c r="G1625" s="80" t="str">
        <v>OUTWARD</v>
      </c>
      <c r="H1625" s="96" t="str">
        <v>JYOTI</v>
      </c>
    </row>
    <row r="1626" spans="1:8" x14ac:dyDescent="0.25">
      <c r="A1626" s="90">
        <v>45750</v>
      </c>
      <c r="B1626" s="91" t="str">
        <v>UN 3590</v>
      </c>
      <c r="C1626" s="92" t="str">
        <v xml:space="preserve">8000666B12 PIPE FUEL TANK TO FEED PUMP (4 CYL.) NST  </v>
      </c>
      <c r="D1626" s="132">
        <v>1687</v>
      </c>
      <c r="E1626" s="92">
        <v>10</v>
      </c>
      <c r="F1626" s="92" t="str">
        <v>PCS</v>
      </c>
      <c r="G1626" s="92" t="str">
        <v>OUTWARD</v>
      </c>
      <c r="H1626" s="93" t="str">
        <v>JYOTI</v>
      </c>
    </row>
    <row r="1627" spans="1:8" x14ac:dyDescent="0.25">
      <c r="A1627" s="94">
        <v>45750</v>
      </c>
      <c r="B1627" s="95" t="str">
        <v>UN 3591</v>
      </c>
      <c r="C1627" s="80" t="str">
        <v xml:space="preserve">8000667B12 PIPE FUEL TANK TO FEED PUMP (3 CYL.) NST  </v>
      </c>
      <c r="D1627" s="133">
        <v>1687</v>
      </c>
      <c r="E1627" s="80">
        <v>10</v>
      </c>
      <c r="F1627" s="80" t="str">
        <v>PCS</v>
      </c>
      <c r="G1627" s="80" t="str">
        <v>OUTWARD</v>
      </c>
      <c r="H1627" s="96" t="str">
        <v>JYOTI</v>
      </c>
    </row>
    <row r="1628" spans="1:8" x14ac:dyDescent="0.25">
      <c r="A1628" s="90">
        <v>45750</v>
      </c>
      <c r="B1628" s="91" t="str">
        <v>UN 1151</v>
      </c>
      <c r="C1628" s="92" t="str">
        <v>PRE CLEANER ASSEMBLY PVC B/P</v>
      </c>
      <c r="D1628" s="132">
        <v>1687</v>
      </c>
      <c r="E1628" s="92">
        <v>4</v>
      </c>
      <c r="F1628" s="92" t="str">
        <v>PCS</v>
      </c>
      <c r="G1628" s="92" t="str">
        <v>OUTWARD</v>
      </c>
      <c r="H1628" s="93" t="str">
        <v>JYOTI</v>
      </c>
    </row>
    <row r="1629" spans="1:8" x14ac:dyDescent="0.25">
      <c r="A1629" s="94">
        <v>45750</v>
      </c>
      <c r="B1629" s="95" t="str">
        <v>UN 1158</v>
      </c>
      <c r="C1629" s="80" t="str">
        <v>AIR CLEANER GLASS WHITE INTER</v>
      </c>
      <c r="D1629" s="133">
        <v>1687</v>
      </c>
      <c r="E1629" s="80">
        <v>24</v>
      </c>
      <c r="F1629" s="80" t="str">
        <v>PCS</v>
      </c>
      <c r="G1629" s="80" t="str">
        <v>OUTWARD</v>
      </c>
      <c r="H1629" s="96" t="str">
        <v>JYOTI</v>
      </c>
    </row>
    <row r="1630" spans="1:8" x14ac:dyDescent="0.25">
      <c r="A1630" s="90">
        <v>45750</v>
      </c>
      <c r="B1630" s="91" t="str">
        <v>UN 1157</v>
      </c>
      <c r="C1630" s="92" t="str">
        <v>PRE CLEANER LOWER BASE PVC BHOOMIPUTRA</v>
      </c>
      <c r="D1630" s="132">
        <v>1687</v>
      </c>
      <c r="E1630" s="92">
        <v>12</v>
      </c>
      <c r="F1630" s="92" t="str">
        <v>PCS</v>
      </c>
      <c r="G1630" s="92" t="str">
        <v>OUTWARD</v>
      </c>
      <c r="H1630" s="93" t="str">
        <v>JYOTI</v>
      </c>
    </row>
    <row r="1631" spans="1:8" x14ac:dyDescent="0.25">
      <c r="A1631" s="94">
        <v>45750</v>
      </c>
      <c r="B1631" s="95" t="str">
        <v>UN 3462</v>
      </c>
      <c r="C1631" s="80" t="str">
        <v xml:space="preserve">WATER SEPERATOR INTER DI  </v>
      </c>
      <c r="D1631" s="133">
        <v>1687</v>
      </c>
      <c r="E1631" s="80">
        <v>4</v>
      </c>
      <c r="F1631" s="80" t="str">
        <v>PCS</v>
      </c>
      <c r="G1631" s="80" t="str">
        <v>OUTWARD</v>
      </c>
      <c r="H1631" s="96" t="str">
        <v>JYOTI</v>
      </c>
    </row>
    <row r="1632" spans="1:8" x14ac:dyDescent="0.25">
      <c r="A1632" s="90">
        <v>45750</v>
      </c>
      <c r="B1632" s="91" t="str">
        <v>UN 3420</v>
      </c>
      <c r="C1632" s="92" t="str">
        <v xml:space="preserve">CHOWK CABLE (L TYPE) BRASS INTER DI  </v>
      </c>
      <c r="D1632" s="132">
        <v>1687</v>
      </c>
      <c r="E1632" s="92">
        <v>20</v>
      </c>
      <c r="F1632" s="92" t="str">
        <v>PCS</v>
      </c>
      <c r="G1632" s="92" t="str">
        <v>OUTWARD</v>
      </c>
      <c r="H1632" s="93" t="str">
        <v>JYOTI</v>
      </c>
    </row>
    <row r="1633" spans="1:8" x14ac:dyDescent="0.25">
      <c r="A1633" s="94">
        <v>45750</v>
      </c>
      <c r="B1633" s="95" t="str">
        <v>UN 3314</v>
      </c>
      <c r="C1633" s="80" t="str">
        <v xml:space="preserve">DIFFERENTIAL WASHER SET INTER DI  </v>
      </c>
      <c r="D1633" s="133">
        <v>1687</v>
      </c>
      <c r="E1633" s="80">
        <v>6</v>
      </c>
      <c r="F1633" s="80" t="str">
        <v>SET</v>
      </c>
      <c r="G1633" s="80" t="str">
        <v>OUTWARD</v>
      </c>
      <c r="H1633" s="96" t="str">
        <v>JYOTI</v>
      </c>
    </row>
    <row r="1634" spans="1:8" x14ac:dyDescent="0.25">
      <c r="A1634" s="90">
        <v>45750</v>
      </c>
      <c r="B1634" s="91" t="str">
        <v>UN 3296</v>
      </c>
      <c r="C1634" s="92" t="str">
        <v xml:space="preserve">SPANDLE COTTAR INTER DI  </v>
      </c>
      <c r="D1634" s="132">
        <v>1687</v>
      </c>
      <c r="E1634" s="92">
        <v>60</v>
      </c>
      <c r="F1634" s="92" t="str">
        <v>PCS</v>
      </c>
      <c r="G1634" s="92" t="str">
        <v>OUTWARD</v>
      </c>
      <c r="H1634" s="93" t="str">
        <v>JYOTI</v>
      </c>
    </row>
    <row r="1635" spans="1:8" x14ac:dyDescent="0.25">
      <c r="A1635" s="94">
        <v>45750</v>
      </c>
      <c r="B1635" s="95" t="str">
        <v>UN 3293</v>
      </c>
      <c r="C1635" s="80" t="str">
        <v xml:space="preserve">HYDRAULIC PUMP COTTAR INTER DI  </v>
      </c>
      <c r="D1635" s="133">
        <v>1687</v>
      </c>
      <c r="E1635" s="80">
        <v>12</v>
      </c>
      <c r="F1635" s="80" t="str">
        <v>PCS</v>
      </c>
      <c r="G1635" s="80" t="str">
        <v>OUTWARD</v>
      </c>
      <c r="H1635" s="96" t="str">
        <v>JYOTI</v>
      </c>
    </row>
    <row r="1636" spans="1:8" x14ac:dyDescent="0.25">
      <c r="A1636" s="90">
        <v>45750</v>
      </c>
      <c r="B1636" s="91" t="str">
        <v>UN 2867</v>
      </c>
      <c r="C1636" s="92" t="str">
        <v xml:space="preserve">FOOT ACCILATOR SPRING MKM 36 </v>
      </c>
      <c r="D1636" s="132">
        <v>1687</v>
      </c>
      <c r="E1636" s="92">
        <v>36</v>
      </c>
      <c r="F1636" s="92" t="str">
        <v>PCS</v>
      </c>
      <c r="G1636" s="92" t="str">
        <v>OUTWARD</v>
      </c>
      <c r="H1636" s="93" t="str">
        <v>JYOTI</v>
      </c>
    </row>
    <row r="1637" spans="1:8" x14ac:dyDescent="0.25">
      <c r="A1637" s="94">
        <v>45750</v>
      </c>
      <c r="B1637" s="95" t="str">
        <v>UN 2781</v>
      </c>
      <c r="C1637" s="80" t="str">
        <v xml:space="preserve">AIR CLEANER CLAMP BOLT INTER  </v>
      </c>
      <c r="D1637" s="133">
        <v>1687</v>
      </c>
      <c r="E1637" s="80">
        <v>36</v>
      </c>
      <c r="F1637" s="80" t="str">
        <v>PCS</v>
      </c>
      <c r="G1637" s="80" t="str">
        <v>OUTWARD</v>
      </c>
      <c r="H1637" s="96" t="str">
        <v>JYOTI</v>
      </c>
    </row>
    <row r="1638" spans="1:8" x14ac:dyDescent="0.25">
      <c r="A1638" s="90">
        <v>45750</v>
      </c>
      <c r="B1638" s="91" t="str">
        <v>UN 2506</v>
      </c>
      <c r="C1638" s="92" t="str">
        <v xml:space="preserve">SPOOL AND SLEEVE 60 HP HI-TECH  </v>
      </c>
      <c r="D1638" s="132">
        <v>1687</v>
      </c>
      <c r="E1638" s="92">
        <v>1</v>
      </c>
      <c r="F1638" s="92" t="str">
        <v>PCS</v>
      </c>
      <c r="G1638" s="92" t="str">
        <v>OUTWARD</v>
      </c>
      <c r="H1638" s="93" t="str">
        <v>JYOTI</v>
      </c>
    </row>
    <row r="1639" spans="1:8" x14ac:dyDescent="0.25">
      <c r="A1639" s="94">
        <v>45750</v>
      </c>
      <c r="B1639" s="95" t="str">
        <v>UN 2506 A</v>
      </c>
      <c r="C1639" s="80" t="str">
        <v xml:space="preserve">SPOOL AND SLEEVE (19 HOLE) MKM  </v>
      </c>
      <c r="D1639" s="133">
        <v>1687</v>
      </c>
      <c r="E1639" s="80">
        <v>2</v>
      </c>
      <c r="F1639" s="80" t="str">
        <v>PCS</v>
      </c>
      <c r="G1639" s="80" t="str">
        <v>OUTWARD</v>
      </c>
      <c r="H1639" s="96" t="str">
        <v>JYOTI</v>
      </c>
    </row>
    <row r="1640" spans="1:8" x14ac:dyDescent="0.25">
      <c r="A1640" s="90">
        <v>45750</v>
      </c>
      <c r="B1640" s="91" t="str">
        <v>UN 1992 A</v>
      </c>
      <c r="C1640" s="92" t="str">
        <v>BREAK ADJUSTOR MKM</v>
      </c>
      <c r="D1640" s="132">
        <v>1686</v>
      </c>
      <c r="E1640" s="92">
        <v>6</v>
      </c>
      <c r="F1640" s="92" t="str">
        <v>PCS</v>
      </c>
      <c r="G1640" s="92" t="str">
        <v>OUTWARD</v>
      </c>
      <c r="H1640" s="93" t="str">
        <v>JYOTI</v>
      </c>
    </row>
    <row r="1641" spans="1:8" x14ac:dyDescent="0.25">
      <c r="A1641" s="94">
        <v>45750</v>
      </c>
      <c r="B1641" s="95" t="str">
        <v>UN 1995</v>
      </c>
      <c r="C1641" s="80" t="str">
        <v>BREAK PATTI SET SARPANCH</v>
      </c>
      <c r="D1641" s="133">
        <v>1686</v>
      </c>
      <c r="E1641" s="80">
        <v>10</v>
      </c>
      <c r="F1641" s="80" t="str">
        <v>SET</v>
      </c>
      <c r="G1641" s="80" t="str">
        <v>OUTWARD</v>
      </c>
      <c r="H1641" s="96" t="str">
        <v>JYOTI</v>
      </c>
    </row>
    <row r="1642" spans="1:8" x14ac:dyDescent="0.25">
      <c r="A1642" s="90">
        <v>45750</v>
      </c>
      <c r="B1642" s="91" t="str">
        <v>UN 1990</v>
      </c>
      <c r="C1642" s="92" t="str">
        <v>BREAK PATTI (3 HOLE) MKM</v>
      </c>
      <c r="D1642" s="132">
        <v>1686</v>
      </c>
      <c r="E1642" s="92">
        <v>20</v>
      </c>
      <c r="F1642" s="92" t="str">
        <v>PCS</v>
      </c>
      <c r="G1642" s="92" t="str">
        <v>OUTWARD</v>
      </c>
      <c r="H1642" s="93" t="str">
        <v>JYOTI</v>
      </c>
    </row>
    <row r="1643" spans="1:8" x14ac:dyDescent="0.25">
      <c r="A1643" s="94">
        <v>45750</v>
      </c>
      <c r="B1643" s="95" t="str">
        <v>UN 1845</v>
      </c>
      <c r="C1643" s="80" t="str">
        <v>COUNTER SHAFT GEAR PVC INTER</v>
      </c>
      <c r="D1643" s="133">
        <v>1686</v>
      </c>
      <c r="E1643" s="80">
        <v>3</v>
      </c>
      <c r="F1643" s="80" t="str">
        <v>PCS</v>
      </c>
      <c r="G1643" s="80" t="str">
        <v>OUTWARD</v>
      </c>
      <c r="H1643" s="96" t="str">
        <v>JYOTI</v>
      </c>
    </row>
    <row r="1644" spans="1:8" x14ac:dyDescent="0.25">
      <c r="A1644" s="90">
        <v>45750</v>
      </c>
      <c r="B1644" s="91" t="str">
        <v>UN 1794</v>
      </c>
      <c r="C1644" s="92" t="str">
        <v>GEAR CATORI KIT PVC INTER</v>
      </c>
      <c r="D1644" s="132">
        <v>1686</v>
      </c>
      <c r="E1644" s="92">
        <v>5</v>
      </c>
      <c r="F1644" s="92" t="str">
        <v>SET</v>
      </c>
      <c r="G1644" s="92" t="str">
        <v>OUTWARD</v>
      </c>
      <c r="H1644" s="93" t="str">
        <v>JYOTI</v>
      </c>
    </row>
    <row r="1645" spans="1:8" x14ac:dyDescent="0.25">
      <c r="A1645" s="94">
        <v>45750</v>
      </c>
      <c r="B1645" s="95" t="str">
        <v>UN 1793</v>
      </c>
      <c r="C1645" s="80" t="str">
        <v>GEAR CATORI KIT IRON INTER</v>
      </c>
      <c r="D1645" s="133">
        <v>1686</v>
      </c>
      <c r="E1645" s="80">
        <v>5</v>
      </c>
      <c r="F1645" s="80" t="str">
        <v>SET</v>
      </c>
      <c r="G1645" s="80" t="str">
        <v>OUTWARD</v>
      </c>
      <c r="H1645" s="96" t="str">
        <v>JYOTI</v>
      </c>
    </row>
    <row r="1646" spans="1:8" x14ac:dyDescent="0.25">
      <c r="A1646" s="90">
        <v>45750</v>
      </c>
      <c r="B1646" s="91" t="str">
        <v>UN 1361</v>
      </c>
      <c r="C1646" s="92" t="str">
        <v>DIESEL TANK TEA (WITH FILTER) NST</v>
      </c>
      <c r="D1646" s="132">
        <v>1686</v>
      </c>
      <c r="E1646" s="92">
        <v>12</v>
      </c>
      <c r="F1646" s="92" t="str">
        <v>PCS</v>
      </c>
      <c r="G1646" s="92" t="str">
        <v>OUTWARD</v>
      </c>
      <c r="H1646" s="93" t="str">
        <v>JYOTI</v>
      </c>
    </row>
    <row r="1647" spans="1:8" x14ac:dyDescent="0.25">
      <c r="A1647" s="94">
        <v>45750</v>
      </c>
      <c r="B1647" s="95" t="str">
        <v>UN 1736</v>
      </c>
      <c r="C1647" s="80" t="str">
        <v>CLUTCH RELEASE FORK 585 DI</v>
      </c>
      <c r="D1647" s="133">
        <v>1686</v>
      </c>
      <c r="E1647" s="80">
        <v>2</v>
      </c>
      <c r="F1647" s="80" t="str">
        <v>PCS</v>
      </c>
      <c r="G1647" s="80" t="str">
        <v>OUTWARD</v>
      </c>
      <c r="H1647" s="96" t="str">
        <v>JYOTI</v>
      </c>
    </row>
    <row r="1648" spans="1:8" x14ac:dyDescent="0.25">
      <c r="A1648" s="90">
        <v>45750</v>
      </c>
      <c r="B1648" s="91" t="str">
        <v>UN 1751</v>
      </c>
      <c r="C1648" s="92" t="str">
        <v>CLUTCH SLEEVE NST</v>
      </c>
      <c r="D1648" s="132">
        <v>1686</v>
      </c>
      <c r="E1648" s="92">
        <v>2</v>
      </c>
      <c r="F1648" s="92" t="str">
        <v>PCS</v>
      </c>
      <c r="G1648" s="92" t="str">
        <v>OUTWARD</v>
      </c>
      <c r="H1648" s="93" t="str">
        <v>JYOTI</v>
      </c>
    </row>
    <row r="1649" spans="1:8" x14ac:dyDescent="0.25">
      <c r="A1649" s="94">
        <v>45750</v>
      </c>
      <c r="B1649" s="95" t="str">
        <v>UN 1362</v>
      </c>
      <c r="C1649" s="80" t="str">
        <v>FILTER FOR DIESEL TANK TEA NST</v>
      </c>
      <c r="D1649" s="133">
        <v>1686</v>
      </c>
      <c r="E1649" s="80">
        <v>72</v>
      </c>
      <c r="F1649" s="80" t="str">
        <v>PCS</v>
      </c>
      <c r="G1649" s="80" t="str">
        <v>OUTWARD</v>
      </c>
      <c r="H1649" s="96" t="str">
        <v>JYOTI</v>
      </c>
    </row>
    <row r="1650" spans="1:8" x14ac:dyDescent="0.25">
      <c r="A1650" s="90">
        <v>45750</v>
      </c>
      <c r="B1650" s="91" t="str">
        <v>UN 1156</v>
      </c>
      <c r="C1650" s="92" t="str">
        <v>PRE CLEANER CAP PVC BHOOMIPUTRA</v>
      </c>
      <c r="D1650" s="132">
        <v>1686</v>
      </c>
      <c r="E1650" s="92">
        <v>12</v>
      </c>
      <c r="F1650" s="92" t="str">
        <v>PCS</v>
      </c>
      <c r="G1650" s="92" t="str">
        <v>OUTWARD</v>
      </c>
      <c r="H1650" s="93" t="str">
        <v>JYOTI</v>
      </c>
    </row>
    <row r="1651" spans="1:8" x14ac:dyDescent="0.25">
      <c r="A1651" s="94">
        <v>45750</v>
      </c>
      <c r="B1651" s="95" t="str">
        <v>UN 2470</v>
      </c>
      <c r="C1651" s="80" t="str">
        <v xml:space="preserve">VALVE ISOLATOR SHUT-OPEN INTER DI  </v>
      </c>
      <c r="D1651" s="133">
        <v>1686</v>
      </c>
      <c r="E1651" s="80">
        <v>6</v>
      </c>
      <c r="F1651" s="80" t="str">
        <v>PCS</v>
      </c>
      <c r="G1651" s="80" t="str">
        <v>OUTWARD</v>
      </c>
      <c r="H1651" s="96" t="str">
        <v>JYOTI</v>
      </c>
    </row>
    <row r="1652" spans="1:8" x14ac:dyDescent="0.25">
      <c r="A1652" s="90">
        <v>45750</v>
      </c>
      <c r="B1652" s="91" t="str">
        <v>UN 3585</v>
      </c>
      <c r="C1652" s="92" t="str">
        <v xml:space="preserve">6003188B92 PIPE FILTER TO FIP INTER DI  </v>
      </c>
      <c r="D1652" s="132">
        <v>1686</v>
      </c>
      <c r="E1652" s="92">
        <v>25</v>
      </c>
      <c r="F1652" s="92" t="str">
        <v>PCS</v>
      </c>
      <c r="G1652" s="92" t="str">
        <v>OUTWARD</v>
      </c>
      <c r="H1652" s="93" t="str">
        <v>JYOTI</v>
      </c>
    </row>
    <row r="1653" spans="1:8" x14ac:dyDescent="0.25">
      <c r="A1653" s="94">
        <v>45750</v>
      </c>
      <c r="B1653" s="95" t="str">
        <v>UN 3584</v>
      </c>
      <c r="C1653" s="80" t="str">
        <v xml:space="preserve">6003187B91 PIPE FEED PUMP TO FILTER INTER DI  </v>
      </c>
      <c r="D1653" s="133">
        <v>1686</v>
      </c>
      <c r="E1653" s="80">
        <v>25</v>
      </c>
      <c r="F1653" s="80" t="str">
        <v>PCS</v>
      </c>
      <c r="G1653" s="80" t="str">
        <v>OUTWARD</v>
      </c>
      <c r="H1653" s="96" t="str">
        <v>JYOTI</v>
      </c>
    </row>
    <row r="1654" spans="1:8" x14ac:dyDescent="0.25">
      <c r="A1654" s="90">
        <v>45750</v>
      </c>
      <c r="B1654" s="91" t="str">
        <v>UN 1135</v>
      </c>
      <c r="C1654" s="92" t="str">
        <v>SILENCER INTER DI</v>
      </c>
      <c r="D1654" s="132">
        <v>1686</v>
      </c>
      <c r="E1654" s="92">
        <v>4</v>
      </c>
      <c r="F1654" s="92" t="str">
        <v>PCS</v>
      </c>
      <c r="G1654" s="92" t="str">
        <v>OUTWARD</v>
      </c>
      <c r="H1654" s="93" t="str">
        <v>JYOTI</v>
      </c>
    </row>
    <row r="1655" spans="1:8" x14ac:dyDescent="0.25">
      <c r="A1655" s="94">
        <v>45750</v>
      </c>
      <c r="B1655" s="95" t="str">
        <v>GK 1073 A/UN 1426 A</v>
      </c>
      <c r="C1655" s="80" t="str">
        <v>FRONT STUB AXLE RH NST</v>
      </c>
      <c r="D1655" s="133">
        <v>1686</v>
      </c>
      <c r="E1655" s="80">
        <v>5</v>
      </c>
      <c r="F1655" s="80" t="str">
        <v>PCS</v>
      </c>
      <c r="G1655" s="80" t="str">
        <v>OUTWARD</v>
      </c>
      <c r="H1655" s="96" t="str">
        <v>JYOTI</v>
      </c>
    </row>
    <row r="1656" spans="1:8" x14ac:dyDescent="0.25">
      <c r="A1656" s="90">
        <v>45750</v>
      </c>
      <c r="B1656" s="91" t="str">
        <v>GK 1073/UN 1426</v>
      </c>
      <c r="C1656" s="92" t="str">
        <v>FRONT STUB AXLE LH NST</v>
      </c>
      <c r="D1656" s="132">
        <v>1686</v>
      </c>
      <c r="E1656" s="92">
        <v>5</v>
      </c>
      <c r="F1656" s="92" t="str">
        <v>PCS</v>
      </c>
      <c r="G1656" s="92" t="str">
        <v>OUTWARD</v>
      </c>
      <c r="H1656" s="93" t="str">
        <v>JYOTI</v>
      </c>
    </row>
    <row r="1657" spans="1:8" x14ac:dyDescent="0.25">
      <c r="A1657" s="94">
        <v>45750</v>
      </c>
      <c r="B1657" s="95" t="str">
        <v>UN 3550</v>
      </c>
      <c r="C1657" s="80" t="str">
        <v>5551104R91 SPILL PIPE BENJO TYPE INTER DI  (3 CYL.)</v>
      </c>
      <c r="D1657" s="133">
        <v>1686</v>
      </c>
      <c r="E1657" s="80">
        <v>5</v>
      </c>
      <c r="F1657" s="80" t="str">
        <v>PCS</v>
      </c>
      <c r="G1657" s="80" t="str">
        <v>OUTWARD</v>
      </c>
      <c r="H1657" s="96" t="str">
        <v>JYOTI</v>
      </c>
    </row>
    <row r="1658" spans="1:8" x14ac:dyDescent="0.25">
      <c r="A1658" s="90">
        <v>45750</v>
      </c>
      <c r="B1658" s="91" t="str">
        <v>DS 125</v>
      </c>
      <c r="C1658" s="92" t="str">
        <v xml:space="preserve"> HALF AXLE ESCORT 335</v>
      </c>
      <c r="D1658" s="132">
        <v>1685</v>
      </c>
      <c r="E1658" s="92">
        <v>2</v>
      </c>
      <c r="F1658" s="92" t="str">
        <v>PCS</v>
      </c>
      <c r="G1658" s="92" t="str">
        <v>OUTWARD</v>
      </c>
      <c r="H1658" s="93" t="str">
        <v>SHOP</v>
      </c>
    </row>
    <row r="1659" spans="1:8" x14ac:dyDescent="0.25">
      <c r="A1659" s="94">
        <v>45750</v>
      </c>
      <c r="B1659" s="95" t="str">
        <v>UN 1789</v>
      </c>
      <c r="C1659" s="80" t="str">
        <v>GEAR LEVER MKM</v>
      </c>
      <c r="D1659" s="133">
        <v>1685</v>
      </c>
      <c r="E1659" s="80">
        <v>10</v>
      </c>
      <c r="F1659" s="80" t="str">
        <v>PCS</v>
      </c>
      <c r="G1659" s="80" t="str">
        <v>OUTWARD</v>
      </c>
      <c r="H1659" s="96" t="str">
        <v>SHOP</v>
      </c>
    </row>
    <row r="1660" spans="1:8" x14ac:dyDescent="0.25">
      <c r="A1660" s="90">
        <v>45750</v>
      </c>
      <c r="B1660" s="91" t="str">
        <v>UN 2228 A</v>
      </c>
      <c r="C1660" s="92" t="str">
        <v>BULL PINION SHAFT (RH) BIG 24/15/12 TEETH YUVRAJ</v>
      </c>
      <c r="D1660" s="132">
        <v>1685</v>
      </c>
      <c r="E1660" s="92">
        <v>4</v>
      </c>
      <c r="F1660" s="92" t="str">
        <v>PCS</v>
      </c>
      <c r="G1660" s="92" t="str">
        <v>OUTWARD</v>
      </c>
      <c r="H1660" s="93" t="str">
        <v>SHOP</v>
      </c>
    </row>
    <row r="1661" spans="1:8" x14ac:dyDescent="0.25">
      <c r="A1661" s="94">
        <v>45750</v>
      </c>
      <c r="B1661" s="95" t="str">
        <v>UN 2674</v>
      </c>
      <c r="C1661" s="80" t="str">
        <v xml:space="preserve">ANDA MONOGRAME INTER DI  </v>
      </c>
      <c r="D1661" s="133">
        <v>1685</v>
      </c>
      <c r="E1661" s="80">
        <v>30</v>
      </c>
      <c r="F1661" s="80" t="str">
        <v>PCS</v>
      </c>
      <c r="G1661" s="80" t="str">
        <v>OUTWARD</v>
      </c>
      <c r="H1661" s="96" t="str">
        <v>SHOP</v>
      </c>
    </row>
    <row r="1662" spans="1:8" x14ac:dyDescent="0.25">
      <c r="A1662" s="90">
        <v>45750</v>
      </c>
      <c r="B1662" s="91" t="str">
        <v>GK 2198</v>
      </c>
      <c r="C1662" s="92" t="str">
        <v>REAR WHEEL SEAL (BIG) JOHN DEERE</v>
      </c>
      <c r="D1662" s="132">
        <v>1685</v>
      </c>
      <c r="E1662" s="92">
        <v>10</v>
      </c>
      <c r="F1662" s="92" t="str">
        <v>PCS</v>
      </c>
      <c r="G1662" s="92" t="str">
        <v>OUTWARD</v>
      </c>
      <c r="H1662" s="93" t="str">
        <v>SHOP</v>
      </c>
    </row>
    <row r="1663" spans="1:8" x14ac:dyDescent="0.25">
      <c r="A1663" s="94">
        <v>45750</v>
      </c>
      <c r="B1663" s="95" t="str">
        <v>REAR WHEEL RETAINER JD (BIG)</v>
      </c>
      <c r="C1663" s="80" t="str">
        <v>REAR WHEEL RETAINER JD (BIG)</v>
      </c>
      <c r="D1663" s="133">
        <v>1685</v>
      </c>
      <c r="E1663" s="80">
        <v>10</v>
      </c>
      <c r="F1663" s="80" t="str">
        <v>PCS</v>
      </c>
      <c r="G1663" s="80" t="str">
        <v>OUTWARD</v>
      </c>
      <c r="H1663" s="96" t="str">
        <v>SHOP</v>
      </c>
    </row>
    <row r="1664" spans="1:8" x14ac:dyDescent="0.25">
      <c r="A1664" s="90">
        <v>45750</v>
      </c>
      <c r="B1664" s="91">
        <v>3280597100</v>
      </c>
      <c r="C1664" s="92" t="str">
        <v>CLUTCH PL ARJUN 5 FAN 10 T. (PMV-00)</v>
      </c>
      <c r="D1664" s="132">
        <v>1685</v>
      </c>
      <c r="E1664" s="92">
        <v>2</v>
      </c>
      <c r="F1664" s="92" t="str">
        <v>PCS</v>
      </c>
      <c r="G1664" s="92" t="str">
        <v>OUTWARD</v>
      </c>
      <c r="H1664" s="93" t="str">
        <v>SHOP</v>
      </c>
    </row>
    <row r="1665" spans="1:8" x14ac:dyDescent="0.25">
      <c r="A1665" s="94">
        <v>45750</v>
      </c>
      <c r="B1665" s="95" t="str">
        <v>UN 1469 A/GK 573</v>
      </c>
      <c r="C1665" s="80" t="str">
        <v>TIE ROD END YUVO</v>
      </c>
      <c r="D1665" s="133">
        <v>1685</v>
      </c>
      <c r="E1665" s="80">
        <v>15</v>
      </c>
      <c r="F1665" s="80" t="str">
        <v>PCS</v>
      </c>
      <c r="G1665" s="80" t="str">
        <v>OUTWARD</v>
      </c>
      <c r="H1665" s="96" t="str">
        <v>SHOP</v>
      </c>
    </row>
    <row r="1666" spans="1:8" x14ac:dyDescent="0.25">
      <c r="A1666" s="90">
        <v>45750</v>
      </c>
      <c r="B1666" s="91" t="str">
        <v>UN 2636</v>
      </c>
      <c r="C1666" s="92" t="str">
        <v xml:space="preserve">CHECK CHAIN ASSY MKM  </v>
      </c>
      <c r="D1666" s="132">
        <v>1685</v>
      </c>
      <c r="E1666" s="92">
        <v>20</v>
      </c>
      <c r="F1666" s="92" t="str">
        <v>PCS</v>
      </c>
      <c r="G1666" s="92" t="str">
        <v>OUTWARD</v>
      </c>
      <c r="H1666" s="93" t="str">
        <v>SHOP</v>
      </c>
    </row>
    <row r="1667" spans="1:8" x14ac:dyDescent="0.25">
      <c r="A1667" s="94">
        <v>45750</v>
      </c>
      <c r="B1667" s="95" t="str">
        <v>UN 2611 A</v>
      </c>
      <c r="C1667" s="80" t="str">
        <v xml:space="preserve">FIX LIFT ROD 4 DI NST  </v>
      </c>
      <c r="D1667" s="133">
        <v>1685</v>
      </c>
      <c r="E1667" s="80">
        <v>2</v>
      </c>
      <c r="F1667" s="80" t="str">
        <v>PCS</v>
      </c>
      <c r="G1667" s="80" t="str">
        <v>OUTWARD</v>
      </c>
      <c r="H1667" s="96" t="str">
        <v>SHOP</v>
      </c>
    </row>
    <row r="1668" spans="1:8" x14ac:dyDescent="0.25">
      <c r="A1668" s="90">
        <v>45750</v>
      </c>
      <c r="B1668" s="91" t="str">
        <v>UN 2582</v>
      </c>
      <c r="C1668" s="92" t="str">
        <v xml:space="preserve">TOP LINK ASSEMBLY NST  </v>
      </c>
      <c r="D1668" s="132">
        <v>1685</v>
      </c>
      <c r="E1668" s="92">
        <v>4</v>
      </c>
      <c r="F1668" s="92" t="str">
        <v>PCS</v>
      </c>
      <c r="G1668" s="92" t="str">
        <v>OUTWARD</v>
      </c>
      <c r="H1668" s="93" t="str">
        <v>SHOP</v>
      </c>
    </row>
    <row r="1669" spans="1:8" x14ac:dyDescent="0.25">
      <c r="A1669" s="94">
        <v>45750</v>
      </c>
      <c r="B1669" s="95" t="str">
        <v>UN 2599</v>
      </c>
      <c r="C1669" s="80" t="str">
        <v xml:space="preserve">LEVELLING ASSY NST  </v>
      </c>
      <c r="D1669" s="133">
        <v>1685</v>
      </c>
      <c r="E1669" s="80">
        <v>4</v>
      </c>
      <c r="F1669" s="80" t="str">
        <v>PCS</v>
      </c>
      <c r="G1669" s="80" t="str">
        <v>OUTWARD</v>
      </c>
      <c r="H1669" s="96" t="str">
        <v>SHOP</v>
      </c>
    </row>
    <row r="1670" spans="1:8" x14ac:dyDescent="0.25">
      <c r="A1670" s="90">
        <v>45750</v>
      </c>
      <c r="B1670" s="91" t="str">
        <v>UN 2422</v>
      </c>
      <c r="C1670" s="92" t="str">
        <v xml:space="preserve">SUCTION FILTER NORMAL INTER DI  </v>
      </c>
      <c r="D1670" s="132">
        <v>1685</v>
      </c>
      <c r="E1670" s="92">
        <v>6</v>
      </c>
      <c r="F1670" s="92" t="str">
        <v>PCS</v>
      </c>
      <c r="G1670" s="92" t="str">
        <v>OUTWARD</v>
      </c>
      <c r="H1670" s="93" t="str">
        <v>SHOP</v>
      </c>
    </row>
    <row r="1671" spans="1:8" x14ac:dyDescent="0.25">
      <c r="A1671" s="94">
        <v>45750</v>
      </c>
      <c r="B1671" s="95" t="str">
        <v>UN 1886</v>
      </c>
      <c r="C1671" s="80" t="str">
        <v>DIFFERENTIAL PIN MKM</v>
      </c>
      <c r="D1671" s="133">
        <v>1685</v>
      </c>
      <c r="E1671" s="80">
        <v>10</v>
      </c>
      <c r="F1671" s="80" t="str">
        <v>PCS</v>
      </c>
      <c r="G1671" s="80" t="str">
        <v>OUTWARD</v>
      </c>
      <c r="H1671" s="96" t="str">
        <v>SHOP</v>
      </c>
    </row>
    <row r="1672" spans="1:8" x14ac:dyDescent="0.25">
      <c r="A1672" s="90">
        <v>45750</v>
      </c>
      <c r="B1672" s="91" t="str">
        <v>UN 2062</v>
      </c>
      <c r="C1672" s="92" t="str">
        <v>DIFFERENTIAL GEAR 13 TEETH INTER</v>
      </c>
      <c r="D1672" s="132">
        <v>1685</v>
      </c>
      <c r="E1672" s="92">
        <v>10</v>
      </c>
      <c r="F1672" s="92" t="str">
        <v>PCS</v>
      </c>
      <c r="G1672" s="92" t="str">
        <v>OUTWARD</v>
      </c>
      <c r="H1672" s="93" t="str">
        <v>SHOP</v>
      </c>
    </row>
    <row r="1673" spans="1:8" x14ac:dyDescent="0.25">
      <c r="A1673" s="94">
        <v>45749</v>
      </c>
      <c r="B1673" s="95" t="str">
        <v>UN 2945</v>
      </c>
      <c r="C1673" s="80" t="str">
        <v xml:space="preserve">BONNET BEEDING EPDM NST  </v>
      </c>
      <c r="D1673" s="133">
        <v>2541</v>
      </c>
      <c r="E1673" s="80">
        <v>110</v>
      </c>
      <c r="F1673" s="80" t="str">
        <v>PCS</v>
      </c>
      <c r="G1673" s="80" t="str">
        <v>INWARD</v>
      </c>
      <c r="H1673" s="96" t="str">
        <v>SHOP</v>
      </c>
    </row>
    <row r="1674" spans="1:8" x14ac:dyDescent="0.25">
      <c r="A1674" s="90">
        <v>45749</v>
      </c>
      <c r="B1674" s="91" t="str">
        <v>COOLANT BOTTLE JD O/M</v>
      </c>
      <c r="C1674" s="92" t="str">
        <v>COOLANT BOTTLE JD O/M</v>
      </c>
      <c r="D1674" s="132">
        <v>2540</v>
      </c>
      <c r="E1674" s="92">
        <v>1</v>
      </c>
      <c r="F1674" s="92" t="str">
        <v>PCS</v>
      </c>
      <c r="G1674" s="92" t="str">
        <v>INWARD</v>
      </c>
      <c r="H1674" s="93" t="str">
        <v>SHOP</v>
      </c>
    </row>
    <row r="1675" spans="1:8" x14ac:dyDescent="0.25">
      <c r="A1675" s="94">
        <v>45749</v>
      </c>
      <c r="B1675" s="95" t="str">
        <v>GK 265</v>
      </c>
      <c r="C1675" s="80" t="str">
        <v>BRAKE DISC SONALIKA 20 HOLE  (Set of 4 Pcs.)</v>
      </c>
      <c r="D1675" s="133">
        <v>2539</v>
      </c>
      <c r="E1675" s="80">
        <v>18</v>
      </c>
      <c r="F1675" s="80" t="str">
        <v>SET</v>
      </c>
      <c r="G1675" s="80" t="str">
        <v>INWARD</v>
      </c>
      <c r="H1675" s="96" t="str">
        <v>SHOP</v>
      </c>
    </row>
    <row r="1676" spans="1:8" x14ac:dyDescent="0.25">
      <c r="A1676" s="90">
        <v>45749</v>
      </c>
      <c r="B1676" s="91" t="str">
        <v>GK 260 A</v>
      </c>
      <c r="C1676" s="92" t="str">
        <v>BRAKE DISC MAHINDRA O/S (Set of 4 Pcs.)</v>
      </c>
      <c r="D1676" s="132">
        <v>2538</v>
      </c>
      <c r="E1676" s="92">
        <v>4</v>
      </c>
      <c r="F1676" s="92" t="str">
        <v>SET</v>
      </c>
      <c r="G1676" s="92" t="str">
        <v>INWARD</v>
      </c>
      <c r="H1676" s="93" t="str">
        <v>SHOP</v>
      </c>
    </row>
    <row r="1677" spans="1:8" x14ac:dyDescent="0.25">
      <c r="A1677" s="94">
        <v>45749</v>
      </c>
      <c r="B1677" s="95" t="str">
        <v>UN 3446</v>
      </c>
      <c r="C1677" s="80" t="str">
        <v xml:space="preserve">SIDE MIRROR WITH ROD INTER DI  </v>
      </c>
      <c r="D1677" s="133">
        <v>2537</v>
      </c>
      <c r="E1677" s="80">
        <v>30</v>
      </c>
      <c r="F1677" s="80" t="str">
        <v>PCS</v>
      </c>
      <c r="G1677" s="80" t="str">
        <v>INWARD</v>
      </c>
      <c r="H1677" s="96" t="str">
        <v>SHOP</v>
      </c>
    </row>
    <row r="1678" spans="1:8" x14ac:dyDescent="0.25">
      <c r="A1678" s="90">
        <v>45749</v>
      </c>
      <c r="B1678" s="91" t="str">
        <v>GK 1291</v>
      </c>
      <c r="C1678" s="92" t="str">
        <v>OIL FILTER SONALIKA  N/M SPIN ON (FORD TYPE)</v>
      </c>
      <c r="D1678" s="132">
        <v>2536</v>
      </c>
      <c r="E1678" s="92">
        <v>10</v>
      </c>
      <c r="F1678" s="92" t="str">
        <v>PCS</v>
      </c>
      <c r="G1678" s="92" t="str">
        <v>INWARD</v>
      </c>
      <c r="H1678" s="93" t="str">
        <v>SHOP</v>
      </c>
    </row>
    <row r="1679" spans="1:8" x14ac:dyDescent="0.25">
      <c r="A1679" s="94">
        <v>45749</v>
      </c>
      <c r="B1679" s="95" t="str">
        <v>GK 1397</v>
      </c>
      <c r="C1679" s="80" t="str">
        <v>OIL FILTER JOHN DEERE SPIN ON</v>
      </c>
      <c r="D1679" s="133">
        <v>2535</v>
      </c>
      <c r="E1679" s="80">
        <v>10</v>
      </c>
      <c r="F1679" s="80" t="str">
        <v>PCS</v>
      </c>
      <c r="G1679" s="80" t="str">
        <v>INWARD</v>
      </c>
      <c r="H1679" s="96" t="str">
        <v>SHOP</v>
      </c>
    </row>
    <row r="1680" spans="1:8" x14ac:dyDescent="0.25">
      <c r="A1680" s="90">
        <v>45749</v>
      </c>
      <c r="B1680" s="91" t="str">
        <v>GK 225 A</v>
      </c>
      <c r="C1680" s="92" t="str">
        <v>BRAKE DISC PLATE MAHINDRA O/S</v>
      </c>
      <c r="D1680" s="132">
        <v>2534</v>
      </c>
      <c r="E1680" s="92">
        <v>10</v>
      </c>
      <c r="F1680" s="92" t="str">
        <v>PCS</v>
      </c>
      <c r="G1680" s="92" t="str">
        <v>INWARD</v>
      </c>
      <c r="H1680" s="93" t="str">
        <v>SHOP</v>
      </c>
    </row>
    <row r="1681" spans="1:8" x14ac:dyDescent="0.25">
      <c r="A1681" s="94">
        <v>45749</v>
      </c>
      <c r="B1681" s="95" t="str">
        <v>GK 230 A</v>
      </c>
      <c r="C1681" s="80" t="str">
        <v>BRAKE DISC PLATE SONALIKA 20 HOLE O/S</v>
      </c>
      <c r="D1681" s="133">
        <v>2533</v>
      </c>
      <c r="E1681" s="80">
        <v>10</v>
      </c>
      <c r="F1681" s="80" t="str">
        <v>PCS</v>
      </c>
      <c r="G1681" s="80" t="str">
        <v>INWARD</v>
      </c>
      <c r="H1681" s="96" t="str">
        <v>SHOP</v>
      </c>
    </row>
    <row r="1682" spans="1:8" x14ac:dyDescent="0.25">
      <c r="A1682" s="90">
        <v>45749</v>
      </c>
      <c r="B1682" s="91" t="str">
        <v>GK 1244</v>
      </c>
      <c r="C1682" s="92" t="str">
        <v>HYD. FILTER  MAHINDRA TURBO SPIN ON</v>
      </c>
      <c r="D1682" s="132">
        <v>2532</v>
      </c>
      <c r="E1682" s="92">
        <v>6</v>
      </c>
      <c r="F1682" s="92" t="str">
        <v>PCS</v>
      </c>
      <c r="G1682" s="92" t="str">
        <v>INWARD</v>
      </c>
      <c r="H1682" s="93" t="str">
        <v>SHOP</v>
      </c>
    </row>
    <row r="1683" spans="1:8" x14ac:dyDescent="0.25">
      <c r="A1683" s="94">
        <v>45749</v>
      </c>
      <c r="B1683" s="95" t="str">
        <v>UN 1881 E</v>
      </c>
      <c r="C1683" s="80" t="str">
        <v>DIFFERENTIAL PIN 040 INTER DI</v>
      </c>
      <c r="D1683" s="133">
        <v>2531</v>
      </c>
      <c r="E1683" s="80">
        <v>1</v>
      </c>
      <c r="F1683" s="80" t="str">
        <v>SET</v>
      </c>
      <c r="G1683" s="80" t="str">
        <v>INWARD</v>
      </c>
      <c r="H1683" s="96" t="str">
        <v>SHOP</v>
      </c>
    </row>
    <row r="1684" spans="1:8" x14ac:dyDescent="0.25">
      <c r="A1684" s="90">
        <v>45749</v>
      </c>
      <c r="B1684" s="91" t="str">
        <v>UN 1880 D</v>
      </c>
      <c r="C1684" s="92" t="str">
        <v>DIFFERENTIAL CROSS 030 INTER DI</v>
      </c>
      <c r="D1684" s="132">
        <v>2530</v>
      </c>
      <c r="E1684" s="92">
        <v>2</v>
      </c>
      <c r="F1684" s="92" t="str">
        <v>PCS</v>
      </c>
      <c r="G1684" s="92" t="str">
        <v>INWARD</v>
      </c>
      <c r="H1684" s="93" t="str">
        <v>SHOP</v>
      </c>
    </row>
    <row r="1685" spans="1:8" x14ac:dyDescent="0.25">
      <c r="A1685" s="94">
        <v>45749</v>
      </c>
      <c r="B1685" s="95" t="str">
        <v>UN 1880 E</v>
      </c>
      <c r="C1685" s="80" t="str">
        <v>DIFFERENTIAL CROSS 040 INTER DI</v>
      </c>
      <c r="D1685" s="133">
        <v>2529</v>
      </c>
      <c r="E1685" s="80">
        <v>2</v>
      </c>
      <c r="F1685" s="80" t="str">
        <v>PCS</v>
      </c>
      <c r="G1685" s="80" t="str">
        <v>INWARD</v>
      </c>
      <c r="H1685" s="96" t="str">
        <v>SHOP</v>
      </c>
    </row>
    <row r="1686" spans="1:8" x14ac:dyDescent="0.25">
      <c r="A1686" s="90">
        <v>45749</v>
      </c>
      <c r="B1686" s="91" t="str">
        <v>UN 1880 C</v>
      </c>
      <c r="C1686" s="92" t="str">
        <v>DIFFERENTIAL CROSS 020 INTER DI</v>
      </c>
      <c r="D1686" s="132">
        <v>2528</v>
      </c>
      <c r="E1686" s="92">
        <v>3</v>
      </c>
      <c r="F1686" s="92" t="str">
        <v>PCS</v>
      </c>
      <c r="G1686" s="92" t="str">
        <v>INWARD</v>
      </c>
      <c r="H1686" s="93" t="str">
        <v>SHOP</v>
      </c>
    </row>
    <row r="1687" spans="1:8" x14ac:dyDescent="0.25">
      <c r="A1687" s="94">
        <v>45749</v>
      </c>
      <c r="B1687" s="95" t="str">
        <v>UN 1881 C</v>
      </c>
      <c r="C1687" s="80" t="str">
        <v>DIFFERENTIAL PIN 020 INTER DI</v>
      </c>
      <c r="D1687" s="133">
        <v>2527</v>
      </c>
      <c r="E1687" s="80">
        <v>4</v>
      </c>
      <c r="F1687" s="80" t="str">
        <v>SET</v>
      </c>
      <c r="G1687" s="80" t="str">
        <v>INWARD</v>
      </c>
      <c r="H1687" s="96" t="str">
        <v>SHOP</v>
      </c>
    </row>
    <row r="1688" spans="1:8" x14ac:dyDescent="0.25">
      <c r="A1688" s="90">
        <v>45749</v>
      </c>
      <c r="B1688" s="91" t="str">
        <v>UN 1881 E</v>
      </c>
      <c r="C1688" s="92" t="str">
        <v>DIFFERENTIAL PIN 040 INTER DI</v>
      </c>
      <c r="D1688" s="132">
        <v>2526</v>
      </c>
      <c r="E1688" s="92">
        <v>2</v>
      </c>
      <c r="F1688" s="92" t="str">
        <v>SET</v>
      </c>
      <c r="G1688" s="92" t="str">
        <v>INWARD</v>
      </c>
      <c r="H1688" s="93" t="str">
        <v>SHOP</v>
      </c>
    </row>
    <row r="1689" spans="1:8" x14ac:dyDescent="0.25">
      <c r="A1689" s="94">
        <v>45749</v>
      </c>
      <c r="B1689" s="95" t="str">
        <v>GK 1082/UN 1428 A</v>
      </c>
      <c r="C1689" s="80" t="str">
        <v>FRONT STUB AXLE WITH ARM  (LH) ARJUN NOVO</v>
      </c>
      <c r="D1689" s="133">
        <v>2525</v>
      </c>
      <c r="E1689" s="80">
        <v>1</v>
      </c>
      <c r="F1689" s="80" t="str">
        <v>PCS</v>
      </c>
      <c r="G1689" s="80" t="str">
        <v>INWARD</v>
      </c>
      <c r="H1689" s="96" t="str">
        <v>SHOP</v>
      </c>
    </row>
    <row r="1690" spans="1:8" x14ac:dyDescent="0.25">
      <c r="A1690" s="90">
        <v>45749</v>
      </c>
      <c r="B1690" s="91" t="str">
        <v>GK 1155/UN 140</v>
      </c>
      <c r="C1690" s="92" t="str">
        <v>KING PIN ASSY W/ARM JOHN DEERE 1503 (LH)</v>
      </c>
      <c r="D1690" s="132">
        <v>2524</v>
      </c>
      <c r="E1690" s="92">
        <v>1</v>
      </c>
      <c r="F1690" s="92" t="str">
        <v>PCS</v>
      </c>
      <c r="G1690" s="92" t="str">
        <v>INWARD</v>
      </c>
      <c r="H1690" s="93" t="str">
        <v>SHOP</v>
      </c>
    </row>
    <row r="1691" spans="1:8" x14ac:dyDescent="0.25">
      <c r="A1691" s="94">
        <v>45749</v>
      </c>
      <c r="B1691" s="95" t="str">
        <v>UN 2637 A</v>
      </c>
      <c r="C1691" s="80" t="str">
        <v xml:space="preserve">CHECK CHAIN ASSY. YUVO  </v>
      </c>
      <c r="D1691" s="133">
        <v>2523</v>
      </c>
      <c r="E1691" s="80">
        <v>7</v>
      </c>
      <c r="F1691" s="80" t="str">
        <v>PCS</v>
      </c>
      <c r="G1691" s="80" t="str">
        <v>INWARD</v>
      </c>
      <c r="H1691" s="96" t="str">
        <v>SHOP</v>
      </c>
    </row>
    <row r="1692" spans="1:8" x14ac:dyDescent="0.25">
      <c r="A1692" s="90">
        <v>45749</v>
      </c>
      <c r="B1692" s="91" t="str">
        <v>UN 1926</v>
      </c>
      <c r="C1692" s="92" t="str">
        <v>PTO LEVER ASSY THREAD TYPE INTER DI</v>
      </c>
      <c r="D1692" s="132">
        <v>2522</v>
      </c>
      <c r="E1692" s="92">
        <v>7</v>
      </c>
      <c r="F1692" s="92" t="str">
        <v>PCS</v>
      </c>
      <c r="G1692" s="92" t="str">
        <v>INWARD</v>
      </c>
      <c r="H1692" s="93" t="str">
        <v>SHOP</v>
      </c>
    </row>
    <row r="1693" spans="1:8" x14ac:dyDescent="0.25">
      <c r="A1693" s="94">
        <v>45748</v>
      </c>
      <c r="B1693" s="95" t="str">
        <v>UN 3144</v>
      </c>
      <c r="C1693" s="80" t="str">
        <v xml:space="preserve">GEAR BOX CIRCLIP SET OF 2 (O.E) SARPANCH  </v>
      </c>
      <c r="D1693" s="133">
        <v>2521</v>
      </c>
      <c r="E1693" s="80">
        <v>24</v>
      </c>
      <c r="F1693" s="80" t="str">
        <v>SET</v>
      </c>
      <c r="G1693" s="80" t="str">
        <v>INWARD</v>
      </c>
      <c r="H1693" s="96" t="str">
        <v>SHOP</v>
      </c>
    </row>
    <row r="1694" spans="1:8" x14ac:dyDescent="0.25">
      <c r="A1694" s="90">
        <v>45748</v>
      </c>
      <c r="B1694" s="91" t="str">
        <v>UN 3149</v>
      </c>
      <c r="C1694" s="92" t="str">
        <v xml:space="preserve">PTO CIRCLIP INTER  </v>
      </c>
      <c r="D1694" s="132">
        <v>2519</v>
      </c>
      <c r="E1694" s="92">
        <v>24</v>
      </c>
      <c r="F1694" s="92" t="str">
        <v>PCS</v>
      </c>
      <c r="G1694" s="92" t="str">
        <v>INWARD</v>
      </c>
      <c r="H1694" s="93" t="str">
        <v>SHOP</v>
      </c>
    </row>
    <row r="1695" spans="1:8" x14ac:dyDescent="0.25">
      <c r="A1695" s="94">
        <v>45748</v>
      </c>
      <c r="B1695" s="95" t="str">
        <v>GK 2502</v>
      </c>
      <c r="C1695" s="80" t="str">
        <v>TROLLEY MALE FEMALE JOHN DEERE SMALL (PUSH TYPE)</v>
      </c>
      <c r="D1695" s="133">
        <v>1672</v>
      </c>
      <c r="E1695" s="80">
        <v>15</v>
      </c>
      <c r="F1695" s="80" t="str">
        <v>PCS</v>
      </c>
      <c r="G1695" s="80" t="str">
        <v>OUTWARD</v>
      </c>
      <c r="H1695" s="96" t="str">
        <v>SRI SAI RAM AUTOMOBILES</v>
      </c>
    </row>
    <row r="1696" spans="1:8" x14ac:dyDescent="0.25">
      <c r="A1696" s="90">
        <v>45748</v>
      </c>
      <c r="B1696" s="91" t="str">
        <v>UN 1414/GK 904</v>
      </c>
      <c r="C1696" s="92" t="str">
        <v>FRONT WHEEL HUB MAHINDRA NST STAR TYPE 25877-1988</v>
      </c>
      <c r="D1696" s="132">
        <v>1672</v>
      </c>
      <c r="E1696" s="92">
        <v>4</v>
      </c>
      <c r="F1696" s="92" t="str">
        <v>PCS</v>
      </c>
      <c r="G1696" s="92" t="str">
        <v>OUTWARD</v>
      </c>
      <c r="H1696" s="93" t="str">
        <v>SRI SAI RAM AUTOMOBILES</v>
      </c>
    </row>
    <row r="1697" spans="1:8" x14ac:dyDescent="0.25">
      <c r="A1697" s="94">
        <v>45748</v>
      </c>
      <c r="B1697" s="95" t="str">
        <v>GK 1231</v>
      </c>
      <c r="C1697" s="80" t="str">
        <v>AIR FILTER SET ARJUN / JOHN DEERE  (PU) (SET OF 2)</v>
      </c>
      <c r="D1697" s="133">
        <v>1672</v>
      </c>
      <c r="E1697" s="80">
        <v>6</v>
      </c>
      <c r="F1697" s="80" t="str">
        <v>SET</v>
      </c>
      <c r="G1697" s="80" t="str">
        <v>OUTWARD</v>
      </c>
      <c r="H1697" s="96" t="str">
        <v>SRI SAI RAM AUTOMOBILES</v>
      </c>
    </row>
    <row r="1698" spans="1:8" x14ac:dyDescent="0.25">
      <c r="A1698" s="90">
        <v>45748</v>
      </c>
      <c r="B1698" s="91" t="str">
        <v>DIESEL PIPE 8MM JD</v>
      </c>
      <c r="C1698" s="92" t="str">
        <v>DIESEL PIPE 8MM JD</v>
      </c>
      <c r="D1698" s="132">
        <v>1672</v>
      </c>
      <c r="E1698" s="92">
        <v>5</v>
      </c>
      <c r="F1698" s="92" t="str">
        <v>PCS</v>
      </c>
      <c r="G1698" s="92" t="str">
        <v>OUTWARD</v>
      </c>
      <c r="H1698" s="93" t="str">
        <v>SRI SAI RAM AUTOMOBILES</v>
      </c>
    </row>
    <row r="1699" spans="1:8" x14ac:dyDescent="0.25">
      <c r="A1699" s="94">
        <v>45748</v>
      </c>
      <c r="B1699" s="95" t="str">
        <v>UN 1158</v>
      </c>
      <c r="C1699" s="80" t="str">
        <v>AIR CLEANER GLASS WHITE INTER</v>
      </c>
      <c r="D1699" s="133">
        <v>1672</v>
      </c>
      <c r="E1699" s="80">
        <v>64</v>
      </c>
      <c r="F1699" s="80" t="str">
        <v>PCS</v>
      </c>
      <c r="G1699" s="80" t="str">
        <v>OUTWARD</v>
      </c>
      <c r="H1699" s="96" t="str">
        <v>SRI SAI RAM AUTOMOBILES</v>
      </c>
    </row>
    <row r="1700" spans="1:8" x14ac:dyDescent="0.25">
      <c r="A1700" s="90">
        <v>45748</v>
      </c>
      <c r="B1700" s="91" t="str">
        <v>DIESEL PIPE JD 10MM</v>
      </c>
      <c r="C1700" s="92" t="str">
        <v>DIESEL PIPE JD 10MM</v>
      </c>
      <c r="D1700" s="132">
        <v>1672</v>
      </c>
      <c r="E1700" s="92">
        <v>5</v>
      </c>
      <c r="F1700" s="92" t="str">
        <v>PCS</v>
      </c>
      <c r="G1700" s="92" t="str">
        <v>OUTWARD</v>
      </c>
      <c r="H1700" s="93" t="str">
        <v>SRI SAI RAM AUTOMOBILES</v>
      </c>
    </row>
    <row r="1701" spans="1:8" x14ac:dyDescent="0.25">
      <c r="A1701" s="94">
        <v>45748</v>
      </c>
      <c r="B1701" s="95" t="str">
        <v>UN 1678 A</v>
      </c>
      <c r="C1701" s="80" t="str">
        <v>TOOL BOX (POPULAR) INTER DI</v>
      </c>
      <c r="D1701" s="133">
        <v>1672</v>
      </c>
      <c r="E1701" s="80">
        <v>8</v>
      </c>
      <c r="F1701" s="80" t="str">
        <v>PCS</v>
      </c>
      <c r="G1701" s="80" t="str">
        <v>OUTWARD</v>
      </c>
      <c r="H1701" s="96" t="str">
        <v>SRI SAI RAM AUTOMOBILES</v>
      </c>
    </row>
    <row r="1702" spans="1:8" x14ac:dyDescent="0.25">
      <c r="A1702" s="90">
        <v>45748</v>
      </c>
      <c r="B1702" s="91" t="str">
        <v>UN 1678 B</v>
      </c>
      <c r="C1702" s="92" t="str">
        <v>TOOL BOX (POPULAR) ARJUN</v>
      </c>
      <c r="D1702" s="132">
        <v>1672</v>
      </c>
      <c r="E1702" s="92">
        <v>4</v>
      </c>
      <c r="F1702" s="92" t="str">
        <v>PCS</v>
      </c>
      <c r="G1702" s="92" t="str">
        <v>OUTWARD</v>
      </c>
      <c r="H1702" s="93" t="str">
        <v>SRI SAI RAM AUTOMOBILES</v>
      </c>
    </row>
    <row r="1703" spans="1:8" x14ac:dyDescent="0.25">
      <c r="A1703" s="94">
        <v>45748</v>
      </c>
      <c r="B1703" s="95" t="str">
        <v>TOPLINK HANGER JD</v>
      </c>
      <c r="C1703" s="80" t="str">
        <v>TOPLINK HANGER JD</v>
      </c>
      <c r="D1703" s="133">
        <v>1672</v>
      </c>
      <c r="E1703" s="80">
        <v>10</v>
      </c>
      <c r="F1703" s="80" t="str">
        <v>PCS</v>
      </c>
      <c r="G1703" s="80" t="str">
        <v>OUTWARD</v>
      </c>
      <c r="H1703" s="96" t="str">
        <v>SRI SAI RAM AUTOMOBILES</v>
      </c>
    </row>
    <row r="1704" spans="1:8" x14ac:dyDescent="0.25">
      <c r="A1704" s="90">
        <v>45748</v>
      </c>
      <c r="B1704" s="91" t="str">
        <v>GK 2413</v>
      </c>
      <c r="C1704" s="92" t="str">
        <v>TROLLEY PIPE 50''   EPDM (MALE + FEMALE)</v>
      </c>
      <c r="D1704" s="132">
        <v>1672</v>
      </c>
      <c r="E1704" s="92">
        <v>30</v>
      </c>
      <c r="F1704" s="92" t="str">
        <v>PCS</v>
      </c>
      <c r="G1704" s="92" t="str">
        <v>OUTWARD</v>
      </c>
      <c r="H1704" s="93" t="str">
        <v>SRI SAI RAM AUTOMOBILES</v>
      </c>
    </row>
    <row r="1705" spans="1:8" x14ac:dyDescent="0.25">
      <c r="A1705" s="94">
        <v>45748</v>
      </c>
      <c r="B1705" s="95" t="str">
        <v>GK 2431 A</v>
      </c>
      <c r="C1705" s="80" t="str">
        <v>TROLLEY PIPE MALE + BENJO T 36'' EPDM</v>
      </c>
      <c r="D1705" s="133">
        <v>1672</v>
      </c>
      <c r="E1705" s="80">
        <v>8</v>
      </c>
      <c r="F1705" s="80" t="str">
        <v>SET</v>
      </c>
      <c r="G1705" s="80" t="str">
        <v>OUTWARD</v>
      </c>
      <c r="H1705" s="96" t="str">
        <v>SRI SAI RAM AUTOMOBILES</v>
      </c>
    </row>
    <row r="1706" spans="1:8" x14ac:dyDescent="0.25">
      <c r="A1706" s="90">
        <v>45748</v>
      </c>
      <c r="B1706" s="91" t="str">
        <v>GK 2414</v>
      </c>
      <c r="C1706" s="92" t="str">
        <v>TROLLEY PIPE 60''   EPDM (MALE + FEMALE)</v>
      </c>
      <c r="D1706" s="132">
        <v>1672</v>
      </c>
      <c r="E1706" s="92">
        <v>30</v>
      </c>
      <c r="F1706" s="92" t="str">
        <v>PCS</v>
      </c>
      <c r="G1706" s="92" t="str">
        <v>OUTWARD</v>
      </c>
      <c r="H1706" s="93" t="str">
        <v>SRI SAI RAM AUTOMOBILES</v>
      </c>
    </row>
    <row r="1707" spans="1:8" x14ac:dyDescent="0.25">
      <c r="A1707" s="94">
        <v>45748</v>
      </c>
      <c r="B1707" s="95" t="str">
        <v>GK 2424</v>
      </c>
      <c r="C1707" s="80" t="str">
        <v>TROLLEY PIPE 60''   EPDM WITH SPRING</v>
      </c>
      <c r="D1707" s="133">
        <v>1672</v>
      </c>
      <c r="E1707" s="80">
        <v>50</v>
      </c>
      <c r="F1707" s="80" t="str">
        <v>PCS</v>
      </c>
      <c r="G1707" s="80" t="str">
        <v>OUTWARD</v>
      </c>
      <c r="H1707" s="96" t="str">
        <v>SRI SAI RAM AUTOMOBILES</v>
      </c>
    </row>
    <row r="1708" spans="1:8" x14ac:dyDescent="0.25">
      <c r="A1708" s="90">
        <v>45748</v>
      </c>
      <c r="B1708" s="91" t="str">
        <v>GK 2411</v>
      </c>
      <c r="C1708" s="92" t="str">
        <v>TROLLEY PIPE 20''   EPDM (MALE + FEMALE)</v>
      </c>
      <c r="D1708" s="132">
        <v>1672</v>
      </c>
      <c r="E1708" s="92">
        <v>30</v>
      </c>
      <c r="F1708" s="92" t="str">
        <v>PCS</v>
      </c>
      <c r="G1708" s="92" t="str">
        <v>OUTWARD</v>
      </c>
      <c r="H1708" s="93" t="str">
        <v>SRI SAI RAM AUTOMOBILES</v>
      </c>
    </row>
    <row r="1709" spans="1:8" x14ac:dyDescent="0.25">
      <c r="A1709" s="94">
        <v>45748</v>
      </c>
      <c r="B1709" s="95" t="str">
        <v>GK 2496</v>
      </c>
      <c r="C1709" s="80" t="str">
        <v>TROLLEY MALE FEMALE QRC (PUSH TYPE)</v>
      </c>
      <c r="D1709" s="133">
        <v>1672</v>
      </c>
      <c r="E1709" s="80">
        <v>30</v>
      </c>
      <c r="F1709" s="80" t="str">
        <v>PCS</v>
      </c>
      <c r="G1709" s="80" t="str">
        <v>OUTWARD</v>
      </c>
      <c r="H1709" s="96" t="str">
        <v>SRI SAI RAM AUTOMOBILES</v>
      </c>
    </row>
    <row r="1710" spans="1:8" x14ac:dyDescent="0.25">
      <c r="A1710" s="90">
        <v>45748</v>
      </c>
      <c r="B1710" s="91" t="str">
        <v>GK 2495</v>
      </c>
      <c r="C1710" s="92" t="str">
        <v>TROLLEY MALE FEMALE COMMON</v>
      </c>
      <c r="D1710" s="132">
        <v>1672</v>
      </c>
      <c r="E1710" s="92">
        <v>30</v>
      </c>
      <c r="F1710" s="92" t="str">
        <v>PCS</v>
      </c>
      <c r="G1710" s="92" t="str">
        <v>OUTWARD</v>
      </c>
      <c r="H1710" s="93" t="str">
        <v>SRI SAI RAM AUTOMOBILES</v>
      </c>
    </row>
    <row r="1711" spans="1:8" x14ac:dyDescent="0.25">
      <c r="A1711" s="94">
        <v>45748</v>
      </c>
      <c r="B1711" s="95" t="str">
        <v>UN 2637 A</v>
      </c>
      <c r="C1711" s="80" t="str">
        <v xml:space="preserve">CHECK CHAIN ASSY. YUVO  </v>
      </c>
      <c r="D1711" s="133">
        <v>1672</v>
      </c>
      <c r="E1711" s="80">
        <v>10</v>
      </c>
      <c r="F1711" s="80" t="str">
        <v>PCS</v>
      </c>
      <c r="G1711" s="80" t="str">
        <v>OUTWARD</v>
      </c>
      <c r="H1711" s="96" t="str">
        <v>SRI SAI RAM AUTOMOBILES</v>
      </c>
    </row>
    <row r="1712" spans="1:8" x14ac:dyDescent="0.25">
      <c r="A1712" s="90">
        <v>45748</v>
      </c>
      <c r="B1712" s="91" t="str">
        <v>UN 2636</v>
      </c>
      <c r="C1712" s="92" t="str">
        <v xml:space="preserve">CHECK CHAIN ASSY MKM  </v>
      </c>
      <c r="D1712" s="132">
        <v>1672</v>
      </c>
      <c r="E1712" s="92">
        <v>60</v>
      </c>
      <c r="F1712" s="92" t="str">
        <v>PCS</v>
      </c>
      <c r="G1712" s="92" t="str">
        <v>OUTWARD</v>
      </c>
      <c r="H1712" s="93" t="str">
        <v>SRI SAI RAM AUTOMOBILES</v>
      </c>
    </row>
    <row r="1713" spans="1:8" x14ac:dyDescent="0.25">
      <c r="A1713" s="94">
        <v>45745</v>
      </c>
      <c r="B1713" s="95" t="str">
        <v>GK 1667</v>
      </c>
      <c r="C1713" s="80" t="str">
        <v>SPANDLE NUT JOHNDEERE 5103 BIG</v>
      </c>
      <c r="D1713" s="133" t="str">
        <v/>
      </c>
      <c r="E1713" s="80">
        <v>140</v>
      </c>
      <c r="F1713" s="80" t="str">
        <v>PCS</v>
      </c>
      <c r="G1713" s="80" t="str">
        <v>INWARD</v>
      </c>
      <c r="H1713" s="96" t="str">
        <v/>
      </c>
    </row>
    <row r="1714" spans="1:8" x14ac:dyDescent="0.25">
      <c r="A1714" s="90">
        <v>45747</v>
      </c>
      <c r="B1714" s="91" t="str">
        <v>GK 1241</v>
      </c>
      <c r="C1714" s="92" t="str">
        <v>OIL FILTER YUVRAJ (SPIN ON ) AGNI</v>
      </c>
      <c r="D1714" s="132">
        <v>2517</v>
      </c>
      <c r="E1714" s="92">
        <v>168</v>
      </c>
      <c r="F1714" s="92" t="str">
        <v>PCS</v>
      </c>
      <c r="G1714" s="92" t="str">
        <v>INWARD</v>
      </c>
      <c r="H1714" s="93" t="str">
        <v>SHOP</v>
      </c>
    </row>
    <row r="1715" spans="1:8" x14ac:dyDescent="0.25">
      <c r="A1715" s="94">
        <v>45747</v>
      </c>
      <c r="B1715" s="95" t="str">
        <v>GK 1222</v>
      </c>
      <c r="C1715" s="80" t="str">
        <v>DIESEL FILTER SET (1.1 LTR) (SET OF 2)</v>
      </c>
      <c r="D1715" s="133">
        <v>2516</v>
      </c>
      <c r="E1715" s="80">
        <v>100</v>
      </c>
      <c r="F1715" s="80" t="str">
        <v>PCS</v>
      </c>
      <c r="G1715" s="80" t="str">
        <v>INWARD</v>
      </c>
      <c r="H1715" s="96" t="str">
        <v>SHOP</v>
      </c>
    </row>
    <row r="1716" spans="1:8" x14ac:dyDescent="0.25">
      <c r="A1716" s="90">
        <v>45747</v>
      </c>
      <c r="B1716" s="91" t="str">
        <v>GK 1235</v>
      </c>
      <c r="C1716" s="92" t="str">
        <v>OIL FILTER MAHINDRA YUVO SPIN ON</v>
      </c>
      <c r="D1716" s="132">
        <v>2515</v>
      </c>
      <c r="E1716" s="92">
        <v>200</v>
      </c>
      <c r="F1716" s="92" t="str">
        <v>PCS</v>
      </c>
      <c r="G1716" s="92" t="str">
        <v>INWARD</v>
      </c>
      <c r="H1716" s="93" t="str">
        <v>SHOP</v>
      </c>
    </row>
    <row r="1717" spans="1:8" x14ac:dyDescent="0.25">
      <c r="A1717" s="94">
        <v>45747</v>
      </c>
      <c r="B1717" s="95" t="str">
        <v>GK 1240</v>
      </c>
      <c r="C1717" s="80" t="str">
        <v>HYD. FILTER ARJUN 8" LONG</v>
      </c>
      <c r="D1717" s="133">
        <v>2514</v>
      </c>
      <c r="E1717" s="80">
        <v>100</v>
      </c>
      <c r="F1717" s="80" t="str">
        <v>PCS</v>
      </c>
      <c r="G1717" s="80" t="str">
        <v>INWARD</v>
      </c>
      <c r="H1717" s="96" t="str">
        <v>SHOP</v>
      </c>
    </row>
    <row r="1718" spans="1:8" x14ac:dyDescent="0.25">
      <c r="A1718" s="90">
        <v>45747</v>
      </c>
      <c r="B1718" s="91" t="str">
        <v>RCWBGRL1</v>
      </c>
      <c r="C1718" s="92" t="str">
        <v>RADIATOR COOLANT WATER BLENDED 1 LITER</v>
      </c>
      <c r="D1718" s="132">
        <v>2512</v>
      </c>
      <c r="E1718" s="92">
        <v>240</v>
      </c>
      <c r="F1718" s="92" t="str">
        <v>PCS</v>
      </c>
      <c r="G1718" s="92" t="str">
        <v>INWARD</v>
      </c>
      <c r="H1718" s="93" t="str">
        <v>SHOP</v>
      </c>
    </row>
    <row r="1719" spans="1:8" x14ac:dyDescent="0.25">
      <c r="A1719" s="94">
        <v>45747</v>
      </c>
      <c r="B1719" s="95" t="str">
        <v>LE15W40CI4L8.5</v>
      </c>
      <c r="C1719" s="80" t="str">
        <v xml:space="preserve">ENGINE OIL 8.5 L </v>
      </c>
      <c r="D1719" s="133">
        <v>2511</v>
      </c>
      <c r="E1719" s="80">
        <v>12</v>
      </c>
      <c r="F1719" s="80" t="str">
        <v>PCS</v>
      </c>
      <c r="G1719" s="80" t="str">
        <v>INWARD</v>
      </c>
      <c r="H1719" s="96" t="str">
        <v>SHOP</v>
      </c>
    </row>
    <row r="1720" spans="1:8" x14ac:dyDescent="0.25">
      <c r="A1720" s="90">
        <v>45747</v>
      </c>
      <c r="B1720" s="91">
        <v>3280606100</v>
      </c>
      <c r="C1720" s="92" t="str">
        <v>CLUTCH PLATE FT 60/ESCORT 6SPRING 11"</v>
      </c>
      <c r="D1720" s="132">
        <v>2510</v>
      </c>
      <c r="E1720" s="92">
        <v>4</v>
      </c>
      <c r="F1720" s="92" t="str">
        <v>PCS</v>
      </c>
      <c r="G1720" s="92" t="str">
        <v>INWARD</v>
      </c>
      <c r="H1720" s="93" t="str">
        <v>SHOP</v>
      </c>
    </row>
    <row r="1721" spans="1:8" x14ac:dyDescent="0.25">
      <c r="A1721" s="94">
        <v>45747</v>
      </c>
      <c r="B1721" s="95">
        <v>3280845100</v>
      </c>
      <c r="C1721" s="80" t="str">
        <v>CLUTCH PLATE ARJUN 5 WING (PMV-02)</v>
      </c>
      <c r="D1721" s="133">
        <v>2509</v>
      </c>
      <c r="E1721" s="80">
        <v>20</v>
      </c>
      <c r="F1721" s="80" t="str">
        <v>PCS</v>
      </c>
      <c r="G1721" s="80" t="str">
        <v>INWARD</v>
      </c>
      <c r="H1721" s="96" t="str">
        <v>SHOP</v>
      </c>
    </row>
    <row r="1722" spans="1:8" x14ac:dyDescent="0.25">
      <c r="A1722" s="90">
        <v>45747</v>
      </c>
      <c r="B1722" s="91" t="str">
        <v>3280605100/3280871100</v>
      </c>
      <c r="C1722" s="92" t="str">
        <v>CLUTCH PLATE SWARAJ XM 8 T. (RIGID)</v>
      </c>
      <c r="D1722" s="132">
        <v>2508</v>
      </c>
      <c r="E1722" s="92">
        <v>148</v>
      </c>
      <c r="F1722" s="92" t="str">
        <v>PCS</v>
      </c>
      <c r="G1722" s="92" t="str">
        <v>INWARD</v>
      </c>
      <c r="H1722" s="93" t="str">
        <v>SHOP</v>
      </c>
    </row>
    <row r="1723" spans="1:8" x14ac:dyDescent="0.25">
      <c r="A1723" s="94">
        <v>45747</v>
      </c>
      <c r="B1723" s="95" t="str">
        <v>UN 3009</v>
      </c>
      <c r="C1723" s="80" t="str">
        <v xml:space="preserve">PC DC KNOB (SET OF 2) MKM  </v>
      </c>
      <c r="D1723" s="133">
        <v>2507</v>
      </c>
      <c r="E1723" s="80">
        <v>180</v>
      </c>
      <c r="F1723" s="80" t="str">
        <v>PCS</v>
      </c>
      <c r="G1723" s="80" t="str">
        <v>INWARD</v>
      </c>
      <c r="H1723" s="96" t="str">
        <v>SHOP</v>
      </c>
    </row>
    <row r="1724" spans="1:8" x14ac:dyDescent="0.25">
      <c r="A1724" s="90">
        <v>45747</v>
      </c>
      <c r="B1724" s="91" t="str">
        <v>DIESEL PIPE JD 10MM</v>
      </c>
      <c r="C1724" s="92" t="str">
        <v>DIESEL PIPE JD 10MM</v>
      </c>
      <c r="D1724" s="132">
        <v>2506</v>
      </c>
      <c r="E1724" s="92">
        <v>10</v>
      </c>
      <c r="F1724" s="92" t="str">
        <v>PCS</v>
      </c>
      <c r="G1724" s="92" t="str">
        <v>INWARD</v>
      </c>
      <c r="H1724" s="93" t="str">
        <v>SHOP</v>
      </c>
    </row>
    <row r="1725" spans="1:8" x14ac:dyDescent="0.25">
      <c r="A1725" s="94">
        <v>45747</v>
      </c>
      <c r="B1725" s="95" t="str">
        <v>GK 906/UN 1412</v>
      </c>
      <c r="C1725" s="80" t="str">
        <v>FRONT WHEEL HUB MAHINDRA ARJUN 501349-32206</v>
      </c>
      <c r="D1725" s="133">
        <v>2505</v>
      </c>
      <c r="E1725" s="80">
        <v>4</v>
      </c>
      <c r="F1725" s="80" t="str">
        <v>PCS</v>
      </c>
      <c r="G1725" s="80" t="str">
        <v>INWARD</v>
      </c>
      <c r="H1725" s="96" t="str">
        <v>SHOP</v>
      </c>
    </row>
    <row r="1726" spans="1:8" x14ac:dyDescent="0.25">
      <c r="A1726" s="90">
        <v>45747</v>
      </c>
      <c r="B1726" s="91" t="str">
        <v>UN 1501</v>
      </c>
      <c r="C1726" s="92" t="str">
        <v>ACCILATOR END 585 DI / MKM</v>
      </c>
      <c r="D1726" s="132">
        <v>2504</v>
      </c>
      <c r="E1726" s="92">
        <v>1000</v>
      </c>
      <c r="F1726" s="92" t="str">
        <v>PCS</v>
      </c>
      <c r="G1726" s="92" t="str">
        <v>INWARD</v>
      </c>
      <c r="H1726" s="93" t="str">
        <v>SHOP</v>
      </c>
    </row>
    <row r="1727" spans="1:8" x14ac:dyDescent="0.25">
      <c r="A1727" s="94">
        <v>45747</v>
      </c>
      <c r="B1727" s="95" t="str">
        <v>GK 295</v>
      </c>
      <c r="C1727" s="80" t="str">
        <v>BRAKE SHOE WITH LINING HMT 2511</v>
      </c>
      <c r="D1727" s="133">
        <v>2503</v>
      </c>
      <c r="E1727" s="80">
        <v>46</v>
      </c>
      <c r="F1727" s="80" t="str">
        <v>PCS</v>
      </c>
      <c r="G1727" s="80" t="str">
        <v>INWARD</v>
      </c>
      <c r="H1727" s="96" t="str">
        <v>SHOP</v>
      </c>
    </row>
    <row r="1728" spans="1:8" x14ac:dyDescent="0.25">
      <c r="A1728" s="90">
        <v>45747</v>
      </c>
      <c r="B1728" s="91" t="str">
        <v>GK 241</v>
      </c>
      <c r="C1728" s="92" t="str">
        <v>BRAKE DISC PLATE ARJUN 24 HOLE</v>
      </c>
      <c r="D1728" s="132">
        <v>2502</v>
      </c>
      <c r="E1728" s="92">
        <v>40</v>
      </c>
      <c r="F1728" s="92" t="str">
        <v>PCS</v>
      </c>
      <c r="G1728" s="92" t="str">
        <v>INWARD</v>
      </c>
      <c r="H1728" s="93" t="str">
        <v>SHOP</v>
      </c>
    </row>
    <row r="1729" spans="1:8" x14ac:dyDescent="0.25">
      <c r="A1729" s="94">
        <v>45747</v>
      </c>
      <c r="B1729" s="95" t="str">
        <v>GK 226</v>
      </c>
      <c r="C1729" s="80" t="str">
        <v>BRAKE DISC PLATE SWARAJ 735</v>
      </c>
      <c r="D1729" s="133">
        <v>2501</v>
      </c>
      <c r="E1729" s="80">
        <v>100</v>
      </c>
      <c r="F1729" s="80" t="str">
        <v>PCS</v>
      </c>
      <c r="G1729" s="80" t="str">
        <v>INWARD</v>
      </c>
      <c r="H1729" s="96" t="str">
        <v>SHOP</v>
      </c>
    </row>
    <row r="1730" spans="1:8" x14ac:dyDescent="0.25">
      <c r="A1730" s="90">
        <v>45747</v>
      </c>
      <c r="B1730" s="91" t="str">
        <v>GK 232</v>
      </c>
      <c r="C1730" s="92" t="str">
        <v>BRAKE DISC PLATE MASSEY</v>
      </c>
      <c r="D1730" s="132">
        <v>2500</v>
      </c>
      <c r="E1730" s="92">
        <v>77</v>
      </c>
      <c r="F1730" s="92" t="str">
        <v>PCS</v>
      </c>
      <c r="G1730" s="92" t="str">
        <v>INWARD</v>
      </c>
      <c r="H1730" s="93" t="str">
        <v>SHOP</v>
      </c>
    </row>
    <row r="1731" spans="1:8" x14ac:dyDescent="0.25">
      <c r="A1731" s="94">
        <v>45747</v>
      </c>
      <c r="B1731" s="95" t="str">
        <v>UN 2863</v>
      </c>
      <c r="C1731" s="80" t="str">
        <v xml:space="preserve">CLUTCH SLEEVE SPRING INTER DI  </v>
      </c>
      <c r="D1731" s="133">
        <v>2499</v>
      </c>
      <c r="E1731" s="80">
        <v>252</v>
      </c>
      <c r="F1731" s="80" t="str">
        <v>PCS</v>
      </c>
      <c r="G1731" s="80" t="str">
        <v>INWARD</v>
      </c>
      <c r="H1731" s="96" t="str">
        <v>SHOP</v>
      </c>
    </row>
    <row r="1732" spans="1:8" x14ac:dyDescent="0.25">
      <c r="A1732" s="90">
        <v>45747</v>
      </c>
      <c r="B1732" s="91" t="str">
        <v>UN 2887</v>
      </c>
      <c r="C1732" s="92" t="str">
        <v xml:space="preserve">TOPLINK SPRING INTER  </v>
      </c>
      <c r="D1732" s="132">
        <v>2498</v>
      </c>
      <c r="E1732" s="92">
        <v>75</v>
      </c>
      <c r="F1732" s="92" t="str">
        <v>PCS</v>
      </c>
      <c r="G1732" s="92" t="str">
        <v>INWARD</v>
      </c>
      <c r="H1732" s="93" t="str">
        <v>SHOP</v>
      </c>
    </row>
    <row r="1733" spans="1:8" x14ac:dyDescent="0.25">
      <c r="A1733" s="94">
        <v>45747</v>
      </c>
      <c r="B1733" s="95" t="str">
        <v>UN 1915</v>
      </c>
      <c r="C1733" s="80" t="str">
        <v>REAR AXLE LOCK YUVO</v>
      </c>
      <c r="D1733" s="133">
        <v>2497</v>
      </c>
      <c r="E1733" s="80">
        <v>240</v>
      </c>
      <c r="F1733" s="80" t="str">
        <v>PCS</v>
      </c>
      <c r="G1733" s="80" t="str">
        <v>INWARD</v>
      </c>
      <c r="H1733" s="96" t="str">
        <v>SHOP</v>
      </c>
    </row>
    <row r="1734" spans="1:8" x14ac:dyDescent="0.25">
      <c r="A1734" s="90">
        <v>45747</v>
      </c>
      <c r="B1734" s="91" t="str">
        <v>UN 2737</v>
      </c>
      <c r="C1734" s="92" t="str">
        <v xml:space="preserve">HYD PLUNGER BUSH YUVO  </v>
      </c>
      <c r="D1734" s="132">
        <v>2496</v>
      </c>
      <c r="E1734" s="92">
        <v>200</v>
      </c>
      <c r="F1734" s="92" t="str">
        <v>PCS</v>
      </c>
      <c r="G1734" s="92" t="str">
        <v>INWARD</v>
      </c>
      <c r="H1734" s="93" t="str">
        <v>SHOP</v>
      </c>
    </row>
    <row r="1735" spans="1:8" x14ac:dyDescent="0.25">
      <c r="A1735" s="94">
        <v>45747</v>
      </c>
      <c r="B1735" s="95" t="str">
        <v>UN 2450</v>
      </c>
      <c r="C1735" s="80" t="str">
        <v xml:space="preserve">POSITION CONTROL TUBE SINGLE CAN INTER DI  </v>
      </c>
      <c r="D1735" s="133">
        <v>2495</v>
      </c>
      <c r="E1735" s="80">
        <v>55</v>
      </c>
      <c r="F1735" s="80" t="str">
        <v>PCS</v>
      </c>
      <c r="G1735" s="80" t="str">
        <v>INWARD</v>
      </c>
      <c r="H1735" s="96" t="str">
        <v>SHOP</v>
      </c>
    </row>
    <row r="1736" spans="1:8" x14ac:dyDescent="0.25">
      <c r="A1736" s="90">
        <v>45747</v>
      </c>
      <c r="B1736" s="91" t="str">
        <v>UN 2470</v>
      </c>
      <c r="C1736" s="92" t="str">
        <v xml:space="preserve">VALVE ISOLATOR SHUT-OPEN INTER DI  </v>
      </c>
      <c r="D1736" s="132">
        <v>2494</v>
      </c>
      <c r="E1736" s="92">
        <v>150</v>
      </c>
      <c r="F1736" s="92" t="str">
        <v>PCS</v>
      </c>
      <c r="G1736" s="92" t="str">
        <v>INWARD</v>
      </c>
      <c r="H1736" s="93" t="str">
        <v>SHOP</v>
      </c>
    </row>
    <row r="1737" spans="1:8" x14ac:dyDescent="0.25">
      <c r="A1737" s="94">
        <v>45747</v>
      </c>
      <c r="B1737" s="95" t="str">
        <v>DIESEL PIPE 8MM JD</v>
      </c>
      <c r="C1737" s="80" t="str">
        <v>DIESEL PIPE 8MM JD</v>
      </c>
      <c r="D1737" s="133">
        <v>2493</v>
      </c>
      <c r="E1737" s="80">
        <v>65</v>
      </c>
      <c r="F1737" s="80" t="str">
        <v>PCS</v>
      </c>
      <c r="G1737" s="80" t="str">
        <v>INWARD</v>
      </c>
      <c r="H1737" s="96" t="str">
        <v>SHOP</v>
      </c>
    </row>
    <row r="1738" spans="1:8" x14ac:dyDescent="0.25">
      <c r="A1738" s="90">
        <v>45747</v>
      </c>
      <c r="B1738" s="91" t="str">
        <v>UN 2922</v>
      </c>
      <c r="C1738" s="92" t="str">
        <v xml:space="preserve">RADIATOR HOSE BOTTOM INTER DI  </v>
      </c>
      <c r="D1738" s="132">
        <v>2492</v>
      </c>
      <c r="E1738" s="92">
        <v>70</v>
      </c>
      <c r="F1738" s="92" t="str">
        <v>PCS</v>
      </c>
      <c r="G1738" s="92" t="str">
        <v>INWARD</v>
      </c>
      <c r="H1738" s="93" t="str">
        <v>SHOP</v>
      </c>
    </row>
    <row r="1739" spans="1:8" x14ac:dyDescent="0.25">
      <c r="A1739" s="94">
        <v>45745</v>
      </c>
      <c r="B1739" s="95" t="str">
        <v>GK 803</v>
      </c>
      <c r="C1739" s="80" t="str">
        <v>STG SHAFT MF 245 DI 24.5" RANE ROUND NUT (KNURLING TYPE) 622 MM</v>
      </c>
      <c r="D1739" s="133">
        <v>2491</v>
      </c>
      <c r="E1739" s="80">
        <v>10</v>
      </c>
      <c r="F1739" s="80" t="str">
        <v>PCS</v>
      </c>
      <c r="G1739" s="80" t="str">
        <v>INWARD</v>
      </c>
      <c r="H1739" s="96" t="str">
        <v>SHOP</v>
      </c>
    </row>
    <row r="1740" spans="1:8" x14ac:dyDescent="0.25">
      <c r="A1740" s="90">
        <v>45745</v>
      </c>
      <c r="B1740" s="91" t="str">
        <v>GK 802</v>
      </c>
      <c r="C1740" s="92" t="str">
        <v>STG SHAFT MF 245 DI 22.5" RANE ROUND NUT (KNURLING TYPE) 571 MM</v>
      </c>
      <c r="D1740" s="132">
        <v>2490</v>
      </c>
      <c r="E1740" s="92">
        <v>30</v>
      </c>
      <c r="F1740" s="92" t="str">
        <v>PCS</v>
      </c>
      <c r="G1740" s="92" t="str">
        <v>INWARD</v>
      </c>
      <c r="H1740" s="93" t="str">
        <v>SHOP</v>
      </c>
    </row>
    <row r="1741" spans="1:8" x14ac:dyDescent="0.25">
      <c r="A1741" s="94">
        <v>45745</v>
      </c>
      <c r="B1741" s="95" t="str">
        <v>GK 2521</v>
      </c>
      <c r="C1741" s="80" t="str">
        <v>FLEXIBLE HOSE 33" (19 x 19 BENJO, R6)</v>
      </c>
      <c r="D1741" s="133">
        <v>2487</v>
      </c>
      <c r="E1741" s="80">
        <v>200</v>
      </c>
      <c r="F1741" s="80" t="str">
        <v>SET</v>
      </c>
      <c r="G1741" s="80" t="str">
        <v>INWARD</v>
      </c>
      <c r="H1741" s="96" t="str">
        <v>SHOP</v>
      </c>
    </row>
    <row r="1742" spans="1:8" x14ac:dyDescent="0.25">
      <c r="A1742" s="90">
        <v>45745</v>
      </c>
      <c r="B1742" s="91" t="str">
        <v>GK 2516</v>
      </c>
      <c r="C1742" s="92" t="str">
        <v>FLEXIBLE HOSE 18" (19 x 19 BENJO, R6)</v>
      </c>
      <c r="D1742" s="132">
        <v>2486</v>
      </c>
      <c r="E1742" s="92">
        <v>300</v>
      </c>
      <c r="F1742" s="92" t="str">
        <v>SET</v>
      </c>
      <c r="G1742" s="92" t="str">
        <v>INWARD</v>
      </c>
      <c r="H1742" s="93" t="str">
        <v>SHOP</v>
      </c>
    </row>
    <row r="1743" spans="1:8" x14ac:dyDescent="0.25">
      <c r="A1743" s="94">
        <v>45745</v>
      </c>
      <c r="B1743" s="95" t="str">
        <v>GK 2515</v>
      </c>
      <c r="C1743" s="80" t="str">
        <v>FLEXIBLE HOSE 15" (19 x 19 BENJO, R6)</v>
      </c>
      <c r="D1743" s="133">
        <v>2485</v>
      </c>
      <c r="E1743" s="80">
        <v>300</v>
      </c>
      <c r="F1743" s="80" t="str">
        <v>SET</v>
      </c>
      <c r="G1743" s="80" t="str">
        <v>INWARD</v>
      </c>
      <c r="H1743" s="96" t="str">
        <v>SHOP</v>
      </c>
    </row>
    <row r="1744" spans="1:8" x14ac:dyDescent="0.25">
      <c r="A1744" s="90">
        <v>45745</v>
      </c>
      <c r="B1744" s="91" t="str">
        <v>GK 2513</v>
      </c>
      <c r="C1744" s="92" t="str">
        <v>FLEXIBLE HOSE 12" (19 x 19 BENJO, R6)</v>
      </c>
      <c r="D1744" s="132">
        <v>2484</v>
      </c>
      <c r="E1744" s="92">
        <v>300</v>
      </c>
      <c r="F1744" s="92" t="str">
        <v>PCS</v>
      </c>
      <c r="G1744" s="92" t="str">
        <v>INWARD</v>
      </c>
      <c r="H1744" s="93" t="str">
        <v>SHOP</v>
      </c>
    </row>
    <row r="1745" spans="1:8" x14ac:dyDescent="0.25">
      <c r="A1745" s="94">
        <v>45745</v>
      </c>
      <c r="B1745" s="95" t="str">
        <v>GK 2512</v>
      </c>
      <c r="C1745" s="80" t="str">
        <v>FLEXIBLE HOSE 10" (19 x 19 BENJO, R6)</v>
      </c>
      <c r="D1745" s="133">
        <v>2483</v>
      </c>
      <c r="E1745" s="80">
        <v>200</v>
      </c>
      <c r="F1745" s="80" t="str">
        <v>PCS</v>
      </c>
      <c r="G1745" s="80" t="str">
        <v>INWARD</v>
      </c>
      <c r="H1745" s="96" t="str">
        <v>SHOP</v>
      </c>
    </row>
    <row r="1746" spans="1:8" x14ac:dyDescent="0.25">
      <c r="A1746" s="90">
        <v>45745</v>
      </c>
      <c r="B1746" s="91">
        <v>2280242100</v>
      </c>
      <c r="C1746" s="92" t="str">
        <v>D.C ASSY SONALIKA 6 HOLE 12T WITH ONLY PTO</v>
      </c>
      <c r="D1746" s="132">
        <v>2482</v>
      </c>
      <c r="E1746" s="92">
        <v>10</v>
      </c>
      <c r="F1746" s="92" t="str">
        <v>SET</v>
      </c>
      <c r="G1746" s="92" t="str">
        <v>INWARD</v>
      </c>
      <c r="H1746" s="93" t="str">
        <v>SHOP</v>
      </c>
    </row>
    <row r="1747" spans="1:8" x14ac:dyDescent="0.25">
      <c r="A1747" s="94">
        <v>45745</v>
      </c>
      <c r="B1747" s="95">
        <v>6283048090</v>
      </c>
      <c r="C1747" s="80" t="str">
        <v>DC ASSY NH 3630 4F MAIN W/PTO</v>
      </c>
      <c r="D1747" s="133">
        <v>2481</v>
      </c>
      <c r="E1747" s="80">
        <v>1</v>
      </c>
      <c r="F1747" s="80" t="str">
        <v>PCS</v>
      </c>
      <c r="G1747" s="80" t="str">
        <v>INWARD</v>
      </c>
      <c r="H1747" s="96" t="str">
        <v>SHOP</v>
      </c>
    </row>
    <row r="1748" spans="1:8" x14ac:dyDescent="0.25">
      <c r="A1748" s="90">
        <v>45745</v>
      </c>
      <c r="B1748" s="91">
        <v>6283283090</v>
      </c>
      <c r="C1748" s="92" t="str">
        <v>DC ASSY SK WITH 4 FAN MAIN &amp; PTO 12 HOLE</v>
      </c>
      <c r="D1748" s="132">
        <v>2480</v>
      </c>
      <c r="E1748" s="92">
        <v>2</v>
      </c>
      <c r="F1748" s="92" t="str">
        <v>PCS</v>
      </c>
      <c r="G1748" s="92" t="str">
        <v>INWARD</v>
      </c>
      <c r="H1748" s="93" t="str">
        <v>SHOP</v>
      </c>
    </row>
    <row r="1749" spans="1:8" x14ac:dyDescent="0.25">
      <c r="A1749" s="94">
        <v>45745</v>
      </c>
      <c r="B1749" s="95">
        <v>2280191100</v>
      </c>
      <c r="C1749" s="80" t="str">
        <v>DC ASSY SK 58 HP 12HOL WITH PTO 12 T</v>
      </c>
      <c r="D1749" s="133">
        <v>2479</v>
      </c>
      <c r="E1749" s="80">
        <v>5</v>
      </c>
      <c r="F1749" s="80" t="str">
        <v>PCS</v>
      </c>
      <c r="G1749" s="80" t="str">
        <v>INWARD</v>
      </c>
      <c r="H1749" s="96" t="str">
        <v>SHOP</v>
      </c>
    </row>
    <row r="1750" spans="1:8" x14ac:dyDescent="0.25">
      <c r="A1750" s="90">
        <v>45745</v>
      </c>
      <c r="B1750" s="91">
        <v>6283043090</v>
      </c>
      <c r="C1750" s="92" t="str">
        <v>DC ASSY. JD5103 4 FAN 19T W/PTO 3 FAN</v>
      </c>
      <c r="D1750" s="132">
        <v>2478</v>
      </c>
      <c r="E1750" s="92">
        <v>8</v>
      </c>
      <c r="F1750" s="92" t="str">
        <v>PCS</v>
      </c>
      <c r="G1750" s="92" t="str">
        <v>INWARD</v>
      </c>
      <c r="H1750" s="93" t="str">
        <v>SHOP</v>
      </c>
    </row>
    <row r="1751" spans="1:8" x14ac:dyDescent="0.25">
      <c r="A1751" s="94">
        <v>45745</v>
      </c>
      <c r="B1751" s="95">
        <v>3280669100</v>
      </c>
      <c r="C1751" s="80" t="str">
        <v>CLUTCH PLATE NH 14 T .5 FAN LUK</v>
      </c>
      <c r="D1751" s="133">
        <v>2477</v>
      </c>
      <c r="E1751" s="80">
        <v>12</v>
      </c>
      <c r="F1751" s="80" t="str">
        <v>PCS</v>
      </c>
      <c r="G1751" s="80" t="str">
        <v>INWARD</v>
      </c>
      <c r="H1751" s="96" t="str">
        <v>SHOP</v>
      </c>
    </row>
    <row r="1752" spans="1:8" x14ac:dyDescent="0.25">
      <c r="A1752" s="90">
        <v>45745</v>
      </c>
      <c r="B1752" s="91">
        <v>3280673100</v>
      </c>
      <c r="C1752" s="92" t="str">
        <v>CLUTCH PLATE ACE/SWARAJ 6 SPRING 8 T</v>
      </c>
      <c r="D1752" s="132">
        <v>2476</v>
      </c>
      <c r="E1752" s="92">
        <v>4</v>
      </c>
      <c r="F1752" s="92" t="str">
        <v>PCS</v>
      </c>
      <c r="G1752" s="92" t="str">
        <v>INWARD</v>
      </c>
      <c r="H1752" s="93" t="str">
        <v>SHOP</v>
      </c>
    </row>
    <row r="1753" spans="1:8" x14ac:dyDescent="0.25">
      <c r="A1753" s="94">
        <v>45745</v>
      </c>
      <c r="B1753" s="95">
        <v>4340460100</v>
      </c>
      <c r="C1753" s="80" t="str">
        <v>P.P TAWA ARJUN MAIN D/CLUTCH</v>
      </c>
      <c r="D1753" s="133">
        <v>2475</v>
      </c>
      <c r="E1753" s="80">
        <v>20</v>
      </c>
      <c r="F1753" s="80" t="str">
        <v>PCS</v>
      </c>
      <c r="G1753" s="80" t="str">
        <v>INWARD</v>
      </c>
      <c r="H1753" s="96" t="str">
        <v>SHOP</v>
      </c>
    </row>
    <row r="1754" spans="1:8" x14ac:dyDescent="0.25">
      <c r="A1754" s="90">
        <v>45745</v>
      </c>
      <c r="B1754" s="91">
        <v>3280681100</v>
      </c>
      <c r="C1754" s="92" t="str">
        <v>CLUTCH PLATE J.D. 13T ROUND</v>
      </c>
      <c r="D1754" s="132">
        <v>2474</v>
      </c>
      <c r="E1754" s="92">
        <v>6</v>
      </c>
      <c r="F1754" s="92" t="str">
        <v>PCS</v>
      </c>
      <c r="G1754" s="92" t="str">
        <v>INWARD</v>
      </c>
      <c r="H1754" s="93" t="str">
        <v>SHOP</v>
      </c>
    </row>
    <row r="1755" spans="1:8" x14ac:dyDescent="0.25">
      <c r="A1755" s="94">
        <v>45745</v>
      </c>
      <c r="B1755" s="95">
        <v>1280819100</v>
      </c>
      <c r="C1755" s="80" t="str">
        <v>P.P ASSY ACE CRANE D/F</v>
      </c>
      <c r="D1755" s="133">
        <v>2473</v>
      </c>
      <c r="E1755" s="80">
        <v>6</v>
      </c>
      <c r="F1755" s="80" t="str">
        <v>PCS</v>
      </c>
      <c r="G1755" s="80" t="str">
        <v>INWARD</v>
      </c>
      <c r="H1755" s="96" t="str">
        <v>SHOP</v>
      </c>
    </row>
    <row r="1756" spans="1:8" x14ac:dyDescent="0.25">
      <c r="A1756" s="90">
        <v>45745</v>
      </c>
      <c r="B1756" s="91">
        <v>1280354100</v>
      </c>
      <c r="C1756" s="92" t="str">
        <v>PRESSURE PLATE ASSY SW D/F</v>
      </c>
      <c r="D1756" s="132">
        <v>2472</v>
      </c>
      <c r="E1756" s="92">
        <v>2</v>
      </c>
      <c r="F1756" s="92" t="str">
        <v>PCS</v>
      </c>
      <c r="G1756" s="92" t="str">
        <v>INWARD</v>
      </c>
      <c r="H1756" s="93" t="str">
        <v>SHOP</v>
      </c>
    </row>
    <row r="1757" spans="1:8" x14ac:dyDescent="0.25">
      <c r="A1757" s="94">
        <v>45745</v>
      </c>
      <c r="B1757" s="95">
        <v>3280670100</v>
      </c>
      <c r="C1757" s="80" t="str">
        <v>C.P EICHER D/CL./SW 4 FAN, 8 T.</v>
      </c>
      <c r="D1757" s="133">
        <v>2471</v>
      </c>
      <c r="E1757" s="80">
        <v>6</v>
      </c>
      <c r="F1757" s="80" t="str">
        <v>PCS</v>
      </c>
      <c r="G1757" s="80" t="str">
        <v>INWARD</v>
      </c>
      <c r="H1757" s="96" t="str">
        <v>SHOP</v>
      </c>
    </row>
    <row r="1758" spans="1:8" x14ac:dyDescent="0.25">
      <c r="A1758" s="90">
        <v>45745</v>
      </c>
      <c r="B1758" s="91">
        <v>3280587100</v>
      </c>
      <c r="C1758" s="92" t="str">
        <v>CLUTCH PLATE SONALIKA 5 FAN 8 TEETH</v>
      </c>
      <c r="D1758" s="132">
        <v>2470</v>
      </c>
      <c r="E1758" s="92">
        <v>4</v>
      </c>
      <c r="F1758" s="92" t="str">
        <v>PCS</v>
      </c>
      <c r="G1758" s="92" t="str">
        <v>INWARD</v>
      </c>
      <c r="H1758" s="93" t="str">
        <v>SHOP</v>
      </c>
    </row>
    <row r="1759" spans="1:8" x14ac:dyDescent="0.25">
      <c r="A1759" s="94">
        <v>45745</v>
      </c>
      <c r="B1759" s="95">
        <v>4340427100</v>
      </c>
      <c r="C1759" s="80" t="str">
        <v>CL. LEVER KIT HMT (60 HP) DCA PIN TY</v>
      </c>
      <c r="D1759" s="133">
        <v>2469</v>
      </c>
      <c r="E1759" s="80">
        <v>150</v>
      </c>
      <c r="F1759" s="80" t="str">
        <v>PCS</v>
      </c>
      <c r="G1759" s="80" t="str">
        <v>INWARD</v>
      </c>
      <c r="H1759" s="96" t="str">
        <v>SHOP</v>
      </c>
    </row>
    <row r="1760" spans="1:8" x14ac:dyDescent="0.25">
      <c r="A1760" s="90">
        <v>45745</v>
      </c>
      <c r="B1760" s="91">
        <v>4330349100</v>
      </c>
      <c r="C1760" s="92" t="str">
        <v>CLUTCH LEVER KIT D/C BUSH TYPE SK</v>
      </c>
      <c r="D1760" s="132">
        <v>2468</v>
      </c>
      <c r="E1760" s="92">
        <v>80</v>
      </c>
      <c r="F1760" s="92" t="str">
        <v>PCS</v>
      </c>
      <c r="G1760" s="92" t="str">
        <v>INWARD</v>
      </c>
      <c r="H1760" s="93" t="str">
        <v>SHOP</v>
      </c>
    </row>
    <row r="1761" spans="1:8" x14ac:dyDescent="0.25">
      <c r="A1761" s="94">
        <v>45745</v>
      </c>
      <c r="B1761" s="95">
        <v>6283351090</v>
      </c>
      <c r="C1761" s="80" t="str">
        <v>CLUTCH WITH PRESSURE PLATE ACE HYDRA 11"</v>
      </c>
      <c r="D1761" s="133">
        <v>2467</v>
      </c>
      <c r="E1761" s="80">
        <v>2</v>
      </c>
      <c r="F1761" s="80" t="str">
        <v>PCS</v>
      </c>
      <c r="G1761" s="80" t="str">
        <v>INWARD</v>
      </c>
      <c r="H1761" s="96" t="str">
        <v>SHOP</v>
      </c>
    </row>
    <row r="1762" spans="1:8" x14ac:dyDescent="0.25">
      <c r="A1762" s="90">
        <v>45745</v>
      </c>
      <c r="B1762" s="91">
        <v>4341186100</v>
      </c>
      <c r="C1762" s="92" t="str">
        <v>PRESSURE PLATE TAWA MAIN SONALIKA</v>
      </c>
      <c r="D1762" s="132">
        <v>2466</v>
      </c>
      <c r="E1762" s="92">
        <v>2</v>
      </c>
      <c r="F1762" s="92" t="str">
        <v>PCS</v>
      </c>
      <c r="G1762" s="92" t="str">
        <v>INWARD</v>
      </c>
      <c r="H1762" s="93" t="str">
        <v>SHOP</v>
      </c>
    </row>
    <row r="1763" spans="1:8" x14ac:dyDescent="0.25">
      <c r="A1763" s="94">
        <v>45745</v>
      </c>
      <c r="B1763" s="95">
        <v>4341187100</v>
      </c>
      <c r="C1763" s="80" t="str">
        <v>PRESSURE PLATE TAWA P.T.O SONALIKA</v>
      </c>
      <c r="D1763" s="133">
        <v>2465</v>
      </c>
      <c r="E1763" s="80">
        <v>2</v>
      </c>
      <c r="F1763" s="80" t="str">
        <v>PCS</v>
      </c>
      <c r="G1763" s="80" t="str">
        <v>INWARD</v>
      </c>
      <c r="H1763" s="96" t="str">
        <v>SHOP</v>
      </c>
    </row>
    <row r="1764" spans="1:8" x14ac:dyDescent="0.25">
      <c r="A1764" s="90">
        <v>45745</v>
      </c>
      <c r="B1764" s="91">
        <v>4340459100</v>
      </c>
      <c r="C1764" s="92" t="str">
        <v>DIAPHRAGM SPRING</v>
      </c>
      <c r="D1764" s="132">
        <v>2464</v>
      </c>
      <c r="E1764" s="92">
        <v>100</v>
      </c>
      <c r="F1764" s="92" t="str">
        <v>PCS</v>
      </c>
      <c r="G1764" s="92" t="str">
        <v>INWARD</v>
      </c>
      <c r="H1764" s="93" t="str">
        <v>SHOP</v>
      </c>
    </row>
    <row r="1765" spans="1:8" x14ac:dyDescent="0.25">
      <c r="A1765" s="94">
        <v>45745</v>
      </c>
      <c r="B1765" s="95" t="str">
        <v>GK 295</v>
      </c>
      <c r="C1765" s="80" t="str">
        <v>BRAKE SHOE WITH LINING HMT 2511</v>
      </c>
      <c r="D1765" s="133">
        <v>2463</v>
      </c>
      <c r="E1765" s="80">
        <v>50</v>
      </c>
      <c r="F1765" s="80" t="str">
        <v>PCS</v>
      </c>
      <c r="G1765" s="80" t="str">
        <v>INWARD</v>
      </c>
      <c r="H1765" s="96" t="str">
        <v>SHOP</v>
      </c>
    </row>
    <row r="1766" spans="1:8" x14ac:dyDescent="0.25">
      <c r="A1766" s="90">
        <v>45744</v>
      </c>
      <c r="B1766" s="91" t="str">
        <v>UN 2765</v>
      </c>
      <c r="C1766" s="92" t="str">
        <v xml:space="preserve">CLUTCH PADEL BUSH GUN METAL INTER DI  </v>
      </c>
      <c r="D1766" s="132">
        <v>2462</v>
      </c>
      <c r="E1766" s="92">
        <v>120</v>
      </c>
      <c r="F1766" s="92" t="str">
        <v>PCS</v>
      </c>
      <c r="G1766" s="92" t="str">
        <v>INWARD</v>
      </c>
      <c r="H1766" s="93" t="str">
        <v>SHOP</v>
      </c>
    </row>
    <row r="1767" spans="1:8" x14ac:dyDescent="0.25">
      <c r="A1767" s="94">
        <v>45744</v>
      </c>
      <c r="B1767" s="95">
        <v>3280574100</v>
      </c>
      <c r="C1767" s="80" t="str">
        <v>CLUTCH PLATE J.D 4 FAN 19 TEETH</v>
      </c>
      <c r="D1767" s="133">
        <v>2461</v>
      </c>
      <c r="E1767" s="80">
        <v>4</v>
      </c>
      <c r="F1767" s="80" t="str">
        <v>SET</v>
      </c>
      <c r="G1767" s="80" t="str">
        <v>INWARD</v>
      </c>
      <c r="H1767" s="96" t="str">
        <v>SHOP</v>
      </c>
    </row>
    <row r="1768" spans="1:8" x14ac:dyDescent="0.25">
      <c r="A1768" s="90">
        <v>45743</v>
      </c>
      <c r="B1768" s="91" t="str">
        <v>GK 2417</v>
      </c>
      <c r="C1768" s="92" t="str">
        <v>TROLLEY PIPE 100'' EPDM (MALE + FEMALE)</v>
      </c>
      <c r="D1768" s="132">
        <v>2460</v>
      </c>
      <c r="E1768" s="92">
        <v>70</v>
      </c>
      <c r="F1768" s="92" t="str">
        <v>PCS</v>
      </c>
      <c r="G1768" s="92" t="str">
        <v>INWARD</v>
      </c>
      <c r="H1768" s="93" t="str">
        <v>SHOP</v>
      </c>
    </row>
    <row r="1769" spans="1:8" x14ac:dyDescent="0.25">
      <c r="A1769" s="94">
        <v>45743</v>
      </c>
      <c r="B1769" s="95" t="str">
        <v>GK 2416</v>
      </c>
      <c r="C1769" s="80" t="str">
        <v>TROLLEY PIPE 80''   EPDM (MALE + FEMALE)</v>
      </c>
      <c r="D1769" s="133">
        <v>2459</v>
      </c>
      <c r="E1769" s="80">
        <v>71</v>
      </c>
      <c r="F1769" s="80" t="str">
        <v>PCS</v>
      </c>
      <c r="G1769" s="80" t="str">
        <v>INWARD</v>
      </c>
      <c r="H1769" s="96" t="str">
        <v>SHOP</v>
      </c>
    </row>
    <row r="1770" spans="1:8" x14ac:dyDescent="0.25">
      <c r="A1770" s="90">
        <v>45743</v>
      </c>
      <c r="B1770" s="91" t="str">
        <v>GK 2414</v>
      </c>
      <c r="C1770" s="92" t="str">
        <v>TROLLEY PIPE 60''   EPDM (MALE + FEMALE)</v>
      </c>
      <c r="D1770" s="132">
        <v>2458</v>
      </c>
      <c r="E1770" s="92">
        <v>103</v>
      </c>
      <c r="F1770" s="92" t="str">
        <v>PCS</v>
      </c>
      <c r="G1770" s="92" t="str">
        <v>INWARD</v>
      </c>
      <c r="H1770" s="93" t="str">
        <v>SHOP</v>
      </c>
    </row>
    <row r="1771" spans="1:8" x14ac:dyDescent="0.25">
      <c r="A1771" s="94">
        <v>45743</v>
      </c>
      <c r="B1771" s="95" t="str">
        <v>GK 2422</v>
      </c>
      <c r="C1771" s="80" t="str">
        <v>TROLLEY PIPE 40''   EPDM WITH SPRING</v>
      </c>
      <c r="D1771" s="133">
        <v>2457</v>
      </c>
      <c r="E1771" s="80">
        <v>104</v>
      </c>
      <c r="F1771" s="80" t="str">
        <v>PCS</v>
      </c>
      <c r="G1771" s="80" t="str">
        <v>INWARD</v>
      </c>
      <c r="H1771" s="96" t="str">
        <v>SHOP</v>
      </c>
    </row>
    <row r="1772" spans="1:8" x14ac:dyDescent="0.25">
      <c r="A1772" s="90">
        <v>45743</v>
      </c>
      <c r="B1772" s="91" t="str">
        <v>GK 2411 A</v>
      </c>
      <c r="C1772" s="92" t="str">
        <v>TROLLEY PIPE 24''   EPDM (MALE + FEMALE)</v>
      </c>
      <c r="D1772" s="132">
        <v>2456</v>
      </c>
      <c r="E1772" s="92">
        <v>51</v>
      </c>
      <c r="F1772" s="92" t="str">
        <v>SET</v>
      </c>
      <c r="G1772" s="92" t="str">
        <v>INWARD</v>
      </c>
      <c r="H1772" s="93" t="str">
        <v>SHOP</v>
      </c>
    </row>
    <row r="1773" spans="1:8" x14ac:dyDescent="0.25">
      <c r="A1773" s="94">
        <v>45743</v>
      </c>
      <c r="B1773" s="95" t="str">
        <v>GK 2421</v>
      </c>
      <c r="C1773" s="80" t="str">
        <v>TROLLEY PIPE 20''   EPDM WITH SPRING</v>
      </c>
      <c r="D1773" s="133">
        <v>2455</v>
      </c>
      <c r="E1773" s="80">
        <v>104</v>
      </c>
      <c r="F1773" s="80" t="str">
        <v>PCS</v>
      </c>
      <c r="G1773" s="80" t="str">
        <v>INWARD</v>
      </c>
      <c r="H1773" s="96" t="str">
        <v>SHOP</v>
      </c>
    </row>
    <row r="1774" spans="1:8" x14ac:dyDescent="0.25">
      <c r="A1774" s="90">
        <v>45743</v>
      </c>
      <c r="B1774" s="91">
        <v>2310131100</v>
      </c>
      <c r="C1774" s="92" t="str">
        <v>DC ASSY ARJUN NOVO 12" WITH MAIN 5FAN</v>
      </c>
      <c r="D1774" s="132">
        <v>2454</v>
      </c>
      <c r="E1774" s="92">
        <v>1</v>
      </c>
      <c r="F1774" s="92" t="str">
        <v>PCS</v>
      </c>
      <c r="G1774" s="92" t="str">
        <v>INWARD</v>
      </c>
      <c r="H1774" s="93" t="str">
        <v>SHOP</v>
      </c>
    </row>
    <row r="1775" spans="1:8" x14ac:dyDescent="0.25">
      <c r="A1775" s="94">
        <v>45743</v>
      </c>
      <c r="B1775" s="95">
        <v>4330352100</v>
      </c>
      <c r="C1775" s="80" t="str">
        <v>CLUTCH KIT SONALIKA / SW P.TO</v>
      </c>
      <c r="D1775" s="133">
        <v>2453</v>
      </c>
      <c r="E1775" s="80">
        <v>10</v>
      </c>
      <c r="F1775" s="80" t="str">
        <v>PCS</v>
      </c>
      <c r="G1775" s="80" t="str">
        <v>INWARD</v>
      </c>
      <c r="H1775" s="96" t="str">
        <v>SHOP</v>
      </c>
    </row>
    <row r="1776" spans="1:8" x14ac:dyDescent="0.25">
      <c r="A1776" s="90">
        <v>45743</v>
      </c>
      <c r="B1776" s="91">
        <v>3280558100</v>
      </c>
      <c r="C1776" s="92" t="str">
        <v>PTO PLATE EICHER 21 TEETH</v>
      </c>
      <c r="D1776" s="132">
        <v>2452</v>
      </c>
      <c r="E1776" s="92">
        <v>2</v>
      </c>
      <c r="F1776" s="92" t="str">
        <v>PCS</v>
      </c>
      <c r="G1776" s="92" t="str">
        <v>INWARD</v>
      </c>
      <c r="H1776" s="93" t="str">
        <v>SHOP</v>
      </c>
    </row>
    <row r="1777" spans="1:8" x14ac:dyDescent="0.25">
      <c r="A1777" s="94">
        <v>45743</v>
      </c>
      <c r="B1777" s="95" t="str">
        <v>UN 2470</v>
      </c>
      <c r="C1777" s="80" t="str">
        <v xml:space="preserve">VALVE ISOLATOR SHUT-OPEN INTER DI  </v>
      </c>
      <c r="D1777" s="133">
        <v>2451</v>
      </c>
      <c r="E1777" s="80">
        <v>26</v>
      </c>
      <c r="F1777" s="80" t="str">
        <v>PCS</v>
      </c>
      <c r="G1777" s="80" t="str">
        <v>INWARD</v>
      </c>
      <c r="H1777" s="96" t="str">
        <v>SHOP</v>
      </c>
    </row>
    <row r="1778" spans="1:8" x14ac:dyDescent="0.25">
      <c r="A1778" s="90">
        <v>45743</v>
      </c>
      <c r="B1778" s="91" t="str">
        <v>UN 1164</v>
      </c>
      <c r="C1778" s="92" t="str">
        <v>SECONDARY MESH INTER DI</v>
      </c>
      <c r="D1778" s="132">
        <v>2450</v>
      </c>
      <c r="E1778" s="92">
        <v>90</v>
      </c>
      <c r="F1778" s="92" t="str">
        <v>PCS</v>
      </c>
      <c r="G1778" s="92" t="str">
        <v>INWARD</v>
      </c>
      <c r="H1778" s="93" t="str">
        <v>SHOP</v>
      </c>
    </row>
    <row r="1779" spans="1:8" x14ac:dyDescent="0.25">
      <c r="A1779" s="94">
        <v>45743</v>
      </c>
      <c r="B1779" s="95" t="str">
        <v>GK 013/UN 3706</v>
      </c>
      <c r="C1779" s="80" t="str">
        <v>OIL BRAKE PLATE  MASSEY 8.75" 27 TEETH</v>
      </c>
      <c r="D1779" s="133">
        <v>2449</v>
      </c>
      <c r="E1779" s="80">
        <v>200</v>
      </c>
      <c r="F1779" s="80" t="str">
        <v>PCS</v>
      </c>
      <c r="G1779" s="80" t="str">
        <v>INWARD</v>
      </c>
      <c r="H1779" s="96" t="str">
        <v>SHOP</v>
      </c>
    </row>
    <row r="1780" spans="1:8" x14ac:dyDescent="0.25">
      <c r="A1780" s="90">
        <v>45743</v>
      </c>
      <c r="B1780" s="91" t="str">
        <v>GK 001/UN 3694/GK 004</v>
      </c>
      <c r="C1780" s="92" t="str">
        <v>OIL BRAKE PLATE  SWARAJ 6.5" 14 TEETH</v>
      </c>
      <c r="D1780" s="132">
        <v>2448</v>
      </c>
      <c r="E1780" s="92">
        <v>200</v>
      </c>
      <c r="F1780" s="92" t="str">
        <v>SET</v>
      </c>
      <c r="G1780" s="92" t="str">
        <v>INWARD</v>
      </c>
      <c r="H1780" s="93" t="str">
        <v>SHOP</v>
      </c>
    </row>
    <row r="1781" spans="1:8" x14ac:dyDescent="0.25">
      <c r="A1781" s="94">
        <v>45743</v>
      </c>
      <c r="B1781" s="95" t="str">
        <v>UN 2109</v>
      </c>
      <c r="C1781" s="80" t="str">
        <v>BULL GEAR 43/18 TEETH MKM</v>
      </c>
      <c r="D1781" s="133">
        <v>2447</v>
      </c>
      <c r="E1781" s="80">
        <v>1</v>
      </c>
      <c r="F1781" s="80" t="str">
        <v>PCS</v>
      </c>
      <c r="G1781" s="80" t="str">
        <v>INWARD</v>
      </c>
      <c r="H1781" s="96" t="str">
        <v>SHOP</v>
      </c>
    </row>
    <row r="1782" spans="1:8" x14ac:dyDescent="0.25">
      <c r="A1782" s="90">
        <v>45743</v>
      </c>
      <c r="B1782" s="91" t="str">
        <v>UN 3328</v>
      </c>
      <c r="C1782" s="92" t="str">
        <v xml:space="preserve">PINION LOCK WASHER INTER DI  </v>
      </c>
      <c r="D1782" s="132">
        <v>2446</v>
      </c>
      <c r="E1782" s="92">
        <v>720</v>
      </c>
      <c r="F1782" s="92" t="str">
        <v>PCS</v>
      </c>
      <c r="G1782" s="92" t="str">
        <v>INWARD</v>
      </c>
      <c r="H1782" s="93" t="str">
        <v>SHOP</v>
      </c>
    </row>
    <row r="1783" spans="1:8" x14ac:dyDescent="0.25">
      <c r="A1783" s="94">
        <v>45743</v>
      </c>
      <c r="B1783" s="95" t="str">
        <v>UN 1285</v>
      </c>
      <c r="C1783" s="80" t="str">
        <v>WEIGHT SPACER INTER</v>
      </c>
      <c r="D1783" s="133">
        <v>2445</v>
      </c>
      <c r="E1783" s="80">
        <v>6</v>
      </c>
      <c r="F1783" s="80" t="str">
        <v>PCS</v>
      </c>
      <c r="G1783" s="80" t="str">
        <v>INWARD</v>
      </c>
      <c r="H1783" s="96" t="str">
        <v>SHOP</v>
      </c>
    </row>
    <row r="1784" spans="1:8" x14ac:dyDescent="0.25">
      <c r="A1784" s="90">
        <v>45743</v>
      </c>
      <c r="B1784" s="91" t="str">
        <v>UN 2977</v>
      </c>
      <c r="C1784" s="92" t="str">
        <v xml:space="preserve">KNOB FOR CHOWK ROD INTER DI  </v>
      </c>
      <c r="D1784" s="132">
        <v>2444</v>
      </c>
      <c r="E1784" s="92">
        <v>12</v>
      </c>
      <c r="F1784" s="92" t="str">
        <v>PCS</v>
      </c>
      <c r="G1784" s="92" t="str">
        <v>INWARD</v>
      </c>
      <c r="H1784" s="93" t="str">
        <v>SHOP</v>
      </c>
    </row>
    <row r="1785" spans="1:8" x14ac:dyDescent="0.25">
      <c r="A1785" s="94">
        <v>45743</v>
      </c>
      <c r="B1785" s="95" t="str">
        <v>UN 3009</v>
      </c>
      <c r="C1785" s="80" t="str">
        <v xml:space="preserve">PC DC KNOB (SET OF 2) MKM  </v>
      </c>
      <c r="D1785" s="133">
        <v>2443</v>
      </c>
      <c r="E1785" s="80">
        <v>10</v>
      </c>
      <c r="F1785" s="80" t="str">
        <v>PCS</v>
      </c>
      <c r="G1785" s="80" t="str">
        <v>INWARD</v>
      </c>
      <c r="H1785" s="96" t="str">
        <v>SHOP</v>
      </c>
    </row>
    <row r="1786" spans="1:8" x14ac:dyDescent="0.25">
      <c r="A1786" s="90">
        <v>45749</v>
      </c>
      <c r="B1786" s="91" t="str">
        <v>SIDE ARM JD 47 TEETH</v>
      </c>
      <c r="C1786" s="92" t="str">
        <v>SIDE ARM JD 47 TEETH</v>
      </c>
      <c r="D1786" s="132">
        <v>1684</v>
      </c>
      <c r="E1786" s="92">
        <v>3</v>
      </c>
      <c r="F1786" s="92" t="str">
        <v>PCS</v>
      </c>
      <c r="G1786" s="92" t="str">
        <v>OUTWARD</v>
      </c>
      <c r="H1786" s="93" t="str">
        <v>SHOP</v>
      </c>
    </row>
    <row r="1787" spans="1:8" x14ac:dyDescent="0.25">
      <c r="A1787" s="94">
        <v>45749</v>
      </c>
      <c r="B1787" s="95" t="str">
        <v>GK 2401</v>
      </c>
      <c r="C1787" s="80" t="str">
        <v>TROLLEY PIPE 20''  (MALE + FEMALE) WRAPPING</v>
      </c>
      <c r="D1787" s="133">
        <v>1684</v>
      </c>
      <c r="E1787" s="80">
        <v>10</v>
      </c>
      <c r="F1787" s="80" t="str">
        <v>PCS</v>
      </c>
      <c r="G1787" s="80" t="str">
        <v>OUTWARD</v>
      </c>
      <c r="H1787" s="96" t="str">
        <v>SHOP</v>
      </c>
    </row>
    <row r="1788" spans="1:8" x14ac:dyDescent="0.25">
      <c r="A1788" s="90">
        <v>45749</v>
      </c>
      <c r="B1788" s="91" t="str">
        <v>GK 1073 A/UN 1426 A</v>
      </c>
      <c r="C1788" s="92" t="str">
        <v>FRONT STUB AXLE MAHINDRA NST  (RH) 25877-1988</v>
      </c>
      <c r="D1788" s="132">
        <v>1684</v>
      </c>
      <c r="E1788" s="92">
        <v>10</v>
      </c>
      <c r="F1788" s="92" t="str">
        <v>PCS</v>
      </c>
      <c r="G1788" s="92" t="str">
        <v>OUTWARD</v>
      </c>
      <c r="H1788" s="93" t="str">
        <v>SHOP</v>
      </c>
    </row>
    <row r="1789" spans="1:8" x14ac:dyDescent="0.25">
      <c r="A1789" s="94">
        <v>45749</v>
      </c>
      <c r="B1789" s="95" t="str">
        <v>GK 2516</v>
      </c>
      <c r="C1789" s="80" t="str">
        <v>FLEXIBLE HOSE 18" (19 x 19 BENJO, R6)</v>
      </c>
      <c r="D1789" s="133">
        <v>1684</v>
      </c>
      <c r="E1789" s="80">
        <v>10</v>
      </c>
      <c r="F1789" s="80" t="str">
        <v>PCS</v>
      </c>
      <c r="G1789" s="80" t="str">
        <v>OUTWARD</v>
      </c>
      <c r="H1789" s="96" t="str">
        <v>SHOP</v>
      </c>
    </row>
    <row r="1790" spans="1:8" x14ac:dyDescent="0.25">
      <c r="A1790" s="90">
        <v>45749</v>
      </c>
      <c r="B1790" s="91" t="str">
        <v>R1100555</v>
      </c>
      <c r="C1790" s="92" t="str">
        <v>P.P ASSY SARPANCH D/F TYPE</v>
      </c>
      <c r="D1790" s="132">
        <v>1684</v>
      </c>
      <c r="E1790" s="92">
        <v>1</v>
      </c>
      <c r="F1790" s="92" t="str">
        <v>PCS</v>
      </c>
      <c r="G1790" s="92" t="str">
        <v>OUTWARD</v>
      </c>
      <c r="H1790" s="93" t="str">
        <v>SHOP</v>
      </c>
    </row>
    <row r="1791" spans="1:8" x14ac:dyDescent="0.25">
      <c r="A1791" s="94">
        <v>45749</v>
      </c>
      <c r="B1791" s="95" t="str">
        <v>GK 318</v>
      </c>
      <c r="C1791" s="80" t="str">
        <v>CLUTCH PLATE N/A MAHINDRA YUVRAJ 4 SPRING 8" 24 TEETH</v>
      </c>
      <c r="D1791" s="133">
        <v>1684</v>
      </c>
      <c r="E1791" s="80">
        <v>2</v>
      </c>
      <c r="F1791" s="80" t="str">
        <v>PCS</v>
      </c>
      <c r="G1791" s="80" t="str">
        <v>OUTWARD</v>
      </c>
      <c r="H1791" s="96" t="str">
        <v>SHOP</v>
      </c>
    </row>
    <row r="1792" spans="1:8" x14ac:dyDescent="0.25">
      <c r="A1792" s="90">
        <v>45749</v>
      </c>
      <c r="B1792" s="91" t="str">
        <v>UN 1274</v>
      </c>
      <c r="C1792" s="92" t="str">
        <v>CRANK PULLEY CAST IRON INTER</v>
      </c>
      <c r="D1792" s="132">
        <v>1683</v>
      </c>
      <c r="E1792" s="92">
        <v>4</v>
      </c>
      <c r="F1792" s="92" t="str">
        <v>PCS</v>
      </c>
      <c r="G1792" s="92" t="str">
        <v>OUTWARD</v>
      </c>
      <c r="H1792" s="93" t="str">
        <v>SHOP</v>
      </c>
    </row>
    <row r="1793" spans="1:8" x14ac:dyDescent="0.25">
      <c r="A1793" s="94">
        <v>45749</v>
      </c>
      <c r="B1793" s="95" t="str">
        <v>GK 2520</v>
      </c>
      <c r="C1793" s="80" t="str">
        <v>FLEXIBLE HOSE 30" (19 x 19 BENJO, R6)</v>
      </c>
      <c r="D1793" s="133">
        <v>1683</v>
      </c>
      <c r="E1793" s="80">
        <v>10</v>
      </c>
      <c r="F1793" s="80" t="str">
        <v>PCS</v>
      </c>
      <c r="G1793" s="80" t="str">
        <v>OUTWARD</v>
      </c>
      <c r="H1793" s="96" t="str">
        <v>SHOP</v>
      </c>
    </row>
    <row r="1794" spans="1:8" x14ac:dyDescent="0.25">
      <c r="A1794" s="90">
        <v>45749</v>
      </c>
      <c r="B1794" s="91" t="str">
        <v>GK 2522</v>
      </c>
      <c r="C1794" s="92" t="str">
        <v>FLEXIBLE HOSE 36" (19 x 19 BENJO, R6)</v>
      </c>
      <c r="D1794" s="132">
        <v>1683</v>
      </c>
      <c r="E1794" s="92">
        <v>10</v>
      </c>
      <c r="F1794" s="92" t="str">
        <v>PCS</v>
      </c>
      <c r="G1794" s="92" t="str">
        <v>OUTWARD</v>
      </c>
      <c r="H1794" s="93" t="str">
        <v>SHOP</v>
      </c>
    </row>
    <row r="1795" spans="1:8" x14ac:dyDescent="0.25">
      <c r="A1795" s="94">
        <v>45749</v>
      </c>
      <c r="B1795" s="95" t="str">
        <v>GK 1155 A</v>
      </c>
      <c r="C1795" s="80" t="str">
        <v xml:space="preserve">FRONT STUB AXLE JOHN DEERE 5103 W/ARM (RH) </v>
      </c>
      <c r="D1795" s="133">
        <v>1683</v>
      </c>
      <c r="E1795" s="80">
        <v>1</v>
      </c>
      <c r="F1795" s="80" t="str">
        <v>PCS</v>
      </c>
      <c r="G1795" s="80" t="str">
        <v>OUTWARD</v>
      </c>
      <c r="H1795" s="96" t="str">
        <v>SHOP</v>
      </c>
    </row>
    <row r="1796" spans="1:8" x14ac:dyDescent="0.25">
      <c r="A1796" s="90">
        <v>45749</v>
      </c>
      <c r="B1796" s="91" t="str">
        <v>GK 236</v>
      </c>
      <c r="C1796" s="92" t="str">
        <v>BRAKE DISC PLATE ESCORTS 355</v>
      </c>
      <c r="D1796" s="132">
        <v>1683</v>
      </c>
      <c r="E1796" s="92">
        <v>10</v>
      </c>
      <c r="F1796" s="92" t="str">
        <v>PCS</v>
      </c>
      <c r="G1796" s="92" t="str">
        <v>OUTWARD</v>
      </c>
      <c r="H1796" s="93" t="str">
        <v>SHOP</v>
      </c>
    </row>
    <row r="1797" spans="1:8" x14ac:dyDescent="0.25">
      <c r="A1797" s="94">
        <v>45745</v>
      </c>
      <c r="B1797" s="95" t="str">
        <v>UN 1411/GK 902</v>
      </c>
      <c r="C1797" s="80" t="str">
        <v>FRONT WHEEL HUB MAHINDRA DI (4 HOLE) 48548-1988</v>
      </c>
      <c r="D1797" s="133">
        <v>1667</v>
      </c>
      <c r="E1797" s="80">
        <v>8</v>
      </c>
      <c r="F1797" s="80" t="str">
        <v>PCS</v>
      </c>
      <c r="G1797" s="80" t="str">
        <v>OUTWARD</v>
      </c>
      <c r="H1797" s="96" t="str">
        <v>RAJ TRACTORS</v>
      </c>
    </row>
    <row r="1798" spans="1:8" x14ac:dyDescent="0.25">
      <c r="A1798" s="90">
        <v>45745</v>
      </c>
      <c r="B1798" s="91" t="str">
        <v>UN 2066</v>
      </c>
      <c r="C1798" s="92" t="str">
        <v>DIFFERENTIAL GEAR KIT (SET OF 4)   YUVO</v>
      </c>
      <c r="D1798" s="132">
        <v>1667</v>
      </c>
      <c r="E1798" s="92">
        <v>2</v>
      </c>
      <c r="F1798" s="92" t="str">
        <v>PCS</v>
      </c>
      <c r="G1798" s="92" t="str">
        <v>OUTWARD</v>
      </c>
      <c r="H1798" s="93" t="str">
        <v>RAJ TRACTORS</v>
      </c>
    </row>
    <row r="1799" spans="1:8" x14ac:dyDescent="0.25">
      <c r="A1799" s="94">
        <v>45745</v>
      </c>
      <c r="B1799" s="95" t="str">
        <v>UN 2943</v>
      </c>
      <c r="C1799" s="80" t="str">
        <v xml:space="preserve">BONNET BEEDING EPDM INTER DI  </v>
      </c>
      <c r="D1799" s="133">
        <v>1667</v>
      </c>
      <c r="E1799" s="80">
        <v>42</v>
      </c>
      <c r="F1799" s="80" t="str">
        <v>PCS</v>
      </c>
      <c r="G1799" s="80" t="str">
        <v>OUTWARD</v>
      </c>
      <c r="H1799" s="96" t="str">
        <v>RAJ TRACTORS</v>
      </c>
    </row>
    <row r="1800" spans="1:8" x14ac:dyDescent="0.25">
      <c r="A1800" s="90">
        <v>45745</v>
      </c>
      <c r="B1800" s="91" t="str">
        <v>UN 2470</v>
      </c>
      <c r="C1800" s="92" t="str">
        <v xml:space="preserve">VALVE ISOLATOR SHUT-OPEN INTER DI  </v>
      </c>
      <c r="D1800" s="132">
        <v>1667</v>
      </c>
      <c r="E1800" s="92">
        <v>26</v>
      </c>
      <c r="F1800" s="92" t="str">
        <v>PCS</v>
      </c>
      <c r="G1800" s="92" t="str">
        <v>OUTWARD</v>
      </c>
      <c r="H1800" s="93" t="str">
        <v>RAJ TRACTORS</v>
      </c>
    </row>
    <row r="1801" spans="1:8" x14ac:dyDescent="0.25">
      <c r="A1801" s="94">
        <v>45745</v>
      </c>
      <c r="B1801" s="95" t="str">
        <v>GK 2411 A</v>
      </c>
      <c r="C1801" s="80" t="str">
        <v>TROLLEY PIPE 24''   EPDM (MALE + FEMALE)</v>
      </c>
      <c r="D1801" s="133">
        <v>1667</v>
      </c>
      <c r="E1801" s="80">
        <v>30</v>
      </c>
      <c r="F1801" s="80" t="str">
        <v>PCS</v>
      </c>
      <c r="G1801" s="80" t="str">
        <v>OUTWARD</v>
      </c>
      <c r="H1801" s="96" t="str">
        <v>RAJ TRACTORS</v>
      </c>
    </row>
    <row r="1802" spans="1:8" x14ac:dyDescent="0.25">
      <c r="A1802" s="90">
        <v>45745</v>
      </c>
      <c r="B1802" s="91" t="str">
        <v>GK 295</v>
      </c>
      <c r="C1802" s="92" t="str">
        <v>BRAKE SHOE WITH LINING HMT 2511</v>
      </c>
      <c r="D1802" s="132">
        <v>1666</v>
      </c>
      <c r="E1802" s="92">
        <v>50</v>
      </c>
      <c r="F1802" s="92" t="str">
        <v>PCS</v>
      </c>
      <c r="G1802" s="92" t="str">
        <v>OUTWARD</v>
      </c>
      <c r="H1802" s="93" t="str">
        <v>TIKU JI</v>
      </c>
    </row>
    <row r="1803" spans="1:8" x14ac:dyDescent="0.25">
      <c r="A1803" s="94">
        <v>45745</v>
      </c>
      <c r="B1803" s="95" t="str">
        <v>GK 236</v>
      </c>
      <c r="C1803" s="80" t="str">
        <v>BRAKE DISC PLATE ESCORTS 355</v>
      </c>
      <c r="D1803" s="133">
        <v>1666</v>
      </c>
      <c r="E1803" s="80">
        <v>40</v>
      </c>
      <c r="F1803" s="80" t="str">
        <v>SET</v>
      </c>
      <c r="G1803" s="80" t="str">
        <v>OUTWARD</v>
      </c>
      <c r="H1803" s="96" t="str">
        <v>TIKU JI</v>
      </c>
    </row>
    <row r="1804" spans="1:8" x14ac:dyDescent="0.25">
      <c r="A1804" s="90">
        <v>45745</v>
      </c>
      <c r="B1804" s="91" t="str">
        <v>UN 2627</v>
      </c>
      <c r="C1804" s="92" t="str">
        <v xml:space="preserve">LOWER LINK BRACKET RH FLAT INTER DI  </v>
      </c>
      <c r="D1804" s="132">
        <v>1666</v>
      </c>
      <c r="E1804" s="92">
        <v>6</v>
      </c>
      <c r="F1804" s="92" t="str">
        <v>PCS</v>
      </c>
      <c r="G1804" s="92" t="str">
        <v>OUTWARD</v>
      </c>
      <c r="H1804" s="93" t="str">
        <v>TIKU JI</v>
      </c>
    </row>
    <row r="1805" spans="1:8" x14ac:dyDescent="0.25">
      <c r="A1805" s="94">
        <v>45745</v>
      </c>
      <c r="B1805" s="95" t="str">
        <v>UN 2626</v>
      </c>
      <c r="C1805" s="80" t="str">
        <v xml:space="preserve">LOWER LINK BRACKET LH FLAT INTER DI  </v>
      </c>
      <c r="D1805" s="133">
        <v>1666</v>
      </c>
      <c r="E1805" s="80">
        <v>6</v>
      </c>
      <c r="F1805" s="80" t="str">
        <v>PCS</v>
      </c>
      <c r="G1805" s="80" t="str">
        <v>OUTWARD</v>
      </c>
      <c r="H1805" s="96" t="str">
        <v>TIKU JI</v>
      </c>
    </row>
    <row r="1806" spans="1:8" x14ac:dyDescent="0.25">
      <c r="A1806" s="90">
        <v>45745</v>
      </c>
      <c r="B1806" s="91" t="str">
        <v>UN 1440 A</v>
      </c>
      <c r="C1806" s="92" t="str">
        <v>STARING KNUCKLE ARM LH STEEL MKM</v>
      </c>
      <c r="D1806" s="132">
        <v>1666</v>
      </c>
      <c r="E1806" s="92">
        <v>8</v>
      </c>
      <c r="F1806" s="92" t="str">
        <v>PCS</v>
      </c>
      <c r="G1806" s="92" t="str">
        <v>OUTWARD</v>
      </c>
      <c r="H1806" s="93" t="str">
        <v>TIKU JI</v>
      </c>
    </row>
    <row r="1807" spans="1:8" x14ac:dyDescent="0.25">
      <c r="A1807" s="94">
        <v>45747</v>
      </c>
      <c r="B1807" s="95" t="str">
        <v>1P 4044 CTMMB</v>
      </c>
      <c r="C1807" s="80" t="str">
        <v>HYD PUMP MAHINDRA SINGLE</v>
      </c>
      <c r="D1807" s="133">
        <v>1675</v>
      </c>
      <c r="E1807" s="80">
        <v>36</v>
      </c>
      <c r="F1807" s="80" t="str">
        <v>PCS</v>
      </c>
      <c r="G1807" s="80" t="str">
        <v>OUTWARD</v>
      </c>
      <c r="H1807" s="96" t="str">
        <v>PREM MOTORS</v>
      </c>
    </row>
    <row r="1808" spans="1:8" x14ac:dyDescent="0.25">
      <c r="A1808" s="90">
        <v>45749</v>
      </c>
      <c r="B1808" s="91" t="str">
        <v>GK 235</v>
      </c>
      <c r="C1808" s="92" t="str">
        <v>BRAKE DISC PLATE EICHER</v>
      </c>
      <c r="D1808" s="132">
        <v>1683</v>
      </c>
      <c r="E1808" s="92">
        <v>10</v>
      </c>
      <c r="F1808" s="92" t="str">
        <v>PCS</v>
      </c>
      <c r="G1808" s="92" t="str">
        <v>OUTWARD</v>
      </c>
      <c r="H1808" s="93" t="str">
        <v>SHOP</v>
      </c>
    </row>
    <row r="1809" spans="1:8" x14ac:dyDescent="0.25">
      <c r="A1809" s="94">
        <v>45749</v>
      </c>
      <c r="B1809" s="95" t="str">
        <v>GK 226 A</v>
      </c>
      <c r="C1809" s="80" t="str">
        <v>BRAKE DISC PLATE SWARAJ 735 O/S</v>
      </c>
      <c r="D1809" s="133">
        <v>1683</v>
      </c>
      <c r="E1809" s="80">
        <v>10</v>
      </c>
      <c r="F1809" s="80" t="str">
        <v>PCS</v>
      </c>
      <c r="G1809" s="80" t="str">
        <v>OUTWARD</v>
      </c>
      <c r="H1809" s="96" t="str">
        <v>SHOP</v>
      </c>
    </row>
    <row r="1810" spans="1:8" x14ac:dyDescent="0.25">
      <c r="A1810" s="90">
        <v>45749</v>
      </c>
      <c r="B1810" s="91" t="str">
        <v>GK 261</v>
      </c>
      <c r="C1810" s="92" t="str">
        <v>BRAKE DISC SWARAJ 735 (Set of 4 Pcs.)</v>
      </c>
      <c r="D1810" s="132">
        <v>1683</v>
      </c>
      <c r="E1810" s="92">
        <v>10</v>
      </c>
      <c r="F1810" s="92" t="str">
        <v>SET</v>
      </c>
      <c r="G1810" s="92" t="str">
        <v>OUTWARD</v>
      </c>
      <c r="H1810" s="93" t="str">
        <v>SHOP</v>
      </c>
    </row>
    <row r="1811" spans="1:8" x14ac:dyDescent="0.25">
      <c r="A1811" s="94">
        <v>45749</v>
      </c>
      <c r="B1811" s="95" t="str">
        <v>UN 2987</v>
      </c>
      <c r="C1811" s="80" t="str">
        <v xml:space="preserve">MUDGUARD PAD THICK INTER  </v>
      </c>
      <c r="D1811" s="133">
        <v>1683</v>
      </c>
      <c r="E1811" s="80">
        <v>20</v>
      </c>
      <c r="F1811" s="80" t="str">
        <v>PCS</v>
      </c>
      <c r="G1811" s="80" t="str">
        <v>OUTWARD</v>
      </c>
      <c r="H1811" s="96" t="str">
        <v>SHOP</v>
      </c>
    </row>
    <row r="1812" spans="1:8" x14ac:dyDescent="0.25">
      <c r="A1812" s="90">
        <v>45749</v>
      </c>
      <c r="B1812" s="91" t="str">
        <v>UN 3426 A</v>
      </c>
      <c r="C1812" s="92" t="str">
        <v xml:space="preserve">COOLANT BOTTLE THREAD TYPE TURBO  </v>
      </c>
      <c r="D1812" s="132">
        <v>1683</v>
      </c>
      <c r="E1812" s="92">
        <v>20</v>
      </c>
      <c r="F1812" s="92" t="str">
        <v>PCS</v>
      </c>
      <c r="G1812" s="92" t="str">
        <v>OUTWARD</v>
      </c>
      <c r="H1812" s="93" t="str">
        <v>SHOP</v>
      </c>
    </row>
    <row r="1813" spans="1:8" x14ac:dyDescent="0.25">
      <c r="A1813" s="94">
        <v>45749</v>
      </c>
      <c r="B1813" s="95" t="str">
        <v>UN 2470</v>
      </c>
      <c r="C1813" s="80" t="str">
        <v xml:space="preserve">VALVE ISOLATOR SHUT-OPEN INTER DI  </v>
      </c>
      <c r="D1813" s="133">
        <v>1683</v>
      </c>
      <c r="E1813" s="80">
        <v>30</v>
      </c>
      <c r="F1813" s="80" t="str">
        <v>PCS</v>
      </c>
      <c r="G1813" s="80" t="str">
        <v>OUTWARD</v>
      </c>
      <c r="H1813" s="96" t="str">
        <v>SHOP</v>
      </c>
    </row>
    <row r="1814" spans="1:8" x14ac:dyDescent="0.25">
      <c r="A1814" s="90">
        <v>45749</v>
      </c>
      <c r="B1814" s="91" t="str">
        <v>UN 1616</v>
      </c>
      <c r="C1814" s="92" t="str">
        <v>SEAT SHOCKER PIN TYPE INTER DI</v>
      </c>
      <c r="D1814" s="132">
        <v>1683</v>
      </c>
      <c r="E1814" s="92">
        <v>10</v>
      </c>
      <c r="F1814" s="92" t="str">
        <v>PCS</v>
      </c>
      <c r="G1814" s="92" t="str">
        <v>OUTWARD</v>
      </c>
      <c r="H1814" s="93" t="str">
        <v>SHOP</v>
      </c>
    </row>
    <row r="1815" spans="1:8" x14ac:dyDescent="0.25">
      <c r="A1815" s="94">
        <v>45749</v>
      </c>
      <c r="B1815" s="95" t="str">
        <v>UN 2832</v>
      </c>
      <c r="C1815" s="80" t="str">
        <v xml:space="preserve">RADIATOR BOLT INTER  </v>
      </c>
      <c r="D1815" s="133">
        <v>1683</v>
      </c>
      <c r="E1815" s="80">
        <v>30</v>
      </c>
      <c r="F1815" s="80" t="str">
        <v>PCS</v>
      </c>
      <c r="G1815" s="80" t="str">
        <v>OUTWARD</v>
      </c>
      <c r="H1815" s="96" t="str">
        <v>SHOP</v>
      </c>
    </row>
    <row r="1816" spans="1:8" x14ac:dyDescent="0.25">
      <c r="A1816" s="90">
        <v>45749</v>
      </c>
      <c r="B1816" s="91" t="str">
        <v>1P 4044 CTMMB</v>
      </c>
      <c r="C1816" s="92" t="str">
        <v>HYD PUMP MAHINDRA SINGLE</v>
      </c>
      <c r="D1816" s="132">
        <v>1683</v>
      </c>
      <c r="E1816" s="92">
        <v>2</v>
      </c>
      <c r="F1816" s="92" t="str">
        <v>PCS</v>
      </c>
      <c r="G1816" s="92" t="str">
        <v>OUTWARD</v>
      </c>
      <c r="H1816" s="93" t="str">
        <v>SHOP</v>
      </c>
    </row>
    <row r="1817" spans="1:8" x14ac:dyDescent="0.25">
      <c r="A1817" s="94">
        <v>45749</v>
      </c>
      <c r="B1817" s="95" t="str">
        <v>1P 4066 4039 AOOOOB</v>
      </c>
      <c r="C1817" s="80" t="str">
        <v>HYD PUMP J.D</v>
      </c>
      <c r="D1817" s="133">
        <v>1683</v>
      </c>
      <c r="E1817" s="80">
        <v>2</v>
      </c>
      <c r="F1817" s="80" t="str">
        <v>PCS</v>
      </c>
      <c r="G1817" s="80" t="str">
        <v>OUTWARD</v>
      </c>
      <c r="H1817" s="96" t="str">
        <v>SHOP</v>
      </c>
    </row>
    <row r="1818" spans="1:8" x14ac:dyDescent="0.25">
      <c r="A1818" s="90">
        <v>45749</v>
      </c>
      <c r="B1818" s="91" t="str">
        <v>1P 4036 CTOOO</v>
      </c>
      <c r="C1818" s="92" t="str">
        <v xml:space="preserve">HYD PUMP EICHER WATER COOLED </v>
      </c>
      <c r="D1818" s="132">
        <v>1683</v>
      </c>
      <c r="E1818" s="92">
        <v>4</v>
      </c>
      <c r="F1818" s="92" t="str">
        <v>PCS</v>
      </c>
      <c r="G1818" s="92" t="str">
        <v>OUTWARD</v>
      </c>
      <c r="H1818" s="93" t="str">
        <v>SHOP</v>
      </c>
    </row>
    <row r="1819" spans="1:8" x14ac:dyDescent="0.25">
      <c r="A1819" s="94">
        <v>45749</v>
      </c>
      <c r="B1819" s="95" t="str">
        <v>1P 4036 ATOOO</v>
      </c>
      <c r="C1819" s="80" t="str">
        <v xml:space="preserve">HYD PUMP EICHER AIRCOOL </v>
      </c>
      <c r="D1819" s="133">
        <v>1683</v>
      </c>
      <c r="E1819" s="80">
        <v>2</v>
      </c>
      <c r="F1819" s="80" t="str">
        <v>PCS</v>
      </c>
      <c r="G1819" s="80" t="str">
        <v>OUTWARD</v>
      </c>
      <c r="H1819" s="96" t="str">
        <v>SHOP</v>
      </c>
    </row>
    <row r="1820" spans="1:8" x14ac:dyDescent="0.25">
      <c r="A1820" s="90">
        <v>45749</v>
      </c>
      <c r="B1820" s="91" t="str">
        <v>UN 3149</v>
      </c>
      <c r="C1820" s="92" t="str">
        <v xml:space="preserve">PTO CIRCLIP INTER  </v>
      </c>
      <c r="D1820" s="132">
        <v>1678</v>
      </c>
      <c r="E1820" s="92">
        <v>24</v>
      </c>
      <c r="F1820" s="92" t="str">
        <v>PCS</v>
      </c>
      <c r="G1820" s="92" t="str">
        <v>OUTWARD</v>
      </c>
      <c r="H1820" s="93" t="str">
        <v>ATUL JI SAGAR</v>
      </c>
    </row>
    <row r="1821" spans="1:8" x14ac:dyDescent="0.25">
      <c r="A1821" s="94">
        <v>45749</v>
      </c>
      <c r="B1821" s="95" t="str">
        <v>UN 3144</v>
      </c>
      <c r="C1821" s="80" t="str">
        <v xml:space="preserve">GEAR BOX CIRCLIP SET OF 2 (O.E) SARPANCH  </v>
      </c>
      <c r="D1821" s="133">
        <v>1678</v>
      </c>
      <c r="E1821" s="80">
        <v>24</v>
      </c>
      <c r="F1821" s="80" t="str">
        <v>SET</v>
      </c>
      <c r="G1821" s="80" t="str">
        <v>OUTWARD</v>
      </c>
      <c r="H1821" s="96" t="str">
        <v>ATUL JI SAGAR</v>
      </c>
    </row>
    <row r="1822" spans="1:8" x14ac:dyDescent="0.25">
      <c r="A1822" s="90">
        <v>45749</v>
      </c>
      <c r="B1822" s="91" t="str">
        <v>UN 3325</v>
      </c>
      <c r="C1822" s="92" t="str">
        <v xml:space="preserve">HYDRAULIC FRICTION WASHER INTER  </v>
      </c>
      <c r="D1822" s="132">
        <v>1678</v>
      </c>
      <c r="E1822" s="92">
        <v>12</v>
      </c>
      <c r="F1822" s="92" t="str">
        <v>PCS</v>
      </c>
      <c r="G1822" s="92" t="str">
        <v>OUTWARD</v>
      </c>
      <c r="H1822" s="93" t="str">
        <v>ATUL JI SAGAR</v>
      </c>
    </row>
    <row r="1823" spans="1:8" x14ac:dyDescent="0.25">
      <c r="A1823" s="94">
        <v>45749</v>
      </c>
      <c r="B1823" s="95" t="str">
        <v>UN 3324</v>
      </c>
      <c r="C1823" s="80" t="str">
        <v xml:space="preserve">HYDRAULIC BRASS WASHER INTER  </v>
      </c>
      <c r="D1823" s="133">
        <v>1678</v>
      </c>
      <c r="E1823" s="80">
        <v>24</v>
      </c>
      <c r="F1823" s="80" t="str">
        <v>PCS</v>
      </c>
      <c r="G1823" s="80" t="str">
        <v>OUTWARD</v>
      </c>
      <c r="H1823" s="96" t="str">
        <v>ATUL JI SAGAR</v>
      </c>
    </row>
    <row r="1824" spans="1:8" x14ac:dyDescent="0.25">
      <c r="A1824" s="90">
        <v>45749</v>
      </c>
      <c r="B1824" s="91" t="str">
        <v>UN 1806</v>
      </c>
      <c r="C1824" s="92" t="str">
        <v>GEAR GUIDE PLATE NST</v>
      </c>
      <c r="D1824" s="132">
        <v>1678</v>
      </c>
      <c r="E1824" s="92">
        <v>10</v>
      </c>
      <c r="F1824" s="92" t="str">
        <v>PCS</v>
      </c>
      <c r="G1824" s="92" t="str">
        <v>OUTWARD</v>
      </c>
      <c r="H1824" s="93" t="str">
        <v>ATUL JI SAGAR</v>
      </c>
    </row>
    <row r="1825" spans="1:8" x14ac:dyDescent="0.25">
      <c r="A1825" s="94">
        <v>45749</v>
      </c>
      <c r="B1825" s="95" t="str">
        <v>UN 1421</v>
      </c>
      <c r="C1825" s="80" t="str">
        <v>FRONT WHEEL RETAINER INTER DI</v>
      </c>
      <c r="D1825" s="133">
        <v>1678</v>
      </c>
      <c r="E1825" s="80">
        <v>50</v>
      </c>
      <c r="F1825" s="80" t="str">
        <v>PCS</v>
      </c>
      <c r="G1825" s="80" t="str">
        <v>OUTWARD</v>
      </c>
      <c r="H1825" s="96" t="str">
        <v>ATUL JI SAGAR</v>
      </c>
    </row>
    <row r="1826" spans="1:8" x14ac:dyDescent="0.25">
      <c r="A1826" s="90">
        <v>45749</v>
      </c>
      <c r="B1826" s="91" t="str">
        <v>GK 844</v>
      </c>
      <c r="C1826" s="92" t="str">
        <v>STG SHAFT FORD 3610/ FT 60 RANE TYPE (FULL NUT) 660 MM</v>
      </c>
      <c r="D1826" s="132">
        <v>1678</v>
      </c>
      <c r="E1826" s="92">
        <v>3</v>
      </c>
      <c r="F1826" s="92" t="str">
        <v>PCS</v>
      </c>
      <c r="G1826" s="92" t="str">
        <v>OUTWARD</v>
      </c>
      <c r="H1826" s="93" t="str">
        <v>ATUL JI SAGAR</v>
      </c>
    </row>
    <row r="1827" spans="1:8" x14ac:dyDescent="0.25">
      <c r="A1827" s="94">
        <v>45749</v>
      </c>
      <c r="B1827" s="95" t="str">
        <v>UN 1562</v>
      </c>
      <c r="C1827" s="80" t="str">
        <v>STARING ASSEMBLY 63° INTER DI N/M</v>
      </c>
      <c r="D1827" s="133">
        <v>1678</v>
      </c>
      <c r="E1827" s="80">
        <v>1</v>
      </c>
      <c r="F1827" s="80" t="str">
        <v>PCS</v>
      </c>
      <c r="G1827" s="80" t="str">
        <v>OUTWARD</v>
      </c>
      <c r="H1827" s="96" t="str">
        <v>ATUL JI SAGAR</v>
      </c>
    </row>
    <row r="1828" spans="1:8" x14ac:dyDescent="0.25">
      <c r="A1828" s="90">
        <v>45749</v>
      </c>
      <c r="B1828" s="91" t="str">
        <v>UN 1561</v>
      </c>
      <c r="C1828" s="92" t="str">
        <v>STARING ASSEMBLYCASTING INTER DI</v>
      </c>
      <c r="D1828" s="132">
        <v>1678</v>
      </c>
      <c r="E1828" s="92">
        <v>3</v>
      </c>
      <c r="F1828" s="92" t="str">
        <v>PCS</v>
      </c>
      <c r="G1828" s="92" t="str">
        <v>OUTWARD</v>
      </c>
      <c r="H1828" s="93" t="str">
        <v>ATUL JI SAGAR</v>
      </c>
    </row>
    <row r="1829" spans="1:8" x14ac:dyDescent="0.25">
      <c r="A1829" s="94">
        <v>45749</v>
      </c>
      <c r="B1829" s="95">
        <v>11333424</v>
      </c>
      <c r="C1829" s="80" t="str">
        <v>STG CONTROL UNIT ARJUN (NEW) (VSP 80)</v>
      </c>
      <c r="D1829" s="133">
        <v>1678</v>
      </c>
      <c r="E1829" s="80">
        <v>2</v>
      </c>
      <c r="F1829" s="80" t="str">
        <v>PCS</v>
      </c>
      <c r="G1829" s="80" t="str">
        <v>OUTWARD</v>
      </c>
      <c r="H1829" s="96" t="str">
        <v>ATUL JI SAGAR</v>
      </c>
    </row>
    <row r="1830" spans="1:8" x14ac:dyDescent="0.25">
      <c r="A1830" s="90">
        <v>45745</v>
      </c>
      <c r="B1830" s="91" t="str">
        <v>GK 600 B</v>
      </c>
      <c r="C1830" s="92" t="str">
        <v>TIE ROD END SWARAJ 855 (H.D)  FRONT (SET OF 2)</v>
      </c>
      <c r="D1830" s="132">
        <v>0</v>
      </c>
      <c r="E1830" s="92">
        <v>14</v>
      </c>
      <c r="F1830" s="92" t="str">
        <v>PCS</v>
      </c>
      <c r="G1830" s="92" t="str">
        <v>INWARD</v>
      </c>
      <c r="H1830" s="93">
        <v>0</v>
      </c>
    </row>
    <row r="1831" spans="1:8" x14ac:dyDescent="0.25">
      <c r="A1831" s="94">
        <v>45745</v>
      </c>
      <c r="B1831" s="95" t="str">
        <v>UN 1386</v>
      </c>
      <c r="C1831" s="80" t="str">
        <v>STAY ROD BALL INTER</v>
      </c>
      <c r="D1831" s="133" t="str">
        <v/>
      </c>
      <c r="E1831" s="80">
        <v>1</v>
      </c>
      <c r="F1831" s="80" t="str">
        <v>SET</v>
      </c>
      <c r="G1831" s="80" t="str">
        <v>INWARD</v>
      </c>
      <c r="H1831" s="96" t="str">
        <v/>
      </c>
    </row>
    <row r="1832" spans="1:8" x14ac:dyDescent="0.25">
      <c r="A1832" s="90">
        <v>45745</v>
      </c>
      <c r="B1832" s="91" t="str">
        <v>UN 1387</v>
      </c>
      <c r="C1832" s="92" t="str">
        <v>STAY ROD BALL THICK 585 DI</v>
      </c>
      <c r="D1832" s="132" t="str">
        <v/>
      </c>
      <c r="E1832" s="92">
        <v>1</v>
      </c>
      <c r="F1832" s="92" t="str">
        <v>SET</v>
      </c>
      <c r="G1832" s="92" t="str">
        <v>INWARD</v>
      </c>
      <c r="H1832" s="93" t="str">
        <v/>
      </c>
    </row>
    <row r="1833" spans="1:8" x14ac:dyDescent="0.25">
      <c r="A1833" s="94">
        <v>45745</v>
      </c>
      <c r="B1833" s="95" t="str">
        <v>UN 1360</v>
      </c>
      <c r="C1833" s="80" t="str">
        <v>DIESEL TANK TEA INTER DI</v>
      </c>
      <c r="D1833" s="133" t="str">
        <v/>
      </c>
      <c r="E1833" s="80">
        <v>6</v>
      </c>
      <c r="F1833" s="80" t="str">
        <v>PCS</v>
      </c>
      <c r="G1833" s="80" t="str">
        <v>INWARD</v>
      </c>
      <c r="H1833" s="96" t="str">
        <v/>
      </c>
    </row>
    <row r="1834" spans="1:8" x14ac:dyDescent="0.25">
      <c r="A1834" s="90">
        <v>45745</v>
      </c>
      <c r="B1834" s="91" t="str">
        <v>GK 1157</v>
      </c>
      <c r="C1834" s="92" t="str">
        <v>FRONT STUB AXLE JOHN DEERE KRISH</v>
      </c>
      <c r="D1834" s="132" t="str">
        <v/>
      </c>
      <c r="E1834" s="92">
        <v>2</v>
      </c>
      <c r="F1834" s="92" t="str">
        <v>PCS</v>
      </c>
      <c r="G1834" s="92" t="str">
        <v>INWARD</v>
      </c>
      <c r="H1834" s="93" t="str">
        <v/>
      </c>
    </row>
    <row r="1835" spans="1:8" x14ac:dyDescent="0.25">
      <c r="A1835" s="94">
        <v>45745</v>
      </c>
      <c r="B1835" s="95" t="str">
        <v>UN 1881 C</v>
      </c>
      <c r="C1835" s="80" t="str">
        <v>DIFFERENTIAL PIN 020 INTER DI</v>
      </c>
      <c r="D1835" s="133" t="str">
        <v/>
      </c>
      <c r="E1835" s="80">
        <v>1</v>
      </c>
      <c r="F1835" s="80" t="str">
        <v>PCS</v>
      </c>
      <c r="G1835" s="80" t="str">
        <v>INWARD</v>
      </c>
      <c r="H1835" s="96" t="str">
        <v/>
      </c>
    </row>
    <row r="1836" spans="1:8" x14ac:dyDescent="0.25">
      <c r="A1836" s="90">
        <v>45745</v>
      </c>
      <c r="B1836" s="91" t="str">
        <v>UN 1881 B</v>
      </c>
      <c r="C1836" s="92" t="str">
        <v>DIFFERENTIAL PIN 010 INTER DI</v>
      </c>
      <c r="D1836" s="132" t="str">
        <v/>
      </c>
      <c r="E1836" s="92">
        <v>1</v>
      </c>
      <c r="F1836" s="92" t="str">
        <v>PCS</v>
      </c>
      <c r="G1836" s="92" t="str">
        <v>INWARD</v>
      </c>
      <c r="H1836" s="93" t="str">
        <v/>
      </c>
    </row>
    <row r="1837" spans="1:8" x14ac:dyDescent="0.25">
      <c r="A1837" s="94">
        <v>45745</v>
      </c>
      <c r="B1837" s="95" t="str">
        <v>UN 3338 A</v>
      </c>
      <c r="C1837" s="80" t="str">
        <v xml:space="preserve">HYD. PLUNGER WASHER (BIG) YUVO  </v>
      </c>
      <c r="D1837" s="133" t="str">
        <v/>
      </c>
      <c r="E1837" s="80">
        <v>13</v>
      </c>
      <c r="F1837" s="80" t="str">
        <v>PCS</v>
      </c>
      <c r="G1837" s="80" t="str">
        <v>INWARD</v>
      </c>
      <c r="H1837" s="96" t="str">
        <v/>
      </c>
    </row>
    <row r="1838" spans="1:8" x14ac:dyDescent="0.25">
      <c r="A1838" s="90">
        <v>45745</v>
      </c>
      <c r="B1838" s="91" t="str">
        <v>UN 1442 A</v>
      </c>
      <c r="C1838" s="92" t="str">
        <v>STARING KNUCKLE ARM LH ARJUN</v>
      </c>
      <c r="D1838" s="132" t="str">
        <v/>
      </c>
      <c r="E1838" s="92">
        <v>10</v>
      </c>
      <c r="F1838" s="92" t="str">
        <v>PCS</v>
      </c>
      <c r="G1838" s="92" t="str">
        <v>INWARD</v>
      </c>
      <c r="H1838" s="93" t="str">
        <v/>
      </c>
    </row>
    <row r="1839" spans="1:8" x14ac:dyDescent="0.25">
      <c r="A1839" s="94">
        <v>45745</v>
      </c>
      <c r="B1839" s="95" t="str">
        <v>UN 1442</v>
      </c>
      <c r="C1839" s="80" t="str">
        <v>STARING KNUCKLE ARM RH ARJUN</v>
      </c>
      <c r="D1839" s="133" t="str">
        <v/>
      </c>
      <c r="E1839" s="80">
        <v>7</v>
      </c>
      <c r="F1839" s="80" t="str">
        <v>PCS</v>
      </c>
      <c r="G1839" s="80" t="str">
        <v>INWARD</v>
      </c>
      <c r="H1839" s="96" t="str">
        <v/>
      </c>
    </row>
    <row r="1840" spans="1:8" x14ac:dyDescent="0.25">
      <c r="A1840" s="90">
        <v>45745</v>
      </c>
      <c r="B1840" s="91" t="str">
        <v>UN 2588</v>
      </c>
      <c r="C1840" s="92" t="str">
        <v>TOP LINK PIN YUVO SMALL COLLAR</v>
      </c>
      <c r="D1840" s="132" t="str">
        <v/>
      </c>
      <c r="E1840" s="92">
        <v>1</v>
      </c>
      <c r="F1840" s="92" t="str">
        <v>PCS</v>
      </c>
      <c r="G1840" s="92" t="str">
        <v>INWARD</v>
      </c>
      <c r="H1840" s="93" t="str">
        <v/>
      </c>
    </row>
    <row r="1841" spans="1:8" x14ac:dyDescent="0.25">
      <c r="A1841" s="94">
        <v>45745</v>
      </c>
      <c r="B1841" s="95" t="str">
        <v>UN 1436</v>
      </c>
      <c r="C1841" s="80" t="str">
        <v>FRONT WHEEL COLLAR INTER DI</v>
      </c>
      <c r="D1841" s="133" t="str">
        <v/>
      </c>
      <c r="E1841" s="80">
        <v>3</v>
      </c>
      <c r="F1841" s="80" t="str">
        <v>PCS</v>
      </c>
      <c r="G1841" s="80" t="str">
        <v>INWARD</v>
      </c>
      <c r="H1841" s="96" t="str">
        <v/>
      </c>
    </row>
    <row r="1842" spans="1:8" x14ac:dyDescent="0.25">
      <c r="A1842" s="90">
        <v>45745</v>
      </c>
      <c r="B1842" s="91" t="str">
        <v>UN 2808</v>
      </c>
      <c r="C1842" s="92" t="str">
        <v xml:space="preserve">FRONT WEIGHT BOLT 6" (THICK) INTER DI  </v>
      </c>
      <c r="D1842" s="132" t="str">
        <v/>
      </c>
      <c r="E1842" s="92">
        <v>6</v>
      </c>
      <c r="F1842" s="92" t="str">
        <v>PCS</v>
      </c>
      <c r="G1842" s="92" t="str">
        <v>INWARD</v>
      </c>
      <c r="H1842" s="93" t="str">
        <v/>
      </c>
    </row>
    <row r="1843" spans="1:8" x14ac:dyDescent="0.25">
      <c r="A1843" s="94">
        <v>45745</v>
      </c>
      <c r="B1843" s="95" t="str">
        <v>UN 2631</v>
      </c>
      <c r="C1843" s="80" t="str">
        <v xml:space="preserve">LOWER LINK BRACKET RH NST  </v>
      </c>
      <c r="D1843" s="133" t="str">
        <v/>
      </c>
      <c r="E1843" s="80">
        <v>2</v>
      </c>
      <c r="F1843" s="80" t="str">
        <v>PCS</v>
      </c>
      <c r="G1843" s="80" t="str">
        <v>INWARD</v>
      </c>
      <c r="H1843" s="96" t="str">
        <v/>
      </c>
    </row>
    <row r="1844" spans="1:8" x14ac:dyDescent="0.25">
      <c r="A1844" s="90">
        <v>45745</v>
      </c>
      <c r="B1844" s="91" t="str">
        <v>UN 2630</v>
      </c>
      <c r="C1844" s="92" t="str">
        <v xml:space="preserve">LOWER LINK BRACKET LH NST  </v>
      </c>
      <c r="D1844" s="132" t="str">
        <v/>
      </c>
      <c r="E1844" s="92">
        <v>3</v>
      </c>
      <c r="F1844" s="92" t="str">
        <v>PCS</v>
      </c>
      <c r="G1844" s="92" t="str">
        <v>INWARD</v>
      </c>
      <c r="H1844" s="93" t="str">
        <v/>
      </c>
    </row>
    <row r="1845" spans="1:8" x14ac:dyDescent="0.25">
      <c r="A1845" s="94">
        <v>45745</v>
      </c>
      <c r="B1845" s="95" t="str">
        <v>UN 2786</v>
      </c>
      <c r="C1845" s="80" t="str">
        <v xml:space="preserve">BREAK DISC BOLT INTER  </v>
      </c>
      <c r="D1845" s="133" t="str">
        <v/>
      </c>
      <c r="E1845" s="80">
        <v>16</v>
      </c>
      <c r="F1845" s="80" t="str">
        <v>PCS</v>
      </c>
      <c r="G1845" s="80" t="str">
        <v>INWARD</v>
      </c>
      <c r="H1845" s="96" t="str">
        <v/>
      </c>
    </row>
    <row r="1846" spans="1:8" x14ac:dyDescent="0.25">
      <c r="A1846" s="90">
        <v>45745</v>
      </c>
      <c r="B1846" s="91" t="str">
        <v>UN 2625</v>
      </c>
      <c r="C1846" s="92" t="str">
        <v xml:space="preserve">BRACKET PIN NOVO  </v>
      </c>
      <c r="D1846" s="132" t="str">
        <v/>
      </c>
      <c r="E1846" s="92">
        <v>1</v>
      </c>
      <c r="F1846" s="92" t="str">
        <v>PCS</v>
      </c>
      <c r="G1846" s="92" t="str">
        <v>INWARD</v>
      </c>
      <c r="H1846" s="93" t="str">
        <v/>
      </c>
    </row>
    <row r="1847" spans="1:8" x14ac:dyDescent="0.25">
      <c r="A1847" s="94">
        <v>45745</v>
      </c>
      <c r="B1847" s="95" t="str">
        <v>UN 2624</v>
      </c>
      <c r="C1847" s="80" t="str">
        <v xml:space="preserve">BRACKET PIN YUVO  </v>
      </c>
      <c r="D1847" s="133" t="str">
        <v/>
      </c>
      <c r="E1847" s="80">
        <v>5</v>
      </c>
      <c r="F1847" s="80" t="str">
        <v>PCS</v>
      </c>
      <c r="G1847" s="80" t="str">
        <v>INWARD</v>
      </c>
      <c r="H1847" s="96" t="str">
        <v/>
      </c>
    </row>
    <row r="1848" spans="1:8" x14ac:dyDescent="0.25">
      <c r="A1848" s="90">
        <v>45745</v>
      </c>
      <c r="B1848" s="91" t="str">
        <v>UN 2003</v>
      </c>
      <c r="C1848" s="92" t="str">
        <v>BREAK ADJUSTOR NST</v>
      </c>
      <c r="D1848" s="132" t="str">
        <v/>
      </c>
      <c r="E1848" s="92">
        <v>68</v>
      </c>
      <c r="F1848" s="92" t="str">
        <v>PCS</v>
      </c>
      <c r="G1848" s="92" t="str">
        <v>INWARD</v>
      </c>
      <c r="H1848" s="93" t="str">
        <v/>
      </c>
    </row>
    <row r="1849" spans="1:8" x14ac:dyDescent="0.25">
      <c r="A1849" s="94">
        <v>45745</v>
      </c>
      <c r="B1849" s="95" t="str">
        <v>UN 1887</v>
      </c>
      <c r="C1849" s="80" t="str">
        <v>DIFFERENTIAL PIN (SET OF 3) YUVO</v>
      </c>
      <c r="D1849" s="133" t="str">
        <v/>
      </c>
      <c r="E1849" s="80">
        <v>1</v>
      </c>
      <c r="F1849" s="80" t="str">
        <v>PCS</v>
      </c>
      <c r="G1849" s="80" t="str">
        <v>INWARD</v>
      </c>
      <c r="H1849" s="96" t="str">
        <v/>
      </c>
    </row>
    <row r="1850" spans="1:8" x14ac:dyDescent="0.25">
      <c r="A1850" s="90">
        <v>45745</v>
      </c>
      <c r="B1850" s="91" t="str">
        <v>UN 1963A</v>
      </c>
      <c r="C1850" s="92" t="str">
        <v>BREAK HOUSING RH (COMPLETE) INTER DI</v>
      </c>
      <c r="D1850" s="132" t="str">
        <v/>
      </c>
      <c r="E1850" s="92">
        <v>2</v>
      </c>
      <c r="F1850" s="92" t="str">
        <v>PCS</v>
      </c>
      <c r="G1850" s="92" t="str">
        <v>INWARD</v>
      </c>
      <c r="H1850" s="93" t="str">
        <v/>
      </c>
    </row>
    <row r="1851" spans="1:8" x14ac:dyDescent="0.25">
      <c r="A1851" s="94">
        <v>45748</v>
      </c>
      <c r="B1851" s="95" t="str">
        <v>UN 1633 A</v>
      </c>
      <c r="C1851" s="80" t="str">
        <v>DELUXE SEAT (BIG) INTER</v>
      </c>
      <c r="D1851" s="133">
        <v>1671</v>
      </c>
      <c r="E1851" s="80">
        <v>2</v>
      </c>
      <c r="F1851" s="80" t="str">
        <v>PCS</v>
      </c>
      <c r="G1851" s="80" t="str">
        <v>OUTWARD</v>
      </c>
      <c r="H1851" s="96" t="str">
        <v>SAI RAM AUTOMOBILES</v>
      </c>
    </row>
    <row r="1852" spans="1:8" x14ac:dyDescent="0.25">
      <c r="A1852" s="90">
        <v>45748</v>
      </c>
      <c r="B1852" s="91" t="str">
        <v>GK 1589</v>
      </c>
      <c r="C1852" s="92" t="str">
        <v>REAR WHEEL BOLT SWARAJ 855  BIG NUT 16 MM</v>
      </c>
      <c r="D1852" s="132">
        <v>1671</v>
      </c>
      <c r="E1852" s="92">
        <v>60</v>
      </c>
      <c r="F1852" s="92" t="str">
        <v>PCS</v>
      </c>
      <c r="G1852" s="92" t="str">
        <v>OUTWARD</v>
      </c>
      <c r="H1852" s="93" t="str">
        <v>SAI RAM AUTOMOBILES</v>
      </c>
    </row>
    <row r="1853" spans="1:8" x14ac:dyDescent="0.25">
      <c r="A1853" s="94">
        <v>45748</v>
      </c>
      <c r="B1853" s="95" t="str">
        <v>GK 762 / UN 1574</v>
      </c>
      <c r="C1853" s="80" t="str">
        <v>STG SHAFT MKM/TURBO 736 MM</v>
      </c>
      <c r="D1853" s="133">
        <v>1671</v>
      </c>
      <c r="E1853" s="80">
        <v>2</v>
      </c>
      <c r="F1853" s="80" t="str">
        <v>PCS</v>
      </c>
      <c r="G1853" s="80" t="str">
        <v>OUTWARD</v>
      </c>
      <c r="H1853" s="96" t="str">
        <v>SAI RAM AUTOMOBILES</v>
      </c>
    </row>
    <row r="1854" spans="1:8" x14ac:dyDescent="0.25">
      <c r="A1854" s="90">
        <v>45748</v>
      </c>
      <c r="B1854" s="91" t="str">
        <v>DIESEL PIPE JD 10MM</v>
      </c>
      <c r="C1854" s="92" t="str">
        <v>DIESEL PIPE JD 10MM</v>
      </c>
      <c r="D1854" s="132">
        <v>1671</v>
      </c>
      <c r="E1854" s="92">
        <v>5</v>
      </c>
      <c r="F1854" s="92" t="str">
        <v>PCS</v>
      </c>
      <c r="G1854" s="92" t="str">
        <v>OUTWARD</v>
      </c>
      <c r="H1854" s="93" t="str">
        <v>SAI RAM AUTOMOBILES</v>
      </c>
    </row>
    <row r="1855" spans="1:8" x14ac:dyDescent="0.25">
      <c r="A1855" s="94">
        <v>45748</v>
      </c>
      <c r="B1855" s="95" t="str">
        <v>DIESEL PIPE 8MM JD</v>
      </c>
      <c r="C1855" s="80" t="str">
        <v>DIESEL PIPE 8MM JD</v>
      </c>
      <c r="D1855" s="133">
        <v>1671</v>
      </c>
      <c r="E1855" s="80">
        <v>5</v>
      </c>
      <c r="F1855" s="80" t="str">
        <v>PCS</v>
      </c>
      <c r="G1855" s="80" t="str">
        <v>OUTWARD</v>
      </c>
      <c r="H1855" s="96" t="str">
        <v>SAI RAM AUTOMOBILES</v>
      </c>
    </row>
    <row r="1856" spans="1:8" x14ac:dyDescent="0.25">
      <c r="A1856" s="90">
        <v>45748</v>
      </c>
      <c r="B1856" s="91" t="str">
        <v>UN 1678 A</v>
      </c>
      <c r="C1856" s="92" t="str">
        <v>TOOL BOX (POPULAR) INTER DI</v>
      </c>
      <c r="D1856" s="132">
        <v>1671</v>
      </c>
      <c r="E1856" s="92">
        <v>8</v>
      </c>
      <c r="F1856" s="92" t="str">
        <v>PCS</v>
      </c>
      <c r="G1856" s="92" t="str">
        <v>OUTWARD</v>
      </c>
      <c r="H1856" s="93" t="str">
        <v>SAI RAM AUTOMOBILES</v>
      </c>
    </row>
    <row r="1857" spans="1:8" x14ac:dyDescent="0.25">
      <c r="A1857" s="94">
        <v>45748</v>
      </c>
      <c r="B1857" s="95" t="str">
        <v>UN 1678 B</v>
      </c>
      <c r="C1857" s="80" t="str">
        <v>TOOL BOX (POPULAR) ARJUN</v>
      </c>
      <c r="D1857" s="133">
        <v>1671</v>
      </c>
      <c r="E1857" s="80">
        <v>4</v>
      </c>
      <c r="F1857" s="80" t="str">
        <v>PCS</v>
      </c>
      <c r="G1857" s="80" t="str">
        <v>OUTWARD</v>
      </c>
      <c r="H1857" s="96" t="str">
        <v>SAI RAM AUTOMOBILES</v>
      </c>
    </row>
    <row r="1858" spans="1:8" x14ac:dyDescent="0.25">
      <c r="A1858" s="90">
        <v>45748</v>
      </c>
      <c r="B1858" s="91" t="str">
        <v>TOP LINK HANGER JD BIG</v>
      </c>
      <c r="C1858" s="92" t="str">
        <v>TOP LINK HANGER JD BIG</v>
      </c>
      <c r="D1858" s="132">
        <v>1671</v>
      </c>
      <c r="E1858" s="92">
        <v>10</v>
      </c>
      <c r="F1858" s="92" t="str">
        <v>SET</v>
      </c>
      <c r="G1858" s="92" t="str">
        <v>OUTWARD</v>
      </c>
      <c r="H1858" s="93" t="str">
        <v>SAI RAM AUTOMOBILES</v>
      </c>
    </row>
    <row r="1859" spans="1:8" x14ac:dyDescent="0.25">
      <c r="A1859" s="94">
        <v>45748</v>
      </c>
      <c r="B1859" s="95" t="str">
        <v>GK 2413</v>
      </c>
      <c r="C1859" s="80" t="str">
        <v>TROLLEY PIPE 50''   EPDM (MALE + FEMALE)</v>
      </c>
      <c r="D1859" s="133">
        <v>1671</v>
      </c>
      <c r="E1859" s="80">
        <v>50</v>
      </c>
      <c r="F1859" s="80" t="str">
        <v>PCS</v>
      </c>
      <c r="G1859" s="80" t="str">
        <v>OUTWARD</v>
      </c>
      <c r="H1859" s="96" t="str">
        <v>SAI RAM AUTOMOBILES</v>
      </c>
    </row>
    <row r="1860" spans="1:8" x14ac:dyDescent="0.25">
      <c r="A1860" s="90">
        <v>45748</v>
      </c>
      <c r="B1860" s="91" t="str">
        <v>GK 2431 A</v>
      </c>
      <c r="C1860" s="92" t="str">
        <v>TROLLEY PIPE MALE + BENJO T 36'' EPDM</v>
      </c>
      <c r="D1860" s="132">
        <v>1671</v>
      </c>
      <c r="E1860" s="92">
        <v>20</v>
      </c>
      <c r="F1860" s="92" t="str">
        <v>PCS</v>
      </c>
      <c r="G1860" s="92" t="str">
        <v>OUTWARD</v>
      </c>
      <c r="H1860" s="93" t="str">
        <v>SAI RAM AUTOMOBILES</v>
      </c>
    </row>
    <row r="1861" spans="1:8" x14ac:dyDescent="0.25">
      <c r="A1861" s="94">
        <v>45748</v>
      </c>
      <c r="B1861" s="95" t="str">
        <v>GK 2422</v>
      </c>
      <c r="C1861" s="80" t="str">
        <v>TROLLEY PIPE 40''   EPDM WITH SPRING</v>
      </c>
      <c r="D1861" s="133">
        <v>1671</v>
      </c>
      <c r="E1861" s="80">
        <v>50</v>
      </c>
      <c r="F1861" s="80" t="str">
        <v>PCS</v>
      </c>
      <c r="G1861" s="80" t="str">
        <v>OUTWARD</v>
      </c>
      <c r="H1861" s="96" t="str">
        <v>SAI RAM AUTOMOBILES</v>
      </c>
    </row>
    <row r="1862" spans="1:8" x14ac:dyDescent="0.25">
      <c r="A1862" s="90">
        <v>45748</v>
      </c>
      <c r="B1862" s="91" t="str">
        <v>GK 2412</v>
      </c>
      <c r="C1862" s="92" t="str">
        <v>TROLLEY PIPE 40''   EPDM (MALE + FEMALE)</v>
      </c>
      <c r="D1862" s="132">
        <v>1671</v>
      </c>
      <c r="E1862" s="92">
        <v>50</v>
      </c>
      <c r="F1862" s="92" t="str">
        <v>PCS</v>
      </c>
      <c r="G1862" s="92" t="str">
        <v>OUTWARD</v>
      </c>
      <c r="H1862" s="93" t="str">
        <v>SAI RAM AUTOMOBILES</v>
      </c>
    </row>
    <row r="1863" spans="1:8" x14ac:dyDescent="0.25">
      <c r="A1863" s="94">
        <v>45748</v>
      </c>
      <c r="B1863" s="95" t="str">
        <v>GK 2411</v>
      </c>
      <c r="C1863" s="80" t="str">
        <v>TROLLEY PIPE 20''   EPDM (MALE + FEMALE)</v>
      </c>
      <c r="D1863" s="133">
        <v>1671</v>
      </c>
      <c r="E1863" s="80">
        <v>60</v>
      </c>
      <c r="F1863" s="80" t="str">
        <v>PCS</v>
      </c>
      <c r="G1863" s="80" t="str">
        <v>OUTWARD</v>
      </c>
      <c r="H1863" s="96" t="str">
        <v>SAI RAM AUTOMOBILES</v>
      </c>
    </row>
    <row r="1864" spans="1:8" x14ac:dyDescent="0.25">
      <c r="A1864" s="90">
        <v>45748</v>
      </c>
      <c r="B1864" s="91" t="str">
        <v>UN 2637 A</v>
      </c>
      <c r="C1864" s="92" t="str">
        <v xml:space="preserve">CHECK CHAIN ASSY. YUVO  </v>
      </c>
      <c r="D1864" s="132">
        <v>1671</v>
      </c>
      <c r="E1864" s="92">
        <v>10</v>
      </c>
      <c r="F1864" s="92" t="str">
        <v>PCS</v>
      </c>
      <c r="G1864" s="92" t="str">
        <v>OUTWARD</v>
      </c>
      <c r="H1864" s="93" t="str">
        <v>SAI RAM AUTOMOBILES</v>
      </c>
    </row>
    <row r="1865" spans="1:8" x14ac:dyDescent="0.25">
      <c r="A1865" s="94">
        <v>45748</v>
      </c>
      <c r="B1865" s="95" t="str">
        <v>UN 2636</v>
      </c>
      <c r="C1865" s="80" t="str">
        <v xml:space="preserve">CHECK CHAIN ASSY MKM  </v>
      </c>
      <c r="D1865" s="133">
        <v>1671</v>
      </c>
      <c r="E1865" s="80">
        <v>30</v>
      </c>
      <c r="F1865" s="80" t="str">
        <v>SET</v>
      </c>
      <c r="G1865" s="80" t="str">
        <v>OUTWARD</v>
      </c>
      <c r="H1865" s="96" t="str">
        <v>SAI RAM AUTOMOBILES</v>
      </c>
    </row>
    <row r="1866" spans="1:8" x14ac:dyDescent="0.25">
      <c r="A1866" s="90">
        <v>45748</v>
      </c>
      <c r="B1866" s="91" t="str">
        <v>R12036</v>
      </c>
      <c r="C1866" s="92" t="str">
        <v>CLUTCH PLATE 12"MF 241/245 COOPA</v>
      </c>
      <c r="D1866" s="132">
        <v>1682</v>
      </c>
      <c r="E1866" s="92">
        <v>1</v>
      </c>
      <c r="F1866" s="92" t="str">
        <v>SET</v>
      </c>
      <c r="G1866" s="92" t="str">
        <v>OUTWARD</v>
      </c>
      <c r="H1866" s="93" t="str">
        <v>SHOP</v>
      </c>
    </row>
    <row r="1867" spans="1:8" x14ac:dyDescent="0.25">
      <c r="A1867" s="94">
        <v>45748</v>
      </c>
      <c r="B1867" s="95" t="str">
        <v>GK 1181 / UN 1287</v>
      </c>
      <c r="C1867" s="80" t="str">
        <v>FLY WHEEL RING INTER DI</v>
      </c>
      <c r="D1867" s="133">
        <v>1682</v>
      </c>
      <c r="E1867" s="80">
        <v>6</v>
      </c>
      <c r="F1867" s="80" t="str">
        <v>PCS</v>
      </c>
      <c r="G1867" s="80" t="str">
        <v>OUTWARD</v>
      </c>
      <c r="H1867" s="96" t="str">
        <v>SHOP</v>
      </c>
    </row>
    <row r="1868" spans="1:8" x14ac:dyDescent="0.25">
      <c r="A1868" s="90">
        <v>45748</v>
      </c>
      <c r="B1868" s="91" t="str">
        <v>GK 295</v>
      </c>
      <c r="C1868" s="92" t="str">
        <v>BRAKE SHOE WITH LINING HMT 2511</v>
      </c>
      <c r="D1868" s="132">
        <v>1682</v>
      </c>
      <c r="E1868" s="92">
        <v>20</v>
      </c>
      <c r="F1868" s="92" t="str">
        <v>PCS</v>
      </c>
      <c r="G1868" s="92" t="str">
        <v>OUTWARD</v>
      </c>
      <c r="H1868" s="93" t="str">
        <v>SHOP</v>
      </c>
    </row>
    <row r="1869" spans="1:8" x14ac:dyDescent="0.25">
      <c r="A1869" s="94">
        <v>45748</v>
      </c>
      <c r="B1869" s="95" t="str">
        <v>GK 1190/UN 010</v>
      </c>
      <c r="C1869" s="80" t="str">
        <v>FLY WHEEL RING JOHN DEERE  142 TEETH</v>
      </c>
      <c r="D1869" s="133">
        <v>1682</v>
      </c>
      <c r="E1869" s="80">
        <v>4</v>
      </c>
      <c r="F1869" s="80" t="str">
        <v>PCS</v>
      </c>
      <c r="G1869" s="80" t="str">
        <v>OUTWARD</v>
      </c>
      <c r="H1869" s="96" t="str">
        <v>SHOP</v>
      </c>
    </row>
    <row r="1870" spans="1:8" x14ac:dyDescent="0.25">
      <c r="A1870" s="90">
        <v>45748</v>
      </c>
      <c r="B1870" s="91">
        <v>1280359100</v>
      </c>
      <c r="C1870" s="92" t="str">
        <v>P.P ASSY MAHINDRA D/F</v>
      </c>
      <c r="D1870" s="132">
        <v>1682</v>
      </c>
      <c r="E1870" s="92">
        <v>1</v>
      </c>
      <c r="F1870" s="92" t="str">
        <v>PCS</v>
      </c>
      <c r="G1870" s="92" t="str">
        <v>OUTWARD</v>
      </c>
      <c r="H1870" s="93" t="str">
        <v>SHOP</v>
      </c>
    </row>
    <row r="1871" spans="1:8" x14ac:dyDescent="0.25">
      <c r="A1871" s="94">
        <v>45748</v>
      </c>
      <c r="B1871" s="95">
        <v>6283184090</v>
      </c>
      <c r="C1871" s="80" t="str">
        <v>P.P ASSY W/CLUTCH ARJUN 6 SPR&amp;TAWA MAIN</v>
      </c>
      <c r="D1871" s="133">
        <v>1682</v>
      </c>
      <c r="E1871" s="80">
        <v>1</v>
      </c>
      <c r="F1871" s="80" t="str">
        <v>PCS</v>
      </c>
      <c r="G1871" s="80" t="str">
        <v>OUTWARD</v>
      </c>
      <c r="H1871" s="96" t="str">
        <v>SHOP</v>
      </c>
    </row>
    <row r="1872" spans="1:8" x14ac:dyDescent="0.25">
      <c r="A1872" s="90">
        <v>45748</v>
      </c>
      <c r="B1872" s="91" t="str">
        <v>3280605100/3280871100</v>
      </c>
      <c r="C1872" s="92" t="str">
        <v>CLUTCH PLATE SWARAJ XM 8 T. (RIGID) PT800/PT806</v>
      </c>
      <c r="D1872" s="132">
        <v>1682</v>
      </c>
      <c r="E1872" s="92">
        <v>2</v>
      </c>
      <c r="F1872" s="92" t="str">
        <v>PCS</v>
      </c>
      <c r="G1872" s="92" t="str">
        <v>OUTWARD</v>
      </c>
      <c r="H1872" s="93" t="str">
        <v>SHOP</v>
      </c>
    </row>
    <row r="1873" spans="1:8" x14ac:dyDescent="0.25">
      <c r="A1873" s="94">
        <v>45748</v>
      </c>
      <c r="B1873" s="95" t="str">
        <v>UN 1362</v>
      </c>
      <c r="C1873" s="80" t="str">
        <v>FILTER FOR DIESEL TANK TEA NST</v>
      </c>
      <c r="D1873" s="133">
        <v>1677</v>
      </c>
      <c r="E1873" s="80">
        <v>180</v>
      </c>
      <c r="F1873" s="80" t="str">
        <v>PCS</v>
      </c>
      <c r="G1873" s="80" t="str">
        <v>OUTWARD</v>
      </c>
      <c r="H1873" s="96" t="str">
        <v>SHOP</v>
      </c>
    </row>
    <row r="1874" spans="1:8" x14ac:dyDescent="0.25">
      <c r="A1874" s="90">
        <v>45748</v>
      </c>
      <c r="B1874" s="91" t="str">
        <v>GK 2515</v>
      </c>
      <c r="C1874" s="92" t="str">
        <v>FLEXIBLE HOSE 15" (19 x 19 BENJO, R6)</v>
      </c>
      <c r="D1874" s="132">
        <v>1677</v>
      </c>
      <c r="E1874" s="92">
        <v>20</v>
      </c>
      <c r="F1874" s="92" t="str">
        <v>PCS</v>
      </c>
      <c r="G1874" s="92" t="str">
        <v>OUTWARD</v>
      </c>
      <c r="H1874" s="93" t="str">
        <v>SHOP</v>
      </c>
    </row>
    <row r="1875" spans="1:8" x14ac:dyDescent="0.25">
      <c r="A1875" s="94">
        <v>45748</v>
      </c>
      <c r="B1875" s="95" t="str">
        <v>UN 3426 A</v>
      </c>
      <c r="C1875" s="80" t="str">
        <v xml:space="preserve">COOLANT BOTTLE THREAD TYPE TURBO  </v>
      </c>
      <c r="D1875" s="133">
        <v>1677</v>
      </c>
      <c r="E1875" s="80">
        <v>10</v>
      </c>
      <c r="F1875" s="80" t="str">
        <v>PCS</v>
      </c>
      <c r="G1875" s="80" t="str">
        <v>OUTWARD</v>
      </c>
      <c r="H1875" s="96" t="str">
        <v>SHOP</v>
      </c>
    </row>
    <row r="1876" spans="1:8" x14ac:dyDescent="0.25">
      <c r="A1876" s="90">
        <v>45748</v>
      </c>
      <c r="B1876" s="91" t="str">
        <v>UN 2748</v>
      </c>
      <c r="C1876" s="92" t="str">
        <v xml:space="preserve">FRONT SUPPORT BUSH ARJUN  </v>
      </c>
      <c r="D1876" s="132">
        <v>1677</v>
      </c>
      <c r="E1876" s="92">
        <v>10</v>
      </c>
      <c r="F1876" s="92" t="str">
        <v>PCS</v>
      </c>
      <c r="G1876" s="92" t="str">
        <v>OUTWARD</v>
      </c>
      <c r="H1876" s="93" t="str">
        <v>SHOP</v>
      </c>
    </row>
    <row r="1877" spans="1:8" x14ac:dyDescent="0.25">
      <c r="A1877" s="94">
        <v>45748</v>
      </c>
      <c r="B1877" s="95" t="str">
        <v>GK 2516</v>
      </c>
      <c r="C1877" s="80" t="str">
        <v>FLEXIBLE HOSE 18" (19 x 19 BENJO, R6)</v>
      </c>
      <c r="D1877" s="133">
        <v>1677</v>
      </c>
      <c r="E1877" s="80">
        <v>60</v>
      </c>
      <c r="F1877" s="80" t="str">
        <v>PCS</v>
      </c>
      <c r="G1877" s="80" t="str">
        <v>OUTWARD</v>
      </c>
      <c r="H1877" s="96" t="str">
        <v>SHOP</v>
      </c>
    </row>
    <row r="1878" spans="1:8" x14ac:dyDescent="0.25">
      <c r="A1878" s="90">
        <v>45748</v>
      </c>
      <c r="B1878" s="91" t="str">
        <v>GK 1472 A/UN 2783 A</v>
      </c>
      <c r="C1878" s="92" t="str">
        <v>BONNET BOLT INTER DI</v>
      </c>
      <c r="D1878" s="132">
        <v>1677</v>
      </c>
      <c r="E1878" s="92">
        <v>6</v>
      </c>
      <c r="F1878" s="92" t="str">
        <v>PCS</v>
      </c>
      <c r="G1878" s="92" t="str">
        <v>OUTWARD</v>
      </c>
      <c r="H1878" s="93" t="str">
        <v>SHOP</v>
      </c>
    </row>
    <row r="1879" spans="1:8" x14ac:dyDescent="0.25">
      <c r="A1879" s="94">
        <v>45748</v>
      </c>
      <c r="B1879" s="95" t="str">
        <v>UN 1672 A</v>
      </c>
      <c r="C1879" s="80" t="str">
        <v>FENDER PIPE R/H BHOOMIPUTRA</v>
      </c>
      <c r="D1879" s="133">
        <v>1677</v>
      </c>
      <c r="E1879" s="80">
        <v>10</v>
      </c>
      <c r="F1879" s="80" t="str">
        <v>PCS</v>
      </c>
      <c r="G1879" s="80" t="str">
        <v>OUTWARD</v>
      </c>
      <c r="H1879" s="96" t="str">
        <v>SHOP</v>
      </c>
    </row>
    <row r="1880" spans="1:8" x14ac:dyDescent="0.25">
      <c r="A1880" s="90">
        <v>45748</v>
      </c>
      <c r="B1880" s="91" t="str">
        <v>UN 1672</v>
      </c>
      <c r="C1880" s="92" t="str">
        <v>FENDER PIPE L/H BHOOMIPUTRA</v>
      </c>
      <c r="D1880" s="132">
        <v>1677</v>
      </c>
      <c r="E1880" s="92">
        <v>10</v>
      </c>
      <c r="F1880" s="92" t="str">
        <v>PCS</v>
      </c>
      <c r="G1880" s="92" t="str">
        <v>OUTWARD</v>
      </c>
      <c r="H1880" s="93" t="str">
        <v>SHOP</v>
      </c>
    </row>
    <row r="1881" spans="1:8" x14ac:dyDescent="0.25">
      <c r="A1881" s="94">
        <v>45748</v>
      </c>
      <c r="B1881" s="95" t="str">
        <v>UN 1122</v>
      </c>
      <c r="C1881" s="80" t="str">
        <v>EXHAUST MANIFOLD 3 CYL. INTER DI</v>
      </c>
      <c r="D1881" s="133">
        <v>1677</v>
      </c>
      <c r="E1881" s="80">
        <v>8</v>
      </c>
      <c r="F1881" s="80" t="str">
        <v>PCS</v>
      </c>
      <c r="G1881" s="80" t="str">
        <v>OUTWARD</v>
      </c>
      <c r="H1881" s="96" t="str">
        <v>SHOP</v>
      </c>
    </row>
    <row r="1882" spans="1:8" x14ac:dyDescent="0.25">
      <c r="A1882" s="90">
        <v>45748</v>
      </c>
      <c r="B1882" s="91" t="str">
        <v>UN 1121</v>
      </c>
      <c r="C1882" s="92" t="str">
        <v>EXHAUST MANIFOLD 4 CYL. INTER</v>
      </c>
      <c r="D1882" s="132">
        <v>1677</v>
      </c>
      <c r="E1882" s="92">
        <v>4</v>
      </c>
      <c r="F1882" s="92" t="str">
        <v>PCS</v>
      </c>
      <c r="G1882" s="92" t="str">
        <v>OUTWARD</v>
      </c>
      <c r="H1882" s="93" t="str">
        <v>SHOP</v>
      </c>
    </row>
    <row r="1883" spans="1:8" x14ac:dyDescent="0.25">
      <c r="A1883" s="94">
        <v>45748</v>
      </c>
      <c r="B1883" s="95" t="str">
        <v>GK 562/UN 1454 A</v>
      </c>
      <c r="C1883" s="80" t="str">
        <v xml:space="preserve">TIE ROD END ARJUN POWER STG. (3 HOLE) </v>
      </c>
      <c r="D1883" s="133">
        <v>1677</v>
      </c>
      <c r="E1883" s="80">
        <v>8</v>
      </c>
      <c r="F1883" s="80" t="str">
        <v>PCS</v>
      </c>
      <c r="G1883" s="80" t="str">
        <v>OUTWARD</v>
      </c>
      <c r="H1883" s="96" t="str">
        <v>SHOP</v>
      </c>
    </row>
    <row r="1884" spans="1:8" x14ac:dyDescent="0.25">
      <c r="A1884" s="90">
        <v>45748</v>
      </c>
      <c r="B1884" s="91" t="str">
        <v>GK 559/UN 1446</v>
      </c>
      <c r="C1884" s="92" t="str">
        <v>TIE ROD END SET OF 2 (BIG BALL) MKM</v>
      </c>
      <c r="D1884" s="132">
        <v>1677</v>
      </c>
      <c r="E1884" s="92">
        <v>10</v>
      </c>
      <c r="F1884" s="92" t="str">
        <v>SET</v>
      </c>
      <c r="G1884" s="92" t="str">
        <v>OUTWARD</v>
      </c>
      <c r="H1884" s="93" t="str">
        <v>SHOP</v>
      </c>
    </row>
    <row r="1885" spans="1:8" x14ac:dyDescent="0.25">
      <c r="A1885" s="94">
        <v>45748</v>
      </c>
      <c r="B1885" s="95" t="str">
        <v>GK 578/UN 1470</v>
      </c>
      <c r="C1885" s="80" t="str">
        <v>TIE ROD END (Set of 4) YUVRAJ</v>
      </c>
      <c r="D1885" s="133">
        <v>1677</v>
      </c>
      <c r="E1885" s="80">
        <v>10</v>
      </c>
      <c r="F1885" s="80" t="str">
        <v>PCS</v>
      </c>
      <c r="G1885" s="80" t="str">
        <v>OUTWARD</v>
      </c>
      <c r="H1885" s="96" t="str">
        <v>SHOP</v>
      </c>
    </row>
    <row r="1886" spans="1:8" x14ac:dyDescent="0.25">
      <c r="A1886" s="90">
        <v>45748</v>
      </c>
      <c r="B1886" s="91" t="str">
        <v>GK 566/UN 1460 A</v>
      </c>
      <c r="C1886" s="92" t="str">
        <v>BALL JOINT POWER STG. MKM</v>
      </c>
      <c r="D1886" s="132">
        <v>1677</v>
      </c>
      <c r="E1886" s="92">
        <v>10</v>
      </c>
      <c r="F1886" s="92" t="str">
        <v>PCS</v>
      </c>
      <c r="G1886" s="92" t="str">
        <v>OUTWARD</v>
      </c>
      <c r="H1886" s="93" t="str">
        <v>SHOP</v>
      </c>
    </row>
    <row r="1887" spans="1:8" x14ac:dyDescent="0.25">
      <c r="A1887" s="94">
        <v>45748</v>
      </c>
      <c r="B1887" s="95" t="str">
        <v>GK 977/UN 1374</v>
      </c>
      <c r="C1887" s="80" t="str">
        <v>CENTRE PIN (PATTI TYPE) NST</v>
      </c>
      <c r="D1887" s="133">
        <v>1677</v>
      </c>
      <c r="E1887" s="80">
        <v>10</v>
      </c>
      <c r="F1887" s="80" t="str">
        <v>PCS</v>
      </c>
      <c r="G1887" s="80" t="str">
        <v>OUTWARD</v>
      </c>
      <c r="H1887" s="96" t="str">
        <v>SHOP</v>
      </c>
    </row>
    <row r="1888" spans="1:8" x14ac:dyDescent="0.25">
      <c r="A1888" s="90">
        <v>45748</v>
      </c>
      <c r="B1888" s="91" t="str">
        <v>UN 1164</v>
      </c>
      <c r="C1888" s="92" t="str">
        <v>SECONDARY MESH INTER DI</v>
      </c>
      <c r="D1888" s="132">
        <v>1677</v>
      </c>
      <c r="E1888" s="92">
        <v>4</v>
      </c>
      <c r="F1888" s="92" t="str">
        <v>PCS</v>
      </c>
      <c r="G1888" s="92" t="str">
        <v>OUTWARD</v>
      </c>
      <c r="H1888" s="93" t="str">
        <v>SHOP</v>
      </c>
    </row>
    <row r="1889" spans="1:8" x14ac:dyDescent="0.25">
      <c r="A1889" s="94">
        <v>45748</v>
      </c>
      <c r="B1889" s="95" t="str">
        <v>UN 1131</v>
      </c>
      <c r="C1889" s="80" t="str">
        <v>SILENCER ELBOW (O.E) INTER DI</v>
      </c>
      <c r="D1889" s="133">
        <v>1677</v>
      </c>
      <c r="E1889" s="80">
        <v>20</v>
      </c>
      <c r="F1889" s="80" t="str">
        <v>PCS</v>
      </c>
      <c r="G1889" s="80" t="str">
        <v>OUTWARD</v>
      </c>
      <c r="H1889" s="96" t="str">
        <v>SHOP</v>
      </c>
    </row>
    <row r="1890" spans="1:8" x14ac:dyDescent="0.25">
      <c r="A1890" s="90">
        <v>45748</v>
      </c>
      <c r="B1890" s="91" t="str">
        <v>UN 2049</v>
      </c>
      <c r="C1890" s="92" t="str">
        <v>QUIL GEAR BIG BORE 18 TEETH INTER DI</v>
      </c>
      <c r="D1890" s="132">
        <v>1677</v>
      </c>
      <c r="E1890" s="92">
        <v>10</v>
      </c>
      <c r="F1890" s="92" t="str">
        <v>PCS</v>
      </c>
      <c r="G1890" s="92" t="str">
        <v>OUTWARD</v>
      </c>
      <c r="H1890" s="93" t="str">
        <v>SHOP</v>
      </c>
    </row>
    <row r="1891" spans="1:8" x14ac:dyDescent="0.25">
      <c r="A1891" s="94">
        <v>45748</v>
      </c>
      <c r="B1891" s="95">
        <v>4340460100</v>
      </c>
      <c r="C1891" s="80" t="str">
        <v>P.P TAWA ARJUN MAIN D/CLUTCH</v>
      </c>
      <c r="D1891" s="133">
        <v>1677</v>
      </c>
      <c r="E1891" s="80">
        <v>2</v>
      </c>
      <c r="F1891" s="80" t="str">
        <v>PCS</v>
      </c>
      <c r="G1891" s="80" t="str">
        <v>OUTWARD</v>
      </c>
      <c r="H1891" s="96" t="str">
        <v>SHOP</v>
      </c>
    </row>
    <row r="1892" spans="1:8" x14ac:dyDescent="0.25">
      <c r="A1892" s="90">
        <v>45748</v>
      </c>
      <c r="B1892" s="91">
        <v>3280845100</v>
      </c>
      <c r="C1892" s="92" t="str">
        <v>CLUTCH PLATE ARJUN 5 WING (PMV-02)</v>
      </c>
      <c r="D1892" s="132">
        <v>1674</v>
      </c>
      <c r="E1892" s="92">
        <v>6</v>
      </c>
      <c r="F1892" s="92" t="str">
        <v>PCS</v>
      </c>
      <c r="G1892" s="92" t="str">
        <v>OUTWARD</v>
      </c>
      <c r="H1892" s="93" t="str">
        <v>SHOP</v>
      </c>
    </row>
    <row r="1893" spans="1:8" x14ac:dyDescent="0.25">
      <c r="A1893" s="94">
        <v>45748</v>
      </c>
      <c r="B1893" s="95">
        <v>3280843100</v>
      </c>
      <c r="C1893" s="80" t="str">
        <v>CLUTCH PLATE SW/ACE CRANE 5 FAN 8 T</v>
      </c>
      <c r="D1893" s="133">
        <v>1674</v>
      </c>
      <c r="E1893" s="80">
        <v>4</v>
      </c>
      <c r="F1893" s="80" t="str">
        <v>PCS</v>
      </c>
      <c r="G1893" s="80" t="str">
        <v>OUTWARD</v>
      </c>
      <c r="H1893" s="96" t="str">
        <v>SHOP</v>
      </c>
    </row>
    <row r="1894" spans="1:8" x14ac:dyDescent="0.25">
      <c r="A1894" s="90">
        <v>45748</v>
      </c>
      <c r="B1894" s="91" t="str">
        <v>3280605100/3280871100</v>
      </c>
      <c r="C1894" s="92" t="str">
        <v>CLUTCH PLATE SWARAJ XM 8 T. (RIGID) PT800/PT806</v>
      </c>
      <c r="D1894" s="132">
        <v>1674</v>
      </c>
      <c r="E1894" s="92">
        <v>4</v>
      </c>
      <c r="F1894" s="92" t="str">
        <v>PCS</v>
      </c>
      <c r="G1894" s="92" t="str">
        <v>OUTWARD</v>
      </c>
      <c r="H1894" s="93" t="str">
        <v>SHOP</v>
      </c>
    </row>
    <row r="1895" spans="1:8" x14ac:dyDescent="0.25">
      <c r="A1895" s="94">
        <v>45748</v>
      </c>
      <c r="B1895" s="95" t="str">
        <v>R983032352</v>
      </c>
      <c r="C1895" s="80" t="str">
        <v>HYD PUMP FT45/55 12CC</v>
      </c>
      <c r="D1895" s="133">
        <v>1674</v>
      </c>
      <c r="E1895" s="80">
        <v>8</v>
      </c>
      <c r="F1895" s="80" t="str">
        <v>PCS</v>
      </c>
      <c r="G1895" s="80" t="str">
        <v>OUTWARD</v>
      </c>
      <c r="H1895" s="96" t="str">
        <v>SHOP</v>
      </c>
    </row>
    <row r="1896" spans="1:8" x14ac:dyDescent="0.25">
      <c r="A1896" s="90">
        <v>45748</v>
      </c>
      <c r="B1896" s="91" t="str">
        <v>R983067914</v>
      </c>
      <c r="C1896" s="92" t="str">
        <v>HYD PUMP FARMTRAC 16.5 CC</v>
      </c>
      <c r="D1896" s="132">
        <v>1674</v>
      </c>
      <c r="E1896" s="92">
        <v>8</v>
      </c>
      <c r="F1896" s="92" t="str">
        <v>PCS</v>
      </c>
      <c r="G1896" s="92" t="str">
        <v>OUTWARD</v>
      </c>
      <c r="H1896" s="93" t="str">
        <v>SHOP</v>
      </c>
    </row>
    <row r="1897" spans="1:8" x14ac:dyDescent="0.25">
      <c r="A1897" s="94">
        <v>45748</v>
      </c>
      <c r="B1897" s="95" t="str">
        <v>R983067915</v>
      </c>
      <c r="C1897" s="80" t="str">
        <v>HYD. PUMP SONALIKA RX 16CC</v>
      </c>
      <c r="D1897" s="133">
        <v>1674</v>
      </c>
      <c r="E1897" s="80">
        <v>8</v>
      </c>
      <c r="F1897" s="80" t="str">
        <v>PCS</v>
      </c>
      <c r="G1897" s="80" t="str">
        <v>OUTWARD</v>
      </c>
      <c r="H1897" s="96" t="str">
        <v>SHOP</v>
      </c>
    </row>
    <row r="1898" spans="1:8" x14ac:dyDescent="0.25">
      <c r="A1898" s="90">
        <v>45748</v>
      </c>
      <c r="B1898" s="91" t="str">
        <v>GK 2496</v>
      </c>
      <c r="C1898" s="92" t="str">
        <v>TROLLEY MALE FEMALE QRC (PUSH TYPE)</v>
      </c>
      <c r="D1898" s="132">
        <v>1674</v>
      </c>
      <c r="E1898" s="92">
        <v>36</v>
      </c>
      <c r="F1898" s="92" t="str">
        <v>PCS</v>
      </c>
      <c r="G1898" s="92" t="str">
        <v>OUTWARD</v>
      </c>
      <c r="H1898" s="93" t="str">
        <v>SHOP</v>
      </c>
    </row>
    <row r="1899" spans="1:8" x14ac:dyDescent="0.25">
      <c r="A1899" s="94">
        <v>45748</v>
      </c>
      <c r="B1899" s="95" t="str">
        <v>UN 1678</v>
      </c>
      <c r="C1899" s="80" t="str">
        <v>TOOL BOX INTER DI</v>
      </c>
      <c r="D1899" s="133">
        <v>1674</v>
      </c>
      <c r="E1899" s="80">
        <v>10</v>
      </c>
      <c r="F1899" s="80" t="str">
        <v>SET</v>
      </c>
      <c r="G1899" s="80" t="str">
        <v>OUTWARD</v>
      </c>
      <c r="H1899" s="96" t="str">
        <v>SHOP</v>
      </c>
    </row>
    <row r="1900" spans="1:8" x14ac:dyDescent="0.25">
      <c r="A1900" s="90">
        <v>45748</v>
      </c>
      <c r="B1900" s="91" t="str">
        <v>UN 1678 A</v>
      </c>
      <c r="C1900" s="92" t="str">
        <v>TOOL BOX (POPULAR) INTER DI</v>
      </c>
      <c r="D1900" s="132">
        <v>1674</v>
      </c>
      <c r="E1900" s="92">
        <v>5</v>
      </c>
      <c r="F1900" s="92" t="str">
        <v>PCS</v>
      </c>
      <c r="G1900" s="92" t="str">
        <v>OUTWARD</v>
      </c>
      <c r="H1900" s="93" t="str">
        <v>SHOP</v>
      </c>
    </row>
    <row r="1901" spans="1:8" x14ac:dyDescent="0.25">
      <c r="A1901" s="94">
        <v>45748</v>
      </c>
      <c r="B1901" s="95" t="str">
        <v>UN 1320</v>
      </c>
      <c r="C1901" s="80" t="str">
        <v>WATER PUMP ASSEMBLY NST</v>
      </c>
      <c r="D1901" s="133">
        <v>1674</v>
      </c>
      <c r="E1901" s="80">
        <v>2</v>
      </c>
      <c r="F1901" s="80" t="str">
        <v>PCS</v>
      </c>
      <c r="G1901" s="80" t="str">
        <v>OUTWARD</v>
      </c>
      <c r="H1901" s="96" t="str">
        <v>SHOP</v>
      </c>
    </row>
    <row r="1902" spans="1:8" x14ac:dyDescent="0.25">
      <c r="A1902" s="90">
        <v>45748</v>
      </c>
      <c r="B1902" s="91">
        <v>4340441100</v>
      </c>
      <c r="C1902" s="92" t="str">
        <v>CL LEVER KIT ITL / HMT D/C PTO</v>
      </c>
      <c r="D1902" s="132">
        <v>1674</v>
      </c>
      <c r="E1902" s="92">
        <v>5</v>
      </c>
      <c r="F1902" s="92" t="str">
        <v>PCS</v>
      </c>
      <c r="G1902" s="92" t="str">
        <v>OUTWARD</v>
      </c>
      <c r="H1902" s="93" t="str">
        <v>SHOP</v>
      </c>
    </row>
    <row r="1903" spans="1:8" x14ac:dyDescent="0.25">
      <c r="A1903" s="94">
        <v>45748</v>
      </c>
      <c r="B1903" s="95" t="str">
        <v>UN 2892</v>
      </c>
      <c r="C1903" s="80" t="str">
        <v xml:space="preserve">BREAK PADEL SPRING YUVO  </v>
      </c>
      <c r="D1903" s="133">
        <v>1674</v>
      </c>
      <c r="E1903" s="80">
        <v>24</v>
      </c>
      <c r="F1903" s="80" t="str">
        <v>PCS</v>
      </c>
      <c r="G1903" s="80" t="str">
        <v>OUTWARD</v>
      </c>
      <c r="H1903" s="96" t="str">
        <v>SHOP</v>
      </c>
    </row>
    <row r="1904" spans="1:8" x14ac:dyDescent="0.25">
      <c r="A1904" s="90">
        <v>45748</v>
      </c>
      <c r="B1904" s="91" t="str">
        <v>UN 1838</v>
      </c>
      <c r="C1904" s="92" t="str">
        <v>COUNTER SHAFT PLATE INTER DI</v>
      </c>
      <c r="D1904" s="132">
        <v>1674</v>
      </c>
      <c r="E1904" s="92">
        <v>5</v>
      </c>
      <c r="F1904" s="92" t="str">
        <v>PCS</v>
      </c>
      <c r="G1904" s="92" t="str">
        <v>OUTWARD</v>
      </c>
      <c r="H1904" s="93" t="str">
        <v>SHOP</v>
      </c>
    </row>
    <row r="1905" spans="1:8" x14ac:dyDescent="0.25">
      <c r="A1905" s="94">
        <v>45748</v>
      </c>
      <c r="B1905" s="95" t="str">
        <v>UN 2645 A</v>
      </c>
      <c r="C1905" s="80" t="str">
        <v xml:space="preserve">CHECK CHAIN PIN SMALL (O.E.) NST  </v>
      </c>
      <c r="D1905" s="133">
        <v>1674</v>
      </c>
      <c r="E1905" s="80">
        <v>12</v>
      </c>
      <c r="F1905" s="80" t="str">
        <v>PCS</v>
      </c>
      <c r="G1905" s="80" t="str">
        <v>OUTWARD</v>
      </c>
      <c r="H1905" s="96" t="str">
        <v>SHOP</v>
      </c>
    </row>
    <row r="1906" spans="1:8" x14ac:dyDescent="0.25">
      <c r="A1906" s="90">
        <v>45748</v>
      </c>
      <c r="B1906" s="91" t="str">
        <v>UN 3420</v>
      </c>
      <c r="C1906" s="92" t="str">
        <v xml:space="preserve">CHOWK CABLE (L TYPE) BRASS INTER DI  </v>
      </c>
      <c r="D1906" s="132">
        <v>1674</v>
      </c>
      <c r="E1906" s="92">
        <v>10</v>
      </c>
      <c r="F1906" s="92" t="str">
        <v>PCS</v>
      </c>
      <c r="G1906" s="92" t="str">
        <v>OUTWARD</v>
      </c>
      <c r="H1906" s="93" t="str">
        <v>SHOP</v>
      </c>
    </row>
    <row r="1907" spans="1:8" x14ac:dyDescent="0.25">
      <c r="A1907" s="94">
        <v>45748</v>
      </c>
      <c r="B1907" s="95" t="str">
        <v>UN 3584</v>
      </c>
      <c r="C1907" s="80" t="str">
        <v xml:space="preserve">6003187B91 PIPE FEED PUMP TO FILTER INTER DI  </v>
      </c>
      <c r="D1907" s="133">
        <v>1674</v>
      </c>
      <c r="E1907" s="80">
        <v>30</v>
      </c>
      <c r="F1907" s="80" t="str">
        <v>PCS</v>
      </c>
      <c r="G1907" s="80" t="str">
        <v>OUTWARD</v>
      </c>
      <c r="H1907" s="96" t="str">
        <v>SHOP</v>
      </c>
    </row>
    <row r="1908" spans="1:8" x14ac:dyDescent="0.25">
      <c r="A1908" s="90">
        <v>45748</v>
      </c>
      <c r="B1908" s="91" t="str">
        <v>UN 3585</v>
      </c>
      <c r="C1908" s="92" t="str">
        <v xml:space="preserve">6003188B92 PIPE FILTER TO FIP INTER DI  </v>
      </c>
      <c r="D1908" s="132">
        <v>1674</v>
      </c>
      <c r="E1908" s="92">
        <v>50</v>
      </c>
      <c r="F1908" s="92" t="str">
        <v>PCS</v>
      </c>
      <c r="G1908" s="92" t="str">
        <v>OUTWARD</v>
      </c>
      <c r="H1908" s="93" t="str">
        <v>SHOP</v>
      </c>
    </row>
    <row r="1909" spans="1:8" x14ac:dyDescent="0.25">
      <c r="A1909" s="94">
        <v>45748</v>
      </c>
      <c r="B1909" s="95" t="str">
        <v>UN 1808</v>
      </c>
      <c r="C1909" s="80" t="str">
        <v>GEAR BOX TOP COVER (UPPER) SARPANCH</v>
      </c>
      <c r="D1909" s="133">
        <v>1674</v>
      </c>
      <c r="E1909" s="80">
        <v>2</v>
      </c>
      <c r="F1909" s="80" t="str">
        <v>PCS</v>
      </c>
      <c r="G1909" s="80" t="str">
        <v>OUTWARD</v>
      </c>
      <c r="H1909" s="96" t="str">
        <v>SHOP</v>
      </c>
    </row>
    <row r="1910" spans="1:8" x14ac:dyDescent="0.25">
      <c r="A1910" s="90">
        <v>45745</v>
      </c>
      <c r="B1910" s="91" t="str">
        <v>UN 2862</v>
      </c>
      <c r="C1910" s="92" t="str">
        <v xml:space="preserve">CLUTCH PADLE SPRING NST  </v>
      </c>
      <c r="D1910" s="132" t="str">
        <v/>
      </c>
      <c r="E1910" s="92">
        <v>6</v>
      </c>
      <c r="F1910" s="92" t="str">
        <v>PCS</v>
      </c>
      <c r="G1910" s="92" t="str">
        <v>INWARD</v>
      </c>
      <c r="H1910" s="93" t="str">
        <v/>
      </c>
    </row>
    <row r="1911" spans="1:8" x14ac:dyDescent="0.25">
      <c r="A1911" s="94">
        <v>45745</v>
      </c>
      <c r="B1911" s="95" t="str">
        <v>WATER PUMP ASSY JD</v>
      </c>
      <c r="C1911" s="80" t="str">
        <v>WATER PUMP ASSEMBLY JOHNDEERE</v>
      </c>
      <c r="D1911" s="133" t="str">
        <v/>
      </c>
      <c r="E1911" s="80">
        <v>3</v>
      </c>
      <c r="F1911" s="80" t="str">
        <v>PCS</v>
      </c>
      <c r="G1911" s="80" t="str">
        <v>INWARD</v>
      </c>
      <c r="H1911" s="96" t="str">
        <v/>
      </c>
    </row>
    <row r="1912" spans="1:8" x14ac:dyDescent="0.25">
      <c r="A1912" s="90">
        <v>45745</v>
      </c>
      <c r="B1912" s="91" t="str">
        <v>UN 1322 A</v>
      </c>
      <c r="C1912" s="92" t="str">
        <v>WATER PUMP ASSEMBLY ARJUN N/M</v>
      </c>
      <c r="D1912" s="132" t="str">
        <v/>
      </c>
      <c r="E1912" s="92">
        <v>1</v>
      </c>
      <c r="F1912" s="92" t="str">
        <v>PCS</v>
      </c>
      <c r="G1912" s="92" t="str">
        <v>INWARD</v>
      </c>
      <c r="H1912" s="93" t="str">
        <v/>
      </c>
    </row>
    <row r="1913" spans="1:8" x14ac:dyDescent="0.25">
      <c r="A1913" s="94">
        <v>45745</v>
      </c>
      <c r="B1913" s="95" t="str">
        <v>GK 1655</v>
      </c>
      <c r="C1913" s="80" t="str">
        <v>SPANDLE NUT INTER DI</v>
      </c>
      <c r="D1913" s="133" t="str">
        <v/>
      </c>
      <c r="E1913" s="80">
        <v>408</v>
      </c>
      <c r="F1913" s="80" t="str">
        <v>PCS</v>
      </c>
      <c r="G1913" s="80" t="str">
        <v>INWARD</v>
      </c>
      <c r="H1913" s="96" t="str">
        <v/>
      </c>
    </row>
    <row r="1914" spans="1:8" x14ac:dyDescent="0.25">
      <c r="A1914" s="90">
        <v>45745</v>
      </c>
      <c r="B1914" s="91" t="str">
        <v>UN 1979 B</v>
      </c>
      <c r="C1914" s="92" t="str">
        <v>BREAK BALL YUVRAJ</v>
      </c>
      <c r="D1914" s="132" t="str">
        <v/>
      </c>
      <c r="E1914" s="92">
        <v>12</v>
      </c>
      <c r="F1914" s="92" t="str">
        <v>PCS</v>
      </c>
      <c r="G1914" s="92" t="str">
        <v>INWARD</v>
      </c>
      <c r="H1914" s="93" t="str">
        <v/>
      </c>
    </row>
    <row r="1915" spans="1:8" x14ac:dyDescent="0.25">
      <c r="A1915" s="94">
        <v>45745</v>
      </c>
      <c r="B1915" s="95" t="str">
        <v>UN 1778</v>
      </c>
      <c r="C1915" s="80" t="str">
        <v>GEAR BOX BALL &amp; SPRING KIT (SET OF 6) INTER DI</v>
      </c>
      <c r="D1915" s="133" t="str">
        <v/>
      </c>
      <c r="E1915" s="80">
        <v>2</v>
      </c>
      <c r="F1915" s="80" t="str">
        <v>PCS</v>
      </c>
      <c r="G1915" s="80" t="str">
        <v>INWARD</v>
      </c>
      <c r="H1915" s="96" t="str">
        <v/>
      </c>
    </row>
    <row r="1916" spans="1:8" x14ac:dyDescent="0.25">
      <c r="A1916" s="90">
        <v>45745</v>
      </c>
      <c r="B1916" s="91" t="str">
        <v>UN 1778 A</v>
      </c>
      <c r="C1916" s="92" t="str">
        <v>GEAR BOX BALL INTER DI</v>
      </c>
      <c r="D1916" s="132" t="str">
        <v/>
      </c>
      <c r="E1916" s="92">
        <v>304</v>
      </c>
      <c r="F1916" s="92" t="str">
        <v>PCS</v>
      </c>
      <c r="G1916" s="92" t="str">
        <v>INWARD</v>
      </c>
      <c r="H1916" s="93" t="str">
        <v/>
      </c>
    </row>
    <row r="1917" spans="1:8" x14ac:dyDescent="0.25">
      <c r="A1917" s="94">
        <v>45745</v>
      </c>
      <c r="B1917" s="95" t="str">
        <v>UN 2747 A</v>
      </c>
      <c r="C1917" s="80" t="str">
        <v xml:space="preserve">FRONT SUPPORT BUSH (SET OF 2) YUVO  </v>
      </c>
      <c r="D1917" s="133" t="str">
        <v/>
      </c>
      <c r="E1917" s="80">
        <v>3</v>
      </c>
      <c r="F1917" s="80" t="str">
        <v>PCS</v>
      </c>
      <c r="G1917" s="80" t="str">
        <v>INWARD</v>
      </c>
      <c r="H1917" s="96" t="str">
        <v/>
      </c>
    </row>
    <row r="1918" spans="1:8" x14ac:dyDescent="0.25">
      <c r="A1918" s="90">
        <v>45745</v>
      </c>
      <c r="B1918" s="91" t="str">
        <v>UN 3584</v>
      </c>
      <c r="C1918" s="92" t="str">
        <v xml:space="preserve">6003187B91 PIPE FEED PUMP TO FILTER INTER DI  </v>
      </c>
      <c r="D1918" s="132" t="str">
        <v/>
      </c>
      <c r="E1918" s="92">
        <v>3</v>
      </c>
      <c r="F1918" s="92" t="str">
        <v>PCS</v>
      </c>
      <c r="G1918" s="92" t="str">
        <v>INWARD</v>
      </c>
      <c r="H1918" s="93" t="str">
        <v/>
      </c>
    </row>
    <row r="1919" spans="1:8" x14ac:dyDescent="0.25">
      <c r="A1919" s="94">
        <v>45745</v>
      </c>
      <c r="B1919" s="95" t="str">
        <v>UN 1984 A</v>
      </c>
      <c r="C1919" s="80" t="str">
        <v>BREAK TRUNION MKM</v>
      </c>
      <c r="D1919" s="133" t="str">
        <v/>
      </c>
      <c r="E1919" s="80">
        <v>2</v>
      </c>
      <c r="F1919" s="80" t="str">
        <v>PCS</v>
      </c>
      <c r="G1919" s="80" t="str">
        <v>INWARD</v>
      </c>
      <c r="H1919" s="96" t="str">
        <v/>
      </c>
    </row>
    <row r="1920" spans="1:8" x14ac:dyDescent="0.25">
      <c r="A1920" s="90">
        <v>45745</v>
      </c>
      <c r="B1920" s="91" t="str">
        <v>HAND BREAK ASSY W/O WIRE</v>
      </c>
      <c r="C1920" s="92" t="str">
        <v>HAND BREAK ASSY W/O WIRE</v>
      </c>
      <c r="D1920" s="132" t="str">
        <v/>
      </c>
      <c r="E1920" s="92">
        <v>5</v>
      </c>
      <c r="F1920" s="92" t="str">
        <v>PCS</v>
      </c>
      <c r="G1920" s="92" t="str">
        <v>INWARD</v>
      </c>
      <c r="H1920" s="93" t="str">
        <v/>
      </c>
    </row>
    <row r="1921" spans="1:8" x14ac:dyDescent="0.25">
      <c r="A1921" s="94">
        <v>45745</v>
      </c>
      <c r="B1921" s="95" t="str">
        <v>007221221V91</v>
      </c>
      <c r="C1921" s="80" t="str">
        <v>POWER STG PIPE YUVO</v>
      </c>
      <c r="D1921" s="133" t="str">
        <v/>
      </c>
      <c r="E1921" s="80">
        <v>4</v>
      </c>
      <c r="F1921" s="80" t="str">
        <v>DOZEN</v>
      </c>
      <c r="G1921" s="80" t="str">
        <v>INWARD</v>
      </c>
      <c r="H1921" s="96" t="str">
        <v/>
      </c>
    </row>
    <row r="1922" spans="1:8" x14ac:dyDescent="0.25">
      <c r="A1922" s="90">
        <v>45745</v>
      </c>
      <c r="B1922" s="91" t="str">
        <v>UN 3595</v>
      </c>
      <c r="C1922" s="92" t="str">
        <v xml:space="preserve">00601495V91 PIPE TANK TO FEED PUMP (4 CYL.) YUVO  </v>
      </c>
      <c r="D1922" s="132" t="str">
        <v/>
      </c>
      <c r="E1922" s="92">
        <v>1</v>
      </c>
      <c r="F1922" s="92" t="str">
        <v>PCS</v>
      </c>
      <c r="G1922" s="92" t="str">
        <v>INWARD</v>
      </c>
      <c r="H1922" s="93" t="str">
        <v/>
      </c>
    </row>
    <row r="1923" spans="1:8" x14ac:dyDescent="0.25">
      <c r="A1923" s="94">
        <v>45745</v>
      </c>
      <c r="B1923" s="95" t="str">
        <v>UN 3628</v>
      </c>
      <c r="C1923" s="80" t="str">
        <v xml:space="preserve"> POWER STG. HOSE YUVO  </v>
      </c>
      <c r="D1923" s="133" t="str">
        <v/>
      </c>
      <c r="E1923" s="80">
        <v>1</v>
      </c>
      <c r="F1923" s="80" t="str">
        <v>PCS</v>
      </c>
      <c r="G1923" s="80" t="str">
        <v>INWARD</v>
      </c>
      <c r="H1923" s="96" t="str">
        <v/>
      </c>
    </row>
    <row r="1924" spans="1:8" x14ac:dyDescent="0.25">
      <c r="A1924" s="90">
        <v>45745</v>
      </c>
      <c r="B1924" s="91" t="str">
        <v>007215740V91</v>
      </c>
      <c r="C1924" s="92" t="str">
        <v>POWER STG HOSE YUVO N/M</v>
      </c>
      <c r="D1924" s="132" t="str">
        <v/>
      </c>
      <c r="E1924" s="92">
        <v>3</v>
      </c>
      <c r="F1924" s="92" t="str">
        <v>PCS</v>
      </c>
      <c r="G1924" s="92" t="str">
        <v>INWARD</v>
      </c>
      <c r="H1924" s="93" t="str">
        <v/>
      </c>
    </row>
    <row r="1925" spans="1:8" x14ac:dyDescent="0.25">
      <c r="A1925" s="94">
        <v>45745</v>
      </c>
      <c r="B1925" s="95" t="str">
        <v>UN 3571</v>
      </c>
      <c r="C1925" s="80" t="str">
        <v xml:space="preserve">555833R12 PIPE FILTER TO INJ. PUMP HALF FLEXIBLE NST  </v>
      </c>
      <c r="D1925" s="133" t="str">
        <v/>
      </c>
      <c r="E1925" s="80">
        <v>5</v>
      </c>
      <c r="F1925" s="80" t="str">
        <v>PCS</v>
      </c>
      <c r="G1925" s="80" t="str">
        <v>INWARD</v>
      </c>
      <c r="H1925" s="96" t="str">
        <v/>
      </c>
    </row>
    <row r="1926" spans="1:8" x14ac:dyDescent="0.25">
      <c r="A1926" s="90">
        <v>45745</v>
      </c>
      <c r="B1926" s="91" t="str">
        <v>UN 2889 A</v>
      </c>
      <c r="C1926" s="92" t="str">
        <v xml:space="preserve">TOP LINK HANGER W/BRACKET INTER DI  </v>
      </c>
      <c r="D1926" s="132" t="str">
        <v/>
      </c>
      <c r="E1926" s="92">
        <v>11</v>
      </c>
      <c r="F1926" s="92" t="str">
        <v>PCS</v>
      </c>
      <c r="G1926" s="92" t="str">
        <v>INWARD</v>
      </c>
      <c r="H1926" s="93" t="str">
        <v/>
      </c>
    </row>
    <row r="1927" spans="1:8" x14ac:dyDescent="0.25">
      <c r="A1927" s="94">
        <v>45745</v>
      </c>
      <c r="B1927" s="95" t="str">
        <v>UN 2858 A</v>
      </c>
      <c r="C1927" s="80" t="str">
        <v xml:space="preserve">BREAKE SHOE SPRING INTER  </v>
      </c>
      <c r="D1927" s="133" t="str">
        <v/>
      </c>
      <c r="E1927" s="80">
        <v>168</v>
      </c>
      <c r="F1927" s="80" t="str">
        <v>SET</v>
      </c>
      <c r="G1927" s="80" t="str">
        <v>INWARD</v>
      </c>
      <c r="H1927" s="96" t="str">
        <v/>
      </c>
    </row>
    <row r="1928" spans="1:8" x14ac:dyDescent="0.25">
      <c r="A1928" s="90">
        <v>45745</v>
      </c>
      <c r="B1928" s="91" t="str">
        <v>UN 2483</v>
      </c>
      <c r="C1928" s="92" t="str">
        <v xml:space="preserve">HYDRAULIC DISTRIBUTOR HEAD NUT INTER DI  </v>
      </c>
      <c r="D1928" s="132" t="str">
        <v/>
      </c>
      <c r="E1928" s="92">
        <v>1</v>
      </c>
      <c r="F1928" s="92" t="str">
        <v>PCS</v>
      </c>
      <c r="G1928" s="92" t="str">
        <v>INWARD</v>
      </c>
      <c r="H1928" s="93" t="str">
        <v/>
      </c>
    </row>
    <row r="1929" spans="1:8" x14ac:dyDescent="0.25">
      <c r="A1929" s="94">
        <v>45745</v>
      </c>
      <c r="B1929" s="95" t="str">
        <v>UN 2874</v>
      </c>
      <c r="C1929" s="80" t="str">
        <v xml:space="preserve">LIFT PLUG SPRING INTER  </v>
      </c>
      <c r="D1929" s="133" t="str">
        <v/>
      </c>
      <c r="E1929" s="80">
        <v>12</v>
      </c>
      <c r="F1929" s="80" t="str">
        <v>PCS</v>
      </c>
      <c r="G1929" s="80" t="str">
        <v>INWARD</v>
      </c>
      <c r="H1929" s="96" t="str">
        <v/>
      </c>
    </row>
    <row r="1930" spans="1:8" x14ac:dyDescent="0.25">
      <c r="A1930" s="90">
        <v>45745</v>
      </c>
      <c r="B1930" s="91" t="str">
        <v>GK 034/UN 3721</v>
      </c>
      <c r="C1930" s="92" t="str">
        <v>OIL STEEL PLATE  NEW HOLLAND 6.5"</v>
      </c>
      <c r="D1930" s="132" t="str">
        <v/>
      </c>
      <c r="E1930" s="92">
        <v>8</v>
      </c>
      <c r="F1930" s="92" t="str">
        <v>SET</v>
      </c>
      <c r="G1930" s="92" t="str">
        <v>INWARD</v>
      </c>
      <c r="H1930" s="93" t="str">
        <v/>
      </c>
    </row>
    <row r="1931" spans="1:8" x14ac:dyDescent="0.25">
      <c r="A1931" s="94">
        <v>45745</v>
      </c>
      <c r="B1931" s="95" t="str">
        <v>UN 1419</v>
      </c>
      <c r="C1931" s="80" t="str">
        <v>FRONT WHEEL CAP 4 HOLE INTER DI</v>
      </c>
      <c r="D1931" s="133" t="str">
        <v/>
      </c>
      <c r="E1931" s="80">
        <v>1</v>
      </c>
      <c r="F1931" s="80" t="str">
        <v>PCS</v>
      </c>
      <c r="G1931" s="80" t="str">
        <v>INWARD</v>
      </c>
      <c r="H1931" s="96" t="str">
        <v/>
      </c>
    </row>
    <row r="1932" spans="1:8" x14ac:dyDescent="0.25">
      <c r="A1932" s="90">
        <v>45745</v>
      </c>
      <c r="B1932" s="91" t="str">
        <v>UN 3338</v>
      </c>
      <c r="C1932" s="92" t="str">
        <v xml:space="preserve">HYD. PLUNGER WASHER (SMALL) YUVO  </v>
      </c>
      <c r="D1932" s="132" t="str">
        <v/>
      </c>
      <c r="E1932" s="92">
        <v>4</v>
      </c>
      <c r="F1932" s="92" t="str">
        <v>PCS</v>
      </c>
      <c r="G1932" s="92" t="str">
        <v>INWARD</v>
      </c>
      <c r="H1932" s="93" t="str">
        <v/>
      </c>
    </row>
    <row r="1933" spans="1:8" x14ac:dyDescent="0.25">
      <c r="A1933" s="94">
        <v>45745</v>
      </c>
      <c r="B1933" s="95" t="str">
        <v>UN 2798</v>
      </c>
      <c r="C1933" s="80" t="str">
        <v xml:space="preserve">CENTRE PIN BOLT 3" INTER DI  </v>
      </c>
      <c r="D1933" s="133" t="str">
        <v/>
      </c>
      <c r="E1933" s="80">
        <v>17</v>
      </c>
      <c r="F1933" s="80" t="str">
        <v>PCS</v>
      </c>
      <c r="G1933" s="80" t="str">
        <v>INWARD</v>
      </c>
      <c r="H1933" s="96" t="str">
        <v/>
      </c>
    </row>
    <row r="1934" spans="1:8" x14ac:dyDescent="0.25">
      <c r="A1934" s="90">
        <v>45745</v>
      </c>
      <c r="B1934" s="91" t="str">
        <v>GK 1691</v>
      </c>
      <c r="C1934" s="92" t="str">
        <v>ROTAVATOR BOLT W/NUT &amp; WASHER 12*40 (19 NO) ZINC</v>
      </c>
      <c r="D1934" s="132" t="str">
        <v/>
      </c>
      <c r="E1934" s="92">
        <v>6</v>
      </c>
      <c r="F1934" s="92" t="str">
        <v>PCS</v>
      </c>
      <c r="G1934" s="92" t="str">
        <v>INWARD</v>
      </c>
      <c r="H1934" s="93" t="str">
        <v/>
      </c>
    </row>
    <row r="1935" spans="1:8" x14ac:dyDescent="0.25">
      <c r="A1935" s="94">
        <v>45745</v>
      </c>
      <c r="B1935" s="95" t="str">
        <v>GK 1501/UN 2804</v>
      </c>
      <c r="C1935" s="80" t="str">
        <v xml:space="preserve">FRONT WHEEL BOLT INTER DI </v>
      </c>
      <c r="D1935" s="133" t="str">
        <v/>
      </c>
      <c r="E1935" s="80">
        <v>9</v>
      </c>
      <c r="F1935" s="80" t="str">
        <v>PCS</v>
      </c>
      <c r="G1935" s="80" t="str">
        <v>INWARD</v>
      </c>
      <c r="H1935" s="96" t="str">
        <v/>
      </c>
    </row>
    <row r="1936" spans="1:8" x14ac:dyDescent="0.25">
      <c r="A1936" s="90">
        <v>45745</v>
      </c>
      <c r="B1936" s="91" t="str">
        <v>GK 1590</v>
      </c>
      <c r="C1936" s="92" t="str">
        <v>REAR WHEEL BOLT SONALIKA N/M 18 MM</v>
      </c>
      <c r="D1936" s="132" t="str">
        <v/>
      </c>
      <c r="E1936" s="92">
        <v>6</v>
      </c>
      <c r="F1936" s="92" t="str">
        <v>PCS</v>
      </c>
      <c r="G1936" s="92" t="str">
        <v>INWARD</v>
      </c>
      <c r="H1936" s="93" t="str">
        <v/>
      </c>
    </row>
    <row r="1937" spans="1:8" x14ac:dyDescent="0.25">
      <c r="A1937" s="94">
        <v>45745</v>
      </c>
      <c r="B1937" s="95" t="str">
        <v>GK 030</v>
      </c>
      <c r="C1937" s="80" t="str">
        <v>OIL STEEL PLATE  ARJUN 7"</v>
      </c>
      <c r="D1937" s="133" t="str">
        <v/>
      </c>
      <c r="E1937" s="80">
        <v>4</v>
      </c>
      <c r="F1937" s="80" t="str">
        <v>PCS</v>
      </c>
      <c r="G1937" s="80" t="str">
        <v>INWARD</v>
      </c>
      <c r="H1937" s="96" t="str">
        <v/>
      </c>
    </row>
    <row r="1938" spans="1:8" x14ac:dyDescent="0.25">
      <c r="A1938" s="90">
        <v>45745</v>
      </c>
      <c r="B1938" s="91" t="str">
        <v>UN 3090</v>
      </c>
      <c r="C1938" s="92" t="str">
        <v xml:space="preserve">BREAK LINING SHIM THIN INTER  </v>
      </c>
      <c r="D1938" s="132" t="str">
        <v/>
      </c>
      <c r="E1938" s="92">
        <v>1</v>
      </c>
      <c r="F1938" s="92" t="str">
        <v>PCS</v>
      </c>
      <c r="G1938" s="92" t="str">
        <v>INWARD</v>
      </c>
      <c r="H1938" s="93" t="str">
        <v/>
      </c>
    </row>
    <row r="1939" spans="1:8" x14ac:dyDescent="0.25">
      <c r="A1939" s="94">
        <v>45745</v>
      </c>
      <c r="B1939" s="95" t="str">
        <v>GK 006</v>
      </c>
      <c r="C1939" s="80" t="str">
        <v>OIL BRAKE PLATE  BALWAN 6.5" 23 TEETH</v>
      </c>
      <c r="D1939" s="133" t="str">
        <v/>
      </c>
      <c r="E1939" s="80">
        <v>1</v>
      </c>
      <c r="F1939" s="80" t="str">
        <v>PCS</v>
      </c>
      <c r="G1939" s="80" t="str">
        <v>INWARD</v>
      </c>
      <c r="H1939" s="96" t="str">
        <v/>
      </c>
    </row>
    <row r="1940" spans="1:8" x14ac:dyDescent="0.25">
      <c r="A1940" s="90">
        <v>45745</v>
      </c>
      <c r="B1940" s="91" t="str">
        <v>GK 022</v>
      </c>
      <c r="C1940" s="92" t="str">
        <v>OIL BRAKE PLATE  SWARAJ (W TYPE) 6.5" 14 TEETH</v>
      </c>
      <c r="D1940" s="132" t="str">
        <v/>
      </c>
      <c r="E1940" s="92">
        <v>1</v>
      </c>
      <c r="F1940" s="92" t="str">
        <v>PCS</v>
      </c>
      <c r="G1940" s="92" t="str">
        <v>INWARD</v>
      </c>
      <c r="H1940" s="93" t="str">
        <v/>
      </c>
    </row>
    <row r="1941" spans="1:8" x14ac:dyDescent="0.25">
      <c r="A1941" s="94">
        <v>45745</v>
      </c>
      <c r="B1941" s="95" t="str">
        <v>GK 001/UN 3694/GK 004</v>
      </c>
      <c r="C1941" s="80" t="str">
        <v>OIL BRAKE PLATE  SWARAJ 6.5" 14 TEETH</v>
      </c>
      <c r="D1941" s="133" t="str">
        <v/>
      </c>
      <c r="E1941" s="80">
        <v>2</v>
      </c>
      <c r="F1941" s="80" t="str">
        <v>PCS</v>
      </c>
      <c r="G1941" s="80" t="str">
        <v>INWARD</v>
      </c>
      <c r="H1941" s="96" t="str">
        <v/>
      </c>
    </row>
    <row r="1942" spans="1:8" x14ac:dyDescent="0.25">
      <c r="A1942" s="90">
        <v>45745</v>
      </c>
      <c r="B1942" s="91" t="str">
        <v>GK 024</v>
      </c>
      <c r="C1942" s="92" t="str">
        <v>OIL BRAKE PLATE  MKM (W TYPE) 6.5" 18 TEETH</v>
      </c>
      <c r="D1942" s="132" t="str">
        <v/>
      </c>
      <c r="E1942" s="92">
        <v>1</v>
      </c>
      <c r="F1942" s="92" t="str">
        <v>PCS</v>
      </c>
      <c r="G1942" s="92" t="str">
        <v>INWARD</v>
      </c>
      <c r="H1942" s="93" t="str">
        <v/>
      </c>
    </row>
    <row r="1943" spans="1:8" x14ac:dyDescent="0.25">
      <c r="A1943" s="94">
        <v>45745</v>
      </c>
      <c r="B1943" s="95" t="str">
        <v>GK 003/UN 3695</v>
      </c>
      <c r="C1943" s="80" t="str">
        <v>OIL BRAKE PLATE  MKM 6.5" 18 TEETH</v>
      </c>
      <c r="D1943" s="133" t="str">
        <v/>
      </c>
      <c r="E1943" s="80">
        <v>1</v>
      </c>
      <c r="F1943" s="80" t="str">
        <v>PCS</v>
      </c>
      <c r="G1943" s="80" t="str">
        <v>INWARD</v>
      </c>
      <c r="H1943" s="96" t="str">
        <v/>
      </c>
    </row>
    <row r="1944" spans="1:8" x14ac:dyDescent="0.25">
      <c r="A1944" s="90">
        <v>45745</v>
      </c>
      <c r="B1944" s="91" t="str">
        <v>UN 2922</v>
      </c>
      <c r="C1944" s="92" t="str">
        <v xml:space="preserve">RADIATOR HOSE BOTTOM EPDM INTER DI  </v>
      </c>
      <c r="D1944" s="132" t="str">
        <v/>
      </c>
      <c r="E1944" s="92">
        <v>1</v>
      </c>
      <c r="F1944" s="92" t="str">
        <v>PCS</v>
      </c>
      <c r="G1944" s="92" t="str">
        <v>INWARD</v>
      </c>
      <c r="H1944" s="93" t="str">
        <v/>
      </c>
    </row>
    <row r="1945" spans="1:8" x14ac:dyDescent="0.25">
      <c r="A1945" s="94">
        <v>45745</v>
      </c>
      <c r="B1945" s="95" t="str">
        <v>GK 564/UN 1460</v>
      </c>
      <c r="C1945" s="80" t="str">
        <v xml:space="preserve">TIE ROD ASSY. MKM (80 MM) </v>
      </c>
      <c r="D1945" s="133" t="str">
        <v/>
      </c>
      <c r="E1945" s="80">
        <v>1</v>
      </c>
      <c r="F1945" s="80" t="str">
        <v>SET</v>
      </c>
      <c r="G1945" s="80" t="str">
        <v>INWARD</v>
      </c>
      <c r="H1945" s="96" t="str">
        <v/>
      </c>
    </row>
    <row r="1946" spans="1:8" x14ac:dyDescent="0.25">
      <c r="A1946" s="90">
        <v>45745</v>
      </c>
      <c r="B1946" s="91" t="str">
        <v>GK 1485/UN 2843</v>
      </c>
      <c r="C1946" s="92" t="str">
        <v>SPANDLE ARM BOLT INTER DI</v>
      </c>
      <c r="D1946" s="132" t="str">
        <v/>
      </c>
      <c r="E1946" s="92">
        <v>6</v>
      </c>
      <c r="F1946" s="92" t="str">
        <v>PCS</v>
      </c>
      <c r="G1946" s="92" t="str">
        <v>INWARD</v>
      </c>
      <c r="H1946" s="93" t="str">
        <v/>
      </c>
    </row>
    <row r="1947" spans="1:8" x14ac:dyDescent="0.25">
      <c r="A1947" s="94">
        <v>45745</v>
      </c>
      <c r="B1947" s="95" t="str">
        <v>UN 1469 A/GK 573</v>
      </c>
      <c r="C1947" s="80" t="str">
        <v xml:space="preserve">TIE ROD END MAHINDRA YUVO </v>
      </c>
      <c r="D1947" s="133" t="str">
        <v/>
      </c>
      <c r="E1947" s="80">
        <v>5</v>
      </c>
      <c r="F1947" s="80" t="str">
        <v>PCS</v>
      </c>
      <c r="G1947" s="80" t="str">
        <v>INWARD</v>
      </c>
      <c r="H1947" s="96" t="str">
        <v/>
      </c>
    </row>
    <row r="1948" spans="1:8" x14ac:dyDescent="0.25">
      <c r="A1948" s="90">
        <v>45745</v>
      </c>
      <c r="B1948" s="91" t="str">
        <v>GK 600 B</v>
      </c>
      <c r="C1948" s="92" t="str">
        <v>TIE ROD END SWARAJ 855 (H.D)  FRONT (SET OF 2)</v>
      </c>
      <c r="D1948" s="132" t="str">
        <v/>
      </c>
      <c r="E1948" s="92">
        <v>3</v>
      </c>
      <c r="F1948" s="92" t="str">
        <v>SET</v>
      </c>
      <c r="G1948" s="92" t="str">
        <v>INWARD</v>
      </c>
      <c r="H1948" s="93" t="str">
        <v/>
      </c>
    </row>
    <row r="1949" spans="1:8" x14ac:dyDescent="0.25">
      <c r="A1949" s="94">
        <v>45745</v>
      </c>
      <c r="B1949" s="95" t="str">
        <v>UN 3640</v>
      </c>
      <c r="C1949" s="80" t="str">
        <v xml:space="preserve"> BREAK DISC ACTUATING INTER DI 6.5" </v>
      </c>
      <c r="D1949" s="133" t="str">
        <v/>
      </c>
      <c r="E1949" s="80">
        <v>20</v>
      </c>
      <c r="F1949" s="80" t="str">
        <v>PCS</v>
      </c>
      <c r="G1949" s="80" t="str">
        <v>INWARD</v>
      </c>
      <c r="H1949" s="96" t="str">
        <v/>
      </c>
    </row>
    <row r="1950" spans="1:8" x14ac:dyDescent="0.25">
      <c r="A1950" s="90">
        <v>45745</v>
      </c>
      <c r="B1950" s="91" t="str">
        <v>UN 1981</v>
      </c>
      <c r="C1950" s="92" t="str">
        <v>BREAK PIN BIG INTER</v>
      </c>
      <c r="D1950" s="132" t="str">
        <v/>
      </c>
      <c r="E1950" s="92">
        <v>1316</v>
      </c>
      <c r="F1950" s="92" t="str">
        <v>PCS</v>
      </c>
      <c r="G1950" s="92" t="str">
        <v>INWARD</v>
      </c>
      <c r="H1950" s="93" t="str">
        <v/>
      </c>
    </row>
    <row r="1951" spans="1:8" x14ac:dyDescent="0.25">
      <c r="A1951" s="94">
        <v>45745</v>
      </c>
      <c r="B1951" s="95" t="str">
        <v>UN 3417</v>
      </c>
      <c r="C1951" s="80" t="str">
        <v xml:space="preserve">CHOWK CABLE (HOOK TYPE) INTER DI  </v>
      </c>
      <c r="D1951" s="133" t="str">
        <v/>
      </c>
      <c r="E1951" s="80">
        <v>7</v>
      </c>
      <c r="F1951" s="80" t="str">
        <v>PCS</v>
      </c>
      <c r="G1951" s="80" t="str">
        <v>INWARD</v>
      </c>
      <c r="H1951" s="96" t="str">
        <v/>
      </c>
    </row>
    <row r="1952" spans="1:8" x14ac:dyDescent="0.25">
      <c r="A1952" s="90">
        <v>45745</v>
      </c>
      <c r="B1952" s="91" t="str">
        <v>UN 3583</v>
      </c>
      <c r="C1952" s="92" t="str">
        <v xml:space="preserve">6002759A92 PIPE OVER FLOW (3 CYL) INTER DI  </v>
      </c>
      <c r="D1952" s="132" t="str">
        <v/>
      </c>
      <c r="E1952" s="92">
        <v>2</v>
      </c>
      <c r="F1952" s="92" t="str">
        <v>PCS</v>
      </c>
      <c r="G1952" s="92" t="str">
        <v>INWARD</v>
      </c>
      <c r="H1952" s="93" t="str">
        <v/>
      </c>
    </row>
    <row r="1953" spans="1:8" x14ac:dyDescent="0.25">
      <c r="A1953" s="94">
        <v>45745</v>
      </c>
      <c r="B1953" s="95" t="str">
        <v>UN 3586</v>
      </c>
      <c r="C1953" s="80" t="str">
        <v xml:space="preserve">5557072R92 PIPE OVER FLOW (WHITE) INTER DI  </v>
      </c>
      <c r="D1953" s="133" t="str">
        <v/>
      </c>
      <c r="E1953" s="80">
        <v>3</v>
      </c>
      <c r="F1953" s="80" t="str">
        <v>PCS</v>
      </c>
      <c r="G1953" s="80" t="str">
        <v>INWARD</v>
      </c>
      <c r="H1953" s="96" t="str">
        <v/>
      </c>
    </row>
    <row r="1954" spans="1:8" x14ac:dyDescent="0.25">
      <c r="A1954" s="90">
        <v>45745</v>
      </c>
      <c r="B1954" s="91" t="str">
        <v>UN 3399</v>
      </c>
      <c r="C1954" s="92" t="str">
        <v xml:space="preserve">ACCILATOR CABLE YUVO  </v>
      </c>
      <c r="D1954" s="132" t="str">
        <v/>
      </c>
      <c r="E1954" s="92">
        <v>1</v>
      </c>
      <c r="F1954" s="92" t="str">
        <v>PCS</v>
      </c>
      <c r="G1954" s="92" t="str">
        <v>INWARD</v>
      </c>
      <c r="H1954" s="93" t="str">
        <v/>
      </c>
    </row>
    <row r="1955" spans="1:8" x14ac:dyDescent="0.25">
      <c r="A1955" s="94">
        <v>45745</v>
      </c>
      <c r="B1955" s="95" t="str">
        <v>UN 2856</v>
      </c>
      <c r="C1955" s="80" t="str">
        <v xml:space="preserve">BREAK PADEL SPRING INTER  </v>
      </c>
      <c r="D1955" s="133" t="str">
        <v/>
      </c>
      <c r="E1955" s="80">
        <v>4</v>
      </c>
      <c r="F1955" s="80" t="str">
        <v>PCS</v>
      </c>
      <c r="G1955" s="80" t="str">
        <v>INWARD</v>
      </c>
      <c r="H1955" s="96" t="str">
        <v/>
      </c>
    </row>
    <row r="1956" spans="1:8" x14ac:dyDescent="0.25">
      <c r="A1956" s="90">
        <v>45745</v>
      </c>
      <c r="B1956" s="91" t="str">
        <v>UN 2893</v>
      </c>
      <c r="C1956" s="92" t="str">
        <v xml:space="preserve">CLUTCH PADEL SPRING YUVO  </v>
      </c>
      <c r="D1956" s="132" t="str">
        <v/>
      </c>
      <c r="E1956" s="92">
        <v>4</v>
      </c>
      <c r="F1956" s="92" t="str">
        <v>PCS</v>
      </c>
      <c r="G1956" s="92" t="str">
        <v>INWARD</v>
      </c>
      <c r="H1956" s="93" t="str">
        <v/>
      </c>
    </row>
    <row r="1957" spans="1:8" x14ac:dyDescent="0.25">
      <c r="A1957" s="94">
        <v>45745</v>
      </c>
      <c r="B1957" s="95" t="str">
        <v>UN 2892</v>
      </c>
      <c r="C1957" s="80" t="str">
        <v xml:space="preserve">BREAK PADEL SPRING YUVO  </v>
      </c>
      <c r="D1957" s="133" t="str">
        <v/>
      </c>
      <c r="E1957" s="80">
        <v>27</v>
      </c>
      <c r="F1957" s="80" t="str">
        <v>PCS</v>
      </c>
      <c r="G1957" s="80" t="str">
        <v>INWARD</v>
      </c>
      <c r="H1957" s="96" t="str">
        <v/>
      </c>
    </row>
    <row r="1958" spans="1:8" x14ac:dyDescent="0.25">
      <c r="A1958" s="90">
        <v>45745</v>
      </c>
      <c r="B1958" s="91" t="str">
        <v>UN 2861</v>
      </c>
      <c r="C1958" s="92" t="str">
        <v>CLUTCH PADEL SPRING INTER</v>
      </c>
      <c r="D1958" s="132" t="str">
        <v/>
      </c>
      <c r="E1958" s="92">
        <v>11</v>
      </c>
      <c r="F1958" s="92" t="str">
        <v>PCS</v>
      </c>
      <c r="G1958" s="92" t="str">
        <v>INWARD</v>
      </c>
      <c r="H1958" s="93" t="str">
        <v/>
      </c>
    </row>
    <row r="1959" spans="1:8" x14ac:dyDescent="0.25">
      <c r="A1959" s="94">
        <v>45745</v>
      </c>
      <c r="B1959" s="95" t="str">
        <v>UN 3557</v>
      </c>
      <c r="C1959" s="80" t="str">
        <v xml:space="preserve">5550185R91 PIPE PUMP TO FILTER INTER DI  </v>
      </c>
      <c r="D1959" s="133" t="str">
        <v/>
      </c>
      <c r="E1959" s="80">
        <v>10</v>
      </c>
      <c r="F1959" s="80" t="str">
        <v>PCS</v>
      </c>
      <c r="G1959" s="80" t="str">
        <v>INWARD</v>
      </c>
      <c r="H1959" s="96" t="str">
        <v/>
      </c>
    </row>
    <row r="1960" spans="1:8" x14ac:dyDescent="0.25">
      <c r="A1960" s="90">
        <v>45748</v>
      </c>
      <c r="B1960" s="91" t="str">
        <v>3280605100/3280871100</v>
      </c>
      <c r="C1960" s="92" t="str">
        <v>CLUTCH PLATE SWARAJ XM 8 T. (RIGID) PT800/PT806</v>
      </c>
      <c r="D1960" s="132">
        <v>1679</v>
      </c>
      <c r="E1960" s="92">
        <v>18</v>
      </c>
      <c r="F1960" s="92" t="str">
        <v>PCS</v>
      </c>
      <c r="G1960" s="92" t="str">
        <v>OUTWARD</v>
      </c>
      <c r="H1960" s="93" t="str">
        <v>PREM MOTORS</v>
      </c>
    </row>
    <row r="1961" spans="1:8" x14ac:dyDescent="0.25">
      <c r="A1961" s="94">
        <v>45748</v>
      </c>
      <c r="B1961" s="95" t="str">
        <v>RCWBGRL1</v>
      </c>
      <c r="C1961" s="80" t="str">
        <v>RADIATOR COOLANT GREEN (WB) 1/4</v>
      </c>
      <c r="D1961" s="133">
        <v>1681</v>
      </c>
      <c r="E1961" s="80">
        <v>200</v>
      </c>
      <c r="F1961" s="80" t="str">
        <v>PCS</v>
      </c>
      <c r="G1961" s="80" t="str">
        <v>OUTWARD</v>
      </c>
      <c r="H1961" s="96" t="str">
        <v>KAKA JI</v>
      </c>
    </row>
    <row r="1962" spans="1:8" x14ac:dyDescent="0.25">
      <c r="A1962" s="90">
        <v>45748</v>
      </c>
      <c r="B1962" s="91" t="str">
        <v>LE15W40CI4L8.5</v>
      </c>
      <c r="C1962" s="92" t="str">
        <v>ENGINE OIL 15W40 CI4 L8.5</v>
      </c>
      <c r="D1962" s="132">
        <v>1681</v>
      </c>
      <c r="E1962" s="92">
        <v>12</v>
      </c>
      <c r="F1962" s="92" t="str">
        <v>PCS</v>
      </c>
      <c r="G1962" s="92" t="str">
        <v>OUTWARD</v>
      </c>
      <c r="H1962" s="93" t="str">
        <v>KAKA JI</v>
      </c>
    </row>
    <row r="1963" spans="1:8" x14ac:dyDescent="0.25">
      <c r="A1963" s="94">
        <v>45748</v>
      </c>
      <c r="B1963" s="95" t="str">
        <v>ARSK5123</v>
      </c>
      <c r="C1963" s="80" t="str">
        <v>PP ASSY FRAMTRAC-FORD 3600/3000 11"</v>
      </c>
      <c r="D1963" s="133">
        <v>1681</v>
      </c>
      <c r="E1963" s="80">
        <v>10</v>
      </c>
      <c r="F1963" s="80" t="str">
        <v>PCS</v>
      </c>
      <c r="G1963" s="80" t="str">
        <v>OUTWARD</v>
      </c>
      <c r="H1963" s="96" t="str">
        <v>KAKA JI</v>
      </c>
    </row>
    <row r="1964" spans="1:8" x14ac:dyDescent="0.25">
      <c r="A1964" s="90">
        <v>45748</v>
      </c>
      <c r="B1964" s="91" t="str">
        <v>GK 1292</v>
      </c>
      <c r="C1964" s="92" t="str">
        <v>HYD.  FILTER SONALIKA N/M SPIN ON</v>
      </c>
      <c r="D1964" s="132">
        <v>1680</v>
      </c>
      <c r="E1964" s="92">
        <v>30</v>
      </c>
      <c r="F1964" s="92" t="str">
        <v>PCS</v>
      </c>
      <c r="G1964" s="92" t="str">
        <v>OUTWARD</v>
      </c>
      <c r="H1964" s="93" t="str">
        <v>AMIT MOTORS</v>
      </c>
    </row>
    <row r="1965" spans="1:8" x14ac:dyDescent="0.25">
      <c r="A1965" s="94">
        <v>45748</v>
      </c>
      <c r="B1965" s="95" t="str">
        <v>GK 1291</v>
      </c>
      <c r="C1965" s="80" t="str">
        <v>OIL FILTER SONALIKA  N/M SPIN ON (FORD TYPE)</v>
      </c>
      <c r="D1965" s="133">
        <v>1680</v>
      </c>
      <c r="E1965" s="80">
        <v>30</v>
      </c>
      <c r="F1965" s="80" t="str">
        <v>PCS</v>
      </c>
      <c r="G1965" s="80" t="str">
        <v>OUTWARD</v>
      </c>
      <c r="H1965" s="96" t="str">
        <v>AMIT MOTORS</v>
      </c>
    </row>
    <row r="1966" spans="1:8" x14ac:dyDescent="0.25">
      <c r="A1966" s="90">
        <v>45748</v>
      </c>
      <c r="B1966" s="91" t="str">
        <v>GK 1222</v>
      </c>
      <c r="C1966" s="92" t="str">
        <v>DIESEL FILTER SET (1.1 LTR) (SET OF 2)</v>
      </c>
      <c r="D1966" s="132">
        <v>1680</v>
      </c>
      <c r="E1966" s="92">
        <v>25</v>
      </c>
      <c r="F1966" s="92" t="str">
        <v>SET</v>
      </c>
      <c r="G1966" s="92" t="str">
        <v>OUTWARD</v>
      </c>
      <c r="H1966" s="93" t="str">
        <v>AMIT MOTORS</v>
      </c>
    </row>
    <row r="1967" spans="1:8" x14ac:dyDescent="0.25">
      <c r="A1967" s="94">
        <v>45748</v>
      </c>
      <c r="B1967" s="95" t="str">
        <v>DS 678</v>
      </c>
      <c r="C1967" s="80" t="str">
        <v xml:space="preserve"> REAR AXLE SWARAJ 855 BIG PLATE 22 T. (12-12)</v>
      </c>
      <c r="D1967" s="133">
        <v>1680</v>
      </c>
      <c r="E1967" s="80">
        <v>1</v>
      </c>
      <c r="F1967" s="80" t="str">
        <v>PCS</v>
      </c>
      <c r="G1967" s="80" t="str">
        <v>OUTWARD</v>
      </c>
      <c r="H1967" s="96" t="str">
        <v>AMIT MOTORS</v>
      </c>
    </row>
    <row r="1968" spans="1:8" x14ac:dyDescent="0.25">
      <c r="A1968" s="90">
        <v>45748</v>
      </c>
      <c r="B1968" s="91" t="str">
        <v>GK 2423</v>
      </c>
      <c r="C1968" s="92" t="str">
        <v>TROLLEY PIPE 50''   EPDM WITH SPRING</v>
      </c>
      <c r="D1968" s="132">
        <v>1680</v>
      </c>
      <c r="E1968" s="92">
        <v>20</v>
      </c>
      <c r="F1968" s="92" t="str">
        <v>SET</v>
      </c>
      <c r="G1968" s="92" t="str">
        <v>OUTWARD</v>
      </c>
      <c r="H1968" s="93" t="str">
        <v>AMIT MOTORS</v>
      </c>
    </row>
    <row r="1969" spans="1:8" x14ac:dyDescent="0.25">
      <c r="A1969" s="94">
        <v>45748</v>
      </c>
      <c r="B1969" s="95" t="str">
        <v>GK 2421</v>
      </c>
      <c r="C1969" s="80" t="str">
        <v>TROLLEY PIPE 20''   EPDM WITH SPRING</v>
      </c>
      <c r="D1969" s="133">
        <v>1680</v>
      </c>
      <c r="E1969" s="80">
        <v>30</v>
      </c>
      <c r="F1969" s="80" t="str">
        <v>PCS</v>
      </c>
      <c r="G1969" s="80" t="str">
        <v>OUTWARD</v>
      </c>
      <c r="H1969" s="96" t="str">
        <v>AMIT MOTORS</v>
      </c>
    </row>
    <row r="1970" spans="1:8" x14ac:dyDescent="0.25">
      <c r="A1970" s="90">
        <v>45748</v>
      </c>
      <c r="B1970" s="91" t="str">
        <v>GK 2440 A</v>
      </c>
      <c r="C1970" s="92" t="str">
        <v>TROLLEY PIPE FEMALE + BENJO T 36'' EPDM</v>
      </c>
      <c r="D1970" s="132">
        <v>1680</v>
      </c>
      <c r="E1970" s="92">
        <v>30</v>
      </c>
      <c r="F1970" s="92" t="str">
        <v>SET</v>
      </c>
      <c r="G1970" s="92" t="str">
        <v>OUTWARD</v>
      </c>
      <c r="H1970" s="93" t="str">
        <v>AMIT MOTORS</v>
      </c>
    </row>
    <row r="1971" spans="1:8" x14ac:dyDescent="0.25">
      <c r="A1971" s="94">
        <v>45748</v>
      </c>
      <c r="B1971" s="95" t="str">
        <v>GK 2422</v>
      </c>
      <c r="C1971" s="80" t="str">
        <v>TROLLEY PIPE 40''   EPDM WITH SPRING</v>
      </c>
      <c r="D1971" s="133">
        <v>1680</v>
      </c>
      <c r="E1971" s="80">
        <v>50</v>
      </c>
      <c r="F1971" s="80" t="str">
        <v>SET</v>
      </c>
      <c r="G1971" s="80" t="str">
        <v>OUTWARD</v>
      </c>
      <c r="H1971" s="96" t="str">
        <v>AMIT MOTORS</v>
      </c>
    </row>
    <row r="1972" spans="1:8" x14ac:dyDescent="0.25">
      <c r="A1972" s="90">
        <v>45738</v>
      </c>
      <c r="B1972" s="91" t="str">
        <v>UN 1441</v>
      </c>
      <c r="C1972" s="92" t="str">
        <v>STARING KNUCKLE ARM (POWER STG) RH STEEL MKM</v>
      </c>
      <c r="D1972" s="132">
        <v>1628</v>
      </c>
      <c r="E1972" s="92">
        <v>6</v>
      </c>
      <c r="F1972" s="92" t="str">
        <v>PCS</v>
      </c>
      <c r="G1972" s="92" t="str">
        <v>OUTWARD</v>
      </c>
      <c r="H1972" s="93" t="str">
        <v>RAKESH AUTOMOBILES</v>
      </c>
    </row>
    <row r="1973" spans="1:8" x14ac:dyDescent="0.25">
      <c r="A1973" s="94">
        <v>45738</v>
      </c>
      <c r="B1973" s="95" t="str">
        <v>601AD00007C</v>
      </c>
      <c r="C1973" s="80" t="str">
        <v>HYD PUMP J.D 5310 W/BRACKET (20CC + 12CC)</v>
      </c>
      <c r="D1973" s="133">
        <v>1628</v>
      </c>
      <c r="E1973" s="80">
        <v>2</v>
      </c>
      <c r="F1973" s="80" t="str">
        <v>PCS</v>
      </c>
      <c r="G1973" s="80" t="str">
        <v>OUTWARD</v>
      </c>
      <c r="H1973" s="96" t="str">
        <v>RAKESH AUTOMOBILES</v>
      </c>
    </row>
    <row r="1974" spans="1:8" x14ac:dyDescent="0.25">
      <c r="A1974" s="90">
        <v>45738</v>
      </c>
      <c r="B1974" s="91" t="str">
        <v>1P 4044 CTMMB</v>
      </c>
      <c r="C1974" s="92" t="str">
        <v>HYD PUMP MAHINDRA SINGLE</v>
      </c>
      <c r="D1974" s="132">
        <v>1628</v>
      </c>
      <c r="E1974" s="92">
        <v>1</v>
      </c>
      <c r="F1974" s="92" t="str">
        <v>PCS</v>
      </c>
      <c r="G1974" s="92" t="str">
        <v>OUTWARD</v>
      </c>
      <c r="H1974" s="93" t="str">
        <v>RAKESH AUTOMOBILES</v>
      </c>
    </row>
    <row r="1975" spans="1:8" x14ac:dyDescent="0.25">
      <c r="A1975" s="94">
        <v>45738</v>
      </c>
      <c r="B1975" s="95" t="str">
        <v>1P 4040 COOOB</v>
      </c>
      <c r="C1975" s="80" t="str">
        <v xml:space="preserve">HYD PUMP YUVO SINGLE </v>
      </c>
      <c r="D1975" s="133">
        <v>1628</v>
      </c>
      <c r="E1975" s="80">
        <v>1</v>
      </c>
      <c r="F1975" s="80" t="str">
        <v>PCS</v>
      </c>
      <c r="G1975" s="80" t="str">
        <v>OUTWARD</v>
      </c>
      <c r="H1975" s="96" t="str">
        <v>RAKESH AUTOMOBILES</v>
      </c>
    </row>
    <row r="1976" spans="1:8" x14ac:dyDescent="0.25">
      <c r="A1976" s="90">
        <v>45738</v>
      </c>
      <c r="B1976" s="91" t="str">
        <v>R983067922</v>
      </c>
      <c r="C1976" s="92" t="str">
        <v>HYD.PUMP SWARAJ PTL14CC (POWER STG)</v>
      </c>
      <c r="D1976" s="132">
        <v>1628</v>
      </c>
      <c r="E1976" s="92">
        <v>2</v>
      </c>
      <c r="F1976" s="92" t="str">
        <v>PCS</v>
      </c>
      <c r="G1976" s="92" t="str">
        <v>OUTWARD</v>
      </c>
      <c r="H1976" s="93" t="str">
        <v>RAKESH AUTOMOBILES</v>
      </c>
    </row>
    <row r="1977" spans="1:8" x14ac:dyDescent="0.25">
      <c r="A1977" s="94">
        <v>45738</v>
      </c>
      <c r="B1977" s="95" t="str">
        <v>R983032376</v>
      </c>
      <c r="C1977" s="80" t="str">
        <v>HYD. PUMP SONALIKA 12CC</v>
      </c>
      <c r="D1977" s="133">
        <v>1628</v>
      </c>
      <c r="E1977" s="80">
        <v>2</v>
      </c>
      <c r="F1977" s="80" t="str">
        <v>PCS</v>
      </c>
      <c r="G1977" s="80" t="str">
        <v>OUTWARD</v>
      </c>
      <c r="H1977" s="96" t="str">
        <v>RAKESH AUTOMOBILES</v>
      </c>
    </row>
    <row r="1978" spans="1:8" x14ac:dyDescent="0.25">
      <c r="A1978" s="90">
        <v>45738</v>
      </c>
      <c r="B1978" s="91" t="str">
        <v>DS 155</v>
      </c>
      <c r="C1978" s="92" t="str">
        <v xml:space="preserve"> REAR AXLE MKM BIG PLATE 18 TEETH 6312/6213</v>
      </c>
      <c r="D1978" s="132">
        <v>1628</v>
      </c>
      <c r="E1978" s="92">
        <v>1</v>
      </c>
      <c r="F1978" s="92" t="str">
        <v>PCS</v>
      </c>
      <c r="G1978" s="92" t="str">
        <v>OUTWARD</v>
      </c>
      <c r="H1978" s="93" t="str">
        <v>RAKESH AUTOMOBILES</v>
      </c>
    </row>
    <row r="1979" spans="1:8" x14ac:dyDescent="0.25">
      <c r="A1979" s="94">
        <v>45738</v>
      </c>
      <c r="B1979" s="95" t="str">
        <v>UN 2109</v>
      </c>
      <c r="C1979" s="80" t="str">
        <v>BULL GEAR 43/18 TEETH MKM</v>
      </c>
      <c r="D1979" s="133">
        <v>1628</v>
      </c>
      <c r="E1979" s="80">
        <v>1</v>
      </c>
      <c r="F1979" s="80" t="str">
        <v>PCS</v>
      </c>
      <c r="G1979" s="80" t="str">
        <v>OUTWARD</v>
      </c>
      <c r="H1979" s="96" t="str">
        <v>RAKESH AUTOMOBILES</v>
      </c>
    </row>
    <row r="1980" spans="1:8" x14ac:dyDescent="0.25">
      <c r="A1980" s="90">
        <v>45737</v>
      </c>
      <c r="B1980" s="91" t="str">
        <v>UN 1636</v>
      </c>
      <c r="C1980" s="92" t="str">
        <v>DELUXE SEAT (SLIDING TYPE) SONALIKA</v>
      </c>
      <c r="D1980" s="132">
        <v>1624</v>
      </c>
      <c r="E1980" s="92">
        <v>2</v>
      </c>
      <c r="F1980" s="92" t="str">
        <v>PCS</v>
      </c>
      <c r="G1980" s="92" t="str">
        <v>OUTWARD</v>
      </c>
      <c r="H1980" s="93" t="str">
        <v>VINAY TRACTOR</v>
      </c>
    </row>
    <row r="1981" spans="1:8" x14ac:dyDescent="0.25">
      <c r="A1981" s="94">
        <v>45737</v>
      </c>
      <c r="B1981" s="95" t="str">
        <v>R983032367</v>
      </c>
      <c r="C1981" s="80" t="str">
        <v>HYD PUMP SONALIKA ITL / ACE 9.5CC</v>
      </c>
      <c r="D1981" s="133">
        <v>1624</v>
      </c>
      <c r="E1981" s="80">
        <v>8</v>
      </c>
      <c r="F1981" s="80" t="str">
        <v>PCS</v>
      </c>
      <c r="G1981" s="80" t="str">
        <v>OUTWARD</v>
      </c>
      <c r="H1981" s="96" t="str">
        <v>VINAY TRACTOR</v>
      </c>
    </row>
    <row r="1982" spans="1:8" x14ac:dyDescent="0.25">
      <c r="A1982" s="90">
        <v>45738</v>
      </c>
      <c r="B1982" s="91" t="str">
        <v>UN 1151</v>
      </c>
      <c r="C1982" s="92" t="str">
        <v>PRE CLEANER ASSEMBLY PVC B/P</v>
      </c>
      <c r="D1982" s="132">
        <v>1634</v>
      </c>
      <c r="E1982" s="92">
        <v>12</v>
      </c>
      <c r="F1982" s="92" t="str">
        <v>PCS</v>
      </c>
      <c r="G1982" s="92" t="str">
        <v>OUTWARD</v>
      </c>
      <c r="H1982" s="93" t="str">
        <v>KAMAL MOTOR</v>
      </c>
    </row>
    <row r="1983" spans="1:8" x14ac:dyDescent="0.25">
      <c r="A1983" s="94">
        <v>45747</v>
      </c>
      <c r="B1983" s="95" t="str">
        <v>RCWBGRL1</v>
      </c>
      <c r="C1983" s="80" t="str">
        <v>RADIATOR COOLANT 1L</v>
      </c>
      <c r="D1983" s="133">
        <v>1676</v>
      </c>
      <c r="E1983" s="80">
        <v>2</v>
      </c>
      <c r="F1983" s="80" t="str">
        <v>PCS</v>
      </c>
      <c r="G1983" s="80" t="str">
        <v>OUTWARD</v>
      </c>
      <c r="H1983" s="96" t="str">
        <v>SHOP</v>
      </c>
    </row>
    <row r="1984" spans="1:8" x14ac:dyDescent="0.25">
      <c r="A1984" s="90">
        <v>45747</v>
      </c>
      <c r="B1984" s="91">
        <v>4341143100</v>
      </c>
      <c r="C1984" s="92" t="str">
        <v>PRESSURE PLATE TAWA PT/ FT 50 ,FT 60</v>
      </c>
      <c r="D1984" s="132">
        <v>1676</v>
      </c>
      <c r="E1984" s="92">
        <v>4</v>
      </c>
      <c r="F1984" s="92" t="str">
        <v>PCS</v>
      </c>
      <c r="G1984" s="92" t="str">
        <v>OUTWARD</v>
      </c>
      <c r="H1984" s="93" t="str">
        <v>SHOP</v>
      </c>
    </row>
    <row r="1985" spans="1:8" x14ac:dyDescent="0.25">
      <c r="A1985" s="94">
        <v>45747</v>
      </c>
      <c r="B1985" s="95">
        <v>3280845100</v>
      </c>
      <c r="C1985" s="80" t="str">
        <v>CLUTCH PLATE ARJUN 5 WING (PMV-02)</v>
      </c>
      <c r="D1985" s="133">
        <v>1676</v>
      </c>
      <c r="E1985" s="80">
        <v>4</v>
      </c>
      <c r="F1985" s="80" t="str">
        <v>PCS</v>
      </c>
      <c r="G1985" s="80" t="str">
        <v>OUTWARD</v>
      </c>
      <c r="H1985" s="96" t="str">
        <v>SHOP</v>
      </c>
    </row>
    <row r="1986" spans="1:8" x14ac:dyDescent="0.25">
      <c r="A1986" s="90">
        <v>45745</v>
      </c>
      <c r="B1986" s="91" t="str">
        <v>UN 3409 A</v>
      </c>
      <c r="C1986" s="92" t="str">
        <v xml:space="preserve">BATTERY BOX MKM (OIB)  </v>
      </c>
      <c r="D1986" s="132">
        <v>1673</v>
      </c>
      <c r="E1986" s="92">
        <v>1</v>
      </c>
      <c r="F1986" s="92" t="str">
        <v>PCS</v>
      </c>
      <c r="G1986" s="92" t="str">
        <v>OUTWARD</v>
      </c>
      <c r="H1986" s="93" t="str">
        <v>SHOP</v>
      </c>
    </row>
    <row r="1987" spans="1:8" x14ac:dyDescent="0.25">
      <c r="A1987" s="94">
        <v>45745</v>
      </c>
      <c r="B1987" s="95" t="str">
        <v>UN 1135</v>
      </c>
      <c r="C1987" s="80" t="str">
        <v>SILENCER INTER DI</v>
      </c>
      <c r="D1987" s="133">
        <v>1673</v>
      </c>
      <c r="E1987" s="80">
        <v>8</v>
      </c>
      <c r="F1987" s="80" t="str">
        <v>SET</v>
      </c>
      <c r="G1987" s="80" t="str">
        <v>OUTWARD</v>
      </c>
      <c r="H1987" s="96" t="str">
        <v>SHOP</v>
      </c>
    </row>
    <row r="1988" spans="1:8" x14ac:dyDescent="0.25">
      <c r="A1988" s="90">
        <v>45743</v>
      </c>
      <c r="B1988" s="91">
        <v>2280197100</v>
      </c>
      <c r="C1988" s="92" t="str">
        <v>DCA JD-5310 W/MAIN 4FAN 19T TAWA OUT</v>
      </c>
      <c r="D1988" s="132">
        <v>1662</v>
      </c>
      <c r="E1988" s="92">
        <v>1</v>
      </c>
      <c r="F1988" s="92" t="str">
        <v>SET</v>
      </c>
      <c r="G1988" s="92" t="str">
        <v>OUTWARD</v>
      </c>
      <c r="H1988" s="93" t="str">
        <v>GURU AUTO</v>
      </c>
    </row>
    <row r="1989" spans="1:8" x14ac:dyDescent="0.25">
      <c r="A1989" s="94">
        <v>45743</v>
      </c>
      <c r="B1989" s="95">
        <v>6283398090</v>
      </c>
      <c r="C1989" s="80" t="str">
        <v>P.P ASSY W/CLUTCH PLATE SARPANCH</v>
      </c>
      <c r="D1989" s="133">
        <v>1662</v>
      </c>
      <c r="E1989" s="80">
        <v>6</v>
      </c>
      <c r="F1989" s="80" t="str">
        <v>PCS</v>
      </c>
      <c r="G1989" s="80" t="str">
        <v>OUTWARD</v>
      </c>
      <c r="H1989" s="96" t="str">
        <v>GURU AUTO</v>
      </c>
    </row>
    <row r="1990" spans="1:8" x14ac:dyDescent="0.25">
      <c r="A1990" s="90">
        <v>45743</v>
      </c>
      <c r="B1990" s="91" t="str">
        <v>DS 159</v>
      </c>
      <c r="C1990" s="92" t="str">
        <v xml:space="preserve"> REAR AXLE 585 DI BIG PLATE 18 T.</v>
      </c>
      <c r="D1990" s="132">
        <v>1662</v>
      </c>
      <c r="E1990" s="92">
        <v>2</v>
      </c>
      <c r="F1990" s="92" t="str">
        <v>PCS</v>
      </c>
      <c r="G1990" s="92" t="str">
        <v>OUTWARD</v>
      </c>
      <c r="H1990" s="93" t="str">
        <v>GURU AUTO</v>
      </c>
    </row>
    <row r="1991" spans="1:8" x14ac:dyDescent="0.25">
      <c r="A1991" s="94">
        <v>45745</v>
      </c>
      <c r="B1991" s="95">
        <v>11333424</v>
      </c>
      <c r="C1991" s="80" t="str">
        <v>STG CONTROL UNIT ARJUN (NEW) (VSP 80)</v>
      </c>
      <c r="D1991" s="133">
        <v>1664</v>
      </c>
      <c r="E1991" s="80">
        <v>2</v>
      </c>
      <c r="F1991" s="80" t="str">
        <v>PCS</v>
      </c>
      <c r="G1991" s="80" t="str">
        <v>OUTWARD</v>
      </c>
      <c r="H1991" s="96" t="str">
        <v>SHOP</v>
      </c>
    </row>
    <row r="1992" spans="1:8" x14ac:dyDescent="0.25">
      <c r="A1992" s="90">
        <v>45745</v>
      </c>
      <c r="B1992" s="91" t="str">
        <v>UN 2396</v>
      </c>
      <c r="C1992" s="92" t="str">
        <v xml:space="preserve">HYDRAULIC SUCTION PIPE (4 CYL.) INTER DI  </v>
      </c>
      <c r="D1992" s="132">
        <v>1664</v>
      </c>
      <c r="E1992" s="92">
        <v>3</v>
      </c>
      <c r="F1992" s="92" t="str">
        <v>PCS</v>
      </c>
      <c r="G1992" s="92" t="str">
        <v>OUTWARD</v>
      </c>
      <c r="H1992" s="93" t="str">
        <v>SHOP</v>
      </c>
    </row>
    <row r="1993" spans="1:8" x14ac:dyDescent="0.25">
      <c r="A1993" s="94">
        <v>45745</v>
      </c>
      <c r="B1993" s="95" t="str">
        <v>UN 2397</v>
      </c>
      <c r="C1993" s="80" t="str">
        <v xml:space="preserve">HYDRAULIC SUCTION PIPE (3 CYL.) NST  </v>
      </c>
      <c r="D1993" s="133">
        <v>1664</v>
      </c>
      <c r="E1993" s="80">
        <v>3</v>
      </c>
      <c r="F1993" s="80" t="str">
        <v>PCS</v>
      </c>
      <c r="G1993" s="80" t="str">
        <v>OUTWARD</v>
      </c>
      <c r="H1993" s="96" t="str">
        <v>SHOP</v>
      </c>
    </row>
    <row r="1994" spans="1:8" x14ac:dyDescent="0.25">
      <c r="A1994" s="90">
        <v>45745</v>
      </c>
      <c r="B1994" s="91" t="str">
        <v>601AD00005C</v>
      </c>
      <c r="C1994" s="92" t="str">
        <v>HYD PUMP FARMTRAC DOUBLE (18CC + 11CC)</v>
      </c>
      <c r="D1994" s="132">
        <v>1664</v>
      </c>
      <c r="E1994" s="92">
        <v>4</v>
      </c>
      <c r="F1994" s="92" t="str">
        <v>PCS</v>
      </c>
      <c r="G1994" s="92" t="str">
        <v>OUTWARD</v>
      </c>
      <c r="H1994" s="93" t="str">
        <v>SHOP</v>
      </c>
    </row>
    <row r="1995" spans="1:8" x14ac:dyDescent="0.25">
      <c r="A1995" s="94">
        <v>45745</v>
      </c>
      <c r="B1995" s="95" t="str">
        <v>UN 2380</v>
      </c>
      <c r="C1995" s="80" t="str">
        <v xml:space="preserve">HYDRAULIC PRESSURE PIPE (3 CYL.) INTER DI  </v>
      </c>
      <c r="D1995" s="133">
        <v>1664</v>
      </c>
      <c r="E1995" s="80">
        <v>6</v>
      </c>
      <c r="F1995" s="80" t="str">
        <v>PCS</v>
      </c>
      <c r="G1995" s="80" t="str">
        <v>OUTWARD</v>
      </c>
      <c r="H1995" s="96" t="str">
        <v>SHOP</v>
      </c>
    </row>
    <row r="1996" spans="1:8" x14ac:dyDescent="0.25">
      <c r="A1996" s="90">
        <v>45745</v>
      </c>
      <c r="B1996" s="91" t="str">
        <v>UN 2395</v>
      </c>
      <c r="C1996" s="92" t="str">
        <v xml:space="preserve">HYDRAULIC SUCTION PIPE (3 CYL.) INTER DI  </v>
      </c>
      <c r="D1996" s="132">
        <v>1664</v>
      </c>
      <c r="E1996" s="92">
        <v>4</v>
      </c>
      <c r="F1996" s="92" t="str">
        <v>PCS</v>
      </c>
      <c r="G1996" s="92" t="str">
        <v>OUTWARD</v>
      </c>
      <c r="H1996" s="93" t="str">
        <v>SHOP</v>
      </c>
    </row>
    <row r="1997" spans="1:8" x14ac:dyDescent="0.25">
      <c r="A1997" s="94">
        <v>45745</v>
      </c>
      <c r="B1997" s="95" t="str">
        <v>UN 3418</v>
      </c>
      <c r="C1997" s="80" t="str">
        <v xml:space="preserve">CHOWK CABLE (L TYPE) INTER DI  </v>
      </c>
      <c r="D1997" s="133">
        <v>1664</v>
      </c>
      <c r="E1997" s="80">
        <v>10</v>
      </c>
      <c r="F1997" s="80" t="str">
        <v>PCS</v>
      </c>
      <c r="G1997" s="80" t="str">
        <v>OUTWARD</v>
      </c>
      <c r="H1997" s="96" t="str">
        <v>SHOP</v>
      </c>
    </row>
    <row r="1998" spans="1:8" x14ac:dyDescent="0.25">
      <c r="A1998" s="90">
        <v>45745</v>
      </c>
      <c r="B1998" s="91">
        <v>2280242100</v>
      </c>
      <c r="C1998" s="92" t="str">
        <v>D.C ASSY SONALIKA 6 HOLE 12T WITH ONLY PTO</v>
      </c>
      <c r="D1998" s="132">
        <v>1664</v>
      </c>
      <c r="E1998" s="92">
        <v>1</v>
      </c>
      <c r="F1998" s="92" t="str">
        <v>SET</v>
      </c>
      <c r="G1998" s="92" t="str">
        <v>OUTWARD</v>
      </c>
      <c r="H1998" s="93" t="str">
        <v>SHOP</v>
      </c>
    </row>
    <row r="1999" spans="1:8" x14ac:dyDescent="0.25">
      <c r="A1999" s="94">
        <v>45745</v>
      </c>
      <c r="B1999" s="95">
        <v>1280819100</v>
      </c>
      <c r="C1999" s="80" t="str">
        <v>P.P ASSY ACE CRANE D/F</v>
      </c>
      <c r="D1999" s="133">
        <v>1664</v>
      </c>
      <c r="E1999" s="80">
        <v>1</v>
      </c>
      <c r="F1999" s="80" t="str">
        <v>PCS</v>
      </c>
      <c r="G1999" s="80" t="str">
        <v>OUTWARD</v>
      </c>
      <c r="H1999" s="96" t="str">
        <v>SHOP</v>
      </c>
    </row>
    <row r="2000" spans="1:8" x14ac:dyDescent="0.25">
      <c r="A2000" s="90">
        <v>45745</v>
      </c>
      <c r="B2000" s="91" t="str">
        <v>UN 1971/GK 228</v>
      </c>
      <c r="C2000" s="92" t="str">
        <v>BREAK DISC PLATE YUVRAJ</v>
      </c>
      <c r="D2000" s="132">
        <v>1664</v>
      </c>
      <c r="E2000" s="92">
        <v>10</v>
      </c>
      <c r="F2000" s="92" t="str">
        <v>PCS</v>
      </c>
      <c r="G2000" s="92" t="str">
        <v>OUTWARD</v>
      </c>
      <c r="H2000" s="93" t="str">
        <v>SHOP</v>
      </c>
    </row>
    <row r="2001" spans="1:8" x14ac:dyDescent="0.25">
      <c r="A2001" s="94">
        <v>45745</v>
      </c>
      <c r="B2001" s="95" t="str">
        <v>UN 3098</v>
      </c>
      <c r="C2001" s="80" t="str">
        <v xml:space="preserve">BULL PINION SHIM THICK INTER  </v>
      </c>
      <c r="D2001" s="133">
        <v>1664</v>
      </c>
      <c r="E2001" s="80">
        <v>4</v>
      </c>
      <c r="F2001" s="80" t="str">
        <v>PCS</v>
      </c>
      <c r="G2001" s="80" t="str">
        <v>OUTWARD</v>
      </c>
      <c r="H2001" s="96" t="str">
        <v>SHOP</v>
      </c>
    </row>
    <row r="2002" spans="1:8" x14ac:dyDescent="0.25">
      <c r="A2002" s="90">
        <v>45745</v>
      </c>
      <c r="B2002" s="91" t="str">
        <v>UN 3584</v>
      </c>
      <c r="C2002" s="92" t="str">
        <v xml:space="preserve">6003187B91 PIPE FEED PUMP TO FILTER INTER DI  </v>
      </c>
      <c r="D2002" s="132">
        <v>1664</v>
      </c>
      <c r="E2002" s="92">
        <v>30</v>
      </c>
      <c r="F2002" s="92" t="str">
        <v>PCS</v>
      </c>
      <c r="G2002" s="92" t="str">
        <v>OUTWARD</v>
      </c>
      <c r="H2002" s="93" t="str">
        <v>SHOP</v>
      </c>
    </row>
    <row r="2003" spans="1:8" x14ac:dyDescent="0.25">
      <c r="A2003" s="94">
        <v>45745</v>
      </c>
      <c r="B2003" s="95" t="str">
        <v>R12029</v>
      </c>
      <c r="C2003" s="80" t="str">
        <v>CLUTCH P. MF245 CUPA TYPE 12" ASBESTOS</v>
      </c>
      <c r="D2003" s="133">
        <v>1664</v>
      </c>
      <c r="E2003" s="80">
        <v>1</v>
      </c>
      <c r="F2003" s="80" t="str">
        <v>PCS</v>
      </c>
      <c r="G2003" s="80" t="str">
        <v>OUTWARD</v>
      </c>
      <c r="H2003" s="96" t="str">
        <v>SHOP</v>
      </c>
    </row>
    <row r="2004" spans="1:8" x14ac:dyDescent="0.25">
      <c r="A2004" s="90">
        <v>45745</v>
      </c>
      <c r="B2004" s="91" t="str">
        <v>R10026</v>
      </c>
      <c r="C2004" s="92" t="str">
        <v>PTO PLATE W/SPRING MF-245 10"ASBESTOS</v>
      </c>
      <c r="D2004" s="132">
        <v>1664</v>
      </c>
      <c r="E2004" s="92">
        <v>4</v>
      </c>
      <c r="F2004" s="92" t="str">
        <v>PCS</v>
      </c>
      <c r="G2004" s="92" t="str">
        <v>OUTWARD</v>
      </c>
      <c r="H2004" s="93" t="str">
        <v>SHOP</v>
      </c>
    </row>
    <row r="2005" spans="1:8" x14ac:dyDescent="0.25">
      <c r="A2005" s="94">
        <v>45745</v>
      </c>
      <c r="B2005" s="95" t="str">
        <v>11RLK703</v>
      </c>
      <c r="C2005" s="80" t="str">
        <v>CLUTCH KIT MFDI/INTER DI /FORD FOR 11"P.PASSY M-12 NUT</v>
      </c>
      <c r="D2005" s="133">
        <v>1664</v>
      </c>
      <c r="E2005" s="80">
        <v>5</v>
      </c>
      <c r="F2005" s="80" t="str">
        <v>PCS</v>
      </c>
      <c r="G2005" s="80" t="str">
        <v>OUTWARD</v>
      </c>
      <c r="H2005" s="96" t="str">
        <v>SHOP</v>
      </c>
    </row>
    <row r="2006" spans="1:8" x14ac:dyDescent="0.25">
      <c r="A2006" s="90">
        <v>45745</v>
      </c>
      <c r="B2006" s="91" t="str">
        <v>UN 2077</v>
      </c>
      <c r="C2006" s="92" t="str">
        <v>CROWN &amp; PINION SET (BEND) 9/43 TEETH YUVRAJ</v>
      </c>
      <c r="D2006" s="132">
        <v>1664</v>
      </c>
      <c r="E2006" s="92">
        <v>5</v>
      </c>
      <c r="F2006" s="92" t="str">
        <v>PCS</v>
      </c>
      <c r="G2006" s="92" t="str">
        <v>OUTWARD</v>
      </c>
      <c r="H2006" s="93" t="str">
        <v>SHOP</v>
      </c>
    </row>
    <row r="2007" spans="1:8" x14ac:dyDescent="0.25">
      <c r="A2007" s="94">
        <v>45745</v>
      </c>
      <c r="B2007" s="95">
        <v>3280524100</v>
      </c>
      <c r="C2007" s="80" t="str">
        <v>PTO PLATE MAHINDRA 3 FAN, 10 TEETH</v>
      </c>
      <c r="D2007" s="133">
        <v>1664</v>
      </c>
      <c r="E2007" s="80">
        <v>2</v>
      </c>
      <c r="F2007" s="80" t="str">
        <v>SET</v>
      </c>
      <c r="G2007" s="80" t="str">
        <v>OUTWARD</v>
      </c>
      <c r="H2007" s="96" t="str">
        <v>SHOP</v>
      </c>
    </row>
    <row r="2008" spans="1:8" x14ac:dyDescent="0.25">
      <c r="A2008" s="90">
        <v>45745</v>
      </c>
      <c r="B2008" s="91" t="str">
        <v>UN 3420</v>
      </c>
      <c r="C2008" s="92" t="str">
        <v xml:space="preserve">CHOWK CABLE (L TYPE) BRASS INTER DI  </v>
      </c>
      <c r="D2008" s="132">
        <v>1664</v>
      </c>
      <c r="E2008" s="92">
        <v>10</v>
      </c>
      <c r="F2008" s="92" t="str">
        <v>SET</v>
      </c>
      <c r="G2008" s="92" t="str">
        <v>OUTWARD</v>
      </c>
      <c r="H2008" s="93" t="str">
        <v>SHOP</v>
      </c>
    </row>
    <row r="2009" spans="1:8" x14ac:dyDescent="0.25">
      <c r="A2009" s="94">
        <v>45745</v>
      </c>
      <c r="B2009" s="95" t="str">
        <v>12RLK733</v>
      </c>
      <c r="C2009" s="80" t="str">
        <v>CLUTCH KIT MF DUAL CLUTCH W/FINGER</v>
      </c>
      <c r="D2009" s="133">
        <v>1668</v>
      </c>
      <c r="E2009" s="80">
        <v>5</v>
      </c>
      <c r="F2009" s="80" t="str">
        <v>PCS</v>
      </c>
      <c r="G2009" s="80" t="str">
        <v>OUTWARD</v>
      </c>
      <c r="H2009" s="96" t="str">
        <v>SHOP</v>
      </c>
    </row>
    <row r="2010" spans="1:8" x14ac:dyDescent="0.25">
      <c r="A2010" s="90">
        <v>45745</v>
      </c>
      <c r="B2010" s="91" t="str">
        <v>GK 606</v>
      </c>
      <c r="C2010" s="92" t="str">
        <v>POWER STG JACK ROD SWARAJ</v>
      </c>
      <c r="D2010" s="132">
        <v>1668</v>
      </c>
      <c r="E2010" s="92">
        <v>4</v>
      </c>
      <c r="F2010" s="92" t="str">
        <v>PCS</v>
      </c>
      <c r="G2010" s="92" t="str">
        <v>OUTWARD</v>
      </c>
      <c r="H2010" s="93" t="str">
        <v>SHOP</v>
      </c>
    </row>
    <row r="2011" spans="1:8" x14ac:dyDescent="0.25">
      <c r="A2011" s="94">
        <v>45745</v>
      </c>
      <c r="B2011" s="95" t="str">
        <v>UN 2397</v>
      </c>
      <c r="C2011" s="80" t="str">
        <v xml:space="preserve">HYDRAULIC SUCTION PIPE (3 CYL.) NST  </v>
      </c>
      <c r="D2011" s="133">
        <v>1668</v>
      </c>
      <c r="E2011" s="80">
        <v>1</v>
      </c>
      <c r="F2011" s="80" t="str">
        <v>PCS</v>
      </c>
      <c r="G2011" s="80" t="str">
        <v>OUTWARD</v>
      </c>
      <c r="H2011" s="96" t="str">
        <v>SHOP</v>
      </c>
    </row>
    <row r="2012" spans="1:8" x14ac:dyDescent="0.25">
      <c r="A2012" s="90">
        <v>45745</v>
      </c>
      <c r="B2012" s="91" t="str">
        <v>UN 2417</v>
      </c>
      <c r="C2012" s="92" t="str">
        <v xml:space="preserve">HYD. PUMP COUPLING 8 TEETH ARJUN  </v>
      </c>
      <c r="D2012" s="132">
        <v>1668</v>
      </c>
      <c r="E2012" s="92">
        <v>24</v>
      </c>
      <c r="F2012" s="92" t="str">
        <v>PCS</v>
      </c>
      <c r="G2012" s="92" t="str">
        <v>OUTWARD</v>
      </c>
      <c r="H2012" s="93" t="str">
        <v>SHOP</v>
      </c>
    </row>
    <row r="2013" spans="1:8" x14ac:dyDescent="0.25">
      <c r="A2013" s="94">
        <v>45745</v>
      </c>
      <c r="B2013" s="95" t="str">
        <v>UN 1744</v>
      </c>
      <c r="C2013" s="80" t="str">
        <v>CLUTCH HUB INTER</v>
      </c>
      <c r="D2013" s="133">
        <v>1668</v>
      </c>
      <c r="E2013" s="80">
        <v>10</v>
      </c>
      <c r="F2013" s="80" t="str">
        <v>PCS</v>
      </c>
      <c r="G2013" s="80" t="str">
        <v>OUTWARD</v>
      </c>
      <c r="H2013" s="96" t="str">
        <v>SHOP</v>
      </c>
    </row>
    <row r="2014" spans="1:8" x14ac:dyDescent="0.25">
      <c r="A2014" s="90">
        <v>45745</v>
      </c>
      <c r="B2014" s="91" t="str">
        <v>UN 1740</v>
      </c>
      <c r="C2014" s="92" t="str">
        <v>CLUTCH CARBON EASY FIT (TWO PART) INTER DI</v>
      </c>
      <c r="D2014" s="132">
        <v>1668</v>
      </c>
      <c r="E2014" s="92">
        <v>10</v>
      </c>
      <c r="F2014" s="92" t="str">
        <v>PCS</v>
      </c>
      <c r="G2014" s="92" t="str">
        <v>OUTWARD</v>
      </c>
      <c r="H2014" s="93" t="str">
        <v>SHOP</v>
      </c>
    </row>
    <row r="2015" spans="1:8" x14ac:dyDescent="0.25">
      <c r="A2015" s="94">
        <v>45745</v>
      </c>
      <c r="B2015" s="95" t="str">
        <v>UN 2615</v>
      </c>
      <c r="C2015" s="80" t="str">
        <v xml:space="preserve">LOWER LINK ASSY 4 DI (O.E) 585 DI  </v>
      </c>
      <c r="D2015" s="133">
        <v>1668</v>
      </c>
      <c r="E2015" s="80">
        <v>2</v>
      </c>
      <c r="F2015" s="80" t="str">
        <v>PCS</v>
      </c>
      <c r="G2015" s="80" t="str">
        <v>OUTWARD</v>
      </c>
      <c r="H2015" s="96" t="str">
        <v>SHOP</v>
      </c>
    </row>
    <row r="2016" spans="1:8" x14ac:dyDescent="0.25">
      <c r="A2016" s="90">
        <v>45745</v>
      </c>
      <c r="B2016" s="91" t="str">
        <v>UN 1938</v>
      </c>
      <c r="C2016" s="92" t="str">
        <v>PTO LEVER ASSY ARJUN</v>
      </c>
      <c r="D2016" s="132">
        <v>1668</v>
      </c>
      <c r="E2016" s="92">
        <v>4</v>
      </c>
      <c r="F2016" s="92" t="str">
        <v>PCS</v>
      </c>
      <c r="G2016" s="92" t="str">
        <v>OUTWARD</v>
      </c>
      <c r="H2016" s="93" t="str">
        <v>SHOP</v>
      </c>
    </row>
    <row r="2017" spans="1:8" x14ac:dyDescent="0.25">
      <c r="A2017" s="94">
        <v>45745</v>
      </c>
      <c r="B2017" s="95" t="str">
        <v>UN 1153</v>
      </c>
      <c r="C2017" s="80" t="str">
        <v>PRE CLEANER ASSEMBLY LONG PVC NST</v>
      </c>
      <c r="D2017" s="133">
        <v>1668</v>
      </c>
      <c r="E2017" s="80">
        <v>2</v>
      </c>
      <c r="F2017" s="80" t="str">
        <v>PCS</v>
      </c>
      <c r="G2017" s="80" t="str">
        <v>OUTWARD</v>
      </c>
      <c r="H2017" s="96" t="str">
        <v>SHOP</v>
      </c>
    </row>
    <row r="2018" spans="1:8" x14ac:dyDescent="0.25">
      <c r="A2018" s="90">
        <v>45745</v>
      </c>
      <c r="B2018" s="91" t="str">
        <v>UN 1152</v>
      </c>
      <c r="C2018" s="92" t="str">
        <v>PRE CLEANER ASSEMBLY (U CUT) PVC B/P</v>
      </c>
      <c r="D2018" s="132">
        <v>1668</v>
      </c>
      <c r="E2018" s="92">
        <v>2</v>
      </c>
      <c r="F2018" s="92" t="str">
        <v>PCS</v>
      </c>
      <c r="G2018" s="92" t="str">
        <v>OUTWARD</v>
      </c>
      <c r="H2018" s="93" t="str">
        <v>SHOP</v>
      </c>
    </row>
    <row r="2019" spans="1:8" x14ac:dyDescent="0.25">
      <c r="A2019" s="94">
        <v>45745</v>
      </c>
      <c r="B2019" s="95" t="str">
        <v>UN 1151</v>
      </c>
      <c r="C2019" s="80" t="str">
        <v>PRE CLEANER ASSEMBLY PVC B/P</v>
      </c>
      <c r="D2019" s="133">
        <v>1668</v>
      </c>
      <c r="E2019" s="80">
        <v>4</v>
      </c>
      <c r="F2019" s="80" t="str">
        <v>PCS</v>
      </c>
      <c r="G2019" s="80" t="str">
        <v>OUTWARD</v>
      </c>
      <c r="H2019" s="96" t="str">
        <v>SHOP</v>
      </c>
    </row>
    <row r="2020" spans="1:8" x14ac:dyDescent="0.25">
      <c r="A2020" s="90">
        <v>45743</v>
      </c>
      <c r="B2020" s="91">
        <v>2280242100</v>
      </c>
      <c r="C2020" s="92" t="str">
        <v>D.C ASSY SONALIKA 6 HOLE 12T WITH ONLY PTO</v>
      </c>
      <c r="D2020" s="132">
        <v>1665</v>
      </c>
      <c r="E2020" s="92">
        <v>1</v>
      </c>
      <c r="F2020" s="92" t="str">
        <v>SET</v>
      </c>
      <c r="G2020" s="92" t="str">
        <v>OUTWARD</v>
      </c>
      <c r="H2020" s="93" t="str">
        <v>SHOP</v>
      </c>
    </row>
    <row r="2021" spans="1:8" x14ac:dyDescent="0.25">
      <c r="A2021" s="94">
        <v>45743</v>
      </c>
      <c r="B2021" s="95" t="str">
        <v>UN 2061</v>
      </c>
      <c r="C2021" s="80" t="str">
        <v>P.T.O SHAFT 6//8 TEETH INTER</v>
      </c>
      <c r="D2021" s="133">
        <v>1665</v>
      </c>
      <c r="E2021" s="80">
        <v>3</v>
      </c>
      <c r="F2021" s="80" t="str">
        <v>PCS</v>
      </c>
      <c r="G2021" s="80" t="str">
        <v>OUTWARD</v>
      </c>
      <c r="H2021" s="96" t="str">
        <v>SHOP</v>
      </c>
    </row>
    <row r="2022" spans="1:8" x14ac:dyDescent="0.25">
      <c r="A2022" s="90">
        <v>45743</v>
      </c>
      <c r="B2022" s="91" t="str">
        <v>UN 1442</v>
      </c>
      <c r="C2022" s="92" t="str">
        <v>STARING KNUCKLE ARM RH ARJUN</v>
      </c>
      <c r="D2022" s="132">
        <v>1665</v>
      </c>
      <c r="E2022" s="92">
        <v>6</v>
      </c>
      <c r="F2022" s="92" t="str">
        <v>PCS</v>
      </c>
      <c r="G2022" s="92" t="str">
        <v>OUTWARD</v>
      </c>
      <c r="H2022" s="93" t="str">
        <v>SHOP</v>
      </c>
    </row>
    <row r="2023" spans="1:8" x14ac:dyDescent="0.25">
      <c r="A2023" s="94">
        <v>45744</v>
      </c>
      <c r="B2023" s="95" t="str">
        <v>GK 311/UN 1714</v>
      </c>
      <c r="C2023" s="80" t="str">
        <v>CLUTCH PLATE (VALEO TYPE) SARPANCH</v>
      </c>
      <c r="D2023" s="133">
        <v>1669</v>
      </c>
      <c r="E2023" s="80">
        <v>3</v>
      </c>
      <c r="F2023" s="80" t="str">
        <v>PCS</v>
      </c>
      <c r="G2023" s="80" t="str">
        <v>OUTWARD</v>
      </c>
      <c r="H2023" s="96" t="str">
        <v>SHOP</v>
      </c>
    </row>
    <row r="2024" spans="1:8" x14ac:dyDescent="0.25">
      <c r="A2024" s="90">
        <v>45744</v>
      </c>
      <c r="B2024" s="91" t="str">
        <v>ARSK5123</v>
      </c>
      <c r="C2024" s="92" t="str">
        <v>PP ASSY FRAMTRAC-FORD 3600/3000 11"</v>
      </c>
      <c r="D2024" s="132">
        <v>1670</v>
      </c>
      <c r="E2024" s="92">
        <v>2</v>
      </c>
      <c r="F2024" s="92" t="str">
        <v>DOZEN</v>
      </c>
      <c r="G2024" s="92" t="str">
        <v>OUTWARD</v>
      </c>
      <c r="H2024" s="93" t="str">
        <v>SHOP</v>
      </c>
    </row>
    <row r="2025" spans="1:8" x14ac:dyDescent="0.25">
      <c r="A2025" s="94">
        <v>45743</v>
      </c>
      <c r="B2025" s="95">
        <v>2280197100</v>
      </c>
      <c r="C2025" s="80" t="str">
        <v>DCA JD-5310 W/MAIN 4FAN 19T TAWA OUT</v>
      </c>
      <c r="D2025" s="133">
        <v>1662</v>
      </c>
      <c r="E2025" s="80">
        <v>1</v>
      </c>
      <c r="F2025" s="80" t="str">
        <v>DOZEN</v>
      </c>
      <c r="G2025" s="80" t="str">
        <v>OUTWARD</v>
      </c>
      <c r="H2025" s="96" t="str">
        <v>GURU AUTO</v>
      </c>
    </row>
    <row r="2026" spans="1:8" x14ac:dyDescent="0.25">
      <c r="A2026" s="90">
        <v>45743</v>
      </c>
      <c r="B2026" s="91">
        <v>6283398090</v>
      </c>
      <c r="C2026" s="92" t="str">
        <v>P.P ASSY W/CLUTCH PLATE SARPANCH</v>
      </c>
      <c r="D2026" s="132">
        <v>1662</v>
      </c>
      <c r="E2026" s="92">
        <v>6</v>
      </c>
      <c r="F2026" s="92" t="str">
        <v>DOZEN</v>
      </c>
      <c r="G2026" s="92" t="str">
        <v>OUTWARD</v>
      </c>
      <c r="H2026" s="93" t="str">
        <v>GURU AUTO</v>
      </c>
    </row>
    <row r="2027" spans="1:8" x14ac:dyDescent="0.25">
      <c r="A2027" s="94">
        <v>45743</v>
      </c>
      <c r="B2027" s="95" t="str">
        <v>DS 159</v>
      </c>
      <c r="C2027" s="80" t="str">
        <v xml:space="preserve"> REAR AXLE 585 DI BIG PLATE 18 T.</v>
      </c>
      <c r="D2027" s="133">
        <v>1662</v>
      </c>
      <c r="E2027" s="80">
        <v>2</v>
      </c>
      <c r="F2027" s="80" t="str">
        <v>SET</v>
      </c>
      <c r="G2027" s="80" t="str">
        <v>OUTWARD</v>
      </c>
      <c r="H2027" s="96" t="str">
        <v>GURU AUTO</v>
      </c>
    </row>
    <row r="2028" spans="1:8" x14ac:dyDescent="0.25">
      <c r="A2028" s="90">
        <v>45743</v>
      </c>
      <c r="B2028" s="91" t="str">
        <v>UN 2831</v>
      </c>
      <c r="C2028" s="92" t="str">
        <v xml:space="preserve">OIL BREAK BOLT 13" MKM  </v>
      </c>
      <c r="D2028" s="132">
        <v>1655</v>
      </c>
      <c r="E2028" s="92">
        <v>4</v>
      </c>
      <c r="F2028" s="92" t="str">
        <v>PCS</v>
      </c>
      <c r="G2028" s="92" t="str">
        <v>OUTWARD</v>
      </c>
      <c r="H2028" s="93" t="str">
        <v>GURU AUTO</v>
      </c>
    </row>
    <row r="2029" spans="1:8" x14ac:dyDescent="0.25">
      <c r="A2029" s="94">
        <v>45743</v>
      </c>
      <c r="B2029" s="95" t="str">
        <v>UN 2341</v>
      </c>
      <c r="C2029" s="80" t="str">
        <v>INNER RING TAPPER TYPE 18 TEETH SARPANCH</v>
      </c>
      <c r="D2029" s="133">
        <v>1655</v>
      </c>
      <c r="E2029" s="80">
        <v>6</v>
      </c>
      <c r="F2029" s="80" t="str">
        <v>PCS</v>
      </c>
      <c r="G2029" s="80" t="str">
        <v>OUTWARD</v>
      </c>
      <c r="H2029" s="96" t="str">
        <v>GURU AUTO</v>
      </c>
    </row>
    <row r="2030" spans="1:8" x14ac:dyDescent="0.25">
      <c r="A2030" s="90">
        <v>45743</v>
      </c>
      <c r="B2030" s="91" t="str">
        <v>UN 2049</v>
      </c>
      <c r="C2030" s="92" t="str">
        <v>QUIL GEAR BIG BORE 18 TEETH INTER DI</v>
      </c>
      <c r="D2030" s="132">
        <v>1655</v>
      </c>
      <c r="E2030" s="92">
        <v>2</v>
      </c>
      <c r="F2030" s="92" t="str">
        <v>PCS</v>
      </c>
      <c r="G2030" s="92" t="str">
        <v>OUTWARD</v>
      </c>
      <c r="H2030" s="93" t="str">
        <v>GURU AUTO</v>
      </c>
    </row>
    <row r="2031" spans="1:8" x14ac:dyDescent="0.25">
      <c r="A2031" s="94">
        <v>45743</v>
      </c>
      <c r="B2031" s="95" t="str">
        <v>UN 3316</v>
      </c>
      <c r="C2031" s="80" t="str">
        <v xml:space="preserve">FRONT WHEEL WASHER INTER DI  </v>
      </c>
      <c r="D2031" s="133">
        <v>1655</v>
      </c>
      <c r="E2031" s="80">
        <v>24</v>
      </c>
      <c r="F2031" s="80" t="str">
        <v>PCS</v>
      </c>
      <c r="G2031" s="80" t="str">
        <v>OUTWARD</v>
      </c>
      <c r="H2031" s="96" t="str">
        <v>GURU AUTO</v>
      </c>
    </row>
    <row r="2032" spans="1:8" x14ac:dyDescent="0.25">
      <c r="A2032" s="90">
        <v>45743</v>
      </c>
      <c r="B2032" s="91" t="str">
        <v>UN 2109</v>
      </c>
      <c r="C2032" s="92" t="str">
        <v>BULL GEAR 43/18 TEETH MKM</v>
      </c>
      <c r="D2032" s="132">
        <v>1655</v>
      </c>
      <c r="E2032" s="92">
        <v>1</v>
      </c>
      <c r="F2032" s="92" t="str">
        <v>PCS</v>
      </c>
      <c r="G2032" s="92" t="str">
        <v>OUTWARD</v>
      </c>
      <c r="H2032" s="93" t="str">
        <v>GURU AUTO</v>
      </c>
    </row>
    <row r="2033" spans="1:8" x14ac:dyDescent="0.25">
      <c r="A2033" s="94">
        <v>45743</v>
      </c>
      <c r="B2033" s="95" t="str">
        <v>UN 1285</v>
      </c>
      <c r="C2033" s="80" t="str">
        <v>WEIGHT SPACER INTER</v>
      </c>
      <c r="D2033" s="133">
        <v>1655</v>
      </c>
      <c r="E2033" s="80">
        <v>6</v>
      </c>
      <c r="F2033" s="80" t="str">
        <v>PCS</v>
      </c>
      <c r="G2033" s="80" t="str">
        <v>OUTWARD</v>
      </c>
      <c r="H2033" s="96" t="str">
        <v>GURU AUTO</v>
      </c>
    </row>
    <row r="2034" spans="1:8" x14ac:dyDescent="0.25">
      <c r="A2034" s="90">
        <v>45743</v>
      </c>
      <c r="B2034" s="91" t="str">
        <v>UN 1261</v>
      </c>
      <c r="C2034" s="92" t="str">
        <v>CHAMBER NUT SMALL INTER DI</v>
      </c>
      <c r="D2034" s="132">
        <v>1655</v>
      </c>
      <c r="E2034" s="92">
        <v>6</v>
      </c>
      <c r="F2034" s="92" t="str">
        <v>PCS</v>
      </c>
      <c r="G2034" s="92" t="str">
        <v>OUTWARD</v>
      </c>
      <c r="H2034" s="93" t="str">
        <v>GURU AUTO</v>
      </c>
    </row>
    <row r="2035" spans="1:8" x14ac:dyDescent="0.25">
      <c r="A2035" s="94">
        <v>45743</v>
      </c>
      <c r="B2035" s="95" t="str">
        <v>UN 1248 A</v>
      </c>
      <c r="C2035" s="80" t="str">
        <v>OIL GAUGE ARJUN</v>
      </c>
      <c r="D2035" s="133">
        <v>1654</v>
      </c>
      <c r="E2035" s="80">
        <v>6</v>
      </c>
      <c r="F2035" s="80" t="str">
        <v>PCS</v>
      </c>
      <c r="G2035" s="80" t="str">
        <v>OUTWARD</v>
      </c>
      <c r="H2035" s="96" t="str">
        <v>GURU AUTO</v>
      </c>
    </row>
    <row r="2036" spans="1:8" x14ac:dyDescent="0.25">
      <c r="A2036" s="90">
        <v>45743</v>
      </c>
      <c r="B2036" s="91" t="str">
        <v>UN 1248 B</v>
      </c>
      <c r="C2036" s="92" t="str">
        <v>OIL GAUGE MKM</v>
      </c>
      <c r="D2036" s="132">
        <v>1654</v>
      </c>
      <c r="E2036" s="92">
        <v>12</v>
      </c>
      <c r="F2036" s="92" t="str">
        <v>SET</v>
      </c>
      <c r="G2036" s="92" t="str">
        <v>OUTWARD</v>
      </c>
      <c r="H2036" s="93" t="str">
        <v>GURU AUTO</v>
      </c>
    </row>
    <row r="2037" spans="1:8" x14ac:dyDescent="0.25">
      <c r="A2037" s="94">
        <v>45743</v>
      </c>
      <c r="B2037" s="95" t="str">
        <v>UN 1124</v>
      </c>
      <c r="C2037" s="80" t="str">
        <v>EXHAUST MANIFOLD 2 CYL. 225 DI</v>
      </c>
      <c r="D2037" s="133">
        <v>1654</v>
      </c>
      <c r="E2037" s="80">
        <v>2</v>
      </c>
      <c r="F2037" s="80" t="str">
        <v>SET</v>
      </c>
      <c r="G2037" s="80" t="str">
        <v>OUTWARD</v>
      </c>
      <c r="H2037" s="96" t="str">
        <v>GURU AUTO</v>
      </c>
    </row>
    <row r="2038" spans="1:8" x14ac:dyDescent="0.25">
      <c r="A2038" s="90">
        <v>45743</v>
      </c>
      <c r="B2038" s="91" t="str">
        <v>UN 1794</v>
      </c>
      <c r="C2038" s="92" t="str">
        <v>GEAR CATORI KIT PVC INTER</v>
      </c>
      <c r="D2038" s="132">
        <v>1654</v>
      </c>
      <c r="E2038" s="92">
        <v>6</v>
      </c>
      <c r="F2038" s="92" t="str">
        <v>SET</v>
      </c>
      <c r="G2038" s="92" t="str">
        <v>OUTWARD</v>
      </c>
      <c r="H2038" s="93" t="str">
        <v>GURU AUTO</v>
      </c>
    </row>
    <row r="2039" spans="1:8" x14ac:dyDescent="0.25">
      <c r="A2039" s="94">
        <v>45743</v>
      </c>
      <c r="B2039" s="95" t="str">
        <v>GK 1155 A</v>
      </c>
      <c r="C2039" s="80" t="str">
        <v xml:space="preserve">FRONT STUB AXLE JOHN DEERE 5103 W/ARM (RH) </v>
      </c>
      <c r="D2039" s="133">
        <v>1654</v>
      </c>
      <c r="E2039" s="80">
        <v>1</v>
      </c>
      <c r="F2039" s="80" t="str">
        <v>PCS</v>
      </c>
      <c r="G2039" s="80" t="str">
        <v>OUTWARD</v>
      </c>
      <c r="H2039" s="96" t="str">
        <v>GURU AUTO</v>
      </c>
    </row>
    <row r="2040" spans="1:8" x14ac:dyDescent="0.25">
      <c r="A2040" s="90">
        <v>45743</v>
      </c>
      <c r="B2040" s="91" t="str">
        <v>GK 1155/UN 140</v>
      </c>
      <c r="C2040" s="92" t="str">
        <v xml:space="preserve">FRONT STUB AXLE JOHN DEERE 5103 W/ARM (LH) </v>
      </c>
      <c r="D2040" s="132">
        <v>1654</v>
      </c>
      <c r="E2040" s="92">
        <v>2</v>
      </c>
      <c r="F2040" s="92" t="str">
        <v>PCS</v>
      </c>
      <c r="G2040" s="92" t="str">
        <v>OUTWARD</v>
      </c>
      <c r="H2040" s="93" t="str">
        <v>GURU AUTO</v>
      </c>
    </row>
    <row r="2041" spans="1:8" x14ac:dyDescent="0.25">
      <c r="A2041" s="94">
        <v>45743</v>
      </c>
      <c r="B2041" s="95" t="str">
        <v>UN 2939</v>
      </c>
      <c r="C2041" s="80" t="str">
        <v xml:space="preserve">A.C. MESH BEEDING BOTTOM GROOVE TYPE(O.E) INTER DI  </v>
      </c>
      <c r="D2041" s="133">
        <v>1654</v>
      </c>
      <c r="E2041" s="80">
        <v>36</v>
      </c>
      <c r="F2041" s="80" t="str">
        <v>PCS</v>
      </c>
      <c r="G2041" s="80" t="str">
        <v>OUTWARD</v>
      </c>
      <c r="H2041" s="96" t="str">
        <v>GURU AUTO</v>
      </c>
    </row>
    <row r="2042" spans="1:8" x14ac:dyDescent="0.25">
      <c r="A2042" s="90">
        <v>45743</v>
      </c>
      <c r="B2042" s="91" t="str">
        <v>UN 3107</v>
      </c>
      <c r="C2042" s="92" t="str">
        <v xml:space="preserve">PINION SHIM ROUND INTER DI  </v>
      </c>
      <c r="D2042" s="132">
        <v>1654</v>
      </c>
      <c r="E2042" s="92">
        <v>6</v>
      </c>
      <c r="F2042" s="92" t="str">
        <v>PCS</v>
      </c>
      <c r="G2042" s="92" t="str">
        <v>OUTWARD</v>
      </c>
      <c r="H2042" s="93" t="str">
        <v>GURU AUTO</v>
      </c>
    </row>
    <row r="2043" spans="1:8" x14ac:dyDescent="0.25">
      <c r="A2043" s="94">
        <v>45743</v>
      </c>
      <c r="B2043" s="95" t="str">
        <v>UN 3105</v>
      </c>
      <c r="C2043" s="80" t="str">
        <v xml:space="preserve">PINION TIKONI SHIM THICK INTER  </v>
      </c>
      <c r="D2043" s="133">
        <v>1654</v>
      </c>
      <c r="E2043" s="80">
        <v>2</v>
      </c>
      <c r="F2043" s="80" t="str">
        <v>PCS</v>
      </c>
      <c r="G2043" s="80" t="str">
        <v>OUTWARD</v>
      </c>
      <c r="H2043" s="96" t="str">
        <v>GURU AUTO</v>
      </c>
    </row>
    <row r="2044" spans="1:8" x14ac:dyDescent="0.25">
      <c r="A2044" s="90">
        <v>45743</v>
      </c>
      <c r="B2044" s="91" t="str">
        <v>UN 3104</v>
      </c>
      <c r="C2044" s="92" t="str">
        <v xml:space="preserve">PINION TIKONI SHIM THIN INTER  </v>
      </c>
      <c r="D2044" s="132">
        <v>1654</v>
      </c>
      <c r="E2044" s="92">
        <v>3</v>
      </c>
      <c r="F2044" s="92" t="str">
        <v>PCS</v>
      </c>
      <c r="G2044" s="92" t="str">
        <v>OUTWARD</v>
      </c>
      <c r="H2044" s="93" t="str">
        <v>GURU AUTO</v>
      </c>
    </row>
    <row r="2045" spans="1:8" x14ac:dyDescent="0.25">
      <c r="A2045" s="94">
        <v>45743</v>
      </c>
      <c r="B2045" s="95" t="str">
        <v>UN 3009</v>
      </c>
      <c r="C2045" s="80" t="str">
        <v xml:space="preserve">PC DC KNOB (SET OF 2) MKM  </v>
      </c>
      <c r="D2045" s="133">
        <v>1654</v>
      </c>
      <c r="E2045" s="80">
        <v>10</v>
      </c>
      <c r="F2045" s="80" t="str">
        <v>SET</v>
      </c>
      <c r="G2045" s="80" t="str">
        <v>OUTWARD</v>
      </c>
      <c r="H2045" s="96" t="str">
        <v>GURU AUTO</v>
      </c>
    </row>
    <row r="2046" spans="1:8" x14ac:dyDescent="0.25">
      <c r="A2046" s="90">
        <v>45743</v>
      </c>
      <c r="B2046" s="91" t="str">
        <v>UN 2052</v>
      </c>
      <c r="C2046" s="92" t="str">
        <v>COUPLING SLIDING 18 TEETH INTER DI</v>
      </c>
      <c r="D2046" s="132">
        <v>1654</v>
      </c>
      <c r="E2046" s="92">
        <v>4</v>
      </c>
      <c r="F2046" s="92" t="str">
        <v>PCS</v>
      </c>
      <c r="G2046" s="92" t="str">
        <v>OUTWARD</v>
      </c>
      <c r="H2046" s="93" t="str">
        <v>GURU AUTO</v>
      </c>
    </row>
    <row r="2047" spans="1:8" x14ac:dyDescent="0.25">
      <c r="A2047" s="94">
        <v>45743</v>
      </c>
      <c r="B2047" s="95" t="str">
        <v>UN 2346</v>
      </c>
      <c r="C2047" s="80" t="str">
        <v>QUIL GEAR SMALL HEIGHT 18 TEETH TURBO</v>
      </c>
      <c r="D2047" s="133">
        <v>1653</v>
      </c>
      <c r="E2047" s="80">
        <v>1</v>
      </c>
      <c r="F2047" s="80" t="str">
        <v>PCS</v>
      </c>
      <c r="G2047" s="80" t="str">
        <v>OUTWARD</v>
      </c>
      <c r="H2047" s="96" t="str">
        <v>GURU AUTO</v>
      </c>
    </row>
    <row r="2048" spans="1:8" x14ac:dyDescent="0.25">
      <c r="A2048" s="90">
        <v>45743</v>
      </c>
      <c r="B2048" s="91" t="str">
        <v>UN 2344</v>
      </c>
      <c r="C2048" s="92" t="str">
        <v>QUIL GEAR 18 TEETH SARPANCH</v>
      </c>
      <c r="D2048" s="132">
        <v>1653</v>
      </c>
      <c r="E2048" s="92">
        <v>1</v>
      </c>
      <c r="F2048" s="92" t="str">
        <v>PCS</v>
      </c>
      <c r="G2048" s="92" t="str">
        <v>OUTWARD</v>
      </c>
      <c r="H2048" s="93" t="str">
        <v>GURU AUTO</v>
      </c>
    </row>
    <row r="2049" spans="1:8" x14ac:dyDescent="0.25">
      <c r="A2049" s="94">
        <v>45743</v>
      </c>
      <c r="B2049" s="95" t="str">
        <v>UN 2277</v>
      </c>
      <c r="C2049" s="80" t="str">
        <v>CLUTCH SHAFT (SMALL) 18/15/10 TEETH MKM</v>
      </c>
      <c r="D2049" s="133">
        <v>1653</v>
      </c>
      <c r="E2049" s="80">
        <v>1</v>
      </c>
      <c r="F2049" s="80" t="str">
        <v>PCS</v>
      </c>
      <c r="G2049" s="80" t="str">
        <v>OUTWARD</v>
      </c>
      <c r="H2049" s="96" t="str">
        <v>GURU AUTO</v>
      </c>
    </row>
    <row r="2050" spans="1:8" x14ac:dyDescent="0.25">
      <c r="A2050" s="90">
        <v>45743</v>
      </c>
      <c r="B2050" s="91" t="str">
        <v>UN 2276</v>
      </c>
      <c r="C2050" s="92" t="str">
        <v>CLUTCH SHAFT (SMALL) 18/16/10 TEETH MKM</v>
      </c>
      <c r="D2050" s="132">
        <v>1653</v>
      </c>
      <c r="E2050" s="92">
        <v>1</v>
      </c>
      <c r="F2050" s="92" t="str">
        <v>PCS</v>
      </c>
      <c r="G2050" s="92" t="str">
        <v>OUTWARD</v>
      </c>
      <c r="H2050" s="93" t="str">
        <v>GURU AUTO</v>
      </c>
    </row>
    <row r="2051" spans="1:8" x14ac:dyDescent="0.25">
      <c r="A2051" s="94">
        <v>45743</v>
      </c>
      <c r="B2051" s="95" t="str">
        <v>UN 2090</v>
      </c>
      <c r="C2051" s="80" t="str">
        <v>TAIL PINION 11//10 TEETH ARJUN</v>
      </c>
      <c r="D2051" s="133">
        <v>1653</v>
      </c>
      <c r="E2051" s="80">
        <v>1</v>
      </c>
      <c r="F2051" s="80" t="str">
        <v>PCS</v>
      </c>
      <c r="G2051" s="80" t="str">
        <v>OUTWARD</v>
      </c>
      <c r="H2051" s="96" t="str">
        <v>GURU AUTO</v>
      </c>
    </row>
    <row r="2052" spans="1:8" x14ac:dyDescent="0.25">
      <c r="A2052" s="90">
        <v>45743</v>
      </c>
      <c r="B2052" s="91" t="str">
        <v>UN 2086</v>
      </c>
      <c r="C2052" s="92" t="str">
        <v>TAIL PINION 9//10 TEETH INTER DI</v>
      </c>
      <c r="D2052" s="132">
        <v>1653</v>
      </c>
      <c r="E2052" s="92">
        <v>1</v>
      </c>
      <c r="F2052" s="92" t="str">
        <v>PCS</v>
      </c>
      <c r="G2052" s="92" t="str">
        <v>OUTWARD</v>
      </c>
      <c r="H2052" s="93" t="str">
        <v>GURU AUTO</v>
      </c>
    </row>
    <row r="2053" spans="1:8" x14ac:dyDescent="0.25">
      <c r="A2053" s="94">
        <v>45743</v>
      </c>
      <c r="B2053" s="95" t="str">
        <v>UN 2088</v>
      </c>
      <c r="C2053" s="80" t="str">
        <v>TAIL PINION 9//10 TEETH 585 DI</v>
      </c>
      <c r="D2053" s="133">
        <v>1653</v>
      </c>
      <c r="E2053" s="80">
        <v>1</v>
      </c>
      <c r="F2053" s="80" t="str">
        <v>DOZEN</v>
      </c>
      <c r="G2053" s="80" t="str">
        <v>OUTWARD</v>
      </c>
      <c r="H2053" s="96" t="str">
        <v>GURU AUTO</v>
      </c>
    </row>
    <row r="2054" spans="1:8" x14ac:dyDescent="0.25">
      <c r="A2054" s="90">
        <v>45743</v>
      </c>
      <c r="B2054" s="91" t="str">
        <v>UN 1926</v>
      </c>
      <c r="C2054" s="92" t="str">
        <v>PTO LEVER ASSY THREAD TYPE INTER DI</v>
      </c>
      <c r="D2054" s="132">
        <v>1653</v>
      </c>
      <c r="E2054" s="92">
        <v>1</v>
      </c>
      <c r="F2054" s="92" t="str">
        <v>PCS</v>
      </c>
      <c r="G2054" s="92" t="str">
        <v>OUTWARD</v>
      </c>
      <c r="H2054" s="93" t="str">
        <v>GURU AUTO</v>
      </c>
    </row>
    <row r="2055" spans="1:8" x14ac:dyDescent="0.25">
      <c r="A2055" s="94">
        <v>45743</v>
      </c>
      <c r="B2055" s="95" t="str">
        <v>UN 1796</v>
      </c>
      <c r="C2055" s="80" t="str">
        <v>GEAR PIN KIT SET OF 4 INTER</v>
      </c>
      <c r="D2055" s="133">
        <v>1653</v>
      </c>
      <c r="E2055" s="80">
        <v>20</v>
      </c>
      <c r="F2055" s="80" t="str">
        <v>PCS</v>
      </c>
      <c r="G2055" s="80" t="str">
        <v>OUTWARD</v>
      </c>
      <c r="H2055" s="96" t="str">
        <v>GURU AUTO</v>
      </c>
    </row>
    <row r="2056" spans="1:8" x14ac:dyDescent="0.25">
      <c r="A2056" s="90">
        <v>45743</v>
      </c>
      <c r="B2056" s="91" t="str">
        <v>UN 1793</v>
      </c>
      <c r="C2056" s="92" t="str">
        <v>GEAR CATORI KIT IRON INTER</v>
      </c>
      <c r="D2056" s="132">
        <v>1653</v>
      </c>
      <c r="E2056" s="92">
        <v>6</v>
      </c>
      <c r="F2056" s="92" t="str">
        <v>PCS</v>
      </c>
      <c r="G2056" s="92" t="str">
        <v>OUTWARD</v>
      </c>
      <c r="H2056" s="93" t="str">
        <v>GURU AUTO</v>
      </c>
    </row>
    <row r="2057" spans="1:8" x14ac:dyDescent="0.25">
      <c r="A2057" s="94">
        <v>45743</v>
      </c>
      <c r="B2057" s="95" t="str">
        <v>UN 1443</v>
      </c>
      <c r="C2057" s="80" t="str">
        <v>STARING KNUCKLE ARM (POWER STG) RH ARJUN</v>
      </c>
      <c r="D2057" s="133">
        <v>1653</v>
      </c>
      <c r="E2057" s="80">
        <v>1</v>
      </c>
      <c r="F2057" s="80" t="str">
        <v>PCS</v>
      </c>
      <c r="G2057" s="80" t="str">
        <v>OUTWARD</v>
      </c>
      <c r="H2057" s="96" t="str">
        <v>GURU AUTO</v>
      </c>
    </row>
    <row r="2058" spans="1:8" x14ac:dyDescent="0.25">
      <c r="A2058" s="90">
        <v>45743</v>
      </c>
      <c r="B2058" s="91" t="str">
        <v>UN 1443 A</v>
      </c>
      <c r="C2058" s="92" t="str">
        <v>STARING KNUCKLE ARM (POWER STG) LH ARJUN</v>
      </c>
      <c r="D2058" s="132">
        <v>1653</v>
      </c>
      <c r="E2058" s="92">
        <v>1</v>
      </c>
      <c r="F2058" s="92" t="str">
        <v>PCS</v>
      </c>
      <c r="G2058" s="92" t="str">
        <v>OUTWARD</v>
      </c>
      <c r="H2058" s="93" t="str">
        <v>GURU AUTO</v>
      </c>
    </row>
    <row r="2059" spans="1:8" x14ac:dyDescent="0.25">
      <c r="A2059" s="94">
        <v>45743</v>
      </c>
      <c r="B2059" s="95" t="str">
        <v>UN 1337</v>
      </c>
      <c r="C2059" s="80" t="str">
        <v>RADIATOR TEA PVC INTER DI</v>
      </c>
      <c r="D2059" s="133">
        <v>1653</v>
      </c>
      <c r="E2059" s="80">
        <v>12</v>
      </c>
      <c r="F2059" s="80" t="str">
        <v>PCS</v>
      </c>
      <c r="G2059" s="80" t="str">
        <v>OUTWARD</v>
      </c>
      <c r="H2059" s="96" t="str">
        <v>GURU AUTO</v>
      </c>
    </row>
    <row r="2060" spans="1:8" x14ac:dyDescent="0.25">
      <c r="A2060" s="90">
        <v>45743</v>
      </c>
      <c r="B2060" s="91" t="str">
        <v>UN 1119</v>
      </c>
      <c r="C2060" s="92" t="str">
        <v>SILENCER W/GUARD  YUVRAJ</v>
      </c>
      <c r="D2060" s="132">
        <v>1660</v>
      </c>
      <c r="E2060" s="92">
        <v>2</v>
      </c>
      <c r="F2060" s="92" t="str">
        <v>PCS</v>
      </c>
      <c r="G2060" s="92" t="str">
        <v>OUTWARD</v>
      </c>
      <c r="H2060" s="93" t="str">
        <v>SHOP</v>
      </c>
    </row>
    <row r="2061" spans="1:8" x14ac:dyDescent="0.25">
      <c r="A2061" s="94">
        <v>45743</v>
      </c>
      <c r="B2061" s="95" t="str">
        <v>GK 1075 A/UN 1427 A</v>
      </c>
      <c r="C2061" s="80" t="str">
        <v>FRONT STUB AXLE ARJUN KEY TYPE (RH) 501349-32206</v>
      </c>
      <c r="D2061" s="133">
        <v>1660</v>
      </c>
      <c r="E2061" s="80">
        <v>2</v>
      </c>
      <c r="F2061" s="80" t="str">
        <v>PCS</v>
      </c>
      <c r="G2061" s="80" t="str">
        <v>OUTWARD</v>
      </c>
      <c r="H2061" s="96" t="str">
        <v>SHOP</v>
      </c>
    </row>
    <row r="2062" spans="1:8" x14ac:dyDescent="0.25">
      <c r="A2062" s="90">
        <v>45743</v>
      </c>
      <c r="B2062" s="91" t="str">
        <v>UN 3418</v>
      </c>
      <c r="C2062" s="92" t="str">
        <v xml:space="preserve">CHOWK CABLE (L TYPE) INTER DI  </v>
      </c>
      <c r="D2062" s="132">
        <v>1660</v>
      </c>
      <c r="E2062" s="92">
        <v>10</v>
      </c>
      <c r="F2062" s="92" t="str">
        <v>PCS</v>
      </c>
      <c r="G2062" s="92" t="str">
        <v>OUTWARD</v>
      </c>
      <c r="H2062" s="93" t="str">
        <v>SHOP</v>
      </c>
    </row>
    <row r="2063" spans="1:8" x14ac:dyDescent="0.25">
      <c r="A2063" s="94">
        <v>45743</v>
      </c>
      <c r="B2063" s="95" t="str">
        <v>GK 2281</v>
      </c>
      <c r="C2063" s="80" t="str">
        <v>POWER STEERING SEAL KIT JOHNDEERE N/M SINGLE CYL</v>
      </c>
      <c r="D2063" s="133">
        <v>1660</v>
      </c>
      <c r="E2063" s="80">
        <v>2</v>
      </c>
      <c r="F2063" s="80" t="str">
        <v>PCS</v>
      </c>
      <c r="G2063" s="80" t="str">
        <v>OUTWARD</v>
      </c>
      <c r="H2063" s="96" t="str">
        <v>SHOP</v>
      </c>
    </row>
    <row r="2064" spans="1:8" x14ac:dyDescent="0.25">
      <c r="A2064" s="90">
        <v>45743</v>
      </c>
      <c r="B2064" s="91" t="str">
        <v>GK 906/UN 1412</v>
      </c>
      <c r="C2064" s="92" t="str">
        <v>FRONT WHEEL HUB 6 HOLE ARJUN</v>
      </c>
      <c r="D2064" s="132">
        <v>1660</v>
      </c>
      <c r="E2064" s="92">
        <v>6</v>
      </c>
      <c r="F2064" s="92" t="str">
        <v>PCS</v>
      </c>
      <c r="G2064" s="92" t="str">
        <v>OUTWARD</v>
      </c>
      <c r="H2064" s="93" t="str">
        <v>SHOP</v>
      </c>
    </row>
    <row r="2065" spans="1:8" x14ac:dyDescent="0.25">
      <c r="A2065" s="94">
        <v>45743</v>
      </c>
      <c r="B2065" s="95" t="str">
        <v>UN 1156</v>
      </c>
      <c r="C2065" s="80" t="str">
        <v>PRE CLEANER CAP PVC BHOOMIPUTRA</v>
      </c>
      <c r="D2065" s="133">
        <v>1660</v>
      </c>
      <c r="E2065" s="80">
        <v>20</v>
      </c>
      <c r="F2065" s="80" t="str">
        <v>PCS</v>
      </c>
      <c r="G2065" s="80" t="str">
        <v>OUTWARD</v>
      </c>
      <c r="H2065" s="96" t="str">
        <v>SHOP</v>
      </c>
    </row>
    <row r="2066" spans="1:8" x14ac:dyDescent="0.25">
      <c r="A2066" s="90">
        <v>45743</v>
      </c>
      <c r="B2066" s="91" t="str">
        <v>UN 1157</v>
      </c>
      <c r="C2066" s="92" t="str">
        <v>PRE CLEANER LOWER BASE PVC BHOOMIPUTRA</v>
      </c>
      <c r="D2066" s="132">
        <v>1660</v>
      </c>
      <c r="E2066" s="92">
        <v>20</v>
      </c>
      <c r="F2066" s="92" t="str">
        <v>PCS</v>
      </c>
      <c r="G2066" s="92" t="str">
        <v>OUTWARD</v>
      </c>
      <c r="H2066" s="93" t="str">
        <v>SHOP</v>
      </c>
    </row>
    <row r="2067" spans="1:8" x14ac:dyDescent="0.25">
      <c r="A2067" s="94">
        <v>45743</v>
      </c>
      <c r="B2067" s="95" t="str">
        <v>GK 1075/UN 1427</v>
      </c>
      <c r="C2067" s="80" t="str">
        <v>FRONT STUB AXLE ARJUN KEY TYPE (LH) 501349-32206</v>
      </c>
      <c r="D2067" s="133">
        <v>1660</v>
      </c>
      <c r="E2067" s="80">
        <v>4</v>
      </c>
      <c r="F2067" s="80" t="str">
        <v>PCS</v>
      </c>
      <c r="G2067" s="80" t="str">
        <v>OUTWARD</v>
      </c>
      <c r="H2067" s="96" t="str">
        <v>SHOP</v>
      </c>
    </row>
    <row r="2068" spans="1:8" x14ac:dyDescent="0.25">
      <c r="A2068" s="90">
        <v>45743</v>
      </c>
      <c r="B2068" s="91" t="str">
        <v>UN 2450</v>
      </c>
      <c r="C2068" s="92" t="str">
        <v xml:space="preserve">POSITION CONTROL TUBE SINGLE CAN INTER DI  </v>
      </c>
      <c r="D2068" s="132">
        <v>1660</v>
      </c>
      <c r="E2068" s="92">
        <v>5</v>
      </c>
      <c r="F2068" s="92" t="str">
        <v>PCS</v>
      </c>
      <c r="G2068" s="92" t="str">
        <v>OUTWARD</v>
      </c>
      <c r="H2068" s="93" t="str">
        <v>SHOP</v>
      </c>
    </row>
    <row r="2069" spans="1:8" x14ac:dyDescent="0.25">
      <c r="A2069" s="94">
        <v>45743</v>
      </c>
      <c r="B2069" s="95" t="str">
        <v>GK 003/UN 3695</v>
      </c>
      <c r="C2069" s="80" t="str">
        <v>OIL BRAKE PLATE  MKM 6.5" 18 TEETH</v>
      </c>
      <c r="D2069" s="133">
        <v>1660</v>
      </c>
      <c r="E2069" s="80">
        <v>10</v>
      </c>
      <c r="F2069" s="80" t="str">
        <v>PCS</v>
      </c>
      <c r="G2069" s="80" t="str">
        <v>OUTWARD</v>
      </c>
      <c r="H2069" s="96" t="str">
        <v>SHOP</v>
      </c>
    </row>
    <row r="2070" spans="1:8" x14ac:dyDescent="0.25">
      <c r="A2070" s="90">
        <v>45743</v>
      </c>
      <c r="B2070" s="91" t="str">
        <v>UN 2754 A</v>
      </c>
      <c r="C2070" s="92" t="str">
        <v xml:space="preserve">SPANDLE PIN BUSH ARJUN C.E.  </v>
      </c>
      <c r="D2070" s="132">
        <v>1660</v>
      </c>
      <c r="E2070" s="92">
        <v>10</v>
      </c>
      <c r="F2070" s="92" t="str">
        <v>PCS</v>
      </c>
      <c r="G2070" s="92" t="str">
        <v>OUTWARD</v>
      </c>
      <c r="H2070" s="93" t="str">
        <v>SHOP</v>
      </c>
    </row>
    <row r="2071" spans="1:8" x14ac:dyDescent="0.25">
      <c r="A2071" s="94">
        <v>45743</v>
      </c>
      <c r="B2071" s="95" t="str">
        <v>UN 122</v>
      </c>
      <c r="C2071" s="80" t="str">
        <v>CENTRE PIN T SHIM GREEN TRACTOR</v>
      </c>
      <c r="D2071" s="133">
        <v>1660</v>
      </c>
      <c r="E2071" s="80">
        <v>20</v>
      </c>
      <c r="F2071" s="80" t="str">
        <v>PCS</v>
      </c>
      <c r="G2071" s="80" t="str">
        <v>OUTWARD</v>
      </c>
      <c r="H2071" s="96" t="str">
        <v>SHOP</v>
      </c>
    </row>
    <row r="2072" spans="1:8" x14ac:dyDescent="0.25">
      <c r="A2072" s="90">
        <v>45743</v>
      </c>
      <c r="B2072" s="91" t="str">
        <v>UN 3571</v>
      </c>
      <c r="C2072" s="92" t="str">
        <v xml:space="preserve">555833R12 PIPE FILTER TO INJ. PUMP HALF FLEXIBLE NST  </v>
      </c>
      <c r="D2072" s="132">
        <v>1660</v>
      </c>
      <c r="E2072" s="92">
        <v>15</v>
      </c>
      <c r="F2072" s="92" t="str">
        <v>SET</v>
      </c>
      <c r="G2072" s="92" t="str">
        <v>OUTWARD</v>
      </c>
      <c r="H2072" s="93" t="str">
        <v>SHOP</v>
      </c>
    </row>
    <row r="2073" spans="1:8" x14ac:dyDescent="0.25">
      <c r="A2073" s="94">
        <v>45743</v>
      </c>
      <c r="B2073" s="95" t="str">
        <v>UN 3570</v>
      </c>
      <c r="C2073" s="80" t="str">
        <v xml:space="preserve">555832R12 PIPE FEED PUMP TO FILTER HALF FLEXIBLE NST  </v>
      </c>
      <c r="D2073" s="133">
        <v>1660</v>
      </c>
      <c r="E2073" s="80">
        <v>15</v>
      </c>
      <c r="F2073" s="80" t="str">
        <v>PCS</v>
      </c>
      <c r="G2073" s="80" t="str">
        <v>OUTWARD</v>
      </c>
      <c r="H2073" s="96" t="str">
        <v>SHOP</v>
      </c>
    </row>
    <row r="2074" spans="1:8" x14ac:dyDescent="0.25">
      <c r="A2074" s="90">
        <v>45743</v>
      </c>
      <c r="B2074" s="91">
        <v>11333424</v>
      </c>
      <c r="C2074" s="92" t="str">
        <v>STG CONTROL UNIT ARJUN (NEW) (VSP 80)</v>
      </c>
      <c r="D2074" s="132">
        <v>1660</v>
      </c>
      <c r="E2074" s="92">
        <v>2</v>
      </c>
      <c r="F2074" s="92" t="str">
        <v>PCS</v>
      </c>
      <c r="G2074" s="92" t="str">
        <v>OUTWARD</v>
      </c>
      <c r="H2074" s="93" t="str">
        <v>SHOP</v>
      </c>
    </row>
    <row r="2075" spans="1:8" x14ac:dyDescent="0.25">
      <c r="A2075" s="94">
        <v>45743</v>
      </c>
      <c r="B2075" s="95" t="str">
        <v>UN 1637</v>
      </c>
      <c r="C2075" s="80" t="str">
        <v>DELUXE SEAT FIX EICHER</v>
      </c>
      <c r="D2075" s="133">
        <v>1663</v>
      </c>
      <c r="E2075" s="80">
        <v>2</v>
      </c>
      <c r="F2075" s="80" t="str">
        <v>PCS</v>
      </c>
      <c r="G2075" s="80" t="str">
        <v>OUTWARD</v>
      </c>
      <c r="H2075" s="96" t="str">
        <v>SHOP</v>
      </c>
    </row>
    <row r="2076" spans="1:8" x14ac:dyDescent="0.25">
      <c r="A2076" s="90">
        <v>45743</v>
      </c>
      <c r="B2076" s="91" t="str">
        <v>UN 1625</v>
      </c>
      <c r="C2076" s="92" t="str">
        <v>DELUXE SEAT SWARAJ</v>
      </c>
      <c r="D2076" s="132">
        <v>1663</v>
      </c>
      <c r="E2076" s="92">
        <v>1</v>
      </c>
      <c r="F2076" s="92" t="str">
        <v>PCS</v>
      </c>
      <c r="G2076" s="92" t="str">
        <v>OUTWARD</v>
      </c>
      <c r="H2076" s="93" t="str">
        <v>SHOP</v>
      </c>
    </row>
    <row r="2077" spans="1:8" x14ac:dyDescent="0.25">
      <c r="A2077" s="94">
        <v>45743</v>
      </c>
      <c r="B2077" s="95" t="str">
        <v>UN 1633</v>
      </c>
      <c r="C2077" s="80" t="str">
        <v>DELUXE SEAT INTER</v>
      </c>
      <c r="D2077" s="133">
        <v>1663</v>
      </c>
      <c r="E2077" s="80">
        <v>1</v>
      </c>
      <c r="F2077" s="80" t="str">
        <v>PCS</v>
      </c>
      <c r="G2077" s="80" t="str">
        <v>OUTWARD</v>
      </c>
      <c r="H2077" s="96" t="str">
        <v>SHOP</v>
      </c>
    </row>
    <row r="2078" spans="1:8" x14ac:dyDescent="0.25">
      <c r="A2078" s="90">
        <v>45743</v>
      </c>
      <c r="B2078" s="91" t="str">
        <v>UN 1634</v>
      </c>
      <c r="C2078" s="92" t="str">
        <v>DELUXE SEAT (SLIDING TYPE) NST</v>
      </c>
      <c r="D2078" s="132">
        <v>1663</v>
      </c>
      <c r="E2078" s="92">
        <v>1</v>
      </c>
      <c r="F2078" s="92" t="str">
        <v>PCS</v>
      </c>
      <c r="G2078" s="92" t="str">
        <v>OUTWARD</v>
      </c>
      <c r="H2078" s="93" t="str">
        <v>SHOP</v>
      </c>
    </row>
    <row r="2079" spans="1:8" x14ac:dyDescent="0.25">
      <c r="A2079" s="94">
        <v>45742</v>
      </c>
      <c r="B2079" s="95" t="str">
        <v>GK 691</v>
      </c>
      <c r="C2079" s="80" t="str">
        <v xml:space="preserve">TRACK ROD  NEW HOLLAND 3230 / 3630 BIG 28.5" </v>
      </c>
      <c r="D2079" s="133">
        <v>1639</v>
      </c>
      <c r="E2079" s="80">
        <v>8</v>
      </c>
      <c r="F2079" s="80" t="str">
        <v>PCS</v>
      </c>
      <c r="G2079" s="80" t="str">
        <v>OUTWARD</v>
      </c>
      <c r="H2079" s="96" t="str">
        <v>RAJ TRACTOR</v>
      </c>
    </row>
    <row r="2080" spans="1:8" x14ac:dyDescent="0.25">
      <c r="A2080" s="90">
        <v>45742</v>
      </c>
      <c r="B2080" s="91" t="str">
        <v>UN 3448</v>
      </c>
      <c r="C2080" s="92" t="str">
        <v xml:space="preserve">SIDE MIRROR WITH ROD NST  </v>
      </c>
      <c r="D2080" s="132">
        <v>1639</v>
      </c>
      <c r="E2080" s="92">
        <v>40</v>
      </c>
      <c r="F2080" s="92" t="str">
        <v>SET</v>
      </c>
      <c r="G2080" s="92" t="str">
        <v>OUTWARD</v>
      </c>
      <c r="H2080" s="93" t="str">
        <v>RAJ TRACTOR</v>
      </c>
    </row>
    <row r="2081" spans="1:8" x14ac:dyDescent="0.25">
      <c r="A2081" s="94">
        <v>45742</v>
      </c>
      <c r="B2081" s="95" t="str">
        <v>1P 4044 CTMMB</v>
      </c>
      <c r="C2081" s="80" t="str">
        <v>HYD PUMP MAHINDRA SINGLE</v>
      </c>
      <c r="D2081" s="133">
        <v>1657</v>
      </c>
      <c r="E2081" s="80">
        <v>30</v>
      </c>
      <c r="F2081" s="80" t="str">
        <v>SET</v>
      </c>
      <c r="G2081" s="80" t="str">
        <v>OUTWARD</v>
      </c>
      <c r="H2081" s="96" t="str">
        <v>SRINIVASA AUTOMOTIVE</v>
      </c>
    </row>
    <row r="2082" spans="1:8" x14ac:dyDescent="0.25">
      <c r="A2082" s="90">
        <v>45742</v>
      </c>
      <c r="B2082" s="91" t="str">
        <v>1P 4060 4027 CTOOOY</v>
      </c>
      <c r="C2082" s="92" t="str">
        <v>HYD PUMP ARJUN NOVO</v>
      </c>
      <c r="D2082" s="132">
        <v>1657</v>
      </c>
      <c r="E2082" s="92">
        <v>2</v>
      </c>
      <c r="F2082" s="92" t="str">
        <v>PCS</v>
      </c>
      <c r="G2082" s="92" t="str">
        <v>OUTWARD</v>
      </c>
      <c r="H2082" s="93" t="str">
        <v>SRINIVASA AUTOMOTIVE</v>
      </c>
    </row>
    <row r="2083" spans="1:8" x14ac:dyDescent="0.25">
      <c r="A2083" s="94">
        <v>45742</v>
      </c>
      <c r="B2083" s="95" t="str">
        <v>GK 923</v>
      </c>
      <c r="C2083" s="80" t="str">
        <v>FRONT WHEEL HUB SONALIKA 5 HOLE ROUND TYPE  W/CAP 32208-32206</v>
      </c>
      <c r="D2083" s="133">
        <v>1661</v>
      </c>
      <c r="E2083" s="80">
        <v>2</v>
      </c>
      <c r="F2083" s="80" t="str">
        <v>SET</v>
      </c>
      <c r="G2083" s="80" t="str">
        <v>OUTWARD</v>
      </c>
      <c r="H2083" s="96" t="str">
        <v>SHOP</v>
      </c>
    </row>
    <row r="2084" spans="1:8" x14ac:dyDescent="0.25">
      <c r="A2084" s="90">
        <v>45742</v>
      </c>
      <c r="B2084" s="91" t="str">
        <v>UN 4137</v>
      </c>
      <c r="C2084" s="92" t="str">
        <v>STG. KNUCKLE ARM SWARAJ O/M 21 TEETH (P/ STG)</v>
      </c>
      <c r="D2084" s="132">
        <v>1661</v>
      </c>
      <c r="E2084" s="92">
        <v>3</v>
      </c>
      <c r="F2084" s="92" t="str">
        <v>PCS</v>
      </c>
      <c r="G2084" s="92" t="str">
        <v>OUTWARD</v>
      </c>
      <c r="H2084" s="93" t="str">
        <v>SHOP</v>
      </c>
    </row>
    <row r="2085" spans="1:8" x14ac:dyDescent="0.25">
      <c r="A2085" s="94">
        <v>45742</v>
      </c>
      <c r="B2085" s="95" t="str">
        <v>GK 1089</v>
      </c>
      <c r="C2085" s="80" t="str">
        <v xml:space="preserve">FRONT STUB AXLE SWARAJ XM/ 855 POWER STG 12" (4 HOLE) (LH) </v>
      </c>
      <c r="D2085" s="133">
        <v>1661</v>
      </c>
      <c r="E2085" s="80">
        <v>2</v>
      </c>
      <c r="F2085" s="80" t="str">
        <v>PCS</v>
      </c>
      <c r="G2085" s="80" t="str">
        <v>OUTWARD</v>
      </c>
      <c r="H2085" s="96" t="str">
        <v>SHOP</v>
      </c>
    </row>
    <row r="2086" spans="1:8" x14ac:dyDescent="0.25">
      <c r="A2086" s="90">
        <v>45742</v>
      </c>
      <c r="B2086" s="91" t="str">
        <v>GK 1089 A</v>
      </c>
      <c r="C2086" s="92" t="str">
        <v xml:space="preserve">FRONT STUB AXLE SWARAJ XM / 855 POWER STG 12" (4 HOLE) (RH) </v>
      </c>
      <c r="D2086" s="132">
        <v>1661</v>
      </c>
      <c r="E2086" s="92">
        <v>1</v>
      </c>
      <c r="F2086" s="92" t="str">
        <v>PCS</v>
      </c>
      <c r="G2086" s="92" t="str">
        <v>OUTWARD</v>
      </c>
      <c r="H2086" s="93" t="str">
        <v>SHOP</v>
      </c>
    </row>
    <row r="2087" spans="1:8" x14ac:dyDescent="0.25">
      <c r="A2087" s="94">
        <v>45742</v>
      </c>
      <c r="B2087" s="95" t="str">
        <v>UN 2056</v>
      </c>
      <c r="C2087" s="80" t="str">
        <v>TRANSMISSION DRIVE SHAFT (B BORE) 15 TEETH INTER DI</v>
      </c>
      <c r="D2087" s="133">
        <v>2442</v>
      </c>
      <c r="E2087" s="80">
        <v>1</v>
      </c>
      <c r="F2087" s="80" t="str">
        <v>PCS</v>
      </c>
      <c r="G2087" s="80" t="str">
        <v>INWARD</v>
      </c>
      <c r="H2087" s="96" t="str">
        <v/>
      </c>
    </row>
    <row r="2088" spans="1:8" x14ac:dyDescent="0.25">
      <c r="A2088" s="90">
        <v>45742</v>
      </c>
      <c r="B2088" s="91" t="str">
        <v>1P 4044 CTMMB</v>
      </c>
      <c r="C2088" s="92" t="str">
        <v>HYD PUMP MAHINDRA SINGLE</v>
      </c>
      <c r="D2088" s="132">
        <v>2433</v>
      </c>
      <c r="E2088" s="92">
        <v>78</v>
      </c>
      <c r="F2088" s="92" t="str">
        <v>SET</v>
      </c>
      <c r="G2088" s="92" t="str">
        <v>INWARD</v>
      </c>
      <c r="H2088" s="93" t="str">
        <v/>
      </c>
    </row>
    <row r="2089" spans="1:8" x14ac:dyDescent="0.25">
      <c r="A2089" s="94">
        <v>45741</v>
      </c>
      <c r="B2089" s="95" t="str">
        <v>GK 003/UN 3695</v>
      </c>
      <c r="C2089" s="80" t="str">
        <v>OIL BRAKE PLATE  MKM 6.5" 18 TEETH</v>
      </c>
      <c r="D2089" s="133">
        <v>2432</v>
      </c>
      <c r="E2089" s="80">
        <v>24</v>
      </c>
      <c r="F2089" s="80" t="str">
        <v>PCS</v>
      </c>
      <c r="G2089" s="80" t="str">
        <v>INWARD</v>
      </c>
      <c r="H2089" s="96" t="str">
        <v/>
      </c>
    </row>
    <row r="2090" spans="1:8" x14ac:dyDescent="0.25">
      <c r="A2090" s="90">
        <v>45741</v>
      </c>
      <c r="B2090" s="91">
        <v>6283398090</v>
      </c>
      <c r="C2090" s="92" t="str">
        <v>P.P ASSY W/CLUTCH PLATE SARPANCH</v>
      </c>
      <c r="D2090" s="132">
        <v>2431</v>
      </c>
      <c r="E2090" s="92">
        <v>6</v>
      </c>
      <c r="F2090" s="92" t="str">
        <v>PCS</v>
      </c>
      <c r="G2090" s="92" t="str">
        <v>INWARD</v>
      </c>
      <c r="H2090" s="93" t="str">
        <v/>
      </c>
    </row>
    <row r="2091" spans="1:8" x14ac:dyDescent="0.25">
      <c r="A2091" s="94">
        <v>45741</v>
      </c>
      <c r="B2091" s="95">
        <v>3280503100</v>
      </c>
      <c r="C2091" s="80" t="str">
        <v>PTO PLATE SWRAJ SINGLE CLUTCH PUC-00</v>
      </c>
      <c r="D2091" s="133">
        <v>2430</v>
      </c>
      <c r="E2091" s="80">
        <v>30</v>
      </c>
      <c r="F2091" s="80" t="str">
        <v>PCS</v>
      </c>
      <c r="G2091" s="80" t="str">
        <v>INWARD</v>
      </c>
      <c r="H2091" s="96" t="str">
        <v/>
      </c>
    </row>
    <row r="2092" spans="1:8" x14ac:dyDescent="0.25">
      <c r="A2092" s="90">
        <v>45741</v>
      </c>
      <c r="B2092" s="91" t="str">
        <v>3280865100/3280499100</v>
      </c>
      <c r="C2092" s="92" t="str">
        <v>CLUTCH PLATE NEW HOLLAND 3600 / FORD 11" 10 T.</v>
      </c>
      <c r="D2092" s="132">
        <v>2429</v>
      </c>
      <c r="E2092" s="92">
        <v>5</v>
      </c>
      <c r="F2092" s="92" t="str">
        <v>PCS</v>
      </c>
      <c r="G2092" s="92" t="str">
        <v>INWARD</v>
      </c>
      <c r="H2092" s="93" t="str">
        <v/>
      </c>
    </row>
    <row r="2093" spans="1:8" x14ac:dyDescent="0.25">
      <c r="A2093" s="94">
        <v>45741</v>
      </c>
      <c r="B2093" s="95">
        <v>3250216100</v>
      </c>
      <c r="C2093" s="80" t="str">
        <v>CLUTCH PLATE MF 1035 10T</v>
      </c>
      <c r="D2093" s="133">
        <v>2428</v>
      </c>
      <c r="E2093" s="80">
        <v>10</v>
      </c>
      <c r="F2093" s="80" t="str">
        <v>SET</v>
      </c>
      <c r="G2093" s="80" t="str">
        <v>INWARD</v>
      </c>
      <c r="H2093" s="96" t="str">
        <v/>
      </c>
    </row>
    <row r="2094" spans="1:8" x14ac:dyDescent="0.25">
      <c r="A2094" s="90">
        <v>45741</v>
      </c>
      <c r="B2094" s="91">
        <v>3280498100</v>
      </c>
      <c r="C2094" s="92" t="str">
        <v>CLUTCH PLATE EICHER 11" 10 TEETH</v>
      </c>
      <c r="D2094" s="132">
        <v>2427</v>
      </c>
      <c r="E2094" s="92">
        <v>5</v>
      </c>
      <c r="F2094" s="92" t="str">
        <v>PCS</v>
      </c>
      <c r="G2094" s="92" t="str">
        <v>INWARD</v>
      </c>
      <c r="H2094" s="93" t="str">
        <v/>
      </c>
    </row>
    <row r="2095" spans="1:8" x14ac:dyDescent="0.25">
      <c r="A2095" s="94">
        <v>45741</v>
      </c>
      <c r="B2095" s="95">
        <v>3280876100</v>
      </c>
      <c r="C2095" s="80" t="str">
        <v>CLUTCH PLATE SARPANCH 5 SRING</v>
      </c>
      <c r="D2095" s="133">
        <v>2426</v>
      </c>
      <c r="E2095" s="80">
        <v>5</v>
      </c>
      <c r="F2095" s="80" t="str">
        <v>SET</v>
      </c>
      <c r="G2095" s="80" t="str">
        <v>INWARD</v>
      </c>
      <c r="H2095" s="96" t="str">
        <v/>
      </c>
    </row>
    <row r="2096" spans="1:8" x14ac:dyDescent="0.25">
      <c r="A2096" s="90">
        <v>45741</v>
      </c>
      <c r="B2096" s="91" t="str">
        <v>UN 1440</v>
      </c>
      <c r="C2096" s="92" t="str">
        <v>STARING KNUCKLE ARM RH STEEL MKM</v>
      </c>
      <c r="D2096" s="132">
        <v>2423</v>
      </c>
      <c r="E2096" s="92">
        <v>99</v>
      </c>
      <c r="F2096" s="92" t="str">
        <v>SET</v>
      </c>
      <c r="G2096" s="92" t="str">
        <v>INWARD</v>
      </c>
      <c r="H2096" s="93" t="str">
        <v/>
      </c>
    </row>
    <row r="2097" spans="1:8" x14ac:dyDescent="0.25">
      <c r="A2097" s="94">
        <v>45741</v>
      </c>
      <c r="B2097" s="95" t="str">
        <v>UN 1441</v>
      </c>
      <c r="C2097" s="80" t="str">
        <v>STARING KNUCKLE ARM (POWER STG) RH STEEL MKM</v>
      </c>
      <c r="D2097" s="133">
        <v>2422</v>
      </c>
      <c r="E2097" s="80">
        <v>151</v>
      </c>
      <c r="F2097" s="80" t="str">
        <v>PCS</v>
      </c>
      <c r="G2097" s="80" t="str">
        <v>INWARD</v>
      </c>
      <c r="H2097" s="96" t="str">
        <v/>
      </c>
    </row>
    <row r="2098" spans="1:8" x14ac:dyDescent="0.25">
      <c r="A2098" s="90">
        <v>45740</v>
      </c>
      <c r="B2098" s="91">
        <v>6283049090</v>
      </c>
      <c r="C2098" s="92" t="str">
        <v>DC ASSY NH 14T 4FAN MAIN W/PTO ROUND</v>
      </c>
      <c r="D2098" s="132">
        <v>2421</v>
      </c>
      <c r="E2098" s="92">
        <v>1</v>
      </c>
      <c r="F2098" s="92" t="str">
        <v>PCS</v>
      </c>
      <c r="G2098" s="92" t="str">
        <v>INWARD</v>
      </c>
      <c r="H2098" s="93" t="str">
        <v/>
      </c>
    </row>
    <row r="2099" spans="1:8" x14ac:dyDescent="0.25">
      <c r="A2099" s="94">
        <v>45740</v>
      </c>
      <c r="B2099" s="95">
        <v>1280354100</v>
      </c>
      <c r="C2099" s="80" t="str">
        <v>PRESSURE PLATE ASSY SW D/F</v>
      </c>
      <c r="D2099" s="133">
        <v>2420</v>
      </c>
      <c r="E2099" s="80">
        <v>2</v>
      </c>
      <c r="F2099" s="80" t="str">
        <v>PCS</v>
      </c>
      <c r="G2099" s="80" t="str">
        <v>INWARD</v>
      </c>
      <c r="H2099" s="96" t="str">
        <v/>
      </c>
    </row>
    <row r="2100" spans="1:8" x14ac:dyDescent="0.25">
      <c r="A2100" s="90">
        <v>45740</v>
      </c>
      <c r="B2100" s="91">
        <v>4341186100</v>
      </c>
      <c r="C2100" s="92" t="str">
        <v>PRESSURE PLATE TAWA MAIN SONALIKA</v>
      </c>
      <c r="D2100" s="132">
        <v>2419</v>
      </c>
      <c r="E2100" s="92">
        <v>2</v>
      </c>
      <c r="F2100" s="92" t="str">
        <v>PCS</v>
      </c>
      <c r="G2100" s="92" t="str">
        <v>INWARD</v>
      </c>
      <c r="H2100" s="93" t="str">
        <v/>
      </c>
    </row>
    <row r="2101" spans="1:8" x14ac:dyDescent="0.25">
      <c r="A2101" s="94">
        <v>45740</v>
      </c>
      <c r="B2101" s="95">
        <v>1280819100</v>
      </c>
      <c r="C2101" s="80" t="str">
        <v>P.P ASSY ACE CRANE D/F</v>
      </c>
      <c r="D2101" s="133">
        <v>2418</v>
      </c>
      <c r="E2101" s="80">
        <v>4</v>
      </c>
      <c r="F2101" s="80" t="str">
        <v>PCS</v>
      </c>
      <c r="G2101" s="80" t="str">
        <v>INWARD</v>
      </c>
      <c r="H2101" s="96" t="str">
        <v/>
      </c>
    </row>
    <row r="2102" spans="1:8" x14ac:dyDescent="0.25">
      <c r="A2102" s="90">
        <v>45740</v>
      </c>
      <c r="B2102" s="91">
        <v>3280669100</v>
      </c>
      <c r="C2102" s="92" t="str">
        <v>CLUTCH PLATE NH 14 T .5 FAN LUK</v>
      </c>
      <c r="D2102" s="132">
        <v>2417</v>
      </c>
      <c r="E2102" s="92">
        <v>4</v>
      </c>
      <c r="F2102" s="92" t="str">
        <v>PCS</v>
      </c>
      <c r="G2102" s="92" t="str">
        <v>INWARD</v>
      </c>
      <c r="H2102" s="93" t="str">
        <v/>
      </c>
    </row>
    <row r="2103" spans="1:8" x14ac:dyDescent="0.25">
      <c r="A2103" s="94">
        <v>45740</v>
      </c>
      <c r="B2103" s="95">
        <v>3280585100</v>
      </c>
      <c r="C2103" s="80" t="str">
        <v>CLUTCH PLATE J.D 5 FAN 19 T.</v>
      </c>
      <c r="D2103" s="133">
        <v>2416</v>
      </c>
      <c r="E2103" s="80">
        <v>4</v>
      </c>
      <c r="F2103" s="80" t="str">
        <v>PCS</v>
      </c>
      <c r="G2103" s="80" t="str">
        <v>INWARD</v>
      </c>
      <c r="H2103" s="96" t="str">
        <v/>
      </c>
    </row>
    <row r="2104" spans="1:8" x14ac:dyDescent="0.25">
      <c r="A2104" s="90">
        <v>45740</v>
      </c>
      <c r="B2104" s="91">
        <v>3280670100</v>
      </c>
      <c r="C2104" s="92" t="str">
        <v>C.P EICHER D/CL./SW 4 FAN, 8 T.</v>
      </c>
      <c r="D2104" s="132">
        <v>2415</v>
      </c>
      <c r="E2104" s="92">
        <v>6</v>
      </c>
      <c r="F2104" s="92" t="str">
        <v>PCS</v>
      </c>
      <c r="G2104" s="92" t="str">
        <v>INWARD</v>
      </c>
      <c r="H2104" s="93" t="str">
        <v/>
      </c>
    </row>
    <row r="2105" spans="1:8" x14ac:dyDescent="0.25">
      <c r="A2105" s="94">
        <v>45740</v>
      </c>
      <c r="B2105" s="95">
        <v>3280524100</v>
      </c>
      <c r="C2105" s="80" t="str">
        <v>PTO PLATE MAHINDRA 3 FAN, 10 TEETH</v>
      </c>
      <c r="D2105" s="133">
        <v>2414</v>
      </c>
      <c r="E2105" s="80">
        <v>4</v>
      </c>
      <c r="F2105" s="80" t="str">
        <v>SET</v>
      </c>
      <c r="G2105" s="80" t="str">
        <v>INWARD</v>
      </c>
      <c r="H2105" s="96" t="str">
        <v/>
      </c>
    </row>
    <row r="2106" spans="1:8" x14ac:dyDescent="0.25">
      <c r="A2106" s="90">
        <v>45740</v>
      </c>
      <c r="B2106" s="91">
        <v>4330339100</v>
      </c>
      <c r="C2106" s="92" t="str">
        <v>CLUTCH KIT ARJUN MAIN</v>
      </c>
      <c r="D2106" s="132">
        <v>2413</v>
      </c>
      <c r="E2106" s="92">
        <v>10</v>
      </c>
      <c r="F2106" s="92" t="str">
        <v>PCS</v>
      </c>
      <c r="G2106" s="92" t="str">
        <v>INWARD</v>
      </c>
      <c r="H2106" s="93" t="str">
        <v/>
      </c>
    </row>
    <row r="2107" spans="1:8" x14ac:dyDescent="0.25">
      <c r="A2107" s="94">
        <v>45740</v>
      </c>
      <c r="B2107" s="95">
        <v>3310377100</v>
      </c>
      <c r="C2107" s="80" t="str">
        <v>CL. PLATE ARJUN NOVO 12" 21 T 5 WING</v>
      </c>
      <c r="D2107" s="133">
        <v>2412</v>
      </c>
      <c r="E2107" s="80">
        <v>2</v>
      </c>
      <c r="F2107" s="80" t="str">
        <v>PCS</v>
      </c>
      <c r="G2107" s="80" t="str">
        <v>INWARD</v>
      </c>
      <c r="H2107" s="96" t="str">
        <v/>
      </c>
    </row>
    <row r="2108" spans="1:8" x14ac:dyDescent="0.25">
      <c r="A2108" s="90">
        <v>45740</v>
      </c>
      <c r="B2108" s="91">
        <v>3280552100</v>
      </c>
      <c r="C2108" s="92" t="str">
        <v>CLUTCH PLATE ARJUN 4 FAN 10 TEETH</v>
      </c>
      <c r="D2108" s="132">
        <v>2411</v>
      </c>
      <c r="E2108" s="92">
        <v>2</v>
      </c>
      <c r="F2108" s="92" t="str">
        <v>PCS</v>
      </c>
      <c r="G2108" s="92" t="str">
        <v>INWARD</v>
      </c>
      <c r="H2108" s="93" t="str">
        <v/>
      </c>
    </row>
    <row r="2109" spans="1:8" x14ac:dyDescent="0.25">
      <c r="A2109" s="94">
        <v>45740</v>
      </c>
      <c r="B2109" s="95">
        <v>4340460100</v>
      </c>
      <c r="C2109" s="80" t="str">
        <v>P.P TAWA ARJUN MAIN D/CLUTCH</v>
      </c>
      <c r="D2109" s="133">
        <v>2410</v>
      </c>
      <c r="E2109" s="80">
        <v>24</v>
      </c>
      <c r="F2109" s="80" t="str">
        <v>PCS</v>
      </c>
      <c r="G2109" s="80" t="str">
        <v>INWARD</v>
      </c>
      <c r="H2109" s="96" t="str">
        <v/>
      </c>
    </row>
    <row r="2110" spans="1:8" x14ac:dyDescent="0.25">
      <c r="A2110" s="90">
        <v>45740</v>
      </c>
      <c r="B2110" s="91">
        <v>3280843100</v>
      </c>
      <c r="C2110" s="92" t="str">
        <v>CLUTCH PLATE SW/ACE CRANE 5 FAN 8 T</v>
      </c>
      <c r="D2110" s="132">
        <v>2409</v>
      </c>
      <c r="E2110" s="92">
        <v>14</v>
      </c>
      <c r="F2110" s="92" t="str">
        <v>PCS</v>
      </c>
      <c r="G2110" s="92" t="str">
        <v>INWARD</v>
      </c>
      <c r="H2110" s="93" t="str">
        <v/>
      </c>
    </row>
    <row r="2111" spans="1:8" x14ac:dyDescent="0.25">
      <c r="A2111" s="94">
        <v>45740</v>
      </c>
      <c r="B2111" s="95">
        <v>4340427100</v>
      </c>
      <c r="C2111" s="80" t="str">
        <v>CL. LEVER KIT HMT (60 HP) DCA PIN TY</v>
      </c>
      <c r="D2111" s="133">
        <v>2408</v>
      </c>
      <c r="E2111" s="80">
        <v>60</v>
      </c>
      <c r="F2111" s="80" t="str">
        <v>PCS</v>
      </c>
      <c r="G2111" s="80" t="str">
        <v>INWARD</v>
      </c>
      <c r="H2111" s="96" t="str">
        <v/>
      </c>
    </row>
    <row r="2112" spans="1:8" x14ac:dyDescent="0.25">
      <c r="A2112" s="90">
        <v>45740</v>
      </c>
      <c r="B2112" s="91">
        <v>3280587100</v>
      </c>
      <c r="C2112" s="92" t="str">
        <v>CLUTCH PLATE SONALIKA 5 FAN 8 TEETH</v>
      </c>
      <c r="D2112" s="132">
        <v>2407</v>
      </c>
      <c r="E2112" s="92">
        <v>4</v>
      </c>
      <c r="F2112" s="92" t="str">
        <v>SET</v>
      </c>
      <c r="G2112" s="92" t="str">
        <v>INWARD</v>
      </c>
      <c r="H2112" s="93" t="str">
        <v/>
      </c>
    </row>
    <row r="2113" spans="1:8" x14ac:dyDescent="0.25">
      <c r="A2113" s="94">
        <v>45740</v>
      </c>
      <c r="B2113" s="95">
        <v>4330349100</v>
      </c>
      <c r="C2113" s="80" t="str">
        <v>CLUTCH LEVER KIT D/C BUSH TYPE SK</v>
      </c>
      <c r="D2113" s="133">
        <v>2406</v>
      </c>
      <c r="E2113" s="80">
        <v>10</v>
      </c>
      <c r="F2113" s="80" t="str">
        <v>PCS</v>
      </c>
      <c r="G2113" s="80" t="str">
        <v>INWARD</v>
      </c>
      <c r="H2113" s="96" t="str">
        <v/>
      </c>
    </row>
    <row r="2114" spans="1:8" x14ac:dyDescent="0.25">
      <c r="A2114" s="90">
        <v>45740</v>
      </c>
      <c r="B2114" s="91">
        <v>4340441100</v>
      </c>
      <c r="C2114" s="92" t="str">
        <v>CL LEVER KIT ITL / HMT D/C PTO</v>
      </c>
      <c r="D2114" s="132">
        <v>2405</v>
      </c>
      <c r="E2114" s="92">
        <v>10</v>
      </c>
      <c r="F2114" s="92" t="str">
        <v>PCS</v>
      </c>
      <c r="G2114" s="92" t="str">
        <v>INWARD</v>
      </c>
      <c r="H2114" s="93" t="str">
        <v/>
      </c>
    </row>
    <row r="2115" spans="1:8" x14ac:dyDescent="0.25">
      <c r="A2115" s="94">
        <v>45740</v>
      </c>
      <c r="B2115" s="95">
        <v>3280681100</v>
      </c>
      <c r="C2115" s="80" t="str">
        <v>CLUTCH PLATE J.D. 13T ROUND</v>
      </c>
      <c r="D2115" s="133">
        <v>2404</v>
      </c>
      <c r="E2115" s="80">
        <v>4</v>
      </c>
      <c r="F2115" s="80" t="str">
        <v>PCS</v>
      </c>
      <c r="G2115" s="80" t="str">
        <v>INWARD</v>
      </c>
      <c r="H2115" s="96" t="str">
        <v/>
      </c>
    </row>
    <row r="2116" spans="1:8" x14ac:dyDescent="0.25">
      <c r="A2116" s="90">
        <v>45740</v>
      </c>
      <c r="B2116" s="91" t="str">
        <v>UN 1502</v>
      </c>
      <c r="C2116" s="92" t="str">
        <v>ACCILATOR END ARJUN</v>
      </c>
      <c r="D2116" s="132">
        <v>2403</v>
      </c>
      <c r="E2116" s="92">
        <v>595</v>
      </c>
      <c r="F2116" s="92" t="str">
        <v>PCS</v>
      </c>
      <c r="G2116" s="92" t="str">
        <v>INWARD</v>
      </c>
      <c r="H2116" s="93" t="str">
        <v/>
      </c>
    </row>
    <row r="2117" spans="1:8" x14ac:dyDescent="0.25">
      <c r="A2117" s="94">
        <v>45740</v>
      </c>
      <c r="B2117" s="95" t="str">
        <v>GK 121</v>
      </c>
      <c r="C2117" s="80" t="str">
        <v>CLUTCH PLATE NEW HOLLAND 3630  4 WING 14 TEETH</v>
      </c>
      <c r="D2117" s="133">
        <v>2402</v>
      </c>
      <c r="E2117" s="80">
        <v>1</v>
      </c>
      <c r="F2117" s="80" t="str">
        <v>PCS</v>
      </c>
      <c r="G2117" s="80" t="str">
        <v>INWARD</v>
      </c>
      <c r="H2117" s="96" t="str">
        <v/>
      </c>
    </row>
    <row r="2118" spans="1:8" x14ac:dyDescent="0.25">
      <c r="A2118" s="90">
        <v>45740</v>
      </c>
      <c r="B2118" s="91" t="str">
        <v>GK 097</v>
      </c>
      <c r="C2118" s="92" t="str">
        <v>CLUTCH PLATE JOHN DEERE  5 WING 19 TEETH</v>
      </c>
      <c r="D2118" s="132">
        <v>2401</v>
      </c>
      <c r="E2118" s="92">
        <v>25</v>
      </c>
      <c r="F2118" s="92" t="str">
        <v>PCS</v>
      </c>
      <c r="G2118" s="92" t="str">
        <v>INWARD</v>
      </c>
      <c r="H2118" s="93" t="str">
        <v/>
      </c>
    </row>
    <row r="2119" spans="1:8" x14ac:dyDescent="0.25">
      <c r="A2119" s="94">
        <v>45740</v>
      </c>
      <c r="B2119" s="95" t="str">
        <v>UN 2366</v>
      </c>
      <c r="C2119" s="80" t="str">
        <v>LIFT PUMP OUTER GEAR 26 TEETH INTER</v>
      </c>
      <c r="D2119" s="133">
        <v>2399</v>
      </c>
      <c r="E2119" s="80">
        <v>200</v>
      </c>
      <c r="F2119" s="80" t="str">
        <v>PCS</v>
      </c>
      <c r="G2119" s="80" t="str">
        <v>INWARD</v>
      </c>
      <c r="H2119" s="96" t="str">
        <v/>
      </c>
    </row>
    <row r="2120" spans="1:8" x14ac:dyDescent="0.25">
      <c r="A2120" s="90">
        <v>45740</v>
      </c>
      <c r="B2120" s="91" t="str">
        <v>GK 236</v>
      </c>
      <c r="C2120" s="92" t="str">
        <v>BRAKE DISC PLATE ESCORTS 355</v>
      </c>
      <c r="D2120" s="132">
        <v>2398</v>
      </c>
      <c r="E2120" s="92">
        <v>100</v>
      </c>
      <c r="F2120" s="92" t="str">
        <v>PCS</v>
      </c>
      <c r="G2120" s="92" t="str">
        <v>INWARD</v>
      </c>
      <c r="H2120" s="93" t="str">
        <v/>
      </c>
    </row>
    <row r="2121" spans="1:8" x14ac:dyDescent="0.25">
      <c r="A2121" s="94">
        <v>45738</v>
      </c>
      <c r="B2121" s="95">
        <v>3280876100</v>
      </c>
      <c r="C2121" s="80" t="str">
        <v>CLUTCH PLATE SARPANCH 5 SRING</v>
      </c>
      <c r="D2121" s="133">
        <v>2393</v>
      </c>
      <c r="E2121" s="80">
        <v>5</v>
      </c>
      <c r="F2121" s="80" t="str">
        <v>PCS</v>
      </c>
      <c r="G2121" s="80" t="str">
        <v>INWARD</v>
      </c>
      <c r="H2121" s="96" t="str">
        <v/>
      </c>
    </row>
    <row r="2122" spans="1:8" x14ac:dyDescent="0.25">
      <c r="A2122" s="90">
        <v>45738</v>
      </c>
      <c r="B2122" s="91">
        <v>3310308100</v>
      </c>
      <c r="C2122" s="92" t="str">
        <v>C P SWARAJ 12.25" 8TEETH , 8 SPRING</v>
      </c>
      <c r="D2122" s="132">
        <v>2392</v>
      </c>
      <c r="E2122" s="92">
        <v>5</v>
      </c>
      <c r="F2122" s="92" t="str">
        <v>PCS</v>
      </c>
      <c r="G2122" s="92" t="str">
        <v>INWARD</v>
      </c>
      <c r="H2122" s="93" t="str">
        <v/>
      </c>
    </row>
    <row r="2123" spans="1:8" x14ac:dyDescent="0.25">
      <c r="A2123" s="94">
        <v>45738</v>
      </c>
      <c r="B2123" s="95">
        <v>6283398090</v>
      </c>
      <c r="C2123" s="80" t="str">
        <v>P.P ASSY W/CLUTCH PLATE SARPANCH</v>
      </c>
      <c r="D2123" s="133">
        <v>2391</v>
      </c>
      <c r="E2123" s="80">
        <v>8</v>
      </c>
      <c r="F2123" s="80" t="str">
        <v>SET</v>
      </c>
      <c r="G2123" s="80" t="str">
        <v>INWARD</v>
      </c>
      <c r="H2123" s="96" t="str">
        <v/>
      </c>
    </row>
    <row r="2124" spans="1:8" x14ac:dyDescent="0.25">
      <c r="A2124" s="90">
        <v>45737</v>
      </c>
      <c r="B2124" s="91" t="str">
        <v>UN 2961</v>
      </c>
      <c r="C2124" s="92" t="str">
        <v xml:space="preserve">GEAR BOOT INTER  </v>
      </c>
      <c r="D2124" s="132">
        <v>2385</v>
      </c>
      <c r="E2124" s="92">
        <v>102</v>
      </c>
      <c r="F2124" s="92" t="str">
        <v>PCS</v>
      </c>
      <c r="G2124" s="92" t="str">
        <v>INWARD</v>
      </c>
      <c r="H2124" s="93" t="str">
        <v/>
      </c>
    </row>
    <row r="2125" spans="1:8" x14ac:dyDescent="0.25">
      <c r="A2125" s="94">
        <v>45737</v>
      </c>
      <c r="B2125" s="95" t="str">
        <v>UN 2943</v>
      </c>
      <c r="C2125" s="80" t="str">
        <v xml:space="preserve">BONNET BEEDING EPDM INTER DI  </v>
      </c>
      <c r="D2125" s="133">
        <v>2384</v>
      </c>
      <c r="E2125" s="80">
        <v>130</v>
      </c>
      <c r="F2125" s="80" t="str">
        <v>PCS</v>
      </c>
      <c r="G2125" s="80" t="str">
        <v>INWARD</v>
      </c>
      <c r="H2125" s="96" t="str">
        <v/>
      </c>
    </row>
    <row r="2126" spans="1:8" x14ac:dyDescent="0.25">
      <c r="A2126" s="90">
        <v>45737</v>
      </c>
      <c r="B2126" s="91" t="str">
        <v>DS 155</v>
      </c>
      <c r="C2126" s="92" t="str">
        <v xml:space="preserve"> REAR AXLE MKM BIG PLATE 18 TEETH 6312/6213</v>
      </c>
      <c r="D2126" s="132">
        <v>2383</v>
      </c>
      <c r="E2126" s="92">
        <v>1</v>
      </c>
      <c r="F2126" s="92" t="str">
        <v>PCS</v>
      </c>
      <c r="G2126" s="92" t="str">
        <v>INWARD</v>
      </c>
      <c r="H2126" s="93" t="str">
        <v/>
      </c>
    </row>
    <row r="2127" spans="1:8" x14ac:dyDescent="0.25">
      <c r="A2127" s="94">
        <v>45737</v>
      </c>
      <c r="B2127" s="95" t="str">
        <v>UN 2109</v>
      </c>
      <c r="C2127" s="80" t="str">
        <v>BULL GEAR 43/18 TEETH MKM</v>
      </c>
      <c r="D2127" s="133">
        <v>2382</v>
      </c>
      <c r="E2127" s="80">
        <v>1</v>
      </c>
      <c r="F2127" s="80" t="str">
        <v>PCS</v>
      </c>
      <c r="G2127" s="80" t="str">
        <v>INWARD</v>
      </c>
      <c r="H2127" s="96" t="str">
        <v/>
      </c>
    </row>
    <row r="2128" spans="1:8" x14ac:dyDescent="0.25">
      <c r="A2128" s="90">
        <v>45736</v>
      </c>
      <c r="B2128" s="91" t="str">
        <v>UN 1883 A</v>
      </c>
      <c r="C2128" s="92" t="str">
        <v>DIFFERENTIAL PIN YUVRAJ N/M</v>
      </c>
      <c r="D2128" s="132">
        <v>2372</v>
      </c>
      <c r="E2128" s="92">
        <v>100</v>
      </c>
      <c r="F2128" s="92" t="str">
        <v>PCS</v>
      </c>
      <c r="G2128" s="92" t="str">
        <v>INWARD</v>
      </c>
      <c r="H2128" s="93" t="str">
        <v/>
      </c>
    </row>
    <row r="2129" spans="1:8" x14ac:dyDescent="0.25">
      <c r="A2129" s="94">
        <v>45736</v>
      </c>
      <c r="B2129" s="95" t="str">
        <v>UN 2618</v>
      </c>
      <c r="C2129" s="80" t="str">
        <v xml:space="preserve">LOWER LINK END SMALL INTER  </v>
      </c>
      <c r="D2129" s="133">
        <v>2376</v>
      </c>
      <c r="E2129" s="80">
        <v>10</v>
      </c>
      <c r="F2129" s="80" t="str">
        <v>PCS</v>
      </c>
      <c r="G2129" s="80" t="str">
        <v>INWARD</v>
      </c>
      <c r="H2129" s="96" t="str">
        <v/>
      </c>
    </row>
    <row r="2130" spans="1:8" x14ac:dyDescent="0.25">
      <c r="A2130" s="90">
        <v>45736</v>
      </c>
      <c r="B2130" s="91" t="str">
        <v>UN 1996</v>
      </c>
      <c r="C2130" s="92" t="str">
        <v>BREAK PATTI SET (LONG BOLT) SARPANCH</v>
      </c>
      <c r="D2130" s="132">
        <v>2375</v>
      </c>
      <c r="E2130" s="92">
        <v>40</v>
      </c>
      <c r="F2130" s="92" t="str">
        <v>PCS</v>
      </c>
      <c r="G2130" s="92" t="str">
        <v>INWARD</v>
      </c>
      <c r="H2130" s="93" t="str">
        <v/>
      </c>
    </row>
    <row r="2131" spans="1:8" x14ac:dyDescent="0.25">
      <c r="A2131" s="94">
        <v>45736</v>
      </c>
      <c r="B2131" s="95" t="str">
        <v>UN 2426</v>
      </c>
      <c r="C2131" s="80" t="str">
        <v xml:space="preserve">SUCTION STRAINER OIL BREAK ARJUN  </v>
      </c>
      <c r="D2131" s="133">
        <v>2374</v>
      </c>
      <c r="E2131" s="80">
        <v>60</v>
      </c>
      <c r="F2131" s="80" t="str">
        <v>PCS</v>
      </c>
      <c r="G2131" s="80" t="str">
        <v>INWARD</v>
      </c>
      <c r="H2131" s="96" t="str">
        <v/>
      </c>
    </row>
    <row r="2132" spans="1:8" x14ac:dyDescent="0.25">
      <c r="A2132" s="90">
        <v>45736</v>
      </c>
      <c r="B2132" s="91" t="str">
        <v>UN 1962A</v>
      </c>
      <c r="C2132" s="92" t="str">
        <v>BREAK HOUSING RH INTER DI</v>
      </c>
      <c r="D2132" s="132">
        <v>2373</v>
      </c>
      <c r="E2132" s="92">
        <v>26</v>
      </c>
      <c r="F2132" s="92" t="str">
        <v>PCS</v>
      </c>
      <c r="G2132" s="92" t="str">
        <v>INWARD</v>
      </c>
      <c r="H2132" s="93" t="str">
        <v/>
      </c>
    </row>
    <row r="2133" spans="1:8" x14ac:dyDescent="0.25">
      <c r="A2133" s="94">
        <v>45736</v>
      </c>
      <c r="B2133" s="95" t="str">
        <v>UN 1962</v>
      </c>
      <c r="C2133" s="80" t="str">
        <v>BREAK HOUSING LH INTER DI</v>
      </c>
      <c r="D2133" s="133">
        <v>2373</v>
      </c>
      <c r="E2133" s="80">
        <v>26</v>
      </c>
      <c r="F2133" s="80" t="str">
        <v>PCS</v>
      </c>
      <c r="G2133" s="80" t="str">
        <v>INWARD</v>
      </c>
      <c r="H2133" s="96" t="str">
        <v/>
      </c>
    </row>
    <row r="2134" spans="1:8" x14ac:dyDescent="0.25">
      <c r="A2134" s="90">
        <v>45736</v>
      </c>
      <c r="B2134" s="91" t="str">
        <v>UN 1795</v>
      </c>
      <c r="C2134" s="92" t="str">
        <v>GEAR BOX TOP COVER INTER DI</v>
      </c>
      <c r="D2134" s="132">
        <v>2372</v>
      </c>
      <c r="E2134" s="92">
        <v>50</v>
      </c>
      <c r="F2134" s="92" t="str">
        <v>SET</v>
      </c>
      <c r="G2134" s="92" t="str">
        <v>INWARD</v>
      </c>
      <c r="H2134" s="93" t="str">
        <v/>
      </c>
    </row>
    <row r="2135" spans="1:8" x14ac:dyDescent="0.25">
      <c r="A2135" s="94">
        <v>45735</v>
      </c>
      <c r="B2135" s="95" t="str">
        <v>GK 097</v>
      </c>
      <c r="C2135" s="80" t="str">
        <v>CLUTCH PLATE JOHN DEERE  5 WING 19 TEETH</v>
      </c>
      <c r="D2135" s="133">
        <v>2368</v>
      </c>
      <c r="E2135" s="80">
        <v>10</v>
      </c>
      <c r="F2135" s="80" t="str">
        <v>SET</v>
      </c>
      <c r="G2135" s="80" t="str">
        <v>INWARD</v>
      </c>
      <c r="H2135" s="96" t="str">
        <v/>
      </c>
    </row>
    <row r="2136" spans="1:8" x14ac:dyDescent="0.25">
      <c r="A2136" s="90">
        <v>45735</v>
      </c>
      <c r="B2136" s="91" t="str">
        <v>GK 096</v>
      </c>
      <c r="C2136" s="92" t="str">
        <v>CLUTCH PLATE JOHN DEERE  4 WING 19 TEETH</v>
      </c>
      <c r="D2136" s="132">
        <v>2367</v>
      </c>
      <c r="E2136" s="92">
        <v>20</v>
      </c>
      <c r="F2136" s="92" t="str">
        <v>SET</v>
      </c>
      <c r="G2136" s="92" t="str">
        <v>INWARD</v>
      </c>
      <c r="H2136" s="93" t="str">
        <v/>
      </c>
    </row>
    <row r="2137" spans="1:8" x14ac:dyDescent="0.25">
      <c r="A2137" s="94">
        <v>45735</v>
      </c>
      <c r="B2137" s="95" t="str">
        <v>GK 121</v>
      </c>
      <c r="C2137" s="80" t="str">
        <v>CLUTCH PLATE NEW HOLLAND 3630  4 WING 14 TEETH</v>
      </c>
      <c r="D2137" s="133">
        <v>2366</v>
      </c>
      <c r="E2137" s="80">
        <v>19</v>
      </c>
      <c r="F2137" s="80" t="str">
        <v>SET</v>
      </c>
      <c r="G2137" s="80" t="str">
        <v>INWARD</v>
      </c>
      <c r="H2137" s="96" t="str">
        <v/>
      </c>
    </row>
    <row r="2138" spans="1:8" x14ac:dyDescent="0.25">
      <c r="A2138" s="90">
        <v>45735</v>
      </c>
      <c r="B2138" s="91" t="str">
        <v>GK 903/UN 1413</v>
      </c>
      <c r="C2138" s="92" t="str">
        <v>FRONT WHEEL HUB MAHINDRA NST 25877-1988</v>
      </c>
      <c r="D2138" s="132">
        <v>2365</v>
      </c>
      <c r="E2138" s="92">
        <v>48</v>
      </c>
      <c r="F2138" s="92" t="str">
        <v>PCS</v>
      </c>
      <c r="G2138" s="92" t="str">
        <v>INWARD</v>
      </c>
      <c r="H2138" s="93" t="str">
        <v/>
      </c>
    </row>
    <row r="2139" spans="1:8" x14ac:dyDescent="0.25">
      <c r="A2139" s="94">
        <v>45735</v>
      </c>
      <c r="B2139" s="95" t="str">
        <v>UN 1411/GK 902</v>
      </c>
      <c r="C2139" s="80" t="str">
        <v>FRONT WHEEL HUB MAHINDRA DI (4 HOLE) 48548-1988</v>
      </c>
      <c r="D2139" s="133">
        <v>2364</v>
      </c>
      <c r="E2139" s="80">
        <v>30</v>
      </c>
      <c r="F2139" s="80" t="str">
        <v>PCS</v>
      </c>
      <c r="G2139" s="80" t="str">
        <v>INWARD</v>
      </c>
      <c r="H2139" s="96" t="str">
        <v/>
      </c>
    </row>
    <row r="2140" spans="1:8" x14ac:dyDescent="0.25">
      <c r="A2140" s="90">
        <v>45734</v>
      </c>
      <c r="B2140" s="91" t="str">
        <v>GK 230</v>
      </c>
      <c r="C2140" s="92" t="str">
        <v xml:space="preserve">BRAKE DISC PLATE SONALIKA 20 HOLE </v>
      </c>
      <c r="D2140" s="132">
        <v>2359</v>
      </c>
      <c r="E2140" s="92">
        <v>300</v>
      </c>
      <c r="F2140" s="92" t="str">
        <v>PCS</v>
      </c>
      <c r="G2140" s="92" t="str">
        <v>INWARD</v>
      </c>
      <c r="H2140" s="93" t="str">
        <v/>
      </c>
    </row>
    <row r="2141" spans="1:8" x14ac:dyDescent="0.25">
      <c r="A2141" s="94">
        <v>45734</v>
      </c>
      <c r="B2141" s="95" t="str">
        <v>GK 1220</v>
      </c>
      <c r="C2141" s="80" t="str">
        <v>DIESEL FILTER SET (0.5 LTR) PAPER + NAMADA (SET OF 2)</v>
      </c>
      <c r="D2141" s="133">
        <v>2356</v>
      </c>
      <c r="E2141" s="80">
        <v>1503</v>
      </c>
      <c r="F2141" s="80" t="str">
        <v>PCS</v>
      </c>
      <c r="G2141" s="80" t="str">
        <v>INWARD</v>
      </c>
      <c r="H2141" s="96" t="str">
        <v/>
      </c>
    </row>
    <row r="2142" spans="1:8" x14ac:dyDescent="0.25">
      <c r="A2142" s="90">
        <v>45734</v>
      </c>
      <c r="B2142" s="91" t="str">
        <v>GK 1237</v>
      </c>
      <c r="C2142" s="92" t="str">
        <v>OIL FILTER ARJUN SPIN ON</v>
      </c>
      <c r="D2142" s="132">
        <v>2355</v>
      </c>
      <c r="E2142" s="92">
        <v>200</v>
      </c>
      <c r="F2142" s="92" t="str">
        <v>PCS</v>
      </c>
      <c r="G2142" s="92" t="str">
        <v>INWARD</v>
      </c>
      <c r="H2142" s="93" t="str">
        <v/>
      </c>
    </row>
    <row r="2143" spans="1:8" x14ac:dyDescent="0.25">
      <c r="A2143" s="94">
        <v>45734</v>
      </c>
      <c r="B2143" s="95" t="str">
        <v>GK 1223</v>
      </c>
      <c r="C2143" s="80" t="str">
        <v>CAV FUEL FILTER (CANISTOR)</v>
      </c>
      <c r="D2143" s="133">
        <v>2354</v>
      </c>
      <c r="E2143" s="80">
        <v>3859</v>
      </c>
      <c r="F2143" s="80" t="str">
        <v>PCS</v>
      </c>
      <c r="G2143" s="80" t="str">
        <v>INWARD</v>
      </c>
      <c r="H2143" s="96" t="str">
        <v/>
      </c>
    </row>
    <row r="2144" spans="1:8" x14ac:dyDescent="0.25">
      <c r="A2144" s="90">
        <v>45731</v>
      </c>
      <c r="B2144" s="91" t="str">
        <v>UN 1736</v>
      </c>
      <c r="C2144" s="92" t="str">
        <v>CLUTCH RELEASE FORK 585 DI</v>
      </c>
      <c r="D2144" s="132">
        <v>2340</v>
      </c>
      <c r="E2144" s="92">
        <v>200</v>
      </c>
      <c r="F2144" s="92" t="str">
        <v>PCS</v>
      </c>
      <c r="G2144" s="92" t="str">
        <v>INWARD</v>
      </c>
      <c r="H2144" s="93" t="str">
        <v/>
      </c>
    </row>
    <row r="2145" spans="1:8" x14ac:dyDescent="0.25">
      <c r="A2145" s="94">
        <v>45731</v>
      </c>
      <c r="B2145" s="95" t="str">
        <v>UN 2061</v>
      </c>
      <c r="C2145" s="80" t="str">
        <v>P.T.O SHAFT 6//8 TEETH INTER</v>
      </c>
      <c r="D2145" s="133">
        <v>2339</v>
      </c>
      <c r="E2145" s="80">
        <v>10</v>
      </c>
      <c r="F2145" s="80" t="str">
        <v>PCS</v>
      </c>
      <c r="G2145" s="80" t="str">
        <v>INWARD</v>
      </c>
      <c r="H2145" s="96" t="str">
        <v/>
      </c>
    </row>
    <row r="2146" spans="1:8" x14ac:dyDescent="0.25">
      <c r="A2146" s="90">
        <v>45731</v>
      </c>
      <c r="B2146" s="91" t="str">
        <v>UN 2349</v>
      </c>
      <c r="C2146" s="92" t="str">
        <v>P.T.O SHAFT 6//10 TEETH SARPANCH</v>
      </c>
      <c r="D2146" s="132">
        <v>2338</v>
      </c>
      <c r="E2146" s="92">
        <v>11</v>
      </c>
      <c r="F2146" s="92" t="str">
        <v>PCS</v>
      </c>
      <c r="G2146" s="92" t="str">
        <v>INWARD</v>
      </c>
      <c r="H2146" s="93" t="str">
        <v/>
      </c>
    </row>
    <row r="2147" spans="1:8" x14ac:dyDescent="0.25">
      <c r="A2147" s="94">
        <v>45731</v>
      </c>
      <c r="B2147" s="95" t="str">
        <v>GK 225</v>
      </c>
      <c r="C2147" s="80" t="str">
        <v xml:space="preserve">BRAKE DISC PLATE MAHINDRA </v>
      </c>
      <c r="D2147" s="133">
        <v>2337</v>
      </c>
      <c r="E2147" s="80">
        <v>600</v>
      </c>
      <c r="F2147" s="80" t="str">
        <v>PCS</v>
      </c>
      <c r="G2147" s="80" t="str">
        <v>INWARD</v>
      </c>
      <c r="H2147" s="96" t="str">
        <v/>
      </c>
    </row>
    <row r="2148" spans="1:8" x14ac:dyDescent="0.25">
      <c r="A2148" s="90">
        <v>45729</v>
      </c>
      <c r="B2148" s="91" t="str">
        <v>UN 2446</v>
      </c>
      <c r="C2148" s="92" t="str">
        <v xml:space="preserve">HYDRAULIC LEVER STRAIGHT MKM  </v>
      </c>
      <c r="D2148" s="132">
        <v>2336</v>
      </c>
      <c r="E2148" s="92">
        <v>201</v>
      </c>
      <c r="F2148" s="92" t="str">
        <v>SET</v>
      </c>
      <c r="G2148" s="92" t="str">
        <v>INWARD</v>
      </c>
      <c r="H2148" s="93" t="str">
        <v/>
      </c>
    </row>
    <row r="2149" spans="1:8" x14ac:dyDescent="0.25">
      <c r="A2149" s="94">
        <v>45728</v>
      </c>
      <c r="B2149" s="95" t="str">
        <v>GK 2402</v>
      </c>
      <c r="C2149" s="80" t="str">
        <v>TROLLEY PIPE 40'' (MALE + FEMALE)  WRAPPING</v>
      </c>
      <c r="D2149" s="133">
        <v>2314</v>
      </c>
      <c r="E2149" s="80">
        <v>100</v>
      </c>
      <c r="F2149" s="80" t="str">
        <v>PCS</v>
      </c>
      <c r="G2149" s="80" t="str">
        <v>INWARD</v>
      </c>
      <c r="H2149" s="96" t="str">
        <v/>
      </c>
    </row>
    <row r="2150" spans="1:8" x14ac:dyDescent="0.25">
      <c r="A2150" s="90">
        <v>45728</v>
      </c>
      <c r="B2150" s="91" t="str">
        <v>GK 2403</v>
      </c>
      <c r="C2150" s="92" t="str">
        <v>TROLLEY PIPE 50'' (MALE + FEMALE)  WRAPPING</v>
      </c>
      <c r="D2150" s="132">
        <v>2315</v>
      </c>
      <c r="E2150" s="92">
        <v>300</v>
      </c>
      <c r="F2150" s="92" t="str">
        <v>PCS</v>
      </c>
      <c r="G2150" s="92" t="str">
        <v>INWARD</v>
      </c>
      <c r="H2150" s="93">
        <v>0</v>
      </c>
    </row>
    <row r="2151" spans="1:8" x14ac:dyDescent="0.25">
      <c r="A2151" s="94">
        <v>45728</v>
      </c>
      <c r="B2151" s="95" t="str">
        <v>UN 1501</v>
      </c>
      <c r="C2151" s="80" t="str">
        <v>ACCILATOR END 585 DI / MKM</v>
      </c>
      <c r="D2151" s="133">
        <v>2312</v>
      </c>
      <c r="E2151" s="80">
        <v>1056</v>
      </c>
      <c r="F2151" s="80" t="str">
        <v>PCS</v>
      </c>
      <c r="G2151" s="80" t="str">
        <v>INWARD</v>
      </c>
      <c r="H2151" s="96" t="str">
        <v/>
      </c>
    </row>
    <row r="2152" spans="1:8" x14ac:dyDescent="0.25">
      <c r="A2152" s="90">
        <v>45727</v>
      </c>
      <c r="B2152" s="91" t="str">
        <v>CLUTCH LEVER KIT P.T.O. J.D</v>
      </c>
      <c r="C2152" s="92" t="str">
        <v>CLUTCH LEVER KIT P.T.O. J.D</v>
      </c>
      <c r="D2152" s="132">
        <v>2290</v>
      </c>
      <c r="E2152" s="92">
        <v>40</v>
      </c>
      <c r="F2152" s="92" t="str">
        <v>PCS</v>
      </c>
      <c r="G2152" s="92" t="str">
        <v>INWARD</v>
      </c>
      <c r="H2152" s="93">
        <v>0</v>
      </c>
    </row>
    <row r="2153" spans="1:8" x14ac:dyDescent="0.25">
      <c r="A2153" s="94">
        <v>45727</v>
      </c>
      <c r="B2153" s="95" t="str">
        <v>CLUTCH LEVER KIT MAIN J.D</v>
      </c>
      <c r="C2153" s="80" t="str">
        <v>CLUTCH LEVER KIT MAIN J.D</v>
      </c>
      <c r="D2153" s="133">
        <v>2289</v>
      </c>
      <c r="E2153" s="80">
        <v>40</v>
      </c>
      <c r="F2153" s="80" t="str">
        <v>PCS</v>
      </c>
      <c r="G2153" s="80" t="str">
        <v>INWARD</v>
      </c>
      <c r="H2153" s="96">
        <v>0</v>
      </c>
    </row>
    <row r="2154" spans="1:8" x14ac:dyDescent="0.25">
      <c r="A2154" s="90">
        <v>45727</v>
      </c>
      <c r="B2154" s="91" t="str">
        <v>UN 1701A</v>
      </c>
      <c r="C2154" s="92" t="str">
        <v>CLUTCH LEVER KIT P.T.O. ARJUN</v>
      </c>
      <c r="D2154" s="132">
        <v>2287</v>
      </c>
      <c r="E2154" s="92">
        <v>30</v>
      </c>
      <c r="F2154" s="92" t="str">
        <v>PCS</v>
      </c>
      <c r="G2154" s="92" t="str">
        <v>INWARD</v>
      </c>
      <c r="H2154" s="93" t="str">
        <v/>
      </c>
    </row>
    <row r="2155" spans="1:8" x14ac:dyDescent="0.25">
      <c r="A2155" s="94">
        <v>45727</v>
      </c>
      <c r="B2155" s="95" t="str">
        <v>UN 1701</v>
      </c>
      <c r="C2155" s="80" t="str">
        <v>CLUTCH LEVER KIT MAIN ARJUN</v>
      </c>
      <c r="D2155" s="133">
        <v>2286</v>
      </c>
      <c r="E2155" s="80">
        <v>30</v>
      </c>
      <c r="F2155" s="80" t="str">
        <v>PCS</v>
      </c>
      <c r="G2155" s="80" t="str">
        <v>INWARD</v>
      </c>
      <c r="H2155" s="96" t="str">
        <v/>
      </c>
    </row>
    <row r="2156" spans="1:8" x14ac:dyDescent="0.25">
      <c r="A2156" s="90">
        <v>45726</v>
      </c>
      <c r="B2156" s="91" t="str">
        <v>LOWER LINK ASSY. SONALIKA (BIG+BIG) 5 HOLE</v>
      </c>
      <c r="C2156" s="92" t="str">
        <v>LOWER LINK ASSY. SONALIKA (BIG+BIG) 5 HOLE</v>
      </c>
      <c r="D2156" s="132">
        <v>2264</v>
      </c>
      <c r="E2156" s="92">
        <v>20</v>
      </c>
      <c r="F2156" s="92" t="str">
        <v>PCS</v>
      </c>
      <c r="G2156" s="92" t="str">
        <v>INWARD</v>
      </c>
      <c r="H2156" s="93" t="str">
        <v/>
      </c>
    </row>
    <row r="2157" spans="1:8" x14ac:dyDescent="0.25">
      <c r="A2157" s="94">
        <v>45726</v>
      </c>
      <c r="B2157" s="95" t="str">
        <v>LOWER LINK ASSY. SONALIKA (BIG+BIG) 3 HOLE</v>
      </c>
      <c r="C2157" s="80" t="str">
        <v>LOWER LINK ASSY. SONALIKA (BIG+BIG) 3 HOLE</v>
      </c>
      <c r="D2157" s="133">
        <v>2263</v>
      </c>
      <c r="E2157" s="80">
        <v>12</v>
      </c>
      <c r="F2157" s="80" t="str">
        <v>PCS</v>
      </c>
      <c r="G2157" s="80" t="str">
        <v>INWARD</v>
      </c>
      <c r="H2157" s="96" t="str">
        <v/>
      </c>
    </row>
    <row r="2158" spans="1:8" x14ac:dyDescent="0.25">
      <c r="A2158" s="90">
        <v>45726</v>
      </c>
      <c r="B2158" s="91" t="str">
        <v>UN 2987</v>
      </c>
      <c r="C2158" s="92" t="str">
        <v xml:space="preserve">MUDGUARD PAD THICK INTER  </v>
      </c>
      <c r="D2158" s="132">
        <v>2262</v>
      </c>
      <c r="E2158" s="92">
        <v>260</v>
      </c>
      <c r="F2158" s="92" t="str">
        <v>PCS</v>
      </c>
      <c r="G2158" s="92" t="str">
        <v>INWARD</v>
      </c>
      <c r="H2158" s="93" t="str">
        <v/>
      </c>
    </row>
    <row r="2159" spans="1:8" x14ac:dyDescent="0.25">
      <c r="A2159" s="94">
        <v>45724</v>
      </c>
      <c r="B2159" s="95" t="str">
        <v>UN 2450 A</v>
      </c>
      <c r="C2159" s="80" t="str">
        <v xml:space="preserve">POSITION CONTROL TUBE MKM  </v>
      </c>
      <c r="D2159" s="133">
        <v>2261</v>
      </c>
      <c r="E2159" s="80">
        <v>55</v>
      </c>
      <c r="F2159" s="80" t="str">
        <v>PCS</v>
      </c>
      <c r="G2159" s="80" t="str">
        <v>INWARD</v>
      </c>
      <c r="H2159" s="96" t="str">
        <v/>
      </c>
    </row>
    <row r="2160" spans="1:8" x14ac:dyDescent="0.25">
      <c r="A2160" s="90">
        <v>45723</v>
      </c>
      <c r="B2160" s="91" t="str">
        <v>UN 2615</v>
      </c>
      <c r="C2160" s="92" t="str">
        <v xml:space="preserve">LOWER LINK ASSY 4 DI (O.E) 585 DI  </v>
      </c>
      <c r="D2160" s="132">
        <v>2257</v>
      </c>
      <c r="E2160" s="92">
        <v>50</v>
      </c>
      <c r="F2160" s="92" t="str">
        <v>PCS</v>
      </c>
      <c r="G2160" s="92" t="str">
        <v>INWARD</v>
      </c>
      <c r="H2160" s="93" t="str">
        <v/>
      </c>
    </row>
    <row r="2161" spans="1:8" x14ac:dyDescent="0.25">
      <c r="A2161" s="94">
        <v>45721</v>
      </c>
      <c r="B2161" s="95" t="str">
        <v>GK 234</v>
      </c>
      <c r="C2161" s="80" t="str">
        <v>BRAKE DISC PLATE SWARAJ 855</v>
      </c>
      <c r="D2161" s="133">
        <v>2254</v>
      </c>
      <c r="E2161" s="80">
        <v>397</v>
      </c>
      <c r="F2161" s="80" t="str">
        <v>PCS</v>
      </c>
      <c r="G2161" s="80" t="str">
        <v>INWARD</v>
      </c>
      <c r="H2161" s="96" t="str">
        <v/>
      </c>
    </row>
    <row r="2162" spans="1:8" x14ac:dyDescent="0.25">
      <c r="A2162" s="90">
        <v>45721</v>
      </c>
      <c r="B2162" s="91" t="str">
        <v>GK 234 A</v>
      </c>
      <c r="C2162" s="92" t="str">
        <v>BRAKE DISC PLATE SWARAJ 855 O/S</v>
      </c>
      <c r="D2162" s="132">
        <v>2253</v>
      </c>
      <c r="E2162" s="92">
        <v>90</v>
      </c>
      <c r="F2162" s="92" t="str">
        <v>PCS</v>
      </c>
      <c r="G2162" s="92" t="str">
        <v>INWARD</v>
      </c>
      <c r="H2162" s="93" t="str">
        <v/>
      </c>
    </row>
    <row r="2163" spans="1:8" x14ac:dyDescent="0.25">
      <c r="A2163" s="94">
        <v>45721</v>
      </c>
      <c r="B2163" s="95" t="str">
        <v>UN 2453</v>
      </c>
      <c r="C2163" s="80" t="str">
        <v xml:space="preserve">POSITION CONTROL SHAFT HI-TECH  </v>
      </c>
      <c r="D2163" s="133">
        <v>2235</v>
      </c>
      <c r="E2163" s="80">
        <v>35</v>
      </c>
      <c r="F2163" s="80" t="str">
        <v>PCS</v>
      </c>
      <c r="G2163" s="80" t="str">
        <v>INWARD</v>
      </c>
      <c r="H2163" s="96" t="str">
        <v/>
      </c>
    </row>
    <row r="2164" spans="1:8" x14ac:dyDescent="0.25">
      <c r="A2164" s="90">
        <v>45740</v>
      </c>
      <c r="B2164" s="91" t="str">
        <v>8641122010ALU</v>
      </c>
      <c r="C2164" s="92" t="str">
        <v xml:space="preserve">RADIATOR SONALIKATRA.730 DI (36MM)    </v>
      </c>
      <c r="D2164" s="132">
        <v>1645</v>
      </c>
      <c r="E2164" s="92">
        <v>1</v>
      </c>
      <c r="F2164" s="92" t="str">
        <v>PCS</v>
      </c>
      <c r="G2164" s="92" t="str">
        <v>OUTWARD</v>
      </c>
      <c r="H2164" s="93" t="str">
        <v>KAKA JI</v>
      </c>
    </row>
    <row r="2165" spans="1:8" x14ac:dyDescent="0.25">
      <c r="A2165" s="94">
        <v>45740</v>
      </c>
      <c r="B2165" s="95" t="str">
        <v>8641112010ALU</v>
      </c>
      <c r="C2165" s="80" t="str">
        <v xml:space="preserve">RADIATOR SONALIKA TRACTOR 735/740 DI (45/35 HP) </v>
      </c>
      <c r="D2165" s="133">
        <v>1645</v>
      </c>
      <c r="E2165" s="80">
        <v>1</v>
      </c>
      <c r="F2165" s="80" t="str">
        <v>SET</v>
      </c>
      <c r="G2165" s="80" t="str">
        <v>OUTWARD</v>
      </c>
      <c r="H2165" s="96" t="str">
        <v>KAKA JI</v>
      </c>
    </row>
    <row r="2166" spans="1:8" x14ac:dyDescent="0.25">
      <c r="A2166" s="90">
        <v>45740</v>
      </c>
      <c r="B2166" s="91">
        <v>2280242100</v>
      </c>
      <c r="C2166" s="92" t="str">
        <v>D.C ASSY SONALIKA 6 HOLE 12T WITH ONLY PTO</v>
      </c>
      <c r="D2166" s="132">
        <v>1645</v>
      </c>
      <c r="E2166" s="92">
        <v>10</v>
      </c>
      <c r="F2166" s="92" t="str">
        <v>SET</v>
      </c>
      <c r="G2166" s="92" t="str">
        <v>OUTWARD</v>
      </c>
      <c r="H2166" s="93" t="str">
        <v>KAKA JI</v>
      </c>
    </row>
    <row r="2167" spans="1:8" x14ac:dyDescent="0.25">
      <c r="A2167" s="94">
        <v>45740</v>
      </c>
      <c r="B2167" s="95" t="str">
        <v>RCGBGRL3</v>
      </c>
      <c r="C2167" s="80" t="str">
        <v>RADIATOR COOLANT OIL</v>
      </c>
      <c r="D2167" s="133">
        <v>1645</v>
      </c>
      <c r="E2167" s="80">
        <v>5</v>
      </c>
      <c r="F2167" s="80" t="str">
        <v>PCS</v>
      </c>
      <c r="G2167" s="80" t="str">
        <v>OUTWARD</v>
      </c>
      <c r="H2167" s="96" t="str">
        <v>KAKA JI</v>
      </c>
    </row>
    <row r="2168" spans="1:8" x14ac:dyDescent="0.25">
      <c r="A2168" s="90">
        <v>45740</v>
      </c>
      <c r="B2168" s="91" t="str">
        <v>LHUTTOWTBRKL5</v>
      </c>
      <c r="C2168" s="92" t="str">
        <v>TRANSMISSION OIL</v>
      </c>
      <c r="D2168" s="132">
        <v>1645</v>
      </c>
      <c r="E2168" s="92">
        <v>10</v>
      </c>
      <c r="F2168" s="92" t="str">
        <v>PCS</v>
      </c>
      <c r="G2168" s="92" t="str">
        <v>OUTWARD</v>
      </c>
      <c r="H2168" s="93" t="str">
        <v>KAKA JI</v>
      </c>
    </row>
    <row r="2169" spans="1:8" x14ac:dyDescent="0.25">
      <c r="A2169" s="94">
        <v>45740</v>
      </c>
      <c r="B2169" s="95" t="str">
        <v>LHUTTOWTBRKL20</v>
      </c>
      <c r="C2169" s="80" t="str">
        <v>TRANSMIISION OIL</v>
      </c>
      <c r="D2169" s="133">
        <v>1645</v>
      </c>
      <c r="E2169" s="80">
        <v>10</v>
      </c>
      <c r="F2169" s="80" t="str">
        <v>PCS</v>
      </c>
      <c r="G2169" s="80" t="str">
        <v>OUTWARD</v>
      </c>
      <c r="H2169" s="96" t="str">
        <v>KAKA JI</v>
      </c>
    </row>
    <row r="2170" spans="1:8" x14ac:dyDescent="0.25">
      <c r="A2170" s="90">
        <v>45740</v>
      </c>
      <c r="B2170" s="91" t="str">
        <v>LE15W40CI4L10</v>
      </c>
      <c r="C2170" s="92" t="str">
        <v>ENGINE OIL</v>
      </c>
      <c r="D2170" s="132">
        <v>1645</v>
      </c>
      <c r="E2170" s="92">
        <v>5</v>
      </c>
      <c r="F2170" s="92" t="str">
        <v>PCS</v>
      </c>
      <c r="G2170" s="92" t="str">
        <v>OUTWARD</v>
      </c>
      <c r="H2170" s="93" t="str">
        <v>KAKA JI</v>
      </c>
    </row>
    <row r="2171" spans="1:8" x14ac:dyDescent="0.25">
      <c r="A2171" s="94">
        <v>45740</v>
      </c>
      <c r="B2171" s="95" t="str">
        <v>LE15W40CI4L13</v>
      </c>
      <c r="C2171" s="80" t="str">
        <v>ENGINE OIL</v>
      </c>
      <c r="D2171" s="133">
        <v>1645</v>
      </c>
      <c r="E2171" s="80">
        <v>10</v>
      </c>
      <c r="F2171" s="80" t="str">
        <v>PCS</v>
      </c>
      <c r="G2171" s="80" t="str">
        <v>OUTWARD</v>
      </c>
      <c r="H2171" s="96" t="str">
        <v>KAKA JI</v>
      </c>
    </row>
    <row r="2172" spans="1:8" x14ac:dyDescent="0.25">
      <c r="A2172" s="90">
        <v>45741</v>
      </c>
      <c r="B2172" s="91" t="str">
        <v>DS 147</v>
      </c>
      <c r="C2172" s="92" t="str">
        <v xml:space="preserve"> REAR AXLE SONALIKA SMALL PLATE 18 T.(759513)</v>
      </c>
      <c r="D2172" s="132">
        <v>1649</v>
      </c>
      <c r="E2172" s="92">
        <v>2</v>
      </c>
      <c r="F2172" s="92" t="str">
        <v>PCS</v>
      </c>
      <c r="G2172" s="92" t="str">
        <v>OUTWARD</v>
      </c>
      <c r="H2172" s="93" t="str">
        <v>VINAY TRACTOR</v>
      </c>
    </row>
    <row r="2173" spans="1:8" x14ac:dyDescent="0.25">
      <c r="A2173" s="94">
        <v>45742</v>
      </c>
      <c r="B2173" s="95" t="str">
        <v>UN 2889</v>
      </c>
      <c r="C2173" s="80" t="str">
        <v xml:space="preserve">TOPLINK HANGER LOCK INTER  </v>
      </c>
      <c r="D2173" s="133">
        <v>1656</v>
      </c>
      <c r="E2173" s="80">
        <v>20</v>
      </c>
      <c r="F2173" s="80" t="str">
        <v>PCS</v>
      </c>
      <c r="G2173" s="80" t="str">
        <v>OUTWARD</v>
      </c>
      <c r="H2173" s="96" t="str">
        <v>SHOP</v>
      </c>
    </row>
    <row r="2174" spans="1:8" x14ac:dyDescent="0.25">
      <c r="A2174" s="90">
        <v>45742</v>
      </c>
      <c r="B2174" s="91" t="str">
        <v>R3120214</v>
      </c>
      <c r="C2174" s="92" t="str">
        <v>DIAPHRAGM SPRING DUAL CLUTCH MF241/245 THICKNESS 2.9MM</v>
      </c>
      <c r="D2174" s="132">
        <v>1656</v>
      </c>
      <c r="E2174" s="92">
        <v>6</v>
      </c>
      <c r="F2174" s="92" t="str">
        <v>SET</v>
      </c>
      <c r="G2174" s="92" t="str">
        <v>OUTWARD</v>
      </c>
      <c r="H2174" s="93" t="str">
        <v>SHOP</v>
      </c>
    </row>
    <row r="2175" spans="1:8" x14ac:dyDescent="0.25">
      <c r="A2175" s="94">
        <v>45742</v>
      </c>
      <c r="B2175" s="95" t="str">
        <v>09RLP090</v>
      </c>
      <c r="C2175" s="80" t="str">
        <v>RELASE PLATE TAFE/ESCORT FOR 10" P.P</v>
      </c>
      <c r="D2175" s="133">
        <v>1656</v>
      </c>
      <c r="E2175" s="80">
        <v>1</v>
      </c>
      <c r="F2175" s="80" t="str">
        <v>SET</v>
      </c>
      <c r="G2175" s="80" t="str">
        <v>OUTWARD</v>
      </c>
      <c r="H2175" s="96" t="str">
        <v>SHOP</v>
      </c>
    </row>
    <row r="2176" spans="1:8" x14ac:dyDescent="0.25">
      <c r="A2176" s="90">
        <v>45742</v>
      </c>
      <c r="B2176" s="91" t="str">
        <v>UN 1990</v>
      </c>
      <c r="C2176" s="92" t="str">
        <v>BREAK PATTI (3 HOLE) MKM</v>
      </c>
      <c r="D2176" s="132">
        <v>1656</v>
      </c>
      <c r="E2176" s="92">
        <v>20</v>
      </c>
      <c r="F2176" s="92" t="str">
        <v>PCS</v>
      </c>
      <c r="G2176" s="92" t="str">
        <v>OUTWARD</v>
      </c>
      <c r="H2176" s="93" t="str">
        <v>SHOP</v>
      </c>
    </row>
    <row r="2177" spans="1:8" x14ac:dyDescent="0.25">
      <c r="A2177" s="94">
        <v>45742</v>
      </c>
      <c r="B2177" s="95" t="str">
        <v>UN 1500</v>
      </c>
      <c r="C2177" s="80" t="str">
        <v>ACCILATOR END INTER DI</v>
      </c>
      <c r="D2177" s="133">
        <v>1656</v>
      </c>
      <c r="E2177" s="80">
        <v>240</v>
      </c>
      <c r="F2177" s="80" t="str">
        <v>PCS</v>
      </c>
      <c r="G2177" s="80" t="str">
        <v>OUTWARD</v>
      </c>
      <c r="H2177" s="96" t="str">
        <v>SHOP</v>
      </c>
    </row>
    <row r="2178" spans="1:8" x14ac:dyDescent="0.25">
      <c r="A2178" s="90">
        <v>45742</v>
      </c>
      <c r="B2178" s="91" t="str">
        <v>UN 3403</v>
      </c>
      <c r="C2178" s="92" t="str">
        <v xml:space="preserve">ALTENATOR BRACKET 3 CYL. INTER DI  </v>
      </c>
      <c r="D2178" s="132">
        <v>1656</v>
      </c>
      <c r="E2178" s="92">
        <v>10</v>
      </c>
      <c r="F2178" s="92" t="str">
        <v>PCS</v>
      </c>
      <c r="G2178" s="92" t="str">
        <v>OUTWARD</v>
      </c>
      <c r="H2178" s="93" t="str">
        <v>SHOP</v>
      </c>
    </row>
    <row r="2179" spans="1:8" x14ac:dyDescent="0.25">
      <c r="A2179" s="94">
        <v>45742</v>
      </c>
      <c r="B2179" s="95" t="str">
        <v>UN 2402</v>
      </c>
      <c r="C2179" s="80" t="str">
        <v xml:space="preserve">MALE FEMALE COUPLING NST  </v>
      </c>
      <c r="D2179" s="133">
        <v>1656</v>
      </c>
      <c r="E2179" s="80">
        <v>7</v>
      </c>
      <c r="F2179" s="80" t="str">
        <v>PCS</v>
      </c>
      <c r="G2179" s="80" t="str">
        <v>OUTWARD</v>
      </c>
      <c r="H2179" s="96" t="str">
        <v>SHOP</v>
      </c>
    </row>
    <row r="2180" spans="1:8" x14ac:dyDescent="0.25">
      <c r="A2180" s="90">
        <v>45742</v>
      </c>
      <c r="B2180" s="91" t="str">
        <v>UN 2401</v>
      </c>
      <c r="C2180" s="92" t="str">
        <v xml:space="preserve">MALE FEMALE COUPLING INTER DI  </v>
      </c>
      <c r="D2180" s="132">
        <v>1656</v>
      </c>
      <c r="E2180" s="92">
        <v>18</v>
      </c>
      <c r="F2180" s="92" t="str">
        <v>PCS</v>
      </c>
      <c r="G2180" s="92" t="str">
        <v>OUTWARD</v>
      </c>
      <c r="H2180" s="93" t="str">
        <v>SHOP</v>
      </c>
    </row>
    <row r="2181" spans="1:8" x14ac:dyDescent="0.25">
      <c r="A2181" s="94">
        <v>45742</v>
      </c>
      <c r="B2181" s="95" t="str">
        <v>GK 003/UN 3695</v>
      </c>
      <c r="C2181" s="80" t="str">
        <v xml:space="preserve"> OIL BREAK PLATE 6.5" 18 TEETH MKM</v>
      </c>
      <c r="D2181" s="133">
        <v>1656</v>
      </c>
      <c r="E2181" s="80">
        <v>18</v>
      </c>
      <c r="F2181" s="80" t="str">
        <v>SET</v>
      </c>
      <c r="G2181" s="80" t="str">
        <v>OUTWARD</v>
      </c>
      <c r="H2181" s="96" t="str">
        <v>SHOP</v>
      </c>
    </row>
    <row r="2182" spans="1:8" x14ac:dyDescent="0.25">
      <c r="A2182" s="90">
        <v>45742</v>
      </c>
      <c r="B2182" s="91" t="str">
        <v>09RLP090</v>
      </c>
      <c r="C2182" s="92" t="str">
        <v>RELASE PLATE TAFE/ESCORT FOR 10" P.P</v>
      </c>
      <c r="D2182" s="132">
        <v>1656</v>
      </c>
      <c r="E2182" s="92">
        <v>5</v>
      </c>
      <c r="F2182" s="92" t="str">
        <v>SET</v>
      </c>
      <c r="G2182" s="92" t="str">
        <v>OUTWARD</v>
      </c>
      <c r="H2182" s="93" t="str">
        <v>SHOP</v>
      </c>
    </row>
    <row r="2183" spans="1:8" x14ac:dyDescent="0.25">
      <c r="A2183" s="94">
        <v>45742</v>
      </c>
      <c r="B2183" s="95" t="str">
        <v>11RLK770</v>
      </c>
      <c r="C2183" s="80" t="str">
        <v>11" LEVER KIT,ESCORTS TRACTOR</v>
      </c>
      <c r="D2183" s="133">
        <v>1656</v>
      </c>
      <c r="E2183" s="80">
        <v>7</v>
      </c>
      <c r="F2183" s="80" t="str">
        <v>PCS</v>
      </c>
      <c r="G2183" s="80" t="str">
        <v>OUTWARD</v>
      </c>
      <c r="H2183" s="96" t="str">
        <v>SHOP</v>
      </c>
    </row>
    <row r="2184" spans="1:8" x14ac:dyDescent="0.25">
      <c r="A2184" s="90">
        <v>45742</v>
      </c>
      <c r="B2184" s="91" t="str">
        <v>09RLK310</v>
      </c>
      <c r="C2184" s="92" t="str">
        <v>CLUTCH KIT EICHER/TAFE FOR 9.25" P.P</v>
      </c>
      <c r="D2184" s="132">
        <v>1656</v>
      </c>
      <c r="E2184" s="92">
        <v>13</v>
      </c>
      <c r="F2184" s="92" t="str">
        <v>SET</v>
      </c>
      <c r="G2184" s="92" t="str">
        <v>OUTWARD</v>
      </c>
      <c r="H2184" s="93" t="str">
        <v>SHOP</v>
      </c>
    </row>
    <row r="2185" spans="1:8" x14ac:dyDescent="0.25">
      <c r="A2185" s="94">
        <v>45742</v>
      </c>
      <c r="B2185" s="95" t="str">
        <v>DS 125</v>
      </c>
      <c r="C2185" s="80" t="str">
        <v xml:space="preserve"> HALF AXLE ESCORT 335</v>
      </c>
      <c r="D2185" s="133">
        <v>1656</v>
      </c>
      <c r="E2185" s="80">
        <v>2</v>
      </c>
      <c r="F2185" s="80" t="str">
        <v>PCS</v>
      </c>
      <c r="G2185" s="80" t="str">
        <v>OUTWARD</v>
      </c>
      <c r="H2185" s="96" t="str">
        <v>SHOP</v>
      </c>
    </row>
    <row r="2186" spans="1:8" x14ac:dyDescent="0.25">
      <c r="A2186" s="90">
        <v>45742</v>
      </c>
      <c r="B2186" s="91" t="str">
        <v>R983067922</v>
      </c>
      <c r="C2186" s="92" t="str">
        <v>HYD.PUMP SWARAJ PTL14CC (POWER STG)</v>
      </c>
      <c r="D2186" s="132">
        <v>1656</v>
      </c>
      <c r="E2186" s="92">
        <v>4</v>
      </c>
      <c r="F2186" s="92" t="str">
        <v>PCS</v>
      </c>
      <c r="G2186" s="92" t="str">
        <v>OUTWARD</v>
      </c>
      <c r="H2186" s="93" t="str">
        <v>SHOP</v>
      </c>
    </row>
    <row r="2187" spans="1:8" x14ac:dyDescent="0.25">
      <c r="A2187" s="94">
        <v>45742</v>
      </c>
      <c r="B2187" s="95" t="str">
        <v>R1000122</v>
      </c>
      <c r="C2187" s="80" t="str">
        <v>P.P ASSY INTER 10"</v>
      </c>
      <c r="D2187" s="133">
        <v>1656</v>
      </c>
      <c r="E2187" s="80">
        <v>2</v>
      </c>
      <c r="F2187" s="80" t="str">
        <v>SET</v>
      </c>
      <c r="G2187" s="80" t="str">
        <v>OUTWARD</v>
      </c>
      <c r="H2187" s="96" t="str">
        <v>SHOP</v>
      </c>
    </row>
    <row r="2188" spans="1:8" x14ac:dyDescent="0.25">
      <c r="A2188" s="90">
        <v>45742</v>
      </c>
      <c r="B2188" s="91" t="str">
        <v>DS 124</v>
      </c>
      <c r="C2188" s="92" t="str">
        <v xml:space="preserve"> HALF AXLE ESCORT CRANE</v>
      </c>
      <c r="D2188" s="132">
        <v>1656</v>
      </c>
      <c r="E2188" s="92">
        <v>2</v>
      </c>
      <c r="F2188" s="92" t="str">
        <v>SET</v>
      </c>
      <c r="G2188" s="92" t="str">
        <v>OUTWARD</v>
      </c>
      <c r="H2188" s="93" t="str">
        <v>SHOP</v>
      </c>
    </row>
    <row r="2189" spans="1:8" x14ac:dyDescent="0.25">
      <c r="A2189" s="94">
        <v>45742</v>
      </c>
      <c r="B2189" s="95" t="str">
        <v>UN 2832</v>
      </c>
      <c r="C2189" s="80" t="str">
        <v xml:space="preserve">RADIATOR BOLT INTER  </v>
      </c>
      <c r="D2189" s="133">
        <v>1656</v>
      </c>
      <c r="E2189" s="80">
        <v>24</v>
      </c>
      <c r="F2189" s="80" t="str">
        <v>SET</v>
      </c>
      <c r="G2189" s="80" t="str">
        <v>OUTWARD</v>
      </c>
      <c r="H2189" s="96" t="str">
        <v>SHOP</v>
      </c>
    </row>
    <row r="2190" spans="1:8" x14ac:dyDescent="0.25">
      <c r="A2190" s="90">
        <v>45742</v>
      </c>
      <c r="B2190" s="91" t="str">
        <v>R983020977</v>
      </c>
      <c r="C2190" s="92" t="str">
        <v>HYD. PUMP MAHINDRA 14 CC</v>
      </c>
      <c r="D2190" s="132">
        <v>1656</v>
      </c>
      <c r="E2190" s="92">
        <v>8</v>
      </c>
      <c r="F2190" s="92" t="str">
        <v>SET</v>
      </c>
      <c r="G2190" s="92" t="str">
        <v>OUTWARD</v>
      </c>
      <c r="H2190" s="93" t="str">
        <v>SHOP</v>
      </c>
    </row>
    <row r="2191" spans="1:8" x14ac:dyDescent="0.25">
      <c r="A2191" s="94">
        <v>45742</v>
      </c>
      <c r="B2191" s="95" t="str">
        <v>UN 2446</v>
      </c>
      <c r="C2191" s="80" t="str">
        <v xml:space="preserve">HYDRAULIC LEVER STRAIGHT MKM  </v>
      </c>
      <c r="D2191" s="133">
        <v>1656</v>
      </c>
      <c r="E2191" s="80">
        <v>10</v>
      </c>
      <c r="F2191" s="80" t="str">
        <v>PCS</v>
      </c>
      <c r="G2191" s="80" t="str">
        <v>OUTWARD</v>
      </c>
      <c r="H2191" s="96" t="str">
        <v>SHOP</v>
      </c>
    </row>
    <row r="2192" spans="1:8" x14ac:dyDescent="0.25">
      <c r="A2192" s="90">
        <v>45742</v>
      </c>
      <c r="B2192" s="91" t="str">
        <v>UN 2478</v>
      </c>
      <c r="C2192" s="92" t="str">
        <v xml:space="preserve">LIFT PLUG KIT INTER  </v>
      </c>
      <c r="D2192" s="132">
        <v>1656</v>
      </c>
      <c r="E2192" s="92">
        <v>50</v>
      </c>
      <c r="F2192" s="92" t="str">
        <v>PCS</v>
      </c>
      <c r="G2192" s="92" t="str">
        <v>OUTWARD</v>
      </c>
      <c r="H2192" s="93" t="str">
        <v>SHOP</v>
      </c>
    </row>
    <row r="2193" spans="1:8" x14ac:dyDescent="0.25">
      <c r="A2193" s="94">
        <v>45742</v>
      </c>
      <c r="B2193" s="95" t="str">
        <v>UN 2479</v>
      </c>
      <c r="C2193" s="80" t="str">
        <v xml:space="preserve">LIFT PLUG KIT INTER DI  </v>
      </c>
      <c r="D2193" s="133">
        <v>1656</v>
      </c>
      <c r="E2193" s="80">
        <v>100</v>
      </c>
      <c r="F2193" s="80" t="str">
        <v>PCS</v>
      </c>
      <c r="G2193" s="80" t="str">
        <v>OUTWARD</v>
      </c>
      <c r="H2193" s="96" t="str">
        <v>SHOP</v>
      </c>
    </row>
    <row r="2194" spans="1:8" x14ac:dyDescent="0.25">
      <c r="A2194" s="90">
        <v>45742</v>
      </c>
      <c r="B2194" s="91" t="str">
        <v>GK 2496</v>
      </c>
      <c r="C2194" s="92" t="str">
        <v>TROLLEY MALE FEMALE QRC (PUSH TYPE)</v>
      </c>
      <c r="D2194" s="132">
        <v>1656</v>
      </c>
      <c r="E2194" s="92">
        <v>12</v>
      </c>
      <c r="F2194" s="92" t="str">
        <v>PCS</v>
      </c>
      <c r="G2194" s="92" t="str">
        <v>OUTWARD</v>
      </c>
      <c r="H2194" s="93" t="str">
        <v>SHOP</v>
      </c>
    </row>
    <row r="2195" spans="1:8" x14ac:dyDescent="0.25">
      <c r="A2195" s="94">
        <v>45742</v>
      </c>
      <c r="B2195" s="95">
        <v>4340459100</v>
      </c>
      <c r="C2195" s="80" t="str">
        <v>DIAPHRAGM SPRING</v>
      </c>
      <c r="D2195" s="133">
        <v>1658</v>
      </c>
      <c r="E2195" s="80">
        <v>50</v>
      </c>
      <c r="F2195" s="80" t="str">
        <v>PCS</v>
      </c>
      <c r="G2195" s="80" t="str">
        <v>OUTWARD</v>
      </c>
      <c r="H2195" s="96" t="str">
        <v>PREM MOTOR</v>
      </c>
    </row>
    <row r="2196" spans="1:8" x14ac:dyDescent="0.25">
      <c r="A2196" s="90">
        <v>45742</v>
      </c>
      <c r="B2196" s="91">
        <v>4340460100</v>
      </c>
      <c r="C2196" s="92" t="str">
        <v>P.P TAWA ARJUN MAIN D/CLUTCH</v>
      </c>
      <c r="D2196" s="132">
        <v>1658</v>
      </c>
      <c r="E2196" s="92">
        <v>8</v>
      </c>
      <c r="F2196" s="92" t="str">
        <v>PCS</v>
      </c>
      <c r="G2196" s="92" t="str">
        <v>OUTWARD</v>
      </c>
      <c r="H2196" s="93" t="str">
        <v>PREM MOTOR</v>
      </c>
    </row>
    <row r="2197" spans="1:8" x14ac:dyDescent="0.25">
      <c r="A2197" s="94">
        <v>45742</v>
      </c>
      <c r="B2197" s="95">
        <v>3280843100</v>
      </c>
      <c r="C2197" s="80" t="str">
        <v>CLUTCH PLATE SW/ACE CRANE 5 FAN 8 T</v>
      </c>
      <c r="D2197" s="133">
        <v>1658</v>
      </c>
      <c r="E2197" s="80">
        <v>20</v>
      </c>
      <c r="F2197" s="80" t="str">
        <v>PCS</v>
      </c>
      <c r="G2197" s="80" t="str">
        <v>OUTWARD</v>
      </c>
      <c r="H2197" s="96" t="str">
        <v>PREM MOTOR</v>
      </c>
    </row>
    <row r="2198" spans="1:8" x14ac:dyDescent="0.25">
      <c r="A2198" s="90">
        <v>45742</v>
      </c>
      <c r="B2198" s="91" t="str">
        <v>3280605100/3280871100</v>
      </c>
      <c r="C2198" s="92" t="str">
        <v>CLUTCH PLATE SWARAJ XM 8 T. (RIGID)</v>
      </c>
      <c r="D2198" s="132">
        <v>1658</v>
      </c>
      <c r="E2198" s="92">
        <v>8</v>
      </c>
      <c r="F2198" s="92" t="str">
        <v>PCS</v>
      </c>
      <c r="G2198" s="92" t="str">
        <v>OUTWARD</v>
      </c>
      <c r="H2198" s="93" t="str">
        <v>PREM MOTOR</v>
      </c>
    </row>
    <row r="2199" spans="1:8" x14ac:dyDescent="0.25">
      <c r="A2199" s="94">
        <v>45741</v>
      </c>
      <c r="B2199" s="95">
        <v>2280242100</v>
      </c>
      <c r="C2199" s="80" t="str">
        <v>D.C ASSY SONALIKA 6 HOLE 12T WITH ONLY PTO</v>
      </c>
      <c r="D2199" s="133">
        <v>1652</v>
      </c>
      <c r="E2199" s="80">
        <v>13</v>
      </c>
      <c r="F2199" s="80" t="str">
        <v>SET</v>
      </c>
      <c r="G2199" s="80" t="str">
        <v>OUTWARD</v>
      </c>
      <c r="H2199" s="96" t="str">
        <v>KAKA JI</v>
      </c>
    </row>
    <row r="2200" spans="1:8" x14ac:dyDescent="0.25">
      <c r="A2200" s="90">
        <v>45741</v>
      </c>
      <c r="B2200" s="91">
        <v>6283043090</v>
      </c>
      <c r="C2200" s="92" t="str">
        <v>DC ASSY. JD5103 4 FAN 19T W/PTO 3 FAN</v>
      </c>
      <c r="D2200" s="132">
        <v>1652</v>
      </c>
      <c r="E2200" s="92">
        <v>10</v>
      </c>
      <c r="F2200" s="92" t="str">
        <v>PCS</v>
      </c>
      <c r="G2200" s="92" t="str">
        <v>OUTWARD</v>
      </c>
      <c r="H2200" s="93" t="str">
        <v>KAKA JI</v>
      </c>
    </row>
    <row r="2201" spans="1:8" x14ac:dyDescent="0.25">
      <c r="A2201" s="94">
        <v>45741</v>
      </c>
      <c r="B2201" s="95" t="str">
        <v>UN 1388 D</v>
      </c>
      <c r="C2201" s="80" t="str">
        <v>FRONT AXLE SUPPORT MKM</v>
      </c>
      <c r="D2201" s="133">
        <v>1650</v>
      </c>
      <c r="E2201" s="80">
        <v>1</v>
      </c>
      <c r="F2201" s="80" t="str">
        <v>PCS</v>
      </c>
      <c r="G2201" s="80" t="str">
        <v>OUTWARD</v>
      </c>
      <c r="H2201" s="96" t="str">
        <v>RAHUL MOTORS &amp; TRACTORS</v>
      </c>
    </row>
    <row r="2202" spans="1:8" x14ac:dyDescent="0.25">
      <c r="A2202" s="90">
        <v>45741</v>
      </c>
      <c r="B2202" s="91" t="str">
        <v>UN 3314</v>
      </c>
      <c r="C2202" s="92" t="str">
        <v xml:space="preserve">DIFFERENTIAL WASHER SET INTER DI  </v>
      </c>
      <c r="D2202" s="132">
        <v>1648</v>
      </c>
      <c r="E2202" s="92">
        <v>10</v>
      </c>
      <c r="F2202" s="92" t="str">
        <v>PCS</v>
      </c>
      <c r="G2202" s="92" t="str">
        <v>OUTWARD</v>
      </c>
      <c r="H2202" s="93" t="str">
        <v>SHOP</v>
      </c>
    </row>
    <row r="2203" spans="1:8" x14ac:dyDescent="0.25">
      <c r="A2203" s="94">
        <v>45741</v>
      </c>
      <c r="B2203" s="95" t="str">
        <v>UN 3030</v>
      </c>
      <c r="C2203" s="80" t="str">
        <v xml:space="preserve">LIFT ARM O RING INTER DI  </v>
      </c>
      <c r="D2203" s="133">
        <v>1648</v>
      </c>
      <c r="E2203" s="80">
        <v>84</v>
      </c>
      <c r="F2203" s="80" t="str">
        <v>PCS</v>
      </c>
      <c r="G2203" s="80" t="str">
        <v>OUTWARD</v>
      </c>
      <c r="H2203" s="96" t="str">
        <v>SHOP</v>
      </c>
    </row>
    <row r="2204" spans="1:8" x14ac:dyDescent="0.25">
      <c r="A2204" s="90">
        <v>45741</v>
      </c>
      <c r="B2204" s="91" t="str">
        <v>UN 1361</v>
      </c>
      <c r="C2204" s="92" t="str">
        <v>DIESEL TANK TEA (WITH FILTER) NST</v>
      </c>
      <c r="D2204" s="132">
        <v>1648</v>
      </c>
      <c r="E2204" s="92">
        <v>28</v>
      </c>
      <c r="F2204" s="92" t="str">
        <v>PCS</v>
      </c>
      <c r="G2204" s="92" t="str">
        <v>OUTWARD</v>
      </c>
      <c r="H2204" s="93" t="str">
        <v>SHOP</v>
      </c>
    </row>
    <row r="2205" spans="1:8" x14ac:dyDescent="0.25">
      <c r="A2205" s="94">
        <v>45741</v>
      </c>
      <c r="B2205" s="95">
        <v>4330352100</v>
      </c>
      <c r="C2205" s="80" t="str">
        <v>CLUTCH KIT SONALIKA / SW P.TO</v>
      </c>
      <c r="D2205" s="133">
        <v>1648</v>
      </c>
      <c r="E2205" s="80">
        <v>3</v>
      </c>
      <c r="F2205" s="80" t="str">
        <v>PCS</v>
      </c>
      <c r="G2205" s="80" t="str">
        <v>OUTWARD</v>
      </c>
      <c r="H2205" s="96" t="str">
        <v>SHOP</v>
      </c>
    </row>
    <row r="2206" spans="1:8" x14ac:dyDescent="0.25">
      <c r="A2206" s="90">
        <v>45741</v>
      </c>
      <c r="B2206" s="91">
        <v>4330349100</v>
      </c>
      <c r="C2206" s="92" t="str">
        <v>CLUTCH LEVER KIT D/C BUSH TYPE SK</v>
      </c>
      <c r="D2206" s="132">
        <v>1648</v>
      </c>
      <c r="E2206" s="92">
        <v>3</v>
      </c>
      <c r="F2206" s="92" t="str">
        <v>PCS</v>
      </c>
      <c r="G2206" s="92" t="str">
        <v>OUTWARD</v>
      </c>
      <c r="H2206" s="93" t="str">
        <v>SHOP</v>
      </c>
    </row>
    <row r="2207" spans="1:8" x14ac:dyDescent="0.25">
      <c r="A2207" s="94">
        <v>45741</v>
      </c>
      <c r="B2207" s="95" t="str">
        <v>UN 1976/GK 263</v>
      </c>
      <c r="C2207" s="80" t="str">
        <v>BREAKE DISC YUVRAJ</v>
      </c>
      <c r="D2207" s="133">
        <v>1648</v>
      </c>
      <c r="E2207" s="80">
        <v>12</v>
      </c>
      <c r="F2207" s="80" t="str">
        <v>SET</v>
      </c>
      <c r="G2207" s="80" t="str">
        <v>OUTWARD</v>
      </c>
      <c r="H2207" s="96" t="str">
        <v>SHOP</v>
      </c>
    </row>
    <row r="2208" spans="1:8" x14ac:dyDescent="0.25">
      <c r="A2208" s="90">
        <v>45741</v>
      </c>
      <c r="B2208" s="91" t="str">
        <v>UN 1974</v>
      </c>
      <c r="C2208" s="92" t="str">
        <v>BREAKE DISC INTER DI</v>
      </c>
      <c r="D2208" s="132">
        <v>1648</v>
      </c>
      <c r="E2208" s="92">
        <v>20</v>
      </c>
      <c r="F2208" s="92" t="str">
        <v>SET</v>
      </c>
      <c r="G2208" s="92" t="str">
        <v>OUTWARD</v>
      </c>
      <c r="H2208" s="93" t="str">
        <v>SHOP</v>
      </c>
    </row>
    <row r="2209" spans="1:8" x14ac:dyDescent="0.25">
      <c r="A2209" s="94">
        <v>45741</v>
      </c>
      <c r="B2209" s="95" t="str">
        <v>GK 003 A/UN 3695 A</v>
      </c>
      <c r="C2209" s="80" t="str">
        <v>OIL BRAKE PLATE  MKM N/M (THIN) 6.5" 18 TEETH</v>
      </c>
      <c r="D2209" s="133">
        <v>1648</v>
      </c>
      <c r="E2209" s="80">
        <v>20</v>
      </c>
      <c r="F2209" s="80" t="str">
        <v>SET</v>
      </c>
      <c r="G2209" s="80" t="str">
        <v>OUTWARD</v>
      </c>
      <c r="H2209" s="96" t="str">
        <v>SHOP</v>
      </c>
    </row>
    <row r="2210" spans="1:8" x14ac:dyDescent="0.25">
      <c r="A2210" s="90">
        <v>45741</v>
      </c>
      <c r="B2210" s="91" t="str">
        <v>GK 1073 A/UN 1426 A</v>
      </c>
      <c r="C2210" s="92" t="str">
        <v>FRONT STUB AXLE RH NST</v>
      </c>
      <c r="D2210" s="132">
        <v>1648</v>
      </c>
      <c r="E2210" s="92">
        <v>4</v>
      </c>
      <c r="F2210" s="92" t="str">
        <v>PCS</v>
      </c>
      <c r="G2210" s="92" t="str">
        <v>OUTWARD</v>
      </c>
      <c r="H2210" s="93" t="str">
        <v>SHOP</v>
      </c>
    </row>
    <row r="2211" spans="1:8" x14ac:dyDescent="0.25">
      <c r="A2211" s="94">
        <v>45741</v>
      </c>
      <c r="B2211" s="95" t="str">
        <v>UN 3399</v>
      </c>
      <c r="C2211" s="80" t="str">
        <v xml:space="preserve">ACCILATOR CABLE YUVO  </v>
      </c>
      <c r="D2211" s="133">
        <v>1648</v>
      </c>
      <c r="E2211" s="80">
        <v>10</v>
      </c>
      <c r="F2211" s="80" t="str">
        <v>PCS</v>
      </c>
      <c r="G2211" s="80" t="str">
        <v>OUTWARD</v>
      </c>
      <c r="H2211" s="96" t="str">
        <v>SHOP</v>
      </c>
    </row>
    <row r="2212" spans="1:8" x14ac:dyDescent="0.25">
      <c r="A2212" s="90">
        <v>45741</v>
      </c>
      <c r="B2212" s="91" t="str">
        <v>UN 2864</v>
      </c>
      <c r="C2212" s="92" t="str">
        <v xml:space="preserve">DELUXE SEAT SPRING INTER  </v>
      </c>
      <c r="D2212" s="132">
        <v>1648</v>
      </c>
      <c r="E2212" s="92">
        <v>30</v>
      </c>
      <c r="F2212" s="92" t="str">
        <v>PCS</v>
      </c>
      <c r="G2212" s="92" t="str">
        <v>OUTWARD</v>
      </c>
      <c r="H2212" s="93" t="str">
        <v>SHOP</v>
      </c>
    </row>
    <row r="2213" spans="1:8" x14ac:dyDescent="0.25">
      <c r="A2213" s="94">
        <v>45741</v>
      </c>
      <c r="B2213" s="95" t="str">
        <v>UN 3420</v>
      </c>
      <c r="C2213" s="80" t="str">
        <v xml:space="preserve">CHOWK CABLE (L TYPE) BRASS INTER DI  </v>
      </c>
      <c r="D2213" s="133">
        <v>1648</v>
      </c>
      <c r="E2213" s="80">
        <v>20</v>
      </c>
      <c r="F2213" s="80" t="str">
        <v>SET</v>
      </c>
      <c r="G2213" s="80" t="str">
        <v>OUTWARD</v>
      </c>
      <c r="H2213" s="96" t="str">
        <v>SHOP</v>
      </c>
    </row>
    <row r="2214" spans="1:8" x14ac:dyDescent="0.25">
      <c r="A2214" s="90">
        <v>45741</v>
      </c>
      <c r="B2214" s="91" t="str">
        <v>UN 1814</v>
      </c>
      <c r="C2214" s="92" t="str">
        <v>GEAR FORK 1ST REV BHOOMIPUTRA</v>
      </c>
      <c r="D2214" s="132">
        <v>1648</v>
      </c>
      <c r="E2214" s="92">
        <v>4</v>
      </c>
      <c r="F2214" s="92" t="str">
        <v>PCS</v>
      </c>
      <c r="G2214" s="92" t="str">
        <v>OUTWARD</v>
      </c>
      <c r="H2214" s="93" t="str">
        <v>SHOP</v>
      </c>
    </row>
    <row r="2215" spans="1:8" x14ac:dyDescent="0.25">
      <c r="A2215" s="94">
        <v>45741</v>
      </c>
      <c r="B2215" s="95" t="str">
        <v>R11063</v>
      </c>
      <c r="C2215" s="80" t="str">
        <v>CLUTCH PLATE SK/SWARAJ 11" RIGID N/A</v>
      </c>
      <c r="D2215" s="133">
        <v>1648</v>
      </c>
      <c r="E2215" s="80">
        <v>2</v>
      </c>
      <c r="F2215" s="80" t="str">
        <v>PCS</v>
      </c>
      <c r="G2215" s="80" t="str">
        <v>OUTWARD</v>
      </c>
      <c r="H2215" s="96" t="str">
        <v>SHOP</v>
      </c>
    </row>
    <row r="2216" spans="1:8" x14ac:dyDescent="0.25">
      <c r="A2216" s="90">
        <v>45741</v>
      </c>
      <c r="B2216" s="91" t="str">
        <v>R11054</v>
      </c>
      <c r="C2216" s="92" t="str">
        <v>CLUTCH PLATE MM434/444 11" ASBESTOS</v>
      </c>
      <c r="D2216" s="132">
        <v>1648</v>
      </c>
      <c r="E2216" s="92">
        <v>2</v>
      </c>
      <c r="F2216" s="92" t="str">
        <v>PCS</v>
      </c>
      <c r="G2216" s="92" t="str">
        <v>OUTWARD</v>
      </c>
      <c r="H2216" s="93" t="str">
        <v>SHOP</v>
      </c>
    </row>
    <row r="2217" spans="1:8" x14ac:dyDescent="0.25">
      <c r="A2217" s="94">
        <v>45741</v>
      </c>
      <c r="B2217" s="95" t="str">
        <v>UN 3625</v>
      </c>
      <c r="C2217" s="80" t="str">
        <v xml:space="preserve"> POWER STARING HOSE (SET OF 2 ) ARJUN ULTRA  </v>
      </c>
      <c r="D2217" s="133">
        <v>1648</v>
      </c>
      <c r="E2217" s="80">
        <v>10</v>
      </c>
      <c r="F2217" s="80" t="str">
        <v>PCS</v>
      </c>
      <c r="G2217" s="80" t="str">
        <v>OUTWARD</v>
      </c>
      <c r="H2217" s="96" t="str">
        <v>SHOP</v>
      </c>
    </row>
    <row r="2218" spans="1:8" x14ac:dyDescent="0.25">
      <c r="A2218" s="90">
        <v>45741</v>
      </c>
      <c r="B2218" s="91" t="str">
        <v>3280605100/3280871100</v>
      </c>
      <c r="C2218" s="92" t="str">
        <v>CLUTCH PLATE SWARAJ XM 8 T. (RIGID)</v>
      </c>
      <c r="D2218" s="132">
        <v>1651</v>
      </c>
      <c r="E2218" s="92">
        <v>4</v>
      </c>
      <c r="F2218" s="92" t="str">
        <v>PCS</v>
      </c>
      <c r="G2218" s="92" t="str">
        <v>OUTWARD</v>
      </c>
      <c r="H2218" s="93" t="str">
        <v>SHOP</v>
      </c>
    </row>
    <row r="2219" spans="1:8" x14ac:dyDescent="0.25">
      <c r="A2219" s="94">
        <v>45741</v>
      </c>
      <c r="B2219" s="95">
        <v>3280503100</v>
      </c>
      <c r="C2219" s="80" t="str">
        <v>PTO PLATE SWRAJ SINGLE CLUTCH PUC-00</v>
      </c>
      <c r="D2219" s="133">
        <v>1651</v>
      </c>
      <c r="E2219" s="80">
        <v>2</v>
      </c>
      <c r="F2219" s="80" t="str">
        <v>PCS</v>
      </c>
      <c r="G2219" s="80" t="str">
        <v>OUTWARD</v>
      </c>
      <c r="H2219" s="96" t="str">
        <v>SHOP</v>
      </c>
    </row>
    <row r="2220" spans="1:8" x14ac:dyDescent="0.25">
      <c r="A2220" s="90">
        <v>45741</v>
      </c>
      <c r="B2220" s="91">
        <v>3280825100</v>
      </c>
      <c r="C2220" s="92" t="str">
        <v>PTO PLATE ESCORTS 29 T 11"</v>
      </c>
      <c r="D2220" s="132">
        <v>1651</v>
      </c>
      <c r="E2220" s="92">
        <v>2</v>
      </c>
      <c r="F2220" s="92" t="str">
        <v>PCS</v>
      </c>
      <c r="G2220" s="92" t="str">
        <v>OUTWARD</v>
      </c>
      <c r="H2220" s="93" t="str">
        <v>SHOP</v>
      </c>
    </row>
    <row r="2221" spans="1:8" x14ac:dyDescent="0.25">
      <c r="A2221" s="94">
        <v>45741</v>
      </c>
      <c r="B2221" s="95">
        <v>4340460100</v>
      </c>
      <c r="C2221" s="80" t="str">
        <v>P.P TAWA ARJUN MAIN D/CLUTCH</v>
      </c>
      <c r="D2221" s="133">
        <v>1651</v>
      </c>
      <c r="E2221" s="80">
        <v>4</v>
      </c>
      <c r="F2221" s="80" t="str">
        <v>PCS</v>
      </c>
      <c r="G2221" s="80" t="str">
        <v>OUTWARD</v>
      </c>
      <c r="H2221" s="96" t="str">
        <v>SHOP</v>
      </c>
    </row>
    <row r="2222" spans="1:8" x14ac:dyDescent="0.25">
      <c r="A2222" s="90">
        <v>45741</v>
      </c>
      <c r="B2222" s="91">
        <v>3280843100</v>
      </c>
      <c r="C2222" s="92" t="str">
        <v>CLUTCH PLATE SW/ACE CRANE 5 FAN 8 T</v>
      </c>
      <c r="D2222" s="132">
        <v>1651</v>
      </c>
      <c r="E2222" s="92">
        <v>2</v>
      </c>
      <c r="F2222" s="92" t="str">
        <v>PCS</v>
      </c>
      <c r="G2222" s="92" t="str">
        <v>OUTWARD</v>
      </c>
      <c r="H2222" s="93" t="str">
        <v>SHOP</v>
      </c>
    </row>
    <row r="2223" spans="1:8" x14ac:dyDescent="0.25">
      <c r="A2223" s="94">
        <v>45741</v>
      </c>
      <c r="B2223" s="95">
        <v>3280845100</v>
      </c>
      <c r="C2223" s="80" t="str">
        <v>CLUTCH PLATE ARJUN 5 WING (PMV-02)</v>
      </c>
      <c r="D2223" s="133">
        <v>1651</v>
      </c>
      <c r="E2223" s="80">
        <v>2</v>
      </c>
      <c r="F2223" s="80" t="str">
        <v>PCS</v>
      </c>
      <c r="G2223" s="80" t="str">
        <v>OUTWARD</v>
      </c>
      <c r="H2223" s="96" t="str">
        <v>SHOP</v>
      </c>
    </row>
    <row r="2224" spans="1:8" x14ac:dyDescent="0.25">
      <c r="A2224" s="90">
        <v>45741</v>
      </c>
      <c r="B2224" s="91">
        <v>3280843100</v>
      </c>
      <c r="C2224" s="92" t="str">
        <v>CLUTCH PLATE SW/ACE CRANE 5 FAN 8 T</v>
      </c>
      <c r="D2224" s="132">
        <v>1651</v>
      </c>
      <c r="E2224" s="92">
        <v>1</v>
      </c>
      <c r="F2224" s="92" t="str">
        <v>PCS</v>
      </c>
      <c r="G2224" s="92" t="str">
        <v>OUTWARD</v>
      </c>
      <c r="H2224" s="93" t="str">
        <v>SHOP</v>
      </c>
    </row>
    <row r="2225" spans="1:8" x14ac:dyDescent="0.25">
      <c r="A2225" s="94">
        <v>45741</v>
      </c>
      <c r="B2225" s="95">
        <v>4330349100</v>
      </c>
      <c r="C2225" s="80" t="str">
        <v>CLUTCH LEVER KIT D/C BUSH TYPE SK</v>
      </c>
      <c r="D2225" s="133">
        <v>1651</v>
      </c>
      <c r="E2225" s="80">
        <v>5</v>
      </c>
      <c r="F2225" s="80" t="str">
        <v>PCS</v>
      </c>
      <c r="G2225" s="80" t="str">
        <v>OUTWARD</v>
      </c>
      <c r="H2225" s="96" t="str">
        <v>SHOP</v>
      </c>
    </row>
    <row r="2226" spans="1:8" x14ac:dyDescent="0.25">
      <c r="A2226" s="90">
        <v>45741</v>
      </c>
      <c r="B2226" s="91">
        <v>4330352100</v>
      </c>
      <c r="C2226" s="92" t="str">
        <v>CLUTCH KIT SONALIKA / SW P.TO</v>
      </c>
      <c r="D2226" s="132">
        <v>1651</v>
      </c>
      <c r="E2226" s="92">
        <v>2</v>
      </c>
      <c r="F2226" s="92" t="str">
        <v>PCS</v>
      </c>
      <c r="G2226" s="92" t="str">
        <v>OUTWARD</v>
      </c>
      <c r="H2226" s="93" t="str">
        <v>SHOP</v>
      </c>
    </row>
    <row r="2227" spans="1:8" x14ac:dyDescent="0.25">
      <c r="A2227" s="94">
        <v>45741</v>
      </c>
      <c r="B2227" s="95">
        <v>4340427100</v>
      </c>
      <c r="C2227" s="80" t="str">
        <v>CL. LEVER KIT HMT (60 HP) DCA PIN TY</v>
      </c>
      <c r="D2227" s="133">
        <v>1651</v>
      </c>
      <c r="E2227" s="80">
        <v>2</v>
      </c>
      <c r="F2227" s="80" t="str">
        <v>PCS</v>
      </c>
      <c r="G2227" s="80" t="str">
        <v>OUTWARD</v>
      </c>
      <c r="H2227" s="96" t="str">
        <v>SHOP</v>
      </c>
    </row>
    <row r="2228" spans="1:8" x14ac:dyDescent="0.25">
      <c r="A2228" s="90">
        <v>45741</v>
      </c>
      <c r="B2228" s="91" t="str">
        <v>R983032309</v>
      </c>
      <c r="C2228" s="92" t="str">
        <v>HYD. PUMP SWARAJ 19CC (OUTER)</v>
      </c>
      <c r="D2228" s="132">
        <v>1651</v>
      </c>
      <c r="E2228" s="92">
        <v>1</v>
      </c>
      <c r="F2228" s="92" t="str">
        <v>SET</v>
      </c>
      <c r="G2228" s="92" t="str">
        <v>OUTWARD</v>
      </c>
      <c r="H2228" s="93" t="str">
        <v>SHOP</v>
      </c>
    </row>
    <row r="2229" spans="1:8" x14ac:dyDescent="0.25">
      <c r="A2229" s="94">
        <v>45741</v>
      </c>
      <c r="B2229" s="95">
        <v>4341143100</v>
      </c>
      <c r="C2229" s="80" t="str">
        <v>PRESSURE PLATE TAWA PT/ FT 50 ,FT 60</v>
      </c>
      <c r="D2229" s="133">
        <v>1651</v>
      </c>
      <c r="E2229" s="80">
        <v>2</v>
      </c>
      <c r="F2229" s="80" t="str">
        <v>SET</v>
      </c>
      <c r="G2229" s="80" t="str">
        <v>OUTWARD</v>
      </c>
      <c r="H2229" s="96" t="str">
        <v>SHOP</v>
      </c>
    </row>
    <row r="2230" spans="1:8" x14ac:dyDescent="0.25">
      <c r="A2230" s="90">
        <v>45741</v>
      </c>
      <c r="B2230" s="91">
        <v>4340459100</v>
      </c>
      <c r="C2230" s="92" t="str">
        <v>DIAPHRAGM SPRING</v>
      </c>
      <c r="D2230" s="132">
        <v>1651</v>
      </c>
      <c r="E2230" s="92">
        <v>10</v>
      </c>
      <c r="F2230" s="92" t="str">
        <v>SET</v>
      </c>
      <c r="G2230" s="92" t="str">
        <v>OUTWARD</v>
      </c>
      <c r="H2230" s="93" t="str">
        <v>SHOP</v>
      </c>
    </row>
    <row r="2231" spans="1:8" x14ac:dyDescent="0.25">
      <c r="A2231" s="94">
        <v>45741</v>
      </c>
      <c r="B2231" s="95" t="str">
        <v>UN 2754</v>
      </c>
      <c r="C2231" s="80" t="str">
        <v xml:space="preserve">SPANDLE BUSH SET OF 4 PCS INTER DI  </v>
      </c>
      <c r="D2231" s="133">
        <v>1646</v>
      </c>
      <c r="E2231" s="80">
        <v>20</v>
      </c>
      <c r="F2231" s="80" t="str">
        <v>PCS</v>
      </c>
      <c r="G2231" s="80" t="str">
        <v>OUTWARD</v>
      </c>
      <c r="H2231" s="96" t="str">
        <v>VENKATA SAI TRACTOR SPARES</v>
      </c>
    </row>
    <row r="2232" spans="1:8" x14ac:dyDescent="0.25">
      <c r="A2232" s="90">
        <v>45741</v>
      </c>
      <c r="B2232" s="91" t="str">
        <v>UN 1433 A/GK 1079 A</v>
      </c>
      <c r="C2232" s="92" t="str">
        <v>FRONT STUB AXLE RH MKM</v>
      </c>
      <c r="D2232" s="132">
        <v>1646</v>
      </c>
      <c r="E2232" s="92">
        <v>5</v>
      </c>
      <c r="F2232" s="92" t="str">
        <v>PCS</v>
      </c>
      <c r="G2232" s="92" t="str">
        <v>OUTWARD</v>
      </c>
      <c r="H2232" s="93" t="str">
        <v>VENKATA SAI TRACTOR SPARES</v>
      </c>
    </row>
    <row r="2233" spans="1:8" x14ac:dyDescent="0.25">
      <c r="A2233" s="94">
        <v>45741</v>
      </c>
      <c r="B2233" s="95" t="str">
        <v>UN 1433/GK 1079</v>
      </c>
      <c r="C2233" s="80" t="str">
        <v>FRONT STUB AXLE LH MKM</v>
      </c>
      <c r="D2233" s="133">
        <v>1646</v>
      </c>
      <c r="E2233" s="80">
        <v>3</v>
      </c>
      <c r="F2233" s="80" t="str">
        <v>PCS</v>
      </c>
      <c r="G2233" s="80" t="str">
        <v>OUTWARD</v>
      </c>
      <c r="H2233" s="96" t="str">
        <v>VENKATA SAI TRACTOR SPARES</v>
      </c>
    </row>
    <row r="2234" spans="1:8" x14ac:dyDescent="0.25">
      <c r="A2234" s="90">
        <v>45741</v>
      </c>
      <c r="B2234" s="91" t="str">
        <v>GK 2414</v>
      </c>
      <c r="C2234" s="92" t="str">
        <v>TROLLEY PIPE 60''   EPDM (MALE + FEMALE)</v>
      </c>
      <c r="D2234" s="132">
        <v>1646</v>
      </c>
      <c r="E2234" s="92">
        <v>10</v>
      </c>
      <c r="F2234" s="92" t="str">
        <v>PCS</v>
      </c>
      <c r="G2234" s="92" t="str">
        <v>OUTWARD</v>
      </c>
      <c r="H2234" s="93" t="str">
        <v>VENKATA SAI TRACTOR SPARES</v>
      </c>
    </row>
    <row r="2235" spans="1:8" x14ac:dyDescent="0.25">
      <c r="A2235" s="94">
        <v>45740</v>
      </c>
      <c r="B2235" s="95" t="str">
        <v>R983032305</v>
      </c>
      <c r="C2235" s="80" t="str">
        <v>HYD PUMP INDOFARM 4175 DI (16CC)</v>
      </c>
      <c r="D2235" s="133">
        <v>1638</v>
      </c>
      <c r="E2235" s="80">
        <v>2</v>
      </c>
      <c r="F2235" s="80" t="str">
        <v>PCS</v>
      </c>
      <c r="G2235" s="80" t="str">
        <v>OUTWARD</v>
      </c>
      <c r="H2235" s="96" t="str">
        <v>SHOP</v>
      </c>
    </row>
    <row r="2236" spans="1:8" x14ac:dyDescent="0.25">
      <c r="A2236" s="90">
        <v>45740</v>
      </c>
      <c r="B2236" s="91" t="str">
        <v>R983032305</v>
      </c>
      <c r="C2236" s="92" t="str">
        <v>HYD PUMP INDOFARM 4175 DI (16CC)</v>
      </c>
      <c r="D2236" s="132">
        <v>1638</v>
      </c>
      <c r="E2236" s="92">
        <v>4</v>
      </c>
      <c r="F2236" s="92" t="str">
        <v>PCS</v>
      </c>
      <c r="G2236" s="92" t="str">
        <v>OUTWARD</v>
      </c>
      <c r="H2236" s="93" t="str">
        <v>SHOP</v>
      </c>
    </row>
    <row r="2237" spans="1:8" x14ac:dyDescent="0.25">
      <c r="A2237" s="94">
        <v>45740</v>
      </c>
      <c r="B2237" s="95">
        <v>4340459100</v>
      </c>
      <c r="C2237" s="80" t="str">
        <v>DIAPHRAGM SPRING</v>
      </c>
      <c r="D2237" s="133">
        <v>1638</v>
      </c>
      <c r="E2237" s="80">
        <v>10</v>
      </c>
      <c r="F2237" s="80" t="str">
        <v>PCS</v>
      </c>
      <c r="G2237" s="80" t="str">
        <v>OUTWARD</v>
      </c>
      <c r="H2237" s="96" t="str">
        <v>SHOP</v>
      </c>
    </row>
    <row r="2238" spans="1:8" x14ac:dyDescent="0.25">
      <c r="A2238" s="90">
        <v>45740</v>
      </c>
      <c r="B2238" s="91" t="str">
        <v>UN 1160</v>
      </c>
      <c r="C2238" s="92" t="str">
        <v>AIR CLEANER MESH INTER DI</v>
      </c>
      <c r="D2238" s="132">
        <v>1638</v>
      </c>
      <c r="E2238" s="92">
        <v>10</v>
      </c>
      <c r="F2238" s="92" t="str">
        <v>PCS</v>
      </c>
      <c r="G2238" s="92" t="str">
        <v>OUTWARD</v>
      </c>
      <c r="H2238" s="93" t="str">
        <v>SHOP</v>
      </c>
    </row>
    <row r="2239" spans="1:8" x14ac:dyDescent="0.25">
      <c r="A2239" s="94">
        <v>45740</v>
      </c>
      <c r="B2239" s="95" t="str">
        <v>UN 1131</v>
      </c>
      <c r="C2239" s="80" t="str">
        <v>SILENCER ELBOW (O.E) INTER DI</v>
      </c>
      <c r="D2239" s="133">
        <v>1638</v>
      </c>
      <c r="E2239" s="80">
        <v>20</v>
      </c>
      <c r="F2239" s="80" t="str">
        <v>PCS</v>
      </c>
      <c r="G2239" s="80" t="str">
        <v>OUTWARD</v>
      </c>
      <c r="H2239" s="96" t="str">
        <v>SHOP</v>
      </c>
    </row>
    <row r="2240" spans="1:8" x14ac:dyDescent="0.25">
      <c r="A2240" s="90">
        <v>45740</v>
      </c>
      <c r="B2240" s="91" t="str">
        <v>UN 1678</v>
      </c>
      <c r="C2240" s="92" t="str">
        <v>TOOL BOX INTER DI</v>
      </c>
      <c r="D2240" s="132">
        <v>1638</v>
      </c>
      <c r="E2240" s="92">
        <v>10</v>
      </c>
      <c r="F2240" s="92" t="str">
        <v>PCS</v>
      </c>
      <c r="G2240" s="92" t="str">
        <v>OUTWARD</v>
      </c>
      <c r="H2240" s="93" t="str">
        <v>SHOP</v>
      </c>
    </row>
    <row r="2241" spans="1:8" x14ac:dyDescent="0.25">
      <c r="A2241" s="94">
        <v>45740</v>
      </c>
      <c r="B2241" s="95" t="str">
        <v>GK 2602</v>
      </c>
      <c r="C2241" s="80" t="str">
        <v>HITCH PIN 1X5</v>
      </c>
      <c r="D2241" s="133">
        <v>1638</v>
      </c>
      <c r="E2241" s="80">
        <v>12</v>
      </c>
      <c r="F2241" s="80" t="str">
        <v>PCS</v>
      </c>
      <c r="G2241" s="80" t="str">
        <v>OUTWARD</v>
      </c>
      <c r="H2241" s="96" t="str">
        <v>SHOP</v>
      </c>
    </row>
    <row r="2242" spans="1:8" x14ac:dyDescent="0.25">
      <c r="A2242" s="90">
        <v>45740</v>
      </c>
      <c r="B2242" s="91" t="str">
        <v>GK 2626</v>
      </c>
      <c r="C2242" s="92" t="str">
        <v>TOP LINK PIN 10" SWARAJ</v>
      </c>
      <c r="D2242" s="132">
        <v>1638</v>
      </c>
      <c r="E2242" s="92">
        <v>12</v>
      </c>
      <c r="F2242" s="92" t="str">
        <v>PCS</v>
      </c>
      <c r="G2242" s="92" t="str">
        <v>OUTWARD</v>
      </c>
      <c r="H2242" s="93" t="str">
        <v>SHOP</v>
      </c>
    </row>
    <row r="2243" spans="1:8" x14ac:dyDescent="0.25">
      <c r="A2243" s="94">
        <v>45740</v>
      </c>
      <c r="B2243" s="95" t="str">
        <v>R983032309</v>
      </c>
      <c r="C2243" s="80" t="str">
        <v>HYD. PUMP SWARAJ 19CC (OUTER)</v>
      </c>
      <c r="D2243" s="133">
        <v>1638</v>
      </c>
      <c r="E2243" s="80">
        <v>8</v>
      </c>
      <c r="F2243" s="80" t="str">
        <v>PCS</v>
      </c>
      <c r="G2243" s="80" t="str">
        <v>OUTWARD</v>
      </c>
      <c r="H2243" s="96" t="str">
        <v>SHOP</v>
      </c>
    </row>
    <row r="2244" spans="1:8" x14ac:dyDescent="0.25">
      <c r="A2244" s="90">
        <v>45740</v>
      </c>
      <c r="B2244" s="91" t="str">
        <v>UN 2616</v>
      </c>
      <c r="C2244" s="92" t="str">
        <v xml:space="preserve">LOWER LINK ASSY 3 DI (O.E) 585 DI  </v>
      </c>
      <c r="D2244" s="132">
        <v>1638</v>
      </c>
      <c r="E2244" s="92">
        <v>3</v>
      </c>
      <c r="F2244" s="92" t="str">
        <v>PCS</v>
      </c>
      <c r="G2244" s="92" t="str">
        <v>OUTWARD</v>
      </c>
      <c r="H2244" s="93" t="str">
        <v>SHOP</v>
      </c>
    </row>
    <row r="2245" spans="1:8" x14ac:dyDescent="0.25">
      <c r="A2245" s="94">
        <v>45740</v>
      </c>
      <c r="B2245" s="95" t="str">
        <v>UN 2615</v>
      </c>
      <c r="C2245" s="80" t="str">
        <v xml:space="preserve">LOWER LINK ASSY 4 DI (O.E) 585 DI  </v>
      </c>
      <c r="D2245" s="133">
        <v>1638</v>
      </c>
      <c r="E2245" s="80">
        <v>3</v>
      </c>
      <c r="F2245" s="80" t="str">
        <v>PCS</v>
      </c>
      <c r="G2245" s="80" t="str">
        <v>OUTWARD</v>
      </c>
      <c r="H2245" s="96" t="str">
        <v>SHOP</v>
      </c>
    </row>
    <row r="2246" spans="1:8" x14ac:dyDescent="0.25">
      <c r="A2246" s="90">
        <v>45740</v>
      </c>
      <c r="B2246" s="91" t="str">
        <v>ARSK5122</v>
      </c>
      <c r="C2246" s="92" t="str">
        <v>P.P ASSY ESCORT 355/340 (11")</v>
      </c>
      <c r="D2246" s="132">
        <v>1638</v>
      </c>
      <c r="E2246" s="92">
        <v>1</v>
      </c>
      <c r="F2246" s="92" t="str">
        <v>SET</v>
      </c>
      <c r="G2246" s="92" t="str">
        <v>OUTWARD</v>
      </c>
      <c r="H2246" s="93" t="str">
        <v>SHOP</v>
      </c>
    </row>
    <row r="2247" spans="1:8" x14ac:dyDescent="0.25">
      <c r="A2247" s="94">
        <v>45740</v>
      </c>
      <c r="B2247" s="95" t="str">
        <v>ARSK5123</v>
      </c>
      <c r="C2247" s="80" t="str">
        <v>PP ASSY FRAMTRAC-FORD 3600/3000 11"</v>
      </c>
      <c r="D2247" s="133">
        <v>1638</v>
      </c>
      <c r="E2247" s="80">
        <v>1</v>
      </c>
      <c r="F2247" s="80" t="str">
        <v>PCS</v>
      </c>
      <c r="G2247" s="80" t="str">
        <v>OUTWARD</v>
      </c>
      <c r="H2247" s="96" t="str">
        <v>SHOP</v>
      </c>
    </row>
    <row r="2248" spans="1:8" x14ac:dyDescent="0.25">
      <c r="A2248" s="90">
        <v>45740</v>
      </c>
      <c r="B2248" s="91" t="str">
        <v>R1000122</v>
      </c>
      <c r="C2248" s="92" t="str">
        <v>P.P ASSY INTER 10"</v>
      </c>
      <c r="D2248" s="132">
        <v>1638</v>
      </c>
      <c r="E2248" s="92">
        <v>1</v>
      </c>
      <c r="F2248" s="92" t="str">
        <v>PCS</v>
      </c>
      <c r="G2248" s="92" t="str">
        <v>OUTWARD</v>
      </c>
      <c r="H2248" s="93" t="str">
        <v>SHOP</v>
      </c>
    </row>
    <row r="2249" spans="1:8" x14ac:dyDescent="0.25">
      <c r="A2249" s="94">
        <v>45740</v>
      </c>
      <c r="B2249" s="95" t="str">
        <v>UN 3455</v>
      </c>
      <c r="C2249" s="80" t="str">
        <v xml:space="preserve">SPEEDO METER CABLE NST  </v>
      </c>
      <c r="D2249" s="133">
        <v>1638</v>
      </c>
      <c r="E2249" s="80">
        <v>10</v>
      </c>
      <c r="F2249" s="80" t="str">
        <v>PCS</v>
      </c>
      <c r="G2249" s="80" t="str">
        <v>OUTWARD</v>
      </c>
      <c r="H2249" s="96" t="str">
        <v>SHOP</v>
      </c>
    </row>
    <row r="2250" spans="1:8" x14ac:dyDescent="0.25">
      <c r="A2250" s="90">
        <v>45740</v>
      </c>
      <c r="B2250" s="91" t="str">
        <v>UN 3452</v>
      </c>
      <c r="C2250" s="92" t="str">
        <v xml:space="preserve">SPEEDO METER CABLE INTER DI  </v>
      </c>
      <c r="D2250" s="132">
        <v>1638</v>
      </c>
      <c r="E2250" s="92">
        <v>20</v>
      </c>
      <c r="F2250" s="92" t="str">
        <v>PCS</v>
      </c>
      <c r="G2250" s="92" t="str">
        <v>OUTWARD</v>
      </c>
      <c r="H2250" s="93" t="str">
        <v>SHOP</v>
      </c>
    </row>
    <row r="2251" spans="1:8" x14ac:dyDescent="0.25">
      <c r="A2251" s="94">
        <v>45740</v>
      </c>
      <c r="B2251" s="95">
        <v>3280587100</v>
      </c>
      <c r="C2251" s="80" t="str">
        <v>CLUTCH PLATE SONALIKA 5 FAN 8 TEETH</v>
      </c>
      <c r="D2251" s="133">
        <v>1638</v>
      </c>
      <c r="E2251" s="80">
        <v>2</v>
      </c>
      <c r="F2251" s="80" t="str">
        <v>PCS</v>
      </c>
      <c r="G2251" s="80" t="str">
        <v>OUTWARD</v>
      </c>
      <c r="H2251" s="96" t="str">
        <v>SHOP</v>
      </c>
    </row>
    <row r="2252" spans="1:8" x14ac:dyDescent="0.25">
      <c r="A2252" s="90">
        <v>45740</v>
      </c>
      <c r="B2252" s="91" t="str">
        <v>R11143</v>
      </c>
      <c r="C2252" s="92" t="str">
        <v>CLUTCH PLATE EICHER D/F TYPE N/A</v>
      </c>
      <c r="D2252" s="132">
        <v>1642</v>
      </c>
      <c r="E2252" s="92">
        <v>1</v>
      </c>
      <c r="F2252" s="92" t="str">
        <v>SET</v>
      </c>
      <c r="G2252" s="92" t="str">
        <v>OUTWARD</v>
      </c>
      <c r="H2252" s="93" t="str">
        <v>SHOP</v>
      </c>
    </row>
    <row r="2253" spans="1:8" x14ac:dyDescent="0.25">
      <c r="A2253" s="94">
        <v>45740</v>
      </c>
      <c r="B2253" s="95" t="str">
        <v>UN 1164</v>
      </c>
      <c r="C2253" s="80" t="str">
        <v>SECONDARY MESH INTER DI</v>
      </c>
      <c r="D2253" s="133">
        <v>1642</v>
      </c>
      <c r="E2253" s="80">
        <v>6</v>
      </c>
      <c r="F2253" s="80" t="str">
        <v>SET</v>
      </c>
      <c r="G2253" s="80" t="str">
        <v>OUTWARD</v>
      </c>
      <c r="H2253" s="96" t="str">
        <v>SHOP</v>
      </c>
    </row>
    <row r="2254" spans="1:8" x14ac:dyDescent="0.25">
      <c r="A2254" s="90">
        <v>45740</v>
      </c>
      <c r="B2254" s="91" t="str">
        <v>1P 3052</v>
      </c>
      <c r="C2254" s="92" t="str">
        <v>HYD PUMP SWARAJ W/COUPLER SWARAJ INNER</v>
      </c>
      <c r="D2254" s="132">
        <v>1642</v>
      </c>
      <c r="E2254" s="92">
        <v>2</v>
      </c>
      <c r="F2254" s="92" t="str">
        <v>SET</v>
      </c>
      <c r="G2254" s="92" t="str">
        <v>OUTWARD</v>
      </c>
      <c r="H2254" s="93" t="str">
        <v>SHOP</v>
      </c>
    </row>
    <row r="2255" spans="1:8" x14ac:dyDescent="0.25">
      <c r="A2255" s="94">
        <v>45740</v>
      </c>
      <c r="B2255" s="95" t="str">
        <v>GK 1190/UN 010</v>
      </c>
      <c r="C2255" s="80" t="str">
        <v>FLY WHEEL RING JOHN DEERE  142 TEETH</v>
      </c>
      <c r="D2255" s="133">
        <v>1642</v>
      </c>
      <c r="E2255" s="80">
        <v>6</v>
      </c>
      <c r="F2255" s="80" t="str">
        <v>PCS</v>
      </c>
      <c r="G2255" s="80" t="str">
        <v>OUTWARD</v>
      </c>
      <c r="H2255" s="96" t="str">
        <v>SHOP</v>
      </c>
    </row>
    <row r="2256" spans="1:8" x14ac:dyDescent="0.25">
      <c r="A2256" s="90">
        <v>45740</v>
      </c>
      <c r="B2256" s="91" t="str">
        <v>GK 977/UN 1374</v>
      </c>
      <c r="C2256" s="92" t="str">
        <v>CENTRE PIN (PATTI TYPE) NST</v>
      </c>
      <c r="D2256" s="132">
        <v>1642</v>
      </c>
      <c r="E2256" s="92">
        <v>10</v>
      </c>
      <c r="F2256" s="92" t="str">
        <v>PCS</v>
      </c>
      <c r="G2256" s="92" t="str">
        <v>OUTWARD</v>
      </c>
      <c r="H2256" s="93" t="str">
        <v>SHOP</v>
      </c>
    </row>
    <row r="2257" spans="1:8" x14ac:dyDescent="0.25">
      <c r="A2257" s="94">
        <v>45740</v>
      </c>
      <c r="B2257" s="95" t="str">
        <v>UN 2922</v>
      </c>
      <c r="C2257" s="80" t="str">
        <v xml:space="preserve">RADIATOR HOSE BOTTOM EPDM INTER DI  </v>
      </c>
      <c r="D2257" s="133">
        <v>1642</v>
      </c>
      <c r="E2257" s="80">
        <v>9</v>
      </c>
      <c r="F2257" s="80" t="str">
        <v>PCS</v>
      </c>
      <c r="G2257" s="80" t="str">
        <v>OUTWARD</v>
      </c>
      <c r="H2257" s="96" t="str">
        <v>SHOP</v>
      </c>
    </row>
    <row r="2258" spans="1:8" x14ac:dyDescent="0.25">
      <c r="A2258" s="90">
        <v>45740</v>
      </c>
      <c r="B2258" s="91" t="str">
        <v>R11143</v>
      </c>
      <c r="C2258" s="92" t="str">
        <v>CLUTCH PLATE EICHER D/F TYPE N/A</v>
      </c>
      <c r="D2258" s="132">
        <v>1642</v>
      </c>
      <c r="E2258" s="92">
        <v>3</v>
      </c>
      <c r="F2258" s="92" t="str">
        <v>PCS</v>
      </c>
      <c r="G2258" s="92" t="str">
        <v>OUTWARD</v>
      </c>
      <c r="H2258" s="93" t="str">
        <v>SHOP</v>
      </c>
    </row>
    <row r="2259" spans="1:8" x14ac:dyDescent="0.25">
      <c r="A2259" s="94">
        <v>45740</v>
      </c>
      <c r="B2259" s="95" t="str">
        <v>UN 2405</v>
      </c>
      <c r="C2259" s="80" t="str">
        <v xml:space="preserve">MALE FEMALE SLEEVE INTER  </v>
      </c>
      <c r="D2259" s="133">
        <v>1642</v>
      </c>
      <c r="E2259" s="80">
        <v>120</v>
      </c>
      <c r="F2259" s="80" t="str">
        <v>PCS</v>
      </c>
      <c r="G2259" s="80" t="str">
        <v>OUTWARD</v>
      </c>
      <c r="H2259" s="96" t="str">
        <v>SHOP</v>
      </c>
    </row>
    <row r="2260" spans="1:8" x14ac:dyDescent="0.25">
      <c r="A2260" s="90">
        <v>45740</v>
      </c>
      <c r="B2260" s="91" t="str">
        <v>UN 2334</v>
      </c>
      <c r="C2260" s="92" t="str">
        <v>GEAR SLIDING 1st &amp; REV SPEED BIG COLLAR 52 TEETH SARPANCH</v>
      </c>
      <c r="D2260" s="132">
        <v>1642</v>
      </c>
      <c r="E2260" s="92">
        <v>2</v>
      </c>
      <c r="F2260" s="92" t="str">
        <v>PCS</v>
      </c>
      <c r="G2260" s="92" t="str">
        <v>OUTWARD</v>
      </c>
      <c r="H2260" s="93" t="str">
        <v>SHOP</v>
      </c>
    </row>
    <row r="2261" spans="1:8" x14ac:dyDescent="0.25">
      <c r="A2261" s="94">
        <v>45740</v>
      </c>
      <c r="B2261" s="95" t="str">
        <v>GK 1485/UN 2843</v>
      </c>
      <c r="C2261" s="80" t="str">
        <v>SPANDLE ARM BOLT INTER DI</v>
      </c>
      <c r="D2261" s="133">
        <v>1642</v>
      </c>
      <c r="E2261" s="80">
        <v>96</v>
      </c>
      <c r="F2261" s="80" t="str">
        <v>PCS</v>
      </c>
      <c r="G2261" s="80" t="str">
        <v>OUTWARD</v>
      </c>
      <c r="H2261" s="96" t="str">
        <v>SHOP</v>
      </c>
    </row>
    <row r="2262" spans="1:8" x14ac:dyDescent="0.25">
      <c r="A2262" s="90">
        <v>45740</v>
      </c>
      <c r="B2262" s="91" t="str">
        <v>GK 979/UN 1376</v>
      </c>
      <c r="C2262" s="92" t="str">
        <v>CENTRE PIN YUVRAJ</v>
      </c>
      <c r="D2262" s="132">
        <v>1642</v>
      </c>
      <c r="E2262" s="92">
        <v>15</v>
      </c>
      <c r="F2262" s="92" t="str">
        <v>PCS</v>
      </c>
      <c r="G2262" s="92" t="str">
        <v>OUTWARD</v>
      </c>
      <c r="H2262" s="93" t="str">
        <v>SHOP</v>
      </c>
    </row>
    <row r="2263" spans="1:8" x14ac:dyDescent="0.25">
      <c r="A2263" s="94">
        <v>45740</v>
      </c>
      <c r="B2263" s="95" t="str">
        <v>UN 3629</v>
      </c>
      <c r="C2263" s="80" t="str">
        <v xml:space="preserve"> POWER STG. HOSE MKM  </v>
      </c>
      <c r="D2263" s="133">
        <v>1642</v>
      </c>
      <c r="E2263" s="80">
        <v>20</v>
      </c>
      <c r="F2263" s="80" t="str">
        <v>PCS</v>
      </c>
      <c r="G2263" s="80" t="str">
        <v>OUTWARD</v>
      </c>
      <c r="H2263" s="96" t="str">
        <v>SHOP</v>
      </c>
    </row>
    <row r="2264" spans="1:8" x14ac:dyDescent="0.25">
      <c r="A2264" s="90">
        <v>45740</v>
      </c>
      <c r="B2264" s="91" t="str">
        <v>UN 3624</v>
      </c>
      <c r="C2264" s="92" t="str">
        <v xml:space="preserve"> POWER STARING HOSE (SET OF 2) ARJUN  </v>
      </c>
      <c r="D2264" s="132">
        <v>1642</v>
      </c>
      <c r="E2264" s="92">
        <v>10</v>
      </c>
      <c r="F2264" s="92" t="str">
        <v>SET</v>
      </c>
      <c r="G2264" s="92" t="str">
        <v>OUTWARD</v>
      </c>
      <c r="H2264" s="93" t="str">
        <v>SHOP</v>
      </c>
    </row>
    <row r="2265" spans="1:8" x14ac:dyDescent="0.25">
      <c r="A2265" s="94">
        <v>45740</v>
      </c>
      <c r="B2265" s="95" t="str">
        <v>UN 2637 D</v>
      </c>
      <c r="C2265" s="80" t="str">
        <v>CHECK CHAIN ASSY. JOHN DEERE  O.E</v>
      </c>
      <c r="D2265" s="133">
        <v>1642</v>
      </c>
      <c r="E2265" s="80">
        <v>10</v>
      </c>
      <c r="F2265" s="80" t="str">
        <v>PCS</v>
      </c>
      <c r="G2265" s="80" t="str">
        <v>OUTWARD</v>
      </c>
      <c r="H2265" s="96" t="str">
        <v>SHOP</v>
      </c>
    </row>
    <row r="2266" spans="1:8" x14ac:dyDescent="0.25">
      <c r="A2266" s="90">
        <v>45740</v>
      </c>
      <c r="B2266" s="91" t="str">
        <v>UN 1815</v>
      </c>
      <c r="C2266" s="92" t="str">
        <v>GEAR FORK 2ND &amp; 3RD BHOOMIPUTRA</v>
      </c>
      <c r="D2266" s="132">
        <v>1643</v>
      </c>
      <c r="E2266" s="92">
        <v>2</v>
      </c>
      <c r="F2266" s="92" t="str">
        <v>PCS</v>
      </c>
      <c r="G2266" s="92" t="str">
        <v>OUTWARD</v>
      </c>
      <c r="H2266" s="93" t="str">
        <v>SHOP</v>
      </c>
    </row>
    <row r="2267" spans="1:8" x14ac:dyDescent="0.25">
      <c r="A2267" s="94">
        <v>45740</v>
      </c>
      <c r="B2267" s="95" t="str">
        <v>UN 1814</v>
      </c>
      <c r="C2267" s="80" t="str">
        <v>GEAR FORK 1ST REV BHOOMIPUTRA</v>
      </c>
      <c r="D2267" s="133">
        <v>1643</v>
      </c>
      <c r="E2267" s="80">
        <v>2</v>
      </c>
      <c r="F2267" s="80" t="str">
        <v>PCS</v>
      </c>
      <c r="G2267" s="80" t="str">
        <v>OUTWARD</v>
      </c>
      <c r="H2267" s="96" t="str">
        <v>SHOP</v>
      </c>
    </row>
    <row r="2268" spans="1:8" x14ac:dyDescent="0.25">
      <c r="A2268" s="90">
        <v>45740</v>
      </c>
      <c r="B2268" s="91">
        <v>3280876100</v>
      </c>
      <c r="C2268" s="92" t="str">
        <v>CLUTCH PLATE SARPANCH 5 SRING</v>
      </c>
      <c r="D2268" s="132">
        <v>1643</v>
      </c>
      <c r="E2268" s="92">
        <v>2</v>
      </c>
      <c r="F2268" s="92" t="str">
        <v>PCS</v>
      </c>
      <c r="G2268" s="92" t="str">
        <v>OUTWARD</v>
      </c>
      <c r="H2268" s="93" t="str">
        <v>SHOP</v>
      </c>
    </row>
    <row r="2269" spans="1:8" x14ac:dyDescent="0.25">
      <c r="A2269" s="94">
        <v>45740</v>
      </c>
      <c r="B2269" s="95">
        <v>3280673100</v>
      </c>
      <c r="C2269" s="80" t="str">
        <v>CLUTCH PLATE ACE/SWARAJ 6 SPRING 8 T</v>
      </c>
      <c r="D2269" s="133">
        <v>1643</v>
      </c>
      <c r="E2269" s="80">
        <v>2</v>
      </c>
      <c r="F2269" s="80" t="str">
        <v>PCS</v>
      </c>
      <c r="G2269" s="80" t="str">
        <v>OUTWARD</v>
      </c>
      <c r="H2269" s="96" t="str">
        <v>SHOP</v>
      </c>
    </row>
    <row r="2270" spans="1:8" x14ac:dyDescent="0.25">
      <c r="A2270" s="90">
        <v>45740</v>
      </c>
      <c r="B2270" s="91" t="str">
        <v>UN 1881 C</v>
      </c>
      <c r="C2270" s="92" t="str">
        <v>DIFFERENTIAL PIN 020 INTER DI</v>
      </c>
      <c r="D2270" s="132">
        <v>1643</v>
      </c>
      <c r="E2270" s="92">
        <v>10</v>
      </c>
      <c r="F2270" s="92" t="str">
        <v>PCS</v>
      </c>
      <c r="G2270" s="92" t="str">
        <v>OUTWARD</v>
      </c>
      <c r="H2270" s="93" t="str">
        <v>SHOP</v>
      </c>
    </row>
    <row r="2271" spans="1:8" x14ac:dyDescent="0.25">
      <c r="A2271" s="94">
        <v>45740</v>
      </c>
      <c r="B2271" s="95" t="str">
        <v>UN 1881 B</v>
      </c>
      <c r="C2271" s="80" t="str">
        <v>DIFFERENTIAL PIN 010 INTER DI</v>
      </c>
      <c r="D2271" s="133">
        <v>1643</v>
      </c>
      <c r="E2271" s="80">
        <v>10</v>
      </c>
      <c r="F2271" s="80" t="str">
        <v>PCS</v>
      </c>
      <c r="G2271" s="80" t="str">
        <v>OUTWARD</v>
      </c>
      <c r="H2271" s="96" t="str">
        <v>SHOP</v>
      </c>
    </row>
    <row r="2272" spans="1:8" x14ac:dyDescent="0.25">
      <c r="A2272" s="90">
        <v>45740</v>
      </c>
      <c r="B2272" s="91" t="str">
        <v>UN 1881A</v>
      </c>
      <c r="C2272" s="92" t="str">
        <v>DIFFERENTIAL PIN STD INTER DI</v>
      </c>
      <c r="D2272" s="132">
        <v>1643</v>
      </c>
      <c r="E2272" s="92">
        <v>10</v>
      </c>
      <c r="F2272" s="92" t="str">
        <v>PCS</v>
      </c>
      <c r="G2272" s="92" t="str">
        <v>OUTWARD</v>
      </c>
      <c r="H2272" s="93" t="str">
        <v>SHOP</v>
      </c>
    </row>
    <row r="2273" spans="1:8" x14ac:dyDescent="0.25">
      <c r="A2273" s="94">
        <v>45740</v>
      </c>
      <c r="B2273" s="95" t="str">
        <v>UN 1880 A</v>
      </c>
      <c r="C2273" s="80" t="str">
        <v>DIFFERENTIAL CROSS STD INTER DI</v>
      </c>
      <c r="D2273" s="133">
        <v>1643</v>
      </c>
      <c r="E2273" s="80">
        <v>6</v>
      </c>
      <c r="F2273" s="80" t="str">
        <v>SET</v>
      </c>
      <c r="G2273" s="80" t="str">
        <v>OUTWARD</v>
      </c>
      <c r="H2273" s="96" t="str">
        <v>SHOP</v>
      </c>
    </row>
    <row r="2274" spans="1:8" x14ac:dyDescent="0.25">
      <c r="A2274" s="90">
        <v>45740</v>
      </c>
      <c r="B2274" s="91" t="str">
        <v>UN 1144 A</v>
      </c>
      <c r="C2274" s="92" t="str">
        <v>AIR CLEANER ASSEMBLY (O.E) INTER DI</v>
      </c>
      <c r="D2274" s="132">
        <v>1643</v>
      </c>
      <c r="E2274" s="92">
        <v>1</v>
      </c>
      <c r="F2274" s="92" t="str">
        <v>PCS</v>
      </c>
      <c r="G2274" s="92" t="str">
        <v>OUTWARD</v>
      </c>
      <c r="H2274" s="93" t="str">
        <v>SHOP</v>
      </c>
    </row>
    <row r="2275" spans="1:8" x14ac:dyDescent="0.25">
      <c r="A2275" s="94">
        <v>45740</v>
      </c>
      <c r="B2275" s="95" t="str">
        <v>UN 1144</v>
      </c>
      <c r="C2275" s="80" t="str">
        <v>AIR CLEANER ASSEMBLY INTER DI</v>
      </c>
      <c r="D2275" s="133">
        <v>1643</v>
      </c>
      <c r="E2275" s="80">
        <v>1</v>
      </c>
      <c r="F2275" s="80" t="str">
        <v>PCS</v>
      </c>
      <c r="G2275" s="80" t="str">
        <v>OUTWARD</v>
      </c>
      <c r="H2275" s="96" t="str">
        <v>SHOP</v>
      </c>
    </row>
    <row r="2276" spans="1:8" x14ac:dyDescent="0.25">
      <c r="A2276" s="90">
        <v>45740</v>
      </c>
      <c r="B2276" s="91" t="str">
        <v>1P 4044 CTMMB</v>
      </c>
      <c r="C2276" s="92" t="str">
        <v>HYD PUMP MAHINDRA SINGLE</v>
      </c>
      <c r="D2276" s="132">
        <v>1643</v>
      </c>
      <c r="E2276" s="92">
        <v>4</v>
      </c>
      <c r="F2276" s="92" t="str">
        <v>PCS</v>
      </c>
      <c r="G2276" s="92" t="str">
        <v>OUTWARD</v>
      </c>
      <c r="H2276" s="93" t="str">
        <v>SHOP</v>
      </c>
    </row>
    <row r="2277" spans="1:8" x14ac:dyDescent="0.25">
      <c r="A2277" s="94">
        <v>45740</v>
      </c>
      <c r="B2277" s="95" t="str">
        <v>UN 1372</v>
      </c>
      <c r="C2277" s="80" t="str">
        <v>CENTRE PIN INTER DI</v>
      </c>
      <c r="D2277" s="133">
        <v>1643</v>
      </c>
      <c r="E2277" s="80">
        <v>10</v>
      </c>
      <c r="F2277" s="80" t="str">
        <v>PCS</v>
      </c>
      <c r="G2277" s="80" t="str">
        <v>OUTWARD</v>
      </c>
      <c r="H2277" s="96" t="str">
        <v>SHOP</v>
      </c>
    </row>
    <row r="2278" spans="1:8" x14ac:dyDescent="0.25">
      <c r="A2278" s="90">
        <v>45740</v>
      </c>
      <c r="B2278" s="91" t="str">
        <v>GK 1073/UN 1426</v>
      </c>
      <c r="C2278" s="92" t="str">
        <v>FRONT STUB AXLE LH NST</v>
      </c>
      <c r="D2278" s="132">
        <v>1644</v>
      </c>
      <c r="E2278" s="92">
        <v>10</v>
      </c>
      <c r="F2278" s="92" t="str">
        <v>SET</v>
      </c>
      <c r="G2278" s="92" t="str">
        <v>OUTWARD</v>
      </c>
      <c r="H2278" s="93" t="str">
        <v>SHOP</v>
      </c>
    </row>
    <row r="2279" spans="1:8" x14ac:dyDescent="0.25">
      <c r="A2279" s="94">
        <v>45740</v>
      </c>
      <c r="B2279" s="95" t="str">
        <v>3280605100/3280871100</v>
      </c>
      <c r="C2279" s="80" t="str">
        <v>CLUTCH PLATE SWARAJ XM 8 T. (RIGID)</v>
      </c>
      <c r="D2279" s="133">
        <v>1644</v>
      </c>
      <c r="E2279" s="80">
        <v>4</v>
      </c>
      <c r="F2279" s="80" t="str">
        <v>PCS</v>
      </c>
      <c r="G2279" s="80" t="str">
        <v>OUTWARD</v>
      </c>
      <c r="H2279" s="96" t="str">
        <v>SHOP</v>
      </c>
    </row>
    <row r="2280" spans="1:8" x14ac:dyDescent="0.25">
      <c r="A2280" s="90">
        <v>45740</v>
      </c>
      <c r="B2280" s="91" t="str">
        <v>601AD00009C</v>
      </c>
      <c r="C2280" s="92" t="str">
        <v>HYD PUMP ARJUN DOUBLE (F ELBOW) (18CC + 8CC)</v>
      </c>
      <c r="D2280" s="132">
        <v>1644</v>
      </c>
      <c r="E2280" s="92">
        <v>4</v>
      </c>
      <c r="F2280" s="92" t="str">
        <v>PCS</v>
      </c>
      <c r="G2280" s="92" t="str">
        <v>OUTWARD</v>
      </c>
      <c r="H2280" s="93" t="str">
        <v>SHOP</v>
      </c>
    </row>
    <row r="2281" spans="1:8" x14ac:dyDescent="0.25">
      <c r="A2281" s="94">
        <v>45740</v>
      </c>
      <c r="B2281" s="95" t="str">
        <v>UN 2405</v>
      </c>
      <c r="C2281" s="80" t="str">
        <v xml:space="preserve">MALE FEMALE SLEEVE INTER  </v>
      </c>
      <c r="D2281" s="133">
        <v>1641</v>
      </c>
      <c r="E2281" s="80">
        <v>48</v>
      </c>
      <c r="F2281" s="80" t="str">
        <v>PCS</v>
      </c>
      <c r="G2281" s="80" t="str">
        <v>OUTWARD</v>
      </c>
      <c r="H2281" s="96" t="str">
        <v>PANKAJ</v>
      </c>
    </row>
    <row r="2282" spans="1:8" x14ac:dyDescent="0.25">
      <c r="A2282" s="90">
        <v>45740</v>
      </c>
      <c r="B2282" s="91" t="str">
        <v>GK 551/UN 1445</v>
      </c>
      <c r="C2282" s="92" t="str">
        <v>TIE ROD END SET OF 2 INTER DI</v>
      </c>
      <c r="D2282" s="132">
        <v>1641</v>
      </c>
      <c r="E2282" s="92">
        <v>20</v>
      </c>
      <c r="F2282" s="92" t="str">
        <v>PCS</v>
      </c>
      <c r="G2282" s="92" t="str">
        <v>OUTWARD</v>
      </c>
      <c r="H2282" s="93" t="str">
        <v>PANKAJ</v>
      </c>
    </row>
    <row r="2283" spans="1:8" x14ac:dyDescent="0.25">
      <c r="A2283" s="94">
        <v>45740</v>
      </c>
      <c r="B2283" s="95" t="str">
        <v>GK 003/UN 3695</v>
      </c>
      <c r="C2283" s="80" t="str">
        <v>OIL BRAKE PLATE  MKM 6.5" 18 TEETH</v>
      </c>
      <c r="D2283" s="133">
        <v>1641</v>
      </c>
      <c r="E2283" s="80">
        <v>24</v>
      </c>
      <c r="F2283" s="80" t="str">
        <v>PCS</v>
      </c>
      <c r="G2283" s="80" t="str">
        <v>OUTWARD</v>
      </c>
      <c r="H2283" s="96" t="str">
        <v>PANKAJ</v>
      </c>
    </row>
    <row r="2284" spans="1:8" x14ac:dyDescent="0.25">
      <c r="A2284" s="90">
        <v>45740</v>
      </c>
      <c r="B2284" s="91" t="str">
        <v>UN 2350</v>
      </c>
      <c r="C2284" s="92" t="str">
        <v>COUNTER SHAFT 18 TEETH SARPANCH</v>
      </c>
      <c r="D2284" s="132">
        <v>1641</v>
      </c>
      <c r="E2284" s="92">
        <v>2</v>
      </c>
      <c r="F2284" s="92" t="str">
        <v>PCS</v>
      </c>
      <c r="G2284" s="92" t="str">
        <v>OUTWARD</v>
      </c>
      <c r="H2284" s="93" t="str">
        <v>PANKAJ</v>
      </c>
    </row>
    <row r="2285" spans="1:8" x14ac:dyDescent="0.25">
      <c r="A2285" s="94">
        <v>45740</v>
      </c>
      <c r="B2285" s="95" t="str">
        <v>UN 1157</v>
      </c>
      <c r="C2285" s="80" t="str">
        <v>PRE CLEANER LOWER BASE PVC BHOOMIPUTRA</v>
      </c>
      <c r="D2285" s="133">
        <v>1641</v>
      </c>
      <c r="E2285" s="80">
        <v>24</v>
      </c>
      <c r="F2285" s="80" t="str">
        <v>PCS</v>
      </c>
      <c r="G2285" s="80" t="str">
        <v>OUTWARD</v>
      </c>
      <c r="H2285" s="96" t="str">
        <v>PANKAJ</v>
      </c>
    </row>
    <row r="2286" spans="1:8" x14ac:dyDescent="0.25">
      <c r="A2286" s="90">
        <v>45740</v>
      </c>
      <c r="B2286" s="91" t="str">
        <v>UN 2420</v>
      </c>
      <c r="C2286" s="92" t="str">
        <v xml:space="preserve">SUCTION FILTER MKM  </v>
      </c>
      <c r="D2286" s="132">
        <v>1641</v>
      </c>
      <c r="E2286" s="92">
        <v>5</v>
      </c>
      <c r="F2286" s="92" t="str">
        <v>PCS</v>
      </c>
      <c r="G2286" s="92" t="str">
        <v>OUTWARD</v>
      </c>
      <c r="H2286" s="93" t="str">
        <v>PANKAJ</v>
      </c>
    </row>
    <row r="2287" spans="1:8" x14ac:dyDescent="0.25">
      <c r="A2287" s="94">
        <v>45740</v>
      </c>
      <c r="B2287" s="95" t="str">
        <v>UN 1131</v>
      </c>
      <c r="C2287" s="80" t="str">
        <v>SILENCER ELBOW (O.E) INTER DI</v>
      </c>
      <c r="D2287" s="133">
        <v>1641</v>
      </c>
      <c r="E2287" s="80">
        <v>24</v>
      </c>
      <c r="F2287" s="80" t="str">
        <v>PCS</v>
      </c>
      <c r="G2287" s="80" t="str">
        <v>OUTWARD</v>
      </c>
      <c r="H2287" s="96" t="str">
        <v>PANKAJ</v>
      </c>
    </row>
    <row r="2288" spans="1:8" x14ac:dyDescent="0.25">
      <c r="A2288" s="90">
        <v>45740</v>
      </c>
      <c r="B2288" s="91" t="str">
        <v>GK 001/UN 3694/GK 004</v>
      </c>
      <c r="C2288" s="92" t="str">
        <v>OIL BRAKE PLATE  SWARAJ 6.5" 14 TEETH</v>
      </c>
      <c r="D2288" s="132">
        <v>1637</v>
      </c>
      <c r="E2288" s="92">
        <v>20</v>
      </c>
      <c r="F2288" s="92" t="str">
        <v>PCS</v>
      </c>
      <c r="G2288" s="92" t="str">
        <v>OUTWARD</v>
      </c>
      <c r="H2288" s="93" t="str">
        <v>AMIT MOTORS</v>
      </c>
    </row>
    <row r="2289" spans="1:8" x14ac:dyDescent="0.25">
      <c r="A2289" s="94">
        <v>45740</v>
      </c>
      <c r="B2289" s="95" t="str">
        <v>GK 230</v>
      </c>
      <c r="C2289" s="80" t="str">
        <v xml:space="preserve">BRAKE DISC PLATE SONALIKA 20 HOLE </v>
      </c>
      <c r="D2289" s="133">
        <v>1637</v>
      </c>
      <c r="E2289" s="80">
        <v>40</v>
      </c>
      <c r="F2289" s="80" t="str">
        <v>PCS</v>
      </c>
      <c r="G2289" s="80" t="str">
        <v>OUTWARD</v>
      </c>
      <c r="H2289" s="96" t="str">
        <v>AMIT MOTORS</v>
      </c>
    </row>
    <row r="2290" spans="1:8" x14ac:dyDescent="0.25">
      <c r="A2290" s="90">
        <v>45740</v>
      </c>
      <c r="B2290" s="91" t="str">
        <v>GK 226</v>
      </c>
      <c r="C2290" s="92" t="str">
        <v>BRAKE DISC PLATE SWARAJ 735</v>
      </c>
      <c r="D2290" s="132">
        <v>1637</v>
      </c>
      <c r="E2290" s="92">
        <v>12</v>
      </c>
      <c r="F2290" s="92" t="str">
        <v>PCS</v>
      </c>
      <c r="G2290" s="92" t="str">
        <v>OUTWARD</v>
      </c>
      <c r="H2290" s="93" t="str">
        <v>AMIT MOTORS</v>
      </c>
    </row>
    <row r="2291" spans="1:8" x14ac:dyDescent="0.25">
      <c r="A2291" s="94">
        <v>45740</v>
      </c>
      <c r="B2291" s="95" t="str">
        <v>GK 1220</v>
      </c>
      <c r="C2291" s="80" t="str">
        <v>DIESEL FILTER SET (0.5 LTR) PAPER + NAMADA (SET OF 2)</v>
      </c>
      <c r="D2291" s="133">
        <v>1637</v>
      </c>
      <c r="E2291" s="80">
        <v>240</v>
      </c>
      <c r="F2291" s="80" t="str">
        <v>PCS</v>
      </c>
      <c r="G2291" s="80" t="str">
        <v>OUTWARD</v>
      </c>
      <c r="H2291" s="96" t="str">
        <v>AMIT MOTORS</v>
      </c>
    </row>
    <row r="2292" spans="1:8" x14ac:dyDescent="0.25">
      <c r="A2292" s="90">
        <v>45740</v>
      </c>
      <c r="B2292" s="91" t="str">
        <v>GK 236</v>
      </c>
      <c r="C2292" s="92" t="str">
        <v>BRAKE DISC PLATE ESCORTS 355</v>
      </c>
      <c r="D2292" s="132">
        <v>1637</v>
      </c>
      <c r="E2292" s="92">
        <v>30</v>
      </c>
      <c r="F2292" s="92" t="str">
        <v>SET</v>
      </c>
      <c r="G2292" s="92" t="str">
        <v>OUTWARD</v>
      </c>
      <c r="H2292" s="93" t="str">
        <v>AMIT MOTORS</v>
      </c>
    </row>
    <row r="2293" spans="1:8" x14ac:dyDescent="0.25">
      <c r="A2293" s="94">
        <v>45740</v>
      </c>
      <c r="B2293" s="95" t="str">
        <v>GK 232</v>
      </c>
      <c r="C2293" s="80" t="str">
        <v>BRAKE DISC PLATE MASSEY</v>
      </c>
      <c r="D2293" s="133">
        <v>1637</v>
      </c>
      <c r="E2293" s="80">
        <v>12</v>
      </c>
      <c r="F2293" s="80" t="str">
        <v>PCS</v>
      </c>
      <c r="G2293" s="80" t="str">
        <v>OUTWARD</v>
      </c>
      <c r="H2293" s="96" t="str">
        <v>AMIT MOTORS</v>
      </c>
    </row>
    <row r="2294" spans="1:8" x14ac:dyDescent="0.25">
      <c r="A2294" s="90">
        <v>45738</v>
      </c>
      <c r="B2294" s="91" t="str">
        <v>GEAR KNOB 1,2,3,4 GREEN TRACTOR</v>
      </c>
      <c r="C2294" s="92" t="str">
        <v>GEAR KNOB 1,2,3,4 GREEN TRACTOR</v>
      </c>
      <c r="D2294" s="132">
        <v>1640</v>
      </c>
      <c r="E2294" s="92">
        <v>12</v>
      </c>
      <c r="F2294" s="92" t="str">
        <v>PCS</v>
      </c>
      <c r="G2294" s="92" t="str">
        <v>OUTWARD</v>
      </c>
      <c r="H2294" s="93" t="str">
        <v>SHOP</v>
      </c>
    </row>
    <row r="2295" spans="1:8" x14ac:dyDescent="0.25">
      <c r="A2295" s="94">
        <v>45738</v>
      </c>
      <c r="B2295" s="95" t="str">
        <v>UN 3452</v>
      </c>
      <c r="C2295" s="80" t="str">
        <v xml:space="preserve">SPEEDO METER CABLE INTER DI  </v>
      </c>
      <c r="D2295" s="133">
        <v>1640</v>
      </c>
      <c r="E2295" s="80">
        <v>10</v>
      </c>
      <c r="F2295" s="80" t="str">
        <v>PCS</v>
      </c>
      <c r="G2295" s="80" t="str">
        <v>OUTWARD</v>
      </c>
      <c r="H2295" s="96" t="str">
        <v>SHOP</v>
      </c>
    </row>
    <row r="2296" spans="1:8" x14ac:dyDescent="0.25">
      <c r="A2296" s="90">
        <v>45719</v>
      </c>
      <c r="B2296" s="91" t="str">
        <v>UN 2077</v>
      </c>
      <c r="C2296" s="92" t="str">
        <v>CROWN &amp; PINION SET (BEND) 9/43 TEETH YUVRAJ</v>
      </c>
      <c r="D2296" s="132">
        <v>2223</v>
      </c>
      <c r="E2296" s="92">
        <v>10</v>
      </c>
      <c r="F2296" s="92" t="str">
        <v>SET</v>
      </c>
      <c r="G2296" s="92" t="str">
        <v>INWARD</v>
      </c>
      <c r="H2296" s="93" t="str">
        <v/>
      </c>
    </row>
    <row r="2297" spans="1:8" x14ac:dyDescent="0.25">
      <c r="A2297" s="94">
        <v>45719</v>
      </c>
      <c r="B2297" s="95" t="str">
        <v>UN 2450 A</v>
      </c>
      <c r="C2297" s="80" t="str">
        <v xml:space="preserve">POSITION CONTROL TUBE MKM  </v>
      </c>
      <c r="D2297" s="133">
        <v>2214</v>
      </c>
      <c r="E2297" s="80">
        <v>102</v>
      </c>
      <c r="F2297" s="80" t="str">
        <v>PCS</v>
      </c>
      <c r="G2297" s="80" t="str">
        <v>INWARD</v>
      </c>
      <c r="H2297" s="96" t="str">
        <v/>
      </c>
    </row>
    <row r="2298" spans="1:8" x14ac:dyDescent="0.25">
      <c r="A2298" s="90">
        <v>45719</v>
      </c>
      <c r="B2298" s="91" t="str">
        <v>UN 1250</v>
      </c>
      <c r="C2298" s="92" t="str">
        <v>OIL GAUGE INTER DI</v>
      </c>
      <c r="D2298" s="132">
        <v>2213</v>
      </c>
      <c r="E2298" s="92">
        <v>305</v>
      </c>
      <c r="F2298" s="92" t="str">
        <v>SET</v>
      </c>
      <c r="G2298" s="92" t="str">
        <v>INWARD</v>
      </c>
      <c r="H2298" s="93" t="str">
        <v/>
      </c>
    </row>
    <row r="2299" spans="1:8" x14ac:dyDescent="0.25">
      <c r="A2299" s="94">
        <v>45719</v>
      </c>
      <c r="B2299" s="95" t="str">
        <v>GK 1181 / UN 1287</v>
      </c>
      <c r="C2299" s="80" t="str">
        <v>FLY WHEEL RING INTER DI 110 TEETH</v>
      </c>
      <c r="D2299" s="133">
        <v>2212</v>
      </c>
      <c r="E2299" s="80">
        <v>150</v>
      </c>
      <c r="F2299" s="80" t="str">
        <v>PCS</v>
      </c>
      <c r="G2299" s="80" t="str">
        <v>INWARD</v>
      </c>
      <c r="H2299" s="96" t="str">
        <v/>
      </c>
    </row>
    <row r="2300" spans="1:8" x14ac:dyDescent="0.25">
      <c r="A2300" s="90">
        <v>45719</v>
      </c>
      <c r="B2300" s="91" t="str">
        <v>UN 1517</v>
      </c>
      <c r="C2300" s="92" t="str">
        <v>STARING WHEEL JHIDI TYPE SARPANCH</v>
      </c>
      <c r="D2300" s="132">
        <v>2210</v>
      </c>
      <c r="E2300" s="92">
        <v>20</v>
      </c>
      <c r="F2300" s="92" t="str">
        <v>PCS</v>
      </c>
      <c r="G2300" s="92" t="str">
        <v>INWARD</v>
      </c>
      <c r="H2300" s="93" t="str">
        <v/>
      </c>
    </row>
    <row r="2301" spans="1:8" x14ac:dyDescent="0.25">
      <c r="A2301" s="94">
        <v>45719</v>
      </c>
      <c r="B2301" s="95" t="str">
        <v>UN 1518</v>
      </c>
      <c r="C2301" s="80" t="str">
        <v>STARING WHEEL COTTAR TYPE SARPANCH</v>
      </c>
      <c r="D2301" s="133">
        <v>2209</v>
      </c>
      <c r="E2301" s="80">
        <v>24</v>
      </c>
      <c r="F2301" s="80" t="str">
        <v>PCS</v>
      </c>
      <c r="G2301" s="80" t="str">
        <v>INWARD</v>
      </c>
      <c r="H2301" s="96" t="str">
        <v/>
      </c>
    </row>
    <row r="2302" spans="1:8" x14ac:dyDescent="0.25">
      <c r="A2302" s="90">
        <v>45719</v>
      </c>
      <c r="B2302" s="91" t="str">
        <v>UN 2987</v>
      </c>
      <c r="C2302" s="92" t="str">
        <v xml:space="preserve">MUDGUARD PAD THICK INTER  </v>
      </c>
      <c r="D2302" s="132">
        <v>2208</v>
      </c>
      <c r="E2302" s="92">
        <v>26</v>
      </c>
      <c r="F2302" s="92" t="str">
        <v>PCS</v>
      </c>
      <c r="G2302" s="92" t="str">
        <v>INWARD</v>
      </c>
      <c r="H2302" s="93" t="str">
        <v/>
      </c>
    </row>
    <row r="2303" spans="1:8" x14ac:dyDescent="0.25">
      <c r="A2303" s="94">
        <v>45738</v>
      </c>
      <c r="B2303" s="95" t="str">
        <v>GK 977/UN 1374</v>
      </c>
      <c r="C2303" s="80" t="str">
        <v>CENTRE PIN (PATTI TYPE) NST</v>
      </c>
      <c r="D2303" s="133">
        <v>1636</v>
      </c>
      <c r="E2303" s="80">
        <v>10</v>
      </c>
      <c r="F2303" s="80" t="str">
        <v>PCS</v>
      </c>
      <c r="G2303" s="80" t="str">
        <v>OUTWARD</v>
      </c>
      <c r="H2303" s="96" t="str">
        <v>GOOD LUCK</v>
      </c>
    </row>
    <row r="2304" spans="1:8" x14ac:dyDescent="0.25">
      <c r="A2304" s="90">
        <v>45738</v>
      </c>
      <c r="B2304" s="91" t="str">
        <v>GK 903/UN 1413</v>
      </c>
      <c r="C2304" s="92" t="str">
        <v>FRONT WHEEL HUB MAHINDRA NST 25877-1988</v>
      </c>
      <c r="D2304" s="132">
        <v>1636</v>
      </c>
      <c r="E2304" s="92">
        <v>2</v>
      </c>
      <c r="F2304" s="92" t="str">
        <v>PCS</v>
      </c>
      <c r="G2304" s="92" t="str">
        <v>OUTWARD</v>
      </c>
      <c r="H2304" s="93" t="str">
        <v>GOOD LUCK</v>
      </c>
    </row>
    <row r="2305" spans="1:8" x14ac:dyDescent="0.25">
      <c r="A2305" s="94">
        <v>45738</v>
      </c>
      <c r="B2305" s="95" t="str">
        <v>UN 3336</v>
      </c>
      <c r="C2305" s="80" t="str">
        <v xml:space="preserve">CENTRE PIN WASHER INTER  </v>
      </c>
      <c r="D2305" s="133">
        <v>1636</v>
      </c>
      <c r="E2305" s="80">
        <v>48</v>
      </c>
      <c r="F2305" s="80" t="str">
        <v>PCS</v>
      </c>
      <c r="G2305" s="80" t="str">
        <v>OUTWARD</v>
      </c>
      <c r="H2305" s="96" t="str">
        <v>GOOD LUCK</v>
      </c>
    </row>
    <row r="2306" spans="1:8" x14ac:dyDescent="0.25">
      <c r="A2306" s="90">
        <v>45738</v>
      </c>
      <c r="B2306" s="91" t="str">
        <v>UN 1323</v>
      </c>
      <c r="C2306" s="92" t="str">
        <v>WATER BODY CHUKNUT INTER DI</v>
      </c>
      <c r="D2306" s="132">
        <v>1636</v>
      </c>
      <c r="E2306" s="92">
        <v>6</v>
      </c>
      <c r="F2306" s="92" t="str">
        <v>PCS</v>
      </c>
      <c r="G2306" s="92" t="str">
        <v>OUTWARD</v>
      </c>
      <c r="H2306" s="93" t="str">
        <v>GOOD LUCK</v>
      </c>
    </row>
    <row r="2307" spans="1:8" x14ac:dyDescent="0.25">
      <c r="A2307" s="94">
        <v>45738</v>
      </c>
      <c r="B2307" s="95" t="str">
        <v>UN 2576</v>
      </c>
      <c r="C2307" s="80" t="str">
        <v xml:space="preserve">TOP LINK ZULLA INTER DI  </v>
      </c>
      <c r="D2307" s="133">
        <v>1636</v>
      </c>
      <c r="E2307" s="80">
        <v>5</v>
      </c>
      <c r="F2307" s="80" t="str">
        <v>PCS</v>
      </c>
      <c r="G2307" s="80" t="str">
        <v>OUTWARD</v>
      </c>
      <c r="H2307" s="96" t="str">
        <v>GOOD LUCK</v>
      </c>
    </row>
    <row r="2308" spans="1:8" x14ac:dyDescent="0.25">
      <c r="A2308" s="90">
        <v>45738</v>
      </c>
      <c r="B2308" s="91" t="str">
        <v>UN 2422</v>
      </c>
      <c r="C2308" s="92" t="str">
        <v xml:space="preserve">SUCTION FILTER NORMAL INTER DI  </v>
      </c>
      <c r="D2308" s="132">
        <v>1636</v>
      </c>
      <c r="E2308" s="92">
        <v>10</v>
      </c>
      <c r="F2308" s="92" t="str">
        <v>PCS</v>
      </c>
      <c r="G2308" s="92" t="str">
        <v>OUTWARD</v>
      </c>
      <c r="H2308" s="93" t="str">
        <v>GOOD LUCK</v>
      </c>
    </row>
    <row r="2309" spans="1:8" x14ac:dyDescent="0.25">
      <c r="A2309" s="94">
        <v>45738</v>
      </c>
      <c r="B2309" s="95" t="str">
        <v>RC 90718 DP</v>
      </c>
      <c r="C2309" s="80" t="str">
        <v>MAH CP 11" VALVE CLUTCH PLATE</v>
      </c>
      <c r="D2309" s="133">
        <v>1636</v>
      </c>
      <c r="E2309" s="80">
        <v>4</v>
      </c>
      <c r="F2309" s="80" t="str">
        <v>PCS</v>
      </c>
      <c r="G2309" s="80" t="str">
        <v>OUTWARD</v>
      </c>
      <c r="H2309" s="96" t="str">
        <v>GOOD LUCK</v>
      </c>
    </row>
    <row r="2310" spans="1:8" x14ac:dyDescent="0.25">
      <c r="A2310" s="90">
        <v>45738</v>
      </c>
      <c r="B2310" s="91" t="str">
        <v>UN 1159</v>
      </c>
      <c r="C2310" s="92" t="str">
        <v>AIR CLEANER ASSY COMPLETE ARJUN</v>
      </c>
      <c r="D2310" s="132">
        <v>1636</v>
      </c>
      <c r="E2310" s="92">
        <v>4</v>
      </c>
      <c r="F2310" s="92" t="str">
        <v>PCS</v>
      </c>
      <c r="G2310" s="92" t="str">
        <v>OUTWARD</v>
      </c>
      <c r="H2310" s="93" t="str">
        <v>GOOD LUCK</v>
      </c>
    </row>
    <row r="2311" spans="1:8" x14ac:dyDescent="0.25">
      <c r="A2311" s="94">
        <v>45738</v>
      </c>
      <c r="B2311" s="95" t="str">
        <v>UN 2832</v>
      </c>
      <c r="C2311" s="80" t="str">
        <v xml:space="preserve">RADIATOR BOLT INTER  </v>
      </c>
      <c r="D2311" s="133">
        <v>1636</v>
      </c>
      <c r="E2311" s="80">
        <v>36</v>
      </c>
      <c r="F2311" s="80" t="str">
        <v>PCS</v>
      </c>
      <c r="G2311" s="80" t="str">
        <v>OUTWARD</v>
      </c>
      <c r="H2311" s="96" t="str">
        <v>GOOD LUCK</v>
      </c>
    </row>
    <row r="2312" spans="1:8" x14ac:dyDescent="0.25">
      <c r="A2312" s="90">
        <v>45738</v>
      </c>
      <c r="B2312" s="91" t="str">
        <v>GK 1623/UN 2825</v>
      </c>
      <c r="C2312" s="92" t="str">
        <v>MUDGUARD BOLT INTER  8" BLACK</v>
      </c>
      <c r="D2312" s="132">
        <v>1636</v>
      </c>
      <c r="E2312" s="92">
        <v>36</v>
      </c>
      <c r="F2312" s="92" t="str">
        <v>PCS</v>
      </c>
      <c r="G2312" s="92" t="str">
        <v>OUTWARD</v>
      </c>
      <c r="H2312" s="93" t="str">
        <v>GOOD LUCK</v>
      </c>
    </row>
    <row r="2313" spans="1:8" x14ac:dyDescent="0.25">
      <c r="A2313" s="94">
        <v>45738</v>
      </c>
      <c r="B2313" s="95" t="str">
        <v>UN 1164</v>
      </c>
      <c r="C2313" s="80" t="str">
        <v>SECONDARY MESH INTER DI</v>
      </c>
      <c r="D2313" s="133">
        <v>1636</v>
      </c>
      <c r="E2313" s="80">
        <v>5</v>
      </c>
      <c r="F2313" s="80" t="str">
        <v>PCS</v>
      </c>
      <c r="G2313" s="80" t="str">
        <v>OUTWARD</v>
      </c>
      <c r="H2313" s="96" t="str">
        <v>GOOD LUCK</v>
      </c>
    </row>
    <row r="2314" spans="1:8" x14ac:dyDescent="0.25">
      <c r="A2314" s="90">
        <v>45738</v>
      </c>
      <c r="B2314" s="91" t="str">
        <v>UN 2747</v>
      </c>
      <c r="C2314" s="92" t="str">
        <v xml:space="preserve">FRONT SUPPORT BUSH (SET OF 2) NST  </v>
      </c>
      <c r="D2314" s="132">
        <v>1636</v>
      </c>
      <c r="E2314" s="92">
        <v>5</v>
      </c>
      <c r="F2314" s="92" t="str">
        <v>SET</v>
      </c>
      <c r="G2314" s="92" t="str">
        <v>OUTWARD</v>
      </c>
      <c r="H2314" s="93" t="str">
        <v>GOOD LUCK</v>
      </c>
    </row>
    <row r="2315" spans="1:8" x14ac:dyDescent="0.25">
      <c r="A2315" s="94">
        <v>45738</v>
      </c>
      <c r="B2315" s="95" t="str">
        <v>UN 3403</v>
      </c>
      <c r="C2315" s="80" t="str">
        <v xml:space="preserve">ALTENATOR BRACKET 3 CYL. INTER DI  </v>
      </c>
      <c r="D2315" s="133">
        <v>1636</v>
      </c>
      <c r="E2315" s="80">
        <v>5</v>
      </c>
      <c r="F2315" s="80" t="str">
        <v>PCS</v>
      </c>
      <c r="G2315" s="80" t="str">
        <v>OUTWARD</v>
      </c>
      <c r="H2315" s="96" t="str">
        <v>GOOD LUCK</v>
      </c>
    </row>
    <row r="2316" spans="1:8" x14ac:dyDescent="0.25">
      <c r="A2316" s="90">
        <v>45736</v>
      </c>
      <c r="B2316" s="91" t="str">
        <v>T PIN WITH GUTKA G/T</v>
      </c>
      <c r="C2316" s="92" t="str">
        <v>T PIN WITH GUTKA G/T</v>
      </c>
      <c r="D2316" s="132">
        <v>1635</v>
      </c>
      <c r="E2316" s="92">
        <v>20</v>
      </c>
      <c r="F2316" s="92" t="str">
        <v>PCS</v>
      </c>
      <c r="G2316" s="92" t="str">
        <v>OUTWARD</v>
      </c>
      <c r="H2316" s="93" t="str">
        <v>PANDU GARAGE</v>
      </c>
    </row>
    <row r="2317" spans="1:8" x14ac:dyDescent="0.25">
      <c r="A2317" s="94">
        <v>45736</v>
      </c>
      <c r="B2317" s="95" t="str">
        <v>GK 1271</v>
      </c>
      <c r="C2317" s="80" t="str">
        <v>HYD. FILTER SWARAJ  SMALL SPIN ON</v>
      </c>
      <c r="D2317" s="133">
        <v>1635</v>
      </c>
      <c r="E2317" s="80">
        <v>10</v>
      </c>
      <c r="F2317" s="80" t="str">
        <v>PCS</v>
      </c>
      <c r="G2317" s="80" t="str">
        <v>OUTWARD</v>
      </c>
      <c r="H2317" s="96" t="str">
        <v>PANDU GARAGE</v>
      </c>
    </row>
    <row r="2318" spans="1:8" x14ac:dyDescent="0.25">
      <c r="A2318" s="90">
        <v>45736</v>
      </c>
      <c r="B2318" s="91" t="str">
        <v>GK 1627/UN 2826 C</v>
      </c>
      <c r="C2318" s="92" t="str">
        <v xml:space="preserve">MUDGAURD BOLT BLACK10" YUVO  </v>
      </c>
      <c r="D2318" s="132">
        <v>1635</v>
      </c>
      <c r="E2318" s="92">
        <v>6</v>
      </c>
      <c r="F2318" s="92" t="str">
        <v>PCS</v>
      </c>
      <c r="G2318" s="92" t="str">
        <v>OUTWARD</v>
      </c>
      <c r="H2318" s="93" t="str">
        <v>PANDU GARAGE</v>
      </c>
    </row>
    <row r="2319" spans="1:8" x14ac:dyDescent="0.25">
      <c r="A2319" s="94">
        <v>45736</v>
      </c>
      <c r="B2319" s="95" t="str">
        <v>GK 1625/UN 2826</v>
      </c>
      <c r="C2319" s="80" t="str">
        <v>MUDGUARD BOLT NST  9" BLACK</v>
      </c>
      <c r="D2319" s="133">
        <v>1635</v>
      </c>
      <c r="E2319" s="80">
        <v>12</v>
      </c>
      <c r="F2319" s="80" t="str">
        <v>PCS</v>
      </c>
      <c r="G2319" s="80" t="str">
        <v>OUTWARD</v>
      </c>
      <c r="H2319" s="96" t="str">
        <v>PANDU GARAGE</v>
      </c>
    </row>
    <row r="2320" spans="1:8" x14ac:dyDescent="0.25">
      <c r="A2320" s="90">
        <v>45736</v>
      </c>
      <c r="B2320" s="91" t="str">
        <v>UN 1479</v>
      </c>
      <c r="C2320" s="92" t="str">
        <v>DIESEL TANK CAP (SMALL) BHOOMIPUTRA</v>
      </c>
      <c r="D2320" s="132">
        <v>1635</v>
      </c>
      <c r="E2320" s="92">
        <v>6</v>
      </c>
      <c r="F2320" s="92" t="str">
        <v>PCS</v>
      </c>
      <c r="G2320" s="92" t="str">
        <v>OUTWARD</v>
      </c>
      <c r="H2320" s="93" t="str">
        <v>PANDU GARAGE</v>
      </c>
    </row>
    <row r="2321" spans="1:8" x14ac:dyDescent="0.25">
      <c r="A2321" s="94">
        <v>45736</v>
      </c>
      <c r="B2321" s="95" t="str">
        <v>UN 2591</v>
      </c>
      <c r="C2321" s="80" t="str">
        <v xml:space="preserve">TOP LINK PIN TWO HOLE INTER DI  </v>
      </c>
      <c r="D2321" s="133">
        <v>1635</v>
      </c>
      <c r="E2321" s="80">
        <v>12</v>
      </c>
      <c r="F2321" s="80" t="str">
        <v>PCS</v>
      </c>
      <c r="G2321" s="80" t="str">
        <v>OUTWARD</v>
      </c>
      <c r="H2321" s="96" t="str">
        <v>PANDU GARAGE</v>
      </c>
    </row>
    <row r="2322" spans="1:8" x14ac:dyDescent="0.25">
      <c r="A2322" s="90">
        <v>45736</v>
      </c>
      <c r="B2322" s="91" t="str">
        <v>UN 126</v>
      </c>
      <c r="C2322" s="92" t="str">
        <v>FRONT WHEEL CAP J.D 4 HOLE</v>
      </c>
      <c r="D2322" s="132">
        <v>1635</v>
      </c>
      <c r="E2322" s="92">
        <v>4</v>
      </c>
      <c r="F2322" s="92" t="str">
        <v>PCS</v>
      </c>
      <c r="G2322" s="92" t="str">
        <v>OUTWARD</v>
      </c>
      <c r="H2322" s="93" t="str">
        <v>PANDU GARAGE</v>
      </c>
    </row>
    <row r="2323" spans="1:8" x14ac:dyDescent="0.25">
      <c r="A2323" s="94">
        <v>45736</v>
      </c>
      <c r="B2323" s="95" t="str">
        <v>GEAR KNOB JD 1,2,3,R</v>
      </c>
      <c r="C2323" s="80" t="str">
        <v>GEAR KNOB JD 1,2,3,R</v>
      </c>
      <c r="D2323" s="133">
        <v>1635</v>
      </c>
      <c r="E2323" s="80">
        <v>12</v>
      </c>
      <c r="F2323" s="80" t="str">
        <v>SET</v>
      </c>
      <c r="G2323" s="80" t="str">
        <v>OUTWARD</v>
      </c>
      <c r="H2323" s="96" t="str">
        <v>PANDU GARAGE</v>
      </c>
    </row>
    <row r="2324" spans="1:8" x14ac:dyDescent="0.25">
      <c r="A2324" s="90">
        <v>45736</v>
      </c>
      <c r="B2324" s="91" t="str">
        <v>GK 2519</v>
      </c>
      <c r="C2324" s="92" t="str">
        <v>FLEXIBLE HOSE 27" (19 x 19 BENJO, R6)</v>
      </c>
      <c r="D2324" s="132">
        <v>1635</v>
      </c>
      <c r="E2324" s="92">
        <v>10</v>
      </c>
      <c r="F2324" s="92" t="str">
        <v>PCS</v>
      </c>
      <c r="G2324" s="92" t="str">
        <v>OUTWARD</v>
      </c>
      <c r="H2324" s="93" t="str">
        <v>PANDU GARAGE</v>
      </c>
    </row>
    <row r="2325" spans="1:8" x14ac:dyDescent="0.25">
      <c r="A2325" s="94">
        <v>45736</v>
      </c>
      <c r="B2325" s="95" t="str">
        <v>GK 2518</v>
      </c>
      <c r="C2325" s="80" t="str">
        <v>FLEXIBLE HOSE 24" (19 x 19 BENJO, R6)</v>
      </c>
      <c r="D2325" s="133">
        <v>1635</v>
      </c>
      <c r="E2325" s="80">
        <v>10</v>
      </c>
      <c r="F2325" s="80" t="str">
        <v>PCS</v>
      </c>
      <c r="G2325" s="80" t="str">
        <v>OUTWARD</v>
      </c>
      <c r="H2325" s="96" t="str">
        <v>PANDU GARAGE</v>
      </c>
    </row>
    <row r="2326" spans="1:8" x14ac:dyDescent="0.25">
      <c r="A2326" s="90">
        <v>45736</v>
      </c>
      <c r="B2326" s="91" t="str">
        <v>GK 2517</v>
      </c>
      <c r="C2326" s="92" t="str">
        <v>FLEXIBLE HOSE 21" (19 x 19 BENJO, R6)</v>
      </c>
      <c r="D2326" s="132">
        <v>1635</v>
      </c>
      <c r="E2326" s="92">
        <v>10</v>
      </c>
      <c r="F2326" s="92" t="str">
        <v>PCS</v>
      </c>
      <c r="G2326" s="92" t="str">
        <v>OUTWARD</v>
      </c>
      <c r="H2326" s="93" t="str">
        <v>PANDU GARAGE</v>
      </c>
    </row>
    <row r="2327" spans="1:8" x14ac:dyDescent="0.25">
      <c r="A2327" s="94">
        <v>45736</v>
      </c>
      <c r="B2327" s="95" t="str">
        <v>GK 2513</v>
      </c>
      <c r="C2327" s="80" t="str">
        <v>FLEXIBLE HOSE 12" (19 x 19 BENJO, R6)</v>
      </c>
      <c r="D2327" s="133">
        <v>1635</v>
      </c>
      <c r="E2327" s="80">
        <v>10</v>
      </c>
      <c r="F2327" s="80" t="str">
        <v>PCS</v>
      </c>
      <c r="G2327" s="80" t="str">
        <v>OUTWARD</v>
      </c>
      <c r="H2327" s="96" t="str">
        <v>PANDU GARAGE</v>
      </c>
    </row>
    <row r="2328" spans="1:8" x14ac:dyDescent="0.25">
      <c r="A2328" s="90">
        <v>45736</v>
      </c>
      <c r="B2328" s="91" t="str">
        <v>GK 2552</v>
      </c>
      <c r="C2328" s="92" t="str">
        <v>DIESEL PIPE 19x19 15"</v>
      </c>
      <c r="D2328" s="132">
        <v>1635</v>
      </c>
      <c r="E2328" s="92">
        <v>10</v>
      </c>
      <c r="F2328" s="92" t="str">
        <v>PCS</v>
      </c>
      <c r="G2328" s="92" t="str">
        <v>OUTWARD</v>
      </c>
      <c r="H2328" s="93" t="str">
        <v>PANDU GARAGE</v>
      </c>
    </row>
    <row r="2329" spans="1:8" x14ac:dyDescent="0.25">
      <c r="A2329" s="94">
        <v>45736</v>
      </c>
      <c r="B2329" s="95" t="str">
        <v>UN 2637 D</v>
      </c>
      <c r="C2329" s="80" t="str">
        <v>CHECK CHAIN ASSY. JOHN DEERE  O.E</v>
      </c>
      <c r="D2329" s="133">
        <v>1635</v>
      </c>
      <c r="E2329" s="80">
        <v>15</v>
      </c>
      <c r="F2329" s="80" t="str">
        <v>PCS</v>
      </c>
      <c r="G2329" s="80" t="str">
        <v>OUTWARD</v>
      </c>
      <c r="H2329" s="96" t="str">
        <v>PANDU GARAGE</v>
      </c>
    </row>
    <row r="2330" spans="1:8" x14ac:dyDescent="0.25">
      <c r="A2330" s="90">
        <v>45738</v>
      </c>
      <c r="B2330" s="91" t="str">
        <v>GK 1623/UN 2825</v>
      </c>
      <c r="C2330" s="92" t="str">
        <v>MUDGUARD BOLT INTER  8" BLACK</v>
      </c>
      <c r="D2330" s="132">
        <v>1630</v>
      </c>
      <c r="E2330" s="92">
        <v>12</v>
      </c>
      <c r="F2330" s="92" t="str">
        <v>PCS</v>
      </c>
      <c r="G2330" s="92" t="str">
        <v>OUTWARD</v>
      </c>
      <c r="H2330" s="93" t="str">
        <v>SHOP</v>
      </c>
    </row>
    <row r="2331" spans="1:8" x14ac:dyDescent="0.25">
      <c r="A2331" s="94">
        <v>45738</v>
      </c>
      <c r="B2331" s="95" t="str">
        <v>UN 1992 A</v>
      </c>
      <c r="C2331" s="80" t="str">
        <v>BREAK ADJUSTOR MKM</v>
      </c>
      <c r="D2331" s="133">
        <v>1630</v>
      </c>
      <c r="E2331" s="80">
        <v>10</v>
      </c>
      <c r="F2331" s="80" t="str">
        <v>PCS</v>
      </c>
      <c r="G2331" s="80" t="str">
        <v>OUTWARD</v>
      </c>
      <c r="H2331" s="96" t="str">
        <v>SHOP</v>
      </c>
    </row>
    <row r="2332" spans="1:8" x14ac:dyDescent="0.25">
      <c r="A2332" s="90">
        <v>45738</v>
      </c>
      <c r="B2332" s="91" t="str">
        <v>UN 3679/GK 203</v>
      </c>
      <c r="C2332" s="92" t="str">
        <v xml:space="preserve"> BREAK PLATE ASSEMBLY (CNC) YUVRAJ 4" </v>
      </c>
      <c r="D2332" s="132">
        <v>1630</v>
      </c>
      <c r="E2332" s="92">
        <v>4</v>
      </c>
      <c r="F2332" s="92" t="str">
        <v>PCS</v>
      </c>
      <c r="G2332" s="92" t="str">
        <v>OUTWARD</v>
      </c>
      <c r="H2332" s="93" t="str">
        <v>SHOP</v>
      </c>
    </row>
    <row r="2333" spans="1:8" x14ac:dyDescent="0.25">
      <c r="A2333" s="94">
        <v>45738</v>
      </c>
      <c r="B2333" s="95" t="str">
        <v>GK 1078 A/UN 1430 A</v>
      </c>
      <c r="C2333" s="80" t="str">
        <v>FRONT STUB AXLE RH YUVRAJ</v>
      </c>
      <c r="D2333" s="133">
        <v>1630</v>
      </c>
      <c r="E2333" s="80">
        <v>3</v>
      </c>
      <c r="F2333" s="80" t="str">
        <v>PCS</v>
      </c>
      <c r="G2333" s="80" t="str">
        <v>OUTWARD</v>
      </c>
      <c r="H2333" s="96" t="str">
        <v>SHOP</v>
      </c>
    </row>
    <row r="2334" spans="1:8" x14ac:dyDescent="0.25">
      <c r="A2334" s="90">
        <v>45738</v>
      </c>
      <c r="B2334" s="91" t="str">
        <v>GK 1078/UN 1430</v>
      </c>
      <c r="C2334" s="92" t="str">
        <v>FRONT STUB AXLE LH YUVRAJ</v>
      </c>
      <c r="D2334" s="132">
        <v>1630</v>
      </c>
      <c r="E2334" s="92">
        <v>3</v>
      </c>
      <c r="F2334" s="92" t="str">
        <v>SET</v>
      </c>
      <c r="G2334" s="92" t="str">
        <v>OUTWARD</v>
      </c>
      <c r="H2334" s="93" t="str">
        <v>SHOP</v>
      </c>
    </row>
    <row r="2335" spans="1:8" x14ac:dyDescent="0.25">
      <c r="A2335" s="94">
        <v>45738</v>
      </c>
      <c r="B2335" s="95" t="str">
        <v>GK 1073 A/UN 1426 A</v>
      </c>
      <c r="C2335" s="80" t="str">
        <v>FRONT STUB AXLE RH NST</v>
      </c>
      <c r="D2335" s="133">
        <v>1630</v>
      </c>
      <c r="E2335" s="80">
        <v>2</v>
      </c>
      <c r="F2335" s="80" t="str">
        <v>PCS</v>
      </c>
      <c r="G2335" s="80" t="str">
        <v>OUTWARD</v>
      </c>
      <c r="H2335" s="96" t="str">
        <v>SHOP</v>
      </c>
    </row>
    <row r="2336" spans="1:8" x14ac:dyDescent="0.25">
      <c r="A2336" s="90">
        <v>45738</v>
      </c>
      <c r="B2336" s="91" t="str">
        <v>GK 1073/UN 1426</v>
      </c>
      <c r="C2336" s="92" t="str">
        <v>FRONT STUB AXLE LH NST</v>
      </c>
      <c r="D2336" s="132">
        <v>1630</v>
      </c>
      <c r="E2336" s="92">
        <v>2</v>
      </c>
      <c r="F2336" s="92" t="str">
        <v>PCS</v>
      </c>
      <c r="G2336" s="92" t="str">
        <v>OUTWARD</v>
      </c>
      <c r="H2336" s="93" t="str">
        <v>SHOP</v>
      </c>
    </row>
    <row r="2337" spans="1:8" x14ac:dyDescent="0.25">
      <c r="A2337" s="94">
        <v>45738</v>
      </c>
      <c r="B2337" s="95" t="str">
        <v>GK 1071 A/UN 1424 A</v>
      </c>
      <c r="C2337" s="80" t="str">
        <v>FRONT STUB AXLE RH INTER DI</v>
      </c>
      <c r="D2337" s="133">
        <v>1630</v>
      </c>
      <c r="E2337" s="80">
        <v>2</v>
      </c>
      <c r="F2337" s="80" t="str">
        <v>PCS</v>
      </c>
      <c r="G2337" s="80" t="str">
        <v>OUTWARD</v>
      </c>
      <c r="H2337" s="96" t="str">
        <v>SHOP</v>
      </c>
    </row>
    <row r="2338" spans="1:8" x14ac:dyDescent="0.25">
      <c r="A2338" s="90">
        <v>45738</v>
      </c>
      <c r="B2338" s="91" t="str">
        <v>GK 1071/UN 1424</v>
      </c>
      <c r="C2338" s="92" t="str">
        <v>FRONT STUB AXLE LH INTER DI</v>
      </c>
      <c r="D2338" s="132">
        <v>1630</v>
      </c>
      <c r="E2338" s="92">
        <v>2</v>
      </c>
      <c r="F2338" s="92" t="str">
        <v>PCS</v>
      </c>
      <c r="G2338" s="92" t="str">
        <v>OUTWARD</v>
      </c>
      <c r="H2338" s="93" t="str">
        <v>SHOP</v>
      </c>
    </row>
    <row r="2339" spans="1:8" x14ac:dyDescent="0.25">
      <c r="A2339" s="94">
        <v>45738</v>
      </c>
      <c r="B2339" s="95" t="str">
        <v>GK 225 A</v>
      </c>
      <c r="C2339" s="80" t="str">
        <v>BRAKE DISC PLATE MAHINDRA O/S</v>
      </c>
      <c r="D2339" s="133">
        <v>1630</v>
      </c>
      <c r="E2339" s="80">
        <v>10</v>
      </c>
      <c r="F2339" s="80" t="str">
        <v>PCS</v>
      </c>
      <c r="G2339" s="80" t="str">
        <v>OUTWARD</v>
      </c>
      <c r="H2339" s="96" t="str">
        <v>SHOP</v>
      </c>
    </row>
    <row r="2340" spans="1:8" x14ac:dyDescent="0.25">
      <c r="A2340" s="90">
        <v>45738</v>
      </c>
      <c r="B2340" s="91" t="str">
        <v>GK 225</v>
      </c>
      <c r="C2340" s="92" t="str">
        <v xml:space="preserve">BRAKE DISC PLATE MAHINDRA </v>
      </c>
      <c r="D2340" s="132">
        <v>1630</v>
      </c>
      <c r="E2340" s="92">
        <v>10</v>
      </c>
      <c r="F2340" s="92" t="str">
        <v>SET</v>
      </c>
      <c r="G2340" s="92" t="str">
        <v>OUTWARD</v>
      </c>
      <c r="H2340" s="93" t="str">
        <v>SHOP</v>
      </c>
    </row>
    <row r="2341" spans="1:8" x14ac:dyDescent="0.25">
      <c r="A2341" s="94">
        <v>45738</v>
      </c>
      <c r="B2341" s="95" t="str">
        <v>UN 3665</v>
      </c>
      <c r="C2341" s="80" t="str">
        <v xml:space="preserve"> BREAK DISC ACTUATING ASSEMBLY INTER DI 6.5" </v>
      </c>
      <c r="D2341" s="133">
        <v>1630</v>
      </c>
      <c r="E2341" s="80">
        <v>10</v>
      </c>
      <c r="F2341" s="80" t="str">
        <v>PCS</v>
      </c>
      <c r="G2341" s="80" t="str">
        <v>OUTWARD</v>
      </c>
      <c r="H2341" s="96" t="str">
        <v>SHOP</v>
      </c>
    </row>
    <row r="2342" spans="1:8" x14ac:dyDescent="0.25">
      <c r="A2342" s="90">
        <v>45738</v>
      </c>
      <c r="B2342" s="91" t="str">
        <v>UN 3399</v>
      </c>
      <c r="C2342" s="92" t="str">
        <v xml:space="preserve">ACCILATOR CABLE YUVO  </v>
      </c>
      <c r="D2342" s="132">
        <v>1630</v>
      </c>
      <c r="E2342" s="92">
        <v>10</v>
      </c>
      <c r="F2342" s="92" t="str">
        <v>PCS</v>
      </c>
      <c r="G2342" s="92" t="str">
        <v>OUTWARD</v>
      </c>
      <c r="H2342" s="93" t="str">
        <v>SHOP</v>
      </c>
    </row>
    <row r="2343" spans="1:8" x14ac:dyDescent="0.25">
      <c r="A2343" s="94">
        <v>45738</v>
      </c>
      <c r="B2343" s="95" t="str">
        <v>GK 1712</v>
      </c>
      <c r="C2343" s="80" t="str">
        <v>FRONT WHEEL SEAL YUVO 53.5-80-11.5</v>
      </c>
      <c r="D2343" s="133">
        <v>1630</v>
      </c>
      <c r="E2343" s="80">
        <v>10</v>
      </c>
      <c r="F2343" s="80" t="str">
        <v>SET</v>
      </c>
      <c r="G2343" s="80" t="str">
        <v>OUTWARD</v>
      </c>
      <c r="H2343" s="96" t="str">
        <v>SHOP</v>
      </c>
    </row>
    <row r="2344" spans="1:8" x14ac:dyDescent="0.25">
      <c r="A2344" s="90">
        <v>45738</v>
      </c>
      <c r="B2344" s="91" t="str">
        <v>UN 2646</v>
      </c>
      <c r="C2344" s="92" t="str">
        <v xml:space="preserve">CHAIN U WITH PIN BHOOMIPUTRA  </v>
      </c>
      <c r="D2344" s="132">
        <v>1630</v>
      </c>
      <c r="E2344" s="92">
        <v>12</v>
      </c>
      <c r="F2344" s="92" t="str">
        <v>PCS</v>
      </c>
      <c r="G2344" s="92" t="str">
        <v>OUTWARD</v>
      </c>
      <c r="H2344" s="93" t="str">
        <v>SHOP</v>
      </c>
    </row>
    <row r="2345" spans="1:8" x14ac:dyDescent="0.25">
      <c r="A2345" s="94">
        <v>45738</v>
      </c>
      <c r="B2345" s="95" t="str">
        <v>UN 1425/GK 1077</v>
      </c>
      <c r="C2345" s="80" t="str">
        <v>FRONT STUB AXLE LH YUVO (POWER STG)</v>
      </c>
      <c r="D2345" s="133">
        <v>1630</v>
      </c>
      <c r="E2345" s="80">
        <v>2</v>
      </c>
      <c r="F2345" s="80" t="str">
        <v>PCS</v>
      </c>
      <c r="G2345" s="80" t="str">
        <v>OUTWARD</v>
      </c>
      <c r="H2345" s="96" t="str">
        <v>SHOP</v>
      </c>
    </row>
    <row r="2346" spans="1:8" x14ac:dyDescent="0.25">
      <c r="A2346" s="90">
        <v>45738</v>
      </c>
      <c r="B2346" s="91" t="str">
        <v>UN 1425 A/GK 1077 A</v>
      </c>
      <c r="C2346" s="92" t="str">
        <v>FRONT STUB AXLE RH YUVO (POWER STG)</v>
      </c>
      <c r="D2346" s="132">
        <v>1630</v>
      </c>
      <c r="E2346" s="92">
        <v>2</v>
      </c>
      <c r="F2346" s="92" t="str">
        <v>PCS</v>
      </c>
      <c r="G2346" s="92" t="str">
        <v>OUTWARD</v>
      </c>
      <c r="H2346" s="93" t="str">
        <v>SHOP</v>
      </c>
    </row>
    <row r="2347" spans="1:8" x14ac:dyDescent="0.25">
      <c r="A2347" s="94">
        <v>45738</v>
      </c>
      <c r="B2347" s="95" t="str">
        <v>3280605100/3280871100</v>
      </c>
      <c r="C2347" s="80" t="str">
        <v>CLUTCH PLATE SWARAJ XM 8 T. (RIGID)</v>
      </c>
      <c r="D2347" s="133">
        <v>1630</v>
      </c>
      <c r="E2347" s="80">
        <v>2</v>
      </c>
      <c r="F2347" s="80" t="str">
        <v>PCS</v>
      </c>
      <c r="G2347" s="80" t="str">
        <v>OUTWARD</v>
      </c>
      <c r="H2347" s="96" t="str">
        <v>SHOP</v>
      </c>
    </row>
    <row r="2348" spans="1:8" x14ac:dyDescent="0.25">
      <c r="A2348" s="90">
        <v>45738</v>
      </c>
      <c r="B2348" s="91">
        <v>4340460100</v>
      </c>
      <c r="C2348" s="92" t="str">
        <v>P.P TAWA ARJUN MAIN D/CLUTCH</v>
      </c>
      <c r="D2348" s="132">
        <v>1630</v>
      </c>
      <c r="E2348" s="92">
        <v>2</v>
      </c>
      <c r="F2348" s="92" t="str">
        <v>PCS</v>
      </c>
      <c r="G2348" s="92" t="str">
        <v>OUTWARD</v>
      </c>
      <c r="H2348" s="93" t="str">
        <v>SHOP</v>
      </c>
    </row>
    <row r="2349" spans="1:8" x14ac:dyDescent="0.25">
      <c r="A2349" s="94">
        <v>45738</v>
      </c>
      <c r="B2349" s="95" t="str">
        <v>UN 1819</v>
      </c>
      <c r="C2349" s="80" t="str">
        <v>GEAR FORK 2nd &amp; 3rd NST</v>
      </c>
      <c r="D2349" s="133">
        <v>1630</v>
      </c>
      <c r="E2349" s="80">
        <v>6</v>
      </c>
      <c r="F2349" s="80" t="str">
        <v>SET</v>
      </c>
      <c r="G2349" s="80" t="str">
        <v>OUTWARD</v>
      </c>
      <c r="H2349" s="96" t="str">
        <v>SHOP</v>
      </c>
    </row>
    <row r="2350" spans="1:8" x14ac:dyDescent="0.25">
      <c r="A2350" s="90">
        <v>45738</v>
      </c>
      <c r="B2350" s="91" t="str">
        <v>UN 2829</v>
      </c>
      <c r="C2350" s="92" t="str">
        <v xml:space="preserve">MUDGUARD U BOLT 10" (GOLDEN) INTER  </v>
      </c>
      <c r="D2350" s="132">
        <v>1633</v>
      </c>
      <c r="E2350" s="92">
        <v>15</v>
      </c>
      <c r="F2350" s="92" t="str">
        <v>PCS</v>
      </c>
      <c r="G2350" s="92" t="str">
        <v>OUTWARD</v>
      </c>
      <c r="H2350" s="93" t="str">
        <v>SHOP</v>
      </c>
    </row>
    <row r="2351" spans="1:8" x14ac:dyDescent="0.25">
      <c r="A2351" s="94">
        <v>45738</v>
      </c>
      <c r="B2351" s="95" t="str">
        <v>UN 2961</v>
      </c>
      <c r="C2351" s="80" t="str">
        <v xml:space="preserve">GEAR BOOT INTER  </v>
      </c>
      <c r="D2351" s="133">
        <v>1633</v>
      </c>
      <c r="E2351" s="80">
        <v>20</v>
      </c>
      <c r="F2351" s="80" t="str">
        <v>PCS</v>
      </c>
      <c r="G2351" s="80" t="str">
        <v>OUTWARD</v>
      </c>
      <c r="H2351" s="96" t="str">
        <v>SHOP</v>
      </c>
    </row>
    <row r="2352" spans="1:8" x14ac:dyDescent="0.25">
      <c r="A2352" s="90">
        <v>45738</v>
      </c>
      <c r="B2352" s="91">
        <v>4340427100</v>
      </c>
      <c r="C2352" s="92" t="str">
        <v>CL. LEVER KIT HMT (60 HP) DCA PIN TY</v>
      </c>
      <c r="D2352" s="132">
        <v>1633</v>
      </c>
      <c r="E2352" s="92">
        <v>10</v>
      </c>
      <c r="F2352" s="92" t="str">
        <v>PCS</v>
      </c>
      <c r="G2352" s="92" t="str">
        <v>OUTWARD</v>
      </c>
      <c r="H2352" s="93" t="str">
        <v>SHOP</v>
      </c>
    </row>
    <row r="2353" spans="1:8" x14ac:dyDescent="0.25">
      <c r="A2353" s="94">
        <v>45738</v>
      </c>
      <c r="B2353" s="95" t="str">
        <v>UN 1883 A</v>
      </c>
      <c r="C2353" s="80" t="str">
        <v>DIFFERENTIAL PIN YUVRAJ N/M</v>
      </c>
      <c r="D2353" s="133">
        <v>1633</v>
      </c>
      <c r="E2353" s="80">
        <v>10</v>
      </c>
      <c r="F2353" s="80" t="str">
        <v>PCS</v>
      </c>
      <c r="G2353" s="80" t="str">
        <v>OUTWARD</v>
      </c>
      <c r="H2353" s="96" t="str">
        <v>SHOP</v>
      </c>
    </row>
    <row r="2354" spans="1:8" x14ac:dyDescent="0.25">
      <c r="A2354" s="90">
        <v>45738</v>
      </c>
      <c r="B2354" s="91" t="str">
        <v>UN 1615</v>
      </c>
      <c r="C2354" s="92" t="str">
        <v>SEAT CUSHION BOTTOM INTER</v>
      </c>
      <c r="D2354" s="132">
        <v>1633</v>
      </c>
      <c r="E2354" s="92">
        <v>2</v>
      </c>
      <c r="F2354" s="92" t="str">
        <v>PCS</v>
      </c>
      <c r="G2354" s="92" t="str">
        <v>OUTWARD</v>
      </c>
      <c r="H2354" s="93" t="str">
        <v>SHOP</v>
      </c>
    </row>
    <row r="2355" spans="1:8" x14ac:dyDescent="0.25">
      <c r="A2355" s="94">
        <v>45738</v>
      </c>
      <c r="B2355" s="95" t="str">
        <v>UN 2888</v>
      </c>
      <c r="C2355" s="80" t="str">
        <v xml:space="preserve">TOPLINK SPRING INTER DI 130/-(17-1-2023) </v>
      </c>
      <c r="D2355" s="133">
        <v>1633</v>
      </c>
      <c r="E2355" s="80">
        <v>24</v>
      </c>
      <c r="F2355" s="80" t="str">
        <v>PCS</v>
      </c>
      <c r="G2355" s="80" t="str">
        <v>OUTWARD</v>
      </c>
      <c r="H2355" s="96" t="str">
        <v>SHOP</v>
      </c>
    </row>
    <row r="2356" spans="1:8" x14ac:dyDescent="0.25">
      <c r="A2356" s="90">
        <v>45738</v>
      </c>
      <c r="B2356" s="91" t="str">
        <v>GK 1330</v>
      </c>
      <c r="C2356" s="92" t="str">
        <v>HYD. FILTER FARMTRAC / POWERTRAC SPIN ON LONG</v>
      </c>
      <c r="D2356" s="132">
        <v>1631</v>
      </c>
      <c r="E2356" s="92">
        <v>90</v>
      </c>
      <c r="F2356" s="92" t="str">
        <v>PCS</v>
      </c>
      <c r="G2356" s="92" t="str">
        <v>OUTWARD</v>
      </c>
      <c r="H2356" s="93" t="str">
        <v>MUNNA SPARES</v>
      </c>
    </row>
    <row r="2357" spans="1:8" x14ac:dyDescent="0.25">
      <c r="A2357" s="94">
        <v>45737</v>
      </c>
      <c r="B2357" s="95" t="str">
        <v>GK 007/UN 3691</v>
      </c>
      <c r="C2357" s="80" t="str">
        <v>OIL BRAKE PLATE  NEW HOLLAND  6.5" 22 TEETH</v>
      </c>
      <c r="D2357" s="133">
        <v>1626</v>
      </c>
      <c r="E2357" s="80">
        <v>50</v>
      </c>
      <c r="F2357" s="80" t="str">
        <v>PCS</v>
      </c>
      <c r="G2357" s="80" t="str">
        <v>OUTWARD</v>
      </c>
      <c r="H2357" s="96" t="str">
        <v>TIKU JI</v>
      </c>
    </row>
    <row r="2358" spans="1:8" x14ac:dyDescent="0.25">
      <c r="A2358" s="90">
        <v>45737</v>
      </c>
      <c r="B2358" s="91" t="str">
        <v>GK 303</v>
      </c>
      <c r="C2358" s="92" t="str">
        <v>BRAKE LINING MASSEY 1035 STD. (Set of 4 Pcs.)</v>
      </c>
      <c r="D2358" s="132">
        <v>1626</v>
      </c>
      <c r="E2358" s="92">
        <v>30</v>
      </c>
      <c r="F2358" s="92" t="str">
        <v>PCS</v>
      </c>
      <c r="G2358" s="92" t="str">
        <v>OUTWARD</v>
      </c>
      <c r="H2358" s="93" t="str">
        <v>TIKU JI</v>
      </c>
    </row>
    <row r="2359" spans="1:8" x14ac:dyDescent="0.25">
      <c r="A2359" s="94">
        <v>45737</v>
      </c>
      <c r="B2359" s="95" t="str">
        <v>GK 013/UN 3706</v>
      </c>
      <c r="C2359" s="80" t="str">
        <v>OIL BRAKE PLATE  MASSEY 8.75" 27 TEETH</v>
      </c>
      <c r="D2359" s="133">
        <v>1626</v>
      </c>
      <c r="E2359" s="80">
        <v>20</v>
      </c>
      <c r="F2359" s="80" t="str">
        <v>SET</v>
      </c>
      <c r="G2359" s="80" t="str">
        <v>OUTWARD</v>
      </c>
      <c r="H2359" s="96" t="str">
        <v>TIKU JI</v>
      </c>
    </row>
    <row r="2360" spans="1:8" x14ac:dyDescent="0.25">
      <c r="A2360" s="90">
        <v>45737</v>
      </c>
      <c r="B2360" s="91" t="str">
        <v>GK 232</v>
      </c>
      <c r="C2360" s="92" t="str">
        <v>BRAKE DISC PLATE MASSEY</v>
      </c>
      <c r="D2360" s="132">
        <v>1626</v>
      </c>
      <c r="E2360" s="92">
        <v>120</v>
      </c>
      <c r="F2360" s="92" t="str">
        <v>PCS</v>
      </c>
      <c r="G2360" s="92" t="str">
        <v>OUTWARD</v>
      </c>
      <c r="H2360" s="93" t="str">
        <v>TIKU JI</v>
      </c>
    </row>
    <row r="2361" spans="1:8" x14ac:dyDescent="0.25">
      <c r="A2361" s="94">
        <v>45737</v>
      </c>
      <c r="B2361" s="95" t="str">
        <v>GK 267</v>
      </c>
      <c r="C2361" s="80" t="str">
        <v>BRAKE DISC MASSEY (Set of 4 Pcs.)</v>
      </c>
      <c r="D2361" s="133">
        <v>1626</v>
      </c>
      <c r="E2361" s="80">
        <v>30</v>
      </c>
      <c r="F2361" s="80" t="str">
        <v>PCS</v>
      </c>
      <c r="G2361" s="80" t="str">
        <v>OUTWARD</v>
      </c>
      <c r="H2361" s="96" t="str">
        <v>TIKU JI</v>
      </c>
    </row>
    <row r="2362" spans="1:8" x14ac:dyDescent="0.25">
      <c r="A2362" s="90">
        <v>45737</v>
      </c>
      <c r="B2362" s="91" t="str">
        <v>GK 234</v>
      </c>
      <c r="C2362" s="92" t="str">
        <v>BRAKE DISC PLATE SWARAJ 855</v>
      </c>
      <c r="D2362" s="132">
        <v>1626</v>
      </c>
      <c r="E2362" s="92">
        <v>80</v>
      </c>
      <c r="F2362" s="92" t="str">
        <v>PCS</v>
      </c>
      <c r="G2362" s="92" t="str">
        <v>OUTWARD</v>
      </c>
      <c r="H2362" s="93" t="str">
        <v>TIKU JI</v>
      </c>
    </row>
    <row r="2363" spans="1:8" x14ac:dyDescent="0.25">
      <c r="A2363" s="94">
        <v>45737</v>
      </c>
      <c r="B2363" s="95" t="str">
        <v>UN 2586</v>
      </c>
      <c r="C2363" s="80" t="str">
        <v xml:space="preserve">TOP LINK END SMALL NST  </v>
      </c>
      <c r="D2363" s="133">
        <v>1632</v>
      </c>
      <c r="E2363" s="80">
        <v>10</v>
      </c>
      <c r="F2363" s="80" t="str">
        <v>PCS</v>
      </c>
      <c r="G2363" s="80" t="str">
        <v>OUTWARD</v>
      </c>
      <c r="H2363" s="96" t="str">
        <v>SHOP</v>
      </c>
    </row>
    <row r="2364" spans="1:8" x14ac:dyDescent="0.25">
      <c r="A2364" s="90">
        <v>45737</v>
      </c>
      <c r="B2364" s="91">
        <v>3280693100</v>
      </c>
      <c r="C2364" s="92" t="str">
        <v>CLUTCH PLATE SONALIKA 7 FAN,8 TEETH</v>
      </c>
      <c r="D2364" s="132">
        <v>1627</v>
      </c>
      <c r="E2364" s="92">
        <v>2</v>
      </c>
      <c r="F2364" s="92" t="str">
        <v>PCS</v>
      </c>
      <c r="G2364" s="92" t="str">
        <v>OUTWARD</v>
      </c>
      <c r="H2364" s="93" t="str">
        <v>SHOP</v>
      </c>
    </row>
    <row r="2365" spans="1:8" x14ac:dyDescent="0.25">
      <c r="A2365" s="94">
        <v>45737</v>
      </c>
      <c r="B2365" s="95">
        <v>3280857100</v>
      </c>
      <c r="C2365" s="80" t="str">
        <v>PTO PLATE M&amp;M YUVO 3 FAN, 10 T.</v>
      </c>
      <c r="D2365" s="133">
        <v>1627</v>
      </c>
      <c r="E2365" s="80">
        <v>2</v>
      </c>
      <c r="F2365" s="80" t="str">
        <v>PCS</v>
      </c>
      <c r="G2365" s="80" t="str">
        <v>OUTWARD</v>
      </c>
      <c r="H2365" s="96" t="str">
        <v>SHOP</v>
      </c>
    </row>
    <row r="2366" spans="1:8" x14ac:dyDescent="0.25">
      <c r="A2366" s="90">
        <v>45737</v>
      </c>
      <c r="B2366" s="91">
        <v>3280843100</v>
      </c>
      <c r="C2366" s="92" t="str">
        <v>CLUTCH PLATE SW/ACE CRANE 5 FAN 8 T</v>
      </c>
      <c r="D2366" s="132">
        <v>1627</v>
      </c>
      <c r="E2366" s="92">
        <v>4</v>
      </c>
      <c r="F2366" s="92" t="str">
        <v>PCS</v>
      </c>
      <c r="G2366" s="92" t="str">
        <v>OUTWARD</v>
      </c>
      <c r="H2366" s="93" t="str">
        <v>SHOP</v>
      </c>
    </row>
    <row r="2367" spans="1:8" x14ac:dyDescent="0.25">
      <c r="A2367" s="94">
        <v>45737</v>
      </c>
      <c r="B2367" s="95" t="str">
        <v>GK 200A</v>
      </c>
      <c r="C2367" s="80" t="str">
        <v>BRAKE DISC ACTUATING ASSY MAHINDRA W/PATTI &amp; BOLT 6.5"</v>
      </c>
      <c r="D2367" s="133">
        <v>1629</v>
      </c>
      <c r="E2367" s="80">
        <v>10</v>
      </c>
      <c r="F2367" s="80" t="str">
        <v>PCS</v>
      </c>
      <c r="G2367" s="80" t="str">
        <v>OUTWARD</v>
      </c>
      <c r="H2367" s="96" t="str">
        <v>SHOP</v>
      </c>
    </row>
    <row r="2368" spans="1:8" x14ac:dyDescent="0.25">
      <c r="A2368" s="90">
        <v>45737</v>
      </c>
      <c r="B2368" s="91" t="str">
        <v>GK 225</v>
      </c>
      <c r="C2368" s="92" t="str">
        <v xml:space="preserve">BRAKE DISC PLATE MAHINDRA </v>
      </c>
      <c r="D2368" s="132">
        <v>1629</v>
      </c>
      <c r="E2368" s="92">
        <v>20</v>
      </c>
      <c r="F2368" s="92" t="str">
        <v>PCS</v>
      </c>
      <c r="G2368" s="92" t="str">
        <v>OUTWARD</v>
      </c>
      <c r="H2368" s="93" t="str">
        <v>SHOP</v>
      </c>
    </row>
    <row r="2369" spans="1:8" x14ac:dyDescent="0.25">
      <c r="A2369" s="94">
        <v>45736</v>
      </c>
      <c r="B2369" s="95" t="str">
        <v>UN 2420 A</v>
      </c>
      <c r="C2369" s="80" t="str">
        <v xml:space="preserve">SUCTION FILTER (BEND) MKM  </v>
      </c>
      <c r="D2369" s="133">
        <v>1615</v>
      </c>
      <c r="E2369" s="80">
        <v>20</v>
      </c>
      <c r="F2369" s="80" t="str">
        <v>PCS</v>
      </c>
      <c r="G2369" s="80" t="str">
        <v>OUTWARD</v>
      </c>
      <c r="H2369" s="96" t="str">
        <v>RAKESH</v>
      </c>
    </row>
    <row r="2370" spans="1:8" x14ac:dyDescent="0.25">
      <c r="A2370" s="90">
        <v>45736</v>
      </c>
      <c r="B2370" s="91" t="str">
        <v>UN 1414/GK 904</v>
      </c>
      <c r="C2370" s="92" t="str">
        <v>FRONT WHEEL HUB MAHINDRA NST STAR TYPE 25877-1988</v>
      </c>
      <c r="D2370" s="132">
        <v>1615</v>
      </c>
      <c r="E2370" s="92">
        <v>4</v>
      </c>
      <c r="F2370" s="92" t="str">
        <v>PCS</v>
      </c>
      <c r="G2370" s="92" t="str">
        <v>OUTWARD</v>
      </c>
      <c r="H2370" s="93" t="str">
        <v>RAKESH</v>
      </c>
    </row>
    <row r="2371" spans="1:8" x14ac:dyDescent="0.25">
      <c r="A2371" s="94">
        <v>45736</v>
      </c>
      <c r="B2371" s="95" t="str">
        <v>UN 1135</v>
      </c>
      <c r="C2371" s="80" t="str">
        <v>SILENCER INTER DI</v>
      </c>
      <c r="D2371" s="133">
        <v>1615</v>
      </c>
      <c r="E2371" s="80">
        <v>16</v>
      </c>
      <c r="F2371" s="80" t="str">
        <v>PCS</v>
      </c>
      <c r="G2371" s="80" t="str">
        <v>OUTWARD</v>
      </c>
      <c r="H2371" s="96" t="str">
        <v>RAKESH</v>
      </c>
    </row>
    <row r="2372" spans="1:8" x14ac:dyDescent="0.25">
      <c r="A2372" s="90">
        <v>45736</v>
      </c>
      <c r="B2372" s="91" t="str">
        <v>UN 1164</v>
      </c>
      <c r="C2372" s="92" t="str">
        <v>SECONDARY MESH INTER DI</v>
      </c>
      <c r="D2372" s="132">
        <v>1615</v>
      </c>
      <c r="E2372" s="92">
        <v>20</v>
      </c>
      <c r="F2372" s="92" t="str">
        <v>PCS</v>
      </c>
      <c r="G2372" s="92" t="str">
        <v>OUTWARD</v>
      </c>
      <c r="H2372" s="93" t="str">
        <v>RAKESH</v>
      </c>
    </row>
    <row r="2373" spans="1:8" x14ac:dyDescent="0.25">
      <c r="A2373" s="94">
        <v>45736</v>
      </c>
      <c r="B2373" s="95" t="str">
        <v>UN 1131</v>
      </c>
      <c r="C2373" s="80" t="str">
        <v>SILENCER ELBOW (O.E) INTER DI</v>
      </c>
      <c r="D2373" s="133">
        <v>1615</v>
      </c>
      <c r="E2373" s="80">
        <v>20</v>
      </c>
      <c r="F2373" s="80" t="str">
        <v>PCS</v>
      </c>
      <c r="G2373" s="80" t="str">
        <v>OUTWARD</v>
      </c>
      <c r="H2373" s="96" t="str">
        <v>RAKESH</v>
      </c>
    </row>
    <row r="2374" spans="1:8" x14ac:dyDescent="0.25">
      <c r="A2374" s="90">
        <v>45736</v>
      </c>
      <c r="B2374" s="91" t="str">
        <v>UN 3552</v>
      </c>
      <c r="C2374" s="92" t="str">
        <v xml:space="preserve">5551103R91 SPILL PIPE BENJO TYPE (4 CYL.) INTER DI  </v>
      </c>
      <c r="D2374" s="132">
        <v>1615</v>
      </c>
      <c r="E2374" s="92">
        <v>20</v>
      </c>
      <c r="F2374" s="92" t="str">
        <v>SET</v>
      </c>
      <c r="G2374" s="92" t="str">
        <v>OUTWARD</v>
      </c>
      <c r="H2374" s="93" t="str">
        <v>RAKESH</v>
      </c>
    </row>
    <row r="2375" spans="1:8" x14ac:dyDescent="0.25">
      <c r="A2375" s="94">
        <v>45736</v>
      </c>
      <c r="B2375" s="95" t="str">
        <v>UN 3550</v>
      </c>
      <c r="C2375" s="80" t="str">
        <v>5551104R91 SPILL PIPE BENJO TYPE INTER DI  (3 CYL.)</v>
      </c>
      <c r="D2375" s="133">
        <v>1615</v>
      </c>
      <c r="E2375" s="80">
        <v>20</v>
      </c>
      <c r="F2375" s="80" t="str">
        <v>PCS</v>
      </c>
      <c r="G2375" s="80" t="str">
        <v>OUTWARD</v>
      </c>
      <c r="H2375" s="96" t="str">
        <v>RAKESH</v>
      </c>
    </row>
    <row r="2376" spans="1:8" x14ac:dyDescent="0.25">
      <c r="A2376" s="90">
        <v>45736</v>
      </c>
      <c r="B2376" s="91" t="str">
        <v>UN 2790</v>
      </c>
      <c r="C2376" s="92" t="str">
        <v xml:space="preserve">BREAK ADJUSTING BOLT INTER  </v>
      </c>
      <c r="D2376" s="132">
        <v>1615</v>
      </c>
      <c r="E2376" s="92">
        <v>120</v>
      </c>
      <c r="F2376" s="92" t="str">
        <v>SET</v>
      </c>
      <c r="G2376" s="92" t="str">
        <v>OUTWARD</v>
      </c>
      <c r="H2376" s="93" t="str">
        <v>RAKESH</v>
      </c>
    </row>
    <row r="2377" spans="1:8" x14ac:dyDescent="0.25">
      <c r="A2377" s="94">
        <v>45736</v>
      </c>
      <c r="B2377" s="95" t="str">
        <v>UN 1796</v>
      </c>
      <c r="C2377" s="80" t="str">
        <v>GEAR PIN KIT SET OF 4 INTER</v>
      </c>
      <c r="D2377" s="133">
        <v>1615</v>
      </c>
      <c r="E2377" s="80">
        <v>100</v>
      </c>
      <c r="F2377" s="80" t="str">
        <v>SET</v>
      </c>
      <c r="G2377" s="80" t="str">
        <v>OUTWARD</v>
      </c>
      <c r="H2377" s="96" t="str">
        <v>RAKESH</v>
      </c>
    </row>
    <row r="2378" spans="1:8" x14ac:dyDescent="0.25">
      <c r="A2378" s="90">
        <v>45736</v>
      </c>
      <c r="B2378" s="91" t="str">
        <v>UN 1383</v>
      </c>
      <c r="C2378" s="92" t="str">
        <v>STAY ROD NUT INTER DI</v>
      </c>
      <c r="D2378" s="132">
        <v>1615</v>
      </c>
      <c r="E2378" s="92">
        <v>10</v>
      </c>
      <c r="F2378" s="92" t="str">
        <v>SET</v>
      </c>
      <c r="G2378" s="92" t="str">
        <v>OUTWARD</v>
      </c>
      <c r="H2378" s="93" t="str">
        <v>RAKESH</v>
      </c>
    </row>
    <row r="2379" spans="1:8" x14ac:dyDescent="0.25">
      <c r="A2379" s="94">
        <v>45736</v>
      </c>
      <c r="B2379" s="95" t="str">
        <v>UN 2781</v>
      </c>
      <c r="C2379" s="80" t="str">
        <v xml:space="preserve">AIR CLEANER CLAMP BOLT INTER  </v>
      </c>
      <c r="D2379" s="133">
        <v>1615</v>
      </c>
      <c r="E2379" s="80">
        <v>120</v>
      </c>
      <c r="F2379" s="80" t="str">
        <v>SET</v>
      </c>
      <c r="G2379" s="80" t="str">
        <v>OUTWARD</v>
      </c>
      <c r="H2379" s="96" t="str">
        <v>RAKESH</v>
      </c>
    </row>
    <row r="2380" spans="1:8" x14ac:dyDescent="0.25">
      <c r="A2380" s="90">
        <v>45736</v>
      </c>
      <c r="B2380" s="91" t="str">
        <v>UN 1838</v>
      </c>
      <c r="C2380" s="92" t="str">
        <v>COUNTER SHAFT PLATE INTER DI</v>
      </c>
      <c r="D2380" s="132">
        <v>1615</v>
      </c>
      <c r="E2380" s="92">
        <v>2</v>
      </c>
      <c r="F2380" s="92" t="str">
        <v>PCS</v>
      </c>
      <c r="G2380" s="92" t="str">
        <v>OUTWARD</v>
      </c>
      <c r="H2380" s="93" t="str">
        <v>RAKESH</v>
      </c>
    </row>
    <row r="2381" spans="1:8" x14ac:dyDescent="0.25">
      <c r="A2381" s="94">
        <v>45736</v>
      </c>
      <c r="B2381" s="95" t="str">
        <v>UN 1440</v>
      </c>
      <c r="C2381" s="80" t="str">
        <v>STARING KNUCKLE ARM RH STEEL MKM</v>
      </c>
      <c r="D2381" s="133">
        <v>1615</v>
      </c>
      <c r="E2381" s="80">
        <v>12</v>
      </c>
      <c r="F2381" s="80" t="str">
        <v>PCS</v>
      </c>
      <c r="G2381" s="80" t="str">
        <v>OUTWARD</v>
      </c>
      <c r="H2381" s="96" t="str">
        <v>RAKESH</v>
      </c>
    </row>
    <row r="2382" spans="1:8" x14ac:dyDescent="0.25">
      <c r="A2382" s="90">
        <v>45736</v>
      </c>
      <c r="B2382" s="91" t="str">
        <v>UN 2450</v>
      </c>
      <c r="C2382" s="92" t="str">
        <v xml:space="preserve">POSITION CONTROL TUBE SINGLE CAN INTER DI  </v>
      </c>
      <c r="D2382" s="132">
        <v>1615</v>
      </c>
      <c r="E2382" s="92">
        <v>60</v>
      </c>
      <c r="F2382" s="92" t="str">
        <v>PCS</v>
      </c>
      <c r="G2382" s="92" t="str">
        <v>OUTWARD</v>
      </c>
      <c r="H2382" s="93" t="str">
        <v>RAKESH</v>
      </c>
    </row>
    <row r="2383" spans="1:8" x14ac:dyDescent="0.25">
      <c r="A2383" s="94">
        <v>45736</v>
      </c>
      <c r="B2383" s="95" t="str">
        <v>DS 679</v>
      </c>
      <c r="C2383" s="80" t="str">
        <v xml:space="preserve"> REAR AXLE SWARAJ 735 SMALL PLATE 17 T. 6211-6212</v>
      </c>
      <c r="D2383" s="133">
        <v>1616</v>
      </c>
      <c r="E2383" s="80">
        <v>2</v>
      </c>
      <c r="F2383" s="80" t="str">
        <v>PCS</v>
      </c>
      <c r="G2383" s="80" t="str">
        <v>OUTWARD</v>
      </c>
      <c r="H2383" s="96" t="str">
        <v>RAKESH</v>
      </c>
    </row>
    <row r="2384" spans="1:8" x14ac:dyDescent="0.25">
      <c r="A2384" s="90">
        <v>45736</v>
      </c>
      <c r="B2384" s="91" t="str">
        <v>DS 680</v>
      </c>
      <c r="C2384" s="92" t="str">
        <v xml:space="preserve"> REAR AXLE SWARAJ 735 (17 T) 32211-32212 TRB SMALL PLATE</v>
      </c>
      <c r="D2384" s="132">
        <v>1616</v>
      </c>
      <c r="E2384" s="92">
        <v>2</v>
      </c>
      <c r="F2384" s="92" t="str">
        <v>PCS</v>
      </c>
      <c r="G2384" s="92" t="str">
        <v>OUTWARD</v>
      </c>
      <c r="H2384" s="93" t="str">
        <v>RAKESH</v>
      </c>
    </row>
    <row r="2385" spans="1:8" x14ac:dyDescent="0.25">
      <c r="A2385" s="94">
        <v>45736</v>
      </c>
      <c r="B2385" s="95" t="str">
        <v>DS 156</v>
      </c>
      <c r="C2385" s="80" t="str">
        <v xml:space="preserve"> REAR AXLE INTER SMALL PLATE 13 T.</v>
      </c>
      <c r="D2385" s="133">
        <v>1616</v>
      </c>
      <c r="E2385" s="80">
        <v>2</v>
      </c>
      <c r="F2385" s="80" t="str">
        <v>PCS</v>
      </c>
      <c r="G2385" s="80" t="str">
        <v>OUTWARD</v>
      </c>
      <c r="H2385" s="96" t="str">
        <v>RAKESH</v>
      </c>
    </row>
    <row r="2386" spans="1:8" x14ac:dyDescent="0.25">
      <c r="A2386" s="90">
        <v>45736</v>
      </c>
      <c r="B2386" s="91" t="str">
        <v>UN 1327</v>
      </c>
      <c r="C2386" s="92" t="str">
        <v>WATER BODY TUBE INTER DI</v>
      </c>
      <c r="D2386" s="132">
        <v>1616</v>
      </c>
      <c r="E2386" s="92">
        <v>24</v>
      </c>
      <c r="F2386" s="92" t="str">
        <v>PCS</v>
      </c>
      <c r="G2386" s="92" t="str">
        <v>OUTWARD</v>
      </c>
      <c r="H2386" s="93" t="str">
        <v>RAKESH</v>
      </c>
    </row>
    <row r="2387" spans="1:8" x14ac:dyDescent="0.25">
      <c r="A2387" s="94">
        <v>45736</v>
      </c>
      <c r="B2387" s="95" t="str">
        <v>UN 1323</v>
      </c>
      <c r="C2387" s="80" t="str">
        <v>WATER BODY CHUKNUT INTER DI</v>
      </c>
      <c r="D2387" s="133">
        <v>1616</v>
      </c>
      <c r="E2387" s="80">
        <v>6</v>
      </c>
      <c r="F2387" s="80" t="str">
        <v>PCS</v>
      </c>
      <c r="G2387" s="80" t="str">
        <v>OUTWARD</v>
      </c>
      <c r="H2387" s="96" t="str">
        <v>RAKESH</v>
      </c>
    </row>
    <row r="2388" spans="1:8" x14ac:dyDescent="0.25">
      <c r="A2388" s="90">
        <v>45736</v>
      </c>
      <c r="B2388" s="91" t="str">
        <v>UN 2449</v>
      </c>
      <c r="C2388" s="92" t="str">
        <v xml:space="preserve">HYDRAULIC QUADRANT BRACKET INTER DI  </v>
      </c>
      <c r="D2388" s="132">
        <v>1616</v>
      </c>
      <c r="E2388" s="92">
        <v>1</v>
      </c>
      <c r="F2388" s="92" t="str">
        <v>PCS</v>
      </c>
      <c r="G2388" s="92" t="str">
        <v>OUTWARD</v>
      </c>
      <c r="H2388" s="93" t="str">
        <v>RAKESH</v>
      </c>
    </row>
    <row r="2389" spans="1:8" x14ac:dyDescent="0.25">
      <c r="A2389" s="94">
        <v>45736</v>
      </c>
      <c r="B2389" s="95" t="str">
        <v>UN 2391</v>
      </c>
      <c r="C2389" s="80" t="str">
        <v xml:space="preserve">HYDRAULIC PRESSURE PIPE (3 CYL.) MKM  </v>
      </c>
      <c r="D2389" s="133">
        <v>1616</v>
      </c>
      <c r="E2389" s="80">
        <v>12</v>
      </c>
      <c r="F2389" s="80" t="str">
        <v>PCS</v>
      </c>
      <c r="G2389" s="80" t="str">
        <v>OUTWARD</v>
      </c>
      <c r="H2389" s="96" t="str">
        <v>RAKESH</v>
      </c>
    </row>
    <row r="2390" spans="1:8" x14ac:dyDescent="0.25">
      <c r="A2390" s="90">
        <v>45736</v>
      </c>
      <c r="B2390" s="91" t="str">
        <v>UN 2384</v>
      </c>
      <c r="C2390" s="92" t="str">
        <v xml:space="preserve">HYDRAULIC PRESSURE PIPE (3 CYL.) TURBO  </v>
      </c>
      <c r="D2390" s="132">
        <v>1616</v>
      </c>
      <c r="E2390" s="92">
        <v>12</v>
      </c>
      <c r="F2390" s="92" t="str">
        <v>PCS</v>
      </c>
      <c r="G2390" s="92" t="str">
        <v>OUTWARD</v>
      </c>
      <c r="H2390" s="93" t="str">
        <v>RAKESH</v>
      </c>
    </row>
    <row r="2391" spans="1:8" x14ac:dyDescent="0.25">
      <c r="A2391" s="94">
        <v>45736</v>
      </c>
      <c r="B2391" s="95" t="str">
        <v>UN 1958</v>
      </c>
      <c r="C2391" s="80" t="str">
        <v>HAND BREAK CABLE W/KNOB YUVO</v>
      </c>
      <c r="D2391" s="133">
        <v>1616</v>
      </c>
      <c r="E2391" s="80">
        <v>6</v>
      </c>
      <c r="F2391" s="80" t="str">
        <v>PCS</v>
      </c>
      <c r="G2391" s="80" t="str">
        <v>OUTWARD</v>
      </c>
      <c r="H2391" s="96" t="str">
        <v>RAKESH</v>
      </c>
    </row>
    <row r="2392" spans="1:8" x14ac:dyDescent="0.25">
      <c r="A2392" s="90">
        <v>45736</v>
      </c>
      <c r="B2392" s="91" t="str">
        <v>UN 3433</v>
      </c>
      <c r="C2392" s="92" t="str">
        <v xml:space="preserve">COOLANT BOTTLE PIPE (SET OF 2) EPDM INTER DI  </v>
      </c>
      <c r="D2392" s="132">
        <v>1616</v>
      </c>
      <c r="E2392" s="92">
        <v>20</v>
      </c>
      <c r="F2392" s="92" t="str">
        <v>PCS</v>
      </c>
      <c r="G2392" s="92" t="str">
        <v>OUTWARD</v>
      </c>
      <c r="H2392" s="93" t="str">
        <v>RAKESH</v>
      </c>
    </row>
    <row r="2393" spans="1:8" x14ac:dyDescent="0.25">
      <c r="A2393" s="94">
        <v>45736</v>
      </c>
      <c r="B2393" s="95" t="str">
        <v>UN 3426 A</v>
      </c>
      <c r="C2393" s="80" t="str">
        <v xml:space="preserve">COOLANT BOTTLE THREAD TYPE TURBO  </v>
      </c>
      <c r="D2393" s="133">
        <v>1616</v>
      </c>
      <c r="E2393" s="80">
        <v>20</v>
      </c>
      <c r="F2393" s="80" t="str">
        <v>PCS</v>
      </c>
      <c r="G2393" s="80" t="str">
        <v>OUTWARD</v>
      </c>
      <c r="H2393" s="96" t="str">
        <v>RAKESH</v>
      </c>
    </row>
    <row r="2394" spans="1:8" x14ac:dyDescent="0.25">
      <c r="A2394" s="90">
        <v>45736</v>
      </c>
      <c r="B2394" s="91" t="str">
        <v>UN 1993</v>
      </c>
      <c r="C2394" s="92" t="str">
        <v>BREAK PATTI SET NST</v>
      </c>
      <c r="D2394" s="132">
        <v>1616</v>
      </c>
      <c r="E2394" s="92">
        <v>50</v>
      </c>
      <c r="F2394" s="92" t="str">
        <v>PCS</v>
      </c>
      <c r="G2394" s="92" t="str">
        <v>OUTWARD</v>
      </c>
      <c r="H2394" s="93" t="str">
        <v>RAKESH</v>
      </c>
    </row>
    <row r="2395" spans="1:8" x14ac:dyDescent="0.25">
      <c r="A2395" s="94">
        <v>45736</v>
      </c>
      <c r="B2395" s="95" t="str">
        <v>UN 3677</v>
      </c>
      <c r="C2395" s="80" t="str">
        <v xml:space="preserve"> BREAK DISC ACTUATING ASSEMBLY MKM 6.5" </v>
      </c>
      <c r="D2395" s="133">
        <v>1616</v>
      </c>
      <c r="E2395" s="80">
        <v>10</v>
      </c>
      <c r="F2395" s="80" t="str">
        <v>PCS</v>
      </c>
      <c r="G2395" s="80" t="str">
        <v>OUTWARD</v>
      </c>
      <c r="H2395" s="96" t="str">
        <v>RAKESH</v>
      </c>
    </row>
    <row r="2396" spans="1:8" x14ac:dyDescent="0.25">
      <c r="A2396" s="90">
        <v>45736</v>
      </c>
      <c r="B2396" s="91" t="str">
        <v>UN 3408</v>
      </c>
      <c r="C2396" s="92" t="str">
        <v xml:space="preserve">BATTERY BOX MKM N/M (SMALL)  </v>
      </c>
      <c r="D2396" s="132">
        <v>1616</v>
      </c>
      <c r="E2396" s="92">
        <v>3</v>
      </c>
      <c r="F2396" s="92" t="str">
        <v>SET</v>
      </c>
      <c r="G2396" s="92" t="str">
        <v>OUTWARD</v>
      </c>
      <c r="H2396" s="93" t="str">
        <v>RAKESH</v>
      </c>
    </row>
    <row r="2397" spans="1:8" x14ac:dyDescent="0.25">
      <c r="A2397" s="94">
        <v>45736</v>
      </c>
      <c r="B2397" s="95" t="str">
        <v>UN 3409 A</v>
      </c>
      <c r="C2397" s="80" t="str">
        <v xml:space="preserve">BATTERY BOX MKM (OIB)  </v>
      </c>
      <c r="D2397" s="133">
        <v>1616</v>
      </c>
      <c r="E2397" s="80">
        <v>5</v>
      </c>
      <c r="F2397" s="80" t="str">
        <v>PCS</v>
      </c>
      <c r="G2397" s="80" t="str">
        <v>OUTWARD</v>
      </c>
      <c r="H2397" s="96" t="str">
        <v>RAKESH</v>
      </c>
    </row>
    <row r="2398" spans="1:8" x14ac:dyDescent="0.25">
      <c r="A2398" s="90">
        <v>45736</v>
      </c>
      <c r="B2398" s="91" t="str">
        <v>DS 155</v>
      </c>
      <c r="C2398" s="92" t="str">
        <v xml:space="preserve"> REAR AXLE MKM BIG PLATE 18 TEETH 6312/6213</v>
      </c>
      <c r="D2398" s="132">
        <v>1617</v>
      </c>
      <c r="E2398" s="92">
        <v>1</v>
      </c>
      <c r="F2398" s="92" t="str">
        <v>SET</v>
      </c>
      <c r="G2398" s="92" t="str">
        <v>OUTWARD</v>
      </c>
      <c r="H2398" s="93" t="str">
        <v>RAKESH</v>
      </c>
    </row>
    <row r="2399" spans="1:8" x14ac:dyDescent="0.25">
      <c r="A2399" s="94">
        <v>45736</v>
      </c>
      <c r="B2399" s="95" t="str">
        <v>UN 3466</v>
      </c>
      <c r="C2399" s="80" t="str">
        <v xml:space="preserve">BATTERY BOX COVER (BIG) INTER  </v>
      </c>
      <c r="D2399" s="133">
        <v>1617</v>
      </c>
      <c r="E2399" s="80">
        <v>4</v>
      </c>
      <c r="F2399" s="80" t="str">
        <v>SET</v>
      </c>
      <c r="G2399" s="80" t="str">
        <v>OUTWARD</v>
      </c>
      <c r="H2399" s="96" t="str">
        <v>RAKESH</v>
      </c>
    </row>
    <row r="2400" spans="1:8" x14ac:dyDescent="0.25">
      <c r="A2400" s="90">
        <v>45736</v>
      </c>
      <c r="B2400" s="91" t="str">
        <v>UN 2880</v>
      </c>
      <c r="C2400" s="92" t="str">
        <v xml:space="preserve">R PIN SMALL INTER  </v>
      </c>
      <c r="D2400" s="132">
        <v>1617</v>
      </c>
      <c r="E2400" s="92">
        <v>2500</v>
      </c>
      <c r="F2400" s="92" t="str">
        <v>PCS</v>
      </c>
      <c r="G2400" s="92" t="str">
        <v>OUTWARD</v>
      </c>
      <c r="H2400" s="93" t="str">
        <v>RAKESH</v>
      </c>
    </row>
    <row r="2401" spans="1:8" x14ac:dyDescent="0.25">
      <c r="A2401" s="94">
        <v>45736</v>
      </c>
      <c r="B2401" s="95" t="str">
        <v>UN 1950</v>
      </c>
      <c r="C2401" s="80" t="str">
        <v>HAND BREAK WIRE NST</v>
      </c>
      <c r="D2401" s="133">
        <v>1617</v>
      </c>
      <c r="E2401" s="80">
        <v>60</v>
      </c>
      <c r="F2401" s="80" t="str">
        <v>PCS</v>
      </c>
      <c r="G2401" s="80" t="str">
        <v>OUTWARD</v>
      </c>
      <c r="H2401" s="96" t="str">
        <v>RAKESH</v>
      </c>
    </row>
    <row r="2402" spans="1:8" x14ac:dyDescent="0.25">
      <c r="A2402" s="90">
        <v>45736</v>
      </c>
      <c r="B2402" s="91" t="str">
        <v>601AD00007C</v>
      </c>
      <c r="C2402" s="92" t="str">
        <v>HYD PUMP J.D 5310 W/BRACKET (20CC + 12CC)</v>
      </c>
      <c r="D2402" s="132">
        <v>1617</v>
      </c>
      <c r="E2402" s="92">
        <v>2</v>
      </c>
      <c r="F2402" s="92" t="str">
        <v>SET</v>
      </c>
      <c r="G2402" s="92" t="str">
        <v>OUTWARD</v>
      </c>
      <c r="H2402" s="93" t="str">
        <v>RAKESH</v>
      </c>
    </row>
    <row r="2403" spans="1:8" x14ac:dyDescent="0.25">
      <c r="A2403" s="94">
        <v>45736</v>
      </c>
      <c r="B2403" s="95" t="str">
        <v>R983100866</v>
      </c>
      <c r="C2403" s="80" t="str">
        <v>HYD PUMP EICHER 480/485WATER COOL12CC</v>
      </c>
      <c r="D2403" s="133">
        <v>1617</v>
      </c>
      <c r="E2403" s="80">
        <v>8</v>
      </c>
      <c r="F2403" s="80" t="str">
        <v>PCS</v>
      </c>
      <c r="G2403" s="80" t="str">
        <v>OUTWARD</v>
      </c>
      <c r="H2403" s="96" t="str">
        <v>RAKESH</v>
      </c>
    </row>
    <row r="2404" spans="1:8" x14ac:dyDescent="0.25">
      <c r="A2404" s="90">
        <v>45736</v>
      </c>
      <c r="B2404" s="91" t="str">
        <v>R983032352</v>
      </c>
      <c r="C2404" s="92" t="str">
        <v>HYD PUMP FT45/55 12CC</v>
      </c>
      <c r="D2404" s="132">
        <v>1617</v>
      </c>
      <c r="E2404" s="92">
        <v>8</v>
      </c>
      <c r="F2404" s="92" t="str">
        <v>PCS</v>
      </c>
      <c r="G2404" s="92" t="str">
        <v>OUTWARD</v>
      </c>
      <c r="H2404" s="93" t="str">
        <v>RAKESH</v>
      </c>
    </row>
    <row r="2405" spans="1:8" x14ac:dyDescent="0.25">
      <c r="A2405" s="94">
        <v>45736</v>
      </c>
      <c r="B2405" s="95" t="str">
        <v>R983020977</v>
      </c>
      <c r="C2405" s="80" t="str">
        <v>HYD. PUMP MAHINDRA 14 CC</v>
      </c>
      <c r="D2405" s="133">
        <v>1617</v>
      </c>
      <c r="E2405" s="80">
        <v>8</v>
      </c>
      <c r="F2405" s="80" t="str">
        <v>PCS</v>
      </c>
      <c r="G2405" s="80" t="str">
        <v>OUTWARD</v>
      </c>
      <c r="H2405" s="96" t="str">
        <v>RAKESH</v>
      </c>
    </row>
    <row r="2406" spans="1:8" x14ac:dyDescent="0.25">
      <c r="A2406" s="90">
        <v>45736</v>
      </c>
      <c r="B2406" s="91" t="str">
        <v>1P 4044 CTMMB</v>
      </c>
      <c r="C2406" s="92" t="str">
        <v>HYD PUMP MAHINDRA SINGLE</v>
      </c>
      <c r="D2406" s="132">
        <v>1617</v>
      </c>
      <c r="E2406" s="92">
        <v>5</v>
      </c>
      <c r="F2406" s="92" t="str">
        <v>PCS</v>
      </c>
      <c r="G2406" s="92" t="str">
        <v>OUTWARD</v>
      </c>
      <c r="H2406" s="93" t="str">
        <v>RAKESH</v>
      </c>
    </row>
    <row r="2407" spans="1:8" x14ac:dyDescent="0.25">
      <c r="A2407" s="94">
        <v>45736</v>
      </c>
      <c r="B2407" s="95" t="str">
        <v>R983032376</v>
      </c>
      <c r="C2407" s="80" t="str">
        <v>HYD. PUMP SONALIKA 12CC</v>
      </c>
      <c r="D2407" s="133">
        <v>1617</v>
      </c>
      <c r="E2407" s="80">
        <v>2</v>
      </c>
      <c r="F2407" s="80" t="str">
        <v>PCS</v>
      </c>
      <c r="G2407" s="80" t="str">
        <v>OUTWARD</v>
      </c>
      <c r="H2407" s="96" t="str">
        <v>RAKESH</v>
      </c>
    </row>
    <row r="2408" spans="1:8" x14ac:dyDescent="0.25">
      <c r="A2408" s="90">
        <v>45736</v>
      </c>
      <c r="B2408" s="91" t="str">
        <v>R983067922</v>
      </c>
      <c r="C2408" s="92" t="str">
        <v>HYD.PUMP SWARAJ PTL14CC (POWER STG)</v>
      </c>
      <c r="D2408" s="132">
        <v>1617</v>
      </c>
      <c r="E2408" s="92">
        <v>2</v>
      </c>
      <c r="F2408" s="92" t="str">
        <v>PCS</v>
      </c>
      <c r="G2408" s="92" t="str">
        <v>OUTWARD</v>
      </c>
      <c r="H2408" s="93" t="str">
        <v>RAKESH</v>
      </c>
    </row>
    <row r="2409" spans="1:8" x14ac:dyDescent="0.25">
      <c r="A2409" s="94">
        <v>45736</v>
      </c>
      <c r="B2409" s="95" t="str">
        <v>UN 1905</v>
      </c>
      <c r="C2409" s="80" t="str">
        <v>REAR AXLE HOUSING LH INTER</v>
      </c>
      <c r="D2409" s="133">
        <v>1617</v>
      </c>
      <c r="E2409" s="80">
        <v>2</v>
      </c>
      <c r="F2409" s="80" t="str">
        <v>PCS</v>
      </c>
      <c r="G2409" s="80" t="str">
        <v>OUTWARD</v>
      </c>
      <c r="H2409" s="96" t="str">
        <v>RAKESH</v>
      </c>
    </row>
    <row r="2410" spans="1:8" x14ac:dyDescent="0.25">
      <c r="A2410" s="90">
        <v>45736</v>
      </c>
      <c r="B2410" s="91" t="str">
        <v>UN 2449</v>
      </c>
      <c r="C2410" s="92" t="str">
        <v xml:space="preserve">HYDRAULIC QUADRANT BRACKET INTER DI  </v>
      </c>
      <c r="D2410" s="132">
        <v>1623</v>
      </c>
      <c r="E2410" s="92">
        <v>2</v>
      </c>
      <c r="F2410" s="92" t="str">
        <v>SET</v>
      </c>
      <c r="G2410" s="92" t="str">
        <v>OUTWARD</v>
      </c>
      <c r="H2410" s="93" t="str">
        <v>SHOP</v>
      </c>
    </row>
    <row r="2411" spans="1:8" x14ac:dyDescent="0.25">
      <c r="A2411" s="94">
        <v>45736</v>
      </c>
      <c r="B2411" s="95" t="str">
        <v>UN 3323</v>
      </c>
      <c r="C2411" s="80" t="str">
        <v xml:space="preserve">HYDRAULIC FIBER WASHER INTER  </v>
      </c>
      <c r="D2411" s="133">
        <v>1623</v>
      </c>
      <c r="E2411" s="80">
        <v>72</v>
      </c>
      <c r="F2411" s="80" t="str">
        <v>PCS</v>
      </c>
      <c r="G2411" s="80" t="str">
        <v>OUTWARD</v>
      </c>
      <c r="H2411" s="96" t="str">
        <v>SHOP</v>
      </c>
    </row>
    <row r="2412" spans="1:8" x14ac:dyDescent="0.25">
      <c r="A2412" s="90">
        <v>45736</v>
      </c>
      <c r="B2412" s="91" t="str">
        <v>UN 1144 A</v>
      </c>
      <c r="C2412" s="92" t="str">
        <v>AIR CLEANER ASSEMBLY (O.E) INTER DI</v>
      </c>
      <c r="D2412" s="132">
        <v>1623</v>
      </c>
      <c r="E2412" s="92">
        <v>1</v>
      </c>
      <c r="F2412" s="92" t="str">
        <v>PCS</v>
      </c>
      <c r="G2412" s="92" t="str">
        <v>OUTWARD</v>
      </c>
      <c r="H2412" s="93" t="str">
        <v>SHOP</v>
      </c>
    </row>
    <row r="2413" spans="1:8" x14ac:dyDescent="0.25">
      <c r="A2413" s="94">
        <v>45736</v>
      </c>
      <c r="B2413" s="95" t="str">
        <v>UN 2321</v>
      </c>
      <c r="C2413" s="80" t="str">
        <v>DIFFERENTIAL GEAR KIT (SET OF 6)   ARJUN NOVO</v>
      </c>
      <c r="D2413" s="133">
        <v>1623</v>
      </c>
      <c r="E2413" s="80">
        <v>2</v>
      </c>
      <c r="F2413" s="80" t="str">
        <v>PCS</v>
      </c>
      <c r="G2413" s="80" t="str">
        <v>OUTWARD</v>
      </c>
      <c r="H2413" s="96" t="str">
        <v>SHOP</v>
      </c>
    </row>
    <row r="2414" spans="1:8" x14ac:dyDescent="0.25">
      <c r="A2414" s="90">
        <v>45736</v>
      </c>
      <c r="B2414" s="91" t="str">
        <v>UN 2943</v>
      </c>
      <c r="C2414" s="92" t="str">
        <v xml:space="preserve">BONNET BEEDING EPDM INTER DI  </v>
      </c>
      <c r="D2414" s="132">
        <v>1623</v>
      </c>
      <c r="E2414" s="92">
        <v>17</v>
      </c>
      <c r="F2414" s="92" t="str">
        <v>PCS</v>
      </c>
      <c r="G2414" s="92" t="str">
        <v>OUTWARD</v>
      </c>
      <c r="H2414" s="93" t="str">
        <v>SHOP</v>
      </c>
    </row>
    <row r="2415" spans="1:8" x14ac:dyDescent="0.25">
      <c r="A2415" s="94">
        <v>45736</v>
      </c>
      <c r="B2415" s="95">
        <v>4330349100</v>
      </c>
      <c r="C2415" s="80" t="str">
        <v>CLUTCH LEVER KIT D/C BUSH TYPE SK</v>
      </c>
      <c r="D2415" s="133">
        <v>1623</v>
      </c>
      <c r="E2415" s="80">
        <v>7</v>
      </c>
      <c r="F2415" s="80" t="str">
        <v>PCS</v>
      </c>
      <c r="G2415" s="80" t="str">
        <v>OUTWARD</v>
      </c>
      <c r="H2415" s="96" t="str">
        <v>SHOP</v>
      </c>
    </row>
    <row r="2416" spans="1:8" x14ac:dyDescent="0.25">
      <c r="A2416" s="90">
        <v>45736</v>
      </c>
      <c r="B2416" s="91" t="str">
        <v>ARSK5123</v>
      </c>
      <c r="C2416" s="92" t="str">
        <v>PP ASSY FRAMTRAC-FORD 3600/3000 11"</v>
      </c>
      <c r="D2416" s="132">
        <v>1623</v>
      </c>
      <c r="E2416" s="92">
        <v>1</v>
      </c>
      <c r="F2416" s="92" t="str">
        <v>PCS</v>
      </c>
      <c r="G2416" s="92" t="str">
        <v>OUTWARD</v>
      </c>
      <c r="H2416" s="93" t="str">
        <v>SHOP</v>
      </c>
    </row>
    <row r="2417" spans="1:8" x14ac:dyDescent="0.25">
      <c r="A2417" s="94">
        <v>45736</v>
      </c>
      <c r="B2417" s="95" t="str">
        <v>UN 3585</v>
      </c>
      <c r="C2417" s="80" t="str">
        <v xml:space="preserve">6003188B92 PIPE FILTER TO FIP INTER DI  </v>
      </c>
      <c r="D2417" s="133">
        <v>1623</v>
      </c>
      <c r="E2417" s="80">
        <v>30</v>
      </c>
      <c r="F2417" s="80" t="str">
        <v>PCS</v>
      </c>
      <c r="G2417" s="80" t="str">
        <v>OUTWARD</v>
      </c>
      <c r="H2417" s="96" t="str">
        <v>SHOP</v>
      </c>
    </row>
    <row r="2418" spans="1:8" x14ac:dyDescent="0.25">
      <c r="A2418" s="90">
        <v>45736</v>
      </c>
      <c r="B2418" s="91" t="str">
        <v>UN 1123</v>
      </c>
      <c r="C2418" s="92" t="str">
        <v>EXHAUST MANIFOLD 3 CYL. NST</v>
      </c>
      <c r="D2418" s="132">
        <v>1623</v>
      </c>
      <c r="E2418" s="92">
        <v>6</v>
      </c>
      <c r="F2418" s="92" t="str">
        <v>PCS</v>
      </c>
      <c r="G2418" s="92" t="str">
        <v>OUTWARD</v>
      </c>
      <c r="H2418" s="93" t="str">
        <v>SHOP</v>
      </c>
    </row>
    <row r="2419" spans="1:8" x14ac:dyDescent="0.25">
      <c r="A2419" s="94">
        <v>45736</v>
      </c>
      <c r="B2419" s="95" t="str">
        <v>R1100120</v>
      </c>
      <c r="C2419" s="80" t="str">
        <v>PRESSURE PLATE ASSY M.M 434/444 DI</v>
      </c>
      <c r="D2419" s="133">
        <v>1623</v>
      </c>
      <c r="E2419" s="80">
        <v>1</v>
      </c>
      <c r="F2419" s="80" t="str">
        <v>PCS</v>
      </c>
      <c r="G2419" s="80" t="str">
        <v>OUTWARD</v>
      </c>
      <c r="H2419" s="96" t="str">
        <v>SHOP</v>
      </c>
    </row>
    <row r="2420" spans="1:8" x14ac:dyDescent="0.25">
      <c r="A2420" s="90">
        <v>45736</v>
      </c>
      <c r="B2420" s="91">
        <v>1280354100</v>
      </c>
      <c r="C2420" s="92" t="str">
        <v>PRESSURE PLATE ASSY SW D/F</v>
      </c>
      <c r="D2420" s="132">
        <v>1623</v>
      </c>
      <c r="E2420" s="92">
        <v>2</v>
      </c>
      <c r="F2420" s="92" t="str">
        <v>PCS</v>
      </c>
      <c r="G2420" s="92" t="str">
        <v>OUTWARD</v>
      </c>
      <c r="H2420" s="93" t="str">
        <v>SHOP</v>
      </c>
    </row>
    <row r="2421" spans="1:8" x14ac:dyDescent="0.25">
      <c r="A2421" s="94">
        <v>45736</v>
      </c>
      <c r="B2421" s="95" t="str">
        <v>UN 2381</v>
      </c>
      <c r="C2421" s="80" t="str">
        <v xml:space="preserve">HYDRAULIC PRESSURE PIPE (4 CYL.) INTER DI  </v>
      </c>
      <c r="D2421" s="133">
        <v>1623</v>
      </c>
      <c r="E2421" s="80">
        <v>5</v>
      </c>
      <c r="F2421" s="80" t="str">
        <v>PCS</v>
      </c>
      <c r="G2421" s="80" t="str">
        <v>OUTWARD</v>
      </c>
      <c r="H2421" s="96" t="str">
        <v>SHOP</v>
      </c>
    </row>
    <row r="2422" spans="1:8" x14ac:dyDescent="0.25">
      <c r="A2422" s="90">
        <v>45736</v>
      </c>
      <c r="B2422" s="91" t="str">
        <v>R1100551</v>
      </c>
      <c r="C2422" s="92" t="str">
        <v>P.P ASSY EICHER 485 11" D/F TYPE</v>
      </c>
      <c r="D2422" s="132">
        <v>1622</v>
      </c>
      <c r="E2422" s="92">
        <v>2</v>
      </c>
      <c r="F2422" s="92" t="str">
        <v>SET</v>
      </c>
      <c r="G2422" s="92" t="str">
        <v>OUTWARD</v>
      </c>
      <c r="H2422" s="93" t="str">
        <v>RAM KUMAR</v>
      </c>
    </row>
    <row r="2423" spans="1:8" x14ac:dyDescent="0.25">
      <c r="A2423" s="94">
        <v>45736</v>
      </c>
      <c r="B2423" s="95" t="str">
        <v>R11143</v>
      </c>
      <c r="C2423" s="80" t="str">
        <v>CLUTCH PLATE EICHER D/F TYPE N/A</v>
      </c>
      <c r="D2423" s="133">
        <v>1622</v>
      </c>
      <c r="E2423" s="80">
        <v>2</v>
      </c>
      <c r="F2423" s="80" t="str">
        <v>PCS</v>
      </c>
      <c r="G2423" s="80" t="str">
        <v>OUTWARD</v>
      </c>
      <c r="H2423" s="96" t="str">
        <v>RAM KUMAR</v>
      </c>
    </row>
    <row r="2424" spans="1:8" x14ac:dyDescent="0.25">
      <c r="A2424" s="90">
        <v>45736</v>
      </c>
      <c r="B2424" s="91">
        <v>3280820100</v>
      </c>
      <c r="C2424" s="92" t="str">
        <v>CLUTCH PLATE SK / SW 4 FAN (CUT PAD)</v>
      </c>
      <c r="D2424" s="132">
        <v>1622</v>
      </c>
      <c r="E2424" s="92">
        <v>4</v>
      </c>
      <c r="F2424" s="92" t="str">
        <v>PCS</v>
      </c>
      <c r="G2424" s="92" t="str">
        <v>OUTWARD</v>
      </c>
      <c r="H2424" s="93" t="str">
        <v>RAM KUMAR</v>
      </c>
    </row>
    <row r="2425" spans="1:8" x14ac:dyDescent="0.25">
      <c r="A2425" s="94">
        <v>45736</v>
      </c>
      <c r="B2425" s="95">
        <v>3280532100</v>
      </c>
      <c r="C2425" s="80" t="str">
        <v>CLUTCH PLATE J.D 13T. PTO (TIKONA)</v>
      </c>
      <c r="D2425" s="133">
        <v>1622</v>
      </c>
      <c r="E2425" s="80">
        <v>3</v>
      </c>
      <c r="F2425" s="80" t="str">
        <v>PCS</v>
      </c>
      <c r="G2425" s="80" t="str">
        <v>OUTWARD</v>
      </c>
      <c r="H2425" s="96" t="str">
        <v>RAM KUMAR</v>
      </c>
    </row>
    <row r="2426" spans="1:8" x14ac:dyDescent="0.25">
      <c r="A2426" s="90">
        <v>45736</v>
      </c>
      <c r="B2426" s="91" t="str">
        <v>GK 1190/UN 010</v>
      </c>
      <c r="C2426" s="92" t="str">
        <v>FLY WHEEL RING JOHN DEERE  142 TEETH</v>
      </c>
      <c r="D2426" s="132">
        <v>1622</v>
      </c>
      <c r="E2426" s="92">
        <v>1</v>
      </c>
      <c r="F2426" s="92" t="str">
        <v>PCS</v>
      </c>
      <c r="G2426" s="92" t="str">
        <v>OUTWARD</v>
      </c>
      <c r="H2426" s="93" t="str">
        <v>RAM KUMAR</v>
      </c>
    </row>
    <row r="2427" spans="1:8" x14ac:dyDescent="0.25">
      <c r="A2427" s="94">
        <v>45736</v>
      </c>
      <c r="B2427" s="95" t="str">
        <v>UN 1746</v>
      </c>
      <c r="C2427" s="80" t="str">
        <v>CLUTCH CONVERSION ASSY INTER DI</v>
      </c>
      <c r="D2427" s="133">
        <v>1622</v>
      </c>
      <c r="E2427" s="80">
        <v>1</v>
      </c>
      <c r="F2427" s="80" t="str">
        <v>PCS</v>
      </c>
      <c r="G2427" s="80" t="str">
        <v>OUTWARD</v>
      </c>
      <c r="H2427" s="96" t="str">
        <v>RAM KUMAR</v>
      </c>
    </row>
    <row r="2428" spans="1:8" x14ac:dyDescent="0.25">
      <c r="A2428" s="90">
        <v>45736</v>
      </c>
      <c r="B2428" s="91" t="str">
        <v>UN 2334</v>
      </c>
      <c r="C2428" s="92" t="str">
        <v>GEAR SLIDING 1st &amp; REV SPEED BIG COLLAR 52 TEETH SARPANCH</v>
      </c>
      <c r="D2428" s="132">
        <v>1622</v>
      </c>
      <c r="E2428" s="92">
        <v>2</v>
      </c>
      <c r="F2428" s="92" t="str">
        <v>PCS</v>
      </c>
      <c r="G2428" s="92" t="str">
        <v>OUTWARD</v>
      </c>
      <c r="H2428" s="93" t="str">
        <v>RAM KUMAR</v>
      </c>
    </row>
    <row r="2429" spans="1:8" x14ac:dyDescent="0.25">
      <c r="A2429" s="94">
        <v>45736</v>
      </c>
      <c r="B2429" s="95" t="str">
        <v>UN 2921</v>
      </c>
      <c r="C2429" s="80" t="str">
        <v xml:space="preserve">RADIATOR HOSE TOP EPDM INTER DI  </v>
      </c>
      <c r="D2429" s="133">
        <v>1622</v>
      </c>
      <c r="E2429" s="80">
        <v>6</v>
      </c>
      <c r="F2429" s="80" t="str">
        <v>PCS</v>
      </c>
      <c r="G2429" s="80" t="str">
        <v>OUTWARD</v>
      </c>
      <c r="H2429" s="96" t="str">
        <v>RAM KUMAR</v>
      </c>
    </row>
    <row r="2430" spans="1:8" x14ac:dyDescent="0.25">
      <c r="A2430" s="90">
        <v>45736</v>
      </c>
      <c r="B2430" s="91" t="str">
        <v>GK 977/UN 1374</v>
      </c>
      <c r="C2430" s="92" t="str">
        <v>CENTRE PIN (PATTI TYPE) NST</v>
      </c>
      <c r="D2430" s="132">
        <v>1622</v>
      </c>
      <c r="E2430" s="92">
        <v>10</v>
      </c>
      <c r="F2430" s="92" t="str">
        <v>PCS</v>
      </c>
      <c r="G2430" s="92" t="str">
        <v>OUTWARD</v>
      </c>
      <c r="H2430" s="93" t="str">
        <v>RAM KUMAR</v>
      </c>
    </row>
    <row r="2431" spans="1:8" x14ac:dyDescent="0.25">
      <c r="A2431" s="94">
        <v>45735</v>
      </c>
      <c r="B2431" s="95" t="str">
        <v>UN 1930</v>
      </c>
      <c r="C2431" s="80" t="str">
        <v>PTO COUPLING INTER DI</v>
      </c>
      <c r="D2431" s="133">
        <v>1614</v>
      </c>
      <c r="E2431" s="80">
        <v>10</v>
      </c>
      <c r="F2431" s="80" t="str">
        <v>PCS</v>
      </c>
      <c r="G2431" s="80" t="str">
        <v>OUTWARD</v>
      </c>
      <c r="H2431" s="96" t="str">
        <v>SHOP</v>
      </c>
    </row>
    <row r="2432" spans="1:8" x14ac:dyDescent="0.25">
      <c r="A2432" s="90">
        <v>45735</v>
      </c>
      <c r="B2432" s="91" t="str">
        <v>UN 3447</v>
      </c>
      <c r="C2432" s="92" t="str">
        <v xml:space="preserve">SIDE MIRROR W/O ROD INTER  </v>
      </c>
      <c r="D2432" s="132">
        <v>1614</v>
      </c>
      <c r="E2432" s="92">
        <v>10</v>
      </c>
      <c r="F2432" s="92" t="str">
        <v>PCS</v>
      </c>
      <c r="G2432" s="92" t="str">
        <v>OUTWARD</v>
      </c>
      <c r="H2432" s="93" t="str">
        <v>SHOP</v>
      </c>
    </row>
    <row r="2433" spans="1:8" x14ac:dyDescent="0.25">
      <c r="A2433" s="94">
        <v>45735</v>
      </c>
      <c r="B2433" s="95">
        <v>3280556100</v>
      </c>
      <c r="C2433" s="80" t="str">
        <v>CLUTCH PLATE ESCORTS 4 FAN</v>
      </c>
      <c r="D2433" s="133">
        <v>1614</v>
      </c>
      <c r="E2433" s="80">
        <v>4</v>
      </c>
      <c r="F2433" s="80" t="str">
        <v>PCS</v>
      </c>
      <c r="G2433" s="80" t="str">
        <v>OUTWARD</v>
      </c>
      <c r="H2433" s="96" t="str">
        <v>SHOP</v>
      </c>
    </row>
    <row r="2434" spans="1:8" x14ac:dyDescent="0.25">
      <c r="A2434" s="90">
        <v>45735</v>
      </c>
      <c r="B2434" s="91" t="str">
        <v>UN 3418</v>
      </c>
      <c r="C2434" s="92" t="str">
        <v xml:space="preserve">CHOWK CABLE (L TYPE) INTER DI  </v>
      </c>
      <c r="D2434" s="132">
        <v>1614</v>
      </c>
      <c r="E2434" s="92">
        <v>40</v>
      </c>
      <c r="F2434" s="92" t="str">
        <v>SET</v>
      </c>
      <c r="G2434" s="92" t="str">
        <v>OUTWARD</v>
      </c>
      <c r="H2434" s="93" t="str">
        <v>SHOP</v>
      </c>
    </row>
    <row r="2435" spans="1:8" x14ac:dyDescent="0.25">
      <c r="A2435" s="94">
        <v>45735</v>
      </c>
      <c r="B2435" s="95">
        <v>3280820100</v>
      </c>
      <c r="C2435" s="80" t="str">
        <v>CLUTCH PLATE SK / SW 4 FAN (CUT PAD)</v>
      </c>
      <c r="D2435" s="133">
        <v>1614</v>
      </c>
      <c r="E2435" s="80">
        <v>2</v>
      </c>
      <c r="F2435" s="80" t="str">
        <v>SET</v>
      </c>
      <c r="G2435" s="80" t="str">
        <v>OUTWARD</v>
      </c>
      <c r="H2435" s="96" t="str">
        <v>SHOP</v>
      </c>
    </row>
    <row r="2436" spans="1:8" x14ac:dyDescent="0.25">
      <c r="A2436" s="90">
        <v>45735</v>
      </c>
      <c r="B2436" s="91">
        <v>3280574100</v>
      </c>
      <c r="C2436" s="92" t="str">
        <v>CLUTCH PLATE J.D 4 FAN 19 TEETH</v>
      </c>
      <c r="D2436" s="132">
        <v>1614</v>
      </c>
      <c r="E2436" s="92">
        <v>4</v>
      </c>
      <c r="F2436" s="92" t="str">
        <v>PCS</v>
      </c>
      <c r="G2436" s="92" t="str">
        <v>OUTWARD</v>
      </c>
      <c r="H2436" s="93" t="str">
        <v>SHOP</v>
      </c>
    </row>
    <row r="2437" spans="1:8" x14ac:dyDescent="0.25">
      <c r="A2437" s="94">
        <v>45735</v>
      </c>
      <c r="B2437" s="95">
        <v>4340459100</v>
      </c>
      <c r="C2437" s="80" t="str">
        <v>DIAPHRAGM SPRING</v>
      </c>
      <c r="D2437" s="133">
        <v>1614</v>
      </c>
      <c r="E2437" s="80">
        <v>15</v>
      </c>
      <c r="F2437" s="80" t="str">
        <v>PCS</v>
      </c>
      <c r="G2437" s="80" t="str">
        <v>OUTWARD</v>
      </c>
      <c r="H2437" s="96" t="str">
        <v>SHOP</v>
      </c>
    </row>
    <row r="2438" spans="1:8" x14ac:dyDescent="0.25">
      <c r="A2438" s="90">
        <v>45735</v>
      </c>
      <c r="B2438" s="91" t="str">
        <v>UN 1160</v>
      </c>
      <c r="C2438" s="92" t="str">
        <v>AIR CLEANER MESH INTER DI</v>
      </c>
      <c r="D2438" s="132">
        <v>1614</v>
      </c>
      <c r="E2438" s="92">
        <v>10</v>
      </c>
      <c r="F2438" s="92" t="str">
        <v>PCS</v>
      </c>
      <c r="G2438" s="92" t="str">
        <v>OUTWARD</v>
      </c>
      <c r="H2438" s="93" t="str">
        <v>SHOP</v>
      </c>
    </row>
    <row r="2439" spans="1:8" x14ac:dyDescent="0.25">
      <c r="A2439" s="94">
        <v>45735</v>
      </c>
      <c r="B2439" s="95">
        <v>6283398090</v>
      </c>
      <c r="C2439" s="80" t="str">
        <v>P.P ASSY W/CLUTCH PLATE SARPANCH</v>
      </c>
      <c r="D2439" s="133">
        <v>1614</v>
      </c>
      <c r="E2439" s="80">
        <v>2</v>
      </c>
      <c r="F2439" s="80" t="str">
        <v>PCS</v>
      </c>
      <c r="G2439" s="80" t="str">
        <v>OUTWARD</v>
      </c>
      <c r="H2439" s="96" t="str">
        <v>SHOP</v>
      </c>
    </row>
    <row r="2440" spans="1:8" x14ac:dyDescent="0.25">
      <c r="A2440" s="90">
        <v>45735</v>
      </c>
      <c r="B2440" s="91" t="str">
        <v>UN 1478</v>
      </c>
      <c r="C2440" s="92" t="str">
        <v>DIESEL TANK CAP INTER</v>
      </c>
      <c r="D2440" s="132">
        <v>1614</v>
      </c>
      <c r="E2440" s="92">
        <v>10</v>
      </c>
      <c r="F2440" s="92" t="str">
        <v>PCS</v>
      </c>
      <c r="G2440" s="92" t="str">
        <v>OUTWARD</v>
      </c>
      <c r="H2440" s="93" t="str">
        <v>SHOP</v>
      </c>
    </row>
    <row r="2441" spans="1:8" x14ac:dyDescent="0.25">
      <c r="A2441" s="94">
        <v>45735</v>
      </c>
      <c r="B2441" s="95" t="str">
        <v>UN 2832</v>
      </c>
      <c r="C2441" s="80" t="str">
        <v xml:space="preserve">RADIATOR BOLT INTER  </v>
      </c>
      <c r="D2441" s="133">
        <v>1614</v>
      </c>
      <c r="E2441" s="80">
        <v>36</v>
      </c>
      <c r="F2441" s="80" t="str">
        <v>PCS</v>
      </c>
      <c r="G2441" s="80" t="str">
        <v>OUTWARD</v>
      </c>
      <c r="H2441" s="96" t="str">
        <v>SHOP</v>
      </c>
    </row>
    <row r="2442" spans="1:8" x14ac:dyDescent="0.25">
      <c r="A2442" s="90">
        <v>45735</v>
      </c>
      <c r="B2442" s="91" t="str">
        <v>601AD00006C</v>
      </c>
      <c r="C2442" s="92" t="str">
        <v>HYD PUMP ARJUN 445 DOUBLE (12CC + 8CC)</v>
      </c>
      <c r="D2442" s="132">
        <v>1614</v>
      </c>
      <c r="E2442" s="92">
        <v>4</v>
      </c>
      <c r="F2442" s="92" t="str">
        <v>PCS</v>
      </c>
      <c r="G2442" s="92" t="str">
        <v>OUTWARD</v>
      </c>
      <c r="H2442" s="93" t="str">
        <v>SHOP</v>
      </c>
    </row>
    <row r="2443" spans="1:8" x14ac:dyDescent="0.25">
      <c r="A2443" s="94">
        <v>45735</v>
      </c>
      <c r="B2443" s="95" t="str">
        <v>R3250A202</v>
      </c>
      <c r="C2443" s="80" t="str">
        <v>P.P TAWA MM/MF 10"</v>
      </c>
      <c r="D2443" s="133">
        <v>1614</v>
      </c>
      <c r="E2443" s="80">
        <v>3</v>
      </c>
      <c r="F2443" s="80" t="str">
        <v>PCS</v>
      </c>
      <c r="G2443" s="80" t="str">
        <v>OUTWARD</v>
      </c>
      <c r="H2443" s="96" t="str">
        <v>SHOP</v>
      </c>
    </row>
    <row r="2444" spans="1:8" x14ac:dyDescent="0.25">
      <c r="A2444" s="90">
        <v>45735</v>
      </c>
      <c r="B2444" s="91" t="str">
        <v>UN 1672</v>
      </c>
      <c r="C2444" s="92" t="str">
        <v>FENDER PIPE L/H BHOOMIPUTRA</v>
      </c>
      <c r="D2444" s="132">
        <v>1614</v>
      </c>
      <c r="E2444" s="92">
        <v>15</v>
      </c>
      <c r="F2444" s="92" t="str">
        <v>PCS</v>
      </c>
      <c r="G2444" s="92" t="str">
        <v>OUTWARD</v>
      </c>
      <c r="H2444" s="93" t="str">
        <v>SHOP</v>
      </c>
    </row>
    <row r="2445" spans="1:8" x14ac:dyDescent="0.25">
      <c r="A2445" s="94">
        <v>45735</v>
      </c>
      <c r="B2445" s="95" t="str">
        <v>UN 1672 A</v>
      </c>
      <c r="C2445" s="80" t="str">
        <v>FENDER PIPE R/H BHOOMIPUTRA</v>
      </c>
      <c r="D2445" s="133">
        <v>1614</v>
      </c>
      <c r="E2445" s="80">
        <v>15</v>
      </c>
      <c r="F2445" s="80" t="str">
        <v>PCS</v>
      </c>
      <c r="G2445" s="80" t="str">
        <v>OUTWARD</v>
      </c>
      <c r="H2445" s="96" t="str">
        <v>SHOP</v>
      </c>
    </row>
    <row r="2446" spans="1:8" x14ac:dyDescent="0.25">
      <c r="A2446" s="90">
        <v>45735</v>
      </c>
      <c r="B2446" s="91" t="str">
        <v>DS 159</v>
      </c>
      <c r="C2446" s="92" t="str">
        <v xml:space="preserve"> REAR AXLE 585 DI BIG PLATE 18 T.</v>
      </c>
      <c r="D2446" s="132">
        <v>1614</v>
      </c>
      <c r="E2446" s="92">
        <v>2</v>
      </c>
      <c r="F2446" s="92" t="str">
        <v>PCS</v>
      </c>
      <c r="G2446" s="92" t="str">
        <v>OUTWARD</v>
      </c>
      <c r="H2446" s="93" t="str">
        <v>SHOP</v>
      </c>
    </row>
    <row r="2447" spans="1:8" x14ac:dyDescent="0.25">
      <c r="A2447" s="94">
        <v>45735</v>
      </c>
      <c r="B2447" s="95" t="str">
        <v>UN 1562</v>
      </c>
      <c r="C2447" s="80" t="str">
        <v>STARING ASSEMBLY 63° INTER DI N/M</v>
      </c>
      <c r="D2447" s="133">
        <v>1618</v>
      </c>
      <c r="E2447" s="80">
        <v>1</v>
      </c>
      <c r="F2447" s="80" t="str">
        <v>SET</v>
      </c>
      <c r="G2447" s="80" t="str">
        <v>OUTWARD</v>
      </c>
      <c r="H2447" s="96" t="str">
        <v>SHOP</v>
      </c>
    </row>
    <row r="2448" spans="1:8" x14ac:dyDescent="0.25">
      <c r="A2448" s="90">
        <v>45735</v>
      </c>
      <c r="B2448" s="91" t="str">
        <v>601AD00008C</v>
      </c>
      <c r="C2448" s="92" t="str">
        <v>HYD PUMP J.D 5103 (12CC + 8CC)</v>
      </c>
      <c r="D2448" s="132">
        <v>1618</v>
      </c>
      <c r="E2448" s="92">
        <v>2</v>
      </c>
      <c r="F2448" s="92" t="str">
        <v>PCS</v>
      </c>
      <c r="G2448" s="92" t="str">
        <v>OUTWARD</v>
      </c>
      <c r="H2448" s="93" t="str">
        <v>SHOP</v>
      </c>
    </row>
    <row r="2449" spans="1:8" x14ac:dyDescent="0.25">
      <c r="A2449" s="94">
        <v>45735</v>
      </c>
      <c r="B2449" s="95" t="str">
        <v>1P 4060 4027 CTOOOY</v>
      </c>
      <c r="C2449" s="80" t="str">
        <v>HYD PUMP ARJUN NOVO</v>
      </c>
      <c r="D2449" s="133">
        <v>1618</v>
      </c>
      <c r="E2449" s="80">
        <v>1</v>
      </c>
      <c r="F2449" s="80" t="str">
        <v>PCS</v>
      </c>
      <c r="G2449" s="80" t="str">
        <v>OUTWARD</v>
      </c>
      <c r="H2449" s="96" t="str">
        <v>SHOP</v>
      </c>
    </row>
    <row r="2450" spans="1:8" x14ac:dyDescent="0.25">
      <c r="A2450" s="90">
        <v>45735</v>
      </c>
      <c r="B2450" s="91" t="str">
        <v>UN 1979</v>
      </c>
      <c r="C2450" s="92" t="str">
        <v>BREAKE BALL INTER</v>
      </c>
      <c r="D2450" s="132">
        <v>1618</v>
      </c>
      <c r="E2450" s="92">
        <v>240</v>
      </c>
      <c r="F2450" s="92" t="str">
        <v>SET</v>
      </c>
      <c r="G2450" s="92" t="str">
        <v>OUTWARD</v>
      </c>
      <c r="H2450" s="93" t="str">
        <v>SHOP</v>
      </c>
    </row>
    <row r="2451" spans="1:8" x14ac:dyDescent="0.25">
      <c r="A2451" s="94">
        <v>45735</v>
      </c>
      <c r="B2451" s="95" t="str">
        <v>UN 1135</v>
      </c>
      <c r="C2451" s="80" t="str">
        <v>SILENCER INTER DI</v>
      </c>
      <c r="D2451" s="133">
        <v>1618</v>
      </c>
      <c r="E2451" s="80">
        <v>4</v>
      </c>
      <c r="F2451" s="80" t="str">
        <v>SET</v>
      </c>
      <c r="G2451" s="80" t="str">
        <v>OUTWARD</v>
      </c>
      <c r="H2451" s="96" t="str">
        <v>SHOP</v>
      </c>
    </row>
    <row r="2452" spans="1:8" x14ac:dyDescent="0.25">
      <c r="A2452" s="90">
        <v>45735</v>
      </c>
      <c r="B2452" s="91" t="str">
        <v>UN 1796</v>
      </c>
      <c r="C2452" s="92" t="str">
        <v>GEAR PIN KIT SET OF 4 INTER</v>
      </c>
      <c r="D2452" s="132">
        <v>1618</v>
      </c>
      <c r="E2452" s="92">
        <v>100</v>
      </c>
      <c r="F2452" s="92" t="str">
        <v>PCS</v>
      </c>
      <c r="G2452" s="92" t="str">
        <v>OUTWARD</v>
      </c>
      <c r="H2452" s="93" t="str">
        <v>SHOP</v>
      </c>
    </row>
    <row r="2453" spans="1:8" x14ac:dyDescent="0.25">
      <c r="A2453" s="94">
        <v>45735</v>
      </c>
      <c r="B2453" s="95" t="str">
        <v>UN 1778</v>
      </c>
      <c r="C2453" s="80" t="str">
        <v>GEAR BOX BALL &amp; SPRING KIT (SET OF 6) INTER DI</v>
      </c>
      <c r="D2453" s="133">
        <v>1618</v>
      </c>
      <c r="E2453" s="80">
        <v>100</v>
      </c>
      <c r="F2453" s="80" t="str">
        <v>PCS</v>
      </c>
      <c r="G2453" s="80" t="str">
        <v>OUTWARD</v>
      </c>
      <c r="H2453" s="96" t="str">
        <v>SHOP</v>
      </c>
    </row>
    <row r="2454" spans="1:8" x14ac:dyDescent="0.25">
      <c r="A2454" s="90">
        <v>45735</v>
      </c>
      <c r="B2454" s="91" t="str">
        <v>UN 1259</v>
      </c>
      <c r="C2454" s="92" t="str">
        <v>CHAMBER NUT INTER</v>
      </c>
      <c r="D2454" s="132">
        <v>1618</v>
      </c>
      <c r="E2454" s="92">
        <v>60</v>
      </c>
      <c r="F2454" s="92" t="str">
        <v>SET</v>
      </c>
      <c r="G2454" s="92" t="str">
        <v>OUTWARD</v>
      </c>
      <c r="H2454" s="93" t="str">
        <v>SHOP</v>
      </c>
    </row>
    <row r="2455" spans="1:8" x14ac:dyDescent="0.25">
      <c r="A2455" s="94">
        <v>45735</v>
      </c>
      <c r="B2455" s="95" t="str">
        <v>UN 2861</v>
      </c>
      <c r="C2455" s="80" t="str">
        <v>CLUTCH PADEL SPRING INTER</v>
      </c>
      <c r="D2455" s="133">
        <v>1618</v>
      </c>
      <c r="E2455" s="80">
        <v>48</v>
      </c>
      <c r="F2455" s="80" t="str">
        <v>SET</v>
      </c>
      <c r="G2455" s="80" t="str">
        <v>OUTWARD</v>
      </c>
      <c r="H2455" s="96" t="str">
        <v>SHOP</v>
      </c>
    </row>
    <row r="2456" spans="1:8" x14ac:dyDescent="0.25">
      <c r="A2456" s="90">
        <v>45735</v>
      </c>
      <c r="B2456" s="91" t="str">
        <v>UN 2858</v>
      </c>
      <c r="C2456" s="92" t="str">
        <v xml:space="preserve">BREAK SHOE SPRING (O.E) INTER  </v>
      </c>
      <c r="D2456" s="132">
        <v>1618</v>
      </c>
      <c r="E2456" s="92">
        <v>360</v>
      </c>
      <c r="F2456" s="92" t="str">
        <v>SET</v>
      </c>
      <c r="G2456" s="92" t="str">
        <v>OUTWARD</v>
      </c>
      <c r="H2456" s="93" t="str">
        <v>SHOP</v>
      </c>
    </row>
    <row r="2457" spans="1:8" x14ac:dyDescent="0.25">
      <c r="A2457" s="94">
        <v>45735</v>
      </c>
      <c r="B2457" s="95" t="str">
        <v>GK 1181 / UN 1287</v>
      </c>
      <c r="C2457" s="80" t="str">
        <v>FLY WHEEL RING INTER DI</v>
      </c>
      <c r="D2457" s="133">
        <v>1618</v>
      </c>
      <c r="E2457" s="80">
        <v>6</v>
      </c>
      <c r="F2457" s="80" t="str">
        <v>PCS</v>
      </c>
      <c r="G2457" s="80" t="str">
        <v>OUTWARD</v>
      </c>
      <c r="H2457" s="96" t="str">
        <v>SHOP</v>
      </c>
    </row>
    <row r="2458" spans="1:8" x14ac:dyDescent="0.25">
      <c r="A2458" s="90">
        <v>45735</v>
      </c>
      <c r="B2458" s="91" t="str">
        <v>UN 2987</v>
      </c>
      <c r="C2458" s="92" t="str">
        <v xml:space="preserve">MUDGUARD PAD THICK INTER  </v>
      </c>
      <c r="D2458" s="132">
        <v>1618</v>
      </c>
      <c r="E2458" s="92">
        <v>50</v>
      </c>
      <c r="F2458" s="92" t="str">
        <v>PCS</v>
      </c>
      <c r="G2458" s="92" t="str">
        <v>OUTWARD</v>
      </c>
      <c r="H2458" s="93" t="str">
        <v>SHOP</v>
      </c>
    </row>
    <row r="2459" spans="1:8" x14ac:dyDescent="0.25">
      <c r="A2459" s="94">
        <v>45735</v>
      </c>
      <c r="B2459" s="95" t="str">
        <v>R10019</v>
      </c>
      <c r="C2459" s="80" t="str">
        <v>CLUTCH PLATE INTER/MF P-3 10" ASB</v>
      </c>
      <c r="D2459" s="133">
        <v>1618</v>
      </c>
      <c r="E2459" s="80">
        <v>4</v>
      </c>
      <c r="F2459" s="80" t="str">
        <v>PCS</v>
      </c>
      <c r="G2459" s="80" t="str">
        <v>OUTWARD</v>
      </c>
      <c r="H2459" s="96" t="str">
        <v>SHOP</v>
      </c>
    </row>
    <row r="2460" spans="1:8" x14ac:dyDescent="0.25">
      <c r="A2460" s="90">
        <v>45735</v>
      </c>
      <c r="B2460" s="91" t="str">
        <v>GK 2606</v>
      </c>
      <c r="C2460" s="92" t="str">
        <v>HITCH PIN 1/10"</v>
      </c>
      <c r="D2460" s="132">
        <v>1618</v>
      </c>
      <c r="E2460" s="92">
        <v>10</v>
      </c>
      <c r="F2460" s="92" t="str">
        <v>PCS</v>
      </c>
      <c r="G2460" s="92" t="str">
        <v>OUTWARD</v>
      </c>
      <c r="H2460" s="93" t="str">
        <v>SHOP</v>
      </c>
    </row>
    <row r="2461" spans="1:8" x14ac:dyDescent="0.25">
      <c r="A2461" s="94">
        <v>45735</v>
      </c>
      <c r="B2461" s="95" t="str">
        <v>R983032305</v>
      </c>
      <c r="C2461" s="80" t="str">
        <v>HYD PUMP INDOFARM 4175 DI (16CC)</v>
      </c>
      <c r="D2461" s="133">
        <v>1618</v>
      </c>
      <c r="E2461" s="80">
        <v>4</v>
      </c>
      <c r="F2461" s="80" t="str">
        <v>PCS</v>
      </c>
      <c r="G2461" s="80" t="str">
        <v>OUTWARD</v>
      </c>
      <c r="H2461" s="96" t="str">
        <v>SHOP</v>
      </c>
    </row>
    <row r="2462" spans="1:8" x14ac:dyDescent="0.25">
      <c r="A2462" s="90">
        <v>45735</v>
      </c>
      <c r="B2462" s="91" t="str">
        <v>R983032349</v>
      </c>
      <c r="C2462" s="92" t="str">
        <v>HYD PUMP NH 3030 / 3230 6.7 CC</v>
      </c>
      <c r="D2462" s="132">
        <v>1618</v>
      </c>
      <c r="E2462" s="92">
        <v>4</v>
      </c>
      <c r="F2462" s="92" t="str">
        <v>PCS</v>
      </c>
      <c r="G2462" s="92" t="str">
        <v>OUTWARD</v>
      </c>
      <c r="H2462" s="93" t="str">
        <v>SHOP</v>
      </c>
    </row>
    <row r="2463" spans="1:8" x14ac:dyDescent="0.25">
      <c r="A2463" s="94">
        <v>45735</v>
      </c>
      <c r="B2463" s="95" t="str">
        <v>R983032289</v>
      </c>
      <c r="C2463" s="80" t="str">
        <v>HYD PUMP EICHER 368/485 AIRCOOL 12CC</v>
      </c>
      <c r="D2463" s="133">
        <v>1618</v>
      </c>
      <c r="E2463" s="80">
        <v>4</v>
      </c>
      <c r="F2463" s="80" t="str">
        <v>PCS</v>
      </c>
      <c r="G2463" s="80" t="str">
        <v>OUTWARD</v>
      </c>
      <c r="H2463" s="96" t="str">
        <v>SHOP</v>
      </c>
    </row>
    <row r="2464" spans="1:8" x14ac:dyDescent="0.25">
      <c r="A2464" s="90">
        <v>45735</v>
      </c>
      <c r="B2464" s="91" t="str">
        <v>601AD00009C</v>
      </c>
      <c r="C2464" s="92" t="str">
        <v>HYD PUMP ARJUN DOUBLE (F ELBOW) (18CC + 8CC)</v>
      </c>
      <c r="D2464" s="132">
        <v>1618</v>
      </c>
      <c r="E2464" s="92">
        <v>4</v>
      </c>
      <c r="F2464" s="92" t="str">
        <v>PCS</v>
      </c>
      <c r="G2464" s="92" t="str">
        <v>OUTWARD</v>
      </c>
      <c r="H2464" s="93" t="str">
        <v>SHOP</v>
      </c>
    </row>
    <row r="2465" spans="1:8" x14ac:dyDescent="0.25">
      <c r="A2465" s="94">
        <v>45735</v>
      </c>
      <c r="B2465" s="95" t="str">
        <v>UN 2851 A</v>
      </c>
      <c r="C2465" s="80" t="str">
        <v>PLUNGER BOLT W/BUSH &amp; WASHER YUVO</v>
      </c>
      <c r="D2465" s="133">
        <v>1619</v>
      </c>
      <c r="E2465" s="80">
        <v>10</v>
      </c>
      <c r="F2465" s="80" t="str">
        <v>PCS</v>
      </c>
      <c r="G2465" s="80" t="str">
        <v>OUTWARD</v>
      </c>
      <c r="H2465" s="96" t="str">
        <v>SHOP</v>
      </c>
    </row>
    <row r="2466" spans="1:8" x14ac:dyDescent="0.25">
      <c r="A2466" s="90">
        <v>45735</v>
      </c>
      <c r="B2466" s="91">
        <v>4340460100</v>
      </c>
      <c r="C2466" s="92" t="str">
        <v>P.P TAWA ARJUN MAIN D/CLUTCH</v>
      </c>
      <c r="D2466" s="132">
        <v>1619</v>
      </c>
      <c r="E2466" s="92">
        <v>2</v>
      </c>
      <c r="F2466" s="92" t="str">
        <v>PCS</v>
      </c>
      <c r="G2466" s="92" t="str">
        <v>OUTWARD</v>
      </c>
      <c r="H2466" s="93" t="str">
        <v>SHOP</v>
      </c>
    </row>
    <row r="2467" spans="1:8" x14ac:dyDescent="0.25">
      <c r="A2467" s="94">
        <v>45735</v>
      </c>
      <c r="B2467" s="95" t="str">
        <v>R10019</v>
      </c>
      <c r="C2467" s="80" t="str">
        <v>CLUTCH PLATE INTER/MF P-3 10" ASB</v>
      </c>
      <c r="D2467" s="133">
        <v>1619</v>
      </c>
      <c r="E2467" s="80">
        <v>4</v>
      </c>
      <c r="F2467" s="80" t="str">
        <v>PCS</v>
      </c>
      <c r="G2467" s="80" t="str">
        <v>OUTWARD</v>
      </c>
      <c r="H2467" s="96" t="str">
        <v>SHOP</v>
      </c>
    </row>
    <row r="2468" spans="1:8" x14ac:dyDescent="0.25">
      <c r="A2468" s="90">
        <v>45735</v>
      </c>
      <c r="B2468" s="91" t="str">
        <v>10RLK370</v>
      </c>
      <c r="C2468" s="92" t="str">
        <v>CL KIT MF1035/ESC 335/EICHER 312</v>
      </c>
      <c r="D2468" s="132">
        <v>1619</v>
      </c>
      <c r="E2468" s="92">
        <v>20</v>
      </c>
      <c r="F2468" s="92" t="str">
        <v>SET</v>
      </c>
      <c r="G2468" s="92" t="str">
        <v>OUTWARD</v>
      </c>
      <c r="H2468" s="93" t="str">
        <v>SHOP</v>
      </c>
    </row>
    <row r="2469" spans="1:8" x14ac:dyDescent="0.25">
      <c r="A2469" s="94">
        <v>45734</v>
      </c>
      <c r="B2469" s="95" t="str">
        <v>GK 602</v>
      </c>
      <c r="C2469" s="80" t="str">
        <v>TIE ROD END SWARAJ 855 POWER STG. / SWARAJ XM (SET OF 2)</v>
      </c>
      <c r="D2469" s="133" t="str">
        <v>1620 &amp; 1621</v>
      </c>
      <c r="E2469" s="80">
        <v>30</v>
      </c>
      <c r="F2469" s="80" t="str">
        <v>PCS</v>
      </c>
      <c r="G2469" s="80" t="str">
        <v>OUTWARD</v>
      </c>
      <c r="H2469" s="96" t="str">
        <v>PERFECT</v>
      </c>
    </row>
    <row r="2470" spans="1:8" x14ac:dyDescent="0.25">
      <c r="A2470" s="90">
        <v>45734</v>
      </c>
      <c r="B2470" s="91">
        <v>1280819100</v>
      </c>
      <c r="C2470" s="92" t="str">
        <v>P.P ASSY ACE CRANE D/F</v>
      </c>
      <c r="D2470" s="132" t="str">
        <v>1620 &amp; 1621</v>
      </c>
      <c r="E2470" s="92">
        <v>2</v>
      </c>
      <c r="F2470" s="92" t="str">
        <v>PCS</v>
      </c>
      <c r="G2470" s="92" t="str">
        <v>OUTWARD</v>
      </c>
      <c r="H2470" s="93" t="str">
        <v>PERFECT</v>
      </c>
    </row>
    <row r="2471" spans="1:8" x14ac:dyDescent="0.25">
      <c r="A2471" s="94">
        <v>45734</v>
      </c>
      <c r="B2471" s="95">
        <v>4340459100</v>
      </c>
      <c r="C2471" s="80" t="str">
        <v>DIAPHRAGM SPRING</v>
      </c>
      <c r="D2471" s="133" t="str">
        <v>1620 &amp; 1621</v>
      </c>
      <c r="E2471" s="80">
        <v>25</v>
      </c>
      <c r="F2471" s="80" t="str">
        <v>SET</v>
      </c>
      <c r="G2471" s="80" t="str">
        <v>OUTWARD</v>
      </c>
      <c r="H2471" s="96" t="str">
        <v>PERFECT</v>
      </c>
    </row>
    <row r="2472" spans="1:8" x14ac:dyDescent="0.25">
      <c r="A2472" s="90">
        <v>45734</v>
      </c>
      <c r="B2472" s="91">
        <v>4340441100</v>
      </c>
      <c r="C2472" s="92" t="str">
        <v>CL LEVER KIT ITL / HMT D/C PTO</v>
      </c>
      <c r="D2472" s="132" t="str">
        <v>1620 &amp; 1621</v>
      </c>
      <c r="E2472" s="92">
        <v>10</v>
      </c>
      <c r="F2472" s="92" t="str">
        <v>PCS</v>
      </c>
      <c r="G2472" s="92" t="str">
        <v>OUTWARD</v>
      </c>
      <c r="H2472" s="93" t="str">
        <v>PERFECT</v>
      </c>
    </row>
    <row r="2473" spans="1:8" x14ac:dyDescent="0.25">
      <c r="A2473" s="94">
        <v>45734</v>
      </c>
      <c r="B2473" s="95">
        <v>4330349100</v>
      </c>
      <c r="C2473" s="80" t="str">
        <v>CLUTCH LEVER KIT D/C BUSH TYPE SK</v>
      </c>
      <c r="D2473" s="133" t="str">
        <v>1620 &amp; 1621</v>
      </c>
      <c r="E2473" s="80">
        <v>20</v>
      </c>
      <c r="F2473" s="80" t="str">
        <v>PCS</v>
      </c>
      <c r="G2473" s="80" t="str">
        <v>OUTWARD</v>
      </c>
      <c r="H2473" s="96" t="str">
        <v>PERFECT</v>
      </c>
    </row>
    <row r="2474" spans="1:8" x14ac:dyDescent="0.25">
      <c r="A2474" s="90">
        <v>45734</v>
      </c>
      <c r="B2474" s="91">
        <v>4340427100</v>
      </c>
      <c r="C2474" s="92" t="str">
        <v>CL. LEVER KIT HMT (60 HP) DCA PIN TY</v>
      </c>
      <c r="D2474" s="132" t="str">
        <v>1620 &amp; 1621</v>
      </c>
      <c r="E2474" s="92">
        <v>10</v>
      </c>
      <c r="F2474" s="92" t="str">
        <v>PCS</v>
      </c>
      <c r="G2474" s="92" t="str">
        <v>OUTWARD</v>
      </c>
      <c r="H2474" s="93" t="str">
        <v>PERFECT</v>
      </c>
    </row>
    <row r="2475" spans="1:8" x14ac:dyDescent="0.25">
      <c r="A2475" s="94">
        <v>45734</v>
      </c>
      <c r="B2475" s="95">
        <v>3280585100</v>
      </c>
      <c r="C2475" s="80" t="str">
        <v>CLUTCH PLATE J.D 5 FAN 19 T.</v>
      </c>
      <c r="D2475" s="133" t="str">
        <v>1620 &amp; 1621</v>
      </c>
      <c r="E2475" s="80">
        <v>2</v>
      </c>
      <c r="F2475" s="80" t="str">
        <v>PCS</v>
      </c>
      <c r="G2475" s="80" t="str">
        <v>OUTWARD</v>
      </c>
      <c r="H2475" s="96" t="str">
        <v>PERFECT</v>
      </c>
    </row>
    <row r="2476" spans="1:8" x14ac:dyDescent="0.25">
      <c r="A2476" s="90">
        <v>45734</v>
      </c>
      <c r="B2476" s="91">
        <v>3280843100</v>
      </c>
      <c r="C2476" s="92" t="str">
        <v>CLUTCH PLATE SW/ACE CRANE 5 FAN 8 T</v>
      </c>
      <c r="D2476" s="132" t="str">
        <v>1620 &amp; 1621</v>
      </c>
      <c r="E2476" s="92">
        <v>2</v>
      </c>
      <c r="F2476" s="92" t="str">
        <v>PCS</v>
      </c>
      <c r="G2476" s="92" t="str">
        <v>OUTWARD</v>
      </c>
      <c r="H2476" s="93" t="str">
        <v>PERFECT</v>
      </c>
    </row>
    <row r="2477" spans="1:8" x14ac:dyDescent="0.25">
      <c r="A2477" s="94">
        <v>45734</v>
      </c>
      <c r="B2477" s="95">
        <v>3280587100</v>
      </c>
      <c r="C2477" s="80" t="str">
        <v>CLUTCH PLATE SONALIKA 5 FAN 8 TEETH</v>
      </c>
      <c r="D2477" s="133" t="str">
        <v>1620 &amp; 1621</v>
      </c>
      <c r="E2477" s="80">
        <v>2</v>
      </c>
      <c r="F2477" s="80" t="str">
        <v>PCS</v>
      </c>
      <c r="G2477" s="80" t="str">
        <v>OUTWARD</v>
      </c>
      <c r="H2477" s="96" t="str">
        <v>PERFECT</v>
      </c>
    </row>
    <row r="2478" spans="1:8" x14ac:dyDescent="0.25">
      <c r="A2478" s="90">
        <v>45734</v>
      </c>
      <c r="B2478" s="91">
        <v>3280820100</v>
      </c>
      <c r="C2478" s="92" t="str">
        <v>CLUTCH PLATE SK / SW 4 FAN (CUT PAD)</v>
      </c>
      <c r="D2478" s="132" t="str">
        <v>1620 &amp; 1621</v>
      </c>
      <c r="E2478" s="92">
        <v>2</v>
      </c>
      <c r="F2478" s="92" t="str">
        <v>PCS</v>
      </c>
      <c r="G2478" s="92" t="str">
        <v>OUTWARD</v>
      </c>
      <c r="H2478" s="93" t="str">
        <v>PERFECT</v>
      </c>
    </row>
    <row r="2479" spans="1:8" x14ac:dyDescent="0.25">
      <c r="A2479" s="94">
        <v>45734</v>
      </c>
      <c r="B2479" s="95">
        <v>3280524100</v>
      </c>
      <c r="C2479" s="80" t="str">
        <v>PTO PLATE MAHINDRA 3 FAN, 10 TEETH</v>
      </c>
      <c r="D2479" s="133" t="str">
        <v>1620 &amp; 1621</v>
      </c>
      <c r="E2479" s="80">
        <v>4</v>
      </c>
      <c r="F2479" s="80" t="str">
        <v>SET</v>
      </c>
      <c r="G2479" s="80" t="str">
        <v>OUTWARD</v>
      </c>
      <c r="H2479" s="96" t="str">
        <v>PERFECT</v>
      </c>
    </row>
    <row r="2480" spans="1:8" x14ac:dyDescent="0.25">
      <c r="A2480" s="90">
        <v>45734</v>
      </c>
      <c r="B2480" s="91">
        <v>3280542100</v>
      </c>
      <c r="C2480" s="92" t="str">
        <v>PTO PLATE SW / SK 12 T (DUAL CLUTCH)</v>
      </c>
      <c r="D2480" s="132" t="str">
        <v>1620 &amp; 1621</v>
      </c>
      <c r="E2480" s="92">
        <v>4</v>
      </c>
      <c r="F2480" s="92" t="str">
        <v>PCS</v>
      </c>
      <c r="G2480" s="92" t="str">
        <v>OUTWARD</v>
      </c>
      <c r="H2480" s="93" t="str">
        <v>PERFECT</v>
      </c>
    </row>
    <row r="2481" spans="1:8" x14ac:dyDescent="0.25">
      <c r="A2481" s="94">
        <v>45734</v>
      </c>
      <c r="B2481" s="95">
        <v>3280503100</v>
      </c>
      <c r="C2481" s="80" t="str">
        <v>PTO PLATE SWRAJ SINGLE CLUTCH PUC-00</v>
      </c>
      <c r="D2481" s="133" t="str">
        <v>1620 &amp; 1621</v>
      </c>
      <c r="E2481" s="80">
        <v>5</v>
      </c>
      <c r="F2481" s="80" t="str">
        <v>PCS</v>
      </c>
      <c r="G2481" s="80" t="str">
        <v>OUTWARD</v>
      </c>
      <c r="H2481" s="96" t="str">
        <v>PERFECT</v>
      </c>
    </row>
    <row r="2482" spans="1:8" x14ac:dyDescent="0.25">
      <c r="A2482" s="90">
        <v>45734</v>
      </c>
      <c r="B2482" s="91" t="str">
        <v>3280605100/3280871100</v>
      </c>
      <c r="C2482" s="92" t="str">
        <v>CLUTCH PLATE SWARAJ XM 8 T. (RIGID)</v>
      </c>
      <c r="D2482" s="132" t="str">
        <v>1620 &amp; 1621</v>
      </c>
      <c r="E2482" s="92">
        <v>6</v>
      </c>
      <c r="F2482" s="92" t="str">
        <v>SET</v>
      </c>
      <c r="G2482" s="92" t="str">
        <v>OUTWARD</v>
      </c>
      <c r="H2482" s="93" t="str">
        <v>PERFECT</v>
      </c>
    </row>
    <row r="2483" spans="1:8" x14ac:dyDescent="0.25">
      <c r="A2483" s="94">
        <v>45734</v>
      </c>
      <c r="B2483" s="95" t="str">
        <v>3280494100 / 3280859100</v>
      </c>
      <c r="C2483" s="80" t="str">
        <v>CLUTCH PLATE SWARAJ RIGID &amp; CUSHION</v>
      </c>
      <c r="D2483" s="133" t="str">
        <v>1620 &amp; 1621</v>
      </c>
      <c r="E2483" s="80">
        <v>10</v>
      </c>
      <c r="F2483" s="80" t="str">
        <v>PCS</v>
      </c>
      <c r="G2483" s="80" t="str">
        <v>OUTWARD</v>
      </c>
      <c r="H2483" s="96" t="str">
        <v>PERFECT</v>
      </c>
    </row>
    <row r="2484" spans="1:8" x14ac:dyDescent="0.25">
      <c r="A2484" s="90">
        <v>45734</v>
      </c>
      <c r="B2484" s="91">
        <v>3280860100</v>
      </c>
      <c r="C2484" s="92" t="str">
        <v>CLUTCH PLATE M.M 434 DI (10 T, 11")</v>
      </c>
      <c r="D2484" s="132" t="str">
        <v>1620 &amp; 1621</v>
      </c>
      <c r="E2484" s="92">
        <v>10</v>
      </c>
      <c r="F2484" s="92" t="str">
        <v>PCS</v>
      </c>
      <c r="G2484" s="92" t="str">
        <v>OUTWARD</v>
      </c>
      <c r="H2484" s="93" t="str">
        <v>PERFECT</v>
      </c>
    </row>
    <row r="2485" spans="1:8" x14ac:dyDescent="0.25">
      <c r="A2485" s="94">
        <v>45734</v>
      </c>
      <c r="B2485" s="95" t="str">
        <v>403799238801490</v>
      </c>
      <c r="C2485" s="80" t="str">
        <v>STG UNIT W/PRIORITY VALVE VOLTAS</v>
      </c>
      <c r="D2485" s="133">
        <v>1610</v>
      </c>
      <c r="E2485" s="80">
        <v>2</v>
      </c>
      <c r="F2485" s="80" t="str">
        <v>PCS</v>
      </c>
      <c r="G2485" s="80" t="str">
        <v>OUTWARD</v>
      </c>
      <c r="H2485" s="96" t="str">
        <v>SHIVA</v>
      </c>
    </row>
    <row r="2486" spans="1:8" x14ac:dyDescent="0.25">
      <c r="A2486" s="90">
        <v>45734</v>
      </c>
      <c r="B2486" s="91" t="str">
        <v>UN 2723</v>
      </c>
      <c r="C2486" s="92" t="str">
        <v xml:space="preserve">SIDE STICKER MKM 575 DI </v>
      </c>
      <c r="D2486" s="132" t="str">
        <v>1606 &amp; 1609</v>
      </c>
      <c r="E2486" s="92">
        <v>10</v>
      </c>
      <c r="F2486" s="92" t="str">
        <v>SET</v>
      </c>
      <c r="G2486" s="92" t="str">
        <v>OUTWARD</v>
      </c>
      <c r="H2486" s="93" t="str">
        <v>SHOP</v>
      </c>
    </row>
    <row r="2487" spans="1:8" x14ac:dyDescent="0.25">
      <c r="A2487" s="94">
        <v>45734</v>
      </c>
      <c r="B2487" s="95" t="str">
        <v>UN 2280</v>
      </c>
      <c r="C2487" s="80" t="str">
        <v>SHAFT DRIVE FRONT (BIG) 10//10 TEETH MKM</v>
      </c>
      <c r="D2487" s="133" t="str">
        <v>1606 &amp; 1609</v>
      </c>
      <c r="E2487" s="80">
        <v>3</v>
      </c>
      <c r="F2487" s="80" t="str">
        <v>PCS</v>
      </c>
      <c r="G2487" s="80" t="str">
        <v>OUTWARD</v>
      </c>
      <c r="H2487" s="96" t="str">
        <v>SHOP</v>
      </c>
    </row>
    <row r="2488" spans="1:8" x14ac:dyDescent="0.25">
      <c r="A2488" s="90">
        <v>45734</v>
      </c>
      <c r="B2488" s="91" t="str">
        <v>R983067915</v>
      </c>
      <c r="C2488" s="92" t="str">
        <v>HYD. PUMP SONALIKA RX 16CC</v>
      </c>
      <c r="D2488" s="132" t="str">
        <v>1606 &amp; 1609</v>
      </c>
      <c r="E2488" s="92">
        <v>8</v>
      </c>
      <c r="F2488" s="92" t="str">
        <v>PCS</v>
      </c>
      <c r="G2488" s="92" t="str">
        <v>OUTWARD</v>
      </c>
      <c r="H2488" s="93" t="str">
        <v>SHOP</v>
      </c>
    </row>
    <row r="2489" spans="1:8" x14ac:dyDescent="0.25">
      <c r="A2489" s="94">
        <v>45734</v>
      </c>
      <c r="B2489" s="95">
        <v>4340427100</v>
      </c>
      <c r="C2489" s="80" t="str">
        <v>CL. LEVER KIT HMT (60 HP) DCA PIN TY</v>
      </c>
      <c r="D2489" s="133" t="str">
        <v>1606 &amp; 1609</v>
      </c>
      <c r="E2489" s="80">
        <v>5</v>
      </c>
      <c r="F2489" s="80" t="str">
        <v>PCS</v>
      </c>
      <c r="G2489" s="80" t="str">
        <v>OUTWARD</v>
      </c>
      <c r="H2489" s="96" t="str">
        <v>SHOP</v>
      </c>
    </row>
    <row r="2490" spans="1:8" x14ac:dyDescent="0.25">
      <c r="A2490" s="90">
        <v>45734</v>
      </c>
      <c r="B2490" s="91" t="str">
        <v>GK 1623/UN 2825</v>
      </c>
      <c r="C2490" s="92" t="str">
        <v>MUDGUARD BOLT INTER  8" BLACK</v>
      </c>
      <c r="D2490" s="132" t="str">
        <v>1606 &amp; 1609</v>
      </c>
      <c r="E2490" s="92">
        <v>12</v>
      </c>
      <c r="F2490" s="92" t="str">
        <v>PCS</v>
      </c>
      <c r="G2490" s="92" t="str">
        <v>OUTWARD</v>
      </c>
      <c r="H2490" s="93" t="str">
        <v>SHOP</v>
      </c>
    </row>
    <row r="2491" spans="1:8" x14ac:dyDescent="0.25">
      <c r="A2491" s="94">
        <v>45734</v>
      </c>
      <c r="B2491" s="95" t="str">
        <v>UN 2061</v>
      </c>
      <c r="C2491" s="80" t="str">
        <v>P.T.O SHAFT 6//8 TEETH INTER</v>
      </c>
      <c r="D2491" s="133" t="str">
        <v>1606 &amp; 1609</v>
      </c>
      <c r="E2491" s="80">
        <v>2</v>
      </c>
      <c r="F2491" s="80" t="str">
        <v>PCS</v>
      </c>
      <c r="G2491" s="80" t="str">
        <v>OUTWARD</v>
      </c>
      <c r="H2491" s="96" t="str">
        <v>SHOP</v>
      </c>
    </row>
    <row r="2492" spans="1:8" x14ac:dyDescent="0.25">
      <c r="A2492" s="90">
        <v>45734</v>
      </c>
      <c r="B2492" s="91" t="str">
        <v>UN 1678</v>
      </c>
      <c r="C2492" s="92" t="str">
        <v>TOOL BOX INTER DI</v>
      </c>
      <c r="D2492" s="132" t="str">
        <v>1606 &amp; 1609</v>
      </c>
      <c r="E2492" s="92">
        <v>10</v>
      </c>
      <c r="F2492" s="92" t="str">
        <v>PCS</v>
      </c>
      <c r="G2492" s="92" t="str">
        <v>OUTWARD</v>
      </c>
      <c r="H2492" s="93" t="str">
        <v>SHOP</v>
      </c>
    </row>
    <row r="2493" spans="1:8" x14ac:dyDescent="0.25">
      <c r="A2493" s="94">
        <v>45734</v>
      </c>
      <c r="B2493" s="95" t="str">
        <v>UN 2618</v>
      </c>
      <c r="C2493" s="80" t="str">
        <v xml:space="preserve">LOWER LINK END SMALL INTER  </v>
      </c>
      <c r="D2493" s="133" t="str">
        <v>1606 &amp; 1609</v>
      </c>
      <c r="E2493" s="80">
        <v>10</v>
      </c>
      <c r="F2493" s="80" t="str">
        <v>SET</v>
      </c>
      <c r="G2493" s="80" t="str">
        <v>OUTWARD</v>
      </c>
      <c r="H2493" s="96" t="str">
        <v>SHOP</v>
      </c>
    </row>
    <row r="2494" spans="1:8" x14ac:dyDescent="0.25">
      <c r="A2494" s="90">
        <v>45734</v>
      </c>
      <c r="B2494" s="91" t="str">
        <v>UN 1158</v>
      </c>
      <c r="C2494" s="92" t="str">
        <v>AIR CLEANER GLASS WHITE INTER</v>
      </c>
      <c r="D2494" s="132" t="str">
        <v>1606 &amp; 1609</v>
      </c>
      <c r="E2494" s="92">
        <v>24</v>
      </c>
      <c r="F2494" s="92" t="str">
        <v>PCS</v>
      </c>
      <c r="G2494" s="92" t="str">
        <v>OUTWARD</v>
      </c>
      <c r="H2494" s="93" t="str">
        <v>SHOP</v>
      </c>
    </row>
    <row r="2495" spans="1:8" x14ac:dyDescent="0.25">
      <c r="A2495" s="94">
        <v>45734</v>
      </c>
      <c r="B2495" s="95" t="str">
        <v>R983032309</v>
      </c>
      <c r="C2495" s="80" t="str">
        <v>HYD. PUMP SWARAJ 19CC (OUTER)</v>
      </c>
      <c r="D2495" s="133" t="str">
        <v>1606 &amp; 1609</v>
      </c>
      <c r="E2495" s="80">
        <v>4</v>
      </c>
      <c r="F2495" s="80" t="str">
        <v>PCS</v>
      </c>
      <c r="G2495" s="80" t="str">
        <v>OUTWARD</v>
      </c>
      <c r="H2495" s="96" t="str">
        <v>SHOP</v>
      </c>
    </row>
    <row r="2496" spans="1:8" x14ac:dyDescent="0.25">
      <c r="A2496" s="90">
        <v>45734</v>
      </c>
      <c r="B2496" s="91" t="str">
        <v>UN 3418</v>
      </c>
      <c r="C2496" s="92" t="str">
        <v xml:space="preserve">CHOWK CABLE (L TYPE) INTER DI  </v>
      </c>
      <c r="D2496" s="132" t="str">
        <v>1606 &amp; 1609</v>
      </c>
      <c r="E2496" s="92">
        <v>10</v>
      </c>
      <c r="F2496" s="92" t="str">
        <v>PCS</v>
      </c>
      <c r="G2496" s="92" t="str">
        <v>OUTWARD</v>
      </c>
      <c r="H2496" s="93" t="str">
        <v>SHOP</v>
      </c>
    </row>
    <row r="2497" spans="1:8" x14ac:dyDescent="0.25">
      <c r="A2497" s="94">
        <v>45734</v>
      </c>
      <c r="B2497" s="95" t="str">
        <v>UN 2729 B</v>
      </c>
      <c r="C2497" s="80" t="str">
        <v xml:space="preserve">SIDE STICKER L/M (RED)  MKM 475 DI </v>
      </c>
      <c r="D2497" s="133" t="str">
        <v>1606 &amp; 1609</v>
      </c>
      <c r="E2497" s="80">
        <v>20</v>
      </c>
      <c r="F2497" s="80" t="str">
        <v>PCS</v>
      </c>
      <c r="G2497" s="80" t="str">
        <v>OUTWARD</v>
      </c>
      <c r="H2497" s="96" t="str">
        <v>SHOP</v>
      </c>
    </row>
    <row r="2498" spans="1:8" x14ac:dyDescent="0.25">
      <c r="A2498" s="90">
        <v>45734</v>
      </c>
      <c r="B2498" s="91" t="str">
        <v>UN 1751</v>
      </c>
      <c r="C2498" s="92" t="str">
        <v>CLUTCH SLEEVE NST</v>
      </c>
      <c r="D2498" s="132" t="str">
        <v>1606 &amp; 1609</v>
      </c>
      <c r="E2498" s="92">
        <v>2</v>
      </c>
      <c r="F2498" s="92" t="str">
        <v>PCS</v>
      </c>
      <c r="G2498" s="92" t="str">
        <v>OUTWARD</v>
      </c>
      <c r="H2498" s="93" t="str">
        <v>SHOP</v>
      </c>
    </row>
    <row r="2499" spans="1:8" x14ac:dyDescent="0.25">
      <c r="A2499" s="94">
        <v>45734</v>
      </c>
      <c r="B2499" s="95" t="str">
        <v>UN 1901</v>
      </c>
      <c r="C2499" s="80" t="str">
        <v>REAR AXLE PLATE (DOUBLE OIL SEAL) NST</v>
      </c>
      <c r="D2499" s="133" t="str">
        <v>1606 &amp; 1609</v>
      </c>
      <c r="E2499" s="80">
        <v>6</v>
      </c>
      <c r="F2499" s="80" t="str">
        <v>PCS</v>
      </c>
      <c r="G2499" s="80" t="str">
        <v>OUTWARD</v>
      </c>
      <c r="H2499" s="96" t="str">
        <v>SHOP</v>
      </c>
    </row>
    <row r="2500" spans="1:8" x14ac:dyDescent="0.25">
      <c r="A2500" s="90">
        <v>45734</v>
      </c>
      <c r="B2500" s="91" t="str">
        <v>R1100173</v>
      </c>
      <c r="C2500" s="92" t="str">
        <v>P.P ASSY SW/SK 11" W/O RELASE PLATE</v>
      </c>
      <c r="D2500" s="132" t="str">
        <v>1606 &amp; 1609</v>
      </c>
      <c r="E2500" s="92">
        <v>1</v>
      </c>
      <c r="F2500" s="92" t="str">
        <v>PCS</v>
      </c>
      <c r="G2500" s="92" t="str">
        <v>OUTWARD</v>
      </c>
      <c r="H2500" s="93" t="str">
        <v>SHOP</v>
      </c>
    </row>
    <row r="2501" spans="1:8" x14ac:dyDescent="0.25">
      <c r="A2501" s="94">
        <v>45734</v>
      </c>
      <c r="B2501" s="95" t="str">
        <v>UN 1450/GK 553</v>
      </c>
      <c r="C2501" s="80" t="str">
        <v>TRACK ROD INTER DI</v>
      </c>
      <c r="D2501" s="133" t="str">
        <v>1606 &amp; 1609</v>
      </c>
      <c r="E2501" s="80">
        <v>4</v>
      </c>
      <c r="F2501" s="80" t="str">
        <v>PCS</v>
      </c>
      <c r="G2501" s="80" t="str">
        <v>OUTWARD</v>
      </c>
      <c r="H2501" s="96" t="str">
        <v>SHOP</v>
      </c>
    </row>
    <row r="2502" spans="1:8" x14ac:dyDescent="0.25">
      <c r="A2502" s="90">
        <v>45734</v>
      </c>
      <c r="B2502" s="91" t="str">
        <v>R983020977</v>
      </c>
      <c r="C2502" s="92" t="str">
        <v>HYD. PUMP MAHINDRA 14 CC</v>
      </c>
      <c r="D2502" s="132" t="str">
        <v>1606 &amp; 1609</v>
      </c>
      <c r="E2502" s="92">
        <v>8</v>
      </c>
      <c r="F2502" s="92" t="str">
        <v>PCS</v>
      </c>
      <c r="G2502" s="92" t="str">
        <v>OUTWARD</v>
      </c>
      <c r="H2502" s="93" t="str">
        <v>SHOP</v>
      </c>
    </row>
    <row r="2503" spans="1:8" x14ac:dyDescent="0.25">
      <c r="A2503" s="94">
        <v>45734</v>
      </c>
      <c r="B2503" s="95">
        <v>3310377100</v>
      </c>
      <c r="C2503" s="80" t="str">
        <v>CL. PLATE ARJUN NOVO 12" 21 T 5 WING</v>
      </c>
      <c r="D2503" s="133" t="str">
        <v>1606 &amp; 1609</v>
      </c>
      <c r="E2503" s="80">
        <v>2</v>
      </c>
      <c r="F2503" s="80" t="str">
        <v>PCS</v>
      </c>
      <c r="G2503" s="80" t="str">
        <v>OUTWARD</v>
      </c>
      <c r="H2503" s="96" t="str">
        <v>SHOP</v>
      </c>
    </row>
    <row r="2504" spans="1:8" x14ac:dyDescent="0.25">
      <c r="A2504" s="90">
        <v>45734</v>
      </c>
      <c r="B2504" s="91">
        <v>4330339100</v>
      </c>
      <c r="C2504" s="92" t="str">
        <v>CLUTCH KIT ARJUN MAIN</v>
      </c>
      <c r="D2504" s="132" t="str">
        <v>1606 &amp; 1609</v>
      </c>
      <c r="E2504" s="92">
        <v>3</v>
      </c>
      <c r="F2504" s="92" t="str">
        <v>PCS</v>
      </c>
      <c r="G2504" s="92" t="str">
        <v>OUTWARD</v>
      </c>
      <c r="H2504" s="93" t="str">
        <v>SHOP</v>
      </c>
    </row>
    <row r="2505" spans="1:8" x14ac:dyDescent="0.25">
      <c r="A2505" s="94">
        <v>45734</v>
      </c>
      <c r="B2505" s="95" t="str">
        <v>UN 3210</v>
      </c>
      <c r="C2505" s="80" t="str">
        <v xml:space="preserve">HORN BUTTON SWITCH INTER DI  </v>
      </c>
      <c r="D2505" s="133" t="str">
        <v>1606 &amp; 1609</v>
      </c>
      <c r="E2505" s="80">
        <v>60</v>
      </c>
      <c r="F2505" s="80" t="str">
        <v>PCS</v>
      </c>
      <c r="G2505" s="80" t="str">
        <v>OUTWARD</v>
      </c>
      <c r="H2505" s="96" t="str">
        <v>SHOP</v>
      </c>
    </row>
    <row r="2506" spans="1:8" x14ac:dyDescent="0.25">
      <c r="A2506" s="90">
        <v>45734</v>
      </c>
      <c r="B2506" s="91" t="str">
        <v>UN 2349</v>
      </c>
      <c r="C2506" s="92" t="str">
        <v>P.T.O SHAFT 6//10 TEETH SARPANCH</v>
      </c>
      <c r="D2506" s="132" t="str">
        <v>1606 &amp; 1609</v>
      </c>
      <c r="E2506" s="92">
        <v>3</v>
      </c>
      <c r="F2506" s="92" t="str">
        <v>PCS</v>
      </c>
      <c r="G2506" s="92" t="str">
        <v>OUTWARD</v>
      </c>
      <c r="H2506" s="93" t="str">
        <v>SHOP</v>
      </c>
    </row>
    <row r="2507" spans="1:8" x14ac:dyDescent="0.25">
      <c r="A2507" s="94">
        <v>45734</v>
      </c>
      <c r="B2507" s="95" t="str">
        <v>1P 4052 AGOOB</v>
      </c>
      <c r="C2507" s="80" t="str">
        <v>HYD PUMP SK HEAVY / PREET</v>
      </c>
      <c r="D2507" s="133" t="str">
        <v>1606 &amp; 1609</v>
      </c>
      <c r="E2507" s="80">
        <v>1</v>
      </c>
      <c r="F2507" s="80" t="str">
        <v>PCS</v>
      </c>
      <c r="G2507" s="80" t="str">
        <v>OUTWARD</v>
      </c>
      <c r="H2507" s="96" t="str">
        <v>SHOP</v>
      </c>
    </row>
    <row r="2508" spans="1:8" x14ac:dyDescent="0.25">
      <c r="A2508" s="90">
        <v>45734</v>
      </c>
      <c r="B2508" s="91" t="str">
        <v>1P 3052 AOOOB</v>
      </c>
      <c r="C2508" s="92" t="str">
        <v>HYD PUMP SWARAJ SINGLE  (Outer)</v>
      </c>
      <c r="D2508" s="132" t="str">
        <v>1606 &amp; 1609</v>
      </c>
      <c r="E2508" s="92">
        <v>2</v>
      </c>
      <c r="F2508" s="92" t="str">
        <v>PCS</v>
      </c>
      <c r="G2508" s="92" t="str">
        <v>OUTWARD</v>
      </c>
      <c r="H2508" s="93" t="str">
        <v>SHOP</v>
      </c>
    </row>
    <row r="2509" spans="1:8" x14ac:dyDescent="0.25">
      <c r="A2509" s="94">
        <v>45734</v>
      </c>
      <c r="B2509" s="95" t="str">
        <v>3280605100/3280871100</v>
      </c>
      <c r="C2509" s="80" t="str">
        <v>CLUTCH PLATE SWARAJ XM 8 T. (RIGID)</v>
      </c>
      <c r="D2509" s="133" t="str">
        <v>1606 &amp; 1609</v>
      </c>
      <c r="E2509" s="80">
        <v>2</v>
      </c>
      <c r="F2509" s="80" t="str">
        <v>SET</v>
      </c>
      <c r="G2509" s="80" t="str">
        <v>OUTWARD</v>
      </c>
      <c r="H2509" s="96" t="str">
        <v>SHOP</v>
      </c>
    </row>
    <row r="2510" spans="1:8" x14ac:dyDescent="0.25">
      <c r="A2510" s="90">
        <v>45734</v>
      </c>
      <c r="B2510" s="91" t="str">
        <v>UN 2851</v>
      </c>
      <c r="C2510" s="92" t="str">
        <v>LINK SUPPORT BOLT YUVO</v>
      </c>
      <c r="D2510" s="132" t="str">
        <v>1606 &amp; 1609</v>
      </c>
      <c r="E2510" s="92">
        <v>12</v>
      </c>
      <c r="F2510" s="92" t="str">
        <v>PCS</v>
      </c>
      <c r="G2510" s="92" t="str">
        <v>OUTWARD</v>
      </c>
      <c r="H2510" s="93" t="str">
        <v>SHOP</v>
      </c>
    </row>
    <row r="2511" spans="1:8" x14ac:dyDescent="0.25">
      <c r="A2511" s="94">
        <v>45734</v>
      </c>
      <c r="B2511" s="95" t="str">
        <v>UN 1996</v>
      </c>
      <c r="C2511" s="80" t="str">
        <v>BRAKE PATTI SET (LONG BOLT) SARPANCH</v>
      </c>
      <c r="D2511" s="133" t="str">
        <v>1606 &amp; 1609</v>
      </c>
      <c r="E2511" s="80">
        <v>40</v>
      </c>
      <c r="F2511" s="80" t="str">
        <v>PCS</v>
      </c>
      <c r="G2511" s="80" t="str">
        <v>OUTWARD</v>
      </c>
      <c r="H2511" s="96" t="str">
        <v>SHOP</v>
      </c>
    </row>
    <row r="2512" spans="1:8" x14ac:dyDescent="0.25">
      <c r="A2512" s="90">
        <v>45734</v>
      </c>
      <c r="B2512" s="91" t="str">
        <v>UN 1152</v>
      </c>
      <c r="C2512" s="92" t="str">
        <v>PRE CLEANER ASSEMBLY (U CUT) PVC B/P</v>
      </c>
      <c r="D2512" s="132" t="str">
        <v>1606 &amp; 1609</v>
      </c>
      <c r="E2512" s="92">
        <v>4</v>
      </c>
      <c r="F2512" s="92" t="str">
        <v>PCS</v>
      </c>
      <c r="G2512" s="92" t="str">
        <v>OUTWARD</v>
      </c>
      <c r="H2512" s="93" t="str">
        <v>SHOP</v>
      </c>
    </row>
    <row r="2513" spans="1:8" x14ac:dyDescent="0.25">
      <c r="A2513" s="94">
        <v>45734</v>
      </c>
      <c r="B2513" s="95" t="str">
        <v>UN 1153</v>
      </c>
      <c r="C2513" s="80" t="str">
        <v>PRE CLEANER ASSEMBLY LONG PVC NST</v>
      </c>
      <c r="D2513" s="133" t="str">
        <v>1606 &amp; 1609</v>
      </c>
      <c r="E2513" s="80">
        <v>4</v>
      </c>
      <c r="F2513" s="80" t="str">
        <v>PCS</v>
      </c>
      <c r="G2513" s="80" t="str">
        <v>OUTWARD</v>
      </c>
      <c r="H2513" s="96" t="str">
        <v>SHOP</v>
      </c>
    </row>
    <row r="2514" spans="1:8" x14ac:dyDescent="0.25">
      <c r="A2514" s="90">
        <v>45734</v>
      </c>
      <c r="B2514" s="91" t="str">
        <v>UN 1384</v>
      </c>
      <c r="C2514" s="92" t="str">
        <v>SOCKET STAY ROD BALL INTER</v>
      </c>
      <c r="D2514" s="132" t="str">
        <v>1606 &amp; 1609</v>
      </c>
      <c r="E2514" s="92">
        <v>6</v>
      </c>
      <c r="F2514" s="92" t="str">
        <v>PCS</v>
      </c>
      <c r="G2514" s="92" t="str">
        <v>OUTWARD</v>
      </c>
      <c r="H2514" s="93" t="str">
        <v>SHOP</v>
      </c>
    </row>
    <row r="2515" spans="1:8" x14ac:dyDescent="0.25">
      <c r="A2515" s="94">
        <v>45734</v>
      </c>
      <c r="B2515" s="95" t="str">
        <v>UN 1385</v>
      </c>
      <c r="C2515" s="80" t="str">
        <v>CAP STAY ROD BALL INTER</v>
      </c>
      <c r="D2515" s="133" t="str">
        <v>1606 &amp; 1609</v>
      </c>
      <c r="E2515" s="80">
        <v>10</v>
      </c>
      <c r="F2515" s="80" t="str">
        <v>SET</v>
      </c>
      <c r="G2515" s="80" t="str">
        <v>OUTWARD</v>
      </c>
      <c r="H2515" s="96" t="str">
        <v>SHOP</v>
      </c>
    </row>
    <row r="2516" spans="1:8" x14ac:dyDescent="0.25">
      <c r="A2516" s="90">
        <v>45731</v>
      </c>
      <c r="B2516" s="91" t="str">
        <v>UN 3426 A</v>
      </c>
      <c r="C2516" s="92" t="str">
        <v xml:space="preserve">COOLANT BOTTLE THREAD TYPE TURBO  </v>
      </c>
      <c r="D2516" s="132">
        <v>1599</v>
      </c>
      <c r="E2516" s="92">
        <v>12</v>
      </c>
      <c r="F2516" s="92" t="str">
        <v>SET</v>
      </c>
      <c r="G2516" s="92" t="str">
        <v>OUTWARD</v>
      </c>
      <c r="H2516" s="93" t="str">
        <v>MK</v>
      </c>
    </row>
    <row r="2517" spans="1:8" x14ac:dyDescent="0.25">
      <c r="A2517" s="94">
        <v>45731</v>
      </c>
      <c r="B2517" s="95" t="str">
        <v>UN 1388 D</v>
      </c>
      <c r="C2517" s="80" t="str">
        <v>FRONT AXLE SUPPORT MKM</v>
      </c>
      <c r="D2517" s="133">
        <v>1599</v>
      </c>
      <c r="E2517" s="80">
        <v>1</v>
      </c>
      <c r="F2517" s="80" t="str">
        <v>SET</v>
      </c>
      <c r="G2517" s="80" t="str">
        <v>OUTWARD</v>
      </c>
      <c r="H2517" s="96" t="str">
        <v>MK</v>
      </c>
    </row>
    <row r="2518" spans="1:8" x14ac:dyDescent="0.25">
      <c r="A2518" s="90">
        <v>45731</v>
      </c>
      <c r="B2518" s="91" t="str">
        <v>UN 1158</v>
      </c>
      <c r="C2518" s="92" t="str">
        <v>AIR CLEANER GLASS WHITE INTER</v>
      </c>
      <c r="D2518" s="132">
        <v>1599</v>
      </c>
      <c r="E2518" s="92">
        <v>64</v>
      </c>
      <c r="F2518" s="92" t="str">
        <v>SET</v>
      </c>
      <c r="G2518" s="92" t="str">
        <v>OUTWARD</v>
      </c>
      <c r="H2518" s="93" t="str">
        <v>MK</v>
      </c>
    </row>
    <row r="2519" spans="1:8" x14ac:dyDescent="0.25">
      <c r="A2519" s="94">
        <v>45731</v>
      </c>
      <c r="B2519" s="95" t="str">
        <v>UN 1315</v>
      </c>
      <c r="C2519" s="80" t="str">
        <v>RADIATOR FAN 8 WINGS INTER DI</v>
      </c>
      <c r="D2519" s="133">
        <v>1599</v>
      </c>
      <c r="E2519" s="80">
        <v>10</v>
      </c>
      <c r="F2519" s="80" t="str">
        <v>SET</v>
      </c>
      <c r="G2519" s="80" t="str">
        <v>OUTWARD</v>
      </c>
      <c r="H2519" s="96" t="str">
        <v>MK</v>
      </c>
    </row>
    <row r="2520" spans="1:8" x14ac:dyDescent="0.25">
      <c r="A2520" s="90">
        <v>45731</v>
      </c>
      <c r="B2520" s="91" t="str">
        <v>UN 1629</v>
      </c>
      <c r="C2520" s="92" t="str">
        <v>DELUXE SEAT (SLIDING TYPE) ESCORT/FORD</v>
      </c>
      <c r="D2520" s="132">
        <v>1599</v>
      </c>
      <c r="E2520" s="92">
        <v>1</v>
      </c>
      <c r="F2520" s="92" t="str">
        <v>PCS</v>
      </c>
      <c r="G2520" s="92" t="str">
        <v>OUTWARD</v>
      </c>
      <c r="H2520" s="93" t="str">
        <v>MK</v>
      </c>
    </row>
    <row r="2521" spans="1:8" x14ac:dyDescent="0.25">
      <c r="A2521" s="94">
        <v>45731</v>
      </c>
      <c r="B2521" s="95" t="str">
        <v>UN 3446</v>
      </c>
      <c r="C2521" s="80" t="str">
        <v xml:space="preserve">SIDE MIRROR WITH ROD INTER DI  </v>
      </c>
      <c r="D2521" s="133">
        <v>1599</v>
      </c>
      <c r="E2521" s="80">
        <v>10</v>
      </c>
      <c r="F2521" s="80" t="str">
        <v>SET</v>
      </c>
      <c r="G2521" s="80" t="str">
        <v>OUTWARD</v>
      </c>
      <c r="H2521" s="96" t="str">
        <v>MK</v>
      </c>
    </row>
    <row r="2522" spans="1:8" x14ac:dyDescent="0.25">
      <c r="A2522" s="90">
        <v>45731</v>
      </c>
      <c r="B2522" s="91" t="str">
        <v>UN 1135</v>
      </c>
      <c r="C2522" s="92" t="str">
        <v>SILENCER INTER DI</v>
      </c>
      <c r="D2522" s="132">
        <v>1599</v>
      </c>
      <c r="E2522" s="92">
        <v>8</v>
      </c>
      <c r="F2522" s="92" t="str">
        <v>SET</v>
      </c>
      <c r="G2522" s="92" t="str">
        <v>OUTWARD</v>
      </c>
      <c r="H2522" s="93" t="str">
        <v>MK</v>
      </c>
    </row>
    <row r="2523" spans="1:8" x14ac:dyDescent="0.25">
      <c r="A2523" s="94">
        <v>45733</v>
      </c>
      <c r="B2523" s="95" t="str">
        <v>UN 1736</v>
      </c>
      <c r="C2523" s="80" t="str">
        <v>CLUTCH RELEASE FORK 585 DI</v>
      </c>
      <c r="D2523" s="133">
        <v>1601</v>
      </c>
      <c r="E2523" s="80">
        <v>10</v>
      </c>
      <c r="F2523" s="80" t="str">
        <v>SET</v>
      </c>
      <c r="G2523" s="80" t="str">
        <v>OUTWARD</v>
      </c>
      <c r="H2523" s="96" t="str">
        <v>SHOP</v>
      </c>
    </row>
    <row r="2524" spans="1:8" x14ac:dyDescent="0.25">
      <c r="A2524" s="90">
        <v>45733</v>
      </c>
      <c r="B2524" s="91" t="str">
        <v>UN 3296</v>
      </c>
      <c r="C2524" s="92" t="str">
        <v xml:space="preserve">SPANDLE COTTAR INTER DI  </v>
      </c>
      <c r="D2524" s="132">
        <v>1601</v>
      </c>
      <c r="E2524" s="92">
        <v>240</v>
      </c>
      <c r="F2524" s="92" t="str">
        <v>PCS</v>
      </c>
      <c r="G2524" s="92" t="str">
        <v>OUTWARD</v>
      </c>
      <c r="H2524" s="93" t="str">
        <v>SHOP</v>
      </c>
    </row>
    <row r="2525" spans="1:8" x14ac:dyDescent="0.25">
      <c r="A2525" s="94">
        <v>45733</v>
      </c>
      <c r="B2525" s="95" t="str">
        <v>1P 4036 AOOOO</v>
      </c>
      <c r="C2525" s="80" t="str">
        <v>HYD. PUMP ESCORT/ F/T</v>
      </c>
      <c r="D2525" s="133">
        <v>1601</v>
      </c>
      <c r="E2525" s="80">
        <v>3</v>
      </c>
      <c r="F2525" s="80" t="str">
        <v>PCS</v>
      </c>
      <c r="G2525" s="80" t="str">
        <v>OUTWARD</v>
      </c>
      <c r="H2525" s="96" t="str">
        <v>SHOP</v>
      </c>
    </row>
    <row r="2526" spans="1:8" x14ac:dyDescent="0.25">
      <c r="A2526" s="90">
        <v>45733</v>
      </c>
      <c r="B2526" s="91" t="str">
        <v>UN 1497</v>
      </c>
      <c r="C2526" s="92" t="str">
        <v>ACCILATOR GOVERNER CONTROL ROD W/KNOB 585 DI</v>
      </c>
      <c r="D2526" s="132">
        <v>1601</v>
      </c>
      <c r="E2526" s="92">
        <v>4</v>
      </c>
      <c r="F2526" s="92" t="str">
        <v>PCS</v>
      </c>
      <c r="G2526" s="92" t="str">
        <v>OUTWARD</v>
      </c>
      <c r="H2526" s="93" t="str">
        <v>SHOP</v>
      </c>
    </row>
    <row r="2527" spans="1:8" x14ac:dyDescent="0.25">
      <c r="A2527" s="94">
        <v>45733</v>
      </c>
      <c r="B2527" s="95">
        <v>2280242100</v>
      </c>
      <c r="C2527" s="80" t="str">
        <v>D.C ASSY SONALIKA 6 HOLE 12T WITH ONLY PTO</v>
      </c>
      <c r="D2527" s="133">
        <v>1601</v>
      </c>
      <c r="E2527" s="80">
        <v>1</v>
      </c>
      <c r="F2527" s="80" t="str">
        <v>SET</v>
      </c>
      <c r="G2527" s="80" t="str">
        <v>OUTWARD</v>
      </c>
      <c r="H2527" s="96" t="str">
        <v>SHOP</v>
      </c>
    </row>
    <row r="2528" spans="1:8" x14ac:dyDescent="0.25">
      <c r="A2528" s="90">
        <v>45733</v>
      </c>
      <c r="B2528" s="91" t="str">
        <v>UN 1122</v>
      </c>
      <c r="C2528" s="92" t="str">
        <v>EXHAUST MANIFOLD 3 CYL. INTER DI</v>
      </c>
      <c r="D2528" s="132">
        <v>1601</v>
      </c>
      <c r="E2528" s="92">
        <v>6</v>
      </c>
      <c r="F2528" s="92" t="str">
        <v>PCS</v>
      </c>
      <c r="G2528" s="92" t="str">
        <v>OUTWARD</v>
      </c>
      <c r="H2528" s="93" t="str">
        <v>SHOP</v>
      </c>
    </row>
    <row r="2529" spans="1:8" x14ac:dyDescent="0.25">
      <c r="A2529" s="94">
        <v>45733</v>
      </c>
      <c r="B2529" s="95" t="str">
        <v>UN 1123</v>
      </c>
      <c r="C2529" s="80" t="str">
        <v>EXHAUST MANIFOLD 3 CYL. NST</v>
      </c>
      <c r="D2529" s="133">
        <v>1601</v>
      </c>
      <c r="E2529" s="80">
        <v>8</v>
      </c>
      <c r="F2529" s="80" t="str">
        <v>PCS</v>
      </c>
      <c r="G2529" s="80" t="str">
        <v>OUTWARD</v>
      </c>
      <c r="H2529" s="96" t="str">
        <v>SHOP</v>
      </c>
    </row>
    <row r="2530" spans="1:8" x14ac:dyDescent="0.25">
      <c r="A2530" s="90">
        <v>45733</v>
      </c>
      <c r="B2530" s="91" t="str">
        <v>UN 1634</v>
      </c>
      <c r="C2530" s="92" t="str">
        <v>DELUXE SEAT (SLIDING TYPE) NST</v>
      </c>
      <c r="D2530" s="132">
        <v>1601</v>
      </c>
      <c r="E2530" s="92">
        <v>1</v>
      </c>
      <c r="F2530" s="92" t="str">
        <v>PCS</v>
      </c>
      <c r="G2530" s="92" t="str">
        <v>OUTWARD</v>
      </c>
      <c r="H2530" s="93" t="str">
        <v>SHOP</v>
      </c>
    </row>
    <row r="2531" spans="1:8" x14ac:dyDescent="0.25">
      <c r="A2531" s="94">
        <v>45733</v>
      </c>
      <c r="B2531" s="95" t="str">
        <v>R3120A202</v>
      </c>
      <c r="C2531" s="80" t="str">
        <v>P.P TAWA MF245 DUAL CLUTCH 12"</v>
      </c>
      <c r="D2531" s="133">
        <v>1601</v>
      </c>
      <c r="E2531" s="80">
        <v>3</v>
      </c>
      <c r="F2531" s="80" t="str">
        <v>PCS</v>
      </c>
      <c r="G2531" s="80" t="str">
        <v>OUTWARD</v>
      </c>
      <c r="H2531" s="96" t="str">
        <v>SHOP</v>
      </c>
    </row>
    <row r="2532" spans="1:8" x14ac:dyDescent="0.25">
      <c r="A2532" s="90">
        <v>45733</v>
      </c>
      <c r="B2532" s="91" t="str">
        <v>UN 2861</v>
      </c>
      <c r="C2532" s="92" t="str">
        <v>CLUTCH PADEL SPRING INTER</v>
      </c>
      <c r="D2532" s="132">
        <v>1601</v>
      </c>
      <c r="E2532" s="92">
        <v>36</v>
      </c>
      <c r="F2532" s="92" t="str">
        <v>PCS</v>
      </c>
      <c r="G2532" s="92" t="str">
        <v>OUTWARD</v>
      </c>
      <c r="H2532" s="93" t="str">
        <v>SHOP</v>
      </c>
    </row>
    <row r="2533" spans="1:8" x14ac:dyDescent="0.25">
      <c r="A2533" s="94">
        <v>45733</v>
      </c>
      <c r="B2533" s="95" t="str">
        <v>R1100555</v>
      </c>
      <c r="C2533" s="80" t="str">
        <v>P.P ASSY SARPANCH D/F TYPE</v>
      </c>
      <c r="D2533" s="133">
        <v>1601</v>
      </c>
      <c r="E2533" s="80">
        <v>2</v>
      </c>
      <c r="F2533" s="80" t="str">
        <v>PCS</v>
      </c>
      <c r="G2533" s="80" t="str">
        <v>OUTWARD</v>
      </c>
      <c r="H2533" s="96" t="str">
        <v>SHOP</v>
      </c>
    </row>
    <row r="2534" spans="1:8" x14ac:dyDescent="0.25">
      <c r="A2534" s="90">
        <v>45733</v>
      </c>
      <c r="B2534" s="91" t="str">
        <v>GK 676</v>
      </c>
      <c r="C2534" s="92" t="str">
        <v xml:space="preserve">TIE ROD ASSY. POWERTRAC  (2 HOLE TYPE) </v>
      </c>
      <c r="D2534" s="132">
        <v>1603</v>
      </c>
      <c r="E2534" s="92">
        <v>2</v>
      </c>
      <c r="F2534" s="92" t="str">
        <v>PCS</v>
      </c>
      <c r="G2534" s="92" t="str">
        <v>OUTWARD</v>
      </c>
      <c r="H2534" s="93" t="str">
        <v>MODI (SHOP)</v>
      </c>
    </row>
    <row r="2535" spans="1:8" x14ac:dyDescent="0.25">
      <c r="A2535" s="94">
        <v>45733</v>
      </c>
      <c r="B2535" s="95" t="str">
        <v>GK 660</v>
      </c>
      <c r="C2535" s="80" t="str">
        <v>TIE ROD END EICHER 485 O/M, (2 Pcs. BIG + 2 SMALL) (SET OF 4)</v>
      </c>
      <c r="D2535" s="133">
        <v>1603</v>
      </c>
      <c r="E2535" s="80">
        <v>4</v>
      </c>
      <c r="F2535" s="80" t="str">
        <v>PCS</v>
      </c>
      <c r="G2535" s="80" t="str">
        <v>OUTWARD</v>
      </c>
      <c r="H2535" s="96" t="str">
        <v>MODI (SHOP)</v>
      </c>
    </row>
    <row r="2536" spans="1:8" x14ac:dyDescent="0.25">
      <c r="A2536" s="90">
        <v>45733</v>
      </c>
      <c r="B2536" s="91" t="str">
        <v>GK 632 B</v>
      </c>
      <c r="C2536" s="92" t="str">
        <v>TIE ROD END HMT 2522  LONG BODY  (FRONT) (SET OF 2)</v>
      </c>
      <c r="D2536" s="132">
        <v>1603</v>
      </c>
      <c r="E2536" s="92">
        <v>4</v>
      </c>
      <c r="F2536" s="92" t="str">
        <v>PCS</v>
      </c>
      <c r="G2536" s="92" t="str">
        <v>OUTWARD</v>
      </c>
      <c r="H2536" s="93" t="str">
        <v>MODI (SHOP)</v>
      </c>
    </row>
    <row r="2537" spans="1:8" x14ac:dyDescent="0.25">
      <c r="A2537" s="94">
        <v>45733</v>
      </c>
      <c r="B2537" s="95" t="str">
        <v>GK 551/UN 1445</v>
      </c>
      <c r="C2537" s="80" t="str">
        <v>TIE ROD END MAHINDRA DI  (R+L) (SET OF 2)</v>
      </c>
      <c r="D2537" s="133">
        <v>1603</v>
      </c>
      <c r="E2537" s="80">
        <v>6</v>
      </c>
      <c r="F2537" s="80" t="str">
        <v>PCS</v>
      </c>
      <c r="G2537" s="80" t="str">
        <v>OUTWARD</v>
      </c>
      <c r="H2537" s="96" t="str">
        <v>MODI (SHOP)</v>
      </c>
    </row>
    <row r="2538" spans="1:8" x14ac:dyDescent="0.25">
      <c r="A2538" s="90">
        <v>45733</v>
      </c>
      <c r="B2538" s="91" t="str">
        <v>GK 2496</v>
      </c>
      <c r="C2538" s="92" t="str">
        <v>TROLLEY MALE FEMALE QRC (PUSH TYPE)</v>
      </c>
      <c r="D2538" s="132">
        <v>1603</v>
      </c>
      <c r="E2538" s="92">
        <v>12</v>
      </c>
      <c r="F2538" s="92" t="str">
        <v>PCS</v>
      </c>
      <c r="G2538" s="92" t="str">
        <v>OUTWARD</v>
      </c>
      <c r="H2538" s="93" t="str">
        <v>MODI (SHOP)</v>
      </c>
    </row>
    <row r="2539" spans="1:8" x14ac:dyDescent="0.25">
      <c r="A2539" s="94">
        <v>45733</v>
      </c>
      <c r="B2539" s="95" t="str">
        <v>GK 2266</v>
      </c>
      <c r="C2539" s="80" t="str">
        <v>POWER STEERING SEAL KIT FARMTRAC 70 2010 N/M SINGLE CYL</v>
      </c>
      <c r="D2539" s="133">
        <v>1603</v>
      </c>
      <c r="E2539" s="80">
        <v>6</v>
      </c>
      <c r="F2539" s="80" t="str">
        <v>PCS</v>
      </c>
      <c r="G2539" s="80" t="str">
        <v>OUTWARD</v>
      </c>
      <c r="H2539" s="96" t="str">
        <v>MODI (SHOP)</v>
      </c>
    </row>
    <row r="2540" spans="1:8" x14ac:dyDescent="0.25">
      <c r="A2540" s="90">
        <v>45733</v>
      </c>
      <c r="B2540" s="91" t="str">
        <v>GK 2264</v>
      </c>
      <c r="C2540" s="92" t="str">
        <v>POWER STEERING SEAL KIT FARMTRAC 4455 DOUBLE CYL</v>
      </c>
      <c r="D2540" s="132">
        <v>1603</v>
      </c>
      <c r="E2540" s="92">
        <v>3</v>
      </c>
      <c r="F2540" s="92" t="str">
        <v>PCS</v>
      </c>
      <c r="G2540" s="92" t="str">
        <v>OUTWARD</v>
      </c>
      <c r="H2540" s="93" t="str">
        <v>MODI (SHOP)</v>
      </c>
    </row>
    <row r="2541" spans="1:8" x14ac:dyDescent="0.25">
      <c r="A2541" s="94">
        <v>45733</v>
      </c>
      <c r="B2541" s="95" t="str">
        <v>GK 2257</v>
      </c>
      <c r="C2541" s="80" t="str">
        <v>POWER STEERING SEAL KIT EICHER DOUBLE DOUBLE CYL</v>
      </c>
      <c r="D2541" s="133">
        <v>1603</v>
      </c>
      <c r="E2541" s="80">
        <v>3</v>
      </c>
      <c r="F2541" s="80" t="str">
        <v>PCS</v>
      </c>
      <c r="G2541" s="80" t="str">
        <v>OUTWARD</v>
      </c>
      <c r="H2541" s="96" t="str">
        <v>MODI (SHOP)</v>
      </c>
    </row>
    <row r="2542" spans="1:8" x14ac:dyDescent="0.25">
      <c r="A2542" s="90">
        <v>45733</v>
      </c>
      <c r="B2542" s="91" t="str">
        <v>GK 2495</v>
      </c>
      <c r="C2542" s="92" t="str">
        <v>TROLLEY MALE FEMALE COMMON</v>
      </c>
      <c r="D2542" s="132">
        <v>1603</v>
      </c>
      <c r="E2542" s="92">
        <v>12</v>
      </c>
      <c r="F2542" s="92" t="str">
        <v>PCS</v>
      </c>
      <c r="G2542" s="92" t="str">
        <v>OUTWARD</v>
      </c>
      <c r="H2542" s="93" t="str">
        <v>MODI (SHOP)</v>
      </c>
    </row>
    <row r="2543" spans="1:8" x14ac:dyDescent="0.25">
      <c r="A2543" s="94">
        <v>45733</v>
      </c>
      <c r="B2543" s="95" t="str">
        <v>GK 2421</v>
      </c>
      <c r="C2543" s="80" t="str">
        <v>TROLLEY PIPE 20''   EPDM WITH SPRING</v>
      </c>
      <c r="D2543" s="133">
        <v>1603</v>
      </c>
      <c r="E2543" s="80">
        <v>20</v>
      </c>
      <c r="F2543" s="80" t="str">
        <v>SET</v>
      </c>
      <c r="G2543" s="80" t="str">
        <v>OUTWARD</v>
      </c>
      <c r="H2543" s="96" t="str">
        <v>MODI (SHOP)</v>
      </c>
    </row>
    <row r="2544" spans="1:8" x14ac:dyDescent="0.25">
      <c r="A2544" s="90">
        <v>45733</v>
      </c>
      <c r="B2544" s="91" t="str">
        <v>GK 2422</v>
      </c>
      <c r="C2544" s="92" t="str">
        <v>TROLLEY PIPE 40''   EPDM WITH SPRING</v>
      </c>
      <c r="D2544" s="132">
        <v>1603</v>
      </c>
      <c r="E2544" s="92">
        <v>20</v>
      </c>
      <c r="F2544" s="92" t="str">
        <v>PCS</v>
      </c>
      <c r="G2544" s="92" t="str">
        <v>OUTWARD</v>
      </c>
      <c r="H2544" s="93" t="str">
        <v>MODI (SHOP)</v>
      </c>
    </row>
    <row r="2545" spans="1:8" x14ac:dyDescent="0.25">
      <c r="A2545" s="94">
        <v>45731</v>
      </c>
      <c r="B2545" s="95" t="str">
        <v>GK 2215</v>
      </c>
      <c r="C2545" s="80" t="str">
        <v>POWER STEERING SEAL KIT ARJUN 30 MM DOUBLE CYL</v>
      </c>
      <c r="D2545" s="133">
        <v>1597</v>
      </c>
      <c r="E2545" s="80">
        <v>6</v>
      </c>
      <c r="F2545" s="80" t="str">
        <v>PCS</v>
      </c>
      <c r="G2545" s="80" t="str">
        <v>OUTWARD</v>
      </c>
      <c r="H2545" s="96" t="str">
        <v>SHOP</v>
      </c>
    </row>
    <row r="2546" spans="1:8" x14ac:dyDescent="0.25">
      <c r="A2546" s="90">
        <v>45731</v>
      </c>
      <c r="B2546" s="91" t="str">
        <v>UN 3584</v>
      </c>
      <c r="C2546" s="92" t="str">
        <v xml:space="preserve">6003187B91 PIPE FEED PUMP TO FILTER INTER DI  </v>
      </c>
      <c r="D2546" s="132" t="str">
        <v>1597 &amp; 1600</v>
      </c>
      <c r="E2546" s="92">
        <v>20</v>
      </c>
      <c r="F2546" s="92" t="str">
        <v>PCS</v>
      </c>
      <c r="G2546" s="92" t="str">
        <v>OUTWARD</v>
      </c>
      <c r="H2546" s="93" t="str">
        <v>SHOP</v>
      </c>
    </row>
    <row r="2547" spans="1:8" x14ac:dyDescent="0.25">
      <c r="A2547" s="94">
        <v>45731</v>
      </c>
      <c r="B2547" s="95" t="str">
        <v>UN 3585</v>
      </c>
      <c r="C2547" s="80" t="str">
        <v xml:space="preserve">6003188B92 PIPE FILTER TO FIP INTER DI  </v>
      </c>
      <c r="D2547" s="133" t="str">
        <v>1597 &amp; 1600</v>
      </c>
      <c r="E2547" s="80">
        <v>20</v>
      </c>
      <c r="F2547" s="80" t="str">
        <v>PCS</v>
      </c>
      <c r="G2547" s="80" t="str">
        <v>OUTWARD</v>
      </c>
      <c r="H2547" s="96" t="str">
        <v>SHOP</v>
      </c>
    </row>
    <row r="2548" spans="1:8" x14ac:dyDescent="0.25">
      <c r="A2548" s="90">
        <v>45731</v>
      </c>
      <c r="B2548" s="91" t="str">
        <v>UN 3420</v>
      </c>
      <c r="C2548" s="92" t="str">
        <v xml:space="preserve">CHOWK CABLE (L TYPE) BRASS INTER DI  </v>
      </c>
      <c r="D2548" s="132" t="str">
        <v>1597 &amp; 1600</v>
      </c>
      <c r="E2548" s="92">
        <v>20</v>
      </c>
      <c r="F2548" s="92" t="str">
        <v>PCS</v>
      </c>
      <c r="G2548" s="92" t="str">
        <v>OUTWARD</v>
      </c>
      <c r="H2548" s="93" t="str">
        <v>SHOP</v>
      </c>
    </row>
    <row r="2549" spans="1:8" x14ac:dyDescent="0.25">
      <c r="A2549" s="94">
        <v>45731</v>
      </c>
      <c r="B2549" s="95" t="str">
        <v>UN 1362</v>
      </c>
      <c r="C2549" s="80" t="str">
        <v>FILTER FOR DIESEL TANK TEA NST</v>
      </c>
      <c r="D2549" s="133" t="str">
        <v>1597 &amp; 1600</v>
      </c>
      <c r="E2549" s="80">
        <v>120</v>
      </c>
      <c r="F2549" s="80" t="str">
        <v>PCS</v>
      </c>
      <c r="G2549" s="80" t="str">
        <v>OUTWARD</v>
      </c>
      <c r="H2549" s="96" t="str">
        <v>SHOP</v>
      </c>
    </row>
    <row r="2550" spans="1:8" x14ac:dyDescent="0.25">
      <c r="A2550" s="90">
        <v>45731</v>
      </c>
      <c r="B2550" s="91" t="str">
        <v>UN 1990</v>
      </c>
      <c r="C2550" s="92" t="str">
        <v>BRAKE PATTI (3 HOLE) MKM</v>
      </c>
      <c r="D2550" s="132" t="str">
        <v>1597 &amp; 1600</v>
      </c>
      <c r="E2550" s="92">
        <v>20</v>
      </c>
      <c r="F2550" s="92" t="str">
        <v>PCS</v>
      </c>
      <c r="G2550" s="92" t="str">
        <v>OUTWARD</v>
      </c>
      <c r="H2550" s="93" t="str">
        <v>SHOP</v>
      </c>
    </row>
    <row r="2551" spans="1:8" x14ac:dyDescent="0.25">
      <c r="A2551" s="94">
        <v>45731</v>
      </c>
      <c r="B2551" s="95" t="str">
        <v>GK 1190/UN 010</v>
      </c>
      <c r="C2551" s="80" t="str">
        <v>FLY WHEEL RING JOHN DEERE  142 TEETH</v>
      </c>
      <c r="D2551" s="133" t="str">
        <v>1597 &amp; 1600</v>
      </c>
      <c r="E2551" s="80">
        <v>3</v>
      </c>
      <c r="F2551" s="80" t="str">
        <v>PCS</v>
      </c>
      <c r="G2551" s="80" t="str">
        <v>OUTWARD</v>
      </c>
      <c r="H2551" s="96" t="str">
        <v>SHOP</v>
      </c>
    </row>
    <row r="2552" spans="1:8" x14ac:dyDescent="0.25">
      <c r="A2552" s="90">
        <v>45731</v>
      </c>
      <c r="B2552" s="91">
        <v>3280820100</v>
      </c>
      <c r="C2552" s="92" t="str">
        <v>CLUTCH PLATE SK / SW 4 FAN (CUT PAD)</v>
      </c>
      <c r="D2552" s="132" t="str">
        <v>1597 &amp; 1600</v>
      </c>
      <c r="E2552" s="92">
        <v>4</v>
      </c>
      <c r="F2552" s="92" t="str">
        <v>PCS</v>
      </c>
      <c r="G2552" s="92" t="str">
        <v>OUTWARD</v>
      </c>
      <c r="H2552" s="93" t="str">
        <v>SHOP</v>
      </c>
    </row>
    <row r="2553" spans="1:8" x14ac:dyDescent="0.25">
      <c r="A2553" s="94">
        <v>45731</v>
      </c>
      <c r="B2553" s="95" t="str">
        <v>UN 1433/GK 1079</v>
      </c>
      <c r="C2553" s="80" t="str">
        <v xml:space="preserve">FRONT STUB AXLE MAHINDRA MKM (LH) </v>
      </c>
      <c r="D2553" s="133" t="str">
        <v>1597 &amp; 1600</v>
      </c>
      <c r="E2553" s="80">
        <v>4</v>
      </c>
      <c r="F2553" s="80" t="str">
        <v>PCS</v>
      </c>
      <c r="G2553" s="80" t="str">
        <v>OUTWARD</v>
      </c>
      <c r="H2553" s="96" t="str">
        <v>SHOP</v>
      </c>
    </row>
    <row r="2554" spans="1:8" x14ac:dyDescent="0.25">
      <c r="A2554" s="90">
        <v>45731</v>
      </c>
      <c r="B2554" s="91" t="str">
        <v>UN 1433 A/GK 1079 A</v>
      </c>
      <c r="C2554" s="92" t="str">
        <v xml:space="preserve">FRONT STUB AXLE MAHINDRA MKM (RH) </v>
      </c>
      <c r="D2554" s="132" t="str">
        <v>1597 &amp; 1600</v>
      </c>
      <c r="E2554" s="92">
        <v>4</v>
      </c>
      <c r="F2554" s="92" t="str">
        <v>PCS</v>
      </c>
      <c r="G2554" s="92" t="str">
        <v>OUTWARD</v>
      </c>
      <c r="H2554" s="93" t="str">
        <v>SHOP</v>
      </c>
    </row>
    <row r="2555" spans="1:8" x14ac:dyDescent="0.25">
      <c r="A2555" s="94">
        <v>45731</v>
      </c>
      <c r="B2555" s="95" t="str">
        <v>UN 1950</v>
      </c>
      <c r="C2555" s="80" t="str">
        <v>HAND BRAKE WIRE NST</v>
      </c>
      <c r="D2555" s="133" t="str">
        <v>1597 &amp; 1600</v>
      </c>
      <c r="E2555" s="80">
        <v>36</v>
      </c>
      <c r="F2555" s="80" t="str">
        <v>PCS</v>
      </c>
      <c r="G2555" s="80" t="str">
        <v>OUTWARD</v>
      </c>
      <c r="H2555" s="96" t="str">
        <v>SHOP</v>
      </c>
    </row>
    <row r="2556" spans="1:8" x14ac:dyDescent="0.25">
      <c r="A2556" s="90">
        <v>45731</v>
      </c>
      <c r="B2556" s="91" t="str">
        <v>UN 1990</v>
      </c>
      <c r="C2556" s="92" t="str">
        <v>BRAKE PATTI (3 HOLE) MKM</v>
      </c>
      <c r="D2556" s="132" t="str">
        <v>1597 &amp; 1600</v>
      </c>
      <c r="E2556" s="92">
        <v>10</v>
      </c>
      <c r="F2556" s="92" t="str">
        <v>PCS</v>
      </c>
      <c r="G2556" s="92" t="str">
        <v>OUTWARD</v>
      </c>
      <c r="H2556" s="93" t="str">
        <v>SHOP</v>
      </c>
    </row>
    <row r="2557" spans="1:8" x14ac:dyDescent="0.25">
      <c r="A2557" s="94">
        <v>45731</v>
      </c>
      <c r="B2557" s="95" t="str">
        <v>GK 2495</v>
      </c>
      <c r="C2557" s="80" t="str">
        <v>TROLLEY MALE FEMALE COMMON</v>
      </c>
      <c r="D2557" s="133" t="str">
        <v>1597 &amp; 1600</v>
      </c>
      <c r="E2557" s="80">
        <v>12</v>
      </c>
      <c r="F2557" s="80" t="str">
        <v>PCS</v>
      </c>
      <c r="G2557" s="80" t="str">
        <v>OUTWARD</v>
      </c>
      <c r="H2557" s="96" t="str">
        <v>SHOP</v>
      </c>
    </row>
    <row r="2558" spans="1:8" x14ac:dyDescent="0.25">
      <c r="A2558" s="90">
        <v>45731</v>
      </c>
      <c r="B2558" s="91" t="str">
        <v>UN 1751</v>
      </c>
      <c r="C2558" s="92" t="str">
        <v>CLUTCH SLEEVE NST</v>
      </c>
      <c r="D2558" s="132" t="str">
        <v>1597 &amp; 1600</v>
      </c>
      <c r="E2558" s="92">
        <v>3</v>
      </c>
      <c r="F2558" s="92" t="str">
        <v>PCS</v>
      </c>
      <c r="G2558" s="92" t="str">
        <v>OUTWARD</v>
      </c>
      <c r="H2558" s="93" t="str">
        <v>SHOP</v>
      </c>
    </row>
    <row r="2559" spans="1:8" x14ac:dyDescent="0.25">
      <c r="A2559" s="94">
        <v>45731</v>
      </c>
      <c r="B2559" s="95" t="str">
        <v>UN 1615</v>
      </c>
      <c r="C2559" s="80" t="str">
        <v>SEAT CUSHION BOTTOM INTER</v>
      </c>
      <c r="D2559" s="133">
        <v>1598</v>
      </c>
      <c r="E2559" s="80">
        <v>3</v>
      </c>
      <c r="F2559" s="80" t="str">
        <v>PCS</v>
      </c>
      <c r="G2559" s="80" t="str">
        <v>OUTWARD</v>
      </c>
      <c r="H2559" s="96" t="str">
        <v>JK DAS</v>
      </c>
    </row>
    <row r="2560" spans="1:8" x14ac:dyDescent="0.25">
      <c r="A2560" s="90">
        <v>45731</v>
      </c>
      <c r="B2560" s="91" t="str">
        <v>UN 1323</v>
      </c>
      <c r="C2560" s="92" t="str">
        <v>WATER BODY CHUKNUT INTER DI</v>
      </c>
      <c r="D2560" s="132">
        <v>1598</v>
      </c>
      <c r="E2560" s="92">
        <v>6</v>
      </c>
      <c r="F2560" s="92" t="str">
        <v>PCS</v>
      </c>
      <c r="G2560" s="92" t="str">
        <v>OUTWARD</v>
      </c>
      <c r="H2560" s="93" t="str">
        <v>JK DAS</v>
      </c>
    </row>
    <row r="2561" spans="1:8" x14ac:dyDescent="0.25">
      <c r="A2561" s="94">
        <v>45731</v>
      </c>
      <c r="B2561" s="95" t="str">
        <v>UN 1705/GK 143</v>
      </c>
      <c r="C2561" s="80" t="str">
        <v>PRESSURE PLATE ASSY THICK FINGER B/P</v>
      </c>
      <c r="D2561" s="133">
        <v>1598</v>
      </c>
      <c r="E2561" s="80">
        <v>2</v>
      </c>
      <c r="F2561" s="80" t="str">
        <v>PCS</v>
      </c>
      <c r="G2561" s="80" t="str">
        <v>OUTWARD</v>
      </c>
      <c r="H2561" s="96" t="str">
        <v>JK DAS</v>
      </c>
    </row>
    <row r="2562" spans="1:8" x14ac:dyDescent="0.25">
      <c r="A2562" s="90">
        <v>45731</v>
      </c>
      <c r="B2562" s="91" t="str">
        <v>UN 2987</v>
      </c>
      <c r="C2562" s="92" t="str">
        <v xml:space="preserve">MUDGUARD PAD THICK INTER  </v>
      </c>
      <c r="D2562" s="132">
        <v>1598</v>
      </c>
      <c r="E2562" s="92">
        <v>20</v>
      </c>
      <c r="F2562" s="92" t="str">
        <v>PCS</v>
      </c>
      <c r="G2562" s="92" t="str">
        <v>OUTWARD</v>
      </c>
      <c r="H2562" s="93" t="str">
        <v>JK DAS</v>
      </c>
    </row>
    <row r="2563" spans="1:8" x14ac:dyDescent="0.25">
      <c r="A2563" s="94">
        <v>45731</v>
      </c>
      <c r="B2563" s="95" t="str">
        <v>UN 1517</v>
      </c>
      <c r="C2563" s="80" t="str">
        <v>STARING WHEEL JHIDI TYPE SARPANCH</v>
      </c>
      <c r="D2563" s="133">
        <v>1598</v>
      </c>
      <c r="E2563" s="80">
        <v>2</v>
      </c>
      <c r="F2563" s="80" t="str">
        <v>PCS</v>
      </c>
      <c r="G2563" s="80" t="str">
        <v>OUTWARD</v>
      </c>
      <c r="H2563" s="96" t="str">
        <v>JK DAS</v>
      </c>
    </row>
    <row r="2564" spans="1:8" x14ac:dyDescent="0.25">
      <c r="A2564" s="90">
        <v>45731</v>
      </c>
      <c r="B2564" s="91" t="str">
        <v>UN 1518</v>
      </c>
      <c r="C2564" s="92" t="str">
        <v>STARING WHEEL COTTAR TYPE SARPANCH</v>
      </c>
      <c r="D2564" s="132">
        <v>1598</v>
      </c>
      <c r="E2564" s="92">
        <v>2</v>
      </c>
      <c r="F2564" s="92" t="str">
        <v>PCS</v>
      </c>
      <c r="G2564" s="92" t="str">
        <v>OUTWARD</v>
      </c>
      <c r="H2564" s="93" t="str">
        <v>JK DAS</v>
      </c>
    </row>
    <row r="2565" spans="1:8" x14ac:dyDescent="0.25">
      <c r="A2565" s="94">
        <v>45731</v>
      </c>
      <c r="B2565" s="95" t="str">
        <v>GK 1501/UN 2804</v>
      </c>
      <c r="C2565" s="80" t="str">
        <v xml:space="preserve">FRONT WHEEL BOLT INTER DI  </v>
      </c>
      <c r="D2565" s="133">
        <v>1598</v>
      </c>
      <c r="E2565" s="80">
        <v>180</v>
      </c>
      <c r="F2565" s="80" t="str">
        <v>PCS</v>
      </c>
      <c r="G2565" s="80" t="str">
        <v>OUTWARD</v>
      </c>
      <c r="H2565" s="96" t="str">
        <v>JK DAS</v>
      </c>
    </row>
    <row r="2566" spans="1:8" x14ac:dyDescent="0.25">
      <c r="A2566" s="90">
        <v>45735</v>
      </c>
      <c r="B2566" s="91" t="str">
        <v>UN 1106</v>
      </c>
      <c r="C2566" s="92" t="str">
        <v>AIR BREATHER CAP W/2 ORINGS PVC 585 DI</v>
      </c>
      <c r="D2566" s="132" t="str">
        <v>1611,12,13</v>
      </c>
      <c r="E2566" s="92">
        <v>6</v>
      </c>
      <c r="F2566" s="92" t="str">
        <v>SET</v>
      </c>
      <c r="G2566" s="92" t="str">
        <v>OUTWARD</v>
      </c>
      <c r="H2566" s="93" t="str">
        <v>SDB</v>
      </c>
    </row>
    <row r="2567" spans="1:8" x14ac:dyDescent="0.25">
      <c r="A2567" s="94">
        <v>45735</v>
      </c>
      <c r="B2567" s="95" t="str">
        <v>UN 1371 B</v>
      </c>
      <c r="C2567" s="80" t="str">
        <v>CENTER PIN (13") YUVO</v>
      </c>
      <c r="D2567" s="133" t="str">
        <v>1611,12,13</v>
      </c>
      <c r="E2567" s="80">
        <v>2</v>
      </c>
      <c r="F2567" s="80" t="str">
        <v>PCS</v>
      </c>
      <c r="G2567" s="80" t="str">
        <v>OUTWARD</v>
      </c>
      <c r="H2567" s="96" t="str">
        <v>SDB</v>
      </c>
    </row>
    <row r="2568" spans="1:8" x14ac:dyDescent="0.25">
      <c r="A2568" s="90">
        <v>45735</v>
      </c>
      <c r="B2568" s="91" t="str">
        <v>UN 1965 B</v>
      </c>
      <c r="C2568" s="92" t="str">
        <v>BREAK HOUSING PLATE LH (OIL BREAK) MKM</v>
      </c>
      <c r="D2568" s="132" t="str">
        <v>1611,12,13</v>
      </c>
      <c r="E2568" s="92">
        <v>1</v>
      </c>
      <c r="F2568" s="92" t="str">
        <v>SET</v>
      </c>
      <c r="G2568" s="92" t="str">
        <v>OUTWARD</v>
      </c>
      <c r="H2568" s="93" t="str">
        <v>SDB</v>
      </c>
    </row>
    <row r="2569" spans="1:8" x14ac:dyDescent="0.25">
      <c r="A2569" s="94">
        <v>45735</v>
      </c>
      <c r="B2569" s="95" t="str">
        <v>UN 1965 C</v>
      </c>
      <c r="C2569" s="80" t="str">
        <v>BREAK HOUSING PLATE RH (OIL BREAK) MKM</v>
      </c>
      <c r="D2569" s="133" t="str">
        <v>1611,12,13</v>
      </c>
      <c r="E2569" s="80">
        <v>1</v>
      </c>
      <c r="F2569" s="80" t="str">
        <v>SET</v>
      </c>
      <c r="G2569" s="80" t="str">
        <v>OUTWARD</v>
      </c>
      <c r="H2569" s="96" t="str">
        <v>SDB</v>
      </c>
    </row>
    <row r="2570" spans="1:8" x14ac:dyDescent="0.25">
      <c r="A2570" s="90">
        <v>45735</v>
      </c>
      <c r="B2570" s="91" t="str">
        <v>UN 1915</v>
      </c>
      <c r="C2570" s="92" t="str">
        <v>REAR AXLE LOCK YUVO</v>
      </c>
      <c r="D2570" s="132" t="str">
        <v>1611,12,13</v>
      </c>
      <c r="E2570" s="92">
        <v>12</v>
      </c>
      <c r="F2570" s="92" t="str">
        <v>PCS</v>
      </c>
      <c r="G2570" s="92" t="str">
        <v>OUTWARD</v>
      </c>
      <c r="H2570" s="93" t="str">
        <v>SDB</v>
      </c>
    </row>
    <row r="2571" spans="1:8" x14ac:dyDescent="0.25">
      <c r="A2571" s="94">
        <v>45735</v>
      </c>
      <c r="B2571" s="95" t="str">
        <v>UN 2450 B</v>
      </c>
      <c r="C2571" s="80" t="str">
        <v xml:space="preserve">POSITION CONTROL TUBE YUVO  </v>
      </c>
      <c r="D2571" s="133" t="str">
        <v>1611,12,13</v>
      </c>
      <c r="E2571" s="80">
        <v>2</v>
      </c>
      <c r="F2571" s="80" t="str">
        <v>PCS</v>
      </c>
      <c r="G2571" s="80" t="str">
        <v>OUTWARD</v>
      </c>
      <c r="H2571" s="96" t="str">
        <v>SDB</v>
      </c>
    </row>
    <row r="2572" spans="1:8" x14ac:dyDescent="0.25">
      <c r="A2572" s="90">
        <v>45735</v>
      </c>
      <c r="B2572" s="91" t="str">
        <v>UN 2582 A</v>
      </c>
      <c r="C2572" s="92" t="str">
        <v>TOP LINK ASSEMBLY NST O.E TYPE</v>
      </c>
      <c r="D2572" s="132" t="str">
        <v>1611,12,13</v>
      </c>
      <c r="E2572" s="92">
        <v>4</v>
      </c>
      <c r="F2572" s="92" t="str">
        <v>PCS</v>
      </c>
      <c r="G2572" s="92" t="str">
        <v>OUTWARD</v>
      </c>
      <c r="H2572" s="93" t="str">
        <v>SDB</v>
      </c>
    </row>
    <row r="2573" spans="1:8" x14ac:dyDescent="0.25">
      <c r="A2573" s="94">
        <v>45735</v>
      </c>
      <c r="B2573" s="95" t="str">
        <v>UN 2886 A</v>
      </c>
      <c r="C2573" s="80" t="str">
        <v xml:space="preserve">SPRING DRAFT LINK YUVO  </v>
      </c>
      <c r="D2573" s="133" t="str">
        <v>1611,12,13</v>
      </c>
      <c r="E2573" s="80">
        <v>2</v>
      </c>
      <c r="F2573" s="80" t="str">
        <v>PCS</v>
      </c>
      <c r="G2573" s="80" t="str">
        <v>OUTWARD</v>
      </c>
      <c r="H2573" s="96" t="str">
        <v>SDB</v>
      </c>
    </row>
    <row r="2574" spans="1:8" x14ac:dyDescent="0.25">
      <c r="A2574" s="90">
        <v>45735</v>
      </c>
      <c r="B2574" s="91" t="str">
        <v>UN 2737</v>
      </c>
      <c r="C2574" s="92" t="str">
        <v xml:space="preserve">HYD PLUNGER BUSH YUVO  </v>
      </c>
      <c r="D2574" s="132" t="str">
        <v>1611,12,13</v>
      </c>
      <c r="E2574" s="92">
        <v>2</v>
      </c>
      <c r="F2574" s="92" t="str">
        <v>PCS</v>
      </c>
      <c r="G2574" s="92" t="str">
        <v>OUTWARD</v>
      </c>
      <c r="H2574" s="93" t="str">
        <v>SDB</v>
      </c>
    </row>
    <row r="2575" spans="1:8" x14ac:dyDescent="0.25">
      <c r="A2575" s="94">
        <v>45735</v>
      </c>
      <c r="B2575" s="95" t="str">
        <v>UN 3338</v>
      </c>
      <c r="C2575" s="80" t="str">
        <v xml:space="preserve">HYD. PLUNGER WASHER (SMALL) YUVO  </v>
      </c>
      <c r="D2575" s="133" t="str">
        <v>1611,12,13</v>
      </c>
      <c r="E2575" s="80">
        <v>6</v>
      </c>
      <c r="F2575" s="80" t="str">
        <v>DOZEN</v>
      </c>
      <c r="G2575" s="80" t="str">
        <v>OUTWARD</v>
      </c>
      <c r="H2575" s="96" t="str">
        <v>SDB</v>
      </c>
    </row>
    <row r="2576" spans="1:8" x14ac:dyDescent="0.25">
      <c r="A2576" s="90">
        <v>45735</v>
      </c>
      <c r="B2576" s="91" t="str">
        <v>UN 2852</v>
      </c>
      <c r="C2576" s="92" t="str">
        <v xml:space="preserve">HYD PLUNGER BOLT YUVO  </v>
      </c>
      <c r="D2576" s="132" t="str">
        <v>1611,12,13</v>
      </c>
      <c r="E2576" s="92">
        <v>2</v>
      </c>
      <c r="F2576" s="92" t="str">
        <v>PCS</v>
      </c>
      <c r="G2576" s="92" t="str">
        <v>OUTWARD</v>
      </c>
      <c r="H2576" s="93" t="str">
        <v>SDB</v>
      </c>
    </row>
    <row r="2577" spans="1:8" x14ac:dyDescent="0.25">
      <c r="A2577" s="94">
        <v>45735</v>
      </c>
      <c r="B2577" s="95" t="str">
        <v>UN 2614 A</v>
      </c>
      <c r="C2577" s="80" t="str">
        <v xml:space="preserve">LOWER LINK ASSY 3 HOLE YUVO  </v>
      </c>
      <c r="D2577" s="133" t="str">
        <v>1611,12,13</v>
      </c>
      <c r="E2577" s="80">
        <v>2</v>
      </c>
      <c r="F2577" s="80" t="str">
        <v>SET</v>
      </c>
      <c r="G2577" s="80" t="str">
        <v>OUTWARD</v>
      </c>
      <c r="H2577" s="96" t="str">
        <v>SDB</v>
      </c>
    </row>
    <row r="2578" spans="1:8" x14ac:dyDescent="0.25">
      <c r="A2578" s="90">
        <v>45735</v>
      </c>
      <c r="B2578" s="91" t="str">
        <v>GK 1501/UN 2804</v>
      </c>
      <c r="C2578" s="92" t="str">
        <v xml:space="preserve">FRONT WHEEL BOLT INTER DI  </v>
      </c>
      <c r="D2578" s="132" t="str">
        <v>1611,12,13</v>
      </c>
      <c r="E2578" s="92">
        <v>48</v>
      </c>
      <c r="F2578" s="92" t="str">
        <v>PCS</v>
      </c>
      <c r="G2578" s="92" t="str">
        <v>OUTWARD</v>
      </c>
      <c r="H2578" s="93" t="str">
        <v>SDB</v>
      </c>
    </row>
    <row r="2579" spans="1:8" x14ac:dyDescent="0.25">
      <c r="A2579" s="94">
        <v>45735</v>
      </c>
      <c r="B2579" s="95" t="str">
        <v>UN 2491</v>
      </c>
      <c r="C2579" s="80" t="str">
        <v xml:space="preserve">HYDRAULIC PISTON 3 GROOVE INTER DI  </v>
      </c>
      <c r="D2579" s="133" t="str">
        <v>1611,12,13</v>
      </c>
      <c r="E2579" s="80">
        <v>2</v>
      </c>
      <c r="F2579" s="80" t="str">
        <v>PCS</v>
      </c>
      <c r="G2579" s="80" t="str">
        <v>OUTWARD</v>
      </c>
      <c r="H2579" s="96" t="str">
        <v>SDB</v>
      </c>
    </row>
    <row r="2580" spans="1:8" x14ac:dyDescent="0.25">
      <c r="A2580" s="90">
        <v>45735</v>
      </c>
      <c r="B2580" s="91" t="str">
        <v>UN 2625</v>
      </c>
      <c r="C2580" s="92" t="str">
        <v xml:space="preserve">BRACKET PIN NOVO  </v>
      </c>
      <c r="D2580" s="132" t="str">
        <v>1611,12,13</v>
      </c>
      <c r="E2580" s="92">
        <v>4</v>
      </c>
      <c r="F2580" s="92" t="str">
        <v>DOZEN</v>
      </c>
      <c r="G2580" s="92" t="str">
        <v>OUTWARD</v>
      </c>
      <c r="H2580" s="93" t="str">
        <v>SDB</v>
      </c>
    </row>
    <row r="2581" spans="1:8" x14ac:dyDescent="0.25">
      <c r="A2581" s="94">
        <v>45735</v>
      </c>
      <c r="B2581" s="95" t="str">
        <v>UN 2624</v>
      </c>
      <c r="C2581" s="80" t="str">
        <v xml:space="preserve">BRACKET PIN YUVO  </v>
      </c>
      <c r="D2581" s="133" t="str">
        <v>1611,12,13</v>
      </c>
      <c r="E2581" s="80">
        <v>4</v>
      </c>
      <c r="F2581" s="80" t="str">
        <v>PCS</v>
      </c>
      <c r="G2581" s="80" t="str">
        <v>OUTWARD</v>
      </c>
      <c r="H2581" s="96" t="str">
        <v>SDB</v>
      </c>
    </row>
    <row r="2582" spans="1:8" x14ac:dyDescent="0.25">
      <c r="A2582" s="90">
        <v>45735</v>
      </c>
      <c r="B2582" s="91" t="str">
        <v>UN 2001</v>
      </c>
      <c r="C2582" s="92" t="str">
        <v>BREAK PATTI (3 HOLE) YUVO</v>
      </c>
      <c r="D2582" s="132" t="str">
        <v>1611,12,13</v>
      </c>
      <c r="E2582" s="92">
        <v>4</v>
      </c>
      <c r="F2582" s="92" t="str">
        <v>PCS</v>
      </c>
      <c r="G2582" s="92" t="str">
        <v>OUTWARD</v>
      </c>
      <c r="H2582" s="93" t="str">
        <v>SDB</v>
      </c>
    </row>
    <row r="2583" spans="1:8" x14ac:dyDescent="0.25">
      <c r="A2583" s="94">
        <v>45735</v>
      </c>
      <c r="B2583" s="95" t="str">
        <v>UN 2648</v>
      </c>
      <c r="C2583" s="80" t="str">
        <v>CHAIN U PIN BIG BHOOMIPUTRA / NST  (O.E)</v>
      </c>
      <c r="D2583" s="133" t="str">
        <v>1611,12,13</v>
      </c>
      <c r="E2583" s="80">
        <v>24</v>
      </c>
      <c r="F2583" s="80" t="str">
        <v>PCS</v>
      </c>
      <c r="G2583" s="80" t="str">
        <v>OUTWARD</v>
      </c>
      <c r="H2583" s="96" t="str">
        <v>SDB</v>
      </c>
    </row>
    <row r="2584" spans="1:8" x14ac:dyDescent="0.25">
      <c r="A2584" s="90">
        <v>45735</v>
      </c>
      <c r="B2584" s="91" t="str">
        <v>UN 3314 A</v>
      </c>
      <c r="C2584" s="92" t="str">
        <v xml:space="preserve">DIFFERENTIAL WASHER SET YUVO  </v>
      </c>
      <c r="D2584" s="132" t="str">
        <v>1611,12,13</v>
      </c>
      <c r="E2584" s="92">
        <v>4</v>
      </c>
      <c r="F2584" s="92" t="str">
        <v>PCS</v>
      </c>
      <c r="G2584" s="92" t="str">
        <v>OUTWARD</v>
      </c>
      <c r="H2584" s="93" t="str">
        <v>SDB</v>
      </c>
    </row>
    <row r="2585" spans="1:8" x14ac:dyDescent="0.25">
      <c r="A2585" s="94">
        <v>45735</v>
      </c>
      <c r="B2585" s="95" t="str">
        <v>1P 4040 4027 CTMMTO</v>
      </c>
      <c r="C2585" s="80" t="str">
        <v xml:space="preserve">HYD PUMP M&amp;M Y M/F </v>
      </c>
      <c r="D2585" s="133" t="str">
        <v>1611,12,13</v>
      </c>
      <c r="E2585" s="80">
        <v>2</v>
      </c>
      <c r="F2585" s="80" t="str">
        <v>PCS</v>
      </c>
      <c r="G2585" s="80" t="str">
        <v>OUTWARD</v>
      </c>
      <c r="H2585" s="96" t="str">
        <v>SDB</v>
      </c>
    </row>
    <row r="2586" spans="1:8" x14ac:dyDescent="0.25">
      <c r="A2586" s="90">
        <v>45735</v>
      </c>
      <c r="B2586" s="91" t="str">
        <v>UN 3677</v>
      </c>
      <c r="C2586" s="92" t="str">
        <v xml:space="preserve"> BREAK DISC ACTUATING ASSEMBLY MKM 6.5" </v>
      </c>
      <c r="D2586" s="132" t="str">
        <v>1611,12,13</v>
      </c>
      <c r="E2586" s="92">
        <v>2</v>
      </c>
      <c r="F2586" s="92" t="str">
        <v>PCS</v>
      </c>
      <c r="G2586" s="92" t="str">
        <v>OUTWARD</v>
      </c>
      <c r="H2586" s="93" t="str">
        <v>SDB</v>
      </c>
    </row>
    <row r="2587" spans="1:8" x14ac:dyDescent="0.25">
      <c r="A2587" s="94">
        <v>45735</v>
      </c>
      <c r="B2587" s="95" t="str">
        <v>UN 3682</v>
      </c>
      <c r="C2587" s="80" t="str">
        <v xml:space="preserve"> BREAKE DISC ACTUATING ASSEMBLY YUVO 7" </v>
      </c>
      <c r="D2587" s="133" t="str">
        <v>1611,12,13</v>
      </c>
      <c r="E2587" s="80">
        <v>2</v>
      </c>
      <c r="F2587" s="80" t="str">
        <v>PCS</v>
      </c>
      <c r="G2587" s="80" t="str">
        <v>OUTWARD</v>
      </c>
      <c r="H2587" s="96" t="str">
        <v>SDB</v>
      </c>
    </row>
    <row r="2588" spans="1:8" x14ac:dyDescent="0.25">
      <c r="A2588" s="90">
        <v>45735</v>
      </c>
      <c r="B2588" s="91" t="str">
        <v>UN 3323</v>
      </c>
      <c r="C2588" s="92" t="str">
        <v xml:space="preserve">HYDRAULIC FIBER WASHER INTER  </v>
      </c>
      <c r="D2588" s="132" t="str">
        <v>1611,12,13</v>
      </c>
      <c r="E2588" s="92">
        <v>24</v>
      </c>
      <c r="F2588" s="92" t="str">
        <v>PCS</v>
      </c>
      <c r="G2588" s="92" t="str">
        <v>OUTWARD</v>
      </c>
      <c r="H2588" s="93" t="str">
        <v>SDB</v>
      </c>
    </row>
    <row r="2589" spans="1:8" x14ac:dyDescent="0.25">
      <c r="A2589" s="94">
        <v>45735</v>
      </c>
      <c r="B2589" s="95" t="str">
        <v>UN 2425</v>
      </c>
      <c r="C2589" s="80" t="str">
        <v xml:space="preserve">SUCTION FILTER LONG 585 DI  </v>
      </c>
      <c r="D2589" s="133" t="str">
        <v>1611,12,13</v>
      </c>
      <c r="E2589" s="80">
        <v>2</v>
      </c>
      <c r="F2589" s="80" t="str">
        <v>PCS</v>
      </c>
      <c r="G2589" s="80" t="str">
        <v>OUTWARD</v>
      </c>
      <c r="H2589" s="96" t="str">
        <v>SDB</v>
      </c>
    </row>
    <row r="2590" spans="1:8" x14ac:dyDescent="0.25">
      <c r="A2590" s="90">
        <v>45735</v>
      </c>
      <c r="B2590" s="91" t="str">
        <v>UN 2426 A</v>
      </c>
      <c r="C2590" s="92" t="str">
        <v>SUCTION FILTER ARJUN NOVO</v>
      </c>
      <c r="D2590" s="132" t="str">
        <v>1611,12,13</v>
      </c>
      <c r="E2590" s="92">
        <v>2</v>
      </c>
      <c r="F2590" s="92" t="str">
        <v>PCS</v>
      </c>
      <c r="G2590" s="92" t="str">
        <v>OUTWARD</v>
      </c>
      <c r="H2590" s="93" t="str">
        <v>SDB</v>
      </c>
    </row>
    <row r="2591" spans="1:8" x14ac:dyDescent="0.25">
      <c r="A2591" s="94">
        <v>45735</v>
      </c>
      <c r="B2591" s="95" t="str">
        <v>UN 2420 A</v>
      </c>
      <c r="C2591" s="80" t="str">
        <v xml:space="preserve">SUCTION FILTER (BEND) MKM  </v>
      </c>
      <c r="D2591" s="133" t="str">
        <v>1611,12,13</v>
      </c>
      <c r="E2591" s="80">
        <v>2</v>
      </c>
      <c r="F2591" s="80" t="str">
        <v>PCS</v>
      </c>
      <c r="G2591" s="80" t="str">
        <v>OUTWARD</v>
      </c>
      <c r="H2591" s="96" t="str">
        <v>SDB</v>
      </c>
    </row>
    <row r="2592" spans="1:8" x14ac:dyDescent="0.25">
      <c r="A2592" s="90">
        <v>45735</v>
      </c>
      <c r="B2592" s="91" t="str">
        <v>UN 1254</v>
      </c>
      <c r="C2592" s="92" t="str">
        <v>OIL PAN 4 CYL. INTER DI</v>
      </c>
      <c r="D2592" s="132" t="str">
        <v>1611,12,13</v>
      </c>
      <c r="E2592" s="92">
        <v>1</v>
      </c>
      <c r="F2592" s="92" t="str">
        <v>PCS</v>
      </c>
      <c r="G2592" s="92" t="str">
        <v>OUTWARD</v>
      </c>
      <c r="H2592" s="93" t="str">
        <v>SDB</v>
      </c>
    </row>
    <row r="2593" spans="1:8" x14ac:dyDescent="0.25">
      <c r="A2593" s="94">
        <v>45735</v>
      </c>
      <c r="B2593" s="95" t="str">
        <v>UN 3091</v>
      </c>
      <c r="C2593" s="80" t="str">
        <v xml:space="preserve">BRAKE LINING SHIM THICK INTER  </v>
      </c>
      <c r="D2593" s="133" t="str">
        <v>1611,12,13</v>
      </c>
      <c r="E2593" s="80">
        <v>12</v>
      </c>
      <c r="F2593" s="80" t="str">
        <v>SET</v>
      </c>
      <c r="G2593" s="80" t="str">
        <v>OUTWARD</v>
      </c>
      <c r="H2593" s="96" t="str">
        <v>SDB</v>
      </c>
    </row>
    <row r="2594" spans="1:8" x14ac:dyDescent="0.25">
      <c r="A2594" s="90">
        <v>45735</v>
      </c>
      <c r="B2594" s="91" t="str">
        <v>UN 2744</v>
      </c>
      <c r="C2594" s="92" t="str">
        <v xml:space="preserve">CENTRE PIN BUSH ARJUN / YUVO  </v>
      </c>
      <c r="D2594" s="132" t="str">
        <v>1611,12,13</v>
      </c>
      <c r="E2594" s="92">
        <v>4</v>
      </c>
      <c r="F2594" s="92" t="str">
        <v>PCS</v>
      </c>
      <c r="G2594" s="92" t="str">
        <v>OUTWARD</v>
      </c>
      <c r="H2594" s="93" t="str">
        <v>SDB</v>
      </c>
    </row>
    <row r="2595" spans="1:8" x14ac:dyDescent="0.25">
      <c r="A2595" s="94">
        <v>45735</v>
      </c>
      <c r="B2595" s="95" t="str">
        <v>UN 2753 A</v>
      </c>
      <c r="C2595" s="80" t="str">
        <v xml:space="preserve">ROCK SHAFT BUSH (SET OF 4 PCS) MKM  </v>
      </c>
      <c r="D2595" s="133" t="str">
        <v>1611,12,13</v>
      </c>
      <c r="E2595" s="80">
        <v>4</v>
      </c>
      <c r="F2595" s="80" t="str">
        <v>SET</v>
      </c>
      <c r="G2595" s="80" t="str">
        <v>OUTWARD</v>
      </c>
      <c r="H2595" s="96" t="str">
        <v>SDB</v>
      </c>
    </row>
    <row r="2596" spans="1:8" x14ac:dyDescent="0.25">
      <c r="A2596" s="90">
        <v>45735</v>
      </c>
      <c r="B2596" s="91" t="str">
        <v>UN 2498</v>
      </c>
      <c r="C2596" s="92" t="str">
        <v xml:space="preserve">HYDRAULIC RAM CYLINDER 60 HP HI-TECH  </v>
      </c>
      <c r="D2596" s="132" t="str">
        <v>1611,12,13</v>
      </c>
      <c r="E2596" s="92">
        <v>1</v>
      </c>
      <c r="F2596" s="92" t="str">
        <v>PCS</v>
      </c>
      <c r="G2596" s="92" t="str">
        <v>OUTWARD</v>
      </c>
      <c r="H2596" s="93" t="str">
        <v>SDB</v>
      </c>
    </row>
    <row r="2597" spans="1:8" x14ac:dyDescent="0.25">
      <c r="A2597" s="94">
        <v>45735</v>
      </c>
      <c r="B2597" s="95" t="str">
        <v>UN 2492</v>
      </c>
      <c r="C2597" s="80" t="str">
        <v xml:space="preserve">HYDRAULIC PISTON 3 GROOVE HI-TECH  </v>
      </c>
      <c r="D2597" s="133" t="str">
        <v>1611,12,13</v>
      </c>
      <c r="E2597" s="80">
        <v>2</v>
      </c>
      <c r="F2597" s="80" t="str">
        <v>PCS</v>
      </c>
      <c r="G2597" s="80" t="str">
        <v>OUTWARD</v>
      </c>
      <c r="H2597" s="96" t="str">
        <v>SDB</v>
      </c>
    </row>
    <row r="2598" spans="1:8" x14ac:dyDescent="0.25">
      <c r="A2598" s="90">
        <v>45735</v>
      </c>
      <c r="B2598" s="91" t="str">
        <v>UN 3104</v>
      </c>
      <c r="C2598" s="92" t="str">
        <v xml:space="preserve">PINION TIKONI SHIM THIN INTER  </v>
      </c>
      <c r="D2598" s="132" t="str">
        <v>1611,12,13</v>
      </c>
      <c r="E2598" s="92">
        <v>3</v>
      </c>
      <c r="F2598" s="92" t="str">
        <v>PCS</v>
      </c>
      <c r="G2598" s="92" t="str">
        <v>OUTWARD</v>
      </c>
      <c r="H2598" s="93" t="str">
        <v>SDB</v>
      </c>
    </row>
    <row r="2599" spans="1:8" x14ac:dyDescent="0.25">
      <c r="A2599" s="94">
        <v>45735</v>
      </c>
      <c r="B2599" s="95" t="str">
        <v>UN 1933</v>
      </c>
      <c r="C2599" s="80" t="str">
        <v>PTO PLATE 3 HOLE INTER</v>
      </c>
      <c r="D2599" s="133" t="str">
        <v>1611,12,13</v>
      </c>
      <c r="E2599" s="80">
        <v>2</v>
      </c>
      <c r="F2599" s="80" t="str">
        <v>PCS</v>
      </c>
      <c r="G2599" s="80" t="str">
        <v>OUTWARD</v>
      </c>
      <c r="H2599" s="96" t="str">
        <v>SDB</v>
      </c>
    </row>
    <row r="2600" spans="1:8" x14ac:dyDescent="0.25">
      <c r="A2600" s="90">
        <v>45735</v>
      </c>
      <c r="B2600" s="91" t="str">
        <v>UN 1788</v>
      </c>
      <c r="C2600" s="92" t="str">
        <v>SIDE GEAR LEVER ARJUN</v>
      </c>
      <c r="D2600" s="132" t="str">
        <v>1611,12,13</v>
      </c>
      <c r="E2600" s="92">
        <v>2</v>
      </c>
      <c r="F2600" s="92" t="str">
        <v>PCS</v>
      </c>
      <c r="G2600" s="92" t="str">
        <v>OUTWARD</v>
      </c>
      <c r="H2600" s="93" t="str">
        <v>SDB</v>
      </c>
    </row>
    <row r="2601" spans="1:8" x14ac:dyDescent="0.25">
      <c r="A2601" s="94">
        <v>45735</v>
      </c>
      <c r="B2601" s="95" t="str">
        <v>UN 1866 A</v>
      </c>
      <c r="C2601" s="80" t="str">
        <v>BULL PINION CAGE RH INTER DI</v>
      </c>
      <c r="D2601" s="133" t="str">
        <v>1611,12,13</v>
      </c>
      <c r="E2601" s="80">
        <v>2</v>
      </c>
      <c r="F2601" s="80" t="str">
        <v>PCS</v>
      </c>
      <c r="G2601" s="80" t="str">
        <v>OUTWARD</v>
      </c>
      <c r="H2601" s="96" t="str">
        <v>SDB</v>
      </c>
    </row>
    <row r="2602" spans="1:8" x14ac:dyDescent="0.25">
      <c r="A2602" s="90">
        <v>45734</v>
      </c>
      <c r="B2602" s="91" t="str">
        <v>UN 3296</v>
      </c>
      <c r="C2602" s="92" t="str">
        <v xml:space="preserve">SPANDLE COTTAR INTER DI  </v>
      </c>
      <c r="D2602" s="132" t="str">
        <v>1607, 08</v>
      </c>
      <c r="E2602" s="92">
        <v>24</v>
      </c>
      <c r="F2602" s="92" t="str">
        <v>SET</v>
      </c>
      <c r="G2602" s="92" t="str">
        <v>OUTWARD</v>
      </c>
      <c r="H2602" s="93" t="str">
        <v>SHRI RAM MOTOR</v>
      </c>
    </row>
    <row r="2603" spans="1:8" x14ac:dyDescent="0.25">
      <c r="A2603" s="94">
        <v>45734</v>
      </c>
      <c r="B2603" s="95" t="str">
        <v>UN 1500</v>
      </c>
      <c r="C2603" s="80" t="str">
        <v>ACCILATOR END INTER DI</v>
      </c>
      <c r="D2603" s="133" t="str">
        <v>1607, 08</v>
      </c>
      <c r="E2603" s="80">
        <v>12</v>
      </c>
      <c r="F2603" s="80" t="str">
        <v>PCS</v>
      </c>
      <c r="G2603" s="80" t="str">
        <v>OUTWARD</v>
      </c>
      <c r="H2603" s="96" t="str">
        <v>SHRI RAM MOTOR</v>
      </c>
    </row>
    <row r="2604" spans="1:8" x14ac:dyDescent="0.25">
      <c r="A2604" s="90">
        <v>45734</v>
      </c>
      <c r="B2604" s="91" t="str">
        <v>UN 1502</v>
      </c>
      <c r="C2604" s="92" t="str">
        <v>ACCILATOR END ARJUN</v>
      </c>
      <c r="D2604" s="132" t="str">
        <v>1607, 08</v>
      </c>
      <c r="E2604" s="92">
        <v>6</v>
      </c>
      <c r="F2604" s="92" t="str">
        <v>PCS</v>
      </c>
      <c r="G2604" s="92" t="str">
        <v>OUTWARD</v>
      </c>
      <c r="H2604" s="93" t="str">
        <v>SHRI RAM MOTOR</v>
      </c>
    </row>
    <row r="2605" spans="1:8" x14ac:dyDescent="0.25">
      <c r="A2605" s="94">
        <v>45734</v>
      </c>
      <c r="B2605" s="95" t="str">
        <v>UN 1384</v>
      </c>
      <c r="C2605" s="80" t="str">
        <v>SOCKET STAY ROD BALL INTER</v>
      </c>
      <c r="D2605" s="133" t="str">
        <v>1607, 08</v>
      </c>
      <c r="E2605" s="80">
        <v>3</v>
      </c>
      <c r="F2605" s="80" t="str">
        <v>PCS</v>
      </c>
      <c r="G2605" s="80" t="str">
        <v>OUTWARD</v>
      </c>
      <c r="H2605" s="96" t="str">
        <v>SHRI RAM MOTOR</v>
      </c>
    </row>
    <row r="2606" spans="1:8" x14ac:dyDescent="0.25">
      <c r="A2606" s="90">
        <v>45734</v>
      </c>
      <c r="B2606" s="91" t="str">
        <v>UN 2939</v>
      </c>
      <c r="C2606" s="92" t="str">
        <v xml:space="preserve">A.C. MESH BEEDING BOTTOM GROOVE TYPE(O.E) INTER DI  </v>
      </c>
      <c r="D2606" s="132" t="str">
        <v>1607, 08</v>
      </c>
      <c r="E2606" s="92">
        <v>24</v>
      </c>
      <c r="F2606" s="92" t="str">
        <v>PCS</v>
      </c>
      <c r="G2606" s="92" t="str">
        <v>OUTWARD</v>
      </c>
      <c r="H2606" s="93" t="str">
        <v>SHRI RAM MOTOR</v>
      </c>
    </row>
    <row r="2607" spans="1:8" x14ac:dyDescent="0.25">
      <c r="A2607" s="94">
        <v>45734</v>
      </c>
      <c r="B2607" s="95" t="str">
        <v>UN 2845</v>
      </c>
      <c r="C2607" s="80" t="str">
        <v xml:space="preserve">STAY ROD BOLT BIG INTER  </v>
      </c>
      <c r="D2607" s="133" t="str">
        <v>1607, 08</v>
      </c>
      <c r="E2607" s="80">
        <v>24</v>
      </c>
      <c r="F2607" s="80" t="str">
        <v>PCS</v>
      </c>
      <c r="G2607" s="80" t="str">
        <v>OUTWARD</v>
      </c>
      <c r="H2607" s="96" t="str">
        <v>SHRI RAM MOTOR</v>
      </c>
    </row>
    <row r="2608" spans="1:8" x14ac:dyDescent="0.25">
      <c r="A2608" s="90">
        <v>45734</v>
      </c>
      <c r="B2608" s="91" t="str">
        <v>UN 2832</v>
      </c>
      <c r="C2608" s="92" t="str">
        <v xml:space="preserve">RADIATOR BOLT INTER  </v>
      </c>
      <c r="D2608" s="132" t="str">
        <v>1607, 08</v>
      </c>
      <c r="E2608" s="92">
        <v>12</v>
      </c>
      <c r="F2608" s="92" t="str">
        <v>SET</v>
      </c>
      <c r="G2608" s="92" t="str">
        <v>OUTWARD</v>
      </c>
      <c r="H2608" s="93" t="str">
        <v>SHRI RAM MOTOR</v>
      </c>
    </row>
    <row r="2609" spans="1:8" x14ac:dyDescent="0.25">
      <c r="A2609" s="94">
        <v>45734</v>
      </c>
      <c r="B2609" s="95" t="str">
        <v>UN 2462</v>
      </c>
      <c r="C2609" s="80" t="str">
        <v xml:space="preserve">BUTTERFLY NUT W/BOLT INTER DI  </v>
      </c>
      <c r="D2609" s="133" t="str">
        <v>1607, 08</v>
      </c>
      <c r="E2609" s="80">
        <v>24</v>
      </c>
      <c r="F2609" s="80" t="str">
        <v>PCS</v>
      </c>
      <c r="G2609" s="80" t="str">
        <v>OUTWARD</v>
      </c>
      <c r="H2609" s="96" t="str">
        <v>SHRI RAM MOTOR</v>
      </c>
    </row>
    <row r="2610" spans="1:8" x14ac:dyDescent="0.25">
      <c r="A2610" s="90">
        <v>45734</v>
      </c>
      <c r="B2610" s="91" t="str">
        <v>UN 2414</v>
      </c>
      <c r="C2610" s="92" t="str">
        <v xml:space="preserve">SUCTION HOSE CLAMP INTER DI  </v>
      </c>
      <c r="D2610" s="132" t="str">
        <v>1607, 08</v>
      </c>
      <c r="E2610" s="92">
        <v>6</v>
      </c>
      <c r="F2610" s="92" t="str">
        <v>PCS</v>
      </c>
      <c r="G2610" s="92" t="str">
        <v>OUTWARD</v>
      </c>
      <c r="H2610" s="93" t="str">
        <v>SHRI RAM MOTOR</v>
      </c>
    </row>
    <row r="2611" spans="1:8" x14ac:dyDescent="0.25">
      <c r="A2611" s="94">
        <v>45734</v>
      </c>
      <c r="B2611" s="95" t="str">
        <v>UN 1952</v>
      </c>
      <c r="C2611" s="80" t="str">
        <v>HAND BRAKE ASSY (COMPLETE W/WIRE) INTER DI</v>
      </c>
      <c r="D2611" s="133" t="str">
        <v>1607, 08</v>
      </c>
      <c r="E2611" s="80">
        <v>1</v>
      </c>
      <c r="F2611" s="80" t="str">
        <v>PCS</v>
      </c>
      <c r="G2611" s="80" t="str">
        <v>OUTWARD</v>
      </c>
      <c r="H2611" s="96" t="str">
        <v>SHRI RAM MOTOR</v>
      </c>
    </row>
    <row r="2612" spans="1:8" x14ac:dyDescent="0.25">
      <c r="A2612" s="90">
        <v>45734</v>
      </c>
      <c r="B2612" s="91" t="str">
        <v>UN 1797</v>
      </c>
      <c r="C2612" s="92" t="str">
        <v>GEAR PATTI CUT TYPE INTER</v>
      </c>
      <c r="D2612" s="132" t="str">
        <v>1607, 08</v>
      </c>
      <c r="E2612" s="92">
        <v>24</v>
      </c>
      <c r="F2612" s="92" t="str">
        <v>PCS</v>
      </c>
      <c r="G2612" s="92" t="str">
        <v>OUTWARD</v>
      </c>
      <c r="H2612" s="93" t="str">
        <v>SHRI RAM MOTOR</v>
      </c>
    </row>
    <row r="2613" spans="1:8" x14ac:dyDescent="0.25">
      <c r="A2613" s="94">
        <v>45734</v>
      </c>
      <c r="B2613" s="95" t="str">
        <v>UN 1796</v>
      </c>
      <c r="C2613" s="80" t="str">
        <v>GEAR PIN KIT SET OF 4 INTER</v>
      </c>
      <c r="D2613" s="133" t="str">
        <v>1607, 08</v>
      </c>
      <c r="E2613" s="80">
        <v>20</v>
      </c>
      <c r="F2613" s="80" t="str">
        <v>SET</v>
      </c>
      <c r="G2613" s="80" t="str">
        <v>OUTWARD</v>
      </c>
      <c r="H2613" s="96" t="str">
        <v>SHRI RAM MOTOR</v>
      </c>
    </row>
    <row r="2614" spans="1:8" x14ac:dyDescent="0.25">
      <c r="A2614" s="90">
        <v>45734</v>
      </c>
      <c r="B2614" s="91" t="str">
        <v>UN 1773</v>
      </c>
      <c r="C2614" s="92" t="str">
        <v>HI LOW PIN SOLID INTER</v>
      </c>
      <c r="D2614" s="132" t="str">
        <v>1607, 08</v>
      </c>
      <c r="E2614" s="92">
        <v>12</v>
      </c>
      <c r="F2614" s="92" t="str">
        <v>SET</v>
      </c>
      <c r="G2614" s="92" t="str">
        <v>OUTWARD</v>
      </c>
      <c r="H2614" s="93" t="str">
        <v>SHRI RAM MOTOR</v>
      </c>
    </row>
    <row r="2615" spans="1:8" x14ac:dyDescent="0.25">
      <c r="A2615" s="94">
        <v>45734</v>
      </c>
      <c r="B2615" s="95" t="str">
        <v>UN 1649</v>
      </c>
      <c r="C2615" s="80" t="str">
        <v>FOOT ACCILATOR ROD 4 CYL NST</v>
      </c>
      <c r="D2615" s="133" t="str">
        <v>1607, 08</v>
      </c>
      <c r="E2615" s="80">
        <v>6</v>
      </c>
      <c r="F2615" s="80" t="str">
        <v>PCS</v>
      </c>
      <c r="G2615" s="80" t="str">
        <v>OUTWARD</v>
      </c>
      <c r="H2615" s="96" t="str">
        <v>SHRI RAM MOTOR</v>
      </c>
    </row>
    <row r="2616" spans="1:8" x14ac:dyDescent="0.25">
      <c r="A2616" s="90">
        <v>45734</v>
      </c>
      <c r="B2616" s="91" t="str">
        <v>UN 1954/UN 1758</v>
      </c>
      <c r="C2616" s="92" t="str">
        <v>CLUTCH PADEL PIN INTER DI</v>
      </c>
      <c r="D2616" s="132" t="str">
        <v>1607, 08</v>
      </c>
      <c r="E2616" s="92">
        <v>72</v>
      </c>
      <c r="F2616" s="92" t="str">
        <v>PCS</v>
      </c>
      <c r="G2616" s="92" t="str">
        <v>OUTWARD</v>
      </c>
      <c r="H2616" s="93" t="str">
        <v>SHRI RAM MOTOR</v>
      </c>
    </row>
    <row r="2617" spans="1:8" x14ac:dyDescent="0.25">
      <c r="A2617" s="94">
        <v>45734</v>
      </c>
      <c r="B2617" s="95" t="str">
        <v>GK 2428</v>
      </c>
      <c r="C2617" s="80" t="str">
        <v>TROLLEY PIPE 120'' EPDM WITH SPRING</v>
      </c>
      <c r="D2617" s="133" t="str">
        <v>1607, 08</v>
      </c>
      <c r="E2617" s="80">
        <v>10</v>
      </c>
      <c r="F2617" s="80" t="str">
        <v>PCS</v>
      </c>
      <c r="G2617" s="80" t="str">
        <v>OUTWARD</v>
      </c>
      <c r="H2617" s="96" t="str">
        <v>SHRI RAM MOTOR</v>
      </c>
    </row>
    <row r="2618" spans="1:8" x14ac:dyDescent="0.25">
      <c r="A2618" s="90">
        <v>45734</v>
      </c>
      <c r="B2618" s="91" t="str">
        <v>UN 2861</v>
      </c>
      <c r="C2618" s="92" t="str">
        <v>CLUTCH PADEL SPRING INTER</v>
      </c>
      <c r="D2618" s="132" t="str">
        <v>1607, 08</v>
      </c>
      <c r="E2618" s="92">
        <v>24</v>
      </c>
      <c r="F2618" s="92" t="str">
        <v>PCS</v>
      </c>
      <c r="G2618" s="92" t="str">
        <v>OUTWARD</v>
      </c>
      <c r="H2618" s="93" t="str">
        <v>SHRI RAM MOTOR</v>
      </c>
    </row>
    <row r="2619" spans="1:8" x14ac:dyDescent="0.25">
      <c r="A2619" s="94">
        <v>45734</v>
      </c>
      <c r="B2619" s="95" t="str">
        <v>UN 2945</v>
      </c>
      <c r="C2619" s="80" t="str">
        <v xml:space="preserve">BONNET BEEDING NST  </v>
      </c>
      <c r="D2619" s="133" t="str">
        <v>1607, 08</v>
      </c>
      <c r="E2619" s="80">
        <v>9</v>
      </c>
      <c r="F2619" s="80" t="str">
        <v>SET</v>
      </c>
      <c r="G2619" s="80" t="str">
        <v>OUTWARD</v>
      </c>
      <c r="H2619" s="96" t="str">
        <v>SHRI RAM MOTOR</v>
      </c>
    </row>
    <row r="2620" spans="1:8" x14ac:dyDescent="0.25">
      <c r="A2620" s="90">
        <v>45734</v>
      </c>
      <c r="B2620" s="91" t="str">
        <v>UN 1144</v>
      </c>
      <c r="C2620" s="92" t="str">
        <v>AIR CLEANER ASSEMBLY INTER DI</v>
      </c>
      <c r="D2620" s="132" t="str">
        <v>1607, 08</v>
      </c>
      <c r="E2620" s="92">
        <v>1</v>
      </c>
      <c r="F2620" s="92" t="str">
        <v>SET</v>
      </c>
      <c r="G2620" s="92" t="str">
        <v>OUTWARD</v>
      </c>
      <c r="H2620" s="93" t="str">
        <v>SHRI RAM MOTOR</v>
      </c>
    </row>
    <row r="2621" spans="1:8" x14ac:dyDescent="0.25">
      <c r="A2621" s="94">
        <v>45734</v>
      </c>
      <c r="B2621" s="95" t="str">
        <v>GK 1472 A/UN 2783 A</v>
      </c>
      <c r="C2621" s="80" t="str">
        <v xml:space="preserve">BONNET BOLT 6 CUT 585 DI  </v>
      </c>
      <c r="D2621" s="133" t="str">
        <v>1607, 08</v>
      </c>
      <c r="E2621" s="80">
        <v>12</v>
      </c>
      <c r="F2621" s="80" t="str">
        <v>PCS</v>
      </c>
      <c r="G2621" s="80" t="str">
        <v>OUTWARD</v>
      </c>
      <c r="H2621" s="96" t="str">
        <v>SHRI RAM MOTOR</v>
      </c>
    </row>
    <row r="2622" spans="1:8" x14ac:dyDescent="0.25">
      <c r="A2622" s="90">
        <v>45734</v>
      </c>
      <c r="B2622" s="91" t="str">
        <v>UN 1487</v>
      </c>
      <c r="C2622" s="92" t="str">
        <v>FUEL TANK LOCK NST</v>
      </c>
      <c r="D2622" s="132" t="str">
        <v>1607, 08</v>
      </c>
      <c r="E2622" s="92">
        <v>10</v>
      </c>
      <c r="F2622" s="92" t="str">
        <v>PCS</v>
      </c>
      <c r="G2622" s="92" t="str">
        <v>OUTWARD</v>
      </c>
      <c r="H2622" s="93" t="str">
        <v>SHRI RAM MOTOR</v>
      </c>
    </row>
    <row r="2623" spans="1:8" x14ac:dyDescent="0.25">
      <c r="A2623" s="94">
        <v>45734</v>
      </c>
      <c r="B2623" s="95" t="str">
        <v>UN 1501</v>
      </c>
      <c r="C2623" s="80" t="str">
        <v>ACCILATOR END 585 DI / MKM</v>
      </c>
      <c r="D2623" s="133" t="str">
        <v>1607, 08</v>
      </c>
      <c r="E2623" s="80">
        <v>24</v>
      </c>
      <c r="F2623" s="80" t="str">
        <v>PCS</v>
      </c>
      <c r="G2623" s="80" t="str">
        <v>OUTWARD</v>
      </c>
      <c r="H2623" s="96" t="str">
        <v>SHRI RAM MOTOR</v>
      </c>
    </row>
    <row r="2624" spans="1:8" x14ac:dyDescent="0.25">
      <c r="A2624" s="90">
        <v>45734</v>
      </c>
      <c r="B2624" s="91" t="str">
        <v>UN 1414/GK 904</v>
      </c>
      <c r="C2624" s="92" t="str">
        <v>FRONT WHEEL HUB (STAR TYPE) NST</v>
      </c>
      <c r="D2624" s="132" t="str">
        <v>1607, 08</v>
      </c>
      <c r="E2624" s="92">
        <v>4</v>
      </c>
      <c r="F2624" s="92" t="str">
        <v>PCS</v>
      </c>
      <c r="G2624" s="92" t="str">
        <v>OUTWARD</v>
      </c>
      <c r="H2624" s="93" t="str">
        <v>SHRI RAM MOTOR</v>
      </c>
    </row>
    <row r="2625" spans="1:8" x14ac:dyDescent="0.25">
      <c r="A2625" s="94">
        <v>45734</v>
      </c>
      <c r="B2625" s="95" t="str">
        <v>GK 2495</v>
      </c>
      <c r="C2625" s="80" t="str">
        <v>TROLLEY MALE FEMALE COMMON</v>
      </c>
      <c r="D2625" s="133" t="str">
        <v>1607, 08</v>
      </c>
      <c r="E2625" s="80">
        <v>30</v>
      </c>
      <c r="F2625" s="80" t="str">
        <v>PCS</v>
      </c>
      <c r="G2625" s="80" t="str">
        <v>OUTWARD</v>
      </c>
      <c r="H2625" s="96" t="str">
        <v>SHRI RAM MOTOR</v>
      </c>
    </row>
    <row r="2626" spans="1:8" x14ac:dyDescent="0.25">
      <c r="A2626" s="90">
        <v>45734</v>
      </c>
      <c r="B2626" s="91" t="str">
        <v>GK 267</v>
      </c>
      <c r="C2626" s="92" t="str">
        <v>BRAKE DISC MASSEY (Set of 4 Pcs.)</v>
      </c>
      <c r="D2626" s="132" t="str">
        <v>1607, 08</v>
      </c>
      <c r="E2626" s="92">
        <v>10</v>
      </c>
      <c r="F2626" s="92" t="str">
        <v>PCS</v>
      </c>
      <c r="G2626" s="92" t="str">
        <v>OUTWARD</v>
      </c>
      <c r="H2626" s="93" t="str">
        <v>SHRI RAM MOTOR</v>
      </c>
    </row>
    <row r="2627" spans="1:8" x14ac:dyDescent="0.25">
      <c r="A2627" s="94">
        <v>45733</v>
      </c>
      <c r="B2627" s="95" t="str">
        <v>UN 1466</v>
      </c>
      <c r="C2627" s="80" t="str">
        <v>TIE ROD TUBE MKM</v>
      </c>
      <c r="D2627" s="133">
        <v>1605</v>
      </c>
      <c r="E2627" s="80">
        <v>2</v>
      </c>
      <c r="F2627" s="80" t="str">
        <v>PCS</v>
      </c>
      <c r="G2627" s="80" t="str">
        <v>OUTWARD</v>
      </c>
      <c r="H2627" s="96" t="str">
        <v>RAJ</v>
      </c>
    </row>
    <row r="2628" spans="1:8" x14ac:dyDescent="0.25">
      <c r="A2628" s="90">
        <v>45733</v>
      </c>
      <c r="B2628" s="91" t="str">
        <v>GK 1073 A/UN 1426 A</v>
      </c>
      <c r="C2628" s="92" t="str">
        <v>FRONT STUB AXLE MAHINDRA NST  (RH) 25877-1988</v>
      </c>
      <c r="D2628" s="132">
        <v>1605</v>
      </c>
      <c r="E2628" s="92">
        <v>16</v>
      </c>
      <c r="F2628" s="92" t="str">
        <v>PCS</v>
      </c>
      <c r="G2628" s="92" t="str">
        <v>OUTWARD</v>
      </c>
      <c r="H2628" s="93" t="str">
        <v>RAJ</v>
      </c>
    </row>
    <row r="2629" spans="1:8" x14ac:dyDescent="0.25">
      <c r="A2629" s="94">
        <v>45733</v>
      </c>
      <c r="B2629" s="95" t="str">
        <v>GK 1073/UN 1426</v>
      </c>
      <c r="C2629" s="80" t="str">
        <v>FRONT STUB AXLE MAHINDRA NST  (LH) 25877-1988</v>
      </c>
      <c r="D2629" s="133">
        <v>1605</v>
      </c>
      <c r="E2629" s="80">
        <v>16</v>
      </c>
      <c r="F2629" s="80" t="str">
        <v>PCS</v>
      </c>
      <c r="G2629" s="80" t="str">
        <v>OUTWARD</v>
      </c>
      <c r="H2629" s="96" t="str">
        <v>RAJ</v>
      </c>
    </row>
    <row r="2630" spans="1:8" x14ac:dyDescent="0.25">
      <c r="A2630" s="90">
        <v>45733</v>
      </c>
      <c r="B2630" s="91" t="str">
        <v>GK 903/UN 1413</v>
      </c>
      <c r="C2630" s="92" t="str">
        <v>FRONT WHEEL HUB MAHINDRA NST 25877-1988</v>
      </c>
      <c r="D2630" s="132">
        <v>1605</v>
      </c>
      <c r="E2630" s="92">
        <v>8</v>
      </c>
      <c r="F2630" s="92" t="str">
        <v>SET</v>
      </c>
      <c r="G2630" s="92" t="str">
        <v>OUTWARD</v>
      </c>
      <c r="H2630" s="93" t="str">
        <v>RAJ</v>
      </c>
    </row>
    <row r="2631" spans="1:8" x14ac:dyDescent="0.25">
      <c r="A2631" s="94">
        <v>45733</v>
      </c>
      <c r="B2631" s="95" t="str">
        <v>UN 2065</v>
      </c>
      <c r="C2631" s="80" t="str">
        <v>DIFFERENTIAL GEAR KIT (SET OF 6)  INTER DI</v>
      </c>
      <c r="D2631" s="133">
        <v>1605</v>
      </c>
      <c r="E2631" s="80">
        <v>5</v>
      </c>
      <c r="F2631" s="80" t="str">
        <v>PCS</v>
      </c>
      <c r="G2631" s="80" t="str">
        <v>OUTWARD</v>
      </c>
      <c r="H2631" s="96" t="str">
        <v>RAJ</v>
      </c>
    </row>
    <row r="2632" spans="1:8" x14ac:dyDescent="0.25">
      <c r="A2632" s="90">
        <v>45733</v>
      </c>
      <c r="B2632" s="91" t="str">
        <v>UN 3670</v>
      </c>
      <c r="C2632" s="92" t="str">
        <v xml:space="preserve"> BREAK DISC ACTUATING ASSEMBLY SWARAJ 855 7" </v>
      </c>
      <c r="D2632" s="132">
        <v>1605</v>
      </c>
      <c r="E2632" s="92">
        <v>24</v>
      </c>
      <c r="F2632" s="92" t="str">
        <v>PCS</v>
      </c>
      <c r="G2632" s="92" t="str">
        <v>OUTWARD</v>
      </c>
      <c r="H2632" s="93" t="str">
        <v>RAJ</v>
      </c>
    </row>
    <row r="2633" spans="1:8" x14ac:dyDescent="0.25">
      <c r="A2633" s="94">
        <v>45733</v>
      </c>
      <c r="B2633" s="95" t="str">
        <v>UN 1254</v>
      </c>
      <c r="C2633" s="80" t="str">
        <v>OIL PAN 4 CYL. INTER DI</v>
      </c>
      <c r="D2633" s="133">
        <v>1605</v>
      </c>
      <c r="E2633" s="80">
        <v>1</v>
      </c>
      <c r="F2633" s="80" t="str">
        <v>PCS</v>
      </c>
      <c r="G2633" s="80" t="str">
        <v>OUTWARD</v>
      </c>
      <c r="H2633" s="96" t="str">
        <v>RAJ</v>
      </c>
    </row>
    <row r="2634" spans="1:8" x14ac:dyDescent="0.25">
      <c r="A2634" s="90">
        <v>45733</v>
      </c>
      <c r="B2634" s="91" t="str">
        <v>LOWER LINK ASSY. SONALIKA (BIG+BIG) 3 HOLE</v>
      </c>
      <c r="C2634" s="92" t="str">
        <v>LOWER LINK ASSY. SONALIKA (BIG+BIG) 3 HOLE</v>
      </c>
      <c r="D2634" s="132">
        <v>1605</v>
      </c>
      <c r="E2634" s="92">
        <v>11</v>
      </c>
      <c r="F2634" s="92" t="str">
        <v>PCS</v>
      </c>
      <c r="G2634" s="92" t="str">
        <v>OUTWARD</v>
      </c>
      <c r="H2634" s="93" t="str">
        <v>RAJ</v>
      </c>
    </row>
    <row r="2635" spans="1:8" x14ac:dyDescent="0.25">
      <c r="A2635" s="94">
        <v>45733</v>
      </c>
      <c r="B2635" s="95" t="str">
        <v>LOWER LINK ASSY. SONALIKA (BIG+BIG) 5 HOLE</v>
      </c>
      <c r="C2635" s="80" t="str">
        <v>LOWER LINK ASSY. SONALIKA (BIG+BIG) 5 HOLE</v>
      </c>
      <c r="D2635" s="133">
        <v>1605</v>
      </c>
      <c r="E2635" s="80">
        <v>7</v>
      </c>
      <c r="F2635" s="80" t="str">
        <v>PCS</v>
      </c>
      <c r="G2635" s="80" t="str">
        <v>OUTWARD</v>
      </c>
      <c r="H2635" s="96" t="str">
        <v>RAJ</v>
      </c>
    </row>
    <row r="2636" spans="1:8" x14ac:dyDescent="0.25">
      <c r="A2636" s="90">
        <v>45733</v>
      </c>
      <c r="B2636" s="91" t="str">
        <v>GK 1181 / UN 1287</v>
      </c>
      <c r="C2636" s="92" t="str">
        <v>FLY WHEEL RING INTER DI</v>
      </c>
      <c r="D2636" s="132">
        <v>1605</v>
      </c>
      <c r="E2636" s="92">
        <v>2</v>
      </c>
      <c r="F2636" s="92" t="str">
        <v>PCS</v>
      </c>
      <c r="G2636" s="92" t="str">
        <v>OUTWARD</v>
      </c>
      <c r="H2636" s="93" t="str">
        <v>RAJ</v>
      </c>
    </row>
    <row r="2637" spans="1:8" x14ac:dyDescent="0.25">
      <c r="A2637" s="94">
        <v>45733</v>
      </c>
      <c r="B2637" s="95" t="str">
        <v>UN 1159</v>
      </c>
      <c r="C2637" s="80" t="str">
        <v>AIR CLEANER ASSY COMPLETE ARJUN</v>
      </c>
      <c r="D2637" s="133">
        <v>1605</v>
      </c>
      <c r="E2637" s="80">
        <v>2</v>
      </c>
      <c r="F2637" s="80" t="str">
        <v>PCS</v>
      </c>
      <c r="G2637" s="80" t="str">
        <v>OUTWARD</v>
      </c>
      <c r="H2637" s="96" t="str">
        <v>RAJ</v>
      </c>
    </row>
    <row r="2638" spans="1:8" x14ac:dyDescent="0.25">
      <c r="A2638" s="90">
        <v>45733</v>
      </c>
      <c r="B2638" s="91" t="str">
        <v>GK 1269</v>
      </c>
      <c r="C2638" s="92" t="str">
        <v>OIL FILTER SWARAJ 735 FE / 855 STEEL JALI</v>
      </c>
      <c r="D2638" s="132">
        <v>1605</v>
      </c>
      <c r="E2638" s="92">
        <v>30</v>
      </c>
      <c r="F2638" s="92" t="str">
        <v>PCS</v>
      </c>
      <c r="G2638" s="92" t="str">
        <v>OUTWARD</v>
      </c>
      <c r="H2638" s="93" t="str">
        <v>RAJ</v>
      </c>
    </row>
    <row r="2639" spans="1:8" x14ac:dyDescent="0.25">
      <c r="A2639" s="94">
        <v>45733</v>
      </c>
      <c r="B2639" s="95" t="str">
        <v>GK 1220</v>
      </c>
      <c r="C2639" s="80" t="str">
        <v>DIESEL FILTER SET (0.5 LTR) PAPER + NAMADA (SET OF 2)</v>
      </c>
      <c r="D2639" s="133">
        <v>1605</v>
      </c>
      <c r="E2639" s="80">
        <v>30</v>
      </c>
      <c r="F2639" s="80" t="str">
        <v>SET</v>
      </c>
      <c r="G2639" s="80" t="str">
        <v>OUTWARD</v>
      </c>
      <c r="H2639" s="96" t="str">
        <v>RAJ</v>
      </c>
    </row>
    <row r="2640" spans="1:8" x14ac:dyDescent="0.25">
      <c r="A2640" s="90">
        <v>45733</v>
      </c>
      <c r="B2640" s="91" t="str">
        <v>GK 2402</v>
      </c>
      <c r="C2640" s="92" t="str">
        <v>TROLLEY PIPE 40'' (MALE + FEMALE)  WRAPPING</v>
      </c>
      <c r="D2640" s="132">
        <v>1604</v>
      </c>
      <c r="E2640" s="92">
        <v>100</v>
      </c>
      <c r="F2640" s="92" t="str">
        <v>PCS</v>
      </c>
      <c r="G2640" s="92" t="str">
        <v>OUTWARD</v>
      </c>
      <c r="H2640" s="93" t="str">
        <v>VM AGRO</v>
      </c>
    </row>
    <row r="2641" spans="1:8" x14ac:dyDescent="0.25">
      <c r="A2641" s="94">
        <v>45733</v>
      </c>
      <c r="B2641" s="95" t="str">
        <v>GK 2403</v>
      </c>
      <c r="C2641" s="80" t="str">
        <v>TROLLEY PIPE 50'' (MALE + FEMALE)  WRAPPING</v>
      </c>
      <c r="D2641" s="133">
        <v>1604</v>
      </c>
      <c r="E2641" s="80">
        <v>300</v>
      </c>
      <c r="F2641" s="80" t="str">
        <v>PCS</v>
      </c>
      <c r="G2641" s="80" t="str">
        <v>OUTWARD</v>
      </c>
      <c r="H2641" s="96" t="str">
        <v>VM AGRO</v>
      </c>
    </row>
    <row r="2642" spans="1:8" x14ac:dyDescent="0.25">
      <c r="A2642" s="90">
        <v>45729</v>
      </c>
      <c r="B2642" s="91" t="str">
        <v>GK 1073/UN 1426</v>
      </c>
      <c r="C2642" s="92" t="str">
        <v>FRONT STUB AXLE LH NST</v>
      </c>
      <c r="D2642" s="132" t="str">
        <v>1590,94,95,96</v>
      </c>
      <c r="E2642" s="92">
        <v>6</v>
      </c>
      <c r="F2642" s="92" t="str">
        <v>PCS</v>
      </c>
      <c r="G2642" s="92" t="str">
        <v>OUTWARD</v>
      </c>
      <c r="H2642" s="93" t="str">
        <v>SHOP</v>
      </c>
    </row>
    <row r="2643" spans="1:8" x14ac:dyDescent="0.25">
      <c r="A2643" s="94">
        <v>45729</v>
      </c>
      <c r="B2643" s="95" t="str">
        <v>UN 2418</v>
      </c>
      <c r="C2643" s="80" t="str">
        <v xml:space="preserve">HYDRAULIC DISRIBUTOR PIPE INTER DI  </v>
      </c>
      <c r="D2643" s="133" t="str">
        <v>1590,94,95,96</v>
      </c>
      <c r="E2643" s="80">
        <v>10</v>
      </c>
      <c r="F2643" s="80" t="str">
        <v>PCS</v>
      </c>
      <c r="G2643" s="80" t="str">
        <v>OUTWARD</v>
      </c>
      <c r="H2643" s="96" t="str">
        <v>SHOP</v>
      </c>
    </row>
    <row r="2644" spans="1:8" x14ac:dyDescent="0.25">
      <c r="A2644" s="90">
        <v>45729</v>
      </c>
      <c r="B2644" s="91" t="str">
        <v>UN 2600</v>
      </c>
      <c r="C2644" s="92" t="str">
        <v xml:space="preserve">LEVELLING ASSY ARJUN  </v>
      </c>
      <c r="D2644" s="132" t="str">
        <v>1590,94,95,96</v>
      </c>
      <c r="E2644" s="92">
        <v>6</v>
      </c>
      <c r="F2644" s="92" t="str">
        <v>PCS</v>
      </c>
      <c r="G2644" s="92" t="str">
        <v>OUTWARD</v>
      </c>
      <c r="H2644" s="93" t="str">
        <v>SHOP</v>
      </c>
    </row>
    <row r="2645" spans="1:8" x14ac:dyDescent="0.25">
      <c r="A2645" s="94">
        <v>45729</v>
      </c>
      <c r="B2645" s="95" t="str">
        <v>GK 1640</v>
      </c>
      <c r="C2645" s="80" t="str">
        <v>RIM BOLT 3" F-T WITH S/NUT GOLDEN</v>
      </c>
      <c r="D2645" s="133" t="str">
        <v>1590,94,95,96</v>
      </c>
      <c r="E2645" s="80">
        <v>48</v>
      </c>
      <c r="F2645" s="80" t="str">
        <v>PCS</v>
      </c>
      <c r="G2645" s="80" t="str">
        <v>OUTWARD</v>
      </c>
      <c r="H2645" s="96" t="str">
        <v>SHOP</v>
      </c>
    </row>
    <row r="2646" spans="1:8" x14ac:dyDescent="0.25">
      <c r="A2646" s="90">
        <v>45729</v>
      </c>
      <c r="B2646" s="91" t="str">
        <v>GK 2520</v>
      </c>
      <c r="C2646" s="92" t="str">
        <v>FLEXIBLE HOSE 30" (19 x 19 BENJO, R6)</v>
      </c>
      <c r="D2646" s="132" t="str">
        <v>1590,94,95,96</v>
      </c>
      <c r="E2646" s="92">
        <v>10</v>
      </c>
      <c r="F2646" s="92" t="str">
        <v>PCS</v>
      </c>
      <c r="G2646" s="92" t="str">
        <v>OUTWARD</v>
      </c>
      <c r="H2646" s="93" t="str">
        <v>SHOP</v>
      </c>
    </row>
    <row r="2647" spans="1:8" x14ac:dyDescent="0.25">
      <c r="A2647" s="94">
        <v>45729</v>
      </c>
      <c r="B2647" s="95" t="str">
        <v>GK 2522</v>
      </c>
      <c r="C2647" s="80" t="str">
        <v>FLEXIBLE HOSE 36" (19 x 19 BENJO, R6)</v>
      </c>
      <c r="D2647" s="133" t="str">
        <v>1590,94,95,96</v>
      </c>
      <c r="E2647" s="80">
        <v>20</v>
      </c>
      <c r="F2647" s="80" t="str">
        <v>PCS</v>
      </c>
      <c r="G2647" s="80" t="str">
        <v>OUTWARD</v>
      </c>
      <c r="H2647" s="96" t="str">
        <v>SHOP</v>
      </c>
    </row>
    <row r="2648" spans="1:8" x14ac:dyDescent="0.25">
      <c r="A2648" s="90">
        <v>45729</v>
      </c>
      <c r="B2648" s="91" t="str">
        <v>R9167</v>
      </c>
      <c r="C2648" s="92" t="str">
        <v>CLUTCH PLATE EICHER 241 9.25" ASBESTOS</v>
      </c>
      <c r="D2648" s="132" t="str">
        <v>1590,94,95,96</v>
      </c>
      <c r="E2648" s="92">
        <v>2</v>
      </c>
      <c r="F2648" s="92" t="str">
        <v>PCS</v>
      </c>
      <c r="G2648" s="92" t="str">
        <v>OUTWARD</v>
      </c>
      <c r="H2648" s="93" t="str">
        <v>SHOP</v>
      </c>
    </row>
    <row r="2649" spans="1:8" x14ac:dyDescent="0.25">
      <c r="A2649" s="94">
        <v>45729</v>
      </c>
      <c r="B2649" s="95" t="str">
        <v>UN 1952</v>
      </c>
      <c r="C2649" s="80" t="str">
        <v>HAND BRAKE ASSY (COMPLETE W/WIRE) INTER DI</v>
      </c>
      <c r="D2649" s="133" t="str">
        <v>1590,94,95,96</v>
      </c>
      <c r="E2649" s="80">
        <v>5</v>
      </c>
      <c r="F2649" s="80" t="str">
        <v>SET</v>
      </c>
      <c r="G2649" s="80" t="str">
        <v>OUTWARD</v>
      </c>
      <c r="H2649" s="96" t="str">
        <v>SHOP</v>
      </c>
    </row>
    <row r="2650" spans="1:8" x14ac:dyDescent="0.25">
      <c r="A2650" s="90">
        <v>45729</v>
      </c>
      <c r="B2650" s="91" t="str">
        <v>GK 2511</v>
      </c>
      <c r="C2650" s="92" t="str">
        <v>FLEXIBLE HOSE 9" (19 x 19 BENJO, R6)</v>
      </c>
      <c r="D2650" s="132" t="str">
        <v>1590,94,95,96</v>
      </c>
      <c r="E2650" s="92">
        <v>20</v>
      </c>
      <c r="F2650" s="92" t="str">
        <v>PCS</v>
      </c>
      <c r="G2650" s="92" t="str">
        <v>OUTWARD</v>
      </c>
      <c r="H2650" s="93" t="str">
        <v>SHOP</v>
      </c>
    </row>
    <row r="2651" spans="1:8" x14ac:dyDescent="0.25">
      <c r="A2651" s="94">
        <v>45729</v>
      </c>
      <c r="B2651" s="95" t="str">
        <v>R11063</v>
      </c>
      <c r="C2651" s="80" t="str">
        <v>CLUTCH PLATE SK/SWARAJ 11" RIGID N/A</v>
      </c>
      <c r="D2651" s="133" t="str">
        <v>1590,94,95,96</v>
      </c>
      <c r="E2651" s="80">
        <v>2</v>
      </c>
      <c r="F2651" s="80" t="str">
        <v>PCS</v>
      </c>
      <c r="G2651" s="80" t="str">
        <v>OUTWARD</v>
      </c>
      <c r="H2651" s="96" t="str">
        <v>SHOP</v>
      </c>
    </row>
    <row r="2652" spans="1:8" x14ac:dyDescent="0.25">
      <c r="A2652" s="90">
        <v>45729</v>
      </c>
      <c r="B2652" s="91" t="str">
        <v>UN 1158</v>
      </c>
      <c r="C2652" s="92" t="str">
        <v>AIR CLEANER GLASS WHITE INTER</v>
      </c>
      <c r="D2652" s="132" t="str">
        <v>1590,94,95,96</v>
      </c>
      <c r="E2652" s="92">
        <v>24</v>
      </c>
      <c r="F2652" s="92" t="str">
        <v>SET</v>
      </c>
      <c r="G2652" s="92" t="str">
        <v>OUTWARD</v>
      </c>
      <c r="H2652" s="93" t="str">
        <v>SHOP</v>
      </c>
    </row>
    <row r="2653" spans="1:8" x14ac:dyDescent="0.25">
      <c r="A2653" s="94">
        <v>45729</v>
      </c>
      <c r="B2653" s="95" t="str">
        <v>R925044</v>
      </c>
      <c r="C2653" s="80" t="str">
        <v>P.P ASSY EICHER 241 9.25"</v>
      </c>
      <c r="D2653" s="133" t="str">
        <v>1590,94,95,96</v>
      </c>
      <c r="E2653" s="80">
        <v>2</v>
      </c>
      <c r="F2653" s="80" t="str">
        <v>PCS</v>
      </c>
      <c r="G2653" s="80" t="str">
        <v>OUTWARD</v>
      </c>
      <c r="H2653" s="96" t="str">
        <v>SHOP</v>
      </c>
    </row>
    <row r="2654" spans="1:8" x14ac:dyDescent="0.25">
      <c r="A2654" s="90">
        <v>45729</v>
      </c>
      <c r="B2654" s="91" t="str">
        <v>R983020977</v>
      </c>
      <c r="C2654" s="92" t="str">
        <v>HYD. PUMP MAHINDRA 14 CC</v>
      </c>
      <c r="D2654" s="132" t="str">
        <v>1590,94,95,96</v>
      </c>
      <c r="E2654" s="92">
        <v>8</v>
      </c>
      <c r="F2654" s="92" t="str">
        <v>PCS</v>
      </c>
      <c r="G2654" s="92" t="str">
        <v>OUTWARD</v>
      </c>
      <c r="H2654" s="93" t="str">
        <v>SHOP</v>
      </c>
    </row>
    <row r="2655" spans="1:8" x14ac:dyDescent="0.25">
      <c r="A2655" s="94">
        <v>45729</v>
      </c>
      <c r="B2655" s="95" t="str">
        <v>R983067915</v>
      </c>
      <c r="C2655" s="80" t="str">
        <v>HYD. PUMP SONALIKA RX 16CC</v>
      </c>
      <c r="D2655" s="133" t="str">
        <v>1590,94,95,96</v>
      </c>
      <c r="E2655" s="80">
        <v>4</v>
      </c>
      <c r="F2655" s="80" t="str">
        <v>PCS</v>
      </c>
      <c r="G2655" s="80" t="str">
        <v>OUTWARD</v>
      </c>
      <c r="H2655" s="96" t="str">
        <v>SHOP</v>
      </c>
    </row>
    <row r="2656" spans="1:8" x14ac:dyDescent="0.25">
      <c r="A2656" s="90">
        <v>45729</v>
      </c>
      <c r="B2656" s="91" t="str">
        <v>R983067914</v>
      </c>
      <c r="C2656" s="92" t="str">
        <v>HYD PUMP FARMTRAC 16.5 CC</v>
      </c>
      <c r="D2656" s="132" t="str">
        <v>1590,94,95,96</v>
      </c>
      <c r="E2656" s="92">
        <v>4</v>
      </c>
      <c r="F2656" s="92" t="str">
        <v>PCS</v>
      </c>
      <c r="G2656" s="92" t="str">
        <v>OUTWARD</v>
      </c>
      <c r="H2656" s="93" t="str">
        <v>SHOP</v>
      </c>
    </row>
    <row r="2657" spans="1:8" x14ac:dyDescent="0.25">
      <c r="A2657" s="94">
        <v>45729</v>
      </c>
      <c r="B2657" s="95" t="str">
        <v>R983020978</v>
      </c>
      <c r="C2657" s="80" t="str">
        <v>HYD PUMP SW 724 FE , 735 FE (16 CC)</v>
      </c>
      <c r="D2657" s="133" t="str">
        <v>1590,94,95,96</v>
      </c>
      <c r="E2657" s="80">
        <v>4</v>
      </c>
      <c r="F2657" s="80" t="str">
        <v>PCS</v>
      </c>
      <c r="G2657" s="80" t="str">
        <v>OUTWARD</v>
      </c>
      <c r="H2657" s="96" t="str">
        <v>SHOP</v>
      </c>
    </row>
    <row r="2658" spans="1:8" x14ac:dyDescent="0.25">
      <c r="A2658" s="90">
        <v>45729</v>
      </c>
      <c r="B2658" s="91" t="str">
        <v>UN 2846 A</v>
      </c>
      <c r="C2658" s="92" t="str">
        <v xml:space="preserve">L KEY BOLT (BIG) INTER  </v>
      </c>
      <c r="D2658" s="132" t="str">
        <v>1590,94,95,96</v>
      </c>
      <c r="E2658" s="92">
        <v>360</v>
      </c>
      <c r="F2658" s="92" t="str">
        <v>PCS</v>
      </c>
      <c r="G2658" s="92" t="str">
        <v>OUTWARD</v>
      </c>
      <c r="H2658" s="93" t="str">
        <v>SHOP</v>
      </c>
    </row>
    <row r="2659" spans="1:8" x14ac:dyDescent="0.25">
      <c r="A2659" s="94">
        <v>45729</v>
      </c>
      <c r="B2659" s="95" t="str">
        <v>UN 2846</v>
      </c>
      <c r="C2659" s="80" t="str">
        <v xml:space="preserve">L KEY BOLT (SMALL) INTER  </v>
      </c>
      <c r="D2659" s="133" t="str">
        <v>1590,94,95,96</v>
      </c>
      <c r="E2659" s="80">
        <v>360</v>
      </c>
      <c r="F2659" s="80" t="str">
        <v>PCS</v>
      </c>
      <c r="G2659" s="80" t="str">
        <v>OUTWARD</v>
      </c>
      <c r="H2659" s="96" t="str">
        <v>SHOP</v>
      </c>
    </row>
    <row r="2660" spans="1:8" x14ac:dyDescent="0.25">
      <c r="A2660" s="90">
        <v>45729</v>
      </c>
      <c r="B2660" s="91" t="str">
        <v>DISTRIBUTOR HEAD PIPE BIG MKM</v>
      </c>
      <c r="C2660" s="92" t="str">
        <v>DISTRIBUTOR HEAD PIPE BIG MKM</v>
      </c>
      <c r="D2660" s="132" t="str">
        <v>1590,94,95,96</v>
      </c>
      <c r="E2660" s="92">
        <v>10</v>
      </c>
      <c r="F2660" s="92" t="str">
        <v>PCS</v>
      </c>
      <c r="G2660" s="92" t="str">
        <v>OUTWARD</v>
      </c>
      <c r="H2660" s="93" t="str">
        <v>SHOP</v>
      </c>
    </row>
    <row r="2661" spans="1:8" x14ac:dyDescent="0.25">
      <c r="A2661" s="94">
        <v>45729</v>
      </c>
      <c r="B2661" s="95" t="str">
        <v>UN 2407</v>
      </c>
      <c r="C2661" s="80" t="str">
        <v xml:space="preserve">MALE FEMALE SLEEVE LONG INTER DI  </v>
      </c>
      <c r="D2661" s="133" t="str">
        <v>1590,94,95,96</v>
      </c>
      <c r="E2661" s="80">
        <v>120</v>
      </c>
      <c r="F2661" s="80" t="str">
        <v>PCS</v>
      </c>
      <c r="G2661" s="80" t="str">
        <v>OUTWARD</v>
      </c>
      <c r="H2661" s="96" t="str">
        <v>SHOP</v>
      </c>
    </row>
    <row r="2662" spans="1:8" x14ac:dyDescent="0.25">
      <c r="A2662" s="90">
        <v>45729</v>
      </c>
      <c r="B2662" s="91" t="str">
        <v>UN 1984 A</v>
      </c>
      <c r="C2662" s="92" t="str">
        <v>BRAKE TRUNION MKM</v>
      </c>
      <c r="D2662" s="132" t="str">
        <v>1590,94,95,96</v>
      </c>
      <c r="E2662" s="92">
        <v>36</v>
      </c>
      <c r="F2662" s="92" t="str">
        <v>PCS</v>
      </c>
      <c r="G2662" s="92" t="str">
        <v>OUTWARD</v>
      </c>
      <c r="H2662" s="93" t="str">
        <v>SHOP</v>
      </c>
    </row>
    <row r="2663" spans="1:8" x14ac:dyDescent="0.25">
      <c r="A2663" s="94">
        <v>45729</v>
      </c>
      <c r="B2663" s="95" t="str">
        <v>UN 1984</v>
      </c>
      <c r="C2663" s="80" t="str">
        <v>BRAKE TRUNION INTER DI</v>
      </c>
      <c r="D2663" s="133" t="str">
        <v>1590,94,95,96</v>
      </c>
      <c r="E2663" s="80">
        <v>36</v>
      </c>
      <c r="F2663" s="80" t="str">
        <v>PCS</v>
      </c>
      <c r="G2663" s="80" t="str">
        <v>OUTWARD</v>
      </c>
      <c r="H2663" s="96" t="str">
        <v>SHOP</v>
      </c>
    </row>
    <row r="2664" spans="1:8" x14ac:dyDescent="0.25">
      <c r="A2664" s="90">
        <v>45729</v>
      </c>
      <c r="B2664" s="91" t="str">
        <v>UN 1248 B</v>
      </c>
      <c r="C2664" s="92" t="str">
        <v>OIL GAUGE MKM</v>
      </c>
      <c r="D2664" s="132" t="str">
        <v>1590,94,95,96</v>
      </c>
      <c r="E2664" s="92">
        <v>36</v>
      </c>
      <c r="F2664" s="92" t="str">
        <v>PCS</v>
      </c>
      <c r="G2664" s="92" t="str">
        <v>OUTWARD</v>
      </c>
      <c r="H2664" s="93" t="str">
        <v>SHOP</v>
      </c>
    </row>
    <row r="2665" spans="1:8" x14ac:dyDescent="0.25">
      <c r="A2665" s="94">
        <v>45729</v>
      </c>
      <c r="B2665" s="95" t="str">
        <v>UN 1355</v>
      </c>
      <c r="C2665" s="80" t="str">
        <v>DIESEL FILTER BRACKET 3 CYL INTER DI</v>
      </c>
      <c r="D2665" s="133" t="str">
        <v>1590,94,95,96</v>
      </c>
      <c r="E2665" s="80">
        <v>10</v>
      </c>
      <c r="F2665" s="80" t="str">
        <v>PCS</v>
      </c>
      <c r="G2665" s="80" t="str">
        <v>OUTWARD</v>
      </c>
      <c r="H2665" s="96" t="str">
        <v>SHOP</v>
      </c>
    </row>
    <row r="2666" spans="1:8" x14ac:dyDescent="0.25">
      <c r="A2666" s="90">
        <v>45729</v>
      </c>
      <c r="B2666" s="91" t="str">
        <v>UN 1357</v>
      </c>
      <c r="C2666" s="92" t="str">
        <v>DIESEL FILTER BRACKET (T TYPE) NST</v>
      </c>
      <c r="D2666" s="132" t="str">
        <v>1590,94,95,96</v>
      </c>
      <c r="E2666" s="92">
        <v>9</v>
      </c>
      <c r="F2666" s="92" t="str">
        <v>PCS</v>
      </c>
      <c r="G2666" s="92" t="str">
        <v>OUTWARD</v>
      </c>
      <c r="H2666" s="93" t="str">
        <v>SHOP</v>
      </c>
    </row>
    <row r="2667" spans="1:8" x14ac:dyDescent="0.25">
      <c r="A2667" s="94">
        <v>45729</v>
      </c>
      <c r="B2667" s="95" t="str">
        <v>UN 1793</v>
      </c>
      <c r="C2667" s="80" t="str">
        <v>GEAR CATORI KIT IRON INTER</v>
      </c>
      <c r="D2667" s="133" t="str">
        <v>1590,94,95,96</v>
      </c>
      <c r="E2667" s="80">
        <v>10</v>
      </c>
      <c r="F2667" s="80" t="str">
        <v>PCS</v>
      </c>
      <c r="G2667" s="80" t="str">
        <v>OUTWARD</v>
      </c>
      <c r="H2667" s="96" t="str">
        <v>SHOP</v>
      </c>
    </row>
    <row r="2668" spans="1:8" x14ac:dyDescent="0.25">
      <c r="A2668" s="90">
        <v>45729</v>
      </c>
      <c r="B2668" s="91" t="str">
        <v>UN 2866</v>
      </c>
      <c r="C2668" s="92" t="str">
        <v xml:space="preserve">FOOT ACCILATOR SPRING INTER  </v>
      </c>
      <c r="D2668" s="132" t="str">
        <v>1590,94,95,96</v>
      </c>
      <c r="E2668" s="92">
        <v>120</v>
      </c>
      <c r="F2668" s="92" t="str">
        <v>SET</v>
      </c>
      <c r="G2668" s="92" t="str">
        <v>OUTWARD</v>
      </c>
      <c r="H2668" s="93" t="str">
        <v>SHOP</v>
      </c>
    </row>
    <row r="2669" spans="1:8" x14ac:dyDescent="0.25">
      <c r="A2669" s="94">
        <v>45729</v>
      </c>
      <c r="B2669" s="95" t="str">
        <v>UN 3325</v>
      </c>
      <c r="C2669" s="80" t="str">
        <v xml:space="preserve">HYDRAULIC FRICTION WASHER INTER  </v>
      </c>
      <c r="D2669" s="133" t="str">
        <v>1590,94,95,96</v>
      </c>
      <c r="E2669" s="80">
        <v>54</v>
      </c>
      <c r="F2669" s="80" t="str">
        <v>PCS</v>
      </c>
      <c r="G2669" s="80" t="str">
        <v>OUTWARD</v>
      </c>
      <c r="H2669" s="96" t="str">
        <v>SHOP</v>
      </c>
    </row>
    <row r="2670" spans="1:8" x14ac:dyDescent="0.25">
      <c r="A2670" s="90">
        <v>45729</v>
      </c>
      <c r="B2670" s="91">
        <v>6283042090</v>
      </c>
      <c r="C2670" s="92" t="str">
        <v>DC ASSY JD 5203 W/3 FAN MAIN &amp;PTO13T</v>
      </c>
      <c r="D2670" s="132" t="str">
        <v>1590,94,95,96</v>
      </c>
      <c r="E2670" s="92">
        <v>1</v>
      </c>
      <c r="F2670" s="92" t="str">
        <v>PCS</v>
      </c>
      <c r="G2670" s="92" t="str">
        <v>OUTWARD</v>
      </c>
      <c r="H2670" s="93" t="str">
        <v>SHOP</v>
      </c>
    </row>
    <row r="2671" spans="1:8" x14ac:dyDescent="0.25">
      <c r="A2671" s="94">
        <v>45729</v>
      </c>
      <c r="B2671" s="95">
        <v>11114489</v>
      </c>
      <c r="C2671" s="80" t="str">
        <v>POWER STG UNIT JOHNDEERE XCEL-45 (VSP 100)</v>
      </c>
      <c r="D2671" s="133" t="str">
        <v>1590,94,95,96</v>
      </c>
      <c r="E2671" s="80">
        <v>3</v>
      </c>
      <c r="F2671" s="80" t="str">
        <v>PCS</v>
      </c>
      <c r="G2671" s="80" t="str">
        <v>OUTWARD</v>
      </c>
      <c r="H2671" s="96" t="str">
        <v>SHOP</v>
      </c>
    </row>
    <row r="2672" spans="1:8" x14ac:dyDescent="0.25">
      <c r="A2672" s="90">
        <v>45729</v>
      </c>
      <c r="B2672" s="91" t="str">
        <v>1P 4060 4027 CTMOOOF</v>
      </c>
      <c r="C2672" s="92" t="str">
        <v>HYD PUMP ARJUN F MANIFOLD</v>
      </c>
      <c r="D2672" s="132" t="str">
        <v>1590,94,95,96</v>
      </c>
      <c r="E2672" s="92">
        <v>2</v>
      </c>
      <c r="F2672" s="92" t="str">
        <v>PCS</v>
      </c>
      <c r="G2672" s="92" t="str">
        <v>OUTWARD</v>
      </c>
      <c r="H2672" s="93" t="str">
        <v>SHOP</v>
      </c>
    </row>
    <row r="2673" spans="1:8" x14ac:dyDescent="0.25">
      <c r="A2673" s="94">
        <v>45729</v>
      </c>
      <c r="B2673" s="95" t="str">
        <v>UN 2617 B</v>
      </c>
      <c r="C2673" s="80" t="str">
        <v xml:space="preserve">LOWER LINK END ARJUN  </v>
      </c>
      <c r="D2673" s="133" t="str">
        <v>1590,94,95,96</v>
      </c>
      <c r="E2673" s="80">
        <v>10</v>
      </c>
      <c r="F2673" s="80" t="str">
        <v>PCS</v>
      </c>
      <c r="G2673" s="80" t="str">
        <v>OUTWARD</v>
      </c>
      <c r="H2673" s="96" t="str">
        <v>SHOP</v>
      </c>
    </row>
    <row r="2674" spans="1:8" x14ac:dyDescent="0.25">
      <c r="A2674" s="90">
        <v>45729</v>
      </c>
      <c r="B2674" s="91" t="str">
        <v>DS 681</v>
      </c>
      <c r="C2674" s="92" t="str">
        <v xml:space="preserve"> REAR AXLE SWARAJ FE S PLATE 22 T. (12-12)</v>
      </c>
      <c r="D2674" s="132" t="str">
        <v>1590,94,95,96</v>
      </c>
      <c r="E2674" s="92">
        <v>2</v>
      </c>
      <c r="F2674" s="92" t="str">
        <v>PCS</v>
      </c>
      <c r="G2674" s="92" t="str">
        <v>OUTWARD</v>
      </c>
      <c r="H2674" s="93" t="str">
        <v>SHOP</v>
      </c>
    </row>
    <row r="2675" spans="1:8" x14ac:dyDescent="0.25">
      <c r="A2675" s="94">
        <v>45729</v>
      </c>
      <c r="B2675" s="95" t="str">
        <v>GK 1292</v>
      </c>
      <c r="C2675" s="80" t="str">
        <v>HYD.  FILTER SONALIKA N/M SPIN ON</v>
      </c>
      <c r="D2675" s="133" t="str">
        <v>1590,94,95,96</v>
      </c>
      <c r="E2675" s="80">
        <v>10</v>
      </c>
      <c r="F2675" s="80" t="str">
        <v>PCS</v>
      </c>
      <c r="G2675" s="80" t="str">
        <v>OUTWARD</v>
      </c>
      <c r="H2675" s="96" t="str">
        <v>SHOP</v>
      </c>
    </row>
    <row r="2676" spans="1:8" x14ac:dyDescent="0.25">
      <c r="A2676" s="90">
        <v>45729</v>
      </c>
      <c r="B2676" s="91" t="str">
        <v>GK 1291</v>
      </c>
      <c r="C2676" s="92" t="str">
        <v>OIL FILTER SONALIKA  N/M SPIN ON (FORD TYPE)</v>
      </c>
      <c r="D2676" s="132" t="str">
        <v>1590,94,95,96</v>
      </c>
      <c r="E2676" s="92">
        <v>10</v>
      </c>
      <c r="F2676" s="92" t="str">
        <v>PCS</v>
      </c>
      <c r="G2676" s="92" t="str">
        <v>OUTWARD</v>
      </c>
      <c r="H2676" s="93" t="str">
        <v>SHOP</v>
      </c>
    </row>
    <row r="2677" spans="1:8" x14ac:dyDescent="0.25">
      <c r="A2677" s="94">
        <v>45729</v>
      </c>
      <c r="B2677" s="95" t="str">
        <v>UN 2351</v>
      </c>
      <c r="C2677" s="80" t="str">
        <v>TRANSMISSION DRIVE SHAFT 15 TEETH SARPANCH</v>
      </c>
      <c r="D2677" s="133" t="str">
        <v>1590,94,95,96</v>
      </c>
      <c r="E2677" s="80">
        <v>3</v>
      </c>
      <c r="F2677" s="80" t="str">
        <v>PCS</v>
      </c>
      <c r="G2677" s="80" t="str">
        <v>OUTWARD</v>
      </c>
      <c r="H2677" s="96" t="str">
        <v>SHOP</v>
      </c>
    </row>
    <row r="2678" spans="1:8" x14ac:dyDescent="0.25">
      <c r="A2678" s="90">
        <v>45729</v>
      </c>
      <c r="B2678" s="91" t="str">
        <v>UN 1450/GK 553</v>
      </c>
      <c r="C2678" s="92" t="str">
        <v>TRACK ROD INTER DI</v>
      </c>
      <c r="D2678" s="132" t="str">
        <v>1590,94,95,96</v>
      </c>
      <c r="E2678" s="92">
        <v>4</v>
      </c>
      <c r="F2678" s="92" t="str">
        <v>PCS</v>
      </c>
      <c r="G2678" s="92" t="str">
        <v>OUTWARD</v>
      </c>
      <c r="H2678" s="93" t="str">
        <v>SHOP</v>
      </c>
    </row>
    <row r="2679" spans="1:8" x14ac:dyDescent="0.25">
      <c r="A2679" s="94">
        <v>45729</v>
      </c>
      <c r="B2679" s="95" t="str">
        <v>GK 225 A</v>
      </c>
      <c r="C2679" s="80" t="str">
        <v>BRAKE DISC PLATE MAHINDRA O/S</v>
      </c>
      <c r="D2679" s="133" t="str">
        <v>1590,94,95,96</v>
      </c>
      <c r="E2679" s="80">
        <v>20</v>
      </c>
      <c r="F2679" s="80" t="str">
        <v>PCS</v>
      </c>
      <c r="G2679" s="80" t="str">
        <v>OUTWARD</v>
      </c>
      <c r="H2679" s="96" t="str">
        <v>SHOP</v>
      </c>
    </row>
    <row r="2680" spans="1:8" x14ac:dyDescent="0.25">
      <c r="A2680" s="90">
        <v>45729</v>
      </c>
      <c r="B2680" s="91" t="str">
        <v>DMW 504</v>
      </c>
      <c r="C2680" s="92" t="str">
        <v>HYD PUMP MAHINDRA DIAMOND</v>
      </c>
      <c r="D2680" s="132" t="str">
        <v>1590,94,95,96</v>
      </c>
      <c r="E2680" s="92">
        <v>2</v>
      </c>
      <c r="F2680" s="92" t="str">
        <v>PCS</v>
      </c>
      <c r="G2680" s="92" t="str">
        <v>OUTWARD</v>
      </c>
      <c r="H2680" s="93" t="str">
        <v>SHOP</v>
      </c>
    </row>
    <row r="2681" spans="1:8" x14ac:dyDescent="0.25">
      <c r="A2681" s="94">
        <v>45729</v>
      </c>
      <c r="B2681" s="95" t="str">
        <v>UN 2832</v>
      </c>
      <c r="C2681" s="80" t="str">
        <v xml:space="preserve">RADIATOR BOLT INTER  </v>
      </c>
      <c r="D2681" s="133" t="str">
        <v>1590,94,95,96</v>
      </c>
      <c r="E2681" s="80">
        <v>24</v>
      </c>
      <c r="F2681" s="80" t="str">
        <v>PCS</v>
      </c>
      <c r="G2681" s="80" t="str">
        <v>OUTWARD</v>
      </c>
      <c r="H2681" s="96" t="str">
        <v>SHOP</v>
      </c>
    </row>
    <row r="2682" spans="1:8" x14ac:dyDescent="0.25">
      <c r="A2682" s="90">
        <v>45729</v>
      </c>
      <c r="B2682" s="91" t="str">
        <v>GK 1625/UN 2826</v>
      </c>
      <c r="C2682" s="92" t="str">
        <v>MUDGUARD BOLT NST  9" BLACK</v>
      </c>
      <c r="D2682" s="132" t="str">
        <v>1590,94,95,96</v>
      </c>
      <c r="E2682" s="92">
        <v>24</v>
      </c>
      <c r="F2682" s="92" t="str">
        <v>PCS</v>
      </c>
      <c r="G2682" s="92" t="str">
        <v>OUTWARD</v>
      </c>
      <c r="H2682" s="93" t="str">
        <v>SHOP</v>
      </c>
    </row>
    <row r="2683" spans="1:8" x14ac:dyDescent="0.25">
      <c r="A2683" s="94">
        <v>45729</v>
      </c>
      <c r="B2683" s="95" t="str">
        <v>GK 1623/UN 2825</v>
      </c>
      <c r="C2683" s="80" t="str">
        <v>MUDGUARD BOLT INTER  8" BLACK</v>
      </c>
      <c r="D2683" s="133" t="str">
        <v>1590,94,95,96</v>
      </c>
      <c r="E2683" s="80">
        <v>24</v>
      </c>
      <c r="F2683" s="80" t="str">
        <v>PCS</v>
      </c>
      <c r="G2683" s="80" t="str">
        <v>OUTWARD</v>
      </c>
      <c r="H2683" s="96" t="str">
        <v>SHOP</v>
      </c>
    </row>
    <row r="2684" spans="1:8" x14ac:dyDescent="0.25">
      <c r="A2684" s="90">
        <v>45727</v>
      </c>
      <c r="B2684" s="91" t="str">
        <v>UN 2637 B</v>
      </c>
      <c r="C2684" s="92" t="str">
        <v xml:space="preserve">CHECK CHAIN ASSY. ARJUN  </v>
      </c>
      <c r="D2684" s="132">
        <v>1593</v>
      </c>
      <c r="E2684" s="92">
        <v>9</v>
      </c>
      <c r="F2684" s="92" t="str">
        <v>PCS</v>
      </c>
      <c r="G2684" s="92" t="str">
        <v>OUTWARD</v>
      </c>
      <c r="H2684" s="93" t="str">
        <v>SHOP</v>
      </c>
    </row>
    <row r="2685" spans="1:8" x14ac:dyDescent="0.25">
      <c r="A2685" s="94">
        <v>45726</v>
      </c>
      <c r="B2685" s="95">
        <v>3280843100</v>
      </c>
      <c r="C2685" s="80" t="str">
        <v>CLUTCH PLATE SW/ACE CRANE 5 FAN 8 T</v>
      </c>
      <c r="D2685" s="133">
        <v>1588</v>
      </c>
      <c r="E2685" s="80">
        <v>4</v>
      </c>
      <c r="F2685" s="80" t="str">
        <v>PCS</v>
      </c>
      <c r="G2685" s="80" t="str">
        <v>OUTWARD</v>
      </c>
      <c r="H2685" s="96" t="str">
        <v>SHOP</v>
      </c>
    </row>
    <row r="2686" spans="1:8" x14ac:dyDescent="0.25">
      <c r="A2686" s="90">
        <v>45726</v>
      </c>
      <c r="B2686" s="91">
        <v>4340427100</v>
      </c>
      <c r="C2686" s="92" t="str">
        <v>CL. LEVER KIT HMT (60 HP) DCA PIN TY</v>
      </c>
      <c r="D2686" s="132">
        <v>1588</v>
      </c>
      <c r="E2686" s="92">
        <v>10</v>
      </c>
      <c r="F2686" s="92" t="str">
        <v>PCS</v>
      </c>
      <c r="G2686" s="92" t="str">
        <v>OUTWARD</v>
      </c>
      <c r="H2686" s="93" t="str">
        <v>SHOP</v>
      </c>
    </row>
    <row r="2687" spans="1:8" x14ac:dyDescent="0.25">
      <c r="A2687" s="94">
        <v>45726</v>
      </c>
      <c r="B2687" s="95">
        <v>4340460100</v>
      </c>
      <c r="C2687" s="80" t="str">
        <v>P.P TAWA ARJUN MAIN D/CLUTCH</v>
      </c>
      <c r="D2687" s="133">
        <v>1588</v>
      </c>
      <c r="E2687" s="80">
        <v>2</v>
      </c>
      <c r="F2687" s="80" t="str">
        <v>PCS</v>
      </c>
      <c r="G2687" s="80" t="str">
        <v>OUTWARD</v>
      </c>
      <c r="H2687" s="96" t="str">
        <v>SHOP</v>
      </c>
    </row>
    <row r="2688" spans="1:8" x14ac:dyDescent="0.25">
      <c r="A2688" s="90">
        <v>45727</v>
      </c>
      <c r="B2688" s="91">
        <v>4340460100</v>
      </c>
      <c r="C2688" s="92" t="str">
        <v>P.P TAWA ARJUN MAIN D/CLUTCH</v>
      </c>
      <c r="D2688" s="132">
        <v>1586</v>
      </c>
      <c r="E2688" s="92">
        <v>8</v>
      </c>
      <c r="F2688" s="92" t="str">
        <v>SET</v>
      </c>
      <c r="G2688" s="92" t="str">
        <v>OUTWARD</v>
      </c>
      <c r="H2688" s="93" t="str">
        <v>PERFECT</v>
      </c>
    </row>
    <row r="2689" spans="1:8" x14ac:dyDescent="0.25">
      <c r="A2689" s="94">
        <v>45727</v>
      </c>
      <c r="B2689" s="95">
        <v>3280843100</v>
      </c>
      <c r="C2689" s="80" t="str">
        <v>CLUTCH PLATE SW/ACE CRANE 5 FAN 8 T</v>
      </c>
      <c r="D2689" s="133" t="str">
        <v>1585,87,89</v>
      </c>
      <c r="E2689" s="80">
        <v>4</v>
      </c>
      <c r="F2689" s="80" t="str">
        <v>PCS</v>
      </c>
      <c r="G2689" s="80" t="str">
        <v>OUTWARD</v>
      </c>
      <c r="H2689" s="96" t="str">
        <v>SHOP</v>
      </c>
    </row>
    <row r="2690" spans="1:8" x14ac:dyDescent="0.25">
      <c r="A2690" s="90">
        <v>45727</v>
      </c>
      <c r="B2690" s="91" t="str">
        <v>UN 1164</v>
      </c>
      <c r="C2690" s="92" t="str">
        <v>SECONDARY MESH INTER DI</v>
      </c>
      <c r="D2690" s="132" t="str">
        <v>1585,87,89</v>
      </c>
      <c r="E2690" s="92">
        <v>6</v>
      </c>
      <c r="F2690" s="92" t="str">
        <v>PCS</v>
      </c>
      <c r="G2690" s="92" t="str">
        <v>OUTWARD</v>
      </c>
      <c r="H2690" s="93" t="str">
        <v>SHOP</v>
      </c>
    </row>
    <row r="2691" spans="1:8" x14ac:dyDescent="0.25">
      <c r="A2691" s="94">
        <v>45727</v>
      </c>
      <c r="B2691" s="95">
        <v>3280677100</v>
      </c>
      <c r="C2691" s="80" t="str">
        <v>PTO PLATE ARJUN NOVO 4 FAN, 14 TEETH</v>
      </c>
      <c r="D2691" s="133" t="str">
        <v>1585,87,89</v>
      </c>
      <c r="E2691" s="80">
        <v>4</v>
      </c>
      <c r="F2691" s="80" t="str">
        <v>PCS</v>
      </c>
      <c r="G2691" s="80" t="str">
        <v>OUTWARD</v>
      </c>
      <c r="H2691" s="96" t="str">
        <v>SHOP</v>
      </c>
    </row>
    <row r="2692" spans="1:8" x14ac:dyDescent="0.25">
      <c r="A2692" s="90">
        <v>45727</v>
      </c>
      <c r="B2692" s="91">
        <v>3310377100</v>
      </c>
      <c r="C2692" s="92" t="str">
        <v>CL. PLATE ARJUN NOVO 12" 21 T 5 WING</v>
      </c>
      <c r="D2692" s="132" t="str">
        <v>1585,87,89</v>
      </c>
      <c r="E2692" s="92">
        <v>2</v>
      </c>
      <c r="F2692" s="92" t="str">
        <v>SET</v>
      </c>
      <c r="G2692" s="92" t="str">
        <v>OUTWARD</v>
      </c>
      <c r="H2692" s="93" t="str">
        <v>SHOP</v>
      </c>
    </row>
    <row r="2693" spans="1:8" x14ac:dyDescent="0.25">
      <c r="A2693" s="94">
        <v>45727</v>
      </c>
      <c r="B2693" s="95">
        <v>3250216100</v>
      </c>
      <c r="C2693" s="80" t="str">
        <v>CLUTCH PLATE MF 1035 10T</v>
      </c>
      <c r="D2693" s="133" t="str">
        <v>1585,87,89</v>
      </c>
      <c r="E2693" s="80">
        <v>2</v>
      </c>
      <c r="F2693" s="80" t="str">
        <v>SET</v>
      </c>
      <c r="G2693" s="80" t="str">
        <v>OUTWARD</v>
      </c>
      <c r="H2693" s="96" t="str">
        <v>SHOP</v>
      </c>
    </row>
    <row r="2694" spans="1:8" x14ac:dyDescent="0.25">
      <c r="A2694" s="90">
        <v>45727</v>
      </c>
      <c r="B2694" s="91" t="str">
        <v>R11054</v>
      </c>
      <c r="C2694" s="92" t="str">
        <v>CLUTCH PLATE MM434/444 11" ASBESTOS</v>
      </c>
      <c r="D2694" s="132" t="str">
        <v>1585,87,89</v>
      </c>
      <c r="E2694" s="92">
        <v>2</v>
      </c>
      <c r="F2694" s="92" t="str">
        <v>PCS</v>
      </c>
      <c r="G2694" s="92" t="str">
        <v>OUTWARD</v>
      </c>
      <c r="H2694" s="93" t="str">
        <v>SHOP</v>
      </c>
    </row>
    <row r="2695" spans="1:8" x14ac:dyDescent="0.25">
      <c r="A2695" s="94">
        <v>45727</v>
      </c>
      <c r="B2695" s="95" t="str">
        <v>UN 2497</v>
      </c>
      <c r="C2695" s="80" t="str">
        <v xml:space="preserve">HYDRAULIC RAM CYLINDER 40 HP INTER DI  </v>
      </c>
      <c r="D2695" s="133" t="str">
        <v>1585,87,89</v>
      </c>
      <c r="E2695" s="80">
        <v>3</v>
      </c>
      <c r="F2695" s="80" t="str">
        <v>SET</v>
      </c>
      <c r="G2695" s="80" t="str">
        <v>OUTWARD</v>
      </c>
      <c r="H2695" s="96" t="str">
        <v>SHOP</v>
      </c>
    </row>
    <row r="2696" spans="1:8" x14ac:dyDescent="0.25">
      <c r="A2696" s="90">
        <v>45727</v>
      </c>
      <c r="B2696" s="91" t="str">
        <v>UN 2422</v>
      </c>
      <c r="C2696" s="92" t="str">
        <v xml:space="preserve">SUCTION FILTER NORMAL INTER DI  </v>
      </c>
      <c r="D2696" s="132" t="str">
        <v>1585,87,89</v>
      </c>
      <c r="E2696" s="92">
        <v>6</v>
      </c>
      <c r="F2696" s="92" t="str">
        <v>SET</v>
      </c>
      <c r="G2696" s="92" t="str">
        <v>OUTWARD</v>
      </c>
      <c r="H2696" s="93" t="str">
        <v>SHOP</v>
      </c>
    </row>
    <row r="2697" spans="1:8" x14ac:dyDescent="0.25">
      <c r="A2697" s="94">
        <v>45727</v>
      </c>
      <c r="B2697" s="95">
        <v>4341188100</v>
      </c>
      <c r="C2697" s="80" t="str">
        <v>DIAPHRAGM SPRING SONALIKA</v>
      </c>
      <c r="D2697" s="133" t="str">
        <v>1585,87,89</v>
      </c>
      <c r="E2697" s="80">
        <v>6</v>
      </c>
      <c r="F2697" s="80" t="str">
        <v>PCS</v>
      </c>
      <c r="G2697" s="80" t="str">
        <v>OUTWARD</v>
      </c>
      <c r="H2697" s="96" t="str">
        <v>SHOP</v>
      </c>
    </row>
    <row r="2698" spans="1:8" x14ac:dyDescent="0.25">
      <c r="A2698" s="90">
        <v>45727</v>
      </c>
      <c r="B2698" s="91">
        <v>4340459100</v>
      </c>
      <c r="C2698" s="92" t="str">
        <v>DIAPHRAGM SPRING</v>
      </c>
      <c r="D2698" s="132" t="str">
        <v>1585,87,89</v>
      </c>
      <c r="E2698" s="92">
        <v>10</v>
      </c>
      <c r="F2698" s="92" t="str">
        <v>PCS</v>
      </c>
      <c r="G2698" s="92" t="str">
        <v>OUTWARD</v>
      </c>
      <c r="H2698" s="93" t="str">
        <v>SHOP</v>
      </c>
    </row>
    <row r="2699" spans="1:8" x14ac:dyDescent="0.25">
      <c r="A2699" s="94">
        <v>45727</v>
      </c>
      <c r="B2699" s="95" t="str">
        <v>UN 1952</v>
      </c>
      <c r="C2699" s="80" t="str">
        <v>HAND BRAKE ASSY (COMPLETE W/WIRE) INTER DI</v>
      </c>
      <c r="D2699" s="133" t="str">
        <v>1585,87,89</v>
      </c>
      <c r="E2699" s="80">
        <v>10</v>
      </c>
      <c r="F2699" s="80" t="str">
        <v>PCS</v>
      </c>
      <c r="G2699" s="80" t="str">
        <v>OUTWARD</v>
      </c>
      <c r="H2699" s="96" t="str">
        <v>SHOP</v>
      </c>
    </row>
    <row r="2700" spans="1:8" x14ac:dyDescent="0.25">
      <c r="A2700" s="90">
        <v>45727</v>
      </c>
      <c r="B2700" s="91" t="str">
        <v>UN 2611 B</v>
      </c>
      <c r="C2700" s="92" t="str">
        <v xml:space="preserve">FIX LIFT ROD ARJUN  </v>
      </c>
      <c r="D2700" s="132" t="str">
        <v>1585,87,89</v>
      </c>
      <c r="E2700" s="92">
        <v>4</v>
      </c>
      <c r="F2700" s="92" t="str">
        <v>PCS</v>
      </c>
      <c r="G2700" s="92" t="str">
        <v>OUTWARD</v>
      </c>
      <c r="H2700" s="93" t="str">
        <v>SHOP</v>
      </c>
    </row>
    <row r="2701" spans="1:8" x14ac:dyDescent="0.25">
      <c r="A2701" s="94">
        <v>45727</v>
      </c>
      <c r="B2701" s="95" t="str">
        <v>UN 1779</v>
      </c>
      <c r="C2701" s="80" t="str">
        <v>GEAR TIKKI INTER</v>
      </c>
      <c r="D2701" s="133" t="str">
        <v>1585,87,89</v>
      </c>
      <c r="E2701" s="80">
        <v>200</v>
      </c>
      <c r="F2701" s="80" t="str">
        <v>PCS</v>
      </c>
      <c r="G2701" s="80" t="str">
        <v>OUTWARD</v>
      </c>
      <c r="H2701" s="96" t="str">
        <v>SHOP</v>
      </c>
    </row>
    <row r="2702" spans="1:8" x14ac:dyDescent="0.25">
      <c r="A2702" s="90">
        <v>45727</v>
      </c>
      <c r="B2702" s="91" t="str">
        <v>UN 2645 A</v>
      </c>
      <c r="C2702" s="92" t="str">
        <v xml:space="preserve">CHECK CHAIN PIN SMALL (O.E.) NST  </v>
      </c>
      <c r="D2702" s="132" t="str">
        <v>1585,87,89</v>
      </c>
      <c r="E2702" s="92">
        <v>12</v>
      </c>
      <c r="F2702" s="92" t="str">
        <v>PCS</v>
      </c>
      <c r="G2702" s="92" t="str">
        <v>OUTWARD</v>
      </c>
      <c r="H2702" s="93" t="str">
        <v>SHOP</v>
      </c>
    </row>
    <row r="2703" spans="1:8" x14ac:dyDescent="0.25">
      <c r="A2703" s="94">
        <v>45727</v>
      </c>
      <c r="B2703" s="95" t="str">
        <v>UN 1131</v>
      </c>
      <c r="C2703" s="80" t="str">
        <v>SILENCER ELBOW (O.E) INTER DI</v>
      </c>
      <c r="D2703" s="133" t="str">
        <v>1585,87,89</v>
      </c>
      <c r="E2703" s="80">
        <v>10</v>
      </c>
      <c r="F2703" s="80" t="str">
        <v>PCS</v>
      </c>
      <c r="G2703" s="80" t="str">
        <v>OUTWARD</v>
      </c>
      <c r="H2703" s="96" t="str">
        <v>SHOP</v>
      </c>
    </row>
    <row r="2704" spans="1:8" x14ac:dyDescent="0.25">
      <c r="A2704" s="90">
        <v>45727</v>
      </c>
      <c r="B2704" s="91" t="str">
        <v>UN 1164</v>
      </c>
      <c r="C2704" s="92" t="str">
        <v>SECONDARY MESH INTER DI</v>
      </c>
      <c r="D2704" s="132" t="str">
        <v>1585,87,89</v>
      </c>
      <c r="E2704" s="92">
        <v>3</v>
      </c>
      <c r="F2704" s="92" t="str">
        <v>PCS</v>
      </c>
      <c r="G2704" s="92" t="str">
        <v>OUTWARD</v>
      </c>
      <c r="H2704" s="93" t="str">
        <v>SHOP</v>
      </c>
    </row>
    <row r="2705" spans="1:8" x14ac:dyDescent="0.25">
      <c r="A2705" s="94">
        <v>45727</v>
      </c>
      <c r="B2705" s="95" t="str">
        <v>UN 3413</v>
      </c>
      <c r="C2705" s="80" t="str">
        <v xml:space="preserve">BATTERY H BRACKET INTER  </v>
      </c>
      <c r="D2705" s="133" t="str">
        <v>1585,87,89</v>
      </c>
      <c r="E2705" s="80">
        <v>10</v>
      </c>
      <c r="F2705" s="80" t="str">
        <v>PCS</v>
      </c>
      <c r="G2705" s="80" t="str">
        <v>OUTWARD</v>
      </c>
      <c r="H2705" s="96" t="str">
        <v>SHOP</v>
      </c>
    </row>
    <row r="2706" spans="1:8" x14ac:dyDescent="0.25">
      <c r="A2706" s="90">
        <v>45727</v>
      </c>
      <c r="B2706" s="91" t="str">
        <v>UN 3314</v>
      </c>
      <c r="C2706" s="92" t="str">
        <v xml:space="preserve">DIFFERENTIAL WASHER SET INTER DI  </v>
      </c>
      <c r="D2706" s="132" t="str">
        <v>1585,87,89</v>
      </c>
      <c r="E2706" s="92">
        <v>10</v>
      </c>
      <c r="F2706" s="92" t="str">
        <v>PCS</v>
      </c>
      <c r="G2706" s="92" t="str">
        <v>OUTWARD</v>
      </c>
      <c r="H2706" s="93" t="str">
        <v>SHOP</v>
      </c>
    </row>
    <row r="2707" spans="1:8" x14ac:dyDescent="0.25">
      <c r="A2707" s="94">
        <v>45727</v>
      </c>
      <c r="B2707" s="95" t="str">
        <v>UN 1751</v>
      </c>
      <c r="C2707" s="80" t="str">
        <v>CLUTCH SLEEVE NST</v>
      </c>
      <c r="D2707" s="133" t="str">
        <v>1585,87,89</v>
      </c>
      <c r="E2707" s="80">
        <v>1</v>
      </c>
      <c r="F2707" s="80" t="str">
        <v>PCS</v>
      </c>
      <c r="G2707" s="80" t="str">
        <v>OUTWARD</v>
      </c>
      <c r="H2707" s="96" t="str">
        <v>SHOP</v>
      </c>
    </row>
    <row r="2708" spans="1:8" x14ac:dyDescent="0.25">
      <c r="A2708" s="90">
        <v>45727</v>
      </c>
      <c r="B2708" s="91" t="str">
        <v>UN 2450</v>
      </c>
      <c r="C2708" s="92" t="str">
        <v xml:space="preserve">POSITION CONTROL TUBE SINGLE CAN INTER DI  </v>
      </c>
      <c r="D2708" s="132" t="str">
        <v>1585,87,89</v>
      </c>
      <c r="E2708" s="92">
        <v>6</v>
      </c>
      <c r="F2708" s="92" t="str">
        <v>PCS</v>
      </c>
      <c r="G2708" s="92" t="str">
        <v>OUTWARD</v>
      </c>
      <c r="H2708" s="93" t="str">
        <v>SHOP</v>
      </c>
    </row>
    <row r="2709" spans="1:8" x14ac:dyDescent="0.25">
      <c r="A2709" s="94">
        <v>45727</v>
      </c>
      <c r="B2709" s="95" t="str">
        <v>UN 1750</v>
      </c>
      <c r="C2709" s="80" t="str">
        <v>CLUTCH SLEEVE INTER DI</v>
      </c>
      <c r="D2709" s="133" t="str">
        <v>1585,87,89</v>
      </c>
      <c r="E2709" s="80">
        <v>2</v>
      </c>
      <c r="F2709" s="80" t="str">
        <v>PCS</v>
      </c>
      <c r="G2709" s="80" t="str">
        <v>OUTWARD</v>
      </c>
      <c r="H2709" s="96" t="str">
        <v>SHOP</v>
      </c>
    </row>
    <row r="2710" spans="1:8" x14ac:dyDescent="0.25">
      <c r="A2710" s="90">
        <v>45727</v>
      </c>
      <c r="B2710" s="91" t="str">
        <v>R1100120</v>
      </c>
      <c r="C2710" s="92" t="str">
        <v>PRESSURE PLATE ASSY M.M 434/444 DI</v>
      </c>
      <c r="D2710" s="132" t="str">
        <v>1585,87,89</v>
      </c>
      <c r="E2710" s="92">
        <v>2</v>
      </c>
      <c r="F2710" s="92" t="str">
        <v>PCS</v>
      </c>
      <c r="G2710" s="92" t="str">
        <v>OUTWARD</v>
      </c>
      <c r="H2710" s="93" t="str">
        <v>SHOP</v>
      </c>
    </row>
    <row r="2711" spans="1:8" x14ac:dyDescent="0.25">
      <c r="A2711" s="94">
        <v>45727</v>
      </c>
      <c r="B2711" s="95" t="str">
        <v>R1000122</v>
      </c>
      <c r="C2711" s="80" t="str">
        <v>P.P ASSY INTER 10"</v>
      </c>
      <c r="D2711" s="133" t="str">
        <v>1585,87,89</v>
      </c>
      <c r="E2711" s="80">
        <v>2</v>
      </c>
      <c r="F2711" s="80" t="str">
        <v>PCS</v>
      </c>
      <c r="G2711" s="80" t="str">
        <v>OUTWARD</v>
      </c>
      <c r="H2711" s="96" t="str">
        <v>SHOP</v>
      </c>
    </row>
    <row r="2712" spans="1:8" x14ac:dyDescent="0.25">
      <c r="A2712" s="90">
        <v>45727</v>
      </c>
      <c r="B2712" s="91">
        <v>3280876100</v>
      </c>
      <c r="C2712" s="92" t="str">
        <v>CLUTCH PLATE SARPANCH 5 SRING</v>
      </c>
      <c r="D2712" s="132" t="str">
        <v>1585,87,89</v>
      </c>
      <c r="E2712" s="92">
        <v>2</v>
      </c>
      <c r="F2712" s="92" t="str">
        <v>PCS</v>
      </c>
      <c r="G2712" s="92" t="str">
        <v>OUTWARD</v>
      </c>
      <c r="H2712" s="93" t="str">
        <v>SHOP</v>
      </c>
    </row>
    <row r="2713" spans="1:8" x14ac:dyDescent="0.25">
      <c r="A2713" s="94">
        <v>45727</v>
      </c>
      <c r="B2713" s="95">
        <v>1280359100</v>
      </c>
      <c r="C2713" s="80" t="str">
        <v>P.P ASSY MAHINDRA D/F</v>
      </c>
      <c r="D2713" s="133" t="str">
        <v>1585,87,89</v>
      </c>
      <c r="E2713" s="80">
        <v>1</v>
      </c>
      <c r="F2713" s="80" t="str">
        <v>SET</v>
      </c>
      <c r="G2713" s="80" t="str">
        <v>OUTWARD</v>
      </c>
      <c r="H2713" s="96" t="str">
        <v>SHOP</v>
      </c>
    </row>
    <row r="2714" spans="1:8" x14ac:dyDescent="0.25">
      <c r="A2714" s="90">
        <v>45727</v>
      </c>
      <c r="B2714" s="91" t="str">
        <v>UN 3665</v>
      </c>
      <c r="C2714" s="92" t="str">
        <v xml:space="preserve"> BREAK DISC ACTUATING ASSEMBLY INTER DI 6.5" </v>
      </c>
      <c r="D2714" s="132" t="str">
        <v>1585,87,89</v>
      </c>
      <c r="E2714" s="92">
        <v>4</v>
      </c>
      <c r="F2714" s="92" t="str">
        <v>SET</v>
      </c>
      <c r="G2714" s="92" t="str">
        <v>OUTWARD</v>
      </c>
      <c r="H2714" s="93" t="str">
        <v>SHOP</v>
      </c>
    </row>
    <row r="2715" spans="1:8" x14ac:dyDescent="0.25">
      <c r="A2715" s="94">
        <v>45727</v>
      </c>
      <c r="B2715" s="95">
        <v>4340460100</v>
      </c>
      <c r="C2715" s="80" t="str">
        <v>P.P TAWA ARJUN MAIN D/CLUTCH</v>
      </c>
      <c r="D2715" s="133" t="str">
        <v>1585,87,89</v>
      </c>
      <c r="E2715" s="80">
        <v>2</v>
      </c>
      <c r="F2715" s="80" t="str">
        <v>SET</v>
      </c>
      <c r="G2715" s="80" t="str">
        <v>OUTWARD</v>
      </c>
      <c r="H2715" s="96" t="str">
        <v>SHOP</v>
      </c>
    </row>
    <row r="2716" spans="1:8" x14ac:dyDescent="0.25">
      <c r="A2716" s="90">
        <v>45727</v>
      </c>
      <c r="B2716" s="91" t="str">
        <v>GK 1625/UN 2826</v>
      </c>
      <c r="C2716" s="92" t="str">
        <v>MUDGUARD BOLT NST  9" BLACK</v>
      </c>
      <c r="D2716" s="132" t="str">
        <v>1585,87,89</v>
      </c>
      <c r="E2716" s="92">
        <v>24</v>
      </c>
      <c r="F2716" s="92" t="str">
        <v>PCS</v>
      </c>
      <c r="G2716" s="92" t="str">
        <v>OUTWARD</v>
      </c>
      <c r="H2716" s="93" t="str">
        <v>SHOP</v>
      </c>
    </row>
    <row r="2717" spans="1:8" x14ac:dyDescent="0.25">
      <c r="A2717" s="94">
        <v>45727</v>
      </c>
      <c r="B2717" s="95" t="str">
        <v>R983032309</v>
      </c>
      <c r="C2717" s="80" t="str">
        <v>HYD. PUMP SWARAJ 19CC (OUTER)</v>
      </c>
      <c r="D2717" s="133" t="str">
        <v>1585,87,89</v>
      </c>
      <c r="E2717" s="80">
        <v>8</v>
      </c>
      <c r="F2717" s="80" t="str">
        <v>SET</v>
      </c>
      <c r="G2717" s="80" t="str">
        <v>OUTWARD</v>
      </c>
      <c r="H2717" s="96" t="str">
        <v>SHOP</v>
      </c>
    </row>
    <row r="2718" spans="1:8" x14ac:dyDescent="0.25">
      <c r="A2718" s="90">
        <v>45727</v>
      </c>
      <c r="B2718" s="91" t="str">
        <v>UN 2865</v>
      </c>
      <c r="C2718" s="92" t="str">
        <v xml:space="preserve">DELUXE SEAT SPRING (O.E) INTER  </v>
      </c>
      <c r="D2718" s="132" t="str">
        <v>1585,87,89</v>
      </c>
      <c r="E2718" s="92">
        <v>10</v>
      </c>
      <c r="F2718" s="92" t="str">
        <v>PCS</v>
      </c>
      <c r="G2718" s="92" t="str">
        <v>OUTWARD</v>
      </c>
      <c r="H2718" s="93" t="str">
        <v>SHOP</v>
      </c>
    </row>
    <row r="2719" spans="1:8" x14ac:dyDescent="0.25">
      <c r="A2719" s="94">
        <v>45727</v>
      </c>
      <c r="B2719" s="95" t="str">
        <v>1P 4036 AOOOO</v>
      </c>
      <c r="C2719" s="80" t="str">
        <v>HYD. PUMP ESCORT/ F/T</v>
      </c>
      <c r="D2719" s="133" t="str">
        <v>1585,87,89</v>
      </c>
      <c r="E2719" s="80">
        <v>2</v>
      </c>
      <c r="F2719" s="80" t="str">
        <v>PCS</v>
      </c>
      <c r="G2719" s="80" t="str">
        <v>OUTWARD</v>
      </c>
      <c r="H2719" s="96" t="str">
        <v>SHOP</v>
      </c>
    </row>
    <row r="2720" spans="1:8" x14ac:dyDescent="0.25">
      <c r="A2720" s="90">
        <v>45727</v>
      </c>
      <c r="B2720" s="91" t="str">
        <v>UN 2250</v>
      </c>
      <c r="C2720" s="92" t="str">
        <v>DIFFERENTIAL GEAR 9 TEETH YUVRAJ</v>
      </c>
      <c r="D2720" s="132" t="str">
        <v>1585,87,89</v>
      </c>
      <c r="E2720" s="92">
        <v>24</v>
      </c>
      <c r="F2720" s="92" t="str">
        <v>PCS</v>
      </c>
      <c r="G2720" s="92" t="str">
        <v>OUTWARD</v>
      </c>
      <c r="H2720" s="93" t="str">
        <v>SHOP</v>
      </c>
    </row>
    <row r="2721" spans="1:8" x14ac:dyDescent="0.25">
      <c r="A2721" s="94">
        <v>45724</v>
      </c>
      <c r="B2721" s="95" t="str">
        <v>UN 2446 A</v>
      </c>
      <c r="C2721" s="80" t="str">
        <v xml:space="preserve">HYDRAULIK LEVER BEND MKM  </v>
      </c>
      <c r="D2721" s="133" t="str">
        <v>1559, 1560, 1561, 1562, 1563</v>
      </c>
      <c r="E2721" s="80">
        <v>10</v>
      </c>
      <c r="F2721" s="80" t="str">
        <v>PCS</v>
      </c>
      <c r="G2721" s="80" t="str">
        <v>OUTWARD</v>
      </c>
      <c r="H2721" s="96" t="str">
        <v>RAJ</v>
      </c>
    </row>
    <row r="2722" spans="1:8" x14ac:dyDescent="0.25">
      <c r="A2722" s="90">
        <v>45724</v>
      </c>
      <c r="B2722" s="91" t="str">
        <v>UN 3316</v>
      </c>
      <c r="C2722" s="92" t="str">
        <v xml:space="preserve">FRONT WHEEL WASHER INTER DI  </v>
      </c>
      <c r="D2722" s="132" t="str">
        <v>1559, 1560, 1561, 1562, 1563</v>
      </c>
      <c r="E2722" s="92">
        <v>288</v>
      </c>
      <c r="F2722" s="92" t="str">
        <v>PCS</v>
      </c>
      <c r="G2722" s="92" t="str">
        <v>OUTWARD</v>
      </c>
      <c r="H2722" s="93" t="str">
        <v>RAJ</v>
      </c>
    </row>
    <row r="2723" spans="1:8" x14ac:dyDescent="0.25">
      <c r="A2723" s="94">
        <v>45724</v>
      </c>
      <c r="B2723" s="95" t="str">
        <v>UN 2987</v>
      </c>
      <c r="C2723" s="80" t="str">
        <v xml:space="preserve">MUDGUARD PAD THICK INTER  </v>
      </c>
      <c r="D2723" s="133" t="str">
        <v>1559, 1560, 1561, 1562, 1563</v>
      </c>
      <c r="E2723" s="80">
        <v>120</v>
      </c>
      <c r="F2723" s="80" t="str">
        <v>SET</v>
      </c>
      <c r="G2723" s="80" t="str">
        <v>OUTWARD</v>
      </c>
      <c r="H2723" s="96" t="str">
        <v>RAJ</v>
      </c>
    </row>
    <row r="2724" spans="1:8" x14ac:dyDescent="0.25">
      <c r="A2724" s="90">
        <v>45724</v>
      </c>
      <c r="B2724" s="91" t="str">
        <v>UN 2945</v>
      </c>
      <c r="C2724" s="92" t="str">
        <v xml:space="preserve">BONNET BEEDING NST  </v>
      </c>
      <c r="D2724" s="132" t="str">
        <v>1559, 1560, 1561, 1562, 1563</v>
      </c>
      <c r="E2724" s="92">
        <v>30</v>
      </c>
      <c r="F2724" s="92" t="str">
        <v>PCS</v>
      </c>
      <c r="G2724" s="92" t="str">
        <v>OUTWARD</v>
      </c>
      <c r="H2724" s="93" t="str">
        <v>RAJ</v>
      </c>
    </row>
    <row r="2725" spans="1:8" x14ac:dyDescent="0.25">
      <c r="A2725" s="94">
        <v>45724</v>
      </c>
      <c r="B2725" s="95" t="str">
        <v>UN 2943</v>
      </c>
      <c r="C2725" s="80" t="str">
        <v xml:space="preserve">BONNET BEEDING EPDM INTER DI  </v>
      </c>
      <c r="D2725" s="133" t="str">
        <v>1559, 1560, 1561, 1562, 1563</v>
      </c>
      <c r="E2725" s="80">
        <v>30</v>
      </c>
      <c r="F2725" s="80" t="str">
        <v>PCS</v>
      </c>
      <c r="G2725" s="80" t="str">
        <v>OUTWARD</v>
      </c>
      <c r="H2725" s="96" t="str">
        <v>RAJ</v>
      </c>
    </row>
    <row r="2726" spans="1:8" x14ac:dyDescent="0.25">
      <c r="A2726" s="90">
        <v>45724</v>
      </c>
      <c r="B2726" s="91" t="str">
        <v>UN 2470</v>
      </c>
      <c r="C2726" s="92" t="str">
        <v xml:space="preserve">VALVE ISOLATOR SHUT-OPEN INTER DI  </v>
      </c>
      <c r="D2726" s="132" t="str">
        <v>1559, 1560, 1561, 1562, 1563</v>
      </c>
      <c r="E2726" s="92">
        <v>24</v>
      </c>
      <c r="F2726" s="92" t="str">
        <v>PCS</v>
      </c>
      <c r="G2726" s="92" t="str">
        <v>OUTWARD</v>
      </c>
      <c r="H2726" s="93" t="str">
        <v>RAJ</v>
      </c>
    </row>
    <row r="2727" spans="1:8" x14ac:dyDescent="0.25">
      <c r="A2727" s="94">
        <v>45724</v>
      </c>
      <c r="B2727" s="95" t="str">
        <v>UN 2446</v>
      </c>
      <c r="C2727" s="80" t="str">
        <v xml:space="preserve">HYDRAULIC LEVER STRAIGHT MKM  </v>
      </c>
      <c r="D2727" s="133" t="str">
        <v>1559, 1560, 1561, 1562, 1563</v>
      </c>
      <c r="E2727" s="80">
        <v>30</v>
      </c>
      <c r="F2727" s="80" t="str">
        <v>PCS</v>
      </c>
      <c r="G2727" s="80" t="str">
        <v>OUTWARD</v>
      </c>
      <c r="H2727" s="96" t="str">
        <v>RAJ</v>
      </c>
    </row>
    <row r="2728" spans="1:8" x14ac:dyDescent="0.25">
      <c r="A2728" s="90">
        <v>45724</v>
      </c>
      <c r="B2728" s="91" t="str">
        <v>UN 2411</v>
      </c>
      <c r="C2728" s="92" t="str">
        <v xml:space="preserve">HYDRAULIC PUMP ELBOW SMALL INTER DI  </v>
      </c>
      <c r="D2728" s="132" t="str">
        <v>1559, 1560, 1561, 1562, 1563</v>
      </c>
      <c r="E2728" s="92">
        <v>10</v>
      </c>
      <c r="F2728" s="92" t="str">
        <v>PCS</v>
      </c>
      <c r="G2728" s="92" t="str">
        <v>OUTWARD</v>
      </c>
      <c r="H2728" s="93" t="str">
        <v>RAJ</v>
      </c>
    </row>
    <row r="2729" spans="1:8" x14ac:dyDescent="0.25">
      <c r="A2729" s="94">
        <v>45724</v>
      </c>
      <c r="B2729" s="95" t="str">
        <v>UN 1986</v>
      </c>
      <c r="C2729" s="80" t="str">
        <v>BRAKE TRIANGULAR PLATE NST</v>
      </c>
      <c r="D2729" s="133" t="str">
        <v>1559, 1560, 1561, 1562, 1563</v>
      </c>
      <c r="E2729" s="80">
        <v>10</v>
      </c>
      <c r="F2729" s="80" t="str">
        <v>PCS</v>
      </c>
      <c r="G2729" s="80" t="str">
        <v>OUTWARD</v>
      </c>
      <c r="H2729" s="96" t="str">
        <v>RAJ</v>
      </c>
    </row>
    <row r="2730" spans="1:8" x14ac:dyDescent="0.25">
      <c r="A2730" s="90">
        <v>45724</v>
      </c>
      <c r="B2730" s="91" t="str">
        <v>UN 1985</v>
      </c>
      <c r="C2730" s="92" t="str">
        <v>BRAKE TRIANGULAR PLATE INTER</v>
      </c>
      <c r="D2730" s="132" t="str">
        <v>1559, 1560, 1561, 1562, 1563</v>
      </c>
      <c r="E2730" s="92">
        <v>10</v>
      </c>
      <c r="F2730" s="92" t="str">
        <v>PCS</v>
      </c>
      <c r="G2730" s="92" t="str">
        <v>OUTWARD</v>
      </c>
      <c r="H2730" s="93" t="str">
        <v>RAJ</v>
      </c>
    </row>
    <row r="2731" spans="1:8" x14ac:dyDescent="0.25">
      <c r="A2731" s="94">
        <v>45724</v>
      </c>
      <c r="B2731" s="95" t="str">
        <v>UN 1997</v>
      </c>
      <c r="C2731" s="80" t="str">
        <v>BREAK ADJUSTOR W/PATTI &amp; BOLT MKM</v>
      </c>
      <c r="D2731" s="133" t="str">
        <v>1559, 1560, 1561, 1562, 1563</v>
      </c>
      <c r="E2731" s="80">
        <v>6</v>
      </c>
      <c r="F2731" s="80" t="str">
        <v>PCS</v>
      </c>
      <c r="G2731" s="80" t="str">
        <v>OUTWARD</v>
      </c>
      <c r="H2731" s="96" t="str">
        <v>RAJ</v>
      </c>
    </row>
    <row r="2732" spans="1:8" x14ac:dyDescent="0.25">
      <c r="A2732" s="90">
        <v>45724</v>
      </c>
      <c r="B2732" s="91" t="str">
        <v>UN 1996</v>
      </c>
      <c r="C2732" s="92" t="str">
        <v>BRAKE PATTI SET (LONG BOLT) SARPANCH</v>
      </c>
      <c r="D2732" s="132" t="str">
        <v>1559, 1560, 1561, 1562, 1563</v>
      </c>
      <c r="E2732" s="92">
        <v>12</v>
      </c>
      <c r="F2732" s="92" t="str">
        <v>PCS</v>
      </c>
      <c r="G2732" s="92" t="str">
        <v>OUTWARD</v>
      </c>
      <c r="H2732" s="93" t="str">
        <v>RAJ</v>
      </c>
    </row>
    <row r="2733" spans="1:8" x14ac:dyDescent="0.25">
      <c r="A2733" s="94">
        <v>45724</v>
      </c>
      <c r="B2733" s="95" t="str">
        <v>UN 1995</v>
      </c>
      <c r="C2733" s="80" t="str">
        <v>BRAKE PATTI SET SARPANCH</v>
      </c>
      <c r="D2733" s="133" t="str">
        <v>1559, 1560, 1561, 1562, 1563</v>
      </c>
      <c r="E2733" s="80">
        <v>12</v>
      </c>
      <c r="F2733" s="80" t="str">
        <v>PCS</v>
      </c>
      <c r="G2733" s="80" t="str">
        <v>OUTWARD</v>
      </c>
      <c r="H2733" s="96" t="str">
        <v>RAJ</v>
      </c>
    </row>
    <row r="2734" spans="1:8" x14ac:dyDescent="0.25">
      <c r="A2734" s="90">
        <v>45724</v>
      </c>
      <c r="B2734" s="91" t="str">
        <v>UN 2786</v>
      </c>
      <c r="C2734" s="92" t="str">
        <v xml:space="preserve">BREAK DISC BOLT INTER  </v>
      </c>
      <c r="D2734" s="132" t="str">
        <v>1559, 1560, 1561, 1562, 1563</v>
      </c>
      <c r="E2734" s="92">
        <v>288</v>
      </c>
      <c r="F2734" s="92" t="str">
        <v>PCS</v>
      </c>
      <c r="G2734" s="92" t="str">
        <v>OUTWARD</v>
      </c>
      <c r="H2734" s="93" t="str">
        <v>RAJ</v>
      </c>
    </row>
    <row r="2735" spans="1:8" x14ac:dyDescent="0.25">
      <c r="A2735" s="94">
        <v>45724</v>
      </c>
      <c r="B2735" s="95" t="str">
        <v>UN 1993</v>
      </c>
      <c r="C2735" s="80" t="str">
        <v>BRAKE PATTI SET NST</v>
      </c>
      <c r="D2735" s="133" t="str">
        <v>1559, 1560, 1561, 1562, 1563</v>
      </c>
      <c r="E2735" s="80">
        <v>10</v>
      </c>
      <c r="F2735" s="80" t="str">
        <v>PCS</v>
      </c>
      <c r="G2735" s="80" t="str">
        <v>OUTWARD</v>
      </c>
      <c r="H2735" s="96" t="str">
        <v>RAJ</v>
      </c>
    </row>
    <row r="2736" spans="1:8" x14ac:dyDescent="0.25">
      <c r="A2736" s="90">
        <v>45724</v>
      </c>
      <c r="B2736" s="91" t="str">
        <v>UN 2792</v>
      </c>
      <c r="C2736" s="92" t="str">
        <v xml:space="preserve">BREAK ADJUSTING BOLT NST  </v>
      </c>
      <c r="D2736" s="132" t="str">
        <v>1559, 1560, 1561, 1562, 1563</v>
      </c>
      <c r="E2736" s="92">
        <v>72</v>
      </c>
      <c r="F2736" s="92" t="str">
        <v>PCS</v>
      </c>
      <c r="G2736" s="92" t="str">
        <v>OUTWARD</v>
      </c>
      <c r="H2736" s="93" t="str">
        <v>RAJ</v>
      </c>
    </row>
    <row r="2737" spans="1:8" x14ac:dyDescent="0.25">
      <c r="A2737" s="94">
        <v>45724</v>
      </c>
      <c r="B2737" s="95" t="str">
        <v>UN 2790</v>
      </c>
      <c r="C2737" s="80" t="str">
        <v xml:space="preserve">BREAK ADJUSTING BOLT INTER  </v>
      </c>
      <c r="D2737" s="133" t="str">
        <v>1559, 1560, 1561, 1562, 1563</v>
      </c>
      <c r="E2737" s="80">
        <v>180</v>
      </c>
      <c r="F2737" s="80" t="str">
        <v>PCS</v>
      </c>
      <c r="G2737" s="80" t="str">
        <v>OUTWARD</v>
      </c>
      <c r="H2737" s="96" t="str">
        <v>RAJ</v>
      </c>
    </row>
    <row r="2738" spans="1:8" x14ac:dyDescent="0.25">
      <c r="A2738" s="90">
        <v>45724</v>
      </c>
      <c r="B2738" s="91" t="str">
        <v>UN 1981</v>
      </c>
      <c r="C2738" s="92" t="str">
        <v>BRAKE PIN BIG INTER</v>
      </c>
      <c r="D2738" s="132" t="str">
        <v>1559, 1560, 1561, 1562, 1563</v>
      </c>
      <c r="E2738" s="92">
        <v>240</v>
      </c>
      <c r="F2738" s="92" t="str">
        <v>PCS</v>
      </c>
      <c r="G2738" s="92" t="str">
        <v>OUTWARD</v>
      </c>
      <c r="H2738" s="93" t="str">
        <v>RAJ</v>
      </c>
    </row>
    <row r="2739" spans="1:8" x14ac:dyDescent="0.25">
      <c r="A2739" s="94">
        <v>45724</v>
      </c>
      <c r="B2739" s="95" t="str">
        <v>UN 1980</v>
      </c>
      <c r="C2739" s="80" t="str">
        <v>BRAKE PIN SMALL INTER</v>
      </c>
      <c r="D2739" s="133" t="str">
        <v>1559, 1560, 1561, 1562, 1563</v>
      </c>
      <c r="E2739" s="80">
        <v>240</v>
      </c>
      <c r="F2739" s="80" t="str">
        <v>PCS</v>
      </c>
      <c r="G2739" s="80" t="str">
        <v>OUTWARD</v>
      </c>
      <c r="H2739" s="96" t="str">
        <v>RAJ</v>
      </c>
    </row>
    <row r="2740" spans="1:8" x14ac:dyDescent="0.25">
      <c r="A2740" s="90">
        <v>45724</v>
      </c>
      <c r="B2740" s="91" t="str">
        <v>UN 1875</v>
      </c>
      <c r="C2740" s="92" t="str">
        <v>DIFFERENTIAL CASE MKM</v>
      </c>
      <c r="D2740" s="132" t="str">
        <v>1559, 1560, 1561, 1562, 1563</v>
      </c>
      <c r="E2740" s="92">
        <v>2</v>
      </c>
      <c r="F2740" s="92" t="str">
        <v>PCS</v>
      </c>
      <c r="G2740" s="92" t="str">
        <v>OUTWARD</v>
      </c>
      <c r="H2740" s="93" t="str">
        <v>RAJ</v>
      </c>
    </row>
    <row r="2741" spans="1:8" x14ac:dyDescent="0.25">
      <c r="A2741" s="94">
        <v>45724</v>
      </c>
      <c r="B2741" s="95" t="str">
        <v>UN 1799</v>
      </c>
      <c r="C2741" s="80" t="str">
        <v>GEAR PATTI SET OF 3 INTER</v>
      </c>
      <c r="D2741" s="133" t="str">
        <v>1559, 1560, 1561, 1562, 1563</v>
      </c>
      <c r="E2741" s="80">
        <v>20</v>
      </c>
      <c r="F2741" s="80" t="str">
        <v>PCS</v>
      </c>
      <c r="G2741" s="80" t="str">
        <v>OUTWARD</v>
      </c>
      <c r="H2741" s="96" t="str">
        <v>RAJ</v>
      </c>
    </row>
    <row r="2742" spans="1:8" x14ac:dyDescent="0.25">
      <c r="A2742" s="90">
        <v>45724</v>
      </c>
      <c r="B2742" s="91" t="str">
        <v>UN 1797</v>
      </c>
      <c r="C2742" s="92" t="str">
        <v>GEAR PATTI CUT TYPE INTER</v>
      </c>
      <c r="D2742" s="132" t="str">
        <v>1559, 1560, 1561, 1562, 1563</v>
      </c>
      <c r="E2742" s="92">
        <v>144</v>
      </c>
      <c r="F2742" s="92" t="str">
        <v>PCS</v>
      </c>
      <c r="G2742" s="92" t="str">
        <v>OUTWARD</v>
      </c>
      <c r="H2742" s="93" t="str">
        <v>RAJ</v>
      </c>
    </row>
    <row r="2743" spans="1:8" x14ac:dyDescent="0.25">
      <c r="A2743" s="94">
        <v>45724</v>
      </c>
      <c r="B2743" s="95" t="str">
        <v>UN 1808</v>
      </c>
      <c r="C2743" s="80" t="str">
        <v>GEAR BOX TOP COVER (UPPER) SARPANCH</v>
      </c>
      <c r="D2743" s="133" t="str">
        <v>1559, 1560, 1561, 1562, 1563</v>
      </c>
      <c r="E2743" s="80">
        <v>2</v>
      </c>
      <c r="F2743" s="80" t="str">
        <v>PCS</v>
      </c>
      <c r="G2743" s="80" t="str">
        <v>OUTWARD</v>
      </c>
      <c r="H2743" s="96" t="str">
        <v>RAJ</v>
      </c>
    </row>
    <row r="2744" spans="1:8" x14ac:dyDescent="0.25">
      <c r="A2744" s="90">
        <v>45724</v>
      </c>
      <c r="B2744" s="91" t="str">
        <v>UN 1795</v>
      </c>
      <c r="C2744" s="92" t="str">
        <v>GEAR BOX TOP COVER INTER DI</v>
      </c>
      <c r="D2744" s="132" t="str">
        <v>1559, 1560, 1561, 1562, 1563</v>
      </c>
      <c r="E2744" s="92">
        <v>8</v>
      </c>
      <c r="F2744" s="92" t="str">
        <v>PCS</v>
      </c>
      <c r="G2744" s="92" t="str">
        <v>OUTWARD</v>
      </c>
      <c r="H2744" s="93" t="str">
        <v>RAJ</v>
      </c>
    </row>
    <row r="2745" spans="1:8" x14ac:dyDescent="0.25">
      <c r="A2745" s="94">
        <v>45724</v>
      </c>
      <c r="B2745" s="95" t="str">
        <v>UN 1779</v>
      </c>
      <c r="C2745" s="80" t="str">
        <v>GEAR TIKKI INTER</v>
      </c>
      <c r="D2745" s="133" t="str">
        <v>1559, 1560, 1561, 1562, 1563</v>
      </c>
      <c r="E2745" s="80">
        <v>300</v>
      </c>
      <c r="F2745" s="80" t="str">
        <v>PCS</v>
      </c>
      <c r="G2745" s="80" t="str">
        <v>OUTWARD</v>
      </c>
      <c r="H2745" s="96" t="str">
        <v>RAJ</v>
      </c>
    </row>
    <row r="2746" spans="1:8" x14ac:dyDescent="0.25">
      <c r="A2746" s="90">
        <v>45724</v>
      </c>
      <c r="B2746" s="91" t="str">
        <v>UN 1789</v>
      </c>
      <c r="C2746" s="92" t="str">
        <v>GEAR LEVER MKM</v>
      </c>
      <c r="D2746" s="132" t="str">
        <v>1559, 1560, 1561, 1562, 1563</v>
      </c>
      <c r="E2746" s="92">
        <v>15</v>
      </c>
      <c r="F2746" s="92" t="str">
        <v>PCS</v>
      </c>
      <c r="G2746" s="92" t="str">
        <v>OUTWARD</v>
      </c>
      <c r="H2746" s="93" t="str">
        <v>RAJ</v>
      </c>
    </row>
    <row r="2747" spans="1:8" x14ac:dyDescent="0.25">
      <c r="A2747" s="94">
        <v>45724</v>
      </c>
      <c r="B2747" s="95" t="str">
        <v>UN 1751</v>
      </c>
      <c r="C2747" s="80" t="str">
        <v>CLUTCH SLEEVE NST</v>
      </c>
      <c r="D2747" s="133" t="str">
        <v>1559, 1560, 1561, 1562, 1563</v>
      </c>
      <c r="E2747" s="80">
        <v>6</v>
      </c>
      <c r="F2747" s="80" t="str">
        <v>SET</v>
      </c>
      <c r="G2747" s="80" t="str">
        <v>OUTWARD</v>
      </c>
      <c r="H2747" s="96" t="str">
        <v>RAJ</v>
      </c>
    </row>
    <row r="2748" spans="1:8" x14ac:dyDescent="0.25">
      <c r="A2748" s="90">
        <v>45724</v>
      </c>
      <c r="B2748" s="91" t="str">
        <v>UN 1750</v>
      </c>
      <c r="C2748" s="92" t="str">
        <v>CLUTCH SLEEVE INTER DI</v>
      </c>
      <c r="D2748" s="132" t="str">
        <v>1559, 1560, 1561, 1562, 1563</v>
      </c>
      <c r="E2748" s="92">
        <v>6</v>
      </c>
      <c r="F2748" s="92" t="str">
        <v>SET</v>
      </c>
      <c r="G2748" s="92" t="str">
        <v>OUTWARD</v>
      </c>
      <c r="H2748" s="93" t="str">
        <v>RAJ</v>
      </c>
    </row>
    <row r="2749" spans="1:8" x14ac:dyDescent="0.25">
      <c r="A2749" s="94">
        <v>45724</v>
      </c>
      <c r="B2749" s="95" t="str">
        <v>UN 1441 A</v>
      </c>
      <c r="C2749" s="80" t="str">
        <v>STARING KNUCKLE ARM (POWER STG) LH STEEL MKM</v>
      </c>
      <c r="D2749" s="133" t="str">
        <v>1559, 1560, 1561, 1562, 1563</v>
      </c>
      <c r="E2749" s="80">
        <v>12</v>
      </c>
      <c r="F2749" s="80" t="str">
        <v>SET</v>
      </c>
      <c r="G2749" s="80" t="str">
        <v>OUTWARD</v>
      </c>
      <c r="H2749" s="96" t="str">
        <v>RAJ</v>
      </c>
    </row>
    <row r="2750" spans="1:8" x14ac:dyDescent="0.25">
      <c r="A2750" s="90">
        <v>45724</v>
      </c>
      <c r="B2750" s="91" t="str">
        <v>UN 1385</v>
      </c>
      <c r="C2750" s="92" t="str">
        <v>CAP STAY ROD BALL INTER</v>
      </c>
      <c r="D2750" s="132" t="str">
        <v>1559, 1560, 1561, 1562, 1563</v>
      </c>
      <c r="E2750" s="92">
        <v>25</v>
      </c>
      <c r="F2750" s="92" t="str">
        <v>PCS</v>
      </c>
      <c r="G2750" s="92" t="str">
        <v>OUTWARD</v>
      </c>
      <c r="H2750" s="93" t="str">
        <v>RAJ</v>
      </c>
    </row>
    <row r="2751" spans="1:8" x14ac:dyDescent="0.25">
      <c r="A2751" s="94">
        <v>45724</v>
      </c>
      <c r="B2751" s="95" t="str">
        <v>UN 1384</v>
      </c>
      <c r="C2751" s="80" t="str">
        <v>SOCKET STAY ROD BALL INTER</v>
      </c>
      <c r="D2751" s="133" t="str">
        <v>1559, 1560, 1561, 1562, 1563</v>
      </c>
      <c r="E2751" s="80">
        <v>10</v>
      </c>
      <c r="F2751" s="80" t="str">
        <v>PCS</v>
      </c>
      <c r="G2751" s="80" t="str">
        <v>OUTWARD</v>
      </c>
      <c r="H2751" s="96" t="str">
        <v>RAJ</v>
      </c>
    </row>
    <row r="2752" spans="1:8" x14ac:dyDescent="0.25">
      <c r="A2752" s="90">
        <v>45724</v>
      </c>
      <c r="B2752" s="91" t="str">
        <v>UN 1327</v>
      </c>
      <c r="C2752" s="92" t="str">
        <v>WATER BODY TUBE INTER DI</v>
      </c>
      <c r="D2752" s="132" t="str">
        <v>1559, 1560, 1561, 1562, 1563</v>
      </c>
      <c r="E2752" s="92">
        <v>120</v>
      </c>
      <c r="F2752" s="92" t="str">
        <v>PCS</v>
      </c>
      <c r="G2752" s="92" t="str">
        <v>OUTWARD</v>
      </c>
      <c r="H2752" s="93" t="str">
        <v>RAJ</v>
      </c>
    </row>
    <row r="2753" spans="1:8" x14ac:dyDescent="0.25">
      <c r="A2753" s="94">
        <v>45724</v>
      </c>
      <c r="B2753" s="95" t="str">
        <v>UN 1259</v>
      </c>
      <c r="C2753" s="80" t="str">
        <v>CHAMBER NUT INTER</v>
      </c>
      <c r="D2753" s="133" t="str">
        <v>1559, 1560, 1561, 1562, 1563</v>
      </c>
      <c r="E2753" s="80">
        <v>24</v>
      </c>
      <c r="F2753" s="80" t="str">
        <v>PCS</v>
      </c>
      <c r="G2753" s="80" t="str">
        <v>OUTWARD</v>
      </c>
      <c r="H2753" s="96" t="str">
        <v>RAJ</v>
      </c>
    </row>
    <row r="2754" spans="1:8" x14ac:dyDescent="0.25">
      <c r="A2754" s="90">
        <v>45724</v>
      </c>
      <c r="B2754" s="91" t="str">
        <v>UN 1122</v>
      </c>
      <c r="C2754" s="92" t="str">
        <v>EXHAUST MANIFOLD 3 CYL. INTER DI</v>
      </c>
      <c r="D2754" s="132" t="str">
        <v>1559, 1560, 1561, 1562, 1563</v>
      </c>
      <c r="E2754" s="92">
        <v>6</v>
      </c>
      <c r="F2754" s="92" t="str">
        <v>PCS</v>
      </c>
      <c r="G2754" s="92" t="str">
        <v>OUTWARD</v>
      </c>
      <c r="H2754" s="93" t="str">
        <v>RAJ</v>
      </c>
    </row>
    <row r="2755" spans="1:8" x14ac:dyDescent="0.25">
      <c r="A2755" s="94">
        <v>45724</v>
      </c>
      <c r="B2755" s="95" t="str">
        <v>UN 1121</v>
      </c>
      <c r="C2755" s="80" t="str">
        <v>EXHAUST MANIFOLD 4 CYL. INTER</v>
      </c>
      <c r="D2755" s="133" t="str">
        <v>1559, 1560, 1561, 1562, 1563</v>
      </c>
      <c r="E2755" s="80">
        <v>6</v>
      </c>
      <c r="F2755" s="80" t="str">
        <v>PCS</v>
      </c>
      <c r="G2755" s="80" t="str">
        <v>OUTWARD</v>
      </c>
      <c r="H2755" s="96" t="str">
        <v>RAJ</v>
      </c>
    </row>
    <row r="2756" spans="1:8" x14ac:dyDescent="0.25">
      <c r="A2756" s="90">
        <v>45724</v>
      </c>
      <c r="B2756" s="91" t="str">
        <v>UN 1123</v>
      </c>
      <c r="C2756" s="92" t="str">
        <v>EXHAUST MANIFOLD 3 CYL. NST</v>
      </c>
      <c r="D2756" s="132" t="str">
        <v>1559, 1560, 1561, 1562, 1563</v>
      </c>
      <c r="E2756" s="92">
        <v>8</v>
      </c>
      <c r="F2756" s="92" t="str">
        <v>PCS</v>
      </c>
      <c r="G2756" s="92" t="str">
        <v>OUTWARD</v>
      </c>
      <c r="H2756" s="93" t="str">
        <v>RAJ</v>
      </c>
    </row>
    <row r="2757" spans="1:8" x14ac:dyDescent="0.25">
      <c r="A2757" s="94">
        <v>45724</v>
      </c>
      <c r="B2757" s="95" t="str">
        <v>UN 3418</v>
      </c>
      <c r="C2757" s="80" t="str">
        <v xml:space="preserve">CHOWK CABLE (L TYPE) INTER DI  </v>
      </c>
      <c r="D2757" s="133" t="str">
        <v>1559, 1560, 1561, 1562, 1563</v>
      </c>
      <c r="E2757" s="80">
        <v>60</v>
      </c>
      <c r="F2757" s="80" t="str">
        <v>PCS</v>
      </c>
      <c r="G2757" s="80" t="str">
        <v>OUTWARD</v>
      </c>
      <c r="H2757" s="96" t="str">
        <v>RAJ</v>
      </c>
    </row>
    <row r="2758" spans="1:8" x14ac:dyDescent="0.25">
      <c r="A2758" s="90">
        <v>45724</v>
      </c>
      <c r="B2758" s="91" t="str">
        <v>UN 3399</v>
      </c>
      <c r="C2758" s="92" t="str">
        <v xml:space="preserve">ACCILATOR CABLE YUVO  </v>
      </c>
      <c r="D2758" s="132" t="str">
        <v>1559, 1560, 1561, 1562, 1563</v>
      </c>
      <c r="E2758" s="92">
        <v>20</v>
      </c>
      <c r="F2758" s="92" t="str">
        <v>PCS</v>
      </c>
      <c r="G2758" s="92" t="str">
        <v>OUTWARD</v>
      </c>
      <c r="H2758" s="93" t="str">
        <v>RAJ</v>
      </c>
    </row>
    <row r="2759" spans="1:8" x14ac:dyDescent="0.25">
      <c r="A2759" s="94">
        <v>45724</v>
      </c>
      <c r="B2759" s="95" t="str">
        <v>UN 2614 A</v>
      </c>
      <c r="C2759" s="80" t="str">
        <v xml:space="preserve">LOWER LINK ASSY 3 HOLE YUVO  </v>
      </c>
      <c r="D2759" s="133" t="str">
        <v>1559, 1560, 1561, 1562, 1563</v>
      </c>
      <c r="E2759" s="80">
        <v>3</v>
      </c>
      <c r="F2759" s="80" t="str">
        <v>SET</v>
      </c>
      <c r="G2759" s="80" t="str">
        <v>OUTWARD</v>
      </c>
      <c r="H2759" s="96" t="str">
        <v>RAJ</v>
      </c>
    </row>
    <row r="2760" spans="1:8" x14ac:dyDescent="0.25">
      <c r="A2760" s="90">
        <v>45724</v>
      </c>
      <c r="B2760" s="91" t="str">
        <v>UN 2615</v>
      </c>
      <c r="C2760" s="92" t="str">
        <v xml:space="preserve">LOWER LINK ASSY 4 DI (O.E) 585 DI  </v>
      </c>
      <c r="D2760" s="132" t="str">
        <v>1559, 1560, 1561, 1562, 1563</v>
      </c>
      <c r="E2760" s="92">
        <v>32</v>
      </c>
      <c r="F2760" s="92" t="str">
        <v>SET</v>
      </c>
      <c r="G2760" s="92" t="str">
        <v>OUTWARD</v>
      </c>
      <c r="H2760" s="93" t="str">
        <v>RAJ</v>
      </c>
    </row>
    <row r="2761" spans="1:8" x14ac:dyDescent="0.25">
      <c r="A2761" s="94">
        <v>45724</v>
      </c>
      <c r="B2761" s="95" t="str">
        <v>LOWER LINK ASSY. SONALIKA (BIG+BIG) 3 HOLE</v>
      </c>
      <c r="C2761" s="80" t="str">
        <v>LOWER LINK ASSY. SONALIKA (BIG+BIG) 3 HOLE</v>
      </c>
      <c r="D2761" s="133">
        <v>0</v>
      </c>
      <c r="E2761" s="80">
        <v>3</v>
      </c>
      <c r="F2761" s="80" t="str">
        <v>PCS</v>
      </c>
      <c r="G2761" s="80" t="str">
        <v>OUTWARD</v>
      </c>
      <c r="H2761" s="96" t="str">
        <v>RAJ</v>
      </c>
    </row>
    <row r="2762" spans="1:8" x14ac:dyDescent="0.25">
      <c r="A2762" s="90">
        <v>45724</v>
      </c>
      <c r="B2762" s="91" t="str">
        <v>LOWER LINK ASSY. SONALIKA (BIG+BIG) 5 HOLE</v>
      </c>
      <c r="C2762" s="92" t="str">
        <v>LOWER LINK ASSY. SONALIKA (BIG+BIG) 5 HOLE</v>
      </c>
      <c r="D2762" s="132">
        <v>0</v>
      </c>
      <c r="E2762" s="92">
        <v>6</v>
      </c>
      <c r="F2762" s="92" t="str">
        <v>PCS</v>
      </c>
      <c r="G2762" s="92" t="str">
        <v>OUTWARD</v>
      </c>
      <c r="H2762" s="93" t="str">
        <v>RAJ</v>
      </c>
    </row>
    <row r="2763" spans="1:8" x14ac:dyDescent="0.25">
      <c r="A2763" s="94">
        <v>45724</v>
      </c>
      <c r="B2763" s="95" t="str">
        <v>UN 3462</v>
      </c>
      <c r="C2763" s="80" t="str">
        <v xml:space="preserve">WATER SEPERATOR INTER DI  </v>
      </c>
      <c r="D2763" s="133" t="str">
        <v>1559, 1560, 1561, 1562, 1563</v>
      </c>
      <c r="E2763" s="80">
        <v>12</v>
      </c>
      <c r="F2763" s="80" t="str">
        <v>SET</v>
      </c>
      <c r="G2763" s="80" t="str">
        <v>OUTWARD</v>
      </c>
      <c r="H2763" s="96" t="str">
        <v>RAJ</v>
      </c>
    </row>
    <row r="2764" spans="1:8" x14ac:dyDescent="0.25">
      <c r="A2764" s="90">
        <v>45724</v>
      </c>
      <c r="B2764" s="91" t="str">
        <v>GK 1181 / UN 1287</v>
      </c>
      <c r="C2764" s="92" t="str">
        <v>FLY WHEEL RING INTER DI 110 TEETH</v>
      </c>
      <c r="D2764" s="132" t="str">
        <v>1559, 1560, 1561, 1562, 1563</v>
      </c>
      <c r="E2764" s="92">
        <v>10</v>
      </c>
      <c r="F2764" s="92" t="str">
        <v>PCS</v>
      </c>
      <c r="G2764" s="92" t="str">
        <v>OUTWARD</v>
      </c>
      <c r="H2764" s="93" t="str">
        <v>RAJ</v>
      </c>
    </row>
    <row r="2765" spans="1:8" x14ac:dyDescent="0.25">
      <c r="A2765" s="94">
        <v>45724</v>
      </c>
      <c r="B2765" s="95" t="str">
        <v>UN 3674</v>
      </c>
      <c r="C2765" s="80" t="str">
        <v xml:space="preserve"> BREAK DISC ACTUATING ASSEMBLY SONALIKA 7" </v>
      </c>
      <c r="D2765" s="133" t="str">
        <v>1559, 1560, 1561, 1562, 1563</v>
      </c>
      <c r="E2765" s="80">
        <v>8</v>
      </c>
      <c r="F2765" s="80" t="str">
        <v>SET</v>
      </c>
      <c r="G2765" s="80" t="str">
        <v>OUTWARD</v>
      </c>
      <c r="H2765" s="96" t="str">
        <v>RAJ</v>
      </c>
    </row>
    <row r="2766" spans="1:8" x14ac:dyDescent="0.25">
      <c r="A2766" s="90">
        <v>45724</v>
      </c>
      <c r="B2766" s="91" t="str">
        <v>UN 3669</v>
      </c>
      <c r="C2766" s="92" t="str">
        <v xml:space="preserve"> BREAK DISC ACTUATING ASSEMBLY SWARAJ 735 6.5" </v>
      </c>
      <c r="D2766" s="132" t="str">
        <v>1559, 1560, 1561, 1562, 1563</v>
      </c>
      <c r="E2766" s="92">
        <v>8</v>
      </c>
      <c r="F2766" s="92" t="str">
        <v>SET</v>
      </c>
      <c r="G2766" s="92" t="str">
        <v>OUTWARD</v>
      </c>
      <c r="H2766" s="93" t="str">
        <v>RAJ</v>
      </c>
    </row>
    <row r="2767" spans="1:8" x14ac:dyDescent="0.25">
      <c r="A2767" s="94">
        <v>45724</v>
      </c>
      <c r="B2767" s="95" t="str">
        <v>UN 3665</v>
      </c>
      <c r="C2767" s="80" t="str">
        <v xml:space="preserve"> BREAK DISC ACTUATING ASSEMBLY INTER DI 6.5" </v>
      </c>
      <c r="D2767" s="133" t="str">
        <v>1559, 1560, 1561, 1562, 1563</v>
      </c>
      <c r="E2767" s="80">
        <v>20</v>
      </c>
      <c r="F2767" s="80" t="str">
        <v>PCS</v>
      </c>
      <c r="G2767" s="80" t="str">
        <v>OUTWARD</v>
      </c>
      <c r="H2767" s="96" t="str">
        <v>RAJ</v>
      </c>
    </row>
    <row r="2768" spans="1:8" x14ac:dyDescent="0.25">
      <c r="A2768" s="90">
        <v>45724</v>
      </c>
      <c r="B2768" s="91" t="str">
        <v>UN 1440 A</v>
      </c>
      <c r="C2768" s="92" t="str">
        <v>STG KNUCKLE ARM LH STEEL MKM</v>
      </c>
      <c r="D2768" s="132" t="str">
        <v>1559, 1560, 1561, 1562, 1563</v>
      </c>
      <c r="E2768" s="92">
        <v>10</v>
      </c>
      <c r="F2768" s="92" t="str">
        <v>PCS</v>
      </c>
      <c r="G2768" s="92" t="str">
        <v>OUTWARD</v>
      </c>
      <c r="H2768" s="93" t="str">
        <v>RAJ</v>
      </c>
    </row>
    <row r="2769" spans="1:8" x14ac:dyDescent="0.25">
      <c r="A2769" s="94">
        <v>45724</v>
      </c>
      <c r="B2769" s="95" t="str">
        <v>UN 1440</v>
      </c>
      <c r="C2769" s="80" t="str">
        <v>STG KNUCKLE ARM RH STEEL MKM</v>
      </c>
      <c r="D2769" s="133" t="str">
        <v>1559, 1560, 1561, 1562, 1563</v>
      </c>
      <c r="E2769" s="80">
        <v>6</v>
      </c>
      <c r="F2769" s="80" t="str">
        <v>PCS</v>
      </c>
      <c r="G2769" s="80" t="str">
        <v>OUTWARD</v>
      </c>
      <c r="H2769" s="96" t="str">
        <v>RAJ</v>
      </c>
    </row>
    <row r="2770" spans="1:8" x14ac:dyDescent="0.25">
      <c r="A2770" s="90">
        <v>45724</v>
      </c>
      <c r="B2770" s="91" t="str">
        <v>UN 2827</v>
      </c>
      <c r="C2770" s="92" t="str">
        <v xml:space="preserve">MUDGUARD U BOLT 11" YUVO  </v>
      </c>
      <c r="D2770" s="132" t="str">
        <v>1559, 1560, 1561, 1562, 1563</v>
      </c>
      <c r="E2770" s="92">
        <v>30</v>
      </c>
      <c r="F2770" s="92" t="str">
        <v>PCS</v>
      </c>
      <c r="G2770" s="92" t="str">
        <v>OUTWARD</v>
      </c>
      <c r="H2770" s="93" t="str">
        <v>RAJ</v>
      </c>
    </row>
    <row r="2771" spans="1:8" x14ac:dyDescent="0.25">
      <c r="A2771" s="94">
        <v>45724</v>
      </c>
      <c r="B2771" s="95" t="str">
        <v>UN 2829</v>
      </c>
      <c r="C2771" s="80" t="str">
        <v xml:space="preserve">MUDGUARD U BOLT 10" (GOLDEN) INTER  </v>
      </c>
      <c r="D2771" s="133" t="str">
        <v>1559, 1560, 1561, 1562, 1563</v>
      </c>
      <c r="E2771" s="80">
        <v>80</v>
      </c>
      <c r="F2771" s="80" t="str">
        <v>PCS</v>
      </c>
      <c r="G2771" s="80" t="str">
        <v>OUTWARD</v>
      </c>
      <c r="H2771" s="96" t="str">
        <v>RAJ</v>
      </c>
    </row>
    <row r="2772" spans="1:8" x14ac:dyDescent="0.25">
      <c r="A2772" s="90">
        <v>45724</v>
      </c>
      <c r="B2772" s="91" t="str">
        <v>UN 1131</v>
      </c>
      <c r="C2772" s="92" t="str">
        <v>SILENCER ELBOW (O.E) INTER DI</v>
      </c>
      <c r="D2772" s="132" t="str">
        <v>1559, 1560, 1561, 1562, 1563</v>
      </c>
      <c r="E2772" s="92">
        <v>30</v>
      </c>
      <c r="F2772" s="92" t="str">
        <v>PCS</v>
      </c>
      <c r="G2772" s="92" t="str">
        <v>OUTWARD</v>
      </c>
      <c r="H2772" s="93" t="str">
        <v>RAJ</v>
      </c>
    </row>
    <row r="2773" spans="1:8" x14ac:dyDescent="0.25">
      <c r="A2773" s="94">
        <v>45724</v>
      </c>
      <c r="B2773" s="95" t="str">
        <v>UN 1151</v>
      </c>
      <c r="C2773" s="80" t="str">
        <v>PRE CLEANER ASSEMBLY PVC B/P</v>
      </c>
      <c r="D2773" s="133" t="str">
        <v>1559, 1560, 1561, 1562, 1563</v>
      </c>
      <c r="E2773" s="80">
        <v>12</v>
      </c>
      <c r="F2773" s="80" t="str">
        <v>PCS</v>
      </c>
      <c r="G2773" s="80" t="str">
        <v>OUTWARD</v>
      </c>
      <c r="H2773" s="96" t="str">
        <v>RAJ</v>
      </c>
    </row>
    <row r="2774" spans="1:8" x14ac:dyDescent="0.25">
      <c r="A2774" s="90">
        <v>45724</v>
      </c>
      <c r="B2774" s="91" t="str">
        <v>UN 1152</v>
      </c>
      <c r="C2774" s="92" t="str">
        <v>PRE CLEANER ASSEMBLY (U CUT) PVC B/P</v>
      </c>
      <c r="D2774" s="132" t="str">
        <v>1559, 1560, 1561, 1562, 1563</v>
      </c>
      <c r="E2774" s="92">
        <v>12</v>
      </c>
      <c r="F2774" s="92" t="str">
        <v>PCS</v>
      </c>
      <c r="G2774" s="92" t="str">
        <v>OUTWARD</v>
      </c>
      <c r="H2774" s="93" t="str">
        <v>RAJ</v>
      </c>
    </row>
    <row r="2775" spans="1:8" x14ac:dyDescent="0.25">
      <c r="A2775" s="94">
        <v>45724</v>
      </c>
      <c r="B2775" s="95" t="str">
        <v>UN 1905</v>
      </c>
      <c r="C2775" s="80" t="str">
        <v>REAR AXLE HOUSING LH INTER</v>
      </c>
      <c r="D2775" s="133" t="str">
        <v>1559, 1560, 1561, 1562, 1563</v>
      </c>
      <c r="E2775" s="80">
        <v>2</v>
      </c>
      <c r="F2775" s="80" t="str">
        <v>PCS</v>
      </c>
      <c r="G2775" s="80" t="str">
        <v>OUTWARD</v>
      </c>
      <c r="H2775" s="96" t="str">
        <v>RAJ</v>
      </c>
    </row>
    <row r="2776" spans="1:8" x14ac:dyDescent="0.25">
      <c r="A2776" s="90">
        <v>45724</v>
      </c>
      <c r="B2776" s="91" t="str">
        <v>UN 1905 A</v>
      </c>
      <c r="C2776" s="92" t="str">
        <v>REAR AXLE HOUSING RH INTER</v>
      </c>
      <c r="D2776" s="132" t="str">
        <v>1559, 1560, 1561, 1562, 1563</v>
      </c>
      <c r="E2776" s="92">
        <v>3</v>
      </c>
      <c r="F2776" s="92" t="str">
        <v>PCS</v>
      </c>
      <c r="G2776" s="92" t="str">
        <v>OUTWARD</v>
      </c>
      <c r="H2776" s="93" t="str">
        <v>RAJ</v>
      </c>
    </row>
    <row r="2777" spans="1:8" x14ac:dyDescent="0.25">
      <c r="A2777" s="94">
        <v>45724</v>
      </c>
      <c r="B2777" s="95" t="str">
        <v>UN 3408</v>
      </c>
      <c r="C2777" s="80" t="str">
        <v xml:space="preserve">BATTERY BOX MKM N/M (SMALL)  </v>
      </c>
      <c r="D2777" s="133" t="str">
        <v>1559, 1560, 1561, 1562, 1563</v>
      </c>
      <c r="E2777" s="80">
        <v>2</v>
      </c>
      <c r="F2777" s="80" t="str">
        <v>PCS</v>
      </c>
      <c r="G2777" s="80" t="str">
        <v>OUTWARD</v>
      </c>
      <c r="H2777" s="96" t="str">
        <v>RAJ</v>
      </c>
    </row>
    <row r="2778" spans="1:8" x14ac:dyDescent="0.25">
      <c r="A2778" s="90">
        <v>45724</v>
      </c>
      <c r="B2778" s="91" t="str">
        <v>UN 3407</v>
      </c>
      <c r="C2778" s="92" t="str">
        <v xml:space="preserve">BATTERY BOX INTER  </v>
      </c>
      <c r="D2778" s="132" t="str">
        <v>1559, 1560, 1561, 1562, 1563</v>
      </c>
      <c r="E2778" s="92">
        <v>2</v>
      </c>
      <c r="F2778" s="92" t="str">
        <v>PCS</v>
      </c>
      <c r="G2778" s="92" t="str">
        <v>OUTWARD</v>
      </c>
      <c r="H2778" s="93" t="str">
        <v>RAJ</v>
      </c>
    </row>
    <row r="2779" spans="1:8" x14ac:dyDescent="0.25">
      <c r="A2779" s="94">
        <v>45724</v>
      </c>
      <c r="B2779" s="95" t="str">
        <v>UN 1157</v>
      </c>
      <c r="C2779" s="80" t="str">
        <v>PRE CLEANER LOWER BASE PVC BHOOMIPUTRA</v>
      </c>
      <c r="D2779" s="133" t="str">
        <v>1559, 1560, 1561, 1562, 1563</v>
      </c>
      <c r="E2779" s="80">
        <v>30</v>
      </c>
      <c r="F2779" s="80" t="str">
        <v>SET</v>
      </c>
      <c r="G2779" s="80" t="str">
        <v>OUTWARD</v>
      </c>
      <c r="H2779" s="96" t="str">
        <v>RAJ</v>
      </c>
    </row>
    <row r="2780" spans="1:8" x14ac:dyDescent="0.25">
      <c r="A2780" s="90">
        <v>45724</v>
      </c>
      <c r="B2780" s="91" t="str">
        <v>UN 1156</v>
      </c>
      <c r="C2780" s="92" t="str">
        <v>PRE CLEANER CAP PVC BHOOMIPUTRA</v>
      </c>
      <c r="D2780" s="132" t="str">
        <v>1559, 1560, 1561, 1562, 1563</v>
      </c>
      <c r="E2780" s="92">
        <v>40</v>
      </c>
      <c r="F2780" s="92" t="str">
        <v>PCS</v>
      </c>
      <c r="G2780" s="92" t="str">
        <v>OUTWARD</v>
      </c>
      <c r="H2780" s="93" t="str">
        <v>RAJ</v>
      </c>
    </row>
    <row r="2781" spans="1:8" x14ac:dyDescent="0.25">
      <c r="A2781" s="94">
        <v>45724</v>
      </c>
      <c r="B2781" s="95" t="str">
        <v>UN 1144</v>
      </c>
      <c r="C2781" s="80" t="str">
        <v>AIR CLEANER ASSEMBLY INTER DI</v>
      </c>
      <c r="D2781" s="133" t="str">
        <v>1559, 1560, 1561, 1562, 1563</v>
      </c>
      <c r="E2781" s="80">
        <v>1</v>
      </c>
      <c r="F2781" s="80" t="str">
        <v>PCS</v>
      </c>
      <c r="G2781" s="80" t="str">
        <v>OUTWARD</v>
      </c>
      <c r="H2781" s="96" t="str">
        <v>RAJ</v>
      </c>
    </row>
    <row r="2782" spans="1:8" x14ac:dyDescent="0.25">
      <c r="A2782" s="90">
        <v>45724</v>
      </c>
      <c r="B2782" s="91" t="str">
        <v>UN 1678</v>
      </c>
      <c r="C2782" s="92" t="str">
        <v>TOOL BOX INTER DI</v>
      </c>
      <c r="D2782" s="132" t="str">
        <v>1559, 1560, 1561, 1562, 1563</v>
      </c>
      <c r="E2782" s="92">
        <v>20</v>
      </c>
      <c r="F2782" s="92" t="str">
        <v>PCS</v>
      </c>
      <c r="G2782" s="92" t="str">
        <v>OUTWARD</v>
      </c>
      <c r="H2782" s="93" t="str">
        <v>RAJ</v>
      </c>
    </row>
    <row r="2783" spans="1:8" x14ac:dyDescent="0.25">
      <c r="A2783" s="94">
        <v>45724</v>
      </c>
      <c r="B2783" s="95" t="str">
        <v>GK 1381</v>
      </c>
      <c r="C2783" s="80" t="str">
        <v>DIESEL , OIL &amp; LIFT FILTER KIT NEW HOLLAND 3630</v>
      </c>
      <c r="D2783" s="133" t="str">
        <v>1559, 1560, 1561, 1562, 1563</v>
      </c>
      <c r="E2783" s="80">
        <v>20</v>
      </c>
      <c r="F2783" s="80" t="str">
        <v>PCS</v>
      </c>
      <c r="G2783" s="80" t="str">
        <v>OUTWARD</v>
      </c>
      <c r="H2783" s="96" t="str">
        <v>RAJ</v>
      </c>
    </row>
    <row r="2784" spans="1:8" x14ac:dyDescent="0.25">
      <c r="A2784" s="90">
        <v>45724</v>
      </c>
      <c r="B2784" s="91" t="str">
        <v>GK 1380</v>
      </c>
      <c r="C2784" s="92" t="str">
        <v>DIESEL , OIL &amp; LIFT FILTER KIT NEW HOLLAND 3230</v>
      </c>
      <c r="D2784" s="132" t="str">
        <v>1559, 1560, 1561, 1562, 1563</v>
      </c>
      <c r="E2784" s="92">
        <v>12</v>
      </c>
      <c r="F2784" s="92" t="str">
        <v>PCS</v>
      </c>
      <c r="G2784" s="92" t="str">
        <v>OUTWARD</v>
      </c>
      <c r="H2784" s="93" t="str">
        <v>RAJ</v>
      </c>
    </row>
    <row r="2785" spans="1:8" x14ac:dyDescent="0.25">
      <c r="A2785" s="94">
        <v>45723</v>
      </c>
      <c r="B2785" s="95" t="str">
        <v>DS 152</v>
      </c>
      <c r="C2785" s="80" t="str">
        <v xml:space="preserve"> REAR AXLE SP / MKM SMALL PLATE 18 T. COLLAR TYPE</v>
      </c>
      <c r="D2785" s="133">
        <v>1572</v>
      </c>
      <c r="E2785" s="80">
        <v>4</v>
      </c>
      <c r="F2785" s="80" t="str">
        <v>PCS</v>
      </c>
      <c r="G2785" s="80" t="str">
        <v>OUTWARD</v>
      </c>
      <c r="H2785" s="96" t="str">
        <v>VASAVI</v>
      </c>
    </row>
    <row r="2786" spans="1:8" x14ac:dyDescent="0.25">
      <c r="A2786" s="90">
        <v>45723</v>
      </c>
      <c r="B2786" s="91" t="str">
        <v>DS 681</v>
      </c>
      <c r="C2786" s="92" t="str">
        <v xml:space="preserve"> REAR AXLE SWARAJ FE S PLATE 22 T. (12-12)</v>
      </c>
      <c r="D2786" s="132">
        <v>1572</v>
      </c>
      <c r="E2786" s="92">
        <v>2</v>
      </c>
      <c r="F2786" s="92" t="str">
        <v>SET</v>
      </c>
      <c r="G2786" s="92" t="str">
        <v>OUTWARD</v>
      </c>
      <c r="H2786" s="93" t="str">
        <v>VASAVI</v>
      </c>
    </row>
    <row r="2787" spans="1:8" x14ac:dyDescent="0.25">
      <c r="A2787" s="94">
        <v>45721</v>
      </c>
      <c r="B2787" s="95" t="str">
        <v>GK 929</v>
      </c>
      <c r="C2787" s="80" t="str">
        <v>FRONT WHEEL HUB MASSEY DI WITH CAP  48548-09067</v>
      </c>
      <c r="D2787" s="133" t="str">
        <v>1545-49 &amp; 1556-57</v>
      </c>
      <c r="E2787" s="80">
        <v>5</v>
      </c>
      <c r="F2787" s="80" t="str">
        <v>SET</v>
      </c>
      <c r="G2787" s="80" t="str">
        <v>OUTWARD</v>
      </c>
      <c r="H2787" s="96" t="str">
        <v>RAJ</v>
      </c>
    </row>
    <row r="2788" spans="1:8" x14ac:dyDescent="0.25">
      <c r="A2788" s="90">
        <v>45721</v>
      </c>
      <c r="B2788" s="91" t="str">
        <v>GK 951</v>
      </c>
      <c r="C2788" s="92" t="str">
        <v>FRONT WHEEL HUB ESCORT 335 W/CAP 30207-30205</v>
      </c>
      <c r="D2788" s="132" t="str">
        <v>1545-49 &amp; 1556-57</v>
      </c>
      <c r="E2788" s="92">
        <v>6</v>
      </c>
      <c r="F2788" s="92" t="str">
        <v>PCS</v>
      </c>
      <c r="G2788" s="92" t="str">
        <v>OUTWARD</v>
      </c>
      <c r="H2788" s="93" t="str">
        <v>RAJ</v>
      </c>
    </row>
    <row r="2789" spans="1:8" x14ac:dyDescent="0.25">
      <c r="A2789" s="94">
        <v>45721</v>
      </c>
      <c r="B2789" s="95" t="str">
        <v>GK 917</v>
      </c>
      <c r="C2789" s="80" t="str">
        <v>FRONT WHEEL HUB SWARAJ 735 / 855 (5 HOLE) W/CAP 25877-1988</v>
      </c>
      <c r="D2789" s="133" t="str">
        <v>1545-49 &amp; 1556-57</v>
      </c>
      <c r="E2789" s="80">
        <v>6</v>
      </c>
      <c r="F2789" s="80" t="str">
        <v>PCS</v>
      </c>
      <c r="G2789" s="80" t="str">
        <v>OUTWARD</v>
      </c>
      <c r="H2789" s="96" t="str">
        <v>RAJ</v>
      </c>
    </row>
    <row r="2790" spans="1:8" x14ac:dyDescent="0.25">
      <c r="A2790" s="90">
        <v>45721</v>
      </c>
      <c r="B2790" s="91" t="str">
        <v>GK 903/UN 1413</v>
      </c>
      <c r="C2790" s="92" t="str">
        <v>FRONT WHEEL HUB MAHINDRA NST 25877-1988</v>
      </c>
      <c r="D2790" s="132" t="str">
        <v>1545-49 &amp; 1556-57</v>
      </c>
      <c r="E2790" s="92">
        <v>24</v>
      </c>
      <c r="F2790" s="92" t="str">
        <v>PCS</v>
      </c>
      <c r="G2790" s="92" t="str">
        <v>OUTWARD</v>
      </c>
      <c r="H2790" s="93" t="str">
        <v>RAJ</v>
      </c>
    </row>
    <row r="2791" spans="1:8" x14ac:dyDescent="0.25">
      <c r="A2791" s="94">
        <v>45721</v>
      </c>
      <c r="B2791" s="95" t="str">
        <v>UN 1411/GK 902</v>
      </c>
      <c r="C2791" s="80" t="str">
        <v>FRONT WHEEL HUB MAHINDRA DI (4 HOLE) 48548-1988</v>
      </c>
      <c r="D2791" s="133" t="str">
        <v>1545-49 &amp; 1556-57</v>
      </c>
      <c r="E2791" s="80">
        <v>16</v>
      </c>
      <c r="F2791" s="80" t="str">
        <v>PCS</v>
      </c>
      <c r="G2791" s="80" t="str">
        <v>OUTWARD</v>
      </c>
      <c r="H2791" s="96" t="str">
        <v>RAJ</v>
      </c>
    </row>
    <row r="2792" spans="1:8" x14ac:dyDescent="0.25">
      <c r="A2792" s="90">
        <v>45721</v>
      </c>
      <c r="B2792" s="91" t="str">
        <v>GK 1073 A/UN 1426 A</v>
      </c>
      <c r="C2792" s="92" t="str">
        <v>FRONT STUB AXLE RH NST</v>
      </c>
      <c r="D2792" s="132" t="str">
        <v>1545-49 &amp; 1556-57</v>
      </c>
      <c r="E2792" s="92">
        <v>16</v>
      </c>
      <c r="F2792" s="92" t="str">
        <v>PCS</v>
      </c>
      <c r="G2792" s="92" t="str">
        <v>OUTWARD</v>
      </c>
      <c r="H2792" s="93" t="str">
        <v>RAJ</v>
      </c>
    </row>
    <row r="2793" spans="1:8" x14ac:dyDescent="0.25">
      <c r="A2793" s="94">
        <v>45721</v>
      </c>
      <c r="B2793" s="95" t="str">
        <v>GK 1073/UN 1426</v>
      </c>
      <c r="C2793" s="80" t="str">
        <v>FRONT STUB AXLE LH NST</v>
      </c>
      <c r="D2793" s="133" t="str">
        <v>1545-49 &amp; 1556-57</v>
      </c>
      <c r="E2793" s="80">
        <v>16</v>
      </c>
      <c r="F2793" s="80" t="str">
        <v>PCS</v>
      </c>
      <c r="G2793" s="80" t="str">
        <v>OUTWARD</v>
      </c>
      <c r="H2793" s="96" t="str">
        <v>RAJ</v>
      </c>
    </row>
    <row r="2794" spans="1:8" x14ac:dyDescent="0.25">
      <c r="A2794" s="90">
        <v>45721</v>
      </c>
      <c r="B2794" s="91" t="str">
        <v>1P 4036 AOOOO</v>
      </c>
      <c r="C2794" s="92" t="str">
        <v>HYD. PUMP ESCORT/ F/T</v>
      </c>
      <c r="D2794" s="132" t="str">
        <v>1545-49 &amp; 1556-57</v>
      </c>
      <c r="E2794" s="92">
        <v>6</v>
      </c>
      <c r="F2794" s="92" t="str">
        <v>SET</v>
      </c>
      <c r="G2794" s="92" t="str">
        <v>OUTWARD</v>
      </c>
      <c r="H2794" s="93" t="str">
        <v>RAJ</v>
      </c>
    </row>
    <row r="2795" spans="1:8" x14ac:dyDescent="0.25">
      <c r="A2795" s="94">
        <v>45721</v>
      </c>
      <c r="B2795" s="95" t="str">
        <v>1P 4044 CTMMB</v>
      </c>
      <c r="C2795" s="80" t="str">
        <v>HYD PUMP MAHINDRA SINGLE</v>
      </c>
      <c r="D2795" s="133" t="str">
        <v>1545-49 &amp; 1556-57</v>
      </c>
      <c r="E2795" s="80">
        <v>12</v>
      </c>
      <c r="F2795" s="80" t="str">
        <v>PCS</v>
      </c>
      <c r="G2795" s="80" t="str">
        <v>OUTWARD</v>
      </c>
      <c r="H2795" s="96" t="str">
        <v>RAJ</v>
      </c>
    </row>
    <row r="2796" spans="1:8" x14ac:dyDescent="0.25">
      <c r="A2796" s="90">
        <v>45721</v>
      </c>
      <c r="B2796" s="91" t="str">
        <v>GK 1234</v>
      </c>
      <c r="C2796" s="92" t="str">
        <v>HYD. FILTER INTER DI SPIN ON</v>
      </c>
      <c r="D2796" s="132" t="str">
        <v>1545-49 &amp; 1556-57</v>
      </c>
      <c r="E2796" s="92">
        <v>50</v>
      </c>
      <c r="F2796" s="92" t="str">
        <v>PCS</v>
      </c>
      <c r="G2796" s="92" t="str">
        <v>OUTWARD</v>
      </c>
      <c r="H2796" s="93" t="str">
        <v>RAJ</v>
      </c>
    </row>
    <row r="2797" spans="1:8" x14ac:dyDescent="0.25">
      <c r="A2797" s="94">
        <v>45721</v>
      </c>
      <c r="B2797" s="95" t="str">
        <v>GK 200</v>
      </c>
      <c r="C2797" s="80" t="str">
        <v>BRAKE DISC ACTUATING ASSY MAHINDRA  6.5"</v>
      </c>
      <c r="D2797" s="133" t="str">
        <v>1545-49 &amp; 1556-57</v>
      </c>
      <c r="E2797" s="80">
        <v>20</v>
      </c>
      <c r="F2797" s="80" t="str">
        <v>PCS</v>
      </c>
      <c r="G2797" s="80" t="str">
        <v>OUTWARD</v>
      </c>
      <c r="H2797" s="96" t="str">
        <v>RAJ</v>
      </c>
    </row>
    <row r="2798" spans="1:8" x14ac:dyDescent="0.25">
      <c r="A2798" s="90">
        <v>45721</v>
      </c>
      <c r="B2798" s="91" t="str">
        <v>GK 1384/GK 1350</v>
      </c>
      <c r="C2798" s="92" t="str">
        <v>FUEL FILTER NEW HOLLAND 3630 (SPIN ON)</v>
      </c>
      <c r="D2798" s="132" t="str">
        <v>1545-49 &amp; 1556-57</v>
      </c>
      <c r="E2798" s="92">
        <v>50</v>
      </c>
      <c r="F2798" s="92" t="str">
        <v>PCS</v>
      </c>
      <c r="G2798" s="92" t="str">
        <v>OUTWARD</v>
      </c>
      <c r="H2798" s="93" t="str">
        <v>RAJ</v>
      </c>
    </row>
    <row r="2799" spans="1:8" x14ac:dyDescent="0.25">
      <c r="A2799" s="94">
        <v>45721</v>
      </c>
      <c r="B2799" s="95" t="str">
        <v>GK 1362</v>
      </c>
      <c r="C2799" s="80" t="str">
        <v>OIL FILTER EICHER 485 NUT TYPE  SPIN ON</v>
      </c>
      <c r="D2799" s="133" t="str">
        <v>1545-49 &amp; 1556-57</v>
      </c>
      <c r="E2799" s="80">
        <v>30</v>
      </c>
      <c r="F2799" s="80" t="str">
        <v>PCS</v>
      </c>
      <c r="G2799" s="80" t="str">
        <v>OUTWARD</v>
      </c>
      <c r="H2799" s="96" t="str">
        <v>RAJ</v>
      </c>
    </row>
    <row r="2800" spans="1:8" x14ac:dyDescent="0.25">
      <c r="A2800" s="90">
        <v>45721</v>
      </c>
      <c r="B2800" s="91" t="str">
        <v>GK 1269</v>
      </c>
      <c r="C2800" s="92" t="str">
        <v>OIL FILTER SWARAJ 735 FE / 855 STEEL JALI</v>
      </c>
      <c r="D2800" s="132" t="str">
        <v>1545-49 &amp; 1556-57</v>
      </c>
      <c r="E2800" s="92">
        <v>40</v>
      </c>
      <c r="F2800" s="92" t="str">
        <v>PCS</v>
      </c>
      <c r="G2800" s="92" t="str">
        <v>OUTWARD</v>
      </c>
      <c r="H2800" s="93" t="str">
        <v>RAJ</v>
      </c>
    </row>
    <row r="2801" spans="1:8" x14ac:dyDescent="0.25">
      <c r="A2801" s="94">
        <v>45721</v>
      </c>
      <c r="B2801" s="95" t="str">
        <v>GK 1291</v>
      </c>
      <c r="C2801" s="80" t="str">
        <v>OIL FILTER SONALIKA  N/M SPIN ON (FORD TYPE)</v>
      </c>
      <c r="D2801" s="133" t="str">
        <v>1545-49 &amp; 1556-57</v>
      </c>
      <c r="E2801" s="80">
        <v>30</v>
      </c>
      <c r="F2801" s="80" t="str">
        <v>PCS</v>
      </c>
      <c r="G2801" s="80" t="str">
        <v>OUTWARD</v>
      </c>
      <c r="H2801" s="96" t="str">
        <v>RAJ</v>
      </c>
    </row>
    <row r="2802" spans="1:8" x14ac:dyDescent="0.25">
      <c r="A2802" s="90">
        <v>45721</v>
      </c>
      <c r="B2802" s="91" t="str">
        <v>GK 1235</v>
      </c>
      <c r="C2802" s="92" t="str">
        <v>OIL FILTER MAHINDRA YUVO SPIN ON</v>
      </c>
      <c r="D2802" s="132" t="str">
        <v>1545-49 &amp; 1556-57</v>
      </c>
      <c r="E2802" s="92">
        <v>30</v>
      </c>
      <c r="F2802" s="92" t="str">
        <v>PCS</v>
      </c>
      <c r="G2802" s="92" t="str">
        <v>OUTWARD</v>
      </c>
      <c r="H2802" s="93" t="str">
        <v>RAJ</v>
      </c>
    </row>
    <row r="2803" spans="1:8" x14ac:dyDescent="0.25">
      <c r="A2803" s="94">
        <v>45721</v>
      </c>
      <c r="B2803" s="95" t="str">
        <v>GK 1308</v>
      </c>
      <c r="C2803" s="80" t="str">
        <v>OIL FILTER MF-245 DI SPIN ON</v>
      </c>
      <c r="D2803" s="133" t="str">
        <v>1545-49 &amp; 1556-57</v>
      </c>
      <c r="E2803" s="80">
        <v>30</v>
      </c>
      <c r="F2803" s="80" t="str">
        <v>PCS</v>
      </c>
      <c r="G2803" s="80" t="str">
        <v>OUTWARD</v>
      </c>
      <c r="H2803" s="96" t="str">
        <v>RAJ</v>
      </c>
    </row>
    <row r="2804" spans="1:8" x14ac:dyDescent="0.25">
      <c r="A2804" s="90">
        <v>45721</v>
      </c>
      <c r="B2804" s="91" t="str">
        <v>GK 1220</v>
      </c>
      <c r="C2804" s="92" t="str">
        <v>DIESEL FILTER SET (0.5 LTR) PAPER + NAMADA (SET OF 2)</v>
      </c>
      <c r="D2804" s="132" t="str">
        <v>1545-49 &amp; 1556-57</v>
      </c>
      <c r="E2804" s="92">
        <v>240</v>
      </c>
      <c r="F2804" s="92" t="str">
        <v>PCS</v>
      </c>
      <c r="G2804" s="92" t="str">
        <v>OUTWARD</v>
      </c>
      <c r="H2804" s="93" t="str">
        <v>RAJ</v>
      </c>
    </row>
    <row r="2805" spans="1:8" x14ac:dyDescent="0.25">
      <c r="A2805" s="94">
        <v>45721</v>
      </c>
      <c r="B2805" s="95" t="str">
        <v>GK 1229</v>
      </c>
      <c r="C2805" s="80" t="str">
        <v>DIESEL , AIR &amp; OIL FILTER KIT INTER DI</v>
      </c>
      <c r="D2805" s="133" t="str">
        <v>1545-49 &amp; 1556-57</v>
      </c>
      <c r="E2805" s="80">
        <v>50</v>
      </c>
      <c r="F2805" s="80" t="str">
        <v>PCS</v>
      </c>
      <c r="G2805" s="80" t="str">
        <v>OUTWARD</v>
      </c>
      <c r="H2805" s="96" t="str">
        <v>RAJ</v>
      </c>
    </row>
    <row r="2806" spans="1:8" x14ac:dyDescent="0.25">
      <c r="A2806" s="90">
        <v>45721</v>
      </c>
      <c r="B2806" s="91" t="str">
        <v>GK 2417</v>
      </c>
      <c r="C2806" s="92" t="str">
        <v>TROLLEY PIPE 100'' EPDM (MALE + FEMALE)</v>
      </c>
      <c r="D2806" s="132" t="str">
        <v>1545-49 &amp; 1556-57</v>
      </c>
      <c r="E2806" s="92">
        <v>60</v>
      </c>
      <c r="F2806" s="92" t="str">
        <v>PCS</v>
      </c>
      <c r="G2806" s="92" t="str">
        <v>OUTWARD</v>
      </c>
      <c r="H2806" s="93" t="str">
        <v>RAJ</v>
      </c>
    </row>
    <row r="2807" spans="1:8" x14ac:dyDescent="0.25">
      <c r="A2807" s="94">
        <v>45721</v>
      </c>
      <c r="B2807" s="95" t="str">
        <v>GK 2416</v>
      </c>
      <c r="C2807" s="80" t="str">
        <v>TROLLEY PIPE 80''   EPDM (MALE + FEMALE)</v>
      </c>
      <c r="D2807" s="133" t="str">
        <v>1545-49 &amp; 1556-57</v>
      </c>
      <c r="E2807" s="80">
        <v>60</v>
      </c>
      <c r="F2807" s="80" t="str">
        <v>PCS</v>
      </c>
      <c r="G2807" s="80" t="str">
        <v>OUTWARD</v>
      </c>
      <c r="H2807" s="96" t="str">
        <v>RAJ</v>
      </c>
    </row>
    <row r="2808" spans="1:8" x14ac:dyDescent="0.25">
      <c r="A2808" s="90">
        <v>45721</v>
      </c>
      <c r="B2808" s="91" t="str">
        <v>GK 2414</v>
      </c>
      <c r="C2808" s="92" t="str">
        <v>TROLLEY PIPE 60''   EPDM (MALE + FEMALE)</v>
      </c>
      <c r="D2808" s="132" t="str">
        <v>1545-49 &amp; 1556-57</v>
      </c>
      <c r="E2808" s="92">
        <v>10</v>
      </c>
      <c r="F2808" s="92" t="str">
        <v>PCS</v>
      </c>
      <c r="G2808" s="92" t="str">
        <v>OUTWARD</v>
      </c>
      <c r="H2808" s="93" t="str">
        <v>RAJ</v>
      </c>
    </row>
    <row r="2809" spans="1:8" x14ac:dyDescent="0.25">
      <c r="A2809" s="94">
        <v>45721</v>
      </c>
      <c r="B2809" s="95" t="str">
        <v>GK 2412</v>
      </c>
      <c r="C2809" s="80" t="str">
        <v>TROLLEY PIPE 40''   EPDM (MALE + FEMALE)</v>
      </c>
      <c r="D2809" s="133" t="str">
        <v>1545-49 &amp; 1556-57</v>
      </c>
      <c r="E2809" s="80">
        <v>100</v>
      </c>
      <c r="F2809" s="80" t="str">
        <v>PCS</v>
      </c>
      <c r="G2809" s="80" t="str">
        <v>OUTWARD</v>
      </c>
      <c r="H2809" s="96" t="str">
        <v>RAJ</v>
      </c>
    </row>
    <row r="2810" spans="1:8" x14ac:dyDescent="0.25">
      <c r="A2810" s="90">
        <v>45721</v>
      </c>
      <c r="B2810" s="91" t="str">
        <v>GK 2411</v>
      </c>
      <c r="C2810" s="92" t="str">
        <v>TROLLEY PIPE 20''   EPDM (MALE + FEMALE)</v>
      </c>
      <c r="D2810" s="132" t="str">
        <v>1545-49 &amp; 1556-57</v>
      </c>
      <c r="E2810" s="92">
        <v>30</v>
      </c>
      <c r="F2810" s="92" t="str">
        <v>PCS</v>
      </c>
      <c r="G2810" s="92" t="str">
        <v>OUTWARD</v>
      </c>
      <c r="H2810" s="93" t="str">
        <v>RAJ</v>
      </c>
    </row>
    <row r="2811" spans="1:8" x14ac:dyDescent="0.25">
      <c r="A2811" s="94">
        <v>45724</v>
      </c>
      <c r="B2811" s="95" t="str">
        <v>UN 1370 A</v>
      </c>
      <c r="C2811" s="80" t="str">
        <v>FRONT AXLE BEAM (ONE PCS) INTER DI</v>
      </c>
      <c r="D2811" s="133">
        <v>1578</v>
      </c>
      <c r="E2811" s="80">
        <v>6</v>
      </c>
      <c r="F2811" s="80" t="str">
        <v>PCS</v>
      </c>
      <c r="G2811" s="80" t="str">
        <v>OUTWARD</v>
      </c>
      <c r="H2811" s="96" t="str">
        <v>SHOP</v>
      </c>
    </row>
    <row r="2812" spans="1:8" x14ac:dyDescent="0.25">
      <c r="A2812" s="90">
        <v>45723</v>
      </c>
      <c r="B2812" s="91" t="str">
        <v>UN 2747</v>
      </c>
      <c r="C2812" s="92" t="str">
        <v xml:space="preserve">FRONT SUPPORT BUSH (SET OF 2) NST  </v>
      </c>
      <c r="D2812" s="132">
        <v>1568</v>
      </c>
      <c r="E2812" s="92">
        <v>10</v>
      </c>
      <c r="F2812" s="92" t="str">
        <v>PCS</v>
      </c>
      <c r="G2812" s="92" t="str">
        <v>OUTWARD</v>
      </c>
      <c r="H2812" s="93" t="str">
        <v>SHOP</v>
      </c>
    </row>
    <row r="2813" spans="1:8" x14ac:dyDescent="0.25">
      <c r="A2813" s="94">
        <v>45723</v>
      </c>
      <c r="B2813" s="95" t="str">
        <v>UN 1152</v>
      </c>
      <c r="C2813" s="80" t="str">
        <v>PRE CLEANER ASSEMBLY (U CUT) PVC B/P</v>
      </c>
      <c r="D2813" s="133">
        <v>1568</v>
      </c>
      <c r="E2813" s="80">
        <v>4</v>
      </c>
      <c r="F2813" s="80" t="str">
        <v>SET</v>
      </c>
      <c r="G2813" s="80" t="str">
        <v>OUTWARD</v>
      </c>
      <c r="H2813" s="96" t="str">
        <v>SHOP</v>
      </c>
    </row>
    <row r="2814" spans="1:8" x14ac:dyDescent="0.25">
      <c r="A2814" s="90">
        <v>45723</v>
      </c>
      <c r="B2814" s="91" t="str">
        <v>UN 1151</v>
      </c>
      <c r="C2814" s="92" t="str">
        <v>PRE CLEANER ASSEMBLY PVC B/P</v>
      </c>
      <c r="D2814" s="132">
        <v>1568</v>
      </c>
      <c r="E2814" s="92">
        <v>4</v>
      </c>
      <c r="F2814" s="92" t="str">
        <v>PCS</v>
      </c>
      <c r="G2814" s="92" t="str">
        <v>OUTWARD</v>
      </c>
      <c r="H2814" s="93" t="str">
        <v>SHOP</v>
      </c>
    </row>
    <row r="2815" spans="1:8" x14ac:dyDescent="0.25">
      <c r="A2815" s="94">
        <v>45723</v>
      </c>
      <c r="B2815" s="95" t="str">
        <v>UN 1166</v>
      </c>
      <c r="C2815" s="80" t="str">
        <v>PRE CLEANER ASSY YUVRAJ</v>
      </c>
      <c r="D2815" s="133">
        <v>1568</v>
      </c>
      <c r="E2815" s="80">
        <v>4</v>
      </c>
      <c r="F2815" s="80" t="str">
        <v>DOZEN</v>
      </c>
      <c r="G2815" s="80" t="str">
        <v>OUTWARD</v>
      </c>
      <c r="H2815" s="96" t="str">
        <v>SHOP</v>
      </c>
    </row>
    <row r="2816" spans="1:8" x14ac:dyDescent="0.25">
      <c r="A2816" s="90">
        <v>45723</v>
      </c>
      <c r="B2816" s="91" t="str">
        <v>UN 1137</v>
      </c>
      <c r="C2816" s="92" t="str">
        <v>SILENCER ARJUN</v>
      </c>
      <c r="D2816" s="132">
        <v>1568</v>
      </c>
      <c r="E2816" s="92">
        <v>4</v>
      </c>
      <c r="F2816" s="92" t="str">
        <v>DOZEN</v>
      </c>
      <c r="G2816" s="92" t="str">
        <v>OUTWARD</v>
      </c>
      <c r="H2816" s="93" t="str">
        <v>SHOP</v>
      </c>
    </row>
    <row r="2817" spans="1:8" x14ac:dyDescent="0.25">
      <c r="A2817" s="94">
        <v>45723</v>
      </c>
      <c r="B2817" s="95" t="str">
        <v>UN 1388 G</v>
      </c>
      <c r="C2817" s="80" t="str">
        <v>FRONT AXLE SUPPORT NST</v>
      </c>
      <c r="D2817" s="133">
        <v>1568</v>
      </c>
      <c r="E2817" s="80">
        <v>5</v>
      </c>
      <c r="F2817" s="80" t="str">
        <v>PCS</v>
      </c>
      <c r="G2817" s="80" t="str">
        <v>OUTWARD</v>
      </c>
      <c r="H2817" s="96" t="str">
        <v>SHOP</v>
      </c>
    </row>
    <row r="2818" spans="1:8" x14ac:dyDescent="0.25">
      <c r="A2818" s="90">
        <v>45720</v>
      </c>
      <c r="B2818" s="91" t="str">
        <v>UN 2637 A</v>
      </c>
      <c r="C2818" s="92" t="str">
        <v xml:space="preserve">CHECK CHAIN ASSY. YUVO  </v>
      </c>
      <c r="D2818" s="132">
        <v>1553</v>
      </c>
      <c r="E2818" s="92">
        <v>60</v>
      </c>
      <c r="F2818" s="92" t="str">
        <v>DOZEN</v>
      </c>
      <c r="G2818" s="92" t="str">
        <v>OUTWARD</v>
      </c>
      <c r="H2818" s="93" t="str">
        <v>SRI NIVASA</v>
      </c>
    </row>
    <row r="2819" spans="1:8" x14ac:dyDescent="0.25">
      <c r="A2819" s="94">
        <v>45723</v>
      </c>
      <c r="B2819" s="95" t="str">
        <v>GK 1623 A/UN 2825 A</v>
      </c>
      <c r="C2819" s="80" t="str">
        <v xml:space="preserve">MUDGAURD BOLT GOLDEN 8" INTER  </v>
      </c>
      <c r="D2819" s="133">
        <v>1570</v>
      </c>
      <c r="E2819" s="80">
        <v>12</v>
      </c>
      <c r="F2819" s="80" t="str">
        <v>PCS</v>
      </c>
      <c r="G2819" s="80" t="str">
        <v>OUTWARD</v>
      </c>
      <c r="H2819" s="96" t="str">
        <v>SANJAY</v>
      </c>
    </row>
    <row r="2820" spans="1:8" x14ac:dyDescent="0.25">
      <c r="A2820" s="90">
        <v>45723</v>
      </c>
      <c r="B2820" s="91" t="str">
        <v>GK 1625/UN 2826</v>
      </c>
      <c r="C2820" s="92" t="str">
        <v>MUDGUARD BOLT NST  9" BLACK</v>
      </c>
      <c r="D2820" s="132">
        <v>1570</v>
      </c>
      <c r="E2820" s="92">
        <v>12</v>
      </c>
      <c r="F2820" s="92" t="str">
        <v>PCS</v>
      </c>
      <c r="G2820" s="92" t="str">
        <v>OUTWARD</v>
      </c>
      <c r="H2820" s="93" t="str">
        <v>SANJAY</v>
      </c>
    </row>
    <row r="2821" spans="1:8" x14ac:dyDescent="0.25">
      <c r="A2821" s="94">
        <v>45723</v>
      </c>
      <c r="B2821" s="95" t="str">
        <v>UN 3550</v>
      </c>
      <c r="C2821" s="80" t="str">
        <v>5551104R91 SPILL PIPE BENJO TYPE INTER DI  (3 CYL.)</v>
      </c>
      <c r="D2821" s="133">
        <v>1570</v>
      </c>
      <c r="E2821" s="80">
        <v>6</v>
      </c>
      <c r="F2821" s="80" t="str">
        <v>PCS</v>
      </c>
      <c r="G2821" s="80" t="str">
        <v>OUTWARD</v>
      </c>
      <c r="H2821" s="96" t="str">
        <v>SANJAY</v>
      </c>
    </row>
    <row r="2822" spans="1:8" x14ac:dyDescent="0.25">
      <c r="A2822" s="90">
        <v>45723</v>
      </c>
      <c r="B2822" s="91" t="str">
        <v>UN 3586</v>
      </c>
      <c r="C2822" s="92" t="str">
        <v xml:space="preserve">5557072R92 PIPE OVER FLOW (WHITE) INTER DI  </v>
      </c>
      <c r="D2822" s="132">
        <v>1570</v>
      </c>
      <c r="E2822" s="92">
        <v>10</v>
      </c>
      <c r="F2822" s="92" t="str">
        <v>SET</v>
      </c>
      <c r="G2822" s="92" t="str">
        <v>OUTWARD</v>
      </c>
      <c r="H2822" s="93" t="str">
        <v>SANJAY</v>
      </c>
    </row>
    <row r="2823" spans="1:8" x14ac:dyDescent="0.25">
      <c r="A2823" s="94">
        <v>45723</v>
      </c>
      <c r="B2823" s="95" t="str">
        <v>UN 3583</v>
      </c>
      <c r="C2823" s="80" t="str">
        <v xml:space="preserve">6002759A92 PIPE OVER FLOW (3 CYL) INTER DI  </v>
      </c>
      <c r="D2823" s="133">
        <v>1570</v>
      </c>
      <c r="E2823" s="80">
        <v>10</v>
      </c>
      <c r="F2823" s="80" t="str">
        <v>SET</v>
      </c>
      <c r="G2823" s="80" t="str">
        <v>OUTWARD</v>
      </c>
      <c r="H2823" s="96" t="str">
        <v>SANJAY</v>
      </c>
    </row>
    <row r="2824" spans="1:8" x14ac:dyDescent="0.25">
      <c r="A2824" s="90">
        <v>45723</v>
      </c>
      <c r="B2824" s="91" t="str">
        <v>UN 1950</v>
      </c>
      <c r="C2824" s="92" t="str">
        <v>HAND BRAKE WIRE NST</v>
      </c>
      <c r="D2824" s="132">
        <v>1570</v>
      </c>
      <c r="E2824" s="92">
        <v>6</v>
      </c>
      <c r="F2824" s="92" t="str">
        <v>PCS</v>
      </c>
      <c r="G2824" s="92" t="str">
        <v>OUTWARD</v>
      </c>
      <c r="H2824" s="93" t="str">
        <v>SANJAY</v>
      </c>
    </row>
    <row r="2825" spans="1:8" x14ac:dyDescent="0.25">
      <c r="A2825" s="94">
        <v>45723</v>
      </c>
      <c r="B2825" s="95" t="str">
        <v>UN 1123</v>
      </c>
      <c r="C2825" s="80" t="str">
        <v>EXHAUST MANIFOLD 3 CYL. NST</v>
      </c>
      <c r="D2825" s="133">
        <v>1570</v>
      </c>
      <c r="E2825" s="80">
        <v>2</v>
      </c>
      <c r="F2825" s="80" t="str">
        <v>SET</v>
      </c>
      <c r="G2825" s="80" t="str">
        <v>OUTWARD</v>
      </c>
      <c r="H2825" s="96" t="str">
        <v>SANJAY</v>
      </c>
    </row>
    <row r="2826" spans="1:8" x14ac:dyDescent="0.25">
      <c r="A2826" s="90">
        <v>45723</v>
      </c>
      <c r="B2826" s="91" t="str">
        <v>UN 1672 A</v>
      </c>
      <c r="C2826" s="92" t="str">
        <v>FENDER PIPE R/H BHOOMIPUTRA</v>
      </c>
      <c r="D2826" s="132">
        <v>1570</v>
      </c>
      <c r="E2826" s="92">
        <v>6</v>
      </c>
      <c r="F2826" s="92" t="str">
        <v>SET</v>
      </c>
      <c r="G2826" s="92" t="str">
        <v>OUTWARD</v>
      </c>
      <c r="H2826" s="93" t="str">
        <v>SANJAY</v>
      </c>
    </row>
    <row r="2827" spans="1:8" x14ac:dyDescent="0.25">
      <c r="A2827" s="94">
        <v>45723</v>
      </c>
      <c r="B2827" s="95" t="str">
        <v>UN 1672</v>
      </c>
      <c r="C2827" s="80" t="str">
        <v>FENDER PIPE L/H BHOOMIPUTRA</v>
      </c>
      <c r="D2827" s="133">
        <v>1570</v>
      </c>
      <c r="E2827" s="80">
        <v>6</v>
      </c>
      <c r="F2827" s="80" t="str">
        <v>PCS</v>
      </c>
      <c r="G2827" s="80" t="str">
        <v>OUTWARD</v>
      </c>
      <c r="H2827" s="96" t="str">
        <v>SANJAY</v>
      </c>
    </row>
    <row r="2828" spans="1:8" x14ac:dyDescent="0.25">
      <c r="A2828" s="90">
        <v>45723</v>
      </c>
      <c r="B2828" s="91" t="str">
        <v>GK 1655</v>
      </c>
      <c r="C2828" s="92" t="str">
        <v>SPANDLE NUT INTER DI</v>
      </c>
      <c r="D2828" s="132">
        <v>1570</v>
      </c>
      <c r="E2828" s="92">
        <v>12</v>
      </c>
      <c r="F2828" s="92" t="str">
        <v>PCS</v>
      </c>
      <c r="G2828" s="92" t="str">
        <v>OUTWARD</v>
      </c>
      <c r="H2828" s="93" t="str">
        <v>SANJAY</v>
      </c>
    </row>
    <row r="2829" spans="1:8" x14ac:dyDescent="0.25">
      <c r="A2829" s="94">
        <v>45723</v>
      </c>
      <c r="B2829" s="95" t="str">
        <v>GK 1073 A/UN 1426 A</v>
      </c>
      <c r="C2829" s="80" t="str">
        <v>FRONT STUB AXLE RH NST</v>
      </c>
      <c r="D2829" s="133">
        <v>1570</v>
      </c>
      <c r="E2829" s="80">
        <v>2</v>
      </c>
      <c r="F2829" s="80" t="str">
        <v>PCS</v>
      </c>
      <c r="G2829" s="80" t="str">
        <v>OUTWARD</v>
      </c>
      <c r="H2829" s="96" t="str">
        <v>SANJAY</v>
      </c>
    </row>
    <row r="2830" spans="1:8" x14ac:dyDescent="0.25">
      <c r="A2830" s="90">
        <v>45723</v>
      </c>
      <c r="B2830" s="91" t="str">
        <v>GK 1073/UN 1426</v>
      </c>
      <c r="C2830" s="92" t="str">
        <v>FRONT STUB AXLE LH NST</v>
      </c>
      <c r="D2830" s="132">
        <v>1570</v>
      </c>
      <c r="E2830" s="92">
        <v>2</v>
      </c>
      <c r="F2830" s="92" t="str">
        <v>PCS</v>
      </c>
      <c r="G2830" s="92" t="str">
        <v>OUTWARD</v>
      </c>
      <c r="H2830" s="93" t="str">
        <v>SANJAY</v>
      </c>
    </row>
    <row r="2831" spans="1:8" x14ac:dyDescent="0.25">
      <c r="A2831" s="94">
        <v>45723</v>
      </c>
      <c r="B2831" s="95" t="str">
        <v>UN 1994</v>
      </c>
      <c r="C2831" s="80" t="str">
        <v>BRAKE PATTI SET SET OF 5 INTER</v>
      </c>
      <c r="D2831" s="133">
        <v>1569</v>
      </c>
      <c r="E2831" s="80">
        <v>6</v>
      </c>
      <c r="F2831" s="80" t="str">
        <v>PCS</v>
      </c>
      <c r="G2831" s="80" t="str">
        <v>OUTWARD</v>
      </c>
      <c r="H2831" s="96" t="str">
        <v>SANJAY</v>
      </c>
    </row>
    <row r="2832" spans="1:8" x14ac:dyDescent="0.25">
      <c r="A2832" s="90">
        <v>45723</v>
      </c>
      <c r="B2832" s="91" t="str">
        <v>GK 1472 A/UN 2783 A</v>
      </c>
      <c r="C2832" s="92" t="str">
        <v>BONNET BOLT INTER DI (6 CUT)</v>
      </c>
      <c r="D2832" s="132">
        <v>1569</v>
      </c>
      <c r="E2832" s="92">
        <v>6</v>
      </c>
      <c r="F2832" s="92" t="str">
        <v>PCS</v>
      </c>
      <c r="G2832" s="92" t="str">
        <v>OUTWARD</v>
      </c>
      <c r="H2832" s="93" t="str">
        <v>SANJAY</v>
      </c>
    </row>
    <row r="2833" spans="1:8" x14ac:dyDescent="0.25">
      <c r="A2833" s="94">
        <v>45723</v>
      </c>
      <c r="B2833" s="95" t="str">
        <v>UN 3114</v>
      </c>
      <c r="C2833" s="80" t="str">
        <v xml:space="preserve">SPINDLE SHIM THIN INTER  </v>
      </c>
      <c r="D2833" s="133">
        <v>1569</v>
      </c>
      <c r="E2833" s="80">
        <v>6</v>
      </c>
      <c r="F2833" s="80" t="str">
        <v>PCS</v>
      </c>
      <c r="G2833" s="80" t="str">
        <v>OUTWARD</v>
      </c>
      <c r="H2833" s="96" t="str">
        <v>SANJAY</v>
      </c>
    </row>
    <row r="2834" spans="1:8" x14ac:dyDescent="0.25">
      <c r="A2834" s="90">
        <v>45723</v>
      </c>
      <c r="B2834" s="91" t="str">
        <v>UN 3113</v>
      </c>
      <c r="C2834" s="92" t="str">
        <v xml:space="preserve">SPINDLE SHIM THICK INTER  </v>
      </c>
      <c r="D2834" s="132">
        <v>1569</v>
      </c>
      <c r="E2834" s="92">
        <v>36</v>
      </c>
      <c r="F2834" s="92" t="str">
        <v>SET</v>
      </c>
      <c r="G2834" s="92" t="str">
        <v>OUTWARD</v>
      </c>
      <c r="H2834" s="93" t="str">
        <v>SANJAY</v>
      </c>
    </row>
    <row r="2835" spans="1:8" x14ac:dyDescent="0.25">
      <c r="A2835" s="94">
        <v>45723</v>
      </c>
      <c r="B2835" s="95" t="str">
        <v>UN 3104</v>
      </c>
      <c r="C2835" s="80" t="str">
        <v xml:space="preserve">PINION TIKONI SHIM THIN INTER  </v>
      </c>
      <c r="D2835" s="133">
        <v>1569</v>
      </c>
      <c r="E2835" s="80">
        <v>3</v>
      </c>
      <c r="F2835" s="80" t="str">
        <v>PCS</v>
      </c>
      <c r="G2835" s="80" t="str">
        <v>OUTWARD</v>
      </c>
      <c r="H2835" s="96" t="str">
        <v>SANJAY</v>
      </c>
    </row>
    <row r="2836" spans="1:8" x14ac:dyDescent="0.25">
      <c r="A2836" s="90">
        <v>45723</v>
      </c>
      <c r="B2836" s="91" t="str">
        <v>UN 3105</v>
      </c>
      <c r="C2836" s="92" t="str">
        <v xml:space="preserve">PINION TIKONI SHIM THICK INTER  </v>
      </c>
      <c r="D2836" s="132">
        <v>1569</v>
      </c>
      <c r="E2836" s="92">
        <v>2</v>
      </c>
      <c r="F2836" s="92" t="str">
        <v>PCS</v>
      </c>
      <c r="G2836" s="92" t="str">
        <v>OUTWARD</v>
      </c>
      <c r="H2836" s="93" t="str">
        <v>SANJAY</v>
      </c>
    </row>
    <row r="2837" spans="1:8" x14ac:dyDescent="0.25">
      <c r="A2837" s="94">
        <v>45723</v>
      </c>
      <c r="B2837" s="95" t="str">
        <v>UN 1518</v>
      </c>
      <c r="C2837" s="80" t="str">
        <v>STARING WHEEL COTTAR TYPE SARPANCH</v>
      </c>
      <c r="D2837" s="133">
        <v>1569</v>
      </c>
      <c r="E2837" s="80">
        <v>2</v>
      </c>
      <c r="F2837" s="80" t="str">
        <v>PCS</v>
      </c>
      <c r="G2837" s="80" t="str">
        <v>OUTWARD</v>
      </c>
      <c r="H2837" s="96" t="str">
        <v>SANJAY</v>
      </c>
    </row>
    <row r="2838" spans="1:8" x14ac:dyDescent="0.25">
      <c r="A2838" s="90">
        <v>45723</v>
      </c>
      <c r="B2838" s="91" t="str">
        <v>UN 1372</v>
      </c>
      <c r="C2838" s="92" t="str">
        <v>CENTRE PIN INTER DI</v>
      </c>
      <c r="D2838" s="132">
        <v>1569</v>
      </c>
      <c r="E2838" s="92">
        <v>2</v>
      </c>
      <c r="F2838" s="92" t="str">
        <v>PCS</v>
      </c>
      <c r="G2838" s="92" t="str">
        <v>OUTWARD</v>
      </c>
      <c r="H2838" s="93" t="str">
        <v>SANJAY</v>
      </c>
    </row>
    <row r="2839" spans="1:8" x14ac:dyDescent="0.25">
      <c r="A2839" s="94">
        <v>45723</v>
      </c>
      <c r="B2839" s="95" t="str">
        <v>GK 977/UN 1374</v>
      </c>
      <c r="C2839" s="80" t="str">
        <v>CENTRE PIN (PATTI TYPE) NST</v>
      </c>
      <c r="D2839" s="133">
        <v>1569</v>
      </c>
      <c r="E2839" s="80">
        <v>5</v>
      </c>
      <c r="F2839" s="80" t="str">
        <v>SET</v>
      </c>
      <c r="G2839" s="80" t="str">
        <v>OUTWARD</v>
      </c>
      <c r="H2839" s="96" t="str">
        <v>SANJAY</v>
      </c>
    </row>
    <row r="2840" spans="1:8" x14ac:dyDescent="0.25">
      <c r="A2840" s="90">
        <v>45723</v>
      </c>
      <c r="B2840" s="91" t="str">
        <v>UN 3677</v>
      </c>
      <c r="C2840" s="92" t="str">
        <v xml:space="preserve"> BREAK DISC ACTUATING ASSEMBLY MKM 6.5" </v>
      </c>
      <c r="D2840" s="132">
        <v>1569</v>
      </c>
      <c r="E2840" s="92">
        <v>2</v>
      </c>
      <c r="F2840" s="92" t="str">
        <v>SET</v>
      </c>
      <c r="G2840" s="92" t="str">
        <v>OUTWARD</v>
      </c>
      <c r="H2840" s="93" t="str">
        <v>SANJAY</v>
      </c>
    </row>
    <row r="2841" spans="1:8" x14ac:dyDescent="0.25">
      <c r="A2841" s="94">
        <v>45723</v>
      </c>
      <c r="B2841" s="95" t="str">
        <v>UN 3665</v>
      </c>
      <c r="C2841" s="80" t="str">
        <v xml:space="preserve"> BREAK DISC ACTUATING ASSEMBLY INTER DI 6.5" </v>
      </c>
      <c r="D2841" s="133">
        <v>1569</v>
      </c>
      <c r="E2841" s="80">
        <v>4</v>
      </c>
      <c r="F2841" s="80" t="str">
        <v>PCS</v>
      </c>
      <c r="G2841" s="80" t="str">
        <v>OUTWARD</v>
      </c>
      <c r="H2841" s="96" t="str">
        <v>SANJAY</v>
      </c>
    </row>
    <row r="2842" spans="1:8" x14ac:dyDescent="0.25">
      <c r="A2842" s="90">
        <v>45723</v>
      </c>
      <c r="B2842" s="91" t="str">
        <v>UN 2426</v>
      </c>
      <c r="C2842" s="92" t="str">
        <v xml:space="preserve">SUCTION STRAINER OIL BRAKE ARJUN  </v>
      </c>
      <c r="D2842" s="132">
        <v>1569</v>
      </c>
      <c r="E2842" s="92">
        <v>2</v>
      </c>
      <c r="F2842" s="92" t="str">
        <v>PCS</v>
      </c>
      <c r="G2842" s="92" t="str">
        <v>OUTWARD</v>
      </c>
      <c r="H2842" s="93" t="str">
        <v>SANJAY</v>
      </c>
    </row>
    <row r="2843" spans="1:8" x14ac:dyDescent="0.25">
      <c r="A2843" s="94">
        <v>45724</v>
      </c>
      <c r="B2843" s="95" t="str">
        <v>UN 3408</v>
      </c>
      <c r="C2843" s="80" t="str">
        <v xml:space="preserve">BATTERY BOX MKM N/M (SMALL)  </v>
      </c>
      <c r="D2843" s="133">
        <v>1582</v>
      </c>
      <c r="E2843" s="80">
        <v>2</v>
      </c>
      <c r="F2843" s="80" t="str">
        <v>PCS</v>
      </c>
      <c r="G2843" s="80" t="str">
        <v>OUTWARD</v>
      </c>
      <c r="H2843" s="96" t="str">
        <v>SHOP</v>
      </c>
    </row>
    <row r="2844" spans="1:8" x14ac:dyDescent="0.25">
      <c r="A2844" s="90">
        <v>45724</v>
      </c>
      <c r="B2844" s="91" t="str">
        <v>UN 2077</v>
      </c>
      <c r="C2844" s="92" t="str">
        <v>CROWN &amp; PINION SET (BEND) 9/43 TEETH YUVRAJ</v>
      </c>
      <c r="D2844" s="132">
        <v>1582</v>
      </c>
      <c r="E2844" s="92">
        <v>5</v>
      </c>
      <c r="F2844" s="92" t="str">
        <v>PCS</v>
      </c>
      <c r="G2844" s="92" t="str">
        <v>OUTWARD</v>
      </c>
      <c r="H2844" s="93" t="str">
        <v>SHOP</v>
      </c>
    </row>
    <row r="2845" spans="1:8" x14ac:dyDescent="0.25">
      <c r="A2845" s="94">
        <v>45724</v>
      </c>
      <c r="B2845" s="95" t="str">
        <v>UN 2961</v>
      </c>
      <c r="C2845" s="80" t="str">
        <v xml:space="preserve">GEAR BOOT INTER  </v>
      </c>
      <c r="D2845" s="133">
        <v>1581</v>
      </c>
      <c r="E2845" s="80">
        <v>10</v>
      </c>
      <c r="F2845" s="80" t="str">
        <v>PCS</v>
      </c>
      <c r="G2845" s="80" t="str">
        <v>OUTWARD</v>
      </c>
      <c r="H2845" s="96" t="str">
        <v>SHOP</v>
      </c>
    </row>
    <row r="2846" spans="1:8" x14ac:dyDescent="0.25">
      <c r="A2846" s="90">
        <v>45724</v>
      </c>
      <c r="B2846" s="91" t="str">
        <v>UN 3410</v>
      </c>
      <c r="C2846" s="92" t="str">
        <v xml:space="preserve">BATTERY BOX STUD L TYPE INTER  </v>
      </c>
      <c r="D2846" s="132">
        <v>1581</v>
      </c>
      <c r="E2846" s="92">
        <v>48</v>
      </c>
      <c r="F2846" s="92" t="str">
        <v>PCS</v>
      </c>
      <c r="G2846" s="92" t="str">
        <v>OUTWARD</v>
      </c>
      <c r="H2846" s="93" t="str">
        <v>SHOP</v>
      </c>
    </row>
    <row r="2847" spans="1:8" x14ac:dyDescent="0.25">
      <c r="A2847" s="94">
        <v>45724</v>
      </c>
      <c r="B2847" s="95" t="str">
        <v>UN 2844</v>
      </c>
      <c r="C2847" s="80" t="str">
        <v xml:space="preserve">STAY ROD BOLT SMALL INTER  </v>
      </c>
      <c r="D2847" s="133">
        <v>1581</v>
      </c>
      <c r="E2847" s="80">
        <v>72</v>
      </c>
      <c r="F2847" s="80" t="str">
        <v>PCS</v>
      </c>
      <c r="G2847" s="80" t="str">
        <v>OUTWARD</v>
      </c>
      <c r="H2847" s="96" t="str">
        <v>SHOP</v>
      </c>
    </row>
    <row r="2848" spans="1:8" x14ac:dyDescent="0.25">
      <c r="A2848" s="90">
        <v>45724</v>
      </c>
      <c r="B2848" s="91" t="str">
        <v>UN 2845</v>
      </c>
      <c r="C2848" s="92" t="str">
        <v xml:space="preserve">STAY ROD BOLT BIG INTER  </v>
      </c>
      <c r="D2848" s="132">
        <v>1581</v>
      </c>
      <c r="E2848" s="92">
        <v>36</v>
      </c>
      <c r="F2848" s="92" t="str">
        <v>PCS</v>
      </c>
      <c r="G2848" s="92" t="str">
        <v>OUTWARD</v>
      </c>
      <c r="H2848" s="93" t="str">
        <v>SHOP</v>
      </c>
    </row>
    <row r="2849" spans="1:8" x14ac:dyDescent="0.25">
      <c r="A2849" s="94">
        <v>45724</v>
      </c>
      <c r="B2849" s="95" t="str">
        <v>GK 1623/UN 2825</v>
      </c>
      <c r="C2849" s="80" t="str">
        <v>MUDGUARD BOLT INTER  8" BLACK</v>
      </c>
      <c r="D2849" s="133">
        <v>1581</v>
      </c>
      <c r="E2849" s="80">
        <v>60</v>
      </c>
      <c r="F2849" s="80" t="str">
        <v>PCS</v>
      </c>
      <c r="G2849" s="80" t="str">
        <v>OUTWARD</v>
      </c>
      <c r="H2849" s="96" t="str">
        <v>SHOP</v>
      </c>
    </row>
    <row r="2850" spans="1:8" x14ac:dyDescent="0.25">
      <c r="A2850" s="90">
        <v>45724</v>
      </c>
      <c r="B2850" s="91" t="str">
        <v>UN 1304</v>
      </c>
      <c r="C2850" s="92" t="str">
        <v>OIL FILTER COVER SPINION TYPE INTER DI</v>
      </c>
      <c r="D2850" s="132">
        <v>1581</v>
      </c>
      <c r="E2850" s="92">
        <v>10</v>
      </c>
      <c r="F2850" s="92" t="str">
        <v>PCS</v>
      </c>
      <c r="G2850" s="92" t="str">
        <v>OUTWARD</v>
      </c>
      <c r="H2850" s="93" t="str">
        <v>SHOP</v>
      </c>
    </row>
    <row r="2851" spans="1:8" x14ac:dyDescent="0.25">
      <c r="A2851" s="94">
        <v>45724</v>
      </c>
      <c r="B2851" s="95" t="str">
        <v>UN 2933</v>
      </c>
      <c r="C2851" s="80" t="str">
        <v xml:space="preserve">HYDRAULIC SUCTION HOSE EPDM INTER DI  </v>
      </c>
      <c r="D2851" s="133">
        <v>1581</v>
      </c>
      <c r="E2851" s="80">
        <v>24</v>
      </c>
      <c r="F2851" s="80" t="str">
        <v>PCS</v>
      </c>
      <c r="G2851" s="80" t="str">
        <v>OUTWARD</v>
      </c>
      <c r="H2851" s="96" t="str">
        <v>SHOP</v>
      </c>
    </row>
    <row r="2852" spans="1:8" x14ac:dyDescent="0.25">
      <c r="A2852" s="90">
        <v>45724</v>
      </c>
      <c r="B2852" s="91">
        <v>6283283090</v>
      </c>
      <c r="C2852" s="92" t="str">
        <v>DC ASSY SK WITH 4 FAN MAIN &amp; PTO 12 HOLE</v>
      </c>
      <c r="D2852" s="132">
        <v>1581</v>
      </c>
      <c r="E2852" s="92">
        <v>1</v>
      </c>
      <c r="F2852" s="92" t="str">
        <v>PCS</v>
      </c>
      <c r="G2852" s="92" t="str">
        <v>OUTWARD</v>
      </c>
      <c r="H2852" s="93" t="str">
        <v>SHOP</v>
      </c>
    </row>
    <row r="2853" spans="1:8" x14ac:dyDescent="0.25">
      <c r="A2853" s="94">
        <v>45724</v>
      </c>
      <c r="B2853" s="95" t="str">
        <v>GK 295</v>
      </c>
      <c r="C2853" s="80" t="str">
        <v>BRAKE SHOE WITH LINING HMT 2511</v>
      </c>
      <c r="D2853" s="133">
        <v>1581</v>
      </c>
      <c r="E2853" s="80">
        <v>8</v>
      </c>
      <c r="F2853" s="80" t="str">
        <v>PCS</v>
      </c>
      <c r="G2853" s="80" t="str">
        <v>OUTWARD</v>
      </c>
      <c r="H2853" s="96" t="str">
        <v>SHOP</v>
      </c>
    </row>
    <row r="2854" spans="1:8" x14ac:dyDescent="0.25">
      <c r="A2854" s="90">
        <v>45724</v>
      </c>
      <c r="B2854" s="91">
        <v>4340460100</v>
      </c>
      <c r="C2854" s="92" t="str">
        <v>P.P TAWA ARJUN MAIN D/CLUTCH</v>
      </c>
      <c r="D2854" s="132">
        <v>1581</v>
      </c>
      <c r="E2854" s="92">
        <v>2</v>
      </c>
      <c r="F2854" s="92" t="str">
        <v>PCS</v>
      </c>
      <c r="G2854" s="92" t="str">
        <v>OUTWARD</v>
      </c>
      <c r="H2854" s="93" t="str">
        <v>SHOP</v>
      </c>
    </row>
    <row r="2855" spans="1:8" x14ac:dyDescent="0.25">
      <c r="A2855" s="94">
        <v>45724</v>
      </c>
      <c r="B2855" s="95" t="str">
        <v>1P 3052 3028 ASOOOB</v>
      </c>
      <c r="C2855" s="80" t="str">
        <v>HYD PUMP SONALIKA DOUBLE</v>
      </c>
      <c r="D2855" s="133">
        <v>1581</v>
      </c>
      <c r="E2855" s="80">
        <v>2</v>
      </c>
      <c r="F2855" s="80" t="str">
        <v>PCS</v>
      </c>
      <c r="G2855" s="80" t="str">
        <v>OUTWARD</v>
      </c>
      <c r="H2855" s="96" t="str">
        <v>SHOP</v>
      </c>
    </row>
    <row r="2856" spans="1:8" x14ac:dyDescent="0.25">
      <c r="A2856" s="90">
        <v>45724</v>
      </c>
      <c r="B2856" s="91" t="str">
        <v>UN 1135</v>
      </c>
      <c r="C2856" s="92" t="str">
        <v>SILENCER INTER DI</v>
      </c>
      <c r="D2856" s="132">
        <v>1581</v>
      </c>
      <c r="E2856" s="92">
        <v>4</v>
      </c>
      <c r="F2856" s="92" t="str">
        <v>PCS</v>
      </c>
      <c r="G2856" s="92" t="str">
        <v>OUTWARD</v>
      </c>
      <c r="H2856" s="93" t="str">
        <v>SHOP</v>
      </c>
    </row>
    <row r="2857" spans="1:8" x14ac:dyDescent="0.25">
      <c r="A2857" s="94">
        <v>45724</v>
      </c>
      <c r="B2857" s="95">
        <v>4330352100</v>
      </c>
      <c r="C2857" s="80" t="str">
        <v>CLUTCH KIT SONALIKA / SW P.TO</v>
      </c>
      <c r="D2857" s="133">
        <v>1582</v>
      </c>
      <c r="E2857" s="80">
        <v>4</v>
      </c>
      <c r="F2857" s="80" t="str">
        <v>PCS</v>
      </c>
      <c r="G2857" s="80" t="str">
        <v>OUTWARD</v>
      </c>
      <c r="H2857" s="96" t="str">
        <v>SHOP</v>
      </c>
    </row>
    <row r="2858" spans="1:8" x14ac:dyDescent="0.25">
      <c r="A2858" s="90">
        <v>45724</v>
      </c>
      <c r="B2858" s="91" t="str">
        <v>GK 1220</v>
      </c>
      <c r="C2858" s="92" t="str">
        <v>DIESEL FILTER SET (0.5 LTR) PAPER + NAMADA (SET OF 2)</v>
      </c>
      <c r="D2858" s="132">
        <v>1583</v>
      </c>
      <c r="E2858" s="92">
        <v>100</v>
      </c>
      <c r="F2858" s="92" t="str">
        <v>PCS</v>
      </c>
      <c r="G2858" s="92" t="str">
        <v>OUTWARD</v>
      </c>
      <c r="H2858" s="93" t="str">
        <v>SATBHAIYA</v>
      </c>
    </row>
    <row r="2859" spans="1:8" x14ac:dyDescent="0.25">
      <c r="A2859" s="94">
        <v>45724</v>
      </c>
      <c r="B2859" s="95" t="str">
        <v>GK 1271</v>
      </c>
      <c r="C2859" s="80" t="str">
        <v>HYD. FILTER SWARAJ  SMALL SPIN ON</v>
      </c>
      <c r="D2859" s="133">
        <v>1583</v>
      </c>
      <c r="E2859" s="80">
        <v>20</v>
      </c>
      <c r="F2859" s="80" t="str">
        <v>SET</v>
      </c>
      <c r="G2859" s="80" t="str">
        <v>OUTWARD</v>
      </c>
      <c r="H2859" s="96" t="str">
        <v>SATBHAIYA</v>
      </c>
    </row>
    <row r="2860" spans="1:8" x14ac:dyDescent="0.25">
      <c r="A2860" s="90">
        <v>45724</v>
      </c>
      <c r="B2860" s="91" t="str">
        <v>GK 1367</v>
      </c>
      <c r="C2860" s="92" t="str">
        <v>LIFT FILTER EICHER NC / 364 GEAR BOX (BIG JALI)</v>
      </c>
      <c r="D2860" s="132">
        <v>1583</v>
      </c>
      <c r="E2860" s="92">
        <v>12</v>
      </c>
      <c r="F2860" s="92" t="str">
        <v>PCS</v>
      </c>
      <c r="G2860" s="92" t="str">
        <v>OUTWARD</v>
      </c>
      <c r="H2860" s="93" t="str">
        <v>SATBHAIYA</v>
      </c>
    </row>
    <row r="2861" spans="1:8" x14ac:dyDescent="0.25">
      <c r="A2861" s="94">
        <v>45724</v>
      </c>
      <c r="B2861" s="95" t="str">
        <v>GK 1329</v>
      </c>
      <c r="C2861" s="80" t="str">
        <v>OIL FILTER FARMTRAC 60 LONG SPIN ON</v>
      </c>
      <c r="D2861" s="133">
        <v>1583</v>
      </c>
      <c r="E2861" s="80">
        <v>20</v>
      </c>
      <c r="F2861" s="80" t="str">
        <v>SET</v>
      </c>
      <c r="G2861" s="80" t="str">
        <v>OUTWARD</v>
      </c>
      <c r="H2861" s="96" t="str">
        <v>SATBHAIYA</v>
      </c>
    </row>
    <row r="2862" spans="1:8" x14ac:dyDescent="0.25">
      <c r="A2862" s="90">
        <v>45724</v>
      </c>
      <c r="B2862" s="91" t="str">
        <v>GK 1371</v>
      </c>
      <c r="C2862" s="92" t="str">
        <v>STAINER FILTER EICHER WITHOUT PLATE</v>
      </c>
      <c r="D2862" s="132">
        <v>1583</v>
      </c>
      <c r="E2862" s="92">
        <v>24</v>
      </c>
      <c r="F2862" s="92" t="str">
        <v>PCS</v>
      </c>
      <c r="G2862" s="92" t="str">
        <v>OUTWARD</v>
      </c>
      <c r="H2862" s="93" t="str">
        <v>SATBHAIYA</v>
      </c>
    </row>
    <row r="2863" spans="1:8" x14ac:dyDescent="0.25">
      <c r="A2863" s="94">
        <v>45724</v>
      </c>
      <c r="B2863" s="95" t="str">
        <v>GK 1410</v>
      </c>
      <c r="C2863" s="80" t="str">
        <v>OIL FILTER HMT PAPER</v>
      </c>
      <c r="D2863" s="133">
        <v>1583</v>
      </c>
      <c r="E2863" s="80">
        <v>10</v>
      </c>
      <c r="F2863" s="80" t="str">
        <v>PCS</v>
      </c>
      <c r="G2863" s="80" t="str">
        <v>OUTWARD</v>
      </c>
      <c r="H2863" s="96" t="str">
        <v>SATBHAIYA</v>
      </c>
    </row>
    <row r="2864" spans="1:8" x14ac:dyDescent="0.25">
      <c r="A2864" s="90">
        <v>45724</v>
      </c>
      <c r="B2864" s="91" t="str">
        <v>GK 1449</v>
      </c>
      <c r="C2864" s="92" t="str">
        <v>OIL FILTER BAJAJ OX / BALWAN SPIN ON</v>
      </c>
      <c r="D2864" s="132">
        <v>1583</v>
      </c>
      <c r="E2864" s="92">
        <v>20</v>
      </c>
      <c r="F2864" s="92" t="str">
        <v>PCS</v>
      </c>
      <c r="G2864" s="92" t="str">
        <v>OUTWARD</v>
      </c>
      <c r="H2864" s="93" t="str">
        <v>SATBHAIYA</v>
      </c>
    </row>
    <row r="2865" spans="1:8" x14ac:dyDescent="0.25">
      <c r="A2865" s="94">
        <v>45724</v>
      </c>
      <c r="B2865" s="95" t="str">
        <v>GK 1397</v>
      </c>
      <c r="C2865" s="80" t="str">
        <v>OIL FILTER JOHN DEERE SPIN ON</v>
      </c>
      <c r="D2865" s="133">
        <v>1583</v>
      </c>
      <c r="E2865" s="80">
        <v>10</v>
      </c>
      <c r="F2865" s="80" t="str">
        <v>PCS</v>
      </c>
      <c r="G2865" s="80" t="str">
        <v>OUTWARD</v>
      </c>
      <c r="H2865" s="96" t="str">
        <v>SATBHAIYA</v>
      </c>
    </row>
    <row r="2866" spans="1:8" x14ac:dyDescent="0.25">
      <c r="A2866" s="90">
        <v>45724</v>
      </c>
      <c r="B2866" s="91" t="str">
        <v>GK 1363</v>
      </c>
      <c r="C2866" s="92" t="str">
        <v>HYD. FILTER EICHER O/M SMALL SPIN ON</v>
      </c>
      <c r="D2866" s="132">
        <v>1583</v>
      </c>
      <c r="E2866" s="92">
        <v>20</v>
      </c>
      <c r="F2866" s="92" t="str">
        <v>PCS</v>
      </c>
      <c r="G2866" s="92" t="str">
        <v>OUTWARD</v>
      </c>
      <c r="H2866" s="93" t="str">
        <v>SATBHAIYA</v>
      </c>
    </row>
    <row r="2867" spans="1:8" x14ac:dyDescent="0.25">
      <c r="A2867" s="94">
        <v>45724</v>
      </c>
      <c r="B2867" s="95" t="str">
        <v>GK 1364</v>
      </c>
      <c r="C2867" s="80" t="str">
        <v>HYD. FILTER EICHER NC BIG SPIN ON</v>
      </c>
      <c r="D2867" s="133">
        <v>1583</v>
      </c>
      <c r="E2867" s="80">
        <v>20</v>
      </c>
      <c r="F2867" s="80" t="str">
        <v>PCS</v>
      </c>
      <c r="G2867" s="80" t="str">
        <v>OUTWARD</v>
      </c>
      <c r="H2867" s="96" t="str">
        <v>SATBHAIYA</v>
      </c>
    </row>
    <row r="2868" spans="1:8" x14ac:dyDescent="0.25">
      <c r="A2868" s="90">
        <v>45724</v>
      </c>
      <c r="B2868" s="91" t="str">
        <v>GK 1246</v>
      </c>
      <c r="C2868" s="92" t="str">
        <v>OIL FILTER INTER  PAPER</v>
      </c>
      <c r="D2868" s="132">
        <v>1583</v>
      </c>
      <c r="E2868" s="92">
        <v>20</v>
      </c>
      <c r="F2868" s="92" t="str">
        <v>PCS</v>
      </c>
      <c r="G2868" s="92" t="str">
        <v>OUTWARD</v>
      </c>
      <c r="H2868" s="93" t="str">
        <v>SATBHAIYA</v>
      </c>
    </row>
    <row r="2869" spans="1:8" x14ac:dyDescent="0.25">
      <c r="A2869" s="94">
        <v>45724</v>
      </c>
      <c r="B2869" s="95" t="str">
        <v>GK 1360</v>
      </c>
      <c r="C2869" s="80" t="str">
        <v>OIL FILTER EICHER PAPER</v>
      </c>
      <c r="D2869" s="133">
        <v>1583</v>
      </c>
      <c r="E2869" s="80">
        <v>20</v>
      </c>
      <c r="F2869" s="80" t="str">
        <v>PCS</v>
      </c>
      <c r="G2869" s="80" t="str">
        <v>OUTWARD</v>
      </c>
      <c r="H2869" s="96" t="str">
        <v>SATBHAIYA</v>
      </c>
    </row>
    <row r="2870" spans="1:8" x14ac:dyDescent="0.25">
      <c r="A2870" s="90">
        <v>45724</v>
      </c>
      <c r="B2870" s="91" t="str">
        <v>UN 1472 A</v>
      </c>
      <c r="C2870" s="92" t="str">
        <v>STG KNUCKLE ARM (POWER STG) RH YUVO</v>
      </c>
      <c r="D2870" s="132">
        <v>1584</v>
      </c>
      <c r="E2870" s="92">
        <v>1</v>
      </c>
      <c r="F2870" s="92" t="str">
        <v>PCS</v>
      </c>
      <c r="G2870" s="92" t="str">
        <v>OUTWARD</v>
      </c>
      <c r="H2870" s="93" t="str">
        <v>VINAY TRACTOR</v>
      </c>
    </row>
    <row r="2871" spans="1:8" x14ac:dyDescent="0.25">
      <c r="A2871" s="94">
        <v>45724</v>
      </c>
      <c r="B2871" s="95" t="str">
        <v>UN 1472</v>
      </c>
      <c r="C2871" s="80" t="str">
        <v>STG KNUCKLE ARM (POWER STG) LH YUVO</v>
      </c>
      <c r="D2871" s="133">
        <v>1584</v>
      </c>
      <c r="E2871" s="80">
        <v>1</v>
      </c>
      <c r="F2871" s="80" t="str">
        <v>PCS</v>
      </c>
      <c r="G2871" s="80" t="str">
        <v>OUTWARD</v>
      </c>
      <c r="H2871" s="96" t="str">
        <v>VINAY TRACTOR</v>
      </c>
    </row>
    <row r="2872" spans="1:8" x14ac:dyDescent="0.25">
      <c r="A2872" s="90">
        <v>45724</v>
      </c>
      <c r="B2872" s="91" t="str">
        <v>UN 1431 A/GK 1076 A</v>
      </c>
      <c r="C2872" s="92" t="str">
        <v xml:space="preserve">FRONT STUB AXLE MAHINDRA YUVO (RH) </v>
      </c>
      <c r="D2872" s="132">
        <v>1584</v>
      </c>
      <c r="E2872" s="92">
        <v>2</v>
      </c>
      <c r="F2872" s="92" t="str">
        <v>PCS</v>
      </c>
      <c r="G2872" s="92" t="str">
        <v>OUTWARD</v>
      </c>
      <c r="H2872" s="93" t="str">
        <v>VINAY TRACTOR</v>
      </c>
    </row>
    <row r="2873" spans="1:8" x14ac:dyDescent="0.25">
      <c r="A2873" s="94">
        <v>45724</v>
      </c>
      <c r="B2873" s="95" t="str">
        <v>UN 1431/GK 1076</v>
      </c>
      <c r="C2873" s="80" t="str">
        <v xml:space="preserve">FRONT STUB AXLE MAHINDRA YUVO (LH) </v>
      </c>
      <c r="D2873" s="133">
        <v>1584</v>
      </c>
      <c r="E2873" s="80">
        <v>2</v>
      </c>
      <c r="F2873" s="80" t="str">
        <v>PCS</v>
      </c>
      <c r="G2873" s="80" t="str">
        <v>OUTWARD</v>
      </c>
      <c r="H2873" s="96" t="str">
        <v>VINAY TRACTOR</v>
      </c>
    </row>
    <row r="2874" spans="1:8" x14ac:dyDescent="0.25">
      <c r="A2874" s="90">
        <v>45724</v>
      </c>
      <c r="B2874" s="91" t="str">
        <v>UN 1425 A/GK 1077 A</v>
      </c>
      <c r="C2874" s="92" t="str">
        <v xml:space="preserve">FRONT STUB AXLE MAHINDRA YUVO POWER STG. (RH) </v>
      </c>
      <c r="D2874" s="132">
        <v>1584</v>
      </c>
      <c r="E2874" s="92">
        <v>2</v>
      </c>
      <c r="F2874" s="92" t="str">
        <v>PCS</v>
      </c>
      <c r="G2874" s="92" t="str">
        <v>OUTWARD</v>
      </c>
      <c r="H2874" s="93" t="str">
        <v>VINAY TRACTOR</v>
      </c>
    </row>
    <row r="2875" spans="1:8" x14ac:dyDescent="0.25">
      <c r="A2875" s="94">
        <v>45724</v>
      </c>
      <c r="B2875" s="95" t="str">
        <v>UN 1425/GK 1077</v>
      </c>
      <c r="C2875" s="80" t="str">
        <v xml:space="preserve">FRONT STUB AXLE MAHINDRA YUVO POWER STG. (LH) </v>
      </c>
      <c r="D2875" s="133">
        <v>1584</v>
      </c>
      <c r="E2875" s="80">
        <v>2</v>
      </c>
      <c r="F2875" s="80" t="str">
        <v>PCS</v>
      </c>
      <c r="G2875" s="80" t="str">
        <v>OUTWARD</v>
      </c>
      <c r="H2875" s="96" t="str">
        <v>VINAY TRACTOR</v>
      </c>
    </row>
    <row r="2876" spans="1:8" x14ac:dyDescent="0.25">
      <c r="A2876" s="90">
        <v>45724</v>
      </c>
      <c r="B2876" s="91" t="str">
        <v>GK 1429</v>
      </c>
      <c r="C2876" s="92" t="str">
        <v>LIFT FILTER ACE  SPIN ON</v>
      </c>
      <c r="D2876" s="132">
        <v>1580</v>
      </c>
      <c r="E2876" s="92">
        <v>10</v>
      </c>
      <c r="F2876" s="92" t="str">
        <v>PCS</v>
      </c>
      <c r="G2876" s="92" t="str">
        <v>OUTWARD</v>
      </c>
      <c r="H2876" s="93" t="str">
        <v>AMIT</v>
      </c>
    </row>
    <row r="2877" spans="1:8" x14ac:dyDescent="0.25">
      <c r="A2877" s="94">
        <v>45724</v>
      </c>
      <c r="B2877" s="95" t="str">
        <v>GK 1231</v>
      </c>
      <c r="C2877" s="80" t="str">
        <v>AIR FILTER SET ARJUN / JOHN DEERE  (PU) (SET OF 2)</v>
      </c>
      <c r="D2877" s="133">
        <v>1580</v>
      </c>
      <c r="E2877" s="80">
        <v>30</v>
      </c>
      <c r="F2877" s="80" t="str">
        <v>PCS</v>
      </c>
      <c r="G2877" s="80" t="str">
        <v>OUTWARD</v>
      </c>
      <c r="H2877" s="96" t="str">
        <v>AMIT</v>
      </c>
    </row>
    <row r="2878" spans="1:8" x14ac:dyDescent="0.25">
      <c r="A2878" s="90">
        <v>45724</v>
      </c>
      <c r="B2878" s="91" t="str">
        <v>GK 008/UN 3699</v>
      </c>
      <c r="C2878" s="92" t="str">
        <v>OIL BRAKE PLATE  NEW HOLLAND  6.5" 11 TEETH</v>
      </c>
      <c r="D2878" s="132">
        <v>1579</v>
      </c>
      <c r="E2878" s="92">
        <v>10</v>
      </c>
      <c r="F2878" s="92" t="str">
        <v>SET</v>
      </c>
      <c r="G2878" s="92" t="str">
        <v>OUTWARD</v>
      </c>
      <c r="H2878" s="93" t="str">
        <v>AMIT</v>
      </c>
    </row>
    <row r="2879" spans="1:8" x14ac:dyDescent="0.25">
      <c r="A2879" s="94">
        <v>45724</v>
      </c>
      <c r="B2879" s="95" t="str">
        <v>GK 303</v>
      </c>
      <c r="C2879" s="80" t="str">
        <v>BRAKE LINING MASSEY 1035 STD. (Set of 4 Pcs.)</v>
      </c>
      <c r="D2879" s="133">
        <v>1579</v>
      </c>
      <c r="E2879" s="80">
        <v>6</v>
      </c>
      <c r="F2879" s="80" t="str">
        <v>PCS</v>
      </c>
      <c r="G2879" s="80" t="str">
        <v>OUTWARD</v>
      </c>
      <c r="H2879" s="96" t="str">
        <v>AMIT</v>
      </c>
    </row>
    <row r="2880" spans="1:8" x14ac:dyDescent="0.25">
      <c r="A2880" s="90">
        <v>45724</v>
      </c>
      <c r="B2880" s="91" t="str">
        <v>GK 232</v>
      </c>
      <c r="C2880" s="92" t="str">
        <v>BRAKE DISC PLATE MASSEY</v>
      </c>
      <c r="D2880" s="132">
        <v>1579</v>
      </c>
      <c r="E2880" s="92">
        <v>18</v>
      </c>
      <c r="F2880" s="92" t="str">
        <v>PCS</v>
      </c>
      <c r="G2880" s="92" t="str">
        <v>OUTWARD</v>
      </c>
      <c r="H2880" s="93" t="str">
        <v>AMIT</v>
      </c>
    </row>
    <row r="2881" spans="1:8" x14ac:dyDescent="0.25">
      <c r="A2881" s="94">
        <v>45724</v>
      </c>
      <c r="B2881" s="95" t="str">
        <v>GK 1268</v>
      </c>
      <c r="C2881" s="80" t="str">
        <v>OIL FILTER SWARAJ 735 (KIRLOSKAR PAPER)</v>
      </c>
      <c r="D2881" s="133">
        <v>1579</v>
      </c>
      <c r="E2881" s="80">
        <v>10</v>
      </c>
      <c r="F2881" s="80" t="str">
        <v>PCS</v>
      </c>
      <c r="G2881" s="80" t="str">
        <v>OUTWARD</v>
      </c>
      <c r="H2881" s="96" t="str">
        <v>AMIT</v>
      </c>
    </row>
    <row r="2882" spans="1:8" x14ac:dyDescent="0.25">
      <c r="A2882" s="90">
        <v>45724</v>
      </c>
      <c r="B2882" s="91" t="str">
        <v>GK 1385</v>
      </c>
      <c r="C2882" s="92" t="str">
        <v>OIL FILTER NEW HOLLAND 3630 (SPIN ON)</v>
      </c>
      <c r="D2882" s="132">
        <v>1579</v>
      </c>
      <c r="E2882" s="92">
        <v>10</v>
      </c>
      <c r="F2882" s="92" t="str">
        <v>SET</v>
      </c>
      <c r="G2882" s="92" t="str">
        <v>OUTWARD</v>
      </c>
      <c r="H2882" s="93" t="str">
        <v>AMIT</v>
      </c>
    </row>
    <row r="2883" spans="1:8" x14ac:dyDescent="0.25">
      <c r="A2883" s="94">
        <v>45724</v>
      </c>
      <c r="B2883" s="95" t="str">
        <v>GK 1273</v>
      </c>
      <c r="C2883" s="80" t="str">
        <v>HYD. FILTER SWARAJ 855 TURBO (BIG)  SPIN ON</v>
      </c>
      <c r="D2883" s="133">
        <v>1579</v>
      </c>
      <c r="E2883" s="80">
        <v>30</v>
      </c>
      <c r="F2883" s="80" t="str">
        <v>PCS</v>
      </c>
      <c r="G2883" s="80" t="str">
        <v>OUTWARD</v>
      </c>
      <c r="H2883" s="96" t="str">
        <v>AMIT</v>
      </c>
    </row>
    <row r="2884" spans="1:8" x14ac:dyDescent="0.25">
      <c r="A2884" s="90">
        <v>45724</v>
      </c>
      <c r="B2884" s="91" t="str">
        <v>GK 1265</v>
      </c>
      <c r="C2884" s="92" t="str">
        <v>AIR FILTER SWARAJ 855 STEEL CAP STEEL JALI</v>
      </c>
      <c r="D2884" s="132">
        <v>1579</v>
      </c>
      <c r="E2884" s="92">
        <v>24</v>
      </c>
      <c r="F2884" s="92" t="str">
        <v>PCS</v>
      </c>
      <c r="G2884" s="92" t="str">
        <v>OUTWARD</v>
      </c>
      <c r="H2884" s="93" t="str">
        <v>AMIT</v>
      </c>
    </row>
    <row r="2885" spans="1:8" x14ac:dyDescent="0.25">
      <c r="A2885" s="94">
        <v>45724</v>
      </c>
      <c r="B2885" s="95" t="str">
        <v>GK 1291</v>
      </c>
      <c r="C2885" s="80" t="str">
        <v>OIL FILTER SONALIKA  N/M SPIN ON (FORD TYPE)</v>
      </c>
      <c r="D2885" s="133">
        <v>1579</v>
      </c>
      <c r="E2885" s="80">
        <v>20</v>
      </c>
      <c r="F2885" s="80" t="str">
        <v>PCS</v>
      </c>
      <c r="G2885" s="80" t="str">
        <v>OUTWARD</v>
      </c>
      <c r="H2885" s="96" t="str">
        <v>AMIT</v>
      </c>
    </row>
    <row r="2886" spans="1:8" x14ac:dyDescent="0.25">
      <c r="A2886" s="90">
        <v>45724</v>
      </c>
      <c r="B2886" s="91" t="str">
        <v>GK 1384/GK 1350</v>
      </c>
      <c r="C2886" s="92" t="str">
        <v>FUEL FILTER POWERTRAC N/M</v>
      </c>
      <c r="D2886" s="132">
        <v>1579</v>
      </c>
      <c r="E2886" s="92">
        <v>20</v>
      </c>
      <c r="F2886" s="92" t="str">
        <v>PCS</v>
      </c>
      <c r="G2886" s="92" t="str">
        <v>OUTWARD</v>
      </c>
      <c r="H2886" s="93" t="str">
        <v>AMIT</v>
      </c>
    </row>
    <row r="2887" spans="1:8" x14ac:dyDescent="0.25">
      <c r="A2887" s="94">
        <v>45724</v>
      </c>
      <c r="B2887" s="95" t="str">
        <v>GK 1308</v>
      </c>
      <c r="C2887" s="80" t="str">
        <v>OIL FILTER MF-245 DI SPIN ON</v>
      </c>
      <c r="D2887" s="133">
        <v>1579</v>
      </c>
      <c r="E2887" s="80">
        <v>20</v>
      </c>
      <c r="F2887" s="80" t="str">
        <v>PCS</v>
      </c>
      <c r="G2887" s="80" t="str">
        <v>OUTWARD</v>
      </c>
      <c r="H2887" s="96" t="str">
        <v>AMIT</v>
      </c>
    </row>
    <row r="2888" spans="1:8" x14ac:dyDescent="0.25">
      <c r="A2888" s="90">
        <v>45723</v>
      </c>
      <c r="B2888" s="91" t="str">
        <v>UN 1808</v>
      </c>
      <c r="C2888" s="92" t="str">
        <v>GEAR BOX TOP COVER (UPPER) SARPANCH</v>
      </c>
      <c r="D2888" s="132">
        <v>1574</v>
      </c>
      <c r="E2888" s="92">
        <v>1</v>
      </c>
      <c r="F2888" s="92" t="str">
        <v>PCS</v>
      </c>
      <c r="G2888" s="92" t="str">
        <v>OUTWARD</v>
      </c>
      <c r="H2888" s="93" t="str">
        <v>SHOP</v>
      </c>
    </row>
    <row r="2889" spans="1:8" x14ac:dyDescent="0.25">
      <c r="A2889" s="94">
        <v>45723</v>
      </c>
      <c r="B2889" s="95" t="str">
        <v>UN 1795</v>
      </c>
      <c r="C2889" s="80" t="str">
        <v>GEAR BOX TOP COVER INTER DI</v>
      </c>
      <c r="D2889" s="133">
        <v>1574</v>
      </c>
      <c r="E2889" s="80">
        <v>2</v>
      </c>
      <c r="F2889" s="80" t="str">
        <v>PCS</v>
      </c>
      <c r="G2889" s="80" t="str">
        <v>OUTWARD</v>
      </c>
      <c r="H2889" s="96" t="str">
        <v>SHOP</v>
      </c>
    </row>
    <row r="2890" spans="1:8" x14ac:dyDescent="0.25">
      <c r="A2890" s="90">
        <v>45723</v>
      </c>
      <c r="B2890" s="91" t="str">
        <v>UN 3550</v>
      </c>
      <c r="C2890" s="92" t="str">
        <v>5551104R91 SPILL PIPE BENJO TYPE INTER DI  (3 CYL.)</v>
      </c>
      <c r="D2890" s="132">
        <v>1574</v>
      </c>
      <c r="E2890" s="92">
        <v>8</v>
      </c>
      <c r="F2890" s="92" t="str">
        <v>PCS</v>
      </c>
      <c r="G2890" s="92" t="str">
        <v>OUTWARD</v>
      </c>
      <c r="H2890" s="93" t="str">
        <v>SHOP</v>
      </c>
    </row>
    <row r="2891" spans="1:8" x14ac:dyDescent="0.25">
      <c r="A2891" s="94">
        <v>45723</v>
      </c>
      <c r="B2891" s="95" t="str">
        <v>UN 1159</v>
      </c>
      <c r="C2891" s="80" t="str">
        <v>AIR CLEANER ASSY COMPLETE ARJUN</v>
      </c>
      <c r="D2891" s="133">
        <v>1574</v>
      </c>
      <c r="E2891" s="80">
        <v>1</v>
      </c>
      <c r="F2891" s="80" t="str">
        <v>PCS</v>
      </c>
      <c r="G2891" s="80" t="str">
        <v>OUTWARD</v>
      </c>
      <c r="H2891" s="96" t="str">
        <v>SHOP</v>
      </c>
    </row>
    <row r="2892" spans="1:8" x14ac:dyDescent="0.25">
      <c r="A2892" s="90">
        <v>45723</v>
      </c>
      <c r="B2892" s="91" t="str">
        <v>UN 2470</v>
      </c>
      <c r="C2892" s="92" t="str">
        <v xml:space="preserve">VALVE ISOLATOR SHUT-OPEN INTER DI  </v>
      </c>
      <c r="D2892" s="132">
        <v>1574</v>
      </c>
      <c r="E2892" s="92">
        <v>24</v>
      </c>
      <c r="F2892" s="92" t="str">
        <v>SET</v>
      </c>
      <c r="G2892" s="92" t="str">
        <v>OUTWARD</v>
      </c>
      <c r="H2892" s="93" t="str">
        <v>SHOP</v>
      </c>
    </row>
    <row r="2893" spans="1:8" x14ac:dyDescent="0.25">
      <c r="A2893" s="94">
        <v>45723</v>
      </c>
      <c r="B2893" s="95" t="str">
        <v>GK 1078 A/UN 1430 A</v>
      </c>
      <c r="C2893" s="80" t="str">
        <v>FRONT STUB AXLE RH YUVRAJ</v>
      </c>
      <c r="D2893" s="133">
        <v>1574</v>
      </c>
      <c r="E2893" s="80">
        <v>5</v>
      </c>
      <c r="F2893" s="80" t="str">
        <v>PCS</v>
      </c>
      <c r="G2893" s="80" t="str">
        <v>OUTWARD</v>
      </c>
      <c r="H2893" s="96" t="str">
        <v>SHOP</v>
      </c>
    </row>
    <row r="2894" spans="1:8" x14ac:dyDescent="0.25">
      <c r="A2894" s="90">
        <v>45723</v>
      </c>
      <c r="B2894" s="91" t="str">
        <v>GK 1078/UN 1430</v>
      </c>
      <c r="C2894" s="92" t="str">
        <v>FRONT STUB AXLE LH YUVRAJ</v>
      </c>
      <c r="D2894" s="132">
        <v>1574</v>
      </c>
      <c r="E2894" s="92">
        <v>2</v>
      </c>
      <c r="F2894" s="92" t="str">
        <v>PCS</v>
      </c>
      <c r="G2894" s="92" t="str">
        <v>OUTWARD</v>
      </c>
      <c r="H2894" s="93" t="str">
        <v>SHOP</v>
      </c>
    </row>
    <row r="2895" spans="1:8" x14ac:dyDescent="0.25">
      <c r="A2895" s="94">
        <v>45723</v>
      </c>
      <c r="B2895" s="95" t="str">
        <v>UN 2044</v>
      </c>
      <c r="C2895" s="80" t="str">
        <v>INNER RING 18 TEETH INTER DI</v>
      </c>
      <c r="D2895" s="133">
        <v>1574</v>
      </c>
      <c r="E2895" s="80">
        <v>36</v>
      </c>
      <c r="F2895" s="80" t="str">
        <v>PCS</v>
      </c>
      <c r="G2895" s="80" t="str">
        <v>OUTWARD</v>
      </c>
      <c r="H2895" s="96" t="str">
        <v>SHOP</v>
      </c>
    </row>
    <row r="2896" spans="1:8" x14ac:dyDescent="0.25">
      <c r="A2896" s="90">
        <v>45723</v>
      </c>
      <c r="B2896" s="91" t="str">
        <v>UN 1995</v>
      </c>
      <c r="C2896" s="92" t="str">
        <v>BRAKE PATTI SET SARPANCH</v>
      </c>
      <c r="D2896" s="132">
        <v>1574</v>
      </c>
      <c r="E2896" s="92">
        <v>25</v>
      </c>
      <c r="F2896" s="92" t="str">
        <v>PCS</v>
      </c>
      <c r="G2896" s="92" t="str">
        <v>OUTWARD</v>
      </c>
      <c r="H2896" s="93" t="str">
        <v>SHOP</v>
      </c>
    </row>
    <row r="2897" spans="1:8" x14ac:dyDescent="0.25">
      <c r="A2897" s="94">
        <v>45723</v>
      </c>
      <c r="B2897" s="95" t="str">
        <v>UN 2611 A</v>
      </c>
      <c r="C2897" s="80" t="str">
        <v xml:space="preserve">FIX LIFT ROD 4 DI NST  </v>
      </c>
      <c r="D2897" s="133">
        <v>1574</v>
      </c>
      <c r="E2897" s="80">
        <v>6</v>
      </c>
      <c r="F2897" s="80" t="str">
        <v>PCS</v>
      </c>
      <c r="G2897" s="80" t="str">
        <v>OUTWARD</v>
      </c>
      <c r="H2897" s="96" t="str">
        <v>SHOP</v>
      </c>
    </row>
    <row r="2898" spans="1:8" x14ac:dyDescent="0.25">
      <c r="A2898" s="90">
        <v>45723</v>
      </c>
      <c r="B2898" s="91" t="str">
        <v>UN 2599</v>
      </c>
      <c r="C2898" s="92" t="str">
        <v xml:space="preserve">LEVELLING ASSY NST  </v>
      </c>
      <c r="D2898" s="132">
        <v>1574</v>
      </c>
      <c r="E2898" s="92">
        <v>6</v>
      </c>
      <c r="F2898" s="92" t="str">
        <v>PCS</v>
      </c>
      <c r="G2898" s="92" t="str">
        <v>OUTWARD</v>
      </c>
      <c r="H2898" s="93" t="str">
        <v>SHOP</v>
      </c>
    </row>
    <row r="2899" spans="1:8" x14ac:dyDescent="0.25">
      <c r="A2899" s="94">
        <v>45723</v>
      </c>
      <c r="B2899" s="95" t="str">
        <v>UN 1160</v>
      </c>
      <c r="C2899" s="80" t="str">
        <v>AIR CLEANER MESH INTER DI</v>
      </c>
      <c r="D2899" s="133">
        <v>1574</v>
      </c>
      <c r="E2899" s="80">
        <v>10</v>
      </c>
      <c r="F2899" s="80" t="str">
        <v>PCS</v>
      </c>
      <c r="G2899" s="80" t="str">
        <v>OUTWARD</v>
      </c>
      <c r="H2899" s="96" t="str">
        <v>SHOP</v>
      </c>
    </row>
    <row r="2900" spans="1:8" x14ac:dyDescent="0.25">
      <c r="A2900" s="90">
        <v>45723</v>
      </c>
      <c r="B2900" s="91" t="str">
        <v>GK 301 A</v>
      </c>
      <c r="C2900" s="92" t="str">
        <v>BRAKE LINING HMT 2511 RIGID (Set of 4 Pcs.)</v>
      </c>
      <c r="D2900" s="132">
        <v>1574</v>
      </c>
      <c r="E2900" s="92">
        <v>6</v>
      </c>
      <c r="F2900" s="92" t="str">
        <v>PCS</v>
      </c>
      <c r="G2900" s="92" t="str">
        <v>OUTWARD</v>
      </c>
      <c r="H2900" s="93" t="str">
        <v>SHOP</v>
      </c>
    </row>
    <row r="2901" spans="1:8" x14ac:dyDescent="0.25">
      <c r="A2901" s="94">
        <v>45723</v>
      </c>
      <c r="B2901" s="95" t="str">
        <v>600AD00010C</v>
      </c>
      <c r="C2901" s="80" t="str">
        <v>ARJUN SINGLE (3/2 HOLE) (12CC)</v>
      </c>
      <c r="D2901" s="133">
        <v>1574</v>
      </c>
      <c r="E2901" s="80">
        <v>4</v>
      </c>
      <c r="F2901" s="80" t="str">
        <v>PCS</v>
      </c>
      <c r="G2901" s="80" t="str">
        <v>OUTWARD</v>
      </c>
      <c r="H2901" s="96" t="str">
        <v>SHOP</v>
      </c>
    </row>
    <row r="2902" spans="1:8" x14ac:dyDescent="0.25">
      <c r="A2902" s="90">
        <v>45723</v>
      </c>
      <c r="B2902" s="91" t="str">
        <v>GK 1686</v>
      </c>
      <c r="C2902" s="92" t="str">
        <v>ROTAVATOR BOLT W/NUT &amp; WASHER 14*38 (22 NO) ZINC</v>
      </c>
      <c r="D2902" s="132">
        <v>1571</v>
      </c>
      <c r="E2902" s="92">
        <v>2016</v>
      </c>
      <c r="F2902" s="92" t="str">
        <v>PCS</v>
      </c>
      <c r="G2902" s="92" t="str">
        <v>OUTWARD</v>
      </c>
      <c r="H2902" s="93" t="str">
        <v>MUNNA</v>
      </c>
    </row>
    <row r="2903" spans="1:8" x14ac:dyDescent="0.25">
      <c r="A2903" s="94">
        <v>45723</v>
      </c>
      <c r="B2903" s="95" t="str">
        <v>UN 2286 A</v>
      </c>
      <c r="C2903" s="80" t="str">
        <v>TRANSMISSION DRIVE SHAFT (LONG) 15 TEETH MKM N/M</v>
      </c>
      <c r="D2903" s="133">
        <v>1575</v>
      </c>
      <c r="E2903" s="80">
        <v>30</v>
      </c>
      <c r="F2903" s="80" t="str">
        <v>PCS</v>
      </c>
      <c r="G2903" s="80" t="str">
        <v>OUTWARD</v>
      </c>
      <c r="H2903" s="96" t="str">
        <v>RAKESH</v>
      </c>
    </row>
    <row r="2904" spans="1:8" x14ac:dyDescent="0.25">
      <c r="A2904" s="90">
        <v>45722</v>
      </c>
      <c r="B2904" s="91" t="str">
        <v>GK 353</v>
      </c>
      <c r="C2904" s="92" t="str">
        <v>CLUTCH PLATE N/A HMT 5911 11" 18 TEETH</v>
      </c>
      <c r="D2904" s="132">
        <v>1567</v>
      </c>
      <c r="E2904" s="92">
        <v>6</v>
      </c>
      <c r="F2904" s="92" t="str">
        <v>PCS</v>
      </c>
      <c r="G2904" s="92" t="str">
        <v>OUTWARD</v>
      </c>
      <c r="H2904" s="93" t="str">
        <v>SHOP</v>
      </c>
    </row>
    <row r="2905" spans="1:8" x14ac:dyDescent="0.25">
      <c r="A2905" s="94">
        <v>45722</v>
      </c>
      <c r="B2905" s="95" t="str">
        <v>UN 3552</v>
      </c>
      <c r="C2905" s="80" t="str">
        <v xml:space="preserve">5551103R91 SPILL PIPE BENJO TYPE (4 CYL.) INTER DI  </v>
      </c>
      <c r="D2905" s="133">
        <v>1566</v>
      </c>
      <c r="E2905" s="80">
        <v>10</v>
      </c>
      <c r="F2905" s="80" t="str">
        <v>PCS</v>
      </c>
      <c r="G2905" s="80" t="str">
        <v>OUTWARD</v>
      </c>
      <c r="H2905" s="96" t="str">
        <v>RAMAJANYA</v>
      </c>
    </row>
    <row r="2906" spans="1:8" x14ac:dyDescent="0.25">
      <c r="A2906" s="90">
        <v>45722</v>
      </c>
      <c r="B2906" s="91" t="str">
        <v>UN 3628</v>
      </c>
      <c r="C2906" s="92" t="str">
        <v xml:space="preserve"> POWER STG. HOSE YUVO  </v>
      </c>
      <c r="D2906" s="132">
        <v>1566</v>
      </c>
      <c r="E2906" s="92">
        <v>10</v>
      </c>
      <c r="F2906" s="92" t="str">
        <v>SET</v>
      </c>
      <c r="G2906" s="92" t="str">
        <v>OUTWARD</v>
      </c>
      <c r="H2906" s="93" t="str">
        <v>RAMAJANYA</v>
      </c>
    </row>
    <row r="2907" spans="1:8" x14ac:dyDescent="0.25">
      <c r="A2907" s="94">
        <v>45722</v>
      </c>
      <c r="B2907" s="95" t="str">
        <v>UN 617</v>
      </c>
      <c r="C2907" s="80" t="str">
        <v>LOWER LINK PIN WITH NUT J.D</v>
      </c>
      <c r="D2907" s="133">
        <v>1566</v>
      </c>
      <c r="E2907" s="80">
        <v>30</v>
      </c>
      <c r="F2907" s="80" t="str">
        <v>SET</v>
      </c>
      <c r="G2907" s="80" t="str">
        <v>OUTWARD</v>
      </c>
      <c r="H2907" s="96" t="str">
        <v>RAMAJANYA</v>
      </c>
    </row>
    <row r="2908" spans="1:8" x14ac:dyDescent="0.25">
      <c r="A2908" s="90">
        <v>45722</v>
      </c>
      <c r="B2908" s="91" t="str">
        <v>UN 3584</v>
      </c>
      <c r="C2908" s="92" t="str">
        <v xml:space="preserve">6003187B91 PIPE FEED PUMP TO FILTER INTER DI  </v>
      </c>
      <c r="D2908" s="132">
        <v>1565</v>
      </c>
      <c r="E2908" s="92">
        <v>20</v>
      </c>
      <c r="F2908" s="92" t="str">
        <v>SET</v>
      </c>
      <c r="G2908" s="92" t="str">
        <v>OUTWARD</v>
      </c>
      <c r="H2908" s="93" t="str">
        <v>SHOP</v>
      </c>
    </row>
    <row r="2909" spans="1:8" x14ac:dyDescent="0.25">
      <c r="A2909" s="94">
        <v>45722</v>
      </c>
      <c r="B2909" s="95" t="str">
        <v>UN 3585</v>
      </c>
      <c r="C2909" s="80" t="str">
        <v xml:space="preserve">6003188B92 PIPE FILTER TO FIP INTER DI  </v>
      </c>
      <c r="D2909" s="133">
        <v>1565</v>
      </c>
      <c r="E2909" s="80">
        <v>20</v>
      </c>
      <c r="F2909" s="80" t="str">
        <v>PCS</v>
      </c>
      <c r="G2909" s="80" t="str">
        <v>OUTWARD</v>
      </c>
      <c r="H2909" s="96" t="str">
        <v>SHOP</v>
      </c>
    </row>
    <row r="2910" spans="1:8" x14ac:dyDescent="0.25">
      <c r="A2910" s="90">
        <v>45722</v>
      </c>
      <c r="B2910" s="91" t="str">
        <v>UN 2747</v>
      </c>
      <c r="C2910" s="92" t="str">
        <v xml:space="preserve">FRONT SUPPORT BUSH (SET OF 2) NST  </v>
      </c>
      <c r="D2910" s="132">
        <v>1565</v>
      </c>
      <c r="E2910" s="92">
        <v>10</v>
      </c>
      <c r="F2910" s="92" t="str">
        <v>PCS</v>
      </c>
      <c r="G2910" s="92" t="str">
        <v>OUTWARD</v>
      </c>
      <c r="H2910" s="93" t="str">
        <v>SHOP</v>
      </c>
    </row>
    <row r="2911" spans="1:8" x14ac:dyDescent="0.25">
      <c r="A2911" s="94">
        <v>45722</v>
      </c>
      <c r="B2911" s="95" t="str">
        <v>UN 1151</v>
      </c>
      <c r="C2911" s="80" t="str">
        <v>PRE CLEANER ASSEMBLY PVC B/P</v>
      </c>
      <c r="D2911" s="133">
        <v>1565</v>
      </c>
      <c r="E2911" s="80">
        <v>4</v>
      </c>
      <c r="F2911" s="80" t="str">
        <v>PCS</v>
      </c>
      <c r="G2911" s="80" t="str">
        <v>OUTWARD</v>
      </c>
      <c r="H2911" s="96" t="str">
        <v>SHOP</v>
      </c>
    </row>
    <row r="2912" spans="1:8" x14ac:dyDescent="0.25">
      <c r="A2912" s="90">
        <v>45722</v>
      </c>
      <c r="B2912" s="91" t="str">
        <v>UN 1152</v>
      </c>
      <c r="C2912" s="92" t="str">
        <v>PRE CLEANER ASSEMBLY (U CUT) PVC B/P</v>
      </c>
      <c r="D2912" s="132">
        <v>1565</v>
      </c>
      <c r="E2912" s="92">
        <v>4</v>
      </c>
      <c r="F2912" s="92" t="str">
        <v>PCS</v>
      </c>
      <c r="G2912" s="92" t="str">
        <v>OUTWARD</v>
      </c>
      <c r="H2912" s="93" t="str">
        <v>SHOP</v>
      </c>
    </row>
    <row r="2913" spans="1:8" x14ac:dyDescent="0.25">
      <c r="A2913" s="94">
        <v>45722</v>
      </c>
      <c r="B2913" s="95" t="str">
        <v>UN 2915</v>
      </c>
      <c r="C2913" s="80" t="str">
        <v xml:space="preserve">AIR CLEANER HOSE W/SPRING 3 CYL. INTER DI  </v>
      </c>
      <c r="D2913" s="133">
        <v>1565</v>
      </c>
      <c r="E2913" s="80">
        <v>10</v>
      </c>
      <c r="F2913" s="80" t="str">
        <v>SET</v>
      </c>
      <c r="G2913" s="80" t="str">
        <v>OUTWARD</v>
      </c>
      <c r="H2913" s="96" t="str">
        <v>SHOP</v>
      </c>
    </row>
    <row r="2914" spans="1:8" x14ac:dyDescent="0.25">
      <c r="A2914" s="90">
        <v>45722</v>
      </c>
      <c r="B2914" s="91" t="str">
        <v>UN 2914</v>
      </c>
      <c r="C2914" s="92" t="str">
        <v xml:space="preserve">AIR CLEANER HOSE W/SPRING EPDM 4 CYL INTER DI INTER DI  </v>
      </c>
      <c r="D2914" s="132">
        <v>1565</v>
      </c>
      <c r="E2914" s="92">
        <v>6</v>
      </c>
      <c r="F2914" s="92" t="str">
        <v>SET</v>
      </c>
      <c r="G2914" s="92" t="str">
        <v>OUTWARD</v>
      </c>
      <c r="H2914" s="93" t="str">
        <v>SHOP</v>
      </c>
    </row>
    <row r="2915" spans="1:8" x14ac:dyDescent="0.25">
      <c r="A2915" s="94">
        <v>45722</v>
      </c>
      <c r="B2915" s="95" t="str">
        <v>UN 2913</v>
      </c>
      <c r="C2915" s="80" t="str">
        <v>AIR CLEANER HOSE W/SPRING EPDM 3 CYL INTER DI</v>
      </c>
      <c r="D2915" s="133">
        <v>1565</v>
      </c>
      <c r="E2915" s="80">
        <v>6</v>
      </c>
      <c r="F2915" s="80" t="str">
        <v>SET</v>
      </c>
      <c r="G2915" s="80" t="str">
        <v>OUTWARD</v>
      </c>
      <c r="H2915" s="96" t="str">
        <v>SHOP</v>
      </c>
    </row>
    <row r="2916" spans="1:8" x14ac:dyDescent="0.25">
      <c r="A2916" s="90">
        <v>45722</v>
      </c>
      <c r="B2916" s="91" t="str">
        <v>601AD00009C</v>
      </c>
      <c r="C2916" s="92" t="str">
        <v>HYD PUMP ARJUN DOUBLE (F ELBOW) (18CC + 8CC)</v>
      </c>
      <c r="D2916" s="132">
        <v>1565</v>
      </c>
      <c r="E2916" s="92">
        <v>4</v>
      </c>
      <c r="F2916" s="92" t="str">
        <v>PCS</v>
      </c>
      <c r="G2916" s="92" t="str">
        <v>OUTWARD</v>
      </c>
      <c r="H2916" s="93" t="str">
        <v>SHOP</v>
      </c>
    </row>
    <row r="2917" spans="1:8" x14ac:dyDescent="0.25">
      <c r="A2917" s="94">
        <v>45722</v>
      </c>
      <c r="B2917" s="95" t="str">
        <v>UN 874</v>
      </c>
      <c r="C2917" s="80" t="str">
        <v>BONNET SHOCKER JOHNDEERE</v>
      </c>
      <c r="D2917" s="133">
        <v>1565</v>
      </c>
      <c r="E2917" s="80">
        <v>12</v>
      </c>
      <c r="F2917" s="80" t="str">
        <v>PCS</v>
      </c>
      <c r="G2917" s="80" t="str">
        <v>OUTWARD</v>
      </c>
      <c r="H2917" s="96" t="str">
        <v>SHOP</v>
      </c>
    </row>
    <row r="2918" spans="1:8" x14ac:dyDescent="0.25">
      <c r="A2918" s="90">
        <v>45722</v>
      </c>
      <c r="B2918" s="91" t="str">
        <v>1P 4060 4027 CTMOOOF</v>
      </c>
      <c r="C2918" s="92" t="str">
        <v>HYD PUMP ARJUN F MANIFOLD</v>
      </c>
      <c r="D2918" s="132">
        <v>1565</v>
      </c>
      <c r="E2918" s="92">
        <v>2</v>
      </c>
      <c r="F2918" s="92" t="str">
        <v>PCS</v>
      </c>
      <c r="G2918" s="92" t="str">
        <v>OUTWARD</v>
      </c>
      <c r="H2918" s="93" t="str">
        <v>SHOP</v>
      </c>
    </row>
    <row r="2919" spans="1:8" x14ac:dyDescent="0.25">
      <c r="A2919" s="94">
        <v>45722</v>
      </c>
      <c r="B2919" s="95">
        <v>3280876100</v>
      </c>
      <c r="C2919" s="80" t="str">
        <v>CLUTCH PLATE SARPANCH 5 SRING</v>
      </c>
      <c r="D2919" s="133">
        <v>1565</v>
      </c>
      <c r="E2919" s="80">
        <v>2</v>
      </c>
      <c r="F2919" s="80" t="str">
        <v>PCS</v>
      </c>
      <c r="G2919" s="80" t="str">
        <v>OUTWARD</v>
      </c>
      <c r="H2919" s="96" t="str">
        <v>SHOP</v>
      </c>
    </row>
    <row r="2920" spans="1:8" x14ac:dyDescent="0.25">
      <c r="A2920" s="90">
        <v>45722</v>
      </c>
      <c r="B2920" s="91" t="str">
        <v>GK 226</v>
      </c>
      <c r="C2920" s="92" t="str">
        <v>BRAKE DISC PLATE SWARAJ 735</v>
      </c>
      <c r="D2920" s="132">
        <v>1565</v>
      </c>
      <c r="E2920" s="92">
        <v>10</v>
      </c>
      <c r="F2920" s="92" t="str">
        <v>PCS</v>
      </c>
      <c r="G2920" s="92" t="str">
        <v>OUTWARD</v>
      </c>
      <c r="H2920" s="93" t="str">
        <v>SHOP</v>
      </c>
    </row>
    <row r="2921" spans="1:8" x14ac:dyDescent="0.25">
      <c r="A2921" s="94">
        <v>45722</v>
      </c>
      <c r="B2921" s="95" t="str">
        <v>GK 225 A</v>
      </c>
      <c r="C2921" s="80" t="str">
        <v>BRAKE DISC PLATE MAHINDRA O/S</v>
      </c>
      <c r="D2921" s="133">
        <v>1565</v>
      </c>
      <c r="E2921" s="80">
        <v>10</v>
      </c>
      <c r="F2921" s="80" t="str">
        <v>PCS</v>
      </c>
      <c r="G2921" s="80" t="str">
        <v>OUTWARD</v>
      </c>
      <c r="H2921" s="96" t="str">
        <v>SHOP</v>
      </c>
    </row>
    <row r="2922" spans="1:8" x14ac:dyDescent="0.25">
      <c r="A2922" s="90">
        <v>45722</v>
      </c>
      <c r="B2922" s="91" t="str">
        <v>GK 225</v>
      </c>
      <c r="C2922" s="92" t="str">
        <v xml:space="preserve">BRAKE DISC PLATE MAHINDRA </v>
      </c>
      <c r="D2922" s="132">
        <v>1565</v>
      </c>
      <c r="E2922" s="92">
        <v>20</v>
      </c>
      <c r="F2922" s="92" t="str">
        <v>PCS</v>
      </c>
      <c r="G2922" s="92" t="str">
        <v>OUTWARD</v>
      </c>
      <c r="H2922" s="93" t="str">
        <v>SHOP</v>
      </c>
    </row>
    <row r="2923" spans="1:8" x14ac:dyDescent="0.25">
      <c r="A2923" s="94">
        <v>45722</v>
      </c>
      <c r="B2923" s="95" t="str">
        <v>11RLP280</v>
      </c>
      <c r="C2923" s="80" t="str">
        <v>RELASE PLATE MAHINDRA 434 DI</v>
      </c>
      <c r="D2923" s="133">
        <v>1564</v>
      </c>
      <c r="E2923" s="80">
        <v>8</v>
      </c>
      <c r="F2923" s="80" t="str">
        <v>PCS</v>
      </c>
      <c r="G2923" s="80" t="str">
        <v>OUTWARD</v>
      </c>
      <c r="H2923" s="96" t="str">
        <v>SHOP</v>
      </c>
    </row>
    <row r="2924" spans="1:8" x14ac:dyDescent="0.25">
      <c r="A2924" s="90">
        <v>45722</v>
      </c>
      <c r="B2924" s="91" t="str">
        <v>GK 632 A</v>
      </c>
      <c r="C2924" s="92" t="str">
        <v>TIE ROD END HMT 2522  LONG BODY  (REAR) (SET OF 2)</v>
      </c>
      <c r="D2924" s="132">
        <v>1564</v>
      </c>
      <c r="E2924" s="92">
        <v>5</v>
      </c>
      <c r="F2924" s="92" t="str">
        <v>PCS</v>
      </c>
      <c r="G2924" s="92" t="str">
        <v>OUTWARD</v>
      </c>
      <c r="H2924" s="93" t="str">
        <v>SHOP</v>
      </c>
    </row>
    <row r="2925" spans="1:8" x14ac:dyDescent="0.25">
      <c r="A2925" s="94">
        <v>45722</v>
      </c>
      <c r="B2925" s="95" t="str">
        <v>GK 632 B</v>
      </c>
      <c r="C2925" s="80" t="str">
        <v>TIE ROD END HMT 2522  LONG BODY  (FRONT) (SET OF 2)</v>
      </c>
      <c r="D2925" s="133">
        <v>1564</v>
      </c>
      <c r="E2925" s="80">
        <v>5</v>
      </c>
      <c r="F2925" s="80" t="str">
        <v>PCS</v>
      </c>
      <c r="G2925" s="80" t="str">
        <v>OUTWARD</v>
      </c>
      <c r="H2925" s="96" t="str">
        <v>SHOP</v>
      </c>
    </row>
    <row r="2926" spans="1:8" x14ac:dyDescent="0.25">
      <c r="A2926" s="90">
        <v>45722</v>
      </c>
      <c r="B2926" s="91" t="str">
        <v>GK 301 A</v>
      </c>
      <c r="C2926" s="92" t="str">
        <v>BRAKE LINING HMT 2511 RIGID (Set of 4 Pcs.)</v>
      </c>
      <c r="D2926" s="132">
        <v>1564</v>
      </c>
      <c r="E2926" s="92">
        <v>10</v>
      </c>
      <c r="F2926" s="92" t="str">
        <v>PCS</v>
      </c>
      <c r="G2926" s="92" t="str">
        <v>OUTWARD</v>
      </c>
      <c r="H2926" s="93" t="str">
        <v>SHOP</v>
      </c>
    </row>
    <row r="2927" spans="1:8" x14ac:dyDescent="0.25">
      <c r="A2927" s="94">
        <v>45722</v>
      </c>
      <c r="B2927" s="95">
        <v>3280825100</v>
      </c>
      <c r="C2927" s="80" t="str">
        <v>PTO PLATE ESCORTS 29 T 11"</v>
      </c>
      <c r="D2927" s="133">
        <v>1564</v>
      </c>
      <c r="E2927" s="80">
        <v>2</v>
      </c>
      <c r="F2927" s="80" t="str">
        <v>PCS</v>
      </c>
      <c r="G2927" s="80" t="str">
        <v>OUTWARD</v>
      </c>
      <c r="H2927" s="96" t="str">
        <v>SHOP</v>
      </c>
    </row>
    <row r="2928" spans="1:8" x14ac:dyDescent="0.25">
      <c r="A2928" s="90">
        <v>45722</v>
      </c>
      <c r="B2928" s="91">
        <v>3280498100</v>
      </c>
      <c r="C2928" s="92" t="str">
        <v>CLUTCH PLATE EICHER 11" 10 TEETH</v>
      </c>
      <c r="D2928" s="132">
        <v>1564</v>
      </c>
      <c r="E2928" s="92">
        <v>4</v>
      </c>
      <c r="F2928" s="92" t="str">
        <v>PCS</v>
      </c>
      <c r="G2928" s="92" t="str">
        <v>OUTWARD</v>
      </c>
      <c r="H2928" s="93" t="str">
        <v>SHOP</v>
      </c>
    </row>
    <row r="2929" spans="1:8" x14ac:dyDescent="0.25">
      <c r="A2929" s="94">
        <v>45722</v>
      </c>
      <c r="B2929" s="95">
        <v>3280606100</v>
      </c>
      <c r="C2929" s="80" t="str">
        <v>CLUTCH PLATE FT 60/ESCORT 6SPRING 11"</v>
      </c>
      <c r="D2929" s="133">
        <v>1564</v>
      </c>
      <c r="E2929" s="80">
        <v>2</v>
      </c>
      <c r="F2929" s="80" t="str">
        <v>PCS</v>
      </c>
      <c r="G2929" s="80" t="str">
        <v>OUTWARD</v>
      </c>
      <c r="H2929" s="96" t="str">
        <v>SHOP</v>
      </c>
    </row>
    <row r="2930" spans="1:8" x14ac:dyDescent="0.25">
      <c r="A2930" s="90">
        <v>45722</v>
      </c>
      <c r="B2930" s="91">
        <v>3280503100</v>
      </c>
      <c r="C2930" s="92" t="str">
        <v>PTO PLATE SWRAJ SINGLE CLUTCH PUC-00</v>
      </c>
      <c r="D2930" s="132">
        <v>1564</v>
      </c>
      <c r="E2930" s="92">
        <v>4</v>
      </c>
      <c r="F2930" s="92" t="str">
        <v>PCS</v>
      </c>
      <c r="G2930" s="92" t="str">
        <v>OUTWARD</v>
      </c>
      <c r="H2930" s="93" t="str">
        <v>SHOP</v>
      </c>
    </row>
    <row r="2931" spans="1:8" x14ac:dyDescent="0.25">
      <c r="A2931" s="94">
        <v>45722</v>
      </c>
      <c r="B2931" s="95" t="str">
        <v>UN 1974</v>
      </c>
      <c r="C2931" s="80" t="str">
        <v>BRAKE DISC INTER DI</v>
      </c>
      <c r="D2931" s="133">
        <v>1564</v>
      </c>
      <c r="E2931" s="80">
        <v>8</v>
      </c>
      <c r="F2931" s="80" t="str">
        <v>PCS</v>
      </c>
      <c r="G2931" s="80" t="str">
        <v>OUTWARD</v>
      </c>
      <c r="H2931" s="96" t="str">
        <v>SHOP</v>
      </c>
    </row>
    <row r="2932" spans="1:8" x14ac:dyDescent="0.25">
      <c r="A2932" s="90">
        <v>45722</v>
      </c>
      <c r="B2932" s="91">
        <v>4330352100</v>
      </c>
      <c r="C2932" s="92" t="str">
        <v>CLUTCH KIT SONALIKA / SW P.TO</v>
      </c>
      <c r="D2932" s="132">
        <v>1564</v>
      </c>
      <c r="E2932" s="92">
        <v>4</v>
      </c>
      <c r="F2932" s="92" t="str">
        <v>SET</v>
      </c>
      <c r="G2932" s="92" t="str">
        <v>OUTWARD</v>
      </c>
      <c r="H2932" s="93" t="str">
        <v>SHOP</v>
      </c>
    </row>
    <row r="2933" spans="1:8" x14ac:dyDescent="0.25">
      <c r="A2933" s="94">
        <v>45722</v>
      </c>
      <c r="B2933" s="95" t="str">
        <v>11RLK703</v>
      </c>
      <c r="C2933" s="80" t="str">
        <v>CLUTCH KIT 703</v>
      </c>
      <c r="D2933" s="133">
        <v>1564</v>
      </c>
      <c r="E2933" s="80">
        <v>8</v>
      </c>
      <c r="F2933" s="80" t="str">
        <v>PCS</v>
      </c>
      <c r="G2933" s="80" t="str">
        <v>OUTWARD</v>
      </c>
      <c r="H2933" s="96" t="str">
        <v>SHOP</v>
      </c>
    </row>
    <row r="2934" spans="1:8" x14ac:dyDescent="0.25">
      <c r="A2934" s="90">
        <v>45722</v>
      </c>
      <c r="B2934" s="91" t="str">
        <v>UN 3429</v>
      </c>
      <c r="C2934" s="92" t="str">
        <v xml:space="preserve">COOLANT BOTTLE ARJUN N/M  </v>
      </c>
      <c r="D2934" s="132">
        <v>1564</v>
      </c>
      <c r="E2934" s="92">
        <v>10</v>
      </c>
      <c r="F2934" s="92" t="str">
        <v>PCS</v>
      </c>
      <c r="G2934" s="92" t="str">
        <v>OUTWARD</v>
      </c>
      <c r="H2934" s="93" t="str">
        <v>SHOP</v>
      </c>
    </row>
    <row r="2935" spans="1:8" x14ac:dyDescent="0.25">
      <c r="A2935" s="94">
        <v>45722</v>
      </c>
      <c r="B2935" s="95" t="str">
        <v>UN 3427</v>
      </c>
      <c r="C2935" s="80" t="str">
        <v xml:space="preserve">COOLANT BOTTLE MKM  </v>
      </c>
      <c r="D2935" s="133">
        <v>1564</v>
      </c>
      <c r="E2935" s="80">
        <v>10</v>
      </c>
      <c r="F2935" s="80" t="str">
        <v>PCS</v>
      </c>
      <c r="G2935" s="80" t="str">
        <v>OUTWARD</v>
      </c>
      <c r="H2935" s="96" t="str">
        <v>SHOP</v>
      </c>
    </row>
    <row r="2936" spans="1:8" x14ac:dyDescent="0.25">
      <c r="A2936" s="90">
        <v>45722</v>
      </c>
      <c r="B2936" s="91" t="str">
        <v>UN 3426 A</v>
      </c>
      <c r="C2936" s="92" t="str">
        <v xml:space="preserve">COOLANT BOTTLE THREAD TYPE TURBO  </v>
      </c>
      <c r="D2936" s="132">
        <v>1564</v>
      </c>
      <c r="E2936" s="92">
        <v>10</v>
      </c>
      <c r="F2936" s="92" t="str">
        <v>PCS</v>
      </c>
      <c r="G2936" s="92" t="str">
        <v>OUTWARD</v>
      </c>
      <c r="H2936" s="93" t="str">
        <v>SHOP</v>
      </c>
    </row>
    <row r="2937" spans="1:8" x14ac:dyDescent="0.25">
      <c r="A2937" s="94">
        <v>45721</v>
      </c>
      <c r="B2937" s="95" t="str">
        <v>UN 1497</v>
      </c>
      <c r="C2937" s="80" t="str">
        <v>ACCILATOR GOVERNER CONTROL ROD W/KNOB 585 DI</v>
      </c>
      <c r="D2937" s="133">
        <v>1555</v>
      </c>
      <c r="E2937" s="80">
        <v>6</v>
      </c>
      <c r="F2937" s="80" t="str">
        <v>PCS</v>
      </c>
      <c r="G2937" s="80" t="str">
        <v>OUTWARD</v>
      </c>
      <c r="H2937" s="96" t="str">
        <v>SHOP</v>
      </c>
    </row>
    <row r="2938" spans="1:8" x14ac:dyDescent="0.25">
      <c r="A2938" s="90">
        <v>45721</v>
      </c>
      <c r="B2938" s="91" t="str">
        <v>UN 2861</v>
      </c>
      <c r="C2938" s="92" t="str">
        <v>CLUTCH PADEL SPRING INTER</v>
      </c>
      <c r="D2938" s="132">
        <v>1555</v>
      </c>
      <c r="E2938" s="92">
        <v>48</v>
      </c>
      <c r="F2938" s="92" t="str">
        <v>PCS</v>
      </c>
      <c r="G2938" s="92" t="str">
        <v>OUTWARD</v>
      </c>
      <c r="H2938" s="93" t="str">
        <v>SHOP</v>
      </c>
    </row>
    <row r="2939" spans="1:8" x14ac:dyDescent="0.25">
      <c r="A2939" s="94">
        <v>45721</v>
      </c>
      <c r="B2939" s="95" t="str">
        <v>UN 2831</v>
      </c>
      <c r="C2939" s="80" t="str">
        <v xml:space="preserve">OIL BREAK BOLT 13" MKM  </v>
      </c>
      <c r="D2939" s="133">
        <v>1555</v>
      </c>
      <c r="E2939" s="80">
        <v>10</v>
      </c>
      <c r="F2939" s="80" t="str">
        <v>PCS</v>
      </c>
      <c r="G2939" s="80" t="str">
        <v>OUTWARD</v>
      </c>
      <c r="H2939" s="96" t="str">
        <v>SHOP</v>
      </c>
    </row>
    <row r="2940" spans="1:8" x14ac:dyDescent="0.25">
      <c r="A2940" s="90">
        <v>45721</v>
      </c>
      <c r="B2940" s="91" t="str">
        <v>UN 3550</v>
      </c>
      <c r="C2940" s="92" t="str">
        <v>5551104R91 SPILL PIPE BENJO TYPE INTER DI  (3 CYL.)</v>
      </c>
      <c r="D2940" s="132">
        <v>1555</v>
      </c>
      <c r="E2940" s="92">
        <v>10</v>
      </c>
      <c r="F2940" s="92" t="str">
        <v>PCS</v>
      </c>
      <c r="G2940" s="92" t="str">
        <v>OUTWARD</v>
      </c>
      <c r="H2940" s="93" t="str">
        <v>SHOP</v>
      </c>
    </row>
    <row r="2941" spans="1:8" x14ac:dyDescent="0.25">
      <c r="A2941" s="94">
        <v>45721</v>
      </c>
      <c r="B2941" s="95" t="str">
        <v>UN 1372</v>
      </c>
      <c r="C2941" s="80" t="str">
        <v>CENTRE PIN INTER DI</v>
      </c>
      <c r="D2941" s="133">
        <v>1555</v>
      </c>
      <c r="E2941" s="80">
        <v>10</v>
      </c>
      <c r="F2941" s="80" t="str">
        <v>PCS</v>
      </c>
      <c r="G2941" s="80" t="str">
        <v>OUTWARD</v>
      </c>
      <c r="H2941" s="96" t="str">
        <v>SHOP</v>
      </c>
    </row>
    <row r="2942" spans="1:8" x14ac:dyDescent="0.25">
      <c r="A2942" s="90">
        <v>45721</v>
      </c>
      <c r="B2942" s="91" t="str">
        <v>GK 977/UN 1374</v>
      </c>
      <c r="C2942" s="92" t="str">
        <v>CENTRE PIN (PATTI TYPE) NST</v>
      </c>
      <c r="D2942" s="132">
        <v>1555</v>
      </c>
      <c r="E2942" s="92">
        <v>20</v>
      </c>
      <c r="F2942" s="92" t="str">
        <v>PCS</v>
      </c>
      <c r="G2942" s="92" t="str">
        <v>OUTWARD</v>
      </c>
      <c r="H2942" s="93" t="str">
        <v>SHOP</v>
      </c>
    </row>
    <row r="2943" spans="1:8" x14ac:dyDescent="0.25">
      <c r="A2943" s="94">
        <v>45721</v>
      </c>
      <c r="B2943" s="95" t="str">
        <v>UN 1135</v>
      </c>
      <c r="C2943" s="80" t="str">
        <v>SILENCER INTER DI</v>
      </c>
      <c r="D2943" s="133">
        <v>1555</v>
      </c>
      <c r="E2943" s="80">
        <v>8</v>
      </c>
      <c r="F2943" s="80" t="str">
        <v>PCS</v>
      </c>
      <c r="G2943" s="80" t="str">
        <v>OUTWARD</v>
      </c>
      <c r="H2943" s="96" t="str">
        <v>SHOP</v>
      </c>
    </row>
    <row r="2944" spans="1:8" x14ac:dyDescent="0.25">
      <c r="A2944" s="90">
        <v>45721</v>
      </c>
      <c r="B2944" s="91" t="str">
        <v>UN 1672</v>
      </c>
      <c r="C2944" s="92" t="str">
        <v>FENDER PIPE L/H BHOOMIPUTRA</v>
      </c>
      <c r="D2944" s="132">
        <v>1555</v>
      </c>
      <c r="E2944" s="92">
        <v>35</v>
      </c>
      <c r="F2944" s="92" t="str">
        <v>PCS</v>
      </c>
      <c r="G2944" s="92" t="str">
        <v>OUTWARD</v>
      </c>
      <c r="H2944" s="93" t="str">
        <v>SHOP</v>
      </c>
    </row>
    <row r="2945" spans="1:8" x14ac:dyDescent="0.25">
      <c r="A2945" s="94">
        <v>45721</v>
      </c>
      <c r="B2945" s="95" t="str">
        <v>UN 1672 A</v>
      </c>
      <c r="C2945" s="80" t="str">
        <v>FENDER PIPE R/H BHOOMIPUTRA</v>
      </c>
      <c r="D2945" s="133">
        <v>1555</v>
      </c>
      <c r="E2945" s="80">
        <v>35</v>
      </c>
      <c r="F2945" s="80" t="str">
        <v>PCS</v>
      </c>
      <c r="G2945" s="80" t="str">
        <v>OUTWARD</v>
      </c>
      <c r="H2945" s="96" t="str">
        <v>SHOP</v>
      </c>
    </row>
    <row r="2946" spans="1:8" x14ac:dyDescent="0.25">
      <c r="A2946" s="90">
        <v>45721</v>
      </c>
      <c r="B2946" s="91" t="str">
        <v>601AD00006C</v>
      </c>
      <c r="C2946" s="92" t="str">
        <v>HYD PUMP ARJUN 445 DOUBLE (12CC + 8CC)</v>
      </c>
      <c r="D2946" s="132">
        <v>1555</v>
      </c>
      <c r="E2946" s="92">
        <v>4</v>
      </c>
      <c r="F2946" s="92" t="str">
        <v>PCS</v>
      </c>
      <c r="G2946" s="92" t="str">
        <v>OUTWARD</v>
      </c>
      <c r="H2946" s="93" t="str">
        <v>SHOP</v>
      </c>
    </row>
    <row r="2947" spans="1:8" x14ac:dyDescent="0.25">
      <c r="A2947" s="94">
        <v>45719</v>
      </c>
      <c r="B2947" s="95" t="str">
        <v>UN 2636</v>
      </c>
      <c r="C2947" s="80" t="str">
        <v xml:space="preserve">CHECK CHAIN ASSY MKM  </v>
      </c>
      <c r="D2947" s="133">
        <v>1542</v>
      </c>
      <c r="E2947" s="80">
        <v>200</v>
      </c>
      <c r="F2947" s="80" t="str">
        <v>SET</v>
      </c>
      <c r="G2947" s="80" t="str">
        <v>OUTWARD</v>
      </c>
      <c r="H2947" s="96" t="str">
        <v>VASAVI</v>
      </c>
    </row>
    <row r="2948" spans="1:8" x14ac:dyDescent="0.25">
      <c r="A2948" s="90">
        <v>45719</v>
      </c>
      <c r="B2948" s="91" t="str">
        <v>UN 2637 A</v>
      </c>
      <c r="C2948" s="92" t="str">
        <v xml:space="preserve">CHECK CHAIN ASSY. YUVO  </v>
      </c>
      <c r="D2948" s="132">
        <v>1542</v>
      </c>
      <c r="E2948" s="92">
        <v>30</v>
      </c>
      <c r="F2948" s="92" t="str">
        <v>PCS</v>
      </c>
      <c r="G2948" s="92" t="str">
        <v>OUTWARD</v>
      </c>
      <c r="H2948" s="93" t="str">
        <v>VASAVI</v>
      </c>
    </row>
    <row r="2949" spans="1:8" x14ac:dyDescent="0.25">
      <c r="A2949" s="94">
        <v>45720</v>
      </c>
      <c r="B2949" s="95" t="str">
        <v>UN 1990</v>
      </c>
      <c r="C2949" s="80" t="str">
        <v>BRAKE PATTI (3 HOLE) MKM</v>
      </c>
      <c r="D2949" s="133">
        <v>1554</v>
      </c>
      <c r="E2949" s="80">
        <v>40</v>
      </c>
      <c r="F2949" s="80" t="str">
        <v>PCS</v>
      </c>
      <c r="G2949" s="80" t="str">
        <v>OUTWARD</v>
      </c>
      <c r="H2949" s="96" t="str">
        <v>SHOP</v>
      </c>
    </row>
    <row r="2950" spans="1:8" x14ac:dyDescent="0.25">
      <c r="A2950" s="90">
        <v>45720</v>
      </c>
      <c r="B2950" s="91" t="str">
        <v>GK 212</v>
      </c>
      <c r="C2950" s="92" t="str">
        <v>BRAKE DISC ACTUATING ASSY JOHN DEERE 10"</v>
      </c>
      <c r="D2950" s="132">
        <v>1544</v>
      </c>
      <c r="E2950" s="92">
        <v>2</v>
      </c>
      <c r="F2950" s="92" t="str">
        <v>PCS</v>
      </c>
      <c r="G2950" s="92" t="str">
        <v>OUTWARD</v>
      </c>
      <c r="H2950" s="93" t="str">
        <v>SHOP</v>
      </c>
    </row>
    <row r="2951" spans="1:8" x14ac:dyDescent="0.25">
      <c r="A2951" s="94">
        <v>45720</v>
      </c>
      <c r="B2951" s="95" t="str">
        <v>UN 1324</v>
      </c>
      <c r="C2951" s="80" t="str">
        <v>WATER PUMP PULLEY INTER DI</v>
      </c>
      <c r="D2951" s="133">
        <v>1544</v>
      </c>
      <c r="E2951" s="80">
        <v>7</v>
      </c>
      <c r="F2951" s="80" t="str">
        <v>PCS</v>
      </c>
      <c r="G2951" s="80" t="str">
        <v>OUTWARD</v>
      </c>
      <c r="H2951" s="96" t="str">
        <v>SHOP</v>
      </c>
    </row>
    <row r="2952" spans="1:8" x14ac:dyDescent="0.25">
      <c r="A2952" s="90">
        <v>45720</v>
      </c>
      <c r="B2952" s="91" t="str">
        <v>GK 1181 / UN 1287</v>
      </c>
      <c r="C2952" s="92" t="str">
        <v>FLY WHEEL RING INTER DI 110 TEETH</v>
      </c>
      <c r="D2952" s="132">
        <v>1544</v>
      </c>
      <c r="E2952" s="92">
        <v>10</v>
      </c>
      <c r="F2952" s="92" t="str">
        <v>PCS</v>
      </c>
      <c r="G2952" s="92" t="str">
        <v>OUTWARD</v>
      </c>
      <c r="H2952" s="93" t="str">
        <v>SHOP</v>
      </c>
    </row>
    <row r="2953" spans="1:8" x14ac:dyDescent="0.25">
      <c r="A2953" s="94">
        <v>45720</v>
      </c>
      <c r="B2953" s="95" t="str">
        <v>UN 3617</v>
      </c>
      <c r="C2953" s="80" t="str">
        <v xml:space="preserve">6000354 PIPE FUEL FILTER TO TAP ARJUN  </v>
      </c>
      <c r="D2953" s="133">
        <v>1544</v>
      </c>
      <c r="E2953" s="80">
        <v>20</v>
      </c>
      <c r="F2953" s="80" t="str">
        <v>PCS</v>
      </c>
      <c r="G2953" s="80" t="str">
        <v>OUTWARD</v>
      </c>
      <c r="H2953" s="96" t="str">
        <v>SHOP</v>
      </c>
    </row>
    <row r="2954" spans="1:8" x14ac:dyDescent="0.25">
      <c r="A2954" s="90">
        <v>45720</v>
      </c>
      <c r="B2954" s="91" t="str">
        <v>UN 2744</v>
      </c>
      <c r="C2954" s="92" t="str">
        <v xml:space="preserve">CENTRE PIN BUSH ARJUN / YUVO  </v>
      </c>
      <c r="D2954" s="132">
        <v>1544</v>
      </c>
      <c r="E2954" s="92">
        <v>20</v>
      </c>
      <c r="F2954" s="92" t="str">
        <v>PCS</v>
      </c>
      <c r="G2954" s="92" t="str">
        <v>OUTWARD</v>
      </c>
      <c r="H2954" s="93" t="str">
        <v>SHOP</v>
      </c>
    </row>
    <row r="2955" spans="1:8" x14ac:dyDescent="0.25">
      <c r="A2955" s="94">
        <v>45720</v>
      </c>
      <c r="B2955" s="95" t="str">
        <v>UN 1131</v>
      </c>
      <c r="C2955" s="80" t="str">
        <v>SILENCER ELBOW (O.E) INTER DI</v>
      </c>
      <c r="D2955" s="133">
        <v>1544</v>
      </c>
      <c r="E2955" s="80">
        <v>15</v>
      </c>
      <c r="F2955" s="80" t="str">
        <v>PCS</v>
      </c>
      <c r="G2955" s="80" t="str">
        <v>OUTWARD</v>
      </c>
      <c r="H2955" s="96" t="str">
        <v>SHOP</v>
      </c>
    </row>
    <row r="2956" spans="1:8" x14ac:dyDescent="0.25">
      <c r="A2956" s="90">
        <v>45720</v>
      </c>
      <c r="B2956" s="91" t="str">
        <v>UN 2422</v>
      </c>
      <c r="C2956" s="92" t="str">
        <v xml:space="preserve">SUCTION FILTER NORMAL INTER DI  </v>
      </c>
      <c r="D2956" s="132">
        <v>1544</v>
      </c>
      <c r="E2956" s="92">
        <v>20</v>
      </c>
      <c r="F2956" s="92" t="str">
        <v>PCS</v>
      </c>
      <c r="G2956" s="92" t="str">
        <v>OUTWARD</v>
      </c>
      <c r="H2956" s="93" t="str">
        <v>SHOP</v>
      </c>
    </row>
    <row r="2957" spans="1:8" x14ac:dyDescent="0.25">
      <c r="A2957" s="94">
        <v>45720</v>
      </c>
      <c r="B2957" s="95" t="str">
        <v>GK 980/UN 1375</v>
      </c>
      <c r="C2957" s="80" t="str">
        <v>CENTRE PIN ARJUN</v>
      </c>
      <c r="D2957" s="133">
        <v>1544</v>
      </c>
      <c r="E2957" s="80">
        <v>6</v>
      </c>
      <c r="F2957" s="80" t="str">
        <v>PCS</v>
      </c>
      <c r="G2957" s="80" t="str">
        <v>OUTWARD</v>
      </c>
      <c r="H2957" s="96" t="str">
        <v>SHOP</v>
      </c>
    </row>
    <row r="2958" spans="1:8" x14ac:dyDescent="0.25">
      <c r="A2958" s="90">
        <v>45720</v>
      </c>
      <c r="B2958" s="91" t="str">
        <v>UN 2845</v>
      </c>
      <c r="C2958" s="92" t="str">
        <v xml:space="preserve">STAY ROD BOLT BIG INTER  </v>
      </c>
      <c r="D2958" s="132">
        <v>1544</v>
      </c>
      <c r="E2958" s="92">
        <v>36</v>
      </c>
      <c r="F2958" s="92" t="str">
        <v>PCS</v>
      </c>
      <c r="G2958" s="92" t="str">
        <v>OUTWARD</v>
      </c>
      <c r="H2958" s="93" t="str">
        <v>SHOP</v>
      </c>
    </row>
    <row r="2959" spans="1:8" x14ac:dyDescent="0.25">
      <c r="A2959" s="94">
        <v>45720</v>
      </c>
      <c r="B2959" s="95" t="str">
        <v>UN 1902</v>
      </c>
      <c r="C2959" s="80" t="str">
        <v>REAR AXLE PLATE (BIG OIL SEAL) NST</v>
      </c>
      <c r="D2959" s="133">
        <v>1544</v>
      </c>
      <c r="E2959" s="80">
        <v>4</v>
      </c>
      <c r="F2959" s="80" t="str">
        <v>PCS</v>
      </c>
      <c r="G2959" s="80" t="str">
        <v>OUTWARD</v>
      </c>
      <c r="H2959" s="96" t="str">
        <v>SHOP</v>
      </c>
    </row>
    <row r="2960" spans="1:8" x14ac:dyDescent="0.25">
      <c r="A2960" s="90">
        <v>45720</v>
      </c>
      <c r="B2960" s="91" t="str">
        <v>UN 1901</v>
      </c>
      <c r="C2960" s="92" t="str">
        <v>REAR AXLE PLATE (DOUBLE OIL SEAL) NST</v>
      </c>
      <c r="D2960" s="132">
        <v>1544</v>
      </c>
      <c r="E2960" s="92">
        <v>6</v>
      </c>
      <c r="F2960" s="92" t="str">
        <v>PCS</v>
      </c>
      <c r="G2960" s="92" t="str">
        <v>OUTWARD</v>
      </c>
      <c r="H2960" s="93" t="str">
        <v>SHOP</v>
      </c>
    </row>
    <row r="2961" spans="1:8" x14ac:dyDescent="0.25">
      <c r="A2961" s="94">
        <v>45720</v>
      </c>
      <c r="B2961" s="95" t="str">
        <v>UN 1318</v>
      </c>
      <c r="C2961" s="80" t="str">
        <v>RADIATOR FAN (BLACK) MKM</v>
      </c>
      <c r="D2961" s="133">
        <v>1544</v>
      </c>
      <c r="E2961" s="80">
        <v>2</v>
      </c>
      <c r="F2961" s="80" t="str">
        <v>PCS</v>
      </c>
      <c r="G2961" s="80" t="str">
        <v>OUTWARD</v>
      </c>
      <c r="H2961" s="96" t="str">
        <v>SHOP</v>
      </c>
    </row>
    <row r="2962" spans="1:8" x14ac:dyDescent="0.25">
      <c r="A2962" s="90">
        <v>45720</v>
      </c>
      <c r="B2962" s="91" t="str">
        <v>DS 681</v>
      </c>
      <c r="C2962" s="92" t="str">
        <v xml:space="preserve"> REAR AXLE SWARAJ FE S PLATE 22 T. (12-12)</v>
      </c>
      <c r="D2962" s="132">
        <v>1544</v>
      </c>
      <c r="E2962" s="92">
        <v>2</v>
      </c>
      <c r="F2962" s="92" t="str">
        <v>SET</v>
      </c>
      <c r="G2962" s="92" t="str">
        <v>OUTWARD</v>
      </c>
      <c r="H2962" s="93" t="str">
        <v>SHOP</v>
      </c>
    </row>
    <row r="2963" spans="1:8" x14ac:dyDescent="0.25">
      <c r="A2963" s="94">
        <v>45720</v>
      </c>
      <c r="B2963" s="95" t="str">
        <v>UN 1751</v>
      </c>
      <c r="C2963" s="80" t="str">
        <v>CLUTCH SLEEVE NST</v>
      </c>
      <c r="D2963" s="133">
        <v>1544</v>
      </c>
      <c r="E2963" s="80">
        <v>2</v>
      </c>
      <c r="F2963" s="80" t="str">
        <v>PCS</v>
      </c>
      <c r="G2963" s="80" t="str">
        <v>OUTWARD</v>
      </c>
      <c r="H2963" s="96" t="str">
        <v>SHOP</v>
      </c>
    </row>
    <row r="2964" spans="1:8" x14ac:dyDescent="0.25">
      <c r="A2964" s="90">
        <v>45720</v>
      </c>
      <c r="B2964" s="91" t="str">
        <v>UN 1871</v>
      </c>
      <c r="C2964" s="92" t="str">
        <v>DIFFERENTIAL LOCK INTER DI</v>
      </c>
      <c r="D2964" s="132">
        <v>1541</v>
      </c>
      <c r="E2964" s="92">
        <v>72</v>
      </c>
      <c r="F2964" s="92" t="str">
        <v>SET</v>
      </c>
      <c r="G2964" s="92" t="str">
        <v>OUTWARD</v>
      </c>
      <c r="H2964" s="93" t="str">
        <v>SHOP</v>
      </c>
    </row>
    <row r="2965" spans="1:8" x14ac:dyDescent="0.25">
      <c r="A2965" s="94">
        <v>45720</v>
      </c>
      <c r="B2965" s="95" t="str">
        <v>R1100551</v>
      </c>
      <c r="C2965" s="80" t="str">
        <v>P.P ASSY EICHER 485 11" D/F TYPE</v>
      </c>
      <c r="D2965" s="133">
        <v>1541</v>
      </c>
      <c r="E2965" s="80">
        <v>1</v>
      </c>
      <c r="F2965" s="80" t="str">
        <v>PCS</v>
      </c>
      <c r="G2965" s="80" t="str">
        <v>OUTWARD</v>
      </c>
      <c r="H2965" s="96" t="str">
        <v>SHOP</v>
      </c>
    </row>
    <row r="2966" spans="1:8" x14ac:dyDescent="0.25">
      <c r="A2966" s="90">
        <v>45720</v>
      </c>
      <c r="B2966" s="91" t="str">
        <v>UN 2841 A</v>
      </c>
      <c r="C2966" s="92" t="str">
        <v xml:space="preserve">SILENCER BOLT W/ NUT INTER  </v>
      </c>
      <c r="D2966" s="132">
        <v>1541</v>
      </c>
      <c r="E2966" s="92">
        <v>12</v>
      </c>
      <c r="F2966" s="92" t="str">
        <v>PCS</v>
      </c>
      <c r="G2966" s="92" t="str">
        <v>OUTWARD</v>
      </c>
      <c r="H2966" s="93" t="str">
        <v>SHOP</v>
      </c>
    </row>
    <row r="2967" spans="1:8" x14ac:dyDescent="0.25">
      <c r="A2967" s="94">
        <v>45720</v>
      </c>
      <c r="B2967" s="95" t="str">
        <v>R11063</v>
      </c>
      <c r="C2967" s="80" t="str">
        <v>CLUTCH PLATE SK/SWARAJ 11" RIGID N/A</v>
      </c>
      <c r="D2967" s="133">
        <v>1541</v>
      </c>
      <c r="E2967" s="80">
        <v>2</v>
      </c>
      <c r="F2967" s="80" t="str">
        <v>PCS</v>
      </c>
      <c r="G2967" s="80" t="str">
        <v>OUTWARD</v>
      </c>
      <c r="H2967" s="96" t="str">
        <v>SHOP</v>
      </c>
    </row>
    <row r="2968" spans="1:8" x14ac:dyDescent="0.25">
      <c r="A2968" s="90">
        <v>45720</v>
      </c>
      <c r="B2968" s="91" t="str">
        <v>R11054</v>
      </c>
      <c r="C2968" s="92" t="str">
        <v>CLUTCH PLATE MM434/444 11" ASBESTOS</v>
      </c>
      <c r="D2968" s="132">
        <v>1541</v>
      </c>
      <c r="E2968" s="92">
        <v>2</v>
      </c>
      <c r="F2968" s="92" t="str">
        <v>PCS</v>
      </c>
      <c r="G2968" s="92" t="str">
        <v>OUTWARD</v>
      </c>
      <c r="H2968" s="93" t="str">
        <v>SHOP</v>
      </c>
    </row>
    <row r="2969" spans="1:8" x14ac:dyDescent="0.25">
      <c r="A2969" s="94">
        <v>45720</v>
      </c>
      <c r="B2969" s="95" t="str">
        <v>UN 3425</v>
      </c>
      <c r="C2969" s="80" t="str">
        <v xml:space="preserve">COOLANT BOTTLE 475 DI  </v>
      </c>
      <c r="D2969" s="133">
        <v>1541</v>
      </c>
      <c r="E2969" s="80">
        <v>10</v>
      </c>
      <c r="F2969" s="80" t="str">
        <v>PCS</v>
      </c>
      <c r="G2969" s="80" t="str">
        <v>OUTWARD</v>
      </c>
      <c r="H2969" s="96" t="str">
        <v>SHOP</v>
      </c>
    </row>
    <row r="2970" spans="1:8" x14ac:dyDescent="0.25">
      <c r="A2970" s="90">
        <v>45720</v>
      </c>
      <c r="B2970" s="91" t="str">
        <v>UN 2426</v>
      </c>
      <c r="C2970" s="92" t="str">
        <v xml:space="preserve">SUCTION STRAINER OIL BRAKE ARJUN  </v>
      </c>
      <c r="D2970" s="132">
        <v>1541</v>
      </c>
      <c r="E2970" s="92">
        <v>6</v>
      </c>
      <c r="F2970" s="92" t="str">
        <v>PCS</v>
      </c>
      <c r="G2970" s="92" t="str">
        <v>OUTWARD</v>
      </c>
      <c r="H2970" s="93" t="str">
        <v>SHOP</v>
      </c>
    </row>
    <row r="2971" spans="1:8" x14ac:dyDescent="0.25">
      <c r="A2971" s="94">
        <v>45720</v>
      </c>
      <c r="B2971" s="95" t="str">
        <v>UN 1385</v>
      </c>
      <c r="C2971" s="80" t="str">
        <v>CAP STAY ROD BALL INTER</v>
      </c>
      <c r="D2971" s="133">
        <v>1541</v>
      </c>
      <c r="E2971" s="80">
        <v>6</v>
      </c>
      <c r="F2971" s="80" t="str">
        <v>PCS</v>
      </c>
      <c r="G2971" s="80" t="str">
        <v>OUTWARD</v>
      </c>
      <c r="H2971" s="96" t="str">
        <v>SHOP</v>
      </c>
    </row>
    <row r="2972" spans="1:8" x14ac:dyDescent="0.25">
      <c r="A2972" s="90">
        <v>45720</v>
      </c>
      <c r="B2972" s="91" t="str">
        <v>UN 1384</v>
      </c>
      <c r="C2972" s="92" t="str">
        <v>SOCKET STAY ROD BALL INTER</v>
      </c>
      <c r="D2972" s="132">
        <v>1541</v>
      </c>
      <c r="E2972" s="92">
        <v>6</v>
      </c>
      <c r="F2972" s="92" t="str">
        <v>PCS</v>
      </c>
      <c r="G2972" s="92" t="str">
        <v>OUTWARD</v>
      </c>
      <c r="H2972" s="93" t="str">
        <v>SHOP</v>
      </c>
    </row>
    <row r="2973" spans="1:8" x14ac:dyDescent="0.25">
      <c r="A2973" s="94">
        <v>45720</v>
      </c>
      <c r="B2973" s="95" t="str">
        <v>UN 2861</v>
      </c>
      <c r="C2973" s="80" t="str">
        <v>CLUTCH PADEL SPRING INTER</v>
      </c>
      <c r="D2973" s="133">
        <v>1541</v>
      </c>
      <c r="E2973" s="80">
        <v>60</v>
      </c>
      <c r="F2973" s="80" t="str">
        <v>PCS</v>
      </c>
      <c r="G2973" s="80" t="str">
        <v>OUTWARD</v>
      </c>
      <c r="H2973" s="96" t="str">
        <v>SHOP</v>
      </c>
    </row>
    <row r="2974" spans="1:8" x14ac:dyDescent="0.25">
      <c r="A2974" s="90">
        <v>45720</v>
      </c>
      <c r="B2974" s="91" t="str">
        <v>COLLANT BOTTLE JD O/M</v>
      </c>
      <c r="C2974" s="92" t="str">
        <v>COLLANT BOTTLE JD O/M</v>
      </c>
      <c r="D2974" s="132">
        <v>1541</v>
      </c>
      <c r="E2974" s="92">
        <v>20</v>
      </c>
      <c r="F2974" s="92" t="str">
        <v>PCS</v>
      </c>
      <c r="G2974" s="92" t="str">
        <v>OUTWARD</v>
      </c>
      <c r="H2974" s="93" t="str">
        <v>SHOP</v>
      </c>
    </row>
    <row r="2975" spans="1:8" x14ac:dyDescent="0.25">
      <c r="A2975" s="94">
        <v>45720</v>
      </c>
      <c r="B2975" s="95" t="str">
        <v>R983067915</v>
      </c>
      <c r="C2975" s="80" t="str">
        <v>HYD. PUMP SONALIKA RX 16CC</v>
      </c>
      <c r="D2975" s="133">
        <v>1541</v>
      </c>
      <c r="E2975" s="80">
        <v>8</v>
      </c>
      <c r="F2975" s="80" t="str">
        <v>PCS</v>
      </c>
      <c r="G2975" s="80" t="str">
        <v>OUTWARD</v>
      </c>
      <c r="H2975" s="96" t="str">
        <v>SHOP</v>
      </c>
    </row>
    <row r="2976" spans="1:8" x14ac:dyDescent="0.25">
      <c r="A2976" s="90">
        <v>45720</v>
      </c>
      <c r="B2976" s="91" t="str">
        <v>DS 124</v>
      </c>
      <c r="C2976" s="92" t="str">
        <v xml:space="preserve"> HALF AXLE ESCORT CRANE</v>
      </c>
      <c r="D2976" s="132">
        <v>1541</v>
      </c>
      <c r="E2976" s="92">
        <v>2</v>
      </c>
      <c r="F2976" s="92" t="str">
        <v>PCS</v>
      </c>
      <c r="G2976" s="92" t="str">
        <v>OUTWARD</v>
      </c>
      <c r="H2976" s="93" t="str">
        <v>SHOP</v>
      </c>
    </row>
    <row r="2977" spans="1:8" x14ac:dyDescent="0.25">
      <c r="A2977" s="94">
        <v>45720</v>
      </c>
      <c r="B2977" s="95" t="str">
        <v>R983032352</v>
      </c>
      <c r="C2977" s="80" t="str">
        <v>HYD PUMP FT45/55 12CC</v>
      </c>
      <c r="D2977" s="133">
        <v>1541</v>
      </c>
      <c r="E2977" s="80">
        <v>4</v>
      </c>
      <c r="F2977" s="80" t="str">
        <v>SET</v>
      </c>
      <c r="G2977" s="80" t="str">
        <v>OUTWARD</v>
      </c>
      <c r="H2977" s="96" t="str">
        <v>SHOP</v>
      </c>
    </row>
    <row r="2978" spans="1:8" x14ac:dyDescent="0.25">
      <c r="A2978" s="90">
        <v>45720</v>
      </c>
      <c r="B2978" s="91" t="str">
        <v>GK 1073/UN 1426</v>
      </c>
      <c r="C2978" s="92" t="str">
        <v>FRONT STUB AXLE LH NST</v>
      </c>
      <c r="D2978" s="132">
        <v>1541</v>
      </c>
      <c r="E2978" s="92">
        <v>4</v>
      </c>
      <c r="F2978" s="92" t="str">
        <v>PCS</v>
      </c>
      <c r="G2978" s="92" t="str">
        <v>OUTWARD</v>
      </c>
      <c r="H2978" s="93" t="str">
        <v>SHOP</v>
      </c>
    </row>
    <row r="2979" spans="1:8" x14ac:dyDescent="0.25">
      <c r="A2979" s="94">
        <v>45720</v>
      </c>
      <c r="B2979" s="95" t="str">
        <v>GK 1073 A/UN 1426 A</v>
      </c>
      <c r="C2979" s="80" t="str">
        <v>FRONT STUB AXLE RH NST</v>
      </c>
      <c r="D2979" s="133">
        <v>1541</v>
      </c>
      <c r="E2979" s="80">
        <v>6</v>
      </c>
      <c r="F2979" s="80" t="str">
        <v>PCS</v>
      </c>
      <c r="G2979" s="80" t="str">
        <v>OUTWARD</v>
      </c>
      <c r="H2979" s="96" t="str">
        <v>SHOP</v>
      </c>
    </row>
    <row r="2980" spans="1:8" x14ac:dyDescent="0.25">
      <c r="A2980" s="90">
        <v>45720</v>
      </c>
      <c r="B2980" s="91" t="str">
        <v>GK 1289</v>
      </c>
      <c r="C2980" s="92" t="str">
        <v>AIR FILTER SONALIKA 60</v>
      </c>
      <c r="D2980" s="132">
        <v>1551</v>
      </c>
      <c r="E2980" s="92">
        <v>6</v>
      </c>
      <c r="F2980" s="92" t="str">
        <v>PCS</v>
      </c>
      <c r="G2980" s="92" t="str">
        <v>OUTWARD</v>
      </c>
      <c r="H2980" s="93" t="str">
        <v>SATBHAIYA</v>
      </c>
    </row>
    <row r="2981" spans="1:8" x14ac:dyDescent="0.25">
      <c r="A2981" s="94">
        <v>45720</v>
      </c>
      <c r="B2981" s="95" t="str">
        <v>GK 1305</v>
      </c>
      <c r="C2981" s="80" t="str">
        <v>AIR FILTER MF 241 N/M OVAL TYPE (STEEL CAP)</v>
      </c>
      <c r="D2981" s="133">
        <v>1551</v>
      </c>
      <c r="E2981" s="80">
        <v>10</v>
      </c>
      <c r="F2981" s="80" t="str">
        <v>PCS</v>
      </c>
      <c r="G2981" s="80" t="str">
        <v>OUTWARD</v>
      </c>
      <c r="H2981" s="96" t="str">
        <v>SATBHAIYA</v>
      </c>
    </row>
    <row r="2982" spans="1:8" x14ac:dyDescent="0.25">
      <c r="A2982" s="90">
        <v>45720</v>
      </c>
      <c r="B2982" s="91" t="str">
        <v>GK 1231</v>
      </c>
      <c r="C2982" s="92" t="str">
        <v>AIR FILTER SET ARJUN / JOHN DEERE  (PU) (SET OF 2)</v>
      </c>
      <c r="D2982" s="132">
        <v>1551</v>
      </c>
      <c r="E2982" s="92">
        <v>12</v>
      </c>
      <c r="F2982" s="92" t="str">
        <v>PCS</v>
      </c>
      <c r="G2982" s="92" t="str">
        <v>OUTWARD</v>
      </c>
      <c r="H2982" s="93" t="str">
        <v>SATBHAIYA</v>
      </c>
    </row>
    <row r="2983" spans="1:8" x14ac:dyDescent="0.25">
      <c r="A2983" s="94">
        <v>45720</v>
      </c>
      <c r="B2983" s="95" t="str">
        <v>GK 1265</v>
      </c>
      <c r="C2983" s="80" t="str">
        <v>AIR FILTER SWARAJ 855 STEEL CAP STEEL JALI</v>
      </c>
      <c r="D2983" s="133">
        <v>1551</v>
      </c>
      <c r="E2983" s="80">
        <v>36</v>
      </c>
      <c r="F2983" s="80" t="str">
        <v>PCS</v>
      </c>
      <c r="G2983" s="80" t="str">
        <v>OUTWARD</v>
      </c>
      <c r="H2983" s="96" t="str">
        <v>SATBHAIYA</v>
      </c>
    </row>
    <row r="2984" spans="1:8" x14ac:dyDescent="0.25">
      <c r="A2984" s="90">
        <v>45720</v>
      </c>
      <c r="B2984" s="91" t="str">
        <v>GK 1230</v>
      </c>
      <c r="C2984" s="92" t="str">
        <v>AIR FILTER INTER DI (PU)</v>
      </c>
      <c r="D2984" s="132">
        <v>1551</v>
      </c>
      <c r="E2984" s="92">
        <v>36</v>
      </c>
      <c r="F2984" s="92" t="str">
        <v>PCS</v>
      </c>
      <c r="G2984" s="92" t="str">
        <v>OUTWARD</v>
      </c>
      <c r="H2984" s="93" t="str">
        <v>SATBHAIYA</v>
      </c>
    </row>
    <row r="2985" spans="1:8" x14ac:dyDescent="0.25">
      <c r="A2985" s="94">
        <v>45720</v>
      </c>
      <c r="B2985" s="95" t="str">
        <v>GK 1386</v>
      </c>
      <c r="C2985" s="80" t="str">
        <v>HYD. FILTER NEW HOLLAND 3630 (SPIN ON)</v>
      </c>
      <c r="D2985" s="133">
        <v>1551</v>
      </c>
      <c r="E2985" s="80">
        <v>12</v>
      </c>
      <c r="F2985" s="80" t="str">
        <v>PCS</v>
      </c>
      <c r="G2985" s="80" t="str">
        <v>OUTWARD</v>
      </c>
      <c r="H2985" s="96" t="str">
        <v>SATBHAIYA</v>
      </c>
    </row>
    <row r="2986" spans="1:8" x14ac:dyDescent="0.25">
      <c r="A2986" s="90">
        <v>45720</v>
      </c>
      <c r="B2986" s="91" t="str">
        <v>GK 1389</v>
      </c>
      <c r="C2986" s="92" t="str">
        <v>HYD. FILTER NEW HOLLAND 3230 (SPIN ON)</v>
      </c>
      <c r="D2986" s="132">
        <v>1551</v>
      </c>
      <c r="E2986" s="92">
        <v>30</v>
      </c>
      <c r="F2986" s="92" t="str">
        <v>PCS</v>
      </c>
      <c r="G2986" s="92" t="str">
        <v>OUTWARD</v>
      </c>
      <c r="H2986" s="93" t="str">
        <v>SATBHAIYA</v>
      </c>
    </row>
    <row r="2987" spans="1:8" x14ac:dyDescent="0.25">
      <c r="A2987" s="94">
        <v>45720</v>
      </c>
      <c r="B2987" s="95" t="str">
        <v>GK 1292</v>
      </c>
      <c r="C2987" s="80" t="str">
        <v>HYD.  FILTER SONALIKA N/M SPIN ON</v>
      </c>
      <c r="D2987" s="133">
        <v>1551</v>
      </c>
      <c r="E2987" s="80">
        <v>20</v>
      </c>
      <c r="F2987" s="80" t="str">
        <v>PCS</v>
      </c>
      <c r="G2987" s="80" t="str">
        <v>OUTWARD</v>
      </c>
      <c r="H2987" s="96" t="str">
        <v>SATBHAIYA</v>
      </c>
    </row>
    <row r="2988" spans="1:8" x14ac:dyDescent="0.25">
      <c r="A2988" s="90">
        <v>45720</v>
      </c>
      <c r="B2988" s="91" t="str">
        <v>GK 1273</v>
      </c>
      <c r="C2988" s="92" t="str">
        <v>HYD. FILTER SWARAJ 855 TURBO (BIG)  SPIN ON</v>
      </c>
      <c r="D2988" s="132">
        <v>1551</v>
      </c>
      <c r="E2988" s="92">
        <v>30</v>
      </c>
      <c r="F2988" s="92" t="str">
        <v>PCS</v>
      </c>
      <c r="G2988" s="92" t="str">
        <v>OUTWARD</v>
      </c>
      <c r="H2988" s="93" t="str">
        <v>SATBHAIYA</v>
      </c>
    </row>
    <row r="2989" spans="1:8" x14ac:dyDescent="0.25">
      <c r="A2989" s="94">
        <v>45720</v>
      </c>
      <c r="B2989" s="95" t="str">
        <v>GK 1330</v>
      </c>
      <c r="C2989" s="80" t="str">
        <v>HYD. FILTER FARMTRAC / POWERTRAC SPIN ON LONG</v>
      </c>
      <c r="D2989" s="133">
        <v>1551</v>
      </c>
      <c r="E2989" s="80">
        <v>20</v>
      </c>
      <c r="F2989" s="80" t="str">
        <v>SET</v>
      </c>
      <c r="G2989" s="80" t="str">
        <v>OUTWARD</v>
      </c>
      <c r="H2989" s="96" t="str">
        <v>SATBHAIYA</v>
      </c>
    </row>
    <row r="2990" spans="1:8" x14ac:dyDescent="0.25">
      <c r="A2990" s="90">
        <v>45720</v>
      </c>
      <c r="B2990" s="91" t="str">
        <v>GK 1327</v>
      </c>
      <c r="C2990" s="92" t="str">
        <v>HYD. FILTER FORD / FARMTRAC SPIN ON</v>
      </c>
      <c r="D2990" s="132">
        <v>1551</v>
      </c>
      <c r="E2990" s="92">
        <v>30</v>
      </c>
      <c r="F2990" s="92" t="str">
        <v>SET</v>
      </c>
      <c r="G2990" s="92" t="str">
        <v>OUTWARD</v>
      </c>
      <c r="H2990" s="93" t="str">
        <v>SATBHAIYA</v>
      </c>
    </row>
    <row r="2991" spans="1:8" x14ac:dyDescent="0.25">
      <c r="A2991" s="94">
        <v>45720</v>
      </c>
      <c r="B2991" s="95" t="str">
        <v>GK 1244</v>
      </c>
      <c r="C2991" s="80" t="str">
        <v>HYD. FILTER  MAHINDRA TURBO SPIN ON</v>
      </c>
      <c r="D2991" s="133">
        <v>1551</v>
      </c>
      <c r="E2991" s="80">
        <v>12</v>
      </c>
      <c r="F2991" s="80" t="str">
        <v>PCS</v>
      </c>
      <c r="G2991" s="80" t="str">
        <v>OUTWARD</v>
      </c>
      <c r="H2991" s="96" t="str">
        <v>SATBHAIYA</v>
      </c>
    </row>
    <row r="2992" spans="1:8" x14ac:dyDescent="0.25">
      <c r="A2992" s="90">
        <v>45720</v>
      </c>
      <c r="B2992" s="91" t="str">
        <v>GK 1238</v>
      </c>
      <c r="C2992" s="92" t="str">
        <v>HYD. FILTER ARJUN SPIN ON</v>
      </c>
      <c r="D2992" s="132">
        <v>1551</v>
      </c>
      <c r="E2992" s="92">
        <v>30</v>
      </c>
      <c r="F2992" s="92" t="str">
        <v>PCS</v>
      </c>
      <c r="G2992" s="92" t="str">
        <v>OUTWARD</v>
      </c>
      <c r="H2992" s="93" t="str">
        <v>SATBHAIYA</v>
      </c>
    </row>
    <row r="2993" spans="1:8" x14ac:dyDescent="0.25">
      <c r="A2993" s="94">
        <v>45720</v>
      </c>
      <c r="B2993" s="95" t="str">
        <v>GK 1234</v>
      </c>
      <c r="C2993" s="80" t="str">
        <v>HYD. FILTER INTER DI SPIN ON</v>
      </c>
      <c r="D2993" s="133">
        <v>1551</v>
      </c>
      <c r="E2993" s="80">
        <v>30</v>
      </c>
      <c r="F2993" s="80" t="str">
        <v>PCS</v>
      </c>
      <c r="G2993" s="80" t="str">
        <v>OUTWARD</v>
      </c>
      <c r="H2993" s="96" t="str">
        <v>SATBHAIYA</v>
      </c>
    </row>
    <row r="2994" spans="1:8" x14ac:dyDescent="0.25">
      <c r="A2994" s="90">
        <v>45720</v>
      </c>
      <c r="B2994" s="91" t="str">
        <v>GK 1384/GK 1350</v>
      </c>
      <c r="C2994" s="92" t="str">
        <v>FUEL FILTER NEW HOLLAND 3630 (SPIN ON)</v>
      </c>
      <c r="D2994" s="132">
        <v>1551</v>
      </c>
      <c r="E2994" s="92">
        <v>50</v>
      </c>
      <c r="F2994" s="92" t="str">
        <v>PCS</v>
      </c>
      <c r="G2994" s="92" t="str">
        <v>OUTWARD</v>
      </c>
      <c r="H2994" s="93" t="str">
        <v>SATBHAIYA</v>
      </c>
    </row>
    <row r="2995" spans="1:8" x14ac:dyDescent="0.25">
      <c r="A2995" s="94">
        <v>45720</v>
      </c>
      <c r="B2995" s="95" t="str">
        <v>GK 1220</v>
      </c>
      <c r="C2995" s="80" t="str">
        <v>DIESEL FILTER SET (0.5 LTR) PAPER + NAMADA (SET OF 2)</v>
      </c>
      <c r="D2995" s="133">
        <v>1551</v>
      </c>
      <c r="E2995" s="80">
        <v>100</v>
      </c>
      <c r="F2995" s="80" t="str">
        <v>PCS</v>
      </c>
      <c r="G2995" s="80" t="str">
        <v>OUTWARD</v>
      </c>
      <c r="H2995" s="96" t="str">
        <v>SATBHAIYA</v>
      </c>
    </row>
    <row r="2996" spans="1:8" x14ac:dyDescent="0.25">
      <c r="A2996" s="90">
        <v>45720</v>
      </c>
      <c r="B2996" s="91" t="str">
        <v>GK 1237</v>
      </c>
      <c r="C2996" s="92" t="str">
        <v>OIL FILTER ARJUN SPIN ON</v>
      </c>
      <c r="D2996" s="132">
        <v>1551</v>
      </c>
      <c r="E2996" s="92">
        <v>30</v>
      </c>
      <c r="F2996" s="92" t="str">
        <v>PCS</v>
      </c>
      <c r="G2996" s="92" t="str">
        <v>OUTWARD</v>
      </c>
      <c r="H2996" s="93" t="str">
        <v>SATBHAIYA</v>
      </c>
    </row>
    <row r="2997" spans="1:8" x14ac:dyDescent="0.25">
      <c r="A2997" s="94">
        <v>45720</v>
      </c>
      <c r="B2997" s="95" t="str">
        <v>GK 1291</v>
      </c>
      <c r="C2997" s="80" t="str">
        <v>OIL FILTER SONALIKA  N/M SPIN ON (FORD TYPE)</v>
      </c>
      <c r="D2997" s="133">
        <v>1551</v>
      </c>
      <c r="E2997" s="80">
        <v>50</v>
      </c>
      <c r="F2997" s="80" t="str">
        <v>PCS</v>
      </c>
      <c r="G2997" s="80" t="str">
        <v>OUTWARD</v>
      </c>
      <c r="H2997" s="96" t="str">
        <v>SATBHAIYA</v>
      </c>
    </row>
    <row r="2998" spans="1:8" x14ac:dyDescent="0.25">
      <c r="A2998" s="90">
        <v>45720</v>
      </c>
      <c r="B2998" s="91" t="str">
        <v>GK 1269</v>
      </c>
      <c r="C2998" s="92" t="str">
        <v>OIL FILTER SWARAJ 735 FE / 855 STEEL JALI</v>
      </c>
      <c r="D2998" s="132">
        <v>1551</v>
      </c>
      <c r="E2998" s="92">
        <v>50</v>
      </c>
      <c r="F2998" s="92" t="str">
        <v>PCS</v>
      </c>
      <c r="G2998" s="92" t="str">
        <v>OUTWARD</v>
      </c>
      <c r="H2998" s="93" t="str">
        <v>SATBHAIYA</v>
      </c>
    </row>
    <row r="2999" spans="1:8" x14ac:dyDescent="0.25">
      <c r="A2999" s="94">
        <v>45720</v>
      </c>
      <c r="B2999" s="95" t="str">
        <v>GK 1362</v>
      </c>
      <c r="C2999" s="80" t="str">
        <v>OIL FILTER EICHER 485 NUT TYPE  SPIN ON</v>
      </c>
      <c r="D2999" s="133">
        <v>1551</v>
      </c>
      <c r="E2999" s="80">
        <v>50</v>
      </c>
      <c r="F2999" s="80" t="str">
        <v>PCS</v>
      </c>
      <c r="G2999" s="80" t="str">
        <v>OUTWARD</v>
      </c>
      <c r="H2999" s="96" t="str">
        <v>SATBHAIYA</v>
      </c>
    </row>
    <row r="3000" spans="1:8" x14ac:dyDescent="0.25">
      <c r="A3000" s="90">
        <v>45720</v>
      </c>
      <c r="B3000" s="91" t="str">
        <v>GK 1308</v>
      </c>
      <c r="C3000" s="92" t="str">
        <v>OIL FILTER MF-245 DI SPIN ON</v>
      </c>
      <c r="D3000" s="132">
        <v>1551</v>
      </c>
      <c r="E3000" s="92">
        <v>50</v>
      </c>
      <c r="F3000" s="92" t="str">
        <v>PCS</v>
      </c>
      <c r="G3000" s="92" t="str">
        <v>OUTWARD</v>
      </c>
      <c r="H3000" s="93" t="str">
        <v>SATBHAIYA</v>
      </c>
    </row>
    <row r="3001" spans="1:8" x14ac:dyDescent="0.25">
      <c r="A3001" s="94">
        <v>45720</v>
      </c>
      <c r="B3001" s="95" t="str">
        <v>GK 1345</v>
      </c>
      <c r="C3001" s="80" t="str">
        <v>OIL FILTER ESCORTS 335 (SPIN ON)</v>
      </c>
      <c r="D3001" s="133">
        <v>1551</v>
      </c>
      <c r="E3001" s="80">
        <v>30</v>
      </c>
      <c r="F3001" s="80" t="str">
        <v>PCS</v>
      </c>
      <c r="G3001" s="80" t="str">
        <v>OUTWARD</v>
      </c>
      <c r="H3001" s="96" t="str">
        <v>SATBHAIYA</v>
      </c>
    </row>
    <row r="3002" spans="1:8" x14ac:dyDescent="0.25">
      <c r="A3002" s="90">
        <v>45720</v>
      </c>
      <c r="B3002" s="91" t="str">
        <v>GK 1326</v>
      </c>
      <c r="C3002" s="92" t="str">
        <v>OIL FILTER FORD / FARMTRAC SPIN ON</v>
      </c>
      <c r="D3002" s="132">
        <v>1551</v>
      </c>
      <c r="E3002" s="92">
        <v>50</v>
      </c>
      <c r="F3002" s="92" t="str">
        <v>PCS</v>
      </c>
      <c r="G3002" s="92" t="str">
        <v>OUTWARD</v>
      </c>
      <c r="H3002" s="93" t="str">
        <v>SATBHAIYA</v>
      </c>
    </row>
    <row r="3003" spans="1:8" x14ac:dyDescent="0.25">
      <c r="A3003" s="94">
        <v>45720</v>
      </c>
      <c r="B3003" s="95" t="str">
        <v>GK 1233</v>
      </c>
      <c r="C3003" s="80" t="str">
        <v>OIL FILTER INTER DI SPIN ON</v>
      </c>
      <c r="D3003" s="133">
        <v>1551</v>
      </c>
      <c r="E3003" s="80">
        <v>50</v>
      </c>
      <c r="F3003" s="80" t="str">
        <v>PCS</v>
      </c>
      <c r="G3003" s="80" t="str">
        <v>OUTWARD</v>
      </c>
      <c r="H3003" s="96" t="str">
        <v>SATBHAIYA</v>
      </c>
    </row>
    <row r="3004" spans="1:8" x14ac:dyDescent="0.25">
      <c r="A3004" s="90">
        <v>45719</v>
      </c>
      <c r="B3004" s="91" t="str">
        <v>GK 1181 / UN 1287</v>
      </c>
      <c r="C3004" s="92" t="str">
        <v>FLY WHEEL RING INTER DI 110 TEETH</v>
      </c>
      <c r="D3004" s="132">
        <v>1550</v>
      </c>
      <c r="E3004" s="92">
        <v>5</v>
      </c>
      <c r="F3004" s="92" t="str">
        <v>PCS</v>
      </c>
      <c r="G3004" s="92" t="str">
        <v>OUTWARD</v>
      </c>
      <c r="H3004" s="93" t="str">
        <v>SHOP</v>
      </c>
    </row>
    <row r="3005" spans="1:8" x14ac:dyDescent="0.25">
      <c r="A3005" s="94">
        <v>45719</v>
      </c>
      <c r="B3005" s="95" t="str">
        <v>GK 232 A</v>
      </c>
      <c r="C3005" s="80" t="str">
        <v>BRAKE DISC PLATE MASSEY O/S</v>
      </c>
      <c r="D3005" s="133">
        <v>1550</v>
      </c>
      <c r="E3005" s="80">
        <v>4</v>
      </c>
      <c r="F3005" s="80" t="str">
        <v>SET</v>
      </c>
      <c r="G3005" s="80" t="str">
        <v>OUTWARD</v>
      </c>
      <c r="H3005" s="96" t="str">
        <v>SHOP</v>
      </c>
    </row>
    <row r="3006" spans="1:8" x14ac:dyDescent="0.25">
      <c r="A3006" s="90">
        <v>45719</v>
      </c>
      <c r="B3006" s="91" t="str">
        <v>GK 357</v>
      </c>
      <c r="C3006" s="92" t="str">
        <v>CLUTCH PLATE N/A EICHER 485 (SPRING TYPE) 11" 10 TEETH</v>
      </c>
      <c r="D3006" s="132">
        <v>1550</v>
      </c>
      <c r="E3006" s="92">
        <v>2</v>
      </c>
      <c r="F3006" s="92" t="str">
        <v>PCS</v>
      </c>
      <c r="G3006" s="92" t="str">
        <v>OUTWARD</v>
      </c>
      <c r="H3006" s="93" t="str">
        <v>SHOP</v>
      </c>
    </row>
    <row r="3007" spans="1:8" x14ac:dyDescent="0.25">
      <c r="A3007" s="94">
        <v>45719</v>
      </c>
      <c r="B3007" s="95" t="str">
        <v>GK 260</v>
      </c>
      <c r="C3007" s="80" t="str">
        <v>BRAKE DISC MAHINDRA  (Set of 4 Pcs.)</v>
      </c>
      <c r="D3007" s="133">
        <v>1550</v>
      </c>
      <c r="E3007" s="80">
        <v>20</v>
      </c>
      <c r="F3007" s="80" t="str">
        <v>SET</v>
      </c>
      <c r="G3007" s="80" t="str">
        <v>OUTWARD</v>
      </c>
      <c r="H3007" s="96" t="str">
        <v>SHOP</v>
      </c>
    </row>
    <row r="3008" spans="1:8" x14ac:dyDescent="0.25">
      <c r="A3008" s="90">
        <v>45719</v>
      </c>
      <c r="B3008" s="91" t="str">
        <v>GK 269</v>
      </c>
      <c r="C3008" s="92" t="str">
        <v>BRAKE DISC SWARAJ 855 (Set of 4 Pcs.)</v>
      </c>
      <c r="D3008" s="132">
        <v>1550</v>
      </c>
      <c r="E3008" s="92">
        <v>10</v>
      </c>
      <c r="F3008" s="92" t="str">
        <v>SET</v>
      </c>
      <c r="G3008" s="92" t="str">
        <v>OUTWARD</v>
      </c>
      <c r="H3008" s="93" t="str">
        <v>SHOP</v>
      </c>
    </row>
    <row r="3009" spans="1:8" x14ac:dyDescent="0.25">
      <c r="A3009" s="94">
        <v>45717</v>
      </c>
      <c r="B3009" s="95" t="str">
        <v>GK 230 A</v>
      </c>
      <c r="C3009" s="80" t="str">
        <v>BRAKE DISC PLATE SONALIKA 20 HOLE O/S</v>
      </c>
      <c r="D3009" s="133">
        <v>1538</v>
      </c>
      <c r="E3009" s="80">
        <v>20</v>
      </c>
      <c r="F3009" s="80" t="str">
        <v>PCS</v>
      </c>
      <c r="G3009" s="80" t="str">
        <v>OUTWARD</v>
      </c>
      <c r="H3009" s="96" t="str">
        <v>MANISH</v>
      </c>
    </row>
    <row r="3010" spans="1:8" x14ac:dyDescent="0.25">
      <c r="A3010" s="90">
        <v>45717</v>
      </c>
      <c r="B3010" s="91" t="str">
        <v>GK 230</v>
      </c>
      <c r="C3010" s="92" t="str">
        <v xml:space="preserve">BRAKE DISC PLATE SONALIKA 20 HOLE </v>
      </c>
      <c r="D3010" s="132">
        <v>1538</v>
      </c>
      <c r="E3010" s="92">
        <v>50</v>
      </c>
      <c r="F3010" s="92" t="str">
        <v>PCS</v>
      </c>
      <c r="G3010" s="92" t="str">
        <v>OUTWARD</v>
      </c>
      <c r="H3010" s="93" t="str">
        <v>MANISH</v>
      </c>
    </row>
    <row r="3011" spans="1:8" x14ac:dyDescent="0.25">
      <c r="A3011" s="94">
        <v>45717</v>
      </c>
      <c r="B3011" s="95" t="str">
        <v>GK 234</v>
      </c>
      <c r="C3011" s="80" t="str">
        <v>BRAKE DISC PLATE SWARAJ 855</v>
      </c>
      <c r="D3011" s="133">
        <v>1538</v>
      </c>
      <c r="E3011" s="80">
        <v>50</v>
      </c>
      <c r="F3011" s="80" t="str">
        <v>PCS</v>
      </c>
      <c r="G3011" s="80" t="str">
        <v>OUTWARD</v>
      </c>
      <c r="H3011" s="96" t="str">
        <v>MANISH</v>
      </c>
    </row>
    <row r="3012" spans="1:8" x14ac:dyDescent="0.25">
      <c r="A3012" s="90">
        <v>45717</v>
      </c>
      <c r="B3012" s="91" t="str">
        <v>DS 193</v>
      </c>
      <c r="C3012" s="92" t="str">
        <v>REAR AXLE SONALIKA BIG PLATE 18 T. (26")</v>
      </c>
      <c r="D3012" s="132">
        <v>1538</v>
      </c>
      <c r="E3012" s="92">
        <v>2</v>
      </c>
      <c r="F3012" s="92" t="str">
        <v>PCS</v>
      </c>
      <c r="G3012" s="92" t="str">
        <v>OUTWARD</v>
      </c>
      <c r="H3012" s="93" t="str">
        <v>MANISH</v>
      </c>
    </row>
    <row r="3013" spans="1:8" x14ac:dyDescent="0.25">
      <c r="A3013" s="94">
        <v>45717</v>
      </c>
      <c r="B3013" s="95" t="str">
        <v>UN 2637 A</v>
      </c>
      <c r="C3013" s="80" t="str">
        <v xml:space="preserve">CHECK CHAIN ASSY. YUVO  </v>
      </c>
      <c r="D3013" s="133">
        <v>1537</v>
      </c>
      <c r="E3013" s="80">
        <v>5</v>
      </c>
      <c r="F3013" s="80" t="str">
        <v>PCS</v>
      </c>
      <c r="G3013" s="80" t="str">
        <v>OUTWARD</v>
      </c>
      <c r="H3013" s="96" t="str">
        <v>SHOP</v>
      </c>
    </row>
    <row r="3014" spans="1:8" x14ac:dyDescent="0.25">
      <c r="A3014" s="90">
        <v>45717</v>
      </c>
      <c r="B3014" s="91" t="str">
        <v>UN 1135</v>
      </c>
      <c r="C3014" s="92" t="str">
        <v>SILENCER INTER DI</v>
      </c>
      <c r="D3014" s="132">
        <v>1537</v>
      </c>
      <c r="E3014" s="92">
        <v>4</v>
      </c>
      <c r="F3014" s="92" t="str">
        <v>PCS</v>
      </c>
      <c r="G3014" s="92" t="str">
        <v>OUTWARD</v>
      </c>
      <c r="H3014" s="93" t="str">
        <v>SHOP</v>
      </c>
    </row>
    <row r="3015" spans="1:8" x14ac:dyDescent="0.25">
      <c r="A3015" s="94">
        <v>45717</v>
      </c>
      <c r="B3015" s="95" t="str">
        <v>UN 2616</v>
      </c>
      <c r="C3015" s="80" t="str">
        <v xml:space="preserve">LOWER LINK ASSY 3 DI (O.E) 585 DI  </v>
      </c>
      <c r="D3015" s="133">
        <v>1537</v>
      </c>
      <c r="E3015" s="80">
        <v>2</v>
      </c>
      <c r="F3015" s="80" t="str">
        <v>PCS</v>
      </c>
      <c r="G3015" s="80" t="str">
        <v>OUTWARD</v>
      </c>
      <c r="H3015" s="96" t="str">
        <v>SHOP</v>
      </c>
    </row>
    <row r="3016" spans="1:8" x14ac:dyDescent="0.25">
      <c r="A3016" s="90">
        <v>45717</v>
      </c>
      <c r="B3016" s="91" t="str">
        <v>UN 2615</v>
      </c>
      <c r="C3016" s="92" t="str">
        <v xml:space="preserve">LOWER LINK ASSY 4 DI (O.E) 585 DI  </v>
      </c>
      <c r="D3016" s="132">
        <v>1537</v>
      </c>
      <c r="E3016" s="92">
        <v>2</v>
      </c>
      <c r="F3016" s="92" t="str">
        <v>PCS</v>
      </c>
      <c r="G3016" s="92" t="str">
        <v>OUTWARD</v>
      </c>
      <c r="H3016" s="93" t="str">
        <v>SHOP</v>
      </c>
    </row>
    <row r="3017" spans="1:8" x14ac:dyDescent="0.25">
      <c r="A3017" s="94">
        <v>45717</v>
      </c>
      <c r="B3017" s="95" t="str">
        <v>GK 227</v>
      </c>
      <c r="C3017" s="80" t="str">
        <v>BRAKE DISC PLATE HMT 3522</v>
      </c>
      <c r="D3017" s="133">
        <v>1537</v>
      </c>
      <c r="E3017" s="80">
        <v>10</v>
      </c>
      <c r="F3017" s="80" t="str">
        <v>PCS</v>
      </c>
      <c r="G3017" s="80" t="str">
        <v>OUTWARD</v>
      </c>
      <c r="H3017" s="96" t="str">
        <v>SHOP</v>
      </c>
    </row>
    <row r="3018" spans="1:8" x14ac:dyDescent="0.25">
      <c r="A3018" s="90">
        <v>45717</v>
      </c>
      <c r="B3018" s="91" t="str">
        <v>12RLK733</v>
      </c>
      <c r="C3018" s="92" t="str">
        <v>CLUTCH KIT MF DUAL CLUTCH W/FINGER</v>
      </c>
      <c r="D3018" s="132">
        <v>1537</v>
      </c>
      <c r="E3018" s="92">
        <v>2</v>
      </c>
      <c r="F3018" s="92" t="str">
        <v>SET</v>
      </c>
      <c r="G3018" s="92" t="str">
        <v>OUTWARD</v>
      </c>
      <c r="H3018" s="93" t="str">
        <v>SHOP</v>
      </c>
    </row>
    <row r="3019" spans="1:8" x14ac:dyDescent="0.25">
      <c r="A3019" s="94">
        <v>45717</v>
      </c>
      <c r="B3019" s="95" t="str">
        <v>R11054</v>
      </c>
      <c r="C3019" s="80" t="str">
        <v>CLUTCH PLATE MM434/444 11" ASBESTOS</v>
      </c>
      <c r="D3019" s="133">
        <v>1537</v>
      </c>
      <c r="E3019" s="80">
        <v>2</v>
      </c>
      <c r="F3019" s="80" t="str">
        <v>PCS</v>
      </c>
      <c r="G3019" s="80" t="str">
        <v>OUTWARD</v>
      </c>
      <c r="H3019" s="96" t="str">
        <v>SHOP</v>
      </c>
    </row>
    <row r="3020" spans="1:8" x14ac:dyDescent="0.25">
      <c r="A3020" s="90">
        <v>45717</v>
      </c>
      <c r="B3020" s="91" t="str">
        <v>R10026</v>
      </c>
      <c r="C3020" s="92" t="str">
        <v>PTO PLATE W/SPRING MF-245 10"ASBESTOS</v>
      </c>
      <c r="D3020" s="132">
        <v>1537</v>
      </c>
      <c r="E3020" s="92">
        <v>2</v>
      </c>
      <c r="F3020" s="92" t="str">
        <v>PCS</v>
      </c>
      <c r="G3020" s="92" t="str">
        <v>OUTWARD</v>
      </c>
      <c r="H3020" s="93" t="str">
        <v>SHOP</v>
      </c>
    </row>
    <row r="3021" spans="1:8" x14ac:dyDescent="0.25">
      <c r="A3021" s="94">
        <v>45717</v>
      </c>
      <c r="B3021" s="95" t="str">
        <v>UN 2945</v>
      </c>
      <c r="C3021" s="80" t="str">
        <v xml:space="preserve">BONNET BEEDING NST  </v>
      </c>
      <c r="D3021" s="133">
        <v>1536</v>
      </c>
      <c r="E3021" s="80">
        <v>10</v>
      </c>
      <c r="F3021" s="80" t="str">
        <v>PCS</v>
      </c>
      <c r="G3021" s="80" t="str">
        <v>OUTWARD</v>
      </c>
      <c r="H3021" s="96" t="str">
        <v>SHOP</v>
      </c>
    </row>
    <row r="3022" spans="1:8" x14ac:dyDescent="0.25">
      <c r="A3022" s="90">
        <v>45717</v>
      </c>
      <c r="B3022" s="91" t="str">
        <v>UN 1815</v>
      </c>
      <c r="C3022" s="92" t="str">
        <v>GEAR FORK 2ND &amp; 3RD BHOOMIPUTRA</v>
      </c>
      <c r="D3022" s="132">
        <v>1536</v>
      </c>
      <c r="E3022" s="92">
        <v>2</v>
      </c>
      <c r="F3022" s="92" t="str">
        <v>PCS</v>
      </c>
      <c r="G3022" s="92" t="str">
        <v>OUTWARD</v>
      </c>
      <c r="H3022" s="93" t="str">
        <v>SHOP</v>
      </c>
    </row>
    <row r="3023" spans="1:8" x14ac:dyDescent="0.25">
      <c r="A3023" s="94">
        <v>45717</v>
      </c>
      <c r="B3023" s="95">
        <v>4340441100</v>
      </c>
      <c r="C3023" s="80" t="str">
        <v>CL LEVER KIT ITL / HMT D/C PTO</v>
      </c>
      <c r="D3023" s="133">
        <v>1536</v>
      </c>
      <c r="E3023" s="80">
        <v>3</v>
      </c>
      <c r="F3023" s="80" t="str">
        <v>SET</v>
      </c>
      <c r="G3023" s="80" t="str">
        <v>OUTWARD</v>
      </c>
      <c r="H3023" s="96" t="str">
        <v>SHOP</v>
      </c>
    </row>
    <row r="3024" spans="1:8" x14ac:dyDescent="0.25">
      <c r="A3024" s="90">
        <v>45717</v>
      </c>
      <c r="B3024" s="91" t="str">
        <v>UN 217</v>
      </c>
      <c r="C3024" s="92" t="str">
        <v>POWER STG PIPE JOHN DEERE SMALL</v>
      </c>
      <c r="D3024" s="132">
        <v>1536</v>
      </c>
      <c r="E3024" s="92">
        <v>10</v>
      </c>
      <c r="F3024" s="92" t="str">
        <v>PCS</v>
      </c>
      <c r="G3024" s="92" t="str">
        <v>OUTWARD</v>
      </c>
      <c r="H3024" s="93" t="str">
        <v>SHOP</v>
      </c>
    </row>
    <row r="3025" spans="1:8" x14ac:dyDescent="0.25">
      <c r="A3025" s="94">
        <v>45717</v>
      </c>
      <c r="B3025" s="95" t="str">
        <v>UN 2077</v>
      </c>
      <c r="C3025" s="80" t="str">
        <v>CROWN &amp; PINION SET (BEND) 9/43 TEETH YUVRAJ</v>
      </c>
      <c r="D3025" s="133">
        <v>1536</v>
      </c>
      <c r="E3025" s="80">
        <v>1</v>
      </c>
      <c r="F3025" s="80" t="str">
        <v>PCS</v>
      </c>
      <c r="G3025" s="80" t="str">
        <v>OUTWARD</v>
      </c>
      <c r="H3025" s="96" t="str">
        <v>SHOP</v>
      </c>
    </row>
    <row r="3026" spans="1:8" x14ac:dyDescent="0.25">
      <c r="A3026" s="90">
        <v>45717</v>
      </c>
      <c r="B3026" s="91" t="str">
        <v>UN 1681</v>
      </c>
      <c r="C3026" s="92" t="str">
        <v>LATCH HOOD SET COMPLETE INTER DI</v>
      </c>
      <c r="D3026" s="132">
        <v>1536</v>
      </c>
      <c r="E3026" s="92">
        <v>20</v>
      </c>
      <c r="F3026" s="92" t="str">
        <v>SET</v>
      </c>
      <c r="G3026" s="92" t="str">
        <v>OUTWARD</v>
      </c>
      <c r="H3026" s="93" t="str">
        <v>SHOP</v>
      </c>
    </row>
    <row r="3027" spans="1:8" x14ac:dyDescent="0.25">
      <c r="A3027" s="94">
        <v>45717</v>
      </c>
      <c r="B3027" s="95" t="str">
        <v>UN 2403</v>
      </c>
      <c r="C3027" s="80" t="str">
        <v xml:space="preserve">MALE FEMALE COUPLING BOTH SIDE NUT SMALL BHOOMIPUTRA  </v>
      </c>
      <c r="D3027" s="133">
        <v>1536</v>
      </c>
      <c r="E3027" s="80">
        <v>36</v>
      </c>
      <c r="F3027" s="80" t="str">
        <v>PCS</v>
      </c>
      <c r="G3027" s="80" t="str">
        <v>OUTWARD</v>
      </c>
      <c r="H3027" s="96" t="str">
        <v>SHOP</v>
      </c>
    </row>
    <row r="3028" spans="1:8" x14ac:dyDescent="0.25">
      <c r="A3028" s="90">
        <v>45717</v>
      </c>
      <c r="B3028" s="91">
        <v>3280606100</v>
      </c>
      <c r="C3028" s="92" t="str">
        <v>CLUTCH PLATE FT 60/ESCORT 6SPRING 11"</v>
      </c>
      <c r="D3028" s="132">
        <v>1536</v>
      </c>
      <c r="E3028" s="92">
        <v>2</v>
      </c>
      <c r="F3028" s="92" t="str">
        <v>PCS</v>
      </c>
      <c r="G3028" s="92" t="str">
        <v>OUTWARD</v>
      </c>
      <c r="H3028" s="93" t="str">
        <v>SHOP</v>
      </c>
    </row>
    <row r="3029" spans="1:8" x14ac:dyDescent="0.25">
      <c r="A3029" s="94">
        <v>45717</v>
      </c>
      <c r="B3029" s="95">
        <v>3280503100</v>
      </c>
      <c r="C3029" s="80" t="str">
        <v>PTO PLATE SWRAJ SINGLE CLUTCH PUC-00</v>
      </c>
      <c r="D3029" s="133">
        <v>1536</v>
      </c>
      <c r="E3029" s="80">
        <v>2</v>
      </c>
      <c r="F3029" s="80" t="str">
        <v>PCS</v>
      </c>
      <c r="G3029" s="80" t="str">
        <v>OUTWARD</v>
      </c>
      <c r="H3029" s="96" t="str">
        <v>SHOP</v>
      </c>
    </row>
    <row r="3030" spans="1:8" x14ac:dyDescent="0.25">
      <c r="A3030" s="90">
        <v>45717</v>
      </c>
      <c r="B3030" s="91" t="str">
        <v>3280494100 / 3280859100</v>
      </c>
      <c r="C3030" s="92" t="str">
        <v>CLUTCH PLATE SWARAJ RIGID &amp; CUSHION</v>
      </c>
      <c r="D3030" s="132">
        <v>1536</v>
      </c>
      <c r="E3030" s="92">
        <v>1</v>
      </c>
      <c r="F3030" s="92" t="str">
        <v>PCS</v>
      </c>
      <c r="G3030" s="92" t="str">
        <v>OUTWARD</v>
      </c>
      <c r="H3030" s="93" t="str">
        <v>SHOP</v>
      </c>
    </row>
    <row r="3031" spans="1:8" x14ac:dyDescent="0.25">
      <c r="A3031" s="94">
        <v>45717</v>
      </c>
      <c r="B3031" s="95" t="str">
        <v>UN 1318</v>
      </c>
      <c r="C3031" s="80" t="str">
        <v>RADIATOR FAN (BLACK) MKM</v>
      </c>
      <c r="D3031" s="133">
        <v>1536</v>
      </c>
      <c r="E3031" s="80">
        <v>4</v>
      </c>
      <c r="F3031" s="80" t="str">
        <v>PCS</v>
      </c>
      <c r="G3031" s="80" t="str">
        <v>OUTWARD</v>
      </c>
      <c r="H3031" s="96" t="str">
        <v>SHOP</v>
      </c>
    </row>
    <row r="3032" spans="1:8" x14ac:dyDescent="0.25">
      <c r="A3032" s="90">
        <v>45717</v>
      </c>
      <c r="B3032" s="91" t="str">
        <v>601AD00009C</v>
      </c>
      <c r="C3032" s="92" t="str">
        <v>HYD PUMP ARJUN DOUBLE (F ELBOW) (18CC + 8CC)</v>
      </c>
      <c r="D3032" s="132">
        <v>1536</v>
      </c>
      <c r="E3032" s="92">
        <v>4</v>
      </c>
      <c r="F3032" s="92" t="str">
        <v>PCS</v>
      </c>
      <c r="G3032" s="92" t="str">
        <v>OUTWARD</v>
      </c>
      <c r="H3032" s="93" t="str">
        <v>SHOP</v>
      </c>
    </row>
    <row r="3033" spans="1:8" x14ac:dyDescent="0.25">
      <c r="A3033" s="94">
        <v>45717</v>
      </c>
      <c r="B3033" s="95" t="str">
        <v>UN 1814</v>
      </c>
      <c r="C3033" s="80" t="str">
        <v>GEAR FORK 1ST REV BHOOMIPUTRA</v>
      </c>
      <c r="D3033" s="133">
        <v>1536</v>
      </c>
      <c r="E3033" s="80">
        <v>2</v>
      </c>
      <c r="F3033" s="80" t="str">
        <v>PCS</v>
      </c>
      <c r="G3033" s="80" t="str">
        <v>OUTWARD</v>
      </c>
      <c r="H3033" s="96" t="str">
        <v>SHOP</v>
      </c>
    </row>
    <row r="3034" spans="1:8" x14ac:dyDescent="0.25">
      <c r="A3034" s="90">
        <v>45717</v>
      </c>
      <c r="B3034" s="91" t="str">
        <v>DS 679</v>
      </c>
      <c r="C3034" s="92" t="str">
        <v xml:space="preserve"> REAR AXLE SWARAJ 735 SMALL PLATE 17 T. 6211-6212</v>
      </c>
      <c r="D3034" s="132">
        <v>1536</v>
      </c>
      <c r="E3034" s="92">
        <v>1</v>
      </c>
      <c r="F3034" s="92" t="str">
        <v>PCS</v>
      </c>
      <c r="G3034" s="92" t="str">
        <v>OUTWARD</v>
      </c>
      <c r="H3034" s="93" t="str">
        <v>SHOP</v>
      </c>
    </row>
    <row r="3035" spans="1:8" x14ac:dyDescent="0.25">
      <c r="A3035" s="94">
        <v>45717</v>
      </c>
      <c r="B3035" s="95" t="str">
        <v>DS 678</v>
      </c>
      <c r="C3035" s="80" t="str">
        <v xml:space="preserve"> REAR AXLE SWARAJ 855 BIG PLATE 22 T. (12-12)</v>
      </c>
      <c r="D3035" s="133">
        <v>1536</v>
      </c>
      <c r="E3035" s="80">
        <v>2</v>
      </c>
      <c r="F3035" s="80" t="str">
        <v>PCS</v>
      </c>
      <c r="G3035" s="80" t="str">
        <v>OUTWARD</v>
      </c>
      <c r="H3035" s="96" t="str">
        <v>SHOP</v>
      </c>
    </row>
    <row r="3036" spans="1:8" x14ac:dyDescent="0.25">
      <c r="A3036" s="90">
        <v>45778</v>
      </c>
      <c r="B3036" s="91" t="str">
        <v>UN 10252</v>
      </c>
      <c r="C3036" s="92" t="str">
        <v>WATER PUMP ASSY MF 375 DOUBLE MOUTH</v>
      </c>
      <c r="D3036" s="132">
        <v>2823</v>
      </c>
      <c r="E3036" s="92">
        <v>166</v>
      </c>
      <c r="F3036" s="92" t="str">
        <v>PCS</v>
      </c>
      <c r="G3036" s="92" t="str">
        <v>INWARD</v>
      </c>
      <c r="H3036" s="93">
        <v>0</v>
      </c>
    </row>
    <row r="3037" spans="1:8" x14ac:dyDescent="0.25">
      <c r="A3037" s="94">
        <v>45778</v>
      </c>
      <c r="B3037" s="95" t="str">
        <v>UN 10251</v>
      </c>
      <c r="C3037" s="80" t="str">
        <v>WATER PUMP ASSY MF 285</v>
      </c>
      <c r="D3037" s="133">
        <v>2824</v>
      </c>
      <c r="E3037" s="80">
        <v>163</v>
      </c>
      <c r="F3037" s="80" t="str">
        <v>PCS</v>
      </c>
      <c r="G3037" s="80" t="str">
        <v>INWARD</v>
      </c>
      <c r="H3037" s="96">
        <v>0</v>
      </c>
    </row>
    <row r="3038" spans="1:8" x14ac:dyDescent="0.25">
      <c r="A3038" s="90">
        <v>45778</v>
      </c>
      <c r="B3038" s="91" t="str">
        <v>UN 2832</v>
      </c>
      <c r="C3038" s="92" t="str">
        <v xml:space="preserve">RADIATOR BOLT INTER  </v>
      </c>
      <c r="D3038" s="132">
        <v>2825</v>
      </c>
      <c r="E3038" s="92">
        <v>1200</v>
      </c>
      <c r="F3038" s="92" t="str">
        <v>PCS</v>
      </c>
      <c r="G3038" s="92" t="str">
        <v>INWARD</v>
      </c>
      <c r="H3038" s="93">
        <v>0</v>
      </c>
    </row>
    <row r="3039" spans="1:8" x14ac:dyDescent="0.25">
      <c r="A3039" s="94">
        <v>45778</v>
      </c>
      <c r="B3039" s="95" t="str">
        <v>GK 1472 A/UN 2783 A</v>
      </c>
      <c r="C3039" s="80" t="str">
        <v>BONNET BOLT 585 DI  ( 6 CUT)</v>
      </c>
      <c r="D3039" s="133">
        <v>2826</v>
      </c>
      <c r="E3039" s="80">
        <v>600</v>
      </c>
      <c r="F3039" s="80" t="str">
        <v>PCS</v>
      </c>
      <c r="G3039" s="80" t="str">
        <v>INWARD</v>
      </c>
      <c r="H3039" s="96">
        <v>0</v>
      </c>
    </row>
    <row r="3040" spans="1:8" x14ac:dyDescent="0.25">
      <c r="A3040" s="90">
        <v>45778</v>
      </c>
      <c r="B3040" s="91" t="str">
        <v>UN 2637 D</v>
      </c>
      <c r="C3040" s="92" t="str">
        <v>CHECK CHAIN ASSY. JOHN DEERE  O.E</v>
      </c>
      <c r="D3040" s="132">
        <v>2827</v>
      </c>
      <c r="E3040" s="92">
        <v>200</v>
      </c>
      <c r="F3040" s="92" t="str">
        <v>PCS</v>
      </c>
      <c r="G3040" s="92" t="str">
        <v>INWARD</v>
      </c>
      <c r="H3040" s="93">
        <v>0</v>
      </c>
    </row>
    <row r="3041" spans="1:8" x14ac:dyDescent="0.25">
      <c r="A3041" s="94">
        <v>45778</v>
      </c>
      <c r="B3041" s="95" t="str">
        <v>GK 1472 A/UN 2783 A</v>
      </c>
      <c r="C3041" s="80" t="str">
        <v>BONNET BOLT 585 DI  ( 6 CUT)</v>
      </c>
      <c r="D3041" s="133">
        <v>2828</v>
      </c>
      <c r="E3041" s="80">
        <v>250</v>
      </c>
      <c r="F3041" s="80" t="str">
        <v>PCS</v>
      </c>
      <c r="G3041" s="80" t="str">
        <v>INWARD</v>
      </c>
      <c r="H3041" s="96">
        <v>0</v>
      </c>
    </row>
    <row r="3042" spans="1:8" x14ac:dyDescent="0.25">
      <c r="A3042" s="90">
        <v>45778</v>
      </c>
      <c r="B3042" s="91" t="str">
        <v>GK 003/UN 3695</v>
      </c>
      <c r="C3042" s="92" t="str">
        <v>OIL BRAKE PLATE  MKM 6.5" 18 TEETH</v>
      </c>
      <c r="D3042" s="132">
        <v>2829</v>
      </c>
      <c r="E3042" s="92">
        <v>400</v>
      </c>
      <c r="F3042" s="92" t="str">
        <v>PCS</v>
      </c>
      <c r="G3042" s="92" t="str">
        <v>INWARD</v>
      </c>
      <c r="H3042" s="93">
        <v>0</v>
      </c>
    </row>
    <row r="3043" spans="1:8" x14ac:dyDescent="0.25">
      <c r="A3043" s="94">
        <v>45778</v>
      </c>
      <c r="B3043" s="95" t="str">
        <v>GK 001/UN 3694/GK 004</v>
      </c>
      <c r="C3043" s="80" t="str">
        <v>OIL BRAKE PLATE  SWARAJ 6.5" 14 TEETH</v>
      </c>
      <c r="D3043" s="133">
        <v>2830</v>
      </c>
      <c r="E3043" s="80">
        <v>320</v>
      </c>
      <c r="F3043" s="80" t="str">
        <v>PCS</v>
      </c>
      <c r="G3043" s="80" t="str">
        <v>INWARD</v>
      </c>
      <c r="H3043" s="96">
        <v>0</v>
      </c>
    </row>
    <row r="3044" spans="1:8" x14ac:dyDescent="0.25">
      <c r="A3044" s="90">
        <v>45778</v>
      </c>
      <c r="B3044" s="91" t="str">
        <v>GK 005</v>
      </c>
      <c r="C3044" s="92" t="str">
        <v>OIL BRAKE PLATE  EICHER 6.5" 10 TEETH</v>
      </c>
      <c r="D3044" s="132">
        <v>2831</v>
      </c>
      <c r="E3044" s="92">
        <v>120</v>
      </c>
      <c r="F3044" s="92" t="str">
        <v>PCS</v>
      </c>
      <c r="G3044" s="92" t="str">
        <v>INWARD</v>
      </c>
      <c r="H3044" s="93">
        <v>0</v>
      </c>
    </row>
    <row r="3045" spans="1:8" x14ac:dyDescent="0.25">
      <c r="A3045" s="94">
        <v>45778</v>
      </c>
      <c r="B3045" s="95" t="str">
        <v>GK 008/UN 3699</v>
      </c>
      <c r="C3045" s="80" t="str">
        <v>OIL BRAKE PLATE  NEW HOLLAND  6.5" 11 TEETH</v>
      </c>
      <c r="D3045" s="133">
        <v>2832</v>
      </c>
      <c r="E3045" s="80">
        <v>40</v>
      </c>
      <c r="F3045" s="80" t="str">
        <v>PCS</v>
      </c>
      <c r="G3045" s="80" t="str">
        <v>INWARD</v>
      </c>
      <c r="H3045" s="96">
        <v>0</v>
      </c>
    </row>
    <row r="3046" spans="1:8" x14ac:dyDescent="0.25">
      <c r="A3046" s="90">
        <v>45778</v>
      </c>
      <c r="B3046" s="91" t="str">
        <v>GK 002</v>
      </c>
      <c r="C3046" s="92" t="str">
        <v>OIL BRAKE PLATE  ARJUN 7" 18 TEETH</v>
      </c>
      <c r="D3046" s="132">
        <v>2833</v>
      </c>
      <c r="E3046" s="92">
        <v>510</v>
      </c>
      <c r="F3046" s="92" t="str">
        <v>PCS</v>
      </c>
      <c r="G3046" s="92" t="str">
        <v>INWARD</v>
      </c>
      <c r="H3046" s="93">
        <v>0</v>
      </c>
    </row>
    <row r="3047" spans="1:8" x14ac:dyDescent="0.25">
      <c r="A3047" s="94">
        <v>45778</v>
      </c>
      <c r="B3047" s="95">
        <v>3280893100</v>
      </c>
      <c r="C3047" s="80" t="str">
        <v>CLUTCH PLATE FARMTRAC 5 FAN 11"</v>
      </c>
      <c r="D3047" s="133">
        <v>2834</v>
      </c>
      <c r="E3047" s="80">
        <v>12</v>
      </c>
      <c r="F3047" s="80" t="str">
        <v>PCS</v>
      </c>
      <c r="G3047" s="80" t="str">
        <v>INWARD</v>
      </c>
      <c r="H3047" s="96">
        <v>0</v>
      </c>
    </row>
    <row r="3048" spans="1:8" x14ac:dyDescent="0.25">
      <c r="A3048" s="90">
        <v>45778</v>
      </c>
      <c r="B3048" s="91" t="str">
        <v>UN 1979 A</v>
      </c>
      <c r="C3048" s="92" t="str">
        <v>BREAK BALL (1") MASSEY/SONALIKA</v>
      </c>
      <c r="D3048" s="132">
        <v>2835</v>
      </c>
      <c r="E3048" s="92">
        <v>1371</v>
      </c>
      <c r="F3048" s="92" t="str">
        <v>PCS</v>
      </c>
      <c r="G3048" s="92" t="str">
        <v>INWARD</v>
      </c>
      <c r="H3048" s="93">
        <v>0</v>
      </c>
    </row>
    <row r="3049" spans="1:8" x14ac:dyDescent="0.25">
      <c r="A3049" s="94">
        <v>45778</v>
      </c>
      <c r="B3049" s="95" t="str">
        <v>UN 1979</v>
      </c>
      <c r="C3049" s="80" t="str">
        <v>BREAKE BALL INTER</v>
      </c>
      <c r="D3049" s="133">
        <v>2836</v>
      </c>
      <c r="E3049" s="80">
        <v>3298</v>
      </c>
      <c r="F3049" s="80" t="str">
        <v>PCS</v>
      </c>
      <c r="G3049" s="80" t="str">
        <v>INWARD</v>
      </c>
      <c r="H3049" s="96">
        <v>0</v>
      </c>
    </row>
    <row r="3050" spans="1:8" x14ac:dyDescent="0.25">
      <c r="A3050" s="90">
        <v>45779</v>
      </c>
      <c r="B3050" s="91">
        <v>3280893100</v>
      </c>
      <c r="C3050" s="92" t="str">
        <v>CLUTCH PLATE FARMTRAC 5 FAN 11"</v>
      </c>
      <c r="D3050" s="132" t="str">
        <v>1848, 1849, 1850</v>
      </c>
      <c r="E3050" s="92">
        <v>4</v>
      </c>
      <c r="F3050" s="92" t="str">
        <v>PCS</v>
      </c>
      <c r="G3050" s="92" t="str">
        <v>OUTWARD</v>
      </c>
      <c r="H3050" s="93" t="str">
        <v>SHOP</v>
      </c>
    </row>
    <row r="3051" spans="1:8" x14ac:dyDescent="0.25">
      <c r="A3051" s="94">
        <v>45779</v>
      </c>
      <c r="B3051" s="95" t="str">
        <v>3280494100 / 3280859100</v>
      </c>
      <c r="C3051" s="80" t="str">
        <v>CLUTCH PLATE SWARAJ RIGID &amp; CUSHION</v>
      </c>
      <c r="D3051" s="133" t="str">
        <v>1848, 1849, 1850</v>
      </c>
      <c r="E3051" s="80">
        <v>4</v>
      </c>
      <c r="F3051" s="80" t="str">
        <v>PCS</v>
      </c>
      <c r="G3051" s="80" t="str">
        <v>OUTWARD</v>
      </c>
      <c r="H3051" s="96" t="str">
        <v>SHOP</v>
      </c>
    </row>
    <row r="3052" spans="1:8" x14ac:dyDescent="0.25">
      <c r="A3052" s="90">
        <v>45779</v>
      </c>
      <c r="B3052" s="91" t="str">
        <v>UN 2599</v>
      </c>
      <c r="C3052" s="92" t="str">
        <v xml:space="preserve">LEVELLING ASSY NST  </v>
      </c>
      <c r="D3052" s="132" t="str">
        <v>1848, 1849, 1850</v>
      </c>
      <c r="E3052" s="92">
        <v>4</v>
      </c>
      <c r="F3052" s="92" t="str">
        <v>PCS</v>
      </c>
      <c r="G3052" s="92" t="str">
        <v>OUTWARD</v>
      </c>
      <c r="H3052" s="93" t="str">
        <v>SHOP</v>
      </c>
    </row>
    <row r="3053" spans="1:8" x14ac:dyDescent="0.25">
      <c r="A3053" s="94">
        <v>45779</v>
      </c>
      <c r="B3053" s="95" t="str">
        <v>UN 2653</v>
      </c>
      <c r="C3053" s="80" t="str">
        <v xml:space="preserve">FIX LIFT ROD YUVRAJ  </v>
      </c>
      <c r="D3053" s="133" t="str">
        <v>1848, 1849, 1850</v>
      </c>
      <c r="E3053" s="80">
        <v>2</v>
      </c>
      <c r="F3053" s="80" t="str">
        <v>PCS</v>
      </c>
      <c r="G3053" s="80" t="str">
        <v>OUTWARD</v>
      </c>
      <c r="H3053" s="96" t="str">
        <v>SHOP</v>
      </c>
    </row>
    <row r="3054" spans="1:8" x14ac:dyDescent="0.25">
      <c r="A3054" s="90">
        <v>45779</v>
      </c>
      <c r="B3054" s="91" t="str">
        <v>UN 2654</v>
      </c>
      <c r="C3054" s="92" t="str">
        <v xml:space="preserve">LEVELLING ASSY. YUVRAJ  </v>
      </c>
      <c r="D3054" s="132" t="str">
        <v>1848, 1849, 1850</v>
      </c>
      <c r="E3054" s="92">
        <v>2</v>
      </c>
      <c r="F3054" s="92" t="str">
        <v>PCS</v>
      </c>
      <c r="G3054" s="92" t="str">
        <v>OUTWARD</v>
      </c>
      <c r="H3054" s="93" t="str">
        <v>SHOP</v>
      </c>
    </row>
    <row r="3055" spans="1:8" x14ac:dyDescent="0.25">
      <c r="A3055" s="94">
        <v>45779</v>
      </c>
      <c r="B3055" s="95" t="str">
        <v>GK 903/UN 1413</v>
      </c>
      <c r="C3055" s="80" t="str">
        <v>FRONT WHEEL HUB MAHINDRA NST 25877-1988</v>
      </c>
      <c r="D3055" s="133" t="str">
        <v>1848, 1849, 1850</v>
      </c>
      <c r="E3055" s="80">
        <v>2</v>
      </c>
      <c r="F3055" s="80" t="str">
        <v>PCS</v>
      </c>
      <c r="G3055" s="80" t="str">
        <v>OUTWARD</v>
      </c>
      <c r="H3055" s="96" t="str">
        <v>SHOP</v>
      </c>
    </row>
    <row r="3056" spans="1:8" x14ac:dyDescent="0.25">
      <c r="A3056" s="90">
        <v>45779</v>
      </c>
      <c r="B3056" s="91" t="str">
        <v>UN 1414/GK 904</v>
      </c>
      <c r="C3056" s="92" t="str">
        <v>FRONT WHEEL HUB MAHINDRA NST STAR TYPE 25877-1988</v>
      </c>
      <c r="D3056" s="132" t="str">
        <v>1848, 1849, 1850</v>
      </c>
      <c r="E3056" s="92">
        <v>1</v>
      </c>
      <c r="F3056" s="92" t="str">
        <v>PCS</v>
      </c>
      <c r="G3056" s="92" t="str">
        <v>OUTWARD</v>
      </c>
      <c r="H3056" s="93" t="str">
        <v>SHOP</v>
      </c>
    </row>
    <row r="3057" spans="1:8" x14ac:dyDescent="0.25">
      <c r="A3057" s="94">
        <v>45779</v>
      </c>
      <c r="B3057" s="95" t="str">
        <v>UN 1361</v>
      </c>
      <c r="C3057" s="80" t="str">
        <v>DIESEL TANK TEA (WITH FILTER) NST</v>
      </c>
      <c r="D3057" s="133" t="str">
        <v>1848, 1849, 1850</v>
      </c>
      <c r="E3057" s="80">
        <v>40</v>
      </c>
      <c r="F3057" s="80" t="str">
        <v>PCS</v>
      </c>
      <c r="G3057" s="80" t="str">
        <v>OUTWARD</v>
      </c>
      <c r="H3057" s="96" t="str">
        <v>SHOP</v>
      </c>
    </row>
    <row r="3058" spans="1:8" x14ac:dyDescent="0.25">
      <c r="A3058" s="90">
        <v>45779</v>
      </c>
      <c r="B3058" s="91" t="str">
        <v>GK 1181 / UN 1287</v>
      </c>
      <c r="C3058" s="92" t="str">
        <v>FLY WHEEL RING INTER DI 110 TEETH</v>
      </c>
      <c r="D3058" s="132" t="str">
        <v>1848, 1849, 1850</v>
      </c>
      <c r="E3058" s="92">
        <v>6</v>
      </c>
      <c r="F3058" s="92" t="str">
        <v>PCS</v>
      </c>
      <c r="G3058" s="92" t="str">
        <v>OUTWARD</v>
      </c>
      <c r="H3058" s="93" t="str">
        <v>SHOP</v>
      </c>
    </row>
    <row r="3059" spans="1:8" x14ac:dyDescent="0.25">
      <c r="A3059" s="94">
        <v>45779</v>
      </c>
      <c r="B3059" s="95" t="str">
        <v>UN 1971/GK 228</v>
      </c>
      <c r="C3059" s="80" t="str">
        <v>BRAKE DISC PLATE YUVRAJ</v>
      </c>
      <c r="D3059" s="133" t="str">
        <v>1848, 1849, 1850</v>
      </c>
      <c r="E3059" s="80">
        <v>14</v>
      </c>
      <c r="F3059" s="80" t="str">
        <v>PCS</v>
      </c>
      <c r="G3059" s="80" t="str">
        <v>OUTWARD</v>
      </c>
      <c r="H3059" s="96" t="str">
        <v>SHOP</v>
      </c>
    </row>
    <row r="3060" spans="1:8" x14ac:dyDescent="0.25">
      <c r="A3060" s="90">
        <v>45779</v>
      </c>
      <c r="B3060" s="91" t="str">
        <v>UN 3427</v>
      </c>
      <c r="C3060" s="92" t="str">
        <v xml:space="preserve">COOLANT BOTTLE MKM  </v>
      </c>
      <c r="D3060" s="132" t="str">
        <v>1848, 1849, 1850</v>
      </c>
      <c r="E3060" s="92">
        <v>7</v>
      </c>
      <c r="F3060" s="92" t="str">
        <v>PCS</v>
      </c>
      <c r="G3060" s="92" t="str">
        <v>OUTWARD</v>
      </c>
      <c r="H3060" s="93" t="str">
        <v>SHOP</v>
      </c>
    </row>
    <row r="3061" spans="1:8" x14ac:dyDescent="0.25">
      <c r="A3061" s="94">
        <v>45779</v>
      </c>
      <c r="B3061" s="95" t="str">
        <v>UN 3584</v>
      </c>
      <c r="C3061" s="80" t="str">
        <v xml:space="preserve">6003187B91 PIPE FEED PUMP TO FILTER INTER DI  </v>
      </c>
      <c r="D3061" s="133" t="str">
        <v>1848, 1849, 1850</v>
      </c>
      <c r="E3061" s="80">
        <v>30</v>
      </c>
      <c r="F3061" s="80" t="str">
        <v>PCS</v>
      </c>
      <c r="G3061" s="80" t="str">
        <v>OUTWARD</v>
      </c>
      <c r="H3061" s="96" t="str">
        <v>SHOP</v>
      </c>
    </row>
    <row r="3062" spans="1:8" x14ac:dyDescent="0.25">
      <c r="A3062" s="90">
        <v>45779</v>
      </c>
      <c r="B3062" s="91" t="str">
        <v>UN 3585</v>
      </c>
      <c r="C3062" s="92" t="str">
        <v xml:space="preserve">6003188B92 PIPE FILTER TO FIP INTER DI  </v>
      </c>
      <c r="D3062" s="132" t="str">
        <v>1848, 1849, 1850</v>
      </c>
      <c r="E3062" s="92">
        <v>30</v>
      </c>
      <c r="F3062" s="92" t="str">
        <v>PCS</v>
      </c>
      <c r="G3062" s="92" t="str">
        <v>OUTWARD</v>
      </c>
      <c r="H3062" s="93" t="str">
        <v>SHOP</v>
      </c>
    </row>
    <row r="3063" spans="1:8" x14ac:dyDescent="0.25">
      <c r="A3063" s="94">
        <v>45779</v>
      </c>
      <c r="B3063" s="95">
        <v>3310308100</v>
      </c>
      <c r="C3063" s="80" t="str">
        <v>C P SWARAJ 12.25" 8TEETH , 8 SPRING</v>
      </c>
      <c r="D3063" s="133" t="str">
        <v>1848, 1849, 1850</v>
      </c>
      <c r="E3063" s="80">
        <v>2</v>
      </c>
      <c r="F3063" s="80" t="str">
        <v>PCS</v>
      </c>
      <c r="G3063" s="80" t="str">
        <v>OUTWARD</v>
      </c>
      <c r="H3063" s="96" t="str">
        <v>SHOP</v>
      </c>
    </row>
    <row r="3064" spans="1:8" x14ac:dyDescent="0.25">
      <c r="A3064" s="90">
        <v>45779</v>
      </c>
      <c r="B3064" s="91" t="str">
        <v>GK 977/UN 1374</v>
      </c>
      <c r="C3064" s="92" t="str">
        <v>CENTER PIN MAHINDRA NST (PATTI TYPE)</v>
      </c>
      <c r="D3064" s="132" t="str">
        <v>1848, 1849, 1850</v>
      </c>
      <c r="E3064" s="92">
        <v>10</v>
      </c>
      <c r="F3064" s="92" t="str">
        <v>PCS</v>
      </c>
      <c r="G3064" s="92" t="str">
        <v>OUTWARD</v>
      </c>
      <c r="H3064" s="93" t="str">
        <v>SHOP</v>
      </c>
    </row>
    <row r="3065" spans="1:8" x14ac:dyDescent="0.25">
      <c r="A3065" s="94">
        <v>45779</v>
      </c>
      <c r="B3065" s="95" t="str">
        <v>UN 1800</v>
      </c>
      <c r="C3065" s="80" t="str">
        <v>GEAR PATTI EXTRA THICK INTER DI</v>
      </c>
      <c r="D3065" s="133" t="str">
        <v>1848, 1849, 1850</v>
      </c>
      <c r="E3065" s="80">
        <v>50</v>
      </c>
      <c r="F3065" s="80" t="str">
        <v>PCS</v>
      </c>
      <c r="G3065" s="80" t="str">
        <v>OUTWARD</v>
      </c>
      <c r="H3065" s="96" t="str">
        <v>SHOP</v>
      </c>
    </row>
    <row r="3066" spans="1:8" x14ac:dyDescent="0.25">
      <c r="A3066" s="90">
        <v>45779</v>
      </c>
      <c r="B3066" s="91" t="str">
        <v>R983067915</v>
      </c>
      <c r="C3066" s="92" t="str">
        <v>HYD. PUMP SONALIKA RX 16CC</v>
      </c>
      <c r="D3066" s="132" t="str">
        <v>1848, 1849, 1850</v>
      </c>
      <c r="E3066" s="92">
        <v>8</v>
      </c>
      <c r="F3066" s="92" t="str">
        <v>PCS</v>
      </c>
      <c r="G3066" s="92" t="str">
        <v>OUTWARD</v>
      </c>
      <c r="H3066" s="93" t="str">
        <v>SHOP</v>
      </c>
    </row>
    <row r="3067" spans="1:8" x14ac:dyDescent="0.25">
      <c r="A3067" s="94">
        <v>45779</v>
      </c>
      <c r="B3067" s="95" t="str">
        <v>R983032376</v>
      </c>
      <c r="C3067" s="80" t="str">
        <v>HYD. PUMP SONALIKA 12CC</v>
      </c>
      <c r="D3067" s="133" t="str">
        <v>1848, 1849, 1850</v>
      </c>
      <c r="E3067" s="80">
        <v>8</v>
      </c>
      <c r="F3067" s="80" t="str">
        <v>PCS</v>
      </c>
      <c r="G3067" s="80" t="str">
        <v>OUTWARD</v>
      </c>
      <c r="H3067" s="96" t="str">
        <v>SHOP</v>
      </c>
    </row>
    <row r="3068" spans="1:8" x14ac:dyDescent="0.25">
      <c r="A3068" s="90">
        <v>45779</v>
      </c>
      <c r="B3068" s="91" t="str">
        <v>1P 4060 4027 CTOOOY</v>
      </c>
      <c r="C3068" s="92" t="str">
        <v>HYD PUMP NOVO ARJUN Y MANIFOLD</v>
      </c>
      <c r="D3068" s="132" t="str">
        <v>1848, 1849, 1850</v>
      </c>
      <c r="E3068" s="92">
        <v>2</v>
      </c>
      <c r="F3068" s="92" t="str">
        <v>PCS</v>
      </c>
      <c r="G3068" s="92" t="str">
        <v>OUTWARD</v>
      </c>
      <c r="H3068" s="93" t="str">
        <v>SHOP</v>
      </c>
    </row>
    <row r="3069" spans="1:8" x14ac:dyDescent="0.25">
      <c r="A3069" s="94">
        <v>45779</v>
      </c>
      <c r="B3069" s="95" t="str">
        <v>UN 1318</v>
      </c>
      <c r="C3069" s="80" t="str">
        <v>RADIATOR FAN (BLACK) MKM</v>
      </c>
      <c r="D3069" s="133" t="str">
        <v>1848, 1849, 1850</v>
      </c>
      <c r="E3069" s="80">
        <v>4</v>
      </c>
      <c r="F3069" s="80" t="str">
        <v>PCS</v>
      </c>
      <c r="G3069" s="80" t="str">
        <v>OUTWARD</v>
      </c>
      <c r="H3069" s="96" t="str">
        <v>SHOP</v>
      </c>
    </row>
    <row r="3070" spans="1:8" x14ac:dyDescent="0.25">
      <c r="A3070" s="90">
        <v>45779</v>
      </c>
      <c r="B3070" s="91" t="str">
        <v>UN 1335</v>
      </c>
      <c r="C3070" s="92" t="str">
        <v>RADIATOR CAP O.E BIG INTER DI</v>
      </c>
      <c r="D3070" s="132" t="str">
        <v>1848, 1849, 1850</v>
      </c>
      <c r="E3070" s="92">
        <v>10</v>
      </c>
      <c r="F3070" s="92" t="str">
        <v>PCS</v>
      </c>
      <c r="G3070" s="92" t="str">
        <v>OUTWARD</v>
      </c>
      <c r="H3070" s="93" t="str">
        <v>SHOP</v>
      </c>
    </row>
    <row r="3071" spans="1:8" x14ac:dyDescent="0.25">
      <c r="A3071" s="94">
        <v>45779</v>
      </c>
      <c r="B3071" s="95">
        <v>1280359100</v>
      </c>
      <c r="C3071" s="80" t="str">
        <v>P.P ASSY MAHINDRA D/F</v>
      </c>
      <c r="D3071" s="133" t="str">
        <v>1848, 1849, 1850</v>
      </c>
      <c r="E3071" s="80">
        <v>1</v>
      </c>
      <c r="F3071" s="80" t="str">
        <v>SET</v>
      </c>
      <c r="G3071" s="80" t="str">
        <v>OUTWARD</v>
      </c>
      <c r="H3071" s="96" t="str">
        <v>SHOP</v>
      </c>
    </row>
    <row r="3072" spans="1:8" x14ac:dyDescent="0.25">
      <c r="A3072" s="90">
        <v>45779</v>
      </c>
      <c r="B3072" s="91" t="str">
        <v>1P 4040 4027 CTMMTO</v>
      </c>
      <c r="C3072" s="92" t="str">
        <v>HYD. PUMP MM ARJUN W/O Y MF</v>
      </c>
      <c r="D3072" s="132" t="str">
        <v>1848, 1849, 1850</v>
      </c>
      <c r="E3072" s="92">
        <v>1</v>
      </c>
      <c r="F3072" s="92" t="str">
        <v>PCS</v>
      </c>
      <c r="G3072" s="92" t="str">
        <v>OUTWARD</v>
      </c>
      <c r="H3072" s="93" t="str">
        <v>SHOP</v>
      </c>
    </row>
    <row r="3073" spans="1:8" x14ac:dyDescent="0.25">
      <c r="A3073" s="94">
        <v>45779</v>
      </c>
      <c r="B3073" s="95" t="str">
        <v>UN 2845</v>
      </c>
      <c r="C3073" s="80" t="str">
        <v xml:space="preserve">STAY ROD BOLT BIG INTER  </v>
      </c>
      <c r="D3073" s="133" t="str">
        <v>1848, 1849, 1850</v>
      </c>
      <c r="E3073" s="80">
        <v>48</v>
      </c>
      <c r="F3073" s="80" t="str">
        <v>PCS</v>
      </c>
      <c r="G3073" s="80" t="str">
        <v>OUTWARD</v>
      </c>
      <c r="H3073" s="96" t="str">
        <v>SHOP</v>
      </c>
    </row>
    <row r="3074" spans="1:8" x14ac:dyDescent="0.25">
      <c r="A3074" s="90">
        <v>45779</v>
      </c>
      <c r="B3074" s="91" t="str">
        <v>GK 1472 A/UN 2783 A</v>
      </c>
      <c r="C3074" s="92" t="str">
        <v>BONNET BOLT INTER DI (6 CUT)</v>
      </c>
      <c r="D3074" s="132" t="str">
        <v>1848, 1849, 1850</v>
      </c>
      <c r="E3074" s="92">
        <v>60</v>
      </c>
      <c r="F3074" s="92" t="str">
        <v>PCS</v>
      </c>
      <c r="G3074" s="92" t="str">
        <v>OUTWARD</v>
      </c>
      <c r="H3074" s="93" t="str">
        <v>SHOP</v>
      </c>
    </row>
    <row r="3075" spans="1:8" x14ac:dyDescent="0.25">
      <c r="A3075" s="94">
        <v>45779</v>
      </c>
      <c r="B3075" s="95" t="str">
        <v>GK 1073 A/UN 1426 A</v>
      </c>
      <c r="C3075" s="80" t="str">
        <v>FRONT STUB AXLE RH NST</v>
      </c>
      <c r="D3075" s="133" t="str">
        <v>1848, 1849, 1850</v>
      </c>
      <c r="E3075" s="80">
        <v>4</v>
      </c>
      <c r="F3075" s="80" t="str">
        <v>PCS</v>
      </c>
      <c r="G3075" s="80" t="str">
        <v>OUTWARD</v>
      </c>
      <c r="H3075" s="96" t="str">
        <v>SHOP</v>
      </c>
    </row>
    <row r="3076" spans="1:8" x14ac:dyDescent="0.25">
      <c r="A3076" s="90">
        <v>45779</v>
      </c>
      <c r="B3076" s="91" t="str">
        <v>UN 2644 A</v>
      </c>
      <c r="C3076" s="92" t="str">
        <v xml:space="preserve">CHECK CHAIN PIN BIG (O.E.) NST  </v>
      </c>
      <c r="D3076" s="132" t="str">
        <v>1848, 1849, 1850</v>
      </c>
      <c r="E3076" s="92">
        <v>20</v>
      </c>
      <c r="F3076" s="92" t="str">
        <v>PCS</v>
      </c>
      <c r="G3076" s="92" t="str">
        <v>OUTWARD</v>
      </c>
      <c r="H3076" s="93" t="str">
        <v>SHOP</v>
      </c>
    </row>
    <row r="3077" spans="1:8" x14ac:dyDescent="0.25">
      <c r="A3077" s="94">
        <v>45779</v>
      </c>
      <c r="B3077" s="95" t="str">
        <v>UN 2645 A</v>
      </c>
      <c r="C3077" s="80" t="str">
        <v xml:space="preserve">CHECK CHAIN PIN SMALL (O.E.) NST  </v>
      </c>
      <c r="D3077" s="133" t="str">
        <v>1848, 1849, 1850</v>
      </c>
      <c r="E3077" s="80">
        <v>10</v>
      </c>
      <c r="F3077" s="80" t="str">
        <v>PCS</v>
      </c>
      <c r="G3077" s="80" t="str">
        <v>OUTWARD</v>
      </c>
      <c r="H3077" s="96" t="str">
        <v>SHOP</v>
      </c>
    </row>
    <row r="3078" spans="1:8" x14ac:dyDescent="0.25">
      <c r="A3078" s="90">
        <v>45779</v>
      </c>
      <c r="B3078" s="91" t="str">
        <v>R11054</v>
      </c>
      <c r="C3078" s="92" t="str">
        <v>CLUTCH PLATE MM434/444 11" ASBESTOS</v>
      </c>
      <c r="D3078" s="132" t="str">
        <v>1848, 1849, 1850</v>
      </c>
      <c r="E3078" s="92">
        <v>2</v>
      </c>
      <c r="F3078" s="92" t="str">
        <v>PCS</v>
      </c>
      <c r="G3078" s="92" t="str">
        <v>OUTWARD</v>
      </c>
      <c r="H3078" s="93" t="str">
        <v>SHOP</v>
      </c>
    </row>
    <row r="3079" spans="1:8" x14ac:dyDescent="0.25">
      <c r="A3079" s="94">
        <v>45779</v>
      </c>
      <c r="B3079" s="95" t="str">
        <v>R11059</v>
      </c>
      <c r="C3079" s="80" t="str">
        <v>CLUTCH P. SK/SWARAJ 11" RIGID ASBESTOS</v>
      </c>
      <c r="D3079" s="133" t="str">
        <v>1848, 1849, 1850</v>
      </c>
      <c r="E3079" s="80">
        <v>2</v>
      </c>
      <c r="F3079" s="80" t="str">
        <v>PCS</v>
      </c>
      <c r="G3079" s="80" t="str">
        <v>OUTWARD</v>
      </c>
      <c r="H3079" s="96" t="str">
        <v>SHOP</v>
      </c>
    </row>
    <row r="3080" spans="1:8" x14ac:dyDescent="0.25">
      <c r="A3080" s="90">
        <v>45779</v>
      </c>
      <c r="B3080" s="91" t="str">
        <v>R1100555</v>
      </c>
      <c r="C3080" s="92" t="str">
        <v>P.P ASSY SARPANCH D/F TYPE</v>
      </c>
      <c r="D3080" s="132" t="str">
        <v>1848, 1849, 1850</v>
      </c>
      <c r="E3080" s="92">
        <v>3</v>
      </c>
      <c r="F3080" s="92" t="str">
        <v>SET</v>
      </c>
      <c r="G3080" s="92" t="str">
        <v>OUTWARD</v>
      </c>
      <c r="H3080" s="93" t="str">
        <v>SHOP</v>
      </c>
    </row>
    <row r="3081" spans="1:8" x14ac:dyDescent="0.25">
      <c r="A3081" s="94">
        <v>45779</v>
      </c>
      <c r="B3081" s="95">
        <v>4340442100</v>
      </c>
      <c r="C3081" s="80" t="str">
        <v>CLUTCH KIT J.D. MAIN</v>
      </c>
      <c r="D3081" s="133" t="str">
        <v>1848, 1849, 1850</v>
      </c>
      <c r="E3081" s="80">
        <v>2</v>
      </c>
      <c r="F3081" s="80" t="str">
        <v>SET</v>
      </c>
      <c r="G3081" s="80" t="str">
        <v>OUTWARD</v>
      </c>
      <c r="H3081" s="96" t="str">
        <v>SHOP</v>
      </c>
    </row>
    <row r="3082" spans="1:8" x14ac:dyDescent="0.25">
      <c r="A3082" s="90">
        <v>45779</v>
      </c>
      <c r="B3082" s="91">
        <v>4340444100</v>
      </c>
      <c r="C3082" s="92" t="str">
        <v>CLUTCH KIT J.D PTO</v>
      </c>
      <c r="D3082" s="132" t="str">
        <v>1848, 1849, 1850</v>
      </c>
      <c r="E3082" s="92">
        <v>2</v>
      </c>
      <c r="F3082" s="92" t="str">
        <v>SET</v>
      </c>
      <c r="G3082" s="92" t="str">
        <v>OUTWARD</v>
      </c>
      <c r="H3082" s="93" t="str">
        <v>SHOP</v>
      </c>
    </row>
    <row r="3083" spans="1:8" x14ac:dyDescent="0.25">
      <c r="A3083" s="94">
        <v>45779</v>
      </c>
      <c r="B3083" s="95" t="str">
        <v>1P 4040 4027 CTMMTO</v>
      </c>
      <c r="C3083" s="80" t="str">
        <v>HYD. PUMP MM ARJUN W/O Y MF</v>
      </c>
      <c r="D3083" s="133" t="str">
        <v>1848, 1849, 1850</v>
      </c>
      <c r="E3083" s="80">
        <v>1</v>
      </c>
      <c r="F3083" s="80" t="str">
        <v>PCS</v>
      </c>
      <c r="G3083" s="80" t="str">
        <v>OUTWARD</v>
      </c>
      <c r="H3083" s="96" t="str">
        <v>SHOP</v>
      </c>
    </row>
    <row r="3084" spans="1:8" x14ac:dyDescent="0.25">
      <c r="A3084" s="90">
        <v>45779</v>
      </c>
      <c r="B3084" s="91">
        <v>4330349100</v>
      </c>
      <c r="C3084" s="92" t="str">
        <v>CLUTCH LEVER KIT D/C BUSH TYPE SK</v>
      </c>
      <c r="D3084" s="132" t="str">
        <v>1848, 1849, 1850</v>
      </c>
      <c r="E3084" s="92">
        <v>3</v>
      </c>
      <c r="F3084" s="92" t="str">
        <v>SET</v>
      </c>
      <c r="G3084" s="92" t="str">
        <v>OUTWARD</v>
      </c>
      <c r="H3084" s="93" t="str">
        <v>SHOP</v>
      </c>
    </row>
    <row r="3085" spans="1:8" x14ac:dyDescent="0.25">
      <c r="A3085" s="94">
        <v>45779</v>
      </c>
      <c r="B3085" s="95">
        <v>4330342100</v>
      </c>
      <c r="C3085" s="80" t="str">
        <v>CLUTCH KIT NOVO PTO</v>
      </c>
      <c r="D3085" s="133" t="str">
        <v>1848, 1849, 1850</v>
      </c>
      <c r="E3085" s="80">
        <v>2</v>
      </c>
      <c r="F3085" s="80" t="str">
        <v>SET</v>
      </c>
      <c r="G3085" s="80" t="str">
        <v>OUTWARD</v>
      </c>
      <c r="H3085" s="96" t="str">
        <v>SHOP</v>
      </c>
    </row>
    <row r="3086" spans="1:8" x14ac:dyDescent="0.25">
      <c r="A3086" s="90">
        <v>45779</v>
      </c>
      <c r="B3086" s="91">
        <v>4330339100</v>
      </c>
      <c r="C3086" s="92" t="str">
        <v>CLUTCH KIT ARJUN MAIN</v>
      </c>
      <c r="D3086" s="132" t="str">
        <v>1848, 1849, 1850</v>
      </c>
      <c r="E3086" s="92">
        <v>2</v>
      </c>
      <c r="F3086" s="92" t="str">
        <v>SET</v>
      </c>
      <c r="G3086" s="92" t="str">
        <v>OUTWARD</v>
      </c>
      <c r="H3086" s="93" t="str">
        <v>SHOP</v>
      </c>
    </row>
    <row r="3087" spans="1:8" x14ac:dyDescent="0.25">
      <c r="A3087" s="94">
        <v>45779</v>
      </c>
      <c r="B3087" s="95" t="str">
        <v>UN 2450</v>
      </c>
      <c r="C3087" s="80" t="str">
        <v xml:space="preserve">POSITION CONTROL TUBE SINGLE CAN INTER DI  </v>
      </c>
      <c r="D3087" s="133" t="str">
        <v>1848, 1849, 1850</v>
      </c>
      <c r="E3087" s="80">
        <v>10</v>
      </c>
      <c r="F3087" s="80" t="str">
        <v>PCS</v>
      </c>
      <c r="G3087" s="80" t="str">
        <v>OUTWARD</v>
      </c>
      <c r="H3087" s="96" t="str">
        <v>SHOP</v>
      </c>
    </row>
    <row r="3088" spans="1:8" x14ac:dyDescent="0.25">
      <c r="A3088" s="90">
        <v>45779</v>
      </c>
      <c r="B3088" s="91" t="str">
        <v>UN 2450 B</v>
      </c>
      <c r="C3088" s="92" t="str">
        <v xml:space="preserve">POSITION CONTROL TUBE YUVO  </v>
      </c>
      <c r="D3088" s="132" t="str">
        <v>1848, 1849, 1850</v>
      </c>
      <c r="E3088" s="92">
        <v>6</v>
      </c>
      <c r="F3088" s="92" t="str">
        <v>PCS</v>
      </c>
      <c r="G3088" s="92" t="str">
        <v>OUTWARD</v>
      </c>
      <c r="H3088" s="93" t="str">
        <v>SHOP</v>
      </c>
    </row>
    <row r="3089" spans="1:8" x14ac:dyDescent="0.25">
      <c r="A3089" s="94">
        <v>45778</v>
      </c>
      <c r="B3089" s="95" t="str">
        <v>UN 1151</v>
      </c>
      <c r="C3089" s="80" t="str">
        <v>PRE CLEANER ASSEMBLY PVC B/P</v>
      </c>
      <c r="D3089" s="133">
        <v>1847</v>
      </c>
      <c r="E3089" s="80">
        <v>2</v>
      </c>
      <c r="F3089" s="80" t="str">
        <v>PCS</v>
      </c>
      <c r="G3089" s="80" t="str">
        <v>OUTWARD</v>
      </c>
      <c r="H3089" s="96" t="str">
        <v>SUMIT</v>
      </c>
    </row>
    <row r="3090" spans="1:8" x14ac:dyDescent="0.25">
      <c r="A3090" s="90">
        <v>45778</v>
      </c>
      <c r="B3090" s="91" t="str">
        <v>UN 1166</v>
      </c>
      <c r="C3090" s="92" t="str">
        <v>PRE CLEANER ASSY YUVRAJ</v>
      </c>
      <c r="D3090" s="132">
        <v>1847</v>
      </c>
      <c r="E3090" s="92">
        <v>1</v>
      </c>
      <c r="F3090" s="92" t="str">
        <v>PCS</v>
      </c>
      <c r="G3090" s="92" t="str">
        <v>OUTWARD</v>
      </c>
      <c r="H3090" s="93" t="str">
        <v>SUMIT</v>
      </c>
    </row>
    <row r="3091" spans="1:8" x14ac:dyDescent="0.25">
      <c r="A3091" s="94">
        <v>45778</v>
      </c>
      <c r="B3091" s="95" t="str">
        <v>UN 1157</v>
      </c>
      <c r="C3091" s="80" t="str">
        <v>PRE CLEANER LOWER BASE PVC BHOOMIPUTRA</v>
      </c>
      <c r="D3091" s="133">
        <v>1847</v>
      </c>
      <c r="E3091" s="80">
        <v>10</v>
      </c>
      <c r="F3091" s="80" t="str">
        <v>PCS</v>
      </c>
      <c r="G3091" s="80" t="str">
        <v>OUTWARD</v>
      </c>
      <c r="H3091" s="96" t="str">
        <v>SUMIT</v>
      </c>
    </row>
    <row r="3092" spans="1:8" x14ac:dyDescent="0.25">
      <c r="A3092" s="90">
        <v>45778</v>
      </c>
      <c r="B3092" s="91" t="str">
        <v>UN 1156</v>
      </c>
      <c r="C3092" s="92" t="str">
        <v>PRE CLEANER CAP PVC BHOOMIPUTRA</v>
      </c>
      <c r="D3092" s="132">
        <v>1847</v>
      </c>
      <c r="E3092" s="92">
        <v>15</v>
      </c>
      <c r="F3092" s="92" t="str">
        <v>PCS</v>
      </c>
      <c r="G3092" s="92" t="str">
        <v>OUTWARD</v>
      </c>
      <c r="H3092" s="93" t="str">
        <v>SUMIT</v>
      </c>
    </row>
    <row r="3093" spans="1:8" x14ac:dyDescent="0.25">
      <c r="A3093" s="94">
        <v>45778</v>
      </c>
      <c r="B3093" s="95" t="str">
        <v>UN 2616</v>
      </c>
      <c r="C3093" s="80" t="str">
        <v xml:space="preserve">LOWER LINK ASSY 3 DI (O.E) 585 DI  </v>
      </c>
      <c r="D3093" s="133">
        <v>1847</v>
      </c>
      <c r="E3093" s="80">
        <v>2</v>
      </c>
      <c r="F3093" s="80" t="str">
        <v>PCS</v>
      </c>
      <c r="G3093" s="80" t="str">
        <v>OUTWARD</v>
      </c>
      <c r="H3093" s="96" t="str">
        <v>SUMIT</v>
      </c>
    </row>
    <row r="3094" spans="1:8" x14ac:dyDescent="0.25">
      <c r="A3094" s="90">
        <v>45778</v>
      </c>
      <c r="B3094" s="91" t="str">
        <v>8226202010ALU</v>
      </c>
      <c r="C3094" s="92" t="str">
        <v xml:space="preserve">RADIATOR SWARAJ TRACTOR 735 WITH SF&amp;SHRD  </v>
      </c>
      <c r="D3094" s="132">
        <v>1847</v>
      </c>
      <c r="E3094" s="92">
        <v>1</v>
      </c>
      <c r="F3094" s="92" t="str">
        <v>PCS</v>
      </c>
      <c r="G3094" s="92" t="str">
        <v>OUTWARD</v>
      </c>
      <c r="H3094" s="93" t="str">
        <v>SUMIT</v>
      </c>
    </row>
    <row r="3095" spans="1:8" x14ac:dyDescent="0.25">
      <c r="A3095" s="94">
        <v>45779</v>
      </c>
      <c r="B3095" s="95" t="str">
        <v>GK 010</v>
      </c>
      <c r="C3095" s="80" t="str">
        <v>OIL BRAKE PLATE  JOHN DEERE  10" 16 TEETH</v>
      </c>
      <c r="D3095" s="133">
        <v>1852</v>
      </c>
      <c r="E3095" s="80">
        <v>90</v>
      </c>
      <c r="F3095" s="80" t="str">
        <v>PCS</v>
      </c>
      <c r="G3095" s="80" t="str">
        <v>OUTWARD</v>
      </c>
      <c r="H3095" s="96" t="str">
        <v>PAHWA INDUSTRIAL</v>
      </c>
    </row>
    <row r="3096" spans="1:8" x14ac:dyDescent="0.25">
      <c r="A3096" s="90">
        <v>45779</v>
      </c>
      <c r="B3096" s="91" t="str">
        <v>GK 039/UN 3728</v>
      </c>
      <c r="C3096" s="92" t="str">
        <v>OIL STEEL PLATE  JOHN DEERE 10"</v>
      </c>
      <c r="D3096" s="132">
        <v>1852</v>
      </c>
      <c r="E3096" s="92">
        <v>50</v>
      </c>
      <c r="F3096" s="92" t="str">
        <v>PCS</v>
      </c>
      <c r="G3096" s="92" t="str">
        <v>OUTWARD</v>
      </c>
      <c r="H3096" s="93" t="str">
        <v>PAHWA INDUSTRIAL</v>
      </c>
    </row>
    <row r="3097" spans="1:8" x14ac:dyDescent="0.25">
      <c r="A3097" s="94">
        <v>45778</v>
      </c>
      <c r="B3097" s="95" t="str">
        <v>UN 1593</v>
      </c>
      <c r="C3097" s="80" t="str">
        <v>SEAT PIN SMALL (BOTH SIDE LOCK) INTER DI</v>
      </c>
      <c r="D3097" s="133">
        <v>1846</v>
      </c>
      <c r="E3097" s="80">
        <v>12</v>
      </c>
      <c r="F3097" s="80" t="str">
        <v>PCS</v>
      </c>
      <c r="G3097" s="80" t="str">
        <v>OUTWARD</v>
      </c>
      <c r="H3097" s="96" t="str">
        <v>SHOP</v>
      </c>
    </row>
    <row r="3098" spans="1:8" x14ac:dyDescent="0.25">
      <c r="A3098" s="90">
        <v>45778</v>
      </c>
      <c r="B3098" s="91" t="str">
        <v>UN 1593 A</v>
      </c>
      <c r="C3098" s="92" t="str">
        <v>SEAT PIN LONG (BOTH SIDE LOCK)  INTER DI</v>
      </c>
      <c r="D3098" s="132">
        <v>1846</v>
      </c>
      <c r="E3098" s="92">
        <v>12</v>
      </c>
      <c r="F3098" s="92" t="str">
        <v>PCS</v>
      </c>
      <c r="G3098" s="92" t="str">
        <v>OUTWARD</v>
      </c>
      <c r="H3098" s="93" t="str">
        <v>SHOP</v>
      </c>
    </row>
    <row r="3099" spans="1:8" x14ac:dyDescent="0.25">
      <c r="A3099" s="94">
        <v>45778</v>
      </c>
      <c r="B3099" s="95" t="str">
        <v>GK 752/UN 1567</v>
      </c>
      <c r="C3099" s="80" t="str">
        <v>STG SHAFT INTER DI RANE TYPE (BRG. SIZE INT 53) 692 MM</v>
      </c>
      <c r="D3099" s="133">
        <v>1846</v>
      </c>
      <c r="E3099" s="80">
        <v>4</v>
      </c>
      <c r="F3099" s="80" t="str">
        <v>PCS</v>
      </c>
      <c r="G3099" s="80" t="str">
        <v>OUTWARD</v>
      </c>
      <c r="H3099" s="96" t="str">
        <v>SHOP</v>
      </c>
    </row>
    <row r="3100" spans="1:8" x14ac:dyDescent="0.25">
      <c r="A3100" s="90">
        <v>45778</v>
      </c>
      <c r="B3100" s="91" t="str">
        <v>UN 3417</v>
      </c>
      <c r="C3100" s="92" t="str">
        <v xml:space="preserve">CHOWK CABLE (HOOK TYPE) INTER DI  </v>
      </c>
      <c r="D3100" s="132">
        <v>1846</v>
      </c>
      <c r="E3100" s="92">
        <v>20</v>
      </c>
      <c r="F3100" s="92" t="str">
        <v>PCS</v>
      </c>
      <c r="G3100" s="92" t="str">
        <v>OUTWARD</v>
      </c>
      <c r="H3100" s="93" t="str">
        <v>SHOP</v>
      </c>
    </row>
    <row r="3101" spans="1:8" x14ac:dyDescent="0.25">
      <c r="A3101" s="94">
        <v>45778</v>
      </c>
      <c r="B3101" s="95">
        <v>1280347100</v>
      </c>
      <c r="C3101" s="80" t="str">
        <v>PRESSURE PLATE ASSY. J.D 45/55 H.P</v>
      </c>
      <c r="D3101" s="133">
        <v>1846</v>
      </c>
      <c r="E3101" s="80">
        <v>1</v>
      </c>
      <c r="F3101" s="80" t="str">
        <v>SET</v>
      </c>
      <c r="G3101" s="80" t="str">
        <v>OUTWARD</v>
      </c>
      <c r="H3101" s="96" t="str">
        <v>SHOP</v>
      </c>
    </row>
    <row r="3102" spans="1:8" x14ac:dyDescent="0.25">
      <c r="A3102" s="90">
        <v>45778</v>
      </c>
      <c r="B3102" s="91">
        <v>3280681100</v>
      </c>
      <c r="C3102" s="92" t="str">
        <v>CLUTCH PLATE J.D. 13T ROUND</v>
      </c>
      <c r="D3102" s="132">
        <v>1846</v>
      </c>
      <c r="E3102" s="92">
        <v>1</v>
      </c>
      <c r="F3102" s="92" t="str">
        <v>PCS</v>
      </c>
      <c r="G3102" s="92" t="str">
        <v>OUTWARD</v>
      </c>
      <c r="H3102" s="93" t="str">
        <v>SHOP</v>
      </c>
    </row>
    <row r="3103" spans="1:8" x14ac:dyDescent="0.25">
      <c r="A3103" s="94">
        <v>45778</v>
      </c>
      <c r="B3103" s="95" t="str">
        <v>R1100555</v>
      </c>
      <c r="C3103" s="80" t="str">
        <v>P.P ASSY SARPANCH D/F TYPE</v>
      </c>
      <c r="D3103" s="133">
        <v>1846</v>
      </c>
      <c r="E3103" s="80">
        <v>1</v>
      </c>
      <c r="F3103" s="80" t="str">
        <v>SET</v>
      </c>
      <c r="G3103" s="80" t="str">
        <v>OUTWARD</v>
      </c>
      <c r="H3103" s="96" t="str">
        <v>SHOP</v>
      </c>
    </row>
    <row r="3104" spans="1:8" x14ac:dyDescent="0.25">
      <c r="A3104" s="90">
        <v>45778</v>
      </c>
      <c r="B3104" s="91" t="str">
        <v>UN 1164</v>
      </c>
      <c r="C3104" s="92" t="str">
        <v>SECONDARY MESH INTER DI</v>
      </c>
      <c r="D3104" s="132">
        <v>2837</v>
      </c>
      <c r="E3104" s="92">
        <v>110</v>
      </c>
      <c r="F3104" s="92" t="str">
        <v>PCS</v>
      </c>
      <c r="G3104" s="92" t="str">
        <v>INWARD</v>
      </c>
      <c r="H3104" s="93">
        <v>0</v>
      </c>
    </row>
    <row r="3105" spans="1:8" x14ac:dyDescent="0.25">
      <c r="A3105" s="94">
        <v>45778</v>
      </c>
      <c r="B3105" s="95" t="str">
        <v>GK 269</v>
      </c>
      <c r="C3105" s="80" t="str">
        <v>BRAKE DISC SWARAJ 855 (Set of 4 Pcs.)</v>
      </c>
      <c r="D3105" s="133">
        <v>2838</v>
      </c>
      <c r="E3105" s="80">
        <v>50</v>
      </c>
      <c r="F3105" s="80" t="str">
        <v>SET</v>
      </c>
      <c r="G3105" s="80" t="str">
        <v>INWARD</v>
      </c>
      <c r="H3105" s="96">
        <v>0</v>
      </c>
    </row>
    <row r="3106" spans="1:8" x14ac:dyDescent="0.25">
      <c r="A3106" s="90">
        <v>45778</v>
      </c>
      <c r="B3106" s="91" t="str">
        <v>GK 267</v>
      </c>
      <c r="C3106" s="92" t="str">
        <v>BRAKE DISC MASSEY (Set of 4 Pcs.)</v>
      </c>
      <c r="D3106" s="132">
        <v>2839</v>
      </c>
      <c r="E3106" s="92">
        <v>28</v>
      </c>
      <c r="F3106" s="92" t="str">
        <v>SET</v>
      </c>
      <c r="G3106" s="92" t="str">
        <v>INWARD</v>
      </c>
      <c r="H3106" s="93">
        <v>0</v>
      </c>
    </row>
    <row r="3107" spans="1:8" x14ac:dyDescent="0.25">
      <c r="A3107" s="94">
        <v>45778</v>
      </c>
      <c r="B3107" s="95" t="str">
        <v>UN 10243</v>
      </c>
      <c r="C3107" s="80" t="str">
        <v>HYDRAULIC RAM CYLINDER WITH PISTON 93 MM</v>
      </c>
      <c r="D3107" s="133">
        <v>2840</v>
      </c>
      <c r="E3107" s="80">
        <v>21</v>
      </c>
      <c r="F3107" s="80" t="str">
        <v>PCS</v>
      </c>
      <c r="G3107" s="80" t="str">
        <v>INWARD</v>
      </c>
      <c r="H3107" s="96">
        <v>0</v>
      </c>
    </row>
    <row r="3108" spans="1:8" x14ac:dyDescent="0.25">
      <c r="A3108" s="90">
        <v>45778</v>
      </c>
      <c r="B3108" s="91" t="str">
        <v>UN 10504</v>
      </c>
      <c r="C3108" s="92" t="str">
        <v>HYDRAULIC RAM CYLINDER WITH PISTON 85.5MM 1 GROOVE</v>
      </c>
      <c r="D3108" s="132">
        <v>2841</v>
      </c>
      <c r="E3108" s="92">
        <v>6</v>
      </c>
      <c r="F3108" s="92" t="str">
        <v>PCS</v>
      </c>
      <c r="G3108" s="92" t="str">
        <v>INWARD</v>
      </c>
      <c r="H3108" s="93">
        <v>0</v>
      </c>
    </row>
    <row r="3109" spans="1:8" x14ac:dyDescent="0.25">
      <c r="A3109" s="94">
        <v>45778</v>
      </c>
      <c r="B3109" s="95" t="str">
        <v>UN 10549</v>
      </c>
      <c r="C3109" s="80" t="str">
        <v>HYD CONTROL VALVE SONALIKA/SWARAJ (1 PIN) WITHOUT COLLAR</v>
      </c>
      <c r="D3109" s="133">
        <v>2842</v>
      </c>
      <c r="E3109" s="80">
        <v>10</v>
      </c>
      <c r="F3109" s="80" t="str">
        <v>SET</v>
      </c>
      <c r="G3109" s="80" t="str">
        <v>INWARD</v>
      </c>
      <c r="H3109" s="96">
        <v>0</v>
      </c>
    </row>
    <row r="3110" spans="1:8" x14ac:dyDescent="0.25">
      <c r="A3110" s="90">
        <v>45778</v>
      </c>
      <c r="B3110" s="91" t="str">
        <v>RCWBGRL1</v>
      </c>
      <c r="C3110" s="92" t="str">
        <v>RADIATOR COOLANT WATER BLENDED 1 LITER</v>
      </c>
      <c r="D3110" s="132">
        <v>2843</v>
      </c>
      <c r="E3110" s="92">
        <v>980</v>
      </c>
      <c r="F3110" s="92" t="str">
        <v>PCS</v>
      </c>
      <c r="G3110" s="92" t="str">
        <v>INWARD</v>
      </c>
      <c r="H3110" s="93">
        <v>0</v>
      </c>
    </row>
    <row r="3111" spans="1:8" x14ac:dyDescent="0.25">
      <c r="A3111" s="94">
        <v>45780</v>
      </c>
      <c r="B3111" s="95" t="str">
        <v>UN 3403</v>
      </c>
      <c r="C3111" s="80" t="str">
        <v xml:space="preserve">ALTENATOR BRACKET 3 CYL. INTER DI  </v>
      </c>
      <c r="D3111" s="133">
        <v>1853</v>
      </c>
      <c r="E3111" s="80">
        <v>50</v>
      </c>
      <c r="F3111" s="80" t="str">
        <v>PCS</v>
      </c>
      <c r="G3111" s="80" t="str">
        <v>OUTWARD</v>
      </c>
      <c r="H3111" s="96" t="str">
        <v>PERFECT</v>
      </c>
    </row>
    <row r="3112" spans="1:8" x14ac:dyDescent="0.25">
      <c r="A3112" s="90">
        <v>45780</v>
      </c>
      <c r="B3112" s="91" t="str">
        <v>UN 1990</v>
      </c>
      <c r="C3112" s="92" t="str">
        <v>BREAK PATTI (3 HOLE) MKM</v>
      </c>
      <c r="D3112" s="132" t="str">
        <v>1854, 1855</v>
      </c>
      <c r="E3112" s="92">
        <v>6</v>
      </c>
      <c r="F3112" s="92" t="str">
        <v>PCS</v>
      </c>
      <c r="G3112" s="92" t="str">
        <v>OUTWARD</v>
      </c>
      <c r="H3112" s="93" t="str">
        <v>VIVAN TRACTOR</v>
      </c>
    </row>
    <row r="3113" spans="1:8" x14ac:dyDescent="0.25">
      <c r="A3113" s="94">
        <v>45780</v>
      </c>
      <c r="B3113" s="95" t="str">
        <v>UN 1789</v>
      </c>
      <c r="C3113" s="80" t="str">
        <v>GEAR LEVER MKM</v>
      </c>
      <c r="D3113" s="133" t="str">
        <v>1854, 1855</v>
      </c>
      <c r="E3113" s="80">
        <v>4</v>
      </c>
      <c r="F3113" s="80" t="str">
        <v>PCS</v>
      </c>
      <c r="G3113" s="80" t="str">
        <v>OUTWARD</v>
      </c>
      <c r="H3113" s="96" t="str">
        <v>VIVAN TRACTOR</v>
      </c>
    </row>
    <row r="3114" spans="1:8" x14ac:dyDescent="0.25">
      <c r="A3114" s="90">
        <v>45780</v>
      </c>
      <c r="B3114" s="91" t="str">
        <v>UN 2470</v>
      </c>
      <c r="C3114" s="92" t="str">
        <v xml:space="preserve">VALVE ISOLATOR SHUT-OPEN INTER DI  </v>
      </c>
      <c r="D3114" s="132" t="str">
        <v>1854, 1855</v>
      </c>
      <c r="E3114" s="92">
        <v>6</v>
      </c>
      <c r="F3114" s="92" t="str">
        <v>PCS</v>
      </c>
      <c r="G3114" s="92" t="str">
        <v>OUTWARD</v>
      </c>
      <c r="H3114" s="93" t="str">
        <v>VIVAN TRACTOR</v>
      </c>
    </row>
    <row r="3115" spans="1:8" x14ac:dyDescent="0.25">
      <c r="A3115" s="94">
        <v>45780</v>
      </c>
      <c r="B3115" s="95" t="str">
        <v>UN 2420</v>
      </c>
      <c r="C3115" s="80" t="str">
        <v xml:space="preserve">SUCTION FILTER MKM  </v>
      </c>
      <c r="D3115" s="133" t="str">
        <v>1854, 1855</v>
      </c>
      <c r="E3115" s="80">
        <v>2</v>
      </c>
      <c r="F3115" s="80" t="str">
        <v>PCS</v>
      </c>
      <c r="G3115" s="80" t="str">
        <v>OUTWARD</v>
      </c>
      <c r="H3115" s="96" t="str">
        <v>VIVAN TRACTOR</v>
      </c>
    </row>
    <row r="3116" spans="1:8" x14ac:dyDescent="0.25">
      <c r="A3116" s="90">
        <v>45780</v>
      </c>
      <c r="B3116" s="91" t="str">
        <v>UN 2750</v>
      </c>
      <c r="C3116" s="92" t="str">
        <v xml:space="preserve">REVERSE GEAR BUSH SMALL INTER DI  </v>
      </c>
      <c r="D3116" s="132" t="str">
        <v>1854, 1855</v>
      </c>
      <c r="E3116" s="92">
        <v>12</v>
      </c>
      <c r="F3116" s="92" t="str">
        <v>PCS</v>
      </c>
      <c r="G3116" s="92" t="str">
        <v>OUTWARD</v>
      </c>
      <c r="H3116" s="93" t="str">
        <v>VIVAN TRACTOR</v>
      </c>
    </row>
    <row r="3117" spans="1:8" x14ac:dyDescent="0.25">
      <c r="A3117" s="94">
        <v>45780</v>
      </c>
      <c r="B3117" s="95" t="str">
        <v>UN 1616</v>
      </c>
      <c r="C3117" s="80" t="str">
        <v>SEAT SHOCKER PIN TYPE INTER DI</v>
      </c>
      <c r="D3117" s="133" t="str">
        <v>1854, 1855</v>
      </c>
      <c r="E3117" s="80">
        <v>6</v>
      </c>
      <c r="F3117" s="80" t="str">
        <v>PCS</v>
      </c>
      <c r="G3117" s="80" t="str">
        <v>OUTWARD</v>
      </c>
      <c r="H3117" s="96" t="str">
        <v>VIVAN TRACTOR</v>
      </c>
    </row>
    <row r="3118" spans="1:8" x14ac:dyDescent="0.25">
      <c r="A3118" s="90">
        <v>45780</v>
      </c>
      <c r="B3118" s="91" t="str">
        <v>UN 1594 A</v>
      </c>
      <c r="C3118" s="92" t="str">
        <v>SEAT BUSH ROUND INTER</v>
      </c>
      <c r="D3118" s="132" t="str">
        <v>1854, 1855</v>
      </c>
      <c r="E3118" s="92">
        <v>24</v>
      </c>
      <c r="F3118" s="92" t="str">
        <v>PCS</v>
      </c>
      <c r="G3118" s="92" t="str">
        <v>OUTWARD</v>
      </c>
      <c r="H3118" s="93" t="str">
        <v>VIVAN TRACTOR</v>
      </c>
    </row>
    <row r="3119" spans="1:8" x14ac:dyDescent="0.25">
      <c r="A3119" s="94">
        <v>45780</v>
      </c>
      <c r="B3119" s="95" t="str">
        <v>UN 1774</v>
      </c>
      <c r="C3119" s="80" t="str">
        <v>HI LOW PIN (3 CUT) INTER</v>
      </c>
      <c r="D3119" s="133" t="str">
        <v>1854, 1855</v>
      </c>
      <c r="E3119" s="80">
        <v>24</v>
      </c>
      <c r="F3119" s="80" t="str">
        <v>PCS</v>
      </c>
      <c r="G3119" s="80" t="str">
        <v>OUTWARD</v>
      </c>
      <c r="H3119" s="96" t="str">
        <v>VIVAN TRACTOR</v>
      </c>
    </row>
    <row r="3120" spans="1:8" x14ac:dyDescent="0.25">
      <c r="A3120" s="90">
        <v>45780</v>
      </c>
      <c r="B3120" s="91" t="str">
        <v>UN 1804</v>
      </c>
      <c r="C3120" s="92" t="str">
        <v>CAM LOW SPEED DOUBLE INTER</v>
      </c>
      <c r="D3120" s="132" t="str">
        <v>1854, 1855</v>
      </c>
      <c r="E3120" s="92">
        <v>6</v>
      </c>
      <c r="F3120" s="92" t="str">
        <v>PCS</v>
      </c>
      <c r="G3120" s="92" t="str">
        <v>OUTWARD</v>
      </c>
      <c r="H3120" s="93" t="str">
        <v>VIVAN TRACTOR</v>
      </c>
    </row>
    <row r="3121" spans="1:8" x14ac:dyDescent="0.25">
      <c r="A3121" s="94">
        <v>45780</v>
      </c>
      <c r="B3121" s="95" t="str">
        <v>UN 2623</v>
      </c>
      <c r="C3121" s="80" t="str">
        <v xml:space="preserve">BRACKET PIN 585 DI  </v>
      </c>
      <c r="D3121" s="133" t="str">
        <v>1854, 1855</v>
      </c>
      <c r="E3121" s="80">
        <v>12</v>
      </c>
      <c r="F3121" s="80" t="str">
        <v>PCS</v>
      </c>
      <c r="G3121" s="80" t="str">
        <v>OUTWARD</v>
      </c>
      <c r="H3121" s="96" t="str">
        <v>VIVAN TRACTOR</v>
      </c>
    </row>
    <row r="3122" spans="1:8" x14ac:dyDescent="0.25">
      <c r="A3122" s="90">
        <v>45780</v>
      </c>
      <c r="B3122" s="91" t="str">
        <v>UN 3115</v>
      </c>
      <c r="C3122" s="92" t="str">
        <v xml:space="preserve">STAY ROD CAP SHIM THIN INTER  </v>
      </c>
      <c r="D3122" s="132" t="str">
        <v>1854, 1855</v>
      </c>
      <c r="E3122" s="92">
        <v>3</v>
      </c>
      <c r="F3122" s="92" t="str">
        <v>DOZEN</v>
      </c>
      <c r="G3122" s="92" t="str">
        <v>OUTWARD</v>
      </c>
      <c r="H3122" s="93" t="str">
        <v>VIVAN TRACTOR</v>
      </c>
    </row>
    <row r="3123" spans="1:8" x14ac:dyDescent="0.25">
      <c r="A3123" s="94">
        <v>45780</v>
      </c>
      <c r="B3123" s="95" t="str">
        <v>GK 752/UN 1567</v>
      </c>
      <c r="C3123" s="80" t="str">
        <v>STG SHAFT INTER DI RANE TYPE (BRG. SIZE INT 53) 692 MM</v>
      </c>
      <c r="D3123" s="133" t="str">
        <v>1854, 1855</v>
      </c>
      <c r="E3123" s="80">
        <v>2</v>
      </c>
      <c r="F3123" s="80" t="str">
        <v>PCS</v>
      </c>
      <c r="G3123" s="80" t="str">
        <v>OUTWARD</v>
      </c>
      <c r="H3123" s="96" t="str">
        <v>VIVAN TRACTOR</v>
      </c>
    </row>
    <row r="3124" spans="1:8" x14ac:dyDescent="0.25">
      <c r="A3124" s="90">
        <v>45780</v>
      </c>
      <c r="B3124" s="91" t="str">
        <v>UN 1563</v>
      </c>
      <c r="C3124" s="92" t="str">
        <v>SECTOR SHAFT RANE INTER DI</v>
      </c>
      <c r="D3124" s="132" t="str">
        <v>1854, 1855</v>
      </c>
      <c r="E3124" s="92">
        <v>2</v>
      </c>
      <c r="F3124" s="92" t="str">
        <v>PCS</v>
      </c>
      <c r="G3124" s="92" t="str">
        <v>OUTWARD</v>
      </c>
      <c r="H3124" s="93" t="str">
        <v>VIVAN TRACTOR</v>
      </c>
    </row>
    <row r="3125" spans="1:8" x14ac:dyDescent="0.25">
      <c r="A3125" s="94">
        <v>45780</v>
      </c>
      <c r="B3125" s="95" t="str">
        <v>UN 1318</v>
      </c>
      <c r="C3125" s="80" t="str">
        <v>RADIATOR FAN (BLACK) MKM</v>
      </c>
      <c r="D3125" s="133" t="str">
        <v>1854, 1855</v>
      </c>
      <c r="E3125" s="80">
        <v>2</v>
      </c>
      <c r="F3125" s="80" t="str">
        <v>PCS</v>
      </c>
      <c r="G3125" s="80" t="str">
        <v>OUTWARD</v>
      </c>
      <c r="H3125" s="96" t="str">
        <v>VIVAN TRACTOR</v>
      </c>
    </row>
    <row r="3126" spans="1:8" x14ac:dyDescent="0.25">
      <c r="A3126" s="90">
        <v>45780</v>
      </c>
      <c r="B3126" s="91" t="str">
        <v>UN 2089</v>
      </c>
      <c r="C3126" s="92" t="str">
        <v>TAIL PINION 9//10 TEETH NST</v>
      </c>
      <c r="D3126" s="132" t="str">
        <v>1854, 1855</v>
      </c>
      <c r="E3126" s="92">
        <v>1</v>
      </c>
      <c r="F3126" s="92" t="str">
        <v>PCS</v>
      </c>
      <c r="G3126" s="92" t="str">
        <v>OUTWARD</v>
      </c>
      <c r="H3126" s="93" t="str">
        <v>VIVAN TRACTOR</v>
      </c>
    </row>
    <row r="3127" spans="1:8" x14ac:dyDescent="0.25">
      <c r="A3127" s="94">
        <v>45780</v>
      </c>
      <c r="B3127" s="95" t="str">
        <v>UN 2751</v>
      </c>
      <c r="C3127" s="80" t="str">
        <v xml:space="preserve">REVERSE GEAR BUSH BIG INTER DI  </v>
      </c>
      <c r="D3127" s="133" t="str">
        <v>1854, 1855</v>
      </c>
      <c r="E3127" s="80">
        <v>12</v>
      </c>
      <c r="F3127" s="80" t="str">
        <v>PCS</v>
      </c>
      <c r="G3127" s="80" t="str">
        <v>OUTWARD</v>
      </c>
      <c r="H3127" s="96" t="str">
        <v>VIVAN TRACTOR</v>
      </c>
    </row>
    <row r="3128" spans="1:8" x14ac:dyDescent="0.25">
      <c r="A3128" s="90">
        <v>45780</v>
      </c>
      <c r="B3128" s="91" t="str">
        <v>UN 1599</v>
      </c>
      <c r="C3128" s="92" t="str">
        <v>SEAT BUSH FIX SEAT INTER</v>
      </c>
      <c r="D3128" s="132" t="str">
        <v>1854, 1855</v>
      </c>
      <c r="E3128" s="92">
        <v>24</v>
      </c>
      <c r="F3128" s="92" t="str">
        <v>PCS</v>
      </c>
      <c r="G3128" s="92" t="str">
        <v>OUTWARD</v>
      </c>
      <c r="H3128" s="93" t="str">
        <v>VIVAN TRACTOR</v>
      </c>
    </row>
    <row r="3129" spans="1:8" x14ac:dyDescent="0.25">
      <c r="A3129" s="94">
        <v>45780</v>
      </c>
      <c r="B3129" s="95" t="str">
        <v>GK 762 / UN 1574</v>
      </c>
      <c r="C3129" s="80" t="str">
        <v>STG SHAFT MKM/TURBO 736 MM</v>
      </c>
      <c r="D3129" s="133" t="str">
        <v>1854, 1855</v>
      </c>
      <c r="E3129" s="80">
        <v>2</v>
      </c>
      <c r="F3129" s="80" t="str">
        <v>PCS</v>
      </c>
      <c r="G3129" s="80" t="str">
        <v>OUTWARD</v>
      </c>
      <c r="H3129" s="96" t="str">
        <v>VIVAN TRACTOR</v>
      </c>
    </row>
    <row r="3130" spans="1:8" x14ac:dyDescent="0.25">
      <c r="A3130" s="90">
        <v>45780</v>
      </c>
      <c r="B3130" s="91" t="str">
        <v>UN 2277</v>
      </c>
      <c r="C3130" s="92" t="str">
        <v>CLUTCH SHAFT (SMALL) 18/15/10 TEETH MKM</v>
      </c>
      <c r="D3130" s="132" t="str">
        <v>1854, 1855</v>
      </c>
      <c r="E3130" s="92">
        <v>1</v>
      </c>
      <c r="F3130" s="92" t="str">
        <v>PCS</v>
      </c>
      <c r="G3130" s="92" t="str">
        <v>OUTWARD</v>
      </c>
      <c r="H3130" s="93" t="str">
        <v>VIVAN TRACTOR</v>
      </c>
    </row>
    <row r="3131" spans="1:8" x14ac:dyDescent="0.25">
      <c r="A3131" s="94">
        <v>45780</v>
      </c>
      <c r="B3131" s="95" t="str">
        <v>UN 2270</v>
      </c>
      <c r="C3131" s="80" t="str">
        <v>GEAR 3RD SPEED 34/28 TEETH MKM</v>
      </c>
      <c r="D3131" s="133" t="str">
        <v>1854, 1855</v>
      </c>
      <c r="E3131" s="80">
        <v>1</v>
      </c>
      <c r="F3131" s="80" t="str">
        <v>PCS</v>
      </c>
      <c r="G3131" s="80" t="str">
        <v>OUTWARD</v>
      </c>
      <c r="H3131" s="96" t="str">
        <v>VIVAN TRACTOR</v>
      </c>
    </row>
    <row r="3132" spans="1:8" x14ac:dyDescent="0.25">
      <c r="A3132" s="90">
        <v>45780</v>
      </c>
      <c r="B3132" s="91" t="str">
        <v>GK 034/UN 3721</v>
      </c>
      <c r="C3132" s="92" t="str">
        <v>OIL STEEL PLATE  NEW HOLLAND 6.5"</v>
      </c>
      <c r="D3132" s="132" t="str">
        <v>1854, 1855</v>
      </c>
      <c r="E3132" s="92">
        <v>8</v>
      </c>
      <c r="F3132" s="92" t="str">
        <v>PCS</v>
      </c>
      <c r="G3132" s="92" t="str">
        <v>OUTWARD</v>
      </c>
      <c r="H3132" s="93" t="str">
        <v>VIVAN TRACTOR</v>
      </c>
    </row>
    <row r="3133" spans="1:8" x14ac:dyDescent="0.25">
      <c r="A3133" s="94">
        <v>45780</v>
      </c>
      <c r="B3133" s="95" t="str">
        <v>UN 2483</v>
      </c>
      <c r="C3133" s="80" t="str">
        <v xml:space="preserve">HYDRAULIC DISTRIBUTOR HEAD NUT INTER DI  </v>
      </c>
      <c r="D3133" s="133" t="str">
        <v>1854, 1855</v>
      </c>
      <c r="E3133" s="80">
        <v>24</v>
      </c>
      <c r="F3133" s="80" t="str">
        <v>PCS</v>
      </c>
      <c r="G3133" s="80" t="str">
        <v>OUTWARD</v>
      </c>
      <c r="H3133" s="96" t="str">
        <v>VIVAN TRACTOR</v>
      </c>
    </row>
    <row r="3134" spans="1:8" x14ac:dyDescent="0.25">
      <c r="A3134" s="90">
        <v>45780</v>
      </c>
      <c r="B3134" s="91" t="str">
        <v>UN 3591</v>
      </c>
      <c r="C3134" s="92" t="str">
        <v xml:space="preserve">8000667B12 PIPE FUEL TANK TO FEED PUMP (3 CYL.) NST  </v>
      </c>
      <c r="D3134" s="132">
        <v>1858</v>
      </c>
      <c r="E3134" s="92">
        <v>25</v>
      </c>
      <c r="F3134" s="92" t="str">
        <v>PCS</v>
      </c>
      <c r="G3134" s="92" t="str">
        <v>OUTWARD</v>
      </c>
      <c r="H3134" s="93" t="str">
        <v>HINDUSTAN MOTOR</v>
      </c>
    </row>
    <row r="3135" spans="1:8" x14ac:dyDescent="0.25">
      <c r="A3135" s="94">
        <v>45780</v>
      </c>
      <c r="B3135" s="95" t="str">
        <v>UN 3590</v>
      </c>
      <c r="C3135" s="80" t="str">
        <v xml:space="preserve">8000666B12 PIPE FUEL TANK TO FEED PUMP (4 CYL.) NST  </v>
      </c>
      <c r="D3135" s="133">
        <v>1858</v>
      </c>
      <c r="E3135" s="80">
        <v>5</v>
      </c>
      <c r="F3135" s="80" t="str">
        <v>PCS</v>
      </c>
      <c r="G3135" s="80" t="str">
        <v>OUTWARD</v>
      </c>
      <c r="H3135" s="96" t="str">
        <v>HINDUSTAN MOTOR</v>
      </c>
    </row>
    <row r="3136" spans="1:8" x14ac:dyDescent="0.25">
      <c r="A3136" s="90">
        <v>45780</v>
      </c>
      <c r="B3136" s="91" t="str">
        <v>UN 3424</v>
      </c>
      <c r="C3136" s="92" t="str">
        <v xml:space="preserve">CHOWK CABLE (L TYPE) BRASS ARJUN  </v>
      </c>
      <c r="D3136" s="132">
        <v>1858</v>
      </c>
      <c r="E3136" s="92">
        <v>20</v>
      </c>
      <c r="F3136" s="92" t="str">
        <v>PCS</v>
      </c>
      <c r="G3136" s="92" t="str">
        <v>OUTWARD</v>
      </c>
      <c r="H3136" s="93" t="str">
        <v>HINDUSTAN MOTOR</v>
      </c>
    </row>
    <row r="3137" spans="1:8" x14ac:dyDescent="0.25">
      <c r="A3137" s="94">
        <v>45780</v>
      </c>
      <c r="B3137" s="95" t="str">
        <v>UN 1318</v>
      </c>
      <c r="C3137" s="80" t="str">
        <v>RADIATOR FAN (BLACK) MKM</v>
      </c>
      <c r="D3137" s="133">
        <v>1858</v>
      </c>
      <c r="E3137" s="80">
        <v>5</v>
      </c>
      <c r="F3137" s="80" t="str">
        <v>PCS</v>
      </c>
      <c r="G3137" s="80" t="str">
        <v>OUTWARD</v>
      </c>
      <c r="H3137" s="96" t="str">
        <v>HINDUSTAN MOTOR</v>
      </c>
    </row>
    <row r="3138" spans="1:8" x14ac:dyDescent="0.25">
      <c r="A3138" s="90">
        <v>45780</v>
      </c>
      <c r="B3138" s="91" t="str">
        <v>UN 1316</v>
      </c>
      <c r="C3138" s="92" t="str">
        <v>RADIATOR FAN 7 WINGS NST</v>
      </c>
      <c r="D3138" s="132">
        <v>1858</v>
      </c>
      <c r="E3138" s="92">
        <v>2</v>
      </c>
      <c r="F3138" s="92" t="str">
        <v>PCS</v>
      </c>
      <c r="G3138" s="92" t="str">
        <v>OUTWARD</v>
      </c>
      <c r="H3138" s="93" t="str">
        <v>HINDUSTAN MOTOR</v>
      </c>
    </row>
    <row r="3139" spans="1:8" x14ac:dyDescent="0.25">
      <c r="A3139" s="94">
        <v>45780</v>
      </c>
      <c r="B3139" s="95" t="str">
        <v>UN 1672</v>
      </c>
      <c r="C3139" s="80" t="str">
        <v>FENDER PIPE L/H BHOOMIPUTRA</v>
      </c>
      <c r="D3139" s="133">
        <v>1858</v>
      </c>
      <c r="E3139" s="80">
        <v>5</v>
      </c>
      <c r="F3139" s="80" t="str">
        <v>PCS</v>
      </c>
      <c r="G3139" s="80" t="str">
        <v>OUTWARD</v>
      </c>
      <c r="H3139" s="96" t="str">
        <v>HINDUSTAN MOTOR</v>
      </c>
    </row>
    <row r="3140" spans="1:8" x14ac:dyDescent="0.25">
      <c r="A3140" s="90">
        <v>45780</v>
      </c>
      <c r="B3140" s="91" t="str">
        <v>UN 1672 A</v>
      </c>
      <c r="C3140" s="92" t="str">
        <v>FENDER PIPE R/H BHOOMIPUTRA</v>
      </c>
      <c r="D3140" s="132">
        <v>1858</v>
      </c>
      <c r="E3140" s="92">
        <v>5</v>
      </c>
      <c r="F3140" s="92" t="str">
        <v>PCS</v>
      </c>
      <c r="G3140" s="92" t="str">
        <v>OUTWARD</v>
      </c>
      <c r="H3140" s="93" t="str">
        <v>HINDUSTAN MOTOR</v>
      </c>
    </row>
    <row r="3141" spans="1:8" x14ac:dyDescent="0.25">
      <c r="A3141" s="94">
        <v>45780</v>
      </c>
      <c r="B3141" s="95" t="str">
        <v>UN 1361</v>
      </c>
      <c r="C3141" s="80" t="str">
        <v>DIESEL TANK TEA (WITH FILTER) NST</v>
      </c>
      <c r="D3141" s="133">
        <v>1858</v>
      </c>
      <c r="E3141" s="80">
        <v>20</v>
      </c>
      <c r="F3141" s="80" t="str">
        <v>PCS</v>
      </c>
      <c r="G3141" s="80" t="str">
        <v>OUTWARD</v>
      </c>
      <c r="H3141" s="96" t="str">
        <v>HINDUSTAN MOTOR</v>
      </c>
    </row>
    <row r="3142" spans="1:8" x14ac:dyDescent="0.25">
      <c r="A3142" s="90">
        <v>45780</v>
      </c>
      <c r="B3142" s="91" t="str">
        <v>UN 1751</v>
      </c>
      <c r="C3142" s="92" t="str">
        <v>CLUTCH SLEEVE NST</v>
      </c>
      <c r="D3142" s="132">
        <v>1858</v>
      </c>
      <c r="E3142" s="92">
        <v>6</v>
      </c>
      <c r="F3142" s="92" t="str">
        <v>PCS</v>
      </c>
      <c r="G3142" s="92" t="str">
        <v>OUTWARD</v>
      </c>
      <c r="H3142" s="93" t="str">
        <v>HINDUSTAN MOTOR</v>
      </c>
    </row>
    <row r="3143" spans="1:8" x14ac:dyDescent="0.25">
      <c r="A3143" s="94">
        <v>45780</v>
      </c>
      <c r="B3143" s="95" t="str">
        <v>UN 1875</v>
      </c>
      <c r="C3143" s="80" t="str">
        <v>DIFFERENTIAL CASE MKM</v>
      </c>
      <c r="D3143" s="133">
        <v>1858</v>
      </c>
      <c r="E3143" s="80">
        <v>1</v>
      </c>
      <c r="F3143" s="80" t="str">
        <v>PCS</v>
      </c>
      <c r="G3143" s="80" t="str">
        <v>OUTWARD</v>
      </c>
      <c r="H3143" s="96" t="str">
        <v>HINDUSTAN MOTOR</v>
      </c>
    </row>
    <row r="3144" spans="1:8" x14ac:dyDescent="0.25">
      <c r="A3144" s="90">
        <v>45780</v>
      </c>
      <c r="B3144" s="91" t="str">
        <v>UN 3426</v>
      </c>
      <c r="C3144" s="92" t="str">
        <v xml:space="preserve">COOLANT BOTTLE TURBO  </v>
      </c>
      <c r="D3144" s="132">
        <v>1858</v>
      </c>
      <c r="E3144" s="92">
        <v>6</v>
      </c>
      <c r="F3144" s="92" t="str">
        <v>PCS</v>
      </c>
      <c r="G3144" s="92" t="str">
        <v>OUTWARD</v>
      </c>
      <c r="H3144" s="93" t="str">
        <v>HINDUSTAN MOTOR</v>
      </c>
    </row>
    <row r="3145" spans="1:8" x14ac:dyDescent="0.25">
      <c r="A3145" s="94">
        <v>45780</v>
      </c>
      <c r="B3145" s="95" t="str">
        <v>COOLANT BOTTLE JD O/M</v>
      </c>
      <c r="C3145" s="80" t="str">
        <v>COOLANT BOTTLE JD O/M</v>
      </c>
      <c r="D3145" s="133">
        <v>1858</v>
      </c>
      <c r="E3145" s="80">
        <v>4</v>
      </c>
      <c r="F3145" s="80" t="str">
        <v>PCS</v>
      </c>
      <c r="G3145" s="80" t="str">
        <v>OUTWARD</v>
      </c>
      <c r="H3145" s="96" t="str">
        <v>HINDUSTAN MOTOR</v>
      </c>
    </row>
    <row r="3146" spans="1:8" x14ac:dyDescent="0.25">
      <c r="A3146" s="90">
        <v>45780</v>
      </c>
      <c r="B3146" s="91" t="str">
        <v>COOLANT BOTTLE N/M GREEN TRACTOR</v>
      </c>
      <c r="C3146" s="92" t="str">
        <v>COOLANT BOTTLE N/M GREEN TRACTOR</v>
      </c>
      <c r="D3146" s="132">
        <v>1858</v>
      </c>
      <c r="E3146" s="92">
        <v>3</v>
      </c>
      <c r="F3146" s="92" t="str">
        <v>PCS</v>
      </c>
      <c r="G3146" s="92" t="str">
        <v>OUTWARD</v>
      </c>
      <c r="H3146" s="93" t="str">
        <v>HINDUSTAN MOTOR</v>
      </c>
    </row>
    <row r="3147" spans="1:8" x14ac:dyDescent="0.25">
      <c r="A3147" s="94">
        <v>45780</v>
      </c>
      <c r="B3147" s="95" t="str">
        <v>UN 1478</v>
      </c>
      <c r="C3147" s="80" t="str">
        <v>DIESEL TANK CAP INTER</v>
      </c>
      <c r="D3147" s="133">
        <v>1858</v>
      </c>
      <c r="E3147" s="80">
        <v>20</v>
      </c>
      <c r="F3147" s="80" t="str">
        <v>PCS</v>
      </c>
      <c r="G3147" s="80" t="str">
        <v>OUTWARD</v>
      </c>
      <c r="H3147" s="96" t="str">
        <v>HINDUSTAN MOTOR</v>
      </c>
    </row>
    <row r="3148" spans="1:8" x14ac:dyDescent="0.25">
      <c r="A3148" s="90">
        <v>45780</v>
      </c>
      <c r="B3148" s="91" t="str">
        <v>GK 2626</v>
      </c>
      <c r="C3148" s="92" t="str">
        <v>TOP LINK PIN 10" SWARAJ</v>
      </c>
      <c r="D3148" s="132">
        <v>1851</v>
      </c>
      <c r="E3148" s="92">
        <v>30</v>
      </c>
      <c r="F3148" s="92" t="str">
        <v>PCS</v>
      </c>
      <c r="G3148" s="92" t="str">
        <v>OUTWARD</v>
      </c>
      <c r="H3148" s="93" t="str">
        <v>MOTHER</v>
      </c>
    </row>
    <row r="3149" spans="1:8" x14ac:dyDescent="0.25">
      <c r="A3149" s="94">
        <v>45780</v>
      </c>
      <c r="B3149" s="95" t="str">
        <v>GK 1817</v>
      </c>
      <c r="C3149" s="80" t="str">
        <v>REAR WHEEL SEAL 70-90-10</v>
      </c>
      <c r="D3149" s="133">
        <v>1851</v>
      </c>
      <c r="E3149" s="80">
        <v>20</v>
      </c>
      <c r="F3149" s="80" t="str">
        <v>PCS</v>
      </c>
      <c r="G3149" s="80" t="str">
        <v>OUTWARD</v>
      </c>
      <c r="H3149" s="96" t="str">
        <v>MOTHER</v>
      </c>
    </row>
    <row r="3150" spans="1:8" x14ac:dyDescent="0.25">
      <c r="A3150" s="90">
        <v>45780</v>
      </c>
      <c r="B3150" s="91" t="str">
        <v>GK 406</v>
      </c>
      <c r="C3150" s="92" t="str">
        <v>CLUTCH PLATE N/A JOHN DEERE (SPRING TYPE) 11'' 13 TEETH</v>
      </c>
      <c r="D3150" s="132">
        <v>1851</v>
      </c>
      <c r="E3150" s="92">
        <v>1</v>
      </c>
      <c r="F3150" s="92" t="str">
        <v>PCS</v>
      </c>
      <c r="G3150" s="92" t="str">
        <v>OUTWARD</v>
      </c>
      <c r="H3150" s="93" t="str">
        <v>MOTHER</v>
      </c>
    </row>
    <row r="3151" spans="1:8" x14ac:dyDescent="0.25">
      <c r="A3151" s="94">
        <v>45780</v>
      </c>
      <c r="B3151" s="95" t="str">
        <v>UN 1615</v>
      </c>
      <c r="C3151" s="80" t="str">
        <v>SEAT CUSHION BOTTOM INTER</v>
      </c>
      <c r="D3151" s="133">
        <v>1851</v>
      </c>
      <c r="E3151" s="80">
        <v>2</v>
      </c>
      <c r="F3151" s="80" t="str">
        <v>PCS</v>
      </c>
      <c r="G3151" s="80" t="str">
        <v>OUTWARD</v>
      </c>
      <c r="H3151" s="96" t="str">
        <v>MOTHER</v>
      </c>
    </row>
    <row r="3152" spans="1:8" x14ac:dyDescent="0.25">
      <c r="A3152" s="90">
        <v>45780</v>
      </c>
      <c r="B3152" s="91" t="str">
        <v>UN 1433/GK 1079</v>
      </c>
      <c r="C3152" s="92" t="str">
        <v xml:space="preserve">FRONT STUB AXLE MAHINDRA MKM (LH) </v>
      </c>
      <c r="D3152" s="132">
        <v>1851</v>
      </c>
      <c r="E3152" s="92">
        <v>1</v>
      </c>
      <c r="F3152" s="92" t="str">
        <v>PCS</v>
      </c>
      <c r="G3152" s="92" t="str">
        <v>OUTWARD</v>
      </c>
      <c r="H3152" s="93" t="str">
        <v>MOTHER</v>
      </c>
    </row>
    <row r="3153" spans="1:8" x14ac:dyDescent="0.25">
      <c r="A3153" s="94">
        <v>45780</v>
      </c>
      <c r="B3153" s="95" t="str">
        <v>UN 1433 A/GK 1079 A</v>
      </c>
      <c r="C3153" s="80" t="str">
        <v xml:space="preserve">FRONT STUB AXLE MAHINDRA MKM (RH) </v>
      </c>
      <c r="D3153" s="133">
        <v>1851</v>
      </c>
      <c r="E3153" s="80">
        <v>1</v>
      </c>
      <c r="F3153" s="80" t="str">
        <v>PCS</v>
      </c>
      <c r="G3153" s="80" t="str">
        <v>OUTWARD</v>
      </c>
      <c r="H3153" s="96" t="str">
        <v>MOTHER</v>
      </c>
    </row>
    <row r="3154" spans="1:8" x14ac:dyDescent="0.25">
      <c r="A3154" s="90">
        <v>45780</v>
      </c>
      <c r="B3154" s="91" t="str">
        <v>GK 559/UN 1446</v>
      </c>
      <c r="C3154" s="92" t="str">
        <v>TIE ROD END MKM NST  MANUAL BIG BODY /BIG PIN  (R +L) (SET OF 2)</v>
      </c>
      <c r="D3154" s="132">
        <v>1851</v>
      </c>
      <c r="E3154" s="92">
        <v>6</v>
      </c>
      <c r="F3154" s="92" t="str">
        <v>SET</v>
      </c>
      <c r="G3154" s="92" t="str">
        <v>OUTWARD</v>
      </c>
      <c r="H3154" s="93" t="str">
        <v>MOTHER</v>
      </c>
    </row>
    <row r="3155" spans="1:8" x14ac:dyDescent="0.25">
      <c r="A3155" s="94">
        <v>45780</v>
      </c>
      <c r="B3155" s="95" t="str">
        <v>GK 560/UN 1446 A</v>
      </c>
      <c r="C3155" s="80" t="str">
        <v>TIE ROD END MKM THIN BALL  (SET OF 2)</v>
      </c>
      <c r="D3155" s="133">
        <v>1851</v>
      </c>
      <c r="E3155" s="80">
        <v>6</v>
      </c>
      <c r="F3155" s="80" t="str">
        <v>SET</v>
      </c>
      <c r="G3155" s="80" t="str">
        <v>OUTWARD</v>
      </c>
      <c r="H3155" s="96" t="str">
        <v>MOTHER</v>
      </c>
    </row>
    <row r="3156" spans="1:8" x14ac:dyDescent="0.25">
      <c r="A3156" s="90">
        <v>45780</v>
      </c>
      <c r="B3156" s="91" t="str">
        <v>ZF7340900810</v>
      </c>
      <c r="C3156" s="92" t="str">
        <v>STG ASSY SWARAJ ZF</v>
      </c>
      <c r="D3156" s="132">
        <v>1851</v>
      </c>
      <c r="E3156" s="92">
        <v>1</v>
      </c>
      <c r="F3156" s="92" t="str">
        <v>SET</v>
      </c>
      <c r="G3156" s="92" t="str">
        <v>OUTWARD</v>
      </c>
      <c r="H3156" s="93" t="str">
        <v>MOTHER</v>
      </c>
    </row>
    <row r="3157" spans="1:8" x14ac:dyDescent="0.25">
      <c r="A3157" s="94">
        <v>45780</v>
      </c>
      <c r="B3157" s="95">
        <v>135800052</v>
      </c>
      <c r="C3157" s="80" t="str">
        <v>RANE STG ASSY SONALIKA</v>
      </c>
      <c r="D3157" s="133">
        <v>1851</v>
      </c>
      <c r="E3157" s="80">
        <v>1</v>
      </c>
      <c r="F3157" s="80" t="str">
        <v>SET</v>
      </c>
      <c r="G3157" s="80" t="str">
        <v>OUTWARD</v>
      </c>
      <c r="H3157" s="96" t="str">
        <v>MOTHER</v>
      </c>
    </row>
    <row r="3158" spans="1:8" x14ac:dyDescent="0.25">
      <c r="A3158" s="90">
        <v>45780</v>
      </c>
      <c r="B3158" s="91" t="str">
        <v>GK 565/UN 1460 B</v>
      </c>
      <c r="C3158" s="92" t="str">
        <v>TIE ROD END POWER STG. MKM</v>
      </c>
      <c r="D3158" s="132">
        <v>1851</v>
      </c>
      <c r="E3158" s="92">
        <v>10</v>
      </c>
      <c r="F3158" s="92" t="str">
        <v>PCS</v>
      </c>
      <c r="G3158" s="92" t="str">
        <v>OUTWARD</v>
      </c>
      <c r="H3158" s="93" t="str">
        <v>MOTHER</v>
      </c>
    </row>
    <row r="3159" spans="1:8" x14ac:dyDescent="0.25">
      <c r="A3159" s="94">
        <v>45780</v>
      </c>
      <c r="B3159" s="95" t="str">
        <v>GK 791</v>
      </c>
      <c r="C3159" s="80" t="str">
        <v>STG SHAFT SONALIKA RANE SPLINE TYPE (SQUARE NUT) 676 MM</v>
      </c>
      <c r="D3159" s="133">
        <v>1851</v>
      </c>
      <c r="E3159" s="80">
        <v>1</v>
      </c>
      <c r="F3159" s="80" t="str">
        <v>PCS</v>
      </c>
      <c r="G3159" s="80" t="str">
        <v>OUTWARD</v>
      </c>
      <c r="H3159" s="96" t="str">
        <v>MOTHER</v>
      </c>
    </row>
    <row r="3160" spans="1:8" x14ac:dyDescent="0.25">
      <c r="A3160" s="90">
        <v>45780</v>
      </c>
      <c r="B3160" s="91" t="str">
        <v>GK 564/UN 1460</v>
      </c>
      <c r="C3160" s="92" t="str">
        <v xml:space="preserve">TIE ROD ASSY. MKM (80 MM) </v>
      </c>
      <c r="D3160" s="132">
        <v>1851</v>
      </c>
      <c r="E3160" s="92">
        <v>4</v>
      </c>
      <c r="F3160" s="92" t="str">
        <v>SET</v>
      </c>
      <c r="G3160" s="92" t="str">
        <v>OUTWARD</v>
      </c>
      <c r="H3160" s="93" t="str">
        <v>MOTHER</v>
      </c>
    </row>
    <row r="3161" spans="1:8" x14ac:dyDescent="0.25">
      <c r="A3161" s="94">
        <v>45780</v>
      </c>
      <c r="B3161" s="95" t="str">
        <v>GK 627</v>
      </c>
      <c r="C3161" s="80" t="str">
        <v xml:space="preserve">TIE ROD ASSY. JOHN DEERE (4X4) </v>
      </c>
      <c r="D3161" s="133">
        <v>1851</v>
      </c>
      <c r="E3161" s="80">
        <v>2</v>
      </c>
      <c r="F3161" s="80" t="str">
        <v>SET</v>
      </c>
      <c r="G3161" s="80" t="str">
        <v>OUTWARD</v>
      </c>
      <c r="H3161" s="96" t="str">
        <v>MOTHER</v>
      </c>
    </row>
    <row r="3162" spans="1:8" x14ac:dyDescent="0.25">
      <c r="A3162" s="90">
        <v>45780</v>
      </c>
      <c r="B3162" s="91" t="str">
        <v>R10019</v>
      </c>
      <c r="C3162" s="92" t="str">
        <v>CLUTCH PLATE INTER/MF P-3 10" ASB</v>
      </c>
      <c r="D3162" s="132" t="str">
        <v>1856, 1857</v>
      </c>
      <c r="E3162" s="92">
        <v>2</v>
      </c>
      <c r="F3162" s="92" t="str">
        <v>PCS</v>
      </c>
      <c r="G3162" s="92" t="str">
        <v>OUTWARD</v>
      </c>
      <c r="H3162" s="93" t="str">
        <v>SHOP</v>
      </c>
    </row>
    <row r="3163" spans="1:8" x14ac:dyDescent="0.25">
      <c r="A3163" s="94">
        <v>45780</v>
      </c>
      <c r="B3163" s="95" t="str">
        <v>UN 1933</v>
      </c>
      <c r="C3163" s="80" t="str">
        <v>PTO PLATE 3 HOLE INTER</v>
      </c>
      <c r="D3163" s="133" t="str">
        <v>1856, 1857</v>
      </c>
      <c r="E3163" s="80">
        <v>6</v>
      </c>
      <c r="F3163" s="80" t="str">
        <v>PCS</v>
      </c>
      <c r="G3163" s="80" t="str">
        <v>OUTWARD</v>
      </c>
      <c r="H3163" s="96" t="str">
        <v>SHOP</v>
      </c>
    </row>
    <row r="3164" spans="1:8" x14ac:dyDescent="0.25">
      <c r="A3164" s="90">
        <v>45780</v>
      </c>
      <c r="B3164" s="91" t="str">
        <v>UN 1903</v>
      </c>
      <c r="C3164" s="92" t="str">
        <v>REAR AXLE PLATE ARJUN</v>
      </c>
      <c r="D3164" s="132" t="str">
        <v>1856, 1857</v>
      </c>
      <c r="E3164" s="92">
        <v>4</v>
      </c>
      <c r="F3164" s="92" t="str">
        <v>PCS</v>
      </c>
      <c r="G3164" s="92" t="str">
        <v>OUTWARD</v>
      </c>
      <c r="H3164" s="93" t="str">
        <v>SHOP</v>
      </c>
    </row>
    <row r="3165" spans="1:8" x14ac:dyDescent="0.25">
      <c r="A3165" s="94">
        <v>45780</v>
      </c>
      <c r="B3165" s="95" t="str">
        <v>UN 1819</v>
      </c>
      <c r="C3165" s="80" t="str">
        <v>GEAR FORK 2nd &amp; 3rd NST</v>
      </c>
      <c r="D3165" s="133" t="str">
        <v>1856, 1857</v>
      </c>
      <c r="E3165" s="80">
        <v>2</v>
      </c>
      <c r="F3165" s="80" t="str">
        <v>PCS</v>
      </c>
      <c r="G3165" s="80" t="str">
        <v>OUTWARD</v>
      </c>
      <c r="H3165" s="96" t="str">
        <v>SHOP</v>
      </c>
    </row>
    <row r="3166" spans="1:8" x14ac:dyDescent="0.25">
      <c r="A3166" s="90">
        <v>45780</v>
      </c>
      <c r="B3166" s="91">
        <v>1280318100</v>
      </c>
      <c r="C3166" s="92" t="str">
        <v>P.P ASSY 434 DI / FORD 3600/ ES 355/ EICH 485</v>
      </c>
      <c r="D3166" s="132" t="str">
        <v>1856, 1857</v>
      </c>
      <c r="E3166" s="92">
        <v>2</v>
      </c>
      <c r="F3166" s="92" t="str">
        <v>SET</v>
      </c>
      <c r="G3166" s="92" t="str">
        <v>OUTWARD</v>
      </c>
      <c r="H3166" s="93" t="str">
        <v>SHOP</v>
      </c>
    </row>
    <row r="3167" spans="1:8" x14ac:dyDescent="0.25">
      <c r="A3167" s="94">
        <v>45780</v>
      </c>
      <c r="B3167" s="95" t="str">
        <v>R983032309</v>
      </c>
      <c r="C3167" s="80" t="str">
        <v>HYD. PUMP SWARAJ 19CC (OUTER)</v>
      </c>
      <c r="D3167" s="133" t="str">
        <v>1856, 1857</v>
      </c>
      <c r="E3167" s="80">
        <v>8</v>
      </c>
      <c r="F3167" s="80" t="str">
        <v>PCS</v>
      </c>
      <c r="G3167" s="80" t="str">
        <v>OUTWARD</v>
      </c>
      <c r="H3167" s="96" t="str">
        <v>SHOP</v>
      </c>
    </row>
    <row r="3168" spans="1:8" x14ac:dyDescent="0.25">
      <c r="A3168" s="90">
        <v>45780</v>
      </c>
      <c r="B3168" s="91" t="str">
        <v>R983067922</v>
      </c>
      <c r="C3168" s="92" t="str">
        <v>HYD.PUMP SWARAJ PTL14CC (POWER STG)</v>
      </c>
      <c r="D3168" s="132" t="str">
        <v>1856, 1857</v>
      </c>
      <c r="E3168" s="92">
        <v>4</v>
      </c>
      <c r="F3168" s="92" t="str">
        <v>PCS</v>
      </c>
      <c r="G3168" s="92" t="str">
        <v>OUTWARD</v>
      </c>
      <c r="H3168" s="93" t="str">
        <v>SHOP</v>
      </c>
    </row>
    <row r="3169" spans="1:8" x14ac:dyDescent="0.25">
      <c r="A3169" s="94">
        <v>45780</v>
      </c>
      <c r="B3169" s="95" t="str">
        <v>12RLK733</v>
      </c>
      <c r="C3169" s="80" t="str">
        <v>CLUTCH KIT MF DUAL CLUTCH W/FINGER</v>
      </c>
      <c r="D3169" s="133" t="str">
        <v>1856, 1857</v>
      </c>
      <c r="E3169" s="80">
        <v>5</v>
      </c>
      <c r="F3169" s="80" t="str">
        <v>PCS</v>
      </c>
      <c r="G3169" s="80" t="str">
        <v>OUTWARD</v>
      </c>
      <c r="H3169" s="96" t="str">
        <v>SHOP</v>
      </c>
    </row>
    <row r="3170" spans="1:8" x14ac:dyDescent="0.25">
      <c r="A3170" s="90">
        <v>45780</v>
      </c>
      <c r="B3170" s="91" t="str">
        <v>UN 2754 A</v>
      </c>
      <c r="C3170" s="92" t="str">
        <v xml:space="preserve">SPANDLE PIN BUSH ARJUN C.E.  </v>
      </c>
      <c r="D3170" s="132" t="str">
        <v>1856, 1857</v>
      </c>
      <c r="E3170" s="92">
        <v>6</v>
      </c>
      <c r="F3170" s="92" t="str">
        <v>PCS</v>
      </c>
      <c r="G3170" s="92" t="str">
        <v>OUTWARD</v>
      </c>
      <c r="H3170" s="93" t="str">
        <v>SHOP</v>
      </c>
    </row>
    <row r="3171" spans="1:8" x14ac:dyDescent="0.25">
      <c r="A3171" s="94">
        <v>45780</v>
      </c>
      <c r="B3171" s="95" t="str">
        <v>UN 1166</v>
      </c>
      <c r="C3171" s="80" t="str">
        <v>PRE CLEANER ASSY YUVRAJ</v>
      </c>
      <c r="D3171" s="133" t="str">
        <v>1856, 1857</v>
      </c>
      <c r="E3171" s="80">
        <v>2</v>
      </c>
      <c r="F3171" s="80" t="str">
        <v>PCS</v>
      </c>
      <c r="G3171" s="80" t="str">
        <v>OUTWARD</v>
      </c>
      <c r="H3171" s="96" t="str">
        <v>SHOP</v>
      </c>
    </row>
    <row r="3172" spans="1:8" x14ac:dyDescent="0.25">
      <c r="A3172" s="90">
        <v>45780</v>
      </c>
      <c r="B3172" s="91" t="str">
        <v>UN 1478</v>
      </c>
      <c r="C3172" s="92" t="str">
        <v>DIESEL TANK CAP INTER</v>
      </c>
      <c r="D3172" s="132" t="str">
        <v>1856, 1857</v>
      </c>
      <c r="E3172" s="92">
        <v>10</v>
      </c>
      <c r="F3172" s="92" t="str">
        <v>PCS</v>
      </c>
      <c r="G3172" s="92" t="str">
        <v>OUTWARD</v>
      </c>
      <c r="H3172" s="93" t="str">
        <v>SHOP</v>
      </c>
    </row>
    <row r="3173" spans="1:8" x14ac:dyDescent="0.25">
      <c r="A3173" s="94">
        <v>45780</v>
      </c>
      <c r="B3173" s="95" t="str">
        <v>UN 1280</v>
      </c>
      <c r="C3173" s="80" t="str">
        <v>CRANK PULLEY SHEET METAL 4CYL INTER DI</v>
      </c>
      <c r="D3173" s="133" t="str">
        <v>1856, 1857</v>
      </c>
      <c r="E3173" s="80">
        <v>2</v>
      </c>
      <c r="F3173" s="80" t="str">
        <v>PCS</v>
      </c>
      <c r="G3173" s="80" t="str">
        <v>OUTWARD</v>
      </c>
      <c r="H3173" s="96" t="str">
        <v>SHOP</v>
      </c>
    </row>
    <row r="3174" spans="1:8" x14ac:dyDescent="0.25">
      <c r="A3174" s="90">
        <v>45780</v>
      </c>
      <c r="B3174" s="91" t="str">
        <v>UN 2637 C</v>
      </c>
      <c r="C3174" s="92" t="str">
        <v xml:space="preserve">CHECK CHAIN ASSY. YUVRAJ  </v>
      </c>
      <c r="D3174" s="132" t="str">
        <v>1856, 1857</v>
      </c>
      <c r="E3174" s="92">
        <v>6</v>
      </c>
      <c r="F3174" s="92" t="str">
        <v>PCS</v>
      </c>
      <c r="G3174" s="92" t="str">
        <v>OUTWARD</v>
      </c>
      <c r="H3174" s="93" t="str">
        <v>SHOP</v>
      </c>
    </row>
    <row r="3175" spans="1:8" x14ac:dyDescent="0.25">
      <c r="A3175" s="94">
        <v>45780</v>
      </c>
      <c r="B3175" s="95" t="str">
        <v>UN 2317</v>
      </c>
      <c r="C3175" s="80" t="str">
        <v>PTO SHAFT 6//10 TEETH ARJUN</v>
      </c>
      <c r="D3175" s="133" t="str">
        <v>1856, 1857</v>
      </c>
      <c r="E3175" s="80">
        <v>2</v>
      </c>
      <c r="F3175" s="80" t="str">
        <v>PCS</v>
      </c>
      <c r="G3175" s="80" t="str">
        <v>OUTWARD</v>
      </c>
      <c r="H3175" s="96" t="str">
        <v>SHOP</v>
      </c>
    </row>
    <row r="3176" spans="1:8" x14ac:dyDescent="0.25">
      <c r="A3176" s="90">
        <v>45780</v>
      </c>
      <c r="B3176" s="91" t="str">
        <v>UN 2786</v>
      </c>
      <c r="C3176" s="92" t="str">
        <v xml:space="preserve">BREAK DISC BOLT INTER  </v>
      </c>
      <c r="D3176" s="132" t="str">
        <v>1856, 1857</v>
      </c>
      <c r="E3176" s="92">
        <v>180</v>
      </c>
      <c r="F3176" s="92" t="str">
        <v>PCS</v>
      </c>
      <c r="G3176" s="92" t="str">
        <v>OUTWARD</v>
      </c>
      <c r="H3176" s="93" t="str">
        <v>SHOP</v>
      </c>
    </row>
    <row r="3177" spans="1:8" x14ac:dyDescent="0.25">
      <c r="A3177" s="94">
        <v>45780</v>
      </c>
      <c r="B3177" s="95" t="str">
        <v>601AD00005C</v>
      </c>
      <c r="C3177" s="80" t="str">
        <v>HYD PUMP FARMTRAC DOUBLE (18CC + 11CC)</v>
      </c>
      <c r="D3177" s="133" t="str">
        <v>1856, 1857</v>
      </c>
      <c r="E3177" s="80">
        <v>2</v>
      </c>
      <c r="F3177" s="80" t="str">
        <v>PCS</v>
      </c>
      <c r="G3177" s="80" t="str">
        <v>OUTWARD</v>
      </c>
      <c r="H3177" s="96" t="str">
        <v>SHOP</v>
      </c>
    </row>
    <row r="3178" spans="1:8" x14ac:dyDescent="0.25">
      <c r="A3178" s="90">
        <v>45780</v>
      </c>
      <c r="B3178" s="91" t="str">
        <v>R983067913</v>
      </c>
      <c r="C3178" s="92" t="str">
        <v>HYD. PUMP ESCORT / PT 19+11 CC</v>
      </c>
      <c r="D3178" s="132" t="str">
        <v>1856, 1857</v>
      </c>
      <c r="E3178" s="92">
        <v>1</v>
      </c>
      <c r="F3178" s="92" t="str">
        <v>PCS</v>
      </c>
      <c r="G3178" s="92" t="str">
        <v>OUTWARD</v>
      </c>
      <c r="H3178" s="93" t="str">
        <v>SHOP</v>
      </c>
    </row>
    <row r="3179" spans="1:8" x14ac:dyDescent="0.25">
      <c r="A3179" s="94">
        <v>45780</v>
      </c>
      <c r="B3179" s="95" t="str">
        <v>UN 2815</v>
      </c>
      <c r="C3179" s="80" t="str">
        <v xml:space="preserve">HITCH BOLT INTER  </v>
      </c>
      <c r="D3179" s="133" t="str">
        <v>1856, 1857</v>
      </c>
      <c r="E3179" s="80">
        <v>24</v>
      </c>
      <c r="F3179" s="80" t="str">
        <v>PCS</v>
      </c>
      <c r="G3179" s="80" t="str">
        <v>OUTWARD</v>
      </c>
      <c r="H3179" s="96" t="str">
        <v>SHOP</v>
      </c>
    </row>
    <row r="3180" spans="1:8" x14ac:dyDescent="0.25">
      <c r="A3180" s="90">
        <v>45780</v>
      </c>
      <c r="B3180" s="91" t="str">
        <v>UN 1984</v>
      </c>
      <c r="C3180" s="92" t="str">
        <v>BREAK TRUNION INTER DI</v>
      </c>
      <c r="D3180" s="132" t="str">
        <v>1856, 1857</v>
      </c>
      <c r="E3180" s="92">
        <v>36</v>
      </c>
      <c r="F3180" s="92" t="str">
        <v>PCS</v>
      </c>
      <c r="G3180" s="92" t="str">
        <v>OUTWARD</v>
      </c>
      <c r="H3180" s="93" t="str">
        <v>SHOP</v>
      </c>
    </row>
    <row r="3181" spans="1:8" x14ac:dyDescent="0.25">
      <c r="A3181" s="94">
        <v>45780</v>
      </c>
      <c r="B3181" s="95" t="str">
        <v>UN 1992 A</v>
      </c>
      <c r="C3181" s="80" t="str">
        <v>BREAK ADJUSTOR MKM</v>
      </c>
      <c r="D3181" s="133" t="str">
        <v>1856, 1857</v>
      </c>
      <c r="E3181" s="80">
        <v>15</v>
      </c>
      <c r="F3181" s="80" t="str">
        <v>PCS</v>
      </c>
      <c r="G3181" s="80" t="str">
        <v>OUTWARD</v>
      </c>
      <c r="H3181" s="96" t="str">
        <v>SHOP</v>
      </c>
    </row>
    <row r="3182" spans="1:8" x14ac:dyDescent="0.25">
      <c r="A3182" s="90">
        <v>45780</v>
      </c>
      <c r="B3182" s="91" t="str">
        <v>UN 1971/GK 228</v>
      </c>
      <c r="C3182" s="92" t="str">
        <v>BRAKE DISC PLATE YUVRAJ</v>
      </c>
      <c r="D3182" s="132" t="str">
        <v>1856, 1857</v>
      </c>
      <c r="E3182" s="92">
        <v>10</v>
      </c>
      <c r="F3182" s="92" t="str">
        <v>PCS</v>
      </c>
      <c r="G3182" s="92" t="str">
        <v>OUTWARD</v>
      </c>
      <c r="H3182" s="93" t="str">
        <v>SHOP</v>
      </c>
    </row>
    <row r="3183" spans="1:8" x14ac:dyDescent="0.25">
      <c r="A3183" s="94">
        <v>45780</v>
      </c>
      <c r="B3183" s="95">
        <v>2280242100</v>
      </c>
      <c r="C3183" s="80" t="str">
        <v>D.C ASSY SONALIKA 6 HOLE 12T WITH ONLY PTO</v>
      </c>
      <c r="D3183" s="133" t="str">
        <v>1856, 1857</v>
      </c>
      <c r="E3183" s="80">
        <v>2</v>
      </c>
      <c r="F3183" s="80" t="str">
        <v>SET</v>
      </c>
      <c r="G3183" s="80" t="str">
        <v>OUTWARD</v>
      </c>
      <c r="H3183" s="96" t="str">
        <v>SHOP</v>
      </c>
    </row>
    <row r="3184" spans="1:8" x14ac:dyDescent="0.25">
      <c r="A3184" s="90">
        <v>45780</v>
      </c>
      <c r="B3184" s="91" t="str">
        <v>UN 2582</v>
      </c>
      <c r="C3184" s="92" t="str">
        <v xml:space="preserve">TOP LINK ASSEMBLY NST  </v>
      </c>
      <c r="D3184" s="132" t="str">
        <v>1856, 1857</v>
      </c>
      <c r="E3184" s="92">
        <v>10</v>
      </c>
      <c r="F3184" s="92" t="str">
        <v>PCS</v>
      </c>
      <c r="G3184" s="92" t="str">
        <v>OUTWARD</v>
      </c>
      <c r="H3184" s="93" t="str">
        <v>SHOP</v>
      </c>
    </row>
    <row r="3185" spans="1:8" x14ac:dyDescent="0.25">
      <c r="A3185" s="94">
        <v>45780</v>
      </c>
      <c r="B3185" s="95" t="str">
        <v>UN 2565</v>
      </c>
      <c r="C3185" s="80" t="str">
        <v xml:space="preserve">SPINDLE TOPLINK WITH COLLAR R/T NST  </v>
      </c>
      <c r="D3185" s="133" t="str">
        <v>1856, 1857</v>
      </c>
      <c r="E3185" s="80">
        <v>10</v>
      </c>
      <c r="F3185" s="80" t="str">
        <v>PCS</v>
      </c>
      <c r="G3185" s="80" t="str">
        <v>OUTWARD</v>
      </c>
      <c r="H3185" s="96" t="str">
        <v>SHOP</v>
      </c>
    </row>
    <row r="3186" spans="1:8" x14ac:dyDescent="0.25">
      <c r="A3186" s="90">
        <v>45780</v>
      </c>
      <c r="B3186" s="91" t="str">
        <v>UN 2616</v>
      </c>
      <c r="C3186" s="92" t="str">
        <v xml:space="preserve">LOWER LINK ASSY 3 DI (O.E) 585 DI  </v>
      </c>
      <c r="D3186" s="132" t="str">
        <v>1856, 1857</v>
      </c>
      <c r="E3186" s="92">
        <v>2</v>
      </c>
      <c r="F3186" s="92" t="str">
        <v>PCS</v>
      </c>
      <c r="G3186" s="92" t="str">
        <v>OUTWARD</v>
      </c>
      <c r="H3186" s="93" t="str">
        <v>SHOP</v>
      </c>
    </row>
    <row r="3187" spans="1:8" x14ac:dyDescent="0.25">
      <c r="A3187" s="94">
        <v>45780</v>
      </c>
      <c r="B3187" s="95" t="str">
        <v>UN 1135</v>
      </c>
      <c r="C3187" s="80" t="str">
        <v>SILENCER INTER DI</v>
      </c>
      <c r="D3187" s="133" t="str">
        <v>1856, 1857</v>
      </c>
      <c r="E3187" s="80">
        <v>4</v>
      </c>
      <c r="F3187" s="80" t="str">
        <v>PCS</v>
      </c>
      <c r="G3187" s="80" t="str">
        <v>OUTWARD</v>
      </c>
      <c r="H3187" s="96" t="str">
        <v>SHOP</v>
      </c>
    </row>
    <row r="3188" spans="1:8" x14ac:dyDescent="0.25">
      <c r="A3188" s="90">
        <v>45783</v>
      </c>
      <c r="B3188" s="91">
        <v>2310131100</v>
      </c>
      <c r="C3188" s="92" t="str">
        <v>DC ASSY ARJUN NOVO 12" WITH MAIN 5FAN</v>
      </c>
      <c r="D3188" s="132" t="str">
        <v>1856, 1857</v>
      </c>
      <c r="E3188" s="92">
        <v>2</v>
      </c>
      <c r="F3188" s="92" t="str">
        <v>SET</v>
      </c>
      <c r="G3188" s="92" t="str">
        <v>OUTWARD</v>
      </c>
      <c r="H3188" s="93" t="str">
        <v>SHOP</v>
      </c>
    </row>
    <row r="3189" spans="1:8" x14ac:dyDescent="0.25">
      <c r="A3189" s="94">
        <v>45779</v>
      </c>
      <c r="B3189" s="95" t="str">
        <v>RCGBGRL1</v>
      </c>
      <c r="C3189" s="80" t="str">
        <v>RADIATORY COOLANT OIL 1 LTR</v>
      </c>
      <c r="D3189" s="133">
        <v>2844</v>
      </c>
      <c r="E3189" s="80">
        <v>20</v>
      </c>
      <c r="F3189" s="80" t="str">
        <v>PCS</v>
      </c>
      <c r="G3189" s="80" t="str">
        <v>INWARD</v>
      </c>
      <c r="H3189" s="96">
        <v>0</v>
      </c>
    </row>
    <row r="3190" spans="1:8" x14ac:dyDescent="0.25">
      <c r="A3190" s="90">
        <v>45780</v>
      </c>
      <c r="B3190" s="91" t="str">
        <v>601AD00007C</v>
      </c>
      <c r="C3190" s="92" t="str">
        <v>HYD PUMP J.D 5310 W/BRACKET (20CC + 12CC)</v>
      </c>
      <c r="D3190" s="132">
        <v>2845</v>
      </c>
      <c r="E3190" s="92">
        <v>96</v>
      </c>
      <c r="F3190" s="92" t="str">
        <v>PCS</v>
      </c>
      <c r="G3190" s="92" t="str">
        <v>INWARD</v>
      </c>
      <c r="H3190" s="93">
        <v>0</v>
      </c>
    </row>
    <row r="3191" spans="1:8" x14ac:dyDescent="0.25">
      <c r="A3191" s="94">
        <v>45780</v>
      </c>
      <c r="B3191" s="95" t="str">
        <v>GK 1234</v>
      </c>
      <c r="C3191" s="80" t="str">
        <v>HYD. FILTER INTER DI SPIN ON</v>
      </c>
      <c r="D3191" s="133">
        <v>2847</v>
      </c>
      <c r="E3191" s="80">
        <v>201</v>
      </c>
      <c r="F3191" s="80" t="str">
        <v>PCS</v>
      </c>
      <c r="G3191" s="80" t="str">
        <v>INWARD</v>
      </c>
      <c r="H3191" s="96">
        <v>0</v>
      </c>
    </row>
    <row r="3192" spans="1:8" x14ac:dyDescent="0.25">
      <c r="A3192" s="90">
        <v>45780</v>
      </c>
      <c r="B3192" s="91" t="str">
        <v>GK 1308</v>
      </c>
      <c r="C3192" s="92" t="str">
        <v>OIL FILTER MF-245 DI SPIN ON</v>
      </c>
      <c r="D3192" s="132">
        <v>2848</v>
      </c>
      <c r="E3192" s="92">
        <v>500</v>
      </c>
      <c r="F3192" s="92" t="str">
        <v>PCS</v>
      </c>
      <c r="G3192" s="92" t="str">
        <v>INWARD</v>
      </c>
      <c r="H3192" s="93">
        <v>0</v>
      </c>
    </row>
    <row r="3193" spans="1:8" x14ac:dyDescent="0.25">
      <c r="A3193" s="94">
        <v>45780</v>
      </c>
      <c r="B3193" s="95" t="str">
        <v>GK 1273</v>
      </c>
      <c r="C3193" s="80" t="str">
        <v>HYD. FILTER SWARAJ 855 TURBO (BIG)  SPIN ON</v>
      </c>
      <c r="D3193" s="133">
        <v>2849</v>
      </c>
      <c r="E3193" s="80">
        <v>102</v>
      </c>
      <c r="F3193" s="80" t="str">
        <v>PCS</v>
      </c>
      <c r="G3193" s="80" t="str">
        <v>INWARD</v>
      </c>
      <c r="H3193" s="96">
        <v>0</v>
      </c>
    </row>
    <row r="3194" spans="1:8" x14ac:dyDescent="0.25">
      <c r="A3194" s="90">
        <v>45780</v>
      </c>
      <c r="B3194" s="91" t="str">
        <v>GK 1384/GK 1350</v>
      </c>
      <c r="C3194" s="92" t="str">
        <v>FUEL FILTER POWERTRAC N/M</v>
      </c>
      <c r="D3194" s="132">
        <v>2850</v>
      </c>
      <c r="E3194" s="92">
        <v>200</v>
      </c>
      <c r="F3194" s="92" t="str">
        <v>PCS</v>
      </c>
      <c r="G3194" s="92" t="str">
        <v>INWARD</v>
      </c>
      <c r="H3194" s="93">
        <v>0</v>
      </c>
    </row>
    <row r="3195" spans="1:8" x14ac:dyDescent="0.25">
      <c r="A3195" s="94">
        <v>45780</v>
      </c>
      <c r="B3195" s="95" t="str">
        <v>GK 1292</v>
      </c>
      <c r="C3195" s="80" t="str">
        <v>HYD.  FILTER SONALIKA N/M SPIN ON</v>
      </c>
      <c r="D3195" s="133">
        <v>2851</v>
      </c>
      <c r="E3195" s="80">
        <v>203</v>
      </c>
      <c r="F3195" s="80" t="str">
        <v>PCS</v>
      </c>
      <c r="G3195" s="80" t="str">
        <v>INWARD</v>
      </c>
      <c r="H3195" s="96">
        <v>0</v>
      </c>
    </row>
    <row r="3196" spans="1:8" x14ac:dyDescent="0.25">
      <c r="A3196" s="90">
        <v>45780</v>
      </c>
      <c r="B3196" s="91" t="str">
        <v>GK 1330</v>
      </c>
      <c r="C3196" s="92" t="str">
        <v>HYD. FILTER FARMTRAC / POWERTRAC SPIN ON LONG</v>
      </c>
      <c r="D3196" s="132">
        <v>2852</v>
      </c>
      <c r="E3196" s="92">
        <v>100</v>
      </c>
      <c r="F3196" s="92" t="str">
        <v>PCS</v>
      </c>
      <c r="G3196" s="92" t="str">
        <v>INWARD</v>
      </c>
      <c r="H3196" s="93">
        <v>0</v>
      </c>
    </row>
    <row r="3197" spans="1:8" x14ac:dyDescent="0.25">
      <c r="A3197" s="94">
        <v>45780</v>
      </c>
      <c r="B3197" s="95" t="str">
        <v>GK 1274</v>
      </c>
      <c r="C3197" s="80" t="str">
        <v>HYD. FILTER SWARAJ 855 TURBO (BIG) BRASS MESH</v>
      </c>
      <c r="D3197" s="133">
        <v>2853</v>
      </c>
      <c r="E3197" s="80">
        <v>50</v>
      </c>
      <c r="F3197" s="80" t="str">
        <v>PCS</v>
      </c>
      <c r="G3197" s="80" t="str">
        <v>INWARD</v>
      </c>
      <c r="H3197" s="96">
        <v>0</v>
      </c>
    </row>
    <row r="3198" spans="1:8" x14ac:dyDescent="0.25">
      <c r="A3198" s="90">
        <v>45780</v>
      </c>
      <c r="B3198" s="91" t="str">
        <v>GK 1244</v>
      </c>
      <c r="C3198" s="92" t="str">
        <v>HYD. FILTER  MAHINDRA TURBO SPIN ON</v>
      </c>
      <c r="D3198" s="132">
        <v>2854</v>
      </c>
      <c r="E3198" s="92">
        <v>150</v>
      </c>
      <c r="F3198" s="92" t="str">
        <v>PCS</v>
      </c>
      <c r="G3198" s="92" t="str">
        <v>INWARD</v>
      </c>
      <c r="H3198" s="93">
        <v>0</v>
      </c>
    </row>
    <row r="3199" spans="1:8" x14ac:dyDescent="0.25">
      <c r="A3199" s="94">
        <v>45780</v>
      </c>
      <c r="B3199" s="95" t="str">
        <v>GK 1239</v>
      </c>
      <c r="C3199" s="80" t="str">
        <v>HYD. FILTER ARJUN (BRASS MESH ) SPIN ON</v>
      </c>
      <c r="D3199" s="133">
        <v>2855</v>
      </c>
      <c r="E3199" s="80">
        <v>30</v>
      </c>
      <c r="F3199" s="80" t="str">
        <v>PCS</v>
      </c>
      <c r="G3199" s="80" t="str">
        <v>INWARD</v>
      </c>
      <c r="H3199" s="96">
        <v>0</v>
      </c>
    </row>
    <row r="3200" spans="1:8" x14ac:dyDescent="0.25">
      <c r="A3200" s="90">
        <v>45780</v>
      </c>
      <c r="B3200" s="91" t="str">
        <v>GK 1348</v>
      </c>
      <c r="C3200" s="92" t="str">
        <v>HYD. FILTER POWERTRAC SPIN ON</v>
      </c>
      <c r="D3200" s="132">
        <v>2856</v>
      </c>
      <c r="E3200" s="92">
        <v>100</v>
      </c>
      <c r="F3200" s="92" t="str">
        <v>PCS</v>
      </c>
      <c r="G3200" s="92" t="str">
        <v>INWARD</v>
      </c>
      <c r="H3200" s="93">
        <v>0</v>
      </c>
    </row>
    <row r="3201" spans="1:8" x14ac:dyDescent="0.25">
      <c r="A3201" s="94">
        <v>45780</v>
      </c>
      <c r="B3201" s="95" t="str">
        <v>GK 1233</v>
      </c>
      <c r="C3201" s="80" t="str">
        <v>OIL FILTER INTER DI SPIN ON</v>
      </c>
      <c r="D3201" s="133">
        <v>2857</v>
      </c>
      <c r="E3201" s="80">
        <v>405</v>
      </c>
      <c r="F3201" s="80" t="str">
        <v>PCS</v>
      </c>
      <c r="G3201" s="80" t="str">
        <v>INWARD</v>
      </c>
      <c r="H3201" s="96">
        <v>0</v>
      </c>
    </row>
    <row r="3202" spans="1:8" x14ac:dyDescent="0.25">
      <c r="A3202" s="90">
        <v>45780</v>
      </c>
      <c r="B3202" s="91" t="str">
        <v>GK 1244</v>
      </c>
      <c r="C3202" s="92" t="str">
        <v>HYD. FILTER  MAHINDRA TURBO SPIN ON</v>
      </c>
      <c r="D3202" s="132">
        <v>2858</v>
      </c>
      <c r="E3202" s="92">
        <v>200</v>
      </c>
      <c r="F3202" s="92" t="str">
        <v>PCS</v>
      </c>
      <c r="G3202" s="92" t="str">
        <v>INWARD</v>
      </c>
      <c r="H3202" s="93">
        <v>0</v>
      </c>
    </row>
    <row r="3203" spans="1:8" x14ac:dyDescent="0.25">
      <c r="A3203" s="94">
        <v>45780</v>
      </c>
      <c r="B3203" s="95" t="str">
        <v>UN 2636</v>
      </c>
      <c r="C3203" s="80" t="str">
        <v xml:space="preserve">CHECK CHAIN ASSY MKM  </v>
      </c>
      <c r="D3203" s="133">
        <v>2859</v>
      </c>
      <c r="E3203" s="80">
        <v>405</v>
      </c>
      <c r="F3203" s="80" t="str">
        <v>PCS</v>
      </c>
      <c r="G3203" s="80" t="str">
        <v>INWARD</v>
      </c>
      <c r="H3203" s="96">
        <v>0</v>
      </c>
    </row>
    <row r="3204" spans="1:8" x14ac:dyDescent="0.25">
      <c r="A3204" s="90">
        <v>45782</v>
      </c>
      <c r="B3204" s="91">
        <v>135120182</v>
      </c>
      <c r="C3204" s="92" t="str">
        <v>RANE STG ASSY SARPANCH 63 DEGREE</v>
      </c>
      <c r="D3204" s="132">
        <v>1859</v>
      </c>
      <c r="E3204" s="92">
        <v>1</v>
      </c>
      <c r="F3204" s="92" t="str">
        <v>SET</v>
      </c>
      <c r="G3204" s="92" t="str">
        <v>OUTWARD</v>
      </c>
      <c r="H3204" s="93" t="str">
        <v>PAL AUTOMOBILES</v>
      </c>
    </row>
    <row r="3205" spans="1:8" x14ac:dyDescent="0.25">
      <c r="A3205" s="94">
        <v>45782</v>
      </c>
      <c r="B3205" s="95">
        <v>135120362</v>
      </c>
      <c r="C3205" s="80" t="str">
        <v>RANE STG ASSY INTER DI 51 DEGREE</v>
      </c>
      <c r="D3205" s="133">
        <v>1859</v>
      </c>
      <c r="E3205" s="80">
        <v>1</v>
      </c>
      <c r="F3205" s="80" t="str">
        <v>SET</v>
      </c>
      <c r="G3205" s="80" t="str">
        <v>OUTWARD</v>
      </c>
      <c r="H3205" s="96" t="str">
        <v>PAL AUTOMOBILES</v>
      </c>
    </row>
    <row r="3206" spans="1:8" x14ac:dyDescent="0.25">
      <c r="A3206" s="90">
        <v>45782</v>
      </c>
      <c r="B3206" s="91" t="str">
        <v>SPANDLE BUSH HMT 3522</v>
      </c>
      <c r="C3206" s="92" t="str">
        <v>SPANDLE BUSH HMT 3522</v>
      </c>
      <c r="D3206" s="132">
        <v>1861</v>
      </c>
      <c r="E3206" s="92">
        <v>1</v>
      </c>
      <c r="F3206" s="92" t="str">
        <v>SET</v>
      </c>
      <c r="G3206" s="92" t="str">
        <v>OUTWARD</v>
      </c>
      <c r="H3206" s="93" t="str">
        <v>PUNJAB IRON STORE</v>
      </c>
    </row>
    <row r="3207" spans="1:8" x14ac:dyDescent="0.25">
      <c r="A3207" s="94">
        <v>45782</v>
      </c>
      <c r="B3207" s="95" t="str">
        <v>UN 3013</v>
      </c>
      <c r="C3207" s="80" t="str">
        <v xml:space="preserve">REGULATOR PISTON O RING SET OF 3 HI-TECH  </v>
      </c>
      <c r="D3207" s="133">
        <v>1861</v>
      </c>
      <c r="E3207" s="80">
        <v>10</v>
      </c>
      <c r="F3207" s="80" t="str">
        <v>SET</v>
      </c>
      <c r="G3207" s="80" t="str">
        <v>OUTWARD</v>
      </c>
      <c r="H3207" s="96" t="str">
        <v>PUNJAB IRON STORE</v>
      </c>
    </row>
    <row r="3208" spans="1:8" x14ac:dyDescent="0.25">
      <c r="A3208" s="90">
        <v>45782</v>
      </c>
      <c r="B3208" s="91" t="str">
        <v>UN 2813</v>
      </c>
      <c r="C3208" s="92" t="str">
        <v xml:space="preserve">HEAD BOLT INTER DI  </v>
      </c>
      <c r="D3208" s="132">
        <v>1861</v>
      </c>
      <c r="E3208" s="92">
        <v>12</v>
      </c>
      <c r="F3208" s="92" t="str">
        <v>PCS</v>
      </c>
      <c r="G3208" s="92" t="str">
        <v>OUTWARD</v>
      </c>
      <c r="H3208" s="93" t="str">
        <v>PUNJAB IRON STORE</v>
      </c>
    </row>
    <row r="3209" spans="1:8" x14ac:dyDescent="0.25">
      <c r="A3209" s="94">
        <v>45782</v>
      </c>
      <c r="B3209" s="95" t="str">
        <v>UN 2801</v>
      </c>
      <c r="C3209" s="80" t="str">
        <v xml:space="preserve">C.R BOLT INTER  </v>
      </c>
      <c r="D3209" s="133">
        <v>1861</v>
      </c>
      <c r="E3209" s="80">
        <v>24</v>
      </c>
      <c r="F3209" s="80" t="str">
        <v>PCS</v>
      </c>
      <c r="G3209" s="80" t="str">
        <v>OUTWARD</v>
      </c>
      <c r="H3209" s="96" t="str">
        <v>PUNJAB IRON STORE</v>
      </c>
    </row>
    <row r="3210" spans="1:8" x14ac:dyDescent="0.25">
      <c r="A3210" s="90">
        <v>45782</v>
      </c>
      <c r="B3210" s="91" t="str">
        <v>601AD00005C</v>
      </c>
      <c r="C3210" s="92" t="str">
        <v>HYD PUMP FARMTRAC DOUBLE (18CC + 11CC)</v>
      </c>
      <c r="D3210" s="132">
        <v>1861</v>
      </c>
      <c r="E3210" s="92">
        <v>2</v>
      </c>
      <c r="F3210" s="92" t="str">
        <v>PCS</v>
      </c>
      <c r="G3210" s="92" t="str">
        <v>OUTWARD</v>
      </c>
      <c r="H3210" s="93" t="str">
        <v>PUNJAB IRON STORE</v>
      </c>
    </row>
    <row r="3211" spans="1:8" x14ac:dyDescent="0.25">
      <c r="A3211" s="94">
        <v>45782</v>
      </c>
      <c r="B3211" s="95" t="str">
        <v>R983067913</v>
      </c>
      <c r="C3211" s="80" t="str">
        <v>HYD. PUMP ESCORT / PT 19+11 CC</v>
      </c>
      <c r="D3211" s="133">
        <v>1861</v>
      </c>
      <c r="E3211" s="80">
        <v>1</v>
      </c>
      <c r="F3211" s="80" t="str">
        <v>PCS</v>
      </c>
      <c r="G3211" s="80" t="str">
        <v>OUTWARD</v>
      </c>
      <c r="H3211" s="96" t="str">
        <v>PUNJAB IRON STORE</v>
      </c>
    </row>
    <row r="3212" spans="1:8" x14ac:dyDescent="0.25">
      <c r="A3212" s="90">
        <v>45782</v>
      </c>
      <c r="B3212" s="91" t="str">
        <v>CENTER PIN BUSH HMT 4511</v>
      </c>
      <c r="C3212" s="92" t="str">
        <v>CENTER PIN BUSH HMT 4511</v>
      </c>
      <c r="D3212" s="132">
        <v>1861</v>
      </c>
      <c r="E3212" s="92">
        <v>1</v>
      </c>
      <c r="F3212" s="92" t="str">
        <v>PCS</v>
      </c>
      <c r="G3212" s="92" t="str">
        <v>OUTWARD</v>
      </c>
      <c r="H3212" s="93" t="str">
        <v>PUNJAB IRON STORE</v>
      </c>
    </row>
    <row r="3213" spans="1:8" x14ac:dyDescent="0.25">
      <c r="A3213" s="94">
        <v>45782</v>
      </c>
      <c r="B3213" s="95" t="str">
        <v>SPANDLE BUSH HMT 3522</v>
      </c>
      <c r="C3213" s="80" t="str">
        <v>SPANDLE BUSH HMT 3522</v>
      </c>
      <c r="D3213" s="133">
        <v>1861</v>
      </c>
      <c r="E3213" s="80">
        <v>1</v>
      </c>
      <c r="F3213" s="80" t="str">
        <v>SET</v>
      </c>
      <c r="G3213" s="80" t="str">
        <v>INWARD</v>
      </c>
      <c r="H3213" s="96" t="str">
        <v>DISPATCHED FROM SHOP</v>
      </c>
    </row>
    <row r="3214" spans="1:8" x14ac:dyDescent="0.25">
      <c r="A3214" s="90">
        <v>45782</v>
      </c>
      <c r="B3214" s="91" t="str">
        <v>UN 3013</v>
      </c>
      <c r="C3214" s="92" t="str">
        <v xml:space="preserve">REGULATOR PISTON O RING SET OF 3 HI-TECH  </v>
      </c>
      <c r="D3214" s="132">
        <v>1861</v>
      </c>
      <c r="E3214" s="92">
        <v>10</v>
      </c>
      <c r="F3214" s="92" t="str">
        <v>SET</v>
      </c>
      <c r="G3214" s="92" t="str">
        <v>INWARD</v>
      </c>
      <c r="H3214" s="93" t="str">
        <v>DISPATCHED FROM SHOP</v>
      </c>
    </row>
    <row r="3215" spans="1:8" x14ac:dyDescent="0.25">
      <c r="A3215" s="94">
        <v>45782</v>
      </c>
      <c r="B3215" s="95" t="str">
        <v>UN 2813</v>
      </c>
      <c r="C3215" s="80" t="str">
        <v xml:space="preserve">HEAD BOLT INTER DI  </v>
      </c>
      <c r="D3215" s="133">
        <v>1861</v>
      </c>
      <c r="E3215" s="80">
        <v>12</v>
      </c>
      <c r="F3215" s="80" t="str">
        <v>PCS</v>
      </c>
      <c r="G3215" s="80" t="str">
        <v>INWARD</v>
      </c>
      <c r="H3215" s="96" t="str">
        <v>DISPATCHED FROM SHOP</v>
      </c>
    </row>
    <row r="3216" spans="1:8" x14ac:dyDescent="0.25">
      <c r="A3216" s="90">
        <v>45782</v>
      </c>
      <c r="B3216" s="91" t="str">
        <v>UN 2801</v>
      </c>
      <c r="C3216" s="92" t="str">
        <v xml:space="preserve">C.R BOLT INTER  </v>
      </c>
      <c r="D3216" s="132">
        <v>1861</v>
      </c>
      <c r="E3216" s="92">
        <v>24</v>
      </c>
      <c r="F3216" s="92" t="str">
        <v>PCS</v>
      </c>
      <c r="G3216" s="92" t="str">
        <v>INWARD</v>
      </c>
      <c r="H3216" s="93" t="str">
        <v>DISPATCHED FROM SHOP</v>
      </c>
    </row>
    <row r="3217" spans="1:8" x14ac:dyDescent="0.25">
      <c r="A3217" s="94">
        <v>45782</v>
      </c>
      <c r="B3217" s="95" t="str">
        <v>601AD00005C</v>
      </c>
      <c r="C3217" s="80" t="str">
        <v>HYD PUMP FARMTRAC DOUBLE (18CC + 11CC)</v>
      </c>
      <c r="D3217" s="133">
        <v>1861</v>
      </c>
      <c r="E3217" s="80">
        <v>2</v>
      </c>
      <c r="F3217" s="80" t="str">
        <v>PCS</v>
      </c>
      <c r="G3217" s="80" t="str">
        <v>INWARD</v>
      </c>
      <c r="H3217" s="96" t="str">
        <v>DISPATCHED FROM SHOP</v>
      </c>
    </row>
    <row r="3218" spans="1:8" x14ac:dyDescent="0.25">
      <c r="A3218" s="90">
        <v>45782</v>
      </c>
      <c r="B3218" s="91" t="str">
        <v>R983067913</v>
      </c>
      <c r="C3218" s="92" t="str">
        <v>HYD. PUMP ESCORT / PT 19+11 CC</v>
      </c>
      <c r="D3218" s="132">
        <v>1861</v>
      </c>
      <c r="E3218" s="92">
        <v>1</v>
      </c>
      <c r="F3218" s="92" t="str">
        <v>PCS</v>
      </c>
      <c r="G3218" s="92" t="str">
        <v>INWARD</v>
      </c>
      <c r="H3218" s="93" t="str">
        <v>DISPATCHED FROM SHOP</v>
      </c>
    </row>
    <row r="3219" spans="1:8" x14ac:dyDescent="0.25">
      <c r="A3219" s="94">
        <v>45782</v>
      </c>
      <c r="B3219" s="95" t="str">
        <v>CENTER PIN BUSH HMT 4511</v>
      </c>
      <c r="C3219" s="80" t="str">
        <v>CENTER PIN BUSH HMT 4511</v>
      </c>
      <c r="D3219" s="133">
        <v>1861</v>
      </c>
      <c r="E3219" s="80">
        <v>1</v>
      </c>
      <c r="F3219" s="80" t="str">
        <v>PCS</v>
      </c>
      <c r="G3219" s="80" t="str">
        <v>INWARD</v>
      </c>
      <c r="H3219" s="96" t="str">
        <v>DISPATCHED FROM SHOP</v>
      </c>
    </row>
    <row r="3220" spans="1:8" x14ac:dyDescent="0.25">
      <c r="A3220" s="90">
        <v>45782</v>
      </c>
      <c r="B3220" s="91" t="str">
        <v>UN 2636</v>
      </c>
      <c r="C3220" s="92" t="str">
        <v xml:space="preserve">CHECK CHAIN ASSY MKM  </v>
      </c>
      <c r="D3220" s="132">
        <v>1862</v>
      </c>
      <c r="E3220" s="92">
        <v>260</v>
      </c>
      <c r="F3220" s="92" t="str">
        <v>PCS</v>
      </c>
      <c r="G3220" s="92" t="str">
        <v>OUTWARD</v>
      </c>
      <c r="H3220" s="93" t="str">
        <v>SRI NIVASA AUTOMOTIVE</v>
      </c>
    </row>
    <row r="3221" spans="1:8" x14ac:dyDescent="0.25">
      <c r="A3221" s="94">
        <v>45782</v>
      </c>
      <c r="B3221" s="95" t="str">
        <v>GK 1472 A/UN 2783 A</v>
      </c>
      <c r="C3221" s="80" t="str">
        <v>BONNET BOLT INTER DI (6 CUT)</v>
      </c>
      <c r="D3221" s="133">
        <v>1862</v>
      </c>
      <c r="E3221" s="80">
        <v>144</v>
      </c>
      <c r="F3221" s="80" t="str">
        <v>PCS</v>
      </c>
      <c r="G3221" s="80" t="str">
        <v>OUTWARD</v>
      </c>
      <c r="H3221" s="96" t="str">
        <v>SRI NIVASA AUTOMOTIVE</v>
      </c>
    </row>
    <row r="3222" spans="1:8" x14ac:dyDescent="0.25">
      <c r="A3222" s="90">
        <v>45782</v>
      </c>
      <c r="B3222" s="91" t="str">
        <v>UN 1847 A</v>
      </c>
      <c r="C3222" s="92" t="str">
        <v>GEAR FORK SHIFTER 2nd &amp; 3rd YUVO</v>
      </c>
      <c r="D3222" s="132">
        <v>1863</v>
      </c>
      <c r="E3222" s="92">
        <v>3</v>
      </c>
      <c r="F3222" s="92" t="str">
        <v>PCS</v>
      </c>
      <c r="G3222" s="92" t="str">
        <v>OUTWARD</v>
      </c>
      <c r="H3222" s="93" t="str">
        <v>SHOP</v>
      </c>
    </row>
    <row r="3223" spans="1:8" x14ac:dyDescent="0.25">
      <c r="A3223" s="94">
        <v>45782</v>
      </c>
      <c r="B3223" s="95">
        <v>3280876100</v>
      </c>
      <c r="C3223" s="80" t="str">
        <v>CLUTCH PLATE SARPANCH 5 SRING</v>
      </c>
      <c r="D3223" s="133">
        <v>1863</v>
      </c>
      <c r="E3223" s="80">
        <v>2</v>
      </c>
      <c r="F3223" s="80" t="str">
        <v>PCS</v>
      </c>
      <c r="G3223" s="80" t="str">
        <v>OUTWARD</v>
      </c>
      <c r="H3223" s="96" t="str">
        <v>SHOP</v>
      </c>
    </row>
    <row r="3224" spans="1:8" x14ac:dyDescent="0.25">
      <c r="A3224" s="90">
        <v>45782</v>
      </c>
      <c r="B3224" s="91">
        <v>1280389100</v>
      </c>
      <c r="C3224" s="92" t="str">
        <v>CLUTCH COVER ASSY NH 42HP</v>
      </c>
      <c r="D3224" s="132">
        <v>1863</v>
      </c>
      <c r="E3224" s="92">
        <v>1</v>
      </c>
      <c r="F3224" s="92" t="str">
        <v>SET</v>
      </c>
      <c r="G3224" s="92" t="str">
        <v>OUTWARD</v>
      </c>
      <c r="H3224" s="93" t="str">
        <v>SHOP</v>
      </c>
    </row>
    <row r="3225" spans="1:8" x14ac:dyDescent="0.25">
      <c r="A3225" s="94">
        <v>45782</v>
      </c>
      <c r="B3225" s="95" t="str">
        <v>R10019</v>
      </c>
      <c r="C3225" s="80" t="str">
        <v>CLUTCH PLATE INTER/MF P-3 10" ASB</v>
      </c>
      <c r="D3225" s="133">
        <v>1863</v>
      </c>
      <c r="E3225" s="80">
        <v>2</v>
      </c>
      <c r="F3225" s="80" t="str">
        <v>PCS</v>
      </c>
      <c r="G3225" s="80" t="str">
        <v>OUTWARD</v>
      </c>
      <c r="H3225" s="96" t="str">
        <v>SHOP</v>
      </c>
    </row>
    <row r="3226" spans="1:8" x14ac:dyDescent="0.25">
      <c r="A3226" s="90">
        <v>45782</v>
      </c>
      <c r="B3226" s="91" t="str">
        <v>R983032352</v>
      </c>
      <c r="C3226" s="92" t="str">
        <v>HYD PUMP FT45/55 12CC</v>
      </c>
      <c r="D3226" s="132">
        <v>1863</v>
      </c>
      <c r="E3226" s="92">
        <v>8</v>
      </c>
      <c r="F3226" s="92" t="str">
        <v>PCS</v>
      </c>
      <c r="G3226" s="92" t="str">
        <v>OUTWARD</v>
      </c>
      <c r="H3226" s="93" t="str">
        <v>SHOP</v>
      </c>
    </row>
    <row r="3227" spans="1:8" x14ac:dyDescent="0.25">
      <c r="A3227" s="94">
        <v>45782</v>
      </c>
      <c r="B3227" s="95">
        <v>4340454100</v>
      </c>
      <c r="C3227" s="80" t="str">
        <v>P.P TAWA NH MAIN</v>
      </c>
      <c r="D3227" s="133">
        <v>1863</v>
      </c>
      <c r="E3227" s="80">
        <v>4</v>
      </c>
      <c r="F3227" s="80" t="str">
        <v>PCS</v>
      </c>
      <c r="G3227" s="80" t="str">
        <v>OUTWARD</v>
      </c>
      <c r="H3227" s="96" t="str">
        <v>SHOP</v>
      </c>
    </row>
    <row r="3228" spans="1:8" x14ac:dyDescent="0.25">
      <c r="A3228" s="90">
        <v>45782</v>
      </c>
      <c r="B3228" s="91">
        <v>1280354100</v>
      </c>
      <c r="C3228" s="92" t="str">
        <v>PRESSURE PLATE ASSY SW D/F</v>
      </c>
      <c r="D3228" s="132">
        <v>1863</v>
      </c>
      <c r="E3228" s="92">
        <v>2</v>
      </c>
      <c r="F3228" s="92" t="str">
        <v>SET</v>
      </c>
      <c r="G3228" s="92" t="str">
        <v>OUTWARD</v>
      </c>
      <c r="H3228" s="93" t="str">
        <v>SHOP</v>
      </c>
    </row>
    <row r="3229" spans="1:8" x14ac:dyDescent="0.25">
      <c r="A3229" s="94">
        <v>45782</v>
      </c>
      <c r="B3229" s="95">
        <v>3280574100</v>
      </c>
      <c r="C3229" s="80" t="str">
        <v>CLUTCH PLATE J.D 4 FAN 19 TEETH</v>
      </c>
      <c r="D3229" s="133">
        <v>1863</v>
      </c>
      <c r="E3229" s="80">
        <v>2</v>
      </c>
      <c r="F3229" s="80" t="str">
        <v>PCS</v>
      </c>
      <c r="G3229" s="80" t="str">
        <v>OUTWARD</v>
      </c>
      <c r="H3229" s="96" t="str">
        <v>SHOP</v>
      </c>
    </row>
    <row r="3230" spans="1:8" x14ac:dyDescent="0.25">
      <c r="A3230" s="90">
        <v>45782</v>
      </c>
      <c r="B3230" s="91">
        <v>3280673100</v>
      </c>
      <c r="C3230" s="92" t="str">
        <v>CLUTCH PLATE ACE/SWARAJ 6 SPRING 8 T</v>
      </c>
      <c r="D3230" s="132">
        <v>1863</v>
      </c>
      <c r="E3230" s="92">
        <v>2</v>
      </c>
      <c r="F3230" s="92" t="str">
        <v>PCS</v>
      </c>
      <c r="G3230" s="92" t="str">
        <v>OUTWARD</v>
      </c>
      <c r="H3230" s="93" t="str">
        <v>SHOP</v>
      </c>
    </row>
    <row r="3231" spans="1:8" x14ac:dyDescent="0.25">
      <c r="A3231" s="94">
        <v>45782</v>
      </c>
      <c r="B3231" s="95">
        <v>3280585100</v>
      </c>
      <c r="C3231" s="80" t="str">
        <v>CLUTCH PLATE J.D 5 FAN 19 T.</v>
      </c>
      <c r="D3231" s="133">
        <v>1863</v>
      </c>
      <c r="E3231" s="80">
        <v>2</v>
      </c>
      <c r="F3231" s="80" t="str">
        <v>PCS</v>
      </c>
      <c r="G3231" s="80" t="str">
        <v>OUTWARD</v>
      </c>
      <c r="H3231" s="96" t="str">
        <v>SHOP</v>
      </c>
    </row>
    <row r="3232" spans="1:8" x14ac:dyDescent="0.25">
      <c r="A3232" s="90">
        <v>45782</v>
      </c>
      <c r="B3232" s="91" t="str">
        <v>UN 2636</v>
      </c>
      <c r="C3232" s="92" t="str">
        <v xml:space="preserve">CHECK CHAIN ASSY MKM  </v>
      </c>
      <c r="D3232" s="132">
        <v>1863</v>
      </c>
      <c r="E3232" s="92">
        <v>30</v>
      </c>
      <c r="F3232" s="92" t="str">
        <v>PCS</v>
      </c>
      <c r="G3232" s="92" t="str">
        <v>OUTWARD</v>
      </c>
      <c r="H3232" s="93" t="str">
        <v>SHOP</v>
      </c>
    </row>
    <row r="3233" spans="1:8" x14ac:dyDescent="0.25">
      <c r="A3233" s="94">
        <v>45782</v>
      </c>
      <c r="B3233" s="95" t="str">
        <v>UN 2643</v>
      </c>
      <c r="C3233" s="80" t="str">
        <v xml:space="preserve">CHECK CHAIN PIN BIG INTER  </v>
      </c>
      <c r="D3233" s="133">
        <v>1863</v>
      </c>
      <c r="E3233" s="80">
        <v>24</v>
      </c>
      <c r="F3233" s="80" t="str">
        <v>PCS</v>
      </c>
      <c r="G3233" s="80" t="str">
        <v>OUTWARD</v>
      </c>
      <c r="H3233" s="96" t="str">
        <v>SHOP</v>
      </c>
    </row>
    <row r="3234" spans="1:8" x14ac:dyDescent="0.25">
      <c r="A3234" s="90">
        <v>45782</v>
      </c>
      <c r="B3234" s="91" t="str">
        <v>601AD00009C</v>
      </c>
      <c r="C3234" s="92" t="str">
        <v>HYD PUMP ARJUN DOUBLE (F ELBOW) (18CC + 8CC)</v>
      </c>
      <c r="D3234" s="132">
        <v>2860</v>
      </c>
      <c r="E3234" s="92">
        <v>72</v>
      </c>
      <c r="F3234" s="92" t="str">
        <v>PCS</v>
      </c>
      <c r="G3234" s="92" t="str">
        <v>INWARD</v>
      </c>
      <c r="H3234" s="93">
        <v>0</v>
      </c>
    </row>
    <row r="3235" spans="1:8" x14ac:dyDescent="0.25">
      <c r="A3235" s="94">
        <v>45782</v>
      </c>
      <c r="B3235" s="95">
        <v>6243089090</v>
      </c>
      <c r="C3235" s="80" t="str">
        <v>P.P ASSY W/CLUTCH 9.5"NEW HOLAND</v>
      </c>
      <c r="D3235" s="133">
        <v>2861</v>
      </c>
      <c r="E3235" s="80">
        <v>4</v>
      </c>
      <c r="F3235" s="80" t="str">
        <v>PCS</v>
      </c>
      <c r="G3235" s="80" t="str">
        <v>INWARD</v>
      </c>
      <c r="H3235" s="96">
        <v>0</v>
      </c>
    </row>
    <row r="3236" spans="1:8" x14ac:dyDescent="0.25">
      <c r="A3236" s="90">
        <v>45783</v>
      </c>
      <c r="B3236" s="91" t="str">
        <v>DS 147</v>
      </c>
      <c r="C3236" s="92" t="str">
        <v xml:space="preserve"> REAR AXLE SONALIKA SMALL PLATE 18 T.(759513)</v>
      </c>
      <c r="D3236" s="132">
        <v>1870</v>
      </c>
      <c r="E3236" s="92">
        <v>2</v>
      </c>
      <c r="F3236" s="92" t="str">
        <v>PCS</v>
      </c>
      <c r="G3236" s="92" t="str">
        <v>OUTWARD</v>
      </c>
      <c r="H3236" s="93" t="str">
        <v>MANISH TRACTOR SITAPUR</v>
      </c>
    </row>
    <row r="3237" spans="1:8" x14ac:dyDescent="0.25">
      <c r="A3237" s="94">
        <v>45783</v>
      </c>
      <c r="B3237" s="95">
        <v>1280359100</v>
      </c>
      <c r="C3237" s="80" t="str">
        <v>P.P ASSY MAHINDRA D/F</v>
      </c>
      <c r="D3237" s="133">
        <v>1869</v>
      </c>
      <c r="E3237" s="80">
        <v>2</v>
      </c>
      <c r="F3237" s="80" t="str">
        <v>SET</v>
      </c>
      <c r="G3237" s="80" t="str">
        <v>OUTWARD</v>
      </c>
      <c r="H3237" s="96" t="str">
        <v>SHOP</v>
      </c>
    </row>
    <row r="3238" spans="1:8" x14ac:dyDescent="0.25">
      <c r="A3238" s="90">
        <v>45783</v>
      </c>
      <c r="B3238" s="91" t="str">
        <v>R983020977</v>
      </c>
      <c r="C3238" s="92" t="str">
        <v>HYD. PUMP MAHINDRA 14 CC</v>
      </c>
      <c r="D3238" s="132">
        <v>1869</v>
      </c>
      <c r="E3238" s="92">
        <v>8</v>
      </c>
      <c r="F3238" s="92" t="str">
        <v>PCS</v>
      </c>
      <c r="G3238" s="92" t="str">
        <v>OUTWARD</v>
      </c>
      <c r="H3238" s="93" t="str">
        <v>SHOP</v>
      </c>
    </row>
    <row r="3239" spans="1:8" x14ac:dyDescent="0.25">
      <c r="A3239" s="94">
        <v>45783</v>
      </c>
      <c r="B3239" s="95" t="str">
        <v>R983067915</v>
      </c>
      <c r="C3239" s="80" t="str">
        <v>HYD. PUMP SONALIKA RX 16CC</v>
      </c>
      <c r="D3239" s="133">
        <v>1869</v>
      </c>
      <c r="E3239" s="80">
        <v>4</v>
      </c>
      <c r="F3239" s="80" t="str">
        <v>PCS</v>
      </c>
      <c r="G3239" s="80" t="str">
        <v>OUTWARD</v>
      </c>
      <c r="H3239" s="96" t="str">
        <v>SHOP</v>
      </c>
    </row>
    <row r="3240" spans="1:8" x14ac:dyDescent="0.25">
      <c r="A3240" s="90">
        <v>45783</v>
      </c>
      <c r="B3240" s="91" t="str">
        <v>UN 1343</v>
      </c>
      <c r="C3240" s="92" t="str">
        <v>WATER BODY STUD INTER</v>
      </c>
      <c r="D3240" s="132">
        <v>1869</v>
      </c>
      <c r="E3240" s="92">
        <v>120</v>
      </c>
      <c r="F3240" s="92" t="str">
        <v>PCS</v>
      </c>
      <c r="G3240" s="92" t="str">
        <v>OUTWARD</v>
      </c>
      <c r="H3240" s="93" t="str">
        <v>SHOP</v>
      </c>
    </row>
    <row r="3241" spans="1:8" x14ac:dyDescent="0.25">
      <c r="A3241" s="94">
        <v>45783</v>
      </c>
      <c r="B3241" s="95" t="str">
        <v>UN 1319 A</v>
      </c>
      <c r="C3241" s="80" t="str">
        <v>RADIATOR FAN (6 WING) YUVRAJ</v>
      </c>
      <c r="D3241" s="133">
        <v>1869</v>
      </c>
      <c r="E3241" s="80">
        <v>10</v>
      </c>
      <c r="F3241" s="80" t="str">
        <v>PCS</v>
      </c>
      <c r="G3241" s="80" t="str">
        <v>OUTWARD</v>
      </c>
      <c r="H3241" s="96" t="str">
        <v>SHOP</v>
      </c>
    </row>
    <row r="3242" spans="1:8" x14ac:dyDescent="0.25">
      <c r="A3242" s="90">
        <v>45783</v>
      </c>
      <c r="B3242" s="91" t="str">
        <v>GK 225</v>
      </c>
      <c r="C3242" s="92" t="str">
        <v xml:space="preserve">BRAKE DISC PLATE MAHINDRA </v>
      </c>
      <c r="D3242" s="132">
        <v>1869</v>
      </c>
      <c r="E3242" s="92">
        <v>10</v>
      </c>
      <c r="F3242" s="92" t="str">
        <v>PCS</v>
      </c>
      <c r="G3242" s="92" t="str">
        <v>OUTWARD</v>
      </c>
      <c r="H3242" s="93" t="str">
        <v>SHOP</v>
      </c>
    </row>
    <row r="3243" spans="1:8" x14ac:dyDescent="0.25">
      <c r="A3243" s="94">
        <v>45783</v>
      </c>
      <c r="B3243" s="95" t="str">
        <v>GK 225 A</v>
      </c>
      <c r="C3243" s="80" t="str">
        <v>BRAKE DISC PLATE MAHINDRA O/S</v>
      </c>
      <c r="D3243" s="133">
        <v>1869</v>
      </c>
      <c r="E3243" s="80">
        <v>10</v>
      </c>
      <c r="F3243" s="80" t="str">
        <v>PCS</v>
      </c>
      <c r="G3243" s="80" t="str">
        <v>OUTWARD</v>
      </c>
      <c r="H3243" s="96" t="str">
        <v>SHOP</v>
      </c>
    </row>
    <row r="3244" spans="1:8" x14ac:dyDescent="0.25">
      <c r="A3244" s="90">
        <v>45783</v>
      </c>
      <c r="B3244" s="91" t="str">
        <v>UN 312</v>
      </c>
      <c r="C3244" s="92" t="str">
        <v>CLUTCH PADEL SPRING JD 5310</v>
      </c>
      <c r="D3244" s="132">
        <v>1869</v>
      </c>
      <c r="E3244" s="92">
        <v>120</v>
      </c>
      <c r="F3244" s="92" t="str">
        <v>PCS</v>
      </c>
      <c r="G3244" s="92" t="str">
        <v>OUTWARD</v>
      </c>
      <c r="H3244" s="93" t="str">
        <v>SHOP</v>
      </c>
    </row>
    <row r="3245" spans="1:8" x14ac:dyDescent="0.25">
      <c r="A3245" s="94">
        <v>45783</v>
      </c>
      <c r="B3245" s="95" t="str">
        <v>UN 3418</v>
      </c>
      <c r="C3245" s="80" t="str">
        <v xml:space="preserve">CHOWK CABLE (L TYPE) INTER DI  </v>
      </c>
      <c r="D3245" s="133">
        <v>1869</v>
      </c>
      <c r="E3245" s="80">
        <v>40</v>
      </c>
      <c r="F3245" s="80" t="str">
        <v>PCS</v>
      </c>
      <c r="G3245" s="80" t="str">
        <v>OUTWARD</v>
      </c>
      <c r="H3245" s="96" t="str">
        <v>SHOP</v>
      </c>
    </row>
    <row r="3246" spans="1:8" x14ac:dyDescent="0.25">
      <c r="A3246" s="90">
        <v>45783</v>
      </c>
      <c r="B3246" s="91" t="str">
        <v>UN 1615</v>
      </c>
      <c r="C3246" s="92" t="str">
        <v>SEAT CUSHION BOTTOM INTER</v>
      </c>
      <c r="D3246" s="132">
        <v>1869</v>
      </c>
      <c r="E3246" s="92">
        <v>2</v>
      </c>
      <c r="F3246" s="92" t="str">
        <v>PCS</v>
      </c>
      <c r="G3246" s="92" t="str">
        <v>OUTWARD</v>
      </c>
      <c r="H3246" s="93" t="str">
        <v>SHOP</v>
      </c>
    </row>
    <row r="3247" spans="1:8" x14ac:dyDescent="0.25">
      <c r="A3247" s="94">
        <v>45783</v>
      </c>
      <c r="B3247" s="95" t="str">
        <v>UN 1875</v>
      </c>
      <c r="C3247" s="80" t="str">
        <v>DIFFERENTIAL CASE MKM</v>
      </c>
      <c r="D3247" s="133">
        <v>1869</v>
      </c>
      <c r="E3247" s="80">
        <v>1</v>
      </c>
      <c r="F3247" s="80" t="str">
        <v>PCS</v>
      </c>
      <c r="G3247" s="80" t="str">
        <v>OUTWARD</v>
      </c>
      <c r="H3247" s="96" t="str">
        <v>SHOP</v>
      </c>
    </row>
    <row r="3248" spans="1:8" x14ac:dyDescent="0.25">
      <c r="A3248" s="90">
        <v>45783</v>
      </c>
      <c r="B3248" s="91" t="str">
        <v>UN 1388 I</v>
      </c>
      <c r="C3248" s="92" t="str">
        <v>FRONT AXLE SUPPORT YUVO</v>
      </c>
      <c r="D3248" s="132">
        <v>1869</v>
      </c>
      <c r="E3248" s="92">
        <v>1</v>
      </c>
      <c r="F3248" s="92" t="str">
        <v>PCS</v>
      </c>
      <c r="G3248" s="92" t="str">
        <v>OUTWARD</v>
      </c>
      <c r="H3248" s="93" t="str">
        <v>SHOP</v>
      </c>
    </row>
    <row r="3249" spans="1:8" x14ac:dyDescent="0.25">
      <c r="A3249" s="94">
        <v>45783</v>
      </c>
      <c r="B3249" s="95" t="str">
        <v>1P 4060 4027 CTOOOY</v>
      </c>
      <c r="C3249" s="80" t="str">
        <v>HYD PUMP NOVO ARJUN Y MANIFOLD</v>
      </c>
      <c r="D3249" s="133">
        <v>1869</v>
      </c>
      <c r="E3249" s="80">
        <v>2</v>
      </c>
      <c r="F3249" s="80" t="str">
        <v>PCS</v>
      </c>
      <c r="G3249" s="80" t="str">
        <v>OUTWARD</v>
      </c>
      <c r="H3249" s="96" t="str">
        <v>SHOP</v>
      </c>
    </row>
    <row r="3250" spans="1:8" x14ac:dyDescent="0.25">
      <c r="A3250" s="90">
        <v>45783</v>
      </c>
      <c r="B3250" s="91" t="str">
        <v>SILENCER PIPE JD</v>
      </c>
      <c r="C3250" s="92" t="str">
        <v>SILENCER PIPE JD</v>
      </c>
      <c r="D3250" s="132">
        <v>1869</v>
      </c>
      <c r="E3250" s="92">
        <v>4</v>
      </c>
      <c r="F3250" s="92" t="str">
        <v>PCS</v>
      </c>
      <c r="G3250" s="92" t="str">
        <v>OUTWARD</v>
      </c>
      <c r="H3250" s="93" t="str">
        <v>SHOP</v>
      </c>
    </row>
    <row r="3251" spans="1:8" x14ac:dyDescent="0.25">
      <c r="A3251" s="94">
        <v>45783</v>
      </c>
      <c r="B3251" s="95" t="str">
        <v>UN 2615</v>
      </c>
      <c r="C3251" s="80" t="str">
        <v xml:space="preserve">LOWER LINK ASSY 4 DI (O.E) 585 DI  </v>
      </c>
      <c r="D3251" s="133">
        <v>1869</v>
      </c>
      <c r="E3251" s="80">
        <v>2</v>
      </c>
      <c r="F3251" s="80" t="str">
        <v>PCS</v>
      </c>
      <c r="G3251" s="80" t="str">
        <v>OUTWARD</v>
      </c>
      <c r="H3251" s="96" t="str">
        <v>SHOP</v>
      </c>
    </row>
    <row r="3252" spans="1:8" x14ac:dyDescent="0.25">
      <c r="A3252" s="90">
        <v>45783</v>
      </c>
      <c r="B3252" s="91" t="str">
        <v>UN 1151</v>
      </c>
      <c r="C3252" s="92" t="str">
        <v>PRE CLEANER ASSEMBLY PVC B/P</v>
      </c>
      <c r="D3252" s="132">
        <v>1869</v>
      </c>
      <c r="E3252" s="92">
        <v>16</v>
      </c>
      <c r="F3252" s="92" t="str">
        <v>PCS</v>
      </c>
      <c r="G3252" s="92" t="str">
        <v>OUTWARD</v>
      </c>
      <c r="H3252" s="93" t="str">
        <v>SHOP</v>
      </c>
    </row>
    <row r="3253" spans="1:8" x14ac:dyDescent="0.25">
      <c r="A3253" s="94">
        <v>45783</v>
      </c>
      <c r="B3253" s="95" t="str">
        <v>UN 2422</v>
      </c>
      <c r="C3253" s="80" t="str">
        <v xml:space="preserve">SUCTION FILTER NORMAL INTER DI  </v>
      </c>
      <c r="D3253" s="133" t="str">
        <v>1867, 1868</v>
      </c>
      <c r="E3253" s="80">
        <v>4</v>
      </c>
      <c r="F3253" s="80" t="str">
        <v>PCS</v>
      </c>
      <c r="G3253" s="80" t="str">
        <v>OUTWARD</v>
      </c>
      <c r="H3253" s="96" t="str">
        <v>NEW BHARAT</v>
      </c>
    </row>
    <row r="3254" spans="1:8" x14ac:dyDescent="0.25">
      <c r="A3254" s="90">
        <v>45783</v>
      </c>
      <c r="B3254" s="91" t="str">
        <v>UN 2056</v>
      </c>
      <c r="C3254" s="92" t="str">
        <v>TRANSMISSION DRIVE SHAFT (B BORE) 15 TEETH INTER DI</v>
      </c>
      <c r="D3254" s="132" t="str">
        <v>1867, 1868</v>
      </c>
      <c r="E3254" s="92">
        <v>1</v>
      </c>
      <c r="F3254" s="92" t="str">
        <v>PCS</v>
      </c>
      <c r="G3254" s="92" t="str">
        <v>OUTWARD</v>
      </c>
      <c r="H3254" s="93" t="str">
        <v>NEW BHARAT</v>
      </c>
    </row>
    <row r="3255" spans="1:8" x14ac:dyDescent="0.25">
      <c r="A3255" s="94">
        <v>45783</v>
      </c>
      <c r="B3255" s="95" t="str">
        <v>UN 2049</v>
      </c>
      <c r="C3255" s="80" t="str">
        <v>QUIL GEAR BIG BORE 18 TEETH INTER DI</v>
      </c>
      <c r="D3255" s="133" t="str">
        <v>1867, 1868</v>
      </c>
      <c r="E3255" s="80">
        <v>2</v>
      </c>
      <c r="F3255" s="80" t="str">
        <v>PCS</v>
      </c>
      <c r="G3255" s="80" t="str">
        <v>OUTWARD</v>
      </c>
      <c r="H3255" s="96" t="str">
        <v>NEW BHARAT</v>
      </c>
    </row>
    <row r="3256" spans="1:8" x14ac:dyDescent="0.25">
      <c r="A3256" s="90">
        <v>45783</v>
      </c>
      <c r="B3256" s="91" t="str">
        <v>UN 2065</v>
      </c>
      <c r="C3256" s="92" t="str">
        <v>DIFFERENTIAL GEAR KIT (SET OF 6)  INTER DI</v>
      </c>
      <c r="D3256" s="132" t="str">
        <v>1867, 1868</v>
      </c>
      <c r="E3256" s="92">
        <v>1</v>
      </c>
      <c r="F3256" s="92" t="str">
        <v>SET</v>
      </c>
      <c r="G3256" s="92" t="str">
        <v>OUTWARD</v>
      </c>
      <c r="H3256" s="93" t="str">
        <v>NEW BHARAT</v>
      </c>
    </row>
    <row r="3257" spans="1:8" x14ac:dyDescent="0.25">
      <c r="A3257" s="94">
        <v>45783</v>
      </c>
      <c r="B3257" s="95" t="str">
        <v>TR 10002</v>
      </c>
      <c r="C3257" s="80" t="str">
        <v>DIFFERENTIAL GEAR KIT SWARAJ 855</v>
      </c>
      <c r="D3257" s="133" t="str">
        <v>1867, 1868</v>
      </c>
      <c r="E3257" s="80">
        <v>1</v>
      </c>
      <c r="F3257" s="80" t="str">
        <v>SET</v>
      </c>
      <c r="G3257" s="80" t="str">
        <v>OUTWARD</v>
      </c>
      <c r="H3257" s="96" t="str">
        <v>NEW BHARAT</v>
      </c>
    </row>
    <row r="3258" spans="1:8" x14ac:dyDescent="0.25">
      <c r="A3258" s="90">
        <v>45783</v>
      </c>
      <c r="B3258" s="91" t="str">
        <v>UN 1880 A</v>
      </c>
      <c r="C3258" s="92" t="str">
        <v>DIFFERENTIAL CROSS STD INTER DI</v>
      </c>
      <c r="D3258" s="132" t="str">
        <v>1867, 1868</v>
      </c>
      <c r="E3258" s="92">
        <v>1</v>
      </c>
      <c r="F3258" s="92" t="str">
        <v>PCS</v>
      </c>
      <c r="G3258" s="92" t="str">
        <v>OUTWARD</v>
      </c>
      <c r="H3258" s="93" t="str">
        <v>NEW BHARAT</v>
      </c>
    </row>
    <row r="3259" spans="1:8" x14ac:dyDescent="0.25">
      <c r="A3259" s="94">
        <v>45783</v>
      </c>
      <c r="B3259" s="95" t="str">
        <v>UN 3314</v>
      </c>
      <c r="C3259" s="80" t="str">
        <v xml:space="preserve">DIFFERENTIAL WASHER SET INTER DI  </v>
      </c>
      <c r="D3259" s="133" t="str">
        <v>1867, 1868</v>
      </c>
      <c r="E3259" s="80">
        <v>3</v>
      </c>
      <c r="F3259" s="80" t="str">
        <v>SET</v>
      </c>
      <c r="G3259" s="80" t="str">
        <v>OUTWARD</v>
      </c>
      <c r="H3259" s="96" t="str">
        <v>NEW BHARAT</v>
      </c>
    </row>
    <row r="3260" spans="1:8" x14ac:dyDescent="0.25">
      <c r="A3260" s="90">
        <v>45783</v>
      </c>
      <c r="B3260" s="91" t="str">
        <v>UN 2527</v>
      </c>
      <c r="C3260" s="92" t="str">
        <v xml:space="preserve">HYDRAULIC MINOR KIT 585 DI  </v>
      </c>
      <c r="D3260" s="132" t="str">
        <v>1867, 1868</v>
      </c>
      <c r="E3260" s="92">
        <v>1</v>
      </c>
      <c r="F3260" s="92" t="str">
        <v>SET</v>
      </c>
      <c r="G3260" s="92" t="str">
        <v>OUTWARD</v>
      </c>
      <c r="H3260" s="93" t="str">
        <v>NEW BHARAT</v>
      </c>
    </row>
    <row r="3261" spans="1:8" x14ac:dyDescent="0.25">
      <c r="A3261" s="94">
        <v>45783</v>
      </c>
      <c r="B3261" s="95" t="str">
        <v>UN 2052</v>
      </c>
      <c r="C3261" s="80" t="str">
        <v>COUPLING SLIDING 18 TEETH INTER DI</v>
      </c>
      <c r="D3261" s="133" t="str">
        <v>1867, 1868</v>
      </c>
      <c r="E3261" s="80">
        <v>2</v>
      </c>
      <c r="F3261" s="80" t="str">
        <v>PCS</v>
      </c>
      <c r="G3261" s="80" t="str">
        <v>OUTWARD</v>
      </c>
      <c r="H3261" s="96" t="str">
        <v>NEW BHARAT</v>
      </c>
    </row>
    <row r="3262" spans="1:8" x14ac:dyDescent="0.25">
      <c r="A3262" s="90">
        <v>45783</v>
      </c>
      <c r="B3262" s="91" t="str">
        <v>UN 3462</v>
      </c>
      <c r="C3262" s="92" t="str">
        <v xml:space="preserve">WATER SEPERATOR INTER DI  </v>
      </c>
      <c r="D3262" s="132" t="str">
        <v>1867, 1868</v>
      </c>
      <c r="E3262" s="92">
        <v>2</v>
      </c>
      <c r="F3262" s="92" t="str">
        <v>PCS</v>
      </c>
      <c r="G3262" s="92" t="str">
        <v>OUTWARD</v>
      </c>
      <c r="H3262" s="93" t="str">
        <v>NEW BHARAT</v>
      </c>
    </row>
    <row r="3263" spans="1:8" x14ac:dyDescent="0.25">
      <c r="A3263" s="94">
        <v>45783</v>
      </c>
      <c r="B3263" s="95" t="str">
        <v>R983020977</v>
      </c>
      <c r="C3263" s="80" t="str">
        <v>HYD. PUMP MAHINDRA 14 CC</v>
      </c>
      <c r="D3263" s="133" t="str">
        <v>1867, 1868</v>
      </c>
      <c r="E3263" s="80">
        <v>2</v>
      </c>
      <c r="F3263" s="80" t="str">
        <v>PCS</v>
      </c>
      <c r="G3263" s="80" t="str">
        <v>OUTWARD</v>
      </c>
      <c r="H3263" s="96" t="str">
        <v>NEW BHARAT</v>
      </c>
    </row>
    <row r="3264" spans="1:8" x14ac:dyDescent="0.25">
      <c r="A3264" s="90">
        <v>45783</v>
      </c>
      <c r="B3264" s="91" t="str">
        <v>R983067915</v>
      </c>
      <c r="C3264" s="92" t="str">
        <v>HYD. PUMP SONALIKA RX 16CC</v>
      </c>
      <c r="D3264" s="132" t="str">
        <v>1867, 1868</v>
      </c>
      <c r="E3264" s="92">
        <v>2</v>
      </c>
      <c r="F3264" s="92" t="str">
        <v>PCS</v>
      </c>
      <c r="G3264" s="92" t="str">
        <v>OUTWARD</v>
      </c>
      <c r="H3264" s="93" t="str">
        <v>NEW BHARAT</v>
      </c>
    </row>
    <row r="3265" spans="1:8" x14ac:dyDescent="0.25">
      <c r="A3265" s="94">
        <v>45783</v>
      </c>
      <c r="B3265" s="95" t="str">
        <v>R983032309</v>
      </c>
      <c r="C3265" s="80" t="str">
        <v>HYD. PUMP SWARAJ 19CC (OUTER)</v>
      </c>
      <c r="D3265" s="133" t="str">
        <v>1867, 1868</v>
      </c>
      <c r="E3265" s="80">
        <v>1</v>
      </c>
      <c r="F3265" s="80" t="str">
        <v>PCS</v>
      </c>
      <c r="G3265" s="80" t="str">
        <v>OUTWARD</v>
      </c>
      <c r="H3265" s="96" t="str">
        <v>NEW BHARAT</v>
      </c>
    </row>
    <row r="3266" spans="1:8" x14ac:dyDescent="0.25">
      <c r="A3266" s="90">
        <v>45783</v>
      </c>
      <c r="B3266" s="91" t="str">
        <v>R983020978</v>
      </c>
      <c r="C3266" s="92" t="str">
        <v>HYD PUMP SW 724 FE , 735 FE (16 CC)</v>
      </c>
      <c r="D3266" s="132" t="str">
        <v>1867, 1868</v>
      </c>
      <c r="E3266" s="92">
        <v>1</v>
      </c>
      <c r="F3266" s="92" t="str">
        <v>PCS</v>
      </c>
      <c r="G3266" s="92" t="str">
        <v>OUTWARD</v>
      </c>
      <c r="H3266" s="93" t="str">
        <v>NEW BHARAT</v>
      </c>
    </row>
    <row r="3267" spans="1:8" x14ac:dyDescent="0.25">
      <c r="A3267" s="94">
        <v>45783</v>
      </c>
      <c r="B3267" s="95" t="str">
        <v>R983067922</v>
      </c>
      <c r="C3267" s="80" t="str">
        <v>HYD.PUMP SWARAJ PTL14CC (POWER STG)</v>
      </c>
      <c r="D3267" s="133" t="str">
        <v>1867, 1868</v>
      </c>
      <c r="E3267" s="80">
        <v>1</v>
      </c>
      <c r="F3267" s="80" t="str">
        <v>PCS</v>
      </c>
      <c r="G3267" s="80" t="str">
        <v>OUTWARD</v>
      </c>
      <c r="H3267" s="96" t="str">
        <v>NEW BHARAT</v>
      </c>
    </row>
    <row r="3268" spans="1:8" x14ac:dyDescent="0.25">
      <c r="A3268" s="90">
        <v>45783</v>
      </c>
      <c r="B3268" s="91" t="str">
        <v>R983032349</v>
      </c>
      <c r="C3268" s="92" t="str">
        <v>HYD PUMP NH 3030 / 3230 6.7 CC</v>
      </c>
      <c r="D3268" s="132" t="str">
        <v>1867, 1868</v>
      </c>
      <c r="E3268" s="92">
        <v>1</v>
      </c>
      <c r="F3268" s="92" t="str">
        <v>PCS</v>
      </c>
      <c r="G3268" s="92" t="str">
        <v>OUTWARD</v>
      </c>
      <c r="H3268" s="93" t="str">
        <v>NEW BHARAT</v>
      </c>
    </row>
    <row r="3269" spans="1:8" x14ac:dyDescent="0.25">
      <c r="A3269" s="94">
        <v>45783</v>
      </c>
      <c r="B3269" s="95" t="str">
        <v>DMW 504</v>
      </c>
      <c r="C3269" s="80" t="str">
        <v>HYD PUMP MAHINDRA DI REGULAR</v>
      </c>
      <c r="D3269" s="133" t="str">
        <v>1867, 1868</v>
      </c>
      <c r="E3269" s="80">
        <v>1</v>
      </c>
      <c r="F3269" s="80" t="str">
        <v>PCS</v>
      </c>
      <c r="G3269" s="80" t="str">
        <v>OUTWARD</v>
      </c>
      <c r="H3269" s="96" t="str">
        <v>NEW BHARAT</v>
      </c>
    </row>
    <row r="3270" spans="1:8" x14ac:dyDescent="0.25">
      <c r="A3270" s="90">
        <v>45783</v>
      </c>
      <c r="B3270" s="91">
        <v>2280242100</v>
      </c>
      <c r="C3270" s="92" t="str">
        <v>D.C ASSY SONALIKA 6 HOLE 12T WITH ONLY PTO</v>
      </c>
      <c r="D3270" s="132">
        <v>1865</v>
      </c>
      <c r="E3270" s="92">
        <v>2</v>
      </c>
      <c r="F3270" s="92" t="str">
        <v>SET</v>
      </c>
      <c r="G3270" s="92" t="str">
        <v>OUTWARD</v>
      </c>
      <c r="H3270" s="93" t="str">
        <v>PREM MOTOR</v>
      </c>
    </row>
    <row r="3271" spans="1:8" x14ac:dyDescent="0.25">
      <c r="A3271" s="94">
        <v>45783</v>
      </c>
      <c r="B3271" s="95">
        <v>2280191100</v>
      </c>
      <c r="C3271" s="80" t="str">
        <v>DC ASSY SK 58 HP 12HOL WITH PTO 12 T</v>
      </c>
      <c r="D3271" s="133">
        <v>1865</v>
      </c>
      <c r="E3271" s="80">
        <v>2</v>
      </c>
      <c r="F3271" s="80" t="str">
        <v>SET</v>
      </c>
      <c r="G3271" s="80" t="str">
        <v>OUTWARD</v>
      </c>
      <c r="H3271" s="96" t="str">
        <v>PREM MOTOR</v>
      </c>
    </row>
    <row r="3272" spans="1:8" x14ac:dyDescent="0.25">
      <c r="A3272" s="90">
        <v>45783</v>
      </c>
      <c r="B3272" s="91">
        <v>6283571090</v>
      </c>
      <c r="C3272" s="92" t="str">
        <v>DC ASSY NH W/5 FAN, 19T MAIN &amp; ROUND PTO</v>
      </c>
      <c r="D3272" s="132">
        <v>1865</v>
      </c>
      <c r="E3272" s="92">
        <v>2</v>
      </c>
      <c r="F3272" s="92" t="str">
        <v>SET</v>
      </c>
      <c r="G3272" s="92" t="str">
        <v>OUTWARD</v>
      </c>
      <c r="H3272" s="93" t="str">
        <v>PREM MOTOR</v>
      </c>
    </row>
    <row r="3273" spans="1:8" x14ac:dyDescent="0.25">
      <c r="A3273" s="94">
        <v>45783</v>
      </c>
      <c r="B3273" s="95">
        <v>6283043090</v>
      </c>
      <c r="C3273" s="80" t="str">
        <v>DC ASSY JD5103 4 FAN 19T W/PTO 3 FAN</v>
      </c>
      <c r="D3273" s="133">
        <v>1865</v>
      </c>
      <c r="E3273" s="80">
        <v>1</v>
      </c>
      <c r="F3273" s="80" t="str">
        <v>SET</v>
      </c>
      <c r="G3273" s="80" t="str">
        <v>OUTWARD</v>
      </c>
      <c r="H3273" s="96" t="str">
        <v>PREM MOTOR</v>
      </c>
    </row>
    <row r="3274" spans="1:8" x14ac:dyDescent="0.25">
      <c r="A3274" s="90">
        <v>45784</v>
      </c>
      <c r="B3274" s="91" t="str">
        <v>UN 1135</v>
      </c>
      <c r="C3274" s="92" t="str">
        <v>SILENCER INTER DI</v>
      </c>
      <c r="D3274" s="132">
        <v>1860</v>
      </c>
      <c r="E3274" s="92">
        <v>4</v>
      </c>
      <c r="F3274" s="92" t="str">
        <v>PCS</v>
      </c>
      <c r="G3274" s="92" t="str">
        <v>OUTWARD</v>
      </c>
      <c r="H3274" s="93" t="str">
        <v>SHRI RAM MOTOR</v>
      </c>
    </row>
    <row r="3275" spans="1:8" x14ac:dyDescent="0.25">
      <c r="A3275" s="94">
        <v>45784</v>
      </c>
      <c r="B3275" s="95" t="str">
        <v>UN 1120</v>
      </c>
      <c r="C3275" s="80" t="str">
        <v>SILENCER W/GUARD YUVO</v>
      </c>
      <c r="D3275" s="133">
        <v>1860</v>
      </c>
      <c r="E3275" s="80">
        <v>1</v>
      </c>
      <c r="F3275" s="80" t="str">
        <v>PCS</v>
      </c>
      <c r="G3275" s="80" t="str">
        <v>OUTWARD</v>
      </c>
      <c r="H3275" s="96" t="str">
        <v>SHRI RAM MOTOR</v>
      </c>
    </row>
    <row r="3276" spans="1:8" x14ac:dyDescent="0.25">
      <c r="A3276" s="90">
        <v>45784</v>
      </c>
      <c r="B3276" s="91" t="str">
        <v>UN 1144</v>
      </c>
      <c r="C3276" s="92" t="str">
        <v>AIR CLEANER ASSEMBLY INTER DI</v>
      </c>
      <c r="D3276" s="132">
        <v>1860</v>
      </c>
      <c r="E3276" s="92">
        <v>2</v>
      </c>
      <c r="F3276" s="92" t="str">
        <v>PCS</v>
      </c>
      <c r="G3276" s="92" t="str">
        <v>OUTWARD</v>
      </c>
      <c r="H3276" s="93" t="str">
        <v>SHRI RAM MOTOR</v>
      </c>
    </row>
    <row r="3277" spans="1:8" x14ac:dyDescent="0.25">
      <c r="A3277" s="94">
        <v>45784</v>
      </c>
      <c r="B3277" s="95" t="str">
        <v>GK 232</v>
      </c>
      <c r="C3277" s="80" t="str">
        <v>BRAKE DISC PLATE MASSEY</v>
      </c>
      <c r="D3277" s="133">
        <v>1860</v>
      </c>
      <c r="E3277" s="80">
        <v>12</v>
      </c>
      <c r="F3277" s="80" t="str">
        <v>PCS</v>
      </c>
      <c r="G3277" s="80" t="str">
        <v>OUTWARD</v>
      </c>
      <c r="H3277" s="96" t="str">
        <v>SHRI RAM MOTOR</v>
      </c>
    </row>
    <row r="3278" spans="1:8" x14ac:dyDescent="0.25">
      <c r="A3278" s="90">
        <v>45784</v>
      </c>
      <c r="B3278" s="91" t="str">
        <v>UN 1905 A</v>
      </c>
      <c r="C3278" s="92" t="str">
        <v>REAR AXLE HOUSING RH INTER</v>
      </c>
      <c r="D3278" s="132">
        <v>1860</v>
      </c>
      <c r="E3278" s="92">
        <v>1</v>
      </c>
      <c r="F3278" s="92" t="str">
        <v>PCS</v>
      </c>
      <c r="G3278" s="92" t="str">
        <v>OUTWARD</v>
      </c>
      <c r="H3278" s="93" t="str">
        <v>SHRI RAM MOTOR</v>
      </c>
    </row>
    <row r="3279" spans="1:8" x14ac:dyDescent="0.25">
      <c r="A3279" s="94">
        <v>45784</v>
      </c>
      <c r="B3279" s="95" t="str">
        <v>UN 2789 A</v>
      </c>
      <c r="C3279" s="80" t="str">
        <v xml:space="preserve">BREAKE DISC BOLT MKM N/M  </v>
      </c>
      <c r="D3279" s="133">
        <v>1860</v>
      </c>
      <c r="E3279" s="80">
        <v>12</v>
      </c>
      <c r="F3279" s="80" t="str">
        <v>PCS</v>
      </c>
      <c r="G3279" s="80" t="str">
        <v>OUTWARD</v>
      </c>
      <c r="H3279" s="96" t="str">
        <v>SHRI RAM MOTOR</v>
      </c>
    </row>
    <row r="3280" spans="1:8" x14ac:dyDescent="0.25">
      <c r="A3280" s="90">
        <v>45784</v>
      </c>
      <c r="B3280" s="91" t="str">
        <v>COOLANT BOTTLE PATTI</v>
      </c>
      <c r="C3280" s="92" t="str">
        <v>COOLANT BOTTLE PATTI</v>
      </c>
      <c r="D3280" s="132">
        <v>1860</v>
      </c>
      <c r="E3280" s="92">
        <v>3</v>
      </c>
      <c r="F3280" s="92" t="str">
        <v>SET</v>
      </c>
      <c r="G3280" s="92" t="str">
        <v>OUTWARD</v>
      </c>
      <c r="H3280" s="93" t="str">
        <v>SHRI RAM MOTOR</v>
      </c>
    </row>
    <row r="3281" spans="1:8" x14ac:dyDescent="0.25">
      <c r="A3281" s="94">
        <v>45784</v>
      </c>
      <c r="B3281" s="95" t="str">
        <v>UN 2830</v>
      </c>
      <c r="C3281" s="80" t="str">
        <v xml:space="preserve">MUDGUARD U BOLT 12" (GOLDEN) INTER DI  </v>
      </c>
      <c r="D3281" s="133">
        <v>1860</v>
      </c>
      <c r="E3281" s="80">
        <v>17</v>
      </c>
      <c r="F3281" s="80" t="str">
        <v>PCS</v>
      </c>
      <c r="G3281" s="80" t="str">
        <v>OUTWARD</v>
      </c>
      <c r="H3281" s="96" t="str">
        <v>SHRI RAM MOTOR</v>
      </c>
    </row>
    <row r="3282" spans="1:8" x14ac:dyDescent="0.25">
      <c r="A3282" s="90">
        <v>45784</v>
      </c>
      <c r="B3282" s="91" t="str">
        <v>UN 2611 A</v>
      </c>
      <c r="C3282" s="92" t="str">
        <v xml:space="preserve">FIX LIFT ROD 4 DI NST  </v>
      </c>
      <c r="D3282" s="132">
        <v>1860</v>
      </c>
      <c r="E3282" s="92">
        <v>6</v>
      </c>
      <c r="F3282" s="92" t="str">
        <v>PCS</v>
      </c>
      <c r="G3282" s="92" t="str">
        <v>OUTWARD</v>
      </c>
      <c r="H3282" s="93" t="str">
        <v>SHRI RAM MOTOR</v>
      </c>
    </row>
    <row r="3283" spans="1:8" x14ac:dyDescent="0.25">
      <c r="A3283" s="94">
        <v>45784</v>
      </c>
      <c r="B3283" s="95" t="str">
        <v>UN 1793</v>
      </c>
      <c r="C3283" s="80" t="str">
        <v>GEAR CATORI KIT IRON INTER</v>
      </c>
      <c r="D3283" s="133">
        <v>1860</v>
      </c>
      <c r="E3283" s="80">
        <v>12</v>
      </c>
      <c r="F3283" s="80" t="str">
        <v>SET</v>
      </c>
      <c r="G3283" s="80" t="str">
        <v>OUTWARD</v>
      </c>
      <c r="H3283" s="96" t="str">
        <v>SHRI RAM MOTOR</v>
      </c>
    </row>
    <row r="3284" spans="1:8" x14ac:dyDescent="0.25">
      <c r="A3284" s="90">
        <v>45783</v>
      </c>
      <c r="B3284" s="91" t="str">
        <v>DS 192</v>
      </c>
      <c r="C3284" s="92" t="str">
        <v xml:space="preserve"> REAR AXLE SONALIKA BIG PLATE 18 T. (27")</v>
      </c>
      <c r="D3284" s="132">
        <v>1866</v>
      </c>
      <c r="E3284" s="92">
        <v>2</v>
      </c>
      <c r="F3284" s="92" t="str">
        <v>PCS</v>
      </c>
      <c r="G3284" s="92" t="str">
        <v>OUTWARD</v>
      </c>
      <c r="H3284" s="93" t="str">
        <v>AMIT MOTORS</v>
      </c>
    </row>
    <row r="3285" spans="1:8" x14ac:dyDescent="0.25">
      <c r="A3285" s="94">
        <v>45783</v>
      </c>
      <c r="B3285" s="95" t="str">
        <v>GK 2451 A</v>
      </c>
      <c r="C3285" s="80" t="str">
        <v>TROLLEY PIPE FEMALE + FEMALE 40'' EPDM</v>
      </c>
      <c r="D3285" s="133">
        <v>1866</v>
      </c>
      <c r="E3285" s="80">
        <v>25</v>
      </c>
      <c r="F3285" s="80" t="str">
        <v>PCS</v>
      </c>
      <c r="G3285" s="80" t="str">
        <v>OUTWARD</v>
      </c>
      <c r="H3285" s="96" t="str">
        <v>AMIT MOTORS</v>
      </c>
    </row>
    <row r="3286" spans="1:8" x14ac:dyDescent="0.25">
      <c r="A3286" s="90">
        <v>45783</v>
      </c>
      <c r="B3286" s="91" t="str">
        <v>GK 1291</v>
      </c>
      <c r="C3286" s="92" t="str">
        <v>OIL FILTER SONALIKA  N/M SPIN ON (FORD TYPE)</v>
      </c>
      <c r="D3286" s="132">
        <v>1866</v>
      </c>
      <c r="E3286" s="92">
        <v>50</v>
      </c>
      <c r="F3286" s="92" t="str">
        <v>PCS</v>
      </c>
      <c r="G3286" s="92" t="str">
        <v>OUTWARD</v>
      </c>
      <c r="H3286" s="93" t="str">
        <v>AMIT MOTORS</v>
      </c>
    </row>
    <row r="3287" spans="1:8" x14ac:dyDescent="0.25">
      <c r="A3287" s="94">
        <v>45783</v>
      </c>
      <c r="B3287" s="95" t="str">
        <v>GK 1292</v>
      </c>
      <c r="C3287" s="80" t="str">
        <v>HYD.  FILTER SONALIKA N/M SPIN ON</v>
      </c>
      <c r="D3287" s="133">
        <v>1866</v>
      </c>
      <c r="E3287" s="80">
        <v>30</v>
      </c>
      <c r="F3287" s="80" t="str">
        <v>PCS</v>
      </c>
      <c r="G3287" s="80" t="str">
        <v>OUTWARD</v>
      </c>
      <c r="H3287" s="96" t="str">
        <v>AMIT MOTORS</v>
      </c>
    </row>
    <row r="3288" spans="1:8" x14ac:dyDescent="0.25">
      <c r="A3288" s="90">
        <v>45783</v>
      </c>
      <c r="B3288" s="91" t="str">
        <v>GK 1308</v>
      </c>
      <c r="C3288" s="92" t="str">
        <v>OIL FILTER MF-245 DI SPIN ON</v>
      </c>
      <c r="D3288" s="132">
        <v>1866</v>
      </c>
      <c r="E3288" s="92">
        <v>20</v>
      </c>
      <c r="F3288" s="92" t="str">
        <v>PCS</v>
      </c>
      <c r="G3288" s="92" t="str">
        <v>OUTWARD</v>
      </c>
      <c r="H3288" s="93" t="str">
        <v>AMIT MOTORS</v>
      </c>
    </row>
    <row r="3289" spans="1:8" x14ac:dyDescent="0.25">
      <c r="A3289" s="94">
        <v>45783</v>
      </c>
      <c r="B3289" s="95" t="str">
        <v>GK 2422</v>
      </c>
      <c r="C3289" s="80" t="str">
        <v>TROLLEY PIPE 40''   EPDM WITH SPRING</v>
      </c>
      <c r="D3289" s="133">
        <v>1866</v>
      </c>
      <c r="E3289" s="80">
        <v>25</v>
      </c>
      <c r="F3289" s="80" t="str">
        <v>PCS</v>
      </c>
      <c r="G3289" s="80" t="str">
        <v>OUTWARD</v>
      </c>
      <c r="H3289" s="96" t="str">
        <v>AMIT MOTORS</v>
      </c>
    </row>
    <row r="3290" spans="1:8" x14ac:dyDescent="0.25">
      <c r="A3290" s="90">
        <v>45783</v>
      </c>
      <c r="B3290" s="91" t="str">
        <v>GK 204</v>
      </c>
      <c r="C3290" s="92" t="str">
        <v>BRAKE DISC ACTUATING ASSY SWARAJ 735 6.5"</v>
      </c>
      <c r="D3290" s="132">
        <v>1864</v>
      </c>
      <c r="E3290" s="92">
        <v>30</v>
      </c>
      <c r="F3290" s="92" t="str">
        <v>SET</v>
      </c>
      <c r="G3290" s="92" t="str">
        <v>OUTWARD</v>
      </c>
      <c r="H3290" s="93" t="str">
        <v>TIKU JI</v>
      </c>
    </row>
    <row r="3291" spans="1:8" x14ac:dyDescent="0.25">
      <c r="A3291" s="94">
        <v>45783</v>
      </c>
      <c r="B3291" s="95" t="str">
        <v>GK 225</v>
      </c>
      <c r="C3291" s="80" t="str">
        <v xml:space="preserve">BRAKE DISC PLATE MAHINDRA </v>
      </c>
      <c r="D3291" s="133">
        <v>1864</v>
      </c>
      <c r="E3291" s="80">
        <v>240</v>
      </c>
      <c r="F3291" s="80" t="str">
        <v>PCS</v>
      </c>
      <c r="G3291" s="80" t="str">
        <v>OUTWARD</v>
      </c>
      <c r="H3291" s="96" t="str">
        <v>TIKU JI</v>
      </c>
    </row>
    <row r="3292" spans="1:8" x14ac:dyDescent="0.25">
      <c r="A3292" s="90">
        <v>45783</v>
      </c>
      <c r="B3292" s="91" t="str">
        <v>GK 301</v>
      </c>
      <c r="C3292" s="92" t="str">
        <v>BRAKE LINING HMT 2511 (Set of 4 Pcs.)</v>
      </c>
      <c r="D3292" s="132">
        <v>1864</v>
      </c>
      <c r="E3292" s="92">
        <v>20</v>
      </c>
      <c r="F3292" s="92" t="str">
        <v>SET</v>
      </c>
      <c r="G3292" s="92" t="str">
        <v>OUTWARD</v>
      </c>
      <c r="H3292" s="93" t="str">
        <v>TIKU JI</v>
      </c>
    </row>
    <row r="3293" spans="1:8" x14ac:dyDescent="0.25">
      <c r="A3293" s="94">
        <v>45783</v>
      </c>
      <c r="B3293" s="95" t="str">
        <v>GK 267</v>
      </c>
      <c r="C3293" s="80" t="str">
        <v>BRAKE DISC MASSEY (Set of 4 Pcs.)</v>
      </c>
      <c r="D3293" s="133">
        <v>1864</v>
      </c>
      <c r="E3293" s="80">
        <v>30</v>
      </c>
      <c r="F3293" s="80" t="str">
        <v>SET</v>
      </c>
      <c r="G3293" s="80" t="str">
        <v>OUTWARD</v>
      </c>
      <c r="H3293" s="96" t="str">
        <v>TIKU JI</v>
      </c>
    </row>
    <row r="3294" spans="1:8" x14ac:dyDescent="0.25">
      <c r="A3294" s="90">
        <v>45783</v>
      </c>
      <c r="B3294" s="91" t="str">
        <v>GK 303 B</v>
      </c>
      <c r="C3294" s="92" t="str">
        <v>BRAKE LINING MASSEY 1035 2nd O/S (1/16) (Set of 4 Pcs.)</v>
      </c>
      <c r="D3294" s="132">
        <v>1864</v>
      </c>
      <c r="E3294" s="92">
        <v>10</v>
      </c>
      <c r="F3294" s="92" t="str">
        <v>SET</v>
      </c>
      <c r="G3294" s="92" t="str">
        <v>OUTWARD</v>
      </c>
      <c r="H3294" s="93" t="str">
        <v>TIKU JI</v>
      </c>
    </row>
    <row r="3295" spans="1:8" x14ac:dyDescent="0.25">
      <c r="A3295" s="94">
        <v>45783</v>
      </c>
      <c r="B3295" s="95" t="str">
        <v>GK 260</v>
      </c>
      <c r="C3295" s="80" t="str">
        <v>BRAKE DISC MAHINDRA  (Set of 4 Pcs.)</v>
      </c>
      <c r="D3295" s="133">
        <v>1864</v>
      </c>
      <c r="E3295" s="80">
        <v>160</v>
      </c>
      <c r="F3295" s="80" t="str">
        <v>SET</v>
      </c>
      <c r="G3295" s="80" t="str">
        <v>OUTWARD</v>
      </c>
      <c r="H3295" s="96" t="str">
        <v>TIKU JI</v>
      </c>
    </row>
    <row r="3296" spans="1:8" x14ac:dyDescent="0.25">
      <c r="A3296" s="90">
        <v>45783</v>
      </c>
      <c r="B3296" s="91" t="str">
        <v>UN 1120</v>
      </c>
      <c r="C3296" s="92" t="str">
        <v>SILENCER W/GUARD YUVO</v>
      </c>
      <c r="D3296" s="132">
        <v>1864</v>
      </c>
      <c r="E3296" s="92">
        <v>4</v>
      </c>
      <c r="F3296" s="92" t="str">
        <v>PCS</v>
      </c>
      <c r="G3296" s="92" t="str">
        <v>OUTWARD</v>
      </c>
      <c r="H3296" s="93" t="str">
        <v>TIKU JI</v>
      </c>
    </row>
    <row r="3297" spans="1:8" x14ac:dyDescent="0.25">
      <c r="A3297" s="94">
        <v>45783</v>
      </c>
      <c r="B3297" s="95" t="str">
        <v>SILENCER PIPE JD</v>
      </c>
      <c r="C3297" s="80" t="str">
        <v>SILENCER PIPE JD</v>
      </c>
      <c r="D3297" s="133">
        <v>1864</v>
      </c>
      <c r="E3297" s="80">
        <v>20</v>
      </c>
      <c r="F3297" s="80" t="str">
        <v>PCS</v>
      </c>
      <c r="G3297" s="80" t="str">
        <v>OUTWARD</v>
      </c>
      <c r="H3297" s="96" t="str">
        <v>TIKU JI</v>
      </c>
    </row>
    <row r="3298" spans="1:8" x14ac:dyDescent="0.25">
      <c r="A3298" s="90">
        <v>45783</v>
      </c>
      <c r="B3298" s="91" t="str">
        <v>UN 1388 A</v>
      </c>
      <c r="C3298" s="92" t="str">
        <v>FRONT AXLE SUPPORT INTER DI</v>
      </c>
      <c r="D3298" s="132">
        <v>1864</v>
      </c>
      <c r="E3298" s="92">
        <v>6</v>
      </c>
      <c r="F3298" s="92" t="str">
        <v>PCS</v>
      </c>
      <c r="G3298" s="92" t="str">
        <v>OUTWARD</v>
      </c>
      <c r="H3298" s="93" t="str">
        <v>TIKU JI</v>
      </c>
    </row>
    <row r="3299" spans="1:8" x14ac:dyDescent="0.25">
      <c r="A3299" s="94">
        <v>45784</v>
      </c>
      <c r="B3299" s="95" t="str">
        <v>UN 1120</v>
      </c>
      <c r="C3299" s="80" t="str">
        <v>SILENCER W/GUARD YUVO</v>
      </c>
      <c r="D3299" s="133">
        <v>1871</v>
      </c>
      <c r="E3299" s="80">
        <v>6</v>
      </c>
      <c r="F3299" s="80" t="str">
        <v>PCS</v>
      </c>
      <c r="G3299" s="80" t="str">
        <v>OUTWARD</v>
      </c>
      <c r="H3299" s="96" t="str">
        <v>COMMERCIAL</v>
      </c>
    </row>
    <row r="3300" spans="1:8" x14ac:dyDescent="0.25">
      <c r="A3300" s="90">
        <v>45784</v>
      </c>
      <c r="B3300" s="91" t="str">
        <v>UN 2538 A</v>
      </c>
      <c r="C3300" s="92" t="str">
        <v>HYDRAULIC ROCK SHAFT YUVO</v>
      </c>
      <c r="D3300" s="132">
        <v>1871</v>
      </c>
      <c r="E3300" s="92">
        <v>2</v>
      </c>
      <c r="F3300" s="92" t="str">
        <v>PCS</v>
      </c>
      <c r="G3300" s="92" t="str">
        <v>OUTWARD</v>
      </c>
      <c r="H3300" s="93" t="str">
        <v>COMMERCIAL</v>
      </c>
    </row>
    <row r="3301" spans="1:8" x14ac:dyDescent="0.25">
      <c r="A3301" s="94">
        <v>45784</v>
      </c>
      <c r="B3301" s="95" t="str">
        <v>DS 679</v>
      </c>
      <c r="C3301" s="80" t="str">
        <v xml:space="preserve"> REAR AXLE SWARAJ 735 SMALL PLATE 17 T. 6211-6212</v>
      </c>
      <c r="D3301" s="133">
        <v>1872</v>
      </c>
      <c r="E3301" s="80">
        <v>4</v>
      </c>
      <c r="F3301" s="80" t="str">
        <v>PCS</v>
      </c>
      <c r="G3301" s="80" t="str">
        <v>OUTWARD</v>
      </c>
      <c r="H3301" s="96" t="str">
        <v>MANISH TRACTOR</v>
      </c>
    </row>
    <row r="3302" spans="1:8" x14ac:dyDescent="0.25">
      <c r="A3302" s="90">
        <v>45778</v>
      </c>
      <c r="B3302" s="91" t="str">
        <v>UN 2538 A</v>
      </c>
      <c r="C3302" s="92" t="str">
        <v>HYDRAULIC ROCK SHAFT YUVO</v>
      </c>
      <c r="D3302" s="132">
        <v>2867</v>
      </c>
      <c r="E3302" s="92">
        <v>12</v>
      </c>
      <c r="F3302" s="92" t="str">
        <v>PCS</v>
      </c>
      <c r="G3302" s="92" t="str">
        <v>INWARD</v>
      </c>
      <c r="H3302" s="93">
        <v>0</v>
      </c>
    </row>
    <row r="3303" spans="1:8" x14ac:dyDescent="0.25">
      <c r="A3303" s="94">
        <v>45782</v>
      </c>
      <c r="B3303" s="95" t="str">
        <v>UN 1541</v>
      </c>
      <c r="C3303" s="80" t="str">
        <v>STARING TRANSFER TUBE SET OF 2 INTER DI</v>
      </c>
      <c r="D3303" s="133">
        <v>2868</v>
      </c>
      <c r="E3303" s="80">
        <v>10</v>
      </c>
      <c r="F3303" s="80" t="str">
        <v>SET</v>
      </c>
      <c r="G3303" s="80" t="str">
        <v>INWARD</v>
      </c>
      <c r="H3303" s="96">
        <v>0</v>
      </c>
    </row>
    <row r="3304" spans="1:8" x14ac:dyDescent="0.25">
      <c r="A3304" s="90">
        <v>45782</v>
      </c>
      <c r="B3304" s="91" t="str">
        <v>UN 2305</v>
      </c>
      <c r="C3304" s="92" t="str">
        <v>ADOPTER 4th GEAR (QUIL GEAR) 18/24/28 TEETH ARJUN</v>
      </c>
      <c r="D3304" s="132">
        <v>2869</v>
      </c>
      <c r="E3304" s="92">
        <v>1</v>
      </c>
      <c r="F3304" s="92" t="str">
        <v>PCS</v>
      </c>
      <c r="G3304" s="92" t="str">
        <v>INWARD</v>
      </c>
      <c r="H3304" s="93">
        <v>0</v>
      </c>
    </row>
    <row r="3305" spans="1:8" x14ac:dyDescent="0.25">
      <c r="A3305" s="94">
        <v>45782</v>
      </c>
      <c r="B3305" s="95" t="str">
        <v>UN 1542</v>
      </c>
      <c r="C3305" s="80" t="str">
        <v>STARING BALL KIT SET OF 28 INTER DI</v>
      </c>
      <c r="D3305" s="133">
        <v>2870</v>
      </c>
      <c r="E3305" s="80">
        <v>10</v>
      </c>
      <c r="F3305" s="80" t="str">
        <v>SET</v>
      </c>
      <c r="G3305" s="80" t="str">
        <v>INWARD</v>
      </c>
      <c r="H3305" s="96">
        <v>0</v>
      </c>
    </row>
    <row r="3306" spans="1:8" x14ac:dyDescent="0.25">
      <c r="A3306" s="90">
        <v>45783</v>
      </c>
      <c r="B3306" s="91" t="str">
        <v>UN 2858 B</v>
      </c>
      <c r="C3306" s="92" t="str">
        <v xml:space="preserve">BREAKE SHOE SPRING (OIL BRAKE) MKM / SWARAJ  </v>
      </c>
      <c r="D3306" s="132">
        <v>2871</v>
      </c>
      <c r="E3306" s="92">
        <v>108</v>
      </c>
      <c r="F3306" s="92" t="str">
        <v>SET</v>
      </c>
      <c r="G3306" s="92" t="str">
        <v>INWARD</v>
      </c>
      <c r="H3306" s="93">
        <v>0</v>
      </c>
    </row>
    <row r="3307" spans="1:8" x14ac:dyDescent="0.25">
      <c r="A3307" s="94">
        <v>45783</v>
      </c>
      <c r="B3307" s="95" t="str">
        <v>COOLANT BOTTLE PATTI</v>
      </c>
      <c r="C3307" s="80" t="str">
        <v>COOLANT BOTTLE PATTI</v>
      </c>
      <c r="D3307" s="133">
        <v>2872</v>
      </c>
      <c r="E3307" s="80">
        <v>3</v>
      </c>
      <c r="F3307" s="80" t="str">
        <v>SET</v>
      </c>
      <c r="G3307" s="80" t="str">
        <v>INWARD</v>
      </c>
      <c r="H3307" s="96">
        <v>0</v>
      </c>
    </row>
    <row r="3308" spans="1:8" x14ac:dyDescent="0.25">
      <c r="A3308" s="90">
        <v>45783</v>
      </c>
      <c r="B3308" s="91" t="str">
        <v>UN 3640</v>
      </c>
      <c r="C3308" s="92" t="str">
        <v xml:space="preserve"> BREAK DISC ACTUATING INTER DI 6.5" </v>
      </c>
      <c r="D3308" s="132">
        <v>2873</v>
      </c>
      <c r="E3308" s="92">
        <v>600</v>
      </c>
      <c r="F3308" s="92" t="str">
        <v>PCS</v>
      </c>
      <c r="G3308" s="92" t="str">
        <v>INWARD</v>
      </c>
      <c r="H3308" s="93">
        <v>0</v>
      </c>
    </row>
    <row r="3309" spans="1:8" x14ac:dyDescent="0.25">
      <c r="A3309" s="94">
        <v>45783</v>
      </c>
      <c r="B3309" s="95" t="str">
        <v>GK 175</v>
      </c>
      <c r="C3309" s="80" t="str">
        <v>BRAKE DISC ACTUATING MAHINDRA  6.5"</v>
      </c>
      <c r="D3309" s="133">
        <v>2874</v>
      </c>
      <c r="E3309" s="80">
        <v>600</v>
      </c>
      <c r="F3309" s="80" t="str">
        <v>PCS</v>
      </c>
      <c r="G3309" s="80" t="str">
        <v>INWARD</v>
      </c>
      <c r="H3309" s="96">
        <v>0</v>
      </c>
    </row>
    <row r="3310" spans="1:8" x14ac:dyDescent="0.25">
      <c r="A3310" s="90">
        <v>45783</v>
      </c>
      <c r="B3310" s="91" t="str">
        <v>UN 3654</v>
      </c>
      <c r="C3310" s="92" t="str">
        <v xml:space="preserve"> BREAK DISC ACTUATING (5 SPRING) SARPANCH 7.5" </v>
      </c>
      <c r="D3310" s="132">
        <v>2875</v>
      </c>
      <c r="E3310" s="92">
        <v>60</v>
      </c>
      <c r="F3310" s="92" t="str">
        <v>PCS</v>
      </c>
      <c r="G3310" s="92" t="str">
        <v>INWARD</v>
      </c>
      <c r="H3310" s="93">
        <v>0</v>
      </c>
    </row>
    <row r="3311" spans="1:8" x14ac:dyDescent="0.25">
      <c r="A3311" s="94">
        <v>45783</v>
      </c>
      <c r="B3311" s="95" t="str">
        <v>UN 3656</v>
      </c>
      <c r="C3311" s="80" t="str">
        <v xml:space="preserve"> BREAK DISC ACTUATING POWERTRAC 7"</v>
      </c>
      <c r="D3311" s="133">
        <v>2876</v>
      </c>
      <c r="E3311" s="80">
        <v>40</v>
      </c>
      <c r="F3311" s="80" t="str">
        <v>PCS</v>
      </c>
      <c r="G3311" s="80" t="str">
        <v>INWARD</v>
      </c>
      <c r="H3311" s="96">
        <v>0</v>
      </c>
    </row>
    <row r="3312" spans="1:8" x14ac:dyDescent="0.25">
      <c r="A3312" s="90">
        <v>45783</v>
      </c>
      <c r="B3312" s="91">
        <v>3280845100</v>
      </c>
      <c r="C3312" s="92" t="str">
        <v>CLUTCH PLATE ARJUN 5 WING (PMV-02)</v>
      </c>
      <c r="D3312" s="132">
        <v>2877</v>
      </c>
      <c r="E3312" s="92">
        <v>50</v>
      </c>
      <c r="F3312" s="92" t="str">
        <v>PCS</v>
      </c>
      <c r="G3312" s="92" t="str">
        <v>INWARD</v>
      </c>
      <c r="H3312" s="93">
        <v>0</v>
      </c>
    </row>
    <row r="3313" spans="1:8" x14ac:dyDescent="0.25">
      <c r="A3313" s="94">
        <v>45784</v>
      </c>
      <c r="B3313" s="95" t="str">
        <v>R983067913</v>
      </c>
      <c r="C3313" s="80" t="str">
        <v>HYD. PUMP ESCORT / PT 19+11 CC</v>
      </c>
      <c r="D3313" s="133">
        <v>2878</v>
      </c>
      <c r="E3313" s="80">
        <v>29</v>
      </c>
      <c r="F3313" s="80" t="str">
        <v>PCS</v>
      </c>
      <c r="G3313" s="80" t="str">
        <v>INWARD</v>
      </c>
      <c r="H3313" s="96">
        <v>0</v>
      </c>
    </row>
    <row r="3314" spans="1:8" x14ac:dyDescent="0.25">
      <c r="A3314" s="90">
        <v>45784</v>
      </c>
      <c r="B3314" s="91" t="str">
        <v>R983067915</v>
      </c>
      <c r="C3314" s="92" t="str">
        <v>HYD. PUMP SONALIKA RX 16CC</v>
      </c>
      <c r="D3314" s="132">
        <v>2879</v>
      </c>
      <c r="E3314" s="92">
        <v>64</v>
      </c>
      <c r="F3314" s="92" t="str">
        <v>PCS</v>
      </c>
      <c r="G3314" s="92" t="str">
        <v>INWARD</v>
      </c>
      <c r="H3314" s="93">
        <v>0</v>
      </c>
    </row>
    <row r="3315" spans="1:8" x14ac:dyDescent="0.25">
      <c r="A3315" s="94">
        <v>45784</v>
      </c>
      <c r="B3315" s="95" t="str">
        <v>R983032309</v>
      </c>
      <c r="C3315" s="80" t="str">
        <v>HYD. PUMP SWARAJ 19CC (OUTER)</v>
      </c>
      <c r="D3315" s="133">
        <v>2880</v>
      </c>
      <c r="E3315" s="80">
        <v>102</v>
      </c>
      <c r="F3315" s="80" t="str">
        <v>PCS</v>
      </c>
      <c r="G3315" s="80" t="str">
        <v>INWARD</v>
      </c>
      <c r="H3315" s="96">
        <v>0</v>
      </c>
    </row>
    <row r="3316" spans="1:8" x14ac:dyDescent="0.25">
      <c r="A3316" s="90">
        <v>45784</v>
      </c>
      <c r="B3316" s="91" t="str">
        <v>R983032349</v>
      </c>
      <c r="C3316" s="92" t="str">
        <v>HYD PUMP NH 3030 / 3230 6.7 CC</v>
      </c>
      <c r="D3316" s="132">
        <v>2881</v>
      </c>
      <c r="E3316" s="92">
        <v>32</v>
      </c>
      <c r="F3316" s="92" t="str">
        <v>PCS</v>
      </c>
      <c r="G3316" s="92" t="str">
        <v>INWARD</v>
      </c>
      <c r="H3316" s="93">
        <v>0</v>
      </c>
    </row>
    <row r="3317" spans="1:8" x14ac:dyDescent="0.25">
      <c r="A3317" s="94">
        <v>45784</v>
      </c>
      <c r="B3317" s="95" t="str">
        <v>R983068737</v>
      </c>
      <c r="C3317" s="80" t="str">
        <v>HYD.PUMP SWARAJ 855 XM (19CC)</v>
      </c>
      <c r="D3317" s="133">
        <v>2882</v>
      </c>
      <c r="E3317" s="80">
        <v>32</v>
      </c>
      <c r="F3317" s="80" t="str">
        <v>PCS</v>
      </c>
      <c r="G3317" s="80" t="str">
        <v>INWARD</v>
      </c>
      <c r="H3317" s="96">
        <v>0</v>
      </c>
    </row>
    <row r="3318" spans="1:8" x14ac:dyDescent="0.25">
      <c r="A3318" s="90">
        <v>45784</v>
      </c>
      <c r="B3318" s="91" t="str">
        <v>R983032357</v>
      </c>
      <c r="C3318" s="92" t="str">
        <v>HYD PUMP NH 3630/5630 POWER STG 9.5CC</v>
      </c>
      <c r="D3318" s="132">
        <v>2883</v>
      </c>
      <c r="E3318" s="92">
        <v>24</v>
      </c>
      <c r="F3318" s="92" t="str">
        <v>PCS</v>
      </c>
      <c r="G3318" s="92" t="str">
        <v>INWARD</v>
      </c>
      <c r="H3318" s="93">
        <v>0</v>
      </c>
    </row>
    <row r="3319" spans="1:8" x14ac:dyDescent="0.25">
      <c r="A3319" s="94">
        <v>45784</v>
      </c>
      <c r="B3319" s="95" t="str">
        <v>R983032370</v>
      </c>
      <c r="C3319" s="80" t="str">
        <v>HYD.PUMP SK DI 60 ACE POWR STG 9.5CC</v>
      </c>
      <c r="D3319" s="133">
        <v>2884</v>
      </c>
      <c r="E3319" s="80">
        <v>14</v>
      </c>
      <c r="F3319" s="80" t="str">
        <v>PCS</v>
      </c>
      <c r="G3319" s="80" t="str">
        <v>INWARD</v>
      </c>
      <c r="H3319" s="96">
        <v>0</v>
      </c>
    </row>
    <row r="3320" spans="1:8" x14ac:dyDescent="0.25">
      <c r="A3320" s="90">
        <v>45784</v>
      </c>
      <c r="B3320" s="91" t="str">
        <v>R983032305</v>
      </c>
      <c r="C3320" s="92" t="str">
        <v>HYD PUMP INDOFARM 4175 DI (16CC)</v>
      </c>
      <c r="D3320" s="132">
        <v>2885</v>
      </c>
      <c r="E3320" s="92">
        <v>4</v>
      </c>
      <c r="F3320" s="92" t="str">
        <v>PCS</v>
      </c>
      <c r="G3320" s="92" t="str">
        <v>INWARD</v>
      </c>
      <c r="H3320" s="93">
        <v>0</v>
      </c>
    </row>
    <row r="3321" spans="1:8" x14ac:dyDescent="0.25">
      <c r="A3321" s="94">
        <v>45784</v>
      </c>
      <c r="B3321" s="95" t="str">
        <v>R983020977</v>
      </c>
      <c r="C3321" s="80" t="str">
        <v>HYD. PUMP MAHINDRA 14 CC</v>
      </c>
      <c r="D3321" s="133">
        <v>2886</v>
      </c>
      <c r="E3321" s="80">
        <v>5</v>
      </c>
      <c r="F3321" s="80" t="str">
        <v>PCS</v>
      </c>
      <c r="G3321" s="80" t="str">
        <v>INWARD</v>
      </c>
      <c r="H3321" s="96">
        <v>0</v>
      </c>
    </row>
    <row r="3322" spans="1:8" x14ac:dyDescent="0.25">
      <c r="A3322" s="90">
        <v>45784</v>
      </c>
      <c r="B3322" s="91" t="str">
        <v>1P 4040 4027 CTOOOB</v>
      </c>
      <c r="C3322" s="92" t="str">
        <v>HYD PUMP DHRUV / YUVO</v>
      </c>
      <c r="D3322" s="132">
        <v>2887</v>
      </c>
      <c r="E3322" s="92">
        <v>10</v>
      </c>
      <c r="F3322" s="92" t="str">
        <v>PCS</v>
      </c>
      <c r="G3322" s="92" t="str">
        <v>INWARD</v>
      </c>
      <c r="H3322" s="93">
        <v>0</v>
      </c>
    </row>
    <row r="3323" spans="1:8" x14ac:dyDescent="0.25">
      <c r="A3323" s="94">
        <v>45784</v>
      </c>
      <c r="B3323" s="95" t="str">
        <v>4040 4027 CTMMTO</v>
      </c>
      <c r="C3323" s="80" t="str">
        <v xml:space="preserve">HYD PUMP M&amp;M Y M/F </v>
      </c>
      <c r="D3323" s="133">
        <v>2888</v>
      </c>
      <c r="E3323" s="80">
        <v>4</v>
      </c>
      <c r="F3323" s="80" t="str">
        <v>PCS</v>
      </c>
      <c r="G3323" s="80" t="str">
        <v>INWARD</v>
      </c>
      <c r="H3323" s="96">
        <v>0</v>
      </c>
    </row>
    <row r="3324" spans="1:8" x14ac:dyDescent="0.25">
      <c r="A3324" s="90">
        <v>45784</v>
      </c>
      <c r="B3324" s="91" t="str">
        <v>1P 4060 4027 CTMOOOF</v>
      </c>
      <c r="C3324" s="92" t="str">
        <v>HYD PUMP ARJUN F MANIFOLD</v>
      </c>
      <c r="D3324" s="132">
        <v>2889</v>
      </c>
      <c r="E3324" s="92">
        <v>6</v>
      </c>
      <c r="F3324" s="92" t="str">
        <v>PCS</v>
      </c>
      <c r="G3324" s="92" t="str">
        <v>INWARD</v>
      </c>
      <c r="H3324" s="93">
        <v>0</v>
      </c>
    </row>
    <row r="3325" spans="1:8" x14ac:dyDescent="0.25">
      <c r="A3325" s="94">
        <v>45784</v>
      </c>
      <c r="B3325" s="95" t="str">
        <v>1P 4066 4039 AOOOOB</v>
      </c>
      <c r="C3325" s="80" t="str">
        <v>HYD PUMP J.D</v>
      </c>
      <c r="D3325" s="133">
        <v>2890</v>
      </c>
      <c r="E3325" s="80">
        <v>6</v>
      </c>
      <c r="F3325" s="80" t="str">
        <v>PCS</v>
      </c>
      <c r="G3325" s="80" t="str">
        <v>INWARD</v>
      </c>
      <c r="H3325" s="96">
        <v>0</v>
      </c>
    </row>
    <row r="3326" spans="1:8" x14ac:dyDescent="0.25">
      <c r="A3326" s="90">
        <v>45784</v>
      </c>
      <c r="B3326" s="91" t="str">
        <v>1P 3052 COOOB</v>
      </c>
      <c r="C3326" s="92" t="str">
        <v>HYD PUMP SWARAJ 4*4 HOLE</v>
      </c>
      <c r="D3326" s="132">
        <v>2891</v>
      </c>
      <c r="E3326" s="92">
        <v>2</v>
      </c>
      <c r="F3326" s="92" t="str">
        <v>PCS</v>
      </c>
      <c r="G3326" s="92" t="str">
        <v>INWARD</v>
      </c>
      <c r="H3326" s="93">
        <v>0</v>
      </c>
    </row>
    <row r="3327" spans="1:8" x14ac:dyDescent="0.25">
      <c r="A3327" s="94">
        <v>45784</v>
      </c>
      <c r="B3327" s="95" t="str">
        <v>1P 4036 AOOOO</v>
      </c>
      <c r="C3327" s="80" t="str">
        <v>HYD. PUMP ESCORT/ F/T</v>
      </c>
      <c r="D3327" s="133">
        <v>2892</v>
      </c>
      <c r="E3327" s="80">
        <v>12</v>
      </c>
      <c r="F3327" s="80" t="str">
        <v>PCS</v>
      </c>
      <c r="G3327" s="80" t="str">
        <v>INWARD</v>
      </c>
      <c r="H3327" s="96">
        <v>0</v>
      </c>
    </row>
    <row r="3328" spans="1:8" x14ac:dyDescent="0.25">
      <c r="A3328" s="90">
        <v>45784</v>
      </c>
      <c r="B3328" s="91" t="str">
        <v>1P 4036 ATOOO</v>
      </c>
      <c r="C3328" s="92" t="str">
        <v xml:space="preserve">HYD PUMP EICHER AIRCOOL </v>
      </c>
      <c r="D3328" s="132">
        <v>2893</v>
      </c>
      <c r="E3328" s="92">
        <v>3</v>
      </c>
      <c r="F3328" s="92" t="str">
        <v>PCS</v>
      </c>
      <c r="G3328" s="92" t="str">
        <v>INWARD</v>
      </c>
      <c r="H3328" s="93">
        <v>0</v>
      </c>
    </row>
    <row r="3329" spans="1:8" x14ac:dyDescent="0.25">
      <c r="A3329" s="94">
        <v>45784</v>
      </c>
      <c r="B3329" s="95" t="str">
        <v>1P 4036 CTOOO</v>
      </c>
      <c r="C3329" s="80" t="str">
        <v xml:space="preserve">HYD PUMP EICHER WATER COOLED </v>
      </c>
      <c r="D3329" s="133">
        <v>2894</v>
      </c>
      <c r="E3329" s="80">
        <v>3</v>
      </c>
      <c r="F3329" s="80" t="str">
        <v>PCS</v>
      </c>
      <c r="G3329" s="80" t="str">
        <v>INWARD</v>
      </c>
      <c r="H3329" s="96">
        <v>0</v>
      </c>
    </row>
    <row r="3330" spans="1:8" x14ac:dyDescent="0.25">
      <c r="A3330" s="90">
        <v>45784</v>
      </c>
      <c r="B3330" s="91">
        <v>3250216100</v>
      </c>
      <c r="C3330" s="92" t="str">
        <v>CLUTCH PLATE MF 1035 10T</v>
      </c>
      <c r="D3330" s="132">
        <v>2895</v>
      </c>
      <c r="E3330" s="92">
        <v>10</v>
      </c>
      <c r="F3330" s="92" t="str">
        <v>PCS</v>
      </c>
      <c r="G3330" s="92" t="str">
        <v>INWARD</v>
      </c>
      <c r="H3330" s="93">
        <v>0</v>
      </c>
    </row>
    <row r="3331" spans="1:8" x14ac:dyDescent="0.25">
      <c r="A3331" s="94">
        <v>45784</v>
      </c>
      <c r="B3331" s="95" t="str">
        <v>3280865100/3280499100</v>
      </c>
      <c r="C3331" s="80" t="str">
        <v>CLUTCH PLATE NEW HOLLAND 3600 / FORD 11" 10 T</v>
      </c>
      <c r="D3331" s="133">
        <v>2896</v>
      </c>
      <c r="E3331" s="80">
        <v>10</v>
      </c>
      <c r="F3331" s="80" t="str">
        <v>PCS</v>
      </c>
      <c r="G3331" s="80" t="str">
        <v>INWARD</v>
      </c>
      <c r="H3331" s="96">
        <v>0</v>
      </c>
    </row>
    <row r="3332" spans="1:8" x14ac:dyDescent="0.25">
      <c r="A3332" s="90">
        <v>45785</v>
      </c>
      <c r="B3332" s="91" t="str">
        <v>DS 681</v>
      </c>
      <c r="C3332" s="92" t="str">
        <v xml:space="preserve"> REAR AXLE SWARAJ FE S PLATE 22 T. (12-12)</v>
      </c>
      <c r="D3332" s="132">
        <v>2897</v>
      </c>
      <c r="E3332" s="92">
        <v>17</v>
      </c>
      <c r="F3332" s="92" t="str">
        <v>PCS</v>
      </c>
      <c r="G3332" s="92" t="str">
        <v>INWARD</v>
      </c>
      <c r="H3332" s="93">
        <v>0</v>
      </c>
    </row>
    <row r="3333" spans="1:8" x14ac:dyDescent="0.25">
      <c r="A3333" s="94">
        <v>45785</v>
      </c>
      <c r="B3333" s="95" t="str">
        <v>UN 1320</v>
      </c>
      <c r="C3333" s="80" t="str">
        <v>WATER PUMP ASSEMBLY NST</v>
      </c>
      <c r="D3333" s="133">
        <v>2898</v>
      </c>
      <c r="E3333" s="80">
        <v>30</v>
      </c>
      <c r="F3333" s="80" t="str">
        <v>PCS</v>
      </c>
      <c r="G3333" s="80" t="str">
        <v>INWARD</v>
      </c>
      <c r="H3333" s="96">
        <v>0</v>
      </c>
    </row>
    <row r="3334" spans="1:8" x14ac:dyDescent="0.25">
      <c r="A3334" s="90">
        <v>45785</v>
      </c>
      <c r="B3334" s="91" t="str">
        <v>UN 2632</v>
      </c>
      <c r="C3334" s="92" t="str">
        <v xml:space="preserve">CHECK CHAIN ASSY (O.E) INTER  </v>
      </c>
      <c r="D3334" s="132">
        <v>2899</v>
      </c>
      <c r="E3334" s="92">
        <v>100</v>
      </c>
      <c r="F3334" s="92" t="str">
        <v>PCS</v>
      </c>
      <c r="G3334" s="92" t="str">
        <v>INWARD</v>
      </c>
      <c r="H3334" s="93">
        <v>0</v>
      </c>
    </row>
    <row r="3335" spans="1:8" x14ac:dyDescent="0.25">
      <c r="A3335" s="94">
        <v>45785</v>
      </c>
      <c r="B3335" s="95" t="str">
        <v>GK 977/UN 1374</v>
      </c>
      <c r="C3335" s="80" t="str">
        <v>CENTER PIN MAHINDRA NST (PATTI TYPE)</v>
      </c>
      <c r="D3335" s="133">
        <v>2900</v>
      </c>
      <c r="E3335" s="80">
        <v>160</v>
      </c>
      <c r="F3335" s="80" t="str">
        <v>PCS</v>
      </c>
      <c r="G3335" s="80" t="str">
        <v>INWARD</v>
      </c>
      <c r="H3335" s="96">
        <v>0</v>
      </c>
    </row>
    <row r="3336" spans="1:8" x14ac:dyDescent="0.25">
      <c r="A3336" s="90">
        <v>45785</v>
      </c>
      <c r="B3336" s="91" t="str">
        <v>GK 980/UN 1375</v>
      </c>
      <c r="C3336" s="92" t="str">
        <v>CENTRE PIN ARJUN</v>
      </c>
      <c r="D3336" s="132">
        <v>2901</v>
      </c>
      <c r="E3336" s="92">
        <v>60</v>
      </c>
      <c r="F3336" s="92" t="str">
        <v>PCS</v>
      </c>
      <c r="G3336" s="92" t="str">
        <v>INWARD</v>
      </c>
      <c r="H3336" s="93">
        <v>0</v>
      </c>
    </row>
    <row r="3337" spans="1:8" x14ac:dyDescent="0.25">
      <c r="A3337" s="94">
        <v>45785</v>
      </c>
      <c r="B3337" s="95" t="str">
        <v>UN 1221</v>
      </c>
      <c r="C3337" s="80" t="str">
        <v>VALVE ROCKER ASSEMBLY ARJUN</v>
      </c>
      <c r="D3337" s="133">
        <v>2902</v>
      </c>
      <c r="E3337" s="80">
        <v>156</v>
      </c>
      <c r="F3337" s="80" t="str">
        <v>SET</v>
      </c>
      <c r="G3337" s="80" t="str">
        <v>INWARD</v>
      </c>
      <c r="H3337" s="96">
        <v>0</v>
      </c>
    </row>
    <row r="3338" spans="1:8" x14ac:dyDescent="0.25">
      <c r="A3338" s="90">
        <v>45785</v>
      </c>
      <c r="B3338" s="91" t="str">
        <v>GK 560 A</v>
      </c>
      <c r="C3338" s="92" t="str">
        <v>TIE ROD END ARJUN 605  MANUAL  (R+L) (SET OF 2)</v>
      </c>
      <c r="D3338" s="132">
        <v>2903</v>
      </c>
      <c r="E3338" s="92">
        <v>70</v>
      </c>
      <c r="F3338" s="92" t="str">
        <v>SET</v>
      </c>
      <c r="G3338" s="92" t="str">
        <v>INWARD</v>
      </c>
      <c r="H3338" s="93">
        <v>0</v>
      </c>
    </row>
    <row r="3339" spans="1:8" x14ac:dyDescent="0.25">
      <c r="A3339" s="94">
        <v>45785</v>
      </c>
      <c r="B3339" s="95" t="str">
        <v>GK 566/UN 1460 A</v>
      </c>
      <c r="C3339" s="80" t="str">
        <v>BALL JOINT POWER STG. MKM</v>
      </c>
      <c r="D3339" s="133">
        <v>2904</v>
      </c>
      <c r="E3339" s="80">
        <v>200</v>
      </c>
      <c r="F3339" s="80" t="str">
        <v>PCS</v>
      </c>
      <c r="G3339" s="80" t="str">
        <v>INWARD</v>
      </c>
      <c r="H3339" s="96">
        <v>0</v>
      </c>
    </row>
    <row r="3340" spans="1:8" x14ac:dyDescent="0.25">
      <c r="A3340" s="90">
        <v>45785</v>
      </c>
      <c r="B3340" s="91" t="str">
        <v>GK 626</v>
      </c>
      <c r="C3340" s="92" t="str">
        <v>TIE ROD END JOHN DEERE 5203 (24x1.5) R+L (SET OF 2)</v>
      </c>
      <c r="D3340" s="132">
        <v>1877</v>
      </c>
      <c r="E3340" s="92">
        <v>20</v>
      </c>
      <c r="F3340" s="92" t="str">
        <v>SET</v>
      </c>
      <c r="G3340" s="92" t="str">
        <v>OUTWARD</v>
      </c>
      <c r="H3340" s="93" t="str">
        <v>BAJRANG</v>
      </c>
    </row>
    <row r="3341" spans="1:8" x14ac:dyDescent="0.25">
      <c r="A3341" s="94">
        <v>45785</v>
      </c>
      <c r="B3341" s="95" t="str">
        <v>GK 625</v>
      </c>
      <c r="C3341" s="80" t="str">
        <v>TIE ROD END JOHN DEERE 5310 (20x1.5) R+L (SET OF 2)</v>
      </c>
      <c r="D3341" s="133">
        <v>1877</v>
      </c>
      <c r="E3341" s="80">
        <v>6</v>
      </c>
      <c r="F3341" s="80" t="str">
        <v>SET</v>
      </c>
      <c r="G3341" s="80" t="str">
        <v>OUTWARD</v>
      </c>
      <c r="H3341" s="96" t="str">
        <v>BAJRANG</v>
      </c>
    </row>
    <row r="3342" spans="1:8" x14ac:dyDescent="0.25">
      <c r="A3342" s="90">
        <v>45785</v>
      </c>
      <c r="B3342" s="91" t="str">
        <v>POWER STG JACK PIN JD</v>
      </c>
      <c r="C3342" s="92" t="str">
        <v>POWER STG JACK PIN JD</v>
      </c>
      <c r="D3342" s="132">
        <v>1877</v>
      </c>
      <c r="E3342" s="92">
        <v>20</v>
      </c>
      <c r="F3342" s="92" t="str">
        <v>PCS</v>
      </c>
      <c r="G3342" s="92" t="str">
        <v>OUTWARD</v>
      </c>
      <c r="H3342" s="93" t="str">
        <v>BAJRANG</v>
      </c>
    </row>
    <row r="3343" spans="1:8" x14ac:dyDescent="0.25">
      <c r="A3343" s="94">
        <v>45785</v>
      </c>
      <c r="B3343" s="95" t="str">
        <v>GK 1400</v>
      </c>
      <c r="C3343" s="80" t="str">
        <v>HYD. FILTER JOHN DEERE N/M KRISH (SPIN ON)</v>
      </c>
      <c r="D3343" s="133">
        <v>1877</v>
      </c>
      <c r="E3343" s="80">
        <v>12</v>
      </c>
      <c r="F3343" s="80" t="str">
        <v>PCS</v>
      </c>
      <c r="G3343" s="80" t="str">
        <v>OUTWARD</v>
      </c>
      <c r="H3343" s="96" t="str">
        <v>BAJRANG</v>
      </c>
    </row>
    <row r="3344" spans="1:8" x14ac:dyDescent="0.25">
      <c r="A3344" s="90">
        <v>45785</v>
      </c>
      <c r="B3344" s="91" t="str">
        <v>GK 2188</v>
      </c>
      <c r="C3344" s="92" t="str">
        <v>CENTRE PIN SEAL (COMMON)  JOHN DEERE</v>
      </c>
      <c r="D3344" s="132">
        <v>1877</v>
      </c>
      <c r="E3344" s="92">
        <v>50</v>
      </c>
      <c r="F3344" s="92" t="str">
        <v>PCS</v>
      </c>
      <c r="G3344" s="92" t="str">
        <v>OUTWARD</v>
      </c>
      <c r="H3344" s="93" t="str">
        <v>BAJRANG</v>
      </c>
    </row>
    <row r="3345" spans="1:8" x14ac:dyDescent="0.25">
      <c r="A3345" s="94">
        <v>45785</v>
      </c>
      <c r="B3345" s="95" t="str">
        <v>UN 122</v>
      </c>
      <c r="C3345" s="80" t="str">
        <v>CENTER PIN E SHIM JD</v>
      </c>
      <c r="D3345" s="133">
        <v>1877</v>
      </c>
      <c r="E3345" s="80">
        <v>120</v>
      </c>
      <c r="F3345" s="80" t="str">
        <v>PCS</v>
      </c>
      <c r="G3345" s="80" t="str">
        <v>OUTWARD</v>
      </c>
      <c r="H3345" s="96" t="str">
        <v>BAJRANG</v>
      </c>
    </row>
    <row r="3346" spans="1:8" x14ac:dyDescent="0.25">
      <c r="A3346" s="90">
        <v>45785</v>
      </c>
      <c r="B3346" s="91" t="str">
        <v>T PIN WITH GUTKA G/T</v>
      </c>
      <c r="C3346" s="92" t="str">
        <v>T PIN WITH GUTKA G/T</v>
      </c>
      <c r="D3346" s="132">
        <v>1877</v>
      </c>
      <c r="E3346" s="92">
        <v>30</v>
      </c>
      <c r="F3346" s="92" t="str">
        <v>SET</v>
      </c>
      <c r="G3346" s="92" t="str">
        <v>OUTWARD</v>
      </c>
      <c r="H3346" s="93" t="str">
        <v>BAJRANG</v>
      </c>
    </row>
    <row r="3347" spans="1:8" x14ac:dyDescent="0.25">
      <c r="A3347" s="94">
        <v>45785</v>
      </c>
      <c r="B3347" s="95" t="str">
        <v>UN 124</v>
      </c>
      <c r="C3347" s="80" t="str">
        <v>CENTRE PIN FLANGE J.D (N/M)</v>
      </c>
      <c r="D3347" s="133">
        <v>1877</v>
      </c>
      <c r="E3347" s="80">
        <v>3</v>
      </c>
      <c r="F3347" s="80" t="str">
        <v>PCS</v>
      </c>
      <c r="G3347" s="80" t="str">
        <v>OUTWARD</v>
      </c>
      <c r="H3347" s="96" t="str">
        <v>BAJRANG</v>
      </c>
    </row>
    <row r="3348" spans="1:8" x14ac:dyDescent="0.25">
      <c r="A3348" s="90">
        <v>45785</v>
      </c>
      <c r="B3348" s="91" t="str">
        <v>TOP LINK ASSY J.D 5203</v>
      </c>
      <c r="C3348" s="92" t="str">
        <v>TOP LINK ASSY J.D 5203</v>
      </c>
      <c r="D3348" s="132">
        <v>1877</v>
      </c>
      <c r="E3348" s="92">
        <v>3</v>
      </c>
      <c r="F3348" s="92" t="str">
        <v>PCS</v>
      </c>
      <c r="G3348" s="92" t="str">
        <v>OUTWARD</v>
      </c>
      <c r="H3348" s="93" t="str">
        <v>BAJRANG</v>
      </c>
    </row>
    <row r="3349" spans="1:8" x14ac:dyDescent="0.25">
      <c r="A3349" s="94">
        <v>45785</v>
      </c>
      <c r="B3349" s="95" t="str">
        <v>WATER PUMP ASSY JD</v>
      </c>
      <c r="C3349" s="80" t="str">
        <v>WATER PUMP ASSY JD</v>
      </c>
      <c r="D3349" s="133">
        <v>1877</v>
      </c>
      <c r="E3349" s="80">
        <v>2</v>
      </c>
      <c r="F3349" s="80" t="str">
        <v>PCS</v>
      </c>
      <c r="G3349" s="80" t="str">
        <v>OUTWARD</v>
      </c>
      <c r="H3349" s="96" t="str">
        <v>BAJRANG</v>
      </c>
    </row>
    <row r="3350" spans="1:8" x14ac:dyDescent="0.25">
      <c r="A3350" s="90">
        <v>45785</v>
      </c>
      <c r="B3350" s="91" t="str">
        <v>UN 617</v>
      </c>
      <c r="C3350" s="92" t="str">
        <v>LOWER LINK PIN WITH NUT J.D</v>
      </c>
      <c r="D3350" s="132">
        <v>1877</v>
      </c>
      <c r="E3350" s="92">
        <v>10</v>
      </c>
      <c r="F3350" s="92" t="str">
        <v>PCS</v>
      </c>
      <c r="G3350" s="92" t="str">
        <v>OUTWARD</v>
      </c>
      <c r="H3350" s="93" t="str">
        <v>BAJRANG</v>
      </c>
    </row>
    <row r="3351" spans="1:8" x14ac:dyDescent="0.25">
      <c r="A3351" s="94">
        <v>45785</v>
      </c>
      <c r="B3351" s="95">
        <v>6044397001</v>
      </c>
      <c r="C3351" s="80" t="str">
        <v>STG CONTROL UNIT J.C.B 2DX/3DX ALL MODEL</v>
      </c>
      <c r="D3351" s="133">
        <v>1876</v>
      </c>
      <c r="E3351" s="80">
        <v>40</v>
      </c>
      <c r="F3351" s="80" t="str">
        <v>PCS</v>
      </c>
      <c r="G3351" s="80" t="str">
        <v>OUTWARD</v>
      </c>
      <c r="H3351" s="96" t="str">
        <v>MAHAVIR TRACTOR</v>
      </c>
    </row>
    <row r="3352" spans="1:8" x14ac:dyDescent="0.25">
      <c r="A3352" s="90">
        <v>45785</v>
      </c>
      <c r="B3352" s="91" t="str">
        <v>UN 1431/GK 1076</v>
      </c>
      <c r="C3352" s="92" t="str">
        <v xml:space="preserve">FRONT STUB AXLE MAHINDRA YUVO (LH) </v>
      </c>
      <c r="D3352" s="132">
        <v>1878</v>
      </c>
      <c r="E3352" s="92">
        <v>3</v>
      </c>
      <c r="F3352" s="92" t="str">
        <v>PCS</v>
      </c>
      <c r="G3352" s="92" t="str">
        <v>OUTWARD</v>
      </c>
      <c r="H3352" s="93" t="str">
        <v>VINAY TRACTOR</v>
      </c>
    </row>
    <row r="3353" spans="1:8" x14ac:dyDescent="0.25">
      <c r="A3353" s="94">
        <v>45785</v>
      </c>
      <c r="B3353" s="95" t="str">
        <v>UN 1431 A/GK 1076 A</v>
      </c>
      <c r="C3353" s="80" t="str">
        <v xml:space="preserve">FRONT STUB AXLE MAHINDRA YUVO (RH) </v>
      </c>
      <c r="D3353" s="133">
        <v>1878</v>
      </c>
      <c r="E3353" s="80">
        <v>3</v>
      </c>
      <c r="F3353" s="80" t="str">
        <v>PCS</v>
      </c>
      <c r="G3353" s="80" t="str">
        <v>OUTWARD</v>
      </c>
      <c r="H3353" s="96" t="str">
        <v>VINAY TRACTOR</v>
      </c>
    </row>
    <row r="3354" spans="1:8" x14ac:dyDescent="0.25">
      <c r="A3354" s="90">
        <v>45785</v>
      </c>
      <c r="B3354" s="91" t="str">
        <v>UN 1425/GK 1077</v>
      </c>
      <c r="C3354" s="92" t="str">
        <v xml:space="preserve">FRONT STUB AXLE MAHINDRA YUVO POWER STG. (LH) </v>
      </c>
      <c r="D3354" s="132">
        <v>1878</v>
      </c>
      <c r="E3354" s="92">
        <v>3</v>
      </c>
      <c r="F3354" s="92" t="str">
        <v>PCS</v>
      </c>
      <c r="G3354" s="92" t="str">
        <v>OUTWARD</v>
      </c>
      <c r="H3354" s="93" t="str">
        <v>VINAY TRACTOR</v>
      </c>
    </row>
    <row r="3355" spans="1:8" x14ac:dyDescent="0.25">
      <c r="A3355" s="94">
        <v>45785</v>
      </c>
      <c r="B3355" s="95" t="str">
        <v>UN 1425 A/GK 1077 A</v>
      </c>
      <c r="C3355" s="80" t="str">
        <v xml:space="preserve">FRONT STUB AXLE MAHINDRA YUVO POWER STG. (RH) </v>
      </c>
      <c r="D3355" s="133">
        <v>1878</v>
      </c>
      <c r="E3355" s="80">
        <v>3</v>
      </c>
      <c r="F3355" s="80" t="str">
        <v>PCS</v>
      </c>
      <c r="G3355" s="80" t="str">
        <v>OUTWARD</v>
      </c>
      <c r="H3355" s="96" t="str">
        <v>VINAY TRACTOR</v>
      </c>
    </row>
    <row r="3356" spans="1:8" x14ac:dyDescent="0.25">
      <c r="A3356" s="90">
        <v>45785</v>
      </c>
      <c r="B3356" s="91" t="str">
        <v>UN 1388 D</v>
      </c>
      <c r="C3356" s="92" t="str">
        <v>FRONT AXLE SUPPORT MKM</v>
      </c>
      <c r="D3356" s="132">
        <v>1878</v>
      </c>
      <c r="E3356" s="92">
        <v>2</v>
      </c>
      <c r="F3356" s="92" t="str">
        <v>PCS</v>
      </c>
      <c r="G3356" s="92" t="str">
        <v>OUTWARD</v>
      </c>
      <c r="H3356" s="93" t="str">
        <v>VINAY TRACTOR</v>
      </c>
    </row>
    <row r="3357" spans="1:8" x14ac:dyDescent="0.25">
      <c r="A3357" s="94">
        <v>45785</v>
      </c>
      <c r="B3357" s="95" t="str">
        <v>UN 1736</v>
      </c>
      <c r="C3357" s="80" t="str">
        <v>CLUTCH RELEASE FORK 585 DI</v>
      </c>
      <c r="D3357" s="133">
        <v>1878</v>
      </c>
      <c r="E3357" s="80">
        <v>2</v>
      </c>
      <c r="F3357" s="80" t="str">
        <v>PCS</v>
      </c>
      <c r="G3357" s="80" t="str">
        <v>OUTWARD</v>
      </c>
      <c r="H3357" s="96" t="str">
        <v>VINAY TRACTOR</v>
      </c>
    </row>
    <row r="3358" spans="1:8" x14ac:dyDescent="0.25">
      <c r="A3358" s="90">
        <v>45785</v>
      </c>
      <c r="B3358" s="91" t="str">
        <v>UN 2820</v>
      </c>
      <c r="C3358" s="92" t="str">
        <v xml:space="preserve">MAIN BOLT INTER  </v>
      </c>
      <c r="D3358" s="132">
        <v>1878</v>
      </c>
      <c r="E3358" s="92">
        <v>12</v>
      </c>
      <c r="F3358" s="92" t="str">
        <v>PCS</v>
      </c>
      <c r="G3358" s="92" t="str">
        <v>OUTWARD</v>
      </c>
      <c r="H3358" s="93" t="str">
        <v>VINAY TRACTOR</v>
      </c>
    </row>
    <row r="3359" spans="1:8" x14ac:dyDescent="0.25">
      <c r="A3359" s="94">
        <v>45785</v>
      </c>
      <c r="B3359" s="95" t="str">
        <v>UN 2820</v>
      </c>
      <c r="C3359" s="80" t="str">
        <v xml:space="preserve">MAIN BOLT INTER  </v>
      </c>
      <c r="D3359" s="133" t="str">
        <v>SO 1878</v>
      </c>
      <c r="E3359" s="80">
        <v>12</v>
      </c>
      <c r="F3359" s="80" t="str">
        <v>PCS</v>
      </c>
      <c r="G3359" s="80" t="str">
        <v>INWARD</v>
      </c>
      <c r="H3359" s="96" t="str">
        <v>DISPATCHED FROM SHOP</v>
      </c>
    </row>
    <row r="3360" spans="1:8" x14ac:dyDescent="0.25">
      <c r="A3360" s="90">
        <v>45784</v>
      </c>
      <c r="B3360" s="91" t="str">
        <v>UN 1294</v>
      </c>
      <c r="C3360" s="92" t="str">
        <v>OIL PUMP ASSEMBLY INTER DI</v>
      </c>
      <c r="D3360" s="132" t="str">
        <v>1873, 1874</v>
      </c>
      <c r="E3360" s="92">
        <v>1</v>
      </c>
      <c r="F3360" s="92" t="str">
        <v>PCS</v>
      </c>
      <c r="G3360" s="92" t="str">
        <v>OUTWARD</v>
      </c>
      <c r="H3360" s="93" t="str">
        <v>SHOP</v>
      </c>
    </row>
    <row r="3361" spans="1:8" x14ac:dyDescent="0.25">
      <c r="A3361" s="94">
        <v>45784</v>
      </c>
      <c r="B3361" s="95" t="str">
        <v>UN 1123</v>
      </c>
      <c r="C3361" s="80" t="str">
        <v>EXHAUST MANIFOLD 3 CYL. NST</v>
      </c>
      <c r="D3361" s="133" t="str">
        <v>1873, 1874</v>
      </c>
      <c r="E3361" s="80">
        <v>6</v>
      </c>
      <c r="F3361" s="80" t="str">
        <v>PCS</v>
      </c>
      <c r="G3361" s="80" t="str">
        <v>OUTWARD</v>
      </c>
      <c r="H3361" s="96" t="str">
        <v>SHOP</v>
      </c>
    </row>
    <row r="3362" spans="1:8" x14ac:dyDescent="0.25">
      <c r="A3362" s="90">
        <v>45784</v>
      </c>
      <c r="B3362" s="91" t="str">
        <v>ARSK5123</v>
      </c>
      <c r="C3362" s="92" t="str">
        <v>PP ASSY FRAMTRAC-FORD 3600/3000 11"</v>
      </c>
      <c r="D3362" s="132" t="str">
        <v>1873, 1874</v>
      </c>
      <c r="E3362" s="92">
        <v>2</v>
      </c>
      <c r="F3362" s="92" t="str">
        <v>SET</v>
      </c>
      <c r="G3362" s="92" t="str">
        <v>OUTWARD</v>
      </c>
      <c r="H3362" s="93" t="str">
        <v>SHOP</v>
      </c>
    </row>
    <row r="3363" spans="1:8" x14ac:dyDescent="0.25">
      <c r="A3363" s="94">
        <v>45784</v>
      </c>
      <c r="B3363" s="95" t="str">
        <v>R1100173</v>
      </c>
      <c r="C3363" s="80" t="str">
        <v>P.P ASSY SW/SK 11" W/O RELASE PLATE</v>
      </c>
      <c r="D3363" s="133" t="str">
        <v>1873, 1874</v>
      </c>
      <c r="E3363" s="80">
        <v>3</v>
      </c>
      <c r="F3363" s="80" t="str">
        <v>SET</v>
      </c>
      <c r="G3363" s="80" t="str">
        <v>OUTWARD</v>
      </c>
      <c r="H3363" s="96" t="str">
        <v>SHOP</v>
      </c>
    </row>
    <row r="3364" spans="1:8" x14ac:dyDescent="0.25">
      <c r="A3364" s="90">
        <v>45784</v>
      </c>
      <c r="B3364" s="91" t="str">
        <v>UN 3550</v>
      </c>
      <c r="C3364" s="92" t="str">
        <v>5551104R91 SPILL PIPE BENJO TYPE INTER DI  (3 CYL.)</v>
      </c>
      <c r="D3364" s="132" t="str">
        <v>1873, 1874</v>
      </c>
      <c r="E3364" s="92">
        <v>10</v>
      </c>
      <c r="F3364" s="92" t="str">
        <v>PCS</v>
      </c>
      <c r="G3364" s="92" t="str">
        <v>OUTWARD</v>
      </c>
      <c r="H3364" s="93" t="str">
        <v>SHOP</v>
      </c>
    </row>
    <row r="3365" spans="1:8" x14ac:dyDescent="0.25">
      <c r="A3365" s="94">
        <v>45784</v>
      </c>
      <c r="B3365" s="95">
        <v>3280574100</v>
      </c>
      <c r="C3365" s="80" t="str">
        <v>CLUTCH PLATE J.D 4 FAN 19 TEETH</v>
      </c>
      <c r="D3365" s="133" t="str">
        <v>1873, 1874</v>
      </c>
      <c r="E3365" s="80">
        <v>2</v>
      </c>
      <c r="F3365" s="80" t="str">
        <v>PCS</v>
      </c>
      <c r="G3365" s="80" t="str">
        <v>OUTWARD</v>
      </c>
      <c r="H3365" s="96" t="str">
        <v>SHOP</v>
      </c>
    </row>
    <row r="3366" spans="1:8" x14ac:dyDescent="0.25">
      <c r="A3366" s="90">
        <v>45784</v>
      </c>
      <c r="B3366" s="91" t="str">
        <v>GK 265</v>
      </c>
      <c r="C3366" s="92" t="str">
        <v>BRAKE DISC SONALIKA 20 HOLE  (Set of 4 Pcs.)</v>
      </c>
      <c r="D3366" s="132" t="str">
        <v>1873, 1874</v>
      </c>
      <c r="E3366" s="92">
        <v>20</v>
      </c>
      <c r="F3366" s="92" t="str">
        <v>SET</v>
      </c>
      <c r="G3366" s="92" t="str">
        <v>OUTWARD</v>
      </c>
      <c r="H3366" s="93" t="str">
        <v>SHOP</v>
      </c>
    </row>
    <row r="3367" spans="1:8" x14ac:dyDescent="0.25">
      <c r="A3367" s="94">
        <v>45784</v>
      </c>
      <c r="B3367" s="95" t="str">
        <v>UN 1971/GK 228</v>
      </c>
      <c r="C3367" s="80" t="str">
        <v>BRAKE DISC PLATE YUVRAJ</v>
      </c>
      <c r="D3367" s="133" t="str">
        <v>1873, 1874</v>
      </c>
      <c r="E3367" s="80">
        <v>10</v>
      </c>
      <c r="F3367" s="80" t="str">
        <v>PCS</v>
      </c>
      <c r="G3367" s="80" t="str">
        <v>OUTWARD</v>
      </c>
      <c r="H3367" s="96" t="str">
        <v>SHOP</v>
      </c>
    </row>
    <row r="3368" spans="1:8" x14ac:dyDescent="0.25">
      <c r="A3368" s="90">
        <v>45784</v>
      </c>
      <c r="B3368" s="91" t="str">
        <v>R983032352</v>
      </c>
      <c r="C3368" s="92" t="str">
        <v>HYD PUMP FT45/55 12CC</v>
      </c>
      <c r="D3368" s="132" t="str">
        <v>1873, 1874</v>
      </c>
      <c r="E3368" s="92">
        <v>4</v>
      </c>
      <c r="F3368" s="92" t="str">
        <v>PCS</v>
      </c>
      <c r="G3368" s="92" t="str">
        <v>OUTWARD</v>
      </c>
      <c r="H3368" s="93" t="str">
        <v>SHOP</v>
      </c>
    </row>
    <row r="3369" spans="1:8" x14ac:dyDescent="0.25">
      <c r="A3369" s="94">
        <v>45784</v>
      </c>
      <c r="B3369" s="95" t="str">
        <v>601AD00009C</v>
      </c>
      <c r="C3369" s="80" t="str">
        <v>HYD PUMP ARJUN DOUBLE (F ELBOW) (18CC + 8CC)</v>
      </c>
      <c r="D3369" s="133" t="str">
        <v>1873, 1874</v>
      </c>
      <c r="E3369" s="80">
        <v>8</v>
      </c>
      <c r="F3369" s="80" t="str">
        <v>PCS</v>
      </c>
      <c r="G3369" s="80" t="str">
        <v>OUTWARD</v>
      </c>
      <c r="H3369" s="96" t="str">
        <v>SHOP</v>
      </c>
    </row>
    <row r="3370" spans="1:8" x14ac:dyDescent="0.25">
      <c r="A3370" s="90">
        <v>45784</v>
      </c>
      <c r="B3370" s="91" t="str">
        <v>601AD00006C</v>
      </c>
      <c r="C3370" s="92" t="str">
        <v>HYD PUMP ARJUN 445 DOUBLE (12CC + 8CC)</v>
      </c>
      <c r="D3370" s="132" t="str">
        <v>1873, 1874</v>
      </c>
      <c r="E3370" s="92">
        <v>4</v>
      </c>
      <c r="F3370" s="92" t="str">
        <v>PCS</v>
      </c>
      <c r="G3370" s="92" t="str">
        <v>OUTWARD</v>
      </c>
      <c r="H3370" s="93" t="str">
        <v>SHOP</v>
      </c>
    </row>
    <row r="3371" spans="1:8" x14ac:dyDescent="0.25">
      <c r="A3371" s="94">
        <v>45784</v>
      </c>
      <c r="B3371" s="95" t="str">
        <v>R983067915</v>
      </c>
      <c r="C3371" s="80" t="str">
        <v>HYD. PUMP SONALIKA RX 16CC</v>
      </c>
      <c r="D3371" s="133" t="str">
        <v>1873, 1874</v>
      </c>
      <c r="E3371" s="80">
        <v>8</v>
      </c>
      <c r="F3371" s="80" t="str">
        <v>PCS</v>
      </c>
      <c r="G3371" s="80" t="str">
        <v>OUTWARD</v>
      </c>
      <c r="H3371" s="96" t="str">
        <v>SHOP</v>
      </c>
    </row>
    <row r="3372" spans="1:8" x14ac:dyDescent="0.25">
      <c r="A3372" s="90">
        <v>45784</v>
      </c>
      <c r="B3372" s="91" t="str">
        <v>UN 2829</v>
      </c>
      <c r="C3372" s="92" t="str">
        <v xml:space="preserve">MUDGUARD U BOLT 10" (GOLDEN) INTER  </v>
      </c>
      <c r="D3372" s="132" t="str">
        <v>1873, 1874</v>
      </c>
      <c r="E3372" s="92">
        <v>20</v>
      </c>
      <c r="F3372" s="92" t="str">
        <v>PCS</v>
      </c>
      <c r="G3372" s="92" t="str">
        <v>OUTWARD</v>
      </c>
      <c r="H3372" s="93" t="str">
        <v>SHOP</v>
      </c>
    </row>
    <row r="3373" spans="1:8" x14ac:dyDescent="0.25">
      <c r="A3373" s="94">
        <v>45784</v>
      </c>
      <c r="B3373" s="95">
        <v>1280359100</v>
      </c>
      <c r="C3373" s="80" t="str">
        <v>P.P ASSY MAHINDRA D/F</v>
      </c>
      <c r="D3373" s="133" t="str">
        <v>1873, 1874</v>
      </c>
      <c r="E3373" s="80">
        <v>2</v>
      </c>
      <c r="F3373" s="80" t="str">
        <v>SET</v>
      </c>
      <c r="G3373" s="80" t="str">
        <v>OUTWARD</v>
      </c>
      <c r="H3373" s="96" t="str">
        <v>SHOP</v>
      </c>
    </row>
    <row r="3374" spans="1:8" x14ac:dyDescent="0.25">
      <c r="A3374" s="90">
        <v>45784</v>
      </c>
      <c r="B3374" s="91" t="str">
        <v>UN 1614</v>
      </c>
      <c r="C3374" s="92" t="str">
        <v>SEAT CUSHION TOP INTER</v>
      </c>
      <c r="D3374" s="132" t="str">
        <v>1873, 1874</v>
      </c>
      <c r="E3374" s="92">
        <v>2</v>
      </c>
      <c r="F3374" s="92" t="str">
        <v>PCS</v>
      </c>
      <c r="G3374" s="92" t="str">
        <v>OUTWARD</v>
      </c>
      <c r="H3374" s="93" t="str">
        <v>SHOP</v>
      </c>
    </row>
    <row r="3375" spans="1:8" x14ac:dyDescent="0.25">
      <c r="A3375" s="94">
        <v>45784</v>
      </c>
      <c r="B3375" s="95" t="str">
        <v>UN 1615</v>
      </c>
      <c r="C3375" s="80" t="str">
        <v>SEAT CUSHION BOTTOM INTER</v>
      </c>
      <c r="D3375" s="133" t="str">
        <v>1873, 1874</v>
      </c>
      <c r="E3375" s="80">
        <v>2</v>
      </c>
      <c r="F3375" s="80" t="str">
        <v>PCS</v>
      </c>
      <c r="G3375" s="80" t="str">
        <v>OUTWARD</v>
      </c>
      <c r="H3375" s="96" t="str">
        <v>SHOP</v>
      </c>
    </row>
    <row r="3376" spans="1:8" x14ac:dyDescent="0.25">
      <c r="A3376" s="90">
        <v>45784</v>
      </c>
      <c r="B3376" s="91" t="str">
        <v>R983067922</v>
      </c>
      <c r="C3376" s="92" t="str">
        <v>HYD.PUMP SWARAJ PTL14CC (POWER STG)</v>
      </c>
      <c r="D3376" s="132" t="str">
        <v>1873, 1874</v>
      </c>
      <c r="E3376" s="92">
        <v>4</v>
      </c>
      <c r="F3376" s="92" t="str">
        <v>PCS</v>
      </c>
      <c r="G3376" s="92" t="str">
        <v>OUTWARD</v>
      </c>
      <c r="H3376" s="93" t="str">
        <v>SHOP</v>
      </c>
    </row>
    <row r="3377" spans="1:8" x14ac:dyDescent="0.25">
      <c r="A3377" s="94">
        <v>45784</v>
      </c>
      <c r="B3377" s="95" t="str">
        <v>R983032292</v>
      </c>
      <c r="C3377" s="80" t="str">
        <v>HYD PUMP SWARAJ 735 FE 12CC</v>
      </c>
      <c r="D3377" s="133" t="str">
        <v>1873, 1874</v>
      </c>
      <c r="E3377" s="80">
        <v>4</v>
      </c>
      <c r="F3377" s="80" t="str">
        <v>PCS</v>
      </c>
      <c r="G3377" s="80" t="str">
        <v>OUTWARD</v>
      </c>
      <c r="H3377" s="96" t="str">
        <v>SHOP</v>
      </c>
    </row>
    <row r="3378" spans="1:8" x14ac:dyDescent="0.25">
      <c r="A3378" s="90">
        <v>45784</v>
      </c>
      <c r="B3378" s="91" t="str">
        <v>601AD00007C</v>
      </c>
      <c r="C3378" s="92" t="str">
        <v>HYD PUMP J.D 5310 W/BRACKET (20CC + 12CC)</v>
      </c>
      <c r="D3378" s="132" t="str">
        <v>1873, 1874</v>
      </c>
      <c r="E3378" s="92">
        <v>2</v>
      </c>
      <c r="F3378" s="92" t="str">
        <v>PCS</v>
      </c>
      <c r="G3378" s="92" t="str">
        <v>OUTWARD</v>
      </c>
      <c r="H3378" s="93" t="str">
        <v>SHOP</v>
      </c>
    </row>
    <row r="3379" spans="1:8" x14ac:dyDescent="0.25">
      <c r="A3379" s="94">
        <v>45784</v>
      </c>
      <c r="B3379" s="95" t="str">
        <v>UN 1814</v>
      </c>
      <c r="C3379" s="80" t="str">
        <v>GEAR FORK 1ST REV BHOOMIPUTRA</v>
      </c>
      <c r="D3379" s="133" t="str">
        <v>1873, 1874</v>
      </c>
      <c r="E3379" s="80">
        <v>2</v>
      </c>
      <c r="F3379" s="80" t="str">
        <v>PCS</v>
      </c>
      <c r="G3379" s="80" t="str">
        <v>OUTWARD</v>
      </c>
      <c r="H3379" s="96" t="str">
        <v>SHOP</v>
      </c>
    </row>
    <row r="3380" spans="1:8" x14ac:dyDescent="0.25">
      <c r="A3380" s="90">
        <v>45784</v>
      </c>
      <c r="B3380" s="91" t="str">
        <v>UN 1815</v>
      </c>
      <c r="C3380" s="92" t="str">
        <v>GEAR FORK 2ND &amp; 3RD BHOOMIPUTRA</v>
      </c>
      <c r="D3380" s="132" t="str">
        <v>1873, 1874</v>
      </c>
      <c r="E3380" s="92">
        <v>2</v>
      </c>
      <c r="F3380" s="92" t="str">
        <v>PCS</v>
      </c>
      <c r="G3380" s="92" t="str">
        <v>OUTWARD</v>
      </c>
      <c r="H3380" s="93" t="str">
        <v>SHOP</v>
      </c>
    </row>
    <row r="3381" spans="1:8" x14ac:dyDescent="0.25">
      <c r="A3381" s="94">
        <v>45784</v>
      </c>
      <c r="B3381" s="95" t="str">
        <v>UN 1818</v>
      </c>
      <c r="C3381" s="80" t="str">
        <v>GEAR FORK 1st REVERSE NST</v>
      </c>
      <c r="D3381" s="133" t="str">
        <v>1873, 1874</v>
      </c>
      <c r="E3381" s="80">
        <v>2</v>
      </c>
      <c r="F3381" s="80" t="str">
        <v>PCS</v>
      </c>
      <c r="G3381" s="80" t="str">
        <v>OUTWARD</v>
      </c>
      <c r="H3381" s="96" t="str">
        <v>SHOP</v>
      </c>
    </row>
    <row r="3382" spans="1:8" x14ac:dyDescent="0.25">
      <c r="A3382" s="90">
        <v>45784</v>
      </c>
      <c r="B3382" s="91" t="str">
        <v>UN 1819</v>
      </c>
      <c r="C3382" s="92" t="str">
        <v>GEAR FORK 2nd &amp; 3rd NST</v>
      </c>
      <c r="D3382" s="132" t="str">
        <v>1873, 1874</v>
      </c>
      <c r="E3382" s="92">
        <v>2</v>
      </c>
      <c r="F3382" s="92" t="str">
        <v>PCS</v>
      </c>
      <c r="G3382" s="92" t="str">
        <v>OUTWARD</v>
      </c>
      <c r="H3382" s="93" t="str">
        <v>SHOP</v>
      </c>
    </row>
    <row r="3383" spans="1:8" x14ac:dyDescent="0.25">
      <c r="A3383" s="94">
        <v>45784</v>
      </c>
      <c r="B3383" s="95" t="str">
        <v>UN 1820</v>
      </c>
      <c r="C3383" s="80" t="str">
        <v>GEAR FORK 4th SPEED NST</v>
      </c>
      <c r="D3383" s="133" t="str">
        <v>1873, 1874</v>
      </c>
      <c r="E3383" s="80">
        <v>1</v>
      </c>
      <c r="F3383" s="80" t="str">
        <v>PCS</v>
      </c>
      <c r="G3383" s="80" t="str">
        <v>OUTWARD</v>
      </c>
      <c r="H3383" s="96" t="str">
        <v>SHOP</v>
      </c>
    </row>
    <row r="3384" spans="1:8" x14ac:dyDescent="0.25">
      <c r="A3384" s="90">
        <v>45784</v>
      </c>
      <c r="B3384" s="91" t="str">
        <v>UN 1821</v>
      </c>
      <c r="C3384" s="92" t="str">
        <v>GEAR FORK HIGH SPEED NST</v>
      </c>
      <c r="D3384" s="132" t="str">
        <v>1873, 1874</v>
      </c>
      <c r="E3384" s="92">
        <v>1</v>
      </c>
      <c r="F3384" s="92" t="str">
        <v>PCS</v>
      </c>
      <c r="G3384" s="92" t="str">
        <v>OUTWARD</v>
      </c>
      <c r="H3384" s="93" t="str">
        <v>SHOP</v>
      </c>
    </row>
    <row r="3385" spans="1:8" x14ac:dyDescent="0.25">
      <c r="A3385" s="94">
        <v>45784</v>
      </c>
      <c r="B3385" s="95" t="str">
        <v>GK 565/UN 1460 B</v>
      </c>
      <c r="C3385" s="80" t="str">
        <v>TIE ROD END POWER STG. MKM</v>
      </c>
      <c r="D3385" s="133" t="str">
        <v>1873, 1874</v>
      </c>
      <c r="E3385" s="80">
        <v>4</v>
      </c>
      <c r="F3385" s="80" t="str">
        <v>PCS</v>
      </c>
      <c r="G3385" s="80" t="str">
        <v>OUTWARD</v>
      </c>
      <c r="H3385" s="96" t="str">
        <v>SHOP</v>
      </c>
    </row>
    <row r="3386" spans="1:8" x14ac:dyDescent="0.25">
      <c r="A3386" s="90">
        <v>45784</v>
      </c>
      <c r="B3386" s="91" t="str">
        <v>UN 1388 D</v>
      </c>
      <c r="C3386" s="92" t="str">
        <v>FRONT AXLE SUPPORT MKM</v>
      </c>
      <c r="D3386" s="132" t="str">
        <v>1873, 1874</v>
      </c>
      <c r="E3386" s="92">
        <v>1</v>
      </c>
      <c r="F3386" s="92" t="str">
        <v>PCS</v>
      </c>
      <c r="G3386" s="92" t="str">
        <v>OUTWARD</v>
      </c>
      <c r="H3386" s="93" t="str">
        <v>SHOP</v>
      </c>
    </row>
    <row r="3387" spans="1:8" x14ac:dyDescent="0.25">
      <c r="A3387" s="94">
        <v>45784</v>
      </c>
      <c r="B3387" s="95">
        <v>4341188100</v>
      </c>
      <c r="C3387" s="80" t="str">
        <v>DIAPHRAGM SPRING SONALIKA</v>
      </c>
      <c r="D3387" s="133" t="str">
        <v>1873, 1874</v>
      </c>
      <c r="E3387" s="80">
        <v>10</v>
      </c>
      <c r="F3387" s="80" t="str">
        <v>PCS</v>
      </c>
      <c r="G3387" s="80" t="str">
        <v>OUTWARD</v>
      </c>
      <c r="H3387" s="96" t="str">
        <v>SHOP</v>
      </c>
    </row>
    <row r="3388" spans="1:8" x14ac:dyDescent="0.25">
      <c r="A3388" s="90">
        <v>45784</v>
      </c>
      <c r="B3388" s="91">
        <v>3310377100</v>
      </c>
      <c r="C3388" s="92" t="str">
        <v>CL. PLATE ARJUN NOVO 12" 21 T 5 WING</v>
      </c>
      <c r="D3388" s="132" t="str">
        <v>1873, 1874</v>
      </c>
      <c r="E3388" s="92">
        <v>2</v>
      </c>
      <c r="F3388" s="92" t="str">
        <v>PCS</v>
      </c>
      <c r="G3388" s="92" t="str">
        <v>OUTWARD</v>
      </c>
      <c r="H3388" s="93" t="str">
        <v>SHOP</v>
      </c>
    </row>
    <row r="3389" spans="1:8" x14ac:dyDescent="0.25">
      <c r="A3389" s="94">
        <v>45784</v>
      </c>
      <c r="B3389" s="95" t="str">
        <v>UN 2592</v>
      </c>
      <c r="C3389" s="80" t="str">
        <v xml:space="preserve">LEVELLING KNUCKLE INTER DI  </v>
      </c>
      <c r="D3389" s="133" t="str">
        <v>1873, 1874</v>
      </c>
      <c r="E3389" s="80">
        <v>15</v>
      </c>
      <c r="F3389" s="80" t="str">
        <v>PCS</v>
      </c>
      <c r="G3389" s="80" t="str">
        <v>OUTWARD</v>
      </c>
      <c r="H3389" s="96" t="str">
        <v>SHOP</v>
      </c>
    </row>
    <row r="3390" spans="1:8" x14ac:dyDescent="0.25">
      <c r="A3390" s="90">
        <v>45784</v>
      </c>
      <c r="B3390" s="91" t="str">
        <v>UN 1131</v>
      </c>
      <c r="C3390" s="92" t="str">
        <v>SILENCER ELBOW (O.E) INTER DI</v>
      </c>
      <c r="D3390" s="132" t="str">
        <v>1873, 1874</v>
      </c>
      <c r="E3390" s="92">
        <v>10</v>
      </c>
      <c r="F3390" s="92" t="str">
        <v>PCS</v>
      </c>
      <c r="G3390" s="92" t="str">
        <v>OUTWARD</v>
      </c>
      <c r="H3390" s="93" t="str">
        <v>SHOP</v>
      </c>
    </row>
    <row r="3391" spans="1:8" x14ac:dyDescent="0.25">
      <c r="A3391" s="94">
        <v>45784</v>
      </c>
      <c r="B3391" s="95" t="str">
        <v>UN 1361</v>
      </c>
      <c r="C3391" s="80" t="str">
        <v>DIESEL TANK TEA (WITH FILTER) NST</v>
      </c>
      <c r="D3391" s="133" t="str">
        <v>1873, 1874</v>
      </c>
      <c r="E3391" s="80">
        <v>24</v>
      </c>
      <c r="F3391" s="80" t="str">
        <v>PCS</v>
      </c>
      <c r="G3391" s="80" t="str">
        <v>OUTWARD</v>
      </c>
      <c r="H3391" s="96" t="str">
        <v>SHOP</v>
      </c>
    </row>
    <row r="3392" spans="1:8" x14ac:dyDescent="0.25">
      <c r="A3392" s="90">
        <v>45784</v>
      </c>
      <c r="B3392" s="91" t="str">
        <v>09RLP050</v>
      </c>
      <c r="C3392" s="92" t="str">
        <v>RELASE PLATE INTER 10"</v>
      </c>
      <c r="D3392" s="132" t="str">
        <v>1873, 1874</v>
      </c>
      <c r="E3392" s="92">
        <v>10</v>
      </c>
      <c r="F3392" s="92" t="str">
        <v>PCS</v>
      </c>
      <c r="G3392" s="92" t="str">
        <v>OUTWARD</v>
      </c>
      <c r="H3392" s="93" t="str">
        <v>SHOP</v>
      </c>
    </row>
    <row r="3393" spans="1:8" x14ac:dyDescent="0.25">
      <c r="A3393" s="94">
        <v>45784</v>
      </c>
      <c r="B3393" s="95">
        <v>4340443100</v>
      </c>
      <c r="C3393" s="80" t="str">
        <v>P.P TAWA J.D MAIN</v>
      </c>
      <c r="D3393" s="133" t="str">
        <v>1873, 1874</v>
      </c>
      <c r="E3393" s="80">
        <v>4</v>
      </c>
      <c r="F3393" s="80" t="str">
        <v>PCS</v>
      </c>
      <c r="G3393" s="80" t="str">
        <v>OUTWARD</v>
      </c>
      <c r="H3393" s="96" t="str">
        <v>SHOP</v>
      </c>
    </row>
    <row r="3394" spans="1:8" x14ac:dyDescent="0.25">
      <c r="A3394" s="90">
        <v>45784</v>
      </c>
      <c r="B3394" s="91" t="str">
        <v>R983032376</v>
      </c>
      <c r="C3394" s="92" t="str">
        <v>HYD. PUMP SONALIKA 12CC</v>
      </c>
      <c r="D3394" s="132" t="str">
        <v>1873, 1874</v>
      </c>
      <c r="E3394" s="92">
        <v>8</v>
      </c>
      <c r="F3394" s="92" t="str">
        <v>PCS</v>
      </c>
      <c r="G3394" s="92" t="str">
        <v>OUTWARD</v>
      </c>
      <c r="H3394" s="93" t="str">
        <v>SHOP</v>
      </c>
    </row>
    <row r="3395" spans="1:8" x14ac:dyDescent="0.25">
      <c r="A3395" s="94">
        <v>45784</v>
      </c>
      <c r="B3395" s="95">
        <v>3280574100</v>
      </c>
      <c r="C3395" s="80" t="str">
        <v>CLUTCH PLATE J.D 4 FAN 19 TEETH</v>
      </c>
      <c r="D3395" s="133" t="str">
        <v>1873, 1874</v>
      </c>
      <c r="E3395" s="80">
        <v>2</v>
      </c>
      <c r="F3395" s="80" t="str">
        <v>PCS</v>
      </c>
      <c r="G3395" s="80" t="str">
        <v>OUTWARD</v>
      </c>
      <c r="H3395" s="96" t="str">
        <v>SHOP</v>
      </c>
    </row>
    <row r="3396" spans="1:8" x14ac:dyDescent="0.25">
      <c r="A3396" s="90">
        <v>45785</v>
      </c>
      <c r="B3396" s="91" t="str">
        <v>R11054</v>
      </c>
      <c r="C3396" s="92" t="str">
        <v>CLUTCH PLATE MM434/444 11" ASBESTOS</v>
      </c>
      <c r="D3396" s="132" t="str">
        <v>1879, 1880, 1881</v>
      </c>
      <c r="E3396" s="92">
        <v>6</v>
      </c>
      <c r="F3396" s="92" t="str">
        <v>PCS</v>
      </c>
      <c r="G3396" s="92" t="str">
        <v>OUTWARD</v>
      </c>
      <c r="H3396" s="93" t="str">
        <v>SHOP</v>
      </c>
    </row>
    <row r="3397" spans="1:8" x14ac:dyDescent="0.25">
      <c r="A3397" s="94">
        <v>45785</v>
      </c>
      <c r="B3397" s="95">
        <v>1280318100</v>
      </c>
      <c r="C3397" s="80" t="str">
        <v>P.P ASSY 434 DI / FORD 3600/ ES 355/ EICH 485</v>
      </c>
      <c r="D3397" s="133" t="str">
        <v>1879, 1880, 1881</v>
      </c>
      <c r="E3397" s="80">
        <v>2</v>
      </c>
      <c r="F3397" s="80" t="str">
        <v>SET</v>
      </c>
      <c r="G3397" s="80" t="str">
        <v>OUTWARD</v>
      </c>
      <c r="H3397" s="96" t="str">
        <v>SHOP</v>
      </c>
    </row>
    <row r="3398" spans="1:8" x14ac:dyDescent="0.25">
      <c r="A3398" s="90">
        <v>45785</v>
      </c>
      <c r="B3398" s="91" t="str">
        <v>UN 1913</v>
      </c>
      <c r="C3398" s="92" t="str">
        <v>REAR AXLE PLATE YUVRAJ</v>
      </c>
      <c r="D3398" s="132" t="str">
        <v>1879, 1880, 1881</v>
      </c>
      <c r="E3398" s="92">
        <v>6</v>
      </c>
      <c r="F3398" s="92" t="str">
        <v>PCS</v>
      </c>
      <c r="G3398" s="92" t="str">
        <v>OUTWARD</v>
      </c>
      <c r="H3398" s="93" t="str">
        <v>SHOP</v>
      </c>
    </row>
    <row r="3399" spans="1:8" x14ac:dyDescent="0.25">
      <c r="A3399" s="94">
        <v>45785</v>
      </c>
      <c r="B3399" s="95" t="str">
        <v>UN 2798</v>
      </c>
      <c r="C3399" s="80" t="str">
        <v xml:space="preserve">CENTRE PIN BOLT 3" INTER DI  </v>
      </c>
      <c r="D3399" s="133" t="str">
        <v>1879, 1880, 1881</v>
      </c>
      <c r="E3399" s="80">
        <v>84</v>
      </c>
      <c r="F3399" s="80" t="str">
        <v>PCS</v>
      </c>
      <c r="G3399" s="80" t="str">
        <v>OUTWARD</v>
      </c>
      <c r="H3399" s="96" t="str">
        <v>SHOP</v>
      </c>
    </row>
    <row r="3400" spans="1:8" x14ac:dyDescent="0.25">
      <c r="A3400" s="90">
        <v>45785</v>
      </c>
      <c r="B3400" s="91" t="str">
        <v>GK 2496</v>
      </c>
      <c r="C3400" s="92" t="str">
        <v>TROLLEY MALE FEMALE QRC (PUSH TYPE)</v>
      </c>
      <c r="D3400" s="132" t="str">
        <v>1879, 1880, 1881</v>
      </c>
      <c r="E3400" s="92">
        <v>24</v>
      </c>
      <c r="F3400" s="92" t="str">
        <v>PCS</v>
      </c>
      <c r="G3400" s="92" t="str">
        <v>OUTWARD</v>
      </c>
      <c r="H3400" s="93" t="str">
        <v>SHOP</v>
      </c>
    </row>
    <row r="3401" spans="1:8" x14ac:dyDescent="0.25">
      <c r="A3401" s="94">
        <v>45785</v>
      </c>
      <c r="B3401" s="95" t="str">
        <v>GK 2495</v>
      </c>
      <c r="C3401" s="80" t="str">
        <v>TROLLEY MALE FEMALE COMMON</v>
      </c>
      <c r="D3401" s="133" t="str">
        <v>1879, 1880, 1881</v>
      </c>
      <c r="E3401" s="80">
        <v>12</v>
      </c>
      <c r="F3401" s="80" t="str">
        <v>PCS</v>
      </c>
      <c r="G3401" s="80" t="str">
        <v>OUTWARD</v>
      </c>
      <c r="H3401" s="96" t="str">
        <v>SHOP</v>
      </c>
    </row>
    <row r="3402" spans="1:8" x14ac:dyDescent="0.25">
      <c r="A3402" s="90">
        <v>45785</v>
      </c>
      <c r="B3402" s="91" t="str">
        <v>R983032295</v>
      </c>
      <c r="C3402" s="92" t="str">
        <v>HYD.PUMP NH 3630 FORD, 5630 FE 16CC</v>
      </c>
      <c r="D3402" s="132" t="str">
        <v>1879, 1880, 1881</v>
      </c>
      <c r="E3402" s="92">
        <v>4</v>
      </c>
      <c r="F3402" s="92" t="str">
        <v>PCS</v>
      </c>
      <c r="G3402" s="92" t="str">
        <v>OUTWARD</v>
      </c>
      <c r="H3402" s="93" t="str">
        <v>SHOP</v>
      </c>
    </row>
    <row r="3403" spans="1:8" x14ac:dyDescent="0.25">
      <c r="A3403" s="94">
        <v>45785</v>
      </c>
      <c r="B3403" s="95" t="str">
        <v>1P 4040 4027 CTOOOB</v>
      </c>
      <c r="C3403" s="80" t="str">
        <v>HYD PUMP DHRUV / YUVO</v>
      </c>
      <c r="D3403" s="133" t="str">
        <v>1879, 1880, 1881</v>
      </c>
      <c r="E3403" s="80">
        <v>2</v>
      </c>
      <c r="F3403" s="80" t="str">
        <v>PCS</v>
      </c>
      <c r="G3403" s="80" t="str">
        <v>OUTWARD</v>
      </c>
      <c r="H3403" s="96" t="str">
        <v>SHOP</v>
      </c>
    </row>
    <row r="3404" spans="1:8" x14ac:dyDescent="0.25">
      <c r="A3404" s="90">
        <v>45785</v>
      </c>
      <c r="B3404" s="91" t="str">
        <v>1P 4060 4027 CTMOOOF</v>
      </c>
      <c r="C3404" s="92" t="str">
        <v>HYD PUMP ARJUN F MANIFOLD</v>
      </c>
      <c r="D3404" s="132" t="str">
        <v>1879, 1880, 1881</v>
      </c>
      <c r="E3404" s="92">
        <v>4</v>
      </c>
      <c r="F3404" s="92" t="str">
        <v>PCS</v>
      </c>
      <c r="G3404" s="92" t="str">
        <v>OUTWARD</v>
      </c>
      <c r="H3404" s="93" t="str">
        <v>SHOP</v>
      </c>
    </row>
    <row r="3405" spans="1:8" x14ac:dyDescent="0.25">
      <c r="A3405" s="94">
        <v>45785</v>
      </c>
      <c r="B3405" s="95" t="str">
        <v>1P 4032 AOOOO</v>
      </c>
      <c r="C3405" s="80" t="str">
        <v xml:space="preserve">HYD PUMP STANDARD TRACTOR </v>
      </c>
      <c r="D3405" s="133" t="str">
        <v>1879, 1880, 1881</v>
      </c>
      <c r="E3405" s="80">
        <v>2</v>
      </c>
      <c r="F3405" s="80" t="str">
        <v>PCS</v>
      </c>
      <c r="G3405" s="80" t="str">
        <v>OUTWARD</v>
      </c>
      <c r="H3405" s="96" t="str">
        <v>SHOP</v>
      </c>
    </row>
    <row r="3406" spans="1:8" x14ac:dyDescent="0.25">
      <c r="A3406" s="90">
        <v>45785</v>
      </c>
      <c r="B3406" s="91" t="str">
        <v>UN 2450</v>
      </c>
      <c r="C3406" s="92" t="str">
        <v xml:space="preserve">POSITION CONTROL TUBE SINGLE CAN INTER DI  </v>
      </c>
      <c r="D3406" s="132" t="str">
        <v>1879, 1880, 1881</v>
      </c>
      <c r="E3406" s="92">
        <v>10</v>
      </c>
      <c r="F3406" s="92" t="str">
        <v>PCS</v>
      </c>
      <c r="G3406" s="92" t="str">
        <v>OUTWARD</v>
      </c>
      <c r="H3406" s="93" t="str">
        <v>SHOP</v>
      </c>
    </row>
    <row r="3407" spans="1:8" x14ac:dyDescent="0.25">
      <c r="A3407" s="94">
        <v>45785</v>
      </c>
      <c r="B3407" s="95" t="str">
        <v>UN 2961</v>
      </c>
      <c r="C3407" s="80" t="str">
        <v xml:space="preserve">GEAR BOOT INTER  </v>
      </c>
      <c r="D3407" s="133" t="str">
        <v>1879, 1880, 1881</v>
      </c>
      <c r="E3407" s="80">
        <v>10</v>
      </c>
      <c r="F3407" s="80" t="str">
        <v>PCS</v>
      </c>
      <c r="G3407" s="80" t="str">
        <v>OUTWARD</v>
      </c>
      <c r="H3407" s="96" t="str">
        <v>SHOP</v>
      </c>
    </row>
    <row r="3408" spans="1:8" x14ac:dyDescent="0.25">
      <c r="A3408" s="90">
        <v>45785</v>
      </c>
      <c r="B3408" s="91" t="str">
        <v>UN 3426 A</v>
      </c>
      <c r="C3408" s="92" t="str">
        <v xml:space="preserve">COOLANT BOTTLE THREAD TYPE TURBO  </v>
      </c>
      <c r="D3408" s="132" t="str">
        <v>1879, 1880, 1881</v>
      </c>
      <c r="E3408" s="92">
        <v>6</v>
      </c>
      <c r="F3408" s="92" t="str">
        <v>PCS</v>
      </c>
      <c r="G3408" s="92" t="str">
        <v>OUTWARD</v>
      </c>
      <c r="H3408" s="93" t="str">
        <v>SHOP</v>
      </c>
    </row>
    <row r="3409" spans="1:8" x14ac:dyDescent="0.25">
      <c r="A3409" s="94">
        <v>45785</v>
      </c>
      <c r="B3409" s="95" t="str">
        <v>UN 3428</v>
      </c>
      <c r="C3409" s="80" t="str">
        <v xml:space="preserve">COOLANT BOTTLE ARJUN  </v>
      </c>
      <c r="D3409" s="133" t="str">
        <v>1879, 1880, 1881</v>
      </c>
      <c r="E3409" s="80">
        <v>6</v>
      </c>
      <c r="F3409" s="80" t="str">
        <v>PCS</v>
      </c>
      <c r="G3409" s="80" t="str">
        <v>OUTWARD</v>
      </c>
      <c r="H3409" s="96" t="str">
        <v>SHOP</v>
      </c>
    </row>
    <row r="3410" spans="1:8" x14ac:dyDescent="0.25">
      <c r="A3410" s="90">
        <v>45785</v>
      </c>
      <c r="B3410" s="91" t="str">
        <v>UN 3427</v>
      </c>
      <c r="C3410" s="92" t="str">
        <v xml:space="preserve">COOLANT BOTTLE MKM  </v>
      </c>
      <c r="D3410" s="132" t="str">
        <v>1879, 1880, 1881</v>
      </c>
      <c r="E3410" s="92">
        <v>5</v>
      </c>
      <c r="F3410" s="92" t="str">
        <v>PCS</v>
      </c>
      <c r="G3410" s="92" t="str">
        <v>OUTWARD</v>
      </c>
      <c r="H3410" s="93" t="str">
        <v>SHOP</v>
      </c>
    </row>
    <row r="3411" spans="1:8" x14ac:dyDescent="0.25">
      <c r="A3411" s="94">
        <v>45785</v>
      </c>
      <c r="B3411" s="95" t="str">
        <v>UN 1880 A</v>
      </c>
      <c r="C3411" s="80" t="str">
        <v>DIFFERENTIAL CROSS STD INTER DI</v>
      </c>
      <c r="D3411" s="133" t="str">
        <v>1879, 1880, 1881</v>
      </c>
      <c r="E3411" s="80">
        <v>6</v>
      </c>
      <c r="F3411" s="80" t="str">
        <v>PCS</v>
      </c>
      <c r="G3411" s="80" t="str">
        <v>OUTWARD</v>
      </c>
      <c r="H3411" s="96" t="str">
        <v>SHOP</v>
      </c>
    </row>
    <row r="3412" spans="1:8" x14ac:dyDescent="0.25">
      <c r="A3412" s="90">
        <v>45785</v>
      </c>
      <c r="B3412" s="91" t="str">
        <v>UN 2935</v>
      </c>
      <c r="C3412" s="92" t="str">
        <v xml:space="preserve">WATER BODY HOSE L TYPE EPDM INTER  </v>
      </c>
      <c r="D3412" s="132" t="str">
        <v>1879, 1880, 1881</v>
      </c>
      <c r="E3412" s="92">
        <v>24</v>
      </c>
      <c r="F3412" s="92" t="str">
        <v>PCS</v>
      </c>
      <c r="G3412" s="92" t="str">
        <v>OUTWARD</v>
      </c>
      <c r="H3412" s="93" t="str">
        <v>SHOP</v>
      </c>
    </row>
    <row r="3413" spans="1:8" x14ac:dyDescent="0.25">
      <c r="A3413" s="94">
        <v>45785</v>
      </c>
      <c r="B3413" s="95" t="str">
        <v>R983067915</v>
      </c>
      <c r="C3413" s="80" t="str">
        <v>HYD. PUMP SONALIKA RX 16CC</v>
      </c>
      <c r="D3413" s="133" t="str">
        <v>1879, 1880, 1881</v>
      </c>
      <c r="E3413" s="80">
        <v>8</v>
      </c>
      <c r="F3413" s="80" t="str">
        <v>PCS</v>
      </c>
      <c r="G3413" s="80" t="str">
        <v>OUTWARD</v>
      </c>
      <c r="H3413" s="96" t="str">
        <v>SHOP</v>
      </c>
    </row>
    <row r="3414" spans="1:8" x14ac:dyDescent="0.25">
      <c r="A3414" s="90">
        <v>45785</v>
      </c>
      <c r="B3414" s="91" t="str">
        <v>R983020977</v>
      </c>
      <c r="C3414" s="92" t="str">
        <v>HYD. PUMP MAHINDRA 14 CC</v>
      </c>
      <c r="D3414" s="132" t="str">
        <v>1879, 1880, 1881</v>
      </c>
      <c r="E3414" s="92">
        <v>8</v>
      </c>
      <c r="F3414" s="92" t="str">
        <v>PCS</v>
      </c>
      <c r="G3414" s="92" t="str">
        <v>OUTWARD</v>
      </c>
      <c r="H3414" s="93" t="str">
        <v>SHOP</v>
      </c>
    </row>
    <row r="3415" spans="1:8" x14ac:dyDescent="0.25">
      <c r="A3415" s="94">
        <v>45785</v>
      </c>
      <c r="B3415" s="95">
        <v>4330349100</v>
      </c>
      <c r="C3415" s="80" t="str">
        <v>CLUTCH LEVER KIT D/C BUSH TYPE SK</v>
      </c>
      <c r="D3415" s="133" t="str">
        <v>1879, 1880, 1881</v>
      </c>
      <c r="E3415" s="80">
        <v>6</v>
      </c>
      <c r="F3415" s="80" t="str">
        <v>SET</v>
      </c>
      <c r="G3415" s="80" t="str">
        <v>OUTWARD</v>
      </c>
      <c r="H3415" s="96" t="str">
        <v>SHOP</v>
      </c>
    </row>
    <row r="3416" spans="1:8" x14ac:dyDescent="0.25">
      <c r="A3416" s="90">
        <v>45785</v>
      </c>
      <c r="B3416" s="91">
        <v>4330352100</v>
      </c>
      <c r="C3416" s="92" t="str">
        <v>CLUTCH KIT SONALIKA / SW P.TO</v>
      </c>
      <c r="D3416" s="132" t="str">
        <v>1879, 1880, 1881</v>
      </c>
      <c r="E3416" s="92">
        <v>6</v>
      </c>
      <c r="F3416" s="92" t="str">
        <v>SET</v>
      </c>
      <c r="G3416" s="92" t="str">
        <v>OUTWARD</v>
      </c>
      <c r="H3416" s="93" t="str">
        <v>SHOP</v>
      </c>
    </row>
    <row r="3417" spans="1:8" x14ac:dyDescent="0.25">
      <c r="A3417" s="94">
        <v>45785</v>
      </c>
      <c r="B3417" s="95" t="str">
        <v>601AD00006C</v>
      </c>
      <c r="C3417" s="80" t="str">
        <v>HYD PUMP ARJUN 445 DOUBLE (12CC + 8CC)</v>
      </c>
      <c r="D3417" s="133" t="str">
        <v>1879, 1880, 1881</v>
      </c>
      <c r="E3417" s="80">
        <v>4</v>
      </c>
      <c r="F3417" s="80" t="str">
        <v>PCS</v>
      </c>
      <c r="G3417" s="80" t="str">
        <v>OUTWARD</v>
      </c>
      <c r="H3417" s="96" t="str">
        <v>SHOP</v>
      </c>
    </row>
    <row r="3418" spans="1:8" x14ac:dyDescent="0.25">
      <c r="A3418" s="90">
        <v>45785</v>
      </c>
      <c r="B3418" s="91" t="str">
        <v>UN 3585</v>
      </c>
      <c r="C3418" s="92" t="str">
        <v xml:space="preserve">6003188B92 PIPE FILTER TO FIP INTER DI  </v>
      </c>
      <c r="D3418" s="132" t="str">
        <v>1879, 1880, 1881</v>
      </c>
      <c r="E3418" s="92">
        <v>20</v>
      </c>
      <c r="F3418" s="92" t="str">
        <v>PCS</v>
      </c>
      <c r="G3418" s="92" t="str">
        <v>OUTWARD</v>
      </c>
      <c r="H3418" s="93" t="str">
        <v>SHOP</v>
      </c>
    </row>
    <row r="3419" spans="1:8" x14ac:dyDescent="0.25">
      <c r="A3419" s="94">
        <v>45785</v>
      </c>
      <c r="B3419" s="95" t="str">
        <v>UN 2582</v>
      </c>
      <c r="C3419" s="80" t="str">
        <v xml:space="preserve">TOP LINK ASSEMBLY NST  </v>
      </c>
      <c r="D3419" s="133" t="str">
        <v>1879, 1880, 1881</v>
      </c>
      <c r="E3419" s="80">
        <v>8</v>
      </c>
      <c r="F3419" s="80" t="str">
        <v>PCS</v>
      </c>
      <c r="G3419" s="80" t="str">
        <v>OUTWARD</v>
      </c>
      <c r="H3419" s="96" t="str">
        <v>SHOP</v>
      </c>
    </row>
    <row r="3420" spans="1:8" x14ac:dyDescent="0.25">
      <c r="A3420" s="90">
        <v>45785</v>
      </c>
      <c r="B3420" s="91" t="str">
        <v>R12036</v>
      </c>
      <c r="C3420" s="92" t="str">
        <v>CLUTCH PLATE 12"MF 241/245 COOPA</v>
      </c>
      <c r="D3420" s="132" t="str">
        <v>1879, 1880, 1881</v>
      </c>
      <c r="E3420" s="92">
        <v>4</v>
      </c>
      <c r="F3420" s="92" t="str">
        <v>PCS</v>
      </c>
      <c r="G3420" s="92" t="str">
        <v>OUTWARD</v>
      </c>
      <c r="H3420" s="93" t="str">
        <v>SHOP</v>
      </c>
    </row>
    <row r="3421" spans="1:8" x14ac:dyDescent="0.25">
      <c r="A3421" s="94">
        <v>45785</v>
      </c>
      <c r="B3421" s="95">
        <v>3280673100</v>
      </c>
      <c r="C3421" s="80" t="str">
        <v>CLUTCH PLATE ACE/SWARAJ 6 SPRING 8 T</v>
      </c>
      <c r="D3421" s="133" t="str">
        <v>1879, 1880, 1881</v>
      </c>
      <c r="E3421" s="80">
        <v>2</v>
      </c>
      <c r="F3421" s="80" t="str">
        <v>PCS</v>
      </c>
      <c r="G3421" s="80" t="str">
        <v>OUTWARD</v>
      </c>
      <c r="H3421" s="96" t="str">
        <v>SHOP</v>
      </c>
    </row>
    <row r="3422" spans="1:8" x14ac:dyDescent="0.25">
      <c r="A3422" s="90">
        <v>45785</v>
      </c>
      <c r="B3422" s="91">
        <v>3250216100</v>
      </c>
      <c r="C3422" s="92" t="str">
        <v>CLUTCH PLATE MF 1035 10T</v>
      </c>
      <c r="D3422" s="132" t="str">
        <v>1879, 1880, 1881</v>
      </c>
      <c r="E3422" s="92">
        <v>2</v>
      </c>
      <c r="F3422" s="92" t="str">
        <v>PCS</v>
      </c>
      <c r="G3422" s="92" t="str">
        <v>OUTWARD</v>
      </c>
      <c r="H3422" s="93" t="str">
        <v>SHOP</v>
      </c>
    </row>
    <row r="3423" spans="1:8" x14ac:dyDescent="0.25">
      <c r="A3423" s="94">
        <v>45785</v>
      </c>
      <c r="B3423" s="95">
        <v>3280532100</v>
      </c>
      <c r="C3423" s="80" t="str">
        <v>CLUTCH PLATE J.D 13T. PTO (TIKONA)</v>
      </c>
      <c r="D3423" s="133" t="str">
        <v>1879, 1880, 1881</v>
      </c>
      <c r="E3423" s="80">
        <v>2</v>
      </c>
      <c r="F3423" s="80" t="str">
        <v>PCS</v>
      </c>
      <c r="G3423" s="80" t="str">
        <v>OUTWARD</v>
      </c>
      <c r="H3423" s="96" t="str">
        <v>SHOP</v>
      </c>
    </row>
    <row r="3424" spans="1:8" x14ac:dyDescent="0.25">
      <c r="A3424" s="90">
        <v>45785</v>
      </c>
      <c r="B3424" s="91">
        <v>3280524100</v>
      </c>
      <c r="C3424" s="92" t="str">
        <v>PTO PLATE MAHINDRA 3 FAN, 10 TEETH</v>
      </c>
      <c r="D3424" s="132" t="str">
        <v>1879, 1880, 1881</v>
      </c>
      <c r="E3424" s="92">
        <v>4</v>
      </c>
      <c r="F3424" s="92" t="str">
        <v>PCS</v>
      </c>
      <c r="G3424" s="92" t="str">
        <v>OUTWARD</v>
      </c>
      <c r="H3424" s="93" t="str">
        <v>SHOP</v>
      </c>
    </row>
    <row r="3425" spans="1:8" x14ac:dyDescent="0.25">
      <c r="A3425" s="94">
        <v>45785</v>
      </c>
      <c r="B3425" s="95">
        <v>3310377100</v>
      </c>
      <c r="C3425" s="80" t="str">
        <v>CL. PLATE ARJUN NOVO 12" 21 T 5 WING</v>
      </c>
      <c r="D3425" s="133" t="str">
        <v>1879, 1880, 1881</v>
      </c>
      <c r="E3425" s="80">
        <v>2</v>
      </c>
      <c r="F3425" s="80" t="str">
        <v>PCS</v>
      </c>
      <c r="G3425" s="80" t="str">
        <v>OUTWARD</v>
      </c>
      <c r="H3425" s="96" t="str">
        <v>SHOP</v>
      </c>
    </row>
    <row r="3426" spans="1:8" x14ac:dyDescent="0.25">
      <c r="A3426" s="90">
        <v>45785</v>
      </c>
      <c r="B3426" s="91">
        <v>3280820100</v>
      </c>
      <c r="C3426" s="92" t="str">
        <v>CLUTCH PLATE SK / SW 4 FAN (CUT PAD)</v>
      </c>
      <c r="D3426" s="132" t="str">
        <v>1879, 1880, 1881</v>
      </c>
      <c r="E3426" s="92">
        <v>2</v>
      </c>
      <c r="F3426" s="92" t="str">
        <v>PCS</v>
      </c>
      <c r="G3426" s="92" t="str">
        <v>OUTWARD</v>
      </c>
      <c r="H3426" s="93" t="str">
        <v>SHOP</v>
      </c>
    </row>
    <row r="3427" spans="1:8" x14ac:dyDescent="0.25">
      <c r="A3427" s="94">
        <v>45785</v>
      </c>
      <c r="B3427" s="95">
        <v>3280669100</v>
      </c>
      <c r="C3427" s="80" t="str">
        <v>CLUTCH PLATE NH 14 T .5 FAN LUK</v>
      </c>
      <c r="D3427" s="133" t="str">
        <v>1879, 1880, 1881</v>
      </c>
      <c r="E3427" s="80">
        <v>4</v>
      </c>
      <c r="F3427" s="80" t="str">
        <v>PCS</v>
      </c>
      <c r="G3427" s="80" t="str">
        <v>OUTWARD</v>
      </c>
      <c r="H3427" s="96" t="str">
        <v>SHOP</v>
      </c>
    </row>
    <row r="3428" spans="1:8" x14ac:dyDescent="0.25">
      <c r="A3428" s="90">
        <v>45785</v>
      </c>
      <c r="B3428" s="91" t="str">
        <v>GK 565/UN 1460 B</v>
      </c>
      <c r="C3428" s="92" t="str">
        <v>TIE ROD END POWER STG. MKM</v>
      </c>
      <c r="D3428" s="132" t="str">
        <v>1879, 1880, 1881</v>
      </c>
      <c r="E3428" s="92">
        <v>8</v>
      </c>
      <c r="F3428" s="92" t="str">
        <v>PCS</v>
      </c>
      <c r="G3428" s="92" t="str">
        <v>OUTWARD</v>
      </c>
      <c r="H3428" s="93" t="str">
        <v>SHOP</v>
      </c>
    </row>
    <row r="3429" spans="1:8" x14ac:dyDescent="0.25">
      <c r="A3429" s="94">
        <v>45785</v>
      </c>
      <c r="B3429" s="95" t="str">
        <v>UN 1122</v>
      </c>
      <c r="C3429" s="80" t="str">
        <v>EXHAUST MANIFOLD 3 CYL. INTER DI</v>
      </c>
      <c r="D3429" s="133" t="str">
        <v>1879, 1880, 1881</v>
      </c>
      <c r="E3429" s="80">
        <v>4</v>
      </c>
      <c r="F3429" s="80" t="str">
        <v>PCS</v>
      </c>
      <c r="G3429" s="80" t="str">
        <v>OUTWARD</v>
      </c>
      <c r="H3429" s="96" t="str">
        <v>SHOP</v>
      </c>
    </row>
    <row r="3430" spans="1:8" x14ac:dyDescent="0.25">
      <c r="A3430" s="90">
        <v>45785</v>
      </c>
      <c r="B3430" s="91" t="str">
        <v>UN 1294</v>
      </c>
      <c r="C3430" s="92" t="str">
        <v>OIL PUMP ASSEMBLY INTER DI</v>
      </c>
      <c r="D3430" s="132" t="str">
        <v>1879, 1880, 1881</v>
      </c>
      <c r="E3430" s="92">
        <v>1</v>
      </c>
      <c r="F3430" s="92" t="str">
        <v>PCS</v>
      </c>
      <c r="G3430" s="92" t="str">
        <v>OUTWARD</v>
      </c>
      <c r="H3430" s="93" t="str">
        <v>SHOP</v>
      </c>
    </row>
    <row r="3431" spans="1:8" x14ac:dyDescent="0.25">
      <c r="A3431" s="94">
        <v>45785</v>
      </c>
      <c r="B3431" s="95" t="str">
        <v>UN 3591</v>
      </c>
      <c r="C3431" s="80" t="str">
        <v xml:space="preserve">8000667B12 PIPE FUEL TANK TO FEED PUMP (3 CYL.) NST  </v>
      </c>
      <c r="D3431" s="133" t="str">
        <v>1879, 1880, 1881</v>
      </c>
      <c r="E3431" s="80">
        <v>10</v>
      </c>
      <c r="F3431" s="80" t="str">
        <v>PCS</v>
      </c>
      <c r="G3431" s="80" t="str">
        <v>OUTWARD</v>
      </c>
      <c r="H3431" s="96" t="str">
        <v>SHOP</v>
      </c>
    </row>
    <row r="3432" spans="1:8" x14ac:dyDescent="0.25">
      <c r="A3432" s="90">
        <v>45785</v>
      </c>
      <c r="B3432" s="91">
        <v>3280681100</v>
      </c>
      <c r="C3432" s="92" t="str">
        <v>CLUTCH PLATE J.D. 13T ROUND</v>
      </c>
      <c r="D3432" s="132" t="str">
        <v>1879, 1880, 1881</v>
      </c>
      <c r="E3432" s="92">
        <v>2</v>
      </c>
      <c r="F3432" s="92" t="str">
        <v>PCS</v>
      </c>
      <c r="G3432" s="92" t="str">
        <v>OUTWARD</v>
      </c>
      <c r="H3432" s="93" t="str">
        <v>SHOP</v>
      </c>
    </row>
    <row r="3433" spans="1:8" x14ac:dyDescent="0.25">
      <c r="A3433" s="94">
        <v>45785</v>
      </c>
      <c r="B3433" s="95" t="str">
        <v>3280605100/3280871100</v>
      </c>
      <c r="C3433" s="80" t="str">
        <v>CLUTCH PLATE SWARAJ XM 8 T. (RIGID) PT800/PT806</v>
      </c>
      <c r="D3433" s="133" t="str">
        <v>1879, 1880, 1881</v>
      </c>
      <c r="E3433" s="80">
        <v>4</v>
      </c>
      <c r="F3433" s="80" t="str">
        <v>PCS</v>
      </c>
      <c r="G3433" s="80" t="str">
        <v>OUTWARD</v>
      </c>
      <c r="H3433" s="96" t="str">
        <v>SHOP</v>
      </c>
    </row>
    <row r="3434" spans="1:8" x14ac:dyDescent="0.25">
      <c r="A3434" s="90">
        <v>45785</v>
      </c>
      <c r="B3434" s="91" t="str">
        <v>R1000027</v>
      </c>
      <c r="C3434" s="92" t="str">
        <v>P.P ASSY MASSEY P3 10"</v>
      </c>
      <c r="D3434" s="132" t="str">
        <v>1879, 1880, 1881</v>
      </c>
      <c r="E3434" s="92">
        <v>1</v>
      </c>
      <c r="F3434" s="92" t="str">
        <v>SET</v>
      </c>
      <c r="G3434" s="92" t="str">
        <v>OUTWARD</v>
      </c>
      <c r="H3434" s="93" t="str">
        <v>SHOP</v>
      </c>
    </row>
    <row r="3435" spans="1:8" x14ac:dyDescent="0.25">
      <c r="A3435" s="94">
        <v>45785</v>
      </c>
      <c r="B3435" s="95" t="str">
        <v>GK 1181 / UN 1287</v>
      </c>
      <c r="C3435" s="80" t="str">
        <v>FLY WHEEL RING INTER DI 110 TEETH</v>
      </c>
      <c r="D3435" s="133" t="str">
        <v>1879, 1880, 1881</v>
      </c>
      <c r="E3435" s="80">
        <v>10</v>
      </c>
      <c r="F3435" s="80" t="str">
        <v>PCS</v>
      </c>
      <c r="G3435" s="80" t="str">
        <v>OUTWARD</v>
      </c>
      <c r="H3435" s="96" t="str">
        <v>SHOP</v>
      </c>
    </row>
    <row r="3436" spans="1:8" x14ac:dyDescent="0.25">
      <c r="A3436" s="90">
        <v>45785</v>
      </c>
      <c r="B3436" s="91" t="str">
        <v>UN 1144 A</v>
      </c>
      <c r="C3436" s="92" t="str">
        <v>AIR CLEANER ASSEMBLY (O.E) INTER DI</v>
      </c>
      <c r="D3436" s="132" t="str">
        <v>1879, 1880, 1881</v>
      </c>
      <c r="E3436" s="92">
        <v>2</v>
      </c>
      <c r="F3436" s="92" t="str">
        <v>PCS</v>
      </c>
      <c r="G3436" s="92" t="str">
        <v>OUTWARD</v>
      </c>
      <c r="H3436" s="93" t="str">
        <v>SHOP</v>
      </c>
    </row>
    <row r="3437" spans="1:8" x14ac:dyDescent="0.25">
      <c r="A3437" s="94">
        <v>45785</v>
      </c>
      <c r="B3437" s="95" t="str">
        <v>UN 2599</v>
      </c>
      <c r="C3437" s="80" t="str">
        <v xml:space="preserve">LEVELLING ASSY NST  </v>
      </c>
      <c r="D3437" s="133" t="str">
        <v>1879, 1880, 1881</v>
      </c>
      <c r="E3437" s="80">
        <v>8</v>
      </c>
      <c r="F3437" s="80" t="str">
        <v>PCS</v>
      </c>
      <c r="G3437" s="80" t="str">
        <v>OUTWARD</v>
      </c>
      <c r="H3437" s="96" t="str">
        <v>SHOP</v>
      </c>
    </row>
    <row r="3438" spans="1:8" x14ac:dyDescent="0.25">
      <c r="A3438" s="90">
        <v>45785</v>
      </c>
      <c r="B3438" s="91" t="str">
        <v>UN 2611 A</v>
      </c>
      <c r="C3438" s="92" t="str">
        <v xml:space="preserve">FIX LIFT ROD 4 DI NST  </v>
      </c>
      <c r="D3438" s="132" t="str">
        <v>1879, 1880, 1881</v>
      </c>
      <c r="E3438" s="92">
        <v>8</v>
      </c>
      <c r="F3438" s="92" t="str">
        <v>PCS</v>
      </c>
      <c r="G3438" s="92" t="str">
        <v>OUTWARD</v>
      </c>
      <c r="H3438" s="93" t="str">
        <v>SHOP</v>
      </c>
    </row>
    <row r="3439" spans="1:8" x14ac:dyDescent="0.25">
      <c r="A3439" s="94">
        <v>45785</v>
      </c>
      <c r="B3439" s="95" t="str">
        <v>UN 1136</v>
      </c>
      <c r="C3439" s="80" t="str">
        <v>SILENCER NST</v>
      </c>
      <c r="D3439" s="133" t="str">
        <v>1879, 1880, 1881</v>
      </c>
      <c r="E3439" s="80">
        <v>8</v>
      </c>
      <c r="F3439" s="80" t="str">
        <v>PCS</v>
      </c>
      <c r="G3439" s="80" t="str">
        <v>OUTWARD</v>
      </c>
      <c r="H3439" s="96" t="str">
        <v>SHOP</v>
      </c>
    </row>
    <row r="3440" spans="1:8" x14ac:dyDescent="0.25">
      <c r="A3440" s="90">
        <v>45786</v>
      </c>
      <c r="B3440" s="91" t="str">
        <v>UN 1158</v>
      </c>
      <c r="C3440" s="92" t="str">
        <v>AIR CLEANER GLASS WHITE INTER</v>
      </c>
      <c r="D3440" s="132">
        <v>1886</v>
      </c>
      <c r="E3440" s="92">
        <v>100</v>
      </c>
      <c r="F3440" s="92" t="str">
        <v>PCS</v>
      </c>
      <c r="G3440" s="92" t="str">
        <v>OUTWARD</v>
      </c>
      <c r="H3440" s="93" t="str">
        <v>SHOP</v>
      </c>
    </row>
    <row r="3441" spans="1:8" x14ac:dyDescent="0.25">
      <c r="A3441" s="94">
        <v>45786</v>
      </c>
      <c r="B3441" s="95" t="str">
        <v>UN 1135</v>
      </c>
      <c r="C3441" s="80" t="str">
        <v>SILENCER INTER DI</v>
      </c>
      <c r="D3441" s="133">
        <v>1886</v>
      </c>
      <c r="E3441" s="80">
        <v>8</v>
      </c>
      <c r="F3441" s="80" t="str">
        <v>PCS</v>
      </c>
      <c r="G3441" s="80" t="str">
        <v>OUTWARD</v>
      </c>
      <c r="H3441" s="96" t="str">
        <v>SHOP</v>
      </c>
    </row>
    <row r="3442" spans="1:8" x14ac:dyDescent="0.25">
      <c r="A3442" s="90">
        <v>45786</v>
      </c>
      <c r="B3442" s="91" t="str">
        <v>UN 2623</v>
      </c>
      <c r="C3442" s="92" t="str">
        <v xml:space="preserve">BRACKET PIN 585 DI  </v>
      </c>
      <c r="D3442" s="132">
        <v>1886</v>
      </c>
      <c r="E3442" s="92">
        <v>16</v>
      </c>
      <c r="F3442" s="92" t="str">
        <v>PCS</v>
      </c>
      <c r="G3442" s="92" t="str">
        <v>OUTWARD</v>
      </c>
      <c r="H3442" s="93" t="str">
        <v>SHOP</v>
      </c>
    </row>
    <row r="3443" spans="1:8" x14ac:dyDescent="0.25">
      <c r="A3443" s="94">
        <v>45786</v>
      </c>
      <c r="B3443" s="95" t="str">
        <v>UN 2590</v>
      </c>
      <c r="C3443" s="80" t="str">
        <v xml:space="preserve">TOP LINK PIN ONE HOLE INTER DI  </v>
      </c>
      <c r="D3443" s="133">
        <v>1886</v>
      </c>
      <c r="E3443" s="80">
        <v>16</v>
      </c>
      <c r="F3443" s="80" t="str">
        <v>PCS</v>
      </c>
      <c r="G3443" s="80" t="str">
        <v>OUTWARD</v>
      </c>
      <c r="H3443" s="96" t="str">
        <v>SHOP</v>
      </c>
    </row>
    <row r="3444" spans="1:8" x14ac:dyDescent="0.25">
      <c r="A3444" s="90">
        <v>45786</v>
      </c>
      <c r="B3444" s="91" t="str">
        <v>UN 2591</v>
      </c>
      <c r="C3444" s="92" t="str">
        <v xml:space="preserve">TOP LINK PIN TWO HOLE INTER DI  </v>
      </c>
      <c r="D3444" s="132">
        <v>1886</v>
      </c>
      <c r="E3444" s="92">
        <v>16</v>
      </c>
      <c r="F3444" s="92" t="str">
        <v>PCS</v>
      </c>
      <c r="G3444" s="92" t="str">
        <v>OUTWARD</v>
      </c>
      <c r="H3444" s="93" t="str">
        <v>SHOP</v>
      </c>
    </row>
    <row r="3445" spans="1:8" x14ac:dyDescent="0.25">
      <c r="A3445" s="94">
        <v>45786</v>
      </c>
      <c r="B3445" s="95" t="str">
        <v>UN 2648</v>
      </c>
      <c r="C3445" s="80" t="str">
        <v xml:space="preserve">CHAIN U PIN BIG BHOOMIPUTRA / NST  </v>
      </c>
      <c r="D3445" s="133">
        <v>1886</v>
      </c>
      <c r="E3445" s="80">
        <v>18</v>
      </c>
      <c r="F3445" s="80" t="str">
        <v>PCS</v>
      </c>
      <c r="G3445" s="80" t="str">
        <v>OUTWARD</v>
      </c>
      <c r="H3445" s="96" t="str">
        <v>SHOP</v>
      </c>
    </row>
    <row r="3446" spans="1:8" x14ac:dyDescent="0.25">
      <c r="A3446" s="90">
        <v>45786</v>
      </c>
      <c r="B3446" s="91" t="str">
        <v>UN 2576</v>
      </c>
      <c r="C3446" s="92" t="str">
        <v xml:space="preserve">TOP LINK ZULLA INTER DI  </v>
      </c>
      <c r="D3446" s="132">
        <v>1886</v>
      </c>
      <c r="E3446" s="92">
        <v>8</v>
      </c>
      <c r="F3446" s="92" t="str">
        <v>PCS</v>
      </c>
      <c r="G3446" s="92" t="str">
        <v>OUTWARD</v>
      </c>
      <c r="H3446" s="93" t="str">
        <v>SHOP</v>
      </c>
    </row>
    <row r="3447" spans="1:8" x14ac:dyDescent="0.25">
      <c r="A3447" s="94">
        <v>45786</v>
      </c>
      <c r="B3447" s="95" t="str">
        <v>10RLK370</v>
      </c>
      <c r="C3447" s="80" t="str">
        <v>CL KIT MF1035/ESC 335/EICHER 312</v>
      </c>
      <c r="D3447" s="133">
        <v>1886</v>
      </c>
      <c r="E3447" s="80">
        <v>3</v>
      </c>
      <c r="F3447" s="80" t="str">
        <v>SET</v>
      </c>
      <c r="G3447" s="80" t="str">
        <v>OUTWARD</v>
      </c>
      <c r="H3447" s="96" t="str">
        <v>SHOP</v>
      </c>
    </row>
    <row r="3448" spans="1:8" x14ac:dyDescent="0.25">
      <c r="A3448" s="90">
        <v>45786</v>
      </c>
      <c r="B3448" s="91" t="str">
        <v>09RLK310</v>
      </c>
      <c r="C3448" s="92" t="str">
        <v>CLUTCH KIT EICHER/TAFE FOR 9.25" P.P</v>
      </c>
      <c r="D3448" s="132">
        <v>1886</v>
      </c>
      <c r="E3448" s="92">
        <v>6</v>
      </c>
      <c r="F3448" s="92" t="str">
        <v>SET</v>
      </c>
      <c r="G3448" s="92" t="str">
        <v>OUTWARD</v>
      </c>
      <c r="H3448" s="93" t="str">
        <v>SHOP</v>
      </c>
    </row>
    <row r="3449" spans="1:8" x14ac:dyDescent="0.25">
      <c r="A3449" s="94">
        <v>45786</v>
      </c>
      <c r="B3449" s="95">
        <v>4340444100</v>
      </c>
      <c r="C3449" s="80" t="str">
        <v>CLUTCH KIT J.D PTO</v>
      </c>
      <c r="D3449" s="133">
        <v>1886</v>
      </c>
      <c r="E3449" s="80">
        <v>2</v>
      </c>
      <c r="F3449" s="80" t="str">
        <v>SET</v>
      </c>
      <c r="G3449" s="80" t="str">
        <v>OUTWARD</v>
      </c>
      <c r="H3449" s="96" t="str">
        <v>SHOP</v>
      </c>
    </row>
    <row r="3450" spans="1:8" x14ac:dyDescent="0.25">
      <c r="A3450" s="90">
        <v>45786</v>
      </c>
      <c r="B3450" s="91" t="str">
        <v>3280494100 / 3280859100</v>
      </c>
      <c r="C3450" s="92" t="str">
        <v>CLUTCH PLATE SWARAJ RIGID &amp; CUSHION</v>
      </c>
      <c r="D3450" s="132">
        <v>1886</v>
      </c>
      <c r="E3450" s="92">
        <v>2</v>
      </c>
      <c r="F3450" s="92" t="str">
        <v>PCS</v>
      </c>
      <c r="G3450" s="92" t="str">
        <v>OUTWARD</v>
      </c>
      <c r="H3450" s="93" t="str">
        <v>SHOP</v>
      </c>
    </row>
    <row r="3451" spans="1:8" x14ac:dyDescent="0.25">
      <c r="A3451" s="94">
        <v>45786</v>
      </c>
      <c r="B3451" s="95" t="str">
        <v>UN 1650</v>
      </c>
      <c r="C3451" s="80" t="str">
        <v>FOOT STEP COMPLETE B/P</v>
      </c>
      <c r="D3451" s="133">
        <v>1886</v>
      </c>
      <c r="E3451" s="80">
        <v>2</v>
      </c>
      <c r="F3451" s="80" t="str">
        <v>PCS</v>
      </c>
      <c r="G3451" s="80" t="str">
        <v>OUTWARD</v>
      </c>
      <c r="H3451" s="96" t="str">
        <v>SHOP</v>
      </c>
    </row>
    <row r="3452" spans="1:8" x14ac:dyDescent="0.25">
      <c r="A3452" s="90">
        <v>45786</v>
      </c>
      <c r="B3452" s="91" t="str">
        <v>UN 1651 A</v>
      </c>
      <c r="C3452" s="92" t="str">
        <v>FOOT STEP COMPLETE MKM</v>
      </c>
      <c r="D3452" s="132">
        <v>1886</v>
      </c>
      <c r="E3452" s="92">
        <v>2</v>
      </c>
      <c r="F3452" s="92" t="str">
        <v>PCS</v>
      </c>
      <c r="G3452" s="92" t="str">
        <v>OUTWARD</v>
      </c>
      <c r="H3452" s="93" t="str">
        <v>SHOP</v>
      </c>
    </row>
    <row r="3453" spans="1:8" x14ac:dyDescent="0.25">
      <c r="A3453" s="94">
        <v>45786</v>
      </c>
      <c r="B3453" s="95" t="str">
        <v>UN 2228</v>
      </c>
      <c r="C3453" s="80" t="str">
        <v>BULL PINION SHAFT (LH) SMALL 24/15/12 TEETH YUVRAJ</v>
      </c>
      <c r="D3453" s="133">
        <v>1886</v>
      </c>
      <c r="E3453" s="80">
        <v>8</v>
      </c>
      <c r="F3453" s="80" t="str">
        <v>PCS</v>
      </c>
      <c r="G3453" s="80" t="str">
        <v>OUTWARD</v>
      </c>
      <c r="H3453" s="96" t="str">
        <v>SHOP</v>
      </c>
    </row>
    <row r="3454" spans="1:8" x14ac:dyDescent="0.25">
      <c r="A3454" s="90">
        <v>45786</v>
      </c>
      <c r="B3454" s="91" t="str">
        <v>UN 2228 A</v>
      </c>
      <c r="C3454" s="92" t="str">
        <v>BULL PINION SHAFT (RH) BIG 24/15/12 TEETH YUVRAJ</v>
      </c>
      <c r="D3454" s="132">
        <v>1886</v>
      </c>
      <c r="E3454" s="92">
        <v>8</v>
      </c>
      <c r="F3454" s="92" t="str">
        <v>PCS</v>
      </c>
      <c r="G3454" s="92" t="str">
        <v>OUTWARD</v>
      </c>
      <c r="H3454" s="93" t="str">
        <v>SHOP</v>
      </c>
    </row>
    <row r="3455" spans="1:8" x14ac:dyDescent="0.25">
      <c r="A3455" s="94">
        <v>45786</v>
      </c>
      <c r="B3455" s="95" t="str">
        <v>UN 1258</v>
      </c>
      <c r="C3455" s="80" t="str">
        <v>OIL PRESSURE SWITCH NST</v>
      </c>
      <c r="D3455" s="133">
        <v>1886</v>
      </c>
      <c r="E3455" s="80">
        <v>9</v>
      </c>
      <c r="F3455" s="80" t="str">
        <v>PCS</v>
      </c>
      <c r="G3455" s="80" t="str">
        <v>OUTWARD</v>
      </c>
      <c r="H3455" s="96" t="str">
        <v>SHOP</v>
      </c>
    </row>
    <row r="3456" spans="1:8" x14ac:dyDescent="0.25">
      <c r="A3456" s="90">
        <v>45786</v>
      </c>
      <c r="B3456" s="91" t="str">
        <v>UN 2632</v>
      </c>
      <c r="C3456" s="92" t="str">
        <v xml:space="preserve">CHECK CHAIN ASSY (O.E) INTER  </v>
      </c>
      <c r="D3456" s="132">
        <v>1888</v>
      </c>
      <c r="E3456" s="92">
        <v>10</v>
      </c>
      <c r="F3456" s="92" t="str">
        <v>PCS</v>
      </c>
      <c r="G3456" s="92" t="str">
        <v>OUTWARD</v>
      </c>
      <c r="H3456" s="93" t="str">
        <v>SHOP</v>
      </c>
    </row>
    <row r="3457" spans="1:8" x14ac:dyDescent="0.25">
      <c r="A3457" s="94">
        <v>45786</v>
      </c>
      <c r="B3457" s="95" t="str">
        <v>UN 1678 B</v>
      </c>
      <c r="C3457" s="80" t="str">
        <v>TOOL BOX (POPULAR) ARJUN</v>
      </c>
      <c r="D3457" s="133">
        <v>1888</v>
      </c>
      <c r="E3457" s="80">
        <v>6</v>
      </c>
      <c r="F3457" s="80" t="str">
        <v>PCS</v>
      </c>
      <c r="G3457" s="80" t="str">
        <v>OUTWARD</v>
      </c>
      <c r="H3457" s="96" t="str">
        <v>SHOP</v>
      </c>
    </row>
    <row r="3458" spans="1:8" x14ac:dyDescent="0.25">
      <c r="A3458" s="90">
        <v>45786</v>
      </c>
      <c r="B3458" s="91" t="str">
        <v>UN 1678</v>
      </c>
      <c r="C3458" s="92" t="str">
        <v>TOOL BOX INTER DI</v>
      </c>
      <c r="D3458" s="132">
        <v>1888</v>
      </c>
      <c r="E3458" s="92">
        <v>10</v>
      </c>
      <c r="F3458" s="92" t="str">
        <v>PCS</v>
      </c>
      <c r="G3458" s="92" t="str">
        <v>OUTWARD</v>
      </c>
      <c r="H3458" s="93" t="str">
        <v>SHOP</v>
      </c>
    </row>
    <row r="3459" spans="1:8" x14ac:dyDescent="0.25">
      <c r="A3459" s="94">
        <v>45786</v>
      </c>
      <c r="B3459" s="95" t="str">
        <v>UN 1672</v>
      </c>
      <c r="C3459" s="80" t="str">
        <v>FENDER PIPE L/H BHOOMIPUTRA</v>
      </c>
      <c r="D3459" s="133">
        <v>1884</v>
      </c>
      <c r="E3459" s="80">
        <v>25</v>
      </c>
      <c r="F3459" s="80" t="str">
        <v>PCS</v>
      </c>
      <c r="G3459" s="80" t="str">
        <v>OUTWARD</v>
      </c>
      <c r="H3459" s="96" t="str">
        <v>RAMAN</v>
      </c>
    </row>
    <row r="3460" spans="1:8" x14ac:dyDescent="0.25">
      <c r="A3460" s="90">
        <v>45786</v>
      </c>
      <c r="B3460" s="91" t="str">
        <v>UN 1672 A</v>
      </c>
      <c r="C3460" s="92" t="str">
        <v>FENDER PIPE R/H BHOOMIPUTRA</v>
      </c>
      <c r="D3460" s="132">
        <v>1884</v>
      </c>
      <c r="E3460" s="92">
        <v>25</v>
      </c>
      <c r="F3460" s="92" t="str">
        <v>PCS</v>
      </c>
      <c r="G3460" s="92" t="str">
        <v>OUTWARD</v>
      </c>
      <c r="H3460" s="93" t="str">
        <v>RAMAN</v>
      </c>
    </row>
    <row r="3461" spans="1:8" x14ac:dyDescent="0.25">
      <c r="A3461" s="94">
        <v>45786</v>
      </c>
      <c r="B3461" s="95" t="str">
        <v>UN 1135</v>
      </c>
      <c r="C3461" s="80" t="str">
        <v>SILENCER INTER DI</v>
      </c>
      <c r="D3461" s="133">
        <v>1884</v>
      </c>
      <c r="E3461" s="80">
        <v>8</v>
      </c>
      <c r="F3461" s="80" t="str">
        <v>PCS</v>
      </c>
      <c r="G3461" s="80" t="str">
        <v>OUTWARD</v>
      </c>
      <c r="H3461" s="96" t="str">
        <v>RAMAN</v>
      </c>
    </row>
    <row r="3462" spans="1:8" x14ac:dyDescent="0.25">
      <c r="A3462" s="90">
        <v>45786</v>
      </c>
      <c r="B3462" s="91" t="str">
        <v>UN 2652</v>
      </c>
      <c r="C3462" s="92" t="str">
        <v xml:space="preserve">TOP LINK ASSEMBLY YUVRAJ  </v>
      </c>
      <c r="D3462" s="132">
        <v>1884</v>
      </c>
      <c r="E3462" s="92">
        <v>2</v>
      </c>
      <c r="F3462" s="92" t="str">
        <v>PCS</v>
      </c>
      <c r="G3462" s="92" t="str">
        <v>OUTWARD</v>
      </c>
      <c r="H3462" s="93" t="str">
        <v>RAMAN</v>
      </c>
    </row>
    <row r="3463" spans="1:8" x14ac:dyDescent="0.25">
      <c r="A3463" s="94">
        <v>45786</v>
      </c>
      <c r="B3463" s="95" t="str">
        <v>UN 2829</v>
      </c>
      <c r="C3463" s="80" t="str">
        <v xml:space="preserve">MUDGUARD U BOLT 10" (GOLDEN) INTER  </v>
      </c>
      <c r="D3463" s="133">
        <v>1885</v>
      </c>
      <c r="E3463" s="80">
        <v>20</v>
      </c>
      <c r="F3463" s="80" t="str">
        <v>PCS</v>
      </c>
      <c r="G3463" s="80" t="str">
        <v>OUTWARD</v>
      </c>
      <c r="H3463" s="96" t="str">
        <v>YADAV TRACTOR</v>
      </c>
    </row>
    <row r="3464" spans="1:8" x14ac:dyDescent="0.25">
      <c r="A3464" s="90">
        <v>45786</v>
      </c>
      <c r="B3464" s="91" t="str">
        <v>UN 2856</v>
      </c>
      <c r="C3464" s="92" t="str">
        <v xml:space="preserve">BREAK PADEL SPRING INTER  </v>
      </c>
      <c r="D3464" s="132">
        <v>1885</v>
      </c>
      <c r="E3464" s="92">
        <v>120</v>
      </c>
      <c r="F3464" s="92" t="str">
        <v>PCS</v>
      </c>
      <c r="G3464" s="92" t="str">
        <v>OUTWARD</v>
      </c>
      <c r="H3464" s="93" t="str">
        <v>YADAV TRACTOR</v>
      </c>
    </row>
    <row r="3465" spans="1:8" x14ac:dyDescent="0.25">
      <c r="A3465" s="94">
        <v>45786</v>
      </c>
      <c r="B3465" s="95" t="str">
        <v>UN 2861</v>
      </c>
      <c r="C3465" s="80" t="str">
        <v>CLUTCH PADEL SPRING INTER</v>
      </c>
      <c r="D3465" s="133">
        <v>1885</v>
      </c>
      <c r="E3465" s="80">
        <v>120</v>
      </c>
      <c r="F3465" s="80" t="str">
        <v>PCS</v>
      </c>
      <c r="G3465" s="80" t="str">
        <v>OUTWARD</v>
      </c>
      <c r="H3465" s="96" t="str">
        <v>YADAV TRACTOR</v>
      </c>
    </row>
    <row r="3466" spans="1:8" x14ac:dyDescent="0.25">
      <c r="A3466" s="90">
        <v>45786</v>
      </c>
      <c r="B3466" s="91">
        <v>3280886100</v>
      </c>
      <c r="C3466" s="92" t="str">
        <v>MAIN DISC ARJUN NOVO YUVO TECH 50 HP 11"</v>
      </c>
      <c r="D3466" s="132">
        <v>1887</v>
      </c>
      <c r="E3466" s="92">
        <v>4</v>
      </c>
      <c r="F3466" s="92" t="str">
        <v>PCS</v>
      </c>
      <c r="G3466" s="92" t="str">
        <v>OUTWARD</v>
      </c>
      <c r="H3466" s="93" t="str">
        <v>PREM MOTOR</v>
      </c>
    </row>
    <row r="3467" spans="1:8" x14ac:dyDescent="0.25">
      <c r="A3467" s="94">
        <v>45786</v>
      </c>
      <c r="B3467" s="95">
        <v>3280856100</v>
      </c>
      <c r="C3467" s="80" t="str">
        <v>CLUTCH PLATE YUVO 4 FAN 10 TEETH</v>
      </c>
      <c r="D3467" s="133">
        <v>1887</v>
      </c>
      <c r="E3467" s="80">
        <v>1</v>
      </c>
      <c r="F3467" s="80" t="str">
        <v>PCS</v>
      </c>
      <c r="G3467" s="80" t="str">
        <v>OUTWARD</v>
      </c>
      <c r="H3467" s="96" t="str">
        <v>PREM MOTOR</v>
      </c>
    </row>
    <row r="3468" spans="1:8" x14ac:dyDescent="0.25">
      <c r="A3468" s="90">
        <v>45786</v>
      </c>
      <c r="B3468" s="91">
        <v>4340454100</v>
      </c>
      <c r="C3468" s="92" t="str">
        <v>P.P TAWA NH MAIN</v>
      </c>
      <c r="D3468" s="132">
        <v>1887</v>
      </c>
      <c r="E3468" s="92">
        <v>8</v>
      </c>
      <c r="F3468" s="92" t="str">
        <v>PCS</v>
      </c>
      <c r="G3468" s="92" t="str">
        <v>OUTWARD</v>
      </c>
      <c r="H3468" s="93" t="str">
        <v>PREM MOTOR</v>
      </c>
    </row>
    <row r="3469" spans="1:8" x14ac:dyDescent="0.25">
      <c r="A3469" s="94">
        <v>45786</v>
      </c>
      <c r="B3469" s="95">
        <v>3280590100</v>
      </c>
      <c r="C3469" s="80" t="str">
        <v>CLUTCH PLATE SWARAJ PTO</v>
      </c>
      <c r="D3469" s="133">
        <v>1887</v>
      </c>
      <c r="E3469" s="80">
        <v>4</v>
      </c>
      <c r="F3469" s="80" t="str">
        <v>PCS</v>
      </c>
      <c r="G3469" s="80" t="str">
        <v>OUTWARD</v>
      </c>
      <c r="H3469" s="96" t="str">
        <v>PREM MOTOR</v>
      </c>
    </row>
    <row r="3470" spans="1:8" x14ac:dyDescent="0.25">
      <c r="A3470" s="90">
        <v>45786</v>
      </c>
      <c r="B3470" s="91">
        <v>4340427100</v>
      </c>
      <c r="C3470" s="92" t="str">
        <v>CL. LEVER KIT HMT (60 HP) DCA PIN TY</v>
      </c>
      <c r="D3470" s="132">
        <v>1887</v>
      </c>
      <c r="E3470" s="92">
        <v>10</v>
      </c>
      <c r="F3470" s="92" t="str">
        <v>SET</v>
      </c>
      <c r="G3470" s="92" t="str">
        <v>OUTWARD</v>
      </c>
      <c r="H3470" s="93" t="str">
        <v>PREM MOTOR</v>
      </c>
    </row>
    <row r="3471" spans="1:8" x14ac:dyDescent="0.25">
      <c r="A3471" s="94">
        <v>45785</v>
      </c>
      <c r="B3471" s="95" t="str">
        <v>3280605100/3280871100</v>
      </c>
      <c r="C3471" s="80" t="str">
        <v>CLUTCH PLATE SWARAJ XM 8 T. (RIGID) PT800/PT806</v>
      </c>
      <c r="D3471" s="133">
        <v>1883</v>
      </c>
      <c r="E3471" s="80">
        <v>18</v>
      </c>
      <c r="F3471" s="80" t="str">
        <v>PCS</v>
      </c>
      <c r="G3471" s="80" t="str">
        <v>OUTWARD</v>
      </c>
      <c r="H3471" s="96" t="str">
        <v>PERFECT</v>
      </c>
    </row>
    <row r="3472" spans="1:8" x14ac:dyDescent="0.25">
      <c r="A3472" s="90">
        <v>45785</v>
      </c>
      <c r="B3472" s="91" t="str">
        <v>3280494100 / 3280859100</v>
      </c>
      <c r="C3472" s="92" t="str">
        <v>CLUTCH PLATE SWARAJ RIGID &amp; CUSHION</v>
      </c>
      <c r="D3472" s="132">
        <v>1883</v>
      </c>
      <c r="E3472" s="92">
        <v>5</v>
      </c>
      <c r="F3472" s="92" t="str">
        <v>PCS</v>
      </c>
      <c r="G3472" s="92" t="str">
        <v>OUTWARD</v>
      </c>
      <c r="H3472" s="93" t="str">
        <v>PERFECT</v>
      </c>
    </row>
    <row r="3473" spans="1:8" x14ac:dyDescent="0.25">
      <c r="A3473" s="94">
        <v>45785</v>
      </c>
      <c r="B3473" s="95">
        <v>3280503100</v>
      </c>
      <c r="C3473" s="80" t="str">
        <v>PTO PLATE SWRAJ SINGLE CLUTCH PUC-00</v>
      </c>
      <c r="D3473" s="133">
        <v>1883</v>
      </c>
      <c r="E3473" s="80">
        <v>10</v>
      </c>
      <c r="F3473" s="80" t="str">
        <v>PCS</v>
      </c>
      <c r="G3473" s="80" t="str">
        <v>OUTWARD</v>
      </c>
      <c r="H3473" s="96" t="str">
        <v>PERFECT</v>
      </c>
    </row>
    <row r="3474" spans="1:8" x14ac:dyDescent="0.25">
      <c r="A3474" s="90">
        <v>45785</v>
      </c>
      <c r="B3474" s="91" t="str">
        <v>REAR WHEEL RETAINER JD (BIG)</v>
      </c>
      <c r="C3474" s="92" t="str">
        <v>REAR WHEEL RETAINER JD (BIG)</v>
      </c>
      <c r="D3474" s="132">
        <v>1883</v>
      </c>
      <c r="E3474" s="92">
        <v>60</v>
      </c>
      <c r="F3474" s="92" t="str">
        <v>PCS</v>
      </c>
      <c r="G3474" s="92" t="str">
        <v>OUTWARD</v>
      </c>
      <c r="H3474" s="93" t="str">
        <v>PERFECT</v>
      </c>
    </row>
    <row r="3475" spans="1:8" x14ac:dyDescent="0.25">
      <c r="A3475" s="94">
        <v>45785</v>
      </c>
      <c r="B3475" s="95" t="str">
        <v>GK 303</v>
      </c>
      <c r="C3475" s="80" t="str">
        <v>BRAKE LINING MASSEY 1035 STD. (Set of 4 Pcs.)</v>
      </c>
      <c r="D3475" s="133">
        <v>2909</v>
      </c>
      <c r="E3475" s="80">
        <v>113</v>
      </c>
      <c r="F3475" s="80" t="str">
        <v>SET</v>
      </c>
      <c r="G3475" s="80" t="str">
        <v>INWARD</v>
      </c>
      <c r="H3475" s="96">
        <v>0</v>
      </c>
    </row>
    <row r="3476" spans="1:8" x14ac:dyDescent="0.25">
      <c r="A3476" s="90">
        <v>45785</v>
      </c>
      <c r="B3476" s="91" t="str">
        <v>GK 305</v>
      </c>
      <c r="C3476" s="92" t="str">
        <v>BRAKE LINING MASSEY RIGID (O.E) (Set of 4 Pcs.)</v>
      </c>
      <c r="D3476" s="132">
        <v>2910</v>
      </c>
      <c r="E3476" s="92">
        <v>121</v>
      </c>
      <c r="F3476" s="92" t="str">
        <v>SET</v>
      </c>
      <c r="G3476" s="92" t="str">
        <v>INWARD</v>
      </c>
      <c r="H3476" s="93">
        <v>0</v>
      </c>
    </row>
    <row r="3477" spans="1:8" x14ac:dyDescent="0.25">
      <c r="A3477" s="94">
        <v>45785</v>
      </c>
      <c r="B3477" s="95">
        <v>3280606100</v>
      </c>
      <c r="C3477" s="80" t="str">
        <v>CLUTCH PLATE FT 60/ESCORT 6SPRING 11"</v>
      </c>
      <c r="D3477" s="133">
        <v>2911</v>
      </c>
      <c r="E3477" s="80">
        <v>10</v>
      </c>
      <c r="F3477" s="80" t="str">
        <v>PCS</v>
      </c>
      <c r="G3477" s="80" t="str">
        <v>INWARD</v>
      </c>
      <c r="H3477" s="96">
        <v>0</v>
      </c>
    </row>
    <row r="3478" spans="1:8" x14ac:dyDescent="0.25">
      <c r="A3478" s="90">
        <v>45787</v>
      </c>
      <c r="B3478" s="91" t="str">
        <v>601AD00026C</v>
      </c>
      <c r="C3478" s="92" t="str">
        <v>HYD PUMP J.D KRISH  (6.5CC + 8.5CC)</v>
      </c>
      <c r="D3478" s="132">
        <v>1890</v>
      </c>
      <c r="E3478" s="92">
        <v>12</v>
      </c>
      <c r="F3478" s="92" t="str">
        <v>PCS</v>
      </c>
      <c r="G3478" s="92" t="str">
        <v>OUTWARD</v>
      </c>
      <c r="H3478" s="93" t="str">
        <v>TIKU JI</v>
      </c>
    </row>
    <row r="3479" spans="1:8" x14ac:dyDescent="0.25">
      <c r="A3479" s="94">
        <v>45787</v>
      </c>
      <c r="B3479" s="95">
        <v>4340427100</v>
      </c>
      <c r="C3479" s="80" t="str">
        <v>CL. LEVER KIT HMT (60 HP) DCA PIN TY</v>
      </c>
      <c r="D3479" s="133">
        <v>1891</v>
      </c>
      <c r="E3479" s="80">
        <v>50</v>
      </c>
      <c r="F3479" s="80" t="str">
        <v>SET</v>
      </c>
      <c r="G3479" s="80" t="str">
        <v>OUTWARD</v>
      </c>
      <c r="H3479" s="96" t="str">
        <v>PERFECT</v>
      </c>
    </row>
    <row r="3480" spans="1:8" x14ac:dyDescent="0.25">
      <c r="A3480" s="90">
        <v>45787</v>
      </c>
      <c r="B3480" s="91">
        <v>4340444100</v>
      </c>
      <c r="C3480" s="92" t="str">
        <v>CLUTCH KIT J.D PTO</v>
      </c>
      <c r="D3480" s="132">
        <v>1891</v>
      </c>
      <c r="E3480" s="92">
        <v>6</v>
      </c>
      <c r="F3480" s="92" t="str">
        <v>SET</v>
      </c>
      <c r="G3480" s="92" t="str">
        <v>OUTWARD</v>
      </c>
      <c r="H3480" s="93" t="str">
        <v>PERFECT</v>
      </c>
    </row>
    <row r="3481" spans="1:8" x14ac:dyDescent="0.25">
      <c r="A3481" s="94">
        <v>45787</v>
      </c>
      <c r="B3481" s="95" t="str">
        <v>1P 4040 4027 CTOOOB</v>
      </c>
      <c r="C3481" s="80" t="str">
        <v>HYD PUMP DHRUV / YUVO</v>
      </c>
      <c r="D3481" s="133">
        <v>1889</v>
      </c>
      <c r="E3481" s="80">
        <v>8</v>
      </c>
      <c r="F3481" s="80" t="str">
        <v>PCS</v>
      </c>
      <c r="G3481" s="80" t="str">
        <v>OUTWARD</v>
      </c>
      <c r="H3481" s="96" t="str">
        <v>SRINIVASA AUTOMOTIVES</v>
      </c>
    </row>
    <row r="3482" spans="1:8" x14ac:dyDescent="0.25">
      <c r="A3482" s="90">
        <v>45787</v>
      </c>
      <c r="B3482" s="91" t="str">
        <v>UN 2637 D</v>
      </c>
      <c r="C3482" s="92" t="str">
        <v>CHECK CHAIN ASSY JOHN DEERE  O.E</v>
      </c>
      <c r="D3482" s="132">
        <v>1889</v>
      </c>
      <c r="E3482" s="92">
        <v>50</v>
      </c>
      <c r="F3482" s="92" t="str">
        <v>PCS</v>
      </c>
      <c r="G3482" s="92" t="str">
        <v>OUTWARD</v>
      </c>
      <c r="H3482" s="93" t="str">
        <v>SRINIVASA AUTOMOTIVES</v>
      </c>
    </row>
    <row r="3483" spans="1:8" x14ac:dyDescent="0.25">
      <c r="A3483" s="94">
        <v>45787</v>
      </c>
      <c r="B3483" s="95" t="str">
        <v>UN 1542</v>
      </c>
      <c r="C3483" s="80" t="str">
        <v>STARING BALL KIT SET OF 28 INTER DI</v>
      </c>
      <c r="D3483" s="133">
        <v>1889</v>
      </c>
      <c r="E3483" s="80">
        <v>10</v>
      </c>
      <c r="F3483" s="80" t="str">
        <v>SET</v>
      </c>
      <c r="G3483" s="80" t="str">
        <v>OUTWARD</v>
      </c>
      <c r="H3483" s="96" t="str">
        <v>SRINIVASA AUTOMOTIVES</v>
      </c>
    </row>
    <row r="3484" spans="1:8" x14ac:dyDescent="0.25">
      <c r="A3484" s="90">
        <v>45787</v>
      </c>
      <c r="B3484" s="91" t="str">
        <v>UN 2636</v>
      </c>
      <c r="C3484" s="92" t="str">
        <v xml:space="preserve">CHECK CHAIN ASSY MKM  </v>
      </c>
      <c r="D3484" s="132">
        <v>1889</v>
      </c>
      <c r="E3484" s="92">
        <v>260</v>
      </c>
      <c r="F3484" s="92" t="str">
        <v>PCS</v>
      </c>
      <c r="G3484" s="92" t="str">
        <v>OUTWARD</v>
      </c>
      <c r="H3484" s="93" t="str">
        <v>SRINIVASA AUTOMOTIVES</v>
      </c>
    </row>
    <row r="3485" spans="1:8" x14ac:dyDescent="0.25">
      <c r="A3485" s="94">
        <v>45784</v>
      </c>
      <c r="B3485" s="95" t="str">
        <v>UN 1905 A</v>
      </c>
      <c r="C3485" s="80" t="str">
        <v>REAR AXLE HOUSING RH INTER</v>
      </c>
      <c r="D3485" s="133">
        <v>1875</v>
      </c>
      <c r="E3485" s="80">
        <v>3</v>
      </c>
      <c r="F3485" s="80" t="str">
        <v>PCS</v>
      </c>
      <c r="G3485" s="80" t="str">
        <v>OUTWARD</v>
      </c>
      <c r="H3485" s="96" t="str">
        <v>RAJ TRACTOR</v>
      </c>
    </row>
    <row r="3486" spans="1:8" x14ac:dyDescent="0.25">
      <c r="A3486" s="90">
        <v>45784</v>
      </c>
      <c r="B3486" s="91" t="str">
        <v>UN 1905</v>
      </c>
      <c r="C3486" s="92" t="str">
        <v>REAR AXLE HOUSING LH INTER</v>
      </c>
      <c r="D3486" s="132">
        <v>1875</v>
      </c>
      <c r="E3486" s="92">
        <v>3</v>
      </c>
      <c r="F3486" s="92" t="str">
        <v>PCS</v>
      </c>
      <c r="G3486" s="92" t="str">
        <v>OUTWARD</v>
      </c>
      <c r="H3486" s="93" t="str">
        <v>RAJ TRACTOR</v>
      </c>
    </row>
    <row r="3487" spans="1:8" x14ac:dyDescent="0.25">
      <c r="A3487" s="94">
        <v>45784</v>
      </c>
      <c r="B3487" s="95" t="str">
        <v>GK 903/UN 1413</v>
      </c>
      <c r="C3487" s="80" t="str">
        <v>FRONT WHEEL HUB MAHINDRA NST 25877-1988</v>
      </c>
      <c r="D3487" s="133">
        <v>1875</v>
      </c>
      <c r="E3487" s="80">
        <v>24</v>
      </c>
      <c r="F3487" s="80" t="str">
        <v>PCS</v>
      </c>
      <c r="G3487" s="80" t="str">
        <v>OUTWARD</v>
      </c>
      <c r="H3487" s="96" t="str">
        <v>RAJ TRACTOR</v>
      </c>
    </row>
    <row r="3488" spans="1:8" x14ac:dyDescent="0.25">
      <c r="A3488" s="90">
        <v>45785</v>
      </c>
      <c r="B3488" s="91" t="str">
        <v>GK 003/UN 3695</v>
      </c>
      <c r="C3488" s="92" t="str">
        <v>OIL BRAKE PLATE  MKM 6.5" 18 TEETH</v>
      </c>
      <c r="D3488" s="132">
        <v>1882</v>
      </c>
      <c r="E3488" s="92">
        <v>24</v>
      </c>
      <c r="F3488" s="92" t="str">
        <v>PCS</v>
      </c>
      <c r="G3488" s="92" t="str">
        <v>OUTWARD</v>
      </c>
      <c r="H3488" s="93" t="str">
        <v>VINAY TRACTOR</v>
      </c>
    </row>
    <row r="3489" spans="1:8" x14ac:dyDescent="0.25">
      <c r="A3489" s="94">
        <v>45785</v>
      </c>
      <c r="B3489" s="95" t="str">
        <v>GK 003 A/UN 3695 A</v>
      </c>
      <c r="C3489" s="80" t="str">
        <v>OIL BRAKE PLATE  MKM N/M (THIN) 6.5" 18 TEETH</v>
      </c>
      <c r="D3489" s="133">
        <v>1882</v>
      </c>
      <c r="E3489" s="80">
        <v>22</v>
      </c>
      <c r="F3489" s="80" t="str">
        <v>PCS</v>
      </c>
      <c r="G3489" s="80" t="str">
        <v>OUTWARD</v>
      </c>
      <c r="H3489" s="96" t="str">
        <v>VINAY TRACTOR</v>
      </c>
    </row>
    <row r="3490" spans="1:8" x14ac:dyDescent="0.25">
      <c r="A3490" s="90">
        <v>45785</v>
      </c>
      <c r="B3490" s="91" t="str">
        <v>GK 001/UN 3694/GK 004</v>
      </c>
      <c r="C3490" s="92" t="str">
        <v>OIL BRAKE PLATE  SWARAJ 6.5" 14 TEETH</v>
      </c>
      <c r="D3490" s="132">
        <v>1882</v>
      </c>
      <c r="E3490" s="92">
        <v>24</v>
      </c>
      <c r="F3490" s="92" t="str">
        <v>PCS</v>
      </c>
      <c r="G3490" s="92" t="str">
        <v>OUTWARD</v>
      </c>
      <c r="H3490" s="93" t="str">
        <v>VINAY TRACTOR</v>
      </c>
    </row>
    <row r="3491" spans="1:8" x14ac:dyDescent="0.25">
      <c r="A3491" s="94">
        <v>45785</v>
      </c>
      <c r="B3491" s="95" t="str">
        <v>GK 031 A/UN 3723 A</v>
      </c>
      <c r="C3491" s="80" t="str">
        <v>OIL STEEL PLATE  MKM N/M (THIN) 6.5"</v>
      </c>
      <c r="D3491" s="133">
        <v>1882</v>
      </c>
      <c r="E3491" s="80">
        <v>12</v>
      </c>
      <c r="F3491" s="80" t="str">
        <v>PCS</v>
      </c>
      <c r="G3491" s="80" t="str">
        <v>OUTWARD</v>
      </c>
      <c r="H3491" s="96" t="str">
        <v>VINAY TRACTOR</v>
      </c>
    </row>
    <row r="3492" spans="1:8" x14ac:dyDescent="0.25">
      <c r="A3492" s="90">
        <v>45785</v>
      </c>
      <c r="B3492" s="91" t="str">
        <v>GK 031/UN 3723</v>
      </c>
      <c r="C3492" s="92" t="str">
        <v>OIL STEEL PLATE  MKM  6.5"</v>
      </c>
      <c r="D3492" s="132">
        <v>1882</v>
      </c>
      <c r="E3492" s="92">
        <v>12</v>
      </c>
      <c r="F3492" s="92" t="str">
        <v>PCS</v>
      </c>
      <c r="G3492" s="92" t="str">
        <v>OUTWARD</v>
      </c>
      <c r="H3492" s="93" t="str">
        <v>VINAY TRACTOR</v>
      </c>
    </row>
    <row r="3493" spans="1:8" x14ac:dyDescent="0.25">
      <c r="A3493" s="94">
        <v>45785</v>
      </c>
      <c r="B3493" s="95" t="str">
        <v>UN 2954</v>
      </c>
      <c r="C3493" s="80" t="str">
        <v xml:space="preserve">BREAK BOOT OIL BREAK MKM  </v>
      </c>
      <c r="D3493" s="133">
        <v>1882</v>
      </c>
      <c r="E3493" s="80">
        <v>24</v>
      </c>
      <c r="F3493" s="80" t="str">
        <v>PCS</v>
      </c>
      <c r="G3493" s="80" t="str">
        <v>OUTWARD</v>
      </c>
      <c r="H3493" s="96" t="str">
        <v>VINAY TRACTOR</v>
      </c>
    </row>
    <row r="3494" spans="1:8" x14ac:dyDescent="0.25">
      <c r="A3494" s="90">
        <v>45785</v>
      </c>
      <c r="B3494" s="91" t="str">
        <v>UN 2952</v>
      </c>
      <c r="C3494" s="92" t="str">
        <v xml:space="preserve">BREAK BOOT EPDM NST  </v>
      </c>
      <c r="D3494" s="132">
        <v>1882</v>
      </c>
      <c r="E3494" s="92">
        <v>12</v>
      </c>
      <c r="F3494" s="92" t="str">
        <v>PCS</v>
      </c>
      <c r="G3494" s="92" t="str">
        <v>OUTWARD</v>
      </c>
      <c r="H3494" s="93" t="str">
        <v>VINAY TRACTOR</v>
      </c>
    </row>
    <row r="3495" spans="1:8" x14ac:dyDescent="0.25">
      <c r="A3495" s="94">
        <v>45785</v>
      </c>
      <c r="B3495" s="95" t="str">
        <v>UN 2953</v>
      </c>
      <c r="C3495" s="80" t="str">
        <v xml:space="preserve">BREAK BOOT EPDM NST N/M  </v>
      </c>
      <c r="D3495" s="133">
        <v>1882</v>
      </c>
      <c r="E3495" s="80">
        <v>6</v>
      </c>
      <c r="F3495" s="80" t="str">
        <v>PCS</v>
      </c>
      <c r="G3495" s="80" t="str">
        <v>OUTWARD</v>
      </c>
      <c r="H3495" s="96" t="str">
        <v>VINAY TRACTOR</v>
      </c>
    </row>
    <row r="3496" spans="1:8" x14ac:dyDescent="0.25">
      <c r="A3496" s="90">
        <v>45785</v>
      </c>
      <c r="B3496" s="91" t="str">
        <v>UN 1320</v>
      </c>
      <c r="C3496" s="92" t="str">
        <v>WATER PUMP ASSEMBLY NST</v>
      </c>
      <c r="D3496" s="132">
        <v>1882</v>
      </c>
      <c r="E3496" s="92">
        <v>8</v>
      </c>
      <c r="F3496" s="92" t="str">
        <v>PCS</v>
      </c>
      <c r="G3496" s="92" t="str">
        <v>OUTWARD</v>
      </c>
      <c r="H3496" s="93" t="str">
        <v>VINAY TRACTOR</v>
      </c>
    </row>
    <row r="3497" spans="1:8" x14ac:dyDescent="0.25">
      <c r="A3497" s="94">
        <v>45785</v>
      </c>
      <c r="B3497" s="95" t="str">
        <v>UN 1318</v>
      </c>
      <c r="C3497" s="80" t="str">
        <v>RADIATOR FAN (BLACK) MKM</v>
      </c>
      <c r="D3497" s="133">
        <v>1882</v>
      </c>
      <c r="E3497" s="80">
        <v>5</v>
      </c>
      <c r="F3497" s="80" t="str">
        <v>PCS</v>
      </c>
      <c r="G3497" s="80" t="str">
        <v>OUTWARD</v>
      </c>
      <c r="H3497" s="96" t="str">
        <v>VINAY TRACTOR</v>
      </c>
    </row>
    <row r="3498" spans="1:8" x14ac:dyDescent="0.25">
      <c r="A3498" s="90">
        <v>45785</v>
      </c>
      <c r="B3498" s="91" t="str">
        <v>OIL BRAKE DRUM PACKING MKM</v>
      </c>
      <c r="C3498" s="92" t="str">
        <v>OIL BRAKE DRUM PACKING MKM</v>
      </c>
      <c r="D3498" s="132">
        <v>1882</v>
      </c>
      <c r="E3498" s="92">
        <v>10</v>
      </c>
      <c r="F3498" s="92" t="str">
        <v>PCS</v>
      </c>
      <c r="G3498" s="92" t="str">
        <v>OUTWARD</v>
      </c>
      <c r="H3498" s="93" t="str">
        <v>VINAY TRACTOR</v>
      </c>
    </row>
    <row r="3499" spans="1:8" x14ac:dyDescent="0.25">
      <c r="A3499" s="94">
        <v>45789</v>
      </c>
      <c r="B3499" s="95" t="str">
        <v>8641122010ALU</v>
      </c>
      <c r="C3499" s="80" t="str">
        <v xml:space="preserve">RADIATOR SONALIKATRA.730 DI (36MM)    </v>
      </c>
      <c r="D3499" s="133">
        <v>1892</v>
      </c>
      <c r="E3499" s="80">
        <v>3</v>
      </c>
      <c r="F3499" s="80" t="str">
        <v>PCS</v>
      </c>
      <c r="G3499" s="80" t="str">
        <v>OUTWARD</v>
      </c>
      <c r="H3499" s="96" t="str">
        <v>RAKESH AUTOMOBILES</v>
      </c>
    </row>
    <row r="3500" spans="1:8" x14ac:dyDescent="0.25">
      <c r="A3500" s="90">
        <v>45789</v>
      </c>
      <c r="B3500" s="91" t="str">
        <v>UN 2620</v>
      </c>
      <c r="C3500" s="92" t="str">
        <v xml:space="preserve">LOWER LINK END 585  </v>
      </c>
      <c r="D3500" s="132">
        <v>1897</v>
      </c>
      <c r="E3500" s="92">
        <v>30</v>
      </c>
      <c r="F3500" s="92" t="str">
        <v>PCS</v>
      </c>
      <c r="G3500" s="92" t="str">
        <v>OUTWARD</v>
      </c>
      <c r="H3500" s="93" t="str">
        <v>PANDU GARAGE</v>
      </c>
    </row>
    <row r="3501" spans="1:8" x14ac:dyDescent="0.25">
      <c r="A3501" s="94">
        <v>45789</v>
      </c>
      <c r="B3501" s="95" t="str">
        <v>UN 2636</v>
      </c>
      <c r="C3501" s="80" t="str">
        <v xml:space="preserve">CHECK CHAIN ASSY MKM  </v>
      </c>
      <c r="D3501" s="133">
        <v>1897</v>
      </c>
      <c r="E3501" s="80">
        <v>20</v>
      </c>
      <c r="F3501" s="80" t="str">
        <v>PCS</v>
      </c>
      <c r="G3501" s="80" t="str">
        <v>OUTWARD</v>
      </c>
      <c r="H3501" s="96" t="str">
        <v>PANDU GARAGE</v>
      </c>
    </row>
    <row r="3502" spans="1:8" x14ac:dyDescent="0.25">
      <c r="A3502" s="90">
        <v>45789</v>
      </c>
      <c r="B3502" s="91" t="str">
        <v>GK 2495</v>
      </c>
      <c r="C3502" s="92" t="str">
        <v>TROLLEY MALE FEMALE COMMON</v>
      </c>
      <c r="D3502" s="132">
        <v>1897</v>
      </c>
      <c r="E3502" s="92">
        <v>24</v>
      </c>
      <c r="F3502" s="92" t="str">
        <v>PCS</v>
      </c>
      <c r="G3502" s="92" t="str">
        <v>OUTWARD</v>
      </c>
      <c r="H3502" s="93" t="str">
        <v>PANDU GARAGE</v>
      </c>
    </row>
    <row r="3503" spans="1:8" x14ac:dyDescent="0.25">
      <c r="A3503" s="94">
        <v>45789</v>
      </c>
      <c r="B3503" s="95" t="str">
        <v>UN 2829</v>
      </c>
      <c r="C3503" s="80" t="str">
        <v xml:space="preserve">MUDGUARD U BOLT 10" (GOLDEN) INTER  </v>
      </c>
      <c r="D3503" s="133">
        <v>1897</v>
      </c>
      <c r="E3503" s="80">
        <v>20</v>
      </c>
      <c r="F3503" s="80" t="str">
        <v>PCS</v>
      </c>
      <c r="G3503" s="80" t="str">
        <v>OUTWARD</v>
      </c>
      <c r="H3503" s="96" t="str">
        <v>PANDU GARAGE</v>
      </c>
    </row>
    <row r="3504" spans="1:8" x14ac:dyDescent="0.25">
      <c r="A3504" s="90">
        <v>45789</v>
      </c>
      <c r="B3504" s="91" t="str">
        <v>GK 2126</v>
      </c>
      <c r="C3504" s="92" t="str">
        <v>SPANDLE SEAL BIG 3230 50-65-8</v>
      </c>
      <c r="D3504" s="132">
        <v>1897</v>
      </c>
      <c r="E3504" s="92">
        <v>20</v>
      </c>
      <c r="F3504" s="92" t="str">
        <v>PCS</v>
      </c>
      <c r="G3504" s="92" t="str">
        <v>OUTWARD</v>
      </c>
      <c r="H3504" s="93" t="str">
        <v>PANDU GARAGE</v>
      </c>
    </row>
    <row r="3505" spans="1:8" x14ac:dyDescent="0.25">
      <c r="A3505" s="94">
        <v>45789</v>
      </c>
      <c r="B3505" s="95" t="str">
        <v>GK 1816</v>
      </c>
      <c r="C3505" s="80" t="str">
        <v>REAR WHEEL SEAL N/M 70-90-13</v>
      </c>
      <c r="D3505" s="133">
        <v>1897</v>
      </c>
      <c r="E3505" s="80">
        <v>20</v>
      </c>
      <c r="F3505" s="80" t="str">
        <v>PCS</v>
      </c>
      <c r="G3505" s="80" t="str">
        <v>OUTWARD</v>
      </c>
      <c r="H3505" s="96" t="str">
        <v>PANDU GARAGE</v>
      </c>
    </row>
    <row r="3506" spans="1:8" x14ac:dyDescent="0.25">
      <c r="A3506" s="90">
        <v>45786</v>
      </c>
      <c r="B3506" s="91" t="str">
        <v>UN 10326</v>
      </c>
      <c r="C3506" s="92" t="str">
        <v>HYD GEAR PUMP SWARAJ DOUBLE</v>
      </c>
      <c r="D3506" s="132">
        <v>2912</v>
      </c>
      <c r="E3506" s="92">
        <v>20</v>
      </c>
      <c r="F3506" s="92" t="str">
        <v>PCS</v>
      </c>
      <c r="G3506" s="92" t="str">
        <v>INWARD</v>
      </c>
      <c r="H3506" s="93">
        <v>0</v>
      </c>
    </row>
    <row r="3507" spans="1:8" x14ac:dyDescent="0.25">
      <c r="A3507" s="94">
        <v>45786</v>
      </c>
      <c r="B3507" s="95" t="str">
        <v>UN 10325</v>
      </c>
      <c r="C3507" s="80" t="str">
        <v>HYD GEAR PUMP SWARAJ SINGLE</v>
      </c>
      <c r="D3507" s="133">
        <v>2913</v>
      </c>
      <c r="E3507" s="80">
        <v>56</v>
      </c>
      <c r="F3507" s="80" t="str">
        <v>PCS</v>
      </c>
      <c r="G3507" s="80" t="str">
        <v>INWARD</v>
      </c>
      <c r="H3507" s="96">
        <v>0</v>
      </c>
    </row>
    <row r="3508" spans="1:8" x14ac:dyDescent="0.25">
      <c r="A3508" s="90">
        <v>45786</v>
      </c>
      <c r="B3508" s="91" t="str">
        <v>GK 032/UN 3720</v>
      </c>
      <c r="C3508" s="92" t="str">
        <v>OIL STEEL PLATE  SWARAJ 6.5"</v>
      </c>
      <c r="D3508" s="132">
        <v>2914</v>
      </c>
      <c r="E3508" s="92">
        <v>600</v>
      </c>
      <c r="F3508" s="92" t="str">
        <v>PCS</v>
      </c>
      <c r="G3508" s="92" t="str">
        <v>INWARD</v>
      </c>
      <c r="H3508" s="93">
        <v>0</v>
      </c>
    </row>
    <row r="3509" spans="1:8" x14ac:dyDescent="0.25">
      <c r="A3509" s="94">
        <v>45786</v>
      </c>
      <c r="B3509" s="95" t="str">
        <v>UN 10549</v>
      </c>
      <c r="C3509" s="80" t="str">
        <v>HYD CONTROL VALVE SONALIKA/SWARAJ (1 PIN) WITHOUT COLLAR</v>
      </c>
      <c r="D3509" s="133">
        <v>2915</v>
      </c>
      <c r="E3509" s="80">
        <v>50</v>
      </c>
      <c r="F3509" s="80" t="str">
        <v>PCS</v>
      </c>
      <c r="G3509" s="80" t="str">
        <v>INWARD</v>
      </c>
      <c r="H3509" s="96">
        <v>0</v>
      </c>
    </row>
    <row r="3510" spans="1:8" x14ac:dyDescent="0.25">
      <c r="A3510" s="90">
        <v>45786</v>
      </c>
      <c r="B3510" s="91" t="str">
        <v>UN 10548</v>
      </c>
      <c r="C3510" s="92" t="str">
        <v>HYD CONTROL VALVE NEW HOLLAND WITH COLLAR</v>
      </c>
      <c r="D3510" s="132">
        <v>2916</v>
      </c>
      <c r="E3510" s="92">
        <v>20</v>
      </c>
      <c r="F3510" s="92" t="str">
        <v>PCS</v>
      </c>
      <c r="G3510" s="92" t="str">
        <v>INWARD</v>
      </c>
      <c r="H3510" s="93">
        <v>0</v>
      </c>
    </row>
    <row r="3511" spans="1:8" x14ac:dyDescent="0.25">
      <c r="A3511" s="94">
        <v>45786</v>
      </c>
      <c r="B3511" s="95" t="str">
        <v>GK 1075/UN 1427</v>
      </c>
      <c r="C3511" s="80" t="str">
        <v>FRONT STUB AXLE KEY TYPE LH ARJUN</v>
      </c>
      <c r="D3511" s="133">
        <v>2917</v>
      </c>
      <c r="E3511" s="80">
        <v>50</v>
      </c>
      <c r="F3511" s="80" t="str">
        <v>PCS</v>
      </c>
      <c r="G3511" s="80" t="str">
        <v>INWARD</v>
      </c>
      <c r="H3511" s="96">
        <v>0</v>
      </c>
    </row>
    <row r="3512" spans="1:8" x14ac:dyDescent="0.25">
      <c r="A3512" s="90">
        <v>45786</v>
      </c>
      <c r="B3512" s="91" t="str">
        <v>GK 1075 A/UN 1427 A</v>
      </c>
      <c r="C3512" s="92" t="str">
        <v>FRONT STUB AXLE KEY TYPE RH ARJUN</v>
      </c>
      <c r="D3512" s="132">
        <v>2918</v>
      </c>
      <c r="E3512" s="92">
        <v>50</v>
      </c>
      <c r="F3512" s="92" t="str">
        <v>PCS</v>
      </c>
      <c r="G3512" s="92" t="str">
        <v>INWARD</v>
      </c>
      <c r="H3512" s="93">
        <v>0</v>
      </c>
    </row>
    <row r="3513" spans="1:8" x14ac:dyDescent="0.25">
      <c r="A3513" s="94">
        <v>45786</v>
      </c>
      <c r="B3513" s="95" t="str">
        <v>UN 3657</v>
      </c>
      <c r="C3513" s="80" t="str">
        <v xml:space="preserve"> BREAK DISC ACTUATING FARMTRAC</v>
      </c>
      <c r="D3513" s="133">
        <v>2919</v>
      </c>
      <c r="E3513" s="80">
        <v>32</v>
      </c>
      <c r="F3513" s="80" t="str">
        <v>PCS</v>
      </c>
      <c r="G3513" s="80" t="str">
        <v>INWARD</v>
      </c>
      <c r="H3513" s="96">
        <v>0</v>
      </c>
    </row>
    <row r="3514" spans="1:8" x14ac:dyDescent="0.25">
      <c r="A3514" s="90">
        <v>45786</v>
      </c>
      <c r="B3514" s="91" t="str">
        <v>UN 3649</v>
      </c>
      <c r="C3514" s="92" t="str">
        <v xml:space="preserve"> BREAK DISC ACTUATING SONALIKA 7" </v>
      </c>
      <c r="D3514" s="132">
        <v>2920</v>
      </c>
      <c r="E3514" s="92">
        <v>120</v>
      </c>
      <c r="F3514" s="92" t="str">
        <v>PCS</v>
      </c>
      <c r="G3514" s="92" t="str">
        <v>INWARD</v>
      </c>
      <c r="H3514" s="93">
        <v>0</v>
      </c>
    </row>
    <row r="3515" spans="1:8" x14ac:dyDescent="0.25">
      <c r="A3515" s="94">
        <v>45786</v>
      </c>
      <c r="B3515" s="95" t="str">
        <v>UN 3655</v>
      </c>
      <c r="C3515" s="80" t="str">
        <v xml:space="preserve"> BREAK DISC ACTUATING YUVO</v>
      </c>
      <c r="D3515" s="133">
        <v>2921</v>
      </c>
      <c r="E3515" s="80">
        <v>40</v>
      </c>
      <c r="F3515" s="80" t="str">
        <v>PCS</v>
      </c>
      <c r="G3515" s="80" t="str">
        <v>INWARD</v>
      </c>
      <c r="H3515" s="96">
        <v>0</v>
      </c>
    </row>
    <row r="3516" spans="1:8" x14ac:dyDescent="0.25">
      <c r="A3516" s="90">
        <v>45786</v>
      </c>
      <c r="B3516" s="91">
        <v>4340443100</v>
      </c>
      <c r="C3516" s="92" t="str">
        <v>P.P TAWA J.D MAIN</v>
      </c>
      <c r="D3516" s="132">
        <v>2923</v>
      </c>
      <c r="E3516" s="92">
        <v>20</v>
      </c>
      <c r="F3516" s="92" t="str">
        <v>PCS</v>
      </c>
      <c r="G3516" s="92" t="str">
        <v>INWARD</v>
      </c>
      <c r="H3516" s="93">
        <v>0</v>
      </c>
    </row>
    <row r="3517" spans="1:8" x14ac:dyDescent="0.25">
      <c r="A3517" s="94">
        <v>45786</v>
      </c>
      <c r="B3517" s="95">
        <v>4340454100</v>
      </c>
      <c r="C3517" s="80" t="str">
        <v>P.P TAWA NH MAIN</v>
      </c>
      <c r="D3517" s="133">
        <v>2924</v>
      </c>
      <c r="E3517" s="80">
        <v>20</v>
      </c>
      <c r="F3517" s="80" t="str">
        <v>PCS</v>
      </c>
      <c r="G3517" s="80" t="str">
        <v>INWARD</v>
      </c>
      <c r="H3517" s="96">
        <v>0</v>
      </c>
    </row>
    <row r="3518" spans="1:8" x14ac:dyDescent="0.25">
      <c r="A3518" s="90">
        <v>45786</v>
      </c>
      <c r="B3518" s="91">
        <v>1280354100</v>
      </c>
      <c r="C3518" s="92" t="str">
        <v>PRESSURE PLATE ASSY SW D/F</v>
      </c>
      <c r="D3518" s="132">
        <v>2925</v>
      </c>
      <c r="E3518" s="92">
        <v>4</v>
      </c>
      <c r="F3518" s="92" t="str">
        <v>PCS</v>
      </c>
      <c r="G3518" s="92" t="str">
        <v>INWARD</v>
      </c>
      <c r="H3518" s="93">
        <v>0</v>
      </c>
    </row>
    <row r="3519" spans="1:8" x14ac:dyDescent="0.25">
      <c r="A3519" s="94">
        <v>45786</v>
      </c>
      <c r="B3519" s="95">
        <v>1280819100</v>
      </c>
      <c r="C3519" s="80" t="str">
        <v>P.P ASSY ACE CRANE D/F</v>
      </c>
      <c r="D3519" s="133">
        <v>2926</v>
      </c>
      <c r="E3519" s="80">
        <v>3</v>
      </c>
      <c r="F3519" s="80" t="str">
        <v>PCS</v>
      </c>
      <c r="G3519" s="80" t="str">
        <v>INWARD</v>
      </c>
      <c r="H3519" s="96">
        <v>0</v>
      </c>
    </row>
    <row r="3520" spans="1:8" x14ac:dyDescent="0.25">
      <c r="A3520" s="90">
        <v>45786</v>
      </c>
      <c r="B3520" s="91">
        <v>1280355100</v>
      </c>
      <c r="C3520" s="92" t="str">
        <v>P.P ASSY ESCORTS D/F</v>
      </c>
      <c r="D3520" s="132">
        <v>2927</v>
      </c>
      <c r="E3520" s="92">
        <v>2</v>
      </c>
      <c r="F3520" s="92" t="str">
        <v>PCS</v>
      </c>
      <c r="G3520" s="92" t="str">
        <v>INWARD</v>
      </c>
      <c r="H3520" s="93">
        <v>0</v>
      </c>
    </row>
    <row r="3521" spans="1:8" x14ac:dyDescent="0.25">
      <c r="A3521" s="94">
        <v>45786</v>
      </c>
      <c r="B3521" s="95">
        <v>4330352100</v>
      </c>
      <c r="C3521" s="80" t="str">
        <v>CLUTCH KIT SONALIKA / SW P.TO</v>
      </c>
      <c r="D3521" s="133">
        <v>2928</v>
      </c>
      <c r="E3521" s="80">
        <v>30</v>
      </c>
      <c r="F3521" s="80" t="str">
        <v>PCS</v>
      </c>
      <c r="G3521" s="80" t="str">
        <v>INWARD</v>
      </c>
      <c r="H3521" s="96">
        <v>0</v>
      </c>
    </row>
    <row r="3522" spans="1:8" x14ac:dyDescent="0.25">
      <c r="A3522" s="90">
        <v>45786</v>
      </c>
      <c r="B3522" s="91">
        <v>4340459100</v>
      </c>
      <c r="C3522" s="92" t="str">
        <v>DIAPHRAGM SPRING</v>
      </c>
      <c r="D3522" s="132">
        <v>2929</v>
      </c>
      <c r="E3522" s="92">
        <v>50</v>
      </c>
      <c r="F3522" s="92" t="str">
        <v>PCS</v>
      </c>
      <c r="G3522" s="92" t="str">
        <v>INWARD</v>
      </c>
      <c r="H3522" s="93">
        <v>0</v>
      </c>
    </row>
    <row r="3523" spans="1:8" x14ac:dyDescent="0.25">
      <c r="A3523" s="94">
        <v>45786</v>
      </c>
      <c r="B3523" s="95">
        <v>4340441100</v>
      </c>
      <c r="C3523" s="80" t="str">
        <v>CL LEVER KIT ITL / HMT D/C PTO</v>
      </c>
      <c r="D3523" s="133">
        <v>2930</v>
      </c>
      <c r="E3523" s="80">
        <v>20</v>
      </c>
      <c r="F3523" s="80" t="str">
        <v>PCS</v>
      </c>
      <c r="G3523" s="80" t="str">
        <v>INWARD</v>
      </c>
      <c r="H3523" s="96">
        <v>0</v>
      </c>
    </row>
    <row r="3524" spans="1:8" x14ac:dyDescent="0.25">
      <c r="A3524" s="90">
        <v>45786</v>
      </c>
      <c r="B3524" s="91">
        <v>4340427100</v>
      </c>
      <c r="C3524" s="92" t="str">
        <v>CL. LEVER KIT HMT (60 HP) DCA PIN TY</v>
      </c>
      <c r="D3524" s="132">
        <v>2931</v>
      </c>
      <c r="E3524" s="92">
        <v>100</v>
      </c>
      <c r="F3524" s="92" t="str">
        <v>PCS</v>
      </c>
      <c r="G3524" s="92" t="str">
        <v>INWARD</v>
      </c>
      <c r="H3524" s="93">
        <v>0</v>
      </c>
    </row>
    <row r="3525" spans="1:8" x14ac:dyDescent="0.25">
      <c r="A3525" s="94">
        <v>45786</v>
      </c>
      <c r="B3525" s="95">
        <v>2280191100</v>
      </c>
      <c r="C3525" s="80" t="str">
        <v>DC ASSY SK 58 HP 12HOL WITH PTO 12 T</v>
      </c>
      <c r="D3525" s="133">
        <v>2932</v>
      </c>
      <c r="E3525" s="80">
        <v>4</v>
      </c>
      <c r="F3525" s="80" t="str">
        <v>PCS</v>
      </c>
      <c r="G3525" s="80" t="str">
        <v>INWARD</v>
      </c>
      <c r="H3525" s="96">
        <v>0</v>
      </c>
    </row>
    <row r="3526" spans="1:8" x14ac:dyDescent="0.25">
      <c r="A3526" s="90">
        <v>45786</v>
      </c>
      <c r="B3526" s="91" t="str">
        <v>UN 10280</v>
      </c>
      <c r="C3526" s="92" t="str">
        <v>CRANK SHAFT ARJUN 605</v>
      </c>
      <c r="D3526" s="132">
        <v>2933</v>
      </c>
      <c r="E3526" s="92">
        <v>10</v>
      </c>
      <c r="F3526" s="92" t="str">
        <v>PCS</v>
      </c>
      <c r="G3526" s="92" t="str">
        <v>INWARD</v>
      </c>
      <c r="H3526" s="93">
        <v>0</v>
      </c>
    </row>
    <row r="3527" spans="1:8" x14ac:dyDescent="0.25">
      <c r="A3527" s="94">
        <v>45786</v>
      </c>
      <c r="B3527" s="95" t="str">
        <v>UN 1479</v>
      </c>
      <c r="C3527" s="80" t="str">
        <v>DIESEL TANK CAP (SMALL) BHOOMIPUTRA</v>
      </c>
      <c r="D3527" s="133">
        <v>2934</v>
      </c>
      <c r="E3527" s="80">
        <v>100</v>
      </c>
      <c r="F3527" s="80" t="str">
        <v>PCS</v>
      </c>
      <c r="G3527" s="80" t="str">
        <v>INWARD</v>
      </c>
      <c r="H3527" s="96">
        <v>0</v>
      </c>
    </row>
    <row r="3528" spans="1:8" x14ac:dyDescent="0.25">
      <c r="A3528" s="90">
        <v>45787</v>
      </c>
      <c r="B3528" s="91" t="str">
        <v>GK 003 A/UN 3695 A</v>
      </c>
      <c r="C3528" s="92" t="str">
        <v xml:space="preserve"> OIL BREAK PLATE (N/M) 6.5" 18 TEETH</v>
      </c>
      <c r="D3528" s="132">
        <v>2935</v>
      </c>
      <c r="E3528" s="92">
        <v>20</v>
      </c>
      <c r="F3528" s="92" t="str">
        <v>PCS</v>
      </c>
      <c r="G3528" s="92" t="str">
        <v>INWARD</v>
      </c>
      <c r="H3528" s="93">
        <v>0</v>
      </c>
    </row>
    <row r="3529" spans="1:8" x14ac:dyDescent="0.25">
      <c r="A3529" s="94">
        <v>45789</v>
      </c>
      <c r="B3529" s="95" t="str">
        <v>R983032289</v>
      </c>
      <c r="C3529" s="80" t="str">
        <v>HYD PUMP EICHER 368/485 AIRCOOL 12CC</v>
      </c>
      <c r="D3529" s="133" t="str">
        <v>1894, 1895, 1898</v>
      </c>
      <c r="E3529" s="80">
        <v>8</v>
      </c>
      <c r="F3529" s="80" t="str">
        <v>PCS</v>
      </c>
      <c r="G3529" s="80" t="str">
        <v>OUTWARD</v>
      </c>
      <c r="H3529" s="96" t="str">
        <v>SHOP</v>
      </c>
    </row>
    <row r="3530" spans="1:8" x14ac:dyDescent="0.25">
      <c r="A3530" s="90">
        <v>45789</v>
      </c>
      <c r="B3530" s="91" t="str">
        <v>R983032352</v>
      </c>
      <c r="C3530" s="92" t="str">
        <v>HYD PUMP FT45/55 12CC</v>
      </c>
      <c r="D3530" s="132" t="str">
        <v>1894, 1895, 1898</v>
      </c>
      <c r="E3530" s="92">
        <v>4</v>
      </c>
      <c r="F3530" s="92" t="str">
        <v>PCS</v>
      </c>
      <c r="G3530" s="92" t="str">
        <v>OUTWARD</v>
      </c>
      <c r="H3530" s="93" t="str">
        <v>SHOP</v>
      </c>
    </row>
    <row r="3531" spans="1:8" x14ac:dyDescent="0.25">
      <c r="A3531" s="94">
        <v>45789</v>
      </c>
      <c r="B3531" s="95" t="str">
        <v>R983067915</v>
      </c>
      <c r="C3531" s="80" t="str">
        <v>HYD. PUMP SONALIKA RX 16CC</v>
      </c>
      <c r="D3531" s="133" t="str">
        <v>1894, 1895, 1898</v>
      </c>
      <c r="E3531" s="80">
        <v>8</v>
      </c>
      <c r="F3531" s="80" t="str">
        <v>PCS</v>
      </c>
      <c r="G3531" s="80" t="str">
        <v>OUTWARD</v>
      </c>
      <c r="H3531" s="96" t="str">
        <v>SHOP</v>
      </c>
    </row>
    <row r="3532" spans="1:8" x14ac:dyDescent="0.25">
      <c r="A3532" s="90">
        <v>45789</v>
      </c>
      <c r="B3532" s="91" t="str">
        <v>R983067922</v>
      </c>
      <c r="C3532" s="92" t="str">
        <v>HYD.PUMP SWARAJ PTL14CC (POWER STG)</v>
      </c>
      <c r="D3532" s="132" t="str">
        <v>1894, 1895, 1898</v>
      </c>
      <c r="E3532" s="92">
        <v>4</v>
      </c>
      <c r="F3532" s="92" t="str">
        <v>PCS</v>
      </c>
      <c r="G3532" s="92" t="str">
        <v>OUTWARD</v>
      </c>
      <c r="H3532" s="93" t="str">
        <v>SHOP</v>
      </c>
    </row>
    <row r="3533" spans="1:8" x14ac:dyDescent="0.25">
      <c r="A3533" s="94">
        <v>45789</v>
      </c>
      <c r="B3533" s="95" t="str">
        <v>UN 2576</v>
      </c>
      <c r="C3533" s="80" t="str">
        <v xml:space="preserve">TOP LINK ZULLA INTER DI  </v>
      </c>
      <c r="D3533" s="133" t="str">
        <v>1894, 1895, 1898</v>
      </c>
      <c r="E3533" s="80">
        <v>2</v>
      </c>
      <c r="F3533" s="80" t="str">
        <v>PCS</v>
      </c>
      <c r="G3533" s="80" t="str">
        <v>OUTWARD</v>
      </c>
      <c r="H3533" s="96" t="str">
        <v>SHOP</v>
      </c>
    </row>
    <row r="3534" spans="1:8" x14ac:dyDescent="0.25">
      <c r="A3534" s="90">
        <v>45789</v>
      </c>
      <c r="B3534" s="91" t="str">
        <v>GK 752/UN 1567</v>
      </c>
      <c r="C3534" s="92" t="str">
        <v>STG SHAFT INTER DI RANE TYPE (BRG. SIZE INT 53) 692 MM</v>
      </c>
      <c r="D3534" s="132" t="str">
        <v>1894, 1895, 1898</v>
      </c>
      <c r="E3534" s="92">
        <v>2</v>
      </c>
      <c r="F3534" s="92" t="str">
        <v>PCS</v>
      </c>
      <c r="G3534" s="92" t="str">
        <v>OUTWARD</v>
      </c>
      <c r="H3534" s="93" t="str">
        <v>SHOP</v>
      </c>
    </row>
    <row r="3535" spans="1:8" x14ac:dyDescent="0.25">
      <c r="A3535" s="94">
        <v>45789</v>
      </c>
      <c r="B3535" s="95" t="str">
        <v>GK 815</v>
      </c>
      <c r="C3535" s="80" t="str">
        <v>STG SHAFT HMT 2511/3511 BALL TYPE (31305 BRG. SIZE) 705 MM</v>
      </c>
      <c r="D3535" s="133" t="str">
        <v>1894, 1895, 1898</v>
      </c>
      <c r="E3535" s="80">
        <v>2</v>
      </c>
      <c r="F3535" s="80" t="str">
        <v>PCS</v>
      </c>
      <c r="G3535" s="80" t="str">
        <v>OUTWARD</v>
      </c>
      <c r="H3535" s="96" t="str">
        <v>SHOP</v>
      </c>
    </row>
    <row r="3536" spans="1:8" x14ac:dyDescent="0.25">
      <c r="A3536" s="90">
        <v>45789</v>
      </c>
      <c r="B3536" s="91" t="str">
        <v>UN 1320</v>
      </c>
      <c r="C3536" s="92" t="str">
        <v>WATER PUMP ASSEMBLY NST</v>
      </c>
      <c r="D3536" s="132" t="str">
        <v>1894, 1895, 1898</v>
      </c>
      <c r="E3536" s="92">
        <v>2</v>
      </c>
      <c r="F3536" s="92" t="str">
        <v>PCS</v>
      </c>
      <c r="G3536" s="92" t="str">
        <v>OUTWARD</v>
      </c>
      <c r="H3536" s="93" t="str">
        <v>SHOP</v>
      </c>
    </row>
    <row r="3537" spans="1:8" x14ac:dyDescent="0.25">
      <c r="A3537" s="94">
        <v>45789</v>
      </c>
      <c r="B3537" s="95" t="str">
        <v>UN 1275</v>
      </c>
      <c r="C3537" s="80" t="str">
        <v>CRANK PULLEY CAST IRON 3CYL INTER DI</v>
      </c>
      <c r="D3537" s="133" t="str">
        <v>1894, 1895, 1898</v>
      </c>
      <c r="E3537" s="80">
        <v>4</v>
      </c>
      <c r="F3537" s="80" t="str">
        <v>PCS</v>
      </c>
      <c r="G3537" s="80" t="str">
        <v>OUTWARD</v>
      </c>
      <c r="H3537" s="96" t="str">
        <v>SHOP</v>
      </c>
    </row>
    <row r="3538" spans="1:8" x14ac:dyDescent="0.25">
      <c r="A3538" s="90">
        <v>45789</v>
      </c>
      <c r="B3538" s="91" t="str">
        <v>UN 1279</v>
      </c>
      <c r="C3538" s="92" t="str">
        <v>CRANK PULLEY SHEET METAL ARJUN</v>
      </c>
      <c r="D3538" s="132" t="str">
        <v>1894, 1895, 1898</v>
      </c>
      <c r="E3538" s="92">
        <v>5</v>
      </c>
      <c r="F3538" s="92" t="str">
        <v>PCS</v>
      </c>
      <c r="G3538" s="92" t="str">
        <v>OUTWARD</v>
      </c>
      <c r="H3538" s="93" t="str">
        <v>SHOP</v>
      </c>
    </row>
    <row r="3539" spans="1:8" x14ac:dyDescent="0.25">
      <c r="A3539" s="94">
        <v>45789</v>
      </c>
      <c r="B3539" s="95" t="str">
        <v>UN 2867</v>
      </c>
      <c r="C3539" s="80" t="str">
        <v xml:space="preserve">FOOT ACCILATOR SPRING MKM 36 </v>
      </c>
      <c r="D3539" s="133" t="str">
        <v>1894, 1895, 1898</v>
      </c>
      <c r="E3539" s="80">
        <v>60</v>
      </c>
      <c r="F3539" s="80" t="str">
        <v>PCS</v>
      </c>
      <c r="G3539" s="80" t="str">
        <v>OUTWARD</v>
      </c>
      <c r="H3539" s="96" t="str">
        <v>SHOP</v>
      </c>
    </row>
    <row r="3540" spans="1:8" x14ac:dyDescent="0.25">
      <c r="A3540" s="90">
        <v>45789</v>
      </c>
      <c r="B3540" s="91">
        <v>1280819100</v>
      </c>
      <c r="C3540" s="92" t="str">
        <v>P.P ASSY ACE CRANE D/F</v>
      </c>
      <c r="D3540" s="132" t="str">
        <v>1894, 1895, 1898</v>
      </c>
      <c r="E3540" s="92">
        <v>1</v>
      </c>
      <c r="F3540" s="92" t="str">
        <v>SET</v>
      </c>
      <c r="G3540" s="92" t="str">
        <v>OUTWARD</v>
      </c>
      <c r="H3540" s="93" t="str">
        <v>SHOP</v>
      </c>
    </row>
    <row r="3541" spans="1:8" x14ac:dyDescent="0.25">
      <c r="A3541" s="94">
        <v>45789</v>
      </c>
      <c r="B3541" s="95" t="str">
        <v>UN 2961</v>
      </c>
      <c r="C3541" s="80" t="str">
        <v xml:space="preserve">GEAR BOOT INTER  </v>
      </c>
      <c r="D3541" s="133" t="str">
        <v>1894, 1895, 1898</v>
      </c>
      <c r="E3541" s="80">
        <v>10</v>
      </c>
      <c r="F3541" s="80" t="str">
        <v>PCS</v>
      </c>
      <c r="G3541" s="80" t="str">
        <v>OUTWARD</v>
      </c>
      <c r="H3541" s="96" t="str">
        <v>SHOP</v>
      </c>
    </row>
    <row r="3542" spans="1:8" x14ac:dyDescent="0.25">
      <c r="A3542" s="90">
        <v>45789</v>
      </c>
      <c r="B3542" s="91" t="str">
        <v>UN 2943</v>
      </c>
      <c r="C3542" s="92" t="str">
        <v xml:space="preserve">BONNET BEEDING EPDM INTER DI  </v>
      </c>
      <c r="D3542" s="132" t="str">
        <v>1894, 1895, 1898</v>
      </c>
      <c r="E3542" s="92">
        <v>20</v>
      </c>
      <c r="F3542" s="92" t="str">
        <v>PCS</v>
      </c>
      <c r="G3542" s="92" t="str">
        <v>OUTWARD</v>
      </c>
      <c r="H3542" s="93" t="str">
        <v>SHOP</v>
      </c>
    </row>
    <row r="3543" spans="1:8" x14ac:dyDescent="0.25">
      <c r="A3543" s="94">
        <v>45789</v>
      </c>
      <c r="B3543" s="95" t="str">
        <v>UN 1682</v>
      </c>
      <c r="C3543" s="80" t="str">
        <v>LATCH HOOD SET COMPLETE 585 DI</v>
      </c>
      <c r="D3543" s="133" t="str">
        <v>1894, 1895, 1898</v>
      </c>
      <c r="E3543" s="80">
        <v>9</v>
      </c>
      <c r="F3543" s="80" t="str">
        <v>SET</v>
      </c>
      <c r="G3543" s="80" t="str">
        <v>OUTWARD</v>
      </c>
      <c r="H3543" s="96" t="str">
        <v>SHOP</v>
      </c>
    </row>
    <row r="3544" spans="1:8" x14ac:dyDescent="0.25">
      <c r="A3544" s="90">
        <v>45789</v>
      </c>
      <c r="B3544" s="91" t="str">
        <v>UN 1683</v>
      </c>
      <c r="C3544" s="92" t="str">
        <v>LATCH HOOD SET COMPLETE NST</v>
      </c>
      <c r="D3544" s="132" t="str">
        <v>1894, 1895, 1898</v>
      </c>
      <c r="E3544" s="92">
        <v>10</v>
      </c>
      <c r="F3544" s="92" t="str">
        <v>SET</v>
      </c>
      <c r="G3544" s="92" t="str">
        <v>OUTWARD</v>
      </c>
      <c r="H3544" s="93" t="str">
        <v>SHOP</v>
      </c>
    </row>
    <row r="3545" spans="1:8" x14ac:dyDescent="0.25">
      <c r="A3545" s="94">
        <v>45789</v>
      </c>
      <c r="B3545" s="95" t="str">
        <v>UN 1681</v>
      </c>
      <c r="C3545" s="80" t="str">
        <v>LATCH HOOD SET COMPLETE INTER DI</v>
      </c>
      <c r="D3545" s="133" t="str">
        <v>1894, 1895, 1898</v>
      </c>
      <c r="E3545" s="80">
        <v>10</v>
      </c>
      <c r="F3545" s="80" t="str">
        <v>SET</v>
      </c>
      <c r="G3545" s="80" t="str">
        <v>OUTWARD</v>
      </c>
      <c r="H3545" s="96" t="str">
        <v>SHOP</v>
      </c>
    </row>
    <row r="3546" spans="1:8" x14ac:dyDescent="0.25">
      <c r="A3546" s="90">
        <v>45789</v>
      </c>
      <c r="B3546" s="91">
        <v>4340460100</v>
      </c>
      <c r="C3546" s="92" t="str">
        <v>P.P TAWA ARJUN MAIN D/CLUTCH</v>
      </c>
      <c r="D3546" s="132" t="str">
        <v>1894, 1895, 1898</v>
      </c>
      <c r="E3546" s="92">
        <v>4</v>
      </c>
      <c r="F3546" s="92" t="str">
        <v>PCS</v>
      </c>
      <c r="G3546" s="92" t="str">
        <v>OUTWARD</v>
      </c>
      <c r="H3546" s="93" t="str">
        <v>SHOP</v>
      </c>
    </row>
    <row r="3547" spans="1:8" x14ac:dyDescent="0.25">
      <c r="A3547" s="94">
        <v>45789</v>
      </c>
      <c r="B3547" s="95" t="str">
        <v>UN 2636</v>
      </c>
      <c r="C3547" s="80" t="str">
        <v xml:space="preserve">CHECK CHAIN ASSY MKM  </v>
      </c>
      <c r="D3547" s="133" t="str">
        <v>1894, 1895, 1898</v>
      </c>
      <c r="E3547" s="80">
        <v>30</v>
      </c>
      <c r="F3547" s="80" t="str">
        <v>PCS</v>
      </c>
      <c r="G3547" s="80" t="str">
        <v>OUTWARD</v>
      </c>
      <c r="H3547" s="96" t="str">
        <v>SHOP</v>
      </c>
    </row>
    <row r="3548" spans="1:8" x14ac:dyDescent="0.25">
      <c r="A3548" s="90">
        <v>45789</v>
      </c>
      <c r="B3548" s="91" t="str">
        <v>GK 260</v>
      </c>
      <c r="C3548" s="92" t="str">
        <v>BRAKE DISC MAHINDRA  (Set of 4 Pcs.)</v>
      </c>
      <c r="D3548" s="132" t="str">
        <v>1894, 1895, 1898</v>
      </c>
      <c r="E3548" s="92">
        <v>10</v>
      </c>
      <c r="F3548" s="92" t="str">
        <v>SET</v>
      </c>
      <c r="G3548" s="92" t="str">
        <v>OUTWARD</v>
      </c>
      <c r="H3548" s="93" t="str">
        <v>SHOP</v>
      </c>
    </row>
    <row r="3549" spans="1:8" x14ac:dyDescent="0.25">
      <c r="A3549" s="94">
        <v>45789</v>
      </c>
      <c r="B3549" s="95" t="str">
        <v>GK 265</v>
      </c>
      <c r="C3549" s="80" t="str">
        <v>BRAKE DISC SONALIKA 20 HOLE  (Set of 4 Pcs.)</v>
      </c>
      <c r="D3549" s="133" t="str">
        <v>1894, 1895, 1898</v>
      </c>
      <c r="E3549" s="80">
        <v>10</v>
      </c>
      <c r="F3549" s="80" t="str">
        <v>SET</v>
      </c>
      <c r="G3549" s="80" t="str">
        <v>OUTWARD</v>
      </c>
      <c r="H3549" s="96" t="str">
        <v>SHOP</v>
      </c>
    </row>
    <row r="3550" spans="1:8" x14ac:dyDescent="0.25">
      <c r="A3550" s="90">
        <v>45789</v>
      </c>
      <c r="B3550" s="91" t="str">
        <v>UN 3591</v>
      </c>
      <c r="C3550" s="92" t="str">
        <v xml:space="preserve">8000667B12 PIPE FUEL TANK TO FEED PUMP (3 CYL.) NST  </v>
      </c>
      <c r="D3550" s="132" t="str">
        <v>1894, 1895, 1898</v>
      </c>
      <c r="E3550" s="92">
        <v>10</v>
      </c>
      <c r="F3550" s="92" t="str">
        <v>PCS</v>
      </c>
      <c r="G3550" s="92" t="str">
        <v>OUTWARD</v>
      </c>
      <c r="H3550" s="93" t="str">
        <v>SHOP</v>
      </c>
    </row>
    <row r="3551" spans="1:8" x14ac:dyDescent="0.25">
      <c r="A3551" s="94">
        <v>45789</v>
      </c>
      <c r="B3551" s="95" t="str">
        <v>UN 3590</v>
      </c>
      <c r="C3551" s="80" t="str">
        <v xml:space="preserve">8000666B12 PIPE FUEL TANK TO FEED PUMP (4 CYL.) NST  </v>
      </c>
      <c r="D3551" s="133" t="str">
        <v>1894, 1895, 1898</v>
      </c>
      <c r="E3551" s="80">
        <v>10</v>
      </c>
      <c r="F3551" s="80" t="str">
        <v>PCS</v>
      </c>
      <c r="G3551" s="80" t="str">
        <v>OUTWARD</v>
      </c>
      <c r="H3551" s="96" t="str">
        <v>SHOP</v>
      </c>
    </row>
    <row r="3552" spans="1:8" x14ac:dyDescent="0.25">
      <c r="A3552" s="90">
        <v>45789</v>
      </c>
      <c r="B3552" s="91" t="str">
        <v>UN 2595</v>
      </c>
      <c r="C3552" s="92" t="str">
        <v xml:space="preserve">KNUCKLE PIN 585  </v>
      </c>
      <c r="D3552" s="132" t="str">
        <v>1894, 1895, 1898</v>
      </c>
      <c r="E3552" s="92">
        <v>48</v>
      </c>
      <c r="F3552" s="92" t="str">
        <v>PCS</v>
      </c>
      <c r="G3552" s="92" t="str">
        <v>OUTWARD</v>
      </c>
      <c r="H3552" s="93" t="str">
        <v>SHOP</v>
      </c>
    </row>
    <row r="3553" spans="1:8" x14ac:dyDescent="0.25">
      <c r="A3553" s="94">
        <v>45789</v>
      </c>
      <c r="B3553" s="95" t="str">
        <v>UN 2889</v>
      </c>
      <c r="C3553" s="80" t="str">
        <v xml:space="preserve">TOPLINK HANGER LOCK INTER  </v>
      </c>
      <c r="D3553" s="133" t="str">
        <v>1894, 1895, 1898</v>
      </c>
      <c r="E3553" s="80">
        <v>10</v>
      </c>
      <c r="F3553" s="80" t="str">
        <v>PCS</v>
      </c>
      <c r="G3553" s="80" t="str">
        <v>OUTWARD</v>
      </c>
      <c r="H3553" s="96" t="str">
        <v>SHOP</v>
      </c>
    </row>
    <row r="3554" spans="1:8" x14ac:dyDescent="0.25">
      <c r="A3554" s="90">
        <v>45789</v>
      </c>
      <c r="B3554" s="91" t="str">
        <v>UN 2637 A</v>
      </c>
      <c r="C3554" s="92" t="str">
        <v xml:space="preserve">CHECK CHAIN ASSY YUVO  </v>
      </c>
      <c r="D3554" s="132" t="str">
        <v>1894, 1895, 1898</v>
      </c>
      <c r="E3554" s="92">
        <v>10</v>
      </c>
      <c r="F3554" s="92" t="str">
        <v>PCS</v>
      </c>
      <c r="G3554" s="92" t="str">
        <v>OUTWARD</v>
      </c>
      <c r="H3554" s="93" t="str">
        <v>SHOP</v>
      </c>
    </row>
    <row r="3555" spans="1:8" x14ac:dyDescent="0.25">
      <c r="A3555" s="94">
        <v>45789</v>
      </c>
      <c r="B3555" s="95" t="str">
        <v>UN 1135</v>
      </c>
      <c r="C3555" s="80" t="str">
        <v>SILENCER INTER DI</v>
      </c>
      <c r="D3555" s="133" t="str">
        <v>1894, 1895, 1898</v>
      </c>
      <c r="E3555" s="80">
        <v>4</v>
      </c>
      <c r="F3555" s="80" t="str">
        <v>PCS</v>
      </c>
      <c r="G3555" s="80" t="str">
        <v>OUTWARD</v>
      </c>
      <c r="H3555" s="96" t="str">
        <v>SHOP</v>
      </c>
    </row>
    <row r="3556" spans="1:8" x14ac:dyDescent="0.25">
      <c r="A3556" s="90">
        <v>45789</v>
      </c>
      <c r="B3556" s="91" t="str">
        <v>R983067914</v>
      </c>
      <c r="C3556" s="92" t="str">
        <v>HYD PUMP FARMTRAC 16.5 CC</v>
      </c>
      <c r="D3556" s="132" t="str">
        <v>1894, 1895, 1898</v>
      </c>
      <c r="E3556" s="92">
        <v>8</v>
      </c>
      <c r="F3556" s="92" t="str">
        <v>PCS</v>
      </c>
      <c r="G3556" s="92" t="str">
        <v>OUTWARD</v>
      </c>
      <c r="H3556" s="93" t="str">
        <v>SHOP</v>
      </c>
    </row>
    <row r="3557" spans="1:8" x14ac:dyDescent="0.25">
      <c r="A3557" s="94">
        <v>45789</v>
      </c>
      <c r="B3557" s="95" t="str">
        <v>UN 1361</v>
      </c>
      <c r="C3557" s="80" t="str">
        <v>DIESEL TANK TEA (WITH FILTER) NST</v>
      </c>
      <c r="D3557" s="133" t="str">
        <v>1894, 1895, 1898</v>
      </c>
      <c r="E3557" s="80">
        <v>40</v>
      </c>
      <c r="F3557" s="80" t="str">
        <v>PCS</v>
      </c>
      <c r="G3557" s="80" t="str">
        <v>OUTWARD</v>
      </c>
      <c r="H3557" s="96" t="str">
        <v>SHOP</v>
      </c>
    </row>
    <row r="3558" spans="1:8" x14ac:dyDescent="0.25">
      <c r="A3558" s="90">
        <v>45789</v>
      </c>
      <c r="B3558" s="91" t="str">
        <v>GK 906/UN 1412</v>
      </c>
      <c r="C3558" s="92" t="str">
        <v>FRONT WHEEL HUB 6 HOLE ARJUN</v>
      </c>
      <c r="D3558" s="132" t="str">
        <v>1894, 1895, 1898</v>
      </c>
      <c r="E3558" s="92">
        <v>2</v>
      </c>
      <c r="F3558" s="92" t="str">
        <v>PCS</v>
      </c>
      <c r="G3558" s="92" t="str">
        <v>OUTWARD</v>
      </c>
      <c r="H3558" s="93" t="str">
        <v>SHOP</v>
      </c>
    </row>
    <row r="3559" spans="1:8" x14ac:dyDescent="0.25">
      <c r="A3559" s="94">
        <v>45789</v>
      </c>
      <c r="B3559" s="95" t="str">
        <v>UN 1816</v>
      </c>
      <c r="C3559" s="80" t="str">
        <v>GEAR FORK 4TH SPEED BHOOMIPUTRA</v>
      </c>
      <c r="D3559" s="133" t="str">
        <v>1894, 1895, 1898</v>
      </c>
      <c r="E3559" s="80">
        <v>4</v>
      </c>
      <c r="F3559" s="80" t="str">
        <v>PCS</v>
      </c>
      <c r="G3559" s="80" t="str">
        <v>OUTWARD</v>
      </c>
      <c r="H3559" s="96" t="str">
        <v>SHOP</v>
      </c>
    </row>
    <row r="3560" spans="1:8" x14ac:dyDescent="0.25">
      <c r="A3560" s="90">
        <v>45789</v>
      </c>
      <c r="B3560" s="91" t="str">
        <v>UN 2381</v>
      </c>
      <c r="C3560" s="92" t="str">
        <v xml:space="preserve">HYDRAULIC PRESSURE PIPE (4 CYL.) INTER DI  </v>
      </c>
      <c r="D3560" s="132" t="str">
        <v>1894, 1895, 1898</v>
      </c>
      <c r="E3560" s="92">
        <v>6</v>
      </c>
      <c r="F3560" s="92" t="str">
        <v>PCS</v>
      </c>
      <c r="G3560" s="92" t="str">
        <v>OUTWARD</v>
      </c>
      <c r="H3560" s="93" t="str">
        <v>SHOP</v>
      </c>
    </row>
    <row r="3561" spans="1:8" x14ac:dyDescent="0.25">
      <c r="A3561" s="94">
        <v>45789</v>
      </c>
      <c r="B3561" s="95" t="str">
        <v>UN 2380</v>
      </c>
      <c r="C3561" s="80" t="str">
        <v xml:space="preserve">HYDRAULIC PRESSURE PIPE (3 CYL.) INTER DI  </v>
      </c>
      <c r="D3561" s="133" t="str">
        <v>1894, 1895, 1898</v>
      </c>
      <c r="E3561" s="80">
        <v>6</v>
      </c>
      <c r="F3561" s="80" t="str">
        <v>PCS</v>
      </c>
      <c r="G3561" s="80" t="str">
        <v>OUTWARD</v>
      </c>
      <c r="H3561" s="96" t="str">
        <v>SHOP</v>
      </c>
    </row>
    <row r="3562" spans="1:8" x14ac:dyDescent="0.25">
      <c r="A3562" s="90">
        <v>45789</v>
      </c>
      <c r="B3562" s="91" t="str">
        <v>GK 1078 A/UN 1430 A</v>
      </c>
      <c r="C3562" s="92" t="str">
        <v xml:space="preserve">FRONT STUB AXLE MAHINDRA YUVRAJ (RH) </v>
      </c>
      <c r="D3562" s="132" t="str">
        <v>1894, 1895, 1898</v>
      </c>
      <c r="E3562" s="92">
        <v>5</v>
      </c>
      <c r="F3562" s="92" t="str">
        <v>PCS</v>
      </c>
      <c r="G3562" s="92" t="str">
        <v>OUTWARD</v>
      </c>
      <c r="H3562" s="93" t="str">
        <v>SHOP</v>
      </c>
    </row>
    <row r="3563" spans="1:8" x14ac:dyDescent="0.25">
      <c r="A3563" s="94">
        <v>45789</v>
      </c>
      <c r="B3563" s="95" t="str">
        <v>UN 1969</v>
      </c>
      <c r="C3563" s="80" t="str">
        <v>BREAKE DISC PLATE INTER DI</v>
      </c>
      <c r="D3563" s="133" t="str">
        <v>1894, 1895, 1898</v>
      </c>
      <c r="E3563" s="80">
        <v>6</v>
      </c>
      <c r="F3563" s="80" t="str">
        <v>PCS</v>
      </c>
      <c r="G3563" s="80" t="str">
        <v>OUTWARD</v>
      </c>
      <c r="H3563" s="96" t="str">
        <v>SHOP</v>
      </c>
    </row>
    <row r="3564" spans="1:8" x14ac:dyDescent="0.25">
      <c r="A3564" s="90">
        <v>45789</v>
      </c>
      <c r="B3564" s="91" t="str">
        <v>UN 2391</v>
      </c>
      <c r="C3564" s="92" t="str">
        <v xml:space="preserve">HYDRAULIC PRESSURE PIPE (3 CYL.) MKM  </v>
      </c>
      <c r="D3564" s="132" t="str">
        <v>1894, 1895, 1898</v>
      </c>
      <c r="E3564" s="92">
        <v>6</v>
      </c>
      <c r="F3564" s="92" t="str">
        <v>PCS</v>
      </c>
      <c r="G3564" s="92" t="str">
        <v>OUTWARD</v>
      </c>
      <c r="H3564" s="93" t="str">
        <v>SHOP</v>
      </c>
    </row>
    <row r="3565" spans="1:8" x14ac:dyDescent="0.25">
      <c r="A3565" s="94">
        <v>45789</v>
      </c>
      <c r="B3565" s="95" t="str">
        <v>UN 2861</v>
      </c>
      <c r="C3565" s="80" t="str">
        <v>CLUTCH PADEL SPRING INTER</v>
      </c>
      <c r="D3565" s="133" t="str">
        <v>1894, 1895, 1898</v>
      </c>
      <c r="E3565" s="80">
        <v>72</v>
      </c>
      <c r="F3565" s="80" t="str">
        <v>PCS</v>
      </c>
      <c r="G3565" s="80" t="str">
        <v>OUTWARD</v>
      </c>
      <c r="H3565" s="96" t="str">
        <v>SHOP</v>
      </c>
    </row>
    <row r="3566" spans="1:8" x14ac:dyDescent="0.25">
      <c r="A3566" s="90">
        <v>45789</v>
      </c>
      <c r="B3566" s="91" t="str">
        <v>UN 2856</v>
      </c>
      <c r="C3566" s="92" t="str">
        <v xml:space="preserve">BREAK PADEL SPRING INTER  </v>
      </c>
      <c r="D3566" s="132" t="str">
        <v>1894, 1895, 1898</v>
      </c>
      <c r="E3566" s="92">
        <v>30</v>
      </c>
      <c r="F3566" s="92" t="str">
        <v>PCS</v>
      </c>
      <c r="G3566" s="92" t="str">
        <v>OUTWARD</v>
      </c>
      <c r="H3566" s="93" t="str">
        <v>SHOP</v>
      </c>
    </row>
    <row r="3567" spans="1:8" x14ac:dyDescent="0.25">
      <c r="A3567" s="94">
        <v>45789</v>
      </c>
      <c r="B3567" s="95" t="str">
        <v>GK 2412</v>
      </c>
      <c r="C3567" s="80" t="str">
        <v>TROLLEY PIPE 40''   EPDM (MALE + FEMALE)</v>
      </c>
      <c r="D3567" s="133" t="str">
        <v>1894, 1895, 1898</v>
      </c>
      <c r="E3567" s="80">
        <v>20</v>
      </c>
      <c r="F3567" s="80" t="str">
        <v>PCS</v>
      </c>
      <c r="G3567" s="80" t="str">
        <v>OUTWARD</v>
      </c>
      <c r="H3567" s="96" t="str">
        <v>SHOP</v>
      </c>
    </row>
    <row r="3568" spans="1:8" x14ac:dyDescent="0.25">
      <c r="A3568" s="90">
        <v>45789</v>
      </c>
      <c r="B3568" s="91">
        <v>11333424</v>
      </c>
      <c r="C3568" s="92" t="str">
        <v>STG CONTROL UNIT ARJUN (NEW) (VSP 80)</v>
      </c>
      <c r="D3568" s="132" t="str">
        <v>1894, 1895, 1898</v>
      </c>
      <c r="E3568" s="92">
        <v>2</v>
      </c>
      <c r="F3568" s="92" t="str">
        <v>PCS</v>
      </c>
      <c r="G3568" s="92" t="str">
        <v>OUTWARD</v>
      </c>
      <c r="H3568" s="93" t="str">
        <v>SHOP</v>
      </c>
    </row>
    <row r="3569" spans="1:8" x14ac:dyDescent="0.25">
      <c r="A3569" s="94">
        <v>45787</v>
      </c>
      <c r="B3569" s="95" t="str">
        <v>UN 2636</v>
      </c>
      <c r="C3569" s="80" t="str">
        <v xml:space="preserve">CHECK CHAIN ASSY MKM  </v>
      </c>
      <c r="D3569" s="133">
        <v>2939</v>
      </c>
      <c r="E3569" s="80">
        <v>284</v>
      </c>
      <c r="F3569" s="80" t="str">
        <v>SET</v>
      </c>
      <c r="G3569" s="80" t="str">
        <v>INWARD</v>
      </c>
      <c r="H3569" s="96">
        <v>0</v>
      </c>
    </row>
    <row r="3570" spans="1:8" x14ac:dyDescent="0.25">
      <c r="A3570" s="90">
        <v>45787</v>
      </c>
      <c r="B3570" s="91" t="str">
        <v>UN 2637 A</v>
      </c>
      <c r="C3570" s="92" t="str">
        <v xml:space="preserve">CHECK CHAIN ASSY YUVO  </v>
      </c>
      <c r="D3570" s="132">
        <v>2940</v>
      </c>
      <c r="E3570" s="92">
        <v>137</v>
      </c>
      <c r="F3570" s="92" t="str">
        <v>SET</v>
      </c>
      <c r="G3570" s="92" t="str">
        <v>INWARD</v>
      </c>
      <c r="H3570" s="93">
        <v>0</v>
      </c>
    </row>
    <row r="3571" spans="1:8" x14ac:dyDescent="0.25">
      <c r="A3571" s="94">
        <v>45787</v>
      </c>
      <c r="B3571" s="95" t="str">
        <v>UN 10360</v>
      </c>
      <c r="C3571" s="80" t="str">
        <v>Y ROD ASSY FIAT 8066</v>
      </c>
      <c r="D3571" s="133">
        <v>2941</v>
      </c>
      <c r="E3571" s="80">
        <v>52</v>
      </c>
      <c r="F3571" s="80" t="str">
        <v>SET</v>
      </c>
      <c r="G3571" s="80" t="str">
        <v>INWARD</v>
      </c>
      <c r="H3571" s="96">
        <v>0</v>
      </c>
    </row>
    <row r="3572" spans="1:8" x14ac:dyDescent="0.25">
      <c r="A3572" s="90">
        <v>45787</v>
      </c>
      <c r="B3572" s="91" t="str">
        <v>UN 10359</v>
      </c>
      <c r="C3572" s="92" t="str">
        <v>LEVELLING ASSY FIAT 8066</v>
      </c>
      <c r="D3572" s="132">
        <v>2942</v>
      </c>
      <c r="E3572" s="92">
        <v>52</v>
      </c>
      <c r="F3572" s="92" t="str">
        <v>PCS</v>
      </c>
      <c r="G3572" s="92" t="str">
        <v>INWARD</v>
      </c>
      <c r="H3572" s="93">
        <v>0</v>
      </c>
    </row>
    <row r="3573" spans="1:8" x14ac:dyDescent="0.25">
      <c r="A3573" s="94">
        <v>45787</v>
      </c>
      <c r="B3573" s="95" t="str">
        <v>GK 932</v>
      </c>
      <c r="C3573" s="80" t="str">
        <v>FRONT WHEEL HUB MASSEY 241 N/M WITH CAP  48548-09067</v>
      </c>
      <c r="D3573" s="133">
        <v>2943</v>
      </c>
      <c r="E3573" s="80">
        <v>28</v>
      </c>
      <c r="F3573" s="80" t="str">
        <v>PCS</v>
      </c>
      <c r="G3573" s="80" t="str">
        <v>INWARD</v>
      </c>
      <c r="H3573" s="96">
        <v>0</v>
      </c>
    </row>
    <row r="3574" spans="1:8" x14ac:dyDescent="0.25">
      <c r="A3574" s="90">
        <v>45787</v>
      </c>
      <c r="B3574" s="91" t="str">
        <v>UN 2952</v>
      </c>
      <c r="C3574" s="92" t="str">
        <v xml:space="preserve">BREAK BOOT EPDM NST  </v>
      </c>
      <c r="D3574" s="132">
        <v>2944</v>
      </c>
      <c r="E3574" s="92">
        <v>144</v>
      </c>
      <c r="F3574" s="92" t="str">
        <v>PCS</v>
      </c>
      <c r="G3574" s="92" t="str">
        <v>INWARD</v>
      </c>
      <c r="H3574" s="93">
        <v>0</v>
      </c>
    </row>
    <row r="3575" spans="1:8" x14ac:dyDescent="0.25">
      <c r="A3575" s="94">
        <v>45787</v>
      </c>
      <c r="B3575" s="95" t="str">
        <v>UN 2954</v>
      </c>
      <c r="C3575" s="80" t="str">
        <v xml:space="preserve">BREAK BOOT OIL BREAK MKM  </v>
      </c>
      <c r="D3575" s="133">
        <v>2945</v>
      </c>
      <c r="E3575" s="80">
        <v>144</v>
      </c>
      <c r="F3575" s="80" t="str">
        <v>PCS</v>
      </c>
      <c r="G3575" s="80" t="str">
        <v>INWARD</v>
      </c>
      <c r="H3575" s="96">
        <v>0</v>
      </c>
    </row>
    <row r="3576" spans="1:8" x14ac:dyDescent="0.25">
      <c r="A3576" s="90">
        <v>45787</v>
      </c>
      <c r="B3576" s="91" t="str">
        <v>GEAR BOOT JD</v>
      </c>
      <c r="C3576" s="92" t="str">
        <v>GEAR BOOT JD</v>
      </c>
      <c r="D3576" s="132">
        <v>2946</v>
      </c>
      <c r="E3576" s="92">
        <v>144</v>
      </c>
      <c r="F3576" s="92" t="str">
        <v>PCS</v>
      </c>
      <c r="G3576" s="92" t="str">
        <v>INWARD</v>
      </c>
      <c r="H3576" s="93">
        <v>0</v>
      </c>
    </row>
    <row r="3577" spans="1:8" x14ac:dyDescent="0.25">
      <c r="A3577" s="94">
        <v>45787</v>
      </c>
      <c r="B3577" s="95">
        <v>3280533100</v>
      </c>
      <c r="C3577" s="80" t="str">
        <v>CLUTCH PLATE HMT 4 FAN 18 TEETH</v>
      </c>
      <c r="D3577" s="133">
        <v>2947</v>
      </c>
      <c r="E3577" s="80">
        <v>20</v>
      </c>
      <c r="F3577" s="80" t="str">
        <v>PCS</v>
      </c>
      <c r="G3577" s="80" t="str">
        <v>INWARD</v>
      </c>
      <c r="H3577" s="96">
        <v>0</v>
      </c>
    </row>
    <row r="3578" spans="1:8" x14ac:dyDescent="0.25">
      <c r="A3578" s="90">
        <v>45787</v>
      </c>
      <c r="B3578" s="91">
        <v>6283184090</v>
      </c>
      <c r="C3578" s="92" t="str">
        <v>P.P ASSY W/CLUTCH ARJUN 6 SPR&amp;TAWA MAIN</v>
      </c>
      <c r="D3578" s="132">
        <v>2948</v>
      </c>
      <c r="E3578" s="92">
        <v>4</v>
      </c>
      <c r="F3578" s="92" t="str">
        <v>PCS</v>
      </c>
      <c r="G3578" s="92" t="str">
        <v>INWARD</v>
      </c>
      <c r="H3578" s="93">
        <v>0</v>
      </c>
    </row>
    <row r="3579" spans="1:8" x14ac:dyDescent="0.25">
      <c r="A3579" s="94">
        <v>45787</v>
      </c>
      <c r="B3579" s="95" t="str">
        <v>UN 3418</v>
      </c>
      <c r="C3579" s="80" t="str">
        <v xml:space="preserve">CHOWK CABLE (L TYPE) INTER DI  </v>
      </c>
      <c r="D3579" s="133">
        <v>2949</v>
      </c>
      <c r="E3579" s="80">
        <v>640</v>
      </c>
      <c r="F3579" s="80" t="str">
        <v>PCS</v>
      </c>
      <c r="G3579" s="80" t="str">
        <v>INWARD</v>
      </c>
      <c r="H3579" s="96">
        <v>0</v>
      </c>
    </row>
    <row r="3580" spans="1:8" x14ac:dyDescent="0.25">
      <c r="A3580" s="90">
        <v>45787</v>
      </c>
      <c r="B3580" s="91" t="str">
        <v>UN 3420</v>
      </c>
      <c r="C3580" s="92" t="str">
        <v xml:space="preserve">CHOWK CABLE (L TYPE) BRASS INTER DI  </v>
      </c>
      <c r="D3580" s="132">
        <v>2950</v>
      </c>
      <c r="E3580" s="92">
        <v>301</v>
      </c>
      <c r="F3580" s="92" t="str">
        <v>PCS</v>
      </c>
      <c r="G3580" s="92" t="str">
        <v>INWARD</v>
      </c>
      <c r="H3580" s="93">
        <v>0</v>
      </c>
    </row>
    <row r="3581" spans="1:8" x14ac:dyDescent="0.25">
      <c r="A3581" s="94">
        <v>45787</v>
      </c>
      <c r="B3581" s="95" t="str">
        <v>UN 3424</v>
      </c>
      <c r="C3581" s="80" t="str">
        <v xml:space="preserve">CHOWK CABLE (L TYPE) BRASS ARJUN  </v>
      </c>
      <c r="D3581" s="133">
        <v>2951</v>
      </c>
      <c r="E3581" s="80">
        <v>50</v>
      </c>
      <c r="F3581" s="80" t="str">
        <v>PCS</v>
      </c>
      <c r="G3581" s="80" t="str">
        <v>INWARD</v>
      </c>
      <c r="H3581" s="96">
        <v>0</v>
      </c>
    </row>
    <row r="3582" spans="1:8" x14ac:dyDescent="0.25">
      <c r="A3582" s="90">
        <v>45787</v>
      </c>
      <c r="B3582" s="91" t="str">
        <v>UN 3422</v>
      </c>
      <c r="C3582" s="92" t="str">
        <v xml:space="preserve">CHOWK CABLE (L TYPE) ARJUN  </v>
      </c>
      <c r="D3582" s="132">
        <v>2952</v>
      </c>
      <c r="E3582" s="92">
        <v>100</v>
      </c>
      <c r="F3582" s="92" t="str">
        <v>PCS</v>
      </c>
      <c r="G3582" s="92" t="str">
        <v>INWARD</v>
      </c>
      <c r="H3582" s="93">
        <v>0</v>
      </c>
    </row>
    <row r="3583" spans="1:8" x14ac:dyDescent="0.25">
      <c r="A3583" s="94">
        <v>45787</v>
      </c>
      <c r="B3583" s="95" t="str">
        <v>UN 2599</v>
      </c>
      <c r="C3583" s="80" t="str">
        <v xml:space="preserve">LEVELLING ASSY NST  </v>
      </c>
      <c r="D3583" s="133">
        <v>2953</v>
      </c>
      <c r="E3583" s="80">
        <v>50</v>
      </c>
      <c r="F3583" s="80" t="str">
        <v>PCS</v>
      </c>
      <c r="G3583" s="80" t="str">
        <v>INWARD</v>
      </c>
      <c r="H3583" s="96">
        <v>0</v>
      </c>
    </row>
    <row r="3584" spans="1:8" x14ac:dyDescent="0.25">
      <c r="A3584" s="90">
        <v>45787</v>
      </c>
      <c r="B3584" s="91" t="str">
        <v>UN 2582</v>
      </c>
      <c r="C3584" s="92" t="str">
        <v xml:space="preserve">TOP LINK ASSEMBLY NST  </v>
      </c>
      <c r="D3584" s="132">
        <v>2954</v>
      </c>
      <c r="E3584" s="92">
        <v>50</v>
      </c>
      <c r="F3584" s="92" t="str">
        <v>PCS</v>
      </c>
      <c r="G3584" s="92" t="str">
        <v>INWARD</v>
      </c>
      <c r="H3584" s="93">
        <v>0</v>
      </c>
    </row>
    <row r="3585" spans="1:8" x14ac:dyDescent="0.25">
      <c r="A3585" s="94">
        <v>45787</v>
      </c>
      <c r="B3585" s="95" t="str">
        <v>UN 2613</v>
      </c>
      <c r="C3585" s="80" t="str">
        <v xml:space="preserve">LOWER LINK ASSY INTER DI  </v>
      </c>
      <c r="D3585" s="133">
        <v>2955</v>
      </c>
      <c r="E3585" s="80">
        <v>10</v>
      </c>
      <c r="F3585" s="80" t="str">
        <v>PCS</v>
      </c>
      <c r="G3585" s="80" t="str">
        <v>INWARD</v>
      </c>
      <c r="H3585" s="96">
        <v>0</v>
      </c>
    </row>
    <row r="3586" spans="1:8" x14ac:dyDescent="0.25">
      <c r="A3586" s="90">
        <v>45787</v>
      </c>
      <c r="B3586" s="91" t="str">
        <v>UN 2616</v>
      </c>
      <c r="C3586" s="92" t="str">
        <v xml:space="preserve">LOWER LINK ASSY 3 DI (O.E) 585 DI  </v>
      </c>
      <c r="D3586" s="132">
        <v>2956</v>
      </c>
      <c r="E3586" s="92">
        <v>50</v>
      </c>
      <c r="F3586" s="92" t="str">
        <v>PCS</v>
      </c>
      <c r="G3586" s="92" t="str">
        <v>INWARD</v>
      </c>
      <c r="H3586" s="93">
        <v>0</v>
      </c>
    </row>
    <row r="3587" spans="1:8" x14ac:dyDescent="0.25">
      <c r="A3587" s="94">
        <v>45787</v>
      </c>
      <c r="B3587" s="95" t="str">
        <v>UN 2615</v>
      </c>
      <c r="C3587" s="80" t="str">
        <v xml:space="preserve">LOWER LINK ASSY 4 DI (O.E) 585 DI  </v>
      </c>
      <c r="D3587" s="133">
        <v>2957</v>
      </c>
      <c r="E3587" s="80">
        <v>50</v>
      </c>
      <c r="F3587" s="80" t="str">
        <v>PCS</v>
      </c>
      <c r="G3587" s="80" t="str">
        <v>INWARD</v>
      </c>
      <c r="H3587" s="96">
        <v>0</v>
      </c>
    </row>
    <row r="3588" spans="1:8" x14ac:dyDescent="0.25">
      <c r="A3588" s="90">
        <v>45787</v>
      </c>
      <c r="B3588" s="91" t="str">
        <v>UN 2582</v>
      </c>
      <c r="C3588" s="92" t="str">
        <v xml:space="preserve">TOP LINK ASSEMBLY NST  </v>
      </c>
      <c r="D3588" s="132">
        <v>2958</v>
      </c>
      <c r="E3588" s="92">
        <v>20</v>
      </c>
      <c r="F3588" s="92" t="str">
        <v>PCS</v>
      </c>
      <c r="G3588" s="92" t="str">
        <v>INWARD</v>
      </c>
      <c r="H3588" s="93">
        <v>0</v>
      </c>
    </row>
    <row r="3589" spans="1:8" x14ac:dyDescent="0.25">
      <c r="A3589" s="94">
        <v>45787</v>
      </c>
      <c r="B3589" s="95" t="str">
        <v>UN 10556</v>
      </c>
      <c r="C3589" s="80" t="str">
        <v>LOWER LINK END MASSEY</v>
      </c>
      <c r="D3589" s="133">
        <v>2959</v>
      </c>
      <c r="E3589" s="80">
        <v>396</v>
      </c>
      <c r="F3589" s="80" t="str">
        <v>PCS</v>
      </c>
      <c r="G3589" s="80" t="str">
        <v>INWARD</v>
      </c>
      <c r="H3589" s="96">
        <v>0</v>
      </c>
    </row>
    <row r="3590" spans="1:8" x14ac:dyDescent="0.25">
      <c r="A3590" s="90">
        <v>45787</v>
      </c>
      <c r="B3590" s="91" t="str">
        <v>UN 10556</v>
      </c>
      <c r="C3590" s="92" t="str">
        <v>LOWER LINK END MASSEY</v>
      </c>
      <c r="D3590" s="132">
        <v>2960</v>
      </c>
      <c r="E3590" s="92">
        <v>203</v>
      </c>
      <c r="F3590" s="92" t="str">
        <v>PCS</v>
      </c>
      <c r="G3590" s="92" t="str">
        <v>INWARD</v>
      </c>
      <c r="H3590" s="93">
        <v>0</v>
      </c>
    </row>
    <row r="3591" spans="1:8" x14ac:dyDescent="0.25">
      <c r="A3591" s="94">
        <v>45787</v>
      </c>
      <c r="B3591" s="95" t="str">
        <v>UN 10557</v>
      </c>
      <c r="C3591" s="80" t="str">
        <v xml:space="preserve">LOWER LINK END BALL MASSEY </v>
      </c>
      <c r="D3591" s="133">
        <v>2961</v>
      </c>
      <c r="E3591" s="80">
        <v>1500</v>
      </c>
      <c r="F3591" s="80" t="str">
        <v>PCS</v>
      </c>
      <c r="G3591" s="80" t="str">
        <v>INWARD</v>
      </c>
      <c r="H3591" s="96">
        <v>0</v>
      </c>
    </row>
    <row r="3592" spans="1:8" x14ac:dyDescent="0.25">
      <c r="A3592" s="90">
        <v>45790</v>
      </c>
      <c r="B3592" s="91" t="str">
        <v>UN 3009</v>
      </c>
      <c r="C3592" s="92" t="str">
        <v xml:space="preserve">PC DC KNOB (SET OF 2) MKM  </v>
      </c>
      <c r="D3592" s="132">
        <v>1906</v>
      </c>
      <c r="E3592" s="92">
        <v>24</v>
      </c>
      <c r="F3592" s="92" t="str">
        <v>SET</v>
      </c>
      <c r="G3592" s="92" t="str">
        <v>OUTWARD</v>
      </c>
      <c r="H3592" s="93" t="str">
        <v>SHOP</v>
      </c>
    </row>
    <row r="3593" spans="1:8" x14ac:dyDescent="0.25">
      <c r="A3593" s="94">
        <v>45790</v>
      </c>
      <c r="B3593" s="95">
        <v>1280819100</v>
      </c>
      <c r="C3593" s="80" t="str">
        <v>P.P ASSY ACE CRANE D/F</v>
      </c>
      <c r="D3593" s="133">
        <v>1906</v>
      </c>
      <c r="E3593" s="80">
        <v>2</v>
      </c>
      <c r="F3593" s="80" t="str">
        <v>SET</v>
      </c>
      <c r="G3593" s="80" t="str">
        <v>OUTWARD</v>
      </c>
      <c r="H3593" s="96" t="str">
        <v>SHOP</v>
      </c>
    </row>
    <row r="3594" spans="1:8" x14ac:dyDescent="0.25">
      <c r="A3594" s="90">
        <v>45790</v>
      </c>
      <c r="B3594" s="91" t="str">
        <v>R983067915</v>
      </c>
      <c r="C3594" s="92" t="str">
        <v>HYD. PUMP SONALIKA RX 16CC</v>
      </c>
      <c r="D3594" s="132">
        <v>1906</v>
      </c>
      <c r="E3594" s="92">
        <v>8</v>
      </c>
      <c r="F3594" s="92" t="str">
        <v>PCS</v>
      </c>
      <c r="G3594" s="92" t="str">
        <v>OUTWARD</v>
      </c>
      <c r="H3594" s="93" t="str">
        <v>SHOP</v>
      </c>
    </row>
    <row r="3595" spans="1:8" x14ac:dyDescent="0.25">
      <c r="A3595" s="94">
        <v>45790</v>
      </c>
      <c r="B3595" s="95" t="str">
        <v>R983067914</v>
      </c>
      <c r="C3595" s="80" t="str">
        <v>HYD PUMP FARMTRAC 16.5 CC</v>
      </c>
      <c r="D3595" s="133">
        <v>1906</v>
      </c>
      <c r="E3595" s="80">
        <v>8</v>
      </c>
      <c r="F3595" s="80" t="str">
        <v>PCS</v>
      </c>
      <c r="G3595" s="80" t="str">
        <v>OUTWARD</v>
      </c>
      <c r="H3595" s="96" t="str">
        <v>SHOP</v>
      </c>
    </row>
    <row r="3596" spans="1:8" x14ac:dyDescent="0.25">
      <c r="A3596" s="90">
        <v>45790</v>
      </c>
      <c r="B3596" s="91" t="str">
        <v>STAR WASHER SET JD 5103 ( SET OF 4)</v>
      </c>
      <c r="C3596" s="92" t="str">
        <v>STAR WASHER SET JD 5103 ( SET OF 4)</v>
      </c>
      <c r="D3596" s="132">
        <v>1906</v>
      </c>
      <c r="E3596" s="92">
        <v>15</v>
      </c>
      <c r="F3596" s="92" t="str">
        <v>SET</v>
      </c>
      <c r="G3596" s="92" t="str">
        <v>OUTWARD</v>
      </c>
      <c r="H3596" s="93" t="str">
        <v>SHOP</v>
      </c>
    </row>
    <row r="3597" spans="1:8" x14ac:dyDescent="0.25">
      <c r="A3597" s="94">
        <v>45790</v>
      </c>
      <c r="B3597" s="95" t="str">
        <v>STAR WASHER JD (SET OF 6)</v>
      </c>
      <c r="C3597" s="80" t="str">
        <v>STAR WASHER JD (SET OF 6)</v>
      </c>
      <c r="D3597" s="133">
        <v>1906</v>
      </c>
      <c r="E3597" s="80">
        <v>15</v>
      </c>
      <c r="F3597" s="80" t="str">
        <v>SET</v>
      </c>
      <c r="G3597" s="80" t="str">
        <v>OUTWARD</v>
      </c>
      <c r="H3597" s="96" t="str">
        <v>SHOP</v>
      </c>
    </row>
    <row r="3598" spans="1:8" x14ac:dyDescent="0.25">
      <c r="A3598" s="90">
        <v>45790</v>
      </c>
      <c r="B3598" s="91" t="str">
        <v>1P 4060 4027 CTMOOOF</v>
      </c>
      <c r="C3598" s="92" t="str">
        <v>HYD PUMP ARJUN F MANIFOLD</v>
      </c>
      <c r="D3598" s="132">
        <v>1906</v>
      </c>
      <c r="E3598" s="92">
        <v>2</v>
      </c>
      <c r="F3598" s="92" t="str">
        <v>PCS</v>
      </c>
      <c r="G3598" s="92" t="str">
        <v>OUTWARD</v>
      </c>
      <c r="H3598" s="93" t="str">
        <v>SHOP</v>
      </c>
    </row>
    <row r="3599" spans="1:8" x14ac:dyDescent="0.25">
      <c r="A3599" s="94">
        <v>45790</v>
      </c>
      <c r="B3599" s="95" t="str">
        <v>UN 1151</v>
      </c>
      <c r="C3599" s="80" t="str">
        <v>PRE CLEANER ASSEMBLY PVC B/P</v>
      </c>
      <c r="D3599" s="133">
        <v>1906</v>
      </c>
      <c r="E3599" s="80">
        <v>6</v>
      </c>
      <c r="F3599" s="80" t="str">
        <v>PCS</v>
      </c>
      <c r="G3599" s="80" t="str">
        <v>OUTWARD</v>
      </c>
      <c r="H3599" s="96" t="str">
        <v>SHOP</v>
      </c>
    </row>
    <row r="3600" spans="1:8" x14ac:dyDescent="0.25">
      <c r="A3600" s="90">
        <v>45790</v>
      </c>
      <c r="B3600" s="91" t="str">
        <v>GK 559/UN 1446</v>
      </c>
      <c r="C3600" s="92" t="str">
        <v>TIE ROD END MKM NST  MANUAL BIG BODY /BIG PIN  (R +L) (SET OF 2)</v>
      </c>
      <c r="D3600" s="132">
        <v>1906</v>
      </c>
      <c r="E3600" s="92">
        <v>5</v>
      </c>
      <c r="F3600" s="92" t="str">
        <v>SET</v>
      </c>
      <c r="G3600" s="92" t="str">
        <v>OUTWARD</v>
      </c>
      <c r="H3600" s="93" t="str">
        <v>SHOP</v>
      </c>
    </row>
    <row r="3601" spans="1:8" x14ac:dyDescent="0.25">
      <c r="A3601" s="94">
        <v>45790</v>
      </c>
      <c r="B3601" s="95" t="str">
        <v>GK 977/UN 1374</v>
      </c>
      <c r="C3601" s="80" t="str">
        <v>CENTER PIN MAHINDRA NST (PATTI TYPE)</v>
      </c>
      <c r="D3601" s="133">
        <v>1906</v>
      </c>
      <c r="E3601" s="80">
        <v>10</v>
      </c>
      <c r="F3601" s="80" t="str">
        <v>PCS</v>
      </c>
      <c r="G3601" s="80" t="str">
        <v>OUTWARD</v>
      </c>
      <c r="H3601" s="96" t="str">
        <v>SHOP</v>
      </c>
    </row>
    <row r="3602" spans="1:8" x14ac:dyDescent="0.25">
      <c r="A3602" s="90">
        <v>45790</v>
      </c>
      <c r="B3602" s="91" t="str">
        <v>UN 124</v>
      </c>
      <c r="C3602" s="92" t="str">
        <v>CENTRE PIN FLANGE J.D (N/M)</v>
      </c>
      <c r="D3602" s="132">
        <v>1906</v>
      </c>
      <c r="E3602" s="92">
        <v>6</v>
      </c>
      <c r="F3602" s="92" t="str">
        <v>PCS</v>
      </c>
      <c r="G3602" s="92" t="str">
        <v>OUTWARD</v>
      </c>
      <c r="H3602" s="93" t="str">
        <v>SHOP</v>
      </c>
    </row>
    <row r="3603" spans="1:8" x14ac:dyDescent="0.25">
      <c r="A3603" s="94">
        <v>45790</v>
      </c>
      <c r="B3603" s="95" t="str">
        <v>UN 2062</v>
      </c>
      <c r="C3603" s="80" t="str">
        <v>DIFFERENTIAL GEAR 13 TEETH INTER MM9739</v>
      </c>
      <c r="D3603" s="133">
        <v>1906</v>
      </c>
      <c r="E3603" s="80">
        <v>10</v>
      </c>
      <c r="F3603" s="80" t="str">
        <v>PCS</v>
      </c>
      <c r="G3603" s="80" t="str">
        <v>OUTWARD</v>
      </c>
      <c r="H3603" s="96" t="str">
        <v>SHOP</v>
      </c>
    </row>
    <row r="3604" spans="1:8" x14ac:dyDescent="0.25">
      <c r="A3604" s="90">
        <v>45790</v>
      </c>
      <c r="B3604" s="91" t="str">
        <v>4D090070</v>
      </c>
      <c r="C3604" s="92" t="str">
        <v>SUPER SEAL 70X90.25X13</v>
      </c>
      <c r="D3604" s="132">
        <v>1904</v>
      </c>
      <c r="E3604" s="92">
        <v>40</v>
      </c>
      <c r="F3604" s="92" t="str">
        <v>PCS</v>
      </c>
      <c r="G3604" s="92" t="str">
        <v>OUTWARD</v>
      </c>
      <c r="H3604" s="93" t="str">
        <v>SHOP</v>
      </c>
    </row>
    <row r="3605" spans="1:8" x14ac:dyDescent="0.25">
      <c r="A3605" s="94">
        <v>45790</v>
      </c>
      <c r="B3605" s="95" t="str">
        <v>4B065050</v>
      </c>
      <c r="C3605" s="80" t="str">
        <v>SUPER SEAL 50X65.28X6</v>
      </c>
      <c r="D3605" s="133">
        <v>1904</v>
      </c>
      <c r="E3605" s="80">
        <v>20</v>
      </c>
      <c r="F3605" s="80" t="str">
        <v>PCS</v>
      </c>
      <c r="G3605" s="80" t="str">
        <v>OUTWARD</v>
      </c>
      <c r="H3605" s="96" t="str">
        <v>SHOP</v>
      </c>
    </row>
    <row r="3606" spans="1:8" x14ac:dyDescent="0.25">
      <c r="A3606" s="90">
        <v>45790</v>
      </c>
      <c r="B3606" s="91" t="str">
        <v>UN 1994</v>
      </c>
      <c r="C3606" s="92" t="str">
        <v>BREAK PATTI SET SET OF 5 INTER</v>
      </c>
      <c r="D3606" s="132">
        <v>1904</v>
      </c>
      <c r="E3606" s="92">
        <v>60</v>
      </c>
      <c r="F3606" s="92" t="str">
        <v>SET</v>
      </c>
      <c r="G3606" s="92" t="str">
        <v>OUTWARD</v>
      </c>
      <c r="H3606" s="93" t="str">
        <v>SHOP</v>
      </c>
    </row>
    <row r="3607" spans="1:8" x14ac:dyDescent="0.25">
      <c r="A3607" s="94">
        <v>45790</v>
      </c>
      <c r="B3607" s="95" t="str">
        <v>UN 2636</v>
      </c>
      <c r="C3607" s="80" t="str">
        <v xml:space="preserve">CHECK CHAIN ASSY MKM  </v>
      </c>
      <c r="D3607" s="133">
        <v>1904</v>
      </c>
      <c r="E3607" s="80">
        <v>20</v>
      </c>
      <c r="F3607" s="80" t="str">
        <v>PCS</v>
      </c>
      <c r="G3607" s="80" t="str">
        <v>OUTWARD</v>
      </c>
      <c r="H3607" s="96" t="str">
        <v>SHOP</v>
      </c>
    </row>
    <row r="3608" spans="1:8" x14ac:dyDescent="0.25">
      <c r="A3608" s="90">
        <v>45790</v>
      </c>
      <c r="B3608" s="91" t="str">
        <v>UN 1345</v>
      </c>
      <c r="C3608" s="92" t="str">
        <v>WATER PUMP ASSEMBLY YUVO</v>
      </c>
      <c r="D3608" s="132">
        <v>1904</v>
      </c>
      <c r="E3608" s="92">
        <v>3</v>
      </c>
      <c r="F3608" s="92" t="str">
        <v>PCS</v>
      </c>
      <c r="G3608" s="92" t="str">
        <v>OUTWARD</v>
      </c>
      <c r="H3608" s="93" t="str">
        <v>SHOP</v>
      </c>
    </row>
    <row r="3609" spans="1:8" x14ac:dyDescent="0.25">
      <c r="A3609" s="94">
        <v>45790</v>
      </c>
      <c r="B3609" s="95" t="str">
        <v>UN 1320</v>
      </c>
      <c r="C3609" s="80" t="str">
        <v>WATER PUMP ASSEMBLY NST</v>
      </c>
      <c r="D3609" s="133">
        <v>1904</v>
      </c>
      <c r="E3609" s="80">
        <v>20</v>
      </c>
      <c r="F3609" s="80" t="str">
        <v>PCS</v>
      </c>
      <c r="G3609" s="80" t="str">
        <v>OUTWARD</v>
      </c>
      <c r="H3609" s="96" t="str">
        <v>SHOP</v>
      </c>
    </row>
    <row r="3610" spans="1:8" x14ac:dyDescent="0.25">
      <c r="A3610" s="90">
        <v>45790</v>
      </c>
      <c r="B3610" s="91" t="str">
        <v>UN 1950 A</v>
      </c>
      <c r="C3610" s="92" t="str">
        <v>HAND BREAK WIRE YUVO</v>
      </c>
      <c r="D3610" s="132">
        <v>1903</v>
      </c>
      <c r="E3610" s="92">
        <v>24</v>
      </c>
      <c r="F3610" s="92" t="str">
        <v>PCS</v>
      </c>
      <c r="G3610" s="92" t="str">
        <v>OUTWARD</v>
      </c>
      <c r="H3610" s="93" t="str">
        <v>JK DASS</v>
      </c>
    </row>
    <row r="3611" spans="1:8" x14ac:dyDescent="0.25">
      <c r="A3611" s="94">
        <v>45790</v>
      </c>
      <c r="B3611" s="95" t="str">
        <v>UN 3420</v>
      </c>
      <c r="C3611" s="80" t="str">
        <v xml:space="preserve">CHOWK CABLE (L TYPE) BRASS INTER DI  </v>
      </c>
      <c r="D3611" s="133">
        <v>1903</v>
      </c>
      <c r="E3611" s="80">
        <v>10</v>
      </c>
      <c r="F3611" s="80" t="str">
        <v>PCS</v>
      </c>
      <c r="G3611" s="80" t="str">
        <v>OUTWARD</v>
      </c>
      <c r="H3611" s="96" t="str">
        <v>JK DASS</v>
      </c>
    </row>
    <row r="3612" spans="1:8" x14ac:dyDescent="0.25">
      <c r="A3612" s="90">
        <v>45790</v>
      </c>
      <c r="B3612" s="91" t="str">
        <v>UN 3424</v>
      </c>
      <c r="C3612" s="92" t="str">
        <v xml:space="preserve">CHOWK CABLE (L TYPE) BRASS ARJUN  </v>
      </c>
      <c r="D3612" s="132">
        <v>1903</v>
      </c>
      <c r="E3612" s="92">
        <v>10</v>
      </c>
      <c r="F3612" s="92" t="str">
        <v>PCS</v>
      </c>
      <c r="G3612" s="92" t="str">
        <v>OUTWARD</v>
      </c>
      <c r="H3612" s="93" t="str">
        <v>JK DASS</v>
      </c>
    </row>
    <row r="3613" spans="1:8" x14ac:dyDescent="0.25">
      <c r="A3613" s="94">
        <v>45790</v>
      </c>
      <c r="B3613" s="95" t="str">
        <v>UN 2987</v>
      </c>
      <c r="C3613" s="80" t="str">
        <v xml:space="preserve">MUDGUARD PAD THICK INTER  </v>
      </c>
      <c r="D3613" s="133">
        <v>1903</v>
      </c>
      <c r="E3613" s="80">
        <v>20</v>
      </c>
      <c r="F3613" s="80" t="str">
        <v>PCS</v>
      </c>
      <c r="G3613" s="80" t="str">
        <v>OUTWARD</v>
      </c>
      <c r="H3613" s="96" t="str">
        <v>JK DASS</v>
      </c>
    </row>
    <row r="3614" spans="1:8" x14ac:dyDescent="0.25">
      <c r="A3614" s="90">
        <v>45790</v>
      </c>
      <c r="B3614" s="91" t="str">
        <v>UN 1158</v>
      </c>
      <c r="C3614" s="92" t="str">
        <v>AIR CLEANER GLASS WHITE INTER</v>
      </c>
      <c r="D3614" s="132">
        <v>1903</v>
      </c>
      <c r="E3614" s="92">
        <v>20</v>
      </c>
      <c r="F3614" s="92" t="str">
        <v>PCS</v>
      </c>
      <c r="G3614" s="92" t="str">
        <v>OUTWARD</v>
      </c>
      <c r="H3614" s="93" t="str">
        <v>JK DASS</v>
      </c>
    </row>
    <row r="3615" spans="1:8" x14ac:dyDescent="0.25">
      <c r="A3615" s="94">
        <v>45790</v>
      </c>
      <c r="B3615" s="95" t="str">
        <v>GK 1073 A/UN 1426 A</v>
      </c>
      <c r="C3615" s="80" t="str">
        <v>FRONT STUB AXLE RH NST</v>
      </c>
      <c r="D3615" s="133">
        <v>1903</v>
      </c>
      <c r="E3615" s="80">
        <v>2</v>
      </c>
      <c r="F3615" s="80" t="str">
        <v>PCS</v>
      </c>
      <c r="G3615" s="80" t="str">
        <v>OUTWARD</v>
      </c>
      <c r="H3615" s="96" t="str">
        <v>JK DASS</v>
      </c>
    </row>
    <row r="3616" spans="1:8" x14ac:dyDescent="0.25">
      <c r="A3616" s="90">
        <v>45790</v>
      </c>
      <c r="B3616" s="91" t="str">
        <v>GK 1073/UN 1426</v>
      </c>
      <c r="C3616" s="92" t="str">
        <v>FRONT STUB AXLE LH NST</v>
      </c>
      <c r="D3616" s="132">
        <v>1903</v>
      </c>
      <c r="E3616" s="92">
        <v>2</v>
      </c>
      <c r="F3616" s="92" t="str">
        <v>PCS</v>
      </c>
      <c r="G3616" s="92" t="str">
        <v>OUTWARD</v>
      </c>
      <c r="H3616" s="93" t="str">
        <v>JK DASS</v>
      </c>
    </row>
    <row r="3617" spans="1:8" x14ac:dyDescent="0.25">
      <c r="A3617" s="94">
        <v>45790</v>
      </c>
      <c r="B3617" s="95" t="str">
        <v>UN 1425 A/GK 1077 A</v>
      </c>
      <c r="C3617" s="80" t="str">
        <v xml:space="preserve">FRONT STUB AXLE MAHINDRA YUVO POWER STG. (RH) </v>
      </c>
      <c r="D3617" s="133">
        <v>1903</v>
      </c>
      <c r="E3617" s="80">
        <v>1</v>
      </c>
      <c r="F3617" s="80" t="str">
        <v>PCS</v>
      </c>
      <c r="G3617" s="80" t="str">
        <v>OUTWARD</v>
      </c>
      <c r="H3617" s="96" t="str">
        <v>JK DASS</v>
      </c>
    </row>
    <row r="3618" spans="1:8" x14ac:dyDescent="0.25">
      <c r="A3618" s="90">
        <v>45790</v>
      </c>
      <c r="B3618" s="91" t="str">
        <v>UN 1425/GK 1077</v>
      </c>
      <c r="C3618" s="92" t="str">
        <v xml:space="preserve">FRONT STUB AXLE MAHINDRA YUVO POWER STG. (LH) </v>
      </c>
      <c r="D3618" s="132">
        <v>1903</v>
      </c>
      <c r="E3618" s="92">
        <v>1</v>
      </c>
      <c r="F3618" s="92" t="str">
        <v>PCS</v>
      </c>
      <c r="G3618" s="92" t="str">
        <v>OUTWARD</v>
      </c>
      <c r="H3618" s="93" t="str">
        <v>JK DASS</v>
      </c>
    </row>
    <row r="3619" spans="1:8" x14ac:dyDescent="0.25">
      <c r="A3619" s="94">
        <v>45790</v>
      </c>
      <c r="B3619" s="95" t="str">
        <v>UN 2914</v>
      </c>
      <c r="C3619" s="80" t="str">
        <v xml:space="preserve">AIR CLEANER HOSE W/SPRING EPDM 4 CYL INTER DI </v>
      </c>
      <c r="D3619" s="133">
        <v>1903</v>
      </c>
      <c r="E3619" s="80">
        <v>10</v>
      </c>
      <c r="F3619" s="80" t="str">
        <v>PCS</v>
      </c>
      <c r="G3619" s="80" t="str">
        <v>OUTWARD</v>
      </c>
      <c r="H3619" s="96" t="str">
        <v>JK DASS</v>
      </c>
    </row>
    <row r="3620" spans="1:8" x14ac:dyDescent="0.25">
      <c r="A3620" s="90">
        <v>45790</v>
      </c>
      <c r="B3620" s="91" t="str">
        <v>GK 353</v>
      </c>
      <c r="C3620" s="92" t="str">
        <v>CLUTCH PLATE N/A HMT 4022 12" 18 TEETH</v>
      </c>
      <c r="D3620" s="132">
        <v>1914</v>
      </c>
      <c r="E3620" s="92">
        <v>1</v>
      </c>
      <c r="F3620" s="92" t="str">
        <v>PCS</v>
      </c>
      <c r="G3620" s="92" t="str">
        <v>OUTWARD</v>
      </c>
      <c r="H3620" s="93" t="str">
        <v>SHOP</v>
      </c>
    </row>
    <row r="3621" spans="1:8" x14ac:dyDescent="0.25">
      <c r="A3621" s="94">
        <v>45790</v>
      </c>
      <c r="B3621" s="95" t="str">
        <v>UN 875</v>
      </c>
      <c r="C3621" s="80" t="str">
        <v>STAR DOWEL PIN JD</v>
      </c>
      <c r="D3621" s="133">
        <v>2962</v>
      </c>
      <c r="E3621" s="80">
        <v>400</v>
      </c>
      <c r="F3621" s="80" t="str">
        <v>PCS</v>
      </c>
      <c r="G3621" s="80" t="str">
        <v>INWARD</v>
      </c>
      <c r="H3621" s="96">
        <v>0</v>
      </c>
    </row>
    <row r="3622" spans="1:8" x14ac:dyDescent="0.25">
      <c r="A3622" s="90">
        <v>45790</v>
      </c>
      <c r="B3622" s="91" t="str">
        <v>GK 551/UN 1445</v>
      </c>
      <c r="C3622" s="92" t="str">
        <v>TIE ROD END MAHINDRA DI  (R+L) (SET OF 2)</v>
      </c>
      <c r="D3622" s="132">
        <v>2963</v>
      </c>
      <c r="E3622" s="92">
        <v>298</v>
      </c>
      <c r="F3622" s="92" t="str">
        <v>SET</v>
      </c>
      <c r="G3622" s="92" t="str">
        <v>INWARD</v>
      </c>
      <c r="H3622" s="93">
        <v>0</v>
      </c>
    </row>
    <row r="3623" spans="1:8" x14ac:dyDescent="0.25">
      <c r="A3623" s="94">
        <v>45790</v>
      </c>
      <c r="B3623" s="95" t="str">
        <v>UN 11001</v>
      </c>
      <c r="C3623" s="80" t="str">
        <v>PLOUGH HUB 5 HOLE MASSEY WITH BOLT</v>
      </c>
      <c r="D3623" s="133">
        <v>2964</v>
      </c>
      <c r="E3623" s="80">
        <v>160</v>
      </c>
      <c r="F3623" s="80" t="str">
        <v>PCS</v>
      </c>
      <c r="G3623" s="80" t="str">
        <v>INWARD</v>
      </c>
      <c r="H3623" s="96">
        <v>0</v>
      </c>
    </row>
    <row r="3624" spans="1:8" x14ac:dyDescent="0.25">
      <c r="A3624" s="90">
        <v>45790</v>
      </c>
      <c r="B3624" s="91" t="str">
        <v>UN 2746</v>
      </c>
      <c r="C3624" s="92" t="str">
        <v xml:space="preserve">CLUTCH PADEL BUSH INTER DI  </v>
      </c>
      <c r="D3624" s="132">
        <v>2965</v>
      </c>
      <c r="E3624" s="92">
        <v>1662</v>
      </c>
      <c r="F3624" s="92" t="str">
        <v>PCS</v>
      </c>
      <c r="G3624" s="92" t="str">
        <v>INWARD</v>
      </c>
      <c r="H3624" s="93">
        <v>0</v>
      </c>
    </row>
    <row r="3625" spans="1:8" x14ac:dyDescent="0.25">
      <c r="A3625" s="94">
        <v>45790</v>
      </c>
      <c r="B3625" s="95" t="str">
        <v>UN 874</v>
      </c>
      <c r="C3625" s="80" t="str">
        <v>BONNET SHOCKER JOHNDEERE</v>
      </c>
      <c r="D3625" s="133">
        <v>1893</v>
      </c>
      <c r="E3625" s="80">
        <v>54</v>
      </c>
      <c r="F3625" s="80" t="str">
        <v>PCS</v>
      </c>
      <c r="G3625" s="80" t="str">
        <v>OUTWARD</v>
      </c>
      <c r="H3625" s="96" t="str">
        <v>VM AGRO</v>
      </c>
    </row>
    <row r="3626" spans="1:8" x14ac:dyDescent="0.25">
      <c r="A3626" s="90">
        <v>45790</v>
      </c>
      <c r="B3626" s="91" t="str">
        <v>UN 691</v>
      </c>
      <c r="C3626" s="92" t="str">
        <v>MUDGUARD BOLT (BIG) G/T 5103/5310</v>
      </c>
      <c r="D3626" s="132">
        <v>1893</v>
      </c>
      <c r="E3626" s="92">
        <v>102</v>
      </c>
      <c r="F3626" s="92" t="str">
        <v>PCS</v>
      </c>
      <c r="G3626" s="92" t="str">
        <v>OUTWARD</v>
      </c>
      <c r="H3626" s="93" t="str">
        <v>VM AGRO</v>
      </c>
    </row>
    <row r="3627" spans="1:8" x14ac:dyDescent="0.25">
      <c r="A3627" s="94">
        <v>45790</v>
      </c>
      <c r="B3627" s="95" t="str">
        <v>UN 875</v>
      </c>
      <c r="C3627" s="80" t="str">
        <v>STAR DOWEL PIN JD</v>
      </c>
      <c r="D3627" s="133">
        <v>1893</v>
      </c>
      <c r="E3627" s="80">
        <v>300</v>
      </c>
      <c r="F3627" s="80" t="str">
        <v>PCS</v>
      </c>
      <c r="G3627" s="80" t="str">
        <v>OUTWARD</v>
      </c>
      <c r="H3627" s="96" t="str">
        <v>VM AGRO</v>
      </c>
    </row>
    <row r="3628" spans="1:8" x14ac:dyDescent="0.25">
      <c r="A3628" s="90">
        <v>45790</v>
      </c>
      <c r="B3628" s="91" t="str">
        <v>UN 217</v>
      </c>
      <c r="C3628" s="92" t="str">
        <v>POWER STG. PIPE (SMALL) J.D</v>
      </c>
      <c r="D3628" s="132">
        <v>1893</v>
      </c>
      <c r="E3628" s="92">
        <v>50</v>
      </c>
      <c r="F3628" s="92" t="str">
        <v>PCS</v>
      </c>
      <c r="G3628" s="92" t="str">
        <v>OUTWARD</v>
      </c>
      <c r="H3628" s="93" t="str">
        <v>VM AGRO</v>
      </c>
    </row>
    <row r="3629" spans="1:8" x14ac:dyDescent="0.25">
      <c r="A3629" s="94">
        <v>45790</v>
      </c>
      <c r="B3629" s="95" t="str">
        <v>UN 124</v>
      </c>
      <c r="C3629" s="80" t="str">
        <v>CENTRE PIN FLANGE J.D (N/M)</v>
      </c>
      <c r="D3629" s="133">
        <v>1893</v>
      </c>
      <c r="E3629" s="80">
        <v>20</v>
      </c>
      <c r="F3629" s="80" t="str">
        <v>PCS</v>
      </c>
      <c r="G3629" s="80" t="str">
        <v>OUTWARD</v>
      </c>
      <c r="H3629" s="96" t="str">
        <v>VM AGRO</v>
      </c>
    </row>
    <row r="3630" spans="1:8" x14ac:dyDescent="0.25">
      <c r="A3630" s="90">
        <v>45790</v>
      </c>
      <c r="B3630" s="91" t="str">
        <v>GK 626</v>
      </c>
      <c r="C3630" s="92" t="str">
        <v>TIE ROD END JOHN DEERE 5203 (24x1.5) R+L (SET OF 2)</v>
      </c>
      <c r="D3630" s="132">
        <v>1893</v>
      </c>
      <c r="E3630" s="92">
        <v>50</v>
      </c>
      <c r="F3630" s="92" t="str">
        <v>SET</v>
      </c>
      <c r="G3630" s="92" t="str">
        <v>OUTWARD</v>
      </c>
      <c r="H3630" s="93" t="str">
        <v>VM AGRO</v>
      </c>
    </row>
    <row r="3631" spans="1:8" x14ac:dyDescent="0.25">
      <c r="A3631" s="94">
        <v>45790</v>
      </c>
      <c r="B3631" s="95" t="str">
        <v>GK 625</v>
      </c>
      <c r="C3631" s="80" t="str">
        <v>TIE ROD END JOHN DEERE 5310 (20x1.5) R+L (SET OF 2)</v>
      </c>
      <c r="D3631" s="133">
        <v>1893</v>
      </c>
      <c r="E3631" s="80">
        <v>20</v>
      </c>
      <c r="F3631" s="80" t="str">
        <v>SET</v>
      </c>
      <c r="G3631" s="80" t="str">
        <v>OUTWARD</v>
      </c>
      <c r="H3631" s="96" t="str">
        <v>VM AGRO</v>
      </c>
    </row>
    <row r="3632" spans="1:8" x14ac:dyDescent="0.25">
      <c r="A3632" s="90">
        <v>45790</v>
      </c>
      <c r="B3632" s="91" t="str">
        <v>UN 699</v>
      </c>
      <c r="C3632" s="92" t="str">
        <v>REAR WEIGHT BOLT GREEN TRACTOR (BIG)</v>
      </c>
      <c r="D3632" s="132">
        <v>1893</v>
      </c>
      <c r="E3632" s="92">
        <v>60</v>
      </c>
      <c r="F3632" s="92" t="str">
        <v>PCS</v>
      </c>
      <c r="G3632" s="92" t="str">
        <v>OUTWARD</v>
      </c>
      <c r="H3632" s="93" t="str">
        <v>VM AGRO</v>
      </c>
    </row>
    <row r="3633" spans="1:8" x14ac:dyDescent="0.25">
      <c r="A3633" s="94">
        <v>45791</v>
      </c>
      <c r="B3633" s="95" t="str">
        <v>DS 147</v>
      </c>
      <c r="C3633" s="80" t="str">
        <v xml:space="preserve"> REAR AXLE SONALIKA SMALL PLATE 18 T.(759513)</v>
      </c>
      <c r="D3633" s="133">
        <v>1917</v>
      </c>
      <c r="E3633" s="80">
        <v>2</v>
      </c>
      <c r="F3633" s="80" t="str">
        <v>PCS</v>
      </c>
      <c r="G3633" s="80" t="str">
        <v>OUTWARD</v>
      </c>
      <c r="H3633" s="96" t="str">
        <v>VINAY TRACTOR</v>
      </c>
    </row>
    <row r="3634" spans="1:8" x14ac:dyDescent="0.25">
      <c r="A3634" s="90">
        <v>45791</v>
      </c>
      <c r="B3634" s="91">
        <v>2310131100</v>
      </c>
      <c r="C3634" s="92" t="str">
        <v>DC ASSY ARJUN NOVO 12" WITH MAIN 5FAN</v>
      </c>
      <c r="D3634" s="132">
        <v>1918</v>
      </c>
      <c r="E3634" s="92">
        <v>2</v>
      </c>
      <c r="F3634" s="92" t="str">
        <v>SET</v>
      </c>
      <c r="G3634" s="92" t="str">
        <v>OUTWARD</v>
      </c>
      <c r="H3634" s="93" t="str">
        <v>PREM MOTOR</v>
      </c>
    </row>
    <row r="3635" spans="1:8" x14ac:dyDescent="0.25">
      <c r="A3635" s="94">
        <v>45791</v>
      </c>
      <c r="B3635" s="95" t="str">
        <v>UN 3665</v>
      </c>
      <c r="C3635" s="80" t="str">
        <v xml:space="preserve"> BREAK DISC ACTUATING ASSEMBLY INTER DI 6.5" </v>
      </c>
      <c r="D3635" s="133">
        <v>1911</v>
      </c>
      <c r="E3635" s="80">
        <v>15</v>
      </c>
      <c r="F3635" s="80" t="str">
        <v>SET</v>
      </c>
      <c r="G3635" s="80" t="str">
        <v>OUTWARD</v>
      </c>
      <c r="H3635" s="96" t="str">
        <v>NAVA PUR</v>
      </c>
    </row>
    <row r="3636" spans="1:8" x14ac:dyDescent="0.25">
      <c r="A3636" s="90">
        <v>45791</v>
      </c>
      <c r="B3636" s="91" t="str">
        <v>UN 3682</v>
      </c>
      <c r="C3636" s="92" t="str">
        <v>BREAK PLATE ASSEMBLY YUVO (OIB)</v>
      </c>
      <c r="D3636" s="132">
        <v>1911</v>
      </c>
      <c r="E3636" s="92">
        <v>5</v>
      </c>
      <c r="F3636" s="92" t="str">
        <v>SET</v>
      </c>
      <c r="G3636" s="92" t="str">
        <v>OUTWARD</v>
      </c>
      <c r="H3636" s="93" t="str">
        <v>NAVA PUR</v>
      </c>
    </row>
    <row r="3637" spans="1:8" x14ac:dyDescent="0.25">
      <c r="A3637" s="94">
        <v>45791</v>
      </c>
      <c r="B3637" s="95" t="str">
        <v>UN 3677</v>
      </c>
      <c r="C3637" s="80" t="str">
        <v xml:space="preserve"> BREAK DISC ACTUATING ASSEMBLY MKM 6.5" </v>
      </c>
      <c r="D3637" s="133">
        <v>1911</v>
      </c>
      <c r="E3637" s="80">
        <v>5</v>
      </c>
      <c r="F3637" s="80" t="str">
        <v>SET</v>
      </c>
      <c r="G3637" s="80" t="str">
        <v>OUTWARD</v>
      </c>
      <c r="H3637" s="96" t="str">
        <v>NAVA PUR</v>
      </c>
    </row>
    <row r="3638" spans="1:8" x14ac:dyDescent="0.25">
      <c r="A3638" s="90">
        <v>45791</v>
      </c>
      <c r="B3638" s="91" t="str">
        <v>UN 3420</v>
      </c>
      <c r="C3638" s="92" t="str">
        <v xml:space="preserve">CHOWK CABLE (L TYPE) BRASS INTER DI  </v>
      </c>
      <c r="D3638" s="132" t="str">
        <v>1913, 1916</v>
      </c>
      <c r="E3638" s="92">
        <v>40</v>
      </c>
      <c r="F3638" s="92" t="str">
        <v>PCS</v>
      </c>
      <c r="G3638" s="92" t="str">
        <v>OUTWARD</v>
      </c>
      <c r="H3638" s="93" t="str">
        <v>SHOP</v>
      </c>
    </row>
    <row r="3639" spans="1:8" x14ac:dyDescent="0.25">
      <c r="A3639" s="94">
        <v>45791</v>
      </c>
      <c r="B3639" s="95" t="str">
        <v>UN 2251 A</v>
      </c>
      <c r="C3639" s="80" t="str">
        <v>DIFFERENTIAL GEAR KIT N/M (SET OF 4)   YUVRAJ</v>
      </c>
      <c r="D3639" s="133" t="str">
        <v>1913, 1916</v>
      </c>
      <c r="E3639" s="80">
        <v>6</v>
      </c>
      <c r="F3639" s="80" t="str">
        <v>SET</v>
      </c>
      <c r="G3639" s="80" t="str">
        <v>OUTWARD</v>
      </c>
      <c r="H3639" s="96" t="str">
        <v>SHOP</v>
      </c>
    </row>
    <row r="3640" spans="1:8" x14ac:dyDescent="0.25">
      <c r="A3640" s="90">
        <v>45791</v>
      </c>
      <c r="B3640" s="91" t="str">
        <v>UN 1158</v>
      </c>
      <c r="C3640" s="92" t="str">
        <v>AIR CLEANER GLASS WHITE INTER</v>
      </c>
      <c r="D3640" s="132" t="str">
        <v>1913, 1916</v>
      </c>
      <c r="E3640" s="92">
        <v>20</v>
      </c>
      <c r="F3640" s="92" t="str">
        <v>PCS</v>
      </c>
      <c r="G3640" s="92" t="str">
        <v>OUTWARD</v>
      </c>
      <c r="H3640" s="93" t="str">
        <v>SHOP</v>
      </c>
    </row>
    <row r="3641" spans="1:8" x14ac:dyDescent="0.25">
      <c r="A3641" s="94">
        <v>45791</v>
      </c>
      <c r="B3641" s="95" t="str">
        <v>WATER SEPARATOR JD</v>
      </c>
      <c r="C3641" s="80" t="str">
        <v>WATER SEPARATOR JD</v>
      </c>
      <c r="D3641" s="133" t="str">
        <v>1913, 1916</v>
      </c>
      <c r="E3641" s="80">
        <v>5</v>
      </c>
      <c r="F3641" s="80" t="str">
        <v>PCS</v>
      </c>
      <c r="G3641" s="80" t="str">
        <v>OUTWARD</v>
      </c>
      <c r="H3641" s="96" t="str">
        <v>SHOP</v>
      </c>
    </row>
    <row r="3642" spans="1:8" x14ac:dyDescent="0.25">
      <c r="A3642" s="90">
        <v>45791</v>
      </c>
      <c r="B3642" s="91" t="str">
        <v>UN 2350</v>
      </c>
      <c r="C3642" s="92" t="str">
        <v>COUNTER SHAFT 18 TEETH SARPANCH</v>
      </c>
      <c r="D3642" s="132" t="str">
        <v>1913, 1916</v>
      </c>
      <c r="E3642" s="92">
        <v>2</v>
      </c>
      <c r="F3642" s="92" t="str">
        <v>PCS</v>
      </c>
      <c r="G3642" s="92" t="str">
        <v>OUTWARD</v>
      </c>
      <c r="H3642" s="93" t="str">
        <v>SHOP</v>
      </c>
    </row>
    <row r="3643" spans="1:8" x14ac:dyDescent="0.25">
      <c r="A3643" s="94">
        <v>45791</v>
      </c>
      <c r="B3643" s="95" t="str">
        <v>UN 2339</v>
      </c>
      <c r="C3643" s="80" t="str">
        <v>GEAR 4th &amp; DIRECT SPEED THICK TEETH 31/18 TEETH BHOOMIPUTRA</v>
      </c>
      <c r="D3643" s="133" t="str">
        <v>1913, 1916</v>
      </c>
      <c r="E3643" s="80">
        <v>6</v>
      </c>
      <c r="F3643" s="80" t="str">
        <v>PCS</v>
      </c>
      <c r="G3643" s="80" t="str">
        <v>OUTWARD</v>
      </c>
      <c r="H3643" s="96" t="str">
        <v>SHOP</v>
      </c>
    </row>
    <row r="3644" spans="1:8" x14ac:dyDescent="0.25">
      <c r="A3644" s="90">
        <v>45791</v>
      </c>
      <c r="B3644" s="91" t="str">
        <v>GK 977/UN 1374</v>
      </c>
      <c r="C3644" s="92" t="str">
        <v>CENTER PIN MAHINDRA NST (PATTI TYPE)</v>
      </c>
      <c r="D3644" s="132" t="str">
        <v>1913, 1916</v>
      </c>
      <c r="E3644" s="92">
        <v>10</v>
      </c>
      <c r="F3644" s="92" t="str">
        <v>PCS</v>
      </c>
      <c r="G3644" s="92" t="str">
        <v>OUTWARD</v>
      </c>
      <c r="H3644" s="93" t="str">
        <v>SHOP</v>
      </c>
    </row>
    <row r="3645" spans="1:8" x14ac:dyDescent="0.25">
      <c r="A3645" s="94">
        <v>45791</v>
      </c>
      <c r="B3645" s="95" t="str">
        <v>UN 2336</v>
      </c>
      <c r="C3645" s="80" t="str">
        <v>GEAR 3rd SPEED CONSTANT MESH 38/28 TEETH SARPANCH</v>
      </c>
      <c r="D3645" s="133" t="str">
        <v>1913, 1916</v>
      </c>
      <c r="E3645" s="80">
        <v>2</v>
      </c>
      <c r="F3645" s="80" t="str">
        <v>PCS</v>
      </c>
      <c r="G3645" s="80" t="str">
        <v>OUTWARD</v>
      </c>
      <c r="H3645" s="96" t="str">
        <v>SHOP</v>
      </c>
    </row>
    <row r="3646" spans="1:8" x14ac:dyDescent="0.25">
      <c r="A3646" s="90">
        <v>45791</v>
      </c>
      <c r="B3646" s="91" t="str">
        <v>UN 3552</v>
      </c>
      <c r="C3646" s="92" t="str">
        <v xml:space="preserve">5551103R91 SPILL PIPE BENJO TYPE (4 CYL.) INTER DI  </v>
      </c>
      <c r="D3646" s="132" t="str">
        <v>1913, 1916</v>
      </c>
      <c r="E3646" s="92">
        <v>20</v>
      </c>
      <c r="F3646" s="92" t="str">
        <v>PCS</v>
      </c>
      <c r="G3646" s="92" t="str">
        <v>OUTWARD</v>
      </c>
      <c r="H3646" s="93" t="str">
        <v>SHOP</v>
      </c>
    </row>
    <row r="3647" spans="1:8" x14ac:dyDescent="0.25">
      <c r="A3647" s="94">
        <v>45791</v>
      </c>
      <c r="B3647" s="95" t="str">
        <v>601AD00009C</v>
      </c>
      <c r="C3647" s="80" t="str">
        <v>HYD PUMP ARJUN DOUBLE (F ELBOW) (18CC + 8CC)</v>
      </c>
      <c r="D3647" s="133" t="str">
        <v>1913, 1916</v>
      </c>
      <c r="E3647" s="80">
        <v>8</v>
      </c>
      <c r="F3647" s="80" t="str">
        <v>PCS</v>
      </c>
      <c r="G3647" s="80" t="str">
        <v>OUTWARD</v>
      </c>
      <c r="H3647" s="96" t="str">
        <v>SHOP</v>
      </c>
    </row>
    <row r="3648" spans="1:8" x14ac:dyDescent="0.25">
      <c r="A3648" s="90">
        <v>45791</v>
      </c>
      <c r="B3648" s="91" t="str">
        <v>601AD00006C</v>
      </c>
      <c r="C3648" s="92" t="str">
        <v>HYD PUMP ARJUN 445 DOUBLE (12CC + 8CC)</v>
      </c>
      <c r="D3648" s="132" t="str">
        <v>1913, 1916</v>
      </c>
      <c r="E3648" s="92">
        <v>8</v>
      </c>
      <c r="F3648" s="92" t="str">
        <v>PCS</v>
      </c>
      <c r="G3648" s="92" t="str">
        <v>OUTWARD</v>
      </c>
      <c r="H3648" s="93" t="str">
        <v>SHOP</v>
      </c>
    </row>
    <row r="3649" spans="1:8" x14ac:dyDescent="0.25">
      <c r="A3649" s="94">
        <v>45791</v>
      </c>
      <c r="B3649" s="95" t="str">
        <v>UN 1950 A</v>
      </c>
      <c r="C3649" s="80" t="str">
        <v>HAND BREAK WIRE YUVO</v>
      </c>
      <c r="D3649" s="133" t="str">
        <v>1913, 1916</v>
      </c>
      <c r="E3649" s="80">
        <v>36</v>
      </c>
      <c r="F3649" s="80" t="str">
        <v>PCS</v>
      </c>
      <c r="G3649" s="80" t="str">
        <v>OUTWARD</v>
      </c>
      <c r="H3649" s="96" t="str">
        <v>SHOP</v>
      </c>
    </row>
    <row r="3650" spans="1:8" x14ac:dyDescent="0.25">
      <c r="A3650" s="90">
        <v>45791</v>
      </c>
      <c r="B3650" s="91" t="str">
        <v>UN 2987</v>
      </c>
      <c r="C3650" s="92" t="str">
        <v xml:space="preserve">MUDGUARD PAD THICK INTER  </v>
      </c>
      <c r="D3650" s="132" t="str">
        <v>1913, 1916</v>
      </c>
      <c r="E3650" s="92">
        <v>40</v>
      </c>
      <c r="F3650" s="92" t="str">
        <v>PCS</v>
      </c>
      <c r="G3650" s="92" t="str">
        <v>OUTWARD</v>
      </c>
      <c r="H3650" s="93" t="str">
        <v>SHOP</v>
      </c>
    </row>
    <row r="3651" spans="1:8" x14ac:dyDescent="0.25">
      <c r="A3651" s="94">
        <v>45791</v>
      </c>
      <c r="B3651" s="95" t="str">
        <v>UN 1158</v>
      </c>
      <c r="C3651" s="80" t="str">
        <v>AIR CLEANER GLASS WHITE INTER</v>
      </c>
      <c r="D3651" s="133" t="str">
        <v>1913, 1916</v>
      </c>
      <c r="E3651" s="80">
        <v>40</v>
      </c>
      <c r="F3651" s="80" t="str">
        <v>PCS</v>
      </c>
      <c r="G3651" s="80" t="str">
        <v>OUTWARD</v>
      </c>
      <c r="H3651" s="96" t="str">
        <v>SHOP</v>
      </c>
    </row>
    <row r="3652" spans="1:8" x14ac:dyDescent="0.25">
      <c r="A3652" s="90">
        <v>45791</v>
      </c>
      <c r="B3652" s="91">
        <v>4340460100</v>
      </c>
      <c r="C3652" s="92" t="str">
        <v>P.P TAWA ARJUN MAIN D/CLUTCH</v>
      </c>
      <c r="D3652" s="132" t="str">
        <v>1913, 1916</v>
      </c>
      <c r="E3652" s="92">
        <v>4</v>
      </c>
      <c r="F3652" s="92" t="str">
        <v>PCS</v>
      </c>
      <c r="G3652" s="92" t="str">
        <v>OUTWARD</v>
      </c>
      <c r="H3652" s="93" t="str">
        <v>SHOP</v>
      </c>
    </row>
    <row r="3653" spans="1:8" x14ac:dyDescent="0.25">
      <c r="A3653" s="94">
        <v>45791</v>
      </c>
      <c r="B3653" s="95" t="str">
        <v>1P 3060 AOOOO</v>
      </c>
      <c r="C3653" s="80" t="str">
        <v>HYD PUMP NEW HOLLAND</v>
      </c>
      <c r="D3653" s="133" t="str">
        <v>1913, 1916</v>
      </c>
      <c r="E3653" s="80">
        <v>1</v>
      </c>
      <c r="F3653" s="80" t="str">
        <v>PCS</v>
      </c>
      <c r="G3653" s="80" t="str">
        <v>OUTWARD</v>
      </c>
      <c r="H3653" s="96" t="str">
        <v>SHOP</v>
      </c>
    </row>
    <row r="3654" spans="1:8" x14ac:dyDescent="0.25">
      <c r="A3654" s="90">
        <v>45791</v>
      </c>
      <c r="B3654" s="91" t="str">
        <v>1P 3047 AOOOO</v>
      </c>
      <c r="C3654" s="92" t="str">
        <v>HYD PUMP NEW HOLLAND.</v>
      </c>
      <c r="D3654" s="132" t="str">
        <v>1913, 1916</v>
      </c>
      <c r="E3654" s="92">
        <v>2</v>
      </c>
      <c r="F3654" s="92" t="str">
        <v>PCS</v>
      </c>
      <c r="G3654" s="92" t="str">
        <v>OUTWARD</v>
      </c>
      <c r="H3654" s="93" t="str">
        <v>SHOP</v>
      </c>
    </row>
    <row r="3655" spans="1:8" x14ac:dyDescent="0.25">
      <c r="A3655" s="94">
        <v>45791</v>
      </c>
      <c r="B3655" s="95">
        <v>4340441100</v>
      </c>
      <c r="C3655" s="80" t="str">
        <v>CL LEVER KIT ITL / HMT D/C PTO</v>
      </c>
      <c r="D3655" s="133" t="str">
        <v>1913, 1916</v>
      </c>
      <c r="E3655" s="80">
        <v>4</v>
      </c>
      <c r="F3655" s="80" t="str">
        <v>SET</v>
      </c>
      <c r="G3655" s="80" t="str">
        <v>OUTWARD</v>
      </c>
      <c r="H3655" s="96" t="str">
        <v>SHOP</v>
      </c>
    </row>
    <row r="3656" spans="1:8" x14ac:dyDescent="0.25">
      <c r="A3656" s="90">
        <v>45791</v>
      </c>
      <c r="B3656" s="91">
        <v>4340427100</v>
      </c>
      <c r="C3656" s="92" t="str">
        <v>CL. LEVER KIT HMT (60 HP) DCA PIN TY</v>
      </c>
      <c r="D3656" s="132" t="str">
        <v>1913, 1916</v>
      </c>
      <c r="E3656" s="92">
        <v>4</v>
      </c>
      <c r="F3656" s="92" t="str">
        <v>SET</v>
      </c>
      <c r="G3656" s="92" t="str">
        <v>OUTWARD</v>
      </c>
      <c r="H3656" s="93" t="str">
        <v>SHOP</v>
      </c>
    </row>
    <row r="3657" spans="1:8" x14ac:dyDescent="0.25">
      <c r="A3657" s="94">
        <v>45791</v>
      </c>
      <c r="B3657" s="95" t="str">
        <v>GK 295</v>
      </c>
      <c r="C3657" s="80" t="str">
        <v>BRAKE SHOE WITH LINING HMT 2511</v>
      </c>
      <c r="D3657" s="133" t="str">
        <v>1912, 1915</v>
      </c>
      <c r="E3657" s="80">
        <v>20</v>
      </c>
      <c r="F3657" s="80" t="str">
        <v>SET</v>
      </c>
      <c r="G3657" s="80" t="str">
        <v>OUTWARD</v>
      </c>
      <c r="H3657" s="96" t="str">
        <v>NIRMAL AUTOMOBILES</v>
      </c>
    </row>
    <row r="3658" spans="1:8" x14ac:dyDescent="0.25">
      <c r="A3658" s="90">
        <v>45791</v>
      </c>
      <c r="B3658" s="91" t="str">
        <v>BREAK BOTTLE PVC HMT</v>
      </c>
      <c r="C3658" s="92" t="str">
        <v>BREAK BOTTLE PVC HMT</v>
      </c>
      <c r="D3658" s="132" t="str">
        <v>1912, 1915</v>
      </c>
      <c r="E3658" s="92">
        <v>24</v>
      </c>
      <c r="F3658" s="92" t="str">
        <v>PCS</v>
      </c>
      <c r="G3658" s="92" t="str">
        <v>OUTWARD</v>
      </c>
      <c r="H3658" s="93" t="str">
        <v>NIRMAL AUTOMOBILES</v>
      </c>
    </row>
    <row r="3659" spans="1:8" x14ac:dyDescent="0.25">
      <c r="A3659" s="94">
        <v>45791</v>
      </c>
      <c r="B3659" s="95" t="str">
        <v>UN 1873</v>
      </c>
      <c r="C3659" s="80" t="str">
        <v>DIFFERENTIAL CASE INTER DI</v>
      </c>
      <c r="D3659" s="133" t="str">
        <v>1912, 1915</v>
      </c>
      <c r="E3659" s="80">
        <v>1</v>
      </c>
      <c r="F3659" s="80" t="str">
        <v>PCS</v>
      </c>
      <c r="G3659" s="80" t="str">
        <v>OUTWARD</v>
      </c>
      <c r="H3659" s="96" t="str">
        <v>NIRMAL AUTOMOBILES</v>
      </c>
    </row>
    <row r="3660" spans="1:8" x14ac:dyDescent="0.25">
      <c r="A3660" s="90">
        <v>45791</v>
      </c>
      <c r="B3660" s="91" t="str">
        <v>UN 3418</v>
      </c>
      <c r="C3660" s="92" t="str">
        <v xml:space="preserve">CHOWK CABLE (L TYPE) INTER DI  </v>
      </c>
      <c r="D3660" s="132" t="str">
        <v>1912, 1915</v>
      </c>
      <c r="E3660" s="92">
        <v>30</v>
      </c>
      <c r="F3660" s="92" t="str">
        <v>PCS</v>
      </c>
      <c r="G3660" s="92" t="str">
        <v>OUTWARD</v>
      </c>
      <c r="H3660" s="93" t="str">
        <v>NIRMAL AUTOMOBILES</v>
      </c>
    </row>
    <row r="3661" spans="1:8" x14ac:dyDescent="0.25">
      <c r="A3661" s="94">
        <v>45791</v>
      </c>
      <c r="B3661" s="95" t="str">
        <v>UN 3417</v>
      </c>
      <c r="C3661" s="80" t="str">
        <v xml:space="preserve">CHOWK CABLE (HOOK TYPE) INTER DI  </v>
      </c>
      <c r="D3661" s="133" t="str">
        <v>1912, 1915</v>
      </c>
      <c r="E3661" s="80">
        <v>10</v>
      </c>
      <c r="F3661" s="80" t="str">
        <v>PCS</v>
      </c>
      <c r="G3661" s="80" t="str">
        <v>OUTWARD</v>
      </c>
      <c r="H3661" s="96" t="str">
        <v>NIRMAL AUTOMOBILES</v>
      </c>
    </row>
    <row r="3662" spans="1:8" x14ac:dyDescent="0.25">
      <c r="A3662" s="90">
        <v>45791</v>
      </c>
      <c r="B3662" s="91" t="str">
        <v>UN 3426 A</v>
      </c>
      <c r="C3662" s="92" t="str">
        <v xml:space="preserve">COOLANT BOTTLE THREAD TYPE TURBO  </v>
      </c>
      <c r="D3662" s="132" t="str">
        <v>1912, 1915</v>
      </c>
      <c r="E3662" s="92">
        <v>4</v>
      </c>
      <c r="F3662" s="92" t="str">
        <v>PCS</v>
      </c>
      <c r="G3662" s="92" t="str">
        <v>OUTWARD</v>
      </c>
      <c r="H3662" s="93" t="str">
        <v>NIRMAL AUTOMOBILES</v>
      </c>
    </row>
    <row r="3663" spans="1:8" x14ac:dyDescent="0.25">
      <c r="A3663" s="94">
        <v>45791</v>
      </c>
      <c r="B3663" s="95" t="str">
        <v>UN 3427</v>
      </c>
      <c r="C3663" s="80" t="str">
        <v xml:space="preserve">COOLANT BOTTLE MKM  </v>
      </c>
      <c r="D3663" s="133" t="str">
        <v>1912, 1915</v>
      </c>
      <c r="E3663" s="80">
        <v>4</v>
      </c>
      <c r="F3663" s="80" t="str">
        <v>PCS</v>
      </c>
      <c r="G3663" s="80" t="str">
        <v>OUTWARD</v>
      </c>
      <c r="H3663" s="96" t="str">
        <v>NIRMAL AUTOMOBILES</v>
      </c>
    </row>
    <row r="3664" spans="1:8" x14ac:dyDescent="0.25">
      <c r="A3664" s="90">
        <v>45791</v>
      </c>
      <c r="B3664" s="91" t="str">
        <v>UN 2613</v>
      </c>
      <c r="C3664" s="92" t="str">
        <v xml:space="preserve">LOWER LINK ASSY INTER DI  </v>
      </c>
      <c r="D3664" s="132" t="str">
        <v>1912, 1915</v>
      </c>
      <c r="E3664" s="92">
        <v>2</v>
      </c>
      <c r="F3664" s="92" t="str">
        <v>PCS</v>
      </c>
      <c r="G3664" s="92" t="str">
        <v>OUTWARD</v>
      </c>
      <c r="H3664" s="93" t="str">
        <v>NIRMAL AUTOMOBILES</v>
      </c>
    </row>
    <row r="3665" spans="1:8" x14ac:dyDescent="0.25">
      <c r="A3665" s="94">
        <v>45791</v>
      </c>
      <c r="B3665" s="95" t="str">
        <v>UN 3317</v>
      </c>
      <c r="C3665" s="80" t="str">
        <v xml:space="preserve">HEAD WASHER INTER DI  </v>
      </c>
      <c r="D3665" s="133" t="str">
        <v>1912, 1915</v>
      </c>
      <c r="E3665" s="80">
        <v>100</v>
      </c>
      <c r="F3665" s="80" t="str">
        <v>PCS</v>
      </c>
      <c r="G3665" s="80" t="str">
        <v>OUTWARD</v>
      </c>
      <c r="H3665" s="96" t="str">
        <v>NIRMAL AUTOMOBILES</v>
      </c>
    </row>
    <row r="3666" spans="1:8" x14ac:dyDescent="0.25">
      <c r="A3666" s="90">
        <v>45791</v>
      </c>
      <c r="B3666" s="91" t="str">
        <v>GK 1501/UN 2804</v>
      </c>
      <c r="C3666" s="92" t="str">
        <v xml:space="preserve">FRONT WHEEL BOLT INTER DI </v>
      </c>
      <c r="D3666" s="132" t="str">
        <v>1912, 1915</v>
      </c>
      <c r="E3666" s="92">
        <v>48</v>
      </c>
      <c r="F3666" s="92" t="str">
        <v>PCS</v>
      </c>
      <c r="G3666" s="92" t="str">
        <v>OUTWARD</v>
      </c>
      <c r="H3666" s="93" t="str">
        <v>NIRMAL AUTOMOBILES</v>
      </c>
    </row>
    <row r="3667" spans="1:8" x14ac:dyDescent="0.25">
      <c r="A3667" s="94">
        <v>45791</v>
      </c>
      <c r="B3667" s="95" t="str">
        <v>UN 1795</v>
      </c>
      <c r="C3667" s="80" t="str">
        <v>GEAR BOX TOP COVER INTER DI</v>
      </c>
      <c r="D3667" s="133" t="str">
        <v>1912, 1915</v>
      </c>
      <c r="E3667" s="80">
        <v>1</v>
      </c>
      <c r="F3667" s="80" t="str">
        <v>PCS</v>
      </c>
      <c r="G3667" s="80" t="str">
        <v>OUTWARD</v>
      </c>
      <c r="H3667" s="96" t="str">
        <v>NIRMAL AUTOMOBILES</v>
      </c>
    </row>
    <row r="3668" spans="1:8" x14ac:dyDescent="0.25">
      <c r="A3668" s="90">
        <v>45791</v>
      </c>
      <c r="B3668" s="91" t="str">
        <v>SIDE BREAK ASSEMBLY HMT</v>
      </c>
      <c r="C3668" s="92" t="str">
        <v>SIDE BREAK ASSEMBLY HMT</v>
      </c>
      <c r="D3668" s="132" t="str">
        <v>1912, 1915</v>
      </c>
      <c r="E3668" s="92">
        <v>2</v>
      </c>
      <c r="F3668" s="92" t="str">
        <v>SET</v>
      </c>
      <c r="G3668" s="92" t="str">
        <v>OUTWARD</v>
      </c>
      <c r="H3668" s="93" t="str">
        <v>NIRMAL AUTOMOBILES</v>
      </c>
    </row>
    <row r="3669" spans="1:8" x14ac:dyDescent="0.25">
      <c r="A3669" s="94">
        <v>45791</v>
      </c>
      <c r="B3669" s="95" t="str">
        <v>BRAKE DRUM HMT 4511</v>
      </c>
      <c r="C3669" s="80" t="str">
        <v>BRAKE DRUM HMT 4511</v>
      </c>
      <c r="D3669" s="133" t="str">
        <v>1912, 1915</v>
      </c>
      <c r="E3669" s="80">
        <v>2</v>
      </c>
      <c r="F3669" s="80" t="str">
        <v>PCS</v>
      </c>
      <c r="G3669" s="80" t="str">
        <v>OUTWARD</v>
      </c>
      <c r="H3669" s="96" t="str">
        <v>NIRMAL AUTOMOBILES</v>
      </c>
    </row>
    <row r="3670" spans="1:8" x14ac:dyDescent="0.25">
      <c r="A3670" s="90">
        <v>45791</v>
      </c>
      <c r="B3670" s="91" t="str">
        <v>SHOW JALI SET 4022</v>
      </c>
      <c r="C3670" s="92" t="str">
        <v>SHOW JALI SET 4022</v>
      </c>
      <c r="D3670" s="132" t="str">
        <v>1912, 1915</v>
      </c>
      <c r="E3670" s="92">
        <v>1</v>
      </c>
      <c r="F3670" s="92" t="str">
        <v>SET</v>
      </c>
      <c r="G3670" s="92" t="str">
        <v>OUTWARD</v>
      </c>
      <c r="H3670" s="93" t="str">
        <v>NIRMAL AUTOMOBILES</v>
      </c>
    </row>
    <row r="3671" spans="1:8" x14ac:dyDescent="0.25">
      <c r="A3671" s="94">
        <v>45791</v>
      </c>
      <c r="B3671" s="95" t="str">
        <v>SHOW JALI SET 4022</v>
      </c>
      <c r="C3671" s="80" t="str">
        <v>SHOW JALI SET 4022</v>
      </c>
      <c r="D3671" s="133" t="str">
        <v>1912, 1915</v>
      </c>
      <c r="E3671" s="80">
        <v>1</v>
      </c>
      <c r="F3671" s="80" t="str">
        <v>SET</v>
      </c>
      <c r="G3671" s="80" t="str">
        <v>INWARD</v>
      </c>
      <c r="H3671" s="96" t="str">
        <v>AGAINST SO</v>
      </c>
    </row>
    <row r="3672" spans="1:8" x14ac:dyDescent="0.25">
      <c r="A3672" s="90">
        <v>45790</v>
      </c>
      <c r="B3672" s="91" t="str">
        <v>GK 551/UN 1445</v>
      </c>
      <c r="C3672" s="92" t="str">
        <v>TIE ROD END MAHINDRA DI  (R+L) (SET OF 2)</v>
      </c>
      <c r="D3672" s="132">
        <v>2966</v>
      </c>
      <c r="E3672" s="92">
        <v>2</v>
      </c>
      <c r="F3672" s="92" t="str">
        <v>SET</v>
      </c>
      <c r="G3672" s="92" t="str">
        <v>INWARD</v>
      </c>
      <c r="H3672" s="93">
        <v>0</v>
      </c>
    </row>
    <row r="3673" spans="1:8" x14ac:dyDescent="0.25">
      <c r="A3673" s="94">
        <v>45790</v>
      </c>
      <c r="B3673" s="95" t="str">
        <v>GK 2215</v>
      </c>
      <c r="C3673" s="80" t="str">
        <v>POWER STEERING SEAL KIT ARJUN 30 MM DOUBLE CYL</v>
      </c>
      <c r="D3673" s="133">
        <v>2967</v>
      </c>
      <c r="E3673" s="80">
        <v>425</v>
      </c>
      <c r="F3673" s="80" t="str">
        <v>SET</v>
      </c>
      <c r="G3673" s="80" t="str">
        <v>INWARD</v>
      </c>
      <c r="H3673" s="96">
        <v>0</v>
      </c>
    </row>
    <row r="3674" spans="1:8" x14ac:dyDescent="0.25">
      <c r="A3674" s="90">
        <v>45790</v>
      </c>
      <c r="B3674" s="91" t="str">
        <v>UN 3400</v>
      </c>
      <c r="C3674" s="92" t="str">
        <v xml:space="preserve">ACCILATOR CABLE 37" (SHORT) INTER DI  </v>
      </c>
      <c r="D3674" s="132">
        <v>2968</v>
      </c>
      <c r="E3674" s="92">
        <v>200</v>
      </c>
      <c r="F3674" s="92" t="str">
        <v>PCS</v>
      </c>
      <c r="G3674" s="92" t="str">
        <v>INWARD</v>
      </c>
      <c r="H3674" s="93">
        <v>0</v>
      </c>
    </row>
    <row r="3675" spans="1:8" x14ac:dyDescent="0.25">
      <c r="A3675" s="94">
        <v>45790</v>
      </c>
      <c r="B3675" s="95" t="str">
        <v>UN 3454</v>
      </c>
      <c r="C3675" s="80" t="str">
        <v xml:space="preserve">SPEEDO METER CABLE SARPANCH  </v>
      </c>
      <c r="D3675" s="133">
        <v>2969</v>
      </c>
      <c r="E3675" s="80">
        <v>60</v>
      </c>
      <c r="F3675" s="80" t="str">
        <v>PCS</v>
      </c>
      <c r="G3675" s="80" t="str">
        <v>INWARD</v>
      </c>
      <c r="H3675" s="96">
        <v>0</v>
      </c>
    </row>
    <row r="3676" spans="1:8" x14ac:dyDescent="0.25">
      <c r="A3676" s="90">
        <v>45790</v>
      </c>
      <c r="B3676" s="91" t="str">
        <v>UN 3452</v>
      </c>
      <c r="C3676" s="92" t="str">
        <v xml:space="preserve">SPEEDO METER CABLE INTER DI  </v>
      </c>
      <c r="D3676" s="132">
        <v>2970</v>
      </c>
      <c r="E3676" s="92">
        <v>100</v>
      </c>
      <c r="F3676" s="92" t="str">
        <v>PCS</v>
      </c>
      <c r="G3676" s="92" t="str">
        <v>INWARD</v>
      </c>
      <c r="H3676" s="93">
        <v>0</v>
      </c>
    </row>
    <row r="3677" spans="1:8" x14ac:dyDescent="0.25">
      <c r="A3677" s="94">
        <v>45790</v>
      </c>
      <c r="B3677" s="95" t="str">
        <v>8641132070ALU</v>
      </c>
      <c r="C3677" s="80" t="str">
        <v xml:space="preserve">RADIATOR JD / SK DI 60 HP </v>
      </c>
      <c r="D3677" s="133">
        <v>2971</v>
      </c>
      <c r="E3677" s="80">
        <v>8</v>
      </c>
      <c r="F3677" s="80" t="str">
        <v>PCS</v>
      </c>
      <c r="G3677" s="80" t="str">
        <v>INWARD</v>
      </c>
      <c r="H3677" s="96">
        <v>0</v>
      </c>
    </row>
    <row r="3678" spans="1:8" x14ac:dyDescent="0.25">
      <c r="A3678" s="90">
        <v>45790</v>
      </c>
      <c r="B3678" s="91" t="str">
        <v>R983067913</v>
      </c>
      <c r="C3678" s="92" t="str">
        <v>HYD. PUMP ESCORT / PT 19+11 CC</v>
      </c>
      <c r="D3678" s="132">
        <v>2972</v>
      </c>
      <c r="E3678" s="92">
        <v>12</v>
      </c>
      <c r="F3678" s="92" t="str">
        <v>PCS</v>
      </c>
      <c r="G3678" s="92" t="str">
        <v>INWARD</v>
      </c>
      <c r="H3678" s="93">
        <v>0</v>
      </c>
    </row>
    <row r="3679" spans="1:8" x14ac:dyDescent="0.25">
      <c r="A3679" s="94">
        <v>45790</v>
      </c>
      <c r="B3679" s="95" t="str">
        <v>UN 1623</v>
      </c>
      <c r="C3679" s="80" t="str">
        <v>DELUXE SEAT HMT O/M</v>
      </c>
      <c r="D3679" s="133">
        <v>2973</v>
      </c>
      <c r="E3679" s="80">
        <v>2</v>
      </c>
      <c r="F3679" s="80" t="str">
        <v>PCS</v>
      </c>
      <c r="G3679" s="80" t="str">
        <v>INWARD</v>
      </c>
      <c r="H3679" s="96">
        <v>0</v>
      </c>
    </row>
    <row r="3680" spans="1:8" x14ac:dyDescent="0.25">
      <c r="A3680" s="90">
        <v>45790</v>
      </c>
      <c r="B3680" s="91" t="str">
        <v>UN 1627 A</v>
      </c>
      <c r="C3680" s="92" t="str">
        <v>DELUXE SEAT (SLIDING TYPE) MASSEY</v>
      </c>
      <c r="D3680" s="132">
        <v>2974</v>
      </c>
      <c r="E3680" s="92">
        <v>4</v>
      </c>
      <c r="F3680" s="92" t="str">
        <v>PCS</v>
      </c>
      <c r="G3680" s="92" t="str">
        <v>INWARD</v>
      </c>
      <c r="H3680" s="93">
        <v>0</v>
      </c>
    </row>
    <row r="3681" spans="1:8" x14ac:dyDescent="0.25">
      <c r="A3681" s="94">
        <v>45790</v>
      </c>
      <c r="B3681" s="95" t="str">
        <v>UN 1627</v>
      </c>
      <c r="C3681" s="80" t="str">
        <v>DELUXE SEAT MASSEY</v>
      </c>
      <c r="D3681" s="133">
        <v>2975</v>
      </c>
      <c r="E3681" s="80">
        <v>8</v>
      </c>
      <c r="F3681" s="80" t="str">
        <v>PCS</v>
      </c>
      <c r="G3681" s="80" t="str">
        <v>INWARD</v>
      </c>
      <c r="H3681" s="96">
        <v>0</v>
      </c>
    </row>
    <row r="3682" spans="1:8" x14ac:dyDescent="0.25">
      <c r="A3682" s="90">
        <v>45790</v>
      </c>
      <c r="B3682" s="91">
        <v>1280359100</v>
      </c>
      <c r="C3682" s="92" t="str">
        <v>P.P ASSY MAHINDRA D/F</v>
      </c>
      <c r="D3682" s="132">
        <v>2976</v>
      </c>
      <c r="E3682" s="92">
        <v>7</v>
      </c>
      <c r="F3682" s="92" t="str">
        <v>PCS</v>
      </c>
      <c r="G3682" s="92" t="str">
        <v>INWARD</v>
      </c>
      <c r="H3682" s="93">
        <v>0</v>
      </c>
    </row>
    <row r="3683" spans="1:8" x14ac:dyDescent="0.25">
      <c r="A3683" s="94">
        <v>45791</v>
      </c>
      <c r="B3683" s="95" t="str">
        <v>GK 001/UN 3694/GK 004</v>
      </c>
      <c r="C3683" s="80" t="str">
        <v>OIL BRAKE PLATE  SWARAJ 6.5" 14 TEETH</v>
      </c>
      <c r="D3683" s="133" t="str">
        <v>1899, 1900, 1901</v>
      </c>
      <c r="E3683" s="80">
        <v>100</v>
      </c>
      <c r="F3683" s="80" t="str">
        <v>PCS</v>
      </c>
      <c r="G3683" s="80" t="str">
        <v>OUTWARD</v>
      </c>
      <c r="H3683" s="96" t="str">
        <v>GANPATI TRACTOR</v>
      </c>
    </row>
    <row r="3684" spans="1:8" x14ac:dyDescent="0.25">
      <c r="A3684" s="90">
        <v>45791</v>
      </c>
      <c r="B3684" s="91" t="str">
        <v>GK 002</v>
      </c>
      <c r="C3684" s="92" t="str">
        <v>OIL BRAKE PLATE  ARJUN 7" 18 TEETH</v>
      </c>
      <c r="D3684" s="132" t="str">
        <v>1899, 1900, 1901</v>
      </c>
      <c r="E3684" s="92">
        <v>40</v>
      </c>
      <c r="F3684" s="92" t="str">
        <v>PCS</v>
      </c>
      <c r="G3684" s="92" t="str">
        <v>OUTWARD</v>
      </c>
      <c r="H3684" s="93" t="str">
        <v>GANPATI TRACTOR</v>
      </c>
    </row>
    <row r="3685" spans="1:8" x14ac:dyDescent="0.25">
      <c r="A3685" s="94">
        <v>45791</v>
      </c>
      <c r="B3685" s="95" t="str">
        <v>GK 003/UN 3695</v>
      </c>
      <c r="C3685" s="80" t="str">
        <v>OIL BRAKE PLATE  MKM 6.5" 18 TEETH</v>
      </c>
      <c r="D3685" s="133" t="str">
        <v>1899, 1900, 1901</v>
      </c>
      <c r="E3685" s="80">
        <v>30</v>
      </c>
      <c r="F3685" s="80" t="str">
        <v>PCS</v>
      </c>
      <c r="G3685" s="80" t="str">
        <v>OUTWARD</v>
      </c>
      <c r="H3685" s="96" t="str">
        <v>GANPATI TRACTOR</v>
      </c>
    </row>
    <row r="3686" spans="1:8" x14ac:dyDescent="0.25">
      <c r="A3686" s="90">
        <v>45791</v>
      </c>
      <c r="B3686" s="91" t="str">
        <v>GK 032/UN 3720</v>
      </c>
      <c r="C3686" s="92" t="str">
        <v>OIL STEEL PLATE  SWARAJ 6.5"</v>
      </c>
      <c r="D3686" s="132" t="str">
        <v>1899, 1900, 1901</v>
      </c>
      <c r="E3686" s="92">
        <v>60</v>
      </c>
      <c r="F3686" s="92" t="str">
        <v>PCS</v>
      </c>
      <c r="G3686" s="92" t="str">
        <v>OUTWARD</v>
      </c>
      <c r="H3686" s="93" t="str">
        <v>GANPATI TRACTOR</v>
      </c>
    </row>
    <row r="3687" spans="1:8" x14ac:dyDescent="0.25">
      <c r="A3687" s="94">
        <v>45791</v>
      </c>
      <c r="B3687" s="95" t="str">
        <v>GK 030</v>
      </c>
      <c r="C3687" s="80" t="str">
        <v>OIL STEEL PLATE  ARJUN 7"</v>
      </c>
      <c r="D3687" s="133" t="str">
        <v>1899, 1900, 1901</v>
      </c>
      <c r="E3687" s="80">
        <v>16</v>
      </c>
      <c r="F3687" s="80" t="str">
        <v>PCS</v>
      </c>
      <c r="G3687" s="80" t="str">
        <v>OUTWARD</v>
      </c>
      <c r="H3687" s="96" t="str">
        <v>GANPATI TRACTOR</v>
      </c>
    </row>
    <row r="3688" spans="1:8" x14ac:dyDescent="0.25">
      <c r="A3688" s="90">
        <v>45791</v>
      </c>
      <c r="B3688" s="91" t="str">
        <v>GK 031/UN 3723</v>
      </c>
      <c r="C3688" s="92" t="str">
        <v>OIL STEEL PLATE  MKM  6.5"</v>
      </c>
      <c r="D3688" s="132" t="str">
        <v>1899, 1900, 1901</v>
      </c>
      <c r="E3688" s="92">
        <v>16</v>
      </c>
      <c r="F3688" s="92" t="str">
        <v>PCS</v>
      </c>
      <c r="G3688" s="92" t="str">
        <v>OUTWARD</v>
      </c>
      <c r="H3688" s="93" t="str">
        <v>GANPATI TRACTOR</v>
      </c>
    </row>
    <row r="3689" spans="1:8" x14ac:dyDescent="0.25">
      <c r="A3689" s="94">
        <v>45791</v>
      </c>
      <c r="B3689" s="95" t="str">
        <v>GK 140/UN 1706</v>
      </c>
      <c r="C3689" s="80" t="str">
        <v>PRESSURE PLATE ASSY MAHINDRA DIAPHRAGM 11"</v>
      </c>
      <c r="D3689" s="133" t="str">
        <v>1899, 1900, 1901</v>
      </c>
      <c r="E3689" s="80">
        <v>6</v>
      </c>
      <c r="F3689" s="80" t="str">
        <v>SET</v>
      </c>
      <c r="G3689" s="80" t="str">
        <v>OUTWARD</v>
      </c>
      <c r="H3689" s="96" t="str">
        <v>GANPATI TRACTOR</v>
      </c>
    </row>
    <row r="3690" spans="1:8" x14ac:dyDescent="0.25">
      <c r="A3690" s="90">
        <v>45791</v>
      </c>
      <c r="B3690" s="91" t="str">
        <v>GK 156</v>
      </c>
      <c r="C3690" s="92" t="str">
        <v>PRESSURE PLATE ASSY JOHN DEERE DIAPHRAGM 11"</v>
      </c>
      <c r="D3690" s="132" t="str">
        <v>1899, 1900, 1901</v>
      </c>
      <c r="E3690" s="92">
        <v>1</v>
      </c>
      <c r="F3690" s="92" t="str">
        <v>SET</v>
      </c>
      <c r="G3690" s="92" t="str">
        <v>OUTWARD</v>
      </c>
      <c r="H3690" s="93" t="str">
        <v>GANPATI TRACTOR</v>
      </c>
    </row>
    <row r="3691" spans="1:8" x14ac:dyDescent="0.25">
      <c r="A3691" s="94">
        <v>45791</v>
      </c>
      <c r="B3691" s="95" t="str">
        <v>GK 260</v>
      </c>
      <c r="C3691" s="80" t="str">
        <v>BRAKE DISC MAHINDRA  (Set of 4 Pcs.)</v>
      </c>
      <c r="D3691" s="133" t="str">
        <v>1899, 1900, 1901</v>
      </c>
      <c r="E3691" s="80">
        <v>100</v>
      </c>
      <c r="F3691" s="80" t="str">
        <v>SET</v>
      </c>
      <c r="G3691" s="80" t="str">
        <v>OUTWARD</v>
      </c>
      <c r="H3691" s="96" t="str">
        <v>GANPATI TRACTOR</v>
      </c>
    </row>
    <row r="3692" spans="1:8" x14ac:dyDescent="0.25">
      <c r="A3692" s="90">
        <v>45791</v>
      </c>
      <c r="B3692" s="91" t="str">
        <v>GK 269</v>
      </c>
      <c r="C3692" s="92" t="str">
        <v>BRAKE DISC SWARAJ 855 (Set of 4 Pcs.)</v>
      </c>
      <c r="D3692" s="132" t="str">
        <v>1899, 1900, 1901</v>
      </c>
      <c r="E3692" s="92">
        <v>100</v>
      </c>
      <c r="F3692" s="92" t="str">
        <v>SET</v>
      </c>
      <c r="G3692" s="92" t="str">
        <v>OUTWARD</v>
      </c>
      <c r="H3692" s="93" t="str">
        <v>GANPATI TRACTOR</v>
      </c>
    </row>
    <row r="3693" spans="1:8" x14ac:dyDescent="0.25">
      <c r="A3693" s="94">
        <v>45791</v>
      </c>
      <c r="B3693" s="95" t="str">
        <v>GK 261</v>
      </c>
      <c r="C3693" s="80" t="str">
        <v>BRAKE DISC SWARAJ 735 (Set of 4 Pcs.)</v>
      </c>
      <c r="D3693" s="133" t="str">
        <v>1899, 1900, 1901</v>
      </c>
      <c r="E3693" s="80">
        <v>20</v>
      </c>
      <c r="F3693" s="80" t="str">
        <v>SET</v>
      </c>
      <c r="G3693" s="80" t="str">
        <v>OUTWARD</v>
      </c>
      <c r="H3693" s="96" t="str">
        <v>GANPATI TRACTOR</v>
      </c>
    </row>
    <row r="3694" spans="1:8" x14ac:dyDescent="0.25">
      <c r="A3694" s="90">
        <v>45791</v>
      </c>
      <c r="B3694" s="91" t="str">
        <v>GK 229</v>
      </c>
      <c r="C3694" s="92" t="str">
        <v xml:space="preserve">BRAKE DISC PLATE SONALIKA 18 HOLE </v>
      </c>
      <c r="D3694" s="132" t="str">
        <v>1899, 1900, 1901</v>
      </c>
      <c r="E3694" s="92">
        <v>10</v>
      </c>
      <c r="F3694" s="92" t="str">
        <v>PCS</v>
      </c>
      <c r="G3694" s="92" t="str">
        <v>OUTWARD</v>
      </c>
      <c r="H3694" s="93" t="str">
        <v>GANPATI TRACTOR</v>
      </c>
    </row>
    <row r="3695" spans="1:8" x14ac:dyDescent="0.25">
      <c r="A3695" s="94">
        <v>45791</v>
      </c>
      <c r="B3695" s="95" t="str">
        <v>GK 225</v>
      </c>
      <c r="C3695" s="80" t="str">
        <v xml:space="preserve">BRAKE DISC PLATE MAHINDRA </v>
      </c>
      <c r="D3695" s="133" t="str">
        <v>1899, 1900, 1901</v>
      </c>
      <c r="E3695" s="80">
        <v>100</v>
      </c>
      <c r="F3695" s="80" t="str">
        <v>PCS</v>
      </c>
      <c r="G3695" s="80" t="str">
        <v>OUTWARD</v>
      </c>
      <c r="H3695" s="96" t="str">
        <v>GANPATI TRACTOR</v>
      </c>
    </row>
    <row r="3696" spans="1:8" x14ac:dyDescent="0.25">
      <c r="A3696" s="90">
        <v>45791</v>
      </c>
      <c r="B3696" s="91" t="str">
        <v>GK 234</v>
      </c>
      <c r="C3696" s="92" t="str">
        <v>BRAKE DISC PLATE SWARAJ 855</v>
      </c>
      <c r="D3696" s="132" t="str">
        <v>1899, 1900, 1901</v>
      </c>
      <c r="E3696" s="92">
        <v>60</v>
      </c>
      <c r="F3696" s="92" t="str">
        <v>PCS</v>
      </c>
      <c r="G3696" s="92" t="str">
        <v>OUTWARD</v>
      </c>
      <c r="H3696" s="93" t="str">
        <v>GANPATI TRACTOR</v>
      </c>
    </row>
    <row r="3697" spans="1:8" x14ac:dyDescent="0.25">
      <c r="A3697" s="94">
        <v>45791</v>
      </c>
      <c r="B3697" s="95" t="str">
        <v>GK 230</v>
      </c>
      <c r="C3697" s="80" t="str">
        <v xml:space="preserve">BRAKE DISC PLATE SONALIKA 20 HOLE </v>
      </c>
      <c r="D3697" s="133" t="str">
        <v>1899, 1900, 1901</v>
      </c>
      <c r="E3697" s="80">
        <v>20</v>
      </c>
      <c r="F3697" s="80" t="str">
        <v>PCS</v>
      </c>
      <c r="G3697" s="80" t="str">
        <v>OUTWARD</v>
      </c>
      <c r="H3697" s="96" t="str">
        <v>GANPATI TRACTOR</v>
      </c>
    </row>
    <row r="3698" spans="1:8" x14ac:dyDescent="0.25">
      <c r="A3698" s="90">
        <v>45791</v>
      </c>
      <c r="B3698" s="91" t="str">
        <v>GK 226</v>
      </c>
      <c r="C3698" s="92" t="str">
        <v>BRAKE DISC PLATE SWARAJ 735</v>
      </c>
      <c r="D3698" s="132" t="str">
        <v>1899, 1900, 1901</v>
      </c>
      <c r="E3698" s="92">
        <v>10</v>
      </c>
      <c r="F3698" s="92" t="str">
        <v>PCS</v>
      </c>
      <c r="G3698" s="92" t="str">
        <v>OUTWARD</v>
      </c>
      <c r="H3698" s="93" t="str">
        <v>GANPATI TRACTOR</v>
      </c>
    </row>
    <row r="3699" spans="1:8" x14ac:dyDescent="0.25">
      <c r="A3699" s="94">
        <v>45791</v>
      </c>
      <c r="B3699" s="95" t="str">
        <v>GK 239</v>
      </c>
      <c r="C3699" s="80" t="str">
        <v>BRAKE DISC PLATE MAHINDRA 585 (18 HOLE)</v>
      </c>
      <c r="D3699" s="133" t="str">
        <v>1899, 1900, 1901</v>
      </c>
      <c r="E3699" s="80">
        <v>20</v>
      </c>
      <c r="F3699" s="80" t="str">
        <v>PCS</v>
      </c>
      <c r="G3699" s="80" t="str">
        <v>OUTWARD</v>
      </c>
      <c r="H3699" s="96" t="str">
        <v>GANPATI TRACTOR</v>
      </c>
    </row>
    <row r="3700" spans="1:8" x14ac:dyDescent="0.25">
      <c r="A3700" s="90">
        <v>45791</v>
      </c>
      <c r="B3700" s="91" t="str">
        <v>GK 236</v>
      </c>
      <c r="C3700" s="92" t="str">
        <v>BRAKE DISC PLATE ESCORTS 355</v>
      </c>
      <c r="D3700" s="132" t="str">
        <v>1899, 1900, 1901</v>
      </c>
      <c r="E3700" s="92">
        <v>10</v>
      </c>
      <c r="F3700" s="92" t="str">
        <v>PCS</v>
      </c>
      <c r="G3700" s="92" t="str">
        <v>OUTWARD</v>
      </c>
      <c r="H3700" s="93" t="str">
        <v>GANPATI TRACTOR</v>
      </c>
    </row>
    <row r="3701" spans="1:8" x14ac:dyDescent="0.25">
      <c r="A3701" s="94">
        <v>45791</v>
      </c>
      <c r="B3701" s="95" t="str">
        <v>GK 232</v>
      </c>
      <c r="C3701" s="80" t="str">
        <v>BRAKE DISC PLATE MASSEY</v>
      </c>
      <c r="D3701" s="133" t="str">
        <v>1899, 1900, 1901</v>
      </c>
      <c r="E3701" s="80">
        <v>12</v>
      </c>
      <c r="F3701" s="80" t="str">
        <v>PCS</v>
      </c>
      <c r="G3701" s="80" t="str">
        <v>OUTWARD</v>
      </c>
      <c r="H3701" s="96" t="str">
        <v>GANPATI TRACTOR</v>
      </c>
    </row>
    <row r="3702" spans="1:8" x14ac:dyDescent="0.25">
      <c r="A3702" s="90">
        <v>45791</v>
      </c>
      <c r="B3702" s="91" t="str">
        <v>UN 1993</v>
      </c>
      <c r="C3702" s="92" t="str">
        <v>BREAK PATTI SET NST</v>
      </c>
      <c r="D3702" s="132" t="str">
        <v>1899, 1900, 1901</v>
      </c>
      <c r="E3702" s="92">
        <v>10</v>
      </c>
      <c r="F3702" s="92" t="str">
        <v>SET</v>
      </c>
      <c r="G3702" s="92" t="str">
        <v>OUTWARD</v>
      </c>
      <c r="H3702" s="93" t="str">
        <v>GANPATI TRACTOR</v>
      </c>
    </row>
    <row r="3703" spans="1:8" x14ac:dyDescent="0.25">
      <c r="A3703" s="94">
        <v>45791</v>
      </c>
      <c r="B3703" s="95" t="str">
        <v>UN 1799</v>
      </c>
      <c r="C3703" s="80" t="str">
        <v>GEAR PATTI SET OF 3 INTER</v>
      </c>
      <c r="D3703" s="133" t="str">
        <v>1899, 1900, 1901</v>
      </c>
      <c r="E3703" s="80">
        <v>12</v>
      </c>
      <c r="F3703" s="80" t="str">
        <v>SET</v>
      </c>
      <c r="G3703" s="80" t="str">
        <v>OUTWARD</v>
      </c>
      <c r="H3703" s="96" t="str">
        <v>GANPATI TRACTOR</v>
      </c>
    </row>
    <row r="3704" spans="1:8" x14ac:dyDescent="0.25">
      <c r="A3704" s="90">
        <v>45791</v>
      </c>
      <c r="B3704" s="91" t="str">
        <v>UN 2422</v>
      </c>
      <c r="C3704" s="92" t="str">
        <v xml:space="preserve">SUCTION FILTER NORMAL INTER DI  </v>
      </c>
      <c r="D3704" s="132" t="str">
        <v>1899, 1900, 1901</v>
      </c>
      <c r="E3704" s="92">
        <v>10</v>
      </c>
      <c r="F3704" s="92" t="str">
        <v>PCS</v>
      </c>
      <c r="G3704" s="92" t="str">
        <v>OUTWARD</v>
      </c>
      <c r="H3704" s="93" t="str">
        <v>GANPATI TRACTOR</v>
      </c>
    </row>
    <row r="3705" spans="1:8" x14ac:dyDescent="0.25">
      <c r="A3705" s="94">
        <v>45791</v>
      </c>
      <c r="B3705" s="95" t="str">
        <v>UN 876</v>
      </c>
      <c r="C3705" s="80" t="str">
        <v>HYD. METAL PIPE JD SMALL</v>
      </c>
      <c r="D3705" s="133" t="str">
        <v>1899, 1900, 1901</v>
      </c>
      <c r="E3705" s="80">
        <v>20</v>
      </c>
      <c r="F3705" s="80" t="str">
        <v>PCS</v>
      </c>
      <c r="G3705" s="80" t="str">
        <v>OUTWARD</v>
      </c>
      <c r="H3705" s="96" t="str">
        <v>GANPATI TRACTOR</v>
      </c>
    </row>
    <row r="3706" spans="1:8" x14ac:dyDescent="0.25">
      <c r="A3706" s="90">
        <v>45791</v>
      </c>
      <c r="B3706" s="91" t="str">
        <v>UN 875</v>
      </c>
      <c r="C3706" s="92" t="str">
        <v>STAR DOWEL PIN JD</v>
      </c>
      <c r="D3706" s="132" t="str">
        <v>1899, 1900, 1901</v>
      </c>
      <c r="E3706" s="92">
        <v>48</v>
      </c>
      <c r="F3706" s="92" t="str">
        <v>PCS</v>
      </c>
      <c r="G3706" s="92" t="str">
        <v>OUTWARD</v>
      </c>
      <c r="H3706" s="93" t="str">
        <v>GANPATI TRACTOR</v>
      </c>
    </row>
    <row r="3707" spans="1:8" x14ac:dyDescent="0.25">
      <c r="A3707" s="94">
        <v>45791</v>
      </c>
      <c r="B3707" s="95" t="str">
        <v>GK 1073/UN 1426</v>
      </c>
      <c r="C3707" s="80" t="str">
        <v>FRONT STUB AXLE LH NST</v>
      </c>
      <c r="D3707" s="133" t="str">
        <v>1899, 1900, 1901</v>
      </c>
      <c r="E3707" s="80">
        <v>4</v>
      </c>
      <c r="F3707" s="80" t="str">
        <v>PCS</v>
      </c>
      <c r="G3707" s="80" t="str">
        <v>OUTWARD</v>
      </c>
      <c r="H3707" s="96" t="str">
        <v>GANPATI TRACTOR</v>
      </c>
    </row>
    <row r="3708" spans="1:8" x14ac:dyDescent="0.25">
      <c r="A3708" s="90">
        <v>45791</v>
      </c>
      <c r="B3708" s="91" t="str">
        <v>GK 1073 A/UN 1426 A</v>
      </c>
      <c r="C3708" s="92" t="str">
        <v>FRONT STUB AXLE RH NST</v>
      </c>
      <c r="D3708" s="132" t="str">
        <v>1899, 1900, 1901</v>
      </c>
      <c r="E3708" s="92">
        <v>4</v>
      </c>
      <c r="F3708" s="92" t="str">
        <v>PCS</v>
      </c>
      <c r="G3708" s="92" t="str">
        <v>OUTWARD</v>
      </c>
      <c r="H3708" s="93" t="str">
        <v>GANPATI TRACTOR</v>
      </c>
    </row>
    <row r="3709" spans="1:8" x14ac:dyDescent="0.25">
      <c r="A3709" s="94">
        <v>45791</v>
      </c>
      <c r="B3709" s="95" t="str">
        <v>GK 1096</v>
      </c>
      <c r="C3709" s="80" t="str">
        <v>FRONT STUB AXLE SONALIKA SQUARE HEAD 11" 32208-32206</v>
      </c>
      <c r="D3709" s="133" t="str">
        <v>1899, 1900, 1901</v>
      </c>
      <c r="E3709" s="80">
        <v>4</v>
      </c>
      <c r="F3709" s="80" t="str">
        <v>PCS</v>
      </c>
      <c r="G3709" s="80" t="str">
        <v>OUTWARD</v>
      </c>
      <c r="H3709" s="96" t="str">
        <v>GANPATI TRACTOR</v>
      </c>
    </row>
    <row r="3710" spans="1:8" x14ac:dyDescent="0.25">
      <c r="A3710" s="90">
        <v>45791</v>
      </c>
      <c r="B3710" s="91" t="str">
        <v>GK 1085</v>
      </c>
      <c r="C3710" s="92" t="str">
        <v>FRONT STUB AXLE SWARAJ 855 COMMON 25877-1988</v>
      </c>
      <c r="D3710" s="132" t="str">
        <v>1899, 1900, 1901</v>
      </c>
      <c r="E3710" s="92">
        <v>6</v>
      </c>
      <c r="F3710" s="92" t="str">
        <v>PCS</v>
      </c>
      <c r="G3710" s="92" t="str">
        <v>OUTWARD</v>
      </c>
      <c r="H3710" s="93" t="str">
        <v>GANPATI TRACTOR</v>
      </c>
    </row>
    <row r="3711" spans="1:8" x14ac:dyDescent="0.25">
      <c r="A3711" s="94">
        <v>45791</v>
      </c>
      <c r="B3711" s="95" t="str">
        <v>UN 3418</v>
      </c>
      <c r="C3711" s="80" t="str">
        <v xml:space="preserve">CHOWK CABLE (L TYPE) INTER DI  </v>
      </c>
      <c r="D3711" s="133" t="str">
        <v>1899, 1900, 1901</v>
      </c>
      <c r="E3711" s="80">
        <v>20</v>
      </c>
      <c r="F3711" s="80" t="str">
        <v>PCS</v>
      </c>
      <c r="G3711" s="80" t="str">
        <v>OUTWARD</v>
      </c>
      <c r="H3711" s="96" t="str">
        <v>GANPATI TRACTOR</v>
      </c>
    </row>
    <row r="3712" spans="1:8" x14ac:dyDescent="0.25">
      <c r="A3712" s="90">
        <v>45791</v>
      </c>
      <c r="B3712" s="91" t="str">
        <v>UN 1814</v>
      </c>
      <c r="C3712" s="92" t="str">
        <v>GEAR FORK 1ST REV BHOOMIPUTRA</v>
      </c>
      <c r="D3712" s="132" t="str">
        <v>1899, 1900, 1901</v>
      </c>
      <c r="E3712" s="92">
        <v>10</v>
      </c>
      <c r="F3712" s="92" t="str">
        <v>PCS</v>
      </c>
      <c r="G3712" s="92" t="str">
        <v>OUTWARD</v>
      </c>
      <c r="H3712" s="93" t="str">
        <v>GANPATI TRACTOR</v>
      </c>
    </row>
    <row r="3713" spans="1:8" x14ac:dyDescent="0.25">
      <c r="A3713" s="94">
        <v>45791</v>
      </c>
      <c r="B3713" s="95" t="str">
        <v>UN 1160</v>
      </c>
      <c r="C3713" s="80" t="str">
        <v>AIR CLEANER MESH INTER DI</v>
      </c>
      <c r="D3713" s="133" t="str">
        <v>1899, 1900, 1901</v>
      </c>
      <c r="E3713" s="80">
        <v>12</v>
      </c>
      <c r="F3713" s="80" t="str">
        <v>PCS</v>
      </c>
      <c r="G3713" s="80" t="str">
        <v>OUTWARD</v>
      </c>
      <c r="H3713" s="96" t="str">
        <v>GANPATI TRACTOR</v>
      </c>
    </row>
    <row r="3714" spans="1:8" x14ac:dyDescent="0.25">
      <c r="A3714" s="90">
        <v>45791</v>
      </c>
      <c r="B3714" s="91" t="str">
        <v>UN 1164</v>
      </c>
      <c r="C3714" s="92" t="str">
        <v>SECONDARY MESH INTER DI</v>
      </c>
      <c r="D3714" s="132" t="str">
        <v>1899, 1900, 1901</v>
      </c>
      <c r="E3714" s="92">
        <v>4</v>
      </c>
      <c r="F3714" s="92" t="str">
        <v>PCS</v>
      </c>
      <c r="G3714" s="92" t="str">
        <v>OUTWARD</v>
      </c>
      <c r="H3714" s="93" t="str">
        <v>GANPATI TRACTOR</v>
      </c>
    </row>
    <row r="3715" spans="1:8" x14ac:dyDescent="0.25">
      <c r="A3715" s="94">
        <v>45791</v>
      </c>
      <c r="B3715" s="95" t="str">
        <v>GK 344</v>
      </c>
      <c r="C3715" s="80" t="str">
        <v>PTO PLATE N/A MASSEY 135 / 245 PTO (SPRING TYPE) 10" 25 TEETH</v>
      </c>
      <c r="D3715" s="133" t="str">
        <v>1899, 1900, 1901</v>
      </c>
      <c r="E3715" s="80">
        <v>6</v>
      </c>
      <c r="F3715" s="80" t="str">
        <v>PCS</v>
      </c>
      <c r="G3715" s="80" t="str">
        <v>OUTWARD</v>
      </c>
      <c r="H3715" s="96" t="str">
        <v>GANPATI TRACTOR</v>
      </c>
    </row>
    <row r="3716" spans="1:8" x14ac:dyDescent="0.25">
      <c r="A3716" s="90">
        <v>45791</v>
      </c>
      <c r="B3716" s="91" t="str">
        <v>GK 600 A</v>
      </c>
      <c r="C3716" s="92" t="str">
        <v>TIE ROD END SWARAJ 855 (H.D)  REAR  (SET OF 2)</v>
      </c>
      <c r="D3716" s="132" t="str">
        <v>1899, 1900, 1901</v>
      </c>
      <c r="E3716" s="92">
        <v>80</v>
      </c>
      <c r="F3716" s="92" t="str">
        <v>SET</v>
      </c>
      <c r="G3716" s="92" t="str">
        <v>OUTWARD</v>
      </c>
      <c r="H3716" s="93" t="str">
        <v>GANPATI TRACTOR</v>
      </c>
    </row>
    <row r="3717" spans="1:8" x14ac:dyDescent="0.25">
      <c r="A3717" s="94">
        <v>45791</v>
      </c>
      <c r="B3717" s="95" t="str">
        <v>GK 600 B</v>
      </c>
      <c r="C3717" s="80" t="str">
        <v>TIE ROD END SWARAJ 855 (H.D)  FRONT (SET OF 2)</v>
      </c>
      <c r="D3717" s="133" t="str">
        <v>1899, 1900, 1901</v>
      </c>
      <c r="E3717" s="80">
        <v>80</v>
      </c>
      <c r="F3717" s="80" t="str">
        <v>SET</v>
      </c>
      <c r="G3717" s="80" t="str">
        <v>OUTWARD</v>
      </c>
      <c r="H3717" s="96" t="str">
        <v>GANPATI TRACTOR</v>
      </c>
    </row>
    <row r="3718" spans="1:8" x14ac:dyDescent="0.25">
      <c r="A3718" s="90">
        <v>45791</v>
      </c>
      <c r="B3718" s="91" t="str">
        <v>UN 617</v>
      </c>
      <c r="C3718" s="92" t="str">
        <v>LOWER LINK PIN WITH NUT J.D</v>
      </c>
      <c r="D3718" s="132" t="str">
        <v>1899, 1900, 1901</v>
      </c>
      <c r="E3718" s="92">
        <v>15</v>
      </c>
      <c r="F3718" s="92" t="str">
        <v>PCS</v>
      </c>
      <c r="G3718" s="92" t="str">
        <v>OUTWARD</v>
      </c>
      <c r="H3718" s="93" t="str">
        <v>GANPATI TRACTOR</v>
      </c>
    </row>
    <row r="3719" spans="1:8" x14ac:dyDescent="0.25">
      <c r="A3719" s="94">
        <v>45791</v>
      </c>
      <c r="B3719" s="95">
        <v>3280893100</v>
      </c>
      <c r="C3719" s="80" t="str">
        <v>CLUTCH PLATE FARMTRAC 5 FAN 11"</v>
      </c>
      <c r="D3719" s="133">
        <v>1907</v>
      </c>
      <c r="E3719" s="80">
        <v>8</v>
      </c>
      <c r="F3719" s="80" t="str">
        <v>PCS</v>
      </c>
      <c r="G3719" s="80" t="str">
        <v>OUTWARD</v>
      </c>
      <c r="H3719" s="96" t="str">
        <v>KAKA JI</v>
      </c>
    </row>
    <row r="3720" spans="1:8" x14ac:dyDescent="0.25">
      <c r="A3720" s="90">
        <v>45791</v>
      </c>
      <c r="B3720" s="91">
        <v>3280669100</v>
      </c>
      <c r="C3720" s="92" t="str">
        <v>CLUTCH PLATE NH 14 T .5 FAN LUK</v>
      </c>
      <c r="D3720" s="132">
        <v>1907</v>
      </c>
      <c r="E3720" s="92">
        <v>4</v>
      </c>
      <c r="F3720" s="92" t="str">
        <v>PCS</v>
      </c>
      <c r="G3720" s="92" t="str">
        <v>OUTWARD</v>
      </c>
      <c r="H3720" s="93" t="str">
        <v>KAKA JI</v>
      </c>
    </row>
    <row r="3721" spans="1:8" x14ac:dyDescent="0.25">
      <c r="A3721" s="94">
        <v>45791</v>
      </c>
      <c r="B3721" s="95">
        <v>3280542100</v>
      </c>
      <c r="C3721" s="80" t="str">
        <v>PTO PLATE SW / SK 12 T (DUAL CLUTCH)</v>
      </c>
      <c r="D3721" s="133">
        <v>1907</v>
      </c>
      <c r="E3721" s="80">
        <v>4</v>
      </c>
      <c r="F3721" s="80" t="str">
        <v>PCS</v>
      </c>
      <c r="G3721" s="80" t="str">
        <v>OUTWARD</v>
      </c>
      <c r="H3721" s="96" t="str">
        <v>KAKA JI</v>
      </c>
    </row>
    <row r="3722" spans="1:8" x14ac:dyDescent="0.25">
      <c r="A3722" s="90">
        <v>45791</v>
      </c>
      <c r="B3722" s="91" t="str">
        <v>GK 1291</v>
      </c>
      <c r="C3722" s="92" t="str">
        <v>OIL FILTER SONALIKA  N/M SPIN ON (FORD TYPE)</v>
      </c>
      <c r="D3722" s="132">
        <v>1907</v>
      </c>
      <c r="E3722" s="92">
        <v>300</v>
      </c>
      <c r="F3722" s="92" t="str">
        <v>PCS</v>
      </c>
      <c r="G3722" s="92" t="str">
        <v>OUTWARD</v>
      </c>
      <c r="H3722" s="93" t="str">
        <v>KAKA JI</v>
      </c>
    </row>
    <row r="3723" spans="1:8" x14ac:dyDescent="0.25">
      <c r="A3723" s="94">
        <v>45791</v>
      </c>
      <c r="B3723" s="95" t="str">
        <v>GK 1269</v>
      </c>
      <c r="C3723" s="80" t="str">
        <v>OIL FILTER SWARAJ 735 FE / 855 STEEL JALI</v>
      </c>
      <c r="D3723" s="133">
        <v>1907</v>
      </c>
      <c r="E3723" s="80">
        <v>110</v>
      </c>
      <c r="F3723" s="80" t="str">
        <v>PCS</v>
      </c>
      <c r="G3723" s="80" t="str">
        <v>OUTWARD</v>
      </c>
      <c r="H3723" s="96" t="str">
        <v>KAKA JI</v>
      </c>
    </row>
    <row r="3724" spans="1:8" x14ac:dyDescent="0.25">
      <c r="A3724" s="90">
        <v>45791</v>
      </c>
      <c r="B3724" s="91" t="str">
        <v>GK 2228</v>
      </c>
      <c r="C3724" s="92" t="str">
        <v>POWER STEERING SEAL KIT SONALIKA  SINGLE CYL</v>
      </c>
      <c r="D3724" s="132">
        <v>1907</v>
      </c>
      <c r="E3724" s="92">
        <v>240</v>
      </c>
      <c r="F3724" s="92" t="str">
        <v>SET</v>
      </c>
      <c r="G3724" s="92" t="str">
        <v>OUTWARD</v>
      </c>
      <c r="H3724" s="93" t="str">
        <v>KAKA JI</v>
      </c>
    </row>
    <row r="3725" spans="1:8" x14ac:dyDescent="0.25">
      <c r="A3725" s="94">
        <v>45791</v>
      </c>
      <c r="B3725" s="95" t="str">
        <v>GK 2229</v>
      </c>
      <c r="C3725" s="80" t="str">
        <v>POWER STEERING SEAL KIT SONALIKA DOUBLE CYL</v>
      </c>
      <c r="D3725" s="133">
        <v>1907</v>
      </c>
      <c r="E3725" s="80">
        <v>252</v>
      </c>
      <c r="F3725" s="80" t="str">
        <v>SET</v>
      </c>
      <c r="G3725" s="80" t="str">
        <v>OUTWARD</v>
      </c>
      <c r="H3725" s="96" t="str">
        <v>KAKA JI</v>
      </c>
    </row>
    <row r="3726" spans="1:8" x14ac:dyDescent="0.25">
      <c r="A3726" s="90">
        <v>45791</v>
      </c>
      <c r="B3726" s="91">
        <v>3280556100</v>
      </c>
      <c r="C3726" s="92" t="str">
        <v>CLUTCH PLATE ESCORTS 4 FAN</v>
      </c>
      <c r="D3726" s="132">
        <v>1907</v>
      </c>
      <c r="E3726" s="92">
        <v>4</v>
      </c>
      <c r="F3726" s="92" t="str">
        <v>PCS</v>
      </c>
      <c r="G3726" s="92" t="str">
        <v>OUTWARD</v>
      </c>
      <c r="H3726" s="93" t="str">
        <v>KAKA JI</v>
      </c>
    </row>
    <row r="3727" spans="1:8" x14ac:dyDescent="0.25">
      <c r="A3727" s="94">
        <v>45791</v>
      </c>
      <c r="B3727" s="95">
        <v>3280590100</v>
      </c>
      <c r="C3727" s="80" t="str">
        <v>CLUTCH PLATE SWARAJ PTO</v>
      </c>
      <c r="D3727" s="133">
        <v>1907</v>
      </c>
      <c r="E3727" s="80">
        <v>6</v>
      </c>
      <c r="F3727" s="80" t="str">
        <v>PCS</v>
      </c>
      <c r="G3727" s="80" t="str">
        <v>OUTWARD</v>
      </c>
      <c r="H3727" s="96" t="str">
        <v>KAKA JI</v>
      </c>
    </row>
    <row r="3728" spans="1:8" x14ac:dyDescent="0.25">
      <c r="A3728" s="90">
        <v>45792</v>
      </c>
      <c r="B3728" s="91" t="str">
        <v>1P 4036 ATOOO</v>
      </c>
      <c r="C3728" s="92" t="str">
        <v xml:space="preserve">HYD PUMP EICHER AIRCOOL </v>
      </c>
      <c r="D3728" s="132">
        <v>1919</v>
      </c>
      <c r="E3728" s="92">
        <v>2</v>
      </c>
      <c r="F3728" s="92" t="str">
        <v>PCS</v>
      </c>
      <c r="G3728" s="92" t="str">
        <v>OUTWARD</v>
      </c>
      <c r="H3728" s="93" t="str">
        <v>PREM MOTOR</v>
      </c>
    </row>
    <row r="3729" spans="1:8" x14ac:dyDescent="0.25">
      <c r="A3729" s="94">
        <v>45792</v>
      </c>
      <c r="B3729" s="95" t="str">
        <v>R983032315</v>
      </c>
      <c r="C3729" s="80" t="str">
        <v>HYD PUMP MASSEY GAJRAJ 11 CC</v>
      </c>
      <c r="D3729" s="133">
        <v>1919</v>
      </c>
      <c r="E3729" s="80">
        <v>2</v>
      </c>
      <c r="F3729" s="80" t="str">
        <v>PCS</v>
      </c>
      <c r="G3729" s="80" t="str">
        <v>OUTWARD</v>
      </c>
      <c r="H3729" s="96" t="str">
        <v>PREM MOTOR</v>
      </c>
    </row>
    <row r="3730" spans="1:8" x14ac:dyDescent="0.25">
      <c r="A3730" s="90">
        <v>45792</v>
      </c>
      <c r="B3730" s="91" t="str">
        <v>R983032309</v>
      </c>
      <c r="C3730" s="92" t="str">
        <v>HYD. PUMP SWARAJ 19CC (OUTER)</v>
      </c>
      <c r="D3730" s="132">
        <v>1919</v>
      </c>
      <c r="E3730" s="92">
        <v>8</v>
      </c>
      <c r="F3730" s="92" t="str">
        <v>PCS</v>
      </c>
      <c r="G3730" s="92" t="str">
        <v>OUTWARD</v>
      </c>
      <c r="H3730" s="93" t="str">
        <v>PREM MOTOR</v>
      </c>
    </row>
    <row r="3731" spans="1:8" x14ac:dyDescent="0.25">
      <c r="A3731" s="94">
        <v>45792</v>
      </c>
      <c r="B3731" s="95" t="str">
        <v>UN 1672</v>
      </c>
      <c r="C3731" s="80" t="str">
        <v>FENDER PIPE L/H BHOOMIPUTRA</v>
      </c>
      <c r="D3731" s="133">
        <v>1923</v>
      </c>
      <c r="E3731" s="80">
        <v>5</v>
      </c>
      <c r="F3731" s="80" t="str">
        <v>PCS</v>
      </c>
      <c r="G3731" s="80" t="str">
        <v>OUTWARD</v>
      </c>
      <c r="H3731" s="96" t="str">
        <v>VINAY TRACTOR</v>
      </c>
    </row>
    <row r="3732" spans="1:8" x14ac:dyDescent="0.25">
      <c r="A3732" s="90">
        <v>45792</v>
      </c>
      <c r="B3732" s="91" t="str">
        <v>UN 1672 A</v>
      </c>
      <c r="C3732" s="92" t="str">
        <v>FENDER PIPE R/H BHOOMIPUTRA</v>
      </c>
      <c r="D3732" s="132">
        <v>1923</v>
      </c>
      <c r="E3732" s="92">
        <v>5</v>
      </c>
      <c r="F3732" s="92" t="str">
        <v>PCS</v>
      </c>
      <c r="G3732" s="92" t="str">
        <v>OUTWARD</v>
      </c>
      <c r="H3732" s="93" t="str">
        <v>VINAY TRACTOR</v>
      </c>
    </row>
    <row r="3733" spans="1:8" x14ac:dyDescent="0.25">
      <c r="A3733" s="94">
        <v>45792</v>
      </c>
      <c r="B3733" s="95">
        <v>3280845100</v>
      </c>
      <c r="C3733" s="80" t="str">
        <v>CLUTCH PLATE ARJUN 5 WING (PMV-02)</v>
      </c>
      <c r="D3733" s="133" t="str">
        <v>1924, 1925</v>
      </c>
      <c r="E3733" s="80">
        <v>4</v>
      </c>
      <c r="F3733" s="80" t="str">
        <v>PCS</v>
      </c>
      <c r="G3733" s="80" t="str">
        <v>OUTWARD</v>
      </c>
      <c r="H3733" s="96" t="str">
        <v>SHOP</v>
      </c>
    </row>
    <row r="3734" spans="1:8" x14ac:dyDescent="0.25">
      <c r="A3734" s="90">
        <v>45792</v>
      </c>
      <c r="B3734" s="91">
        <v>3280524100</v>
      </c>
      <c r="C3734" s="92" t="str">
        <v>PTO PLATE MAHINDRA 3 FAN, 10 TEETH</v>
      </c>
      <c r="D3734" s="132" t="str">
        <v>1924, 1925</v>
      </c>
      <c r="E3734" s="92">
        <v>4</v>
      </c>
      <c r="F3734" s="92" t="str">
        <v>PCS</v>
      </c>
      <c r="G3734" s="92" t="str">
        <v>OUTWARD</v>
      </c>
      <c r="H3734" s="93" t="str">
        <v>SHOP</v>
      </c>
    </row>
    <row r="3735" spans="1:8" x14ac:dyDescent="0.25">
      <c r="A3735" s="94">
        <v>45792</v>
      </c>
      <c r="B3735" s="95">
        <v>3280843100</v>
      </c>
      <c r="C3735" s="80" t="str">
        <v>CLUTCH PLATE SW/ACE CRANE 5 FAN 8 T</v>
      </c>
      <c r="D3735" s="133" t="str">
        <v>1924, 1925</v>
      </c>
      <c r="E3735" s="80">
        <v>4</v>
      </c>
      <c r="F3735" s="80" t="str">
        <v>PCS</v>
      </c>
      <c r="G3735" s="80" t="str">
        <v>OUTWARD</v>
      </c>
      <c r="H3735" s="96" t="str">
        <v>SHOP</v>
      </c>
    </row>
    <row r="3736" spans="1:8" x14ac:dyDescent="0.25">
      <c r="A3736" s="90">
        <v>45792</v>
      </c>
      <c r="B3736" s="91">
        <v>3280532100</v>
      </c>
      <c r="C3736" s="92" t="str">
        <v>CLUTCH PLATE J.D 13T. PTO (TIKONA)</v>
      </c>
      <c r="D3736" s="132" t="str">
        <v>1924, 1925</v>
      </c>
      <c r="E3736" s="92">
        <v>4</v>
      </c>
      <c r="F3736" s="92" t="str">
        <v>PCS</v>
      </c>
      <c r="G3736" s="92" t="str">
        <v>OUTWARD</v>
      </c>
      <c r="H3736" s="93" t="str">
        <v>SHOP</v>
      </c>
    </row>
    <row r="3737" spans="1:8" x14ac:dyDescent="0.25">
      <c r="A3737" s="94">
        <v>45792</v>
      </c>
      <c r="B3737" s="95" t="str">
        <v>UN 2945</v>
      </c>
      <c r="C3737" s="80" t="str">
        <v xml:space="preserve">BONNET BEEDING EPDM NST  </v>
      </c>
      <c r="D3737" s="133" t="str">
        <v>1924, 1925</v>
      </c>
      <c r="E3737" s="80">
        <v>12</v>
      </c>
      <c r="F3737" s="80" t="str">
        <v>PCS</v>
      </c>
      <c r="G3737" s="80" t="str">
        <v>OUTWARD</v>
      </c>
      <c r="H3737" s="96" t="str">
        <v>SHOP</v>
      </c>
    </row>
    <row r="3738" spans="1:8" x14ac:dyDescent="0.25">
      <c r="A3738" s="90">
        <v>45792</v>
      </c>
      <c r="B3738" s="91" t="str">
        <v>UN 2943</v>
      </c>
      <c r="C3738" s="92" t="str">
        <v xml:space="preserve">BONNET BEEDING EPDM INTER DI  </v>
      </c>
      <c r="D3738" s="132" t="str">
        <v>1924, 1925</v>
      </c>
      <c r="E3738" s="92">
        <v>10</v>
      </c>
      <c r="F3738" s="92" t="str">
        <v>PCS</v>
      </c>
      <c r="G3738" s="92" t="str">
        <v>OUTWARD</v>
      </c>
      <c r="H3738" s="93" t="str">
        <v>SHOP</v>
      </c>
    </row>
    <row r="3739" spans="1:8" x14ac:dyDescent="0.25">
      <c r="A3739" s="94">
        <v>45792</v>
      </c>
      <c r="B3739" s="95" t="str">
        <v>GK 1627/UN 2826 C</v>
      </c>
      <c r="C3739" s="80" t="str">
        <v>AXLE BOLT R/T 10" BLACK</v>
      </c>
      <c r="D3739" s="133" t="str">
        <v>1924, 1925</v>
      </c>
      <c r="E3739" s="80">
        <v>12</v>
      </c>
      <c r="F3739" s="80" t="str">
        <v>PCS</v>
      </c>
      <c r="G3739" s="80" t="str">
        <v>OUTWARD</v>
      </c>
      <c r="H3739" s="96" t="str">
        <v>SHOP</v>
      </c>
    </row>
    <row r="3740" spans="1:8" x14ac:dyDescent="0.25">
      <c r="A3740" s="90">
        <v>45792</v>
      </c>
      <c r="B3740" s="91" t="str">
        <v>UN 1345</v>
      </c>
      <c r="C3740" s="92" t="str">
        <v>WATER PUMP ASSEMBLY YUVO</v>
      </c>
      <c r="D3740" s="132" t="str">
        <v>1924, 1925</v>
      </c>
      <c r="E3740" s="92">
        <v>3</v>
      </c>
      <c r="F3740" s="92" t="str">
        <v>PCS</v>
      </c>
      <c r="G3740" s="92" t="str">
        <v>OUTWARD</v>
      </c>
      <c r="H3740" s="93" t="str">
        <v>SHOP</v>
      </c>
    </row>
    <row r="3741" spans="1:8" x14ac:dyDescent="0.25">
      <c r="A3741" s="94">
        <v>45792</v>
      </c>
      <c r="B3741" s="95" t="str">
        <v>UN 3408</v>
      </c>
      <c r="C3741" s="80" t="str">
        <v xml:space="preserve">BATTERY BOX MKM N/M (SMALL)  </v>
      </c>
      <c r="D3741" s="133" t="str">
        <v>1924, 1925</v>
      </c>
      <c r="E3741" s="80">
        <v>4</v>
      </c>
      <c r="F3741" s="80" t="str">
        <v>SET</v>
      </c>
      <c r="G3741" s="80" t="str">
        <v>OUTWARD</v>
      </c>
      <c r="H3741" s="96" t="str">
        <v>SHOP</v>
      </c>
    </row>
    <row r="3742" spans="1:8" x14ac:dyDescent="0.25">
      <c r="A3742" s="90">
        <v>45792</v>
      </c>
      <c r="B3742" s="91" t="str">
        <v>R983067922</v>
      </c>
      <c r="C3742" s="92" t="str">
        <v>HYD.PUMP SWARAJ PTL14CC (POWER STG)</v>
      </c>
      <c r="D3742" s="132" t="str">
        <v>1924, 1925</v>
      </c>
      <c r="E3742" s="92">
        <v>8</v>
      </c>
      <c r="F3742" s="92" t="str">
        <v>PCS</v>
      </c>
      <c r="G3742" s="92" t="str">
        <v>OUTWARD</v>
      </c>
      <c r="H3742" s="93" t="str">
        <v>SHOP</v>
      </c>
    </row>
    <row r="3743" spans="1:8" x14ac:dyDescent="0.25">
      <c r="A3743" s="94">
        <v>45792</v>
      </c>
      <c r="B3743" s="95" t="str">
        <v>GK 2422</v>
      </c>
      <c r="C3743" s="80" t="str">
        <v>TROLLEY PIPE 40''   EPDM WITH SPRING</v>
      </c>
      <c r="D3743" s="133" t="str">
        <v>1924, 1925</v>
      </c>
      <c r="E3743" s="80">
        <v>12</v>
      </c>
      <c r="F3743" s="80" t="str">
        <v>PCS</v>
      </c>
      <c r="G3743" s="80" t="str">
        <v>OUTWARD</v>
      </c>
      <c r="H3743" s="96" t="str">
        <v>SHOP</v>
      </c>
    </row>
    <row r="3744" spans="1:8" x14ac:dyDescent="0.25">
      <c r="A3744" s="90">
        <v>45792</v>
      </c>
      <c r="B3744" s="91" t="str">
        <v>UN 1615</v>
      </c>
      <c r="C3744" s="92" t="str">
        <v>SEAT CUSHION BOTTOM INTER</v>
      </c>
      <c r="D3744" s="132" t="str">
        <v>1924, 1925</v>
      </c>
      <c r="E3744" s="92">
        <v>1</v>
      </c>
      <c r="F3744" s="92" t="str">
        <v>PCS</v>
      </c>
      <c r="G3744" s="92" t="str">
        <v>OUTWARD</v>
      </c>
      <c r="H3744" s="93" t="str">
        <v>SHOP</v>
      </c>
    </row>
    <row r="3745" spans="1:8" x14ac:dyDescent="0.25">
      <c r="A3745" s="94">
        <v>45792</v>
      </c>
      <c r="B3745" s="95" t="str">
        <v>UN 1614</v>
      </c>
      <c r="C3745" s="80" t="str">
        <v>SEAT CUSHION TOP INTER</v>
      </c>
      <c r="D3745" s="133" t="str">
        <v>1924, 1925</v>
      </c>
      <c r="E3745" s="80">
        <v>1</v>
      </c>
      <c r="F3745" s="80" t="str">
        <v>PCS</v>
      </c>
      <c r="G3745" s="80" t="str">
        <v>OUTWARD</v>
      </c>
      <c r="H3745" s="96" t="str">
        <v>SHOP</v>
      </c>
    </row>
    <row r="3746" spans="1:8" x14ac:dyDescent="0.25">
      <c r="A3746" s="90">
        <v>45792</v>
      </c>
      <c r="B3746" s="91" t="str">
        <v>UN 1634</v>
      </c>
      <c r="C3746" s="92" t="str">
        <v>DELUXE SEAT (SLIDING TYPE) NST</v>
      </c>
      <c r="D3746" s="132" t="str">
        <v>1924, 1925</v>
      </c>
      <c r="E3746" s="92">
        <v>1</v>
      </c>
      <c r="F3746" s="92" t="str">
        <v>PCS</v>
      </c>
      <c r="G3746" s="92" t="str">
        <v>OUTWARD</v>
      </c>
      <c r="H3746" s="93" t="str">
        <v>SHOP</v>
      </c>
    </row>
    <row r="3747" spans="1:8" x14ac:dyDescent="0.25">
      <c r="A3747" s="94">
        <v>45792</v>
      </c>
      <c r="B3747" s="95" t="str">
        <v>UN 3399</v>
      </c>
      <c r="C3747" s="80" t="str">
        <v xml:space="preserve">ACCILATOR CABLE YUVO  </v>
      </c>
      <c r="D3747" s="133" t="str">
        <v>1924, 1925</v>
      </c>
      <c r="E3747" s="80">
        <v>30</v>
      </c>
      <c r="F3747" s="80" t="str">
        <v>PCS</v>
      </c>
      <c r="G3747" s="80" t="str">
        <v>OUTWARD</v>
      </c>
      <c r="H3747" s="96" t="str">
        <v>SHOP</v>
      </c>
    </row>
    <row r="3748" spans="1:8" x14ac:dyDescent="0.25">
      <c r="A3748" s="90">
        <v>45792</v>
      </c>
      <c r="B3748" s="91" t="str">
        <v>UN 1950</v>
      </c>
      <c r="C3748" s="92" t="str">
        <v>HAND BREAK WIRE NST</v>
      </c>
      <c r="D3748" s="132" t="str">
        <v>1924, 1925</v>
      </c>
      <c r="E3748" s="92">
        <v>90</v>
      </c>
      <c r="F3748" s="92" t="str">
        <v>PCS</v>
      </c>
      <c r="G3748" s="92" t="str">
        <v>OUTWARD</v>
      </c>
      <c r="H3748" s="93" t="str">
        <v>SHOP</v>
      </c>
    </row>
    <row r="3749" spans="1:8" x14ac:dyDescent="0.25">
      <c r="A3749" s="94">
        <v>45792</v>
      </c>
      <c r="B3749" s="95" t="str">
        <v>R983067914</v>
      </c>
      <c r="C3749" s="80" t="str">
        <v>HYD PUMP FARMTRAC 16.5 CC</v>
      </c>
      <c r="D3749" s="133" t="str">
        <v>1924, 1925</v>
      </c>
      <c r="E3749" s="80">
        <v>16</v>
      </c>
      <c r="F3749" s="80" t="str">
        <v>PCS</v>
      </c>
      <c r="G3749" s="80" t="str">
        <v>OUTWARD</v>
      </c>
      <c r="H3749" s="96" t="str">
        <v>SHOP</v>
      </c>
    </row>
    <row r="3750" spans="1:8" x14ac:dyDescent="0.25">
      <c r="A3750" s="90">
        <v>45792</v>
      </c>
      <c r="B3750" s="91" t="str">
        <v>UN 2582</v>
      </c>
      <c r="C3750" s="92" t="str">
        <v xml:space="preserve">TOP LINK ASSEMBLY NST  </v>
      </c>
      <c r="D3750" s="132" t="str">
        <v>1924, 1925</v>
      </c>
      <c r="E3750" s="92">
        <v>6</v>
      </c>
      <c r="F3750" s="92" t="str">
        <v>PCS</v>
      </c>
      <c r="G3750" s="92" t="str">
        <v>OUTWARD</v>
      </c>
      <c r="H3750" s="93" t="str">
        <v>SHOP</v>
      </c>
    </row>
    <row r="3751" spans="1:8" x14ac:dyDescent="0.25">
      <c r="A3751" s="94">
        <v>45792</v>
      </c>
      <c r="B3751" s="95" t="str">
        <v>GK 1073/UN 1426</v>
      </c>
      <c r="C3751" s="80" t="str">
        <v>FRONT STUB AXLE LH NST</v>
      </c>
      <c r="D3751" s="133" t="str">
        <v>1924, 1925</v>
      </c>
      <c r="E3751" s="80">
        <v>2</v>
      </c>
      <c r="F3751" s="80" t="str">
        <v>PCS</v>
      </c>
      <c r="G3751" s="80" t="str">
        <v>OUTWARD</v>
      </c>
      <c r="H3751" s="96" t="str">
        <v>SHOP</v>
      </c>
    </row>
    <row r="3752" spans="1:8" x14ac:dyDescent="0.25">
      <c r="A3752" s="90">
        <v>45792</v>
      </c>
      <c r="B3752" s="91" t="str">
        <v>GK 1073 A/UN 1426 A</v>
      </c>
      <c r="C3752" s="92" t="str">
        <v>FRONT STUB AXLE RH NST</v>
      </c>
      <c r="D3752" s="132" t="str">
        <v>1924, 1925</v>
      </c>
      <c r="E3752" s="92">
        <v>2</v>
      </c>
      <c r="F3752" s="92" t="str">
        <v>PCS</v>
      </c>
      <c r="G3752" s="92" t="str">
        <v>OUTWARD</v>
      </c>
      <c r="H3752" s="93" t="str">
        <v>SHOP</v>
      </c>
    </row>
    <row r="3753" spans="1:8" x14ac:dyDescent="0.25">
      <c r="A3753" s="94">
        <v>45792</v>
      </c>
      <c r="B3753" s="95" t="str">
        <v>ARSK5122</v>
      </c>
      <c r="C3753" s="80" t="str">
        <v>P.P ASSY ESCORT 355/340 (11")</v>
      </c>
      <c r="D3753" s="133" t="str">
        <v>1924, 1925</v>
      </c>
      <c r="E3753" s="80">
        <v>3</v>
      </c>
      <c r="F3753" s="80" t="str">
        <v>SET</v>
      </c>
      <c r="G3753" s="80" t="str">
        <v>OUTWARD</v>
      </c>
      <c r="H3753" s="96" t="str">
        <v>SHOP</v>
      </c>
    </row>
    <row r="3754" spans="1:8" x14ac:dyDescent="0.25">
      <c r="A3754" s="90">
        <v>45792</v>
      </c>
      <c r="B3754" s="91" t="str">
        <v>4040 4027 CTMMTO</v>
      </c>
      <c r="C3754" s="92" t="str">
        <v xml:space="preserve">HYD PUMP M&amp;M Y M/F </v>
      </c>
      <c r="D3754" s="132" t="str">
        <v>1924, 1925</v>
      </c>
      <c r="E3754" s="92">
        <v>2</v>
      </c>
      <c r="F3754" s="92" t="str">
        <v>PCS</v>
      </c>
      <c r="G3754" s="92" t="str">
        <v>OUTWARD</v>
      </c>
      <c r="H3754" s="93" t="str">
        <v>SHOP</v>
      </c>
    </row>
    <row r="3755" spans="1:8" x14ac:dyDescent="0.25">
      <c r="A3755" s="94">
        <v>45792</v>
      </c>
      <c r="B3755" s="95" t="str">
        <v>UN 3679/GK 203</v>
      </c>
      <c r="C3755" s="80" t="str">
        <v>BRAKE DISC ACTUATING ASSY YUVRAJ 4"</v>
      </c>
      <c r="D3755" s="133" t="str">
        <v>1924, 1925</v>
      </c>
      <c r="E3755" s="80">
        <v>9</v>
      </c>
      <c r="F3755" s="80" t="str">
        <v>SET</v>
      </c>
      <c r="G3755" s="80" t="str">
        <v>OUTWARD</v>
      </c>
      <c r="H3755" s="96" t="str">
        <v>SHOP</v>
      </c>
    </row>
    <row r="3756" spans="1:8" x14ac:dyDescent="0.25">
      <c r="A3756" s="90">
        <v>45792</v>
      </c>
      <c r="B3756" s="91" t="str">
        <v>GK 1180 / UN 1288 A</v>
      </c>
      <c r="C3756" s="92" t="str">
        <v>FLY WHEEL RING MAHINDRA YUVRAJ 106 TEETH</v>
      </c>
      <c r="D3756" s="132" t="str">
        <v>1924, 1925</v>
      </c>
      <c r="E3756" s="92">
        <v>4</v>
      </c>
      <c r="F3756" s="92" t="str">
        <v>PCS</v>
      </c>
      <c r="G3756" s="92" t="str">
        <v>OUTWARD</v>
      </c>
      <c r="H3756" s="93" t="str">
        <v>SHOP</v>
      </c>
    </row>
    <row r="3757" spans="1:8" x14ac:dyDescent="0.25">
      <c r="A3757" s="94">
        <v>45792</v>
      </c>
      <c r="B3757" s="95" t="str">
        <v>1P 4060 4027 CTMOOOF</v>
      </c>
      <c r="C3757" s="80" t="str">
        <v>HYD PUMP ARJUN F MANIFOLD</v>
      </c>
      <c r="D3757" s="133" t="str">
        <v>1924, 1925</v>
      </c>
      <c r="E3757" s="80">
        <v>4</v>
      </c>
      <c r="F3757" s="80" t="str">
        <v>PCS</v>
      </c>
      <c r="G3757" s="80" t="str">
        <v>OUTWARD</v>
      </c>
      <c r="H3757" s="96" t="str">
        <v>SHOP</v>
      </c>
    </row>
    <row r="3758" spans="1:8" x14ac:dyDescent="0.25">
      <c r="A3758" s="90">
        <v>45792</v>
      </c>
      <c r="B3758" s="91" t="str">
        <v>GK 406</v>
      </c>
      <c r="C3758" s="92" t="str">
        <v>CLUTCH PLATE N/A JOHN DEERE (SPRING TYPE) 11'' 13 TEETH</v>
      </c>
      <c r="D3758" s="132" t="str">
        <v>1924, 1925</v>
      </c>
      <c r="E3758" s="92">
        <v>6</v>
      </c>
      <c r="F3758" s="92" t="str">
        <v>PCS</v>
      </c>
      <c r="G3758" s="92" t="str">
        <v>OUTWARD</v>
      </c>
      <c r="H3758" s="93" t="str">
        <v>SHOP</v>
      </c>
    </row>
    <row r="3759" spans="1:8" x14ac:dyDescent="0.25">
      <c r="A3759" s="94">
        <v>45792</v>
      </c>
      <c r="B3759" s="95" t="str">
        <v>1P 3052 3028 ASOOOB</v>
      </c>
      <c r="C3759" s="80" t="str">
        <v>HYD PUMP SONALIKA DOUBLE</v>
      </c>
      <c r="D3759" s="133" t="str">
        <v>1924, 1925</v>
      </c>
      <c r="E3759" s="80">
        <v>1</v>
      </c>
      <c r="F3759" s="80" t="str">
        <v>PCS</v>
      </c>
      <c r="G3759" s="80" t="str">
        <v>OUTWARD</v>
      </c>
      <c r="H3759" s="96" t="str">
        <v>SHOP</v>
      </c>
    </row>
    <row r="3760" spans="1:8" x14ac:dyDescent="0.25">
      <c r="A3760" s="90">
        <v>45792</v>
      </c>
      <c r="B3760" s="91" t="str">
        <v>UN 3665</v>
      </c>
      <c r="C3760" s="92" t="str">
        <v xml:space="preserve"> BREAK DISC ACTUATING ASSEMBLY INTER DI 6.5" </v>
      </c>
      <c r="D3760" s="132" t="str">
        <v>1924, 1925</v>
      </c>
      <c r="E3760" s="92">
        <v>8</v>
      </c>
      <c r="F3760" s="92" t="str">
        <v>SET</v>
      </c>
      <c r="G3760" s="92" t="str">
        <v>OUTWARD</v>
      </c>
      <c r="H3760" s="93" t="str">
        <v>SHOP</v>
      </c>
    </row>
    <row r="3761" spans="1:8" x14ac:dyDescent="0.25">
      <c r="A3761" s="94">
        <v>45790</v>
      </c>
      <c r="B3761" s="95" t="str">
        <v>GK 977/UN 1374</v>
      </c>
      <c r="C3761" s="80" t="str">
        <v>CENTER PIN MAHINDRA NST (PATTI TYPE)</v>
      </c>
      <c r="D3761" s="133" t="str">
        <v>1905, 1908</v>
      </c>
      <c r="E3761" s="80">
        <v>10</v>
      </c>
      <c r="F3761" s="80" t="str">
        <v>PCS</v>
      </c>
      <c r="G3761" s="80" t="str">
        <v>OUTWARD</v>
      </c>
      <c r="H3761" s="96" t="str">
        <v>KHATRI STORES</v>
      </c>
    </row>
    <row r="3762" spans="1:8" x14ac:dyDescent="0.25">
      <c r="A3762" s="90">
        <v>45790</v>
      </c>
      <c r="B3762" s="91">
        <v>1280819100</v>
      </c>
      <c r="C3762" s="92" t="str">
        <v>P.P ASSY ACE CRANE D/F</v>
      </c>
      <c r="D3762" s="132" t="str">
        <v>1905, 1908</v>
      </c>
      <c r="E3762" s="92">
        <v>1</v>
      </c>
      <c r="F3762" s="92" t="str">
        <v>SET</v>
      </c>
      <c r="G3762" s="92" t="str">
        <v>OUTWARD</v>
      </c>
      <c r="H3762" s="93" t="str">
        <v>KHATRI STORES</v>
      </c>
    </row>
    <row r="3763" spans="1:8" x14ac:dyDescent="0.25">
      <c r="A3763" s="94">
        <v>45790</v>
      </c>
      <c r="B3763" s="95" t="str">
        <v>R983067914</v>
      </c>
      <c r="C3763" s="80" t="str">
        <v>HYD PUMP FARMTRAC 16.5 CC</v>
      </c>
      <c r="D3763" s="133" t="str">
        <v>1905, 1908</v>
      </c>
      <c r="E3763" s="80">
        <v>1</v>
      </c>
      <c r="F3763" s="80" t="str">
        <v>PCS</v>
      </c>
      <c r="G3763" s="80" t="str">
        <v>OUTWARD</v>
      </c>
      <c r="H3763" s="96" t="str">
        <v>KHATRI STORES</v>
      </c>
    </row>
    <row r="3764" spans="1:8" x14ac:dyDescent="0.25">
      <c r="A3764" s="90">
        <v>45790</v>
      </c>
      <c r="B3764" s="91" t="str">
        <v>WATER SEPARATOR JD</v>
      </c>
      <c r="C3764" s="92" t="str">
        <v>WATER SEPARATOR JD</v>
      </c>
      <c r="D3764" s="132" t="str">
        <v>1905, 1908</v>
      </c>
      <c r="E3764" s="92">
        <v>2</v>
      </c>
      <c r="F3764" s="92" t="str">
        <v>PCS</v>
      </c>
      <c r="G3764" s="92" t="str">
        <v>OUTWARD</v>
      </c>
      <c r="H3764" s="93" t="str">
        <v>KHATRI STORES</v>
      </c>
    </row>
    <row r="3765" spans="1:8" x14ac:dyDescent="0.25">
      <c r="A3765" s="94">
        <v>45790</v>
      </c>
      <c r="B3765" s="95" t="str">
        <v>R11061</v>
      </c>
      <c r="C3765" s="80" t="str">
        <v>CLUTCH PLATE EICHER 485 (N/A)</v>
      </c>
      <c r="D3765" s="133" t="str">
        <v>1905, 1908</v>
      </c>
      <c r="E3765" s="80">
        <v>1</v>
      </c>
      <c r="F3765" s="80" t="str">
        <v>PCS</v>
      </c>
      <c r="G3765" s="80" t="str">
        <v>OUTWARD</v>
      </c>
      <c r="H3765" s="96" t="str">
        <v>KHATRI STORES</v>
      </c>
    </row>
    <row r="3766" spans="1:8" x14ac:dyDescent="0.25">
      <c r="A3766" s="90">
        <v>45790</v>
      </c>
      <c r="B3766" s="91" t="str">
        <v>R1100551</v>
      </c>
      <c r="C3766" s="92" t="str">
        <v>P.P ASSY EICHER 485 11" D/F TYPE</v>
      </c>
      <c r="D3766" s="132" t="str">
        <v>1905, 1908</v>
      </c>
      <c r="E3766" s="92">
        <v>1</v>
      </c>
      <c r="F3766" s="92" t="str">
        <v>SET</v>
      </c>
      <c r="G3766" s="92" t="str">
        <v>OUTWARD</v>
      </c>
      <c r="H3766" s="93" t="str">
        <v>KHATRI STORES</v>
      </c>
    </row>
    <row r="3767" spans="1:8" x14ac:dyDescent="0.25">
      <c r="A3767" s="94">
        <v>45790</v>
      </c>
      <c r="B3767" s="95" t="str">
        <v>GK 2421</v>
      </c>
      <c r="C3767" s="80" t="str">
        <v>TROLLEY PIPE 20''   EPDM WITH SPRING</v>
      </c>
      <c r="D3767" s="133" t="str">
        <v>1905, 1908</v>
      </c>
      <c r="E3767" s="80">
        <v>10</v>
      </c>
      <c r="F3767" s="80" t="str">
        <v>PCS</v>
      </c>
      <c r="G3767" s="80" t="str">
        <v>OUTWARD</v>
      </c>
      <c r="H3767" s="96" t="str">
        <v>KHATRI STORES</v>
      </c>
    </row>
    <row r="3768" spans="1:8" x14ac:dyDescent="0.25">
      <c r="A3768" s="90">
        <v>45790</v>
      </c>
      <c r="B3768" s="91" t="str">
        <v>GK 2422</v>
      </c>
      <c r="C3768" s="92" t="str">
        <v>TROLLEY PIPE 40''   EPDM WITH SPRING</v>
      </c>
      <c r="D3768" s="132" t="str">
        <v>1905, 1908</v>
      </c>
      <c r="E3768" s="92">
        <v>10</v>
      </c>
      <c r="F3768" s="92" t="str">
        <v>PCS</v>
      </c>
      <c r="G3768" s="92" t="str">
        <v>OUTWARD</v>
      </c>
      <c r="H3768" s="93" t="str">
        <v>KHATRI STORES</v>
      </c>
    </row>
    <row r="3769" spans="1:8" x14ac:dyDescent="0.25">
      <c r="A3769" s="94">
        <v>45790</v>
      </c>
      <c r="B3769" s="95">
        <v>4340454100</v>
      </c>
      <c r="C3769" s="80" t="str">
        <v>P.P TAWA NH MAIN</v>
      </c>
      <c r="D3769" s="133" t="str">
        <v>1905, 1908</v>
      </c>
      <c r="E3769" s="80">
        <v>2</v>
      </c>
      <c r="F3769" s="80" t="str">
        <v>PCS</v>
      </c>
      <c r="G3769" s="80" t="str">
        <v>OUTWARD</v>
      </c>
      <c r="H3769" s="96" t="str">
        <v>KHATRI STORES</v>
      </c>
    </row>
    <row r="3770" spans="1:8" x14ac:dyDescent="0.25">
      <c r="A3770" s="90">
        <v>45790</v>
      </c>
      <c r="B3770" s="91" t="str">
        <v>UN 3583</v>
      </c>
      <c r="C3770" s="92" t="str">
        <v xml:space="preserve">6002759A92 PIPE OVER FLOW (3 CYL) INTER DI  </v>
      </c>
      <c r="D3770" s="132" t="str">
        <v>1905, 1908</v>
      </c>
      <c r="E3770" s="92">
        <v>10</v>
      </c>
      <c r="F3770" s="92" t="str">
        <v>PCS</v>
      </c>
      <c r="G3770" s="92" t="str">
        <v>OUTWARD</v>
      </c>
      <c r="H3770" s="93" t="str">
        <v>KHATRI STORES</v>
      </c>
    </row>
    <row r="3771" spans="1:8" x14ac:dyDescent="0.25">
      <c r="A3771" s="94">
        <v>45790</v>
      </c>
      <c r="B3771" s="95" t="str">
        <v>UN 3586</v>
      </c>
      <c r="C3771" s="80" t="str">
        <v xml:space="preserve">5557072R92 PIPE OVER FLOW (WHITE) INTER DI  </v>
      </c>
      <c r="D3771" s="133" t="str">
        <v>1905, 1908</v>
      </c>
      <c r="E3771" s="80">
        <v>10</v>
      </c>
      <c r="F3771" s="80" t="str">
        <v>PCS</v>
      </c>
      <c r="G3771" s="80" t="str">
        <v>OUTWARD</v>
      </c>
      <c r="H3771" s="96" t="str">
        <v>KHATRI STORES</v>
      </c>
    </row>
    <row r="3772" spans="1:8" x14ac:dyDescent="0.25">
      <c r="A3772" s="90">
        <v>45790</v>
      </c>
      <c r="B3772" s="91" t="str">
        <v>UN 1799</v>
      </c>
      <c r="C3772" s="92" t="str">
        <v>GEAR PATTI SET OF 3 INTER</v>
      </c>
      <c r="D3772" s="132" t="str">
        <v>1905, 1908</v>
      </c>
      <c r="E3772" s="92">
        <v>12</v>
      </c>
      <c r="F3772" s="92" t="str">
        <v>SET</v>
      </c>
      <c r="G3772" s="92" t="str">
        <v>OUTWARD</v>
      </c>
      <c r="H3772" s="93" t="str">
        <v>KHATRI STORES</v>
      </c>
    </row>
    <row r="3773" spans="1:8" x14ac:dyDescent="0.25">
      <c r="A3773" s="94">
        <v>45790</v>
      </c>
      <c r="B3773" s="95" t="str">
        <v>UN 1796</v>
      </c>
      <c r="C3773" s="80" t="str">
        <v>GEAR PIN KIT SET OF 4 INTER</v>
      </c>
      <c r="D3773" s="133" t="str">
        <v>1905, 1908</v>
      </c>
      <c r="E3773" s="80">
        <v>10</v>
      </c>
      <c r="F3773" s="80" t="str">
        <v>SET</v>
      </c>
      <c r="G3773" s="80" t="str">
        <v>OUTWARD</v>
      </c>
      <c r="H3773" s="96" t="str">
        <v>KHATRI STORES</v>
      </c>
    </row>
    <row r="3774" spans="1:8" x14ac:dyDescent="0.25">
      <c r="A3774" s="90">
        <v>45790</v>
      </c>
      <c r="B3774" s="91" t="str">
        <v>UN 1778</v>
      </c>
      <c r="C3774" s="92" t="str">
        <v>GEAR BOX BALL &amp; SPRING KIT (SET OF 6) INTER DI</v>
      </c>
      <c r="D3774" s="132" t="str">
        <v>1905, 1908</v>
      </c>
      <c r="E3774" s="92">
        <v>10</v>
      </c>
      <c r="F3774" s="92" t="str">
        <v>SET</v>
      </c>
      <c r="G3774" s="92" t="str">
        <v>OUTWARD</v>
      </c>
      <c r="H3774" s="93" t="str">
        <v>KHATRI STORES</v>
      </c>
    </row>
    <row r="3775" spans="1:8" x14ac:dyDescent="0.25">
      <c r="A3775" s="94">
        <v>45790</v>
      </c>
      <c r="B3775" s="95" t="str">
        <v>UN 2739 B</v>
      </c>
      <c r="C3775" s="80" t="str">
        <v xml:space="preserve">CRANK PULLEY BUSH INTER DI  </v>
      </c>
      <c r="D3775" s="133" t="str">
        <v>1905, 1908</v>
      </c>
      <c r="E3775" s="80">
        <v>6</v>
      </c>
      <c r="F3775" s="80" t="str">
        <v>PCS</v>
      </c>
      <c r="G3775" s="80" t="str">
        <v>OUTWARD</v>
      </c>
      <c r="H3775" s="96" t="str">
        <v>KHATRI STORES</v>
      </c>
    </row>
    <row r="3776" spans="1:8" x14ac:dyDescent="0.25">
      <c r="A3776" s="90">
        <v>45790</v>
      </c>
      <c r="B3776" s="91" t="str">
        <v>GK 2520</v>
      </c>
      <c r="C3776" s="92" t="str">
        <v>FLEXIBLE HOSE 30" (19 x 19 BENJO, R6)</v>
      </c>
      <c r="D3776" s="132" t="str">
        <v>1905, 1908</v>
      </c>
      <c r="E3776" s="92">
        <v>10</v>
      </c>
      <c r="F3776" s="92" t="str">
        <v>PCS</v>
      </c>
      <c r="G3776" s="92" t="str">
        <v>OUTWARD</v>
      </c>
      <c r="H3776" s="93" t="str">
        <v>KHATRI STORES</v>
      </c>
    </row>
    <row r="3777" spans="1:8" x14ac:dyDescent="0.25">
      <c r="A3777" s="94">
        <v>45790</v>
      </c>
      <c r="B3777" s="95" t="str">
        <v>UN 1159</v>
      </c>
      <c r="C3777" s="80" t="str">
        <v>AIR CLEANER ASSY COMPLETE ARJUN</v>
      </c>
      <c r="D3777" s="133" t="str">
        <v>1905, 1908</v>
      </c>
      <c r="E3777" s="80">
        <v>1</v>
      </c>
      <c r="F3777" s="80" t="str">
        <v>SET</v>
      </c>
      <c r="G3777" s="80" t="str">
        <v>OUTWARD</v>
      </c>
      <c r="H3777" s="96" t="str">
        <v>KHATRI STORES</v>
      </c>
    </row>
    <row r="3778" spans="1:8" x14ac:dyDescent="0.25">
      <c r="A3778" s="90">
        <v>45790</v>
      </c>
      <c r="B3778" s="91" t="str">
        <v>UN 3426 A</v>
      </c>
      <c r="C3778" s="92" t="str">
        <v xml:space="preserve">COOLANT BOTTLE THREAD TYPE TURBO  </v>
      </c>
      <c r="D3778" s="132" t="str">
        <v>1905, 1908</v>
      </c>
      <c r="E3778" s="92">
        <v>2</v>
      </c>
      <c r="F3778" s="92" t="str">
        <v>PCS</v>
      </c>
      <c r="G3778" s="92" t="str">
        <v>OUTWARD</v>
      </c>
      <c r="H3778" s="93" t="str">
        <v>KHATRI STORES</v>
      </c>
    </row>
    <row r="3779" spans="1:8" x14ac:dyDescent="0.25">
      <c r="A3779" s="94">
        <v>45790</v>
      </c>
      <c r="B3779" s="95" t="str">
        <v>UN 1158</v>
      </c>
      <c r="C3779" s="80" t="str">
        <v>AIR CLEANER GLASS WHITE INTER</v>
      </c>
      <c r="D3779" s="133" t="str">
        <v>1905, 1908</v>
      </c>
      <c r="E3779" s="80">
        <v>20</v>
      </c>
      <c r="F3779" s="80" t="str">
        <v>PCS</v>
      </c>
      <c r="G3779" s="80" t="str">
        <v>OUTWARD</v>
      </c>
      <c r="H3779" s="96" t="str">
        <v>KHATRI STORES</v>
      </c>
    </row>
    <row r="3780" spans="1:8" x14ac:dyDescent="0.25">
      <c r="A3780" s="90">
        <v>45790</v>
      </c>
      <c r="B3780" s="91" t="str">
        <v>UN 1156</v>
      </c>
      <c r="C3780" s="92" t="str">
        <v>PRE CLEANER CAP PVC BHOOMIPUTRA</v>
      </c>
      <c r="D3780" s="132" t="str">
        <v>1905, 1908</v>
      </c>
      <c r="E3780" s="92">
        <v>8</v>
      </c>
      <c r="F3780" s="92" t="str">
        <v>PCS</v>
      </c>
      <c r="G3780" s="92" t="str">
        <v>OUTWARD</v>
      </c>
      <c r="H3780" s="93" t="str">
        <v>KHATRI STORES</v>
      </c>
    </row>
    <row r="3781" spans="1:8" x14ac:dyDescent="0.25">
      <c r="A3781" s="94">
        <v>45790</v>
      </c>
      <c r="B3781" s="95" t="str">
        <v>UN 3629</v>
      </c>
      <c r="C3781" s="80" t="str">
        <v xml:space="preserve"> POWER STG. HOSE MKM  </v>
      </c>
      <c r="D3781" s="133" t="str">
        <v>1905, 1908</v>
      </c>
      <c r="E3781" s="80">
        <v>2</v>
      </c>
      <c r="F3781" s="80" t="str">
        <v>PCS</v>
      </c>
      <c r="G3781" s="80" t="str">
        <v>OUTWARD</v>
      </c>
      <c r="H3781" s="96" t="str">
        <v>KHATRI STORES</v>
      </c>
    </row>
    <row r="3782" spans="1:8" x14ac:dyDescent="0.25">
      <c r="A3782" s="90">
        <v>45790</v>
      </c>
      <c r="B3782" s="91" t="str">
        <v>GK 1627/UN 2826 C</v>
      </c>
      <c r="C3782" s="92" t="str">
        <v>AXLE BOLT R/T 10" BLACK</v>
      </c>
      <c r="D3782" s="132" t="str">
        <v>1905, 1908</v>
      </c>
      <c r="E3782" s="92">
        <v>12</v>
      </c>
      <c r="F3782" s="92" t="str">
        <v>PCS</v>
      </c>
      <c r="G3782" s="92" t="str">
        <v>OUTWARD</v>
      </c>
      <c r="H3782" s="93" t="str">
        <v>KHATRI STORES</v>
      </c>
    </row>
    <row r="3783" spans="1:8" x14ac:dyDescent="0.25">
      <c r="A3783" s="94">
        <v>45790</v>
      </c>
      <c r="B3783" s="95" t="str">
        <v>WATER SEPARATOR JD</v>
      </c>
      <c r="C3783" s="80" t="str">
        <v>WATER SEPARATOR JD</v>
      </c>
      <c r="D3783" s="133" t="str">
        <v>1905, 1908</v>
      </c>
      <c r="E3783" s="80">
        <v>2</v>
      </c>
      <c r="F3783" s="80" t="str">
        <v>PCS</v>
      </c>
      <c r="G3783" s="80" t="str">
        <v>INWARD</v>
      </c>
      <c r="H3783" s="96" t="str">
        <v>AGAINST SO</v>
      </c>
    </row>
    <row r="3784" spans="1:8" x14ac:dyDescent="0.25">
      <c r="A3784" s="90">
        <v>45790</v>
      </c>
      <c r="B3784" s="91" t="str">
        <v>GK 2520</v>
      </c>
      <c r="C3784" s="92" t="str">
        <v>FLEXIBLE HOSE 30" (19 x 19 BENJO, R6)</v>
      </c>
      <c r="D3784" s="132" t="str">
        <v>1905, 1908</v>
      </c>
      <c r="E3784" s="92">
        <v>10</v>
      </c>
      <c r="F3784" s="92" t="str">
        <v>PCS</v>
      </c>
      <c r="G3784" s="92" t="str">
        <v>INWARD</v>
      </c>
      <c r="H3784" s="93" t="str">
        <v>AGAINST SO</v>
      </c>
    </row>
    <row r="3785" spans="1:8" x14ac:dyDescent="0.25">
      <c r="A3785" s="94">
        <v>45790</v>
      </c>
      <c r="B3785" s="95" t="str">
        <v>UN 1159</v>
      </c>
      <c r="C3785" s="80" t="str">
        <v>AIR CLEANER ASSY COMPLETE ARJUN</v>
      </c>
      <c r="D3785" s="133" t="str">
        <v>1905, 1908</v>
      </c>
      <c r="E3785" s="80">
        <v>1</v>
      </c>
      <c r="F3785" s="80" t="str">
        <v>PCS</v>
      </c>
      <c r="G3785" s="80" t="str">
        <v>INWARD</v>
      </c>
      <c r="H3785" s="96" t="str">
        <v>AGAINST SO</v>
      </c>
    </row>
    <row r="3786" spans="1:8" x14ac:dyDescent="0.25">
      <c r="A3786" s="90">
        <v>45790</v>
      </c>
      <c r="B3786" s="91" t="str">
        <v>UN 3426 A</v>
      </c>
      <c r="C3786" s="92" t="str">
        <v xml:space="preserve">COOLANT BOTTLE THREAD TYPE TURBO  </v>
      </c>
      <c r="D3786" s="132" t="str">
        <v>1905, 1908</v>
      </c>
      <c r="E3786" s="92">
        <v>2</v>
      </c>
      <c r="F3786" s="92" t="str">
        <v>PCS</v>
      </c>
      <c r="G3786" s="92" t="str">
        <v>INWARD</v>
      </c>
      <c r="H3786" s="93" t="str">
        <v>AGAINST SO</v>
      </c>
    </row>
    <row r="3787" spans="1:8" x14ac:dyDescent="0.25">
      <c r="A3787" s="94">
        <v>45790</v>
      </c>
      <c r="B3787" s="95" t="str">
        <v>UN 1158</v>
      </c>
      <c r="C3787" s="80" t="str">
        <v>AIR CLEANER GLASS WHITE INTER</v>
      </c>
      <c r="D3787" s="133" t="str">
        <v>1905, 1908</v>
      </c>
      <c r="E3787" s="80">
        <v>20</v>
      </c>
      <c r="F3787" s="80" t="str">
        <v>PCS</v>
      </c>
      <c r="G3787" s="80" t="str">
        <v>INWARD</v>
      </c>
      <c r="H3787" s="96" t="str">
        <v>AGAINST SO</v>
      </c>
    </row>
    <row r="3788" spans="1:8" x14ac:dyDescent="0.25">
      <c r="A3788" s="90">
        <v>45790</v>
      </c>
      <c r="B3788" s="91" t="str">
        <v>UN 1156</v>
      </c>
      <c r="C3788" s="92" t="str">
        <v>PRE CLEANER CAP PVC BHOOMIPUTRA</v>
      </c>
      <c r="D3788" s="132" t="str">
        <v>1905, 1908</v>
      </c>
      <c r="E3788" s="92">
        <v>8</v>
      </c>
      <c r="F3788" s="92" t="str">
        <v>PCS</v>
      </c>
      <c r="G3788" s="92" t="str">
        <v>INWARD</v>
      </c>
      <c r="H3788" s="93" t="str">
        <v>AGAINST SO</v>
      </c>
    </row>
    <row r="3789" spans="1:8" x14ac:dyDescent="0.25">
      <c r="A3789" s="94">
        <v>45790</v>
      </c>
      <c r="B3789" s="95" t="str">
        <v>UN 3629</v>
      </c>
      <c r="C3789" s="80" t="str">
        <v xml:space="preserve"> POWER STG. HOSE MKM  </v>
      </c>
      <c r="D3789" s="133" t="str">
        <v>1905, 1908</v>
      </c>
      <c r="E3789" s="80">
        <v>2</v>
      </c>
      <c r="F3789" s="80" t="str">
        <v>PCS</v>
      </c>
      <c r="G3789" s="80" t="str">
        <v>INWARD</v>
      </c>
      <c r="H3789" s="96" t="str">
        <v>AGAINST SO</v>
      </c>
    </row>
    <row r="3790" spans="1:8" x14ac:dyDescent="0.25">
      <c r="A3790" s="90">
        <v>45790</v>
      </c>
      <c r="B3790" s="91" t="str">
        <v>GK 1627/UN 2826 C</v>
      </c>
      <c r="C3790" s="92" t="str">
        <v>AXLE BOLT R/T 10" BLACK</v>
      </c>
      <c r="D3790" s="132" t="str">
        <v>1905, 1908</v>
      </c>
      <c r="E3790" s="92">
        <v>12</v>
      </c>
      <c r="F3790" s="92" t="str">
        <v>PCS</v>
      </c>
      <c r="G3790" s="92" t="str">
        <v>INWARD</v>
      </c>
      <c r="H3790" s="93" t="str">
        <v>AGAINST SO</v>
      </c>
    </row>
    <row r="3791" spans="1:8" x14ac:dyDescent="0.25">
      <c r="A3791" s="94">
        <v>45792</v>
      </c>
      <c r="B3791" s="95">
        <v>135110162</v>
      </c>
      <c r="C3791" s="80" t="str">
        <v>RANE STG ASSY SINGLE LEVER PWERTRAC / FT</v>
      </c>
      <c r="D3791" s="133">
        <v>1926</v>
      </c>
      <c r="E3791" s="80">
        <v>2</v>
      </c>
      <c r="F3791" s="80" t="str">
        <v>SET</v>
      </c>
      <c r="G3791" s="80" t="str">
        <v>OUTWARD</v>
      </c>
      <c r="H3791" s="96" t="str">
        <v>KHATRI STORES</v>
      </c>
    </row>
    <row r="3792" spans="1:8" x14ac:dyDescent="0.25">
      <c r="A3792" s="90">
        <v>45791</v>
      </c>
      <c r="B3792" s="91" t="str">
        <v>UN 10558</v>
      </c>
      <c r="C3792" s="92" t="str">
        <v>PRE CLEANER MF 2856 WITH PIPE</v>
      </c>
      <c r="D3792" s="132">
        <v>2977</v>
      </c>
      <c r="E3792" s="92">
        <v>52</v>
      </c>
      <c r="F3792" s="92" t="str">
        <v>PCS</v>
      </c>
      <c r="G3792" s="92" t="str">
        <v>INWARD</v>
      </c>
      <c r="H3792" s="93">
        <v>0</v>
      </c>
    </row>
    <row r="3793" spans="1:8" x14ac:dyDescent="0.25">
      <c r="A3793" s="94">
        <v>45791</v>
      </c>
      <c r="B3793" s="95" t="str">
        <v>UN 10560</v>
      </c>
      <c r="C3793" s="80" t="str">
        <v>PRE CLEANER MF 2856 WITHOUT PIPE</v>
      </c>
      <c r="D3793" s="133">
        <v>2978</v>
      </c>
      <c r="E3793" s="80">
        <v>300</v>
      </c>
      <c r="F3793" s="80" t="str">
        <v>PCS</v>
      </c>
      <c r="G3793" s="80" t="str">
        <v>INWARD</v>
      </c>
      <c r="H3793" s="96">
        <v>0</v>
      </c>
    </row>
    <row r="3794" spans="1:8" x14ac:dyDescent="0.25">
      <c r="A3794" s="90">
        <v>45791</v>
      </c>
      <c r="B3794" s="91" t="str">
        <v>UN 10559</v>
      </c>
      <c r="C3794" s="92" t="str">
        <v>PRE CLEANER MF 3757 WITH PIPE</v>
      </c>
      <c r="D3794" s="132">
        <v>2979</v>
      </c>
      <c r="E3794" s="92">
        <v>100</v>
      </c>
      <c r="F3794" s="92" t="str">
        <v>PCS</v>
      </c>
      <c r="G3794" s="92" t="str">
        <v>INWARD</v>
      </c>
      <c r="H3794" s="93">
        <v>0</v>
      </c>
    </row>
    <row r="3795" spans="1:8" x14ac:dyDescent="0.25">
      <c r="A3795" s="94">
        <v>45791</v>
      </c>
      <c r="B3795" s="95" t="str">
        <v>UN 10561</v>
      </c>
      <c r="C3795" s="80" t="str">
        <v>PRE CLEANER MF 3757 WITHOUT PIPE</v>
      </c>
      <c r="D3795" s="133">
        <v>2980</v>
      </c>
      <c r="E3795" s="80">
        <v>300</v>
      </c>
      <c r="F3795" s="80" t="str">
        <v>PCS</v>
      </c>
      <c r="G3795" s="80" t="str">
        <v>INWARD</v>
      </c>
      <c r="H3795" s="96">
        <v>0</v>
      </c>
    </row>
    <row r="3796" spans="1:8" x14ac:dyDescent="0.25">
      <c r="A3796" s="90">
        <v>45791</v>
      </c>
      <c r="B3796" s="91" t="str">
        <v>UN 10558</v>
      </c>
      <c r="C3796" s="92" t="str">
        <v>PRE CLEANER MF 2856 WITH PIPE</v>
      </c>
      <c r="D3796" s="132">
        <v>2981</v>
      </c>
      <c r="E3796" s="92">
        <v>48</v>
      </c>
      <c r="F3796" s="92" t="str">
        <v>PCS</v>
      </c>
      <c r="G3796" s="92" t="str">
        <v>INWARD</v>
      </c>
      <c r="H3796" s="93">
        <v>0</v>
      </c>
    </row>
    <row r="3797" spans="1:8" x14ac:dyDescent="0.25">
      <c r="A3797" s="94">
        <v>45791</v>
      </c>
      <c r="B3797" s="95" t="str">
        <v>UN 10564</v>
      </c>
      <c r="C3797" s="80" t="str">
        <v>PRE CLEANER MF 285 COMMON</v>
      </c>
      <c r="D3797" s="133">
        <v>2982</v>
      </c>
      <c r="E3797" s="80">
        <v>100</v>
      </c>
      <c r="F3797" s="80" t="str">
        <v>PCS</v>
      </c>
      <c r="G3797" s="80" t="str">
        <v>INWARD</v>
      </c>
      <c r="H3797" s="96">
        <v>0</v>
      </c>
    </row>
    <row r="3798" spans="1:8" x14ac:dyDescent="0.25">
      <c r="A3798" s="90">
        <v>45791</v>
      </c>
      <c r="B3798" s="91" t="str">
        <v>UN 10562</v>
      </c>
      <c r="C3798" s="92" t="str">
        <v>PRE CLEANER PRE GLASS 6" MF 285</v>
      </c>
      <c r="D3798" s="132">
        <v>2983</v>
      </c>
      <c r="E3798" s="92">
        <v>378</v>
      </c>
      <c r="F3798" s="92" t="str">
        <v>PCS</v>
      </c>
      <c r="G3798" s="92" t="str">
        <v>INWARD</v>
      </c>
      <c r="H3798" s="93">
        <v>0</v>
      </c>
    </row>
    <row r="3799" spans="1:8" x14ac:dyDescent="0.25">
      <c r="A3799" s="94">
        <v>45791</v>
      </c>
      <c r="B3799" s="95" t="str">
        <v>UN 10563</v>
      </c>
      <c r="C3799" s="80" t="str">
        <v>PRE CLEANER PRE GLASS 7" MF 375</v>
      </c>
      <c r="D3799" s="133">
        <v>2984</v>
      </c>
      <c r="E3799" s="80">
        <v>420</v>
      </c>
      <c r="F3799" s="80" t="str">
        <v>PCS</v>
      </c>
      <c r="G3799" s="80" t="str">
        <v>INWARD</v>
      </c>
      <c r="H3799" s="96">
        <v>0</v>
      </c>
    </row>
    <row r="3800" spans="1:8" x14ac:dyDescent="0.25">
      <c r="A3800" s="90">
        <v>45792</v>
      </c>
      <c r="B3800" s="91" t="str">
        <v>UN 1362</v>
      </c>
      <c r="C3800" s="92" t="str">
        <v>FILTER FOR DIESEL TANK TEA NST</v>
      </c>
      <c r="D3800" s="132">
        <v>2985</v>
      </c>
      <c r="E3800" s="92">
        <v>1000</v>
      </c>
      <c r="F3800" s="92" t="str">
        <v>PCS</v>
      </c>
      <c r="G3800" s="92" t="str">
        <v>INWARD</v>
      </c>
      <c r="H3800" s="93">
        <v>0</v>
      </c>
    </row>
    <row r="3801" spans="1:8" x14ac:dyDescent="0.25">
      <c r="A3801" s="94">
        <v>45792</v>
      </c>
      <c r="B3801" s="95" t="str">
        <v>UN 1361</v>
      </c>
      <c r="C3801" s="80" t="str">
        <v>DIESEL TANK TEA (WITH FILTER) NST</v>
      </c>
      <c r="D3801" s="133">
        <v>2986</v>
      </c>
      <c r="E3801" s="80">
        <v>1200</v>
      </c>
      <c r="F3801" s="80" t="str">
        <v>PCS</v>
      </c>
      <c r="G3801" s="80" t="str">
        <v>INWARD</v>
      </c>
      <c r="H3801" s="96">
        <v>0</v>
      </c>
    </row>
    <row r="3802" spans="1:8" x14ac:dyDescent="0.25">
      <c r="A3802" s="90">
        <v>45792</v>
      </c>
      <c r="B3802" s="91" t="str">
        <v>1P 4060 4027 CTMOOOF</v>
      </c>
      <c r="C3802" s="92" t="str">
        <v>HYD PUMP ARJUN F MANIFOLD</v>
      </c>
      <c r="D3802" s="132">
        <v>2987</v>
      </c>
      <c r="E3802" s="92">
        <v>6</v>
      </c>
      <c r="F3802" s="92" t="str">
        <v>PCS</v>
      </c>
      <c r="G3802" s="92" t="str">
        <v>INWARD</v>
      </c>
      <c r="H3802" s="93">
        <v>0</v>
      </c>
    </row>
    <row r="3803" spans="1:8" x14ac:dyDescent="0.25">
      <c r="A3803" s="94">
        <v>45792</v>
      </c>
      <c r="B3803" s="95" t="str">
        <v>1P 3052 3028 ASOOOB</v>
      </c>
      <c r="C3803" s="80" t="str">
        <v>HYD PUMP SONALIKA DOUBLE</v>
      </c>
      <c r="D3803" s="133">
        <v>2988</v>
      </c>
      <c r="E3803" s="80">
        <v>5</v>
      </c>
      <c r="F3803" s="80" t="str">
        <v>PCS</v>
      </c>
      <c r="G3803" s="80" t="str">
        <v>INWARD</v>
      </c>
      <c r="H3803" s="96">
        <v>0</v>
      </c>
    </row>
    <row r="3804" spans="1:8" x14ac:dyDescent="0.25">
      <c r="A3804" s="90">
        <v>45792</v>
      </c>
      <c r="B3804" s="91" t="str">
        <v>1P 4040 4027 CTOOOB</v>
      </c>
      <c r="C3804" s="92" t="str">
        <v>HYD PUMP DHRUV / YUVO</v>
      </c>
      <c r="D3804" s="132">
        <v>2989</v>
      </c>
      <c r="E3804" s="92">
        <v>4</v>
      </c>
      <c r="F3804" s="92" t="str">
        <v>PCS</v>
      </c>
      <c r="G3804" s="92" t="str">
        <v>INWARD</v>
      </c>
      <c r="H3804" s="93">
        <v>0</v>
      </c>
    </row>
    <row r="3805" spans="1:8" x14ac:dyDescent="0.25">
      <c r="A3805" s="94">
        <v>45792</v>
      </c>
      <c r="B3805" s="95" t="str">
        <v>ZF7340900810</v>
      </c>
      <c r="C3805" s="80" t="str">
        <v>STG ASSY SWARAJ ZF</v>
      </c>
      <c r="D3805" s="133">
        <v>2990</v>
      </c>
      <c r="E3805" s="80">
        <v>5</v>
      </c>
      <c r="F3805" s="80" t="str">
        <v>PCS</v>
      </c>
      <c r="G3805" s="80" t="str">
        <v>INWARD</v>
      </c>
      <c r="H3805" s="96">
        <v>0</v>
      </c>
    </row>
    <row r="3806" spans="1:8" x14ac:dyDescent="0.25">
      <c r="A3806" s="90">
        <v>45792</v>
      </c>
      <c r="B3806" s="91" t="str">
        <v>ZF7340900831</v>
      </c>
      <c r="C3806" s="92" t="str">
        <v>STG ASSY EICHER 23"</v>
      </c>
      <c r="D3806" s="132">
        <v>2991</v>
      </c>
      <c r="E3806" s="92">
        <v>5</v>
      </c>
      <c r="F3806" s="92" t="str">
        <v>PCS</v>
      </c>
      <c r="G3806" s="92" t="str">
        <v>INWARD</v>
      </c>
      <c r="H3806" s="93">
        <v>0</v>
      </c>
    </row>
    <row r="3807" spans="1:8" x14ac:dyDescent="0.25">
      <c r="A3807" s="94">
        <v>45792</v>
      </c>
      <c r="B3807" s="95" t="str">
        <v>ZF7340800811</v>
      </c>
      <c r="C3807" s="80" t="str">
        <v>STG ASSY SONALIKA ZF</v>
      </c>
      <c r="D3807" s="133">
        <v>2992</v>
      </c>
      <c r="E3807" s="80">
        <v>2</v>
      </c>
      <c r="F3807" s="80" t="str">
        <v>PCS</v>
      </c>
      <c r="G3807" s="80" t="str">
        <v>INWARD</v>
      </c>
      <c r="H3807" s="96">
        <v>0</v>
      </c>
    </row>
    <row r="3808" spans="1:8" x14ac:dyDescent="0.25">
      <c r="A3808" s="90">
        <v>45792</v>
      </c>
      <c r="B3808" s="91" t="str">
        <v>ZF7340900812</v>
      </c>
      <c r="C3808" s="92" t="str">
        <v>STG ASSY EICHER 21"</v>
      </c>
      <c r="D3808" s="132">
        <v>2993</v>
      </c>
      <c r="E3808" s="92">
        <v>5</v>
      </c>
      <c r="F3808" s="92" t="str">
        <v>PCS</v>
      </c>
      <c r="G3808" s="92" t="str">
        <v>INWARD</v>
      </c>
      <c r="H3808" s="93">
        <v>0</v>
      </c>
    </row>
    <row r="3809" spans="1:8" x14ac:dyDescent="0.25">
      <c r="A3809" s="94">
        <v>45792</v>
      </c>
      <c r="B3809" s="95">
        <v>1280347100</v>
      </c>
      <c r="C3809" s="80" t="str">
        <v>PRESSURE PLATE ASSY J.D 45/55 H.P</v>
      </c>
      <c r="D3809" s="133">
        <v>2994</v>
      </c>
      <c r="E3809" s="80">
        <v>4</v>
      </c>
      <c r="F3809" s="80" t="str">
        <v>PCS</v>
      </c>
      <c r="G3809" s="80" t="str">
        <v>INWARD</v>
      </c>
      <c r="H3809" s="96">
        <v>0</v>
      </c>
    </row>
    <row r="3810" spans="1:8" x14ac:dyDescent="0.25">
      <c r="A3810" s="90">
        <v>45792</v>
      </c>
      <c r="B3810" s="91" t="str">
        <v>UN 11053</v>
      </c>
      <c r="C3810" s="92" t="str">
        <v>PLOUGH DISC 28"*6MM 5 HOLE</v>
      </c>
      <c r="D3810" s="132">
        <v>2995</v>
      </c>
      <c r="E3810" s="92">
        <v>200</v>
      </c>
      <c r="F3810" s="92" t="str">
        <v>PCS</v>
      </c>
      <c r="G3810" s="92" t="str">
        <v>INWARD</v>
      </c>
      <c r="H3810" s="93">
        <v>0</v>
      </c>
    </row>
    <row r="3811" spans="1:8" x14ac:dyDescent="0.25">
      <c r="A3811" s="94">
        <v>45792</v>
      </c>
      <c r="B3811" s="95" t="str">
        <v>UN 11050</v>
      </c>
      <c r="C3811" s="80" t="str">
        <v>PLOUGH DISC 26"*6MM 5 HOLE</v>
      </c>
      <c r="D3811" s="133">
        <v>2996</v>
      </c>
      <c r="E3811" s="80">
        <v>100</v>
      </c>
      <c r="F3811" s="80" t="str">
        <v>PCS</v>
      </c>
      <c r="G3811" s="80" t="str">
        <v>INWARD</v>
      </c>
      <c r="H3811" s="96">
        <v>0</v>
      </c>
    </row>
    <row r="3812" spans="1:8" x14ac:dyDescent="0.25">
      <c r="A3812" s="90">
        <v>45792</v>
      </c>
      <c r="B3812" s="91" t="str">
        <v>UN 11054</v>
      </c>
      <c r="C3812" s="92" t="str">
        <v>PLOUGH DISC 26"*5MM 5 HOLE</v>
      </c>
      <c r="D3812" s="132">
        <v>2997</v>
      </c>
      <c r="E3812" s="92">
        <v>50</v>
      </c>
      <c r="F3812" s="92" t="str">
        <v>PCS</v>
      </c>
      <c r="G3812" s="92" t="str">
        <v>INWARD</v>
      </c>
      <c r="H3812" s="93">
        <v>0</v>
      </c>
    </row>
    <row r="3813" spans="1:8" x14ac:dyDescent="0.25">
      <c r="A3813" s="94">
        <v>45792</v>
      </c>
      <c r="B3813" s="95" t="str">
        <v>PLOUGH DISC 28"*6MM 4 HOLE</v>
      </c>
      <c r="C3813" s="80" t="str">
        <v>PLOUGH DISC 28"*6MM 4 HOLE</v>
      </c>
      <c r="D3813" s="133">
        <v>2998</v>
      </c>
      <c r="E3813" s="80">
        <v>50</v>
      </c>
      <c r="F3813" s="80" t="str">
        <v>PCS</v>
      </c>
      <c r="G3813" s="80" t="str">
        <v>INWARD</v>
      </c>
      <c r="H3813" s="96">
        <v>0</v>
      </c>
    </row>
    <row r="3814" spans="1:8" x14ac:dyDescent="0.25">
      <c r="A3814" s="90">
        <v>45793</v>
      </c>
      <c r="B3814" s="91" t="str">
        <v>UN 1751 A</v>
      </c>
      <c r="C3814" s="92" t="str">
        <v>CLUTCH SLEEVE YUVO</v>
      </c>
      <c r="D3814" s="132">
        <v>2999</v>
      </c>
      <c r="E3814" s="92">
        <v>39</v>
      </c>
      <c r="F3814" s="92" t="str">
        <v>PCS</v>
      </c>
      <c r="G3814" s="92" t="str">
        <v>INWARD</v>
      </c>
      <c r="H3814" s="93">
        <v>0</v>
      </c>
    </row>
    <row r="3815" spans="1:8" x14ac:dyDescent="0.25">
      <c r="A3815" s="94">
        <v>45793</v>
      </c>
      <c r="B3815" s="95" t="str">
        <v>GK 225 A</v>
      </c>
      <c r="C3815" s="80" t="str">
        <v>BRAKE DISC PLATE MAHINDRA O/S</v>
      </c>
      <c r="D3815" s="133">
        <v>3000</v>
      </c>
      <c r="E3815" s="80">
        <v>190</v>
      </c>
      <c r="F3815" s="80" t="str">
        <v>PCS</v>
      </c>
      <c r="G3815" s="80" t="str">
        <v>INWARD</v>
      </c>
      <c r="H3815" s="96">
        <v>0</v>
      </c>
    </row>
    <row r="3816" spans="1:8" x14ac:dyDescent="0.25">
      <c r="A3816" s="90">
        <v>45793</v>
      </c>
      <c r="B3816" s="91" t="str">
        <v>GK 230 A</v>
      </c>
      <c r="C3816" s="92" t="str">
        <v>BRAKE DISC PLATE SONALIKA 20 HOLE O/S</v>
      </c>
      <c r="D3816" s="132">
        <v>3001</v>
      </c>
      <c r="E3816" s="92">
        <v>50</v>
      </c>
      <c r="F3816" s="92" t="str">
        <v>PCS</v>
      </c>
      <c r="G3816" s="92" t="str">
        <v>INWARD</v>
      </c>
      <c r="H3816" s="93">
        <v>0</v>
      </c>
    </row>
    <row r="3817" spans="1:8" x14ac:dyDescent="0.25">
      <c r="A3817" s="94">
        <v>45793</v>
      </c>
      <c r="B3817" s="95" t="str">
        <v>GK 088</v>
      </c>
      <c r="C3817" s="80" t="str">
        <v>CLUTCH PLATE SONALIKA / SWARAJ  4 WING  8 TEETH</v>
      </c>
      <c r="D3817" s="133">
        <v>3002</v>
      </c>
      <c r="E3817" s="80">
        <v>15</v>
      </c>
      <c r="F3817" s="80" t="str">
        <v>PCS</v>
      </c>
      <c r="G3817" s="80" t="str">
        <v>INWARD</v>
      </c>
      <c r="H3817" s="96">
        <v>0</v>
      </c>
    </row>
    <row r="3818" spans="1:8" x14ac:dyDescent="0.25">
      <c r="A3818" s="90">
        <v>45793</v>
      </c>
      <c r="B3818" s="91" t="str">
        <v>UN 1131</v>
      </c>
      <c r="C3818" s="92" t="str">
        <v>SILENCER ELBOW (O.E) INTER DI</v>
      </c>
      <c r="D3818" s="132">
        <v>3003</v>
      </c>
      <c r="E3818" s="92">
        <v>500</v>
      </c>
      <c r="F3818" s="92" t="str">
        <v>PCS</v>
      </c>
      <c r="G3818" s="92" t="str">
        <v>INWARD</v>
      </c>
      <c r="H3818" s="93">
        <v>0</v>
      </c>
    </row>
    <row r="3819" spans="1:8" x14ac:dyDescent="0.25">
      <c r="A3819" s="94">
        <v>45793</v>
      </c>
      <c r="B3819" s="95" t="str">
        <v>GK 1265</v>
      </c>
      <c r="C3819" s="80" t="str">
        <v>AIR FILTER SWARAJ 855 STEEL CAP STEEL JALI</v>
      </c>
      <c r="D3819" s="133">
        <v>3004</v>
      </c>
      <c r="E3819" s="80">
        <v>500</v>
      </c>
      <c r="F3819" s="80" t="str">
        <v>PCS</v>
      </c>
      <c r="G3819" s="80" t="str">
        <v>INWARD</v>
      </c>
      <c r="H3819" s="96">
        <v>0</v>
      </c>
    </row>
    <row r="3820" spans="1:8" x14ac:dyDescent="0.25">
      <c r="A3820" s="90">
        <v>45793</v>
      </c>
      <c r="B3820" s="91" t="str">
        <v>GK 1269</v>
      </c>
      <c r="C3820" s="92" t="str">
        <v>OIL FILTER SWARAJ 735 FE / 855 STEEL JALI</v>
      </c>
      <c r="D3820" s="132">
        <v>3005</v>
      </c>
      <c r="E3820" s="92">
        <v>495</v>
      </c>
      <c r="F3820" s="92" t="str">
        <v>PCS</v>
      </c>
      <c r="G3820" s="92" t="str">
        <v>INWARD</v>
      </c>
      <c r="H3820" s="93">
        <v>0</v>
      </c>
    </row>
    <row r="3821" spans="1:8" x14ac:dyDescent="0.25">
      <c r="A3821" s="94">
        <v>45793</v>
      </c>
      <c r="B3821" s="95" t="str">
        <v>GK 1291</v>
      </c>
      <c r="C3821" s="80" t="str">
        <v>OIL FILTER SONALIKA  N/M SPIN ON (FORD TYPE)</v>
      </c>
      <c r="D3821" s="133">
        <v>3006</v>
      </c>
      <c r="E3821" s="80">
        <v>400</v>
      </c>
      <c r="F3821" s="80" t="str">
        <v>PCS</v>
      </c>
      <c r="G3821" s="80" t="str">
        <v>INWARD</v>
      </c>
      <c r="H3821" s="96">
        <v>0</v>
      </c>
    </row>
    <row r="3822" spans="1:8" x14ac:dyDescent="0.25">
      <c r="A3822" s="90">
        <v>45793</v>
      </c>
      <c r="B3822" s="91" t="str">
        <v>GK 1326</v>
      </c>
      <c r="C3822" s="92" t="str">
        <v>OIL FILTER FORD / FARMTRAC SPIN ON</v>
      </c>
      <c r="D3822" s="132">
        <v>3007</v>
      </c>
      <c r="E3822" s="92">
        <v>100</v>
      </c>
      <c r="F3822" s="92" t="str">
        <v>PCS</v>
      </c>
      <c r="G3822" s="92" t="str">
        <v>INWARD</v>
      </c>
      <c r="H3822" s="93">
        <v>0</v>
      </c>
    </row>
    <row r="3823" spans="1:8" x14ac:dyDescent="0.25">
      <c r="A3823" s="94">
        <v>45793</v>
      </c>
      <c r="B3823" s="95" t="str">
        <v>GK 260</v>
      </c>
      <c r="C3823" s="80" t="str">
        <v>BRAKE DISC MAHINDRA  (Set of 4 Pcs.)</v>
      </c>
      <c r="D3823" s="133">
        <v>3008</v>
      </c>
      <c r="E3823" s="80">
        <v>500</v>
      </c>
      <c r="F3823" s="80" t="str">
        <v>SET</v>
      </c>
      <c r="G3823" s="80" t="str">
        <v>INWARD</v>
      </c>
      <c r="H3823" s="96">
        <v>0</v>
      </c>
    </row>
    <row r="3824" spans="1:8" x14ac:dyDescent="0.25">
      <c r="A3824" s="90">
        <v>45793</v>
      </c>
      <c r="B3824" s="91" t="str">
        <v>GK 269</v>
      </c>
      <c r="C3824" s="92" t="str">
        <v>BRAKE DISC SWARAJ 855 (Set of 4 Pcs.)</v>
      </c>
      <c r="D3824" s="132">
        <v>3009</v>
      </c>
      <c r="E3824" s="92">
        <v>100</v>
      </c>
      <c r="F3824" s="92" t="str">
        <v>SET</v>
      </c>
      <c r="G3824" s="92" t="str">
        <v>INWARD</v>
      </c>
      <c r="H3824" s="93" t="str">
        <v xml:space="preserve"> </v>
      </c>
    </row>
    <row r="3825" spans="1:8" x14ac:dyDescent="0.25">
      <c r="A3825" s="94">
        <v>45794</v>
      </c>
      <c r="B3825" s="95" t="str">
        <v>R10019</v>
      </c>
      <c r="C3825" s="80" t="str">
        <v>CLUTCH PLATE INTER/MF P-3 10" ASB</v>
      </c>
      <c r="D3825" s="133" t="str">
        <v>1947, 1948</v>
      </c>
      <c r="E3825" s="80">
        <v>2</v>
      </c>
      <c r="F3825" s="80" t="str">
        <v>PCS</v>
      </c>
      <c r="G3825" s="80" t="str">
        <v>OUTWARD</v>
      </c>
      <c r="H3825" s="96" t="str">
        <v>SHOP</v>
      </c>
    </row>
    <row r="3826" spans="1:8" x14ac:dyDescent="0.25">
      <c r="A3826" s="90">
        <v>45794</v>
      </c>
      <c r="B3826" s="91" t="str">
        <v>UN 1313</v>
      </c>
      <c r="C3826" s="92" t="str">
        <v>FAN SPACER NST</v>
      </c>
      <c r="D3826" s="132" t="str">
        <v>1947, 1948</v>
      </c>
      <c r="E3826" s="92">
        <v>6</v>
      </c>
      <c r="F3826" s="92" t="str">
        <v>PCS</v>
      </c>
      <c r="G3826" s="92" t="str">
        <v>OUTWARD</v>
      </c>
      <c r="H3826" s="93" t="str">
        <v>SHOP</v>
      </c>
    </row>
    <row r="3827" spans="1:8" x14ac:dyDescent="0.25">
      <c r="A3827" s="94">
        <v>45794</v>
      </c>
      <c r="B3827" s="95" t="str">
        <v>UN 2862</v>
      </c>
      <c r="C3827" s="80" t="str">
        <v xml:space="preserve">CLUTCH PADLE SPRING NST  </v>
      </c>
      <c r="D3827" s="133" t="str">
        <v>1947, 1948</v>
      </c>
      <c r="E3827" s="80">
        <v>36</v>
      </c>
      <c r="F3827" s="80" t="str">
        <v>PCS</v>
      </c>
      <c r="G3827" s="80" t="str">
        <v>OUTWARD</v>
      </c>
      <c r="H3827" s="96" t="str">
        <v>SHOP</v>
      </c>
    </row>
    <row r="3828" spans="1:8" x14ac:dyDescent="0.25">
      <c r="A3828" s="90">
        <v>45794</v>
      </c>
      <c r="B3828" s="91" t="str">
        <v>UN 3200</v>
      </c>
      <c r="C3828" s="92" t="str">
        <v xml:space="preserve">BREAK LIGHT SWITCH INTER DI  </v>
      </c>
      <c r="D3828" s="132" t="str">
        <v>1947, 1948</v>
      </c>
      <c r="E3828" s="92">
        <v>20</v>
      </c>
      <c r="F3828" s="92" t="str">
        <v>PCS</v>
      </c>
      <c r="G3828" s="92" t="str">
        <v>OUTWARD</v>
      </c>
      <c r="H3828" s="93" t="str">
        <v>SHOP</v>
      </c>
    </row>
    <row r="3829" spans="1:8" x14ac:dyDescent="0.25">
      <c r="A3829" s="94">
        <v>45794</v>
      </c>
      <c r="B3829" s="95" t="str">
        <v>MC ASSY HMT</v>
      </c>
      <c r="C3829" s="80" t="str">
        <v>MC ASSY HMT</v>
      </c>
      <c r="D3829" s="133" t="str">
        <v>1947, 1948</v>
      </c>
      <c r="E3829" s="80">
        <v>10</v>
      </c>
      <c r="F3829" s="80" t="str">
        <v>PCS</v>
      </c>
      <c r="G3829" s="80" t="str">
        <v>OUTWARD</v>
      </c>
      <c r="H3829" s="96" t="str">
        <v>SHOP</v>
      </c>
    </row>
    <row r="3830" spans="1:8" x14ac:dyDescent="0.25">
      <c r="A3830" s="90">
        <v>45794</v>
      </c>
      <c r="B3830" s="91" t="str">
        <v>WC ASSEMBLY HMT 3511 RH</v>
      </c>
      <c r="C3830" s="92" t="str">
        <v>WC ASSEMBLY HMT 3511 RH</v>
      </c>
      <c r="D3830" s="132" t="str">
        <v>1947, 1948</v>
      </c>
      <c r="E3830" s="92">
        <v>10</v>
      </c>
      <c r="F3830" s="92" t="str">
        <v>SET</v>
      </c>
      <c r="G3830" s="92" t="str">
        <v>OUTWARD</v>
      </c>
      <c r="H3830" s="93" t="str">
        <v>SHOP</v>
      </c>
    </row>
    <row r="3831" spans="1:8" x14ac:dyDescent="0.25">
      <c r="A3831" s="94">
        <v>45794</v>
      </c>
      <c r="B3831" s="95" t="str">
        <v>WC ASSEMBLY HMT 3511 LH</v>
      </c>
      <c r="C3831" s="80" t="str">
        <v>WC ASSEMBLY HMT 3511 LH</v>
      </c>
      <c r="D3831" s="133" t="str">
        <v>1947, 1948</v>
      </c>
      <c r="E3831" s="80">
        <v>10</v>
      </c>
      <c r="F3831" s="80" t="str">
        <v>SET</v>
      </c>
      <c r="G3831" s="80" t="str">
        <v>OUTWARD</v>
      </c>
      <c r="H3831" s="96" t="str">
        <v>SHOP</v>
      </c>
    </row>
    <row r="3832" spans="1:8" x14ac:dyDescent="0.25">
      <c r="A3832" s="90">
        <v>45794</v>
      </c>
      <c r="B3832" s="91" t="str">
        <v>UN 2586</v>
      </c>
      <c r="C3832" s="92" t="str">
        <v xml:space="preserve">TOP LINK END SMALL NST  </v>
      </c>
      <c r="D3832" s="132" t="str">
        <v>1947, 1948</v>
      </c>
      <c r="E3832" s="92">
        <v>6</v>
      </c>
      <c r="F3832" s="92" t="str">
        <v>PCS</v>
      </c>
      <c r="G3832" s="92" t="str">
        <v>OUTWARD</v>
      </c>
      <c r="H3832" s="93" t="str">
        <v>SHOP</v>
      </c>
    </row>
    <row r="3833" spans="1:8" x14ac:dyDescent="0.25">
      <c r="A3833" s="94">
        <v>45794</v>
      </c>
      <c r="B3833" s="95" t="str">
        <v>UN 3586</v>
      </c>
      <c r="C3833" s="80" t="str">
        <v xml:space="preserve">5557072R92 PIPE OVER FLOW (WHITE) INTER DI  </v>
      </c>
      <c r="D3833" s="133" t="str">
        <v>1947, 1948</v>
      </c>
      <c r="E3833" s="80">
        <v>30</v>
      </c>
      <c r="F3833" s="80" t="str">
        <v>PCS</v>
      </c>
      <c r="G3833" s="80" t="str">
        <v>OUTWARD</v>
      </c>
      <c r="H3833" s="96" t="str">
        <v>SHOP</v>
      </c>
    </row>
    <row r="3834" spans="1:8" x14ac:dyDescent="0.25">
      <c r="A3834" s="90">
        <v>45794</v>
      </c>
      <c r="B3834" s="91" t="str">
        <v>UN 3585</v>
      </c>
      <c r="C3834" s="92" t="str">
        <v xml:space="preserve">6003188B92 PIPE FILTER TO FIP INTER DI  </v>
      </c>
      <c r="D3834" s="132" t="str">
        <v>1947, 1948</v>
      </c>
      <c r="E3834" s="92">
        <v>40</v>
      </c>
      <c r="F3834" s="92" t="str">
        <v>PCS</v>
      </c>
      <c r="G3834" s="92" t="str">
        <v>OUTWARD</v>
      </c>
      <c r="H3834" s="93" t="str">
        <v>SHOP</v>
      </c>
    </row>
    <row r="3835" spans="1:8" x14ac:dyDescent="0.25">
      <c r="A3835" s="94">
        <v>45794</v>
      </c>
      <c r="B3835" s="95" t="str">
        <v>UN 3584</v>
      </c>
      <c r="C3835" s="80" t="str">
        <v xml:space="preserve">6003187B91 PIPE FEED PUMP TO FILTER INTER DI  </v>
      </c>
      <c r="D3835" s="133" t="str">
        <v>1947, 1948</v>
      </c>
      <c r="E3835" s="80">
        <v>20</v>
      </c>
      <c r="F3835" s="80" t="str">
        <v>PCS</v>
      </c>
      <c r="G3835" s="80" t="str">
        <v>OUTWARD</v>
      </c>
      <c r="H3835" s="96" t="str">
        <v>SHOP</v>
      </c>
    </row>
    <row r="3836" spans="1:8" x14ac:dyDescent="0.25">
      <c r="A3836" s="90">
        <v>45794</v>
      </c>
      <c r="B3836" s="91" t="str">
        <v>UN 3591</v>
      </c>
      <c r="C3836" s="92" t="str">
        <v xml:space="preserve">8000667B12 PIPE FUEL TANK TO FEED PUMP (3 CYL.) NST  </v>
      </c>
      <c r="D3836" s="132" t="str">
        <v>1947, 1948</v>
      </c>
      <c r="E3836" s="92">
        <v>10</v>
      </c>
      <c r="F3836" s="92" t="str">
        <v>PCS</v>
      </c>
      <c r="G3836" s="92" t="str">
        <v>OUTWARD</v>
      </c>
      <c r="H3836" s="93" t="str">
        <v>SHOP</v>
      </c>
    </row>
    <row r="3837" spans="1:8" x14ac:dyDescent="0.25">
      <c r="A3837" s="94">
        <v>45794</v>
      </c>
      <c r="B3837" s="95" t="str">
        <v>UN 2645</v>
      </c>
      <c r="C3837" s="80" t="str">
        <v xml:space="preserve">CHECK CHAIN PIN SMALL (NUT TYPE) NST  </v>
      </c>
      <c r="D3837" s="133" t="str">
        <v>1947, 1948</v>
      </c>
      <c r="E3837" s="80">
        <v>10</v>
      </c>
      <c r="F3837" s="80" t="str">
        <v>PCS</v>
      </c>
      <c r="G3837" s="80" t="str">
        <v>OUTWARD</v>
      </c>
      <c r="H3837" s="96" t="str">
        <v>SHOP</v>
      </c>
    </row>
    <row r="3838" spans="1:8" x14ac:dyDescent="0.25">
      <c r="A3838" s="90">
        <v>45794</v>
      </c>
      <c r="B3838" s="91" t="str">
        <v>UN 2644 A</v>
      </c>
      <c r="C3838" s="92" t="str">
        <v xml:space="preserve">CHECK CHAIN PIN BIG (O.E.) NST  </v>
      </c>
      <c r="D3838" s="132" t="str">
        <v>1947, 1948</v>
      </c>
      <c r="E3838" s="92">
        <v>12</v>
      </c>
      <c r="F3838" s="92" t="str">
        <v>PCS</v>
      </c>
      <c r="G3838" s="92" t="str">
        <v>OUTWARD</v>
      </c>
      <c r="H3838" s="93" t="str">
        <v>SHOP</v>
      </c>
    </row>
    <row r="3839" spans="1:8" x14ac:dyDescent="0.25">
      <c r="A3839" s="94">
        <v>45794</v>
      </c>
      <c r="B3839" s="95" t="str">
        <v>GK 1073 A/UN 1426 A</v>
      </c>
      <c r="C3839" s="80" t="str">
        <v>FRONT STUB AXLE RH NST</v>
      </c>
      <c r="D3839" s="133" t="str">
        <v>1947, 1948</v>
      </c>
      <c r="E3839" s="80">
        <v>2</v>
      </c>
      <c r="F3839" s="80" t="str">
        <v>PCS</v>
      </c>
      <c r="G3839" s="80" t="str">
        <v>OUTWARD</v>
      </c>
      <c r="H3839" s="96" t="str">
        <v>SHOP</v>
      </c>
    </row>
    <row r="3840" spans="1:8" x14ac:dyDescent="0.25">
      <c r="A3840" s="90">
        <v>45794</v>
      </c>
      <c r="B3840" s="91" t="str">
        <v>GK 1078/UN 1430</v>
      </c>
      <c r="C3840" s="92" t="str">
        <v xml:space="preserve">FRONT STUB AXLE MAHINDRA YUVRAJ (LH) </v>
      </c>
      <c r="D3840" s="132" t="str">
        <v>1947, 1948</v>
      </c>
      <c r="E3840" s="92">
        <v>2</v>
      </c>
      <c r="F3840" s="92" t="str">
        <v>PCS</v>
      </c>
      <c r="G3840" s="92" t="str">
        <v>OUTWARD</v>
      </c>
      <c r="H3840" s="93" t="str">
        <v>SHOP</v>
      </c>
    </row>
    <row r="3841" spans="1:8" x14ac:dyDescent="0.25">
      <c r="A3841" s="94">
        <v>45794</v>
      </c>
      <c r="B3841" s="95" t="str">
        <v>UN 1411/GK 902</v>
      </c>
      <c r="C3841" s="80" t="str">
        <v>FRONT WHEEL HUB MAHINDRA DI (4 HOLE) 48548-1988</v>
      </c>
      <c r="D3841" s="133" t="str">
        <v>1947, 1948</v>
      </c>
      <c r="E3841" s="80">
        <v>3</v>
      </c>
      <c r="F3841" s="80" t="str">
        <v>PCS</v>
      </c>
      <c r="G3841" s="80" t="str">
        <v>OUTWARD</v>
      </c>
      <c r="H3841" s="96" t="str">
        <v>SHOP</v>
      </c>
    </row>
    <row r="3842" spans="1:8" x14ac:dyDescent="0.25">
      <c r="A3842" s="90">
        <v>45794</v>
      </c>
      <c r="B3842" s="91" t="str">
        <v>UN 2450</v>
      </c>
      <c r="C3842" s="92" t="str">
        <v xml:space="preserve">POSITION CONTROL TUBE SINGLE CAN INTER DI  </v>
      </c>
      <c r="D3842" s="132" t="str">
        <v>1947, 1948</v>
      </c>
      <c r="E3842" s="92">
        <v>10</v>
      </c>
      <c r="F3842" s="92" t="str">
        <v>PCS</v>
      </c>
      <c r="G3842" s="92" t="str">
        <v>OUTWARD</v>
      </c>
      <c r="H3842" s="93" t="str">
        <v>SHOP</v>
      </c>
    </row>
    <row r="3843" spans="1:8" x14ac:dyDescent="0.25">
      <c r="A3843" s="94">
        <v>45794</v>
      </c>
      <c r="B3843" s="95" t="str">
        <v>UN 2078</v>
      </c>
      <c r="C3843" s="80" t="str">
        <v>CROWN &amp; PINION SET (STRAIGHT) 9/43 TEETH YUVRAJ</v>
      </c>
      <c r="D3843" s="133" t="str">
        <v>1947, 1948</v>
      </c>
      <c r="E3843" s="80">
        <v>7</v>
      </c>
      <c r="F3843" s="80" t="str">
        <v>SET</v>
      </c>
      <c r="G3843" s="80" t="str">
        <v>OUTWARD</v>
      </c>
      <c r="H3843" s="96" t="str">
        <v>SHOP</v>
      </c>
    </row>
    <row r="3844" spans="1:8" x14ac:dyDescent="0.25">
      <c r="A3844" s="90">
        <v>45794</v>
      </c>
      <c r="B3844" s="91">
        <v>1280359100</v>
      </c>
      <c r="C3844" s="92" t="str">
        <v>P.P ASSY MAHINDRA D/F</v>
      </c>
      <c r="D3844" s="132" t="str">
        <v>1947, 1948</v>
      </c>
      <c r="E3844" s="92">
        <v>1</v>
      </c>
      <c r="F3844" s="92" t="str">
        <v>SET</v>
      </c>
      <c r="G3844" s="92" t="str">
        <v>OUTWARD</v>
      </c>
      <c r="H3844" s="93" t="str">
        <v>SHOP</v>
      </c>
    </row>
    <row r="3845" spans="1:8" x14ac:dyDescent="0.25">
      <c r="A3845" s="94">
        <v>45794</v>
      </c>
      <c r="B3845" s="95" t="str">
        <v>UN 1111</v>
      </c>
      <c r="C3845" s="80" t="str">
        <v>TAPPET STUD INTER DI</v>
      </c>
      <c r="D3845" s="133" t="str">
        <v>1947, 1948</v>
      </c>
      <c r="E3845" s="80">
        <v>60</v>
      </c>
      <c r="F3845" s="80" t="str">
        <v>PCS</v>
      </c>
      <c r="G3845" s="80" t="str">
        <v>OUTWARD</v>
      </c>
      <c r="H3845" s="96" t="str">
        <v>SHOP</v>
      </c>
    </row>
    <row r="3846" spans="1:8" x14ac:dyDescent="0.25">
      <c r="A3846" s="90">
        <v>45794</v>
      </c>
      <c r="B3846" s="91" t="str">
        <v>GK 1229</v>
      </c>
      <c r="C3846" s="92" t="str">
        <v>DIESEL , AIR &amp; OIL FILTER KIT INTER DI</v>
      </c>
      <c r="D3846" s="132" t="str">
        <v>1947, 1948</v>
      </c>
      <c r="E3846" s="92">
        <v>3</v>
      </c>
      <c r="F3846" s="92" t="str">
        <v>SET</v>
      </c>
      <c r="G3846" s="92" t="str">
        <v>OUTWARD</v>
      </c>
      <c r="H3846" s="93" t="str">
        <v>SHOP</v>
      </c>
    </row>
    <row r="3847" spans="1:8" x14ac:dyDescent="0.25">
      <c r="A3847" s="94">
        <v>45794</v>
      </c>
      <c r="B3847" s="95" t="str">
        <v>UN 1384</v>
      </c>
      <c r="C3847" s="80" t="str">
        <v>SOCKET STAY ROD BALL INTER</v>
      </c>
      <c r="D3847" s="133" t="str">
        <v>1947, 1948</v>
      </c>
      <c r="E3847" s="80">
        <v>15</v>
      </c>
      <c r="F3847" s="80" t="str">
        <v>PCS</v>
      </c>
      <c r="G3847" s="80" t="str">
        <v>OUTWARD</v>
      </c>
      <c r="H3847" s="96" t="str">
        <v>SHOP</v>
      </c>
    </row>
    <row r="3848" spans="1:8" x14ac:dyDescent="0.25">
      <c r="A3848" s="90">
        <v>45794</v>
      </c>
      <c r="B3848" s="91" t="str">
        <v>UN 1568</v>
      </c>
      <c r="C3848" s="92" t="str">
        <v>INNER COLUMN &amp; MAIN NUTASSY 04-04 INTER DI</v>
      </c>
      <c r="D3848" s="132" t="str">
        <v>1947, 1948</v>
      </c>
      <c r="E3848" s="92">
        <v>2</v>
      </c>
      <c r="F3848" s="92" t="str">
        <v>PCS</v>
      </c>
      <c r="G3848" s="92" t="str">
        <v>OUTWARD</v>
      </c>
      <c r="H3848" s="93" t="str">
        <v>SHOP</v>
      </c>
    </row>
    <row r="3849" spans="1:8" x14ac:dyDescent="0.25">
      <c r="A3849" s="94">
        <v>45794</v>
      </c>
      <c r="B3849" s="95" t="str">
        <v>UN 1583 B</v>
      </c>
      <c r="C3849" s="80" t="str">
        <v>POWER STARING CYL (O.E.) (972080730) MKM</v>
      </c>
      <c r="D3849" s="133" t="str">
        <v>1947, 1948</v>
      </c>
      <c r="E3849" s="80">
        <v>1</v>
      </c>
      <c r="F3849" s="80" t="str">
        <v>PCS</v>
      </c>
      <c r="G3849" s="80" t="str">
        <v>OUTWARD</v>
      </c>
      <c r="H3849" s="96" t="str">
        <v>SHOP</v>
      </c>
    </row>
    <row r="3850" spans="1:8" x14ac:dyDescent="0.25">
      <c r="A3850" s="90">
        <v>45794</v>
      </c>
      <c r="B3850" s="91" t="str">
        <v>UN 1135</v>
      </c>
      <c r="C3850" s="92" t="str">
        <v>SILENCER INTER DI</v>
      </c>
      <c r="D3850" s="132">
        <v>1945</v>
      </c>
      <c r="E3850" s="92">
        <v>12</v>
      </c>
      <c r="F3850" s="92" t="str">
        <v>PCS</v>
      </c>
      <c r="G3850" s="92" t="str">
        <v>OUTWARD</v>
      </c>
      <c r="H3850" s="93" t="str">
        <v>AGGARSEN TRACTOR</v>
      </c>
    </row>
    <row r="3851" spans="1:8" x14ac:dyDescent="0.25">
      <c r="A3851" s="94">
        <v>45794</v>
      </c>
      <c r="B3851" s="95" t="str">
        <v>UN 1151</v>
      </c>
      <c r="C3851" s="80" t="str">
        <v>PRE CLEANER ASSEMBLY PVC B/P</v>
      </c>
      <c r="D3851" s="133">
        <v>1945</v>
      </c>
      <c r="E3851" s="80">
        <v>12</v>
      </c>
      <c r="F3851" s="80" t="str">
        <v>PCS</v>
      </c>
      <c r="G3851" s="80" t="str">
        <v>OUTWARD</v>
      </c>
      <c r="H3851" s="96" t="str">
        <v>AGGARSEN TRACTOR</v>
      </c>
    </row>
    <row r="3852" spans="1:8" x14ac:dyDescent="0.25">
      <c r="A3852" s="90">
        <v>45794</v>
      </c>
      <c r="B3852" s="91" t="str">
        <v>UN 1388 A</v>
      </c>
      <c r="C3852" s="92" t="str">
        <v>FRONT AXLE SUPPORT INTER DI</v>
      </c>
      <c r="D3852" s="132">
        <v>1945</v>
      </c>
      <c r="E3852" s="92">
        <v>2</v>
      </c>
      <c r="F3852" s="92" t="str">
        <v>PCS</v>
      </c>
      <c r="G3852" s="92" t="str">
        <v>OUTWARD</v>
      </c>
      <c r="H3852" s="93" t="str">
        <v>AGGARSEN TRACTOR</v>
      </c>
    </row>
    <row r="3853" spans="1:8" x14ac:dyDescent="0.25">
      <c r="A3853" s="94">
        <v>45794</v>
      </c>
      <c r="B3853" s="95" t="str">
        <v>UN 1971/GK 228</v>
      </c>
      <c r="C3853" s="80" t="str">
        <v>BRAKE DISC PLATE YUVRAJ</v>
      </c>
      <c r="D3853" s="133">
        <v>1945</v>
      </c>
      <c r="E3853" s="80">
        <v>20</v>
      </c>
      <c r="F3853" s="80" t="str">
        <v>PCS</v>
      </c>
      <c r="G3853" s="80" t="str">
        <v>OUTWARD</v>
      </c>
      <c r="H3853" s="96" t="str">
        <v>AGGARSEN TRACTOR</v>
      </c>
    </row>
    <row r="3854" spans="1:8" x14ac:dyDescent="0.25">
      <c r="A3854" s="90">
        <v>45794</v>
      </c>
      <c r="B3854" s="91" t="str">
        <v>UN 2651 C</v>
      </c>
      <c r="C3854" s="92" t="str">
        <v xml:space="preserve">LINCH PIN LIGHT COMMON  </v>
      </c>
      <c r="D3854" s="132">
        <v>1945</v>
      </c>
      <c r="E3854" s="92">
        <v>120</v>
      </c>
      <c r="F3854" s="92" t="str">
        <v>PCS</v>
      </c>
      <c r="G3854" s="92" t="str">
        <v>OUTWARD</v>
      </c>
      <c r="H3854" s="93" t="str">
        <v>AGGARSEN TRACTOR</v>
      </c>
    </row>
    <row r="3855" spans="1:8" x14ac:dyDescent="0.25">
      <c r="A3855" s="94">
        <v>45794</v>
      </c>
      <c r="B3855" s="95" t="str">
        <v>BATTERY ROD BEND PATTI DI (BIG)</v>
      </c>
      <c r="C3855" s="80" t="str">
        <v>BATTERY ROD BEND PATTI DI (BIG)</v>
      </c>
      <c r="D3855" s="133">
        <v>1945</v>
      </c>
      <c r="E3855" s="80">
        <v>10</v>
      </c>
      <c r="F3855" s="80" t="str">
        <v>PCS</v>
      </c>
      <c r="G3855" s="80" t="str">
        <v>OUTWARD</v>
      </c>
      <c r="H3855" s="96" t="str">
        <v>AGGARSEN TRACTOR</v>
      </c>
    </row>
    <row r="3856" spans="1:8" x14ac:dyDescent="0.25">
      <c r="A3856" s="90">
        <v>45794</v>
      </c>
      <c r="B3856" s="91" t="str">
        <v>UN 2582</v>
      </c>
      <c r="C3856" s="92" t="str">
        <v xml:space="preserve">TOP LINK ASSEMBLY NST  </v>
      </c>
      <c r="D3856" s="132">
        <v>1945</v>
      </c>
      <c r="E3856" s="92">
        <v>5</v>
      </c>
      <c r="F3856" s="92" t="str">
        <v>PCS</v>
      </c>
      <c r="G3856" s="92" t="str">
        <v>OUTWARD</v>
      </c>
      <c r="H3856" s="93" t="str">
        <v>AGGARSEN TRACTOR</v>
      </c>
    </row>
    <row r="3857" spans="1:8" x14ac:dyDescent="0.25">
      <c r="A3857" s="94">
        <v>45794</v>
      </c>
      <c r="B3857" s="95" t="str">
        <v>UN 2599</v>
      </c>
      <c r="C3857" s="80" t="str">
        <v xml:space="preserve">LEVELLING ASSY NST  </v>
      </c>
      <c r="D3857" s="133">
        <v>1945</v>
      </c>
      <c r="E3857" s="80">
        <v>5</v>
      </c>
      <c r="F3857" s="80" t="str">
        <v>PCS</v>
      </c>
      <c r="G3857" s="80" t="str">
        <v>OUTWARD</v>
      </c>
      <c r="H3857" s="96" t="str">
        <v>AGGARSEN TRACTOR</v>
      </c>
    </row>
    <row r="3858" spans="1:8" x14ac:dyDescent="0.25">
      <c r="A3858" s="90">
        <v>45794</v>
      </c>
      <c r="B3858" s="91" t="str">
        <v>UN 2591</v>
      </c>
      <c r="C3858" s="92" t="str">
        <v xml:space="preserve">TOP LINK PIN TWO HOLE INTER DI  </v>
      </c>
      <c r="D3858" s="132">
        <v>1945</v>
      </c>
      <c r="E3858" s="92">
        <v>20</v>
      </c>
      <c r="F3858" s="92" t="str">
        <v>PCS</v>
      </c>
      <c r="G3858" s="92" t="str">
        <v>OUTWARD</v>
      </c>
      <c r="H3858" s="93" t="str">
        <v>AGGARSEN TRACTOR</v>
      </c>
    </row>
    <row r="3859" spans="1:8" x14ac:dyDescent="0.25">
      <c r="A3859" s="94">
        <v>45794</v>
      </c>
      <c r="B3859" s="95" t="str">
        <v>UN 1156</v>
      </c>
      <c r="C3859" s="80" t="str">
        <v>PRE CLEANER CAP PVC BHOOMIPUTRA</v>
      </c>
      <c r="D3859" s="133">
        <v>1945</v>
      </c>
      <c r="E3859" s="80">
        <v>11</v>
      </c>
      <c r="F3859" s="80" t="str">
        <v>PCS</v>
      </c>
      <c r="G3859" s="80" t="str">
        <v>OUTWARD</v>
      </c>
      <c r="H3859" s="96" t="str">
        <v>AGGARSEN TRACTOR</v>
      </c>
    </row>
    <row r="3860" spans="1:8" x14ac:dyDescent="0.25">
      <c r="A3860" s="90">
        <v>45794</v>
      </c>
      <c r="B3860" s="91" t="str">
        <v>UN 1157</v>
      </c>
      <c r="C3860" s="92" t="str">
        <v>PRE CLEANER LOWER BASE PVC BHOOMIPUTRA</v>
      </c>
      <c r="D3860" s="132">
        <v>1945</v>
      </c>
      <c r="E3860" s="92">
        <v>24</v>
      </c>
      <c r="F3860" s="92" t="str">
        <v>PCS</v>
      </c>
      <c r="G3860" s="92" t="str">
        <v>OUTWARD</v>
      </c>
      <c r="H3860" s="93" t="str">
        <v>AGGARSEN TRACTOR</v>
      </c>
    </row>
    <row r="3861" spans="1:8" x14ac:dyDescent="0.25">
      <c r="A3861" s="94">
        <v>45794</v>
      </c>
      <c r="B3861" s="95" t="str">
        <v>GK 1472 A/UN 2783 A</v>
      </c>
      <c r="C3861" s="80" t="str">
        <v>BONNET BOLT INTER DI (6 CUT)</v>
      </c>
      <c r="D3861" s="133">
        <v>1945</v>
      </c>
      <c r="E3861" s="80">
        <v>24</v>
      </c>
      <c r="F3861" s="80" t="str">
        <v>PCS</v>
      </c>
      <c r="G3861" s="80" t="str">
        <v>OUTWARD</v>
      </c>
      <c r="H3861" s="96" t="str">
        <v>AGGARSEN TRACTOR</v>
      </c>
    </row>
    <row r="3862" spans="1:8" x14ac:dyDescent="0.25">
      <c r="A3862" s="90">
        <v>45794</v>
      </c>
      <c r="B3862" s="91" t="str">
        <v>GK 1623/UN 2825</v>
      </c>
      <c r="C3862" s="92" t="str">
        <v>AXLE BOLT R/T 8" BLACK</v>
      </c>
      <c r="D3862" s="132">
        <v>1945</v>
      </c>
      <c r="E3862" s="92">
        <v>48</v>
      </c>
      <c r="F3862" s="92" t="str">
        <v>PCS</v>
      </c>
      <c r="G3862" s="92" t="str">
        <v>OUTWARD</v>
      </c>
      <c r="H3862" s="93" t="str">
        <v>AGGARSEN TRACTOR</v>
      </c>
    </row>
    <row r="3863" spans="1:8" x14ac:dyDescent="0.25">
      <c r="A3863" s="94">
        <v>45794</v>
      </c>
      <c r="B3863" s="95" t="str">
        <v>UN 2636</v>
      </c>
      <c r="C3863" s="80" t="str">
        <v xml:space="preserve">CHECK CHAIN ASSY MKM  </v>
      </c>
      <c r="D3863" s="133">
        <v>1945</v>
      </c>
      <c r="E3863" s="80">
        <v>10</v>
      </c>
      <c r="F3863" s="80" t="str">
        <v>PCS</v>
      </c>
      <c r="G3863" s="80" t="str">
        <v>OUTWARD</v>
      </c>
      <c r="H3863" s="96" t="str">
        <v>AGGARSEN TRACTOR</v>
      </c>
    </row>
    <row r="3864" spans="1:8" x14ac:dyDescent="0.25">
      <c r="A3864" s="90">
        <v>45794</v>
      </c>
      <c r="B3864" s="91" t="str">
        <v>UN 1950</v>
      </c>
      <c r="C3864" s="92" t="str">
        <v>HAND BREAK WIRE NST</v>
      </c>
      <c r="D3864" s="132">
        <v>1945</v>
      </c>
      <c r="E3864" s="92">
        <v>24</v>
      </c>
      <c r="F3864" s="92" t="str">
        <v>PCS</v>
      </c>
      <c r="G3864" s="92" t="str">
        <v>OUTWARD</v>
      </c>
      <c r="H3864" s="93" t="str">
        <v>AGGARSEN TRACTOR</v>
      </c>
    </row>
    <row r="3865" spans="1:8" x14ac:dyDescent="0.25">
      <c r="A3865" s="94">
        <v>45793</v>
      </c>
      <c r="B3865" s="95" t="str">
        <v>GK 260</v>
      </c>
      <c r="C3865" s="80" t="str">
        <v>BRAKE DISC MAHINDRA  (Set of 4 Pcs.)</v>
      </c>
      <c r="D3865" s="133" t="str">
        <v>1927, 1928, 1929</v>
      </c>
      <c r="E3865" s="80">
        <v>20</v>
      </c>
      <c r="F3865" s="80" t="str">
        <v>SET</v>
      </c>
      <c r="G3865" s="80" t="str">
        <v>OUTWARD</v>
      </c>
      <c r="H3865" s="96" t="str">
        <v>KRISHNA TRACTOR</v>
      </c>
    </row>
    <row r="3866" spans="1:8" x14ac:dyDescent="0.25">
      <c r="A3866" s="90">
        <v>45793</v>
      </c>
      <c r="B3866" s="91" t="str">
        <v>GK 225</v>
      </c>
      <c r="C3866" s="92" t="str">
        <v xml:space="preserve">BRAKE DISC PLATE MAHINDRA </v>
      </c>
      <c r="D3866" s="132" t="str">
        <v>1927, 1928, 1929</v>
      </c>
      <c r="E3866" s="92">
        <v>20</v>
      </c>
      <c r="F3866" s="92" t="str">
        <v>PCS</v>
      </c>
      <c r="G3866" s="92" t="str">
        <v>OUTWARD</v>
      </c>
      <c r="H3866" s="93" t="str">
        <v>KRISHNA TRACTOR</v>
      </c>
    </row>
    <row r="3867" spans="1:8" x14ac:dyDescent="0.25">
      <c r="A3867" s="94">
        <v>45793</v>
      </c>
      <c r="B3867" s="95" t="str">
        <v>GK 226</v>
      </c>
      <c r="C3867" s="80" t="str">
        <v>BRAKE DISC PLATE SWARAJ 735</v>
      </c>
      <c r="D3867" s="133" t="str">
        <v>1927, 1928, 1929</v>
      </c>
      <c r="E3867" s="80">
        <v>20</v>
      </c>
      <c r="F3867" s="80" t="str">
        <v>PCS</v>
      </c>
      <c r="G3867" s="80" t="str">
        <v>OUTWARD</v>
      </c>
      <c r="H3867" s="96" t="str">
        <v>KRISHNA TRACTOR</v>
      </c>
    </row>
    <row r="3868" spans="1:8" x14ac:dyDescent="0.25">
      <c r="A3868" s="90">
        <v>45793</v>
      </c>
      <c r="B3868" s="91" t="str">
        <v>GK 234</v>
      </c>
      <c r="C3868" s="92" t="str">
        <v>BRAKE DISC PLATE SWARAJ 855</v>
      </c>
      <c r="D3868" s="132" t="str">
        <v>1927, 1928, 1929</v>
      </c>
      <c r="E3868" s="92">
        <v>20</v>
      </c>
      <c r="F3868" s="92" t="str">
        <v>PCS</v>
      </c>
      <c r="G3868" s="92" t="str">
        <v>OUTWARD</v>
      </c>
      <c r="H3868" s="93" t="str">
        <v>KRISHNA TRACTOR</v>
      </c>
    </row>
    <row r="3869" spans="1:8" x14ac:dyDescent="0.25">
      <c r="A3869" s="94">
        <v>45793</v>
      </c>
      <c r="B3869" s="95" t="str">
        <v>GK 317</v>
      </c>
      <c r="C3869" s="80" t="str">
        <v>CLUTCH PLATE N/A MAHINDRA 434 DI (SPRING TYPE) 11" 10 TEETH</v>
      </c>
      <c r="D3869" s="133" t="str">
        <v>1927, 1928, 1929</v>
      </c>
      <c r="E3869" s="80">
        <v>10</v>
      </c>
      <c r="F3869" s="80" t="str">
        <v>PCS</v>
      </c>
      <c r="G3869" s="80" t="str">
        <v>OUTWARD</v>
      </c>
      <c r="H3869" s="96" t="str">
        <v>KRISHNA TRACTOR</v>
      </c>
    </row>
    <row r="3870" spans="1:8" x14ac:dyDescent="0.25">
      <c r="A3870" s="90">
        <v>45793</v>
      </c>
      <c r="B3870" s="91" t="str">
        <v>GK 393</v>
      </c>
      <c r="C3870" s="92" t="str">
        <v>CLUTCH PLATE N/A NEW HOLLAND 3230 SPRING TYPE 9.5'' 10 TEETH</v>
      </c>
      <c r="D3870" s="132" t="str">
        <v>1927, 1928, 1929</v>
      </c>
      <c r="E3870" s="92">
        <v>2</v>
      </c>
      <c r="F3870" s="92" t="str">
        <v>PCS</v>
      </c>
      <c r="G3870" s="92" t="str">
        <v>OUTWARD</v>
      </c>
      <c r="H3870" s="93" t="str">
        <v>KRISHNA TRACTOR</v>
      </c>
    </row>
    <row r="3871" spans="1:8" x14ac:dyDescent="0.25">
      <c r="A3871" s="94">
        <v>45793</v>
      </c>
      <c r="B3871" s="95" t="str">
        <v>GK 313</v>
      </c>
      <c r="C3871" s="80" t="str">
        <v>CLUTCH PLATE N/A MAHINDRA B-275 10" 10 TEETH</v>
      </c>
      <c r="D3871" s="133" t="str">
        <v>1927, 1928, 1929</v>
      </c>
      <c r="E3871" s="80">
        <v>10</v>
      </c>
      <c r="F3871" s="80" t="str">
        <v>PCS</v>
      </c>
      <c r="G3871" s="80" t="str">
        <v>OUTWARD</v>
      </c>
      <c r="H3871" s="96" t="str">
        <v>KRISHNA TRACTOR</v>
      </c>
    </row>
    <row r="3872" spans="1:8" x14ac:dyDescent="0.25">
      <c r="A3872" s="90">
        <v>45793</v>
      </c>
      <c r="B3872" s="91" t="str">
        <v>UN 2834</v>
      </c>
      <c r="C3872" s="92" t="str">
        <v xml:space="preserve">REAR AXLE TOP BOLT (LONG) INTER DI  </v>
      </c>
      <c r="D3872" s="132" t="str">
        <v>1927, 1928, 1929</v>
      </c>
      <c r="E3872" s="92">
        <v>12</v>
      </c>
      <c r="F3872" s="92" t="str">
        <v>PCS</v>
      </c>
      <c r="G3872" s="92" t="str">
        <v>OUTWARD</v>
      </c>
      <c r="H3872" s="93" t="str">
        <v>KRISHNA TRACTOR</v>
      </c>
    </row>
    <row r="3873" spans="1:8" x14ac:dyDescent="0.25">
      <c r="A3873" s="94">
        <v>45793</v>
      </c>
      <c r="B3873" s="95" t="str">
        <v>UN 2446</v>
      </c>
      <c r="C3873" s="80" t="str">
        <v xml:space="preserve">HYDRAULIC LEVER STRAIGHT MKM  </v>
      </c>
      <c r="D3873" s="133" t="str">
        <v>1927, 1928, 1929</v>
      </c>
      <c r="E3873" s="80">
        <v>2</v>
      </c>
      <c r="F3873" s="80" t="str">
        <v>PCS</v>
      </c>
      <c r="G3873" s="80" t="str">
        <v>OUTWARD</v>
      </c>
      <c r="H3873" s="96" t="str">
        <v>KRISHNA TRACTOR</v>
      </c>
    </row>
    <row r="3874" spans="1:8" x14ac:dyDescent="0.25">
      <c r="A3874" s="90">
        <v>45793</v>
      </c>
      <c r="B3874" s="91" t="str">
        <v>UN 2739 B</v>
      </c>
      <c r="C3874" s="92" t="str">
        <v xml:space="preserve">CRANK PULLEY BUSH INTER DI  </v>
      </c>
      <c r="D3874" s="132" t="str">
        <v>1927, 1928, 1929</v>
      </c>
      <c r="E3874" s="92">
        <v>24</v>
      </c>
      <c r="F3874" s="92" t="str">
        <v>PCS</v>
      </c>
      <c r="G3874" s="92" t="str">
        <v>OUTWARD</v>
      </c>
      <c r="H3874" s="93" t="str">
        <v>KRISHNA TRACTOR</v>
      </c>
    </row>
    <row r="3875" spans="1:8" x14ac:dyDescent="0.25">
      <c r="A3875" s="94">
        <v>45793</v>
      </c>
      <c r="B3875" s="95" t="str">
        <v>UN 1315</v>
      </c>
      <c r="C3875" s="80" t="str">
        <v>RADIATOR FAN 8 WINGS INTER DI</v>
      </c>
      <c r="D3875" s="133" t="str">
        <v>1927, 1928, 1929</v>
      </c>
      <c r="E3875" s="80">
        <v>4</v>
      </c>
      <c r="F3875" s="80" t="str">
        <v>PCS</v>
      </c>
      <c r="G3875" s="80" t="str">
        <v>OUTWARD</v>
      </c>
      <c r="H3875" s="96" t="str">
        <v>KRISHNA TRACTOR</v>
      </c>
    </row>
    <row r="3876" spans="1:8" x14ac:dyDescent="0.25">
      <c r="A3876" s="90">
        <v>45793</v>
      </c>
      <c r="B3876" s="91" t="str">
        <v>UN 3462</v>
      </c>
      <c r="C3876" s="92" t="str">
        <v xml:space="preserve">WATER SEPERATOR INTER DI  </v>
      </c>
      <c r="D3876" s="132" t="str">
        <v>1927, 1928, 1929</v>
      </c>
      <c r="E3876" s="92">
        <v>6</v>
      </c>
      <c r="F3876" s="92" t="str">
        <v>PCS</v>
      </c>
      <c r="G3876" s="92" t="str">
        <v>OUTWARD</v>
      </c>
      <c r="H3876" s="93" t="str">
        <v>KRISHNA TRACTOR</v>
      </c>
    </row>
    <row r="3877" spans="1:8" x14ac:dyDescent="0.25">
      <c r="A3877" s="94">
        <v>45793</v>
      </c>
      <c r="B3877" s="95" t="str">
        <v>GK 977/UN 1374</v>
      </c>
      <c r="C3877" s="80" t="str">
        <v>CENTER PIN MAHINDRA NST (PATTI TYPE)</v>
      </c>
      <c r="D3877" s="133" t="str">
        <v>1927, 1928, 1929</v>
      </c>
      <c r="E3877" s="80">
        <v>10</v>
      </c>
      <c r="F3877" s="80" t="str">
        <v>PCS</v>
      </c>
      <c r="G3877" s="80" t="str">
        <v>OUTWARD</v>
      </c>
      <c r="H3877" s="96" t="str">
        <v>KRISHNA TRACTOR</v>
      </c>
    </row>
    <row r="3878" spans="1:8" x14ac:dyDescent="0.25">
      <c r="A3878" s="90">
        <v>45793</v>
      </c>
      <c r="B3878" s="91" t="str">
        <v>UN 1810</v>
      </c>
      <c r="C3878" s="92" t="str">
        <v>GEAR FORK 1ST REV  INTER DI</v>
      </c>
      <c r="D3878" s="132" t="str">
        <v>1927, 1928, 1929</v>
      </c>
      <c r="E3878" s="92">
        <v>2</v>
      </c>
      <c r="F3878" s="92" t="str">
        <v>PCS</v>
      </c>
      <c r="G3878" s="92" t="str">
        <v>OUTWARD</v>
      </c>
      <c r="H3878" s="93" t="str">
        <v>KRISHNA TRACTOR</v>
      </c>
    </row>
    <row r="3879" spans="1:8" x14ac:dyDescent="0.25">
      <c r="A3879" s="94">
        <v>45793</v>
      </c>
      <c r="B3879" s="95" t="str">
        <v>UN 1813</v>
      </c>
      <c r="C3879" s="80" t="str">
        <v>GEAR FORK HIGH SPEED  INTER DI</v>
      </c>
      <c r="D3879" s="133" t="str">
        <v>1927, 1928, 1929</v>
      </c>
      <c r="E3879" s="80">
        <v>2</v>
      </c>
      <c r="F3879" s="80" t="str">
        <v>PCS</v>
      </c>
      <c r="G3879" s="80" t="str">
        <v>OUTWARD</v>
      </c>
      <c r="H3879" s="96" t="str">
        <v>KRISHNA TRACTOR</v>
      </c>
    </row>
    <row r="3880" spans="1:8" x14ac:dyDescent="0.25">
      <c r="A3880" s="90">
        <v>45793</v>
      </c>
      <c r="B3880" s="91" t="str">
        <v>UN 1881A</v>
      </c>
      <c r="C3880" s="92" t="str">
        <v>DIFFERENTIAL PIN STD INTER DI</v>
      </c>
      <c r="D3880" s="132" t="str">
        <v>1927, 1928, 1929</v>
      </c>
      <c r="E3880" s="92">
        <v>6</v>
      </c>
      <c r="F3880" s="92" t="str">
        <v>SET</v>
      </c>
      <c r="G3880" s="92" t="str">
        <v>OUTWARD</v>
      </c>
      <c r="H3880" s="93" t="str">
        <v>KRISHNA TRACTOR</v>
      </c>
    </row>
    <row r="3881" spans="1:8" x14ac:dyDescent="0.25">
      <c r="A3881" s="94">
        <v>45793</v>
      </c>
      <c r="B3881" s="95" t="str">
        <v>UN 2987</v>
      </c>
      <c r="C3881" s="80" t="str">
        <v xml:space="preserve">MUDGUARD PAD THICK INTER  </v>
      </c>
      <c r="D3881" s="133" t="str">
        <v>1927, 1928, 1929</v>
      </c>
      <c r="E3881" s="80">
        <v>20</v>
      </c>
      <c r="F3881" s="80" t="str">
        <v>PCS</v>
      </c>
      <c r="G3881" s="80" t="str">
        <v>OUTWARD</v>
      </c>
      <c r="H3881" s="96" t="str">
        <v>KRISHNA TRACTOR</v>
      </c>
    </row>
    <row r="3882" spans="1:8" x14ac:dyDescent="0.25">
      <c r="A3882" s="90">
        <v>45793</v>
      </c>
      <c r="B3882" s="91" t="str">
        <v>GK 1623/UN 2825</v>
      </c>
      <c r="C3882" s="92" t="str">
        <v>AXLE BOLT R/T 8" BLACK</v>
      </c>
      <c r="D3882" s="132" t="str">
        <v>1927, 1928, 1929</v>
      </c>
      <c r="E3882" s="92">
        <v>24</v>
      </c>
      <c r="F3882" s="92" t="str">
        <v>PCS</v>
      </c>
      <c r="G3882" s="92" t="str">
        <v>OUTWARD</v>
      </c>
      <c r="H3882" s="93" t="str">
        <v>KRISHNA TRACTOR</v>
      </c>
    </row>
    <row r="3883" spans="1:8" x14ac:dyDescent="0.25">
      <c r="A3883" s="94">
        <v>45793</v>
      </c>
      <c r="B3883" s="95" t="str">
        <v>GK 1625/UN 2826</v>
      </c>
      <c r="C3883" s="80" t="str">
        <v>AXLE BOLT R/T 9" BLACK</v>
      </c>
      <c r="D3883" s="133" t="str">
        <v>1927, 1928, 1929</v>
      </c>
      <c r="E3883" s="80">
        <v>24</v>
      </c>
      <c r="F3883" s="80" t="str">
        <v>PCS</v>
      </c>
      <c r="G3883" s="80" t="str">
        <v>OUTWARD</v>
      </c>
      <c r="H3883" s="96" t="str">
        <v>KRISHNA TRACTOR</v>
      </c>
    </row>
    <row r="3884" spans="1:8" x14ac:dyDescent="0.25">
      <c r="A3884" s="90">
        <v>45793</v>
      </c>
      <c r="B3884" s="91" t="str">
        <v>UN 1106</v>
      </c>
      <c r="C3884" s="92" t="str">
        <v>AIR BREATHER CAP W/2 ORINGS PVC 585 DI</v>
      </c>
      <c r="D3884" s="132" t="str">
        <v>1927, 1928, 1929</v>
      </c>
      <c r="E3884" s="92">
        <v>6</v>
      </c>
      <c r="F3884" s="92" t="str">
        <v>PCS</v>
      </c>
      <c r="G3884" s="92" t="str">
        <v>OUTWARD</v>
      </c>
      <c r="H3884" s="93" t="str">
        <v>KRISHNA TRACTOR</v>
      </c>
    </row>
    <row r="3885" spans="1:8" x14ac:dyDescent="0.25">
      <c r="A3885" s="94">
        <v>45793</v>
      </c>
      <c r="B3885" s="95" t="str">
        <v>UN 2749</v>
      </c>
      <c r="C3885" s="80" t="str">
        <v xml:space="preserve">PTO BUSH INTER  </v>
      </c>
      <c r="D3885" s="133" t="str">
        <v>1927, 1928, 1929</v>
      </c>
      <c r="E3885" s="80">
        <v>12</v>
      </c>
      <c r="F3885" s="80" t="str">
        <v>PCS</v>
      </c>
      <c r="G3885" s="80" t="str">
        <v>OUTWARD</v>
      </c>
      <c r="H3885" s="96" t="str">
        <v>KRISHNA TRACTOR</v>
      </c>
    </row>
    <row r="3886" spans="1:8" x14ac:dyDescent="0.25">
      <c r="A3886" s="90">
        <v>45793</v>
      </c>
      <c r="B3886" s="91" t="str">
        <v>UN 1327</v>
      </c>
      <c r="C3886" s="92" t="str">
        <v>WATER BODY TUBE INTER DI</v>
      </c>
      <c r="D3886" s="132" t="str">
        <v>1927, 1928, 1929</v>
      </c>
      <c r="E3886" s="92">
        <v>12</v>
      </c>
      <c r="F3886" s="92" t="str">
        <v>PCS</v>
      </c>
      <c r="G3886" s="92" t="str">
        <v>OUTWARD</v>
      </c>
      <c r="H3886" s="93" t="str">
        <v>KRISHNA TRACTOR</v>
      </c>
    </row>
    <row r="3887" spans="1:8" x14ac:dyDescent="0.25">
      <c r="A3887" s="94">
        <v>45793</v>
      </c>
      <c r="B3887" s="95" t="str">
        <v>UN 3328</v>
      </c>
      <c r="C3887" s="80" t="str">
        <v xml:space="preserve">PINION LOCK WASHER INTER DI  </v>
      </c>
      <c r="D3887" s="133" t="str">
        <v>1927, 1928, 1929</v>
      </c>
      <c r="E3887" s="80">
        <v>12</v>
      </c>
      <c r="F3887" s="80" t="str">
        <v>PCS</v>
      </c>
      <c r="G3887" s="80" t="str">
        <v>OUTWARD</v>
      </c>
      <c r="H3887" s="96" t="str">
        <v>KRISHNA TRACTOR</v>
      </c>
    </row>
    <row r="3888" spans="1:8" x14ac:dyDescent="0.25">
      <c r="A3888" s="90">
        <v>45793</v>
      </c>
      <c r="B3888" s="91" t="str">
        <v>UN 3329</v>
      </c>
      <c r="C3888" s="92" t="str">
        <v xml:space="preserve">PINION LOCK WASHER 4 CUT 585 DI  </v>
      </c>
      <c r="D3888" s="132" t="str">
        <v>1927, 1928, 1929</v>
      </c>
      <c r="E3888" s="92">
        <v>12</v>
      </c>
      <c r="F3888" s="92" t="str">
        <v>PCS</v>
      </c>
      <c r="G3888" s="92" t="str">
        <v>OUTWARD</v>
      </c>
      <c r="H3888" s="93" t="str">
        <v>KRISHNA TRACTOR</v>
      </c>
    </row>
    <row r="3889" spans="1:8" x14ac:dyDescent="0.25">
      <c r="A3889" s="94">
        <v>45793</v>
      </c>
      <c r="B3889" s="95" t="str">
        <v>UN 1382</v>
      </c>
      <c r="C3889" s="80" t="str">
        <v>STAY ROD NUT INTER</v>
      </c>
      <c r="D3889" s="133" t="str">
        <v>1927, 1928, 1929</v>
      </c>
      <c r="E3889" s="80">
        <v>4</v>
      </c>
      <c r="F3889" s="80" t="str">
        <v>PCS</v>
      </c>
      <c r="G3889" s="80" t="str">
        <v>OUTWARD</v>
      </c>
      <c r="H3889" s="96" t="str">
        <v>KRISHNA TRACTOR</v>
      </c>
    </row>
    <row r="3890" spans="1:8" x14ac:dyDescent="0.25">
      <c r="A3890" s="90">
        <v>45793</v>
      </c>
      <c r="B3890" s="91" t="str">
        <v>GK 1656</v>
      </c>
      <c r="C3890" s="92" t="str">
        <v>SPANDLE NUT ARJUN</v>
      </c>
      <c r="D3890" s="132" t="str">
        <v>1927, 1928, 1929</v>
      </c>
      <c r="E3890" s="92">
        <v>24</v>
      </c>
      <c r="F3890" s="92" t="str">
        <v>PCS</v>
      </c>
      <c r="G3890" s="92" t="str">
        <v>OUTWARD</v>
      </c>
      <c r="H3890" s="93" t="str">
        <v>KRISHNA TRACTOR</v>
      </c>
    </row>
    <row r="3891" spans="1:8" x14ac:dyDescent="0.25">
      <c r="A3891" s="94">
        <v>45793</v>
      </c>
      <c r="B3891" s="95" t="str">
        <v>UN 2753</v>
      </c>
      <c r="C3891" s="80" t="str">
        <v xml:space="preserve">ROCK SHAFT BUSH (SET OF 4 PCS) INTER DI  </v>
      </c>
      <c r="D3891" s="133" t="str">
        <v>1927, 1928, 1929</v>
      </c>
      <c r="E3891" s="80">
        <v>2</v>
      </c>
      <c r="F3891" s="80" t="str">
        <v>SET</v>
      </c>
      <c r="G3891" s="80" t="str">
        <v>OUTWARD</v>
      </c>
      <c r="H3891" s="96" t="str">
        <v>KRISHNA TRACTOR</v>
      </c>
    </row>
    <row r="3892" spans="1:8" x14ac:dyDescent="0.25">
      <c r="A3892" s="90">
        <v>45793</v>
      </c>
      <c r="B3892" s="91" t="str">
        <v>UN 1411/GK 902</v>
      </c>
      <c r="C3892" s="92" t="str">
        <v>FRONT WHEEL HUB MAHINDRA DI (4 HOLE) 48548-1988</v>
      </c>
      <c r="D3892" s="132">
        <v>1935</v>
      </c>
      <c r="E3892" s="92">
        <v>5</v>
      </c>
      <c r="F3892" s="92" t="str">
        <v>PCS</v>
      </c>
      <c r="G3892" s="92" t="str">
        <v>OUTWARD</v>
      </c>
      <c r="H3892" s="93" t="str">
        <v>AMIT GOOD LUCK</v>
      </c>
    </row>
    <row r="3893" spans="1:8" x14ac:dyDescent="0.25">
      <c r="A3893" s="94">
        <v>45793</v>
      </c>
      <c r="B3893" s="95" t="str">
        <v>UN 1164</v>
      </c>
      <c r="C3893" s="80" t="str">
        <v>SECONDARY MESH INTER DI</v>
      </c>
      <c r="D3893" s="133">
        <v>1935</v>
      </c>
      <c r="E3893" s="80">
        <v>4</v>
      </c>
      <c r="F3893" s="80" t="str">
        <v>PCS</v>
      </c>
      <c r="G3893" s="80" t="str">
        <v>OUTWARD</v>
      </c>
      <c r="H3893" s="96" t="str">
        <v>AMIT GOOD LUCK</v>
      </c>
    </row>
    <row r="3894" spans="1:8" x14ac:dyDescent="0.25">
      <c r="A3894" s="90">
        <v>45793</v>
      </c>
      <c r="B3894" s="91" t="str">
        <v>GK 903/UN 1413</v>
      </c>
      <c r="C3894" s="92" t="str">
        <v>FRONT WHEEL HUB MAHINDRA NST 25877-1988</v>
      </c>
      <c r="D3894" s="132">
        <v>1935</v>
      </c>
      <c r="E3894" s="92">
        <v>4</v>
      </c>
      <c r="F3894" s="92" t="str">
        <v>PCS</v>
      </c>
      <c r="G3894" s="92" t="str">
        <v>OUTWARD</v>
      </c>
      <c r="H3894" s="93" t="str">
        <v>AMIT GOOD LUCK</v>
      </c>
    </row>
    <row r="3895" spans="1:8" x14ac:dyDescent="0.25">
      <c r="A3895" s="94">
        <v>45793</v>
      </c>
      <c r="B3895" s="95" t="str">
        <v>UN 2470</v>
      </c>
      <c r="C3895" s="80" t="str">
        <v xml:space="preserve">VALVE ISOLATOR SHUT-OPEN INTER DI  </v>
      </c>
      <c r="D3895" s="133">
        <v>1935</v>
      </c>
      <c r="E3895" s="80">
        <v>12</v>
      </c>
      <c r="F3895" s="80" t="str">
        <v>PCS</v>
      </c>
      <c r="G3895" s="80" t="str">
        <v>OUTWARD</v>
      </c>
      <c r="H3895" s="96" t="str">
        <v>AMIT GOOD LUCK</v>
      </c>
    </row>
    <row r="3896" spans="1:8" x14ac:dyDescent="0.25">
      <c r="A3896" s="90">
        <v>45793</v>
      </c>
      <c r="B3896" s="91" t="str">
        <v>UN 2595</v>
      </c>
      <c r="C3896" s="92" t="str">
        <v xml:space="preserve">KNUCKLE PIN 585  </v>
      </c>
      <c r="D3896" s="132">
        <v>1935</v>
      </c>
      <c r="E3896" s="92">
        <v>18</v>
      </c>
      <c r="F3896" s="92" t="str">
        <v>PCS</v>
      </c>
      <c r="G3896" s="92" t="str">
        <v>OUTWARD</v>
      </c>
      <c r="H3896" s="93" t="str">
        <v>AMIT GOOD LUCK</v>
      </c>
    </row>
    <row r="3897" spans="1:8" x14ac:dyDescent="0.25">
      <c r="A3897" s="94">
        <v>45793</v>
      </c>
      <c r="B3897" s="95" t="str">
        <v>UN 2611 A</v>
      </c>
      <c r="C3897" s="80" t="str">
        <v xml:space="preserve">FIX LIFT ROD 4 DI NST  </v>
      </c>
      <c r="D3897" s="133">
        <v>1935</v>
      </c>
      <c r="E3897" s="80">
        <v>5</v>
      </c>
      <c r="F3897" s="80" t="str">
        <v>PCS</v>
      </c>
      <c r="G3897" s="80" t="str">
        <v>OUTWARD</v>
      </c>
      <c r="H3897" s="96" t="str">
        <v>AMIT GOOD LUCK</v>
      </c>
    </row>
    <row r="3898" spans="1:8" x14ac:dyDescent="0.25">
      <c r="A3898" s="90">
        <v>45793</v>
      </c>
      <c r="B3898" s="91" t="str">
        <v>RC 90718 CA</v>
      </c>
      <c r="C3898" s="92" t="str">
        <v>PRESSURE PLATE ASSY DIAPHRAGM TYPE</v>
      </c>
      <c r="D3898" s="132">
        <v>1935</v>
      </c>
      <c r="E3898" s="92">
        <v>6</v>
      </c>
      <c r="F3898" s="92" t="str">
        <v>SET</v>
      </c>
      <c r="G3898" s="92" t="str">
        <v>OUTWARD</v>
      </c>
      <c r="H3898" s="93" t="str">
        <v>AMIT GOOD LUCK</v>
      </c>
    </row>
    <row r="3899" spans="1:8" x14ac:dyDescent="0.25">
      <c r="A3899" s="94">
        <v>45793</v>
      </c>
      <c r="B3899" s="95" t="str">
        <v>UN 1160</v>
      </c>
      <c r="C3899" s="80" t="str">
        <v>AIR CLEANER MESH INTER DI</v>
      </c>
      <c r="D3899" s="133">
        <v>1935</v>
      </c>
      <c r="E3899" s="80">
        <v>10</v>
      </c>
      <c r="F3899" s="80" t="str">
        <v>PCS</v>
      </c>
      <c r="G3899" s="80" t="str">
        <v>OUTWARD</v>
      </c>
      <c r="H3899" s="96" t="str">
        <v>AMIT GOOD LUCK</v>
      </c>
    </row>
    <row r="3900" spans="1:8" x14ac:dyDescent="0.25">
      <c r="A3900" s="90">
        <v>45793</v>
      </c>
      <c r="B3900" s="91">
        <v>2280242100</v>
      </c>
      <c r="C3900" s="92" t="str">
        <v>D.C ASSY SONALIKA 6 HOLE 12T WITH ONLY PTO</v>
      </c>
      <c r="D3900" s="132">
        <v>1934</v>
      </c>
      <c r="E3900" s="92">
        <v>3</v>
      </c>
      <c r="F3900" s="92" t="str">
        <v>SET</v>
      </c>
      <c r="G3900" s="92" t="str">
        <v>OUTWARD</v>
      </c>
      <c r="H3900" s="93" t="str">
        <v>PREM MOTOR</v>
      </c>
    </row>
    <row r="3901" spans="1:8" x14ac:dyDescent="0.25">
      <c r="A3901" s="94">
        <v>45793</v>
      </c>
      <c r="B3901" s="95">
        <v>6283571090</v>
      </c>
      <c r="C3901" s="80" t="str">
        <v>DC ASSY NH W/5 FAN, 19T MAIN &amp; ROUND PTO</v>
      </c>
      <c r="D3901" s="133">
        <v>1934</v>
      </c>
      <c r="E3901" s="80">
        <v>1</v>
      </c>
      <c r="F3901" s="80" t="str">
        <v>SET</v>
      </c>
      <c r="G3901" s="80" t="str">
        <v>OUTWARD</v>
      </c>
      <c r="H3901" s="96" t="str">
        <v>PREM MOTOR</v>
      </c>
    </row>
    <row r="3902" spans="1:8" x14ac:dyDescent="0.25">
      <c r="A3902" s="90">
        <v>45793</v>
      </c>
      <c r="B3902" s="91">
        <v>2280191100</v>
      </c>
      <c r="C3902" s="92" t="str">
        <v>DC ASSY SK 58 HP 12HOL WITH PTO 12 T</v>
      </c>
      <c r="D3902" s="132">
        <v>1934</v>
      </c>
      <c r="E3902" s="92">
        <v>3</v>
      </c>
      <c r="F3902" s="92" t="str">
        <v>SET</v>
      </c>
      <c r="G3902" s="92" t="str">
        <v>OUTWARD</v>
      </c>
      <c r="H3902" s="93" t="str">
        <v>PREM MOTOR</v>
      </c>
    </row>
    <row r="3903" spans="1:8" x14ac:dyDescent="0.25">
      <c r="A3903" s="94">
        <v>45793</v>
      </c>
      <c r="B3903" s="95">
        <v>4340460100</v>
      </c>
      <c r="C3903" s="80" t="str">
        <v>P.P TAWA ARJUN MAIN D/CLUTCH</v>
      </c>
      <c r="D3903" s="133">
        <v>1934</v>
      </c>
      <c r="E3903" s="80">
        <v>8</v>
      </c>
      <c r="F3903" s="80" t="str">
        <v>PCS</v>
      </c>
      <c r="G3903" s="80" t="str">
        <v>OUTWARD</v>
      </c>
      <c r="H3903" s="96" t="str">
        <v>PREM MOTOR</v>
      </c>
    </row>
    <row r="3904" spans="1:8" x14ac:dyDescent="0.25">
      <c r="A3904" s="90">
        <v>45793</v>
      </c>
      <c r="B3904" s="91">
        <v>3280574100</v>
      </c>
      <c r="C3904" s="92" t="str">
        <v>CLUTCH PLATE J.D 4 FAN 19 TEETH</v>
      </c>
      <c r="D3904" s="132">
        <v>1934</v>
      </c>
      <c r="E3904" s="92">
        <v>8</v>
      </c>
      <c r="F3904" s="92" t="str">
        <v>PCS</v>
      </c>
      <c r="G3904" s="92" t="str">
        <v>OUTWARD</v>
      </c>
      <c r="H3904" s="93" t="str">
        <v>PREM MOTOR</v>
      </c>
    </row>
    <row r="3905" spans="1:8" x14ac:dyDescent="0.25">
      <c r="A3905" s="94">
        <v>45793</v>
      </c>
      <c r="B3905" s="95">
        <v>3280595100</v>
      </c>
      <c r="C3905" s="80" t="str">
        <v>CLUTCH PLATE NEW HOLLAND 3630 14 T 4 FAN</v>
      </c>
      <c r="D3905" s="133">
        <v>1934</v>
      </c>
      <c r="E3905" s="80">
        <v>8</v>
      </c>
      <c r="F3905" s="80" t="str">
        <v>PCS</v>
      </c>
      <c r="G3905" s="80" t="str">
        <v>OUTWARD</v>
      </c>
      <c r="H3905" s="96" t="str">
        <v>PREM MOTOR</v>
      </c>
    </row>
    <row r="3906" spans="1:8" x14ac:dyDescent="0.25">
      <c r="A3906" s="90">
        <v>45793</v>
      </c>
      <c r="B3906" s="91">
        <v>3280574100</v>
      </c>
      <c r="C3906" s="92" t="str">
        <v>CLUTCH PLATE J.D 4 FAN 19 TEETH</v>
      </c>
      <c r="D3906" s="132">
        <v>1934</v>
      </c>
      <c r="E3906" s="92">
        <v>4</v>
      </c>
      <c r="F3906" s="92" t="str">
        <v>PCS</v>
      </c>
      <c r="G3906" s="92" t="str">
        <v>OUTWARD</v>
      </c>
      <c r="H3906" s="93" t="str">
        <v>PREM MOTOR</v>
      </c>
    </row>
    <row r="3907" spans="1:8" x14ac:dyDescent="0.25">
      <c r="A3907" s="94">
        <v>45793</v>
      </c>
      <c r="B3907" s="95" t="str">
        <v>ZF7340800811</v>
      </c>
      <c r="C3907" s="80" t="str">
        <v>STG ASSY SONALIKA ZF</v>
      </c>
      <c r="D3907" s="133">
        <v>1944</v>
      </c>
      <c r="E3907" s="80">
        <v>1</v>
      </c>
      <c r="F3907" s="80" t="str">
        <v>SET</v>
      </c>
      <c r="G3907" s="80" t="str">
        <v>OUTWARD</v>
      </c>
      <c r="H3907" s="96" t="str">
        <v>SHOP</v>
      </c>
    </row>
    <row r="3908" spans="1:8" x14ac:dyDescent="0.25">
      <c r="A3908" s="90">
        <v>45793</v>
      </c>
      <c r="B3908" s="91" t="str">
        <v>UN 2829</v>
      </c>
      <c r="C3908" s="92" t="str">
        <v xml:space="preserve">MUDGUARD U BOLT 10" (GOLDEN) INTER  </v>
      </c>
      <c r="D3908" s="132">
        <v>1944</v>
      </c>
      <c r="E3908" s="92">
        <v>25</v>
      </c>
      <c r="F3908" s="92" t="str">
        <v>PCS</v>
      </c>
      <c r="G3908" s="92" t="str">
        <v>OUTWARD</v>
      </c>
      <c r="H3908" s="93" t="str">
        <v>SHOP</v>
      </c>
    </row>
    <row r="3909" spans="1:8" x14ac:dyDescent="0.25">
      <c r="A3909" s="94">
        <v>45793</v>
      </c>
      <c r="B3909" s="95" t="str">
        <v>MC ASSY HMT</v>
      </c>
      <c r="C3909" s="80" t="str">
        <v>MC ASSY HMT</v>
      </c>
      <c r="D3909" s="133">
        <v>1944</v>
      </c>
      <c r="E3909" s="80">
        <v>9</v>
      </c>
      <c r="F3909" s="80" t="str">
        <v>PCS</v>
      </c>
      <c r="G3909" s="80" t="str">
        <v>OUTWARD</v>
      </c>
      <c r="H3909" s="96" t="str">
        <v>SHOP</v>
      </c>
    </row>
    <row r="3910" spans="1:8" x14ac:dyDescent="0.25">
      <c r="A3910" s="90">
        <v>45793</v>
      </c>
      <c r="B3910" s="91" t="str">
        <v>STAR KIT JD (SET OF 4) 5103</v>
      </c>
      <c r="C3910" s="92" t="str">
        <v>STAR KIT JD (SET OF 4) 5103</v>
      </c>
      <c r="D3910" s="132" t="str">
        <v>1930, 1931, 1932, 1936</v>
      </c>
      <c r="E3910" s="92">
        <v>4</v>
      </c>
      <c r="F3910" s="92" t="str">
        <v>SET</v>
      </c>
      <c r="G3910" s="92" t="str">
        <v>OUTWARD</v>
      </c>
      <c r="H3910" s="93" t="str">
        <v>SHOP</v>
      </c>
    </row>
    <row r="3911" spans="1:8" x14ac:dyDescent="0.25">
      <c r="A3911" s="94">
        <v>45793</v>
      </c>
      <c r="B3911" s="95" t="str">
        <v>STAR KIT JD (SET OF 6) 5310</v>
      </c>
      <c r="C3911" s="80" t="str">
        <v>STAR KIT JD (SET OF 6) 5310</v>
      </c>
      <c r="D3911" s="133" t="str">
        <v>1930, 1931, 1932, 1936</v>
      </c>
      <c r="E3911" s="80">
        <v>2</v>
      </c>
      <c r="F3911" s="80" t="str">
        <v>SET</v>
      </c>
      <c r="G3911" s="80" t="str">
        <v>OUTWARD</v>
      </c>
      <c r="H3911" s="96" t="str">
        <v>SHOP</v>
      </c>
    </row>
    <row r="3912" spans="1:8" x14ac:dyDescent="0.25">
      <c r="A3912" s="90">
        <v>45793</v>
      </c>
      <c r="B3912" s="91" t="str">
        <v>12RLK733</v>
      </c>
      <c r="C3912" s="92" t="str">
        <v>CLUTCH KIT MF DUAL CLUTCH W/FINGER</v>
      </c>
      <c r="D3912" s="132" t="str">
        <v>1930, 1931, 1932, 1936</v>
      </c>
      <c r="E3912" s="92">
        <v>6</v>
      </c>
      <c r="F3912" s="92" t="str">
        <v>SET</v>
      </c>
      <c r="G3912" s="92" t="str">
        <v>OUTWARD</v>
      </c>
      <c r="H3912" s="93" t="str">
        <v>SHOP</v>
      </c>
    </row>
    <row r="3913" spans="1:8" x14ac:dyDescent="0.25">
      <c r="A3913" s="94">
        <v>45793</v>
      </c>
      <c r="B3913" s="95">
        <v>4330349100</v>
      </c>
      <c r="C3913" s="80" t="str">
        <v>CLUTCH LEVER KIT D/C BUSH TYPE SK</v>
      </c>
      <c r="D3913" s="133" t="str">
        <v>1930, 1931, 1932, 1936</v>
      </c>
      <c r="E3913" s="80">
        <v>4</v>
      </c>
      <c r="F3913" s="80" t="str">
        <v>SET</v>
      </c>
      <c r="G3913" s="80" t="str">
        <v>OUTWARD</v>
      </c>
      <c r="H3913" s="96" t="str">
        <v>SHOP</v>
      </c>
    </row>
    <row r="3914" spans="1:8" x14ac:dyDescent="0.25">
      <c r="A3914" s="90">
        <v>45793</v>
      </c>
      <c r="B3914" s="91">
        <v>4340459100</v>
      </c>
      <c r="C3914" s="92" t="str">
        <v>DIAPHRAGM SPRING</v>
      </c>
      <c r="D3914" s="132" t="str">
        <v>1930, 1931, 1932, 1936</v>
      </c>
      <c r="E3914" s="92">
        <v>20</v>
      </c>
      <c r="F3914" s="92" t="str">
        <v>PCS</v>
      </c>
      <c r="G3914" s="92" t="str">
        <v>OUTWARD</v>
      </c>
      <c r="H3914" s="93" t="str">
        <v>SHOP</v>
      </c>
    </row>
    <row r="3915" spans="1:8" x14ac:dyDescent="0.25">
      <c r="A3915" s="94">
        <v>45793</v>
      </c>
      <c r="B3915" s="95" t="str">
        <v>UN 1419</v>
      </c>
      <c r="C3915" s="80" t="str">
        <v>FRONT WHEEL CAP 4 HOLE INTER DI</v>
      </c>
      <c r="D3915" s="133" t="str">
        <v>1930, 1931, 1932, 1936</v>
      </c>
      <c r="E3915" s="80">
        <v>12</v>
      </c>
      <c r="F3915" s="80" t="str">
        <v>PCS</v>
      </c>
      <c r="G3915" s="80" t="str">
        <v>OUTWARD</v>
      </c>
      <c r="H3915" s="96" t="str">
        <v>SHOP</v>
      </c>
    </row>
    <row r="3916" spans="1:8" x14ac:dyDescent="0.25">
      <c r="A3916" s="90">
        <v>45793</v>
      </c>
      <c r="B3916" s="91" t="str">
        <v>UN 312</v>
      </c>
      <c r="C3916" s="92" t="str">
        <v>CLUTCH PADEL SPRING JD 5310</v>
      </c>
      <c r="D3916" s="132" t="str">
        <v>1930, 1931, 1932, 1936</v>
      </c>
      <c r="E3916" s="92">
        <v>48</v>
      </c>
      <c r="F3916" s="92" t="str">
        <v>PCS</v>
      </c>
      <c r="G3916" s="92" t="str">
        <v>OUTWARD</v>
      </c>
      <c r="H3916" s="93" t="str">
        <v>SHOP</v>
      </c>
    </row>
    <row r="3917" spans="1:8" x14ac:dyDescent="0.25">
      <c r="A3917" s="94">
        <v>45793</v>
      </c>
      <c r="B3917" s="95" t="str">
        <v>UN 1819</v>
      </c>
      <c r="C3917" s="80" t="str">
        <v>GEAR FORK 2nd &amp; 3rd NST</v>
      </c>
      <c r="D3917" s="133" t="str">
        <v>1930, 1931, 1932, 1936</v>
      </c>
      <c r="E3917" s="80">
        <v>1</v>
      </c>
      <c r="F3917" s="80" t="str">
        <v>PCS</v>
      </c>
      <c r="G3917" s="80" t="str">
        <v>OUTWARD</v>
      </c>
      <c r="H3917" s="96" t="str">
        <v>SHOP</v>
      </c>
    </row>
    <row r="3918" spans="1:8" x14ac:dyDescent="0.25">
      <c r="A3918" s="90">
        <v>45793</v>
      </c>
      <c r="B3918" s="91" t="str">
        <v>UN 1411/GK 902</v>
      </c>
      <c r="C3918" s="92" t="str">
        <v>FRONT WHEEL HUB MAHINDRA DI (4 HOLE) 48548-1988</v>
      </c>
      <c r="D3918" s="132" t="str">
        <v>1930, 1931, 1932, 1936</v>
      </c>
      <c r="E3918" s="92">
        <v>3</v>
      </c>
      <c r="F3918" s="92" t="str">
        <v>PCS</v>
      </c>
      <c r="G3918" s="92" t="str">
        <v>OUTWARD</v>
      </c>
      <c r="H3918" s="93" t="str">
        <v>SHOP</v>
      </c>
    </row>
    <row r="3919" spans="1:8" x14ac:dyDescent="0.25">
      <c r="A3919" s="94">
        <v>45793</v>
      </c>
      <c r="B3919" s="95" t="str">
        <v>UN 2346</v>
      </c>
      <c r="C3919" s="80" t="str">
        <v>QUIL GEAR SMALL HEIGHT 18 TEETH TURBO</v>
      </c>
      <c r="D3919" s="133" t="str">
        <v>1930, 1931, 1932, 1936</v>
      </c>
      <c r="E3919" s="80">
        <v>6</v>
      </c>
      <c r="F3919" s="80" t="str">
        <v>PCS</v>
      </c>
      <c r="G3919" s="80" t="str">
        <v>OUTWARD</v>
      </c>
      <c r="H3919" s="96" t="str">
        <v>SHOP</v>
      </c>
    </row>
    <row r="3920" spans="1:8" x14ac:dyDescent="0.25">
      <c r="A3920" s="90">
        <v>45793</v>
      </c>
      <c r="B3920" s="91" t="str">
        <v>UN 2049</v>
      </c>
      <c r="C3920" s="92" t="str">
        <v>QUIL GEAR BIG BORE 18 TEETH INTER DI</v>
      </c>
      <c r="D3920" s="132" t="str">
        <v>1930, 1931, 1932, 1936</v>
      </c>
      <c r="E3920" s="92">
        <v>10</v>
      </c>
      <c r="F3920" s="92" t="str">
        <v>PCS</v>
      </c>
      <c r="G3920" s="92" t="str">
        <v>OUTWARD</v>
      </c>
      <c r="H3920" s="93" t="str">
        <v>SHOP</v>
      </c>
    </row>
    <row r="3921" spans="1:8" x14ac:dyDescent="0.25">
      <c r="A3921" s="94">
        <v>45793</v>
      </c>
      <c r="B3921" s="95" t="str">
        <v>UN 2048</v>
      </c>
      <c r="C3921" s="80" t="str">
        <v>QUIL GEAR SMALL BORE 18 TEETH INTER</v>
      </c>
      <c r="D3921" s="133" t="str">
        <v>1930, 1931, 1932, 1936</v>
      </c>
      <c r="E3921" s="80">
        <v>5</v>
      </c>
      <c r="F3921" s="80" t="str">
        <v>PCS</v>
      </c>
      <c r="G3921" s="80" t="str">
        <v>OUTWARD</v>
      </c>
      <c r="H3921" s="96" t="str">
        <v>SHOP</v>
      </c>
    </row>
    <row r="3922" spans="1:8" x14ac:dyDescent="0.25">
      <c r="A3922" s="90">
        <v>45793</v>
      </c>
      <c r="B3922" s="91" t="str">
        <v>UN 1537</v>
      </c>
      <c r="C3922" s="92" t="str">
        <v>STARING MAIN NUT INTER DI</v>
      </c>
      <c r="D3922" s="132" t="str">
        <v>1930, 1931, 1932, 1936</v>
      </c>
      <c r="E3922" s="92">
        <v>10</v>
      </c>
      <c r="F3922" s="92" t="str">
        <v>PCS</v>
      </c>
      <c r="G3922" s="92" t="str">
        <v>OUTWARD</v>
      </c>
      <c r="H3922" s="93" t="str">
        <v>SHOP</v>
      </c>
    </row>
    <row r="3923" spans="1:8" x14ac:dyDescent="0.25">
      <c r="A3923" s="94">
        <v>45793</v>
      </c>
      <c r="B3923" s="95" t="str">
        <v>UN 1160</v>
      </c>
      <c r="C3923" s="80" t="str">
        <v>AIR CLEANER MESH INTER DI</v>
      </c>
      <c r="D3923" s="133" t="str">
        <v>1930, 1931, 1932, 1936</v>
      </c>
      <c r="E3923" s="80">
        <v>20</v>
      </c>
      <c r="F3923" s="80" t="str">
        <v>PCS</v>
      </c>
      <c r="G3923" s="80" t="str">
        <v>OUTWARD</v>
      </c>
      <c r="H3923" s="96" t="str">
        <v>SHOP</v>
      </c>
    </row>
    <row r="3924" spans="1:8" x14ac:dyDescent="0.25">
      <c r="A3924" s="90">
        <v>45793</v>
      </c>
      <c r="B3924" s="91" t="str">
        <v>UN 10425</v>
      </c>
      <c r="C3924" s="92" t="str">
        <v>OIL PUMP ASSY. ARJUN N/M</v>
      </c>
      <c r="D3924" s="132" t="str">
        <v>1930, 1931, 1932, 1936</v>
      </c>
      <c r="E3924" s="92">
        <v>2</v>
      </c>
      <c r="F3924" s="92" t="str">
        <v>SET</v>
      </c>
      <c r="G3924" s="92" t="str">
        <v>OUTWARD</v>
      </c>
      <c r="H3924" s="93" t="str">
        <v>SHOP</v>
      </c>
    </row>
    <row r="3925" spans="1:8" x14ac:dyDescent="0.25">
      <c r="A3925" s="94">
        <v>45793</v>
      </c>
      <c r="B3925" s="95" t="str">
        <v>UN 10424</v>
      </c>
      <c r="C3925" s="80" t="str">
        <v>OIL PUMP ASSY. ARJUN O/M</v>
      </c>
      <c r="D3925" s="133" t="str">
        <v>1930, 1931, 1932, 1936</v>
      </c>
      <c r="E3925" s="80">
        <v>2</v>
      </c>
      <c r="F3925" s="80" t="str">
        <v>SET</v>
      </c>
      <c r="G3925" s="80" t="str">
        <v>OUTWARD</v>
      </c>
      <c r="H3925" s="96" t="str">
        <v>SHOP</v>
      </c>
    </row>
    <row r="3926" spans="1:8" x14ac:dyDescent="0.25">
      <c r="A3926" s="90">
        <v>45793</v>
      </c>
      <c r="B3926" s="91" t="str">
        <v>SIDE BREAK ASSEMBLY HMT</v>
      </c>
      <c r="C3926" s="92" t="str">
        <v>SIDE BREAK ASSEMBLY HMT</v>
      </c>
      <c r="D3926" s="132" t="str">
        <v>1930, 1931, 1932, 1936</v>
      </c>
      <c r="E3926" s="92">
        <v>6</v>
      </c>
      <c r="F3926" s="92" t="str">
        <v>SET</v>
      </c>
      <c r="G3926" s="92" t="str">
        <v>OUTWARD</v>
      </c>
      <c r="H3926" s="93" t="str">
        <v>SHOP</v>
      </c>
    </row>
    <row r="3927" spans="1:8" x14ac:dyDescent="0.25">
      <c r="A3927" s="94">
        <v>45793</v>
      </c>
      <c r="B3927" s="95" t="str">
        <v>UN 1135</v>
      </c>
      <c r="C3927" s="80" t="str">
        <v>SILENCER INTER DI</v>
      </c>
      <c r="D3927" s="133" t="str">
        <v>1930, 1931, 1932, 1936</v>
      </c>
      <c r="E3927" s="80">
        <v>8</v>
      </c>
      <c r="F3927" s="80" t="str">
        <v>PCS</v>
      </c>
      <c r="G3927" s="80" t="str">
        <v>OUTWARD</v>
      </c>
      <c r="H3927" s="96" t="str">
        <v>SHOP</v>
      </c>
    </row>
    <row r="3928" spans="1:8" x14ac:dyDescent="0.25">
      <c r="A3928" s="90">
        <v>45793</v>
      </c>
      <c r="B3928" s="91" t="str">
        <v>UN 1994</v>
      </c>
      <c r="C3928" s="92" t="str">
        <v>BREAK PATTI SET SET OF 5 INTER</v>
      </c>
      <c r="D3928" s="132" t="str">
        <v>1930, 1931, 1932, 1936</v>
      </c>
      <c r="E3928" s="92">
        <v>60</v>
      </c>
      <c r="F3928" s="92" t="str">
        <v>SET</v>
      </c>
      <c r="G3928" s="92" t="str">
        <v>OUTWARD</v>
      </c>
      <c r="H3928" s="93" t="str">
        <v>SHOP</v>
      </c>
    </row>
    <row r="3929" spans="1:8" x14ac:dyDescent="0.25">
      <c r="A3929" s="94">
        <v>45793</v>
      </c>
      <c r="B3929" s="95" t="str">
        <v>R1000122</v>
      </c>
      <c r="C3929" s="80" t="str">
        <v>P.P ASSY INTER 10"</v>
      </c>
      <c r="D3929" s="133" t="str">
        <v>1930, 1931, 1932, 1936</v>
      </c>
      <c r="E3929" s="80">
        <v>3</v>
      </c>
      <c r="F3929" s="80" t="str">
        <v>SET</v>
      </c>
      <c r="G3929" s="80" t="str">
        <v>OUTWARD</v>
      </c>
      <c r="H3929" s="96" t="str">
        <v>SHOP</v>
      </c>
    </row>
    <row r="3930" spans="1:8" x14ac:dyDescent="0.25">
      <c r="A3930" s="90">
        <v>45793</v>
      </c>
      <c r="B3930" s="91" t="str">
        <v>UN 1819</v>
      </c>
      <c r="C3930" s="92" t="str">
        <v>GEAR FORK 2nd &amp; 3rd NST</v>
      </c>
      <c r="D3930" s="132" t="str">
        <v>1930, 1931, 1932, 1936</v>
      </c>
      <c r="E3930" s="92">
        <v>1</v>
      </c>
      <c r="F3930" s="92" t="str">
        <v>PCS</v>
      </c>
      <c r="G3930" s="92" t="str">
        <v>OUTWARD</v>
      </c>
      <c r="H3930" s="93" t="str">
        <v>SHOP</v>
      </c>
    </row>
    <row r="3931" spans="1:8" x14ac:dyDescent="0.25">
      <c r="A3931" s="94">
        <v>45793</v>
      </c>
      <c r="B3931" s="95" t="str">
        <v>UN 2048</v>
      </c>
      <c r="C3931" s="80" t="str">
        <v>QUIL GEAR SMALL BORE 18 TEETH INTER</v>
      </c>
      <c r="D3931" s="133" t="str">
        <v>1930, 1931, 1932, 1936</v>
      </c>
      <c r="E3931" s="80">
        <v>5</v>
      </c>
      <c r="F3931" s="80" t="str">
        <v>PCS</v>
      </c>
      <c r="G3931" s="80" t="str">
        <v>OUTWARD</v>
      </c>
      <c r="H3931" s="96" t="str">
        <v>SHOP</v>
      </c>
    </row>
    <row r="3932" spans="1:8" x14ac:dyDescent="0.25">
      <c r="A3932" s="90">
        <v>45793</v>
      </c>
      <c r="B3932" s="91" t="str">
        <v>UN 2592</v>
      </c>
      <c r="C3932" s="92" t="str">
        <v xml:space="preserve">LEVELLING KNUCKLE INTER DI  </v>
      </c>
      <c r="D3932" s="132" t="str">
        <v>1930, 1931, 1932, 1936</v>
      </c>
      <c r="E3932" s="92">
        <v>10</v>
      </c>
      <c r="F3932" s="92" t="str">
        <v>PCS</v>
      </c>
      <c r="G3932" s="92" t="str">
        <v>OUTWARD</v>
      </c>
      <c r="H3932" s="93" t="str">
        <v>SHOP</v>
      </c>
    </row>
    <row r="3933" spans="1:8" x14ac:dyDescent="0.25">
      <c r="A3933" s="94">
        <v>45793</v>
      </c>
      <c r="B3933" s="95" t="str">
        <v>R12029</v>
      </c>
      <c r="C3933" s="80" t="str">
        <v>CLUTCH P. MF245 CUPA TYPE 12" ASBESTOS</v>
      </c>
      <c r="D3933" s="133" t="str">
        <v>1930, 1931, 1932, 1936</v>
      </c>
      <c r="E3933" s="80">
        <v>3</v>
      </c>
      <c r="F3933" s="80" t="str">
        <v>PCS</v>
      </c>
      <c r="G3933" s="80" t="str">
        <v>OUTWARD</v>
      </c>
      <c r="H3933" s="96" t="str">
        <v>SHOP</v>
      </c>
    </row>
    <row r="3934" spans="1:8" x14ac:dyDescent="0.25">
      <c r="A3934" s="90">
        <v>45793</v>
      </c>
      <c r="B3934" s="91" t="str">
        <v>R12042</v>
      </c>
      <c r="C3934" s="92" t="str">
        <v>CLUTCH PLATE MF245 5 FANCUPATYPEW/OSPRING 21TEETH</v>
      </c>
      <c r="D3934" s="132" t="str">
        <v>1930, 1931, 1932, 1936</v>
      </c>
      <c r="E3934" s="92">
        <v>2</v>
      </c>
      <c r="F3934" s="92" t="str">
        <v>PCS</v>
      </c>
      <c r="G3934" s="92" t="str">
        <v>OUTWARD</v>
      </c>
      <c r="H3934" s="93" t="str">
        <v>SHOP</v>
      </c>
    </row>
    <row r="3935" spans="1:8" x14ac:dyDescent="0.25">
      <c r="A3935" s="94">
        <v>45793</v>
      </c>
      <c r="B3935" s="95">
        <v>1280359100</v>
      </c>
      <c r="C3935" s="80" t="str">
        <v>P.P ASSY MAHINDRA D/F</v>
      </c>
      <c r="D3935" s="133" t="str">
        <v>1930, 1931, 1932, 1936</v>
      </c>
      <c r="E3935" s="80">
        <v>1</v>
      </c>
      <c r="F3935" s="80" t="str">
        <v>SET</v>
      </c>
      <c r="G3935" s="80" t="str">
        <v>OUTWARD</v>
      </c>
      <c r="H3935" s="96" t="str">
        <v>SHOP</v>
      </c>
    </row>
    <row r="3936" spans="1:8" x14ac:dyDescent="0.25">
      <c r="A3936" s="90">
        <v>45793</v>
      </c>
      <c r="B3936" s="91" t="str">
        <v>UN 2582</v>
      </c>
      <c r="C3936" s="92" t="str">
        <v xml:space="preserve">TOP LINK ASSEMBLY NST  </v>
      </c>
      <c r="D3936" s="132" t="str">
        <v>1930, 1931, 1932, 1936</v>
      </c>
      <c r="E3936" s="92">
        <v>6</v>
      </c>
      <c r="F3936" s="92" t="str">
        <v>PCS</v>
      </c>
      <c r="G3936" s="92" t="str">
        <v>OUTWARD</v>
      </c>
      <c r="H3936" s="93" t="str">
        <v>VRT</v>
      </c>
    </row>
    <row r="3937" spans="1:8" x14ac:dyDescent="0.25">
      <c r="A3937" s="94">
        <v>45793</v>
      </c>
      <c r="B3937" s="95" t="str">
        <v>UN 2613</v>
      </c>
      <c r="C3937" s="80" t="str">
        <v xml:space="preserve">LOWER LINK ASSY INTER DI  </v>
      </c>
      <c r="D3937" s="133" t="str">
        <v>1930, 1931, 1932, 1936</v>
      </c>
      <c r="E3937" s="80">
        <v>2</v>
      </c>
      <c r="F3937" s="80" t="str">
        <v>PCS</v>
      </c>
      <c r="G3937" s="80" t="str">
        <v>OUTWARD</v>
      </c>
      <c r="H3937" s="96" t="str">
        <v>VRT</v>
      </c>
    </row>
    <row r="3938" spans="1:8" x14ac:dyDescent="0.25">
      <c r="A3938" s="90">
        <v>45793</v>
      </c>
      <c r="B3938" s="91" t="str">
        <v>GK 2215</v>
      </c>
      <c r="C3938" s="92" t="str">
        <v>POWER STEERING SEAL KIT ARJUN 30 MM DOUBLE CYL</v>
      </c>
      <c r="D3938" s="132" t="str">
        <v>1930, 1931, 1932, 1936</v>
      </c>
      <c r="E3938" s="92">
        <v>12</v>
      </c>
      <c r="F3938" s="92" t="str">
        <v>SET</v>
      </c>
      <c r="G3938" s="92" t="str">
        <v>OUTWARD</v>
      </c>
      <c r="H3938" s="93" t="str">
        <v>SHOP</v>
      </c>
    </row>
    <row r="3939" spans="1:8" x14ac:dyDescent="0.25">
      <c r="A3939" s="94">
        <v>45793</v>
      </c>
      <c r="B3939" s="95" t="str">
        <v>GK 2217</v>
      </c>
      <c r="C3939" s="80" t="str">
        <v>POWER STEERING SEAL KIT MAHINDRA YUVO DOUBLE CYL</v>
      </c>
      <c r="D3939" s="133" t="str">
        <v>1930, 1931, 1932, 1936</v>
      </c>
      <c r="E3939" s="80">
        <v>24</v>
      </c>
      <c r="F3939" s="80" t="str">
        <v>SET</v>
      </c>
      <c r="G3939" s="80" t="str">
        <v>OUTWARD</v>
      </c>
      <c r="H3939" s="96" t="str">
        <v>SHOP</v>
      </c>
    </row>
    <row r="3940" spans="1:8" x14ac:dyDescent="0.25">
      <c r="A3940" s="90">
        <v>45793</v>
      </c>
      <c r="B3940" s="91" t="str">
        <v>GK 2237</v>
      </c>
      <c r="C3940" s="92" t="str">
        <v>POWER STEERING SEAL KIT SWARAJ N/M SINGLE CYL</v>
      </c>
      <c r="D3940" s="132" t="str">
        <v>1930, 1931, 1932, 1936</v>
      </c>
      <c r="E3940" s="92">
        <v>12</v>
      </c>
      <c r="F3940" s="92" t="str">
        <v>SET</v>
      </c>
      <c r="G3940" s="92" t="str">
        <v>OUTWARD</v>
      </c>
      <c r="H3940" s="93" t="str">
        <v>SHOP</v>
      </c>
    </row>
    <row r="3941" spans="1:8" x14ac:dyDescent="0.25">
      <c r="A3941" s="94">
        <v>45793</v>
      </c>
      <c r="B3941" s="95" t="str">
        <v>GK 230</v>
      </c>
      <c r="C3941" s="80" t="str">
        <v xml:space="preserve">BRAKE DISC PLATE SONALIKA 20 HOLE </v>
      </c>
      <c r="D3941" s="133">
        <v>1902</v>
      </c>
      <c r="E3941" s="80">
        <v>110</v>
      </c>
      <c r="F3941" s="80" t="str">
        <v>PCS</v>
      </c>
      <c r="G3941" s="80" t="str">
        <v>OUTWARD</v>
      </c>
      <c r="H3941" s="96" t="str">
        <v>SONU JI</v>
      </c>
    </row>
    <row r="3942" spans="1:8" x14ac:dyDescent="0.25">
      <c r="A3942" s="90">
        <v>45793</v>
      </c>
      <c r="B3942" s="91" t="str">
        <v>GK 230 A</v>
      </c>
      <c r="C3942" s="92" t="str">
        <v>BRAKE DISC PLATE SONALIKA 20 HOLE O/S</v>
      </c>
      <c r="D3942" s="132">
        <v>1902</v>
      </c>
      <c r="E3942" s="92">
        <v>90</v>
      </c>
      <c r="F3942" s="92" t="str">
        <v>PCS</v>
      </c>
      <c r="G3942" s="92" t="str">
        <v>OUTWARD</v>
      </c>
      <c r="H3942" s="93" t="str">
        <v>SONU JI</v>
      </c>
    </row>
    <row r="3943" spans="1:8" x14ac:dyDescent="0.25">
      <c r="A3943" s="94">
        <v>45794</v>
      </c>
      <c r="B3943" s="95">
        <v>3280845100</v>
      </c>
      <c r="C3943" s="80" t="str">
        <v>CLUTCH PLATE ARJUN 5 WING (PMV-02)</v>
      </c>
      <c r="D3943" s="133">
        <v>1946</v>
      </c>
      <c r="E3943" s="80">
        <v>10</v>
      </c>
      <c r="F3943" s="80" t="str">
        <v>PCS</v>
      </c>
      <c r="G3943" s="80" t="str">
        <v>OUTWARD</v>
      </c>
      <c r="H3943" s="96" t="str">
        <v>CITY AUTOMOBILES</v>
      </c>
    </row>
    <row r="3944" spans="1:8" x14ac:dyDescent="0.25">
      <c r="A3944" s="90">
        <v>45794</v>
      </c>
      <c r="B3944" s="91">
        <v>3280524100</v>
      </c>
      <c r="C3944" s="92" t="str">
        <v>PTO PLATE MAHINDRA 3 FAN, 10 TEETH</v>
      </c>
      <c r="D3944" s="132">
        <v>1946</v>
      </c>
      <c r="E3944" s="92">
        <v>6</v>
      </c>
      <c r="F3944" s="92" t="str">
        <v>PCS</v>
      </c>
      <c r="G3944" s="92" t="str">
        <v>OUTWARD</v>
      </c>
      <c r="H3944" s="93" t="str">
        <v>CITY AUTOMOBILES</v>
      </c>
    </row>
    <row r="3945" spans="1:8" x14ac:dyDescent="0.25">
      <c r="A3945" s="94">
        <v>45794</v>
      </c>
      <c r="B3945" s="95" t="str">
        <v>R1000122</v>
      </c>
      <c r="C3945" s="80" t="str">
        <v>P.P ASSY INTER 10"</v>
      </c>
      <c r="D3945" s="133">
        <v>1946</v>
      </c>
      <c r="E3945" s="80">
        <v>6</v>
      </c>
      <c r="F3945" s="80" t="str">
        <v>SET</v>
      </c>
      <c r="G3945" s="80" t="str">
        <v>OUTWARD</v>
      </c>
      <c r="H3945" s="96" t="str">
        <v>CITY AUTOMOBILES</v>
      </c>
    </row>
    <row r="3946" spans="1:8" x14ac:dyDescent="0.25">
      <c r="A3946" s="90">
        <v>45794</v>
      </c>
      <c r="B3946" s="91">
        <v>1280354100</v>
      </c>
      <c r="C3946" s="92" t="str">
        <v>PRESSURE PLATE ASSY SW D/F</v>
      </c>
      <c r="D3946" s="132">
        <v>1946</v>
      </c>
      <c r="E3946" s="92">
        <v>4</v>
      </c>
      <c r="F3946" s="92" t="str">
        <v>SET</v>
      </c>
      <c r="G3946" s="92" t="str">
        <v>OUTWARD</v>
      </c>
      <c r="H3946" s="93" t="str">
        <v>CITY AUTOMOBILES</v>
      </c>
    </row>
    <row r="3947" spans="1:8" x14ac:dyDescent="0.25">
      <c r="A3947" s="94">
        <v>45794</v>
      </c>
      <c r="B3947" s="95">
        <v>2280191100</v>
      </c>
      <c r="C3947" s="80" t="str">
        <v>DC ASSY SK 58 HP 12HOL WITH PTO 12 T</v>
      </c>
      <c r="D3947" s="133">
        <v>1946</v>
      </c>
      <c r="E3947" s="80">
        <v>2</v>
      </c>
      <c r="F3947" s="80" t="str">
        <v>SET</v>
      </c>
      <c r="G3947" s="80" t="str">
        <v>OUTWARD</v>
      </c>
      <c r="H3947" s="96" t="str">
        <v>CITY AUTOMOBILES</v>
      </c>
    </row>
    <row r="3948" spans="1:8" x14ac:dyDescent="0.25">
      <c r="A3948" s="90">
        <v>45794</v>
      </c>
      <c r="B3948" s="91">
        <v>3280585100</v>
      </c>
      <c r="C3948" s="92" t="str">
        <v>CLUTCH PLATE J.D 5 FAN 19 T.</v>
      </c>
      <c r="D3948" s="132">
        <v>1946</v>
      </c>
      <c r="E3948" s="92">
        <v>2</v>
      </c>
      <c r="F3948" s="92" t="str">
        <v>PCS</v>
      </c>
      <c r="G3948" s="92" t="str">
        <v>OUTWARD</v>
      </c>
      <c r="H3948" s="93" t="str">
        <v>CITY AUTOMOBILES</v>
      </c>
    </row>
    <row r="3949" spans="1:8" x14ac:dyDescent="0.25">
      <c r="A3949" s="94">
        <v>45794</v>
      </c>
      <c r="B3949" s="95" t="str">
        <v>R983067915</v>
      </c>
      <c r="C3949" s="80" t="str">
        <v>HYD. PUMP SONALIKA RX 16CC</v>
      </c>
      <c r="D3949" s="133">
        <v>1946</v>
      </c>
      <c r="E3949" s="80">
        <v>8</v>
      </c>
      <c r="F3949" s="80" t="str">
        <v>PCS</v>
      </c>
      <c r="G3949" s="80" t="str">
        <v>OUTWARD</v>
      </c>
      <c r="H3949" s="96" t="str">
        <v>CITY AUTOMOBILES</v>
      </c>
    </row>
    <row r="3950" spans="1:8" x14ac:dyDescent="0.25">
      <c r="A3950" s="90">
        <v>45794</v>
      </c>
      <c r="B3950" s="91" t="str">
        <v>R983032309</v>
      </c>
      <c r="C3950" s="92" t="str">
        <v>HYD. PUMP SWARAJ 19CC (OUTER)</v>
      </c>
      <c r="D3950" s="132">
        <v>1946</v>
      </c>
      <c r="E3950" s="92">
        <v>8</v>
      </c>
      <c r="F3950" s="92" t="str">
        <v>PCS</v>
      </c>
      <c r="G3950" s="92" t="str">
        <v>OUTWARD</v>
      </c>
      <c r="H3950" s="93" t="str">
        <v>CITY AUTOMOBILES</v>
      </c>
    </row>
    <row r="3951" spans="1:8" x14ac:dyDescent="0.25">
      <c r="A3951" s="94">
        <v>45794</v>
      </c>
      <c r="B3951" s="95" t="str">
        <v>R983067914</v>
      </c>
      <c r="C3951" s="80" t="str">
        <v>HYD PUMP FARMTRAC 16.5 CC</v>
      </c>
      <c r="D3951" s="133">
        <v>1946</v>
      </c>
      <c r="E3951" s="80">
        <v>4</v>
      </c>
      <c r="F3951" s="80" t="str">
        <v>PCS</v>
      </c>
      <c r="G3951" s="80" t="str">
        <v>OUTWARD</v>
      </c>
      <c r="H3951" s="96" t="str">
        <v>CITY AUTOMOBILES</v>
      </c>
    </row>
    <row r="3952" spans="1:8" x14ac:dyDescent="0.25">
      <c r="A3952" s="90">
        <v>45794</v>
      </c>
      <c r="B3952" s="91" t="str">
        <v>R983020977</v>
      </c>
      <c r="C3952" s="92" t="str">
        <v>HYD. PUMP MAHINDRA 14 CC</v>
      </c>
      <c r="D3952" s="132">
        <v>1946</v>
      </c>
      <c r="E3952" s="92">
        <v>4</v>
      </c>
      <c r="F3952" s="92" t="str">
        <v>PCS</v>
      </c>
      <c r="G3952" s="92" t="str">
        <v>OUTWARD</v>
      </c>
      <c r="H3952" s="93" t="str">
        <v>CITY AUTOMOBILES</v>
      </c>
    </row>
    <row r="3953" spans="1:8" x14ac:dyDescent="0.25">
      <c r="A3953" s="94">
        <v>45794</v>
      </c>
      <c r="B3953" s="95" t="str">
        <v>R983032295</v>
      </c>
      <c r="C3953" s="80" t="str">
        <v>HYD.PUMP NH 3630 FORD, 5630 FE 16CC</v>
      </c>
      <c r="D3953" s="133">
        <v>1946</v>
      </c>
      <c r="E3953" s="80">
        <v>4</v>
      </c>
      <c r="F3953" s="80" t="str">
        <v>PCS</v>
      </c>
      <c r="G3953" s="80" t="str">
        <v>OUTWARD</v>
      </c>
      <c r="H3953" s="96" t="str">
        <v>CITY AUTOMOBILES</v>
      </c>
    </row>
    <row r="3954" spans="1:8" x14ac:dyDescent="0.25">
      <c r="A3954" s="90">
        <v>45794</v>
      </c>
      <c r="B3954" s="91" t="str">
        <v>601AD00006C</v>
      </c>
      <c r="C3954" s="92" t="str">
        <v>HYD PUMP ARJUN 445 DOUBLE (12CC + 8CC)</v>
      </c>
      <c r="D3954" s="132">
        <v>1946</v>
      </c>
      <c r="E3954" s="92">
        <v>2</v>
      </c>
      <c r="F3954" s="92" t="str">
        <v>PCS</v>
      </c>
      <c r="G3954" s="92" t="str">
        <v>OUTWARD</v>
      </c>
      <c r="H3954" s="93" t="str">
        <v>CITY AUTOMOBILES</v>
      </c>
    </row>
    <row r="3955" spans="1:8" x14ac:dyDescent="0.25">
      <c r="A3955" s="94">
        <v>45794</v>
      </c>
      <c r="B3955" s="95">
        <v>906912050</v>
      </c>
      <c r="C3955" s="80" t="str">
        <v>STARING UNIT SONALIKA (O.E)</v>
      </c>
      <c r="D3955" s="133">
        <v>1943</v>
      </c>
      <c r="E3955" s="80">
        <v>2</v>
      </c>
      <c r="F3955" s="80" t="str">
        <v>PCS</v>
      </c>
      <c r="G3955" s="80" t="str">
        <v>OUTWARD</v>
      </c>
      <c r="H3955" s="96" t="str">
        <v>RS TRACTOR</v>
      </c>
    </row>
    <row r="3956" spans="1:8" x14ac:dyDescent="0.25">
      <c r="A3956" s="90">
        <v>45794</v>
      </c>
      <c r="B3956" s="91" t="str">
        <v>R983020977</v>
      </c>
      <c r="C3956" s="92" t="str">
        <v>HYD. PUMP MAHINDRA 14 CC</v>
      </c>
      <c r="D3956" s="132">
        <v>1943</v>
      </c>
      <c r="E3956" s="92">
        <v>3</v>
      </c>
      <c r="F3956" s="92" t="str">
        <v>PCS</v>
      </c>
      <c r="G3956" s="92" t="str">
        <v>OUTWARD</v>
      </c>
      <c r="H3956" s="93" t="str">
        <v>RS TRACTOR</v>
      </c>
    </row>
    <row r="3957" spans="1:8" x14ac:dyDescent="0.25">
      <c r="A3957" s="94">
        <v>45794</v>
      </c>
      <c r="B3957" s="95" t="str">
        <v>UN 1499</v>
      </c>
      <c r="C3957" s="80" t="str">
        <v>ACCILATOR END INTER</v>
      </c>
      <c r="D3957" s="133" t="str">
        <v>1921, 1922</v>
      </c>
      <c r="E3957" s="80">
        <v>24</v>
      </c>
      <c r="F3957" s="80" t="str">
        <v>PCS</v>
      </c>
      <c r="G3957" s="80" t="str">
        <v>OUTWARD</v>
      </c>
      <c r="H3957" s="96" t="str">
        <v>ANAND TRACTOR</v>
      </c>
    </row>
    <row r="3958" spans="1:8" x14ac:dyDescent="0.25">
      <c r="A3958" s="90">
        <v>45794</v>
      </c>
      <c r="B3958" s="91" t="str">
        <v>UN 1501</v>
      </c>
      <c r="C3958" s="92" t="str">
        <v>ACCILATOR END 585 DI / MKM</v>
      </c>
      <c r="D3958" s="132" t="str">
        <v>1921, 1922</v>
      </c>
      <c r="E3958" s="92">
        <v>36</v>
      </c>
      <c r="F3958" s="92" t="str">
        <v>PCS</v>
      </c>
      <c r="G3958" s="92" t="str">
        <v>OUTWARD</v>
      </c>
      <c r="H3958" s="93" t="str">
        <v>ANAND TRACTOR</v>
      </c>
    </row>
    <row r="3959" spans="1:8" x14ac:dyDescent="0.25">
      <c r="A3959" s="94">
        <v>45794</v>
      </c>
      <c r="B3959" s="95" t="str">
        <v>UN 1778</v>
      </c>
      <c r="C3959" s="80" t="str">
        <v>GEAR BOX BALL &amp; SPRING KIT (SET OF 6) INTER DI</v>
      </c>
      <c r="D3959" s="133" t="str">
        <v>1921, 1922</v>
      </c>
      <c r="E3959" s="80">
        <v>30</v>
      </c>
      <c r="F3959" s="80" t="str">
        <v>SET</v>
      </c>
      <c r="G3959" s="80" t="str">
        <v>OUTWARD</v>
      </c>
      <c r="H3959" s="96" t="str">
        <v>ANAND TRACTOR</v>
      </c>
    </row>
    <row r="3960" spans="1:8" x14ac:dyDescent="0.25">
      <c r="A3960" s="90">
        <v>45794</v>
      </c>
      <c r="B3960" s="91" t="str">
        <v>UN 2044</v>
      </c>
      <c r="C3960" s="92" t="str">
        <v>INNER RING 18 TEETH INTER DI</v>
      </c>
      <c r="D3960" s="132" t="str">
        <v>1921, 1922</v>
      </c>
      <c r="E3960" s="92">
        <v>24</v>
      </c>
      <c r="F3960" s="92" t="str">
        <v>PCS</v>
      </c>
      <c r="G3960" s="92" t="str">
        <v>OUTWARD</v>
      </c>
      <c r="H3960" s="93" t="str">
        <v>ANAND TRACTOR</v>
      </c>
    </row>
    <row r="3961" spans="1:8" x14ac:dyDescent="0.25">
      <c r="A3961" s="94">
        <v>45794</v>
      </c>
      <c r="B3961" s="95" t="str">
        <v>UN 2052</v>
      </c>
      <c r="C3961" s="80" t="str">
        <v>COUPLING SLIDING 18 TEETH INTER DI</v>
      </c>
      <c r="D3961" s="133" t="str">
        <v>1921, 1922</v>
      </c>
      <c r="E3961" s="80">
        <v>10</v>
      </c>
      <c r="F3961" s="80" t="str">
        <v>PCS</v>
      </c>
      <c r="G3961" s="80" t="str">
        <v>OUTWARD</v>
      </c>
      <c r="H3961" s="96" t="str">
        <v>ANAND TRACTOR</v>
      </c>
    </row>
    <row r="3962" spans="1:8" x14ac:dyDescent="0.25">
      <c r="A3962" s="90">
        <v>45794</v>
      </c>
      <c r="B3962" s="91" t="str">
        <v>UN 2781</v>
      </c>
      <c r="C3962" s="92" t="str">
        <v xml:space="preserve">AIR CLEANER CLAMP BOLT INTER  </v>
      </c>
      <c r="D3962" s="132" t="str">
        <v>1921, 1922</v>
      </c>
      <c r="E3962" s="92">
        <v>24</v>
      </c>
      <c r="F3962" s="92" t="str">
        <v>PCS</v>
      </c>
      <c r="G3962" s="92" t="str">
        <v>OUTWARD</v>
      </c>
      <c r="H3962" s="93" t="str">
        <v>ANAND TRACTOR</v>
      </c>
    </row>
    <row r="3963" spans="1:8" x14ac:dyDescent="0.25">
      <c r="A3963" s="94">
        <v>45794</v>
      </c>
      <c r="B3963" s="95" t="str">
        <v>UN 1361</v>
      </c>
      <c r="C3963" s="80" t="str">
        <v>DIESEL TANK TEA (WITH FILTER) NST</v>
      </c>
      <c r="D3963" s="133" t="str">
        <v>1921, 1922</v>
      </c>
      <c r="E3963" s="80">
        <v>54</v>
      </c>
      <c r="F3963" s="80" t="str">
        <v>PCS</v>
      </c>
      <c r="G3963" s="80" t="str">
        <v>OUTWARD</v>
      </c>
      <c r="H3963" s="96" t="str">
        <v>ANAND TRACTOR</v>
      </c>
    </row>
    <row r="3964" spans="1:8" x14ac:dyDescent="0.25">
      <c r="A3964" s="90">
        <v>45794</v>
      </c>
      <c r="B3964" s="91" t="str">
        <v>UN 1160</v>
      </c>
      <c r="C3964" s="92" t="str">
        <v>AIR CLEANER MESH INTER DI</v>
      </c>
      <c r="D3964" s="132" t="str">
        <v>1921, 1922</v>
      </c>
      <c r="E3964" s="92">
        <v>6</v>
      </c>
      <c r="F3964" s="92" t="str">
        <v>PCS</v>
      </c>
      <c r="G3964" s="92" t="str">
        <v>OUTWARD</v>
      </c>
      <c r="H3964" s="93" t="str">
        <v>ANAND TRACTOR</v>
      </c>
    </row>
    <row r="3965" spans="1:8" x14ac:dyDescent="0.25">
      <c r="A3965" s="94">
        <v>45794</v>
      </c>
      <c r="B3965" s="95" t="str">
        <v>UN 1135</v>
      </c>
      <c r="C3965" s="80" t="str">
        <v>SILENCER INTER DI</v>
      </c>
      <c r="D3965" s="133" t="str">
        <v>1921, 1922</v>
      </c>
      <c r="E3965" s="80">
        <v>8</v>
      </c>
      <c r="F3965" s="80" t="str">
        <v>PCS</v>
      </c>
      <c r="G3965" s="80" t="str">
        <v>OUTWARD</v>
      </c>
      <c r="H3965" s="96" t="str">
        <v>ANAND TRACTOR</v>
      </c>
    </row>
    <row r="3966" spans="1:8" x14ac:dyDescent="0.25">
      <c r="A3966" s="90">
        <v>45794</v>
      </c>
      <c r="B3966" s="91" t="str">
        <v>UN 2344</v>
      </c>
      <c r="C3966" s="92" t="str">
        <v>QUIL GEAR 18 TEETH SARPANCH</v>
      </c>
      <c r="D3966" s="132" t="str">
        <v>1921, 1922</v>
      </c>
      <c r="E3966" s="92">
        <v>5</v>
      </c>
      <c r="F3966" s="92" t="str">
        <v>PCS</v>
      </c>
      <c r="G3966" s="92" t="str">
        <v>OUTWARD</v>
      </c>
      <c r="H3966" s="93" t="str">
        <v>ANAND TRACTOR</v>
      </c>
    </row>
    <row r="3967" spans="1:8" x14ac:dyDescent="0.25">
      <c r="A3967" s="94">
        <v>45794</v>
      </c>
      <c r="B3967" s="95" t="str">
        <v>UN 2065</v>
      </c>
      <c r="C3967" s="80" t="str">
        <v>DIFFERENTIAL GEAR KIT (SET OF 6)  INTER DI</v>
      </c>
      <c r="D3967" s="133" t="str">
        <v>1921, 1922</v>
      </c>
      <c r="E3967" s="80">
        <v>1</v>
      </c>
      <c r="F3967" s="80" t="str">
        <v>SET</v>
      </c>
      <c r="G3967" s="80" t="str">
        <v>OUTWARD</v>
      </c>
      <c r="H3967" s="96" t="str">
        <v>ANAND TRACTOR</v>
      </c>
    </row>
    <row r="3968" spans="1:8" x14ac:dyDescent="0.25">
      <c r="A3968" s="90">
        <v>45794</v>
      </c>
      <c r="B3968" s="91" t="str">
        <v>UN 1814</v>
      </c>
      <c r="C3968" s="92" t="str">
        <v>GEAR FORK 1ST REV BHOOMIPUTRA</v>
      </c>
      <c r="D3968" s="132" t="str">
        <v>1921, 1922</v>
      </c>
      <c r="E3968" s="92">
        <v>3</v>
      </c>
      <c r="F3968" s="92" t="str">
        <v>PCS</v>
      </c>
      <c r="G3968" s="92" t="str">
        <v>OUTWARD</v>
      </c>
      <c r="H3968" s="93" t="str">
        <v>ANAND TRACTOR</v>
      </c>
    </row>
    <row r="3969" spans="1:8" x14ac:dyDescent="0.25">
      <c r="A3969" s="94">
        <v>45794</v>
      </c>
      <c r="B3969" s="95" t="str">
        <v>UN 1816</v>
      </c>
      <c r="C3969" s="80" t="str">
        <v>GEAR FORK 4TH SPEED BHOOMIPUTRA</v>
      </c>
      <c r="D3969" s="133" t="str">
        <v>1921, 1922</v>
      </c>
      <c r="E3969" s="80">
        <v>3</v>
      </c>
      <c r="F3969" s="80" t="str">
        <v>PCS</v>
      </c>
      <c r="G3969" s="80" t="str">
        <v>OUTWARD</v>
      </c>
      <c r="H3969" s="96" t="str">
        <v>ANAND TRACTOR</v>
      </c>
    </row>
    <row r="3970" spans="1:8" x14ac:dyDescent="0.25">
      <c r="A3970" s="90">
        <v>45794</v>
      </c>
      <c r="B3970" s="91" t="str">
        <v>UN 1815</v>
      </c>
      <c r="C3970" s="92" t="str">
        <v>GEAR FORK 2ND &amp; 3RD BHOOMIPUTRA</v>
      </c>
      <c r="D3970" s="132" t="str">
        <v>1921, 1922</v>
      </c>
      <c r="E3970" s="92">
        <v>2</v>
      </c>
      <c r="F3970" s="92" t="str">
        <v>PCS</v>
      </c>
      <c r="G3970" s="92" t="str">
        <v>OUTWARD</v>
      </c>
      <c r="H3970" s="93" t="str">
        <v>ANAND TRACTOR</v>
      </c>
    </row>
    <row r="3971" spans="1:8" x14ac:dyDescent="0.25">
      <c r="A3971" s="94">
        <v>45794</v>
      </c>
      <c r="B3971" s="95" t="str">
        <v>UN 2446 A</v>
      </c>
      <c r="C3971" s="80" t="str">
        <v xml:space="preserve">HYDRAULIK LEVER BEND MKM  </v>
      </c>
      <c r="D3971" s="133" t="str">
        <v>1921, 1922</v>
      </c>
      <c r="E3971" s="80">
        <v>5</v>
      </c>
      <c r="F3971" s="80" t="str">
        <v>PCS</v>
      </c>
      <c r="G3971" s="80" t="str">
        <v>OUTWARD</v>
      </c>
      <c r="H3971" s="96" t="str">
        <v>ANAND TRACTOR</v>
      </c>
    </row>
    <row r="3972" spans="1:8" x14ac:dyDescent="0.25">
      <c r="A3972" s="90">
        <v>45794</v>
      </c>
      <c r="B3972" s="91" t="str">
        <v>UN 2769</v>
      </c>
      <c r="C3972" s="92" t="str">
        <v xml:space="preserve">TOP SHAFT BUSH GUN METAL INTER DI  </v>
      </c>
      <c r="D3972" s="132" t="str">
        <v>1921, 1922</v>
      </c>
      <c r="E3972" s="92">
        <v>12</v>
      </c>
      <c r="F3972" s="92" t="str">
        <v>PCS</v>
      </c>
      <c r="G3972" s="92" t="str">
        <v>OUTWARD</v>
      </c>
      <c r="H3972" s="93" t="str">
        <v>ANAND TRACTOR</v>
      </c>
    </row>
    <row r="3973" spans="1:8" x14ac:dyDescent="0.25">
      <c r="A3973" s="94">
        <v>45794</v>
      </c>
      <c r="B3973" s="95" t="str">
        <v>UN 2767</v>
      </c>
      <c r="C3973" s="80" t="str">
        <v xml:space="preserve">QUIL GEAR BUSH GUN METAL 22/16 INTER DI  </v>
      </c>
      <c r="D3973" s="133" t="str">
        <v>1921, 1922</v>
      </c>
      <c r="E3973" s="80">
        <v>12</v>
      </c>
      <c r="F3973" s="80" t="str">
        <v>PCS</v>
      </c>
      <c r="G3973" s="80" t="str">
        <v>OUTWARD</v>
      </c>
      <c r="H3973" s="96" t="str">
        <v>ANAND TRACTOR</v>
      </c>
    </row>
    <row r="3974" spans="1:8" x14ac:dyDescent="0.25">
      <c r="A3974" s="90">
        <v>45794</v>
      </c>
      <c r="B3974" s="91" t="str">
        <v>UN 2786</v>
      </c>
      <c r="C3974" s="92" t="str">
        <v xml:space="preserve">BREAK DISC BOLT INTER  </v>
      </c>
      <c r="D3974" s="132" t="str">
        <v>1921, 1922</v>
      </c>
      <c r="E3974" s="92">
        <v>120</v>
      </c>
      <c r="F3974" s="92" t="str">
        <v>PCS</v>
      </c>
      <c r="G3974" s="92" t="str">
        <v>OUTWARD</v>
      </c>
      <c r="H3974" s="93" t="str">
        <v>ANAND TRACTOR</v>
      </c>
    </row>
    <row r="3975" spans="1:8" x14ac:dyDescent="0.25">
      <c r="A3975" s="94">
        <v>45794</v>
      </c>
      <c r="B3975" s="95" t="str">
        <v>UN 1981</v>
      </c>
      <c r="C3975" s="80" t="str">
        <v>BREAK PIN BIG INTER</v>
      </c>
      <c r="D3975" s="133" t="str">
        <v>1921, 1922</v>
      </c>
      <c r="E3975" s="80">
        <v>24</v>
      </c>
      <c r="F3975" s="80" t="str">
        <v>PCS</v>
      </c>
      <c r="G3975" s="80" t="str">
        <v>OUTWARD</v>
      </c>
      <c r="H3975" s="96" t="str">
        <v>ANAND TRACTOR</v>
      </c>
    </row>
    <row r="3976" spans="1:8" x14ac:dyDescent="0.25">
      <c r="A3976" s="90">
        <v>45794</v>
      </c>
      <c r="B3976" s="91" t="str">
        <v>UN 2746</v>
      </c>
      <c r="C3976" s="92" t="str">
        <v xml:space="preserve">CLUTCH PADEL BUSH INTER DI  </v>
      </c>
      <c r="D3976" s="132" t="str">
        <v>1921, 1922</v>
      </c>
      <c r="E3976" s="92">
        <v>12</v>
      </c>
      <c r="F3976" s="92" t="str">
        <v>PCS</v>
      </c>
      <c r="G3976" s="92" t="str">
        <v>OUTWARD</v>
      </c>
      <c r="H3976" s="93" t="str">
        <v>ANAND TRACTOR</v>
      </c>
    </row>
    <row r="3977" spans="1:8" x14ac:dyDescent="0.25">
      <c r="A3977" s="94">
        <v>45794</v>
      </c>
      <c r="B3977" s="95" t="str">
        <v>UN 1813</v>
      </c>
      <c r="C3977" s="80" t="str">
        <v>GEAR FORK HIGH SPEED  INTER DI</v>
      </c>
      <c r="D3977" s="133" t="str">
        <v>1921, 1922</v>
      </c>
      <c r="E3977" s="80">
        <v>2</v>
      </c>
      <c r="F3977" s="80" t="str">
        <v>PCS</v>
      </c>
      <c r="G3977" s="80" t="str">
        <v>OUTWARD</v>
      </c>
      <c r="H3977" s="96" t="str">
        <v>ANAND TRACTOR</v>
      </c>
    </row>
    <row r="3978" spans="1:8" x14ac:dyDescent="0.25">
      <c r="A3978" s="90">
        <v>45794</v>
      </c>
      <c r="B3978" s="91" t="str">
        <v>UN 2766</v>
      </c>
      <c r="C3978" s="92" t="str">
        <v xml:space="preserve">QUIL GEAR BUSH GUN METAL 18/16 INTER  </v>
      </c>
      <c r="D3978" s="132" t="str">
        <v>1921, 1922</v>
      </c>
      <c r="E3978" s="92">
        <v>12</v>
      </c>
      <c r="F3978" s="92" t="str">
        <v>PCS</v>
      </c>
      <c r="G3978" s="92" t="str">
        <v>OUTWARD</v>
      </c>
      <c r="H3978" s="93" t="str">
        <v>ANAND TRACTOR</v>
      </c>
    </row>
    <row r="3979" spans="1:8" x14ac:dyDescent="0.25">
      <c r="A3979" s="94">
        <v>45794</v>
      </c>
      <c r="B3979" s="95" t="str">
        <v>UN 2861</v>
      </c>
      <c r="C3979" s="80" t="str">
        <v>CLUTCH PADEL SPRING INTER</v>
      </c>
      <c r="D3979" s="133">
        <v>1942</v>
      </c>
      <c r="E3979" s="80">
        <v>36</v>
      </c>
      <c r="F3979" s="80" t="str">
        <v>PCS</v>
      </c>
      <c r="G3979" s="80" t="str">
        <v>OUTWARD</v>
      </c>
      <c r="H3979" s="96" t="str">
        <v>NAND AUTO</v>
      </c>
    </row>
    <row r="3980" spans="1:8" x14ac:dyDescent="0.25">
      <c r="A3980" s="90">
        <v>45794</v>
      </c>
      <c r="B3980" s="91" t="str">
        <v>UN 2582</v>
      </c>
      <c r="C3980" s="92" t="str">
        <v xml:space="preserve">TOP LINK ASSEMBLY NST  </v>
      </c>
      <c r="D3980" s="132">
        <v>1942</v>
      </c>
      <c r="E3980" s="92">
        <v>3</v>
      </c>
      <c r="F3980" s="92" t="str">
        <v>PCS</v>
      </c>
      <c r="G3980" s="92" t="str">
        <v>OUTWARD</v>
      </c>
      <c r="H3980" s="93" t="str">
        <v>NAND AUTO</v>
      </c>
    </row>
    <row r="3981" spans="1:8" x14ac:dyDescent="0.25">
      <c r="A3981" s="94">
        <v>45794</v>
      </c>
      <c r="B3981" s="95" t="str">
        <v>UN 2599</v>
      </c>
      <c r="C3981" s="80" t="str">
        <v xml:space="preserve">LEVELLING ASSY NST  </v>
      </c>
      <c r="D3981" s="133">
        <v>1942</v>
      </c>
      <c r="E3981" s="80">
        <v>3</v>
      </c>
      <c r="F3981" s="80" t="str">
        <v>PCS</v>
      </c>
      <c r="G3981" s="80" t="str">
        <v>OUTWARD</v>
      </c>
      <c r="H3981" s="96" t="str">
        <v>NAND AUTO</v>
      </c>
    </row>
    <row r="3982" spans="1:8" x14ac:dyDescent="0.25">
      <c r="A3982" s="90">
        <v>45794</v>
      </c>
      <c r="B3982" s="91" t="str">
        <v>UN 2611 A</v>
      </c>
      <c r="C3982" s="92" t="str">
        <v xml:space="preserve">FIX LIFT ROD 4 DI NST  </v>
      </c>
      <c r="D3982" s="132">
        <v>1942</v>
      </c>
      <c r="E3982" s="92">
        <v>2</v>
      </c>
      <c r="F3982" s="92" t="str">
        <v>PCS</v>
      </c>
      <c r="G3982" s="92" t="str">
        <v>OUTWARD</v>
      </c>
      <c r="H3982" s="93" t="str">
        <v>NAND AUTO</v>
      </c>
    </row>
    <row r="3983" spans="1:8" x14ac:dyDescent="0.25">
      <c r="A3983" s="94">
        <v>45794</v>
      </c>
      <c r="B3983" s="95" t="str">
        <v>UN 2590</v>
      </c>
      <c r="C3983" s="80" t="str">
        <v xml:space="preserve">TOP LINK PIN ONE HOLE INTER DI  </v>
      </c>
      <c r="D3983" s="133">
        <v>1942</v>
      </c>
      <c r="E3983" s="80">
        <v>32</v>
      </c>
      <c r="F3983" s="80" t="str">
        <v>PCS</v>
      </c>
      <c r="G3983" s="80" t="str">
        <v>OUTWARD</v>
      </c>
      <c r="H3983" s="96" t="str">
        <v>NAND AUTO</v>
      </c>
    </row>
    <row r="3984" spans="1:8" x14ac:dyDescent="0.25">
      <c r="A3984" s="90">
        <v>45794</v>
      </c>
      <c r="B3984" s="91" t="str">
        <v>UN 2591</v>
      </c>
      <c r="C3984" s="92" t="str">
        <v xml:space="preserve">TOP LINK PIN TWO HOLE INTER DI  </v>
      </c>
      <c r="D3984" s="132">
        <v>1942</v>
      </c>
      <c r="E3984" s="92">
        <v>12</v>
      </c>
      <c r="F3984" s="92" t="str">
        <v>PCS</v>
      </c>
      <c r="G3984" s="92" t="str">
        <v>OUTWARD</v>
      </c>
      <c r="H3984" s="93" t="str">
        <v>NAND AUTO</v>
      </c>
    </row>
    <row r="3985" spans="1:8" x14ac:dyDescent="0.25">
      <c r="A3985" s="94">
        <v>45794</v>
      </c>
      <c r="B3985" s="95" t="str">
        <v>UN 2616</v>
      </c>
      <c r="C3985" s="80" t="str">
        <v xml:space="preserve">LOWER LINK ASSY 3 DI (O.E) 585 DI  </v>
      </c>
      <c r="D3985" s="133">
        <v>1942</v>
      </c>
      <c r="E3985" s="80">
        <v>2</v>
      </c>
      <c r="F3985" s="80" t="str">
        <v>PCS</v>
      </c>
      <c r="G3985" s="80" t="str">
        <v>OUTWARD</v>
      </c>
      <c r="H3985" s="96" t="str">
        <v>NAND AUTO</v>
      </c>
    </row>
    <row r="3986" spans="1:8" x14ac:dyDescent="0.25">
      <c r="A3986" s="90">
        <v>45794</v>
      </c>
      <c r="B3986" s="91" t="str">
        <v>UN 3420</v>
      </c>
      <c r="C3986" s="92" t="str">
        <v xml:space="preserve">CHOWK CABLE (L TYPE) BRASS INTER DI  </v>
      </c>
      <c r="D3986" s="132">
        <v>1942</v>
      </c>
      <c r="E3986" s="92">
        <v>10</v>
      </c>
      <c r="F3986" s="92" t="str">
        <v>PCS</v>
      </c>
      <c r="G3986" s="92" t="str">
        <v>OUTWARD</v>
      </c>
      <c r="H3986" s="93" t="str">
        <v>NAND AUTO</v>
      </c>
    </row>
    <row r="3987" spans="1:8" x14ac:dyDescent="0.25">
      <c r="A3987" s="94">
        <v>45794</v>
      </c>
      <c r="B3987" s="95" t="str">
        <v>UN 1361</v>
      </c>
      <c r="C3987" s="80" t="str">
        <v>DIESEL TANK TEA (WITH FILTER) NST</v>
      </c>
      <c r="D3987" s="133">
        <v>1942</v>
      </c>
      <c r="E3987" s="80">
        <v>40</v>
      </c>
      <c r="F3987" s="80" t="str">
        <v>PCS</v>
      </c>
      <c r="G3987" s="80" t="str">
        <v>OUTWARD</v>
      </c>
      <c r="H3987" s="96" t="str">
        <v>NAND AUTO</v>
      </c>
    </row>
    <row r="3988" spans="1:8" x14ac:dyDescent="0.25">
      <c r="A3988" s="90">
        <v>45794</v>
      </c>
      <c r="B3988" s="91" t="str">
        <v>UN 2636</v>
      </c>
      <c r="C3988" s="92" t="str">
        <v xml:space="preserve">CHECK CHAIN ASSY MKM  </v>
      </c>
      <c r="D3988" s="132">
        <v>1942</v>
      </c>
      <c r="E3988" s="92">
        <v>50</v>
      </c>
      <c r="F3988" s="92" t="str">
        <v>PCS</v>
      </c>
      <c r="G3988" s="92" t="str">
        <v>OUTWARD</v>
      </c>
      <c r="H3988" s="93" t="str">
        <v>NAND AUTO</v>
      </c>
    </row>
    <row r="3989" spans="1:8" x14ac:dyDescent="0.25">
      <c r="A3989" s="94">
        <v>45794</v>
      </c>
      <c r="B3989" s="95" t="str">
        <v>UN 3665</v>
      </c>
      <c r="C3989" s="80" t="str">
        <v xml:space="preserve"> BREAK DISC ACTUATING ASSEMBLY INTER DI 6.5" </v>
      </c>
      <c r="D3989" s="133">
        <v>1942</v>
      </c>
      <c r="E3989" s="80">
        <v>6</v>
      </c>
      <c r="F3989" s="80" t="str">
        <v>SET</v>
      </c>
      <c r="G3989" s="80" t="str">
        <v>OUTWARD</v>
      </c>
      <c r="H3989" s="96" t="str">
        <v>NAND AUTO</v>
      </c>
    </row>
    <row r="3990" spans="1:8" x14ac:dyDescent="0.25">
      <c r="A3990" s="90">
        <v>45794</v>
      </c>
      <c r="B3990" s="91" t="str">
        <v>UN 1793</v>
      </c>
      <c r="C3990" s="92" t="str">
        <v>GEAR CATORI KIT IRON INTER</v>
      </c>
      <c r="D3990" s="132">
        <v>1942</v>
      </c>
      <c r="E3990" s="92">
        <v>10</v>
      </c>
      <c r="F3990" s="92" t="str">
        <v>SET</v>
      </c>
      <c r="G3990" s="92" t="str">
        <v>OUTWARD</v>
      </c>
      <c r="H3990" s="93" t="str">
        <v>NAND AUTO</v>
      </c>
    </row>
    <row r="3991" spans="1:8" x14ac:dyDescent="0.25">
      <c r="A3991" s="94">
        <v>45794</v>
      </c>
      <c r="B3991" s="95" t="str">
        <v>UN 1995</v>
      </c>
      <c r="C3991" s="80" t="str">
        <v>BREAK PATTI SET SARPANCH</v>
      </c>
      <c r="D3991" s="133">
        <v>1942</v>
      </c>
      <c r="E3991" s="80">
        <v>10</v>
      </c>
      <c r="F3991" s="80" t="str">
        <v>SET</v>
      </c>
      <c r="G3991" s="80" t="str">
        <v>OUTWARD</v>
      </c>
      <c r="H3991" s="96" t="str">
        <v>NAND AUTO</v>
      </c>
    </row>
    <row r="3992" spans="1:8" x14ac:dyDescent="0.25">
      <c r="A3992" s="90">
        <v>45794</v>
      </c>
      <c r="B3992" s="91" t="str">
        <v>GK 1545/UN 2838</v>
      </c>
      <c r="C3992" s="92" t="str">
        <v>REAR WHEEL BOLT ARJUN COLLAR NUT</v>
      </c>
      <c r="D3992" s="132">
        <v>1942</v>
      </c>
      <c r="E3992" s="92">
        <v>12</v>
      </c>
      <c r="F3992" s="92" t="str">
        <v>PCS</v>
      </c>
      <c r="G3992" s="92" t="str">
        <v>OUTWARD</v>
      </c>
      <c r="H3992" s="93" t="str">
        <v>NAND AUTO</v>
      </c>
    </row>
    <row r="3993" spans="1:8" x14ac:dyDescent="0.25">
      <c r="A3993" s="94">
        <v>45794</v>
      </c>
      <c r="B3993" s="95" t="str">
        <v>UN 1990</v>
      </c>
      <c r="C3993" s="80" t="str">
        <v>BREAK PATTI (3 HOLE) MKM</v>
      </c>
      <c r="D3993" s="133">
        <v>1942</v>
      </c>
      <c r="E3993" s="80">
        <v>10</v>
      </c>
      <c r="F3993" s="80" t="str">
        <v>PCS</v>
      </c>
      <c r="G3993" s="80" t="str">
        <v>OUTWARD</v>
      </c>
      <c r="H3993" s="96" t="str">
        <v>NAND AUTO</v>
      </c>
    </row>
    <row r="3994" spans="1:8" x14ac:dyDescent="0.25">
      <c r="A3994" s="90">
        <v>45794</v>
      </c>
      <c r="B3994" s="91" t="str">
        <v>UN 1419</v>
      </c>
      <c r="C3994" s="92" t="str">
        <v>FRONT WHEEL CAP 4 HOLE INTER DI</v>
      </c>
      <c r="D3994" s="132">
        <v>1942</v>
      </c>
      <c r="E3994" s="92">
        <v>10</v>
      </c>
      <c r="F3994" s="92" t="str">
        <v>PCS</v>
      </c>
      <c r="G3994" s="92" t="str">
        <v>OUTWARD</v>
      </c>
      <c r="H3994" s="93" t="str">
        <v>NAND AUTO</v>
      </c>
    </row>
    <row r="3995" spans="1:8" x14ac:dyDescent="0.25">
      <c r="A3995" s="94">
        <v>45794</v>
      </c>
      <c r="B3995" s="95" t="str">
        <v>GK 260</v>
      </c>
      <c r="C3995" s="80" t="str">
        <v>BRAKE DISC MAHINDRA  (Set of 4 Pcs.)</v>
      </c>
      <c r="D3995" s="133">
        <v>1942</v>
      </c>
      <c r="E3995" s="80">
        <v>20</v>
      </c>
      <c r="F3995" s="80" t="str">
        <v>SET</v>
      </c>
      <c r="G3995" s="80" t="str">
        <v>OUTWARD</v>
      </c>
      <c r="H3995" s="96" t="str">
        <v>NAND AUTO</v>
      </c>
    </row>
    <row r="3996" spans="1:8" x14ac:dyDescent="0.25">
      <c r="A3996" s="90">
        <v>45794</v>
      </c>
      <c r="B3996" s="91" t="str">
        <v>GK 1043</v>
      </c>
      <c r="C3996" s="92" t="str">
        <v>CENTER PIN NEW HOLLAND 3230 THIN</v>
      </c>
      <c r="D3996" s="132">
        <v>1942</v>
      </c>
      <c r="E3996" s="92">
        <v>1</v>
      </c>
      <c r="F3996" s="92" t="str">
        <v>PCS</v>
      </c>
      <c r="G3996" s="92" t="str">
        <v>OUTWARD</v>
      </c>
      <c r="H3996" s="93" t="str">
        <v>NAND AUTO</v>
      </c>
    </row>
    <row r="3997" spans="1:8" x14ac:dyDescent="0.25">
      <c r="A3997" s="94">
        <v>45794</v>
      </c>
      <c r="B3997" s="95" t="str">
        <v>UN 1411/GK 902</v>
      </c>
      <c r="C3997" s="80" t="str">
        <v>FRONT WHEEL HUB MAHINDRA DI (4 HOLE) 48548-1988</v>
      </c>
      <c r="D3997" s="133" t="str">
        <v>1940, 1941</v>
      </c>
      <c r="E3997" s="80">
        <v>2</v>
      </c>
      <c r="F3997" s="80" t="str">
        <v>PCS</v>
      </c>
      <c r="G3997" s="80" t="str">
        <v>OUTWARD</v>
      </c>
      <c r="H3997" s="96" t="str">
        <v>PANKAJ</v>
      </c>
    </row>
    <row r="3998" spans="1:8" x14ac:dyDescent="0.25">
      <c r="A3998" s="90">
        <v>45794</v>
      </c>
      <c r="B3998" s="91" t="str">
        <v>UN 1414/GK 904</v>
      </c>
      <c r="C3998" s="92" t="str">
        <v>FRONT WHEEL HUB MAHINDRA NST STAR TYPE 25877-1988</v>
      </c>
      <c r="D3998" s="132" t="str">
        <v>1940, 1941</v>
      </c>
      <c r="E3998" s="92">
        <v>2</v>
      </c>
      <c r="F3998" s="92" t="str">
        <v>PCS</v>
      </c>
      <c r="G3998" s="92" t="str">
        <v>OUTWARD</v>
      </c>
      <c r="H3998" s="93" t="str">
        <v>PANKAJ</v>
      </c>
    </row>
    <row r="3999" spans="1:8" x14ac:dyDescent="0.25">
      <c r="A3999" s="94">
        <v>45794</v>
      </c>
      <c r="B3999" s="95" t="str">
        <v>UN 3591</v>
      </c>
      <c r="C3999" s="80" t="str">
        <v xml:space="preserve">8000667B12 PIPE FUEL TANK TO FEED PUMP (3 CYL.) NST  </v>
      </c>
      <c r="D3999" s="133" t="str">
        <v>1940, 1941</v>
      </c>
      <c r="E3999" s="80">
        <v>20</v>
      </c>
      <c r="F3999" s="80" t="str">
        <v>PCS</v>
      </c>
      <c r="G3999" s="80" t="str">
        <v>OUTWARD</v>
      </c>
      <c r="H3999" s="96" t="str">
        <v>PANKAJ</v>
      </c>
    </row>
    <row r="4000" spans="1:8" x14ac:dyDescent="0.25">
      <c r="A4000" s="90">
        <v>45794</v>
      </c>
      <c r="B4000" s="91" t="str">
        <v>UN 3590</v>
      </c>
      <c r="C4000" s="92" t="str">
        <v xml:space="preserve">8000666B12 PIPE FUEL TANK TO FEED PUMP (4 CYL.) NST  </v>
      </c>
      <c r="D4000" s="132" t="str">
        <v>1940, 1941</v>
      </c>
      <c r="E4000" s="92">
        <v>20</v>
      </c>
      <c r="F4000" s="92" t="str">
        <v>PCS</v>
      </c>
      <c r="G4000" s="92" t="str">
        <v>OUTWARD</v>
      </c>
      <c r="H4000" s="93" t="str">
        <v>PANKAJ</v>
      </c>
    </row>
    <row r="4001" spans="1:8" x14ac:dyDescent="0.25">
      <c r="A4001" s="94">
        <v>45794</v>
      </c>
      <c r="B4001" s="95" t="str">
        <v>UN 3585</v>
      </c>
      <c r="C4001" s="80" t="str">
        <v xml:space="preserve">6003188B92 PIPE FILTER TO FIP INTER DI  </v>
      </c>
      <c r="D4001" s="133" t="str">
        <v>1940, 1941</v>
      </c>
      <c r="E4001" s="80">
        <v>50</v>
      </c>
      <c r="F4001" s="80" t="str">
        <v>PCS</v>
      </c>
      <c r="G4001" s="80" t="str">
        <v>OUTWARD</v>
      </c>
      <c r="H4001" s="96" t="str">
        <v>PANKAJ</v>
      </c>
    </row>
    <row r="4002" spans="1:8" x14ac:dyDescent="0.25">
      <c r="A4002" s="90">
        <v>45794</v>
      </c>
      <c r="B4002" s="91" t="str">
        <v>UN 3584</v>
      </c>
      <c r="C4002" s="92" t="str">
        <v xml:space="preserve">6003187B91 PIPE FEED PUMP TO FILTER INTER DI  </v>
      </c>
      <c r="D4002" s="132" t="str">
        <v>1940, 1941</v>
      </c>
      <c r="E4002" s="92">
        <v>50</v>
      </c>
      <c r="F4002" s="92" t="str">
        <v>PCS</v>
      </c>
      <c r="G4002" s="92" t="str">
        <v>OUTWARD</v>
      </c>
      <c r="H4002" s="93" t="str">
        <v>PANKAJ</v>
      </c>
    </row>
    <row r="4003" spans="1:8" x14ac:dyDescent="0.25">
      <c r="A4003" s="94">
        <v>45794</v>
      </c>
      <c r="B4003" s="95" t="str">
        <v>UN 3583</v>
      </c>
      <c r="C4003" s="80" t="str">
        <v xml:space="preserve">6002759A92 PIPE OVER FLOW (3 CYL) INTER DI  </v>
      </c>
      <c r="D4003" s="133" t="str">
        <v>1940, 1941</v>
      </c>
      <c r="E4003" s="80">
        <v>20</v>
      </c>
      <c r="F4003" s="80" t="str">
        <v>PCS</v>
      </c>
      <c r="G4003" s="80" t="str">
        <v>OUTWARD</v>
      </c>
      <c r="H4003" s="96" t="str">
        <v>PANKAJ</v>
      </c>
    </row>
    <row r="4004" spans="1:8" x14ac:dyDescent="0.25">
      <c r="A4004" s="90">
        <v>45794</v>
      </c>
      <c r="B4004" s="91" t="str">
        <v>UN 3586</v>
      </c>
      <c r="C4004" s="92" t="str">
        <v xml:space="preserve">5557072R92 PIPE OVER FLOW (WHITE) INTER DI  </v>
      </c>
      <c r="D4004" s="132" t="str">
        <v>1940, 1941</v>
      </c>
      <c r="E4004" s="92">
        <v>20</v>
      </c>
      <c r="F4004" s="92" t="str">
        <v>PCS</v>
      </c>
      <c r="G4004" s="92" t="str">
        <v>OUTWARD</v>
      </c>
      <c r="H4004" s="93" t="str">
        <v>PANKAJ</v>
      </c>
    </row>
    <row r="4005" spans="1:8" x14ac:dyDescent="0.25">
      <c r="A4005" s="94">
        <v>45794</v>
      </c>
      <c r="B4005" s="95" t="str">
        <v>UN 2861</v>
      </c>
      <c r="C4005" s="80" t="str">
        <v>CLUTCH PADEL SPRING INTER</v>
      </c>
      <c r="D4005" s="133" t="str">
        <v>1940, 1941</v>
      </c>
      <c r="E4005" s="80">
        <v>60</v>
      </c>
      <c r="F4005" s="80" t="str">
        <v>PCS</v>
      </c>
      <c r="G4005" s="80" t="str">
        <v>OUTWARD</v>
      </c>
      <c r="H4005" s="96" t="str">
        <v>PANKAJ</v>
      </c>
    </row>
    <row r="4006" spans="1:8" x14ac:dyDescent="0.25">
      <c r="A4006" s="90">
        <v>45794</v>
      </c>
      <c r="B4006" s="91" t="str">
        <v>UN 2829</v>
      </c>
      <c r="C4006" s="92" t="str">
        <v xml:space="preserve">MUDGUARD U BOLT 10" (GOLDEN) INTER  </v>
      </c>
      <c r="D4006" s="132" t="str">
        <v>1940, 1941</v>
      </c>
      <c r="E4006" s="92">
        <v>30</v>
      </c>
      <c r="F4006" s="92" t="str">
        <v>PCS</v>
      </c>
      <c r="G4006" s="92" t="str">
        <v>OUTWARD</v>
      </c>
      <c r="H4006" s="93" t="str">
        <v>PANKAJ</v>
      </c>
    </row>
    <row r="4007" spans="1:8" x14ac:dyDescent="0.25">
      <c r="A4007" s="94">
        <v>45794</v>
      </c>
      <c r="B4007" s="95" t="str">
        <v>GK 1501/UN 2804</v>
      </c>
      <c r="C4007" s="80" t="str">
        <v xml:space="preserve">FRONT WHEEL BOLT INTER DI </v>
      </c>
      <c r="D4007" s="133" t="str">
        <v>1940, 1941</v>
      </c>
      <c r="E4007" s="80">
        <v>48</v>
      </c>
      <c r="F4007" s="80" t="str">
        <v>PCS</v>
      </c>
      <c r="G4007" s="80" t="str">
        <v>OUTWARD</v>
      </c>
      <c r="H4007" s="96" t="str">
        <v>PANKAJ</v>
      </c>
    </row>
    <row r="4008" spans="1:8" x14ac:dyDescent="0.25">
      <c r="A4008" s="90">
        <v>45794</v>
      </c>
      <c r="B4008" s="91" t="str">
        <v>UN 2834</v>
      </c>
      <c r="C4008" s="92" t="str">
        <v xml:space="preserve">REAR AXLE TOP BOLT (LONG) INTER DI  </v>
      </c>
      <c r="D4008" s="132" t="str">
        <v>1940, 1941</v>
      </c>
      <c r="E4008" s="92">
        <v>12</v>
      </c>
      <c r="F4008" s="92" t="str">
        <v>PCS</v>
      </c>
      <c r="G4008" s="92" t="str">
        <v>OUTWARD</v>
      </c>
      <c r="H4008" s="93" t="str">
        <v>PANKAJ</v>
      </c>
    </row>
    <row r="4009" spans="1:8" x14ac:dyDescent="0.25">
      <c r="A4009" s="94">
        <v>45794</v>
      </c>
      <c r="B4009" s="95" t="str">
        <v>UN 1753</v>
      </c>
      <c r="C4009" s="80" t="str">
        <v>CLUTCH PADEL SMALL BHOOMIPUTRA</v>
      </c>
      <c r="D4009" s="133" t="str">
        <v>1940, 1941</v>
      </c>
      <c r="E4009" s="80">
        <v>2</v>
      </c>
      <c r="F4009" s="80" t="str">
        <v>PCS</v>
      </c>
      <c r="G4009" s="80" t="str">
        <v>OUTWARD</v>
      </c>
      <c r="H4009" s="96" t="str">
        <v>PANKAJ</v>
      </c>
    </row>
    <row r="4010" spans="1:8" x14ac:dyDescent="0.25">
      <c r="A4010" s="90">
        <v>45794</v>
      </c>
      <c r="B4010" s="91" t="str">
        <v>GK 2495</v>
      </c>
      <c r="C4010" s="92" t="str">
        <v>TROLLEY MALE FEMALE COMMON</v>
      </c>
      <c r="D4010" s="132" t="str">
        <v>1940, 1941</v>
      </c>
      <c r="E4010" s="92">
        <v>12</v>
      </c>
      <c r="F4010" s="92" t="str">
        <v>PCS</v>
      </c>
      <c r="G4010" s="92" t="str">
        <v>OUTWARD</v>
      </c>
      <c r="H4010" s="93" t="str">
        <v>PANKAJ</v>
      </c>
    </row>
    <row r="4011" spans="1:8" x14ac:dyDescent="0.25">
      <c r="A4011" s="94">
        <v>45794</v>
      </c>
      <c r="B4011" s="95" t="str">
        <v>GK 2496</v>
      </c>
      <c r="C4011" s="80" t="str">
        <v>TROLLEY MALE FEMALE QRC (PUSH TYPE)</v>
      </c>
      <c r="D4011" s="133" t="str">
        <v>1940, 1941</v>
      </c>
      <c r="E4011" s="80">
        <v>12</v>
      </c>
      <c r="F4011" s="80" t="str">
        <v>PCS</v>
      </c>
      <c r="G4011" s="80" t="str">
        <v>OUTWARD</v>
      </c>
      <c r="H4011" s="96" t="str">
        <v>PANKAJ</v>
      </c>
    </row>
    <row r="4012" spans="1:8" x14ac:dyDescent="0.25">
      <c r="A4012" s="90">
        <v>45794</v>
      </c>
      <c r="B4012" s="91" t="str">
        <v>UN 1969</v>
      </c>
      <c r="C4012" s="92" t="str">
        <v>BREAKE DISC PLATE INTER DI</v>
      </c>
      <c r="D4012" s="132" t="str">
        <v>1940, 1941</v>
      </c>
      <c r="E4012" s="92">
        <v>20</v>
      </c>
      <c r="F4012" s="92" t="str">
        <v>PCS</v>
      </c>
      <c r="G4012" s="92" t="str">
        <v>OUTWARD</v>
      </c>
      <c r="H4012" s="93" t="str">
        <v>PANKAJ</v>
      </c>
    </row>
    <row r="4013" spans="1:8" x14ac:dyDescent="0.25">
      <c r="A4013" s="94">
        <v>45794</v>
      </c>
      <c r="B4013" s="95" t="str">
        <v>UN 1123</v>
      </c>
      <c r="C4013" s="80" t="str">
        <v>EXHAUST MANIFOLD 3 CYL. NST</v>
      </c>
      <c r="D4013" s="133" t="str">
        <v>1940, 1941</v>
      </c>
      <c r="E4013" s="80">
        <v>2</v>
      </c>
      <c r="F4013" s="80" t="str">
        <v>PCS</v>
      </c>
      <c r="G4013" s="80" t="str">
        <v>OUTWARD</v>
      </c>
      <c r="H4013" s="96" t="str">
        <v>PANKAJ</v>
      </c>
    </row>
    <row r="4014" spans="1:8" x14ac:dyDescent="0.25">
      <c r="A4014" s="90">
        <v>45794</v>
      </c>
      <c r="B4014" s="91" t="str">
        <v>UN 1438</v>
      </c>
      <c r="C4014" s="92" t="str">
        <v>STARING KNUCKLE ARM RH INTER DI</v>
      </c>
      <c r="D4014" s="132" t="str">
        <v>1940, 1941</v>
      </c>
      <c r="E4014" s="92">
        <v>1</v>
      </c>
      <c r="F4014" s="92" t="str">
        <v>PCS</v>
      </c>
      <c r="G4014" s="92" t="str">
        <v>OUTWARD</v>
      </c>
      <c r="H4014" s="93" t="str">
        <v>PANKAJ</v>
      </c>
    </row>
    <row r="4015" spans="1:8" x14ac:dyDescent="0.25">
      <c r="A4015" s="94">
        <v>45794</v>
      </c>
      <c r="B4015" s="95" t="str">
        <v>UN 1438 A</v>
      </c>
      <c r="C4015" s="80" t="str">
        <v>STARING KNUCKLE ARM LH INTER DI</v>
      </c>
      <c r="D4015" s="133" t="str">
        <v>1940, 1941</v>
      </c>
      <c r="E4015" s="80">
        <v>1</v>
      </c>
      <c r="F4015" s="80" t="str">
        <v>PCS</v>
      </c>
      <c r="G4015" s="80" t="str">
        <v>OUTWARD</v>
      </c>
      <c r="H4015" s="96" t="str">
        <v>PANKAJ</v>
      </c>
    </row>
    <row r="4016" spans="1:8" x14ac:dyDescent="0.25">
      <c r="A4016" s="90">
        <v>45794</v>
      </c>
      <c r="B4016" s="91" t="str">
        <v>UN 1361</v>
      </c>
      <c r="C4016" s="92" t="str">
        <v>DIESEL TANK TEA (WITH FILTER) NST</v>
      </c>
      <c r="D4016" s="132" t="str">
        <v>1940, 1941</v>
      </c>
      <c r="E4016" s="92">
        <v>20</v>
      </c>
      <c r="F4016" s="92" t="str">
        <v>PCS</v>
      </c>
      <c r="G4016" s="92" t="str">
        <v>OUTWARD</v>
      </c>
      <c r="H4016" s="93" t="str">
        <v>PANKAJ</v>
      </c>
    </row>
    <row r="4017" spans="1:8" x14ac:dyDescent="0.25">
      <c r="A4017" s="94">
        <v>45793</v>
      </c>
      <c r="B4017" s="95" t="str">
        <v>UN 2769</v>
      </c>
      <c r="C4017" s="80" t="str">
        <v xml:space="preserve">TOP SHAFT BUSH GUN METAL INTER DI  </v>
      </c>
      <c r="D4017" s="133">
        <v>3010</v>
      </c>
      <c r="E4017" s="80">
        <v>12</v>
      </c>
      <c r="F4017" s="80" t="str">
        <v>PCS</v>
      </c>
      <c r="G4017" s="80" t="str">
        <v>INWARD</v>
      </c>
      <c r="H4017" s="96" t="str">
        <v xml:space="preserve"> </v>
      </c>
    </row>
    <row r="4018" spans="1:8" x14ac:dyDescent="0.25">
      <c r="A4018" s="90">
        <v>45793</v>
      </c>
      <c r="B4018" s="91" t="str">
        <v>UN 2781</v>
      </c>
      <c r="C4018" s="92" t="str">
        <v xml:space="preserve">AIR CLEANER CLAMP BOLT INTER  </v>
      </c>
      <c r="D4018" s="132">
        <v>3011</v>
      </c>
      <c r="E4018" s="92">
        <v>24</v>
      </c>
      <c r="F4018" s="92" t="str">
        <v>PCS</v>
      </c>
      <c r="G4018" s="92" t="str">
        <v>INWARD</v>
      </c>
      <c r="H4018" s="93" t="str">
        <v xml:space="preserve"> </v>
      </c>
    </row>
    <row r="4019" spans="1:8" x14ac:dyDescent="0.25">
      <c r="A4019" s="94">
        <v>45793</v>
      </c>
      <c r="B4019" s="95" t="str">
        <v>UN 2767</v>
      </c>
      <c r="C4019" s="80" t="str">
        <v xml:space="preserve">QUIL GEAR BUSH GUN METAL 22/16 INTER DI  </v>
      </c>
      <c r="D4019" s="133">
        <v>3012</v>
      </c>
      <c r="E4019" s="80">
        <v>12</v>
      </c>
      <c r="F4019" s="80" t="str">
        <v>PCS</v>
      </c>
      <c r="G4019" s="80" t="str">
        <v>INWARD</v>
      </c>
      <c r="H4019" s="96" t="str">
        <v xml:space="preserve"> </v>
      </c>
    </row>
    <row r="4020" spans="1:8" x14ac:dyDescent="0.25">
      <c r="A4020" s="90">
        <v>45793</v>
      </c>
      <c r="B4020" s="91" t="str">
        <v>UN 2766</v>
      </c>
      <c r="C4020" s="92" t="str">
        <v xml:space="preserve">QUIL GEAR BUSH GUN METAL 18/16 INTER  </v>
      </c>
      <c r="D4020" s="132">
        <v>3013</v>
      </c>
      <c r="E4020" s="92">
        <v>12</v>
      </c>
      <c r="F4020" s="92" t="str">
        <v>PCS</v>
      </c>
      <c r="G4020" s="92" t="str">
        <v>INWARD</v>
      </c>
      <c r="H4020" s="93" t="str">
        <v xml:space="preserve"> </v>
      </c>
    </row>
    <row r="4021" spans="1:8" x14ac:dyDescent="0.25">
      <c r="A4021" s="94">
        <v>45793</v>
      </c>
      <c r="B4021" s="95" t="str">
        <v>UN 1321</v>
      </c>
      <c r="C4021" s="80" t="str">
        <v>WATER PUMP ASSEMBLY INTER DI</v>
      </c>
      <c r="D4021" s="133">
        <v>3014</v>
      </c>
      <c r="E4021" s="80">
        <v>20</v>
      </c>
      <c r="F4021" s="80" t="str">
        <v>PCS</v>
      </c>
      <c r="G4021" s="80" t="str">
        <v>INWARD</v>
      </c>
      <c r="H4021" s="96" t="str">
        <v xml:space="preserve"> </v>
      </c>
    </row>
    <row r="4022" spans="1:8" x14ac:dyDescent="0.25">
      <c r="A4022" s="90">
        <v>45793</v>
      </c>
      <c r="B4022" s="91" t="str">
        <v>UN 1345</v>
      </c>
      <c r="C4022" s="92" t="str">
        <v>WATER PUMP ASSEMBLY YUVO</v>
      </c>
      <c r="D4022" s="132">
        <v>3015</v>
      </c>
      <c r="E4022" s="92">
        <v>20</v>
      </c>
      <c r="F4022" s="92" t="str">
        <v>PCS</v>
      </c>
      <c r="G4022" s="92" t="str">
        <v>INWARD</v>
      </c>
      <c r="H4022" s="93" t="str">
        <v xml:space="preserve"> </v>
      </c>
    </row>
    <row r="4023" spans="1:8" x14ac:dyDescent="0.25">
      <c r="A4023" s="94">
        <v>45794</v>
      </c>
      <c r="B4023" s="95" t="str">
        <v>UN 1253</v>
      </c>
      <c r="C4023" s="80" t="str">
        <v>OIL PAN 3 CYL. INTER DI</v>
      </c>
      <c r="D4023" s="133">
        <v>3016</v>
      </c>
      <c r="E4023" s="80">
        <v>2</v>
      </c>
      <c r="F4023" s="80" t="str">
        <v>PCS</v>
      </c>
      <c r="G4023" s="80" t="str">
        <v>INWARD</v>
      </c>
      <c r="H4023" s="96" t="str">
        <v xml:space="preserve"> </v>
      </c>
    </row>
    <row r="4024" spans="1:8" x14ac:dyDescent="0.25">
      <c r="A4024" s="90">
        <v>45794</v>
      </c>
      <c r="B4024" s="91" t="str">
        <v>UN 1823</v>
      </c>
      <c r="C4024" s="92" t="str">
        <v>GEAR FORK LOW SPEED NST</v>
      </c>
      <c r="D4024" s="132">
        <v>3017</v>
      </c>
      <c r="E4024" s="92">
        <v>2</v>
      </c>
      <c r="F4024" s="92" t="str">
        <v>PCS</v>
      </c>
      <c r="G4024" s="92" t="str">
        <v>INWARD</v>
      </c>
      <c r="H4024" s="93" t="str">
        <v xml:space="preserve"> </v>
      </c>
    </row>
    <row r="4025" spans="1:8" x14ac:dyDescent="0.25">
      <c r="A4025" s="94">
        <v>45794</v>
      </c>
      <c r="B4025" s="95" t="str">
        <v>UN 3550</v>
      </c>
      <c r="C4025" s="80" t="str">
        <v>5551104R91 SPILL PIPE BENJO TYPE INTER DI  (3 CYL.)</v>
      </c>
      <c r="D4025" s="133">
        <v>3018</v>
      </c>
      <c r="E4025" s="80">
        <v>2</v>
      </c>
      <c r="F4025" s="80" t="str">
        <v>PCS</v>
      </c>
      <c r="G4025" s="80" t="str">
        <v>INWARD</v>
      </c>
      <c r="H4025" s="96" t="str">
        <v xml:space="preserve"> </v>
      </c>
    </row>
    <row r="4026" spans="1:8" x14ac:dyDescent="0.25">
      <c r="A4026" s="90">
        <v>45794</v>
      </c>
      <c r="B4026" s="91" t="str">
        <v>UN 1816</v>
      </c>
      <c r="C4026" s="92" t="str">
        <v>GEAR FORK 4TH SPEED BHOOMIPUTRA</v>
      </c>
      <c r="D4026" s="132">
        <v>3019</v>
      </c>
      <c r="E4026" s="92">
        <v>1</v>
      </c>
      <c r="F4026" s="92" t="str">
        <v>PCS</v>
      </c>
      <c r="G4026" s="92" t="str">
        <v>INWARD</v>
      </c>
      <c r="H4026" s="93" t="str">
        <v xml:space="preserve"> </v>
      </c>
    </row>
    <row r="4027" spans="1:8" x14ac:dyDescent="0.25">
      <c r="A4027" s="94">
        <v>45794</v>
      </c>
      <c r="B4027" s="95" t="str">
        <v>ARSK5122</v>
      </c>
      <c r="C4027" s="80" t="str">
        <v>P.P ASSY ESCORT 355/340 (11")</v>
      </c>
      <c r="D4027" s="133">
        <v>3020</v>
      </c>
      <c r="E4027" s="80">
        <v>3</v>
      </c>
      <c r="F4027" s="80" t="str">
        <v>PCS</v>
      </c>
      <c r="G4027" s="80" t="str">
        <v>INWARD</v>
      </c>
      <c r="H4027" s="96" t="str">
        <v xml:space="preserve"> </v>
      </c>
    </row>
    <row r="4028" spans="1:8" x14ac:dyDescent="0.25">
      <c r="A4028" s="90">
        <v>45794</v>
      </c>
      <c r="B4028" s="91" t="str">
        <v>GK 113</v>
      </c>
      <c r="C4028" s="92" t="str">
        <v>CLUTCH PLATE HMT  4 WING 18 TEETH</v>
      </c>
      <c r="D4028" s="132">
        <v>3021</v>
      </c>
      <c r="E4028" s="92">
        <v>5</v>
      </c>
      <c r="F4028" s="92" t="str">
        <v>PCS</v>
      </c>
      <c r="G4028" s="92" t="str">
        <v>INWARD</v>
      </c>
      <c r="H4028" s="93" t="str">
        <v xml:space="preserve"> </v>
      </c>
    </row>
    <row r="4029" spans="1:8" x14ac:dyDescent="0.25">
      <c r="A4029" s="94">
        <v>45794</v>
      </c>
      <c r="B4029" s="95" t="str">
        <v>GK 088</v>
      </c>
      <c r="C4029" s="80" t="str">
        <v>CLUTCH PLATE SONALIKA / SWARAJ  4 WING  8 TEETH</v>
      </c>
      <c r="D4029" s="133">
        <v>3022</v>
      </c>
      <c r="E4029" s="80">
        <v>5</v>
      </c>
      <c r="F4029" s="80" t="str">
        <v>PCS</v>
      </c>
      <c r="G4029" s="80" t="str">
        <v>INWARD</v>
      </c>
      <c r="H4029" s="96" t="str">
        <v xml:space="preserve"> </v>
      </c>
    </row>
    <row r="4030" spans="1:8" x14ac:dyDescent="0.25">
      <c r="A4030" s="90">
        <v>45794</v>
      </c>
      <c r="B4030" s="91" t="str">
        <v>UN 2856</v>
      </c>
      <c r="C4030" s="92" t="str">
        <v xml:space="preserve">BREAK PADEL SPRING INTER  </v>
      </c>
      <c r="D4030" s="132">
        <v>3023</v>
      </c>
      <c r="E4030" s="92">
        <v>300</v>
      </c>
      <c r="F4030" s="92" t="str">
        <v>PCS</v>
      </c>
      <c r="G4030" s="92" t="str">
        <v>INWARD</v>
      </c>
      <c r="H4030" s="93" t="str">
        <v xml:space="preserve"> </v>
      </c>
    </row>
    <row r="4031" spans="1:8" x14ac:dyDescent="0.25">
      <c r="A4031" s="94">
        <v>45794</v>
      </c>
      <c r="B4031" s="95" t="str">
        <v>007204632C1</v>
      </c>
      <c r="C4031" s="80" t="str">
        <v>HYDRAULIC CAM YUVO MM OE</v>
      </c>
      <c r="D4031" s="133">
        <v>3024</v>
      </c>
      <c r="E4031" s="80">
        <v>22</v>
      </c>
      <c r="F4031" s="80" t="str">
        <v>PCS</v>
      </c>
      <c r="G4031" s="80" t="str">
        <v>INWARD</v>
      </c>
      <c r="H4031" s="96" t="str">
        <v xml:space="preserve"> </v>
      </c>
    </row>
    <row r="4032" spans="1:8" x14ac:dyDescent="0.25">
      <c r="A4032" s="90">
        <v>45794</v>
      </c>
      <c r="B4032" s="91" t="str">
        <v>3280494100 / 3280859100</v>
      </c>
      <c r="C4032" s="92" t="str">
        <v>CLUTCH PLATE SWARAJ RIGID &amp; CUSHION</v>
      </c>
      <c r="D4032" s="132">
        <v>3025</v>
      </c>
      <c r="E4032" s="92">
        <v>20</v>
      </c>
      <c r="F4032" s="92" t="str">
        <v>PCS</v>
      </c>
      <c r="G4032" s="92" t="str">
        <v>INWARD</v>
      </c>
      <c r="H4032" s="93" t="str">
        <v xml:space="preserve"> </v>
      </c>
    </row>
    <row r="4033" spans="1:8" x14ac:dyDescent="0.25">
      <c r="A4033" s="94">
        <v>45794</v>
      </c>
      <c r="B4033" s="95">
        <v>3280860100</v>
      </c>
      <c r="C4033" s="80" t="str">
        <v>CLUTCH PLATE M.M 434 DI (10 T, 11")</v>
      </c>
      <c r="D4033" s="133">
        <v>3026</v>
      </c>
      <c r="E4033" s="80">
        <v>10</v>
      </c>
      <c r="F4033" s="80" t="str">
        <v>PCS</v>
      </c>
      <c r="G4033" s="80" t="str">
        <v>INWARD</v>
      </c>
      <c r="H4033" s="96" t="str">
        <v xml:space="preserve"> </v>
      </c>
    </row>
    <row r="4034" spans="1:8" x14ac:dyDescent="0.25">
      <c r="A4034" s="90">
        <v>45794</v>
      </c>
      <c r="B4034" s="91" t="str">
        <v>GK 10377</v>
      </c>
      <c r="C4034" s="92" t="str">
        <v>CLUTCH PLATE MASSEY 21 TEETH 5 FAN DOOM TYPE</v>
      </c>
      <c r="D4034" s="132">
        <v>3027</v>
      </c>
      <c r="E4034" s="92">
        <v>50</v>
      </c>
      <c r="F4034" s="92" t="str">
        <v>PCS</v>
      </c>
      <c r="G4034" s="92" t="str">
        <v>INWARD</v>
      </c>
      <c r="H4034" s="93" t="str">
        <v xml:space="preserve"> </v>
      </c>
    </row>
    <row r="4035" spans="1:8" x14ac:dyDescent="0.25">
      <c r="A4035" s="94">
        <v>45794</v>
      </c>
      <c r="B4035" s="95" t="str">
        <v>GK 295</v>
      </c>
      <c r="C4035" s="80" t="str">
        <v>BRAKE SHOE WITH LINING HMT 2511</v>
      </c>
      <c r="D4035" s="133">
        <v>3028</v>
      </c>
      <c r="E4035" s="80">
        <v>231</v>
      </c>
      <c r="F4035" s="80" t="str">
        <v>PCS</v>
      </c>
      <c r="G4035" s="80" t="str">
        <v>INWARD</v>
      </c>
      <c r="H4035" s="96" t="str">
        <v xml:space="preserve"> </v>
      </c>
    </row>
    <row r="4036" spans="1:8" x14ac:dyDescent="0.25">
      <c r="A4036" s="90">
        <v>45796</v>
      </c>
      <c r="B4036" s="91" t="str">
        <v>UN 2865</v>
      </c>
      <c r="C4036" s="92" t="str">
        <v xml:space="preserve">DELUXE SEAT SPRING (O.E) INTER  </v>
      </c>
      <c r="D4036" s="132">
        <v>1960</v>
      </c>
      <c r="E4036" s="92">
        <v>19</v>
      </c>
      <c r="F4036" s="92" t="str">
        <v>PCS</v>
      </c>
      <c r="G4036" s="92" t="str">
        <v>OUTWARD</v>
      </c>
      <c r="H4036" s="93" t="str">
        <v>SHOP</v>
      </c>
    </row>
    <row r="4037" spans="1:8" x14ac:dyDescent="0.25">
      <c r="A4037" s="94">
        <v>45796</v>
      </c>
      <c r="B4037" s="95" t="str">
        <v>GK 003 A/UN 3695 A</v>
      </c>
      <c r="C4037" s="80" t="str">
        <v>OIL BRAKE PLATE  MKM N/M (THIN) 6.5" 18 TEETH</v>
      </c>
      <c r="D4037" s="133">
        <v>3029</v>
      </c>
      <c r="E4037" s="80">
        <v>500</v>
      </c>
      <c r="F4037" s="80" t="str">
        <v>PCS</v>
      </c>
      <c r="G4037" s="80" t="str">
        <v>INWARD</v>
      </c>
      <c r="H4037" s="96" t="str">
        <v xml:space="preserve"> </v>
      </c>
    </row>
    <row r="4038" spans="1:8" x14ac:dyDescent="0.25">
      <c r="A4038" s="90">
        <v>45796</v>
      </c>
      <c r="B4038" s="91" t="str">
        <v>GK 216</v>
      </c>
      <c r="C4038" s="92" t="str">
        <v>BRAKE DISC ACTUATING ASSY MASSEY (OIB) 8.75"</v>
      </c>
      <c r="D4038" s="132">
        <v>3030</v>
      </c>
      <c r="E4038" s="92">
        <v>4</v>
      </c>
      <c r="F4038" s="92" t="str">
        <v>PCS</v>
      </c>
      <c r="G4038" s="92" t="str">
        <v>INWARD</v>
      </c>
      <c r="H4038" s="93" t="str">
        <v xml:space="preserve"> </v>
      </c>
    </row>
    <row r="4039" spans="1:8" x14ac:dyDescent="0.25">
      <c r="A4039" s="94">
        <v>45796</v>
      </c>
      <c r="B4039" s="95" t="str">
        <v>1P 4044 CTMMB</v>
      </c>
      <c r="C4039" s="80" t="str">
        <v>HYD PUMP MAHINDRA SINGLE</v>
      </c>
      <c r="D4039" s="133">
        <v>3031</v>
      </c>
      <c r="E4039" s="80">
        <v>204</v>
      </c>
      <c r="F4039" s="80" t="str">
        <v>PCS</v>
      </c>
      <c r="G4039" s="80" t="str">
        <v>INWARD</v>
      </c>
      <c r="H4039" s="96" t="str">
        <v xml:space="preserve"> </v>
      </c>
    </row>
    <row r="4040" spans="1:8" x14ac:dyDescent="0.25">
      <c r="A4040" s="90">
        <v>45796</v>
      </c>
      <c r="B4040" s="91">
        <v>3280886100</v>
      </c>
      <c r="C4040" s="92" t="str">
        <v>MAIN DISC ARJUN NOVO YUVO TECH 50 HP 11"</v>
      </c>
      <c r="D4040" s="132">
        <v>3032</v>
      </c>
      <c r="E4040" s="92">
        <v>8</v>
      </c>
      <c r="F4040" s="92" t="str">
        <v>PCS</v>
      </c>
      <c r="G4040" s="92" t="str">
        <v>INWARD</v>
      </c>
      <c r="H4040" s="93" t="str">
        <v xml:space="preserve"> </v>
      </c>
    </row>
    <row r="4041" spans="1:8" x14ac:dyDescent="0.25">
      <c r="A4041" s="94">
        <v>45796</v>
      </c>
      <c r="B4041" s="95">
        <v>1280420100</v>
      </c>
      <c r="C4041" s="80" t="str">
        <v>PRESSURE PLATE EICHER 50 HP 240 NM</v>
      </c>
      <c r="D4041" s="133">
        <v>3033</v>
      </c>
      <c r="E4041" s="80">
        <v>3</v>
      </c>
      <c r="F4041" s="80" t="str">
        <v>PCS</v>
      </c>
      <c r="G4041" s="80" t="str">
        <v>INWARD</v>
      </c>
      <c r="H4041" s="96" t="str">
        <v xml:space="preserve"> </v>
      </c>
    </row>
    <row r="4042" spans="1:8" x14ac:dyDescent="0.25">
      <c r="A4042" s="90">
        <v>45796</v>
      </c>
      <c r="B4042" s="91" t="str">
        <v>10RLK370</v>
      </c>
      <c r="C4042" s="92" t="str">
        <v>CL KIT MF1035/ESC 335/EICHER 312</v>
      </c>
      <c r="D4042" s="132">
        <v>3034</v>
      </c>
      <c r="E4042" s="92">
        <v>100</v>
      </c>
      <c r="F4042" s="92" t="str">
        <v>PCS</v>
      </c>
      <c r="G4042" s="92" t="str">
        <v>INWARD</v>
      </c>
      <c r="H4042" s="93" t="str">
        <v xml:space="preserve"> </v>
      </c>
    </row>
    <row r="4043" spans="1:8" x14ac:dyDescent="0.25">
      <c r="A4043" s="94">
        <v>45796</v>
      </c>
      <c r="B4043" s="95" t="str">
        <v>ARSK5123</v>
      </c>
      <c r="C4043" s="80" t="str">
        <v>PP ASSY FRAMTRAC-FORD 3600/3000 11"</v>
      </c>
      <c r="D4043" s="133">
        <v>3035</v>
      </c>
      <c r="E4043" s="80">
        <v>6</v>
      </c>
      <c r="F4043" s="80" t="str">
        <v>PCS</v>
      </c>
      <c r="G4043" s="80" t="str">
        <v>INWARD</v>
      </c>
      <c r="H4043" s="96" t="str">
        <v xml:space="preserve"> </v>
      </c>
    </row>
    <row r="4044" spans="1:8" x14ac:dyDescent="0.25">
      <c r="A4044" s="90">
        <v>45796</v>
      </c>
      <c r="B4044" s="91" t="str">
        <v>R925044</v>
      </c>
      <c r="C4044" s="92" t="str">
        <v>P.P ASSY EICHER 241 9.25"</v>
      </c>
      <c r="D4044" s="132">
        <v>3036</v>
      </c>
      <c r="E4044" s="92">
        <v>6</v>
      </c>
      <c r="F4044" s="92" t="str">
        <v>PCS</v>
      </c>
      <c r="G4044" s="92" t="str">
        <v>INWARD</v>
      </c>
      <c r="H4044" s="93" t="str">
        <v xml:space="preserve"> </v>
      </c>
    </row>
    <row r="4045" spans="1:8" x14ac:dyDescent="0.25">
      <c r="A4045" s="94">
        <v>45796</v>
      </c>
      <c r="B4045" s="95" t="str">
        <v>R9167</v>
      </c>
      <c r="C4045" s="80" t="str">
        <v>CLUTCH PLATE EICHER 241 9.25" ASBESTOS</v>
      </c>
      <c r="D4045" s="133">
        <v>3037</v>
      </c>
      <c r="E4045" s="80">
        <v>5</v>
      </c>
      <c r="F4045" s="80" t="str">
        <v>PCS</v>
      </c>
      <c r="G4045" s="80" t="str">
        <v>INWARD</v>
      </c>
      <c r="H4045" s="96" t="str">
        <v xml:space="preserve"> </v>
      </c>
    </row>
    <row r="4046" spans="1:8" x14ac:dyDescent="0.25">
      <c r="A4046" s="90">
        <v>45796</v>
      </c>
      <c r="B4046" s="91" t="str">
        <v>R10026</v>
      </c>
      <c r="C4046" s="92" t="str">
        <v>PTO PLATE W/SPRING MF-245 10"ASBESTOS</v>
      </c>
      <c r="D4046" s="132">
        <v>3038</v>
      </c>
      <c r="E4046" s="92">
        <v>10</v>
      </c>
      <c r="F4046" s="92" t="str">
        <v>PCS</v>
      </c>
      <c r="G4046" s="92" t="str">
        <v>INWARD</v>
      </c>
      <c r="H4046" s="93" t="str">
        <v xml:space="preserve"> </v>
      </c>
    </row>
    <row r="4047" spans="1:8" x14ac:dyDescent="0.25">
      <c r="A4047" s="94">
        <v>45796</v>
      </c>
      <c r="B4047" s="95" t="str">
        <v>R10019</v>
      </c>
      <c r="C4047" s="80" t="str">
        <v>CLUTCH PLATE INTER/MF P-3 10" ASB</v>
      </c>
      <c r="D4047" s="133">
        <v>3039</v>
      </c>
      <c r="E4047" s="80">
        <v>10</v>
      </c>
      <c r="F4047" s="80" t="str">
        <v>PCS</v>
      </c>
      <c r="G4047" s="80" t="str">
        <v>INWARD</v>
      </c>
      <c r="H4047" s="96" t="str">
        <v xml:space="preserve"> </v>
      </c>
    </row>
    <row r="4048" spans="1:8" x14ac:dyDescent="0.25">
      <c r="A4048" s="90">
        <v>45796</v>
      </c>
      <c r="B4048" s="91" t="str">
        <v>11RSK140</v>
      </c>
      <c r="C4048" s="92" t="str">
        <v>SPRING KITFOR M.M/MF/ECHR FOR 11"P.PASSY</v>
      </c>
      <c r="D4048" s="132">
        <v>3040</v>
      </c>
      <c r="E4048" s="92">
        <v>20</v>
      </c>
      <c r="F4048" s="92" t="str">
        <v>PCS</v>
      </c>
      <c r="G4048" s="92" t="str">
        <v>INWARD</v>
      </c>
      <c r="H4048" s="93" t="str">
        <v xml:space="preserve"> </v>
      </c>
    </row>
    <row r="4049" spans="1:8" x14ac:dyDescent="0.25">
      <c r="A4049" s="94">
        <v>45796</v>
      </c>
      <c r="B4049" s="95" t="str">
        <v>11RLP280</v>
      </c>
      <c r="C4049" s="80" t="str">
        <v>RELASE PLATE MAHINDRA 434 DI</v>
      </c>
      <c r="D4049" s="133">
        <v>3041</v>
      </c>
      <c r="E4049" s="80">
        <v>50</v>
      </c>
      <c r="F4049" s="80" t="str">
        <v>PCS</v>
      </c>
      <c r="G4049" s="80" t="str">
        <v>INWARD</v>
      </c>
      <c r="H4049" s="96" t="str">
        <v xml:space="preserve"> </v>
      </c>
    </row>
    <row r="4050" spans="1:8" x14ac:dyDescent="0.25">
      <c r="A4050" s="90">
        <v>45796</v>
      </c>
      <c r="B4050" s="91" t="str">
        <v>R1100120</v>
      </c>
      <c r="C4050" s="92" t="str">
        <v>PRESSURE PLATE ASSY M.M 434/444 DI</v>
      </c>
      <c r="D4050" s="132">
        <v>3042</v>
      </c>
      <c r="E4050" s="92">
        <v>6</v>
      </c>
      <c r="F4050" s="92" t="str">
        <v>PCS</v>
      </c>
      <c r="G4050" s="92" t="str">
        <v>INWARD</v>
      </c>
      <c r="H4050" s="93" t="str">
        <v xml:space="preserve"> </v>
      </c>
    </row>
    <row r="4051" spans="1:8" x14ac:dyDescent="0.25">
      <c r="A4051" s="94">
        <v>45796</v>
      </c>
      <c r="B4051" s="95" t="str">
        <v>R11143</v>
      </c>
      <c r="C4051" s="80" t="str">
        <v>CLUTCH PLATE EICHER D/F TYPE N/A</v>
      </c>
      <c r="D4051" s="133">
        <v>3043</v>
      </c>
      <c r="E4051" s="80">
        <v>10</v>
      </c>
      <c r="F4051" s="80" t="str">
        <v>PCS</v>
      </c>
      <c r="G4051" s="80" t="str">
        <v>INWARD</v>
      </c>
      <c r="H4051" s="96" t="str">
        <v xml:space="preserve"> </v>
      </c>
    </row>
    <row r="4052" spans="1:8" x14ac:dyDescent="0.25">
      <c r="A4052" s="90">
        <v>45796</v>
      </c>
      <c r="B4052" s="91" t="str">
        <v>ARSK4249</v>
      </c>
      <c r="C4052" s="92" t="str">
        <v>CLUTCH PLATE MASSEY 1035DI CLOSE TYPE ASBESTOS</v>
      </c>
      <c r="D4052" s="132">
        <v>3044</v>
      </c>
      <c r="E4052" s="92">
        <v>5</v>
      </c>
      <c r="F4052" s="92" t="str">
        <v>PCS</v>
      </c>
      <c r="G4052" s="92" t="str">
        <v>INWARD</v>
      </c>
      <c r="H4052" s="93" t="str">
        <v xml:space="preserve"> </v>
      </c>
    </row>
    <row r="4053" spans="1:8" x14ac:dyDescent="0.25">
      <c r="A4053" s="94">
        <v>45796</v>
      </c>
      <c r="B4053" s="95" t="str">
        <v>R3120A202</v>
      </c>
      <c r="C4053" s="80" t="str">
        <v>P.P TAWA MF245 DUAL CLUTCH 12"</v>
      </c>
      <c r="D4053" s="133">
        <v>3045</v>
      </c>
      <c r="E4053" s="80">
        <v>3</v>
      </c>
      <c r="F4053" s="80" t="str">
        <v>PCS</v>
      </c>
      <c r="G4053" s="80" t="str">
        <v>INWARD</v>
      </c>
      <c r="H4053" s="96" t="str">
        <v xml:space="preserve"> </v>
      </c>
    </row>
    <row r="4054" spans="1:8" x14ac:dyDescent="0.25">
      <c r="A4054" s="90">
        <v>45796</v>
      </c>
      <c r="B4054" s="91" t="str">
        <v>R3250A202</v>
      </c>
      <c r="C4054" s="92" t="str">
        <v>P.P TAWA MM/MF 10"</v>
      </c>
      <c r="D4054" s="132">
        <v>3046</v>
      </c>
      <c r="E4054" s="92">
        <v>10</v>
      </c>
      <c r="F4054" s="92" t="str">
        <v>PCS</v>
      </c>
      <c r="G4054" s="92" t="str">
        <v>INWARD</v>
      </c>
      <c r="H4054" s="93" t="str">
        <v xml:space="preserve"> </v>
      </c>
    </row>
    <row r="4055" spans="1:8" x14ac:dyDescent="0.25">
      <c r="A4055" s="94">
        <v>45796</v>
      </c>
      <c r="B4055" s="95" t="str">
        <v>R11037</v>
      </c>
      <c r="C4055" s="80" t="str">
        <v>CLUTCH PLATE MM434/444 N/A 11"</v>
      </c>
      <c r="D4055" s="133">
        <v>3047</v>
      </c>
      <c r="E4055" s="80">
        <v>10</v>
      </c>
      <c r="F4055" s="80" t="str">
        <v>PCS</v>
      </c>
      <c r="G4055" s="80" t="str">
        <v>INWARD</v>
      </c>
      <c r="H4055" s="96" t="str">
        <v xml:space="preserve"> </v>
      </c>
    </row>
    <row r="4056" spans="1:8" x14ac:dyDescent="0.25">
      <c r="A4056" s="90">
        <v>45796</v>
      </c>
      <c r="B4056" s="91" t="str">
        <v>ARSK5122</v>
      </c>
      <c r="C4056" s="92" t="str">
        <v>P.P ASSY ESCORT 355/340 (11")</v>
      </c>
      <c r="D4056" s="132">
        <v>3048</v>
      </c>
      <c r="E4056" s="92">
        <v>3</v>
      </c>
      <c r="F4056" s="92" t="str">
        <v>PCS</v>
      </c>
      <c r="G4056" s="92" t="str">
        <v>INWARD</v>
      </c>
      <c r="H4056" s="93" t="str">
        <v xml:space="preserve"> </v>
      </c>
    </row>
    <row r="4057" spans="1:8" x14ac:dyDescent="0.25">
      <c r="A4057" s="94">
        <v>45796</v>
      </c>
      <c r="B4057" s="95" t="str">
        <v>R42652202</v>
      </c>
      <c r="C4057" s="80" t="str">
        <v>PRESSURE PLATE TAWA EICHER 241/242 (9.25)</v>
      </c>
      <c r="D4057" s="133">
        <v>3049</v>
      </c>
      <c r="E4057" s="80">
        <v>5</v>
      </c>
      <c r="F4057" s="80" t="str">
        <v>PCS</v>
      </c>
      <c r="G4057" s="80" t="str">
        <v>INWARD</v>
      </c>
      <c r="H4057" s="96" t="str">
        <v xml:space="preserve"> </v>
      </c>
    </row>
    <row r="4058" spans="1:8" x14ac:dyDescent="0.25">
      <c r="A4058" s="90">
        <v>45796</v>
      </c>
      <c r="B4058" s="91" t="str">
        <v>09RLK310</v>
      </c>
      <c r="C4058" s="92" t="str">
        <v>CLUTCH KIT EICHER/TAFE FOR 9.25" P.P</v>
      </c>
      <c r="D4058" s="132">
        <v>3050</v>
      </c>
      <c r="E4058" s="92">
        <v>50</v>
      </c>
      <c r="F4058" s="92" t="str">
        <v>PCS</v>
      </c>
      <c r="G4058" s="92" t="str">
        <v>INWARD</v>
      </c>
      <c r="H4058" s="93" t="str">
        <v xml:space="preserve"> </v>
      </c>
    </row>
    <row r="4059" spans="1:8" x14ac:dyDescent="0.25">
      <c r="A4059" s="94">
        <v>45796</v>
      </c>
      <c r="B4059" s="95" t="str">
        <v>R1100551</v>
      </c>
      <c r="C4059" s="80" t="str">
        <v>P.P ASSY EICHER 485 11" D/F TYPE</v>
      </c>
      <c r="D4059" s="133">
        <v>3051</v>
      </c>
      <c r="E4059" s="80">
        <v>3</v>
      </c>
      <c r="F4059" s="80" t="str">
        <v>PCS</v>
      </c>
      <c r="G4059" s="80" t="str">
        <v>INWARD</v>
      </c>
      <c r="H4059" s="96" t="str">
        <v xml:space="preserve"> </v>
      </c>
    </row>
    <row r="4060" spans="1:8" x14ac:dyDescent="0.25">
      <c r="A4060" s="90">
        <v>45796</v>
      </c>
      <c r="B4060" s="91" t="str">
        <v>R3120214</v>
      </c>
      <c r="C4060" s="92" t="str">
        <v>DIAPHRAGM SPRING DUAL CLUTCH MF241/245 THICKNESS 2.9MM</v>
      </c>
      <c r="D4060" s="132">
        <v>3052</v>
      </c>
      <c r="E4060" s="92">
        <v>15</v>
      </c>
      <c r="F4060" s="92" t="str">
        <v>PCS</v>
      </c>
      <c r="G4060" s="92" t="str">
        <v>INWARD</v>
      </c>
      <c r="H4060" s="93" t="str">
        <v xml:space="preserve"> </v>
      </c>
    </row>
    <row r="4061" spans="1:8" x14ac:dyDescent="0.25">
      <c r="A4061" s="94">
        <v>45796</v>
      </c>
      <c r="B4061" s="95" t="str">
        <v>R3281214</v>
      </c>
      <c r="C4061" s="80" t="str">
        <v>DIAPHRAGM SPRING SK/MM/SW/ NH</v>
      </c>
      <c r="D4061" s="133">
        <v>3053</v>
      </c>
      <c r="E4061" s="80">
        <v>20</v>
      </c>
      <c r="F4061" s="80" t="str">
        <v>PCS</v>
      </c>
      <c r="G4061" s="80" t="str">
        <v>INWARD</v>
      </c>
      <c r="H4061" s="96" t="str">
        <v xml:space="preserve"> </v>
      </c>
    </row>
    <row r="4062" spans="1:8" x14ac:dyDescent="0.25">
      <c r="A4062" s="90">
        <v>45796</v>
      </c>
      <c r="B4062" s="91">
        <v>2280242100</v>
      </c>
      <c r="C4062" s="92" t="str">
        <v>D.C ASSY SONALIKA 6 HOLE 12T WITH ONLY PTO</v>
      </c>
      <c r="D4062" s="132">
        <v>3054</v>
      </c>
      <c r="E4062" s="92">
        <v>15</v>
      </c>
      <c r="F4062" s="92" t="str">
        <v>PCS</v>
      </c>
      <c r="G4062" s="92" t="str">
        <v>INWARD</v>
      </c>
      <c r="H4062" s="93" t="str">
        <v xml:space="preserve"> </v>
      </c>
    </row>
    <row r="4063" spans="1:8" x14ac:dyDescent="0.25">
      <c r="A4063" s="94">
        <v>45796</v>
      </c>
      <c r="B4063" s="95">
        <v>4330349100</v>
      </c>
      <c r="C4063" s="80" t="str">
        <v>CLUTCH LEVER KIT D/C BUSH TYPE SK</v>
      </c>
      <c r="D4063" s="133">
        <v>3055</v>
      </c>
      <c r="E4063" s="80">
        <v>100</v>
      </c>
      <c r="F4063" s="80" t="str">
        <v>PCS</v>
      </c>
      <c r="G4063" s="80" t="str">
        <v>INWARD</v>
      </c>
      <c r="H4063" s="96" t="str">
        <v xml:space="preserve"> </v>
      </c>
    </row>
    <row r="4064" spans="1:8" x14ac:dyDescent="0.25">
      <c r="A4064" s="90">
        <v>45796</v>
      </c>
      <c r="B4064" s="91">
        <v>3280843100</v>
      </c>
      <c r="C4064" s="92" t="str">
        <v>CLUTCH PLATE SW/ACE CRANE 5 FAN 8 T</v>
      </c>
      <c r="D4064" s="132">
        <v>3056</v>
      </c>
      <c r="E4064" s="92">
        <v>30</v>
      </c>
      <c r="F4064" s="92" t="str">
        <v>PCS</v>
      </c>
      <c r="G4064" s="92" t="str">
        <v>INWARD</v>
      </c>
      <c r="H4064" s="93" t="str">
        <v xml:space="preserve"> </v>
      </c>
    </row>
    <row r="4065" spans="1:8" x14ac:dyDescent="0.25">
      <c r="A4065" s="94">
        <v>45798</v>
      </c>
      <c r="B4065" s="95" t="str">
        <v>GK 003 A/UN 3695 A</v>
      </c>
      <c r="C4065" s="80" t="str">
        <v>OIL BRAKE PLATE  MKM N/M (THIN) 6.5" 18 TEETH</v>
      </c>
      <c r="D4065" s="133" t="str">
        <v>1937, 1938, 1939</v>
      </c>
      <c r="E4065" s="80">
        <v>24</v>
      </c>
      <c r="F4065" s="80" t="str">
        <v>PCS</v>
      </c>
      <c r="G4065" s="80" t="str">
        <v>OUTWARD</v>
      </c>
      <c r="H4065" s="96" t="str">
        <v>RAVI TRACTOR</v>
      </c>
    </row>
    <row r="4066" spans="1:8" x14ac:dyDescent="0.25">
      <c r="A4066" s="90">
        <v>45798</v>
      </c>
      <c r="B4066" s="91" t="str">
        <v>GK 003/UN 3695</v>
      </c>
      <c r="C4066" s="92" t="str">
        <v>OIL BRAKE PLATE  MKM 6.5" 18 TEETH</v>
      </c>
      <c r="D4066" s="132" t="str">
        <v>1937, 1938, 1939</v>
      </c>
      <c r="E4066" s="92">
        <v>36</v>
      </c>
      <c r="F4066" s="92" t="str">
        <v>PCS</v>
      </c>
      <c r="G4066" s="92" t="str">
        <v>OUTWARD</v>
      </c>
      <c r="H4066" s="93" t="str">
        <v>RAVI TRACTOR</v>
      </c>
    </row>
    <row r="4067" spans="1:8" x14ac:dyDescent="0.25">
      <c r="A4067" s="94">
        <v>45798</v>
      </c>
      <c r="B4067" s="95" t="str">
        <v>GK 001/UN 3694/GK 004</v>
      </c>
      <c r="C4067" s="80" t="str">
        <v>OIL BRAKE PLATE  SWARAJ 6.5" 14 TEETH</v>
      </c>
      <c r="D4067" s="133" t="str">
        <v>1937, 1938, 1939</v>
      </c>
      <c r="E4067" s="80">
        <v>24</v>
      </c>
      <c r="F4067" s="80" t="str">
        <v>PCS</v>
      </c>
      <c r="G4067" s="80" t="str">
        <v>OUTWARD</v>
      </c>
      <c r="H4067" s="96" t="str">
        <v>RAVI TRACTOR</v>
      </c>
    </row>
    <row r="4068" spans="1:8" x14ac:dyDescent="0.25">
      <c r="A4068" s="90">
        <v>45798</v>
      </c>
      <c r="B4068" s="91" t="str">
        <v>GK 031 A/UN 3723 A</v>
      </c>
      <c r="C4068" s="92" t="str">
        <v>OIL STEEL PLATE  MKM N/M (THIN) 6.5"</v>
      </c>
      <c r="D4068" s="132" t="str">
        <v>1937, 1938, 1939</v>
      </c>
      <c r="E4068" s="92">
        <v>20</v>
      </c>
      <c r="F4068" s="92" t="str">
        <v>PCS</v>
      </c>
      <c r="G4068" s="92" t="str">
        <v>OUTWARD</v>
      </c>
      <c r="H4068" s="93" t="str">
        <v>RAVI TRACTOR</v>
      </c>
    </row>
    <row r="4069" spans="1:8" x14ac:dyDescent="0.25">
      <c r="A4069" s="94">
        <v>45798</v>
      </c>
      <c r="B4069" s="95" t="str">
        <v>GK 031/UN 3723</v>
      </c>
      <c r="C4069" s="80" t="str">
        <v>OIL STEEL PLATE  MKM  6.5"</v>
      </c>
      <c r="D4069" s="133" t="str">
        <v>1937, 1938, 1939</v>
      </c>
      <c r="E4069" s="80">
        <v>36</v>
      </c>
      <c r="F4069" s="80" t="str">
        <v>PCS</v>
      </c>
      <c r="G4069" s="80" t="str">
        <v>OUTWARD</v>
      </c>
      <c r="H4069" s="96" t="str">
        <v>RAVI TRACTOR</v>
      </c>
    </row>
    <row r="4070" spans="1:8" x14ac:dyDescent="0.25">
      <c r="A4070" s="90">
        <v>45798</v>
      </c>
      <c r="B4070" s="91" t="str">
        <v>GK 032/UN 3720</v>
      </c>
      <c r="C4070" s="92" t="str">
        <v>OIL STEEL PLATE  SWARAJ 6.5"</v>
      </c>
      <c r="D4070" s="132" t="str">
        <v>1937, 1938, 1939</v>
      </c>
      <c r="E4070" s="92">
        <v>12</v>
      </c>
      <c r="F4070" s="92" t="str">
        <v>PCS</v>
      </c>
      <c r="G4070" s="92" t="str">
        <v>OUTWARD</v>
      </c>
      <c r="H4070" s="93" t="str">
        <v>RAVI TRACTOR</v>
      </c>
    </row>
    <row r="4071" spans="1:8" x14ac:dyDescent="0.25">
      <c r="A4071" s="94">
        <v>45798</v>
      </c>
      <c r="B4071" s="95" t="str">
        <v>UN 1388 D</v>
      </c>
      <c r="C4071" s="80" t="str">
        <v>FRONT AXLE SUPPORT MKM</v>
      </c>
      <c r="D4071" s="133" t="str">
        <v>1937, 1938, 1939</v>
      </c>
      <c r="E4071" s="80">
        <v>2</v>
      </c>
      <c r="F4071" s="80" t="str">
        <v>PCS</v>
      </c>
      <c r="G4071" s="80" t="str">
        <v>OUTWARD</v>
      </c>
      <c r="H4071" s="96" t="str">
        <v>RAVI TRACTOR</v>
      </c>
    </row>
    <row r="4072" spans="1:8" x14ac:dyDescent="0.25">
      <c r="A4072" s="90">
        <v>45798</v>
      </c>
      <c r="B4072" s="91" t="str">
        <v>DS 158</v>
      </c>
      <c r="C4072" s="92" t="str">
        <v xml:space="preserve"> REAR AXLE INTER DI SMALL PLATE 18 T. PLAIN</v>
      </c>
      <c r="D4072" s="132" t="str">
        <v>1937, 1938, 1939</v>
      </c>
      <c r="E4072" s="92">
        <v>1</v>
      </c>
      <c r="F4072" s="92" t="str">
        <v>PCS</v>
      </c>
      <c r="G4072" s="92" t="str">
        <v>OUTWARD</v>
      </c>
      <c r="H4072" s="93" t="str">
        <v>RAVI TRACTOR</v>
      </c>
    </row>
    <row r="4073" spans="1:8" x14ac:dyDescent="0.25">
      <c r="A4073" s="94">
        <v>45798</v>
      </c>
      <c r="B4073" s="95" t="str">
        <v>GK 1098</v>
      </c>
      <c r="C4073" s="80" t="str">
        <v xml:space="preserve">FRONT STUB AXLE SONALIKA WITH ARM (LH) REGULAR </v>
      </c>
      <c r="D4073" s="133" t="str">
        <v>1937, 1938, 1939</v>
      </c>
      <c r="E4073" s="80">
        <v>3</v>
      </c>
      <c r="F4073" s="80" t="str">
        <v>PCS</v>
      </c>
      <c r="G4073" s="80" t="str">
        <v>OUTWARD</v>
      </c>
      <c r="H4073" s="96" t="str">
        <v>RAVI TRACTOR</v>
      </c>
    </row>
    <row r="4074" spans="1:8" x14ac:dyDescent="0.25">
      <c r="A4074" s="90">
        <v>45798</v>
      </c>
      <c r="B4074" s="91" t="str">
        <v>UN 3591</v>
      </c>
      <c r="C4074" s="92" t="str">
        <v xml:space="preserve">8000667B12 PIPE FUEL TANK TO FEED PUMP (3 CYL.) NST  </v>
      </c>
      <c r="D4074" s="132" t="str">
        <v>1937, 1938, 1939</v>
      </c>
      <c r="E4074" s="92">
        <v>10</v>
      </c>
      <c r="F4074" s="92" t="str">
        <v>PCS</v>
      </c>
      <c r="G4074" s="92" t="str">
        <v>OUTWARD</v>
      </c>
      <c r="H4074" s="93" t="str">
        <v>RAVI TRACTOR</v>
      </c>
    </row>
    <row r="4075" spans="1:8" x14ac:dyDescent="0.25">
      <c r="A4075" s="94">
        <v>45798</v>
      </c>
      <c r="B4075" s="95" t="str">
        <v>UN 3590</v>
      </c>
      <c r="C4075" s="80" t="str">
        <v xml:space="preserve">8000666B12 PIPE FUEL TANK TO FEED PUMP (4 CYL.) NST  </v>
      </c>
      <c r="D4075" s="133" t="str">
        <v>1937, 1938, 1939</v>
      </c>
      <c r="E4075" s="80">
        <v>5</v>
      </c>
      <c r="F4075" s="80" t="str">
        <v>PCS</v>
      </c>
      <c r="G4075" s="80" t="str">
        <v>OUTWARD</v>
      </c>
      <c r="H4075" s="96" t="str">
        <v>RAVI TRACTOR</v>
      </c>
    </row>
    <row r="4076" spans="1:8" x14ac:dyDescent="0.25">
      <c r="A4076" s="90">
        <v>45798</v>
      </c>
      <c r="B4076" s="91" t="str">
        <v>UN 3585</v>
      </c>
      <c r="C4076" s="92" t="str">
        <v xml:space="preserve">6003188B92 PIPE FILTER TO FIP INTER DI  </v>
      </c>
      <c r="D4076" s="132" t="str">
        <v>1937, 1938, 1939</v>
      </c>
      <c r="E4076" s="92">
        <v>30</v>
      </c>
      <c r="F4076" s="92" t="str">
        <v>PCS</v>
      </c>
      <c r="G4076" s="92" t="str">
        <v>OUTWARD</v>
      </c>
      <c r="H4076" s="93" t="str">
        <v>RAVI TRACTOR</v>
      </c>
    </row>
    <row r="4077" spans="1:8" x14ac:dyDescent="0.25">
      <c r="A4077" s="94">
        <v>45798</v>
      </c>
      <c r="B4077" s="95" t="str">
        <v>UN 3586</v>
      </c>
      <c r="C4077" s="80" t="str">
        <v xml:space="preserve">5557072R92 PIPE OVER FLOW (WHITE) INTER DI  </v>
      </c>
      <c r="D4077" s="133" t="str">
        <v>1937, 1938, 1939</v>
      </c>
      <c r="E4077" s="80">
        <v>10</v>
      </c>
      <c r="F4077" s="80" t="str">
        <v>PCS</v>
      </c>
      <c r="G4077" s="80" t="str">
        <v>OUTWARD</v>
      </c>
      <c r="H4077" s="96" t="str">
        <v>RAVI TRACTOR</v>
      </c>
    </row>
    <row r="4078" spans="1:8" x14ac:dyDescent="0.25">
      <c r="A4078" s="90">
        <v>45798</v>
      </c>
      <c r="B4078" s="91" t="str">
        <v>UN 1160</v>
      </c>
      <c r="C4078" s="92" t="str">
        <v>AIR CLEANER MESH INTER DI</v>
      </c>
      <c r="D4078" s="132" t="str">
        <v>1937, 1938, 1939</v>
      </c>
      <c r="E4078" s="92">
        <v>10</v>
      </c>
      <c r="F4078" s="92" t="str">
        <v>PCS</v>
      </c>
      <c r="G4078" s="92" t="str">
        <v>OUTWARD</v>
      </c>
      <c r="H4078" s="93" t="str">
        <v>RAVI TRACTOR</v>
      </c>
    </row>
    <row r="4079" spans="1:8" x14ac:dyDescent="0.25">
      <c r="A4079" s="94">
        <v>45798</v>
      </c>
      <c r="B4079" s="95" t="str">
        <v>UN 1164</v>
      </c>
      <c r="C4079" s="80" t="str">
        <v>SECONDARY MESH INTER DI</v>
      </c>
      <c r="D4079" s="133" t="str">
        <v>1937, 1938, 1939</v>
      </c>
      <c r="E4079" s="80">
        <v>5</v>
      </c>
      <c r="F4079" s="80" t="str">
        <v>PCS</v>
      </c>
      <c r="G4079" s="80" t="str">
        <v>OUTWARD</v>
      </c>
      <c r="H4079" s="96" t="str">
        <v>RAVI TRACTOR</v>
      </c>
    </row>
    <row r="4080" spans="1:8" x14ac:dyDescent="0.25">
      <c r="A4080" s="90">
        <v>45798</v>
      </c>
      <c r="B4080" s="91" t="str">
        <v>GK 1181 / UN 1287</v>
      </c>
      <c r="C4080" s="92" t="str">
        <v>FLY WHEEL RING INTER DI 110 TEETH</v>
      </c>
      <c r="D4080" s="132" t="str">
        <v>1937, 1938, 1939</v>
      </c>
      <c r="E4080" s="92">
        <v>4</v>
      </c>
      <c r="F4080" s="92" t="str">
        <v>PCS</v>
      </c>
      <c r="G4080" s="92" t="str">
        <v>OUTWARD</v>
      </c>
      <c r="H4080" s="93" t="str">
        <v>RAVI TRACTOR</v>
      </c>
    </row>
    <row r="4081" spans="1:8" x14ac:dyDescent="0.25">
      <c r="A4081" s="94">
        <v>45798</v>
      </c>
      <c r="B4081" s="95" t="str">
        <v>UN 2982</v>
      </c>
      <c r="C4081" s="80" t="str">
        <v xml:space="preserve">KNOB FOR HYD LEVER SET (SCREW TYPE) INTER DI  </v>
      </c>
      <c r="D4081" s="133" t="str">
        <v>1937, 1938, 1939</v>
      </c>
      <c r="E4081" s="80">
        <v>30</v>
      </c>
      <c r="F4081" s="80" t="str">
        <v>SET</v>
      </c>
      <c r="G4081" s="80" t="str">
        <v>OUTWARD</v>
      </c>
      <c r="H4081" s="96" t="str">
        <v>RAVI TRACTOR</v>
      </c>
    </row>
    <row r="4082" spans="1:8" x14ac:dyDescent="0.25">
      <c r="A4082" s="90">
        <v>45798</v>
      </c>
      <c r="B4082" s="91" t="str">
        <v>UN 2446</v>
      </c>
      <c r="C4082" s="92" t="str">
        <v xml:space="preserve">HYDRAULIC LEVER STRAIGHT MKM  </v>
      </c>
      <c r="D4082" s="132" t="str">
        <v>1937, 1938, 1939</v>
      </c>
      <c r="E4082" s="92">
        <v>15</v>
      </c>
      <c r="F4082" s="92" t="str">
        <v>PCS</v>
      </c>
      <c r="G4082" s="92" t="str">
        <v>OUTWARD</v>
      </c>
      <c r="H4082" s="93" t="str">
        <v>RAVI TRACTOR</v>
      </c>
    </row>
    <row r="4083" spans="1:8" x14ac:dyDescent="0.25">
      <c r="A4083" s="94">
        <v>45798</v>
      </c>
      <c r="B4083" s="95" t="str">
        <v>GK 213</v>
      </c>
      <c r="C4083" s="80" t="str">
        <v>BRAKE DISC ACTUATING ASSY SWARAJ (OIB) 6.5"</v>
      </c>
      <c r="D4083" s="133" t="str">
        <v>1937, 1938, 1939</v>
      </c>
      <c r="E4083" s="80">
        <v>4</v>
      </c>
      <c r="F4083" s="80" t="str">
        <v>SET</v>
      </c>
      <c r="G4083" s="80" t="str">
        <v>OUTWARD</v>
      </c>
      <c r="H4083" s="96" t="str">
        <v>RAVI TRACTOR</v>
      </c>
    </row>
    <row r="4084" spans="1:8" x14ac:dyDescent="0.25">
      <c r="A4084" s="90">
        <v>45798</v>
      </c>
      <c r="B4084" s="91" t="str">
        <v>UN 617</v>
      </c>
      <c r="C4084" s="92" t="str">
        <v>LOWER LINK PIN WITH NUT J.D</v>
      </c>
      <c r="D4084" s="132" t="str">
        <v>1937, 1938, 1939</v>
      </c>
      <c r="E4084" s="92">
        <v>4</v>
      </c>
      <c r="F4084" s="92" t="str">
        <v>PCS</v>
      </c>
      <c r="G4084" s="92" t="str">
        <v>OUTWARD</v>
      </c>
      <c r="H4084" s="93" t="str">
        <v>RAVI TRACTOR</v>
      </c>
    </row>
    <row r="4085" spans="1:8" x14ac:dyDescent="0.25">
      <c r="A4085" s="94">
        <v>45798</v>
      </c>
      <c r="B4085" s="95" t="str">
        <v>UN 3418</v>
      </c>
      <c r="C4085" s="80" t="str">
        <v xml:space="preserve">CHOWK CABLE (L TYPE) INTER DI  </v>
      </c>
      <c r="D4085" s="133" t="str">
        <v>1937, 1938, 1939</v>
      </c>
      <c r="E4085" s="80">
        <v>30</v>
      </c>
      <c r="F4085" s="80" t="str">
        <v>PCS</v>
      </c>
      <c r="G4085" s="80" t="str">
        <v>OUTWARD</v>
      </c>
      <c r="H4085" s="96" t="str">
        <v>RAVI TRACTOR</v>
      </c>
    </row>
    <row r="4086" spans="1:8" x14ac:dyDescent="0.25">
      <c r="A4086" s="90">
        <v>45798</v>
      </c>
      <c r="B4086" s="91" t="str">
        <v>UN 1958</v>
      </c>
      <c r="C4086" s="92" t="str">
        <v>HAND BREAK CABLE W/KNOB YUVO</v>
      </c>
      <c r="D4086" s="132" t="str">
        <v>1937, 1938, 1939</v>
      </c>
      <c r="E4086" s="92">
        <v>3</v>
      </c>
      <c r="F4086" s="92" t="str">
        <v>PCS</v>
      </c>
      <c r="G4086" s="92" t="str">
        <v>OUTWARD</v>
      </c>
      <c r="H4086" s="93" t="str">
        <v>RAVI TRACTOR</v>
      </c>
    </row>
    <row r="4087" spans="1:8" x14ac:dyDescent="0.25">
      <c r="A4087" s="94">
        <v>45798</v>
      </c>
      <c r="B4087" s="95" t="str">
        <v>UN 1516</v>
      </c>
      <c r="C4087" s="80" t="str">
        <v>STARING WHEEL INTER DI</v>
      </c>
      <c r="D4087" s="133" t="str">
        <v>1937, 1938, 1939</v>
      </c>
      <c r="E4087" s="80">
        <v>2</v>
      </c>
      <c r="F4087" s="80" t="str">
        <v>PCS</v>
      </c>
      <c r="G4087" s="80" t="str">
        <v>OUTWARD</v>
      </c>
      <c r="H4087" s="96" t="str">
        <v>RAVI TRACTOR</v>
      </c>
    </row>
    <row r="4088" spans="1:8" x14ac:dyDescent="0.25">
      <c r="A4088" s="90">
        <v>45798</v>
      </c>
      <c r="B4088" s="91" t="str">
        <v>UN 1517</v>
      </c>
      <c r="C4088" s="92" t="str">
        <v>STARING WHEEL JHIDI TYPE SARPANCH</v>
      </c>
      <c r="D4088" s="132" t="str">
        <v>1937, 1938, 1939</v>
      </c>
      <c r="E4088" s="92">
        <v>2</v>
      </c>
      <c r="F4088" s="92" t="str">
        <v>PCS</v>
      </c>
      <c r="G4088" s="92" t="str">
        <v>OUTWARD</v>
      </c>
      <c r="H4088" s="93" t="str">
        <v>RAVI TRACTOR</v>
      </c>
    </row>
    <row r="4089" spans="1:8" x14ac:dyDescent="0.25">
      <c r="A4089" s="94">
        <v>45798</v>
      </c>
      <c r="B4089" s="95" t="str">
        <v>UN 2426</v>
      </c>
      <c r="C4089" s="80" t="str">
        <v xml:space="preserve">SUCTION STRAINER OIL BREAK ARJUN  </v>
      </c>
      <c r="D4089" s="133" t="str">
        <v>1937, 1938, 1939</v>
      </c>
      <c r="E4089" s="80">
        <v>6</v>
      </c>
      <c r="F4089" s="80" t="str">
        <v>PCS</v>
      </c>
      <c r="G4089" s="80" t="str">
        <v>OUTWARD</v>
      </c>
      <c r="H4089" s="96" t="str">
        <v>RAVI TRACTOR</v>
      </c>
    </row>
    <row r="4090" spans="1:8" x14ac:dyDescent="0.25">
      <c r="A4090" s="90">
        <v>45798</v>
      </c>
      <c r="B4090" s="91" t="str">
        <v>UN 2420 A</v>
      </c>
      <c r="C4090" s="92" t="str">
        <v xml:space="preserve">SUCTION FILTER (BEND) MKM  </v>
      </c>
      <c r="D4090" s="132" t="str">
        <v>1937, 1938, 1939</v>
      </c>
      <c r="E4090" s="92">
        <v>10</v>
      </c>
      <c r="F4090" s="92" t="str">
        <v>PCS</v>
      </c>
      <c r="G4090" s="92" t="str">
        <v>OUTWARD</v>
      </c>
      <c r="H4090" s="93" t="str">
        <v>RAVI TRACTOR</v>
      </c>
    </row>
    <row r="4091" spans="1:8" x14ac:dyDescent="0.25">
      <c r="A4091" s="94">
        <v>45798</v>
      </c>
      <c r="B4091" s="95" t="str">
        <v>UN 2658</v>
      </c>
      <c r="C4091" s="80" t="str">
        <v xml:space="preserve">LOWER LINK BRACKET LH YUVO  </v>
      </c>
      <c r="D4091" s="133" t="str">
        <v>1937, 1938, 1939</v>
      </c>
      <c r="E4091" s="80">
        <v>3</v>
      </c>
      <c r="F4091" s="80" t="str">
        <v>PCS</v>
      </c>
      <c r="G4091" s="80" t="str">
        <v>OUTWARD</v>
      </c>
      <c r="H4091" s="96" t="str">
        <v>RAVI TRACTOR</v>
      </c>
    </row>
    <row r="4092" spans="1:8" x14ac:dyDescent="0.25">
      <c r="A4092" s="90">
        <v>45798</v>
      </c>
      <c r="B4092" s="91" t="str">
        <v>UN 2658 A</v>
      </c>
      <c r="C4092" s="92" t="str">
        <v xml:space="preserve">LOWER LINK BRACKET RH YUVO  </v>
      </c>
      <c r="D4092" s="132" t="str">
        <v>1937, 1938, 1939</v>
      </c>
      <c r="E4092" s="92">
        <v>3</v>
      </c>
      <c r="F4092" s="92" t="str">
        <v>PCS</v>
      </c>
      <c r="G4092" s="92" t="str">
        <v>OUTWARD</v>
      </c>
      <c r="H4092" s="93" t="str">
        <v>RAVI TRACTOR</v>
      </c>
    </row>
    <row r="4093" spans="1:8" x14ac:dyDescent="0.25">
      <c r="A4093" s="94">
        <v>45798</v>
      </c>
      <c r="B4093" s="95" t="str">
        <v>GK 328</v>
      </c>
      <c r="C4093" s="80" t="str">
        <v>CLUTCH PLATE N/A SWARAJ 855 (RIGID &amp; CUSHION TYPE) 11" 8 TEETH</v>
      </c>
      <c r="D4093" s="133" t="str">
        <v>1937, 1938, 1939</v>
      </c>
      <c r="E4093" s="80">
        <v>6</v>
      </c>
      <c r="F4093" s="80" t="str">
        <v>PCS</v>
      </c>
      <c r="G4093" s="80" t="str">
        <v>OUTWARD</v>
      </c>
      <c r="H4093" s="96" t="str">
        <v>RAVI TRACTOR</v>
      </c>
    </row>
    <row r="4094" spans="1:8" x14ac:dyDescent="0.25">
      <c r="A4094" s="90">
        <v>45798</v>
      </c>
      <c r="B4094" s="91" t="str">
        <v>GK 393</v>
      </c>
      <c r="C4094" s="92" t="str">
        <v>CLUTCH PLATE N/A NEW HOLLAND 3230 SPRING TYPE 9.5'' 10 TEETH</v>
      </c>
      <c r="D4094" s="132" t="str">
        <v>1937, 1938, 1939</v>
      </c>
      <c r="E4094" s="92">
        <v>2</v>
      </c>
      <c r="F4094" s="92" t="str">
        <v>PCS</v>
      </c>
      <c r="G4094" s="92" t="str">
        <v>OUTWARD</v>
      </c>
      <c r="H4094" s="93" t="str">
        <v>RAVI TRACTOR</v>
      </c>
    </row>
    <row r="4095" spans="1:8" x14ac:dyDescent="0.25">
      <c r="A4095" s="94">
        <v>45798</v>
      </c>
      <c r="B4095" s="95" t="str">
        <v>GK 140/UN 1706</v>
      </c>
      <c r="C4095" s="80" t="str">
        <v>PRESSURE PLATE ASSY MAHINDRA DIAPHRAGM 11"</v>
      </c>
      <c r="D4095" s="133" t="str">
        <v>1937, 1938, 1939</v>
      </c>
      <c r="E4095" s="80">
        <v>2</v>
      </c>
      <c r="F4095" s="80" t="str">
        <v>SET</v>
      </c>
      <c r="G4095" s="80" t="str">
        <v>OUTWARD</v>
      </c>
      <c r="H4095" s="96" t="str">
        <v>RAVI TRACTOR</v>
      </c>
    </row>
    <row r="4096" spans="1:8" x14ac:dyDescent="0.25">
      <c r="A4096" s="90">
        <v>45798</v>
      </c>
      <c r="B4096" s="91" t="str">
        <v>UN 1466</v>
      </c>
      <c r="C4096" s="92" t="str">
        <v>TIE ROD TUBE MKM</v>
      </c>
      <c r="D4096" s="132" t="str">
        <v>1937, 1938, 1939</v>
      </c>
      <c r="E4096" s="92">
        <v>2</v>
      </c>
      <c r="F4096" s="92" t="str">
        <v>PCS</v>
      </c>
      <c r="G4096" s="92" t="str">
        <v>OUTWARD</v>
      </c>
      <c r="H4096" s="93" t="str">
        <v>RAVI TRACTOR</v>
      </c>
    </row>
    <row r="4097" spans="1:8" x14ac:dyDescent="0.25">
      <c r="A4097" s="94">
        <v>45798</v>
      </c>
      <c r="B4097" s="95" t="str">
        <v>GK 1291</v>
      </c>
      <c r="C4097" s="80" t="str">
        <v>OIL FILTER SONALIKA  N/M SPIN ON (FORD TYPE)</v>
      </c>
      <c r="D4097" s="133" t="str">
        <v>1954, 1955</v>
      </c>
      <c r="E4097" s="80">
        <v>20</v>
      </c>
      <c r="F4097" s="80" t="str">
        <v>PCS</v>
      </c>
      <c r="G4097" s="80" t="str">
        <v>OUTWARD</v>
      </c>
      <c r="H4097" s="96" t="str">
        <v>SRI RAMAANJANEYA</v>
      </c>
    </row>
    <row r="4098" spans="1:8" x14ac:dyDescent="0.25">
      <c r="A4098" s="90">
        <v>45798</v>
      </c>
      <c r="B4098" s="91" t="str">
        <v>GK 1362</v>
      </c>
      <c r="C4098" s="92" t="str">
        <v>OIL FILTER EICHER 485 NUT TYPE  SPIN ON</v>
      </c>
      <c r="D4098" s="132" t="str">
        <v>1954, 1955</v>
      </c>
      <c r="E4098" s="92">
        <v>20</v>
      </c>
      <c r="F4098" s="92" t="str">
        <v>PCS</v>
      </c>
      <c r="G4098" s="92" t="str">
        <v>OUTWARD</v>
      </c>
      <c r="H4098" s="93" t="str">
        <v>SRI RAMAANJANEYA</v>
      </c>
    </row>
    <row r="4099" spans="1:8" x14ac:dyDescent="0.25">
      <c r="A4099" s="94">
        <v>45798</v>
      </c>
      <c r="B4099" s="95" t="str">
        <v>GK 1234</v>
      </c>
      <c r="C4099" s="80" t="str">
        <v>HYD. FILTER INTER DI SPIN ON</v>
      </c>
      <c r="D4099" s="133" t="str">
        <v>1954, 1955</v>
      </c>
      <c r="E4099" s="80">
        <v>20</v>
      </c>
      <c r="F4099" s="80" t="str">
        <v>PCS</v>
      </c>
      <c r="G4099" s="80" t="str">
        <v>OUTWARD</v>
      </c>
      <c r="H4099" s="96" t="str">
        <v>SRI RAMAANJANEYA</v>
      </c>
    </row>
    <row r="4100" spans="1:8" x14ac:dyDescent="0.25">
      <c r="A4100" s="90">
        <v>45798</v>
      </c>
      <c r="B4100" s="91" t="str">
        <v>GK 1273</v>
      </c>
      <c r="C4100" s="92" t="str">
        <v>HYD. FILTER SWARAJ 855 TURBO (BIG)  SPIN ON</v>
      </c>
      <c r="D4100" s="132" t="str">
        <v>1954, 1955</v>
      </c>
      <c r="E4100" s="92">
        <v>30</v>
      </c>
      <c r="F4100" s="92" t="str">
        <v>PCS</v>
      </c>
      <c r="G4100" s="92" t="str">
        <v>OUTWARD</v>
      </c>
      <c r="H4100" s="93" t="str">
        <v>SRI RAMAANJANEYA</v>
      </c>
    </row>
    <row r="4101" spans="1:8" x14ac:dyDescent="0.25">
      <c r="A4101" s="94">
        <v>45798</v>
      </c>
      <c r="B4101" s="95" t="str">
        <v>GK 1238</v>
      </c>
      <c r="C4101" s="80" t="str">
        <v>HYD. FILTER ARJUN SPIN ON</v>
      </c>
      <c r="D4101" s="133" t="str">
        <v>1954, 1955</v>
      </c>
      <c r="E4101" s="80">
        <v>50</v>
      </c>
      <c r="F4101" s="80" t="str">
        <v>PCS</v>
      </c>
      <c r="G4101" s="80" t="str">
        <v>OUTWARD</v>
      </c>
      <c r="H4101" s="96" t="str">
        <v>SRI RAMAANJANEYA</v>
      </c>
    </row>
    <row r="4102" spans="1:8" x14ac:dyDescent="0.25">
      <c r="A4102" s="90">
        <v>45798</v>
      </c>
      <c r="B4102" s="91" t="str">
        <v>GK 1233</v>
      </c>
      <c r="C4102" s="92" t="str">
        <v>OIL FILTER INTER DI SPIN ON</v>
      </c>
      <c r="D4102" s="132" t="str">
        <v>1954, 1955</v>
      </c>
      <c r="E4102" s="92">
        <v>30</v>
      </c>
      <c r="F4102" s="92" t="str">
        <v>PCS</v>
      </c>
      <c r="G4102" s="92" t="str">
        <v>OUTWARD</v>
      </c>
      <c r="H4102" s="93" t="str">
        <v>SRI RAMAANJANEYA</v>
      </c>
    </row>
    <row r="4103" spans="1:8" x14ac:dyDescent="0.25">
      <c r="A4103" s="94">
        <v>45798</v>
      </c>
      <c r="B4103" s="95" t="str">
        <v>GK 1398</v>
      </c>
      <c r="C4103" s="80" t="str">
        <v>HYD. FILTER JOHN DEERE O/M SPIN ON</v>
      </c>
      <c r="D4103" s="133" t="str">
        <v>1954, 1955</v>
      </c>
      <c r="E4103" s="80">
        <v>24</v>
      </c>
      <c r="F4103" s="80" t="str">
        <v>PCS</v>
      </c>
      <c r="G4103" s="80" t="str">
        <v>OUTWARD</v>
      </c>
      <c r="H4103" s="96" t="str">
        <v>SRI RAMAANJANEYA</v>
      </c>
    </row>
    <row r="4104" spans="1:8" x14ac:dyDescent="0.25">
      <c r="A4104" s="90">
        <v>45798</v>
      </c>
      <c r="B4104" s="91" t="str">
        <v>GK 1244</v>
      </c>
      <c r="C4104" s="92" t="str">
        <v>HYD. FILTER  MAHINDRA TURBO SPIN ON</v>
      </c>
      <c r="D4104" s="132" t="str">
        <v>1954, 1955</v>
      </c>
      <c r="E4104" s="92">
        <v>24</v>
      </c>
      <c r="F4104" s="92" t="str">
        <v>PCS</v>
      </c>
      <c r="G4104" s="92" t="str">
        <v>OUTWARD</v>
      </c>
      <c r="H4104" s="93" t="str">
        <v>SRI RAMAANJANEYA</v>
      </c>
    </row>
    <row r="4105" spans="1:8" x14ac:dyDescent="0.25">
      <c r="A4105" s="94">
        <v>45798</v>
      </c>
      <c r="B4105" s="95" t="str">
        <v>GK 1269</v>
      </c>
      <c r="C4105" s="80" t="str">
        <v>OIL FILTER SWARAJ 735 FE / 855 STEEL JALI</v>
      </c>
      <c r="D4105" s="133" t="str">
        <v>1954, 1955</v>
      </c>
      <c r="E4105" s="80">
        <v>30</v>
      </c>
      <c r="F4105" s="80" t="str">
        <v>PCS</v>
      </c>
      <c r="G4105" s="80" t="str">
        <v>OUTWARD</v>
      </c>
      <c r="H4105" s="96" t="str">
        <v>SRI RAMAANJANEYA</v>
      </c>
    </row>
    <row r="4106" spans="1:8" x14ac:dyDescent="0.25">
      <c r="A4106" s="90">
        <v>45798</v>
      </c>
      <c r="B4106" s="91" t="str">
        <v>GK 1230</v>
      </c>
      <c r="C4106" s="92" t="str">
        <v>AIR FILTER INTER DI (PU)</v>
      </c>
      <c r="D4106" s="132" t="str">
        <v>1954, 1955</v>
      </c>
      <c r="E4106" s="92">
        <v>24</v>
      </c>
      <c r="F4106" s="92" t="str">
        <v>PCS</v>
      </c>
      <c r="G4106" s="92" t="str">
        <v>OUTWARD</v>
      </c>
      <c r="H4106" s="93" t="str">
        <v>SRI RAMAANJANEYA</v>
      </c>
    </row>
    <row r="4107" spans="1:8" x14ac:dyDescent="0.25">
      <c r="A4107" s="94">
        <v>45798</v>
      </c>
      <c r="B4107" s="95" t="str">
        <v>GK 1265</v>
      </c>
      <c r="C4107" s="80" t="str">
        <v>AIR FILTER SWARAJ 855 STEEL CAP STEEL JALI</v>
      </c>
      <c r="D4107" s="133" t="str">
        <v>1954, 1955</v>
      </c>
      <c r="E4107" s="80">
        <v>36</v>
      </c>
      <c r="F4107" s="80" t="str">
        <v>PCS</v>
      </c>
      <c r="G4107" s="80" t="str">
        <v>OUTWARD</v>
      </c>
      <c r="H4107" s="96" t="str">
        <v>SRI RAMAANJANEYA</v>
      </c>
    </row>
    <row r="4108" spans="1:8" x14ac:dyDescent="0.25">
      <c r="A4108" s="90">
        <v>45798</v>
      </c>
      <c r="B4108" s="91" t="str">
        <v>GK 564/UN 1460</v>
      </c>
      <c r="C4108" s="92" t="str">
        <v xml:space="preserve">TIE ROD ASSY MKM (80 MM) </v>
      </c>
      <c r="D4108" s="132" t="str">
        <v>1954, 1955</v>
      </c>
      <c r="E4108" s="92">
        <v>6</v>
      </c>
      <c r="F4108" s="92" t="str">
        <v>SET</v>
      </c>
      <c r="G4108" s="92" t="str">
        <v>OUTWARD</v>
      </c>
      <c r="H4108" s="93" t="str">
        <v>SRI RAMAANJANEYA</v>
      </c>
    </row>
    <row r="4109" spans="1:8" x14ac:dyDescent="0.25">
      <c r="A4109" s="94">
        <v>45798</v>
      </c>
      <c r="B4109" s="95" t="str">
        <v>UN 3629</v>
      </c>
      <c r="C4109" s="80" t="str">
        <v xml:space="preserve"> POWER STG. HOSE MKM  </v>
      </c>
      <c r="D4109" s="133" t="str">
        <v>1954, 1955</v>
      </c>
      <c r="E4109" s="80">
        <v>20</v>
      </c>
      <c r="F4109" s="80" t="str">
        <v>PCS</v>
      </c>
      <c r="G4109" s="80" t="str">
        <v>OUTWARD</v>
      </c>
      <c r="H4109" s="96" t="str">
        <v>SRI RAMAANJANEYA</v>
      </c>
    </row>
    <row r="4110" spans="1:8" x14ac:dyDescent="0.25">
      <c r="A4110" s="90">
        <v>45798</v>
      </c>
      <c r="B4110" s="91" t="str">
        <v>UN 617</v>
      </c>
      <c r="C4110" s="92" t="str">
        <v>LOWER LINK PIN WITH NUT J.D</v>
      </c>
      <c r="D4110" s="132" t="str">
        <v>1954, 1955</v>
      </c>
      <c r="E4110" s="92">
        <v>20</v>
      </c>
      <c r="F4110" s="92" t="str">
        <v>PCS</v>
      </c>
      <c r="G4110" s="92" t="str">
        <v>OUTWARD</v>
      </c>
      <c r="H4110" s="93" t="str">
        <v>SRI RAMAANJANEYA</v>
      </c>
    </row>
    <row r="4111" spans="1:8" x14ac:dyDescent="0.25">
      <c r="A4111" s="94">
        <v>45798</v>
      </c>
      <c r="B4111" s="95" t="str">
        <v>1P 4044 CTMMB</v>
      </c>
      <c r="C4111" s="80" t="str">
        <v>HYD PUMP MAHINDRA SINGLE</v>
      </c>
      <c r="D4111" s="133">
        <v>1965</v>
      </c>
      <c r="E4111" s="80">
        <v>72</v>
      </c>
      <c r="F4111" s="80" t="str">
        <v>PCS</v>
      </c>
      <c r="G4111" s="80" t="str">
        <v>OUTWARD</v>
      </c>
      <c r="H4111" s="96" t="str">
        <v>SRINIVASA AUTOMOBILES</v>
      </c>
    </row>
    <row r="4112" spans="1:8" x14ac:dyDescent="0.25">
      <c r="A4112" s="90">
        <v>45798</v>
      </c>
      <c r="B4112" s="91" t="str">
        <v>GK 001/UN 3694/GK 004</v>
      </c>
      <c r="C4112" s="92" t="str">
        <v>OIL BRAKE PLATE  SWARAJ 6.5" 14 TEETH</v>
      </c>
      <c r="D4112" s="132">
        <v>1966</v>
      </c>
      <c r="E4112" s="92">
        <v>20</v>
      </c>
      <c r="F4112" s="92" t="str">
        <v>PCS</v>
      </c>
      <c r="G4112" s="92" t="str">
        <v>OUTWARD</v>
      </c>
      <c r="H4112" s="93" t="str">
        <v>AMIT MOTOR</v>
      </c>
    </row>
    <row r="4113" spans="1:8" x14ac:dyDescent="0.25">
      <c r="A4113" s="94">
        <v>45798</v>
      </c>
      <c r="B4113" s="95" t="str">
        <v>GK 230</v>
      </c>
      <c r="C4113" s="80" t="str">
        <v xml:space="preserve">BRAKE DISC PLATE SONALIKA 20 HOLE </v>
      </c>
      <c r="D4113" s="133">
        <v>1966</v>
      </c>
      <c r="E4113" s="80">
        <v>30</v>
      </c>
      <c r="F4113" s="80" t="str">
        <v>PCS</v>
      </c>
      <c r="G4113" s="80" t="str">
        <v>OUTWARD</v>
      </c>
      <c r="H4113" s="96" t="str">
        <v>AMIT MOTOR</v>
      </c>
    </row>
    <row r="4114" spans="1:8" x14ac:dyDescent="0.25">
      <c r="A4114" s="90">
        <v>45798</v>
      </c>
      <c r="B4114" s="91" t="str">
        <v>GK 1269</v>
      </c>
      <c r="C4114" s="92" t="str">
        <v>OIL FILTER SWARAJ 735 FE / 855 STEEL JALI</v>
      </c>
      <c r="D4114" s="132">
        <v>1966</v>
      </c>
      <c r="E4114" s="92">
        <v>20</v>
      </c>
      <c r="F4114" s="92" t="str">
        <v>PCS</v>
      </c>
      <c r="G4114" s="92" t="str">
        <v>OUTWARD</v>
      </c>
      <c r="H4114" s="93" t="str">
        <v>AMIT MOTOR</v>
      </c>
    </row>
    <row r="4115" spans="1:8" x14ac:dyDescent="0.25">
      <c r="A4115" s="94">
        <v>45798</v>
      </c>
      <c r="B4115" s="95" t="str">
        <v>GK 1273</v>
      </c>
      <c r="C4115" s="80" t="str">
        <v>HYD. FILTER SWARAJ 855 TURBO (BIG)  SPIN ON</v>
      </c>
      <c r="D4115" s="133">
        <v>1966</v>
      </c>
      <c r="E4115" s="80">
        <v>20</v>
      </c>
      <c r="F4115" s="80" t="str">
        <v>PCS</v>
      </c>
      <c r="G4115" s="80" t="str">
        <v>OUTWARD</v>
      </c>
      <c r="H4115" s="96" t="str">
        <v>AMIT MOTOR</v>
      </c>
    </row>
    <row r="4116" spans="1:8" x14ac:dyDescent="0.25">
      <c r="A4116" s="90">
        <v>45798</v>
      </c>
      <c r="B4116" s="91" t="str">
        <v>GK 1397</v>
      </c>
      <c r="C4116" s="92" t="str">
        <v>OIL FILTER JOHN DEERE SPIN ON</v>
      </c>
      <c r="D4116" s="132">
        <v>1966</v>
      </c>
      <c r="E4116" s="92">
        <v>20</v>
      </c>
      <c r="F4116" s="92" t="str">
        <v>PCS</v>
      </c>
      <c r="G4116" s="92" t="str">
        <v>OUTWARD</v>
      </c>
      <c r="H4116" s="93" t="str">
        <v>AMIT MOTOR</v>
      </c>
    </row>
    <row r="4117" spans="1:8" x14ac:dyDescent="0.25">
      <c r="A4117" s="94">
        <v>45798</v>
      </c>
      <c r="B4117" s="95" t="str">
        <v>GK 1384/GK 1350</v>
      </c>
      <c r="C4117" s="80" t="str">
        <v>FUEL FILTER POWERTRAC N/M</v>
      </c>
      <c r="D4117" s="133">
        <v>1966</v>
      </c>
      <c r="E4117" s="80">
        <v>30</v>
      </c>
      <c r="F4117" s="80" t="str">
        <v>PCS</v>
      </c>
      <c r="G4117" s="80" t="str">
        <v>OUTWARD</v>
      </c>
      <c r="H4117" s="96" t="str">
        <v>AMIT MOTOR</v>
      </c>
    </row>
    <row r="4118" spans="1:8" x14ac:dyDescent="0.25">
      <c r="A4118" s="90">
        <v>45798</v>
      </c>
      <c r="B4118" s="91" t="str">
        <v>GK 1384/GK 1350</v>
      </c>
      <c r="C4118" s="92" t="str">
        <v>FUEL FILTER POWERTRAC N/M</v>
      </c>
      <c r="D4118" s="132">
        <v>1966</v>
      </c>
      <c r="E4118" s="92">
        <v>20</v>
      </c>
      <c r="F4118" s="92" t="str">
        <v>PCS</v>
      </c>
      <c r="G4118" s="92" t="str">
        <v>OUTWARD</v>
      </c>
      <c r="H4118" s="93" t="str">
        <v>AMIT MOTOR</v>
      </c>
    </row>
    <row r="4119" spans="1:8" x14ac:dyDescent="0.25">
      <c r="A4119" s="94">
        <v>45798</v>
      </c>
      <c r="B4119" s="95" t="str">
        <v>GK 1271</v>
      </c>
      <c r="C4119" s="80" t="str">
        <v>HYD. FILTER SWARAJ  SMALL SPIN ON</v>
      </c>
      <c r="D4119" s="133">
        <v>1966</v>
      </c>
      <c r="E4119" s="80">
        <v>20</v>
      </c>
      <c r="F4119" s="80" t="str">
        <v>PCS</v>
      </c>
      <c r="G4119" s="80" t="str">
        <v>OUTWARD</v>
      </c>
      <c r="H4119" s="96" t="str">
        <v>AMIT MOTOR</v>
      </c>
    </row>
    <row r="4120" spans="1:8" x14ac:dyDescent="0.25">
      <c r="A4120" s="90">
        <v>45798</v>
      </c>
      <c r="B4120" s="91" t="str">
        <v>GK 1330</v>
      </c>
      <c r="C4120" s="92" t="str">
        <v>HYD. FILTER FARMTRAC / POWERTRAC SPIN ON LONG</v>
      </c>
      <c r="D4120" s="132">
        <v>1966</v>
      </c>
      <c r="E4120" s="92">
        <v>20</v>
      </c>
      <c r="F4120" s="92" t="str">
        <v>PCS</v>
      </c>
      <c r="G4120" s="92" t="str">
        <v>OUTWARD</v>
      </c>
      <c r="H4120" s="93" t="str">
        <v>AMIT MOTOR</v>
      </c>
    </row>
    <row r="4121" spans="1:8" x14ac:dyDescent="0.25">
      <c r="A4121" s="94">
        <v>45798</v>
      </c>
      <c r="B4121" s="95" t="str">
        <v>GK 1326</v>
      </c>
      <c r="C4121" s="80" t="str">
        <v>OIL FILTER FORD / FARMTRAC SPIN ON</v>
      </c>
      <c r="D4121" s="133">
        <v>1966</v>
      </c>
      <c r="E4121" s="80">
        <v>20</v>
      </c>
      <c r="F4121" s="80" t="str">
        <v>PCS</v>
      </c>
      <c r="G4121" s="80" t="str">
        <v>OUTWARD</v>
      </c>
      <c r="H4121" s="96" t="str">
        <v>AMIT MOTOR</v>
      </c>
    </row>
    <row r="4122" spans="1:8" x14ac:dyDescent="0.25">
      <c r="A4122" s="90">
        <v>45798</v>
      </c>
      <c r="B4122" s="91" t="str">
        <v>GK 1268</v>
      </c>
      <c r="C4122" s="92" t="str">
        <v>OIL FILTER SWARAJ 735 (KIRLOSKAR PAPER)</v>
      </c>
      <c r="D4122" s="132">
        <v>1966</v>
      </c>
      <c r="E4122" s="92">
        <v>50</v>
      </c>
      <c r="F4122" s="92" t="str">
        <v>PCS</v>
      </c>
      <c r="G4122" s="92" t="str">
        <v>OUTWARD</v>
      </c>
      <c r="H4122" s="93" t="str">
        <v>AMIT MOTOR</v>
      </c>
    </row>
    <row r="4123" spans="1:8" x14ac:dyDescent="0.25">
      <c r="A4123" s="94">
        <v>45798</v>
      </c>
      <c r="B4123" s="95" t="str">
        <v>GK 225</v>
      </c>
      <c r="C4123" s="80" t="str">
        <v xml:space="preserve">BRAKE DISC PLATE MAHINDRA </v>
      </c>
      <c r="D4123" s="133">
        <v>1964</v>
      </c>
      <c r="E4123" s="80">
        <v>80</v>
      </c>
      <c r="F4123" s="80" t="str">
        <v>PCS</v>
      </c>
      <c r="G4123" s="80" t="str">
        <v>OUTWARD</v>
      </c>
      <c r="H4123" s="96" t="str">
        <v>PNT TRACTOR</v>
      </c>
    </row>
    <row r="4124" spans="1:8" x14ac:dyDescent="0.25">
      <c r="A4124" s="90">
        <v>45798</v>
      </c>
      <c r="B4124" s="91" t="str">
        <v>GK 003 A/UN 3695 A</v>
      </c>
      <c r="C4124" s="92" t="str">
        <v>OIL BRAKE PLATE  MKM N/M (THIN) 6.5" 18 TEETH</v>
      </c>
      <c r="D4124" s="132">
        <v>1964</v>
      </c>
      <c r="E4124" s="92">
        <v>20</v>
      </c>
      <c r="F4124" s="92" t="str">
        <v>PCS</v>
      </c>
      <c r="G4124" s="92" t="str">
        <v>OUTWARD</v>
      </c>
      <c r="H4124" s="93" t="str">
        <v>PNT TRACTOR</v>
      </c>
    </row>
    <row r="4125" spans="1:8" x14ac:dyDescent="0.25">
      <c r="A4125" s="94">
        <v>45797</v>
      </c>
      <c r="B4125" s="95" t="str">
        <v>UN 1275</v>
      </c>
      <c r="C4125" s="80" t="str">
        <v>CRANK PULLEY CAST IRON 3CYL INTER DI</v>
      </c>
      <c r="D4125" s="133" t="str">
        <v>1951, 1952</v>
      </c>
      <c r="E4125" s="80">
        <v>2</v>
      </c>
      <c r="F4125" s="80" t="str">
        <v>PCS</v>
      </c>
      <c r="G4125" s="80" t="str">
        <v>OUTWARD</v>
      </c>
      <c r="H4125" s="96" t="str">
        <v>SHOP</v>
      </c>
    </row>
    <row r="4126" spans="1:8" x14ac:dyDescent="0.25">
      <c r="A4126" s="90">
        <v>45797</v>
      </c>
      <c r="B4126" s="91" t="str">
        <v>UN 1384</v>
      </c>
      <c r="C4126" s="92" t="str">
        <v>SOCKET STAY ROD BALL INTER</v>
      </c>
      <c r="D4126" s="132" t="str">
        <v>1951, 1952</v>
      </c>
      <c r="E4126" s="92">
        <v>15</v>
      </c>
      <c r="F4126" s="92" t="str">
        <v>PCS</v>
      </c>
      <c r="G4126" s="92" t="str">
        <v>OUTWARD</v>
      </c>
      <c r="H4126" s="93" t="str">
        <v>SHOP</v>
      </c>
    </row>
    <row r="4127" spans="1:8" x14ac:dyDescent="0.25">
      <c r="A4127" s="94">
        <v>45797</v>
      </c>
      <c r="B4127" s="95" t="str">
        <v>UN 2650</v>
      </c>
      <c r="C4127" s="80" t="str">
        <v xml:space="preserve">LINCH PIN RING TYPE SMALL INTER DI  </v>
      </c>
      <c r="D4127" s="133" t="str">
        <v>1951, 1952</v>
      </c>
      <c r="E4127" s="80">
        <v>180</v>
      </c>
      <c r="F4127" s="80" t="str">
        <v>PCS</v>
      </c>
      <c r="G4127" s="80" t="str">
        <v>OUTWARD</v>
      </c>
      <c r="H4127" s="96" t="str">
        <v>SHOP</v>
      </c>
    </row>
    <row r="4128" spans="1:8" x14ac:dyDescent="0.25">
      <c r="A4128" s="90">
        <v>45797</v>
      </c>
      <c r="B4128" s="91" t="str">
        <v>UN 2651</v>
      </c>
      <c r="C4128" s="92" t="str">
        <v xml:space="preserve">LINCH PIN RING TYPE BIG INTER DI  </v>
      </c>
      <c r="D4128" s="132" t="str">
        <v>1951, 1952</v>
      </c>
      <c r="E4128" s="92">
        <v>120</v>
      </c>
      <c r="F4128" s="92" t="str">
        <v>PCS</v>
      </c>
      <c r="G4128" s="92" t="str">
        <v>OUTWARD</v>
      </c>
      <c r="H4128" s="93" t="str">
        <v>SHOP</v>
      </c>
    </row>
    <row r="4129" spans="1:8" x14ac:dyDescent="0.25">
      <c r="A4129" s="94">
        <v>45797</v>
      </c>
      <c r="B4129" s="95">
        <v>1280359100</v>
      </c>
      <c r="C4129" s="80" t="str">
        <v>P.P ASSY MAHINDRA D/F</v>
      </c>
      <c r="D4129" s="133" t="str">
        <v>1951, 1952</v>
      </c>
      <c r="E4129" s="80">
        <v>1</v>
      </c>
      <c r="F4129" s="80" t="str">
        <v>SET</v>
      </c>
      <c r="G4129" s="80" t="str">
        <v>OUTWARD</v>
      </c>
      <c r="H4129" s="96" t="str">
        <v>SHOP</v>
      </c>
    </row>
    <row r="4130" spans="1:8" x14ac:dyDescent="0.25">
      <c r="A4130" s="90">
        <v>45797</v>
      </c>
      <c r="B4130" s="91" t="str">
        <v>R1000122</v>
      </c>
      <c r="C4130" s="92" t="str">
        <v>P.P ASSY INTER 10"</v>
      </c>
      <c r="D4130" s="132" t="str">
        <v>1951, 1952</v>
      </c>
      <c r="E4130" s="92">
        <v>1</v>
      </c>
      <c r="F4130" s="92" t="str">
        <v>SET</v>
      </c>
      <c r="G4130" s="92" t="str">
        <v>OUTWARD</v>
      </c>
      <c r="H4130" s="93" t="str">
        <v>SHOP</v>
      </c>
    </row>
    <row r="4131" spans="1:8" x14ac:dyDescent="0.25">
      <c r="A4131" s="94">
        <v>45797</v>
      </c>
      <c r="B4131" s="95" t="str">
        <v>UN 3426 A</v>
      </c>
      <c r="C4131" s="80" t="str">
        <v xml:space="preserve">COOLANT BOTTLE THREAD TYPE TURBO  </v>
      </c>
      <c r="D4131" s="133" t="str">
        <v>1951, 1952</v>
      </c>
      <c r="E4131" s="80">
        <v>10</v>
      </c>
      <c r="F4131" s="80" t="str">
        <v>PCS</v>
      </c>
      <c r="G4131" s="80" t="str">
        <v>OUTWARD</v>
      </c>
      <c r="H4131" s="96" t="str">
        <v>SHOP</v>
      </c>
    </row>
    <row r="4132" spans="1:8" x14ac:dyDescent="0.25">
      <c r="A4132" s="90">
        <v>45797</v>
      </c>
      <c r="B4132" s="91" t="str">
        <v>UN 3425</v>
      </c>
      <c r="C4132" s="92" t="str">
        <v xml:space="preserve">COOLANT BOTTLE 475 DI  </v>
      </c>
      <c r="D4132" s="132" t="str">
        <v>1951, 1952</v>
      </c>
      <c r="E4132" s="92">
        <v>10</v>
      </c>
      <c r="F4132" s="92" t="str">
        <v>PCS</v>
      </c>
      <c r="G4132" s="92" t="str">
        <v>OUTWARD</v>
      </c>
      <c r="H4132" s="93" t="str">
        <v>SHOP</v>
      </c>
    </row>
    <row r="4133" spans="1:8" x14ac:dyDescent="0.25">
      <c r="A4133" s="94">
        <v>45797</v>
      </c>
      <c r="B4133" s="95" t="str">
        <v>UN 3427</v>
      </c>
      <c r="C4133" s="80" t="str">
        <v xml:space="preserve">COOLANT BOTTLE MKM  </v>
      </c>
      <c r="D4133" s="133" t="str">
        <v>1951, 1952</v>
      </c>
      <c r="E4133" s="80">
        <v>6</v>
      </c>
      <c r="F4133" s="80" t="str">
        <v>PCS</v>
      </c>
      <c r="G4133" s="80" t="str">
        <v>OUTWARD</v>
      </c>
      <c r="H4133" s="96" t="str">
        <v>SHOP</v>
      </c>
    </row>
    <row r="4134" spans="1:8" x14ac:dyDescent="0.25">
      <c r="A4134" s="90">
        <v>45797</v>
      </c>
      <c r="B4134" s="91" t="str">
        <v>GK 1240</v>
      </c>
      <c r="C4134" s="92" t="str">
        <v>HYD. FILTER ARJUN 8" LONG</v>
      </c>
      <c r="D4134" s="132" t="str">
        <v>1951, 1952</v>
      </c>
      <c r="E4134" s="92">
        <v>6</v>
      </c>
      <c r="F4134" s="92" t="str">
        <v>PCS</v>
      </c>
      <c r="G4134" s="92" t="str">
        <v>OUTWARD</v>
      </c>
      <c r="H4134" s="93" t="str">
        <v>SHOP</v>
      </c>
    </row>
    <row r="4135" spans="1:8" x14ac:dyDescent="0.25">
      <c r="A4135" s="94">
        <v>45797</v>
      </c>
      <c r="B4135" s="95" t="str">
        <v>R983067915</v>
      </c>
      <c r="C4135" s="80" t="str">
        <v>HYD. PUMP SONALIKA RX 16CC</v>
      </c>
      <c r="D4135" s="133" t="str">
        <v>1951, 1952</v>
      </c>
      <c r="E4135" s="80">
        <v>8</v>
      </c>
      <c r="F4135" s="80" t="str">
        <v>PCS</v>
      </c>
      <c r="G4135" s="80" t="str">
        <v>OUTWARD</v>
      </c>
      <c r="H4135" s="96" t="str">
        <v>SHOP</v>
      </c>
    </row>
    <row r="4136" spans="1:8" x14ac:dyDescent="0.25">
      <c r="A4136" s="90">
        <v>45797</v>
      </c>
      <c r="B4136" s="91" t="str">
        <v>UN 2228</v>
      </c>
      <c r="C4136" s="92" t="str">
        <v>BULL PINION SHAFT (LH) SMALL 24/15/12 TEETH YUVRAJ</v>
      </c>
      <c r="D4136" s="132" t="str">
        <v>1951, 1952</v>
      </c>
      <c r="E4136" s="92">
        <v>2</v>
      </c>
      <c r="F4136" s="92" t="str">
        <v>PCS</v>
      </c>
      <c r="G4136" s="92" t="str">
        <v>OUTWARD</v>
      </c>
      <c r="H4136" s="93" t="str">
        <v>SHOP</v>
      </c>
    </row>
    <row r="4137" spans="1:8" x14ac:dyDescent="0.25">
      <c r="A4137" s="94">
        <v>45797</v>
      </c>
      <c r="B4137" s="95" t="str">
        <v>UN 2228 A</v>
      </c>
      <c r="C4137" s="80" t="str">
        <v>BULL PINION SHAFT (RH) BIG 24/15/12 TEETH YUVRAJ</v>
      </c>
      <c r="D4137" s="133" t="str">
        <v>1951, 1952</v>
      </c>
      <c r="E4137" s="80">
        <v>2</v>
      </c>
      <c r="F4137" s="80" t="str">
        <v>PCS</v>
      </c>
      <c r="G4137" s="80" t="str">
        <v>OUTWARD</v>
      </c>
      <c r="H4137" s="96" t="str">
        <v>SHOP</v>
      </c>
    </row>
    <row r="4138" spans="1:8" x14ac:dyDescent="0.25">
      <c r="A4138" s="90">
        <v>45797</v>
      </c>
      <c r="B4138" s="91">
        <v>1280819100</v>
      </c>
      <c r="C4138" s="92" t="str">
        <v>P.P ASSY ACE CRANE D/F</v>
      </c>
      <c r="D4138" s="132" t="str">
        <v>1951, 1952</v>
      </c>
      <c r="E4138" s="92">
        <v>1</v>
      </c>
      <c r="F4138" s="92" t="str">
        <v>SET</v>
      </c>
      <c r="G4138" s="92" t="str">
        <v>OUTWARD</v>
      </c>
      <c r="H4138" s="93" t="str">
        <v>SHOP</v>
      </c>
    </row>
    <row r="4139" spans="1:8" x14ac:dyDescent="0.25">
      <c r="A4139" s="94">
        <v>45797</v>
      </c>
      <c r="B4139" s="95">
        <v>3280820100</v>
      </c>
      <c r="C4139" s="80" t="str">
        <v>CLUTCH PLATE SK / SW 4 FAN (CUT PAD)</v>
      </c>
      <c r="D4139" s="133" t="str">
        <v>1951, 1952</v>
      </c>
      <c r="E4139" s="80">
        <v>2</v>
      </c>
      <c r="F4139" s="80" t="str">
        <v>PCS</v>
      </c>
      <c r="G4139" s="80" t="str">
        <v>OUTWARD</v>
      </c>
      <c r="H4139" s="96" t="str">
        <v>SHOP</v>
      </c>
    </row>
    <row r="4140" spans="1:8" x14ac:dyDescent="0.25">
      <c r="A4140" s="90">
        <v>45797</v>
      </c>
      <c r="B4140" s="91" t="str">
        <v>UN 2856</v>
      </c>
      <c r="C4140" s="92" t="str">
        <v xml:space="preserve">BREAK PADEL SPRING INTER  </v>
      </c>
      <c r="D4140" s="132" t="str">
        <v>1951, 1952</v>
      </c>
      <c r="E4140" s="92">
        <v>60</v>
      </c>
      <c r="F4140" s="92" t="str">
        <v>PCS</v>
      </c>
      <c r="G4140" s="92" t="str">
        <v>OUTWARD</v>
      </c>
      <c r="H4140" s="93" t="str">
        <v>SHOP</v>
      </c>
    </row>
    <row r="4141" spans="1:8" x14ac:dyDescent="0.25">
      <c r="A4141" s="94">
        <v>45797</v>
      </c>
      <c r="B4141" s="95" t="str">
        <v>UN 1323</v>
      </c>
      <c r="C4141" s="80" t="str">
        <v>WATER BODY CHUKNUT INTER DI</v>
      </c>
      <c r="D4141" s="133" t="str">
        <v>1951, 1952</v>
      </c>
      <c r="E4141" s="80">
        <v>10</v>
      </c>
      <c r="F4141" s="80" t="str">
        <v>PCS</v>
      </c>
      <c r="G4141" s="80" t="str">
        <v>OUTWARD</v>
      </c>
      <c r="H4141" s="96" t="str">
        <v>SHOP</v>
      </c>
    </row>
    <row r="4142" spans="1:8" x14ac:dyDescent="0.25">
      <c r="A4142" s="90">
        <v>45797</v>
      </c>
      <c r="B4142" s="91" t="str">
        <v>UN 1131</v>
      </c>
      <c r="C4142" s="92" t="str">
        <v>SILENCER ELBOW (O.E) INTER DI</v>
      </c>
      <c r="D4142" s="132" t="str">
        <v>1951, 1952</v>
      </c>
      <c r="E4142" s="92">
        <v>19</v>
      </c>
      <c r="F4142" s="92" t="str">
        <v>PCS</v>
      </c>
      <c r="G4142" s="92" t="str">
        <v>OUTWARD</v>
      </c>
      <c r="H4142" s="93" t="str">
        <v>SHOP</v>
      </c>
    </row>
    <row r="4143" spans="1:8" x14ac:dyDescent="0.25">
      <c r="A4143" s="94">
        <v>45797</v>
      </c>
      <c r="B4143" s="95" t="str">
        <v>UN 1318</v>
      </c>
      <c r="C4143" s="80" t="str">
        <v>RADIATOR FAN (BLACK) MKM</v>
      </c>
      <c r="D4143" s="133" t="str">
        <v>1951, 1952</v>
      </c>
      <c r="E4143" s="80">
        <v>2</v>
      </c>
      <c r="F4143" s="80" t="str">
        <v>PCS</v>
      </c>
      <c r="G4143" s="80" t="str">
        <v>OUTWARD</v>
      </c>
      <c r="H4143" s="96" t="str">
        <v>SHOP</v>
      </c>
    </row>
    <row r="4144" spans="1:8" x14ac:dyDescent="0.25">
      <c r="A4144" s="90">
        <v>45797</v>
      </c>
      <c r="B4144" s="91" t="str">
        <v>UN 1316</v>
      </c>
      <c r="C4144" s="92" t="str">
        <v>RADIATOR FAN 7 WINGS NST</v>
      </c>
      <c r="D4144" s="132" t="str">
        <v>1951, 1952</v>
      </c>
      <c r="E4144" s="92">
        <v>2</v>
      </c>
      <c r="F4144" s="92" t="str">
        <v>PCS</v>
      </c>
      <c r="G4144" s="92" t="str">
        <v>OUTWARD</v>
      </c>
      <c r="H4144" s="93" t="str">
        <v>SHOP</v>
      </c>
    </row>
    <row r="4145" spans="1:8" x14ac:dyDescent="0.25">
      <c r="A4145" s="94">
        <v>45797</v>
      </c>
      <c r="B4145" s="95" t="str">
        <v>WC ASSEMBLY HMT 3511 RH</v>
      </c>
      <c r="C4145" s="80" t="str">
        <v>WC ASSEMBLY HMT 3511 RH</v>
      </c>
      <c r="D4145" s="133" t="str">
        <v>1951, 1952</v>
      </c>
      <c r="E4145" s="80">
        <v>15</v>
      </c>
      <c r="F4145" s="80" t="str">
        <v>SET</v>
      </c>
      <c r="G4145" s="80" t="str">
        <v>OUTWARD</v>
      </c>
      <c r="H4145" s="96" t="str">
        <v>SHOP</v>
      </c>
    </row>
    <row r="4146" spans="1:8" x14ac:dyDescent="0.25">
      <c r="A4146" s="90">
        <v>45797</v>
      </c>
      <c r="B4146" s="91" t="str">
        <v>WC ASSEMBLY HMT 3511 LH</v>
      </c>
      <c r="C4146" s="92" t="str">
        <v>WC ASSEMBLY HMT 3511 LH</v>
      </c>
      <c r="D4146" s="132" t="str">
        <v>1951, 1952</v>
      </c>
      <c r="E4146" s="92">
        <v>15</v>
      </c>
      <c r="F4146" s="92" t="str">
        <v>SET</v>
      </c>
      <c r="G4146" s="92" t="str">
        <v>OUTWARD</v>
      </c>
      <c r="H4146" s="93" t="str">
        <v>SHOP</v>
      </c>
    </row>
    <row r="4147" spans="1:8" x14ac:dyDescent="0.25">
      <c r="A4147" s="94">
        <v>45797</v>
      </c>
      <c r="B4147" s="95" t="str">
        <v>DS 269</v>
      </c>
      <c r="C4147" s="80" t="str">
        <v xml:space="preserve"> REAR AXLE SWARAJ L/M 22 TEETH BIG PLATE (SMALL SIZE 9.5")</v>
      </c>
      <c r="D4147" s="133" t="str">
        <v>1951, 1952</v>
      </c>
      <c r="E4147" s="80">
        <v>1</v>
      </c>
      <c r="F4147" s="80" t="str">
        <v>PCS</v>
      </c>
      <c r="G4147" s="80" t="str">
        <v>OUTWARD</v>
      </c>
      <c r="H4147" s="96" t="str">
        <v>SHOP</v>
      </c>
    </row>
    <row r="4148" spans="1:8" x14ac:dyDescent="0.25">
      <c r="A4148" s="90">
        <v>45797</v>
      </c>
      <c r="B4148" s="91" t="str">
        <v>R1200156</v>
      </c>
      <c r="C4148" s="92" t="str">
        <v>P.P ASSY SWARAJ/SK 12" LEVER TYPE</v>
      </c>
      <c r="D4148" s="132" t="str">
        <v>1951, 1952</v>
      </c>
      <c r="E4148" s="92">
        <v>1</v>
      </c>
      <c r="F4148" s="92" t="str">
        <v>PCS</v>
      </c>
      <c r="G4148" s="92" t="str">
        <v>OUTWARD</v>
      </c>
      <c r="H4148" s="93" t="str">
        <v>SHOP</v>
      </c>
    </row>
    <row r="4149" spans="1:8" x14ac:dyDescent="0.25">
      <c r="A4149" s="94">
        <v>45797</v>
      </c>
      <c r="B4149" s="95">
        <v>11333424</v>
      </c>
      <c r="C4149" s="80" t="str">
        <v>STG CONTROL UNIT ARJUN (NEW) (VSP 80)</v>
      </c>
      <c r="D4149" s="133" t="str">
        <v>1951, 1952</v>
      </c>
      <c r="E4149" s="80">
        <v>3</v>
      </c>
      <c r="F4149" s="80" t="str">
        <v>PCS</v>
      </c>
      <c r="G4149" s="80" t="str">
        <v>OUTWARD</v>
      </c>
      <c r="H4149" s="96" t="str">
        <v>SHOP</v>
      </c>
    </row>
    <row r="4150" spans="1:8" x14ac:dyDescent="0.25">
      <c r="A4150" s="90">
        <v>45797</v>
      </c>
      <c r="B4150" s="91" t="str">
        <v>R983067914</v>
      </c>
      <c r="C4150" s="92" t="str">
        <v>HYD PUMP FARMTRAC 16.5 CC</v>
      </c>
      <c r="D4150" s="132" t="str">
        <v>1951, 1952</v>
      </c>
      <c r="E4150" s="92">
        <v>8</v>
      </c>
      <c r="F4150" s="92" t="str">
        <v>PCS</v>
      </c>
      <c r="G4150" s="92" t="str">
        <v>OUTWARD</v>
      </c>
      <c r="H4150" s="93" t="str">
        <v>SHOP</v>
      </c>
    </row>
    <row r="4151" spans="1:8" x14ac:dyDescent="0.25">
      <c r="A4151" s="94">
        <v>45797</v>
      </c>
      <c r="B4151" s="95">
        <v>4340460100</v>
      </c>
      <c r="C4151" s="80" t="str">
        <v>P.P TAWA ARJUN MAIN D/CLUTCH</v>
      </c>
      <c r="D4151" s="133" t="str">
        <v>1951, 1952</v>
      </c>
      <c r="E4151" s="80">
        <v>4</v>
      </c>
      <c r="F4151" s="80" t="str">
        <v>PCS</v>
      </c>
      <c r="G4151" s="80" t="str">
        <v>OUTWARD</v>
      </c>
      <c r="H4151" s="96" t="str">
        <v>SHOP</v>
      </c>
    </row>
    <row r="4152" spans="1:8" x14ac:dyDescent="0.25">
      <c r="A4152" s="90">
        <v>45797</v>
      </c>
      <c r="B4152" s="91" t="str">
        <v>UN 2228</v>
      </c>
      <c r="C4152" s="92" t="str">
        <v>BULL PINION SHAFT (LH) SMALL 24/15/12 TEETH YUVRAJ</v>
      </c>
      <c r="D4152" s="132">
        <v>1950</v>
      </c>
      <c r="E4152" s="92">
        <v>5</v>
      </c>
      <c r="F4152" s="92" t="str">
        <v>PCS</v>
      </c>
      <c r="G4152" s="92" t="str">
        <v>OUTWARD</v>
      </c>
      <c r="H4152" s="93" t="str">
        <v>AFIYA</v>
      </c>
    </row>
    <row r="4153" spans="1:8" x14ac:dyDescent="0.25">
      <c r="A4153" s="94">
        <v>45797</v>
      </c>
      <c r="B4153" s="95" t="str">
        <v>UN 2228 A</v>
      </c>
      <c r="C4153" s="80" t="str">
        <v>BULL PINION SHAFT (RH) BIG 24/15/12 TEETH YUVRAJ</v>
      </c>
      <c r="D4153" s="133">
        <v>1950</v>
      </c>
      <c r="E4153" s="80">
        <v>5</v>
      </c>
      <c r="F4153" s="80" t="str">
        <v>PCS</v>
      </c>
      <c r="G4153" s="80" t="str">
        <v>OUTWARD</v>
      </c>
      <c r="H4153" s="96" t="str">
        <v>AFIYA</v>
      </c>
    </row>
    <row r="4154" spans="1:8" x14ac:dyDescent="0.25">
      <c r="A4154" s="90">
        <v>45797</v>
      </c>
      <c r="B4154" s="91" t="str">
        <v>UN 2077</v>
      </c>
      <c r="C4154" s="92" t="str">
        <v>CROWN &amp; PINION SET (BEND) 9/43 TEETH YUVRAJ</v>
      </c>
      <c r="D4154" s="132">
        <v>1950</v>
      </c>
      <c r="E4154" s="92">
        <v>2</v>
      </c>
      <c r="F4154" s="92" t="str">
        <v>SET</v>
      </c>
      <c r="G4154" s="92" t="str">
        <v>OUTWARD</v>
      </c>
      <c r="H4154" s="93" t="str">
        <v>AFIYA</v>
      </c>
    </row>
    <row r="4155" spans="1:8" x14ac:dyDescent="0.25">
      <c r="A4155" s="94">
        <v>45797</v>
      </c>
      <c r="B4155" s="95" t="str">
        <v>GK 2412</v>
      </c>
      <c r="C4155" s="80" t="str">
        <v>TROLLEY PIPE 40''   EPDM (MALE + FEMALE)</v>
      </c>
      <c r="D4155" s="133">
        <v>1950</v>
      </c>
      <c r="E4155" s="80">
        <v>20</v>
      </c>
      <c r="F4155" s="80" t="str">
        <v>PCS</v>
      </c>
      <c r="G4155" s="80" t="str">
        <v>OUTWARD</v>
      </c>
      <c r="H4155" s="96" t="str">
        <v>AFIYA</v>
      </c>
    </row>
    <row r="4156" spans="1:8" x14ac:dyDescent="0.25">
      <c r="A4156" s="90">
        <v>45797</v>
      </c>
      <c r="B4156" s="91" t="str">
        <v>GK 1186</v>
      </c>
      <c r="C4156" s="92" t="str">
        <v>FLY WHEEL RING ESCORTS 335 126 TEETH</v>
      </c>
      <c r="D4156" s="132">
        <v>1950</v>
      </c>
      <c r="E4156" s="92">
        <v>1</v>
      </c>
      <c r="F4156" s="92" t="str">
        <v>PCS</v>
      </c>
      <c r="G4156" s="92" t="str">
        <v>OUTWARD</v>
      </c>
      <c r="H4156" s="93" t="str">
        <v>AFIYA</v>
      </c>
    </row>
    <row r="4157" spans="1:8" x14ac:dyDescent="0.25">
      <c r="A4157" s="94">
        <v>45797</v>
      </c>
      <c r="B4157" s="95" t="str">
        <v>GK 1184</v>
      </c>
      <c r="C4157" s="80" t="str">
        <v>FLY WHEEL RING SONALIKA /HMT THICK 120 TEETH</v>
      </c>
      <c r="D4157" s="133">
        <v>1950</v>
      </c>
      <c r="E4157" s="80">
        <v>2</v>
      </c>
      <c r="F4157" s="80" t="str">
        <v>PCS</v>
      </c>
      <c r="G4157" s="80" t="str">
        <v>OUTWARD</v>
      </c>
      <c r="H4157" s="96" t="str">
        <v>AFIYA</v>
      </c>
    </row>
    <row r="4158" spans="1:8" x14ac:dyDescent="0.25">
      <c r="A4158" s="90">
        <v>45797</v>
      </c>
      <c r="B4158" s="91" t="str">
        <v>601AD00009C</v>
      </c>
      <c r="C4158" s="92" t="str">
        <v>HYD PUMP ARJUN DOUBLE (F ELBOW) (18CC + 8CC)</v>
      </c>
      <c r="D4158" s="132">
        <v>1950</v>
      </c>
      <c r="E4158" s="92">
        <v>1</v>
      </c>
      <c r="F4158" s="92" t="str">
        <v>PCS</v>
      </c>
      <c r="G4158" s="92" t="str">
        <v>OUTWARD</v>
      </c>
      <c r="H4158" s="93" t="str">
        <v>AFIYA</v>
      </c>
    </row>
    <row r="4159" spans="1:8" x14ac:dyDescent="0.25">
      <c r="A4159" s="94">
        <v>45797</v>
      </c>
      <c r="B4159" s="95" t="str">
        <v>GK 1623/UN 2825</v>
      </c>
      <c r="C4159" s="80" t="str">
        <v>AXLE BOLT R/T 8" BLACK</v>
      </c>
      <c r="D4159" s="133">
        <v>1950</v>
      </c>
      <c r="E4159" s="80">
        <v>12</v>
      </c>
      <c r="F4159" s="80" t="str">
        <v>PCS</v>
      </c>
      <c r="G4159" s="80" t="str">
        <v>OUTWARD</v>
      </c>
      <c r="H4159" s="96" t="str">
        <v>AFIYA</v>
      </c>
    </row>
    <row r="4160" spans="1:8" x14ac:dyDescent="0.25">
      <c r="A4160" s="90">
        <v>45797</v>
      </c>
      <c r="B4160" s="91" t="str">
        <v>UN 1502</v>
      </c>
      <c r="C4160" s="92" t="str">
        <v>ACCILATOR END ARJUN</v>
      </c>
      <c r="D4160" s="132">
        <v>1950</v>
      </c>
      <c r="E4160" s="92">
        <v>12</v>
      </c>
      <c r="F4160" s="92" t="str">
        <v>PCS</v>
      </c>
      <c r="G4160" s="92" t="str">
        <v>OUTWARD</v>
      </c>
      <c r="H4160" s="93" t="str">
        <v>AFIYA</v>
      </c>
    </row>
    <row r="4161" spans="1:8" x14ac:dyDescent="0.25">
      <c r="A4161" s="94">
        <v>45797</v>
      </c>
      <c r="B4161" s="95" t="str">
        <v>UN 1781</v>
      </c>
      <c r="C4161" s="80" t="str">
        <v>GEAR LEVER INTER DI</v>
      </c>
      <c r="D4161" s="133">
        <v>1950</v>
      </c>
      <c r="E4161" s="80">
        <v>4</v>
      </c>
      <c r="F4161" s="80" t="str">
        <v>PCS</v>
      </c>
      <c r="G4161" s="80" t="str">
        <v>OUTWARD</v>
      </c>
      <c r="H4161" s="96" t="str">
        <v>AFIYA</v>
      </c>
    </row>
    <row r="4162" spans="1:8" x14ac:dyDescent="0.25">
      <c r="A4162" s="90">
        <v>45797</v>
      </c>
      <c r="B4162" s="91" t="str">
        <v>UN 1799</v>
      </c>
      <c r="C4162" s="92" t="str">
        <v>GEAR PATTI SET OF 3 INTER</v>
      </c>
      <c r="D4162" s="132">
        <v>1950</v>
      </c>
      <c r="E4162" s="92">
        <v>16</v>
      </c>
      <c r="F4162" s="92" t="str">
        <v>SET</v>
      </c>
      <c r="G4162" s="92" t="str">
        <v>OUTWARD</v>
      </c>
      <c r="H4162" s="93" t="str">
        <v>AFIYA</v>
      </c>
    </row>
    <row r="4163" spans="1:8" x14ac:dyDescent="0.25">
      <c r="A4163" s="94">
        <v>45797</v>
      </c>
      <c r="B4163" s="95" t="str">
        <v>UN 1789</v>
      </c>
      <c r="C4163" s="80" t="str">
        <v>GEAR LEVER MKM</v>
      </c>
      <c r="D4163" s="133">
        <v>1950</v>
      </c>
      <c r="E4163" s="80">
        <v>2</v>
      </c>
      <c r="F4163" s="80" t="str">
        <v>PCS</v>
      </c>
      <c r="G4163" s="80" t="str">
        <v>OUTWARD</v>
      </c>
      <c r="H4163" s="96" t="str">
        <v>AFIYA</v>
      </c>
    </row>
    <row r="4164" spans="1:8" x14ac:dyDescent="0.25">
      <c r="A4164" s="90">
        <v>45797</v>
      </c>
      <c r="B4164" s="91" t="str">
        <v>UN 1160</v>
      </c>
      <c r="C4164" s="92" t="str">
        <v>AIR CLEANER MESH INTER DI</v>
      </c>
      <c r="D4164" s="132">
        <v>1950</v>
      </c>
      <c r="E4164" s="92">
        <v>4</v>
      </c>
      <c r="F4164" s="92" t="str">
        <v>PCS</v>
      </c>
      <c r="G4164" s="92" t="str">
        <v>OUTWARD</v>
      </c>
      <c r="H4164" s="93" t="str">
        <v>AFIYA</v>
      </c>
    </row>
    <row r="4165" spans="1:8" x14ac:dyDescent="0.25">
      <c r="A4165" s="94">
        <v>45797</v>
      </c>
      <c r="B4165" s="95" t="str">
        <v>UN 1164</v>
      </c>
      <c r="C4165" s="80" t="str">
        <v>SECONDARY MESH INTER DI</v>
      </c>
      <c r="D4165" s="133">
        <v>1950</v>
      </c>
      <c r="E4165" s="80">
        <v>2</v>
      </c>
      <c r="F4165" s="80" t="str">
        <v>PCS</v>
      </c>
      <c r="G4165" s="80" t="str">
        <v>OUTWARD</v>
      </c>
      <c r="H4165" s="96" t="str">
        <v>AFIYA</v>
      </c>
    </row>
    <row r="4166" spans="1:8" x14ac:dyDescent="0.25">
      <c r="A4166" s="90">
        <v>45796</v>
      </c>
      <c r="B4166" s="91">
        <v>3280820100</v>
      </c>
      <c r="C4166" s="92" t="str">
        <v>CLUTCH PLATE SK / SW 4 FAN (CUT PAD)</v>
      </c>
      <c r="D4166" s="132">
        <v>3057</v>
      </c>
      <c r="E4166" s="92">
        <v>20</v>
      </c>
      <c r="F4166" s="92" t="str">
        <v>PCS</v>
      </c>
      <c r="G4166" s="92" t="str">
        <v>INWARD</v>
      </c>
      <c r="H4166" s="93">
        <v>0</v>
      </c>
    </row>
    <row r="4167" spans="1:8" x14ac:dyDescent="0.25">
      <c r="A4167" s="94">
        <v>45796</v>
      </c>
      <c r="B4167" s="95">
        <v>1280359100</v>
      </c>
      <c r="C4167" s="80" t="str">
        <v>P.P ASSY MAHINDRA D/F</v>
      </c>
      <c r="D4167" s="133">
        <v>3058</v>
      </c>
      <c r="E4167" s="80">
        <v>4</v>
      </c>
      <c r="F4167" s="80" t="str">
        <v>PCS</v>
      </c>
      <c r="G4167" s="80" t="str">
        <v>INWARD</v>
      </c>
      <c r="H4167" s="96">
        <v>0</v>
      </c>
    </row>
    <row r="4168" spans="1:8" x14ac:dyDescent="0.25">
      <c r="A4168" s="90">
        <v>45798</v>
      </c>
      <c r="B4168" s="91" t="str">
        <v>UN 2982</v>
      </c>
      <c r="C4168" s="92" t="str">
        <v xml:space="preserve">KNOB FOR HYD LEVER SET (SCREW TYPE) INTER DI  </v>
      </c>
      <c r="D4168" s="132">
        <v>3059</v>
      </c>
      <c r="E4168" s="92">
        <v>20</v>
      </c>
      <c r="F4168" s="92" t="str">
        <v>SET</v>
      </c>
      <c r="G4168" s="92" t="str">
        <v>INWARD</v>
      </c>
      <c r="H4168" s="93">
        <v>0</v>
      </c>
    </row>
    <row r="4169" spans="1:8" x14ac:dyDescent="0.25">
      <c r="A4169" s="94">
        <v>45798</v>
      </c>
      <c r="B4169" s="95">
        <v>3310377100</v>
      </c>
      <c r="C4169" s="80" t="str">
        <v>CL. PLATE ARJUN NOVO 12" 21 T 5 WING</v>
      </c>
      <c r="D4169" s="133">
        <v>3060</v>
      </c>
      <c r="E4169" s="80">
        <v>16</v>
      </c>
      <c r="F4169" s="80" t="str">
        <v>PCS</v>
      </c>
      <c r="G4169" s="80" t="str">
        <v>INWARD</v>
      </c>
      <c r="H4169" s="96">
        <v>0</v>
      </c>
    </row>
    <row r="4170" spans="1:8" x14ac:dyDescent="0.25">
      <c r="A4170" s="90">
        <v>45798</v>
      </c>
      <c r="B4170" s="91" t="str">
        <v>3280605100/3280871100</v>
      </c>
      <c r="C4170" s="92" t="str">
        <v>CLUTCH PLATE SWARAJ XM 8 T. (RIGID) PT800/PT806</v>
      </c>
      <c r="D4170" s="132">
        <v>3061</v>
      </c>
      <c r="E4170" s="92">
        <v>40</v>
      </c>
      <c r="F4170" s="92" t="str">
        <v>PCS</v>
      </c>
      <c r="G4170" s="92" t="str">
        <v>INWARD</v>
      </c>
      <c r="H4170" s="93">
        <v>0</v>
      </c>
    </row>
    <row r="4171" spans="1:8" x14ac:dyDescent="0.25">
      <c r="A4171" s="94">
        <v>45798</v>
      </c>
      <c r="B4171" s="95">
        <v>2280272100</v>
      </c>
      <c r="C4171" s="80" t="str">
        <v>MAIN CLUTCH TAWA 57 HP POWERTRAC</v>
      </c>
      <c r="D4171" s="133">
        <v>3062</v>
      </c>
      <c r="E4171" s="80">
        <v>2</v>
      </c>
      <c r="F4171" s="80" t="str">
        <v>PCS</v>
      </c>
      <c r="G4171" s="80" t="str">
        <v>INWARD</v>
      </c>
      <c r="H4171" s="96">
        <v>0</v>
      </c>
    </row>
    <row r="4172" spans="1:8" x14ac:dyDescent="0.25">
      <c r="A4172" s="90">
        <v>45794</v>
      </c>
      <c r="B4172" s="91" t="str">
        <v>UN 2077</v>
      </c>
      <c r="C4172" s="92" t="str">
        <v>CROWN &amp; PINION SET (BEND) 9/43 TEETH YUVRAJ</v>
      </c>
      <c r="D4172" s="132">
        <v>1953</v>
      </c>
      <c r="E4172" s="92">
        <v>7</v>
      </c>
      <c r="F4172" s="92" t="str">
        <v>SET</v>
      </c>
      <c r="G4172" s="92" t="str">
        <v>OUTWARD</v>
      </c>
      <c r="H4172" s="93" t="str">
        <v>SHOP</v>
      </c>
    </row>
    <row r="4173" spans="1:8" x14ac:dyDescent="0.25">
      <c r="A4173" s="94">
        <v>45797</v>
      </c>
      <c r="B4173" s="95" t="str">
        <v>UN 1879</v>
      </c>
      <c r="C4173" s="80" t="str">
        <v>DIFFERENTIAL RETAINER KIT NST</v>
      </c>
      <c r="D4173" s="133">
        <v>1961</v>
      </c>
      <c r="E4173" s="80">
        <v>20</v>
      </c>
      <c r="F4173" s="80" t="str">
        <v>SET</v>
      </c>
      <c r="G4173" s="80" t="str">
        <v>OUTWARD</v>
      </c>
      <c r="H4173" s="96" t="str">
        <v>SHOP</v>
      </c>
    </row>
    <row r="4174" spans="1:8" x14ac:dyDescent="0.25">
      <c r="A4174" s="90">
        <v>45797</v>
      </c>
      <c r="B4174" s="91" t="str">
        <v>601AD00009C</v>
      </c>
      <c r="C4174" s="92" t="str">
        <v>HYD PUMP ARJUN DOUBLE (F ELBOW) (18CC + 8CC)</v>
      </c>
      <c r="D4174" s="132">
        <v>1961</v>
      </c>
      <c r="E4174" s="92">
        <v>4</v>
      </c>
      <c r="F4174" s="92" t="str">
        <v>PCS</v>
      </c>
      <c r="G4174" s="92" t="str">
        <v>OUTWARD</v>
      </c>
      <c r="H4174" s="93" t="str">
        <v>SHOP</v>
      </c>
    </row>
    <row r="4175" spans="1:8" x14ac:dyDescent="0.25">
      <c r="A4175" s="94">
        <v>45797</v>
      </c>
      <c r="B4175" s="95" t="str">
        <v>601AD00007C</v>
      </c>
      <c r="C4175" s="80" t="str">
        <v>HYD PUMP J.D 5310 W/BRACKET (20CC + 12CC)</v>
      </c>
      <c r="D4175" s="133">
        <v>1961</v>
      </c>
      <c r="E4175" s="80">
        <v>4</v>
      </c>
      <c r="F4175" s="80" t="str">
        <v>PCS</v>
      </c>
      <c r="G4175" s="80" t="str">
        <v>OUTWARD</v>
      </c>
      <c r="H4175" s="96" t="str">
        <v>SHOP</v>
      </c>
    </row>
    <row r="4176" spans="1:8" x14ac:dyDescent="0.25">
      <c r="A4176" s="90">
        <v>45797</v>
      </c>
      <c r="B4176" s="91">
        <v>11114489</v>
      </c>
      <c r="C4176" s="92" t="str">
        <v>POWER STG UNIT JOHNDEERE XCEL-45 (VSP 100)</v>
      </c>
      <c r="D4176" s="132">
        <v>1961</v>
      </c>
      <c r="E4176" s="92">
        <v>2</v>
      </c>
      <c r="F4176" s="92" t="str">
        <v>PCS</v>
      </c>
      <c r="G4176" s="92" t="str">
        <v>OUTWARD</v>
      </c>
      <c r="H4176" s="93" t="str">
        <v>SHOP</v>
      </c>
    </row>
    <row r="4177" spans="1:8" x14ac:dyDescent="0.25">
      <c r="A4177" s="94">
        <v>45797</v>
      </c>
      <c r="B4177" s="95" t="str">
        <v>UN 1160</v>
      </c>
      <c r="C4177" s="80" t="str">
        <v>AIR CLEANER MESH INTER DI</v>
      </c>
      <c r="D4177" s="133">
        <v>1961</v>
      </c>
      <c r="E4177" s="80">
        <v>12</v>
      </c>
      <c r="F4177" s="80" t="str">
        <v>PCS</v>
      </c>
      <c r="G4177" s="80" t="str">
        <v>OUTWARD</v>
      </c>
      <c r="H4177" s="96" t="str">
        <v>SHOP</v>
      </c>
    </row>
    <row r="4178" spans="1:8" x14ac:dyDescent="0.25">
      <c r="A4178" s="90">
        <v>45797</v>
      </c>
      <c r="B4178" s="91" t="str">
        <v>UN 2420</v>
      </c>
      <c r="C4178" s="92" t="str">
        <v xml:space="preserve">SUCTION FILTER MKM  </v>
      </c>
      <c r="D4178" s="132">
        <v>1961</v>
      </c>
      <c r="E4178" s="92">
        <v>6</v>
      </c>
      <c r="F4178" s="92" t="str">
        <v>PCS</v>
      </c>
      <c r="G4178" s="92" t="str">
        <v>OUTWARD</v>
      </c>
      <c r="H4178" s="93" t="str">
        <v>SHOP</v>
      </c>
    </row>
    <row r="4179" spans="1:8" x14ac:dyDescent="0.25">
      <c r="A4179" s="94">
        <v>45797</v>
      </c>
      <c r="B4179" s="95" t="str">
        <v>UN 2575</v>
      </c>
      <c r="C4179" s="80" t="str">
        <v xml:space="preserve">TOP LINK ZULLA YUVO  </v>
      </c>
      <c r="D4179" s="133">
        <v>1961</v>
      </c>
      <c r="E4179" s="80">
        <v>2</v>
      </c>
      <c r="F4179" s="80" t="str">
        <v>PCS</v>
      </c>
      <c r="G4179" s="80" t="str">
        <v>OUTWARD</v>
      </c>
      <c r="H4179" s="96" t="str">
        <v>SHOP</v>
      </c>
    </row>
    <row r="4180" spans="1:8" x14ac:dyDescent="0.25">
      <c r="A4180" s="90">
        <v>45797</v>
      </c>
      <c r="B4180" s="91" t="str">
        <v>UN 1131</v>
      </c>
      <c r="C4180" s="92" t="str">
        <v>SILENCER ELBOW (O.E) INTER DI</v>
      </c>
      <c r="D4180" s="132">
        <v>1961</v>
      </c>
      <c r="E4180" s="92">
        <v>12</v>
      </c>
      <c r="F4180" s="92" t="str">
        <v>PCS</v>
      </c>
      <c r="G4180" s="92" t="str">
        <v>OUTWARD</v>
      </c>
      <c r="H4180" s="93" t="str">
        <v>SHOP</v>
      </c>
    </row>
    <row r="4181" spans="1:8" x14ac:dyDescent="0.25">
      <c r="A4181" s="94">
        <v>45797</v>
      </c>
      <c r="B4181" s="95" t="str">
        <v>R983032309</v>
      </c>
      <c r="C4181" s="80" t="str">
        <v>HYD. PUMP SWARAJ 19CC (OUTER)</v>
      </c>
      <c r="D4181" s="133">
        <v>1961</v>
      </c>
      <c r="E4181" s="80">
        <v>16</v>
      </c>
      <c r="F4181" s="80" t="str">
        <v>PCS</v>
      </c>
      <c r="G4181" s="80" t="str">
        <v>OUTWARD</v>
      </c>
      <c r="H4181" s="96" t="str">
        <v>SHOP</v>
      </c>
    </row>
    <row r="4182" spans="1:8" x14ac:dyDescent="0.25">
      <c r="A4182" s="90">
        <v>45797</v>
      </c>
      <c r="B4182" s="91" t="str">
        <v>R983032295</v>
      </c>
      <c r="C4182" s="92" t="str">
        <v>HYD.PUMP NH 3630 FORD, 5630 FE 16CC</v>
      </c>
      <c r="D4182" s="132">
        <v>1961</v>
      </c>
      <c r="E4182" s="92">
        <v>8</v>
      </c>
      <c r="F4182" s="92" t="str">
        <v>PCS</v>
      </c>
      <c r="G4182" s="92" t="str">
        <v>OUTWARD</v>
      </c>
      <c r="H4182" s="93" t="str">
        <v>SHOP</v>
      </c>
    </row>
    <row r="4183" spans="1:8" x14ac:dyDescent="0.25">
      <c r="A4183" s="94">
        <v>45797</v>
      </c>
      <c r="B4183" s="95" t="str">
        <v>UN 2491</v>
      </c>
      <c r="C4183" s="80" t="str">
        <v xml:space="preserve">HYDRAULIC PISTON 3 GROOVE INTER DI  </v>
      </c>
      <c r="D4183" s="133">
        <v>1961</v>
      </c>
      <c r="E4183" s="80">
        <v>2</v>
      </c>
      <c r="F4183" s="80" t="str">
        <v>PCS</v>
      </c>
      <c r="G4183" s="80" t="str">
        <v>OUTWARD</v>
      </c>
      <c r="H4183" s="96" t="str">
        <v>SHOP</v>
      </c>
    </row>
    <row r="4184" spans="1:8" x14ac:dyDescent="0.25">
      <c r="A4184" s="90">
        <v>45797</v>
      </c>
      <c r="B4184" s="91" t="str">
        <v>UN 3420</v>
      </c>
      <c r="C4184" s="92" t="str">
        <v xml:space="preserve">CHOWK CABLE (L TYPE) BRASS INTER DI  </v>
      </c>
      <c r="D4184" s="132">
        <v>1961</v>
      </c>
      <c r="E4184" s="92">
        <v>20</v>
      </c>
      <c r="F4184" s="92" t="str">
        <v>PCS</v>
      </c>
      <c r="G4184" s="92" t="str">
        <v>OUTWARD</v>
      </c>
      <c r="H4184" s="93" t="str">
        <v>SHOP</v>
      </c>
    </row>
    <row r="4185" spans="1:8" x14ac:dyDescent="0.25">
      <c r="A4185" s="94">
        <v>45797</v>
      </c>
      <c r="B4185" s="95" t="str">
        <v>GK 226</v>
      </c>
      <c r="C4185" s="80" t="str">
        <v>BRAKE DISC PLATE SWARAJ 735</v>
      </c>
      <c r="D4185" s="133">
        <v>1961</v>
      </c>
      <c r="E4185" s="80">
        <v>10</v>
      </c>
      <c r="F4185" s="80" t="str">
        <v>PCS</v>
      </c>
      <c r="G4185" s="80" t="str">
        <v>OUTWARD</v>
      </c>
      <c r="H4185" s="96" t="str">
        <v>SHOP</v>
      </c>
    </row>
    <row r="4186" spans="1:8" x14ac:dyDescent="0.25">
      <c r="A4186" s="90">
        <v>45797</v>
      </c>
      <c r="B4186" s="91" t="str">
        <v>GK 232</v>
      </c>
      <c r="C4186" s="92" t="str">
        <v>BRAKE DISC PLATE MASSEY</v>
      </c>
      <c r="D4186" s="132">
        <v>1961</v>
      </c>
      <c r="E4186" s="92">
        <v>6</v>
      </c>
      <c r="F4186" s="92" t="str">
        <v>PCS</v>
      </c>
      <c r="G4186" s="92" t="str">
        <v>OUTWARD</v>
      </c>
      <c r="H4186" s="93" t="str">
        <v>SHOP</v>
      </c>
    </row>
    <row r="4187" spans="1:8" x14ac:dyDescent="0.25">
      <c r="A4187" s="94">
        <v>45797</v>
      </c>
      <c r="B4187" s="95" t="str">
        <v>GK 235</v>
      </c>
      <c r="C4187" s="80" t="str">
        <v>BRAKE DISC PLATE EICHER</v>
      </c>
      <c r="D4187" s="133">
        <v>1961</v>
      </c>
      <c r="E4187" s="80">
        <v>16</v>
      </c>
      <c r="F4187" s="80" t="str">
        <v>PCS</v>
      </c>
      <c r="G4187" s="80" t="str">
        <v>OUTWARD</v>
      </c>
      <c r="H4187" s="96" t="str">
        <v>SHOP</v>
      </c>
    </row>
    <row r="4188" spans="1:8" x14ac:dyDescent="0.25">
      <c r="A4188" s="90">
        <v>45797</v>
      </c>
      <c r="B4188" s="91" t="str">
        <v>UN 2599</v>
      </c>
      <c r="C4188" s="92" t="str">
        <v xml:space="preserve">LEVELLING ASSY NST  </v>
      </c>
      <c r="D4188" s="132">
        <v>1961</v>
      </c>
      <c r="E4188" s="92">
        <v>4</v>
      </c>
      <c r="F4188" s="92" t="str">
        <v>PCS</v>
      </c>
      <c r="G4188" s="92" t="str">
        <v>OUTWARD</v>
      </c>
      <c r="H4188" s="93" t="str">
        <v>SHOP</v>
      </c>
    </row>
    <row r="4189" spans="1:8" x14ac:dyDescent="0.25">
      <c r="A4189" s="94">
        <v>45797</v>
      </c>
      <c r="B4189" s="95" t="str">
        <v>GK 1472 A/UN 2783 A</v>
      </c>
      <c r="C4189" s="80" t="str">
        <v>BONNET BOLT INTER DI (6 CUT)</v>
      </c>
      <c r="D4189" s="133">
        <v>1961</v>
      </c>
      <c r="E4189" s="80">
        <v>36</v>
      </c>
      <c r="F4189" s="80" t="str">
        <v>PCS</v>
      </c>
      <c r="G4189" s="80" t="str">
        <v>OUTWARD</v>
      </c>
      <c r="H4189" s="96" t="str">
        <v>SHOP</v>
      </c>
    </row>
    <row r="4190" spans="1:8" x14ac:dyDescent="0.25">
      <c r="A4190" s="90">
        <v>45798</v>
      </c>
      <c r="B4190" s="91" t="str">
        <v>1P 4066 4039 AOOOOB</v>
      </c>
      <c r="C4190" s="92" t="str">
        <v>HYD PUMP J.D</v>
      </c>
      <c r="D4190" s="132">
        <v>1978</v>
      </c>
      <c r="E4190" s="92">
        <v>6</v>
      </c>
      <c r="F4190" s="92" t="str">
        <v>PCS</v>
      </c>
      <c r="G4190" s="92" t="str">
        <v>OUTWARD</v>
      </c>
      <c r="H4190" s="93" t="str">
        <v>SHOP</v>
      </c>
    </row>
    <row r="4191" spans="1:8" x14ac:dyDescent="0.25">
      <c r="A4191" s="94">
        <v>45798</v>
      </c>
      <c r="B4191" s="95" t="str">
        <v>UN 2620</v>
      </c>
      <c r="C4191" s="80" t="str">
        <v xml:space="preserve">LOWER LINK END 585  </v>
      </c>
      <c r="D4191" s="133">
        <v>1978</v>
      </c>
      <c r="E4191" s="80">
        <v>10</v>
      </c>
      <c r="F4191" s="80" t="str">
        <v>PCS</v>
      </c>
      <c r="G4191" s="80" t="str">
        <v>OUTWARD</v>
      </c>
      <c r="H4191" s="96" t="str">
        <v>SHOP</v>
      </c>
    </row>
    <row r="4192" spans="1:8" x14ac:dyDescent="0.25">
      <c r="A4192" s="90">
        <v>45798</v>
      </c>
      <c r="B4192" s="91" t="str">
        <v>TR 10002</v>
      </c>
      <c r="C4192" s="92" t="str">
        <v>DIFFERENTIAL GEAR KIT SWARAJ 855</v>
      </c>
      <c r="D4192" s="132">
        <v>1978</v>
      </c>
      <c r="E4192" s="92">
        <v>1</v>
      </c>
      <c r="F4192" s="92" t="str">
        <v>SET</v>
      </c>
      <c r="G4192" s="92" t="str">
        <v>OUTWARD</v>
      </c>
      <c r="H4192" s="93" t="str">
        <v>SHOP</v>
      </c>
    </row>
    <row r="4193" spans="1:8" x14ac:dyDescent="0.25">
      <c r="A4193" s="94">
        <v>45798</v>
      </c>
      <c r="B4193" s="95" t="str">
        <v>1P 4044 CTMMB</v>
      </c>
      <c r="C4193" s="80" t="str">
        <v>HYD PUMP MAHINDRA SINGLE</v>
      </c>
      <c r="D4193" s="133">
        <v>1978</v>
      </c>
      <c r="E4193" s="80">
        <v>6</v>
      </c>
      <c r="F4193" s="80" t="str">
        <v>PCS</v>
      </c>
      <c r="G4193" s="80" t="str">
        <v>OUTWARD</v>
      </c>
      <c r="H4193" s="96" t="str">
        <v>SHOP</v>
      </c>
    </row>
    <row r="4194" spans="1:8" x14ac:dyDescent="0.25">
      <c r="A4194" s="90">
        <v>45798</v>
      </c>
      <c r="B4194" s="91">
        <v>4340460100</v>
      </c>
      <c r="C4194" s="92" t="str">
        <v>P.P TAWA ARJUN MAIN D/CLUTCH</v>
      </c>
      <c r="D4194" s="132">
        <v>1976</v>
      </c>
      <c r="E4194" s="92">
        <v>6</v>
      </c>
      <c r="F4194" s="92" t="str">
        <v>PCS</v>
      </c>
      <c r="G4194" s="92" t="str">
        <v>OUTWARD</v>
      </c>
      <c r="H4194" s="93" t="str">
        <v>PERFECT</v>
      </c>
    </row>
    <row r="4195" spans="1:8" x14ac:dyDescent="0.25">
      <c r="A4195" s="94">
        <v>45798</v>
      </c>
      <c r="B4195" s="95">
        <v>4340460100</v>
      </c>
      <c r="C4195" s="80" t="str">
        <v>P.P TAWA ARJUN MAIN D/CLUTCH</v>
      </c>
      <c r="D4195" s="133">
        <v>1976</v>
      </c>
      <c r="E4195" s="80">
        <v>6</v>
      </c>
      <c r="F4195" s="80" t="str">
        <v>PCS</v>
      </c>
      <c r="G4195" s="80" t="str">
        <v>INWARD</v>
      </c>
      <c r="H4195" s="96" t="str">
        <v>DISPATCH FROM SHOP</v>
      </c>
    </row>
    <row r="4196" spans="1:8" x14ac:dyDescent="0.25">
      <c r="A4196" s="90">
        <v>45798</v>
      </c>
      <c r="B4196" s="91" t="str">
        <v>1P 3052 COOOB</v>
      </c>
      <c r="C4196" s="92" t="str">
        <v>HYD PUMP SWARAJ 4*4 HOLE</v>
      </c>
      <c r="D4196" s="132">
        <v>1970</v>
      </c>
      <c r="E4196" s="92">
        <v>2</v>
      </c>
      <c r="F4196" s="92" t="str">
        <v>PCS</v>
      </c>
      <c r="G4196" s="92" t="str">
        <v>OUTWARD</v>
      </c>
      <c r="H4196" s="93" t="str">
        <v>SHOP</v>
      </c>
    </row>
    <row r="4197" spans="1:8" x14ac:dyDescent="0.25">
      <c r="A4197" s="94">
        <v>45798</v>
      </c>
      <c r="B4197" s="95" t="str">
        <v>UN 1318</v>
      </c>
      <c r="C4197" s="80" t="str">
        <v>RADIATOR FAN (BLACK) MKM</v>
      </c>
      <c r="D4197" s="133">
        <v>1970</v>
      </c>
      <c r="E4197" s="80">
        <v>5</v>
      </c>
      <c r="F4197" s="80" t="str">
        <v>PCS</v>
      </c>
      <c r="G4197" s="80" t="str">
        <v>OUTWARD</v>
      </c>
      <c r="H4197" s="96" t="str">
        <v>SHOP</v>
      </c>
    </row>
    <row r="4198" spans="1:8" x14ac:dyDescent="0.25">
      <c r="A4198" s="90">
        <v>45798</v>
      </c>
      <c r="B4198" s="91" t="str">
        <v>UN 1315</v>
      </c>
      <c r="C4198" s="92" t="str">
        <v>RADIATOR FAN 8 WINGS INTER DI</v>
      </c>
      <c r="D4198" s="132">
        <v>1970</v>
      </c>
      <c r="E4198" s="92">
        <v>10</v>
      </c>
      <c r="F4198" s="92" t="str">
        <v>PCS</v>
      </c>
      <c r="G4198" s="92" t="str">
        <v>OUTWARD</v>
      </c>
      <c r="H4198" s="93" t="str">
        <v>SHOP</v>
      </c>
    </row>
    <row r="4199" spans="1:8" x14ac:dyDescent="0.25">
      <c r="A4199" s="94">
        <v>45798</v>
      </c>
      <c r="B4199" s="95" t="str">
        <v>UN 2590</v>
      </c>
      <c r="C4199" s="80" t="str">
        <v xml:space="preserve">TOP LINK PIN ONE HOLE INTER DI  </v>
      </c>
      <c r="D4199" s="133">
        <v>1970</v>
      </c>
      <c r="E4199" s="80">
        <v>8</v>
      </c>
      <c r="F4199" s="80" t="str">
        <v>PCS</v>
      </c>
      <c r="G4199" s="80" t="str">
        <v>OUTWARD</v>
      </c>
      <c r="H4199" s="96" t="str">
        <v>SHOP</v>
      </c>
    </row>
    <row r="4200" spans="1:8" x14ac:dyDescent="0.25">
      <c r="A4200" s="90">
        <v>45798</v>
      </c>
      <c r="B4200" s="91" t="str">
        <v>UN 2591</v>
      </c>
      <c r="C4200" s="92" t="str">
        <v xml:space="preserve">TOP LINK PIN TWO HOLE INTER DI  </v>
      </c>
      <c r="D4200" s="132">
        <v>1970</v>
      </c>
      <c r="E4200" s="92">
        <v>12</v>
      </c>
      <c r="F4200" s="92" t="str">
        <v>PCS</v>
      </c>
      <c r="G4200" s="92" t="str">
        <v>OUTWARD</v>
      </c>
      <c r="H4200" s="93" t="str">
        <v>SHOP</v>
      </c>
    </row>
    <row r="4201" spans="1:8" x14ac:dyDescent="0.25">
      <c r="A4201" s="94">
        <v>45798</v>
      </c>
      <c r="B4201" s="95" t="str">
        <v>UN 2864</v>
      </c>
      <c r="C4201" s="80" t="str">
        <v xml:space="preserve">DELUXE SEAT SPRING INTER  </v>
      </c>
      <c r="D4201" s="133">
        <v>1970</v>
      </c>
      <c r="E4201" s="80">
        <v>10</v>
      </c>
      <c r="F4201" s="80" t="str">
        <v>PCS</v>
      </c>
      <c r="G4201" s="80" t="str">
        <v>OUTWARD</v>
      </c>
      <c r="H4201" s="96" t="str">
        <v>SHOP</v>
      </c>
    </row>
    <row r="4202" spans="1:8" x14ac:dyDescent="0.25">
      <c r="A4202" s="90">
        <v>45798</v>
      </c>
      <c r="B4202" s="91" t="str">
        <v>GK 1472 A/UN 2783 A</v>
      </c>
      <c r="C4202" s="92" t="str">
        <v>BONNET BOLT INTER DI (6 CUT)</v>
      </c>
      <c r="D4202" s="132">
        <v>1970</v>
      </c>
      <c r="E4202" s="92">
        <v>60</v>
      </c>
      <c r="F4202" s="92" t="str">
        <v>PCS</v>
      </c>
      <c r="G4202" s="92" t="str">
        <v>OUTWARD</v>
      </c>
      <c r="H4202" s="93" t="str">
        <v>SHOP</v>
      </c>
    </row>
    <row r="4203" spans="1:8" x14ac:dyDescent="0.25">
      <c r="A4203" s="94">
        <v>45798</v>
      </c>
      <c r="B4203" s="95" t="str">
        <v>UN 2845</v>
      </c>
      <c r="C4203" s="80" t="str">
        <v xml:space="preserve">STAY ROD BOLT BIG INTER  </v>
      </c>
      <c r="D4203" s="133">
        <v>1970</v>
      </c>
      <c r="E4203" s="80">
        <v>24</v>
      </c>
      <c r="F4203" s="80" t="str">
        <v>PCS</v>
      </c>
      <c r="G4203" s="80" t="str">
        <v>OUTWARD</v>
      </c>
      <c r="H4203" s="96" t="str">
        <v>SHOP</v>
      </c>
    </row>
    <row r="4204" spans="1:8" x14ac:dyDescent="0.25">
      <c r="A4204" s="90">
        <v>45798</v>
      </c>
      <c r="B4204" s="91" t="str">
        <v>UN 2844</v>
      </c>
      <c r="C4204" s="92" t="str">
        <v xml:space="preserve">STAY ROD BOLT SMALL INTER  </v>
      </c>
      <c r="D4204" s="132">
        <v>1970</v>
      </c>
      <c r="E4204" s="92">
        <v>72</v>
      </c>
      <c r="F4204" s="92" t="str">
        <v>PCS</v>
      </c>
      <c r="G4204" s="92" t="str">
        <v>OUTWARD</v>
      </c>
      <c r="H4204" s="93" t="str">
        <v>SHOP</v>
      </c>
    </row>
    <row r="4205" spans="1:8" x14ac:dyDescent="0.25">
      <c r="A4205" s="94">
        <v>45798</v>
      </c>
      <c r="B4205" s="95" t="str">
        <v>UN 1683</v>
      </c>
      <c r="C4205" s="80" t="str">
        <v>LATCH HOOD SET COMPLETE NST</v>
      </c>
      <c r="D4205" s="133">
        <v>1970</v>
      </c>
      <c r="E4205" s="80">
        <v>10</v>
      </c>
      <c r="F4205" s="80" t="str">
        <v>SET</v>
      </c>
      <c r="G4205" s="80" t="str">
        <v>OUTWARD</v>
      </c>
      <c r="H4205" s="96" t="str">
        <v>SHOP</v>
      </c>
    </row>
    <row r="4206" spans="1:8" x14ac:dyDescent="0.25">
      <c r="A4206" s="90">
        <v>45798</v>
      </c>
      <c r="B4206" s="91" t="str">
        <v>UN 1995</v>
      </c>
      <c r="C4206" s="92" t="str">
        <v>BREAK PATTI SET SARPANCH</v>
      </c>
      <c r="D4206" s="132">
        <v>1970</v>
      </c>
      <c r="E4206" s="92">
        <v>20</v>
      </c>
      <c r="F4206" s="92" t="str">
        <v>SET</v>
      </c>
      <c r="G4206" s="92" t="str">
        <v>OUTWARD</v>
      </c>
      <c r="H4206" s="93" t="str">
        <v>SHOP</v>
      </c>
    </row>
    <row r="4207" spans="1:8" x14ac:dyDescent="0.25">
      <c r="A4207" s="94">
        <v>45798</v>
      </c>
      <c r="B4207" s="95" t="str">
        <v>UN 1151</v>
      </c>
      <c r="C4207" s="80" t="str">
        <v>PRE CLEANER ASSEMBLY PVC B/P</v>
      </c>
      <c r="D4207" s="133">
        <v>1970</v>
      </c>
      <c r="E4207" s="80">
        <v>6</v>
      </c>
      <c r="F4207" s="80" t="str">
        <v>PCS</v>
      </c>
      <c r="G4207" s="80" t="str">
        <v>OUTWARD</v>
      </c>
      <c r="H4207" s="96" t="str">
        <v>SHOP</v>
      </c>
    </row>
    <row r="4208" spans="1:8" x14ac:dyDescent="0.25">
      <c r="A4208" s="90">
        <v>45798</v>
      </c>
      <c r="B4208" s="91" t="str">
        <v>UN 1159</v>
      </c>
      <c r="C4208" s="92" t="str">
        <v>AIR CLEANER ASSY COMPLETE ARJUN</v>
      </c>
      <c r="D4208" s="132">
        <v>1970</v>
      </c>
      <c r="E4208" s="92">
        <v>2</v>
      </c>
      <c r="F4208" s="92" t="str">
        <v>SET</v>
      </c>
      <c r="G4208" s="92" t="str">
        <v>OUTWARD</v>
      </c>
      <c r="H4208" s="93" t="str">
        <v>SHOP</v>
      </c>
    </row>
    <row r="4209" spans="1:8" x14ac:dyDescent="0.25">
      <c r="A4209" s="94">
        <v>45798</v>
      </c>
      <c r="B4209" s="95" t="str">
        <v>R983068737</v>
      </c>
      <c r="C4209" s="80" t="str">
        <v>HYD.PUMP SWARAJ 855 XM (19CC)</v>
      </c>
      <c r="D4209" s="133">
        <v>1970</v>
      </c>
      <c r="E4209" s="80">
        <v>8</v>
      </c>
      <c r="F4209" s="80" t="str">
        <v>PCS</v>
      </c>
      <c r="G4209" s="80" t="str">
        <v>OUTWARD</v>
      </c>
      <c r="H4209" s="96" t="str">
        <v>SHOP</v>
      </c>
    </row>
    <row r="4210" spans="1:8" x14ac:dyDescent="0.25">
      <c r="A4210" s="90">
        <v>45798</v>
      </c>
      <c r="B4210" s="91" t="str">
        <v>UN 1119</v>
      </c>
      <c r="C4210" s="92" t="str">
        <v>SILENCER W/GUARD  YUVRAJ</v>
      </c>
      <c r="D4210" s="132">
        <v>1970</v>
      </c>
      <c r="E4210" s="92">
        <v>2</v>
      </c>
      <c r="F4210" s="92" t="str">
        <v>PCS</v>
      </c>
      <c r="G4210" s="92" t="str">
        <v>OUTWARD</v>
      </c>
      <c r="H4210" s="93" t="str">
        <v>SHOP</v>
      </c>
    </row>
    <row r="4211" spans="1:8" x14ac:dyDescent="0.25">
      <c r="A4211" s="94">
        <v>45798</v>
      </c>
      <c r="B4211" s="95" t="str">
        <v>UN 2845</v>
      </c>
      <c r="C4211" s="80" t="str">
        <v xml:space="preserve">STAY ROD BOLT BIG INTER  </v>
      </c>
      <c r="D4211" s="133">
        <v>1970</v>
      </c>
      <c r="E4211" s="80">
        <v>12</v>
      </c>
      <c r="F4211" s="80" t="str">
        <v>PCS</v>
      </c>
      <c r="G4211" s="80" t="str">
        <v>OUTWARD</v>
      </c>
      <c r="H4211" s="96" t="str">
        <v>SHOP</v>
      </c>
    </row>
    <row r="4212" spans="1:8" x14ac:dyDescent="0.25">
      <c r="A4212" s="90">
        <v>45798</v>
      </c>
      <c r="B4212" s="91" t="str">
        <v>1P 4044 CTMMB</v>
      </c>
      <c r="C4212" s="92" t="str">
        <v>HYD PUMP MAHINDRA SINGLE</v>
      </c>
      <c r="D4212" s="132">
        <v>1970</v>
      </c>
      <c r="E4212" s="92">
        <v>6</v>
      </c>
      <c r="F4212" s="92" t="str">
        <v>PCS</v>
      </c>
      <c r="G4212" s="92" t="str">
        <v>OUTWARD</v>
      </c>
      <c r="H4212" s="93" t="str">
        <v>SHOP</v>
      </c>
    </row>
    <row r="4213" spans="1:8" x14ac:dyDescent="0.25">
      <c r="A4213" s="94">
        <v>45798</v>
      </c>
      <c r="B4213" s="95" t="str">
        <v>UN 1388 D</v>
      </c>
      <c r="C4213" s="80" t="str">
        <v>FRONT AXLE SUPPORT MKM</v>
      </c>
      <c r="D4213" s="133">
        <v>1968</v>
      </c>
      <c r="E4213" s="80">
        <v>1</v>
      </c>
      <c r="F4213" s="80" t="str">
        <v>PCS</v>
      </c>
      <c r="G4213" s="80" t="str">
        <v>OUTWARD</v>
      </c>
      <c r="H4213" s="96" t="str">
        <v>MAA JAGDAMBA</v>
      </c>
    </row>
    <row r="4214" spans="1:8" x14ac:dyDescent="0.25">
      <c r="A4214" s="90">
        <v>45798</v>
      </c>
      <c r="B4214" s="91" t="str">
        <v>UN 3408</v>
      </c>
      <c r="C4214" s="92" t="str">
        <v xml:space="preserve">BATTERY BOX MKM N/M (SMALL)  </v>
      </c>
      <c r="D4214" s="132">
        <v>1968</v>
      </c>
      <c r="E4214" s="92">
        <v>2</v>
      </c>
      <c r="F4214" s="92" t="str">
        <v>SET</v>
      </c>
      <c r="G4214" s="92" t="str">
        <v>OUTWARD</v>
      </c>
      <c r="H4214" s="93" t="str">
        <v>MAA JAGDAMBA</v>
      </c>
    </row>
    <row r="4215" spans="1:8" x14ac:dyDescent="0.25">
      <c r="A4215" s="94">
        <v>45798</v>
      </c>
      <c r="B4215" s="95" t="str">
        <v>UN 1122</v>
      </c>
      <c r="C4215" s="80" t="str">
        <v>EXHAUST MANIFOLD 3 CYL. INTER DI</v>
      </c>
      <c r="D4215" s="133">
        <v>1968</v>
      </c>
      <c r="E4215" s="80">
        <v>2</v>
      </c>
      <c r="F4215" s="80" t="str">
        <v>PCS</v>
      </c>
      <c r="G4215" s="80" t="str">
        <v>OUTWARD</v>
      </c>
      <c r="H4215" s="96" t="str">
        <v>MAA JAGDAMBA</v>
      </c>
    </row>
    <row r="4216" spans="1:8" x14ac:dyDescent="0.25">
      <c r="A4216" s="90">
        <v>45798</v>
      </c>
      <c r="B4216" s="91" t="str">
        <v>UN 1123</v>
      </c>
      <c r="C4216" s="92" t="str">
        <v>EXHAUST MANIFOLD 3 CYL. NST</v>
      </c>
      <c r="D4216" s="132">
        <v>1968</v>
      </c>
      <c r="E4216" s="92">
        <v>10</v>
      </c>
      <c r="F4216" s="92" t="str">
        <v>PCS</v>
      </c>
      <c r="G4216" s="92" t="str">
        <v>OUTWARD</v>
      </c>
      <c r="H4216" s="93" t="str">
        <v>MAA JAGDAMBA</v>
      </c>
    </row>
    <row r="4217" spans="1:8" x14ac:dyDescent="0.25">
      <c r="A4217" s="94">
        <v>45798</v>
      </c>
      <c r="B4217" s="95" t="str">
        <v>UN 1681</v>
      </c>
      <c r="C4217" s="80" t="str">
        <v>LATCH HOOD SET COMPLETE INTER DI</v>
      </c>
      <c r="D4217" s="133">
        <v>1968</v>
      </c>
      <c r="E4217" s="80">
        <v>5</v>
      </c>
      <c r="F4217" s="80" t="str">
        <v>SET</v>
      </c>
      <c r="G4217" s="80" t="str">
        <v>OUTWARD</v>
      </c>
      <c r="H4217" s="96" t="str">
        <v>MAA JAGDAMBA</v>
      </c>
    </row>
    <row r="4218" spans="1:8" x14ac:dyDescent="0.25">
      <c r="A4218" s="90">
        <v>45798</v>
      </c>
      <c r="B4218" s="91" t="str">
        <v>UN 2616</v>
      </c>
      <c r="C4218" s="92" t="str">
        <v xml:space="preserve">LOWER LINK ASSY 3 DI (O.E) 585 DI  </v>
      </c>
      <c r="D4218" s="132">
        <v>1968</v>
      </c>
      <c r="E4218" s="92">
        <v>20</v>
      </c>
      <c r="F4218" s="92" t="str">
        <v>PCS</v>
      </c>
      <c r="G4218" s="92" t="str">
        <v>OUTWARD</v>
      </c>
      <c r="H4218" s="93" t="str">
        <v>MAA JAGDAMBA</v>
      </c>
    </row>
    <row r="4219" spans="1:8" x14ac:dyDescent="0.25">
      <c r="A4219" s="94">
        <v>45798</v>
      </c>
      <c r="B4219" s="95" t="str">
        <v>UN 1478</v>
      </c>
      <c r="C4219" s="80" t="str">
        <v>DIESEL TANK CAP INTER</v>
      </c>
      <c r="D4219" s="133">
        <v>1968</v>
      </c>
      <c r="E4219" s="80">
        <v>47</v>
      </c>
      <c r="F4219" s="80" t="str">
        <v>PCS</v>
      </c>
      <c r="G4219" s="80" t="str">
        <v>OUTWARD</v>
      </c>
      <c r="H4219" s="96" t="str">
        <v>MAA JAGDAMBA</v>
      </c>
    </row>
    <row r="4220" spans="1:8" x14ac:dyDescent="0.25">
      <c r="A4220" s="90">
        <v>45798</v>
      </c>
      <c r="B4220" s="91" t="str">
        <v>UN 1845</v>
      </c>
      <c r="C4220" s="92" t="str">
        <v>COUNTER SHAFT GEAR PVC INTER</v>
      </c>
      <c r="D4220" s="132">
        <v>1968</v>
      </c>
      <c r="E4220" s="92">
        <v>6</v>
      </c>
      <c r="F4220" s="92" t="str">
        <v>PCS</v>
      </c>
      <c r="G4220" s="92" t="str">
        <v>OUTWARD</v>
      </c>
      <c r="H4220" s="93" t="str">
        <v>MAA JAGDAMBA</v>
      </c>
    </row>
    <row r="4221" spans="1:8" x14ac:dyDescent="0.25">
      <c r="A4221" s="94">
        <v>45798</v>
      </c>
      <c r="B4221" s="95" t="str">
        <v>UN 1995</v>
      </c>
      <c r="C4221" s="80" t="str">
        <v>BREAK PATTI SET SARPANCH</v>
      </c>
      <c r="D4221" s="133">
        <v>1968</v>
      </c>
      <c r="E4221" s="80">
        <v>100</v>
      </c>
      <c r="F4221" s="80" t="str">
        <v>SET</v>
      </c>
      <c r="G4221" s="80" t="str">
        <v>OUTWARD</v>
      </c>
      <c r="H4221" s="96" t="str">
        <v>MAA JAGDAMBA</v>
      </c>
    </row>
    <row r="4222" spans="1:8" x14ac:dyDescent="0.25">
      <c r="A4222" s="90">
        <v>45798</v>
      </c>
      <c r="B4222" s="91" t="str">
        <v>UN 1994</v>
      </c>
      <c r="C4222" s="92" t="str">
        <v>BREAK PATTI SET SET OF 5 INTER</v>
      </c>
      <c r="D4222" s="132">
        <v>1968</v>
      </c>
      <c r="E4222" s="92">
        <v>24</v>
      </c>
      <c r="F4222" s="92" t="str">
        <v>SET</v>
      </c>
      <c r="G4222" s="92" t="str">
        <v>OUTWARD</v>
      </c>
      <c r="H4222" s="93" t="str">
        <v>MAA JAGDAMBA</v>
      </c>
    </row>
    <row r="4223" spans="1:8" x14ac:dyDescent="0.25">
      <c r="A4223" s="94">
        <v>45798</v>
      </c>
      <c r="B4223" s="95" t="str">
        <v>UN 2952</v>
      </c>
      <c r="C4223" s="80" t="str">
        <v xml:space="preserve">BREAK BOOT EPDM NST  </v>
      </c>
      <c r="D4223" s="133">
        <v>1968</v>
      </c>
      <c r="E4223" s="80">
        <v>48</v>
      </c>
      <c r="F4223" s="80" t="str">
        <v>PCS</v>
      </c>
      <c r="G4223" s="80" t="str">
        <v>OUTWARD</v>
      </c>
      <c r="H4223" s="96" t="str">
        <v>MAA JAGDAMBA</v>
      </c>
    </row>
    <row r="4224" spans="1:8" x14ac:dyDescent="0.25">
      <c r="A4224" s="90">
        <v>45798</v>
      </c>
      <c r="B4224" s="91" t="str">
        <v>GK 1686</v>
      </c>
      <c r="C4224" s="92" t="str">
        <v>ROTAVATOR BOLT W/NUT &amp; WASHER 14*38 (22 NO) ZINC</v>
      </c>
      <c r="D4224" s="132">
        <v>1968</v>
      </c>
      <c r="E4224" s="92">
        <v>480</v>
      </c>
      <c r="F4224" s="92" t="str">
        <v>PCS</v>
      </c>
      <c r="G4224" s="92" t="str">
        <v>OUTWARD</v>
      </c>
      <c r="H4224" s="93" t="str">
        <v>MAA JAGDAMBA</v>
      </c>
    </row>
    <row r="4225" spans="1:8" x14ac:dyDescent="0.25">
      <c r="A4225" s="94">
        <v>45798</v>
      </c>
      <c r="B4225" s="95" t="str">
        <v>UN 1881 C</v>
      </c>
      <c r="C4225" s="80" t="str">
        <v>DIFFERENTIAL PIN 020 INTER DI</v>
      </c>
      <c r="D4225" s="133">
        <v>1968</v>
      </c>
      <c r="E4225" s="80">
        <v>2</v>
      </c>
      <c r="F4225" s="80" t="str">
        <v>SET</v>
      </c>
      <c r="G4225" s="80" t="str">
        <v>OUTWARD</v>
      </c>
      <c r="H4225" s="96" t="str">
        <v>MAA JAGDAMBA</v>
      </c>
    </row>
    <row r="4226" spans="1:8" x14ac:dyDescent="0.25">
      <c r="A4226" s="90">
        <v>45797</v>
      </c>
      <c r="B4226" s="91" t="str">
        <v>GK 260</v>
      </c>
      <c r="C4226" s="92" t="str">
        <v>BRAKE DISC MAHINDRA  (Set of 4 Pcs.)</v>
      </c>
      <c r="D4226" s="132">
        <v>1963</v>
      </c>
      <c r="E4226" s="92">
        <v>20</v>
      </c>
      <c r="F4226" s="92" t="str">
        <v>SET</v>
      </c>
      <c r="G4226" s="92" t="str">
        <v>OUTWARD</v>
      </c>
      <c r="H4226" s="93" t="str">
        <v>SHOP</v>
      </c>
    </row>
    <row r="4227" spans="1:8" x14ac:dyDescent="0.25">
      <c r="A4227" s="94">
        <v>45797</v>
      </c>
      <c r="B4227" s="95" t="str">
        <v>GK 261</v>
      </c>
      <c r="C4227" s="80" t="str">
        <v>BRAKE DISC SWARAJ 735 (Set of 4 Pcs.)</v>
      </c>
      <c r="D4227" s="133">
        <v>1963</v>
      </c>
      <c r="E4227" s="80">
        <v>10</v>
      </c>
      <c r="F4227" s="80" t="str">
        <v>SET</v>
      </c>
      <c r="G4227" s="80" t="str">
        <v>OUTWARD</v>
      </c>
      <c r="H4227" s="96" t="str">
        <v>SHOP</v>
      </c>
    </row>
    <row r="4228" spans="1:8" x14ac:dyDescent="0.25">
      <c r="A4228" s="90">
        <v>45797</v>
      </c>
      <c r="B4228" s="91" t="str">
        <v>GK 235</v>
      </c>
      <c r="C4228" s="92" t="str">
        <v>BRAKE DISC PLATE EICHER</v>
      </c>
      <c r="D4228" s="132">
        <v>1963</v>
      </c>
      <c r="E4228" s="92">
        <v>8</v>
      </c>
      <c r="F4228" s="92" t="str">
        <v>PCS</v>
      </c>
      <c r="G4228" s="92" t="str">
        <v>OUTWARD</v>
      </c>
      <c r="H4228" s="93" t="str">
        <v>SHOP</v>
      </c>
    </row>
    <row r="4229" spans="1:8" x14ac:dyDescent="0.25">
      <c r="A4229" s="94">
        <v>45797</v>
      </c>
      <c r="B4229" s="95" t="str">
        <v>GK 269</v>
      </c>
      <c r="C4229" s="80" t="str">
        <v>BRAKE DISC SWARAJ 855 (Set of 4 Pcs.)</v>
      </c>
      <c r="D4229" s="133">
        <v>1963</v>
      </c>
      <c r="E4229" s="80">
        <v>20</v>
      </c>
      <c r="F4229" s="80" t="str">
        <v>SET</v>
      </c>
      <c r="G4229" s="80" t="str">
        <v>OUTWARD</v>
      </c>
      <c r="H4229" s="96" t="str">
        <v>SHOP</v>
      </c>
    </row>
    <row r="4230" spans="1:8" x14ac:dyDescent="0.25">
      <c r="A4230" s="90">
        <v>45797</v>
      </c>
      <c r="B4230" s="91" t="str">
        <v>UN 2743</v>
      </c>
      <c r="C4230" s="92" t="str">
        <v xml:space="preserve">CENTRE PIN BUSH SET OF 2 PCS INTER DI  </v>
      </c>
      <c r="D4230" s="132">
        <v>1963</v>
      </c>
      <c r="E4230" s="92">
        <v>10</v>
      </c>
      <c r="F4230" s="92" t="str">
        <v>SET</v>
      </c>
      <c r="G4230" s="92" t="str">
        <v>OUTWARD</v>
      </c>
      <c r="H4230" s="93" t="str">
        <v>SHOP</v>
      </c>
    </row>
    <row r="4231" spans="1:8" x14ac:dyDescent="0.25">
      <c r="A4231" s="94">
        <v>45797</v>
      </c>
      <c r="B4231" s="95" t="str">
        <v>UN 2754</v>
      </c>
      <c r="C4231" s="80" t="str">
        <v xml:space="preserve">SPANDLE BUSH SET OF 4 PCS INTER DI  </v>
      </c>
      <c r="D4231" s="133">
        <v>1963</v>
      </c>
      <c r="E4231" s="80">
        <v>10</v>
      </c>
      <c r="F4231" s="80" t="str">
        <v>SET</v>
      </c>
      <c r="G4231" s="80" t="str">
        <v>OUTWARD</v>
      </c>
      <c r="H4231" s="96" t="str">
        <v>SHOP</v>
      </c>
    </row>
    <row r="4232" spans="1:8" x14ac:dyDescent="0.25">
      <c r="A4232" s="90">
        <v>45797</v>
      </c>
      <c r="B4232" s="91" t="str">
        <v>GK 225</v>
      </c>
      <c r="C4232" s="92" t="str">
        <v xml:space="preserve">BRAKE DISC PLATE MAHINDRA </v>
      </c>
      <c r="D4232" s="132">
        <v>1963</v>
      </c>
      <c r="E4232" s="92">
        <v>40</v>
      </c>
      <c r="F4232" s="92" t="str">
        <v>PCS</v>
      </c>
      <c r="G4232" s="92" t="str">
        <v>OUTWARD</v>
      </c>
      <c r="H4232" s="93" t="str">
        <v>SHOP</v>
      </c>
    </row>
    <row r="4233" spans="1:8" x14ac:dyDescent="0.25">
      <c r="A4233" s="94">
        <v>45797</v>
      </c>
      <c r="B4233" s="95" t="str">
        <v>UN 1678</v>
      </c>
      <c r="C4233" s="80" t="str">
        <v>TOOL BOX INTER DI</v>
      </c>
      <c r="D4233" s="133">
        <v>1963</v>
      </c>
      <c r="E4233" s="80">
        <v>10</v>
      </c>
      <c r="F4233" s="80" t="str">
        <v>PCS</v>
      </c>
      <c r="G4233" s="80" t="str">
        <v>OUTWARD</v>
      </c>
      <c r="H4233" s="96" t="str">
        <v>SHOP</v>
      </c>
    </row>
    <row r="4234" spans="1:8" x14ac:dyDescent="0.25">
      <c r="A4234" s="90">
        <v>45797</v>
      </c>
      <c r="B4234" s="91" t="str">
        <v>UN 2945</v>
      </c>
      <c r="C4234" s="92" t="str">
        <v xml:space="preserve">BONNET BEEDING EPDM NST  </v>
      </c>
      <c r="D4234" s="132">
        <v>1963</v>
      </c>
      <c r="E4234" s="92">
        <v>12</v>
      </c>
      <c r="F4234" s="92" t="str">
        <v>PCS</v>
      </c>
      <c r="G4234" s="92" t="str">
        <v>OUTWARD</v>
      </c>
      <c r="H4234" s="93" t="str">
        <v>SHOP</v>
      </c>
    </row>
    <row r="4235" spans="1:8" x14ac:dyDescent="0.25">
      <c r="A4235" s="94">
        <v>45797</v>
      </c>
      <c r="B4235" s="95" t="str">
        <v>1P 3028 ASOOB</v>
      </c>
      <c r="C4235" s="80" t="str">
        <v xml:space="preserve">HYD PUMP ITL 4x4 </v>
      </c>
      <c r="D4235" s="133">
        <v>1963</v>
      </c>
      <c r="E4235" s="80">
        <v>2</v>
      </c>
      <c r="F4235" s="80" t="str">
        <v>PCS</v>
      </c>
      <c r="G4235" s="80" t="str">
        <v>OUTWARD</v>
      </c>
      <c r="H4235" s="96" t="str">
        <v>SHOP</v>
      </c>
    </row>
    <row r="4236" spans="1:8" x14ac:dyDescent="0.25">
      <c r="A4236" s="90">
        <v>45797</v>
      </c>
      <c r="B4236" s="91" t="str">
        <v>UN 1385</v>
      </c>
      <c r="C4236" s="92" t="str">
        <v>CAP STAY ROD BALL INTER</v>
      </c>
      <c r="D4236" s="132">
        <v>1963</v>
      </c>
      <c r="E4236" s="92">
        <v>12</v>
      </c>
      <c r="F4236" s="92" t="str">
        <v>PCS</v>
      </c>
      <c r="G4236" s="92" t="str">
        <v>OUTWARD</v>
      </c>
      <c r="H4236" s="93" t="str">
        <v>SHOP</v>
      </c>
    </row>
    <row r="4237" spans="1:8" x14ac:dyDescent="0.25">
      <c r="A4237" s="94">
        <v>45793</v>
      </c>
      <c r="B4237" s="95" t="str">
        <v>R983067914</v>
      </c>
      <c r="C4237" s="80" t="str">
        <v>HYD PUMP FARMTRAC 16.5 CC</v>
      </c>
      <c r="D4237" s="133">
        <v>1977</v>
      </c>
      <c r="E4237" s="80">
        <v>2</v>
      </c>
      <c r="F4237" s="80" t="str">
        <v>PCS</v>
      </c>
      <c r="G4237" s="80" t="str">
        <v>OUTWARD</v>
      </c>
      <c r="H4237" s="96" t="str">
        <v>KHATRI STORE</v>
      </c>
    </row>
    <row r="4238" spans="1:8" x14ac:dyDescent="0.25">
      <c r="A4238" s="90">
        <v>45793</v>
      </c>
      <c r="B4238" s="91" t="str">
        <v>R983067914</v>
      </c>
      <c r="C4238" s="92" t="str">
        <v>HYD PUMP FARMTRAC 16.5 CC</v>
      </c>
      <c r="D4238" s="132">
        <v>1977</v>
      </c>
      <c r="E4238" s="92">
        <v>2</v>
      </c>
      <c r="F4238" s="92" t="str">
        <v>PCS</v>
      </c>
      <c r="G4238" s="92" t="str">
        <v>INWARD</v>
      </c>
      <c r="H4238" s="93" t="str">
        <v>DISPATCH FROM SHOP</v>
      </c>
    </row>
    <row r="4239" spans="1:8" x14ac:dyDescent="0.25">
      <c r="A4239" s="94">
        <v>45799</v>
      </c>
      <c r="B4239" s="95" t="str">
        <v>UN 2753 A</v>
      </c>
      <c r="C4239" s="80" t="str">
        <v xml:space="preserve">ROCK SHAFT BUSH (SET OF 4 PCS) MKM  </v>
      </c>
      <c r="D4239" s="133">
        <v>3063</v>
      </c>
      <c r="E4239" s="80">
        <v>210</v>
      </c>
      <c r="F4239" s="80" t="str">
        <v>SET</v>
      </c>
      <c r="G4239" s="80" t="str">
        <v>INWARD</v>
      </c>
      <c r="H4239" s="96">
        <v>0</v>
      </c>
    </row>
    <row r="4240" spans="1:8" x14ac:dyDescent="0.25">
      <c r="A4240" s="90">
        <v>45799</v>
      </c>
      <c r="B4240" s="91" t="str">
        <v>GK 225</v>
      </c>
      <c r="C4240" s="92" t="str">
        <v xml:space="preserve">BRAKE DISC PLATE MAHINDRA </v>
      </c>
      <c r="D4240" s="132">
        <v>3064</v>
      </c>
      <c r="E4240" s="92">
        <v>348</v>
      </c>
      <c r="F4240" s="92" t="str">
        <v>PCS</v>
      </c>
      <c r="G4240" s="92" t="str">
        <v>INWARD</v>
      </c>
      <c r="H4240" s="93">
        <v>0</v>
      </c>
    </row>
    <row r="4241" spans="1:8" x14ac:dyDescent="0.25">
      <c r="A4241" s="94">
        <v>45799</v>
      </c>
      <c r="B4241" s="95" t="str">
        <v>GK 236</v>
      </c>
      <c r="C4241" s="80" t="str">
        <v>BRAKE DISC PLATE ESCORTS 355</v>
      </c>
      <c r="D4241" s="133">
        <v>3065</v>
      </c>
      <c r="E4241" s="80">
        <v>250</v>
      </c>
      <c r="F4241" s="80" t="str">
        <v>PCS</v>
      </c>
      <c r="G4241" s="80" t="str">
        <v>INWARD</v>
      </c>
      <c r="H4241" s="96">
        <v>0</v>
      </c>
    </row>
    <row r="4242" spans="1:8" x14ac:dyDescent="0.25">
      <c r="A4242" s="90">
        <v>45799</v>
      </c>
      <c r="B4242" s="91" t="str">
        <v>GK 234</v>
      </c>
      <c r="C4242" s="92" t="str">
        <v>BRAKE DISC PLATE SWARAJ 855</v>
      </c>
      <c r="D4242" s="132">
        <v>3066</v>
      </c>
      <c r="E4242" s="92">
        <v>150</v>
      </c>
      <c r="F4242" s="92" t="str">
        <v>PCS</v>
      </c>
      <c r="G4242" s="92" t="str">
        <v>INWARD</v>
      </c>
      <c r="H4242" s="93">
        <v>0</v>
      </c>
    </row>
    <row r="4243" spans="1:8" x14ac:dyDescent="0.25">
      <c r="A4243" s="94">
        <v>45799</v>
      </c>
      <c r="B4243" s="95" t="str">
        <v>1P 4044 CTMMB</v>
      </c>
      <c r="C4243" s="80" t="str">
        <v>HYD PUMP MAHINDRA SINGLE</v>
      </c>
      <c r="D4243" s="133">
        <v>3067</v>
      </c>
      <c r="E4243" s="80">
        <v>102</v>
      </c>
      <c r="F4243" s="80" t="str">
        <v>PCS</v>
      </c>
      <c r="G4243" s="80" t="str">
        <v>INWARD</v>
      </c>
      <c r="H4243" s="96">
        <v>0</v>
      </c>
    </row>
    <row r="4244" spans="1:8" x14ac:dyDescent="0.25">
      <c r="A4244" s="90">
        <v>45799</v>
      </c>
      <c r="B4244" s="91" t="str">
        <v>UN 2987</v>
      </c>
      <c r="C4244" s="92" t="str">
        <v xml:space="preserve">MUDGUARD PAD THICK INTER  </v>
      </c>
      <c r="D4244" s="132">
        <v>3068</v>
      </c>
      <c r="E4244" s="92">
        <v>254</v>
      </c>
      <c r="F4244" s="92" t="str">
        <v>PCS</v>
      </c>
      <c r="G4244" s="92" t="str">
        <v>INWARD</v>
      </c>
      <c r="H4244" s="93">
        <v>0</v>
      </c>
    </row>
    <row r="4245" spans="1:8" x14ac:dyDescent="0.25">
      <c r="A4245" s="94">
        <v>45799</v>
      </c>
      <c r="B4245" s="95" t="str">
        <v>UN 3430</v>
      </c>
      <c r="C4245" s="80" t="str">
        <v xml:space="preserve">COOLANT BOTTLE CAP 475 DI  </v>
      </c>
      <c r="D4245" s="133">
        <v>3069</v>
      </c>
      <c r="E4245" s="80">
        <v>470</v>
      </c>
      <c r="F4245" s="80" t="str">
        <v>PCS</v>
      </c>
      <c r="G4245" s="80" t="str">
        <v>INWARD</v>
      </c>
      <c r="H4245" s="96">
        <v>0</v>
      </c>
    </row>
    <row r="4246" spans="1:8" x14ac:dyDescent="0.25">
      <c r="A4246" s="90">
        <v>45799</v>
      </c>
      <c r="B4246" s="91" t="str">
        <v>UN 3431</v>
      </c>
      <c r="C4246" s="92" t="str">
        <v xml:space="preserve">COOLANT BOTTLE CAP THREAD TYPE TURBO  </v>
      </c>
      <c r="D4246" s="132">
        <v>3070</v>
      </c>
      <c r="E4246" s="92">
        <v>700</v>
      </c>
      <c r="F4246" s="92" t="str">
        <v>PCS</v>
      </c>
      <c r="G4246" s="92" t="str">
        <v>INWARD</v>
      </c>
      <c r="H4246" s="93">
        <v>0</v>
      </c>
    </row>
    <row r="4247" spans="1:8" x14ac:dyDescent="0.25">
      <c r="A4247" s="94">
        <v>45799</v>
      </c>
      <c r="B4247" s="95" t="str">
        <v>R983068737</v>
      </c>
      <c r="C4247" s="80" t="str">
        <v>HYD.PUMP SWARAJ 855 XM (19CC)</v>
      </c>
      <c r="D4247" s="133" t="str">
        <v>1979, 1980, 1981</v>
      </c>
      <c r="E4247" s="80">
        <v>8</v>
      </c>
      <c r="F4247" s="80" t="str">
        <v>PCS</v>
      </c>
      <c r="G4247" s="80" t="str">
        <v>OUTWARD</v>
      </c>
      <c r="H4247" s="96" t="str">
        <v>SHOP</v>
      </c>
    </row>
    <row r="4248" spans="1:8" x14ac:dyDescent="0.25">
      <c r="A4248" s="90">
        <v>45799</v>
      </c>
      <c r="B4248" s="91" t="str">
        <v>R10019</v>
      </c>
      <c r="C4248" s="92" t="str">
        <v>CLUTCH PLATE INTER/MF P-3 10" ASB</v>
      </c>
      <c r="D4248" s="132" t="str">
        <v>1979, 1980, 1981</v>
      </c>
      <c r="E4248" s="92">
        <v>2</v>
      </c>
      <c r="F4248" s="92" t="str">
        <v>PCS</v>
      </c>
      <c r="G4248" s="92" t="str">
        <v>OUTWARD</v>
      </c>
      <c r="H4248" s="93" t="str">
        <v>SHOP</v>
      </c>
    </row>
    <row r="4249" spans="1:8" x14ac:dyDescent="0.25">
      <c r="A4249" s="94">
        <v>45799</v>
      </c>
      <c r="B4249" s="95" t="str">
        <v>R1000122</v>
      </c>
      <c r="C4249" s="80" t="str">
        <v>P.P ASSY INTER 10"</v>
      </c>
      <c r="D4249" s="133" t="str">
        <v>1979, 1980, 1981</v>
      </c>
      <c r="E4249" s="80">
        <v>1</v>
      </c>
      <c r="F4249" s="80" t="str">
        <v>SET</v>
      </c>
      <c r="G4249" s="80" t="str">
        <v>OUTWARD</v>
      </c>
      <c r="H4249" s="96" t="str">
        <v>SHOP</v>
      </c>
    </row>
    <row r="4250" spans="1:8" x14ac:dyDescent="0.25">
      <c r="A4250" s="90">
        <v>45799</v>
      </c>
      <c r="B4250" s="91" t="str">
        <v>R925044</v>
      </c>
      <c r="C4250" s="92" t="str">
        <v>P.P ASSY EICHER 241 9.25"</v>
      </c>
      <c r="D4250" s="132" t="str">
        <v>1979, 1980, 1981</v>
      </c>
      <c r="E4250" s="92">
        <v>1</v>
      </c>
      <c r="F4250" s="92" t="str">
        <v>SET</v>
      </c>
      <c r="G4250" s="92" t="str">
        <v>OUTWARD</v>
      </c>
      <c r="H4250" s="93" t="str">
        <v>SHOP</v>
      </c>
    </row>
    <row r="4251" spans="1:8" x14ac:dyDescent="0.25">
      <c r="A4251" s="94">
        <v>45799</v>
      </c>
      <c r="B4251" s="95" t="str">
        <v>UN 1795</v>
      </c>
      <c r="C4251" s="80" t="str">
        <v>GEAR BOX TOP COVER INTER DI</v>
      </c>
      <c r="D4251" s="133" t="str">
        <v>1979, 1980, 1981</v>
      </c>
      <c r="E4251" s="80">
        <v>2</v>
      </c>
      <c r="F4251" s="80" t="str">
        <v>PCS</v>
      </c>
      <c r="G4251" s="80" t="str">
        <v>OUTWARD</v>
      </c>
      <c r="H4251" s="96" t="str">
        <v>SHOP</v>
      </c>
    </row>
    <row r="4252" spans="1:8" x14ac:dyDescent="0.25">
      <c r="A4252" s="90">
        <v>45799</v>
      </c>
      <c r="B4252" s="91" t="str">
        <v>UN 2647 A</v>
      </c>
      <c r="C4252" s="92" t="str">
        <v xml:space="preserve">CHAIN U WITH PIN SMALL (O.E.) NST  </v>
      </c>
      <c r="D4252" s="132" t="str">
        <v>1979, 1980, 1981</v>
      </c>
      <c r="E4252" s="92">
        <v>6</v>
      </c>
      <c r="F4252" s="92" t="str">
        <v>PCS</v>
      </c>
      <c r="G4252" s="92" t="str">
        <v>OUTWARD</v>
      </c>
      <c r="H4252" s="93" t="str">
        <v>SHOP</v>
      </c>
    </row>
    <row r="4253" spans="1:8" x14ac:dyDescent="0.25">
      <c r="A4253" s="94">
        <v>45799</v>
      </c>
      <c r="B4253" s="95" t="str">
        <v>R11114</v>
      </c>
      <c r="C4253" s="80" t="str">
        <v>P.T.O PLATE SK ROUND N/A 12 TEETH</v>
      </c>
      <c r="D4253" s="133" t="str">
        <v>1979, 1980, 1981</v>
      </c>
      <c r="E4253" s="80">
        <v>2</v>
      </c>
      <c r="F4253" s="80" t="str">
        <v>PCS</v>
      </c>
      <c r="G4253" s="80" t="str">
        <v>OUTWARD</v>
      </c>
      <c r="H4253" s="96" t="str">
        <v>SHOP</v>
      </c>
    </row>
    <row r="4254" spans="1:8" x14ac:dyDescent="0.25">
      <c r="A4254" s="90">
        <v>45799</v>
      </c>
      <c r="B4254" s="91" t="str">
        <v>UN 3669</v>
      </c>
      <c r="C4254" s="92" t="str">
        <v xml:space="preserve"> BREAK DISC ACTUATING ASSEMBLY SWARAJ 735 6.5" </v>
      </c>
      <c r="D4254" s="132" t="str">
        <v>1979, 1980, 1981</v>
      </c>
      <c r="E4254" s="92">
        <v>4</v>
      </c>
      <c r="F4254" s="92" t="str">
        <v>SET</v>
      </c>
      <c r="G4254" s="92" t="str">
        <v>OUTWARD</v>
      </c>
      <c r="H4254" s="93" t="str">
        <v>SHOP</v>
      </c>
    </row>
    <row r="4255" spans="1:8" x14ac:dyDescent="0.25">
      <c r="A4255" s="94">
        <v>45799</v>
      </c>
      <c r="B4255" s="95" t="str">
        <v>UN 1414/GK 904</v>
      </c>
      <c r="C4255" s="80" t="str">
        <v>FRONT WHEEL HUB MAHINDRA NST STAR TYPE 25877-1988</v>
      </c>
      <c r="D4255" s="133" t="str">
        <v>1979, 1980, 1981</v>
      </c>
      <c r="E4255" s="80">
        <v>2</v>
      </c>
      <c r="F4255" s="80" t="str">
        <v>PCS</v>
      </c>
      <c r="G4255" s="80" t="str">
        <v>OUTWARD</v>
      </c>
      <c r="H4255" s="96" t="str">
        <v>SHOP</v>
      </c>
    </row>
    <row r="4256" spans="1:8" x14ac:dyDescent="0.25">
      <c r="A4256" s="90">
        <v>45799</v>
      </c>
      <c r="B4256" s="91" t="str">
        <v>GK 977/UN 1374</v>
      </c>
      <c r="C4256" s="92" t="str">
        <v>CENTER PIN MAHINDRA NST (PATTI TYPE)</v>
      </c>
      <c r="D4256" s="132" t="str">
        <v>1979, 1980, 1981</v>
      </c>
      <c r="E4256" s="92">
        <v>15</v>
      </c>
      <c r="F4256" s="92" t="str">
        <v>PCS</v>
      </c>
      <c r="G4256" s="92" t="str">
        <v>OUTWARD</v>
      </c>
      <c r="H4256" s="93" t="str">
        <v>SHOP</v>
      </c>
    </row>
    <row r="4257" spans="1:8" x14ac:dyDescent="0.25">
      <c r="A4257" s="94">
        <v>45799</v>
      </c>
      <c r="B4257" s="95" t="str">
        <v>UN 1158</v>
      </c>
      <c r="C4257" s="80" t="str">
        <v>AIR CLEANER GLASS WHITE INTER</v>
      </c>
      <c r="D4257" s="133" t="str">
        <v>1979, 1980, 1981</v>
      </c>
      <c r="E4257" s="80">
        <v>30</v>
      </c>
      <c r="F4257" s="80" t="str">
        <v>PCS</v>
      </c>
      <c r="G4257" s="80" t="str">
        <v>OUTWARD</v>
      </c>
      <c r="H4257" s="96" t="str">
        <v>SHOP</v>
      </c>
    </row>
    <row r="4258" spans="1:8" x14ac:dyDescent="0.25">
      <c r="A4258" s="90">
        <v>45799</v>
      </c>
      <c r="B4258" s="91">
        <v>3280843100</v>
      </c>
      <c r="C4258" s="92" t="str">
        <v>CLUTCH PLATE SW/ACE CRANE 5 FAN 8 T</v>
      </c>
      <c r="D4258" s="132" t="str">
        <v>1979, 1980, 1981</v>
      </c>
      <c r="E4258" s="92">
        <v>4</v>
      </c>
      <c r="F4258" s="92" t="str">
        <v>PCS</v>
      </c>
      <c r="G4258" s="92" t="str">
        <v>OUTWARD</v>
      </c>
      <c r="H4258" s="93" t="str">
        <v>SHOP</v>
      </c>
    </row>
    <row r="4259" spans="1:8" x14ac:dyDescent="0.25">
      <c r="A4259" s="94">
        <v>45799</v>
      </c>
      <c r="B4259" s="95" t="str">
        <v>UN 3403</v>
      </c>
      <c r="C4259" s="80" t="str">
        <v xml:space="preserve">ALTENATOR BRACKET 3 CYL. INTER DI  </v>
      </c>
      <c r="D4259" s="133" t="str">
        <v>1979, 1980, 1981</v>
      </c>
      <c r="E4259" s="80">
        <v>10</v>
      </c>
      <c r="F4259" s="80" t="str">
        <v>PCS</v>
      </c>
      <c r="G4259" s="80" t="str">
        <v>OUTWARD</v>
      </c>
      <c r="H4259" s="96" t="str">
        <v>SHOP</v>
      </c>
    </row>
    <row r="4260" spans="1:8" x14ac:dyDescent="0.25">
      <c r="A4260" s="90">
        <v>45799</v>
      </c>
      <c r="B4260" s="91" t="str">
        <v>UN 1796</v>
      </c>
      <c r="C4260" s="92" t="str">
        <v>GEAR PIN KIT SET OF 4 INTER</v>
      </c>
      <c r="D4260" s="132" t="str">
        <v>1979, 1980, 1981</v>
      </c>
      <c r="E4260" s="92">
        <v>60</v>
      </c>
      <c r="F4260" s="92" t="str">
        <v>SET</v>
      </c>
      <c r="G4260" s="92" t="str">
        <v>OUTWARD</v>
      </c>
      <c r="H4260" s="93" t="str">
        <v>SHOP</v>
      </c>
    </row>
    <row r="4261" spans="1:8" x14ac:dyDescent="0.25">
      <c r="A4261" s="94">
        <v>45799</v>
      </c>
      <c r="B4261" s="95" t="str">
        <v>UN 2836/GK 1543</v>
      </c>
      <c r="C4261" s="80" t="str">
        <v xml:space="preserve">REAR WHEEL BOLT INTER DI  </v>
      </c>
      <c r="D4261" s="133" t="str">
        <v>1979, 1980, 1981</v>
      </c>
      <c r="E4261" s="80">
        <v>36</v>
      </c>
      <c r="F4261" s="80" t="str">
        <v>PCS</v>
      </c>
      <c r="G4261" s="80" t="str">
        <v>OUTWARD</v>
      </c>
      <c r="H4261" s="96" t="str">
        <v>SHOP</v>
      </c>
    </row>
    <row r="4262" spans="1:8" x14ac:dyDescent="0.25">
      <c r="A4262" s="90">
        <v>45799</v>
      </c>
      <c r="B4262" s="91" t="str">
        <v>UN 1616</v>
      </c>
      <c r="C4262" s="92" t="str">
        <v>SEAT SHOCKER PIN TYPE INTER DI</v>
      </c>
      <c r="D4262" s="132" t="str">
        <v>1979, 1980, 1981</v>
      </c>
      <c r="E4262" s="92">
        <v>20</v>
      </c>
      <c r="F4262" s="92" t="str">
        <v>PCS</v>
      </c>
      <c r="G4262" s="92" t="str">
        <v>OUTWARD</v>
      </c>
      <c r="H4262" s="93" t="str">
        <v>SHOP</v>
      </c>
    </row>
    <row r="4263" spans="1:8" x14ac:dyDescent="0.25">
      <c r="A4263" s="94">
        <v>45799</v>
      </c>
      <c r="B4263" s="95" t="str">
        <v>UN 3217</v>
      </c>
      <c r="C4263" s="80" t="str">
        <v xml:space="preserve">STARTING SWITCH W/KEY &amp; WIRE ARJUN  </v>
      </c>
      <c r="D4263" s="133" t="str">
        <v>1979, 1980, 1981</v>
      </c>
      <c r="E4263" s="80">
        <v>10</v>
      </c>
      <c r="F4263" s="80" t="str">
        <v>PCS</v>
      </c>
      <c r="G4263" s="80" t="str">
        <v>OUTWARD</v>
      </c>
      <c r="H4263" s="96" t="str">
        <v>SHOP</v>
      </c>
    </row>
    <row r="4264" spans="1:8" x14ac:dyDescent="0.25">
      <c r="A4264" s="90">
        <v>45799</v>
      </c>
      <c r="B4264" s="91" t="str">
        <v>1P 3052</v>
      </c>
      <c r="C4264" s="92" t="str">
        <v>HYD PUMP SWARAJ W/COUPLER SWARAJ INNER</v>
      </c>
      <c r="D4264" s="132" t="str">
        <v>1979, 1980, 1981</v>
      </c>
      <c r="E4264" s="92">
        <v>2</v>
      </c>
      <c r="F4264" s="92" t="str">
        <v>PCS</v>
      </c>
      <c r="G4264" s="92" t="str">
        <v>OUTWARD</v>
      </c>
      <c r="H4264" s="93" t="str">
        <v>SHOP</v>
      </c>
    </row>
    <row r="4265" spans="1:8" x14ac:dyDescent="0.25">
      <c r="A4265" s="94">
        <v>45799</v>
      </c>
      <c r="B4265" s="95" t="str">
        <v>UN 1903</v>
      </c>
      <c r="C4265" s="80" t="str">
        <v>REAR AXLE PLATE ARJUN</v>
      </c>
      <c r="D4265" s="133" t="str">
        <v>1979, 1980, 1981</v>
      </c>
      <c r="E4265" s="80">
        <v>10</v>
      </c>
      <c r="F4265" s="80" t="str">
        <v>PCS</v>
      </c>
      <c r="G4265" s="80" t="str">
        <v>OUTWARD</v>
      </c>
      <c r="H4265" s="96" t="str">
        <v>SHOP</v>
      </c>
    </row>
    <row r="4266" spans="1:8" x14ac:dyDescent="0.25">
      <c r="A4266" s="90">
        <v>45799</v>
      </c>
      <c r="B4266" s="91" t="str">
        <v>DS 147</v>
      </c>
      <c r="C4266" s="92" t="str">
        <v xml:space="preserve"> REAR AXLE SONALIKA SMALL PLATE 18 T.(759513)</v>
      </c>
      <c r="D4266" s="132" t="str">
        <v>1979, 1980, 1981</v>
      </c>
      <c r="E4266" s="92">
        <v>1</v>
      </c>
      <c r="F4266" s="92" t="str">
        <v>PCS</v>
      </c>
      <c r="G4266" s="92" t="str">
        <v>OUTWARD</v>
      </c>
      <c r="H4266" s="93" t="str">
        <v>SHOP</v>
      </c>
    </row>
    <row r="4267" spans="1:8" x14ac:dyDescent="0.25">
      <c r="A4267" s="94">
        <v>45799</v>
      </c>
      <c r="B4267" s="95" t="str">
        <v>DS 191</v>
      </c>
      <c r="C4267" s="80" t="str">
        <v xml:space="preserve"> REAR AXLE SONALIKA SMALL PLATE 18 T. (709013)</v>
      </c>
      <c r="D4267" s="133" t="str">
        <v>1979, 1980, 1981</v>
      </c>
      <c r="E4267" s="80">
        <v>1</v>
      </c>
      <c r="F4267" s="80" t="str">
        <v>PCS</v>
      </c>
      <c r="G4267" s="80" t="str">
        <v>OUTWARD</v>
      </c>
      <c r="H4267" s="96" t="str">
        <v>SHOP</v>
      </c>
    </row>
    <row r="4268" spans="1:8" x14ac:dyDescent="0.25">
      <c r="A4268" s="90">
        <v>45799</v>
      </c>
      <c r="B4268" s="91" t="str">
        <v>GK 2515</v>
      </c>
      <c r="C4268" s="92" t="str">
        <v>FLEXIBLE HOSE 15" (19 x 19 BENJO, R6)</v>
      </c>
      <c r="D4268" s="132" t="str">
        <v>1979, 1980, 1981</v>
      </c>
      <c r="E4268" s="92">
        <v>20</v>
      </c>
      <c r="F4268" s="92" t="str">
        <v>PCS</v>
      </c>
      <c r="G4268" s="92" t="str">
        <v>OUTWARD</v>
      </c>
      <c r="H4268" s="93" t="str">
        <v>SHOP</v>
      </c>
    </row>
    <row r="4269" spans="1:8" x14ac:dyDescent="0.25">
      <c r="A4269" s="94">
        <v>45799</v>
      </c>
      <c r="B4269" s="95" t="str">
        <v>GK 2516</v>
      </c>
      <c r="C4269" s="80" t="str">
        <v>FLEXIBLE HOSE 18" (19 x 19 BENJO, R6)</v>
      </c>
      <c r="D4269" s="133" t="str">
        <v>1979, 1980, 1981</v>
      </c>
      <c r="E4269" s="80">
        <v>20</v>
      </c>
      <c r="F4269" s="80" t="str">
        <v>PCS</v>
      </c>
      <c r="G4269" s="80" t="str">
        <v>OUTWARD</v>
      </c>
      <c r="H4269" s="96" t="str">
        <v>SHOP</v>
      </c>
    </row>
    <row r="4270" spans="1:8" x14ac:dyDescent="0.25">
      <c r="A4270" s="90">
        <v>45799</v>
      </c>
      <c r="B4270" s="91" t="str">
        <v>GK 2520</v>
      </c>
      <c r="C4270" s="92" t="str">
        <v>FLEXIBLE HOSE 30" (19 x 19 BENJO, R6)</v>
      </c>
      <c r="D4270" s="132" t="str">
        <v>1979, 1980, 1981</v>
      </c>
      <c r="E4270" s="92">
        <v>20</v>
      </c>
      <c r="F4270" s="92" t="str">
        <v>PCS</v>
      </c>
      <c r="G4270" s="92" t="str">
        <v>OUTWARD</v>
      </c>
      <c r="H4270" s="93" t="str">
        <v>SHOP</v>
      </c>
    </row>
    <row r="4271" spans="1:8" x14ac:dyDescent="0.25">
      <c r="A4271" s="94">
        <v>45799</v>
      </c>
      <c r="B4271" s="95" t="str">
        <v>GK 2513</v>
      </c>
      <c r="C4271" s="80" t="str">
        <v>FLEXIBLE HOSE 12" (19 x 19 BENJO, R6)</v>
      </c>
      <c r="D4271" s="133" t="str">
        <v>1979, 1980, 1981</v>
      </c>
      <c r="E4271" s="80">
        <v>20</v>
      </c>
      <c r="F4271" s="80" t="str">
        <v>PCS</v>
      </c>
      <c r="G4271" s="80" t="str">
        <v>OUTWARD</v>
      </c>
      <c r="H4271" s="96" t="str">
        <v>SHOP</v>
      </c>
    </row>
    <row r="4272" spans="1:8" x14ac:dyDescent="0.25">
      <c r="A4272" s="90">
        <v>45799</v>
      </c>
      <c r="B4272" s="91" t="str">
        <v>GK 2522</v>
      </c>
      <c r="C4272" s="92" t="str">
        <v>FLEXIBLE HOSE 36" (19 x 19 BENJO, R6)</v>
      </c>
      <c r="D4272" s="132" t="str">
        <v>1979, 1980, 1981</v>
      </c>
      <c r="E4272" s="92">
        <v>20</v>
      </c>
      <c r="F4272" s="92" t="str">
        <v>PCS</v>
      </c>
      <c r="G4272" s="92" t="str">
        <v>OUTWARD</v>
      </c>
      <c r="H4272" s="93" t="str">
        <v>SHOP</v>
      </c>
    </row>
    <row r="4273" spans="1:8" x14ac:dyDescent="0.25">
      <c r="A4273" s="94">
        <v>45799</v>
      </c>
      <c r="B4273" s="95" t="str">
        <v>UN 2077</v>
      </c>
      <c r="C4273" s="80" t="str">
        <v>CROWN &amp; PINION SET (BEND) 9/43 TEETH YUVRAJ</v>
      </c>
      <c r="D4273" s="133" t="str">
        <v>1979, 1980, 1981</v>
      </c>
      <c r="E4273" s="80">
        <v>4</v>
      </c>
      <c r="F4273" s="80" t="str">
        <v>SET</v>
      </c>
      <c r="G4273" s="80" t="str">
        <v>OUTWARD</v>
      </c>
      <c r="H4273" s="96" t="str">
        <v>SHOP</v>
      </c>
    </row>
    <row r="4274" spans="1:8" x14ac:dyDescent="0.25">
      <c r="A4274" s="90">
        <v>45799</v>
      </c>
      <c r="B4274" s="91" t="str">
        <v>GK 1472 A/UN 2783 A</v>
      </c>
      <c r="C4274" s="92" t="str">
        <v>BONNET BOLT INTER DI (6 CUT)</v>
      </c>
      <c r="D4274" s="132" t="str">
        <v>1979, 1980, 1981</v>
      </c>
      <c r="E4274" s="92">
        <v>36</v>
      </c>
      <c r="F4274" s="92" t="str">
        <v>PCS</v>
      </c>
      <c r="G4274" s="92" t="str">
        <v>OUTWARD</v>
      </c>
      <c r="H4274" s="93" t="str">
        <v>SHOP</v>
      </c>
    </row>
    <row r="4275" spans="1:8" x14ac:dyDescent="0.25">
      <c r="A4275" s="94">
        <v>45799</v>
      </c>
      <c r="B4275" s="95" t="str">
        <v>UN 1418 A</v>
      </c>
      <c r="C4275" s="80" t="str">
        <v>FRONT WHEEL CAP (PVC) YUVRAJ</v>
      </c>
      <c r="D4275" s="133" t="str">
        <v>1979, 1980, 1981</v>
      </c>
      <c r="E4275" s="80">
        <v>36</v>
      </c>
      <c r="F4275" s="80" t="str">
        <v>PCS</v>
      </c>
      <c r="G4275" s="80" t="str">
        <v>OUTWARD</v>
      </c>
      <c r="H4275" s="96" t="str">
        <v>SHOP</v>
      </c>
    </row>
    <row r="4276" spans="1:8" x14ac:dyDescent="0.25">
      <c r="A4276" s="90">
        <v>45799</v>
      </c>
      <c r="B4276" s="91" t="str">
        <v>UN 2620</v>
      </c>
      <c r="C4276" s="92" t="str">
        <v xml:space="preserve">LOWER LINK END 585  </v>
      </c>
      <c r="D4276" s="132" t="str">
        <v>1979, 1980, 1981</v>
      </c>
      <c r="E4276" s="92">
        <v>10</v>
      </c>
      <c r="F4276" s="92" t="str">
        <v>PCS</v>
      </c>
      <c r="G4276" s="92" t="str">
        <v>OUTWARD</v>
      </c>
      <c r="H4276" s="93" t="str">
        <v>SHOP</v>
      </c>
    </row>
    <row r="4277" spans="1:8" x14ac:dyDescent="0.25">
      <c r="A4277" s="94">
        <v>45799</v>
      </c>
      <c r="B4277" s="95" t="str">
        <v>UN 2829</v>
      </c>
      <c r="C4277" s="80" t="str">
        <v xml:space="preserve">MUDGUARD U BOLT 10" (GOLDEN) INTER  </v>
      </c>
      <c r="D4277" s="133" t="str">
        <v>1979, 1980, 1981</v>
      </c>
      <c r="E4277" s="80">
        <v>30</v>
      </c>
      <c r="F4277" s="80" t="str">
        <v>PCS</v>
      </c>
      <c r="G4277" s="80" t="str">
        <v>OUTWARD</v>
      </c>
      <c r="H4277" s="96" t="str">
        <v>SHOP</v>
      </c>
    </row>
    <row r="4278" spans="1:8" x14ac:dyDescent="0.25">
      <c r="A4278" s="90">
        <v>45799</v>
      </c>
      <c r="B4278" s="91" t="str">
        <v>TR 10002</v>
      </c>
      <c r="C4278" s="92" t="str">
        <v>DIFFERENTIAL GEAR KIT SWARAJ 855</v>
      </c>
      <c r="D4278" s="132" t="str">
        <v>1979, 1980, 1981</v>
      </c>
      <c r="E4278" s="92">
        <v>2</v>
      </c>
      <c r="F4278" s="92" t="str">
        <v>SET</v>
      </c>
      <c r="G4278" s="92" t="str">
        <v>OUTWARD</v>
      </c>
      <c r="H4278" s="93" t="str">
        <v>SHOP</v>
      </c>
    </row>
    <row r="4279" spans="1:8" x14ac:dyDescent="0.25">
      <c r="A4279" s="94">
        <v>45799</v>
      </c>
      <c r="B4279" s="95" t="str">
        <v>IT 9773</v>
      </c>
      <c r="C4279" s="80" t="str">
        <v>DIFFERENTIAL GEAR KIT SONALIKA (SET OF 6)</v>
      </c>
      <c r="D4279" s="133" t="str">
        <v>1979, 1980, 1981</v>
      </c>
      <c r="E4279" s="80">
        <v>2</v>
      </c>
      <c r="F4279" s="80" t="str">
        <v>SET</v>
      </c>
      <c r="G4279" s="80" t="str">
        <v>OUTWARD</v>
      </c>
      <c r="H4279" s="96" t="str">
        <v>SHOP</v>
      </c>
    </row>
    <row r="4280" spans="1:8" x14ac:dyDescent="0.25">
      <c r="A4280" s="90">
        <v>45799</v>
      </c>
      <c r="B4280" s="91" t="str">
        <v>TR 10002</v>
      </c>
      <c r="C4280" s="92" t="str">
        <v>DIFFERENTIAL GEAR KIT SWARAJ 855</v>
      </c>
      <c r="D4280" s="132" t="str">
        <v>1979, 1980, 1981</v>
      </c>
      <c r="E4280" s="92">
        <v>1</v>
      </c>
      <c r="F4280" s="92" t="str">
        <v>SET</v>
      </c>
      <c r="G4280" s="92" t="str">
        <v>OUTWARD</v>
      </c>
      <c r="H4280" s="93" t="str">
        <v>SHOP</v>
      </c>
    </row>
    <row r="4281" spans="1:8" x14ac:dyDescent="0.25">
      <c r="A4281" s="94">
        <v>45799</v>
      </c>
      <c r="B4281" s="95" t="str">
        <v>IT 9773</v>
      </c>
      <c r="C4281" s="80" t="str">
        <v>DIFFERENTIAL GEAR KIT SONALIKA (SET OF 6)</v>
      </c>
      <c r="D4281" s="133" t="str">
        <v>1979, 1980, 1981</v>
      </c>
      <c r="E4281" s="80">
        <v>1</v>
      </c>
      <c r="F4281" s="80" t="str">
        <v>SET</v>
      </c>
      <c r="G4281" s="80" t="str">
        <v>OUTWARD</v>
      </c>
      <c r="H4281" s="96" t="str">
        <v>SHOP</v>
      </c>
    </row>
    <row r="4282" spans="1:8" x14ac:dyDescent="0.25">
      <c r="A4282" s="90">
        <v>45799</v>
      </c>
      <c r="B4282" s="91" t="str">
        <v>GK 752/UN 1567</v>
      </c>
      <c r="C4282" s="92" t="str">
        <v>STG SHAFT INTER DI RANE TYPE (BRG. SIZE INT 53) 692 MM</v>
      </c>
      <c r="D4282" s="132" t="str">
        <v>1979, 1980, 1981</v>
      </c>
      <c r="E4282" s="92">
        <v>3</v>
      </c>
      <c r="F4282" s="92" t="str">
        <v>PCS</v>
      </c>
      <c r="G4282" s="92" t="str">
        <v>OUTWARD</v>
      </c>
      <c r="H4282" s="93" t="str">
        <v>SHOP</v>
      </c>
    </row>
    <row r="4283" spans="1:8" x14ac:dyDescent="0.25">
      <c r="A4283" s="94">
        <v>45799</v>
      </c>
      <c r="B4283" s="95" t="str">
        <v>UN 1568</v>
      </c>
      <c r="C4283" s="80" t="str">
        <v>INNER COLUMN &amp; MAIN NUTASSY 04-04 INTER DI</v>
      </c>
      <c r="D4283" s="133" t="str">
        <v>1979, 1980, 1981</v>
      </c>
      <c r="E4283" s="80">
        <v>1</v>
      </c>
      <c r="F4283" s="80" t="str">
        <v>PCS</v>
      </c>
      <c r="G4283" s="80" t="str">
        <v>OUTWARD</v>
      </c>
      <c r="H4283" s="96" t="str">
        <v>SHOP</v>
      </c>
    </row>
    <row r="4284" spans="1:8" x14ac:dyDescent="0.25">
      <c r="A4284" s="90">
        <v>45799</v>
      </c>
      <c r="B4284" s="91" t="str">
        <v>UN 2422</v>
      </c>
      <c r="C4284" s="92" t="str">
        <v xml:space="preserve">SUCTION FILTER NORMAL INTER DI  </v>
      </c>
      <c r="D4284" s="132" t="str">
        <v>1979, 1980, 1981</v>
      </c>
      <c r="E4284" s="92">
        <v>10</v>
      </c>
      <c r="F4284" s="92" t="str">
        <v>PCS</v>
      </c>
      <c r="G4284" s="92" t="str">
        <v>OUTWARD</v>
      </c>
      <c r="H4284" s="93" t="str">
        <v>SHOP</v>
      </c>
    </row>
    <row r="4285" spans="1:8" x14ac:dyDescent="0.25">
      <c r="A4285" s="94">
        <v>45799</v>
      </c>
      <c r="B4285" s="95" t="str">
        <v>GK 2495</v>
      </c>
      <c r="C4285" s="80" t="str">
        <v>TROLLEY MALE FEMALE COMMON</v>
      </c>
      <c r="D4285" s="133" t="str">
        <v>1979, 1980, 1981</v>
      </c>
      <c r="E4285" s="80">
        <v>12</v>
      </c>
      <c r="F4285" s="80" t="str">
        <v>PCS</v>
      </c>
      <c r="G4285" s="80" t="str">
        <v>OUTWARD</v>
      </c>
      <c r="H4285" s="96" t="str">
        <v>SHOP</v>
      </c>
    </row>
    <row r="4286" spans="1:8" x14ac:dyDescent="0.25">
      <c r="A4286" s="90">
        <v>45799</v>
      </c>
      <c r="B4286" s="91" t="str">
        <v>GK 2496</v>
      </c>
      <c r="C4286" s="92" t="str">
        <v>TROLLEY MALE FEMALE QRC (PUSH TYPE)</v>
      </c>
      <c r="D4286" s="132" t="str">
        <v>1979, 1980, 1981</v>
      </c>
      <c r="E4286" s="92">
        <v>12</v>
      </c>
      <c r="F4286" s="92" t="str">
        <v>PCS</v>
      </c>
      <c r="G4286" s="92" t="str">
        <v>OUTWARD</v>
      </c>
      <c r="H4286" s="93" t="str">
        <v>SHOP</v>
      </c>
    </row>
    <row r="4287" spans="1:8" x14ac:dyDescent="0.25">
      <c r="A4287" s="94">
        <v>45799</v>
      </c>
      <c r="B4287" s="95" t="str">
        <v>UN 1161 A</v>
      </c>
      <c r="C4287" s="80" t="str">
        <v>AIR CLEANER BOWL (O.E) INTER</v>
      </c>
      <c r="D4287" s="133" t="str">
        <v>1979, 1980, 1981</v>
      </c>
      <c r="E4287" s="80">
        <v>6</v>
      </c>
      <c r="F4287" s="80" t="str">
        <v>PCS</v>
      </c>
      <c r="G4287" s="80" t="str">
        <v>OUTWARD</v>
      </c>
      <c r="H4287" s="96" t="str">
        <v>SHOP</v>
      </c>
    </row>
    <row r="4288" spans="1:8" x14ac:dyDescent="0.25">
      <c r="A4288" s="90">
        <v>45799</v>
      </c>
      <c r="B4288" s="91">
        <v>4340460100</v>
      </c>
      <c r="C4288" s="92" t="str">
        <v>P.P TAWA ARJUN MAIN D/CLUTCH</v>
      </c>
      <c r="D4288" s="132" t="str">
        <v>1979, 1980, 1981</v>
      </c>
      <c r="E4288" s="92">
        <v>6</v>
      </c>
      <c r="F4288" s="92" t="str">
        <v>PCS</v>
      </c>
      <c r="G4288" s="92" t="str">
        <v>OUTWARD</v>
      </c>
      <c r="H4288" s="93" t="str">
        <v>SHOP</v>
      </c>
    </row>
    <row r="4289" spans="1:8" x14ac:dyDescent="0.25">
      <c r="A4289" s="94">
        <v>45799</v>
      </c>
      <c r="B4289" s="95" t="str">
        <v>601AD00007C</v>
      </c>
      <c r="C4289" s="80" t="str">
        <v>HYD PUMP J.D 5310 W/BRACKET (20CC + 12CC)</v>
      </c>
      <c r="D4289" s="133" t="str">
        <v>1979, 1980, 1981</v>
      </c>
      <c r="E4289" s="80">
        <v>4</v>
      </c>
      <c r="F4289" s="80" t="str">
        <v>PCS</v>
      </c>
      <c r="G4289" s="80" t="str">
        <v>OUTWARD</v>
      </c>
      <c r="H4289" s="96" t="str">
        <v>SHOP</v>
      </c>
    </row>
    <row r="4290" spans="1:8" x14ac:dyDescent="0.25">
      <c r="A4290" s="90">
        <v>45798</v>
      </c>
      <c r="B4290" s="91">
        <v>1280819100</v>
      </c>
      <c r="C4290" s="92" t="str">
        <v>P.P ASSY ACE CRANE D/F</v>
      </c>
      <c r="D4290" s="132">
        <v>1971</v>
      </c>
      <c r="E4290" s="92">
        <v>2</v>
      </c>
      <c r="F4290" s="92" t="str">
        <v>SET</v>
      </c>
      <c r="G4290" s="92" t="str">
        <v>OUTWARD</v>
      </c>
      <c r="H4290" s="93" t="str">
        <v>PERFECT TRADER</v>
      </c>
    </row>
    <row r="4291" spans="1:8" x14ac:dyDescent="0.25">
      <c r="A4291" s="94">
        <v>45798</v>
      </c>
      <c r="B4291" s="95" t="str">
        <v>3280605100/3280871100</v>
      </c>
      <c r="C4291" s="80" t="str">
        <v>CLUTCH PLATE SWARAJ XM 8 T. (RIGID) PT800/PT806</v>
      </c>
      <c r="D4291" s="133">
        <v>1971</v>
      </c>
      <c r="E4291" s="80">
        <v>8</v>
      </c>
      <c r="F4291" s="80" t="str">
        <v>PCS</v>
      </c>
      <c r="G4291" s="80" t="str">
        <v>OUTWARD</v>
      </c>
      <c r="H4291" s="96" t="str">
        <v>PERFECT TRADER</v>
      </c>
    </row>
    <row r="4292" spans="1:8" x14ac:dyDescent="0.25">
      <c r="A4292" s="90">
        <v>45798</v>
      </c>
      <c r="B4292" s="91">
        <v>3280860100</v>
      </c>
      <c r="C4292" s="92" t="str">
        <v>CLUTCH PLATE M.M 434 DI (10 T, 11")</v>
      </c>
      <c r="D4292" s="132">
        <v>1971</v>
      </c>
      <c r="E4292" s="92">
        <v>12</v>
      </c>
      <c r="F4292" s="92" t="str">
        <v>PCS</v>
      </c>
      <c r="G4292" s="92" t="str">
        <v>OUTWARD</v>
      </c>
      <c r="H4292" s="93" t="str">
        <v>PERFECT TRADER</v>
      </c>
    </row>
    <row r="4293" spans="1:8" x14ac:dyDescent="0.25">
      <c r="A4293" s="94">
        <v>45798</v>
      </c>
      <c r="B4293" s="95" t="str">
        <v>3280865100/3280499100</v>
      </c>
      <c r="C4293" s="80" t="str">
        <v>CLUTCH PLATE NEW HOLLAND 3600 / FORD 11" 10 T</v>
      </c>
      <c r="D4293" s="133">
        <v>1971</v>
      </c>
      <c r="E4293" s="80">
        <v>5</v>
      </c>
      <c r="F4293" s="80" t="str">
        <v>PCS</v>
      </c>
      <c r="G4293" s="80" t="str">
        <v>OUTWARD</v>
      </c>
      <c r="H4293" s="96" t="str">
        <v>PERFECT TRADER</v>
      </c>
    </row>
    <row r="4294" spans="1:8" x14ac:dyDescent="0.25">
      <c r="A4294" s="90">
        <v>45798</v>
      </c>
      <c r="B4294" s="91">
        <v>3280820100</v>
      </c>
      <c r="C4294" s="92" t="str">
        <v>CLUTCH PLATE SK / SW 4 FAN (CUT PAD)</v>
      </c>
      <c r="D4294" s="132">
        <v>1971</v>
      </c>
      <c r="E4294" s="92">
        <v>6</v>
      </c>
      <c r="F4294" s="92" t="str">
        <v>PCS</v>
      </c>
      <c r="G4294" s="92" t="str">
        <v>OUTWARD</v>
      </c>
      <c r="H4294" s="93" t="str">
        <v>PERFECT TRADER</v>
      </c>
    </row>
    <row r="4295" spans="1:8" x14ac:dyDescent="0.25">
      <c r="A4295" s="94">
        <v>45798</v>
      </c>
      <c r="B4295" s="95">
        <v>3280587100</v>
      </c>
      <c r="C4295" s="80" t="str">
        <v>CLUTCH PLATE SONALIKA 5 FAN 8 TEETH</v>
      </c>
      <c r="D4295" s="133">
        <v>1971</v>
      </c>
      <c r="E4295" s="80">
        <v>4</v>
      </c>
      <c r="F4295" s="80" t="str">
        <v>PCS</v>
      </c>
      <c r="G4295" s="80" t="str">
        <v>OUTWARD</v>
      </c>
      <c r="H4295" s="96" t="str">
        <v>PERFECT TRADER</v>
      </c>
    </row>
    <row r="4296" spans="1:8" x14ac:dyDescent="0.25">
      <c r="A4296" s="90">
        <v>45798</v>
      </c>
      <c r="B4296" s="91">
        <v>3280843100</v>
      </c>
      <c r="C4296" s="92" t="str">
        <v>CLUTCH PLATE SW/ACE CRANE 5 FAN 8 T</v>
      </c>
      <c r="D4296" s="132">
        <v>1971</v>
      </c>
      <c r="E4296" s="92">
        <v>6</v>
      </c>
      <c r="F4296" s="92" t="str">
        <v>PCS</v>
      </c>
      <c r="G4296" s="92" t="str">
        <v>OUTWARD</v>
      </c>
      <c r="H4296" s="93" t="str">
        <v>PERFECT TRADER</v>
      </c>
    </row>
    <row r="4297" spans="1:8" x14ac:dyDescent="0.25">
      <c r="A4297" s="94">
        <v>45798</v>
      </c>
      <c r="B4297" s="95">
        <v>3280845100</v>
      </c>
      <c r="C4297" s="80" t="str">
        <v>CLUTCH PLATE ARJUN 5 WING (PMV-02)</v>
      </c>
      <c r="D4297" s="133">
        <v>1971</v>
      </c>
      <c r="E4297" s="80">
        <v>2</v>
      </c>
      <c r="F4297" s="80" t="str">
        <v>PCS</v>
      </c>
      <c r="G4297" s="80" t="str">
        <v>OUTWARD</v>
      </c>
      <c r="H4297" s="96" t="str">
        <v>PERFECT TRADER</v>
      </c>
    </row>
    <row r="4298" spans="1:8" x14ac:dyDescent="0.25">
      <c r="A4298" s="90">
        <v>45798</v>
      </c>
      <c r="B4298" s="91">
        <v>4330349100</v>
      </c>
      <c r="C4298" s="92" t="str">
        <v>CLUTCH LEVER KIT D/C BUSH TYPE SK</v>
      </c>
      <c r="D4298" s="132">
        <v>1971</v>
      </c>
      <c r="E4298" s="92">
        <v>10</v>
      </c>
      <c r="F4298" s="92" t="str">
        <v>SET</v>
      </c>
      <c r="G4298" s="92" t="str">
        <v>OUTWARD</v>
      </c>
      <c r="H4298" s="93" t="str">
        <v>PERFECT TRADER</v>
      </c>
    </row>
    <row r="4299" spans="1:8" x14ac:dyDescent="0.25">
      <c r="A4299" s="94">
        <v>45798</v>
      </c>
      <c r="B4299" s="95">
        <v>4340452100</v>
      </c>
      <c r="C4299" s="80" t="str">
        <v>CLUTCH KIT NEW HOLLAND MAIN</v>
      </c>
      <c r="D4299" s="133">
        <v>1971</v>
      </c>
      <c r="E4299" s="80">
        <v>2</v>
      </c>
      <c r="F4299" s="80" t="str">
        <v>SET</v>
      </c>
      <c r="G4299" s="80" t="str">
        <v>OUTWARD</v>
      </c>
      <c r="H4299" s="96" t="str">
        <v>PERFECT TRADER</v>
      </c>
    </row>
    <row r="4300" spans="1:8" x14ac:dyDescent="0.25">
      <c r="A4300" s="90">
        <v>45798</v>
      </c>
      <c r="B4300" s="91">
        <v>2280242100</v>
      </c>
      <c r="C4300" s="92" t="str">
        <v>D.C ASSY SONALIKA 6 HOLE 12T WITH ONLY PTO</v>
      </c>
      <c r="D4300" s="132">
        <v>1971</v>
      </c>
      <c r="E4300" s="92">
        <v>1</v>
      </c>
      <c r="F4300" s="92" t="str">
        <v>SET</v>
      </c>
      <c r="G4300" s="92" t="str">
        <v>OUTWARD</v>
      </c>
      <c r="H4300" s="93" t="str">
        <v>PERFECT TRADER</v>
      </c>
    </row>
    <row r="4301" spans="1:8" x14ac:dyDescent="0.25">
      <c r="A4301" s="94">
        <v>45798</v>
      </c>
      <c r="B4301" s="95">
        <v>4340454100</v>
      </c>
      <c r="C4301" s="80" t="str">
        <v>P.P TAWA NH MAIN</v>
      </c>
      <c r="D4301" s="133">
        <v>1971</v>
      </c>
      <c r="E4301" s="80">
        <v>2</v>
      </c>
      <c r="F4301" s="80" t="str">
        <v>PCS</v>
      </c>
      <c r="G4301" s="80" t="str">
        <v>OUTWARD</v>
      </c>
      <c r="H4301" s="96" t="str">
        <v>PERFECT TRADER</v>
      </c>
    </row>
    <row r="4302" spans="1:8" x14ac:dyDescent="0.25">
      <c r="A4302" s="90">
        <v>45798</v>
      </c>
      <c r="B4302" s="91">
        <v>3280524100</v>
      </c>
      <c r="C4302" s="92" t="str">
        <v>PTO PLATE MAHINDRA 3 FAN, 10 TEETH</v>
      </c>
      <c r="D4302" s="132">
        <v>1971</v>
      </c>
      <c r="E4302" s="92">
        <v>2</v>
      </c>
      <c r="F4302" s="92" t="str">
        <v>PCS</v>
      </c>
      <c r="G4302" s="92" t="str">
        <v>OUTWARD</v>
      </c>
      <c r="H4302" s="93" t="str">
        <v>PERFECT TRADER</v>
      </c>
    </row>
    <row r="4303" spans="1:8" x14ac:dyDescent="0.25">
      <c r="A4303" s="94">
        <v>45798</v>
      </c>
      <c r="B4303" s="95">
        <v>4341143100</v>
      </c>
      <c r="C4303" s="80" t="str">
        <v>PRESSURE PLATE TAWA PT/ FT 50 ,FT 60</v>
      </c>
      <c r="D4303" s="133">
        <v>1971</v>
      </c>
      <c r="E4303" s="80">
        <v>2</v>
      </c>
      <c r="F4303" s="80" t="str">
        <v>PCS</v>
      </c>
      <c r="G4303" s="80" t="str">
        <v>OUTWARD</v>
      </c>
      <c r="H4303" s="96" t="str">
        <v>PERFECT TRADER</v>
      </c>
    </row>
    <row r="4304" spans="1:8" x14ac:dyDescent="0.25">
      <c r="A4304" s="90">
        <v>45798</v>
      </c>
      <c r="B4304" s="91">
        <v>3280590100</v>
      </c>
      <c r="C4304" s="92" t="str">
        <v>CLUTCH PLATE SWARAJ PTO</v>
      </c>
      <c r="D4304" s="132">
        <v>1971</v>
      </c>
      <c r="E4304" s="92">
        <v>2</v>
      </c>
      <c r="F4304" s="92" t="str">
        <v>PCS</v>
      </c>
      <c r="G4304" s="92" t="str">
        <v>OUTWARD</v>
      </c>
      <c r="H4304" s="93" t="str">
        <v>PERFECT TRADER</v>
      </c>
    </row>
    <row r="4305" spans="1:8" x14ac:dyDescent="0.25">
      <c r="A4305" s="94">
        <v>45798</v>
      </c>
      <c r="B4305" s="95" t="str">
        <v>1P 4044 CTMMB</v>
      </c>
      <c r="C4305" s="80" t="str">
        <v>HYD PUMP MAHINDRA SINGLE</v>
      </c>
      <c r="D4305" s="133">
        <v>1967</v>
      </c>
      <c r="E4305" s="80">
        <v>24</v>
      </c>
      <c r="F4305" s="80" t="str">
        <v>PCS</v>
      </c>
      <c r="G4305" s="80" t="str">
        <v>OUTWARD</v>
      </c>
      <c r="H4305" s="96" t="str">
        <v>PREM MOTOR</v>
      </c>
    </row>
    <row r="4306" spans="1:8" x14ac:dyDescent="0.25">
      <c r="A4306" s="90">
        <v>45798</v>
      </c>
      <c r="B4306" s="91" t="str">
        <v>600AD00009C</v>
      </c>
      <c r="C4306" s="92" t="str">
        <v>HYD PUMP J.D SINGLE (11CC)</v>
      </c>
      <c r="D4306" s="132">
        <v>1967</v>
      </c>
      <c r="E4306" s="92">
        <v>4</v>
      </c>
      <c r="F4306" s="92" t="str">
        <v>PCS</v>
      </c>
      <c r="G4306" s="92" t="str">
        <v>OUTWARD</v>
      </c>
      <c r="H4306" s="93" t="str">
        <v>PREM MOTOR</v>
      </c>
    </row>
    <row r="4307" spans="1:8" x14ac:dyDescent="0.25">
      <c r="A4307" s="94">
        <v>45798</v>
      </c>
      <c r="B4307" s="95" t="str">
        <v>601AD00009C</v>
      </c>
      <c r="C4307" s="80" t="str">
        <v>HYD PUMP ARJUN DOUBLE (F ELBOW) (18CC + 8CC)</v>
      </c>
      <c r="D4307" s="133">
        <v>1967</v>
      </c>
      <c r="E4307" s="80">
        <v>8</v>
      </c>
      <c r="F4307" s="80" t="str">
        <v>PCS</v>
      </c>
      <c r="G4307" s="80" t="str">
        <v>OUTWARD</v>
      </c>
      <c r="H4307" s="96" t="str">
        <v>PREM MOTOR</v>
      </c>
    </row>
    <row r="4308" spans="1:8" x14ac:dyDescent="0.25">
      <c r="A4308" s="90">
        <v>45798</v>
      </c>
      <c r="B4308" s="91" t="str">
        <v>601AD00003C</v>
      </c>
      <c r="C4308" s="92" t="str">
        <v>HYD PUMP ARJUN DOUBLE (18CC + 8CC)</v>
      </c>
      <c r="D4308" s="132">
        <v>1967</v>
      </c>
      <c r="E4308" s="92">
        <v>4</v>
      </c>
      <c r="F4308" s="92" t="str">
        <v>PCS</v>
      </c>
      <c r="G4308" s="92" t="str">
        <v>OUTWARD</v>
      </c>
      <c r="H4308" s="93" t="str">
        <v>PREM MOTOR</v>
      </c>
    </row>
    <row r="4309" spans="1:8" x14ac:dyDescent="0.25">
      <c r="A4309" s="94">
        <v>45798</v>
      </c>
      <c r="B4309" s="95">
        <v>2310131100</v>
      </c>
      <c r="C4309" s="80" t="str">
        <v>DC ASSY ARJUN NOVO 12" WITH MAIN 5FAN</v>
      </c>
      <c r="D4309" s="133">
        <v>1967</v>
      </c>
      <c r="E4309" s="80">
        <v>2</v>
      </c>
      <c r="F4309" s="80" t="str">
        <v>SET</v>
      </c>
      <c r="G4309" s="80" t="str">
        <v>OUTWARD</v>
      </c>
      <c r="H4309" s="96" t="str">
        <v>PREM MOTOR</v>
      </c>
    </row>
    <row r="4310" spans="1:8" x14ac:dyDescent="0.25">
      <c r="A4310" s="90">
        <v>45798</v>
      </c>
      <c r="B4310" s="91">
        <v>2310131100</v>
      </c>
      <c r="C4310" s="92" t="str">
        <v>DC ASSY ARJUN NOVO 12" WITH MAIN 5FAN</v>
      </c>
      <c r="D4310" s="132">
        <v>1967</v>
      </c>
      <c r="E4310" s="92">
        <v>1</v>
      </c>
      <c r="F4310" s="92" t="str">
        <v>SET</v>
      </c>
      <c r="G4310" s="92" t="str">
        <v>OUTWARD</v>
      </c>
      <c r="H4310" s="93" t="str">
        <v>PREM MOTOR</v>
      </c>
    </row>
    <row r="4311" spans="1:8" x14ac:dyDescent="0.25">
      <c r="A4311" s="94">
        <v>45798</v>
      </c>
      <c r="B4311" s="95" t="str">
        <v>1P 4044 CTMMB</v>
      </c>
      <c r="C4311" s="80" t="str">
        <v>HYD PUMP MAHINDRA SINGLE</v>
      </c>
      <c r="D4311" s="133">
        <v>1974</v>
      </c>
      <c r="E4311" s="80">
        <v>5</v>
      </c>
      <c r="F4311" s="80" t="str">
        <v>PCS</v>
      </c>
      <c r="G4311" s="80" t="str">
        <v>OUTWARD</v>
      </c>
      <c r="H4311" s="96" t="str">
        <v>SATBHAIYA TRACTOR</v>
      </c>
    </row>
    <row r="4312" spans="1:8" x14ac:dyDescent="0.25">
      <c r="A4312" s="90">
        <v>45798</v>
      </c>
      <c r="B4312" s="91" t="str">
        <v>3036 AOOOB</v>
      </c>
      <c r="C4312" s="92" t="str">
        <v xml:space="preserve">HYD. PUMP SWARAJ XM 4*4 </v>
      </c>
      <c r="D4312" s="132">
        <v>1974</v>
      </c>
      <c r="E4312" s="92">
        <v>1</v>
      </c>
      <c r="F4312" s="92" t="str">
        <v>PCS</v>
      </c>
      <c r="G4312" s="92" t="str">
        <v>OUTWARD</v>
      </c>
      <c r="H4312" s="93" t="str">
        <v>SATBHAIYA TRACTOR</v>
      </c>
    </row>
    <row r="4313" spans="1:8" x14ac:dyDescent="0.25">
      <c r="A4313" s="94">
        <v>45798</v>
      </c>
      <c r="B4313" s="95" t="str">
        <v>1P 3052</v>
      </c>
      <c r="C4313" s="80" t="str">
        <v>HYD PUMP SWARAJ W/COUPLER SWARAJ INNER</v>
      </c>
      <c r="D4313" s="133">
        <v>1974</v>
      </c>
      <c r="E4313" s="80">
        <v>1</v>
      </c>
      <c r="F4313" s="80" t="str">
        <v>PCS</v>
      </c>
      <c r="G4313" s="80" t="str">
        <v>OUTWARD</v>
      </c>
      <c r="H4313" s="96" t="str">
        <v>SATBHAIYA TRACTOR</v>
      </c>
    </row>
    <row r="4314" spans="1:8" x14ac:dyDescent="0.25">
      <c r="A4314" s="90">
        <v>45798</v>
      </c>
      <c r="B4314" s="91" t="str">
        <v>1P 4036 CTOOO</v>
      </c>
      <c r="C4314" s="92" t="str">
        <v xml:space="preserve">HYD PUMP EICHER WATER COOLED </v>
      </c>
      <c r="D4314" s="132">
        <v>1974</v>
      </c>
      <c r="E4314" s="92">
        <v>1</v>
      </c>
      <c r="F4314" s="92" t="str">
        <v>PCS</v>
      </c>
      <c r="G4314" s="92" t="str">
        <v>OUTWARD</v>
      </c>
      <c r="H4314" s="93" t="str">
        <v>SATBHAIYA TRACTOR</v>
      </c>
    </row>
    <row r="4315" spans="1:8" x14ac:dyDescent="0.25">
      <c r="A4315" s="94">
        <v>45799</v>
      </c>
      <c r="B4315" s="95" t="str">
        <v>GK 566/UN 1460 A</v>
      </c>
      <c r="C4315" s="80" t="str">
        <v>BALL JOINT POWER STG. MKM</v>
      </c>
      <c r="D4315" s="133">
        <v>1982</v>
      </c>
      <c r="E4315" s="80">
        <v>40</v>
      </c>
      <c r="F4315" s="80" t="str">
        <v>PCS</v>
      </c>
      <c r="G4315" s="80" t="str">
        <v>OUTWARD</v>
      </c>
      <c r="H4315" s="96" t="str">
        <v>ATUL JI</v>
      </c>
    </row>
    <row r="4316" spans="1:8" x14ac:dyDescent="0.25">
      <c r="A4316" s="90">
        <v>45799</v>
      </c>
      <c r="B4316" s="91" t="str">
        <v>TORSION BAR HMT 5911</v>
      </c>
      <c r="C4316" s="92" t="str">
        <v>TORSION BAR HMT 5911</v>
      </c>
      <c r="D4316" s="132">
        <v>1982</v>
      </c>
      <c r="E4316" s="92">
        <v>5</v>
      </c>
      <c r="F4316" s="92" t="str">
        <v>PCS</v>
      </c>
      <c r="G4316" s="92" t="str">
        <v>OUTWARD</v>
      </c>
      <c r="H4316" s="93" t="str">
        <v>ATUL JI</v>
      </c>
    </row>
    <row r="4317" spans="1:8" x14ac:dyDescent="0.25">
      <c r="A4317" s="94">
        <v>45799</v>
      </c>
      <c r="B4317" s="95" t="str">
        <v>HYD ARM BUSH HMT 3511 ( GUNMETAL )</v>
      </c>
      <c r="C4317" s="80" t="str">
        <v>HYD ARM BUSH HMT 3511 ( GUNMETAL )</v>
      </c>
      <c r="D4317" s="133">
        <v>1982</v>
      </c>
      <c r="E4317" s="80">
        <v>5</v>
      </c>
      <c r="F4317" s="80" t="str">
        <v>PCS</v>
      </c>
      <c r="G4317" s="80" t="str">
        <v>OUTWARD</v>
      </c>
      <c r="H4317" s="96" t="str">
        <v>ATUL JI</v>
      </c>
    </row>
    <row r="4318" spans="1:8" x14ac:dyDescent="0.25">
      <c r="A4318" s="90">
        <v>45799</v>
      </c>
      <c r="B4318" s="91" t="str">
        <v>TORSION BAR HMT 5911</v>
      </c>
      <c r="C4318" s="92" t="str">
        <v>TORSION BAR HMT 5911</v>
      </c>
      <c r="D4318" s="132">
        <v>1982</v>
      </c>
      <c r="E4318" s="92">
        <v>5</v>
      </c>
      <c r="F4318" s="92" t="str">
        <v>PCS</v>
      </c>
      <c r="G4318" s="92" t="str">
        <v>INWARD</v>
      </c>
      <c r="H4318" s="93" t="str">
        <v>DISPATCHED FROM SHOP</v>
      </c>
    </row>
    <row r="4319" spans="1:8" x14ac:dyDescent="0.25">
      <c r="A4319" s="94">
        <v>45799</v>
      </c>
      <c r="B4319" s="95" t="str">
        <v>HYD ARM BUSH HMT 3511 ( GUNMETAL )</v>
      </c>
      <c r="C4319" s="80" t="str">
        <v>HYD ARM BUSH HMT 3511 ( GUNMETAL )</v>
      </c>
      <c r="D4319" s="133">
        <v>1982</v>
      </c>
      <c r="E4319" s="80">
        <v>5</v>
      </c>
      <c r="F4319" s="80" t="str">
        <v>PCS</v>
      </c>
      <c r="G4319" s="80" t="str">
        <v>INWARD</v>
      </c>
      <c r="H4319" s="96" t="str">
        <v>DISPATCHED FROM SHOP</v>
      </c>
    </row>
    <row r="4320" spans="1:8" x14ac:dyDescent="0.25">
      <c r="A4320" s="90">
        <v>45798</v>
      </c>
      <c r="B4320" s="91" t="str">
        <v>UN 2615</v>
      </c>
      <c r="C4320" s="92" t="str">
        <v xml:space="preserve">LOWER LINK ASSY 4 DI (O.E) 585 DI  </v>
      </c>
      <c r="D4320" s="132">
        <v>1972</v>
      </c>
      <c r="E4320" s="92">
        <v>40</v>
      </c>
      <c r="F4320" s="92" t="str">
        <v>PCS</v>
      </c>
      <c r="G4320" s="92" t="str">
        <v>OUTWARD</v>
      </c>
      <c r="H4320" s="93" t="str">
        <v>RAJ TRACTOR</v>
      </c>
    </row>
    <row r="4321" spans="1:8" x14ac:dyDescent="0.25">
      <c r="A4321" s="94">
        <v>45799</v>
      </c>
      <c r="B4321" s="95">
        <v>6044397001</v>
      </c>
      <c r="C4321" s="80" t="str">
        <v>STG CONTROL UNIT J.C.B 2DX/3DX ALL MODEL</v>
      </c>
      <c r="D4321" s="133">
        <v>1983</v>
      </c>
      <c r="E4321" s="80">
        <v>30</v>
      </c>
      <c r="F4321" s="80" t="str">
        <v>PCS</v>
      </c>
      <c r="G4321" s="80" t="str">
        <v>OUTWARD</v>
      </c>
      <c r="H4321" s="96" t="str">
        <v>MK EARTHMOVERS</v>
      </c>
    </row>
    <row r="4322" spans="1:8" x14ac:dyDescent="0.25">
      <c r="A4322" s="90">
        <v>45799</v>
      </c>
      <c r="B4322" s="91" t="str">
        <v>1P 4044 CTMMB</v>
      </c>
      <c r="C4322" s="92" t="str">
        <v>HYD PUMP MAHINDRA SINGLE</v>
      </c>
      <c r="D4322" s="132">
        <v>1973</v>
      </c>
      <c r="E4322" s="92">
        <v>2</v>
      </c>
      <c r="F4322" s="92" t="str">
        <v>PCS</v>
      </c>
      <c r="G4322" s="92" t="str">
        <v>OUTWARD</v>
      </c>
      <c r="H4322" s="93" t="str">
        <v>PAL AUTOMOBILES</v>
      </c>
    </row>
    <row r="4323" spans="1:8" x14ac:dyDescent="0.25">
      <c r="A4323" s="94">
        <v>45799</v>
      </c>
      <c r="B4323" s="95">
        <v>135120362</v>
      </c>
      <c r="C4323" s="80" t="str">
        <v>RANE STG ASSY INTER DI 51 DEGREE</v>
      </c>
      <c r="D4323" s="133">
        <v>1973</v>
      </c>
      <c r="E4323" s="80">
        <v>2</v>
      </c>
      <c r="F4323" s="80" t="str">
        <v>SET</v>
      </c>
      <c r="G4323" s="80" t="str">
        <v>OUTWARD</v>
      </c>
      <c r="H4323" s="96" t="str">
        <v>PAL AUTOMOBILES</v>
      </c>
    </row>
    <row r="4324" spans="1:8" x14ac:dyDescent="0.25">
      <c r="A4324" s="90">
        <v>45799</v>
      </c>
      <c r="B4324" s="91">
        <v>11114489</v>
      </c>
      <c r="C4324" s="92" t="str">
        <v>POWER STG UNIT JOHNDEERE XCEL-45 (VSP 100)</v>
      </c>
      <c r="D4324" s="132">
        <v>1973</v>
      </c>
      <c r="E4324" s="92">
        <v>2</v>
      </c>
      <c r="F4324" s="92" t="str">
        <v>PCS</v>
      </c>
      <c r="G4324" s="92" t="str">
        <v>OUTWARD</v>
      </c>
      <c r="H4324" s="93" t="str">
        <v>PAL AUTOMOBILES</v>
      </c>
    </row>
    <row r="4325" spans="1:8" x14ac:dyDescent="0.25">
      <c r="A4325" s="94">
        <v>45799</v>
      </c>
      <c r="B4325" s="95" t="str">
        <v>UN 1981</v>
      </c>
      <c r="C4325" s="80" t="str">
        <v>BREAK PIN BIG INTER</v>
      </c>
      <c r="D4325" s="133">
        <v>1984</v>
      </c>
      <c r="E4325" s="80">
        <v>12</v>
      </c>
      <c r="F4325" s="80" t="str">
        <v>PCS</v>
      </c>
      <c r="G4325" s="80" t="str">
        <v>OUTWARD</v>
      </c>
      <c r="H4325" s="96" t="str">
        <v>KHATRI STORES</v>
      </c>
    </row>
    <row r="4326" spans="1:8" x14ac:dyDescent="0.25">
      <c r="A4326" s="90">
        <v>45799</v>
      </c>
      <c r="B4326" s="91" t="str">
        <v>UN 1161 A</v>
      </c>
      <c r="C4326" s="92" t="str">
        <v>AIR CLEANER BOWL (O.E) INTER</v>
      </c>
      <c r="D4326" s="132">
        <v>1984</v>
      </c>
      <c r="E4326" s="92">
        <v>1</v>
      </c>
      <c r="F4326" s="92" t="str">
        <v>PCS</v>
      </c>
      <c r="G4326" s="92" t="str">
        <v>OUTWARD</v>
      </c>
      <c r="H4326" s="93" t="str">
        <v>KHATRI STORES</v>
      </c>
    </row>
    <row r="4327" spans="1:8" x14ac:dyDescent="0.25">
      <c r="A4327" s="94">
        <v>45799</v>
      </c>
      <c r="B4327" s="95" t="str">
        <v>UN 2952</v>
      </c>
      <c r="C4327" s="80" t="str">
        <v xml:space="preserve">BREAK BOOT EPDM NST  </v>
      </c>
      <c r="D4327" s="133">
        <v>1984</v>
      </c>
      <c r="E4327" s="80">
        <v>12</v>
      </c>
      <c r="F4327" s="80" t="str">
        <v>PCS</v>
      </c>
      <c r="G4327" s="80" t="str">
        <v>OUTWARD</v>
      </c>
      <c r="H4327" s="96" t="str">
        <v>KHATRI STORES</v>
      </c>
    </row>
    <row r="4328" spans="1:8" x14ac:dyDescent="0.25">
      <c r="A4328" s="90">
        <v>45799</v>
      </c>
      <c r="B4328" s="91">
        <v>3280845100</v>
      </c>
      <c r="C4328" s="92" t="str">
        <v>CLUTCH PLATE ARJUN 5 WING (PMV-02)</v>
      </c>
      <c r="D4328" s="132">
        <v>1984</v>
      </c>
      <c r="E4328" s="92">
        <v>1</v>
      </c>
      <c r="F4328" s="92" t="str">
        <v>PCS</v>
      </c>
      <c r="G4328" s="92" t="str">
        <v>OUTWARD</v>
      </c>
      <c r="H4328" s="93" t="str">
        <v>KHATRI STORES</v>
      </c>
    </row>
    <row r="4329" spans="1:8" x14ac:dyDescent="0.25">
      <c r="A4329" s="94">
        <v>45799</v>
      </c>
      <c r="B4329" s="95" t="str">
        <v>UN 1124</v>
      </c>
      <c r="C4329" s="80" t="str">
        <v>EXHAUST MANIFOLD 2 CYL. 225 DI</v>
      </c>
      <c r="D4329" s="133">
        <v>1984</v>
      </c>
      <c r="E4329" s="80">
        <v>1</v>
      </c>
      <c r="F4329" s="80" t="str">
        <v>PCS</v>
      </c>
      <c r="G4329" s="80" t="str">
        <v>OUTWARD</v>
      </c>
      <c r="H4329" s="96" t="str">
        <v>KHATRI STORES</v>
      </c>
    </row>
    <row r="4330" spans="1:8" x14ac:dyDescent="0.25">
      <c r="A4330" s="90">
        <v>45799</v>
      </c>
      <c r="B4330" s="91" t="str">
        <v>UN 3452</v>
      </c>
      <c r="C4330" s="92" t="str">
        <v xml:space="preserve">SPEEDO METER CABLE INTER DI  </v>
      </c>
      <c r="D4330" s="132">
        <v>1984</v>
      </c>
      <c r="E4330" s="92">
        <v>4</v>
      </c>
      <c r="F4330" s="92" t="str">
        <v>PCS</v>
      </c>
      <c r="G4330" s="92" t="str">
        <v>OUTWARD</v>
      </c>
      <c r="H4330" s="93" t="str">
        <v>KHATRI STORES</v>
      </c>
    </row>
    <row r="4331" spans="1:8" x14ac:dyDescent="0.25">
      <c r="A4331" s="94">
        <v>45799</v>
      </c>
      <c r="B4331" s="95" t="str">
        <v>UN 3428</v>
      </c>
      <c r="C4331" s="80" t="str">
        <v xml:space="preserve">COOLANT BOTTLE ARJUN  </v>
      </c>
      <c r="D4331" s="133">
        <v>1984</v>
      </c>
      <c r="E4331" s="80">
        <v>1</v>
      </c>
      <c r="F4331" s="80" t="str">
        <v>PCS</v>
      </c>
      <c r="G4331" s="80" t="str">
        <v>OUTWARD</v>
      </c>
      <c r="H4331" s="96" t="str">
        <v>KHATRI STORES</v>
      </c>
    </row>
    <row r="4332" spans="1:8" x14ac:dyDescent="0.25">
      <c r="A4332" s="90">
        <v>45799</v>
      </c>
      <c r="B4332" s="91" t="str">
        <v>UN 3429</v>
      </c>
      <c r="C4332" s="92" t="str">
        <v xml:space="preserve">COOLANT BOTTLE ARJUN N/M  </v>
      </c>
      <c r="D4332" s="132">
        <v>1984</v>
      </c>
      <c r="E4332" s="92">
        <v>1</v>
      </c>
      <c r="F4332" s="92" t="str">
        <v>PCS</v>
      </c>
      <c r="G4332" s="92" t="str">
        <v>OUTWARD</v>
      </c>
      <c r="H4332" s="93" t="str">
        <v>KHATRI STORES</v>
      </c>
    </row>
    <row r="4333" spans="1:8" x14ac:dyDescent="0.25">
      <c r="A4333" s="94">
        <v>45799</v>
      </c>
      <c r="B4333" s="95" t="str">
        <v>R983067914</v>
      </c>
      <c r="C4333" s="80" t="str">
        <v>HYD PUMP FARMTRAC 16.5 CC</v>
      </c>
      <c r="D4333" s="133">
        <v>1984</v>
      </c>
      <c r="E4333" s="80">
        <v>1</v>
      </c>
      <c r="F4333" s="80" t="str">
        <v>PCS</v>
      </c>
      <c r="G4333" s="80" t="str">
        <v>OUTWARD</v>
      </c>
      <c r="H4333" s="96" t="str">
        <v>KHATRI STORES</v>
      </c>
    </row>
    <row r="4334" spans="1:8" x14ac:dyDescent="0.25">
      <c r="A4334" s="90">
        <v>45799</v>
      </c>
      <c r="B4334" s="91">
        <v>3280606100</v>
      </c>
      <c r="C4334" s="92" t="str">
        <v>CLUTCH PLATE FT 60/ESCORT 6SPRING 11"</v>
      </c>
      <c r="D4334" s="132">
        <v>1984</v>
      </c>
      <c r="E4334" s="92">
        <v>1</v>
      </c>
      <c r="F4334" s="92" t="str">
        <v>PCS</v>
      </c>
      <c r="G4334" s="92" t="str">
        <v>OUTWARD</v>
      </c>
      <c r="H4334" s="93" t="str">
        <v>KHATRI STORES</v>
      </c>
    </row>
    <row r="4335" spans="1:8" x14ac:dyDescent="0.25">
      <c r="A4335" s="94">
        <v>45799</v>
      </c>
      <c r="B4335" s="95" t="str">
        <v>UN 1157</v>
      </c>
      <c r="C4335" s="80" t="str">
        <v>PRE CLEANER LOWER BASE PVC BHOOMIPUTRA</v>
      </c>
      <c r="D4335" s="133">
        <v>1984</v>
      </c>
      <c r="E4335" s="80">
        <v>10</v>
      </c>
      <c r="F4335" s="80" t="str">
        <v>PCS</v>
      </c>
      <c r="G4335" s="80" t="str">
        <v>OUTWARD</v>
      </c>
      <c r="H4335" s="96" t="str">
        <v>KHATRI STORES</v>
      </c>
    </row>
    <row r="4336" spans="1:8" x14ac:dyDescent="0.25">
      <c r="A4336" s="90">
        <v>45799</v>
      </c>
      <c r="B4336" s="91">
        <v>3280613100</v>
      </c>
      <c r="C4336" s="92" t="str">
        <v>CLUTCH PLATE SP/ARJUN 605 (6 SPRG 11")</v>
      </c>
      <c r="D4336" s="132">
        <v>1984</v>
      </c>
      <c r="E4336" s="92">
        <v>1</v>
      </c>
      <c r="F4336" s="92" t="str">
        <v>PCS</v>
      </c>
      <c r="G4336" s="92" t="str">
        <v>OUTWARD</v>
      </c>
      <c r="H4336" s="93" t="str">
        <v>KHATRI STORES</v>
      </c>
    </row>
    <row r="4337" spans="1:8" x14ac:dyDescent="0.25">
      <c r="A4337" s="94">
        <v>45799</v>
      </c>
      <c r="B4337" s="95">
        <v>6283184090</v>
      </c>
      <c r="C4337" s="80" t="str">
        <v>P.P ASSY W/CLUTCH ARJUN 6 SPR&amp;TAWA MAIN</v>
      </c>
      <c r="D4337" s="133">
        <v>1984</v>
      </c>
      <c r="E4337" s="80">
        <v>1</v>
      </c>
      <c r="F4337" s="80" t="str">
        <v>SET</v>
      </c>
      <c r="G4337" s="80" t="str">
        <v>OUTWARD</v>
      </c>
      <c r="H4337" s="96" t="str">
        <v>KHATRI STORES</v>
      </c>
    </row>
    <row r="4338" spans="1:8" x14ac:dyDescent="0.25">
      <c r="A4338" s="90">
        <v>45799</v>
      </c>
      <c r="B4338" s="91" t="str">
        <v>R983100866</v>
      </c>
      <c r="C4338" s="92" t="str">
        <v>HYD PUMP EICHER 480/485WATER COOL12CC</v>
      </c>
      <c r="D4338" s="132">
        <v>1984</v>
      </c>
      <c r="E4338" s="92">
        <v>2</v>
      </c>
      <c r="F4338" s="92" t="str">
        <v>PCS</v>
      </c>
      <c r="G4338" s="92" t="str">
        <v>OUTWARD</v>
      </c>
      <c r="H4338" s="93" t="str">
        <v>KHATRI STORES</v>
      </c>
    </row>
    <row r="4339" spans="1:8" x14ac:dyDescent="0.25">
      <c r="A4339" s="94">
        <v>45799</v>
      </c>
      <c r="B4339" s="95" t="str">
        <v>R983067914</v>
      </c>
      <c r="C4339" s="80" t="str">
        <v>HYD PUMP FARMTRAC 16.5 CC</v>
      </c>
      <c r="D4339" s="133">
        <v>1984</v>
      </c>
      <c r="E4339" s="80">
        <v>1</v>
      </c>
      <c r="F4339" s="80" t="str">
        <v>PCS</v>
      </c>
      <c r="G4339" s="80" t="str">
        <v>OUTWARD</v>
      </c>
      <c r="H4339" s="96" t="str">
        <v>KHATRI STORES</v>
      </c>
    </row>
    <row r="4340" spans="1:8" x14ac:dyDescent="0.25">
      <c r="A4340" s="90">
        <v>45799</v>
      </c>
      <c r="B4340" s="91" t="str">
        <v>UN 3550</v>
      </c>
      <c r="C4340" s="92" t="str">
        <v>5551104R91 SPILL PIPE BENJO TYPE INTER DI  (3 CYL.)</v>
      </c>
      <c r="D4340" s="132">
        <v>1984</v>
      </c>
      <c r="E4340" s="92">
        <v>5</v>
      </c>
      <c r="F4340" s="92" t="str">
        <v>PCS</v>
      </c>
      <c r="G4340" s="92" t="str">
        <v>OUTWARD</v>
      </c>
      <c r="H4340" s="93" t="str">
        <v>KHATRI STORES</v>
      </c>
    </row>
    <row r="4341" spans="1:8" x14ac:dyDescent="0.25">
      <c r="A4341" s="94">
        <v>45799</v>
      </c>
      <c r="B4341" s="95" t="str">
        <v>R983100866</v>
      </c>
      <c r="C4341" s="80" t="str">
        <v>HYD PUMP EICHER 480/485WATER COOL12CC</v>
      </c>
      <c r="D4341" s="133">
        <v>1984</v>
      </c>
      <c r="E4341" s="80">
        <v>2</v>
      </c>
      <c r="F4341" s="80" t="str">
        <v>PCS</v>
      </c>
      <c r="G4341" s="80" t="str">
        <v>INWARD</v>
      </c>
      <c r="H4341" s="96" t="str">
        <v>KHATRI STORES</v>
      </c>
    </row>
    <row r="4342" spans="1:8" x14ac:dyDescent="0.25">
      <c r="A4342" s="90">
        <v>45799</v>
      </c>
      <c r="B4342" s="91" t="str">
        <v>R983067914</v>
      </c>
      <c r="C4342" s="92" t="str">
        <v>HYD PUMP FARMTRAC 16.5 CC</v>
      </c>
      <c r="D4342" s="132">
        <v>1984</v>
      </c>
      <c r="E4342" s="92">
        <v>1</v>
      </c>
      <c r="F4342" s="92" t="str">
        <v>PCS</v>
      </c>
      <c r="G4342" s="92" t="str">
        <v>INWARD</v>
      </c>
      <c r="H4342" s="93" t="str">
        <v>KHATRI STORES</v>
      </c>
    </row>
    <row r="4343" spans="1:8" x14ac:dyDescent="0.25">
      <c r="A4343" s="94">
        <v>45799</v>
      </c>
      <c r="B4343" s="95" t="str">
        <v>UN 3550</v>
      </c>
      <c r="C4343" s="80" t="str">
        <v>5551104R91 SPILL PIPE BENJO TYPE INTER DI  (3 CYL.)</v>
      </c>
      <c r="D4343" s="133">
        <v>1984</v>
      </c>
      <c r="E4343" s="80">
        <v>5</v>
      </c>
      <c r="F4343" s="80" t="str">
        <v>PCS</v>
      </c>
      <c r="G4343" s="80" t="str">
        <v>INWARD</v>
      </c>
      <c r="H4343" s="96" t="str">
        <v>KHATRI STORES</v>
      </c>
    </row>
    <row r="4344" spans="1:8" x14ac:dyDescent="0.25">
      <c r="A4344" s="90">
        <v>45799</v>
      </c>
      <c r="B4344" s="91" t="str">
        <v>UN 2473</v>
      </c>
      <c r="C4344" s="92" t="str">
        <v xml:space="preserve">HYDRAULIC DISTRIBUTOR HEAD 40 HP INTER DI  </v>
      </c>
      <c r="D4344" s="132" t="str">
        <v>1909, 1910</v>
      </c>
      <c r="E4344" s="92">
        <v>4</v>
      </c>
      <c r="F4344" s="92" t="str">
        <v>PCS</v>
      </c>
      <c r="G4344" s="92" t="str">
        <v>OUTWARD</v>
      </c>
      <c r="H4344" s="93" t="str">
        <v>RAKESH AUTOMOBILES</v>
      </c>
    </row>
    <row r="4345" spans="1:8" x14ac:dyDescent="0.25">
      <c r="A4345" s="94">
        <v>45799</v>
      </c>
      <c r="B4345" s="95" t="str">
        <v>UN 2786</v>
      </c>
      <c r="C4345" s="80" t="str">
        <v xml:space="preserve">BREAK DISC BOLT INTER  </v>
      </c>
      <c r="D4345" s="133" t="str">
        <v>1909, 1910</v>
      </c>
      <c r="E4345" s="80">
        <v>360</v>
      </c>
      <c r="F4345" s="80" t="str">
        <v>PCS</v>
      </c>
      <c r="G4345" s="80" t="str">
        <v>OUTWARD</v>
      </c>
      <c r="H4345" s="96" t="str">
        <v>RAKESH AUTOMOBILES</v>
      </c>
    </row>
    <row r="4346" spans="1:8" x14ac:dyDescent="0.25">
      <c r="A4346" s="90">
        <v>45799</v>
      </c>
      <c r="B4346" s="91" t="str">
        <v>UN 1736</v>
      </c>
      <c r="C4346" s="92" t="str">
        <v>CLUTCH RELEASE FORK 585 DI</v>
      </c>
      <c r="D4346" s="132" t="str">
        <v>1909, 1910</v>
      </c>
      <c r="E4346" s="92">
        <v>2</v>
      </c>
      <c r="F4346" s="92" t="str">
        <v>PCS</v>
      </c>
      <c r="G4346" s="92" t="str">
        <v>OUTWARD</v>
      </c>
      <c r="H4346" s="93" t="str">
        <v>RAKESH AUTOMOBILES</v>
      </c>
    </row>
    <row r="4347" spans="1:8" x14ac:dyDescent="0.25">
      <c r="A4347" s="94">
        <v>45799</v>
      </c>
      <c r="B4347" s="95" t="str">
        <v>UN 1259</v>
      </c>
      <c r="C4347" s="80" t="str">
        <v>CHAMBER NUT INTER</v>
      </c>
      <c r="D4347" s="133" t="str">
        <v>1909, 1910</v>
      </c>
      <c r="E4347" s="80">
        <v>120</v>
      </c>
      <c r="F4347" s="80" t="str">
        <v>PCS</v>
      </c>
      <c r="G4347" s="80" t="str">
        <v>OUTWARD</v>
      </c>
      <c r="H4347" s="96" t="str">
        <v>RAKESH AUTOMOBILES</v>
      </c>
    </row>
    <row r="4348" spans="1:8" x14ac:dyDescent="0.25">
      <c r="A4348" s="90">
        <v>45799</v>
      </c>
      <c r="B4348" s="91" t="str">
        <v>UN 3550</v>
      </c>
      <c r="C4348" s="92" t="str">
        <v>5551104R91 SPILL PIPE BENJO TYPE INTER DI  (3 CYL.)</v>
      </c>
      <c r="D4348" s="132" t="str">
        <v>1909, 1910</v>
      </c>
      <c r="E4348" s="92">
        <v>20</v>
      </c>
      <c r="F4348" s="92" t="str">
        <v>PCS</v>
      </c>
      <c r="G4348" s="92" t="str">
        <v>OUTWARD</v>
      </c>
      <c r="H4348" s="93" t="str">
        <v>RAKESH AUTOMOBILES</v>
      </c>
    </row>
    <row r="4349" spans="1:8" x14ac:dyDescent="0.25">
      <c r="A4349" s="94">
        <v>45799</v>
      </c>
      <c r="B4349" s="95" t="str">
        <v>UN 1124</v>
      </c>
      <c r="C4349" s="80" t="str">
        <v>EXHAUST MANIFOLD 2 CYL. 225 DI</v>
      </c>
      <c r="D4349" s="133" t="str">
        <v>1909, 1910</v>
      </c>
      <c r="E4349" s="80">
        <v>2</v>
      </c>
      <c r="F4349" s="80" t="str">
        <v>PCS</v>
      </c>
      <c r="G4349" s="80" t="str">
        <v>OUTWARD</v>
      </c>
      <c r="H4349" s="96" t="str">
        <v>RAKESH AUTOMOBILES</v>
      </c>
    </row>
    <row r="4350" spans="1:8" x14ac:dyDescent="0.25">
      <c r="A4350" s="90">
        <v>45799</v>
      </c>
      <c r="B4350" s="91" t="str">
        <v>UN 1823</v>
      </c>
      <c r="C4350" s="92" t="str">
        <v>GEAR FORK LOW SPEED NST</v>
      </c>
      <c r="D4350" s="132" t="str">
        <v>1909, 1910</v>
      </c>
      <c r="E4350" s="92">
        <v>2</v>
      </c>
      <c r="F4350" s="92" t="str">
        <v>PCS</v>
      </c>
      <c r="G4350" s="92" t="str">
        <v>OUTWARD</v>
      </c>
      <c r="H4350" s="93" t="str">
        <v>RAKESH AUTOMOBILES</v>
      </c>
    </row>
    <row r="4351" spans="1:8" x14ac:dyDescent="0.25">
      <c r="A4351" s="94">
        <v>45799</v>
      </c>
      <c r="B4351" s="95" t="str">
        <v>UN 1253</v>
      </c>
      <c r="C4351" s="80" t="str">
        <v>OIL PAN 3 CYL. INTER DI</v>
      </c>
      <c r="D4351" s="133" t="str">
        <v>1909, 1910</v>
      </c>
      <c r="E4351" s="80">
        <v>2</v>
      </c>
      <c r="F4351" s="80" t="str">
        <v>PCS</v>
      </c>
      <c r="G4351" s="80" t="str">
        <v>OUTWARD</v>
      </c>
      <c r="H4351" s="96" t="str">
        <v>RAKESH AUTOMOBILES</v>
      </c>
    </row>
    <row r="4352" spans="1:8" x14ac:dyDescent="0.25">
      <c r="A4352" s="90">
        <v>45799</v>
      </c>
      <c r="B4352" s="91" t="str">
        <v>UN 2832</v>
      </c>
      <c r="C4352" s="92" t="str">
        <v xml:space="preserve">RADIATOR BOLT INTER  </v>
      </c>
      <c r="D4352" s="132" t="str">
        <v>1909, 1910</v>
      </c>
      <c r="E4352" s="92">
        <v>60</v>
      </c>
      <c r="F4352" s="92" t="str">
        <v>PCS</v>
      </c>
      <c r="G4352" s="92" t="str">
        <v>OUTWARD</v>
      </c>
      <c r="H4352" s="93" t="str">
        <v>RAKESH AUTOMOBILES</v>
      </c>
    </row>
    <row r="4353" spans="1:8" x14ac:dyDescent="0.25">
      <c r="A4353" s="94">
        <v>45799</v>
      </c>
      <c r="B4353" s="95" t="str">
        <v>UN 1419</v>
      </c>
      <c r="C4353" s="80" t="str">
        <v>FRONT WHEEL CAP 4 HOLE INTER DI</v>
      </c>
      <c r="D4353" s="133" t="str">
        <v>1909, 1910</v>
      </c>
      <c r="E4353" s="80">
        <v>60</v>
      </c>
      <c r="F4353" s="80" t="str">
        <v>PCS</v>
      </c>
      <c r="G4353" s="80" t="str">
        <v>OUTWARD</v>
      </c>
      <c r="H4353" s="96" t="str">
        <v>RAKESH AUTOMOBILES</v>
      </c>
    </row>
    <row r="4354" spans="1:8" x14ac:dyDescent="0.25">
      <c r="A4354" s="90">
        <v>45799</v>
      </c>
      <c r="B4354" s="91" t="str">
        <v>UN 1144 A</v>
      </c>
      <c r="C4354" s="92" t="str">
        <v>AIR CLEANER ASSEMBLY (O.E) INTER DI</v>
      </c>
      <c r="D4354" s="132" t="str">
        <v>1909, 1910</v>
      </c>
      <c r="E4354" s="92">
        <v>2</v>
      </c>
      <c r="F4354" s="92" t="str">
        <v>PCS</v>
      </c>
      <c r="G4354" s="92" t="str">
        <v>OUTWARD</v>
      </c>
      <c r="H4354" s="93" t="str">
        <v>RAKESH AUTOMOBILES</v>
      </c>
    </row>
    <row r="4355" spans="1:8" x14ac:dyDescent="0.25">
      <c r="A4355" s="94">
        <v>45799</v>
      </c>
      <c r="B4355" s="95" t="str">
        <v>UN 1958</v>
      </c>
      <c r="C4355" s="80" t="str">
        <v>HAND BREAK CABLE W/KNOB YUVO</v>
      </c>
      <c r="D4355" s="133" t="str">
        <v>1909, 1910</v>
      </c>
      <c r="E4355" s="80">
        <v>12</v>
      </c>
      <c r="F4355" s="80" t="str">
        <v>PCS</v>
      </c>
      <c r="G4355" s="80" t="str">
        <v>OUTWARD</v>
      </c>
      <c r="H4355" s="96" t="str">
        <v>RAKESH AUTOMOBILES</v>
      </c>
    </row>
    <row r="4356" spans="1:8" x14ac:dyDescent="0.25">
      <c r="A4356" s="90">
        <v>45799</v>
      </c>
      <c r="B4356" s="91" t="str">
        <v>UN 1793</v>
      </c>
      <c r="C4356" s="92" t="str">
        <v>GEAR CATORI KIT IRON INTER</v>
      </c>
      <c r="D4356" s="132" t="str">
        <v>1909, 1910</v>
      </c>
      <c r="E4356" s="92">
        <v>100</v>
      </c>
      <c r="F4356" s="92" t="str">
        <v>SET</v>
      </c>
      <c r="G4356" s="92" t="str">
        <v>OUTWARD</v>
      </c>
      <c r="H4356" s="93" t="str">
        <v>RAKESH AUTOMOBILES</v>
      </c>
    </row>
    <row r="4357" spans="1:8" x14ac:dyDescent="0.25">
      <c r="A4357" s="94">
        <v>45799</v>
      </c>
      <c r="B4357" s="95" t="str">
        <v>UN 3116</v>
      </c>
      <c r="C4357" s="80" t="str">
        <v xml:space="preserve">STAY ROD CAP SHIM THICK INTER  </v>
      </c>
      <c r="D4357" s="133" t="str">
        <v>1909, 1910</v>
      </c>
      <c r="E4357" s="80">
        <v>10</v>
      </c>
      <c r="F4357" s="80" t="str">
        <v>DOZEN</v>
      </c>
      <c r="G4357" s="80" t="str">
        <v>OUTWARD</v>
      </c>
      <c r="H4357" s="96" t="str">
        <v>RAKESH AUTOMOBILES</v>
      </c>
    </row>
    <row r="4358" spans="1:8" x14ac:dyDescent="0.25">
      <c r="A4358" s="90">
        <v>45799</v>
      </c>
      <c r="B4358" s="91" t="str">
        <v>UN 3105</v>
      </c>
      <c r="C4358" s="92" t="str">
        <v xml:space="preserve">PINION TIKONI SHIM THICK INTER  </v>
      </c>
      <c r="D4358" s="132" t="str">
        <v>1909, 1910</v>
      </c>
      <c r="E4358" s="92">
        <v>10</v>
      </c>
      <c r="F4358" s="92" t="str">
        <v>DOZEN</v>
      </c>
      <c r="G4358" s="92" t="str">
        <v>OUTWARD</v>
      </c>
      <c r="H4358" s="93" t="str">
        <v>RAKESH AUTOMOBILES</v>
      </c>
    </row>
    <row r="4359" spans="1:8" x14ac:dyDescent="0.25">
      <c r="A4359" s="94">
        <v>45799</v>
      </c>
      <c r="B4359" s="95" t="str">
        <v>UN 2424</v>
      </c>
      <c r="C4359" s="80" t="str">
        <v xml:space="preserve">SUCTION FILTER YUVO  </v>
      </c>
      <c r="D4359" s="133" t="str">
        <v>1909, 1910</v>
      </c>
      <c r="E4359" s="80">
        <v>6</v>
      </c>
      <c r="F4359" s="80" t="str">
        <v>PCS</v>
      </c>
      <c r="G4359" s="80" t="str">
        <v>OUTWARD</v>
      </c>
      <c r="H4359" s="96" t="str">
        <v>RAKESH AUTOMOBILES</v>
      </c>
    </row>
    <row r="4360" spans="1:8" x14ac:dyDescent="0.25">
      <c r="A4360" s="90">
        <v>45799</v>
      </c>
      <c r="B4360" s="91" t="str">
        <v>UN 2065</v>
      </c>
      <c r="C4360" s="92" t="str">
        <v>DIFFERENTIAL GEAR KIT (SET OF 6)  INTER DI</v>
      </c>
      <c r="D4360" s="132" t="str">
        <v>1909, 1910</v>
      </c>
      <c r="E4360" s="92">
        <v>2</v>
      </c>
      <c r="F4360" s="92" t="str">
        <v>SET</v>
      </c>
      <c r="G4360" s="92" t="str">
        <v>OUTWARD</v>
      </c>
      <c r="H4360" s="93" t="str">
        <v>RAKESH AUTOMOBILES</v>
      </c>
    </row>
    <row r="4361" spans="1:8" x14ac:dyDescent="0.25">
      <c r="A4361" s="94">
        <v>45799</v>
      </c>
      <c r="B4361" s="95" t="str">
        <v>UN 3409 A</v>
      </c>
      <c r="C4361" s="80" t="str">
        <v xml:space="preserve">BATTERY BOX MKM (OIB)  </v>
      </c>
      <c r="D4361" s="133" t="str">
        <v>1909, 1910</v>
      </c>
      <c r="E4361" s="80">
        <v>4</v>
      </c>
      <c r="F4361" s="80" t="str">
        <v>SET</v>
      </c>
      <c r="G4361" s="80" t="str">
        <v>OUTWARD</v>
      </c>
      <c r="H4361" s="96" t="str">
        <v>RAKESH AUTOMOBILES</v>
      </c>
    </row>
    <row r="4362" spans="1:8" x14ac:dyDescent="0.25">
      <c r="A4362" s="90">
        <v>45799</v>
      </c>
      <c r="B4362" s="91" t="str">
        <v>UN 3408</v>
      </c>
      <c r="C4362" s="92" t="str">
        <v xml:space="preserve">BATTERY BOX MKM N/M (SMALL)  </v>
      </c>
      <c r="D4362" s="132" t="str">
        <v>1909, 1910</v>
      </c>
      <c r="E4362" s="92">
        <v>4</v>
      </c>
      <c r="F4362" s="92" t="str">
        <v>SET</v>
      </c>
      <c r="G4362" s="92" t="str">
        <v>OUTWARD</v>
      </c>
      <c r="H4362" s="93" t="str">
        <v>RAKESH AUTOMOBILES</v>
      </c>
    </row>
    <row r="4363" spans="1:8" x14ac:dyDescent="0.25">
      <c r="A4363" s="94">
        <v>45799</v>
      </c>
      <c r="B4363" s="95" t="str">
        <v>UN 2067</v>
      </c>
      <c r="C4363" s="80" t="str">
        <v>DIFFERENTIAL GEAR KIT (SET OF 6)   YUVO</v>
      </c>
      <c r="D4363" s="133" t="str">
        <v>1909, 1910</v>
      </c>
      <c r="E4363" s="80">
        <v>2</v>
      </c>
      <c r="F4363" s="80" t="str">
        <v>SET</v>
      </c>
      <c r="G4363" s="80" t="str">
        <v>OUTWARD</v>
      </c>
      <c r="H4363" s="96" t="str">
        <v>RAKESH AUTOMOBILES</v>
      </c>
    </row>
    <row r="4364" spans="1:8" x14ac:dyDescent="0.25">
      <c r="A4364" s="90">
        <v>45799</v>
      </c>
      <c r="B4364" s="91" t="str">
        <v>UN 1523 A</v>
      </c>
      <c r="C4364" s="92" t="str">
        <v>STG. OUTER TUBE 20" MKM</v>
      </c>
      <c r="D4364" s="132" t="str">
        <v>1909, 1910</v>
      </c>
      <c r="E4364" s="92">
        <v>2</v>
      </c>
      <c r="F4364" s="92" t="str">
        <v>PCS</v>
      </c>
      <c r="G4364" s="92" t="str">
        <v>OUTWARD</v>
      </c>
      <c r="H4364" s="93" t="str">
        <v>RAKESH AUTOMOBILES</v>
      </c>
    </row>
    <row r="4365" spans="1:8" x14ac:dyDescent="0.25">
      <c r="A4365" s="94">
        <v>45799</v>
      </c>
      <c r="B4365" s="95" t="str">
        <v>UN 1965</v>
      </c>
      <c r="C4365" s="80" t="str">
        <v>BREAK HOUSING LH (OIL BREAK) MKM</v>
      </c>
      <c r="D4365" s="133" t="str">
        <v>1909, 1910</v>
      </c>
      <c r="E4365" s="80">
        <v>1</v>
      </c>
      <c r="F4365" s="80" t="str">
        <v>PCS</v>
      </c>
      <c r="G4365" s="80" t="str">
        <v>OUTWARD</v>
      </c>
      <c r="H4365" s="96" t="str">
        <v>RAKESH AUTOMOBILES</v>
      </c>
    </row>
    <row r="4366" spans="1:8" x14ac:dyDescent="0.25">
      <c r="A4366" s="90">
        <v>45799</v>
      </c>
      <c r="B4366" s="91" t="str">
        <v>UN 1965 A</v>
      </c>
      <c r="C4366" s="92" t="str">
        <v>BREAK HOUSING RH (OIL BREAK) MKM</v>
      </c>
      <c r="D4366" s="132" t="str">
        <v>1909, 1910</v>
      </c>
      <c r="E4366" s="92">
        <v>1</v>
      </c>
      <c r="F4366" s="92" t="str">
        <v>PCS</v>
      </c>
      <c r="G4366" s="92" t="str">
        <v>OUTWARD</v>
      </c>
      <c r="H4366" s="93" t="str">
        <v>RAKESH AUTOMOBILES</v>
      </c>
    </row>
    <row r="4367" spans="1:8" x14ac:dyDescent="0.25">
      <c r="A4367" s="94">
        <v>45799</v>
      </c>
      <c r="B4367" s="95" t="str">
        <v>UN 2411</v>
      </c>
      <c r="C4367" s="80" t="str">
        <v xml:space="preserve">HYDRAULIC PUMP ELBOW SMALL INTER DI  </v>
      </c>
      <c r="D4367" s="133" t="str">
        <v>1909, 1910</v>
      </c>
      <c r="E4367" s="80">
        <v>50</v>
      </c>
      <c r="F4367" s="80" t="str">
        <v>PCS</v>
      </c>
      <c r="G4367" s="80" t="str">
        <v>OUTWARD</v>
      </c>
      <c r="H4367" s="96" t="str">
        <v>RAKESH AUTOMOBILES</v>
      </c>
    </row>
    <row r="4368" spans="1:8" x14ac:dyDescent="0.25">
      <c r="A4368" s="90">
        <v>45797</v>
      </c>
      <c r="B4368" s="91" t="str">
        <v>R983032309</v>
      </c>
      <c r="C4368" s="92" t="str">
        <v>HYD. PUMP SWARAJ 19CC (OUTER)</v>
      </c>
      <c r="D4368" s="132">
        <v>1962</v>
      </c>
      <c r="E4368" s="92">
        <v>2</v>
      </c>
      <c r="F4368" s="92" t="str">
        <v>PCS</v>
      </c>
      <c r="G4368" s="92" t="str">
        <v>OUTWARD</v>
      </c>
      <c r="H4368" s="93" t="str">
        <v>PAL AUTOMOBILES</v>
      </c>
    </row>
    <row r="4369" spans="1:8" x14ac:dyDescent="0.25">
      <c r="A4369" s="94">
        <v>45797</v>
      </c>
      <c r="B4369" s="95" t="str">
        <v>R983032305</v>
      </c>
      <c r="C4369" s="80" t="str">
        <v>HYD PUMP INDOFARM 4175 DI (16CC)</v>
      </c>
      <c r="D4369" s="133">
        <v>1962</v>
      </c>
      <c r="E4369" s="80">
        <v>2</v>
      </c>
      <c r="F4369" s="80" t="str">
        <v>PCS</v>
      </c>
      <c r="G4369" s="80" t="str">
        <v>OUTWARD</v>
      </c>
      <c r="H4369" s="96" t="str">
        <v>PAL AUTOMOBILES</v>
      </c>
    </row>
    <row r="4370" spans="1:8" x14ac:dyDescent="0.25">
      <c r="A4370" s="90">
        <v>45797</v>
      </c>
      <c r="B4370" s="91">
        <v>11333424</v>
      </c>
      <c r="C4370" s="92" t="str">
        <v>STG CONTROL UNIT ARJUN (NEW) (VSP 80)</v>
      </c>
      <c r="D4370" s="132">
        <v>1962</v>
      </c>
      <c r="E4370" s="92">
        <v>2</v>
      </c>
      <c r="F4370" s="92" t="str">
        <v>PCS</v>
      </c>
      <c r="G4370" s="92" t="str">
        <v>OUTWARD</v>
      </c>
      <c r="H4370" s="93" t="str">
        <v>PAL AUTOMOBILES</v>
      </c>
    </row>
    <row r="4371" spans="1:8" x14ac:dyDescent="0.25">
      <c r="A4371" s="94">
        <v>45797</v>
      </c>
      <c r="B4371" s="95" t="str">
        <v>3052 COOOB</v>
      </c>
      <c r="C4371" s="80" t="str">
        <v>HYD PUMP SWARAJ 2*2 HOLE</v>
      </c>
      <c r="D4371" s="133">
        <v>1962</v>
      </c>
      <c r="E4371" s="80">
        <v>2</v>
      </c>
      <c r="F4371" s="80" t="str">
        <v>PCS</v>
      </c>
      <c r="G4371" s="80" t="str">
        <v>OUTWARD</v>
      </c>
      <c r="H4371" s="96" t="str">
        <v>PAL AUTOMOBILES</v>
      </c>
    </row>
    <row r="4372" spans="1:8" x14ac:dyDescent="0.25">
      <c r="A4372" s="90">
        <v>45800</v>
      </c>
      <c r="B4372" s="91" t="str">
        <v>MC ASSY HMT</v>
      </c>
      <c r="C4372" s="92" t="str">
        <v>MC ASSY HMT</v>
      </c>
      <c r="D4372" s="132">
        <v>3071</v>
      </c>
      <c r="E4372" s="92">
        <v>50</v>
      </c>
      <c r="F4372" s="92" t="str">
        <v>PCS</v>
      </c>
      <c r="G4372" s="92" t="str">
        <v>INWARD</v>
      </c>
      <c r="H4372" s="93">
        <v>0</v>
      </c>
    </row>
    <row r="4373" spans="1:8" x14ac:dyDescent="0.25">
      <c r="A4373" s="94">
        <v>45800</v>
      </c>
      <c r="B4373" s="95" t="str">
        <v>UN 2861</v>
      </c>
      <c r="C4373" s="80" t="str">
        <v>CLUTCH PADEL SPRING INTER</v>
      </c>
      <c r="D4373" s="133">
        <v>3072</v>
      </c>
      <c r="E4373" s="80">
        <v>144</v>
      </c>
      <c r="F4373" s="80" t="str">
        <v>PCS</v>
      </c>
      <c r="G4373" s="80" t="str">
        <v>INWARD</v>
      </c>
      <c r="H4373" s="96">
        <v>0</v>
      </c>
    </row>
    <row r="4374" spans="1:8" x14ac:dyDescent="0.25">
      <c r="A4374" s="90">
        <v>45800</v>
      </c>
      <c r="B4374" s="91" t="str">
        <v>UN 2861</v>
      </c>
      <c r="C4374" s="92" t="str">
        <v>CLUTCH PADEL SPRING INTER</v>
      </c>
      <c r="D4374" s="132">
        <v>3073</v>
      </c>
      <c r="E4374" s="92">
        <v>108</v>
      </c>
      <c r="F4374" s="92" t="str">
        <v>PCS</v>
      </c>
      <c r="G4374" s="92" t="str">
        <v>INWARD</v>
      </c>
      <c r="H4374" s="93">
        <v>0</v>
      </c>
    </row>
    <row r="4375" spans="1:8" x14ac:dyDescent="0.25">
      <c r="A4375" s="94">
        <v>45800</v>
      </c>
      <c r="B4375" s="95" t="str">
        <v>UN 2887</v>
      </c>
      <c r="C4375" s="80" t="str">
        <v xml:space="preserve">TOPLINK SPRING INTER  </v>
      </c>
      <c r="D4375" s="133">
        <v>3074</v>
      </c>
      <c r="E4375" s="80">
        <v>54</v>
      </c>
      <c r="F4375" s="80" t="str">
        <v>PCS</v>
      </c>
      <c r="G4375" s="80" t="str">
        <v>INWARD</v>
      </c>
      <c r="H4375" s="96">
        <v>0</v>
      </c>
    </row>
    <row r="4376" spans="1:8" x14ac:dyDescent="0.25">
      <c r="A4376" s="90">
        <v>45800</v>
      </c>
      <c r="B4376" s="91" t="str">
        <v>UN 1155</v>
      </c>
      <c r="C4376" s="92" t="str">
        <v>PRE CLEANER CAP METAL INTER</v>
      </c>
      <c r="D4376" s="132">
        <v>3075</v>
      </c>
      <c r="E4376" s="92">
        <v>6</v>
      </c>
      <c r="F4376" s="92" t="str">
        <v>PCS</v>
      </c>
      <c r="G4376" s="92" t="str">
        <v>INWARD</v>
      </c>
      <c r="H4376" s="93">
        <v>0</v>
      </c>
    </row>
    <row r="4377" spans="1:8" x14ac:dyDescent="0.25">
      <c r="A4377" s="94">
        <v>45800</v>
      </c>
      <c r="B4377" s="95" t="str">
        <v>UN 2939</v>
      </c>
      <c r="C4377" s="80" t="str">
        <v xml:space="preserve">A.C. MESH BEEDING BOTTOM GROOVE TYPE(O.E) INTER DI  </v>
      </c>
      <c r="D4377" s="133">
        <v>3076</v>
      </c>
      <c r="E4377" s="80">
        <v>60</v>
      </c>
      <c r="F4377" s="80" t="str">
        <v>PCS</v>
      </c>
      <c r="G4377" s="80" t="str">
        <v>INWARD</v>
      </c>
      <c r="H4377" s="96">
        <v>0</v>
      </c>
    </row>
    <row r="4378" spans="1:8" x14ac:dyDescent="0.25">
      <c r="A4378" s="90">
        <v>45800</v>
      </c>
      <c r="B4378" s="91" t="str">
        <v>UN 2649</v>
      </c>
      <c r="C4378" s="92" t="str">
        <v xml:space="preserve">CHAIN U PIN SMALL NST  </v>
      </c>
      <c r="D4378" s="132">
        <v>3077</v>
      </c>
      <c r="E4378" s="92">
        <v>24</v>
      </c>
      <c r="F4378" s="92" t="str">
        <v>PCS</v>
      </c>
      <c r="G4378" s="92" t="str">
        <v>INWARD</v>
      </c>
      <c r="H4378" s="93">
        <v>0</v>
      </c>
    </row>
    <row r="4379" spans="1:8" x14ac:dyDescent="0.25">
      <c r="A4379" s="94">
        <v>45800</v>
      </c>
      <c r="B4379" s="95" t="str">
        <v>GK 2215</v>
      </c>
      <c r="C4379" s="80" t="str">
        <v>POWER STEERING SEAL KIT ARJUN 30 MM DOUBLE CYL</v>
      </c>
      <c r="D4379" s="133">
        <v>3078</v>
      </c>
      <c r="E4379" s="80">
        <v>575</v>
      </c>
      <c r="F4379" s="80" t="str">
        <v>PCS</v>
      </c>
      <c r="G4379" s="80" t="str">
        <v>INWARD</v>
      </c>
      <c r="H4379" s="96">
        <v>0</v>
      </c>
    </row>
    <row r="4380" spans="1:8" x14ac:dyDescent="0.25">
      <c r="A4380" s="90">
        <v>45800</v>
      </c>
      <c r="B4380" s="91" t="str">
        <v>8658172020ALU</v>
      </c>
      <c r="C4380" s="92" t="str">
        <v xml:space="preserve">RADIATOR MAHINDRA 4 DI    </v>
      </c>
      <c r="D4380" s="132">
        <v>3079</v>
      </c>
      <c r="E4380" s="92">
        <v>10</v>
      </c>
      <c r="F4380" s="92" t="str">
        <v>PCS</v>
      </c>
      <c r="G4380" s="92" t="str">
        <v>INWARD</v>
      </c>
      <c r="H4380" s="93">
        <v>0</v>
      </c>
    </row>
    <row r="4381" spans="1:8" x14ac:dyDescent="0.25">
      <c r="A4381" s="94">
        <v>45800</v>
      </c>
      <c r="B4381" s="95" t="str">
        <v>8658162020ALU</v>
      </c>
      <c r="C4381" s="80" t="str">
        <v xml:space="preserve">RADIATOR MAHINDRA 3 DI    </v>
      </c>
      <c r="D4381" s="133">
        <v>3080</v>
      </c>
      <c r="E4381" s="80">
        <v>10</v>
      </c>
      <c r="F4381" s="80" t="str">
        <v>PCS</v>
      </c>
      <c r="G4381" s="80" t="str">
        <v>INWARD</v>
      </c>
      <c r="H4381" s="96">
        <v>0</v>
      </c>
    </row>
    <row r="4382" spans="1:8" x14ac:dyDescent="0.25">
      <c r="A4382" s="90">
        <v>45800</v>
      </c>
      <c r="B4382" s="91" t="str">
        <v>8226202010ALU</v>
      </c>
      <c r="C4382" s="92" t="str">
        <v xml:space="preserve">RADIATOR SWARAJ TRACTOR 735 WITH SF&amp;SHRD  </v>
      </c>
      <c r="D4382" s="132">
        <v>3081</v>
      </c>
      <c r="E4382" s="92">
        <v>5</v>
      </c>
      <c r="F4382" s="92" t="str">
        <v>PCS</v>
      </c>
      <c r="G4382" s="92" t="str">
        <v>INWARD</v>
      </c>
      <c r="H4382" s="93">
        <v>0</v>
      </c>
    </row>
    <row r="4383" spans="1:8" x14ac:dyDescent="0.25">
      <c r="A4383" s="94">
        <v>45800</v>
      </c>
      <c r="B4383" s="95" t="str">
        <v>8641112010ALU</v>
      </c>
      <c r="C4383" s="80" t="str">
        <v xml:space="preserve">RADIATOR SONALIKA TRACTOR 735/740 DI (45/35 HP) </v>
      </c>
      <c r="D4383" s="133">
        <v>3082</v>
      </c>
      <c r="E4383" s="80">
        <v>2</v>
      </c>
      <c r="F4383" s="80" t="str">
        <v>PCS</v>
      </c>
      <c r="G4383" s="80" t="str">
        <v>INWARD</v>
      </c>
      <c r="H4383" s="96">
        <v>0</v>
      </c>
    </row>
    <row r="4384" spans="1:8" x14ac:dyDescent="0.25">
      <c r="A4384" s="90">
        <v>45800</v>
      </c>
      <c r="B4384" s="91" t="str">
        <v>8641132070ALU</v>
      </c>
      <c r="C4384" s="92" t="str">
        <v xml:space="preserve">RADIATOR JD / SK DI 60 HP </v>
      </c>
      <c r="D4384" s="132">
        <v>3083</v>
      </c>
      <c r="E4384" s="92">
        <v>4</v>
      </c>
      <c r="F4384" s="92" t="str">
        <v>PCS</v>
      </c>
      <c r="G4384" s="92" t="str">
        <v>INWARD</v>
      </c>
      <c r="H4384" s="93">
        <v>0</v>
      </c>
    </row>
    <row r="4385" spans="1:8" x14ac:dyDescent="0.25">
      <c r="A4385" s="94">
        <v>45800</v>
      </c>
      <c r="B4385" s="95" t="str">
        <v>1P 4060 4027 CTOOOY</v>
      </c>
      <c r="C4385" s="80" t="str">
        <v>HYD PUMP ARJUN NOVO Y MANIFOLD</v>
      </c>
      <c r="D4385" s="133">
        <v>3084</v>
      </c>
      <c r="E4385" s="80">
        <v>2</v>
      </c>
      <c r="F4385" s="80" t="str">
        <v>PCS</v>
      </c>
      <c r="G4385" s="80" t="str">
        <v>INWARD</v>
      </c>
      <c r="H4385" s="96">
        <v>0</v>
      </c>
    </row>
    <row r="4386" spans="1:8" x14ac:dyDescent="0.25">
      <c r="A4386" s="90">
        <v>45800</v>
      </c>
      <c r="B4386" s="91" t="str">
        <v>UN 1627</v>
      </c>
      <c r="C4386" s="92" t="str">
        <v>DELUXE SEAT MASSEY</v>
      </c>
      <c r="D4386" s="132" t="str">
        <v>1985, 1986</v>
      </c>
      <c r="E4386" s="92">
        <v>1</v>
      </c>
      <c r="F4386" s="92" t="str">
        <v>PCS</v>
      </c>
      <c r="G4386" s="92" t="str">
        <v>OUTWARD</v>
      </c>
      <c r="H4386" s="93" t="str">
        <v>GURU AUTO</v>
      </c>
    </row>
    <row r="4387" spans="1:8" x14ac:dyDescent="0.25">
      <c r="A4387" s="94">
        <v>45800</v>
      </c>
      <c r="B4387" s="95" t="str">
        <v>UN 1627 A</v>
      </c>
      <c r="C4387" s="80" t="str">
        <v>DELUXE SEAT (SLIDING TYPE) MASSEY</v>
      </c>
      <c r="D4387" s="133" t="str">
        <v>1985, 1986</v>
      </c>
      <c r="E4387" s="80">
        <v>1</v>
      </c>
      <c r="F4387" s="80" t="str">
        <v>PCS</v>
      </c>
      <c r="G4387" s="80" t="str">
        <v>OUTWARD</v>
      </c>
      <c r="H4387" s="96" t="str">
        <v>GURU AUTO</v>
      </c>
    </row>
    <row r="4388" spans="1:8" x14ac:dyDescent="0.25">
      <c r="A4388" s="90">
        <v>45800</v>
      </c>
      <c r="B4388" s="91">
        <v>1280420100</v>
      </c>
      <c r="C4388" s="92" t="str">
        <v>PRESSURE PLATE ASSY EICHER 50 HP 240 NM</v>
      </c>
      <c r="D4388" s="132" t="str">
        <v>1985, 1986</v>
      </c>
      <c r="E4388" s="92">
        <v>2</v>
      </c>
      <c r="F4388" s="92" t="str">
        <v>PCS</v>
      </c>
      <c r="G4388" s="92" t="str">
        <v>OUTWARD</v>
      </c>
      <c r="H4388" s="93" t="str">
        <v>GURU AUTO</v>
      </c>
    </row>
    <row r="4389" spans="1:8" x14ac:dyDescent="0.25">
      <c r="A4389" s="94">
        <v>45800</v>
      </c>
      <c r="B4389" s="95">
        <v>2280272100</v>
      </c>
      <c r="C4389" s="80" t="str">
        <v>MAIN CLUTCH TAWA 57 HP POWERTRAC</v>
      </c>
      <c r="D4389" s="133" t="str">
        <v>1985, 1986</v>
      </c>
      <c r="E4389" s="80">
        <v>1</v>
      </c>
      <c r="F4389" s="80" t="str">
        <v>PCS</v>
      </c>
      <c r="G4389" s="80" t="str">
        <v>OUTWARD</v>
      </c>
      <c r="H4389" s="96" t="str">
        <v>GURU AUTO</v>
      </c>
    </row>
    <row r="4390" spans="1:8" x14ac:dyDescent="0.25">
      <c r="A4390" s="90">
        <v>45800</v>
      </c>
      <c r="B4390" s="91">
        <v>2280242100</v>
      </c>
      <c r="C4390" s="92" t="str">
        <v>D.C ASSY SONALIKA 6 HOLE 12T WITH ONLY PTO</v>
      </c>
      <c r="D4390" s="132" t="str">
        <v>1985, 1986</v>
      </c>
      <c r="E4390" s="92">
        <v>1</v>
      </c>
      <c r="F4390" s="92" t="str">
        <v>SET</v>
      </c>
      <c r="G4390" s="92" t="str">
        <v>OUTWARD</v>
      </c>
      <c r="H4390" s="93" t="str">
        <v>GURU AUTO</v>
      </c>
    </row>
    <row r="4391" spans="1:8" x14ac:dyDescent="0.25">
      <c r="A4391" s="94">
        <v>45800</v>
      </c>
      <c r="B4391" s="95">
        <v>2280192100</v>
      </c>
      <c r="C4391" s="80" t="str">
        <v>DC ASSY W/PTO ONLY 6 HOLE FT/PT</v>
      </c>
      <c r="D4391" s="133" t="str">
        <v>1985, 1986</v>
      </c>
      <c r="E4391" s="80">
        <v>1</v>
      </c>
      <c r="F4391" s="80" t="str">
        <v>SET</v>
      </c>
      <c r="G4391" s="80" t="str">
        <v>OUTWARD</v>
      </c>
      <c r="H4391" s="96" t="str">
        <v>GURU AUTO</v>
      </c>
    </row>
    <row r="4392" spans="1:8" x14ac:dyDescent="0.25">
      <c r="A4392" s="90">
        <v>45800</v>
      </c>
      <c r="B4392" s="91" t="str">
        <v>UN 3119</v>
      </c>
      <c r="C4392" s="92" t="str">
        <v xml:space="preserve">STEERING SHIM RANE INTER DI  </v>
      </c>
      <c r="D4392" s="132" t="str">
        <v>1985, 1986</v>
      </c>
      <c r="E4392" s="92">
        <v>12</v>
      </c>
      <c r="F4392" s="92" t="str">
        <v>DOZEN</v>
      </c>
      <c r="G4392" s="92" t="str">
        <v>OUTWARD</v>
      </c>
      <c r="H4392" s="93" t="str">
        <v>GURU AUTO</v>
      </c>
    </row>
    <row r="4393" spans="1:8" x14ac:dyDescent="0.25">
      <c r="A4393" s="94">
        <v>45800</v>
      </c>
      <c r="B4393" s="95" t="str">
        <v>UN 2893</v>
      </c>
      <c r="C4393" s="80" t="str">
        <v xml:space="preserve">CLUTCH PADEL SPRING YUVO  </v>
      </c>
      <c r="D4393" s="133" t="str">
        <v>1985, 1986</v>
      </c>
      <c r="E4393" s="80">
        <v>12</v>
      </c>
      <c r="F4393" s="80" t="str">
        <v>PCS</v>
      </c>
      <c r="G4393" s="80" t="str">
        <v>OUTWARD</v>
      </c>
      <c r="H4393" s="96" t="str">
        <v>GURU AUTO</v>
      </c>
    </row>
    <row r="4394" spans="1:8" x14ac:dyDescent="0.25">
      <c r="A4394" s="90">
        <v>45800</v>
      </c>
      <c r="B4394" s="91" t="str">
        <v>UN 2892</v>
      </c>
      <c r="C4394" s="92" t="str">
        <v xml:space="preserve">BREAK PADEL SPRING YUVO  </v>
      </c>
      <c r="D4394" s="132" t="str">
        <v>1985, 1986</v>
      </c>
      <c r="E4394" s="92">
        <v>12</v>
      </c>
      <c r="F4394" s="92" t="str">
        <v>PCS</v>
      </c>
      <c r="G4394" s="92" t="str">
        <v>OUTWARD</v>
      </c>
      <c r="H4394" s="93" t="str">
        <v>GURU AUTO</v>
      </c>
    </row>
    <row r="4395" spans="1:8" x14ac:dyDescent="0.25">
      <c r="A4395" s="94">
        <v>45800</v>
      </c>
      <c r="B4395" s="95" t="str">
        <v>8641132070ALU</v>
      </c>
      <c r="C4395" s="80" t="str">
        <v xml:space="preserve">RADIATOR JD / SK DI 60 HP </v>
      </c>
      <c r="D4395" s="133" t="str">
        <v>1985, 1986</v>
      </c>
      <c r="E4395" s="80">
        <v>2</v>
      </c>
      <c r="F4395" s="80" t="str">
        <v>PCS</v>
      </c>
      <c r="G4395" s="80" t="str">
        <v>OUTWARD</v>
      </c>
      <c r="H4395" s="96" t="str">
        <v>GURU AUTO</v>
      </c>
    </row>
    <row r="4396" spans="1:8" x14ac:dyDescent="0.25">
      <c r="A4396" s="90">
        <v>45800</v>
      </c>
      <c r="B4396" s="91" t="str">
        <v>UN 1151</v>
      </c>
      <c r="C4396" s="92" t="str">
        <v>PRE CLEANER ASSEMBLY PVC B/P</v>
      </c>
      <c r="D4396" s="132" t="str">
        <v>1985, 1986</v>
      </c>
      <c r="E4396" s="92">
        <v>12</v>
      </c>
      <c r="F4396" s="92" t="str">
        <v>PCS</v>
      </c>
      <c r="G4396" s="92" t="str">
        <v>OUTWARD</v>
      </c>
      <c r="H4396" s="93" t="str">
        <v>GURU AUTO</v>
      </c>
    </row>
    <row r="4397" spans="1:8" x14ac:dyDescent="0.25">
      <c r="A4397" s="94">
        <v>45800</v>
      </c>
      <c r="B4397" s="95" t="str">
        <v>UN 1539</v>
      </c>
      <c r="C4397" s="80" t="str">
        <v>STARING GOLI COMPLETE Z/F</v>
      </c>
      <c r="D4397" s="133" t="str">
        <v>1985, 1986</v>
      </c>
      <c r="E4397" s="80">
        <v>5</v>
      </c>
      <c r="F4397" s="80" t="str">
        <v>PCS</v>
      </c>
      <c r="G4397" s="80" t="str">
        <v>OUTWARD</v>
      </c>
      <c r="H4397" s="96" t="str">
        <v>GURU AUTO</v>
      </c>
    </row>
    <row r="4398" spans="1:8" x14ac:dyDescent="0.25">
      <c r="A4398" s="90">
        <v>45800</v>
      </c>
      <c r="B4398" s="91" t="str">
        <v>UN 1933</v>
      </c>
      <c r="C4398" s="92" t="str">
        <v>PTO PLATE 3 HOLE INTER</v>
      </c>
      <c r="D4398" s="132" t="str">
        <v>1985, 1986</v>
      </c>
      <c r="E4398" s="92">
        <v>2</v>
      </c>
      <c r="F4398" s="92" t="str">
        <v>PCS</v>
      </c>
      <c r="G4398" s="92" t="str">
        <v>OUTWARD</v>
      </c>
      <c r="H4398" s="93" t="str">
        <v>GURU AUTO</v>
      </c>
    </row>
    <row r="4399" spans="1:8" x14ac:dyDescent="0.25">
      <c r="A4399" s="94">
        <v>45800</v>
      </c>
      <c r="B4399" s="95" t="str">
        <v>UN 2537</v>
      </c>
      <c r="C4399" s="80" t="str">
        <v xml:space="preserve">HYDRAULIC SIDE ARM SARPANCH  </v>
      </c>
      <c r="D4399" s="133" t="str">
        <v>1985, 1986</v>
      </c>
      <c r="E4399" s="80">
        <v>2</v>
      </c>
      <c r="F4399" s="80" t="str">
        <v>PCS</v>
      </c>
      <c r="G4399" s="80" t="str">
        <v>OUTWARD</v>
      </c>
      <c r="H4399" s="96" t="str">
        <v>GURU AUTO</v>
      </c>
    </row>
    <row r="4400" spans="1:8" x14ac:dyDescent="0.25">
      <c r="A4400" s="90">
        <v>45800</v>
      </c>
      <c r="B4400" s="91" t="str">
        <v>UN 2538</v>
      </c>
      <c r="C4400" s="92" t="str">
        <v xml:space="preserve">HYDRAULIC ROCK SHAFT INTER </v>
      </c>
      <c r="D4400" s="132" t="str">
        <v>1985, 1986</v>
      </c>
      <c r="E4400" s="92">
        <v>2</v>
      </c>
      <c r="F4400" s="92" t="str">
        <v>PCS</v>
      </c>
      <c r="G4400" s="92" t="str">
        <v>OUTWARD</v>
      </c>
      <c r="H4400" s="93" t="str">
        <v>GURU AUTO</v>
      </c>
    </row>
    <row r="4401" spans="1:8" x14ac:dyDescent="0.25">
      <c r="A4401" s="94">
        <v>45800</v>
      </c>
      <c r="B4401" s="95" t="str">
        <v>UN 2961</v>
      </c>
      <c r="C4401" s="80" t="str">
        <v xml:space="preserve">GEAR BOOT INTER  </v>
      </c>
      <c r="D4401" s="133" t="str">
        <v>1985, 1986</v>
      </c>
      <c r="E4401" s="80">
        <v>20</v>
      </c>
      <c r="F4401" s="80" t="str">
        <v>PCS</v>
      </c>
      <c r="G4401" s="80" t="str">
        <v>OUTWARD</v>
      </c>
      <c r="H4401" s="96" t="str">
        <v>GURU AUTO</v>
      </c>
    </row>
    <row r="4402" spans="1:8" x14ac:dyDescent="0.25">
      <c r="A4402" s="90">
        <v>45801</v>
      </c>
      <c r="B4402" s="91" t="str">
        <v>UN 2536</v>
      </c>
      <c r="C4402" s="92" t="str">
        <v xml:space="preserve">HYDRAULIC SIDE ARM INTER  </v>
      </c>
      <c r="D4402" s="132">
        <v>2005</v>
      </c>
      <c r="E4402" s="92">
        <v>6</v>
      </c>
      <c r="F4402" s="92" t="str">
        <v>PCS</v>
      </c>
      <c r="G4402" s="92" t="str">
        <v>OUTWARD</v>
      </c>
      <c r="H4402" s="93" t="str">
        <v>TIKU JI</v>
      </c>
    </row>
    <row r="4403" spans="1:8" x14ac:dyDescent="0.25">
      <c r="A4403" s="94">
        <v>45801</v>
      </c>
      <c r="B4403" s="95" t="str">
        <v>GK 1688</v>
      </c>
      <c r="C4403" s="80" t="str">
        <v>ROTAVATOR SAFETY/SHARING YOKE BOLT W/NUT &amp; WASHER 10*65 ZINC</v>
      </c>
      <c r="D4403" s="133">
        <v>2005</v>
      </c>
      <c r="E4403" s="80">
        <v>3360</v>
      </c>
      <c r="F4403" s="80" t="str">
        <v>SET</v>
      </c>
      <c r="G4403" s="80" t="str">
        <v>OUTWARD</v>
      </c>
      <c r="H4403" s="96" t="str">
        <v>TIKU JI</v>
      </c>
    </row>
    <row r="4404" spans="1:8" x14ac:dyDescent="0.25">
      <c r="A4404" s="90">
        <v>45801</v>
      </c>
      <c r="B4404" s="91" t="str">
        <v>GK 1265</v>
      </c>
      <c r="C4404" s="92" t="str">
        <v>AIR FILTER SWARAJ 855 STEEL CAP STEEL JALI</v>
      </c>
      <c r="D4404" s="132" t="str">
        <v>2009, 2010</v>
      </c>
      <c r="E4404" s="92">
        <v>120</v>
      </c>
      <c r="F4404" s="92" t="str">
        <v>PCS</v>
      </c>
      <c r="G4404" s="92" t="str">
        <v>OUTWARD</v>
      </c>
      <c r="H4404" s="93" t="str">
        <v>SRI RAMAANJANEYA</v>
      </c>
    </row>
    <row r="4405" spans="1:8" x14ac:dyDescent="0.25">
      <c r="A4405" s="94">
        <v>45801</v>
      </c>
      <c r="B4405" s="95" t="str">
        <v>UN 1814</v>
      </c>
      <c r="C4405" s="80" t="str">
        <v>GEAR FORK 1ST REV BHOOMIPUTRA</v>
      </c>
      <c r="D4405" s="133" t="str">
        <v>2009, 2010</v>
      </c>
      <c r="E4405" s="80">
        <v>2</v>
      </c>
      <c r="F4405" s="80" t="str">
        <v>PCS</v>
      </c>
      <c r="G4405" s="80" t="str">
        <v>OUTWARD</v>
      </c>
      <c r="H4405" s="96" t="str">
        <v>SHOP</v>
      </c>
    </row>
    <row r="4406" spans="1:8" x14ac:dyDescent="0.25">
      <c r="A4406" s="90">
        <v>45801</v>
      </c>
      <c r="B4406" s="91" t="str">
        <v>GK 1545/UN 2838</v>
      </c>
      <c r="C4406" s="92" t="str">
        <v>REAR WHEEL BOLT ARJUN COLLAR NUT</v>
      </c>
      <c r="D4406" s="132" t="str">
        <v>2009, 2010</v>
      </c>
      <c r="E4406" s="92">
        <v>12</v>
      </c>
      <c r="F4406" s="92" t="str">
        <v>PCS</v>
      </c>
      <c r="G4406" s="92" t="str">
        <v>OUTWARD</v>
      </c>
      <c r="H4406" s="93" t="str">
        <v>SHOP</v>
      </c>
    </row>
    <row r="4407" spans="1:8" x14ac:dyDescent="0.25">
      <c r="A4407" s="94">
        <v>45801</v>
      </c>
      <c r="B4407" s="95" t="str">
        <v>UN 2637</v>
      </c>
      <c r="C4407" s="80" t="str">
        <v xml:space="preserve">CHECK CHAIN ASSY BHOOMIPUTRA  </v>
      </c>
      <c r="D4407" s="133" t="str">
        <v>2009, 2010</v>
      </c>
      <c r="E4407" s="80">
        <v>10</v>
      </c>
      <c r="F4407" s="80" t="str">
        <v>PCS</v>
      </c>
      <c r="G4407" s="80" t="str">
        <v>OUTWARD</v>
      </c>
      <c r="H4407" s="96" t="str">
        <v>SHOP</v>
      </c>
    </row>
    <row r="4408" spans="1:8" x14ac:dyDescent="0.25">
      <c r="A4408" s="90">
        <v>45801</v>
      </c>
      <c r="B4408" s="91" t="str">
        <v>UN 2626</v>
      </c>
      <c r="C4408" s="92" t="str">
        <v xml:space="preserve">LOWER LINK BRACKET LH FLAT INTER DI  </v>
      </c>
      <c r="D4408" s="132" t="str">
        <v>2009, 2010</v>
      </c>
      <c r="E4408" s="92">
        <v>4</v>
      </c>
      <c r="F4408" s="92" t="str">
        <v>PCS</v>
      </c>
      <c r="G4408" s="92" t="str">
        <v>OUTWARD</v>
      </c>
      <c r="H4408" s="93" t="str">
        <v>SHOP</v>
      </c>
    </row>
    <row r="4409" spans="1:8" x14ac:dyDescent="0.25">
      <c r="A4409" s="94">
        <v>45801</v>
      </c>
      <c r="B4409" s="95" t="str">
        <v>UN 1683</v>
      </c>
      <c r="C4409" s="80" t="str">
        <v>LATCH HOOD SET COMPLETE NST</v>
      </c>
      <c r="D4409" s="133" t="str">
        <v>2009, 2010</v>
      </c>
      <c r="E4409" s="80">
        <v>15</v>
      </c>
      <c r="F4409" s="80" t="str">
        <v>SET</v>
      </c>
      <c r="G4409" s="80" t="str">
        <v>OUTWARD</v>
      </c>
      <c r="H4409" s="96" t="str">
        <v>SHOP</v>
      </c>
    </row>
    <row r="4410" spans="1:8" x14ac:dyDescent="0.25">
      <c r="A4410" s="90">
        <v>45801</v>
      </c>
      <c r="B4410" s="91" t="str">
        <v>UN 2483</v>
      </c>
      <c r="C4410" s="92" t="str">
        <v xml:space="preserve">HYDRAULIC DISTRIBUTOR HEAD NUT INTER DI  </v>
      </c>
      <c r="D4410" s="132" t="str">
        <v>2009, 2010</v>
      </c>
      <c r="E4410" s="92">
        <v>120</v>
      </c>
      <c r="F4410" s="92" t="str">
        <v>PCS</v>
      </c>
      <c r="G4410" s="92" t="str">
        <v>OUTWARD</v>
      </c>
      <c r="H4410" s="93" t="str">
        <v>SHOP</v>
      </c>
    </row>
    <row r="4411" spans="1:8" x14ac:dyDescent="0.25">
      <c r="A4411" s="94">
        <v>45801</v>
      </c>
      <c r="B4411" s="95" t="str">
        <v>UN 2952</v>
      </c>
      <c r="C4411" s="80" t="str">
        <v xml:space="preserve">BREAK BOOT EPDM NST  </v>
      </c>
      <c r="D4411" s="133" t="str">
        <v>2009, 2010</v>
      </c>
      <c r="E4411" s="80">
        <v>72</v>
      </c>
      <c r="F4411" s="80" t="str">
        <v>PCS</v>
      </c>
      <c r="G4411" s="80" t="str">
        <v>OUTWARD</v>
      </c>
      <c r="H4411" s="96" t="str">
        <v>SHOP</v>
      </c>
    </row>
    <row r="4412" spans="1:8" x14ac:dyDescent="0.25">
      <c r="A4412" s="90">
        <v>45801</v>
      </c>
      <c r="B4412" s="91" t="str">
        <v>GEAR BOOT JD</v>
      </c>
      <c r="C4412" s="92" t="str">
        <v>GEAR BOOT JD</v>
      </c>
      <c r="D4412" s="132" t="str">
        <v>2009, 2010</v>
      </c>
      <c r="E4412" s="92">
        <v>15</v>
      </c>
      <c r="F4412" s="92" t="str">
        <v>PCS</v>
      </c>
      <c r="G4412" s="92" t="str">
        <v>OUTWARD</v>
      </c>
      <c r="H4412" s="93" t="str">
        <v>SHOP</v>
      </c>
    </row>
    <row r="4413" spans="1:8" x14ac:dyDescent="0.25">
      <c r="A4413" s="94">
        <v>45801</v>
      </c>
      <c r="B4413" s="95" t="str">
        <v>UN 2961</v>
      </c>
      <c r="C4413" s="80" t="str">
        <v xml:space="preserve">GEAR BOOT INTER  </v>
      </c>
      <c r="D4413" s="133" t="str">
        <v>2009, 2010</v>
      </c>
      <c r="E4413" s="80">
        <v>10</v>
      </c>
      <c r="F4413" s="80" t="str">
        <v>PCS</v>
      </c>
      <c r="G4413" s="80" t="str">
        <v>OUTWARD</v>
      </c>
      <c r="H4413" s="96" t="str">
        <v>SHOP</v>
      </c>
    </row>
    <row r="4414" spans="1:8" x14ac:dyDescent="0.25">
      <c r="A4414" s="90">
        <v>45801</v>
      </c>
      <c r="B4414" s="91" t="str">
        <v>UN 1160</v>
      </c>
      <c r="C4414" s="92" t="str">
        <v>AIR CLEANER MESH INTER DI</v>
      </c>
      <c r="D4414" s="132" t="str">
        <v>2009, 2010</v>
      </c>
      <c r="E4414" s="92">
        <v>20</v>
      </c>
      <c r="F4414" s="92" t="str">
        <v>PCS</v>
      </c>
      <c r="G4414" s="92" t="str">
        <v>OUTWARD</v>
      </c>
      <c r="H4414" s="93" t="str">
        <v>SHOP</v>
      </c>
    </row>
    <row r="4415" spans="1:8" x14ac:dyDescent="0.25">
      <c r="A4415" s="94">
        <v>45801</v>
      </c>
      <c r="B4415" s="95" t="str">
        <v>UN 1313</v>
      </c>
      <c r="C4415" s="80" t="str">
        <v>FAN SPACER NST</v>
      </c>
      <c r="D4415" s="133" t="str">
        <v>2009, 2010</v>
      </c>
      <c r="E4415" s="80">
        <v>6</v>
      </c>
      <c r="F4415" s="80" t="str">
        <v>PCS</v>
      </c>
      <c r="G4415" s="80" t="str">
        <v>OUTWARD</v>
      </c>
      <c r="H4415" s="96" t="str">
        <v>SHOP</v>
      </c>
    </row>
    <row r="4416" spans="1:8" x14ac:dyDescent="0.25">
      <c r="A4416" s="90">
        <v>45801</v>
      </c>
      <c r="B4416" s="91" t="str">
        <v>UN 1164</v>
      </c>
      <c r="C4416" s="92" t="str">
        <v>SECONDARY MESH INTER DI</v>
      </c>
      <c r="D4416" s="132" t="str">
        <v>2009, 2010</v>
      </c>
      <c r="E4416" s="92">
        <v>4</v>
      </c>
      <c r="F4416" s="92" t="str">
        <v>PCS</v>
      </c>
      <c r="G4416" s="92" t="str">
        <v>OUTWARD</v>
      </c>
      <c r="H4416" s="93" t="str">
        <v>SHOP</v>
      </c>
    </row>
    <row r="4417" spans="1:8" x14ac:dyDescent="0.25">
      <c r="A4417" s="94">
        <v>45801</v>
      </c>
      <c r="B4417" s="95" t="str">
        <v>UN 3584</v>
      </c>
      <c r="C4417" s="80" t="str">
        <v xml:space="preserve">6003187B91 PIPE FEED PUMP TO FILTER INTER DI  </v>
      </c>
      <c r="D4417" s="133" t="str">
        <v>2009, 2010</v>
      </c>
      <c r="E4417" s="80">
        <v>20</v>
      </c>
      <c r="F4417" s="80" t="str">
        <v>PCS</v>
      </c>
      <c r="G4417" s="80" t="str">
        <v>OUTWARD</v>
      </c>
      <c r="H4417" s="96" t="str">
        <v>SHOP</v>
      </c>
    </row>
    <row r="4418" spans="1:8" x14ac:dyDescent="0.25">
      <c r="A4418" s="90">
        <v>45801</v>
      </c>
      <c r="B4418" s="91" t="str">
        <v>UN 3585</v>
      </c>
      <c r="C4418" s="92" t="str">
        <v xml:space="preserve">6003188B92 PIPE FILTER TO FIP INTER DI  </v>
      </c>
      <c r="D4418" s="132" t="str">
        <v>2009, 2010</v>
      </c>
      <c r="E4418" s="92">
        <v>20</v>
      </c>
      <c r="F4418" s="92" t="str">
        <v>PCS</v>
      </c>
      <c r="G4418" s="92" t="str">
        <v>OUTWARD</v>
      </c>
      <c r="H4418" s="93" t="str">
        <v>SHOP</v>
      </c>
    </row>
    <row r="4419" spans="1:8" x14ac:dyDescent="0.25">
      <c r="A4419" s="94">
        <v>45801</v>
      </c>
      <c r="B4419" s="95" t="str">
        <v>UN 3583</v>
      </c>
      <c r="C4419" s="80" t="str">
        <v xml:space="preserve">6002759A92 PIPE OVER FLOW (3 CYL) INTER DI  </v>
      </c>
      <c r="D4419" s="133" t="str">
        <v>2009, 2010</v>
      </c>
      <c r="E4419" s="80">
        <v>20</v>
      </c>
      <c r="F4419" s="80" t="str">
        <v>PCS</v>
      </c>
      <c r="G4419" s="80" t="str">
        <v>OUTWARD</v>
      </c>
      <c r="H4419" s="96" t="str">
        <v>SHOP</v>
      </c>
    </row>
    <row r="4420" spans="1:8" x14ac:dyDescent="0.25">
      <c r="A4420" s="90">
        <v>45801</v>
      </c>
      <c r="B4420" s="91" t="str">
        <v>UN 3586</v>
      </c>
      <c r="C4420" s="92" t="str">
        <v xml:space="preserve">5557072R92 PIPE OVER FLOW (WHITE) INTER DI  </v>
      </c>
      <c r="D4420" s="132" t="str">
        <v>2009, 2010</v>
      </c>
      <c r="E4420" s="92">
        <v>20</v>
      </c>
      <c r="F4420" s="92" t="str">
        <v>PCS</v>
      </c>
      <c r="G4420" s="92" t="str">
        <v>OUTWARD</v>
      </c>
      <c r="H4420" s="93" t="str">
        <v>SHOP</v>
      </c>
    </row>
    <row r="4421" spans="1:8" x14ac:dyDescent="0.25">
      <c r="A4421" s="94">
        <v>45801</v>
      </c>
      <c r="B4421" s="95" t="str">
        <v>R1100551</v>
      </c>
      <c r="C4421" s="80" t="str">
        <v>P.P ASSY EICHER 485 11" D/F TYPE</v>
      </c>
      <c r="D4421" s="133" t="str">
        <v>2009, 2010</v>
      </c>
      <c r="E4421" s="80">
        <v>1</v>
      </c>
      <c r="F4421" s="80" t="str">
        <v>SET</v>
      </c>
      <c r="G4421" s="80" t="str">
        <v>OUTWARD</v>
      </c>
      <c r="H4421" s="96" t="str">
        <v>SHOP</v>
      </c>
    </row>
    <row r="4422" spans="1:8" x14ac:dyDescent="0.25">
      <c r="A4422" s="90">
        <v>45801</v>
      </c>
      <c r="B4422" s="91" t="str">
        <v>GK 1623/UN 2825</v>
      </c>
      <c r="C4422" s="92" t="str">
        <v>AXLE BOLT R/T 8" BLACK</v>
      </c>
      <c r="D4422" s="132" t="str">
        <v>2009, 2010</v>
      </c>
      <c r="E4422" s="92">
        <v>60</v>
      </c>
      <c r="F4422" s="92" t="str">
        <v>PCS</v>
      </c>
      <c r="G4422" s="92" t="str">
        <v>OUTWARD</v>
      </c>
      <c r="H4422" s="93" t="str">
        <v>SHOP</v>
      </c>
    </row>
    <row r="4423" spans="1:8" x14ac:dyDescent="0.25">
      <c r="A4423" s="94">
        <v>45801</v>
      </c>
      <c r="B4423" s="95" t="str">
        <v>UN 1385</v>
      </c>
      <c r="C4423" s="80" t="str">
        <v>CAP STAY ROD BALL INTER</v>
      </c>
      <c r="D4423" s="133" t="str">
        <v>2009, 2010</v>
      </c>
      <c r="E4423" s="80">
        <v>10</v>
      </c>
      <c r="F4423" s="80" t="str">
        <v>PCS</v>
      </c>
      <c r="G4423" s="80" t="str">
        <v>OUTWARD</v>
      </c>
      <c r="H4423" s="96" t="str">
        <v>SHOP</v>
      </c>
    </row>
    <row r="4424" spans="1:8" x14ac:dyDescent="0.25">
      <c r="A4424" s="90">
        <v>45801</v>
      </c>
      <c r="B4424" s="91" t="str">
        <v>UN 1992 A</v>
      </c>
      <c r="C4424" s="92" t="str">
        <v>BREAK ADJUSTOR MKM</v>
      </c>
      <c r="D4424" s="132" t="str">
        <v>2009, 2010</v>
      </c>
      <c r="E4424" s="92">
        <v>20</v>
      </c>
      <c r="F4424" s="92" t="str">
        <v>PCS</v>
      </c>
      <c r="G4424" s="92" t="str">
        <v>OUTWARD</v>
      </c>
      <c r="H4424" s="93" t="str">
        <v>SHOP</v>
      </c>
    </row>
    <row r="4425" spans="1:8" x14ac:dyDescent="0.25">
      <c r="A4425" s="94">
        <v>45801</v>
      </c>
      <c r="B4425" s="95" t="str">
        <v>8658162020ALU</v>
      </c>
      <c r="C4425" s="80" t="str">
        <v xml:space="preserve">RADIATOR MAHINDRA 3 DI    </v>
      </c>
      <c r="D4425" s="133" t="str">
        <v>2009, 2010</v>
      </c>
      <c r="E4425" s="80">
        <v>3</v>
      </c>
      <c r="F4425" s="80" t="str">
        <v>PCS</v>
      </c>
      <c r="G4425" s="80" t="str">
        <v>OUTWARD</v>
      </c>
      <c r="H4425" s="96" t="str">
        <v>SHOP</v>
      </c>
    </row>
    <row r="4426" spans="1:8" x14ac:dyDescent="0.25">
      <c r="A4426" s="90">
        <v>45801</v>
      </c>
      <c r="B4426" s="91" t="str">
        <v>8658172020ALU</v>
      </c>
      <c r="C4426" s="92" t="str">
        <v xml:space="preserve">RADIATOR MAHINDRA 4 DI    </v>
      </c>
      <c r="D4426" s="132" t="str">
        <v>2009, 2010</v>
      </c>
      <c r="E4426" s="92">
        <v>3</v>
      </c>
      <c r="F4426" s="92" t="str">
        <v>PCS</v>
      </c>
      <c r="G4426" s="92" t="str">
        <v>OUTWARD</v>
      </c>
      <c r="H4426" s="93" t="str">
        <v>SHOP</v>
      </c>
    </row>
    <row r="4427" spans="1:8" x14ac:dyDescent="0.25">
      <c r="A4427" s="94">
        <v>45801</v>
      </c>
      <c r="B4427" s="95" t="str">
        <v>1P 3052 AOOOB</v>
      </c>
      <c r="C4427" s="80" t="str">
        <v>HYD PUMP SWARAJ 4*4 HOLE</v>
      </c>
      <c r="D4427" s="133" t="str">
        <v>2009, 2010</v>
      </c>
      <c r="E4427" s="80">
        <v>3</v>
      </c>
      <c r="F4427" s="80" t="str">
        <v>PCS</v>
      </c>
      <c r="G4427" s="80" t="str">
        <v>OUTWARD</v>
      </c>
      <c r="H4427" s="96" t="str">
        <v>SHOP</v>
      </c>
    </row>
    <row r="4428" spans="1:8" x14ac:dyDescent="0.25">
      <c r="A4428" s="90">
        <v>45801</v>
      </c>
      <c r="B4428" s="91" t="str">
        <v>UN 1899</v>
      </c>
      <c r="C4428" s="92" t="str">
        <v>REAR AXLE PLATE INTER</v>
      </c>
      <c r="D4428" s="132" t="str">
        <v>2009, 2010</v>
      </c>
      <c r="E4428" s="92">
        <v>3</v>
      </c>
      <c r="F4428" s="92" t="str">
        <v>PCS</v>
      </c>
      <c r="G4428" s="92" t="str">
        <v>OUTWARD</v>
      </c>
      <c r="H4428" s="93" t="str">
        <v>SHOP</v>
      </c>
    </row>
    <row r="4429" spans="1:8" x14ac:dyDescent="0.25">
      <c r="A4429" s="94">
        <v>45801</v>
      </c>
      <c r="B4429" s="95" t="str">
        <v>UN 1901</v>
      </c>
      <c r="C4429" s="80" t="str">
        <v>REAR AXLE PLATE (DOUBLE OIL SEAL) NST</v>
      </c>
      <c r="D4429" s="133" t="str">
        <v>2009, 2010</v>
      </c>
      <c r="E4429" s="80">
        <v>3</v>
      </c>
      <c r="F4429" s="80" t="str">
        <v>PCS</v>
      </c>
      <c r="G4429" s="80" t="str">
        <v>OUTWARD</v>
      </c>
      <c r="H4429" s="96" t="str">
        <v>SHOP</v>
      </c>
    </row>
    <row r="4430" spans="1:8" x14ac:dyDescent="0.25">
      <c r="A4430" s="90">
        <v>45801</v>
      </c>
      <c r="B4430" s="91" t="str">
        <v>1P 4036 AOOOO</v>
      </c>
      <c r="C4430" s="92" t="str">
        <v>HYD. PUMP ESCORT/ F/T</v>
      </c>
      <c r="D4430" s="132" t="str">
        <v>2009, 2010</v>
      </c>
      <c r="E4430" s="92">
        <v>2</v>
      </c>
      <c r="F4430" s="92" t="str">
        <v>PCS</v>
      </c>
      <c r="G4430" s="92" t="str">
        <v>OUTWARD</v>
      </c>
      <c r="H4430" s="93" t="str">
        <v>SHOP</v>
      </c>
    </row>
    <row r="4431" spans="1:8" x14ac:dyDescent="0.25">
      <c r="A4431" s="94">
        <v>45801</v>
      </c>
      <c r="B4431" s="95" t="str">
        <v>R983032309</v>
      </c>
      <c r="C4431" s="80" t="str">
        <v>HYD. PUMP SWARAJ 19CC (OUTER)</v>
      </c>
      <c r="D4431" s="133" t="str">
        <v>2009, 2010</v>
      </c>
      <c r="E4431" s="80">
        <v>8</v>
      </c>
      <c r="F4431" s="80" t="str">
        <v>PCS</v>
      </c>
      <c r="G4431" s="80" t="str">
        <v>OUTWARD</v>
      </c>
      <c r="H4431" s="96" t="str">
        <v>SHOP</v>
      </c>
    </row>
    <row r="4432" spans="1:8" x14ac:dyDescent="0.25">
      <c r="A4432" s="90">
        <v>45801</v>
      </c>
      <c r="B4432" s="91" t="str">
        <v>UN 1135</v>
      </c>
      <c r="C4432" s="92" t="str">
        <v>SILENCER INTER DI</v>
      </c>
      <c r="D4432" s="132" t="str">
        <v>2009, 2010</v>
      </c>
      <c r="E4432" s="92">
        <v>4</v>
      </c>
      <c r="F4432" s="92" t="str">
        <v>PCS</v>
      </c>
      <c r="G4432" s="92" t="str">
        <v>OUTWARD</v>
      </c>
      <c r="H4432" s="93" t="str">
        <v>SHOP</v>
      </c>
    </row>
    <row r="4433" spans="1:8" x14ac:dyDescent="0.25">
      <c r="A4433" s="94">
        <v>45801</v>
      </c>
      <c r="B4433" s="95" t="str">
        <v>GK 559/UN 1446</v>
      </c>
      <c r="C4433" s="80" t="str">
        <v>TIE ROD END MKM NST  MANUAL BIG BODY /BIG PIN  (R +L) (SET OF 2)</v>
      </c>
      <c r="D4433" s="133" t="str">
        <v>2009, 2010</v>
      </c>
      <c r="E4433" s="80">
        <v>2</v>
      </c>
      <c r="F4433" s="80" t="str">
        <v>SET</v>
      </c>
      <c r="G4433" s="80" t="str">
        <v>OUTWARD</v>
      </c>
      <c r="H4433" s="96" t="str">
        <v>SHOP</v>
      </c>
    </row>
    <row r="4434" spans="1:8" x14ac:dyDescent="0.25">
      <c r="A4434" s="90">
        <v>45801</v>
      </c>
      <c r="B4434" s="91" t="str">
        <v>GK 551/UN 1445</v>
      </c>
      <c r="C4434" s="92" t="str">
        <v>TIE ROD END MAHINDRA DI  (R+L) (SET OF 2)</v>
      </c>
      <c r="D4434" s="132" t="str">
        <v>2009, 2010</v>
      </c>
      <c r="E4434" s="92">
        <v>10</v>
      </c>
      <c r="F4434" s="92" t="str">
        <v>SET</v>
      </c>
      <c r="G4434" s="92" t="str">
        <v>OUTWARD</v>
      </c>
      <c r="H4434" s="93" t="str">
        <v>SHOP</v>
      </c>
    </row>
    <row r="4435" spans="1:8" x14ac:dyDescent="0.25">
      <c r="A4435" s="94">
        <v>45801</v>
      </c>
      <c r="B4435" s="95" t="str">
        <v>GK 562/UN 1454 A</v>
      </c>
      <c r="C4435" s="80" t="str">
        <v xml:space="preserve">TIE ROD END ARJUN POWER STG. (3 HOLE) </v>
      </c>
      <c r="D4435" s="133" t="str">
        <v>2009, 2010</v>
      </c>
      <c r="E4435" s="80">
        <v>6</v>
      </c>
      <c r="F4435" s="80" t="str">
        <v>PCS</v>
      </c>
      <c r="G4435" s="80" t="str">
        <v>OUTWARD</v>
      </c>
      <c r="H4435" s="96" t="str">
        <v>SHOP</v>
      </c>
    </row>
    <row r="4436" spans="1:8" x14ac:dyDescent="0.25">
      <c r="A4436" s="90">
        <v>45801</v>
      </c>
      <c r="B4436" s="91" t="str">
        <v>UN 3316</v>
      </c>
      <c r="C4436" s="92" t="str">
        <v xml:space="preserve">FRONT WHEEL WASHER INTER DI  </v>
      </c>
      <c r="D4436" s="132" t="str">
        <v>2009, 2010</v>
      </c>
      <c r="E4436" s="92">
        <v>120</v>
      </c>
      <c r="F4436" s="92" t="str">
        <v>PCS</v>
      </c>
      <c r="G4436" s="92" t="str">
        <v>OUTWARD</v>
      </c>
      <c r="H4436" s="93" t="str">
        <v>SHOP</v>
      </c>
    </row>
    <row r="4437" spans="1:8" x14ac:dyDescent="0.25">
      <c r="A4437" s="94">
        <v>45800</v>
      </c>
      <c r="B4437" s="95" t="str">
        <v>R983020977</v>
      </c>
      <c r="C4437" s="80" t="str">
        <v>HYD. PUMP MAHINDRA 14 CC</v>
      </c>
      <c r="D4437" s="133">
        <v>2002</v>
      </c>
      <c r="E4437" s="80">
        <v>2</v>
      </c>
      <c r="F4437" s="80" t="str">
        <v>PCS</v>
      </c>
      <c r="G4437" s="80" t="str">
        <v>OUTWARD</v>
      </c>
      <c r="H4437" s="96" t="str">
        <v>KHATRI STORES</v>
      </c>
    </row>
    <row r="4438" spans="1:8" x14ac:dyDescent="0.25">
      <c r="A4438" s="90">
        <v>45800</v>
      </c>
      <c r="B4438" s="91" t="str">
        <v>R983032289</v>
      </c>
      <c r="C4438" s="92" t="str">
        <v>HYD PUMP EICHER 368/485 AIRCOOL 12CC</v>
      </c>
      <c r="D4438" s="132">
        <v>2002</v>
      </c>
      <c r="E4438" s="92">
        <v>2</v>
      </c>
      <c r="F4438" s="92" t="str">
        <v>PCS</v>
      </c>
      <c r="G4438" s="92" t="str">
        <v>OUTWARD</v>
      </c>
      <c r="H4438" s="93" t="str">
        <v>KHATRI STORES</v>
      </c>
    </row>
    <row r="4439" spans="1:8" x14ac:dyDescent="0.25">
      <c r="A4439" s="94">
        <v>45800</v>
      </c>
      <c r="B4439" s="95" t="str">
        <v>GK 1623/UN 2825</v>
      </c>
      <c r="C4439" s="80" t="str">
        <v>AXLE BOLT R/T 8" BLACK</v>
      </c>
      <c r="D4439" s="133">
        <v>2002</v>
      </c>
      <c r="E4439" s="80">
        <v>12</v>
      </c>
      <c r="F4439" s="80" t="str">
        <v>PCS</v>
      </c>
      <c r="G4439" s="80" t="str">
        <v>OUTWARD</v>
      </c>
      <c r="H4439" s="96" t="str">
        <v>KHATRI STORES</v>
      </c>
    </row>
    <row r="4440" spans="1:8" x14ac:dyDescent="0.25">
      <c r="A4440" s="90">
        <v>45800</v>
      </c>
      <c r="B4440" s="91" t="str">
        <v>UN 1385</v>
      </c>
      <c r="C4440" s="92" t="str">
        <v>CAP STAY ROD BALL INTER</v>
      </c>
      <c r="D4440" s="132">
        <v>2002</v>
      </c>
      <c r="E4440" s="92">
        <v>3</v>
      </c>
      <c r="F4440" s="92" t="str">
        <v>PCS</v>
      </c>
      <c r="G4440" s="92" t="str">
        <v>OUTWARD</v>
      </c>
      <c r="H4440" s="93" t="str">
        <v>KHATRI STORES</v>
      </c>
    </row>
    <row r="4441" spans="1:8" x14ac:dyDescent="0.25">
      <c r="A4441" s="94">
        <v>45800</v>
      </c>
      <c r="B4441" s="95" t="str">
        <v>UN 1131</v>
      </c>
      <c r="C4441" s="80" t="str">
        <v>SILENCER ELBOW (O.E) INTER DI</v>
      </c>
      <c r="D4441" s="133">
        <v>1993</v>
      </c>
      <c r="E4441" s="80">
        <v>10</v>
      </c>
      <c r="F4441" s="80" t="str">
        <v>PCS</v>
      </c>
      <c r="G4441" s="80" t="str">
        <v>OUTWARD</v>
      </c>
      <c r="H4441" s="96" t="str">
        <v>MAA DURGA</v>
      </c>
    </row>
    <row r="4442" spans="1:8" x14ac:dyDescent="0.25">
      <c r="A4442" s="90">
        <v>45800</v>
      </c>
      <c r="B4442" s="91" t="str">
        <v>UN 1794</v>
      </c>
      <c r="C4442" s="92" t="str">
        <v>GEAR CATORI KIT PVC INTER</v>
      </c>
      <c r="D4442" s="132">
        <v>1993</v>
      </c>
      <c r="E4442" s="92">
        <v>20</v>
      </c>
      <c r="F4442" s="92" t="str">
        <v>SET</v>
      </c>
      <c r="G4442" s="92" t="str">
        <v>OUTWARD</v>
      </c>
      <c r="H4442" s="93" t="str">
        <v>MAA DURGA</v>
      </c>
    </row>
    <row r="4443" spans="1:8" x14ac:dyDescent="0.25">
      <c r="A4443" s="94">
        <v>45800</v>
      </c>
      <c r="B4443" s="95" t="str">
        <v>UN 1990</v>
      </c>
      <c r="C4443" s="80" t="str">
        <v>BREAK PATTI (3 HOLE) MKM</v>
      </c>
      <c r="D4443" s="133">
        <v>1993</v>
      </c>
      <c r="E4443" s="80">
        <v>50</v>
      </c>
      <c r="F4443" s="80" t="str">
        <v>PCS</v>
      </c>
      <c r="G4443" s="80" t="str">
        <v>OUTWARD</v>
      </c>
      <c r="H4443" s="96" t="str">
        <v>MAA DURGA</v>
      </c>
    </row>
    <row r="4444" spans="1:8" x14ac:dyDescent="0.25">
      <c r="A4444" s="90">
        <v>45800</v>
      </c>
      <c r="B4444" s="91" t="str">
        <v>UN 1993</v>
      </c>
      <c r="C4444" s="92" t="str">
        <v>BREAK PATTI SET NST</v>
      </c>
      <c r="D4444" s="132">
        <v>1993</v>
      </c>
      <c r="E4444" s="92">
        <v>10</v>
      </c>
      <c r="F4444" s="92" t="str">
        <v>SET</v>
      </c>
      <c r="G4444" s="92" t="str">
        <v>OUTWARD</v>
      </c>
      <c r="H4444" s="93" t="str">
        <v>MAA DURGA</v>
      </c>
    </row>
    <row r="4445" spans="1:8" x14ac:dyDescent="0.25">
      <c r="A4445" s="94">
        <v>45800</v>
      </c>
      <c r="B4445" s="95" t="str">
        <v>UN 1995</v>
      </c>
      <c r="C4445" s="80" t="str">
        <v>BREAK PATTI SET SARPANCH</v>
      </c>
      <c r="D4445" s="133">
        <v>1993</v>
      </c>
      <c r="E4445" s="80">
        <v>10</v>
      </c>
      <c r="F4445" s="80" t="str">
        <v>SET</v>
      </c>
      <c r="G4445" s="80" t="str">
        <v>OUTWARD</v>
      </c>
      <c r="H4445" s="96" t="str">
        <v>MAA DURGA</v>
      </c>
    </row>
    <row r="4446" spans="1:8" x14ac:dyDescent="0.25">
      <c r="A4446" s="90">
        <v>45800</v>
      </c>
      <c r="B4446" s="91" t="str">
        <v>UN 1151</v>
      </c>
      <c r="C4446" s="92" t="str">
        <v>PRE CLEANER ASSEMBLY PVC B/P</v>
      </c>
      <c r="D4446" s="132">
        <v>1993</v>
      </c>
      <c r="E4446" s="92">
        <v>6</v>
      </c>
      <c r="F4446" s="92" t="str">
        <v>PCS</v>
      </c>
      <c r="G4446" s="92" t="str">
        <v>OUTWARD</v>
      </c>
      <c r="H4446" s="93" t="str">
        <v>MAA DURGA</v>
      </c>
    </row>
    <row r="4447" spans="1:8" x14ac:dyDescent="0.25">
      <c r="A4447" s="94">
        <v>45800</v>
      </c>
      <c r="B4447" s="95" t="str">
        <v>UN 2867</v>
      </c>
      <c r="C4447" s="80" t="str">
        <v xml:space="preserve">FOOT ACCILATOR SPRING MKM 36 </v>
      </c>
      <c r="D4447" s="133">
        <v>1993</v>
      </c>
      <c r="E4447" s="80">
        <v>60</v>
      </c>
      <c r="F4447" s="80" t="str">
        <v>PCS</v>
      </c>
      <c r="G4447" s="80" t="str">
        <v>OUTWARD</v>
      </c>
      <c r="H4447" s="96" t="str">
        <v>MAA DURGA</v>
      </c>
    </row>
    <row r="4448" spans="1:8" x14ac:dyDescent="0.25">
      <c r="A4448" s="90">
        <v>45800</v>
      </c>
      <c r="B4448" s="91" t="str">
        <v>UN 3584</v>
      </c>
      <c r="C4448" s="92" t="str">
        <v xml:space="preserve">6003187B91 PIPE FEED PUMP TO FILTER INTER DI  </v>
      </c>
      <c r="D4448" s="132">
        <v>1993</v>
      </c>
      <c r="E4448" s="92">
        <v>30</v>
      </c>
      <c r="F4448" s="92" t="str">
        <v>PCS</v>
      </c>
      <c r="G4448" s="92" t="str">
        <v>OUTWARD</v>
      </c>
      <c r="H4448" s="93" t="str">
        <v>MAA DURGA</v>
      </c>
    </row>
    <row r="4449" spans="1:8" x14ac:dyDescent="0.25">
      <c r="A4449" s="94">
        <v>45800</v>
      </c>
      <c r="B4449" s="95" t="str">
        <v>UN 3585</v>
      </c>
      <c r="C4449" s="80" t="str">
        <v xml:space="preserve">6003188B92 PIPE FILTER TO FIP INTER DI  </v>
      </c>
      <c r="D4449" s="133">
        <v>1993</v>
      </c>
      <c r="E4449" s="80">
        <v>30</v>
      </c>
      <c r="F4449" s="80" t="str">
        <v>PCS</v>
      </c>
      <c r="G4449" s="80" t="str">
        <v>OUTWARD</v>
      </c>
      <c r="H4449" s="96" t="str">
        <v>MAA DURGA</v>
      </c>
    </row>
    <row r="4450" spans="1:8" x14ac:dyDescent="0.25">
      <c r="A4450" s="90">
        <v>45800</v>
      </c>
      <c r="B4450" s="91" t="str">
        <v>UN 1135</v>
      </c>
      <c r="C4450" s="92" t="str">
        <v>SILENCER INTER DI</v>
      </c>
      <c r="D4450" s="132">
        <v>1993</v>
      </c>
      <c r="E4450" s="92">
        <v>4</v>
      </c>
      <c r="F4450" s="92" t="str">
        <v>PCS</v>
      </c>
      <c r="G4450" s="92" t="str">
        <v>OUTWARD</v>
      </c>
      <c r="H4450" s="93" t="str">
        <v>MAA DURGA</v>
      </c>
    </row>
    <row r="4451" spans="1:8" x14ac:dyDescent="0.25">
      <c r="A4451" s="94">
        <v>45800</v>
      </c>
      <c r="B4451" s="95" t="str">
        <v>UN 1118</v>
      </c>
      <c r="C4451" s="80" t="str">
        <v>SILENCER WITH GUARD EICHER</v>
      </c>
      <c r="D4451" s="133">
        <v>1993</v>
      </c>
      <c r="E4451" s="80">
        <v>1</v>
      </c>
      <c r="F4451" s="80" t="str">
        <v>PCS</v>
      </c>
      <c r="G4451" s="80" t="str">
        <v>OUTWARD</v>
      </c>
      <c r="H4451" s="96" t="str">
        <v>MAA DURGA</v>
      </c>
    </row>
    <row r="4452" spans="1:8" x14ac:dyDescent="0.25">
      <c r="A4452" s="90">
        <v>45800</v>
      </c>
      <c r="B4452" s="91" t="str">
        <v>UN 1118 B</v>
      </c>
      <c r="C4452" s="92" t="str">
        <v>SILENCER  NEW HOLLAND 3630</v>
      </c>
      <c r="D4452" s="132">
        <v>1993</v>
      </c>
      <c r="E4452" s="92">
        <v>1</v>
      </c>
      <c r="F4452" s="92" t="str">
        <v>PCS</v>
      </c>
      <c r="G4452" s="92" t="str">
        <v>OUTWARD</v>
      </c>
      <c r="H4452" s="93" t="str">
        <v>MAA DURGA</v>
      </c>
    </row>
    <row r="4453" spans="1:8" x14ac:dyDescent="0.25">
      <c r="A4453" s="94">
        <v>45800</v>
      </c>
      <c r="B4453" s="95" t="str">
        <v>UN 1647 A</v>
      </c>
      <c r="C4453" s="80" t="str">
        <v>FOOT BOARD SET OF 2 MKM</v>
      </c>
      <c r="D4453" s="133">
        <v>1993</v>
      </c>
      <c r="E4453" s="80">
        <v>1</v>
      </c>
      <c r="F4453" s="80" t="str">
        <v>SET</v>
      </c>
      <c r="G4453" s="80" t="str">
        <v>OUTWARD</v>
      </c>
      <c r="H4453" s="96" t="str">
        <v>MAA DURGA</v>
      </c>
    </row>
    <row r="4454" spans="1:8" x14ac:dyDescent="0.25">
      <c r="A4454" s="90">
        <v>45800</v>
      </c>
      <c r="B4454" s="91" t="str">
        <v>UN 2615</v>
      </c>
      <c r="C4454" s="92" t="str">
        <v xml:space="preserve">LOWER LINK ASSY 4 DI (O.E) 585 DI  </v>
      </c>
      <c r="D4454" s="132">
        <v>1993</v>
      </c>
      <c r="E4454" s="92">
        <v>2</v>
      </c>
      <c r="F4454" s="92" t="str">
        <v>PCS</v>
      </c>
      <c r="G4454" s="92" t="str">
        <v>OUTWARD</v>
      </c>
      <c r="H4454" s="93" t="str">
        <v>MAA DURGA</v>
      </c>
    </row>
    <row r="4455" spans="1:8" x14ac:dyDescent="0.25">
      <c r="A4455" s="94">
        <v>45800</v>
      </c>
      <c r="B4455" s="95" t="str">
        <v>UN 2582</v>
      </c>
      <c r="C4455" s="80" t="str">
        <v xml:space="preserve">TOP LINK ASSEMBLY NST  </v>
      </c>
      <c r="D4455" s="133">
        <v>1993</v>
      </c>
      <c r="E4455" s="80">
        <v>2</v>
      </c>
      <c r="F4455" s="80" t="str">
        <v>PCS</v>
      </c>
      <c r="G4455" s="80" t="str">
        <v>OUTWARD</v>
      </c>
      <c r="H4455" s="96" t="str">
        <v>MAA DURGA</v>
      </c>
    </row>
    <row r="4456" spans="1:8" x14ac:dyDescent="0.25">
      <c r="A4456" s="90">
        <v>45800</v>
      </c>
      <c r="B4456" s="91" t="str">
        <v>1P 4044 CTMMB</v>
      </c>
      <c r="C4456" s="92" t="str">
        <v>HYD PUMP MAHINDRA SINGLE</v>
      </c>
      <c r="D4456" s="132" t="str">
        <v>1957, 1958</v>
      </c>
      <c r="E4456" s="92">
        <v>6</v>
      </c>
      <c r="F4456" s="92" t="str">
        <v>PCS</v>
      </c>
      <c r="G4456" s="92" t="str">
        <v>OUTWARD</v>
      </c>
      <c r="H4456" s="93" t="str">
        <v>SHRI RAM MOTOR</v>
      </c>
    </row>
    <row r="4457" spans="1:8" x14ac:dyDescent="0.25">
      <c r="A4457" s="94">
        <v>45800</v>
      </c>
      <c r="B4457" s="95" t="str">
        <v>UN 2420 A</v>
      </c>
      <c r="C4457" s="80" t="str">
        <v xml:space="preserve">SUCTION FILTER (BEND) MKM  </v>
      </c>
      <c r="D4457" s="133" t="str">
        <v>1957, 1958</v>
      </c>
      <c r="E4457" s="80">
        <v>6</v>
      </c>
      <c r="F4457" s="80" t="str">
        <v>PCS</v>
      </c>
      <c r="G4457" s="80" t="str">
        <v>OUTWARD</v>
      </c>
      <c r="H4457" s="96" t="str">
        <v>SHRI RAM MOTOR</v>
      </c>
    </row>
    <row r="4458" spans="1:8" x14ac:dyDescent="0.25">
      <c r="A4458" s="90">
        <v>45800</v>
      </c>
      <c r="B4458" s="91" t="str">
        <v>UN 3413</v>
      </c>
      <c r="C4458" s="92" t="str">
        <v xml:space="preserve">BATTERY H BRACKET INTER  </v>
      </c>
      <c r="D4458" s="132" t="str">
        <v>1957, 1958</v>
      </c>
      <c r="E4458" s="92">
        <v>5</v>
      </c>
      <c r="F4458" s="92" t="str">
        <v>PCS</v>
      </c>
      <c r="G4458" s="92" t="str">
        <v>OUTWARD</v>
      </c>
      <c r="H4458" s="93" t="str">
        <v>SHRI RAM MOTOR</v>
      </c>
    </row>
    <row r="4459" spans="1:8" x14ac:dyDescent="0.25">
      <c r="A4459" s="94">
        <v>45800</v>
      </c>
      <c r="B4459" s="95" t="str">
        <v>GK 003 A/UN 3695 A</v>
      </c>
      <c r="C4459" s="80" t="str">
        <v>OIL BRAKE PLATE  MKM N/M (THIN) 6.5" 18 TEETH</v>
      </c>
      <c r="D4459" s="133" t="str">
        <v>1957, 1958</v>
      </c>
      <c r="E4459" s="80">
        <v>12</v>
      </c>
      <c r="F4459" s="80" t="str">
        <v>PCS</v>
      </c>
      <c r="G4459" s="80" t="str">
        <v>OUTWARD</v>
      </c>
      <c r="H4459" s="96" t="str">
        <v>SHRI RAM MOTOR</v>
      </c>
    </row>
    <row r="4460" spans="1:8" x14ac:dyDescent="0.25">
      <c r="A4460" s="90">
        <v>45800</v>
      </c>
      <c r="B4460" s="91" t="str">
        <v>GK 031 A/UN 3723 A</v>
      </c>
      <c r="C4460" s="92" t="str">
        <v>OIL STEEL PLATE  MKM N/M (THIN) 6.5"</v>
      </c>
      <c r="D4460" s="132" t="str">
        <v>1957, 1958</v>
      </c>
      <c r="E4460" s="92">
        <v>8</v>
      </c>
      <c r="F4460" s="92" t="str">
        <v>PCS</v>
      </c>
      <c r="G4460" s="92" t="str">
        <v>OUTWARD</v>
      </c>
      <c r="H4460" s="93" t="str">
        <v>SHRI RAM MOTOR</v>
      </c>
    </row>
    <row r="4461" spans="1:8" x14ac:dyDescent="0.25">
      <c r="A4461" s="94">
        <v>45800</v>
      </c>
      <c r="B4461" s="95" t="str">
        <v>UN 3677</v>
      </c>
      <c r="C4461" s="80" t="str">
        <v xml:space="preserve"> BREAK DISC ACTUATING ASSEMBLY MKM 6.5" </v>
      </c>
      <c r="D4461" s="133" t="str">
        <v>1957, 1958</v>
      </c>
      <c r="E4461" s="80">
        <v>4</v>
      </c>
      <c r="F4461" s="80" t="str">
        <v>SET</v>
      </c>
      <c r="G4461" s="80" t="str">
        <v>OUTWARD</v>
      </c>
      <c r="H4461" s="96" t="str">
        <v>SHRI RAM MOTOR</v>
      </c>
    </row>
    <row r="4462" spans="1:8" x14ac:dyDescent="0.25">
      <c r="A4462" s="90">
        <v>45800</v>
      </c>
      <c r="B4462" s="91" t="str">
        <v>UN 3665</v>
      </c>
      <c r="C4462" s="92" t="str">
        <v xml:space="preserve"> BREAK DISC ACTUATING ASSEMBLY INTER DI 6.5" </v>
      </c>
      <c r="D4462" s="132" t="str">
        <v>1957, 1958</v>
      </c>
      <c r="E4462" s="92">
        <v>6</v>
      </c>
      <c r="F4462" s="92" t="str">
        <v>SET</v>
      </c>
      <c r="G4462" s="92" t="str">
        <v>OUTWARD</v>
      </c>
      <c r="H4462" s="93" t="str">
        <v>SHRI RAM MOTOR</v>
      </c>
    </row>
    <row r="4463" spans="1:8" x14ac:dyDescent="0.25">
      <c r="A4463" s="94">
        <v>45800</v>
      </c>
      <c r="B4463" s="95" t="str">
        <v>GK 206</v>
      </c>
      <c r="C4463" s="80" t="str">
        <v>BRAKE DISC ACTUATING ASSY SONALIKA 7.5"</v>
      </c>
      <c r="D4463" s="133" t="str">
        <v>1957, 1958</v>
      </c>
      <c r="E4463" s="80">
        <v>4</v>
      </c>
      <c r="F4463" s="80" t="str">
        <v>SET</v>
      </c>
      <c r="G4463" s="80" t="str">
        <v>OUTWARD</v>
      </c>
      <c r="H4463" s="96" t="str">
        <v>SHRI RAM MOTOR</v>
      </c>
    </row>
    <row r="4464" spans="1:8" x14ac:dyDescent="0.25">
      <c r="A4464" s="90">
        <v>45800</v>
      </c>
      <c r="B4464" s="91" t="str">
        <v>1P 3028 ASOOB</v>
      </c>
      <c r="C4464" s="92" t="str">
        <v xml:space="preserve">HYD PUMP ITL 4x4 </v>
      </c>
      <c r="D4464" s="132" t="str">
        <v>1957, 1958</v>
      </c>
      <c r="E4464" s="92">
        <v>4</v>
      </c>
      <c r="F4464" s="92" t="str">
        <v>PCS</v>
      </c>
      <c r="G4464" s="92" t="str">
        <v>OUTWARD</v>
      </c>
      <c r="H4464" s="93" t="str">
        <v>SHRI RAM MOTOR</v>
      </c>
    </row>
    <row r="4465" spans="1:8" x14ac:dyDescent="0.25">
      <c r="A4465" s="94">
        <v>45800</v>
      </c>
      <c r="B4465" s="95" t="str">
        <v>UN 1487</v>
      </c>
      <c r="C4465" s="80" t="str">
        <v>FUEL TANK LOCK NST</v>
      </c>
      <c r="D4465" s="133" t="str">
        <v>1957, 1958</v>
      </c>
      <c r="E4465" s="80">
        <v>10</v>
      </c>
      <c r="F4465" s="80" t="str">
        <v>PCS</v>
      </c>
      <c r="G4465" s="80" t="str">
        <v>OUTWARD</v>
      </c>
      <c r="H4465" s="96" t="str">
        <v>SHRI RAM MOTOR</v>
      </c>
    </row>
    <row r="4466" spans="1:8" x14ac:dyDescent="0.25">
      <c r="A4466" s="90">
        <v>45800</v>
      </c>
      <c r="B4466" s="91" t="str">
        <v>UN 1478</v>
      </c>
      <c r="C4466" s="92" t="str">
        <v>DIESEL TANK CAP INTER</v>
      </c>
      <c r="D4466" s="132" t="str">
        <v>1957, 1958</v>
      </c>
      <c r="E4466" s="92">
        <v>20</v>
      </c>
      <c r="F4466" s="92" t="str">
        <v>PCS</v>
      </c>
      <c r="G4466" s="92" t="str">
        <v>OUTWARD</v>
      </c>
      <c r="H4466" s="93" t="str">
        <v>SHRI RAM MOTOR</v>
      </c>
    </row>
    <row r="4467" spans="1:8" x14ac:dyDescent="0.25">
      <c r="A4467" s="94">
        <v>45800</v>
      </c>
      <c r="B4467" s="95" t="str">
        <v>UN 3426 A</v>
      </c>
      <c r="C4467" s="80" t="str">
        <v xml:space="preserve">COOLANT BOTTLE THREAD TYPE TURBO  </v>
      </c>
      <c r="D4467" s="133" t="str">
        <v>1957, 1958</v>
      </c>
      <c r="E4467" s="80">
        <v>6</v>
      </c>
      <c r="F4467" s="80" t="str">
        <v>PCS</v>
      </c>
      <c r="G4467" s="80" t="str">
        <v>OUTWARD</v>
      </c>
      <c r="H4467" s="96" t="str">
        <v>SHRI RAM MOTOR</v>
      </c>
    </row>
    <row r="4468" spans="1:8" x14ac:dyDescent="0.25">
      <c r="A4468" s="90">
        <v>45800</v>
      </c>
      <c r="B4468" s="91" t="str">
        <v>UN 2648</v>
      </c>
      <c r="C4468" s="92" t="str">
        <v xml:space="preserve">CHAIN U PIN BIG BHOOMIPUTRA / NST  </v>
      </c>
      <c r="D4468" s="132" t="str">
        <v>1957, 1958</v>
      </c>
      <c r="E4468" s="92">
        <v>12</v>
      </c>
      <c r="F4468" s="92" t="str">
        <v>PCS</v>
      </c>
      <c r="G4468" s="92" t="str">
        <v>OUTWARD</v>
      </c>
      <c r="H4468" s="93" t="str">
        <v>SHRI RAM MOTOR</v>
      </c>
    </row>
    <row r="4469" spans="1:8" x14ac:dyDescent="0.25">
      <c r="A4469" s="94">
        <v>45800</v>
      </c>
      <c r="B4469" s="95" t="str">
        <v>UN 1952</v>
      </c>
      <c r="C4469" s="80" t="str">
        <v>HAND BREAK ASSY (COMPLETE W/WIRE) INTER DI</v>
      </c>
      <c r="D4469" s="133" t="str">
        <v>1957, 1958</v>
      </c>
      <c r="E4469" s="80">
        <v>1</v>
      </c>
      <c r="F4469" s="80" t="str">
        <v>PCS</v>
      </c>
      <c r="G4469" s="80" t="str">
        <v>OUTWARD</v>
      </c>
      <c r="H4469" s="96" t="str">
        <v>SHRI RAM MOTOR</v>
      </c>
    </row>
    <row r="4470" spans="1:8" x14ac:dyDescent="0.25">
      <c r="A4470" s="90">
        <v>45800</v>
      </c>
      <c r="B4470" s="91" t="str">
        <v>WATER PUMP PACKAGE INTER 575</v>
      </c>
      <c r="C4470" s="92" t="str">
        <v>WATER PUMP PACKAGE INTER 575</v>
      </c>
      <c r="D4470" s="132" t="str">
        <v>1957, 1958</v>
      </c>
      <c r="E4470" s="92">
        <v>24</v>
      </c>
      <c r="F4470" s="92" t="str">
        <v>PCS</v>
      </c>
      <c r="G4470" s="92" t="str">
        <v>OUTWARD</v>
      </c>
      <c r="H4470" s="93" t="str">
        <v>SHRI RAM MOTOR</v>
      </c>
    </row>
    <row r="4471" spans="1:8" x14ac:dyDescent="0.25">
      <c r="A4471" s="94">
        <v>45800</v>
      </c>
      <c r="B4471" s="95" t="str">
        <v>UN 1164</v>
      </c>
      <c r="C4471" s="80" t="str">
        <v>SECONDARY MESH INTER DI</v>
      </c>
      <c r="D4471" s="133" t="str">
        <v>1957, 1958</v>
      </c>
      <c r="E4471" s="80">
        <v>3</v>
      </c>
      <c r="F4471" s="80" t="str">
        <v>PCS</v>
      </c>
      <c r="G4471" s="80" t="str">
        <v>OUTWARD</v>
      </c>
      <c r="H4471" s="96" t="str">
        <v>SHRI RAM MOTOR</v>
      </c>
    </row>
    <row r="4472" spans="1:8" x14ac:dyDescent="0.25">
      <c r="A4472" s="90">
        <v>45800</v>
      </c>
      <c r="B4472" s="91" t="str">
        <v>UN 1160</v>
      </c>
      <c r="C4472" s="92" t="str">
        <v>AIR CLEANER MESH INTER DI</v>
      </c>
      <c r="D4472" s="132" t="str">
        <v>1957, 1958</v>
      </c>
      <c r="E4472" s="92">
        <v>6</v>
      </c>
      <c r="F4472" s="92" t="str">
        <v>PCS</v>
      </c>
      <c r="G4472" s="92" t="str">
        <v>OUTWARD</v>
      </c>
      <c r="H4472" s="93" t="str">
        <v>SHRI RAM MOTOR</v>
      </c>
    </row>
    <row r="4473" spans="1:8" x14ac:dyDescent="0.25">
      <c r="A4473" s="94">
        <v>45800</v>
      </c>
      <c r="B4473" s="95" t="str">
        <v>UN 1135</v>
      </c>
      <c r="C4473" s="80" t="str">
        <v>SILENCER INTER DI</v>
      </c>
      <c r="D4473" s="133" t="str">
        <v>1957, 1958</v>
      </c>
      <c r="E4473" s="80">
        <v>4</v>
      </c>
      <c r="F4473" s="80" t="str">
        <v>PCS</v>
      </c>
      <c r="G4473" s="80" t="str">
        <v>OUTWARD</v>
      </c>
      <c r="H4473" s="96" t="str">
        <v>SHRI RAM MOTOR</v>
      </c>
    </row>
    <row r="4474" spans="1:8" x14ac:dyDescent="0.25">
      <c r="A4474" s="90">
        <v>45800</v>
      </c>
      <c r="B4474" s="91" t="str">
        <v>UN 2582</v>
      </c>
      <c r="C4474" s="92" t="str">
        <v xml:space="preserve">TOP LINK ASSEMBLY NST  </v>
      </c>
      <c r="D4474" s="132">
        <v>1988</v>
      </c>
      <c r="E4474" s="92">
        <v>20</v>
      </c>
      <c r="F4474" s="92" t="str">
        <v>PCS</v>
      </c>
      <c r="G4474" s="92" t="str">
        <v>OUTWARD</v>
      </c>
      <c r="H4474" s="93" t="str">
        <v>PANDU</v>
      </c>
    </row>
    <row r="4475" spans="1:8" x14ac:dyDescent="0.25">
      <c r="A4475" s="94">
        <v>45800</v>
      </c>
      <c r="B4475" s="95" t="str">
        <v>UN 2599</v>
      </c>
      <c r="C4475" s="80" t="str">
        <v xml:space="preserve">LEVELLING ASSY NST  </v>
      </c>
      <c r="D4475" s="133">
        <v>1988</v>
      </c>
      <c r="E4475" s="80">
        <v>20</v>
      </c>
      <c r="F4475" s="80" t="str">
        <v>PCS</v>
      </c>
      <c r="G4475" s="80" t="str">
        <v>OUTWARD</v>
      </c>
      <c r="H4475" s="96" t="str">
        <v>PANDU</v>
      </c>
    </row>
    <row r="4476" spans="1:8" x14ac:dyDescent="0.25">
      <c r="A4476" s="90">
        <v>45800</v>
      </c>
      <c r="B4476" s="91" t="str">
        <v>UN 2636</v>
      </c>
      <c r="C4476" s="92" t="str">
        <v xml:space="preserve">CHECK CHAIN ASSY MKM  </v>
      </c>
      <c r="D4476" s="132">
        <v>1988</v>
      </c>
      <c r="E4476" s="92">
        <v>8</v>
      </c>
      <c r="F4476" s="92" t="str">
        <v>PCS</v>
      </c>
      <c r="G4476" s="92" t="str">
        <v>OUTWARD</v>
      </c>
      <c r="H4476" s="93" t="str">
        <v>PANDU</v>
      </c>
    </row>
    <row r="4477" spans="1:8" x14ac:dyDescent="0.25">
      <c r="A4477" s="94">
        <v>45800</v>
      </c>
      <c r="B4477" s="95" t="str">
        <v>UN 2591</v>
      </c>
      <c r="C4477" s="80" t="str">
        <v xml:space="preserve">TOP LINK PIN TWO HOLE INTER DI  </v>
      </c>
      <c r="D4477" s="133">
        <v>1988</v>
      </c>
      <c r="E4477" s="80">
        <v>20</v>
      </c>
      <c r="F4477" s="80" t="str">
        <v>PCS</v>
      </c>
      <c r="G4477" s="80" t="str">
        <v>OUTWARD</v>
      </c>
      <c r="H4477" s="96" t="str">
        <v>PANDU</v>
      </c>
    </row>
    <row r="4478" spans="1:8" x14ac:dyDescent="0.25">
      <c r="A4478" s="90">
        <v>45800</v>
      </c>
      <c r="B4478" s="91" t="str">
        <v>GK 1073/UN 1426</v>
      </c>
      <c r="C4478" s="92" t="str">
        <v>FRONT STUB AXLE LH NST</v>
      </c>
      <c r="D4478" s="132">
        <v>1988</v>
      </c>
      <c r="E4478" s="92">
        <v>2</v>
      </c>
      <c r="F4478" s="92" t="str">
        <v>PCS</v>
      </c>
      <c r="G4478" s="92" t="str">
        <v>OUTWARD</v>
      </c>
      <c r="H4478" s="93" t="str">
        <v>PANDU</v>
      </c>
    </row>
    <row r="4479" spans="1:8" x14ac:dyDescent="0.25">
      <c r="A4479" s="94">
        <v>45800</v>
      </c>
      <c r="B4479" s="95" t="str">
        <v>GK 1073 A/UN 1426 A</v>
      </c>
      <c r="C4479" s="80" t="str">
        <v>FRONT STUB AXLE RH NST</v>
      </c>
      <c r="D4479" s="133">
        <v>1988</v>
      </c>
      <c r="E4479" s="80">
        <v>2</v>
      </c>
      <c r="F4479" s="80" t="str">
        <v>PCS</v>
      </c>
      <c r="G4479" s="80" t="str">
        <v>OUTWARD</v>
      </c>
      <c r="H4479" s="96" t="str">
        <v>PANDU</v>
      </c>
    </row>
    <row r="4480" spans="1:8" x14ac:dyDescent="0.25">
      <c r="A4480" s="90">
        <v>45800</v>
      </c>
      <c r="B4480" s="91" t="str">
        <v>GK 551/UN 1445</v>
      </c>
      <c r="C4480" s="92" t="str">
        <v>TIE ROD END MAHINDRA DI  (R+L) (SET OF 2)</v>
      </c>
      <c r="D4480" s="132">
        <v>1988</v>
      </c>
      <c r="E4480" s="92">
        <v>4</v>
      </c>
      <c r="F4480" s="92" t="str">
        <v>SET</v>
      </c>
      <c r="G4480" s="92" t="str">
        <v>OUTWARD</v>
      </c>
      <c r="H4480" s="93" t="str">
        <v>PANDU</v>
      </c>
    </row>
    <row r="4481" spans="1:8" x14ac:dyDescent="0.25">
      <c r="A4481" s="94">
        <v>45800</v>
      </c>
      <c r="B4481" s="95" t="str">
        <v>T PIN WITH GUTKA G/T</v>
      </c>
      <c r="C4481" s="80" t="str">
        <v>T PIN WITH GUTKA G/T</v>
      </c>
      <c r="D4481" s="133">
        <v>1988</v>
      </c>
      <c r="E4481" s="80">
        <v>20</v>
      </c>
      <c r="F4481" s="80" t="str">
        <v>SET</v>
      </c>
      <c r="G4481" s="80" t="str">
        <v>OUTWARD</v>
      </c>
      <c r="H4481" s="96" t="str">
        <v>PANDU</v>
      </c>
    </row>
    <row r="4482" spans="1:8" x14ac:dyDescent="0.25">
      <c r="A4482" s="90">
        <v>45800</v>
      </c>
      <c r="B4482" s="91" t="str">
        <v>GK 2411</v>
      </c>
      <c r="C4482" s="92" t="str">
        <v>TROLLEY PIPE 20''   EPDM (MALE + FEMALE)</v>
      </c>
      <c r="D4482" s="132">
        <v>1988</v>
      </c>
      <c r="E4482" s="92">
        <v>50</v>
      </c>
      <c r="F4482" s="92" t="str">
        <v>PCS</v>
      </c>
      <c r="G4482" s="92" t="str">
        <v>OUTWARD</v>
      </c>
      <c r="H4482" s="93" t="str">
        <v>PANDU</v>
      </c>
    </row>
    <row r="4483" spans="1:8" x14ac:dyDescent="0.25">
      <c r="A4483" s="94">
        <v>45800</v>
      </c>
      <c r="B4483" s="95" t="str">
        <v>GK 2414</v>
      </c>
      <c r="C4483" s="80" t="str">
        <v>TROLLEY PIPE 60''   EPDM (MALE + FEMALE)</v>
      </c>
      <c r="D4483" s="133">
        <v>1988</v>
      </c>
      <c r="E4483" s="80">
        <v>20</v>
      </c>
      <c r="F4483" s="80" t="str">
        <v>PCS</v>
      </c>
      <c r="G4483" s="80" t="str">
        <v>OUTWARD</v>
      </c>
      <c r="H4483" s="96" t="str">
        <v>PANDU</v>
      </c>
    </row>
    <row r="4484" spans="1:8" x14ac:dyDescent="0.25">
      <c r="A4484" s="90">
        <v>45800</v>
      </c>
      <c r="B4484" s="91" t="str">
        <v>GK 2404</v>
      </c>
      <c r="C4484" s="92" t="str">
        <v>TROLLEY PIPE 60'' (MALE + FEMALE)  WRAPPING</v>
      </c>
      <c r="D4484" s="132">
        <v>1988</v>
      </c>
      <c r="E4484" s="92">
        <v>20</v>
      </c>
      <c r="F4484" s="92" t="str">
        <v>PCS</v>
      </c>
      <c r="G4484" s="92" t="str">
        <v>OUTWARD</v>
      </c>
      <c r="H4484" s="93" t="str">
        <v>PANDU</v>
      </c>
    </row>
    <row r="4485" spans="1:8" x14ac:dyDescent="0.25">
      <c r="A4485" s="94">
        <v>45800</v>
      </c>
      <c r="B4485" s="95" t="str">
        <v>8641112010ALU</v>
      </c>
      <c r="C4485" s="80" t="str">
        <v xml:space="preserve">RADIATOR SONALIKA TRACTOR 735/740 DI (45/35 HP) </v>
      </c>
      <c r="D4485" s="133" t="str">
        <v>1994, 1995, 1999, 1997</v>
      </c>
      <c r="E4485" s="80">
        <v>1</v>
      </c>
      <c r="F4485" s="80" t="str">
        <v>PCS</v>
      </c>
      <c r="G4485" s="80" t="str">
        <v>OUTWARD</v>
      </c>
      <c r="H4485" s="96" t="str">
        <v>SHOP</v>
      </c>
    </row>
    <row r="4486" spans="1:8" x14ac:dyDescent="0.25">
      <c r="A4486" s="90">
        <v>45800</v>
      </c>
      <c r="B4486" s="91" t="str">
        <v>8658162020ALU</v>
      </c>
      <c r="C4486" s="92" t="str">
        <v xml:space="preserve">RADIATOR MAHINDRA 3 DI    </v>
      </c>
      <c r="D4486" s="132" t="str">
        <v>1994, 1995, 1999, 1997</v>
      </c>
      <c r="E4486" s="92">
        <v>1</v>
      </c>
      <c r="F4486" s="92" t="str">
        <v>PCS</v>
      </c>
      <c r="G4486" s="92" t="str">
        <v>OUTWARD</v>
      </c>
      <c r="H4486" s="93" t="str">
        <v>SHOP</v>
      </c>
    </row>
    <row r="4487" spans="1:8" x14ac:dyDescent="0.25">
      <c r="A4487" s="94">
        <v>45800</v>
      </c>
      <c r="B4487" s="95" t="str">
        <v>CHAMBER SWARAJ</v>
      </c>
      <c r="C4487" s="80" t="str">
        <v>CHAMBER SWARAJ</v>
      </c>
      <c r="D4487" s="133" t="str">
        <v>1994, 1995, 1999, 1997</v>
      </c>
      <c r="E4487" s="80">
        <v>5</v>
      </c>
      <c r="F4487" s="80" t="str">
        <v>PCS</v>
      </c>
      <c r="G4487" s="80" t="str">
        <v>OUTWARD</v>
      </c>
      <c r="H4487" s="96" t="str">
        <v>SHOP</v>
      </c>
    </row>
    <row r="4488" spans="1:8" x14ac:dyDescent="0.25">
      <c r="A4488" s="90">
        <v>45800</v>
      </c>
      <c r="B4488" s="91" t="str">
        <v>UN 1814</v>
      </c>
      <c r="C4488" s="92" t="str">
        <v>GEAR FORK 1ST REV BHOOMIPUTRA</v>
      </c>
      <c r="D4488" s="132" t="str">
        <v>1994, 1995, 1999, 1997</v>
      </c>
      <c r="E4488" s="92">
        <v>3</v>
      </c>
      <c r="F4488" s="92" t="str">
        <v>PCS</v>
      </c>
      <c r="G4488" s="92" t="str">
        <v>OUTWARD</v>
      </c>
      <c r="H4488" s="93" t="str">
        <v>SHOP</v>
      </c>
    </row>
    <row r="4489" spans="1:8" x14ac:dyDescent="0.25">
      <c r="A4489" s="94">
        <v>45800</v>
      </c>
      <c r="B4489" s="95" t="str">
        <v>UN 1815</v>
      </c>
      <c r="C4489" s="80" t="str">
        <v>GEAR FORK 2ND &amp; 3RD BHOOMIPUTRA</v>
      </c>
      <c r="D4489" s="133" t="str">
        <v>1994, 1995, 1999, 1997</v>
      </c>
      <c r="E4489" s="80">
        <v>2</v>
      </c>
      <c r="F4489" s="80" t="str">
        <v>PCS</v>
      </c>
      <c r="G4489" s="80" t="str">
        <v>OUTWARD</v>
      </c>
      <c r="H4489" s="96" t="str">
        <v>SHOP</v>
      </c>
    </row>
    <row r="4490" spans="1:8" x14ac:dyDescent="0.25">
      <c r="A4490" s="90">
        <v>45800</v>
      </c>
      <c r="B4490" s="91" t="str">
        <v>UN 1816</v>
      </c>
      <c r="C4490" s="92" t="str">
        <v>GEAR FORK 4TH SPEED BHOOMIPUTRA</v>
      </c>
      <c r="D4490" s="132" t="str">
        <v>1994, 1995, 1999, 1997</v>
      </c>
      <c r="E4490" s="92">
        <v>2</v>
      </c>
      <c r="F4490" s="92" t="str">
        <v>PCS</v>
      </c>
      <c r="G4490" s="92" t="str">
        <v>OUTWARD</v>
      </c>
      <c r="H4490" s="93" t="str">
        <v>SHOP</v>
      </c>
    </row>
    <row r="4491" spans="1:8" x14ac:dyDescent="0.25">
      <c r="A4491" s="94">
        <v>45800</v>
      </c>
      <c r="B4491" s="95" t="str">
        <v>UN 1818</v>
      </c>
      <c r="C4491" s="80" t="str">
        <v>GEAR FORK 1st REVERSE NST</v>
      </c>
      <c r="D4491" s="133" t="str">
        <v>1994, 1995, 1999, 1997</v>
      </c>
      <c r="E4491" s="80">
        <v>2</v>
      </c>
      <c r="F4491" s="80" t="str">
        <v>PCS</v>
      </c>
      <c r="G4491" s="80" t="str">
        <v>OUTWARD</v>
      </c>
      <c r="H4491" s="96" t="str">
        <v>SHOP</v>
      </c>
    </row>
    <row r="4492" spans="1:8" x14ac:dyDescent="0.25">
      <c r="A4492" s="90">
        <v>45800</v>
      </c>
      <c r="B4492" s="91" t="str">
        <v>UN 1819</v>
      </c>
      <c r="C4492" s="92" t="str">
        <v>GEAR FORK 2nd &amp; 3rd NST</v>
      </c>
      <c r="D4492" s="132" t="str">
        <v>1994, 1995, 1999, 1997</v>
      </c>
      <c r="E4492" s="92">
        <v>2</v>
      </c>
      <c r="F4492" s="92" t="str">
        <v>PCS</v>
      </c>
      <c r="G4492" s="92" t="str">
        <v>OUTWARD</v>
      </c>
      <c r="H4492" s="93" t="str">
        <v>SHOP</v>
      </c>
    </row>
    <row r="4493" spans="1:8" x14ac:dyDescent="0.25">
      <c r="A4493" s="94">
        <v>45800</v>
      </c>
      <c r="B4493" s="95" t="str">
        <v>UN 1820</v>
      </c>
      <c r="C4493" s="80" t="str">
        <v>GEAR FORK 4th SPEED NST</v>
      </c>
      <c r="D4493" s="133" t="str">
        <v>1994, 1995, 1999, 1997</v>
      </c>
      <c r="E4493" s="80">
        <v>2</v>
      </c>
      <c r="F4493" s="80" t="str">
        <v>PCS</v>
      </c>
      <c r="G4493" s="80" t="str">
        <v>OUTWARD</v>
      </c>
      <c r="H4493" s="96" t="str">
        <v>SHOP</v>
      </c>
    </row>
    <row r="4494" spans="1:8" x14ac:dyDescent="0.25">
      <c r="A4494" s="90">
        <v>45800</v>
      </c>
      <c r="B4494" s="91" t="str">
        <v>UN 1821</v>
      </c>
      <c r="C4494" s="92" t="str">
        <v>GEAR FORK HIGH SPEED NST</v>
      </c>
      <c r="D4494" s="132" t="str">
        <v>1994, 1995, 1999, 1997</v>
      </c>
      <c r="E4494" s="92">
        <v>2</v>
      </c>
      <c r="F4494" s="92" t="str">
        <v>PCS</v>
      </c>
      <c r="G4494" s="92" t="str">
        <v>OUTWARD</v>
      </c>
      <c r="H4494" s="93" t="str">
        <v>SHOP</v>
      </c>
    </row>
    <row r="4495" spans="1:8" x14ac:dyDescent="0.25">
      <c r="A4495" s="94">
        <v>45800</v>
      </c>
      <c r="B4495" s="95" t="str">
        <v>R983067915</v>
      </c>
      <c r="C4495" s="80" t="str">
        <v>HYD. PUMP SONALIKA RX 16CC</v>
      </c>
      <c r="D4495" s="133" t="str">
        <v>1994, 1995, 1999, 1997</v>
      </c>
      <c r="E4495" s="80">
        <v>16</v>
      </c>
      <c r="F4495" s="80" t="str">
        <v>PCS</v>
      </c>
      <c r="G4495" s="80" t="str">
        <v>OUTWARD</v>
      </c>
      <c r="H4495" s="96" t="str">
        <v>SHOP</v>
      </c>
    </row>
    <row r="4496" spans="1:8" x14ac:dyDescent="0.25">
      <c r="A4496" s="90">
        <v>45800</v>
      </c>
      <c r="B4496" s="91" t="str">
        <v>R983032289</v>
      </c>
      <c r="C4496" s="92" t="str">
        <v>HYD PUMP EICHER 368/485 AIRCOOL 12CC</v>
      </c>
      <c r="D4496" s="132" t="str">
        <v>1994, 1995, 1999, 1997</v>
      </c>
      <c r="E4496" s="92">
        <v>16</v>
      </c>
      <c r="F4496" s="92" t="str">
        <v>PCS</v>
      </c>
      <c r="G4496" s="92" t="str">
        <v>OUTWARD</v>
      </c>
      <c r="H4496" s="93" t="str">
        <v>SHOP</v>
      </c>
    </row>
    <row r="4497" spans="1:8" x14ac:dyDescent="0.25">
      <c r="A4497" s="94">
        <v>45800</v>
      </c>
      <c r="B4497" s="95" t="str">
        <v>STABILIZER ASSY J.D</v>
      </c>
      <c r="C4497" s="80" t="str">
        <v>STABILIZER ASSY J.D</v>
      </c>
      <c r="D4497" s="133" t="str">
        <v>1994, 1995, 1999, 1997</v>
      </c>
      <c r="E4497" s="80">
        <v>2</v>
      </c>
      <c r="F4497" s="80" t="str">
        <v>PCS</v>
      </c>
      <c r="G4497" s="80" t="str">
        <v>OUTWARD</v>
      </c>
      <c r="H4497" s="96" t="str">
        <v>SHOP</v>
      </c>
    </row>
    <row r="4498" spans="1:8" x14ac:dyDescent="0.25">
      <c r="A4498" s="90">
        <v>45800</v>
      </c>
      <c r="B4498" s="91" t="str">
        <v>R1100173</v>
      </c>
      <c r="C4498" s="92" t="str">
        <v>P.P ASSY SW/SK 11" W/O RELASE PLATE</v>
      </c>
      <c r="D4498" s="132" t="str">
        <v>1994, 1995, 1999, 1997</v>
      </c>
      <c r="E4498" s="92">
        <v>2</v>
      </c>
      <c r="F4498" s="92" t="str">
        <v>SET</v>
      </c>
      <c r="G4498" s="92" t="str">
        <v>OUTWARD</v>
      </c>
      <c r="H4498" s="93" t="str">
        <v>SHOP</v>
      </c>
    </row>
    <row r="4499" spans="1:8" x14ac:dyDescent="0.25">
      <c r="A4499" s="94">
        <v>45800</v>
      </c>
      <c r="B4499" s="95" t="str">
        <v>UN 1479</v>
      </c>
      <c r="C4499" s="80" t="str">
        <v>DIESEL TANK CAP (SMALL) BHOOMIPUTRA</v>
      </c>
      <c r="D4499" s="133" t="str">
        <v>1994, 1995, 1999, 1997</v>
      </c>
      <c r="E4499" s="80">
        <v>15</v>
      </c>
      <c r="F4499" s="80" t="str">
        <v>PCS</v>
      </c>
      <c r="G4499" s="80" t="str">
        <v>OUTWARD</v>
      </c>
      <c r="H4499" s="96" t="str">
        <v>SHOP</v>
      </c>
    </row>
    <row r="4500" spans="1:8" x14ac:dyDescent="0.25">
      <c r="A4500" s="90">
        <v>45800</v>
      </c>
      <c r="B4500" s="91" t="str">
        <v>GK 1472 A/UN 2783 A</v>
      </c>
      <c r="C4500" s="92" t="str">
        <v>BONNET BOLT INTER DI (6 CUT)</v>
      </c>
      <c r="D4500" s="132" t="str">
        <v>1994, 1995, 1999, 1997</v>
      </c>
      <c r="E4500" s="92">
        <v>60</v>
      </c>
      <c r="F4500" s="92" t="str">
        <v>PCS</v>
      </c>
      <c r="G4500" s="92" t="str">
        <v>OUTWARD</v>
      </c>
      <c r="H4500" s="93" t="str">
        <v>SHOP</v>
      </c>
    </row>
    <row r="4501" spans="1:8" x14ac:dyDescent="0.25">
      <c r="A4501" s="94">
        <v>45800</v>
      </c>
      <c r="B4501" s="95" t="str">
        <v>UN 1979</v>
      </c>
      <c r="C4501" s="80" t="str">
        <v>BREAKE BALL INTER</v>
      </c>
      <c r="D4501" s="133" t="str">
        <v>1994, 1995, 1999, 1997</v>
      </c>
      <c r="E4501" s="80">
        <v>180</v>
      </c>
      <c r="F4501" s="80" t="str">
        <v>PCS</v>
      </c>
      <c r="G4501" s="80" t="str">
        <v>OUTWARD</v>
      </c>
      <c r="H4501" s="96" t="str">
        <v>SHOP</v>
      </c>
    </row>
    <row r="4502" spans="1:8" x14ac:dyDescent="0.25">
      <c r="A4502" s="90">
        <v>45800</v>
      </c>
      <c r="B4502" s="91" t="str">
        <v>UN 2807</v>
      </c>
      <c r="C4502" s="92" t="str">
        <v xml:space="preserve">FRONT WEIGHT BOLT 5" (THICK) INTER DI  </v>
      </c>
      <c r="D4502" s="132" t="str">
        <v>1994, 1995, 1999, 1997</v>
      </c>
      <c r="E4502" s="92">
        <v>60</v>
      </c>
      <c r="F4502" s="92" t="str">
        <v>PCS</v>
      </c>
      <c r="G4502" s="92" t="str">
        <v>OUTWARD</v>
      </c>
      <c r="H4502" s="93" t="str">
        <v>SHOP</v>
      </c>
    </row>
    <row r="4503" spans="1:8" x14ac:dyDescent="0.25">
      <c r="A4503" s="94">
        <v>45800</v>
      </c>
      <c r="B4503" s="95" t="str">
        <v>UN 2808</v>
      </c>
      <c r="C4503" s="80" t="str">
        <v xml:space="preserve">FRONT WEIGHT BOLT 6" (THICK) INTER DI  </v>
      </c>
      <c r="D4503" s="133" t="str">
        <v>1994, 1995, 1999, 1997</v>
      </c>
      <c r="E4503" s="80">
        <v>60</v>
      </c>
      <c r="F4503" s="80" t="str">
        <v>PCS</v>
      </c>
      <c r="G4503" s="80" t="str">
        <v>OUTWARD</v>
      </c>
      <c r="H4503" s="96" t="str">
        <v>SHOP</v>
      </c>
    </row>
    <row r="4504" spans="1:8" x14ac:dyDescent="0.25">
      <c r="A4504" s="90">
        <v>45800</v>
      </c>
      <c r="B4504" s="91" t="str">
        <v>UN 1933</v>
      </c>
      <c r="C4504" s="92" t="str">
        <v>PTO PLATE 3 HOLE INTER</v>
      </c>
      <c r="D4504" s="132" t="str">
        <v>1994, 1995, 1999, 1997</v>
      </c>
      <c r="E4504" s="92">
        <v>4</v>
      </c>
      <c r="F4504" s="92" t="str">
        <v>PCS</v>
      </c>
      <c r="G4504" s="92" t="str">
        <v>OUTWARD</v>
      </c>
      <c r="H4504" s="93" t="str">
        <v>SHOP</v>
      </c>
    </row>
    <row r="4505" spans="1:8" x14ac:dyDescent="0.25">
      <c r="A4505" s="94">
        <v>45800</v>
      </c>
      <c r="B4505" s="95" t="str">
        <v>GK 562/UN 1454 A</v>
      </c>
      <c r="C4505" s="80" t="str">
        <v xml:space="preserve">TIE ROD END ARJUN POWER STG. (3 HOLE) </v>
      </c>
      <c r="D4505" s="133" t="str">
        <v>1994, 1995, 1999, 1997</v>
      </c>
      <c r="E4505" s="80">
        <v>6</v>
      </c>
      <c r="F4505" s="80" t="str">
        <v>PCS</v>
      </c>
      <c r="G4505" s="80" t="str">
        <v>OUTWARD</v>
      </c>
      <c r="H4505" s="96" t="str">
        <v>SHOP</v>
      </c>
    </row>
    <row r="4506" spans="1:8" x14ac:dyDescent="0.25">
      <c r="A4506" s="90">
        <v>45800</v>
      </c>
      <c r="B4506" s="91" t="str">
        <v>UN 1418</v>
      </c>
      <c r="C4506" s="92" t="str">
        <v>FRONT WHEEL CAP 3 HOLE INTER</v>
      </c>
      <c r="D4506" s="132" t="str">
        <v>1994, 1995, 1999, 1997</v>
      </c>
      <c r="E4506" s="92">
        <v>12</v>
      </c>
      <c r="F4506" s="92" t="str">
        <v>PCS</v>
      </c>
      <c r="G4506" s="92" t="str">
        <v>OUTWARD</v>
      </c>
      <c r="H4506" s="93" t="str">
        <v>SHOP</v>
      </c>
    </row>
    <row r="4507" spans="1:8" x14ac:dyDescent="0.25">
      <c r="A4507" s="94">
        <v>45800</v>
      </c>
      <c r="B4507" s="95" t="str">
        <v>UN 1764</v>
      </c>
      <c r="C4507" s="80" t="str">
        <v>BRAKE LINK ROD SMALL YUVO</v>
      </c>
      <c r="D4507" s="133" t="str">
        <v>1994, 1995, 1999, 1997</v>
      </c>
      <c r="E4507" s="80">
        <v>2</v>
      </c>
      <c r="F4507" s="80" t="str">
        <v>PCS</v>
      </c>
      <c r="G4507" s="80" t="str">
        <v>OUTWARD</v>
      </c>
      <c r="H4507" s="96" t="str">
        <v>SHOP</v>
      </c>
    </row>
    <row r="4508" spans="1:8" x14ac:dyDescent="0.25">
      <c r="A4508" s="90">
        <v>45800</v>
      </c>
      <c r="B4508" s="91" t="str">
        <v>UN 1764 A</v>
      </c>
      <c r="C4508" s="92" t="str">
        <v>CLUTCH ROD (BIG) YUVO</v>
      </c>
      <c r="D4508" s="132" t="str">
        <v>1994, 1995, 1999, 1997</v>
      </c>
      <c r="E4508" s="92">
        <v>2</v>
      </c>
      <c r="F4508" s="92" t="str">
        <v>PCS</v>
      </c>
      <c r="G4508" s="92" t="str">
        <v>OUTWARD</v>
      </c>
      <c r="H4508" s="93" t="str">
        <v>SHOP</v>
      </c>
    </row>
    <row r="4509" spans="1:8" x14ac:dyDescent="0.25">
      <c r="A4509" s="94">
        <v>45800</v>
      </c>
      <c r="B4509" s="95">
        <v>3280843100</v>
      </c>
      <c r="C4509" s="80" t="str">
        <v>CLUTCH PLATE SW/ACE CRANE 5 FAN 8 T</v>
      </c>
      <c r="D4509" s="133" t="str">
        <v>1994, 1995, 1999, 1997</v>
      </c>
      <c r="E4509" s="80">
        <v>2</v>
      </c>
      <c r="F4509" s="80" t="str">
        <v>PCS</v>
      </c>
      <c r="G4509" s="80" t="str">
        <v>OUTWARD</v>
      </c>
      <c r="H4509" s="96" t="str">
        <v>SHOP</v>
      </c>
    </row>
    <row r="4510" spans="1:8" x14ac:dyDescent="0.25">
      <c r="A4510" s="90">
        <v>45800</v>
      </c>
      <c r="B4510" s="91">
        <v>3280845100</v>
      </c>
      <c r="C4510" s="92" t="str">
        <v>CLUTCH PLATE ARJUN 5 WING (PMV-02)</v>
      </c>
      <c r="D4510" s="132" t="str">
        <v>1994, 1995, 1999, 1997</v>
      </c>
      <c r="E4510" s="92">
        <v>2</v>
      </c>
      <c r="F4510" s="92" t="str">
        <v>PCS</v>
      </c>
      <c r="G4510" s="92" t="str">
        <v>OUTWARD</v>
      </c>
      <c r="H4510" s="93" t="str">
        <v>SHOP</v>
      </c>
    </row>
    <row r="4511" spans="1:8" x14ac:dyDescent="0.25">
      <c r="A4511" s="94">
        <v>45800</v>
      </c>
      <c r="B4511" s="95" t="str">
        <v>R983067922</v>
      </c>
      <c r="C4511" s="80" t="str">
        <v>HYD.PUMP SWARAJ PTL14CC (POWER STG)</v>
      </c>
      <c r="D4511" s="133" t="str">
        <v>1994, 1995, 1999, 1997</v>
      </c>
      <c r="E4511" s="80">
        <v>8</v>
      </c>
      <c r="F4511" s="80" t="str">
        <v>PCS</v>
      </c>
      <c r="G4511" s="80" t="str">
        <v>OUTWARD</v>
      </c>
      <c r="H4511" s="96" t="str">
        <v>SHOP</v>
      </c>
    </row>
    <row r="4512" spans="1:8" x14ac:dyDescent="0.25">
      <c r="A4512" s="90">
        <v>45800</v>
      </c>
      <c r="B4512" s="91" t="str">
        <v>1P 4032 AOOOO</v>
      </c>
      <c r="C4512" s="92" t="str">
        <v xml:space="preserve">HYD PUMP STANDARD TRACTOR </v>
      </c>
      <c r="D4512" s="132" t="str">
        <v>1994, 1995, 1999, 1997</v>
      </c>
      <c r="E4512" s="92">
        <v>1</v>
      </c>
      <c r="F4512" s="92" t="str">
        <v>PCS</v>
      </c>
      <c r="G4512" s="92" t="str">
        <v>OUTWARD</v>
      </c>
      <c r="H4512" s="93" t="str">
        <v>SHOP</v>
      </c>
    </row>
    <row r="4513" spans="1:8" x14ac:dyDescent="0.25">
      <c r="A4513" s="94">
        <v>45800</v>
      </c>
      <c r="B4513" s="95" t="str">
        <v>1P 3052</v>
      </c>
      <c r="C4513" s="80" t="str">
        <v>HYD PUMP SWARAJ W/COUPLER SWARAJ INNER</v>
      </c>
      <c r="D4513" s="133" t="str">
        <v>1994, 1995, 1999, 1997</v>
      </c>
      <c r="E4513" s="80">
        <v>1</v>
      </c>
      <c r="F4513" s="80" t="str">
        <v>PCS</v>
      </c>
      <c r="G4513" s="80" t="str">
        <v>OUTWARD</v>
      </c>
      <c r="H4513" s="96" t="str">
        <v>SHOP</v>
      </c>
    </row>
    <row r="4514" spans="1:8" x14ac:dyDescent="0.25">
      <c r="A4514" s="90">
        <v>45800</v>
      </c>
      <c r="B4514" s="91" t="str">
        <v>1P 3052</v>
      </c>
      <c r="C4514" s="92" t="str">
        <v>HYD PUMP SWARAJ W/COUPLER SWARAJ INNER</v>
      </c>
      <c r="D4514" s="132" t="str">
        <v>1994, 1995, 1999, 1997</v>
      </c>
      <c r="E4514" s="92">
        <v>1</v>
      </c>
      <c r="F4514" s="92" t="str">
        <v>PCS</v>
      </c>
      <c r="G4514" s="92" t="str">
        <v>OUTWARD</v>
      </c>
      <c r="H4514" s="93" t="str">
        <v>SHOP</v>
      </c>
    </row>
    <row r="4515" spans="1:8" x14ac:dyDescent="0.25">
      <c r="A4515" s="94">
        <v>45800</v>
      </c>
      <c r="B4515" s="95" t="str">
        <v>R983020977</v>
      </c>
      <c r="C4515" s="80" t="str">
        <v>HYD. PUMP MAHINDRA 14 CC</v>
      </c>
      <c r="D4515" s="133" t="str">
        <v>1994, 1995, 1999, 1997</v>
      </c>
      <c r="E4515" s="80">
        <v>16</v>
      </c>
      <c r="F4515" s="80" t="str">
        <v>PCS</v>
      </c>
      <c r="G4515" s="80" t="str">
        <v>OUTWARD</v>
      </c>
      <c r="H4515" s="96" t="str">
        <v>SHOP</v>
      </c>
    </row>
    <row r="4516" spans="1:8" x14ac:dyDescent="0.25">
      <c r="A4516" s="90">
        <v>45800</v>
      </c>
      <c r="B4516" s="91" t="str">
        <v>UN 1152</v>
      </c>
      <c r="C4516" s="92" t="str">
        <v>PRE CLEANER ASSEMBLY (U CUT) PVC B/P</v>
      </c>
      <c r="D4516" s="132" t="str">
        <v>1994, 1995, 1999, 1997</v>
      </c>
      <c r="E4516" s="92">
        <v>12</v>
      </c>
      <c r="F4516" s="92" t="str">
        <v>PCS</v>
      </c>
      <c r="G4516" s="92" t="str">
        <v>OUTWARD</v>
      </c>
      <c r="H4516" s="93" t="str">
        <v>SHOP</v>
      </c>
    </row>
    <row r="4517" spans="1:8" x14ac:dyDescent="0.25">
      <c r="A4517" s="94">
        <v>45800</v>
      </c>
      <c r="B4517" s="95" t="str">
        <v>R983032298</v>
      </c>
      <c r="C4517" s="80" t="str">
        <v>HYD PUMP NH 3630/5630 POWER STG 12CC</v>
      </c>
      <c r="D4517" s="133" t="str">
        <v>1994, 1995, 1999, 1997</v>
      </c>
      <c r="E4517" s="80">
        <v>8</v>
      </c>
      <c r="F4517" s="80" t="str">
        <v>PCS</v>
      </c>
      <c r="G4517" s="80" t="str">
        <v>OUTWARD</v>
      </c>
      <c r="H4517" s="96" t="str">
        <v>SHOP</v>
      </c>
    </row>
    <row r="4518" spans="1:8" x14ac:dyDescent="0.25">
      <c r="A4518" s="90">
        <v>45800</v>
      </c>
      <c r="B4518" s="91" t="str">
        <v>R1100555</v>
      </c>
      <c r="C4518" s="92" t="str">
        <v>P.P ASSY SARPANCH D/F TYPE</v>
      </c>
      <c r="D4518" s="132" t="str">
        <v>1994, 1995, 1999, 1997</v>
      </c>
      <c r="E4518" s="92">
        <v>7</v>
      </c>
      <c r="F4518" s="92" t="str">
        <v>SET</v>
      </c>
      <c r="G4518" s="92" t="str">
        <v>OUTWARD</v>
      </c>
      <c r="H4518" s="93" t="str">
        <v>SHOP</v>
      </c>
    </row>
    <row r="4519" spans="1:8" x14ac:dyDescent="0.25">
      <c r="A4519" s="94">
        <v>45800</v>
      </c>
      <c r="B4519" s="95" t="str">
        <v>GK 1181 / UN 1287</v>
      </c>
      <c r="C4519" s="80" t="str">
        <v>FLY WHEEL RING INTER DI 110 TEETH</v>
      </c>
      <c r="D4519" s="133" t="str">
        <v>1994, 1995, 1999, 1997</v>
      </c>
      <c r="E4519" s="80">
        <v>6</v>
      </c>
      <c r="F4519" s="80" t="str">
        <v>PCS</v>
      </c>
      <c r="G4519" s="80" t="str">
        <v>OUTWARD</v>
      </c>
      <c r="H4519" s="96" t="str">
        <v>SHOP</v>
      </c>
    </row>
    <row r="4520" spans="1:8" x14ac:dyDescent="0.25">
      <c r="A4520" s="90">
        <v>45800</v>
      </c>
      <c r="B4520" s="91" t="str">
        <v>GK 1073 A/UN 1426 A</v>
      </c>
      <c r="C4520" s="92" t="str">
        <v>FRONT STUB AXLE RH NST</v>
      </c>
      <c r="D4520" s="132" t="str">
        <v>1994, 1995, 1999, 1997</v>
      </c>
      <c r="E4520" s="92">
        <v>6</v>
      </c>
      <c r="F4520" s="92" t="str">
        <v>PCS</v>
      </c>
      <c r="G4520" s="92" t="str">
        <v>OUTWARD</v>
      </c>
      <c r="H4520" s="93" t="str">
        <v>SHOP</v>
      </c>
    </row>
    <row r="4521" spans="1:8" x14ac:dyDescent="0.25">
      <c r="A4521" s="94">
        <v>45800</v>
      </c>
      <c r="B4521" s="95" t="str">
        <v>GK 1073/UN 1426</v>
      </c>
      <c r="C4521" s="80" t="str">
        <v>FRONT STUB AXLE LH NST</v>
      </c>
      <c r="D4521" s="133" t="str">
        <v>1994, 1995, 1999, 1997</v>
      </c>
      <c r="E4521" s="80">
        <v>6</v>
      </c>
      <c r="F4521" s="80" t="str">
        <v>PCS</v>
      </c>
      <c r="G4521" s="80" t="str">
        <v>OUTWARD</v>
      </c>
      <c r="H4521" s="96" t="str">
        <v>SHOP</v>
      </c>
    </row>
    <row r="4522" spans="1:8" x14ac:dyDescent="0.25">
      <c r="A4522" s="90">
        <v>45800</v>
      </c>
      <c r="B4522" s="91">
        <v>3280613100</v>
      </c>
      <c r="C4522" s="92" t="str">
        <v>CLUTCH PLATE SP/ARJUN 605 (6 SPRG 11")</v>
      </c>
      <c r="D4522" s="132" t="str">
        <v>1994, 1995, 1999, 1997</v>
      </c>
      <c r="E4522" s="92">
        <v>6</v>
      </c>
      <c r="F4522" s="92" t="str">
        <v>PCS</v>
      </c>
      <c r="G4522" s="92" t="str">
        <v>OUTWARD</v>
      </c>
      <c r="H4522" s="93" t="str">
        <v>SHOP</v>
      </c>
    </row>
    <row r="4523" spans="1:8" x14ac:dyDescent="0.25">
      <c r="A4523" s="94">
        <v>45800</v>
      </c>
      <c r="B4523" s="95">
        <v>1280420100</v>
      </c>
      <c r="C4523" s="80" t="str">
        <v>PRESSURE PLATE ASSY EICHER 50 HP 240 NM</v>
      </c>
      <c r="D4523" s="133" t="str">
        <v>1994, 1995, 1999, 1997</v>
      </c>
      <c r="E4523" s="80">
        <v>1</v>
      </c>
      <c r="F4523" s="80" t="str">
        <v>PCS</v>
      </c>
      <c r="G4523" s="80" t="str">
        <v>OUTWARD</v>
      </c>
      <c r="H4523" s="96" t="str">
        <v>SHOP</v>
      </c>
    </row>
    <row r="4524" spans="1:8" x14ac:dyDescent="0.25">
      <c r="A4524" s="90">
        <v>45800</v>
      </c>
      <c r="B4524" s="91">
        <v>1280347100</v>
      </c>
      <c r="C4524" s="92" t="str">
        <v>PRESSURE PLATE ASSY J.D 45/55 H.P</v>
      </c>
      <c r="D4524" s="132" t="str">
        <v>1994, 1995, 1999, 1997</v>
      </c>
      <c r="E4524" s="92">
        <v>2</v>
      </c>
      <c r="F4524" s="92" t="str">
        <v>SET</v>
      </c>
      <c r="G4524" s="92" t="str">
        <v>OUTWARD</v>
      </c>
      <c r="H4524" s="93" t="str">
        <v>SHOP</v>
      </c>
    </row>
    <row r="4525" spans="1:8" x14ac:dyDescent="0.25">
      <c r="A4525" s="94">
        <v>45800</v>
      </c>
      <c r="B4525" s="95">
        <v>1280354100</v>
      </c>
      <c r="C4525" s="80" t="str">
        <v>PRESSURE PLATE ASSY SW D/F</v>
      </c>
      <c r="D4525" s="133" t="str">
        <v>1994, 1995, 1999, 1997</v>
      </c>
      <c r="E4525" s="80">
        <v>2</v>
      </c>
      <c r="F4525" s="80" t="str">
        <v>SET</v>
      </c>
      <c r="G4525" s="80" t="str">
        <v>OUTWARD</v>
      </c>
      <c r="H4525" s="96" t="str">
        <v>SHOP</v>
      </c>
    </row>
    <row r="4526" spans="1:8" x14ac:dyDescent="0.25">
      <c r="A4526" s="90">
        <v>45800</v>
      </c>
      <c r="B4526" s="91" t="str">
        <v>601AD00006C</v>
      </c>
      <c r="C4526" s="92" t="str">
        <v>HYD PUMP ARJUN 445 DOUBLE (12CC + 8CC)</v>
      </c>
      <c r="D4526" s="132" t="str">
        <v>1994, 1995, 1999, 1997</v>
      </c>
      <c r="E4526" s="92">
        <v>4</v>
      </c>
      <c r="F4526" s="92" t="str">
        <v>PCS</v>
      </c>
      <c r="G4526" s="92" t="str">
        <v>OUTWARD</v>
      </c>
      <c r="H4526" s="93" t="str">
        <v>SHOP</v>
      </c>
    </row>
    <row r="4527" spans="1:8" x14ac:dyDescent="0.25">
      <c r="A4527" s="94">
        <v>45800</v>
      </c>
      <c r="B4527" s="95" t="str">
        <v>601AD00005C</v>
      </c>
      <c r="C4527" s="80" t="str">
        <v>HYD PUMP FARMTRAC DOUBLE (18CC + 11CC)</v>
      </c>
      <c r="D4527" s="133" t="str">
        <v>1994, 1995, 1999, 1997</v>
      </c>
      <c r="E4527" s="80">
        <v>4</v>
      </c>
      <c r="F4527" s="80" t="str">
        <v>PCS</v>
      </c>
      <c r="G4527" s="80" t="str">
        <v>OUTWARD</v>
      </c>
      <c r="H4527" s="96" t="str">
        <v>SHOP</v>
      </c>
    </row>
    <row r="4528" spans="1:8" x14ac:dyDescent="0.25">
      <c r="A4528" s="90">
        <v>45798</v>
      </c>
      <c r="B4528" s="91" t="str">
        <v>GK 1637</v>
      </c>
      <c r="C4528" s="92" t="str">
        <v>RIM BOLT 3" R-T WITH S/NUT BLACK</v>
      </c>
      <c r="D4528" s="132">
        <v>1956</v>
      </c>
      <c r="E4528" s="92">
        <v>1224</v>
      </c>
      <c r="F4528" s="92" t="str">
        <v>PCS</v>
      </c>
      <c r="G4528" s="92" t="str">
        <v>OUTWARD</v>
      </c>
      <c r="H4528" s="93" t="str">
        <v>VM AGRO</v>
      </c>
    </row>
    <row r="4529" spans="1:8" x14ac:dyDescent="0.25">
      <c r="A4529" s="94">
        <v>45798</v>
      </c>
      <c r="B4529" s="95" t="str">
        <v>GK 560/UN 1446 A</v>
      </c>
      <c r="C4529" s="80" t="str">
        <v>TIE ROD END MKM THIN BALL  (SET OF 2)</v>
      </c>
      <c r="D4529" s="133">
        <v>1959</v>
      </c>
      <c r="E4529" s="80">
        <v>100</v>
      </c>
      <c r="F4529" s="80" t="str">
        <v>SET</v>
      </c>
      <c r="G4529" s="80" t="str">
        <v>OUTWARD</v>
      </c>
      <c r="H4529" s="96" t="str">
        <v>SLN TRACTOR</v>
      </c>
    </row>
    <row r="4530" spans="1:8" x14ac:dyDescent="0.25">
      <c r="A4530" s="90">
        <v>45798</v>
      </c>
      <c r="B4530" s="91" t="str">
        <v>GK 625</v>
      </c>
      <c r="C4530" s="92" t="str">
        <v>TIE ROD END JOHN DEERE 5310 (20x1.5) R+L (SET OF 2)</v>
      </c>
      <c r="D4530" s="132">
        <v>1959</v>
      </c>
      <c r="E4530" s="92">
        <v>30</v>
      </c>
      <c r="F4530" s="92" t="str">
        <v>SET</v>
      </c>
      <c r="G4530" s="92" t="str">
        <v>OUTWARD</v>
      </c>
      <c r="H4530" s="93" t="str">
        <v>SLN TRACTOR</v>
      </c>
    </row>
    <row r="4531" spans="1:8" x14ac:dyDescent="0.25">
      <c r="A4531" s="94">
        <v>45798</v>
      </c>
      <c r="B4531" s="95" t="str">
        <v>GK 626</v>
      </c>
      <c r="C4531" s="80" t="str">
        <v>TIE ROD END JOHN DEERE 5203 (24x1.5) R+L (SET OF 2)</v>
      </c>
      <c r="D4531" s="133">
        <v>1959</v>
      </c>
      <c r="E4531" s="80">
        <v>60</v>
      </c>
      <c r="F4531" s="80" t="str">
        <v>SET</v>
      </c>
      <c r="G4531" s="80" t="str">
        <v>OUTWARD</v>
      </c>
      <c r="H4531" s="96" t="str">
        <v>SLN TRACTOR</v>
      </c>
    </row>
    <row r="4532" spans="1:8" x14ac:dyDescent="0.25">
      <c r="A4532" s="90">
        <v>45798</v>
      </c>
      <c r="B4532" s="91" t="str">
        <v>GK 564/UN 1460</v>
      </c>
      <c r="C4532" s="92" t="str">
        <v xml:space="preserve">TIE ROD ASSY MKM (80 MM) </v>
      </c>
      <c r="D4532" s="132">
        <v>1959</v>
      </c>
      <c r="E4532" s="92">
        <v>30</v>
      </c>
      <c r="F4532" s="92" t="str">
        <v>SET</v>
      </c>
      <c r="G4532" s="92" t="str">
        <v>OUTWARD</v>
      </c>
      <c r="H4532" s="93" t="str">
        <v>SLN TRACTOR</v>
      </c>
    </row>
    <row r="4533" spans="1:8" x14ac:dyDescent="0.25">
      <c r="A4533" s="94">
        <v>45798</v>
      </c>
      <c r="B4533" s="95" t="str">
        <v>GK 232</v>
      </c>
      <c r="C4533" s="80" t="str">
        <v>BRAKE DISC PLATE MASSEY</v>
      </c>
      <c r="D4533" s="133">
        <v>1949</v>
      </c>
      <c r="E4533" s="80">
        <v>120</v>
      </c>
      <c r="F4533" s="80" t="str">
        <v>PCS</v>
      </c>
      <c r="G4533" s="80" t="str">
        <v>OUTWARD</v>
      </c>
      <c r="H4533" s="96" t="str">
        <v>TIKU JI</v>
      </c>
    </row>
    <row r="4534" spans="1:8" x14ac:dyDescent="0.25">
      <c r="A4534" s="90">
        <v>45798</v>
      </c>
      <c r="B4534" s="91" t="str">
        <v>GK 207</v>
      </c>
      <c r="C4534" s="92" t="str">
        <v>BRAKE DISC ACTUATING ASSY MASSEY  8.75"</v>
      </c>
      <c r="D4534" s="132">
        <v>1949</v>
      </c>
      <c r="E4534" s="92">
        <v>12</v>
      </c>
      <c r="F4534" s="92" t="str">
        <v>SET</v>
      </c>
      <c r="G4534" s="92" t="str">
        <v>OUTWARD</v>
      </c>
      <c r="H4534" s="93" t="str">
        <v>TIKU JI</v>
      </c>
    </row>
    <row r="4535" spans="1:8" x14ac:dyDescent="0.25">
      <c r="A4535" s="94">
        <v>45798</v>
      </c>
      <c r="B4535" s="95" t="str">
        <v>GK 200</v>
      </c>
      <c r="C4535" s="80" t="str">
        <v>BRAKE DISC ACTUATING ASSY MAHINDRA  6.5"</v>
      </c>
      <c r="D4535" s="133">
        <v>1949</v>
      </c>
      <c r="E4535" s="80">
        <v>60</v>
      </c>
      <c r="F4535" s="80" t="str">
        <v>SET</v>
      </c>
      <c r="G4535" s="80" t="str">
        <v>OUTWARD</v>
      </c>
      <c r="H4535" s="96" t="str">
        <v>TIKU JI</v>
      </c>
    </row>
    <row r="4536" spans="1:8" x14ac:dyDescent="0.25">
      <c r="A4536" s="90">
        <v>45798</v>
      </c>
      <c r="B4536" s="91" t="str">
        <v>GK 050</v>
      </c>
      <c r="C4536" s="92" t="str">
        <v>OIL STEEL PLATE  YUVO N/M 7"</v>
      </c>
      <c r="D4536" s="132">
        <v>1949</v>
      </c>
      <c r="E4536" s="92">
        <v>24</v>
      </c>
      <c r="F4536" s="92" t="str">
        <v>PCS</v>
      </c>
      <c r="G4536" s="92" t="str">
        <v>OUTWARD</v>
      </c>
      <c r="H4536" s="93" t="str">
        <v>TIKU JI</v>
      </c>
    </row>
    <row r="4537" spans="1:8" x14ac:dyDescent="0.25">
      <c r="A4537" s="94">
        <v>45798</v>
      </c>
      <c r="B4537" s="95" t="str">
        <v>GK 025/UN 3697</v>
      </c>
      <c r="C4537" s="80" t="str">
        <v>OIL BRAKE PLATE  MAHINDRA YUVO 7" 23 TEETH</v>
      </c>
      <c r="D4537" s="133">
        <v>1949</v>
      </c>
      <c r="E4537" s="80">
        <v>24</v>
      </c>
      <c r="F4537" s="80" t="str">
        <v>PCS</v>
      </c>
      <c r="G4537" s="80" t="str">
        <v>OUTWARD</v>
      </c>
      <c r="H4537" s="96" t="str">
        <v>TIKU JI</v>
      </c>
    </row>
    <row r="4538" spans="1:8" x14ac:dyDescent="0.25">
      <c r="A4538" s="90">
        <v>45798</v>
      </c>
      <c r="B4538" s="91" t="str">
        <v>GK 039/UN 3728</v>
      </c>
      <c r="C4538" s="92" t="str">
        <v>OIL STEEL PLATE  JOHN DEERE 10"</v>
      </c>
      <c r="D4538" s="132">
        <v>1949</v>
      </c>
      <c r="E4538" s="92">
        <v>20</v>
      </c>
      <c r="F4538" s="92" t="str">
        <v>PCS</v>
      </c>
      <c r="G4538" s="92" t="str">
        <v>OUTWARD</v>
      </c>
      <c r="H4538" s="93" t="str">
        <v>TIKU JI</v>
      </c>
    </row>
    <row r="4539" spans="1:8" x14ac:dyDescent="0.25">
      <c r="A4539" s="94">
        <v>45798</v>
      </c>
      <c r="B4539" s="95" t="str">
        <v>GK 044</v>
      </c>
      <c r="C4539" s="80" t="str">
        <v>OIL STEEL PLATE  POWERTRAC 7"</v>
      </c>
      <c r="D4539" s="133">
        <v>1949</v>
      </c>
      <c r="E4539" s="80">
        <v>12</v>
      </c>
      <c r="F4539" s="80" t="str">
        <v>PCS</v>
      </c>
      <c r="G4539" s="80" t="str">
        <v>OUTWARD</v>
      </c>
      <c r="H4539" s="96" t="str">
        <v>TIKU JI</v>
      </c>
    </row>
    <row r="4540" spans="1:8" x14ac:dyDescent="0.25">
      <c r="A4540" s="90">
        <v>45800</v>
      </c>
      <c r="B4540" s="91" t="str">
        <v>4040 4027 CTMMTO</v>
      </c>
      <c r="C4540" s="92" t="str">
        <v xml:space="preserve">HYD PUMP M&amp;M Y M/F </v>
      </c>
      <c r="D4540" s="132">
        <v>2001</v>
      </c>
      <c r="E4540" s="92">
        <v>2</v>
      </c>
      <c r="F4540" s="92" t="str">
        <v>PCS</v>
      </c>
      <c r="G4540" s="92" t="str">
        <v>OUTWARD</v>
      </c>
      <c r="H4540" s="93" t="str">
        <v>PUNJAB IRON STORE</v>
      </c>
    </row>
    <row r="4541" spans="1:8" x14ac:dyDescent="0.25">
      <c r="A4541" s="94">
        <v>45800</v>
      </c>
      <c r="B4541" s="95" t="str">
        <v>GK 675</v>
      </c>
      <c r="C4541" s="80" t="str">
        <v xml:space="preserve">BALL JOINT POWERTRAC POWER STG.  </v>
      </c>
      <c r="D4541" s="133">
        <v>2001</v>
      </c>
      <c r="E4541" s="80">
        <v>6</v>
      </c>
      <c r="F4541" s="80" t="str">
        <v>PCS</v>
      </c>
      <c r="G4541" s="80" t="str">
        <v>OUTWARD</v>
      </c>
      <c r="H4541" s="96" t="str">
        <v>PUNJAB IRON STORE</v>
      </c>
    </row>
    <row r="4542" spans="1:8" x14ac:dyDescent="0.25">
      <c r="A4542" s="90">
        <v>45800</v>
      </c>
      <c r="B4542" s="91" t="str">
        <v>GK 688</v>
      </c>
      <c r="C4542" s="92" t="str">
        <v xml:space="preserve">TIE ROD END NEW HOLLAND 3230 / 3630 FRONT  (THICK) </v>
      </c>
      <c r="D4542" s="132">
        <v>2001</v>
      </c>
      <c r="E4542" s="92">
        <v>4</v>
      </c>
      <c r="F4542" s="92" t="str">
        <v>PCS</v>
      </c>
      <c r="G4542" s="92" t="str">
        <v>OUTWARD</v>
      </c>
      <c r="H4542" s="93" t="str">
        <v>PUNJAB IRON STORE</v>
      </c>
    </row>
    <row r="4543" spans="1:8" x14ac:dyDescent="0.25">
      <c r="A4543" s="94">
        <v>45800</v>
      </c>
      <c r="B4543" s="95" t="str">
        <v>UN 1469 B/GK 574</v>
      </c>
      <c r="C4543" s="80" t="str">
        <v xml:space="preserve">BALL JOINT MAHINDRA YUVO </v>
      </c>
      <c r="D4543" s="133">
        <v>2001</v>
      </c>
      <c r="E4543" s="80">
        <v>4</v>
      </c>
      <c r="F4543" s="80" t="str">
        <v>PCS</v>
      </c>
      <c r="G4543" s="80" t="str">
        <v>OUTWARD</v>
      </c>
      <c r="H4543" s="96" t="str">
        <v>PUNJAB IRON STORE</v>
      </c>
    </row>
    <row r="4544" spans="1:8" x14ac:dyDescent="0.25">
      <c r="A4544" s="90">
        <v>45800</v>
      </c>
      <c r="B4544" s="91" t="str">
        <v>UN 1556</v>
      </c>
      <c r="C4544" s="92" t="str">
        <v>STARING BEARING ZFM 21</v>
      </c>
      <c r="D4544" s="132">
        <v>2001</v>
      </c>
      <c r="E4544" s="92">
        <v>5</v>
      </c>
      <c r="F4544" s="92" t="str">
        <v>PCS</v>
      </c>
      <c r="G4544" s="92" t="str">
        <v>OUTWARD</v>
      </c>
      <c r="H4544" s="93" t="str">
        <v>PUNJAB IRON STORE</v>
      </c>
    </row>
    <row r="4545" spans="1:8" x14ac:dyDescent="0.25">
      <c r="A4545" s="94">
        <v>45800</v>
      </c>
      <c r="B4545" s="95" t="str">
        <v>DMW 501</v>
      </c>
      <c r="C4545" s="80" t="str">
        <v>HYD PUMP ESCORT C-335 ALLUMINIUM BODY</v>
      </c>
      <c r="D4545" s="133">
        <v>2001</v>
      </c>
      <c r="E4545" s="80">
        <v>1</v>
      </c>
      <c r="F4545" s="80" t="str">
        <v>PCS</v>
      </c>
      <c r="G4545" s="80" t="str">
        <v>OUTWARD</v>
      </c>
      <c r="H4545" s="96" t="str">
        <v>PUNJAB IRON STORE</v>
      </c>
    </row>
    <row r="4546" spans="1:8" x14ac:dyDescent="0.25">
      <c r="A4546" s="90">
        <v>45800</v>
      </c>
      <c r="B4546" s="91">
        <v>1280355100</v>
      </c>
      <c r="C4546" s="92" t="str">
        <v>P.P ASSY ESCORTS D/F</v>
      </c>
      <c r="D4546" s="132">
        <v>2001</v>
      </c>
      <c r="E4546" s="92">
        <v>1</v>
      </c>
      <c r="F4546" s="92" t="str">
        <v>SET</v>
      </c>
      <c r="G4546" s="92" t="str">
        <v>OUTWARD</v>
      </c>
      <c r="H4546" s="93" t="str">
        <v>PUNJAB IRON STORE</v>
      </c>
    </row>
    <row r="4547" spans="1:8" x14ac:dyDescent="0.25">
      <c r="A4547" s="94">
        <v>45800</v>
      </c>
      <c r="B4547" s="95" t="str">
        <v>UN 2335</v>
      </c>
      <c r="C4547" s="80" t="str">
        <v>GEAR 2nd SPEED CONSTANT MESH 44/28 TEETH SARPANCH</v>
      </c>
      <c r="D4547" s="133">
        <v>2001</v>
      </c>
      <c r="E4547" s="80">
        <v>2</v>
      </c>
      <c r="F4547" s="80" t="str">
        <v>PCS</v>
      </c>
      <c r="G4547" s="80" t="str">
        <v>OUTWARD</v>
      </c>
      <c r="H4547" s="96" t="str">
        <v>PUNJAB IRON STORE</v>
      </c>
    </row>
    <row r="4548" spans="1:8" x14ac:dyDescent="0.25">
      <c r="A4548" s="90">
        <v>45800</v>
      </c>
      <c r="B4548" s="91" t="str">
        <v>UN 2282</v>
      </c>
      <c r="C4548" s="92" t="str">
        <v>GEAR 4th &amp; DIRECT SPEED (SMALL TEETH) 29/18 TEETH MKM</v>
      </c>
      <c r="D4548" s="132">
        <v>2001</v>
      </c>
      <c r="E4548" s="92">
        <v>3</v>
      </c>
      <c r="F4548" s="92" t="str">
        <v>PCS</v>
      </c>
      <c r="G4548" s="92" t="str">
        <v>OUTWARD</v>
      </c>
      <c r="H4548" s="93" t="str">
        <v>PUNJAB IRON STORE</v>
      </c>
    </row>
    <row r="4549" spans="1:8" x14ac:dyDescent="0.25">
      <c r="A4549" s="94">
        <v>45800</v>
      </c>
      <c r="B4549" s="95" t="str">
        <v>UN 1556</v>
      </c>
      <c r="C4549" s="80" t="str">
        <v>STARING BEARING ZFM 21</v>
      </c>
      <c r="D4549" s="133">
        <v>2001</v>
      </c>
      <c r="E4549" s="80">
        <v>5</v>
      </c>
      <c r="F4549" s="80" t="str">
        <v>PCS</v>
      </c>
      <c r="G4549" s="80" t="str">
        <v>INWARD</v>
      </c>
      <c r="H4549" s="96" t="str">
        <v>DISPATCHED FROM SHOP</v>
      </c>
    </row>
    <row r="4550" spans="1:8" x14ac:dyDescent="0.25">
      <c r="A4550" s="90">
        <v>45800</v>
      </c>
      <c r="B4550" s="91" t="str">
        <v>DMW 501</v>
      </c>
      <c r="C4550" s="92" t="str">
        <v>HYD PUMP ESCORT C-335 ALLUMINIUM BODY</v>
      </c>
      <c r="D4550" s="132">
        <v>2001</v>
      </c>
      <c r="E4550" s="92">
        <v>1</v>
      </c>
      <c r="F4550" s="92" t="str">
        <v>PCS</v>
      </c>
      <c r="G4550" s="92" t="str">
        <v>INWARD</v>
      </c>
      <c r="H4550" s="93" t="str">
        <v>DISPATCHED FROM SHOP</v>
      </c>
    </row>
    <row r="4551" spans="1:8" x14ac:dyDescent="0.25">
      <c r="A4551" s="94">
        <v>45800</v>
      </c>
      <c r="B4551" s="95" t="str">
        <v>UN 2282</v>
      </c>
      <c r="C4551" s="80" t="str">
        <v>GEAR 4th &amp; DIRECT SPEED (SMALL TEETH) 29/18 TEETH MKM</v>
      </c>
      <c r="D4551" s="133">
        <v>2001</v>
      </c>
      <c r="E4551" s="80">
        <v>3</v>
      </c>
      <c r="F4551" s="80" t="str">
        <v>PCS</v>
      </c>
      <c r="G4551" s="80" t="str">
        <v>INWARD</v>
      </c>
      <c r="H4551" s="96" t="str">
        <v>DISPATCHED FROM SHOP</v>
      </c>
    </row>
    <row r="4552" spans="1:8" x14ac:dyDescent="0.25">
      <c r="A4552" s="90">
        <v>45800</v>
      </c>
      <c r="B4552" s="91" t="str">
        <v>UN 3316</v>
      </c>
      <c r="C4552" s="92" t="str">
        <v xml:space="preserve">FRONT WHEEL WASHER INTER DI  </v>
      </c>
      <c r="D4552" s="132">
        <v>3085</v>
      </c>
      <c r="E4552" s="92">
        <v>3642</v>
      </c>
      <c r="F4552" s="92" t="str">
        <v>PCS</v>
      </c>
      <c r="G4552" s="92" t="str">
        <v>INWARD</v>
      </c>
      <c r="H4552" s="93">
        <v>0</v>
      </c>
    </row>
    <row r="4553" spans="1:8" x14ac:dyDescent="0.25">
      <c r="A4553" s="94">
        <v>45800</v>
      </c>
      <c r="B4553" s="95" t="str">
        <v>UN 2078</v>
      </c>
      <c r="C4553" s="80" t="str">
        <v>CROWN &amp; PINION SET (STRAIGHT) 9/43 TEETH YUVRAJ</v>
      </c>
      <c r="D4553" s="133">
        <v>3086</v>
      </c>
      <c r="E4553" s="80">
        <v>7</v>
      </c>
      <c r="F4553" s="80" t="str">
        <v>SET</v>
      </c>
      <c r="G4553" s="80" t="str">
        <v>INWARD</v>
      </c>
      <c r="H4553" s="96">
        <v>0</v>
      </c>
    </row>
    <row r="4554" spans="1:8" x14ac:dyDescent="0.25">
      <c r="A4554" s="90">
        <v>45801</v>
      </c>
      <c r="B4554" s="91" t="str">
        <v>BATTERY ROD BEND PATTI DI (BIG)</v>
      </c>
      <c r="C4554" s="92" t="str">
        <v>BATTERY ROD BEND PATTI DI (BIG)</v>
      </c>
      <c r="D4554" s="132">
        <v>3087</v>
      </c>
      <c r="E4554" s="92">
        <v>10</v>
      </c>
      <c r="F4554" s="92" t="str">
        <v>SET</v>
      </c>
      <c r="G4554" s="92" t="str">
        <v>INWARD</v>
      </c>
      <c r="H4554" s="93">
        <v>0</v>
      </c>
    </row>
    <row r="4555" spans="1:8" x14ac:dyDescent="0.25">
      <c r="A4555" s="94">
        <v>45801</v>
      </c>
      <c r="B4555" s="95" t="str">
        <v>UN 2767</v>
      </c>
      <c r="C4555" s="80" t="str">
        <v xml:space="preserve">QUIL GEAR BUSH GUN METAL 22/16 INTER DI  </v>
      </c>
      <c r="D4555" s="133">
        <v>3088</v>
      </c>
      <c r="E4555" s="80">
        <v>4</v>
      </c>
      <c r="F4555" s="80" t="str">
        <v>SET</v>
      </c>
      <c r="G4555" s="80" t="str">
        <v>INWARD</v>
      </c>
      <c r="H4555" s="96">
        <v>0</v>
      </c>
    </row>
    <row r="4556" spans="1:8" x14ac:dyDescent="0.25">
      <c r="A4556" s="90">
        <v>45801</v>
      </c>
      <c r="B4556" s="91" t="str">
        <v>UN 2770</v>
      </c>
      <c r="C4556" s="92" t="str">
        <v xml:space="preserve">SPANDLE BUSH (SET OF 4) GUN METAL INTER DI  </v>
      </c>
      <c r="D4556" s="132">
        <v>3089</v>
      </c>
      <c r="E4556" s="92">
        <v>10</v>
      </c>
      <c r="F4556" s="92" t="str">
        <v>SET</v>
      </c>
      <c r="G4556" s="92" t="str">
        <v>INWARD</v>
      </c>
      <c r="H4556" s="93">
        <v>0</v>
      </c>
    </row>
    <row r="4557" spans="1:8" x14ac:dyDescent="0.25">
      <c r="A4557" s="94">
        <v>45801</v>
      </c>
      <c r="B4557" s="95" t="str">
        <v>UN 2941</v>
      </c>
      <c r="C4557" s="80" t="str">
        <v xml:space="preserve">AIR CLEANER GLASS BEEDING LOWER INTER  </v>
      </c>
      <c r="D4557" s="133">
        <v>3090</v>
      </c>
      <c r="E4557" s="80">
        <v>36</v>
      </c>
      <c r="F4557" s="80" t="str">
        <v>PCS</v>
      </c>
      <c r="G4557" s="80" t="str">
        <v>INWARD</v>
      </c>
      <c r="H4557" s="96">
        <v>0</v>
      </c>
    </row>
    <row r="4558" spans="1:8" x14ac:dyDescent="0.25">
      <c r="A4558" s="90">
        <v>45801</v>
      </c>
      <c r="B4558" s="91" t="str">
        <v>UN 2940</v>
      </c>
      <c r="C4558" s="92" t="str">
        <v xml:space="preserve">AIR CLEANER GLASS BEEDING UPPER INTER  </v>
      </c>
      <c r="D4558" s="132">
        <v>3091</v>
      </c>
      <c r="E4558" s="92">
        <v>48</v>
      </c>
      <c r="F4558" s="92" t="str">
        <v>PCS</v>
      </c>
      <c r="G4558" s="92" t="str">
        <v>INWARD</v>
      </c>
      <c r="H4558" s="93">
        <v>0</v>
      </c>
    </row>
    <row r="4559" spans="1:8" x14ac:dyDescent="0.25">
      <c r="A4559" s="94">
        <v>45801</v>
      </c>
      <c r="B4559" s="95" t="str">
        <v>UN 2941</v>
      </c>
      <c r="C4559" s="80" t="str">
        <v xml:space="preserve">AIR CLEANER GLASS BEEDING LOWER INTER  </v>
      </c>
      <c r="D4559" s="133">
        <v>3092</v>
      </c>
      <c r="E4559" s="80">
        <v>24</v>
      </c>
      <c r="F4559" s="80" t="str">
        <v>PCS</v>
      </c>
      <c r="G4559" s="80" t="str">
        <v>INWARD</v>
      </c>
      <c r="H4559" s="96">
        <v>0</v>
      </c>
    </row>
    <row r="4560" spans="1:8" x14ac:dyDescent="0.25">
      <c r="A4560" s="90">
        <v>45801</v>
      </c>
      <c r="B4560" s="91" t="str">
        <v>UN 2941</v>
      </c>
      <c r="C4560" s="92" t="str">
        <v xml:space="preserve">AIR CLEANER GLASS BEEDING LOWER INTER  </v>
      </c>
      <c r="D4560" s="132">
        <v>3093</v>
      </c>
      <c r="E4560" s="92">
        <v>12</v>
      </c>
      <c r="F4560" s="92" t="str">
        <v>PCS</v>
      </c>
      <c r="G4560" s="92" t="str">
        <v>INWARD</v>
      </c>
      <c r="H4560" s="93">
        <v>0</v>
      </c>
    </row>
    <row r="4561" spans="1:8" x14ac:dyDescent="0.25">
      <c r="A4561" s="94">
        <v>45801</v>
      </c>
      <c r="B4561" s="95" t="str">
        <v>3220482M</v>
      </c>
      <c r="C4561" s="80" t="str">
        <v>1330 CB KIT MAHINDRA BOLERO BMT SCORPIO</v>
      </c>
      <c r="D4561" s="133">
        <v>3094</v>
      </c>
      <c r="E4561" s="80">
        <v>100</v>
      </c>
      <c r="F4561" s="80" t="str">
        <v>PCS</v>
      </c>
      <c r="G4561" s="80" t="str">
        <v>INWARD</v>
      </c>
      <c r="H4561" s="96">
        <v>0</v>
      </c>
    </row>
    <row r="4562" spans="1:8" x14ac:dyDescent="0.25">
      <c r="A4562" s="90">
        <v>45801</v>
      </c>
      <c r="B4562" s="91" t="str">
        <v>3210410AF</v>
      </c>
      <c r="C4562" s="92" t="str">
        <v>CLUTCH PLATE 9.5" N/A 10 TEETH BOLERO</v>
      </c>
      <c r="D4562" s="132">
        <v>3095</v>
      </c>
      <c r="E4562" s="92">
        <v>100</v>
      </c>
      <c r="F4562" s="92" t="str">
        <v>PCS</v>
      </c>
      <c r="G4562" s="92" t="str">
        <v>INWARD</v>
      </c>
      <c r="H4562" s="93">
        <v>0</v>
      </c>
    </row>
    <row r="4563" spans="1:8" x14ac:dyDescent="0.25">
      <c r="A4563" s="94">
        <v>45801</v>
      </c>
      <c r="B4563" s="95">
        <v>3220541</v>
      </c>
      <c r="C4563" s="80" t="str">
        <v>UJ CROSS BOLERO</v>
      </c>
      <c r="D4563" s="133">
        <v>3096</v>
      </c>
      <c r="E4563" s="80">
        <v>50</v>
      </c>
      <c r="F4563" s="80" t="str">
        <v>PCS</v>
      </c>
      <c r="G4563" s="80" t="str">
        <v>INWARD</v>
      </c>
      <c r="H4563" s="96">
        <v>0</v>
      </c>
    </row>
    <row r="4564" spans="1:8" x14ac:dyDescent="0.25">
      <c r="A4564" s="90">
        <v>45801</v>
      </c>
      <c r="B4564" s="91" t="str">
        <v>311000025M</v>
      </c>
      <c r="C4564" s="92" t="str">
        <v>STG CROSS ASSY BOLERO</v>
      </c>
      <c r="D4564" s="132">
        <v>3097</v>
      </c>
      <c r="E4564" s="92">
        <v>40</v>
      </c>
      <c r="F4564" s="92" t="str">
        <v>PCS</v>
      </c>
      <c r="G4564" s="92" t="str">
        <v>INWARD</v>
      </c>
      <c r="H4564" s="93">
        <v>0</v>
      </c>
    </row>
    <row r="4565" spans="1:8" x14ac:dyDescent="0.25">
      <c r="A4565" s="94">
        <v>45803</v>
      </c>
      <c r="B4565" s="95" t="str">
        <v>GK 2411</v>
      </c>
      <c r="C4565" s="80" t="str">
        <v>TROLLEY PIPE 20''   EPDM (MALE + FEMALE)</v>
      </c>
      <c r="D4565" s="133">
        <v>3098</v>
      </c>
      <c r="E4565" s="80">
        <v>113</v>
      </c>
      <c r="F4565" s="80" t="str">
        <v>PCS</v>
      </c>
      <c r="G4565" s="80" t="str">
        <v>INWARD</v>
      </c>
      <c r="H4565" s="96">
        <v>0</v>
      </c>
    </row>
    <row r="4566" spans="1:8" x14ac:dyDescent="0.25">
      <c r="A4566" s="90">
        <v>45803</v>
      </c>
      <c r="B4566" s="91" t="str">
        <v>GK 2451 E</v>
      </c>
      <c r="C4566" s="92" t="str">
        <v>TROLLEY PIPE FEMALE + FEMALE 40'' EPDM W/SPRING</v>
      </c>
      <c r="D4566" s="132">
        <v>3099</v>
      </c>
      <c r="E4566" s="92">
        <v>50</v>
      </c>
      <c r="F4566" s="92" t="str">
        <v>PCS</v>
      </c>
      <c r="G4566" s="92" t="str">
        <v>INWARD</v>
      </c>
      <c r="H4566" s="93">
        <v>0</v>
      </c>
    </row>
    <row r="4567" spans="1:8" x14ac:dyDescent="0.25">
      <c r="A4567" s="94">
        <v>45803</v>
      </c>
      <c r="B4567" s="95" t="str">
        <v>GK 2422</v>
      </c>
      <c r="C4567" s="80" t="str">
        <v>TROLLEY PIPE 40''   EPDM WITH SPRING</v>
      </c>
      <c r="D4567" s="133">
        <v>3100</v>
      </c>
      <c r="E4567" s="80">
        <v>100</v>
      </c>
      <c r="F4567" s="80" t="str">
        <v>PCS</v>
      </c>
      <c r="G4567" s="80" t="str">
        <v>INWARD</v>
      </c>
      <c r="H4567" s="96">
        <v>0</v>
      </c>
    </row>
    <row r="4568" spans="1:8" x14ac:dyDescent="0.25">
      <c r="A4568" s="90">
        <v>45803</v>
      </c>
      <c r="B4568" s="91" t="str">
        <v>GK 2440 A</v>
      </c>
      <c r="C4568" s="92" t="str">
        <v>TROLLEY PIPE FEMALE + BENJO T 36'' EPDM</v>
      </c>
      <c r="D4568" s="132">
        <v>3101</v>
      </c>
      <c r="E4568" s="92">
        <v>100</v>
      </c>
      <c r="F4568" s="92" t="str">
        <v>PCS</v>
      </c>
      <c r="G4568" s="92" t="str">
        <v>INWARD</v>
      </c>
      <c r="H4568" s="93">
        <v>0</v>
      </c>
    </row>
    <row r="4569" spans="1:8" x14ac:dyDescent="0.25">
      <c r="A4569" s="94">
        <v>45803</v>
      </c>
      <c r="B4569" s="95" t="str">
        <v>GK 2424</v>
      </c>
      <c r="C4569" s="80" t="str">
        <v>TROLLEY PIPE 60''   EPDM WITH SPRING</v>
      </c>
      <c r="D4569" s="133">
        <v>3102</v>
      </c>
      <c r="E4569" s="80">
        <v>100</v>
      </c>
      <c r="F4569" s="80" t="str">
        <v>PCS</v>
      </c>
      <c r="G4569" s="80" t="str">
        <v>INWARD</v>
      </c>
      <c r="H4569" s="96">
        <v>0</v>
      </c>
    </row>
    <row r="4570" spans="1:8" x14ac:dyDescent="0.25">
      <c r="A4570" s="90">
        <v>45803</v>
      </c>
      <c r="B4570" s="91" t="str">
        <v>UN 2615</v>
      </c>
      <c r="C4570" s="92" t="str">
        <v xml:space="preserve">LOWER LINK ASSY 4 DI (O.E) 585 DI  </v>
      </c>
      <c r="D4570" s="132">
        <v>3103</v>
      </c>
      <c r="E4570" s="92">
        <v>20</v>
      </c>
      <c r="F4570" s="92" t="str">
        <v>PCS</v>
      </c>
      <c r="G4570" s="92" t="str">
        <v>INWARD</v>
      </c>
      <c r="H4570" s="93">
        <v>0</v>
      </c>
    </row>
    <row r="4571" spans="1:8" x14ac:dyDescent="0.25">
      <c r="A4571" s="94">
        <v>45803</v>
      </c>
      <c r="B4571" s="95" t="str">
        <v>UN 1283</v>
      </c>
      <c r="C4571" s="80" t="str">
        <v>CONNECTING ROD ARJUN</v>
      </c>
      <c r="D4571" s="133">
        <v>3104</v>
      </c>
      <c r="E4571" s="80">
        <v>3</v>
      </c>
      <c r="F4571" s="80" t="str">
        <v>PCS</v>
      </c>
      <c r="G4571" s="80" t="str">
        <v>INWARD</v>
      </c>
      <c r="H4571" s="96">
        <v>0</v>
      </c>
    </row>
    <row r="4572" spans="1:8" x14ac:dyDescent="0.25">
      <c r="A4572" s="90">
        <v>45803</v>
      </c>
      <c r="B4572" s="91" t="str">
        <v>UN 2796</v>
      </c>
      <c r="C4572" s="92" t="str">
        <v xml:space="preserve">BULL CAGE BOLT BIG INTER  </v>
      </c>
      <c r="D4572" s="132">
        <v>3105</v>
      </c>
      <c r="E4572" s="92">
        <v>12</v>
      </c>
      <c r="F4572" s="92" t="str">
        <v>PCS</v>
      </c>
      <c r="G4572" s="92" t="str">
        <v>INWARD</v>
      </c>
      <c r="H4572" s="93">
        <v>0</v>
      </c>
    </row>
    <row r="4573" spans="1:8" x14ac:dyDescent="0.25">
      <c r="A4573" s="94">
        <v>45803</v>
      </c>
      <c r="B4573" s="95" t="str">
        <v>UN 2795</v>
      </c>
      <c r="C4573" s="80" t="str">
        <v xml:space="preserve">BULL CAGE BOLT SMALL INTER  </v>
      </c>
      <c r="D4573" s="133">
        <v>3106</v>
      </c>
      <c r="E4573" s="80">
        <v>12</v>
      </c>
      <c r="F4573" s="80" t="str">
        <v>PCS</v>
      </c>
      <c r="G4573" s="80" t="str">
        <v>INWARD</v>
      </c>
      <c r="H4573" s="96">
        <v>0</v>
      </c>
    </row>
    <row r="4574" spans="1:8" x14ac:dyDescent="0.25">
      <c r="A4574" s="90">
        <v>45803</v>
      </c>
      <c r="B4574" s="91" t="str">
        <v>UN 1122</v>
      </c>
      <c r="C4574" s="92" t="str">
        <v>EXHAUST MANIFOLD 3 CYL. INTER DI</v>
      </c>
      <c r="D4574" s="132">
        <v>3107</v>
      </c>
      <c r="E4574" s="92">
        <v>1</v>
      </c>
      <c r="F4574" s="92" t="str">
        <v>PCS</v>
      </c>
      <c r="G4574" s="92" t="str">
        <v>INWARD</v>
      </c>
      <c r="H4574" s="93">
        <v>0</v>
      </c>
    </row>
    <row r="4575" spans="1:8" x14ac:dyDescent="0.25">
      <c r="A4575" s="94">
        <v>45803</v>
      </c>
      <c r="B4575" s="95" t="str">
        <v>CROWN BOLT INTER DI</v>
      </c>
      <c r="C4575" s="80" t="str">
        <v>CROWN BOLT INTER DI</v>
      </c>
      <c r="D4575" s="133">
        <v>3108</v>
      </c>
      <c r="E4575" s="80">
        <v>45</v>
      </c>
      <c r="F4575" s="80" t="str">
        <v>PCS</v>
      </c>
      <c r="G4575" s="80" t="str">
        <v>INWARD</v>
      </c>
      <c r="H4575" s="96">
        <v>0</v>
      </c>
    </row>
    <row r="4576" spans="1:8" x14ac:dyDescent="0.25">
      <c r="A4576" s="90">
        <v>45803</v>
      </c>
      <c r="B4576" s="91" t="str">
        <v>UN 3340</v>
      </c>
      <c r="C4576" s="92" t="str">
        <v xml:space="preserve">HYD SIDE ARM WASHER INTER DI  </v>
      </c>
      <c r="D4576" s="132">
        <v>3109</v>
      </c>
      <c r="E4576" s="92">
        <v>24</v>
      </c>
      <c r="F4576" s="92" t="str">
        <v>PCS</v>
      </c>
      <c r="G4576" s="92" t="str">
        <v>INWARD</v>
      </c>
      <c r="H4576" s="93">
        <v>0</v>
      </c>
    </row>
    <row r="4577" spans="1:8" x14ac:dyDescent="0.25">
      <c r="A4577" s="94">
        <v>45803</v>
      </c>
      <c r="B4577" s="95" t="str">
        <v>UN 2553</v>
      </c>
      <c r="C4577" s="80" t="str">
        <v>REVERSE GEAR WITH SHAFT INTER</v>
      </c>
      <c r="D4577" s="133">
        <v>3110</v>
      </c>
      <c r="E4577" s="80">
        <v>1</v>
      </c>
      <c r="F4577" s="80" t="str">
        <v>PCS</v>
      </c>
      <c r="G4577" s="80" t="str">
        <v>INWARD</v>
      </c>
      <c r="H4577" s="96">
        <v>0</v>
      </c>
    </row>
    <row r="4578" spans="1:8" x14ac:dyDescent="0.25">
      <c r="A4578" s="90">
        <v>45803</v>
      </c>
      <c r="B4578" s="91" t="str">
        <v>UN 2652</v>
      </c>
      <c r="C4578" s="92" t="str">
        <v xml:space="preserve">TOP LINK ASSEMBLY YUVRAJ  </v>
      </c>
      <c r="D4578" s="132">
        <v>3111</v>
      </c>
      <c r="E4578" s="92">
        <v>2</v>
      </c>
      <c r="F4578" s="92" t="str">
        <v>PCS</v>
      </c>
      <c r="G4578" s="92" t="str">
        <v>INWARD</v>
      </c>
      <c r="H4578" s="93">
        <v>0</v>
      </c>
    </row>
    <row r="4579" spans="1:8" x14ac:dyDescent="0.25">
      <c r="A4579" s="94">
        <v>45803</v>
      </c>
      <c r="B4579" s="95" t="str">
        <v>UN 1562</v>
      </c>
      <c r="C4579" s="80" t="str">
        <v>STARING ASSEMBLY 63° INTER DI N/M</v>
      </c>
      <c r="D4579" s="133">
        <v>3112</v>
      </c>
      <c r="E4579" s="80">
        <v>1</v>
      </c>
      <c r="F4579" s="80" t="str">
        <v>PCS</v>
      </c>
      <c r="G4579" s="80" t="str">
        <v>INWARD</v>
      </c>
      <c r="H4579" s="96">
        <v>0</v>
      </c>
    </row>
    <row r="4580" spans="1:8" x14ac:dyDescent="0.25">
      <c r="A4580" s="90">
        <v>45803</v>
      </c>
      <c r="B4580" s="91" t="str">
        <v>CHAMBER SWARAJ</v>
      </c>
      <c r="C4580" s="92" t="str">
        <v>CHAMBER SWARAJ</v>
      </c>
      <c r="D4580" s="132">
        <v>3113</v>
      </c>
      <c r="E4580" s="92">
        <v>1</v>
      </c>
      <c r="F4580" s="92" t="str">
        <v>PCS</v>
      </c>
      <c r="G4580" s="92" t="str">
        <v>INWARD</v>
      </c>
      <c r="H4580" s="93">
        <v>0</v>
      </c>
    </row>
    <row r="4581" spans="1:8" x14ac:dyDescent="0.25">
      <c r="A4581" s="94">
        <v>45803</v>
      </c>
      <c r="B4581" s="95" t="str">
        <v>3280494100 / 3280859100</v>
      </c>
      <c r="C4581" s="80" t="str">
        <v>CLUTCH PLATE SWARAJ RIGID &amp; CUSHION</v>
      </c>
      <c r="D4581" s="133">
        <v>3114</v>
      </c>
      <c r="E4581" s="80">
        <v>60</v>
      </c>
      <c r="F4581" s="80" t="str">
        <v>PCS</v>
      </c>
      <c r="G4581" s="80" t="str">
        <v>INWARD</v>
      </c>
      <c r="H4581" s="96">
        <v>0</v>
      </c>
    </row>
    <row r="4582" spans="1:8" x14ac:dyDescent="0.25">
      <c r="A4582" s="90">
        <v>45803</v>
      </c>
      <c r="B4582" s="91">
        <v>6283398090</v>
      </c>
      <c r="C4582" s="92" t="str">
        <v>P.P ASSY W/CLUTCH PLATE SARPANCH</v>
      </c>
      <c r="D4582" s="132">
        <v>3115</v>
      </c>
      <c r="E4582" s="92">
        <v>4</v>
      </c>
      <c r="F4582" s="92" t="str">
        <v>PCS</v>
      </c>
      <c r="G4582" s="92" t="str">
        <v>INWARD</v>
      </c>
      <c r="H4582" s="93">
        <v>0</v>
      </c>
    </row>
    <row r="4583" spans="1:8" x14ac:dyDescent="0.25">
      <c r="A4583" s="94">
        <v>45803</v>
      </c>
      <c r="B4583" s="95">
        <v>3280498100</v>
      </c>
      <c r="C4583" s="80" t="str">
        <v>CLUTCH PLATE EICHER 11" 10 TEETH</v>
      </c>
      <c r="D4583" s="133">
        <v>3116</v>
      </c>
      <c r="E4583" s="80">
        <v>10</v>
      </c>
      <c r="F4583" s="80" t="str">
        <v>PCS</v>
      </c>
      <c r="G4583" s="80" t="str">
        <v>INWARD</v>
      </c>
      <c r="H4583" s="96">
        <v>0</v>
      </c>
    </row>
    <row r="4584" spans="1:8" x14ac:dyDescent="0.25">
      <c r="A4584" s="90">
        <v>45803</v>
      </c>
      <c r="B4584" s="91">
        <v>1280318100</v>
      </c>
      <c r="C4584" s="92" t="str">
        <v>P.P ASSY 434 DI / FORD 3600/ ES 355/ EICH 485</v>
      </c>
      <c r="D4584" s="132">
        <v>3117</v>
      </c>
      <c r="E4584" s="92">
        <v>4</v>
      </c>
      <c r="F4584" s="92" t="str">
        <v>PCS</v>
      </c>
      <c r="G4584" s="92" t="str">
        <v>INWARD</v>
      </c>
      <c r="H4584" s="93">
        <v>0</v>
      </c>
    </row>
    <row r="4585" spans="1:8" x14ac:dyDescent="0.25">
      <c r="A4585" s="94">
        <v>45803</v>
      </c>
      <c r="B4585" s="95" t="str">
        <v>3280865100/3280499100</v>
      </c>
      <c r="C4585" s="80" t="str">
        <v>CLUTCH PLATE NEW HOLLAND 3600 / FORD 11" 10 T</v>
      </c>
      <c r="D4585" s="133">
        <v>3118</v>
      </c>
      <c r="E4585" s="80">
        <v>5</v>
      </c>
      <c r="F4585" s="80" t="str">
        <v>PCS</v>
      </c>
      <c r="G4585" s="80" t="str">
        <v>INWARD</v>
      </c>
      <c r="H4585" s="96">
        <v>0</v>
      </c>
    </row>
    <row r="4586" spans="1:8" x14ac:dyDescent="0.25">
      <c r="A4586" s="90">
        <v>45803</v>
      </c>
      <c r="B4586" s="91">
        <v>3250216100</v>
      </c>
      <c r="C4586" s="92" t="str">
        <v>CLUTCH PLATE MF 1035 10T</v>
      </c>
      <c r="D4586" s="132">
        <v>3119</v>
      </c>
      <c r="E4586" s="92">
        <v>5</v>
      </c>
      <c r="F4586" s="92" t="str">
        <v>PCS</v>
      </c>
      <c r="G4586" s="92" t="str">
        <v>INWARD</v>
      </c>
      <c r="H4586" s="93">
        <v>0</v>
      </c>
    </row>
    <row r="4587" spans="1:8" x14ac:dyDescent="0.25">
      <c r="A4587" s="94">
        <v>45803</v>
      </c>
      <c r="B4587" s="95">
        <v>3280876100</v>
      </c>
      <c r="C4587" s="80" t="str">
        <v>CLUTCH PLATE SARPANCH 5 SRING</v>
      </c>
      <c r="D4587" s="133">
        <v>3120</v>
      </c>
      <c r="E4587" s="80">
        <v>10</v>
      </c>
      <c r="F4587" s="80" t="str">
        <v>PCS</v>
      </c>
      <c r="G4587" s="80" t="str">
        <v>INWARD</v>
      </c>
      <c r="H4587" s="96">
        <v>0</v>
      </c>
    </row>
    <row r="4588" spans="1:8" x14ac:dyDescent="0.25">
      <c r="A4588" s="90">
        <v>45803</v>
      </c>
      <c r="B4588" s="91" t="str">
        <v>R3120214</v>
      </c>
      <c r="C4588" s="92" t="str">
        <v>DIAPHRAGM SPRING DUAL CLUTCH MF241/245 THICKNESS 2.9MM</v>
      </c>
      <c r="D4588" s="132">
        <v>3121</v>
      </c>
      <c r="E4588" s="92">
        <v>5</v>
      </c>
      <c r="F4588" s="92" t="str">
        <v>PCS</v>
      </c>
      <c r="G4588" s="92" t="str">
        <v>INWARD</v>
      </c>
      <c r="H4588" s="93">
        <v>0</v>
      </c>
    </row>
    <row r="4589" spans="1:8" x14ac:dyDescent="0.25">
      <c r="A4589" s="94">
        <v>45803</v>
      </c>
      <c r="B4589" s="95" t="str">
        <v>R11143</v>
      </c>
      <c r="C4589" s="80" t="str">
        <v>CLUTCH PLATE EICHER D/F TYPE N/A</v>
      </c>
      <c r="D4589" s="133">
        <v>3122</v>
      </c>
      <c r="E4589" s="80">
        <v>5</v>
      </c>
      <c r="F4589" s="80" t="str">
        <v>PCS</v>
      </c>
      <c r="G4589" s="80" t="str">
        <v>INWARD</v>
      </c>
      <c r="H4589" s="96">
        <v>0</v>
      </c>
    </row>
    <row r="4590" spans="1:8" x14ac:dyDescent="0.25">
      <c r="A4590" s="90">
        <v>45803</v>
      </c>
      <c r="B4590" s="91" t="str">
        <v>R11063</v>
      </c>
      <c r="C4590" s="92" t="str">
        <v>CLUTCH PLATE SK/SWARAJ 11" RIGID N/A</v>
      </c>
      <c r="D4590" s="132">
        <v>3123</v>
      </c>
      <c r="E4590" s="92">
        <v>5</v>
      </c>
      <c r="F4590" s="92" t="str">
        <v>PCS</v>
      </c>
      <c r="G4590" s="92" t="str">
        <v>INWARD</v>
      </c>
      <c r="H4590" s="93">
        <v>0</v>
      </c>
    </row>
    <row r="4591" spans="1:8" x14ac:dyDescent="0.25">
      <c r="A4591" s="94">
        <v>45803</v>
      </c>
      <c r="B4591" s="95" t="str">
        <v>09RLP050</v>
      </c>
      <c r="C4591" s="80" t="str">
        <v>RELASE PLATE INTER 10"</v>
      </c>
      <c r="D4591" s="133">
        <v>3124</v>
      </c>
      <c r="E4591" s="80">
        <v>50</v>
      </c>
      <c r="F4591" s="80" t="str">
        <v>PCS</v>
      </c>
      <c r="G4591" s="80" t="str">
        <v>INWARD</v>
      </c>
      <c r="H4591" s="96">
        <v>0</v>
      </c>
    </row>
    <row r="4592" spans="1:8" x14ac:dyDescent="0.25">
      <c r="A4592" s="90">
        <v>45803</v>
      </c>
      <c r="B4592" s="91" t="str">
        <v>GK 2414</v>
      </c>
      <c r="C4592" s="92" t="str">
        <v>TROLLEY PIPE 60''   EPDM (MALE + FEMALE)</v>
      </c>
      <c r="D4592" s="132" t="str">
        <v>2006, 2007</v>
      </c>
      <c r="E4592" s="92">
        <v>50</v>
      </c>
      <c r="F4592" s="92" t="str">
        <v>PCS</v>
      </c>
      <c r="G4592" s="92" t="str">
        <v>OUTWARD</v>
      </c>
      <c r="H4592" s="93" t="str">
        <v>VISHKARMA TRACTOR</v>
      </c>
    </row>
    <row r="4593" spans="1:8" x14ac:dyDescent="0.25">
      <c r="A4593" s="94">
        <v>45803</v>
      </c>
      <c r="B4593" s="95" t="str">
        <v>GK 2412</v>
      </c>
      <c r="C4593" s="80" t="str">
        <v>TROLLEY PIPE 40''   EPDM (MALE + FEMALE)</v>
      </c>
      <c r="D4593" s="133" t="str">
        <v>2006, 2007</v>
      </c>
      <c r="E4593" s="80">
        <v>40</v>
      </c>
      <c r="F4593" s="80" t="str">
        <v>PCS</v>
      </c>
      <c r="G4593" s="80" t="str">
        <v>OUTWARD</v>
      </c>
      <c r="H4593" s="96" t="str">
        <v>VISHKARMA TRACTOR</v>
      </c>
    </row>
    <row r="4594" spans="1:8" x14ac:dyDescent="0.25">
      <c r="A4594" s="90">
        <v>45803</v>
      </c>
      <c r="B4594" s="91" t="str">
        <v>GK 2411</v>
      </c>
      <c r="C4594" s="92" t="str">
        <v>TROLLEY PIPE 20''   EPDM (MALE + FEMALE)</v>
      </c>
      <c r="D4594" s="132" t="str">
        <v>2006, 2007</v>
      </c>
      <c r="E4594" s="92">
        <v>50</v>
      </c>
      <c r="F4594" s="92" t="str">
        <v>PCS</v>
      </c>
      <c r="G4594" s="92" t="str">
        <v>OUTWARD</v>
      </c>
      <c r="H4594" s="93" t="str">
        <v>VISHKARMA TRACTOR</v>
      </c>
    </row>
    <row r="4595" spans="1:8" x14ac:dyDescent="0.25">
      <c r="A4595" s="94">
        <v>45803</v>
      </c>
      <c r="B4595" s="95" t="str">
        <v>GK 2415</v>
      </c>
      <c r="C4595" s="80" t="str">
        <v>TROLLEY PIPE 72''   EPDM (MALE + FEMALE)</v>
      </c>
      <c r="D4595" s="133" t="str">
        <v>2006, 2007</v>
      </c>
      <c r="E4595" s="80">
        <v>30</v>
      </c>
      <c r="F4595" s="80" t="str">
        <v>PCS</v>
      </c>
      <c r="G4595" s="80" t="str">
        <v>OUTWARD</v>
      </c>
      <c r="H4595" s="96" t="str">
        <v>VISHKARMA TRACTOR</v>
      </c>
    </row>
    <row r="4596" spans="1:8" x14ac:dyDescent="0.25">
      <c r="A4596" s="90">
        <v>45803</v>
      </c>
      <c r="B4596" s="91" t="str">
        <v>GK 2418</v>
      </c>
      <c r="C4596" s="92" t="str">
        <v>TROLLEY PIPE 120'' EPDM (MALE + FEMALE)</v>
      </c>
      <c r="D4596" s="132" t="str">
        <v>2006, 2007</v>
      </c>
      <c r="E4596" s="92">
        <v>20</v>
      </c>
      <c r="F4596" s="92" t="str">
        <v>PCS</v>
      </c>
      <c r="G4596" s="92" t="str">
        <v>OUTWARD</v>
      </c>
      <c r="H4596" s="93" t="str">
        <v>VISHKARMA TRACTOR</v>
      </c>
    </row>
    <row r="4597" spans="1:8" x14ac:dyDescent="0.25">
      <c r="A4597" s="94">
        <v>45803</v>
      </c>
      <c r="B4597" s="95" t="str">
        <v>GK 2417</v>
      </c>
      <c r="C4597" s="80" t="str">
        <v>TROLLEY PIPE 100'' EPDM (MALE + FEMALE)</v>
      </c>
      <c r="D4597" s="133" t="str">
        <v>2006, 2007</v>
      </c>
      <c r="E4597" s="80">
        <v>20</v>
      </c>
      <c r="F4597" s="80" t="str">
        <v>PCS</v>
      </c>
      <c r="G4597" s="80" t="str">
        <v>OUTWARD</v>
      </c>
      <c r="H4597" s="96" t="str">
        <v>VISHKARMA TRACTOR</v>
      </c>
    </row>
    <row r="4598" spans="1:8" x14ac:dyDescent="0.25">
      <c r="A4598" s="90">
        <v>45803</v>
      </c>
      <c r="B4598" s="91" t="str">
        <v>GK 1073/UN 1426</v>
      </c>
      <c r="C4598" s="92" t="str">
        <v>FRONT STUB AXLE LH NST</v>
      </c>
      <c r="D4598" s="132" t="str">
        <v>2006, 2007</v>
      </c>
      <c r="E4598" s="92">
        <v>16</v>
      </c>
      <c r="F4598" s="92" t="str">
        <v>PCS</v>
      </c>
      <c r="G4598" s="92" t="str">
        <v>OUTWARD</v>
      </c>
      <c r="H4598" s="93" t="str">
        <v>VISHKARMA TRACTOR</v>
      </c>
    </row>
    <row r="4599" spans="1:8" x14ac:dyDescent="0.25">
      <c r="A4599" s="94">
        <v>45803</v>
      </c>
      <c r="B4599" s="95" t="str">
        <v>GK 1073 A/UN 1426 A</v>
      </c>
      <c r="C4599" s="80" t="str">
        <v>FRONT STUB AXLE RH NST</v>
      </c>
      <c r="D4599" s="133" t="str">
        <v>2006, 2007</v>
      </c>
      <c r="E4599" s="80">
        <v>16</v>
      </c>
      <c r="F4599" s="80" t="str">
        <v>PCS</v>
      </c>
      <c r="G4599" s="80" t="str">
        <v>OUTWARD</v>
      </c>
      <c r="H4599" s="96" t="str">
        <v>VISHKARMA TRACTOR</v>
      </c>
    </row>
    <row r="4600" spans="1:8" x14ac:dyDescent="0.25">
      <c r="A4600" s="90">
        <v>45803</v>
      </c>
      <c r="B4600" s="91" t="str">
        <v>UN 1433/GK 1079</v>
      </c>
      <c r="C4600" s="92" t="str">
        <v xml:space="preserve">FRONT STUB AXLE MAHINDRA MKM (LH) </v>
      </c>
      <c r="D4600" s="132" t="str">
        <v>2006, 2007</v>
      </c>
      <c r="E4600" s="92">
        <v>5</v>
      </c>
      <c r="F4600" s="92" t="str">
        <v>PCS</v>
      </c>
      <c r="G4600" s="92" t="str">
        <v>OUTWARD</v>
      </c>
      <c r="H4600" s="93" t="str">
        <v>VISHKARMA TRACTOR</v>
      </c>
    </row>
    <row r="4601" spans="1:8" x14ac:dyDescent="0.25">
      <c r="A4601" s="94">
        <v>45803</v>
      </c>
      <c r="B4601" s="95" t="str">
        <v>UN 1433 A/GK 1079 A</v>
      </c>
      <c r="C4601" s="80" t="str">
        <v xml:space="preserve">FRONT STUB AXLE MAHINDRA MKM (RH) </v>
      </c>
      <c r="D4601" s="133" t="str">
        <v>2006, 2007</v>
      </c>
      <c r="E4601" s="80">
        <v>5</v>
      </c>
      <c r="F4601" s="80" t="str">
        <v>PCS</v>
      </c>
      <c r="G4601" s="80" t="str">
        <v>OUTWARD</v>
      </c>
      <c r="H4601" s="96" t="str">
        <v>VISHKARMA TRACTOR</v>
      </c>
    </row>
    <row r="4602" spans="1:8" x14ac:dyDescent="0.25">
      <c r="A4602" s="90">
        <v>45803</v>
      </c>
      <c r="B4602" s="91" t="str">
        <v>GK 1710</v>
      </c>
      <c r="C4602" s="92" t="str">
        <v>FRONT WHEEL SEAL SARPANCH / BHOOMIPUTRA 175-290-50</v>
      </c>
      <c r="D4602" s="132" t="str">
        <v>2006, 2007</v>
      </c>
      <c r="E4602" s="92">
        <v>30</v>
      </c>
      <c r="F4602" s="92" t="str">
        <v>PCS</v>
      </c>
      <c r="G4602" s="92" t="str">
        <v>OUTWARD</v>
      </c>
      <c r="H4602" s="93" t="str">
        <v>VISHKARMA TRACTOR</v>
      </c>
    </row>
    <row r="4603" spans="1:8" x14ac:dyDescent="0.25">
      <c r="A4603" s="94">
        <v>45803</v>
      </c>
      <c r="B4603" s="95" t="str">
        <v>GK 1711</v>
      </c>
      <c r="C4603" s="80" t="str">
        <v>FRONT WHEEL MKM (ROTATION TYPE) 48-75-14/17</v>
      </c>
      <c r="D4603" s="133" t="str">
        <v>2006, 2007</v>
      </c>
      <c r="E4603" s="80">
        <v>20</v>
      </c>
      <c r="F4603" s="80" t="str">
        <v>PCS</v>
      </c>
      <c r="G4603" s="80" t="str">
        <v>OUTWARD</v>
      </c>
      <c r="H4603" s="96" t="str">
        <v>VISHKARMA TRACTOR</v>
      </c>
    </row>
    <row r="4604" spans="1:8" x14ac:dyDescent="0.25">
      <c r="A4604" s="90">
        <v>45803</v>
      </c>
      <c r="B4604" s="91" t="str">
        <v>GK 081</v>
      </c>
      <c r="C4604" s="92" t="str">
        <v>CLUTCH PLATE ARJUN  5 WING 10 TEETH</v>
      </c>
      <c r="D4604" s="132" t="str">
        <v>2006, 2007</v>
      </c>
      <c r="E4604" s="92">
        <v>3</v>
      </c>
      <c r="F4604" s="92" t="str">
        <v>PCS</v>
      </c>
      <c r="G4604" s="92" t="str">
        <v>OUTWARD</v>
      </c>
      <c r="H4604" s="93" t="str">
        <v>VISHKARMA TRACTOR</v>
      </c>
    </row>
    <row r="4605" spans="1:8" x14ac:dyDescent="0.25">
      <c r="A4605" s="94">
        <v>45803</v>
      </c>
      <c r="B4605" s="95" t="str">
        <v>GK 311/UN 1714</v>
      </c>
      <c r="C4605" s="80" t="str">
        <v>CLUTCH PLATE N/A SARPANCH 5 SPRING VALEO TYPE 585 DI / 605 DI 11" 10 TEETH</v>
      </c>
      <c r="D4605" s="133" t="str">
        <v>2006, 2007</v>
      </c>
      <c r="E4605" s="80">
        <v>20</v>
      </c>
      <c r="F4605" s="80" t="str">
        <v>PCS</v>
      </c>
      <c r="G4605" s="80" t="str">
        <v>OUTWARD</v>
      </c>
      <c r="H4605" s="96" t="str">
        <v>VISHKARMA TRACTOR</v>
      </c>
    </row>
    <row r="4606" spans="1:8" x14ac:dyDescent="0.25">
      <c r="A4606" s="90">
        <v>45803</v>
      </c>
      <c r="B4606" s="91" t="str">
        <v>GK 331</v>
      </c>
      <c r="C4606" s="92" t="str">
        <v>CLUTCH PLATE N/A SWARAJ 855 SPRING TYPE (310 DIA) 12.25" 8 TEETH</v>
      </c>
      <c r="D4606" s="132" t="str">
        <v>2006, 2007</v>
      </c>
      <c r="E4606" s="92">
        <v>2</v>
      </c>
      <c r="F4606" s="92" t="str">
        <v>PCS</v>
      </c>
      <c r="G4606" s="92" t="str">
        <v>OUTWARD</v>
      </c>
      <c r="H4606" s="93" t="str">
        <v>VISHKARMA TRACTOR</v>
      </c>
    </row>
    <row r="4607" spans="1:8" x14ac:dyDescent="0.25">
      <c r="A4607" s="94">
        <v>45803</v>
      </c>
      <c r="B4607" s="95" t="str">
        <v>GK 003 A/UN 3695 A</v>
      </c>
      <c r="C4607" s="80" t="str">
        <v>OIL BRAKE PLATE  MKM N/M (THIN) 6.5" 18 TEETH</v>
      </c>
      <c r="D4607" s="133" t="str">
        <v>2006, 2007</v>
      </c>
      <c r="E4607" s="80">
        <v>24</v>
      </c>
      <c r="F4607" s="80" t="str">
        <v>PCS</v>
      </c>
      <c r="G4607" s="80" t="str">
        <v>OUTWARD</v>
      </c>
      <c r="H4607" s="96" t="str">
        <v>VISHKARMA TRACTOR</v>
      </c>
    </row>
    <row r="4608" spans="1:8" x14ac:dyDescent="0.25">
      <c r="A4608" s="90">
        <v>45803</v>
      </c>
      <c r="B4608" s="91" t="str">
        <v>GK 003/UN 3695</v>
      </c>
      <c r="C4608" s="92" t="str">
        <v>OIL BRAKE PLATE  MKM 6.5" 18 TEETH</v>
      </c>
      <c r="D4608" s="132" t="str">
        <v>2006, 2007</v>
      </c>
      <c r="E4608" s="92">
        <v>24</v>
      </c>
      <c r="F4608" s="92" t="str">
        <v>PCS</v>
      </c>
      <c r="G4608" s="92" t="str">
        <v>OUTWARD</v>
      </c>
      <c r="H4608" s="93" t="str">
        <v>VISHKARMA TRACTOR</v>
      </c>
    </row>
    <row r="4609" spans="1:8" x14ac:dyDescent="0.25">
      <c r="A4609" s="94">
        <v>45803</v>
      </c>
      <c r="B4609" s="95" t="str">
        <v>GK 149</v>
      </c>
      <c r="C4609" s="80" t="str">
        <v>PRESSURE PLATE ASSY NEW HOLLAND DIAPHRAGM 9.5"</v>
      </c>
      <c r="D4609" s="133" t="str">
        <v>2006, 2007</v>
      </c>
      <c r="E4609" s="80">
        <v>3</v>
      </c>
      <c r="F4609" s="80" t="str">
        <v>SET</v>
      </c>
      <c r="G4609" s="80" t="str">
        <v>OUTWARD</v>
      </c>
      <c r="H4609" s="96" t="str">
        <v>VISHKARMA TRACTOR</v>
      </c>
    </row>
    <row r="4610" spans="1:8" x14ac:dyDescent="0.25">
      <c r="A4610" s="90">
        <v>45803</v>
      </c>
      <c r="B4610" s="91" t="str">
        <v>GK 1389</v>
      </c>
      <c r="C4610" s="92" t="str">
        <v>HYD. FILTER NEW HOLLAND 3230 (SPIN ON)</v>
      </c>
      <c r="D4610" s="132" t="str">
        <v>2006, 2007</v>
      </c>
      <c r="E4610" s="92">
        <v>20</v>
      </c>
      <c r="F4610" s="92" t="str">
        <v>PCS</v>
      </c>
      <c r="G4610" s="92" t="str">
        <v>OUTWARD</v>
      </c>
      <c r="H4610" s="93" t="str">
        <v>VISHKARMA TRACTOR</v>
      </c>
    </row>
    <row r="4611" spans="1:8" x14ac:dyDescent="0.25">
      <c r="A4611" s="94">
        <v>45803</v>
      </c>
      <c r="B4611" s="95" t="str">
        <v>GK 551/UN 1445</v>
      </c>
      <c r="C4611" s="80" t="str">
        <v>TIE ROD END MAHINDRA DI  (R+L) (SET OF 2)</v>
      </c>
      <c r="D4611" s="133" t="str">
        <v>2006, 2007</v>
      </c>
      <c r="E4611" s="80">
        <v>80</v>
      </c>
      <c r="F4611" s="80" t="str">
        <v>SET</v>
      </c>
      <c r="G4611" s="80" t="str">
        <v>OUTWARD</v>
      </c>
      <c r="H4611" s="96" t="str">
        <v>VISHKARMA TRACTOR</v>
      </c>
    </row>
    <row r="4612" spans="1:8" x14ac:dyDescent="0.25">
      <c r="A4612" s="90">
        <v>45803</v>
      </c>
      <c r="B4612" s="91" t="str">
        <v>UN 1705/GK 143</v>
      </c>
      <c r="C4612" s="92" t="str">
        <v>PRESSURE PLATE ASSY BHOOMIPUTRA  11"</v>
      </c>
      <c r="D4612" s="132" t="str">
        <v>2006, 2007</v>
      </c>
      <c r="E4612" s="92">
        <v>3</v>
      </c>
      <c r="F4612" s="92" t="str">
        <v>SET</v>
      </c>
      <c r="G4612" s="92" t="str">
        <v>OUTWARD</v>
      </c>
      <c r="H4612" s="93" t="str">
        <v>VISHKARMA TRACTOR</v>
      </c>
    </row>
    <row r="4613" spans="1:8" x14ac:dyDescent="0.25">
      <c r="A4613" s="94">
        <v>45803</v>
      </c>
      <c r="B4613" s="95" t="str">
        <v>GK 1738</v>
      </c>
      <c r="C4613" s="80" t="str">
        <v>STEERING SEAL RANE 125-175-25</v>
      </c>
      <c r="D4613" s="133" t="str">
        <v>2006, 2007</v>
      </c>
      <c r="E4613" s="80">
        <v>30</v>
      </c>
      <c r="F4613" s="80" t="str">
        <v>PCS</v>
      </c>
      <c r="G4613" s="80" t="str">
        <v>OUTWARD</v>
      </c>
      <c r="H4613" s="96" t="str">
        <v>VISHKARMA TRACTOR</v>
      </c>
    </row>
    <row r="4614" spans="1:8" x14ac:dyDescent="0.25">
      <c r="A4614" s="90">
        <v>45803</v>
      </c>
      <c r="B4614" s="91" t="str">
        <v>GK 140/UN 1706</v>
      </c>
      <c r="C4614" s="92" t="str">
        <v>PRESSURE PLATE ASSY MAHINDRA DIAPHRAGM 11"</v>
      </c>
      <c r="D4614" s="132" t="str">
        <v>2006, 2007</v>
      </c>
      <c r="E4614" s="92">
        <v>12</v>
      </c>
      <c r="F4614" s="92" t="str">
        <v>SET</v>
      </c>
      <c r="G4614" s="92" t="str">
        <v>OUTWARD</v>
      </c>
      <c r="H4614" s="93" t="str">
        <v>VISHKARMA TRACTOR</v>
      </c>
    </row>
    <row r="4615" spans="1:8" x14ac:dyDescent="0.25">
      <c r="A4615" s="94">
        <v>45803</v>
      </c>
      <c r="B4615" s="95" t="str">
        <v>UN 1788</v>
      </c>
      <c r="C4615" s="80" t="str">
        <v>SIDE GEAR LEVER ARJUN</v>
      </c>
      <c r="D4615" s="133" t="str">
        <v>2014, 2015</v>
      </c>
      <c r="E4615" s="80">
        <v>4</v>
      </c>
      <c r="F4615" s="80" t="str">
        <v>PCS</v>
      </c>
      <c r="G4615" s="80" t="str">
        <v>OUTWARD</v>
      </c>
      <c r="H4615" s="96" t="str">
        <v>SEEMI AUTOMOBILES</v>
      </c>
    </row>
    <row r="4616" spans="1:8" x14ac:dyDescent="0.25">
      <c r="A4616" s="90">
        <v>45803</v>
      </c>
      <c r="B4616" s="91" t="str">
        <v>CROWN BOLT INTER DI</v>
      </c>
      <c r="C4616" s="92" t="str">
        <v>CROWN BOLT INTER DI</v>
      </c>
      <c r="D4616" s="132" t="str">
        <v>2014, 2015</v>
      </c>
      <c r="E4616" s="92">
        <v>36</v>
      </c>
      <c r="F4616" s="92" t="str">
        <v>PCS</v>
      </c>
      <c r="G4616" s="92" t="str">
        <v>OUTWARD</v>
      </c>
      <c r="H4616" s="93" t="str">
        <v>SEEMI AUTOMOBILES</v>
      </c>
    </row>
    <row r="4617" spans="1:8" x14ac:dyDescent="0.25">
      <c r="A4617" s="94">
        <v>45803</v>
      </c>
      <c r="B4617" s="95" t="str">
        <v>UN 1814</v>
      </c>
      <c r="C4617" s="80" t="str">
        <v>GEAR FORK 1ST REV BHOOMIPUTRA</v>
      </c>
      <c r="D4617" s="133" t="str">
        <v>2014, 2015</v>
      </c>
      <c r="E4617" s="80">
        <v>2</v>
      </c>
      <c r="F4617" s="80" t="str">
        <v>PCS</v>
      </c>
      <c r="G4617" s="80" t="str">
        <v>OUTWARD</v>
      </c>
      <c r="H4617" s="96" t="str">
        <v>SEEMI AUTOMOBILES</v>
      </c>
    </row>
    <row r="4618" spans="1:8" x14ac:dyDescent="0.25">
      <c r="A4618" s="90">
        <v>45803</v>
      </c>
      <c r="B4618" s="91" t="str">
        <v>UN 1122</v>
      </c>
      <c r="C4618" s="92" t="str">
        <v>EXHAUST MANIFOLD 3 CYL. INTER DI</v>
      </c>
      <c r="D4618" s="132" t="str">
        <v>2014, 2015</v>
      </c>
      <c r="E4618" s="92">
        <v>1</v>
      </c>
      <c r="F4618" s="92" t="str">
        <v>PCS</v>
      </c>
      <c r="G4618" s="92" t="str">
        <v>OUTWARD</v>
      </c>
      <c r="H4618" s="93" t="str">
        <v>SEEMI AUTOMOBILES</v>
      </c>
    </row>
    <row r="4619" spans="1:8" x14ac:dyDescent="0.25">
      <c r="A4619" s="94">
        <v>45803</v>
      </c>
      <c r="B4619" s="95" t="str">
        <v>UN 2795</v>
      </c>
      <c r="C4619" s="80" t="str">
        <v xml:space="preserve">BULL CAGE BOLT SMALL INTER  </v>
      </c>
      <c r="D4619" s="133" t="str">
        <v>2014, 2015</v>
      </c>
      <c r="E4619" s="80">
        <v>12</v>
      </c>
      <c r="F4619" s="80" t="str">
        <v>PCS</v>
      </c>
      <c r="G4619" s="80" t="str">
        <v>OUTWARD</v>
      </c>
      <c r="H4619" s="96" t="str">
        <v>SEEMI AUTOMOBILES</v>
      </c>
    </row>
    <row r="4620" spans="1:8" x14ac:dyDescent="0.25">
      <c r="A4620" s="90">
        <v>45803</v>
      </c>
      <c r="B4620" s="91" t="str">
        <v>UN 2796</v>
      </c>
      <c r="C4620" s="92" t="str">
        <v xml:space="preserve">BULL CAGE BOLT BIG INTER  </v>
      </c>
      <c r="D4620" s="132" t="str">
        <v>2014, 2015</v>
      </c>
      <c r="E4620" s="92">
        <v>12</v>
      </c>
      <c r="F4620" s="92" t="str">
        <v>PCS</v>
      </c>
      <c r="G4620" s="92" t="str">
        <v>OUTWARD</v>
      </c>
      <c r="H4620" s="93" t="str">
        <v>SEEMI AUTOMOBILES</v>
      </c>
    </row>
    <row r="4621" spans="1:8" x14ac:dyDescent="0.25">
      <c r="A4621" s="94">
        <v>45803</v>
      </c>
      <c r="B4621" s="95" t="str">
        <v>R983032315</v>
      </c>
      <c r="C4621" s="80" t="str">
        <v>HYD PUMP MASSEY GAJRAJ 11 CC</v>
      </c>
      <c r="D4621" s="133" t="str">
        <v>2014, 2015</v>
      </c>
      <c r="E4621" s="80">
        <v>2</v>
      </c>
      <c r="F4621" s="80" t="str">
        <v>PCS</v>
      </c>
      <c r="G4621" s="80" t="str">
        <v>OUTWARD</v>
      </c>
      <c r="H4621" s="96" t="str">
        <v>SEEMI AUTOMOBILES</v>
      </c>
    </row>
    <row r="4622" spans="1:8" x14ac:dyDescent="0.25">
      <c r="A4622" s="90">
        <v>45803</v>
      </c>
      <c r="B4622" s="91" t="str">
        <v>UN 1810</v>
      </c>
      <c r="C4622" s="92" t="str">
        <v>GEAR FORK 1ST REV  INTER DI</v>
      </c>
      <c r="D4622" s="132" t="str">
        <v>2014, 2015</v>
      </c>
      <c r="E4622" s="92">
        <v>2</v>
      </c>
      <c r="F4622" s="92" t="str">
        <v>PCS</v>
      </c>
      <c r="G4622" s="92" t="str">
        <v>OUTWARD</v>
      </c>
      <c r="H4622" s="93" t="str">
        <v>SEEMI AUTOMOBILES</v>
      </c>
    </row>
    <row r="4623" spans="1:8" x14ac:dyDescent="0.25">
      <c r="A4623" s="94">
        <v>45803</v>
      </c>
      <c r="B4623" s="95" t="str">
        <v>UN 1815</v>
      </c>
      <c r="C4623" s="80" t="str">
        <v>GEAR FORK 2ND &amp; 3RD BHOOMIPUTRA</v>
      </c>
      <c r="D4623" s="133" t="str">
        <v>2014, 2015</v>
      </c>
      <c r="E4623" s="80">
        <v>2</v>
      </c>
      <c r="F4623" s="80" t="str">
        <v>PCS</v>
      </c>
      <c r="G4623" s="80" t="str">
        <v>OUTWARD</v>
      </c>
      <c r="H4623" s="96" t="str">
        <v>SEEMI AUTOMOBILES</v>
      </c>
    </row>
    <row r="4624" spans="1:8" x14ac:dyDescent="0.25">
      <c r="A4624" s="90">
        <v>45803</v>
      </c>
      <c r="B4624" s="91" t="str">
        <v>UN 1799</v>
      </c>
      <c r="C4624" s="92" t="str">
        <v>GEAR PATTI SET OF 3 INTER</v>
      </c>
      <c r="D4624" s="132" t="str">
        <v>2014, 2015</v>
      </c>
      <c r="E4624" s="92">
        <v>20</v>
      </c>
      <c r="F4624" s="92" t="str">
        <v>SET</v>
      </c>
      <c r="G4624" s="92" t="str">
        <v>OUTWARD</v>
      </c>
      <c r="H4624" s="93" t="str">
        <v>SEEMI AUTOMOBILES</v>
      </c>
    </row>
    <row r="4625" spans="1:8" x14ac:dyDescent="0.25">
      <c r="A4625" s="94">
        <v>45803</v>
      </c>
      <c r="B4625" s="95" t="str">
        <v>601AD00005C</v>
      </c>
      <c r="C4625" s="80" t="str">
        <v>HYD PUMP FARMTRAC DOUBLE (18CC + 11CC)</v>
      </c>
      <c r="D4625" s="133" t="str">
        <v>2014, 2015</v>
      </c>
      <c r="E4625" s="80">
        <v>1</v>
      </c>
      <c r="F4625" s="80" t="str">
        <v>PCS</v>
      </c>
      <c r="G4625" s="80" t="str">
        <v>OUTWARD</v>
      </c>
      <c r="H4625" s="96" t="str">
        <v>SEEMI AUTOMOBILES</v>
      </c>
    </row>
    <row r="4626" spans="1:8" x14ac:dyDescent="0.25">
      <c r="A4626" s="90">
        <v>45803</v>
      </c>
      <c r="B4626" s="91" t="str">
        <v>601AD00009C</v>
      </c>
      <c r="C4626" s="92" t="str">
        <v>HYD PUMP ARJUN DOUBLE (F ELBOW) (18CC + 8CC)</v>
      </c>
      <c r="D4626" s="132" t="str">
        <v>2014, 2015</v>
      </c>
      <c r="E4626" s="92">
        <v>2</v>
      </c>
      <c r="F4626" s="92" t="str">
        <v>PCS</v>
      </c>
      <c r="G4626" s="92" t="str">
        <v>OUTWARD</v>
      </c>
      <c r="H4626" s="93" t="str">
        <v>SEEMI AUTOMOBILES</v>
      </c>
    </row>
    <row r="4627" spans="1:8" x14ac:dyDescent="0.25">
      <c r="A4627" s="94">
        <v>45803</v>
      </c>
      <c r="B4627" s="95" t="str">
        <v>UN 2620</v>
      </c>
      <c r="C4627" s="80" t="str">
        <v xml:space="preserve">LOWER LINK END 585  </v>
      </c>
      <c r="D4627" s="133" t="str">
        <v>2014, 2015</v>
      </c>
      <c r="E4627" s="80">
        <v>12</v>
      </c>
      <c r="F4627" s="80" t="str">
        <v>PCS</v>
      </c>
      <c r="G4627" s="80" t="str">
        <v>OUTWARD</v>
      </c>
      <c r="H4627" s="96" t="str">
        <v>SEEMI AUTOMOBILES</v>
      </c>
    </row>
    <row r="4628" spans="1:8" x14ac:dyDescent="0.25">
      <c r="A4628" s="90">
        <v>45803</v>
      </c>
      <c r="B4628" s="91">
        <v>11114489</v>
      </c>
      <c r="C4628" s="92" t="str">
        <v>POWER STG UNIT JOHNDEERE XCEL-45 (VSP 100)</v>
      </c>
      <c r="D4628" s="132" t="str">
        <v>2014, 2015</v>
      </c>
      <c r="E4628" s="92">
        <v>1</v>
      </c>
      <c r="F4628" s="92" t="str">
        <v>PCS</v>
      </c>
      <c r="G4628" s="92" t="str">
        <v>OUTWARD</v>
      </c>
      <c r="H4628" s="93" t="str">
        <v>SEEMI AUTOMOBILES</v>
      </c>
    </row>
    <row r="4629" spans="1:8" x14ac:dyDescent="0.25">
      <c r="A4629" s="94">
        <v>45803</v>
      </c>
      <c r="B4629" s="95" t="str">
        <v>UN 3340</v>
      </c>
      <c r="C4629" s="80" t="str">
        <v xml:space="preserve">HYD SIDE ARM WASHER INTER DI  </v>
      </c>
      <c r="D4629" s="133" t="str">
        <v>2014, 2015</v>
      </c>
      <c r="E4629" s="80">
        <v>24</v>
      </c>
      <c r="F4629" s="80" t="str">
        <v>PCS</v>
      </c>
      <c r="G4629" s="80" t="str">
        <v>OUTWARD</v>
      </c>
      <c r="H4629" s="96" t="str">
        <v>SEEMI AUTOMOBILES</v>
      </c>
    </row>
    <row r="4630" spans="1:8" x14ac:dyDescent="0.25">
      <c r="A4630" s="90">
        <v>45803</v>
      </c>
      <c r="B4630" s="91" t="str">
        <v>UN 1437 A</v>
      </c>
      <c r="C4630" s="92" t="str">
        <v>FRONT WHEEL COLLAR ARJUN N/M</v>
      </c>
      <c r="D4630" s="132" t="str">
        <v>2014, 2015</v>
      </c>
      <c r="E4630" s="92">
        <v>12</v>
      </c>
      <c r="F4630" s="92" t="str">
        <v>PCS</v>
      </c>
      <c r="G4630" s="92" t="str">
        <v>OUTWARD</v>
      </c>
      <c r="H4630" s="93" t="str">
        <v>SEEMI AUTOMOBILES</v>
      </c>
    </row>
    <row r="4631" spans="1:8" x14ac:dyDescent="0.25">
      <c r="A4631" s="94">
        <v>45801</v>
      </c>
      <c r="B4631" s="95" t="str">
        <v>UN 1786</v>
      </c>
      <c r="C4631" s="80" t="str">
        <v>GEAR LEVER ARJUN</v>
      </c>
      <c r="D4631" s="133">
        <v>2019</v>
      </c>
      <c r="E4631" s="80">
        <v>2</v>
      </c>
      <c r="F4631" s="80" t="str">
        <v>PCS</v>
      </c>
      <c r="G4631" s="80" t="str">
        <v>OUTWARD</v>
      </c>
      <c r="H4631" s="96" t="str">
        <v>PUNJAB IRON STORE</v>
      </c>
    </row>
    <row r="4632" spans="1:8" x14ac:dyDescent="0.25">
      <c r="A4632" s="90">
        <v>45801</v>
      </c>
      <c r="B4632" s="91" t="str">
        <v>UN 2783</v>
      </c>
      <c r="C4632" s="92" t="str">
        <v xml:space="preserve">BONNET BOLT 585 DI  </v>
      </c>
      <c r="D4632" s="132">
        <v>2019</v>
      </c>
      <c r="E4632" s="92">
        <v>12</v>
      </c>
      <c r="F4632" s="92" t="str">
        <v>PCS</v>
      </c>
      <c r="G4632" s="92" t="str">
        <v>OUTWARD</v>
      </c>
      <c r="H4632" s="93" t="str">
        <v>PUNJAB IRON STORE</v>
      </c>
    </row>
    <row r="4633" spans="1:8" x14ac:dyDescent="0.25">
      <c r="A4633" s="94">
        <v>45801</v>
      </c>
      <c r="B4633" s="95" t="str">
        <v>UN 1799</v>
      </c>
      <c r="C4633" s="80" t="str">
        <v>GEAR PATTI SET OF 3 INTER</v>
      </c>
      <c r="D4633" s="133">
        <v>2019</v>
      </c>
      <c r="E4633" s="80">
        <v>24</v>
      </c>
      <c r="F4633" s="80" t="str">
        <v>SET</v>
      </c>
      <c r="G4633" s="80" t="str">
        <v>OUTWARD</v>
      </c>
      <c r="H4633" s="96" t="str">
        <v>PUNJAB IRON STORE</v>
      </c>
    </row>
    <row r="4634" spans="1:8" x14ac:dyDescent="0.25">
      <c r="A4634" s="90">
        <v>45801</v>
      </c>
      <c r="B4634" s="91" t="str">
        <v>UN 2590</v>
      </c>
      <c r="C4634" s="92" t="str">
        <v xml:space="preserve">TOP LINK PIN ONE HOLE INTER DI  </v>
      </c>
      <c r="D4634" s="132">
        <v>2019</v>
      </c>
      <c r="E4634" s="92">
        <v>12</v>
      </c>
      <c r="F4634" s="92" t="str">
        <v>PCS</v>
      </c>
      <c r="G4634" s="92" t="str">
        <v>OUTWARD</v>
      </c>
      <c r="H4634" s="93" t="str">
        <v>PUNJAB IRON STORE</v>
      </c>
    </row>
    <row r="4635" spans="1:8" x14ac:dyDescent="0.25">
      <c r="A4635" s="94">
        <v>45801</v>
      </c>
      <c r="B4635" s="95" t="str">
        <v>UN 1815</v>
      </c>
      <c r="C4635" s="80" t="str">
        <v>GEAR FORK 2ND &amp; 3RD BHOOMIPUTRA</v>
      </c>
      <c r="D4635" s="133">
        <v>2019</v>
      </c>
      <c r="E4635" s="80">
        <v>2</v>
      </c>
      <c r="F4635" s="80" t="str">
        <v>PCS</v>
      </c>
      <c r="G4635" s="80" t="str">
        <v>OUTWARD</v>
      </c>
      <c r="H4635" s="96" t="str">
        <v>PUNJAB IRON STORE</v>
      </c>
    </row>
    <row r="4636" spans="1:8" x14ac:dyDescent="0.25">
      <c r="A4636" s="90">
        <v>45801</v>
      </c>
      <c r="B4636" s="91" t="str">
        <v>UN 1819</v>
      </c>
      <c r="C4636" s="92" t="str">
        <v>GEAR FORK 2nd &amp; 3rd NST</v>
      </c>
      <c r="D4636" s="132">
        <v>2019</v>
      </c>
      <c r="E4636" s="92">
        <v>2</v>
      </c>
      <c r="F4636" s="92" t="str">
        <v>PCS</v>
      </c>
      <c r="G4636" s="92" t="str">
        <v>OUTWARD</v>
      </c>
      <c r="H4636" s="93" t="str">
        <v>PUNJAB IRON STORE</v>
      </c>
    </row>
    <row r="4637" spans="1:8" x14ac:dyDescent="0.25">
      <c r="A4637" s="94">
        <v>45801</v>
      </c>
      <c r="B4637" s="95" t="str">
        <v>UN 1814</v>
      </c>
      <c r="C4637" s="80" t="str">
        <v>GEAR FORK 1ST REV BHOOMIPUTRA</v>
      </c>
      <c r="D4637" s="133">
        <v>2019</v>
      </c>
      <c r="E4637" s="80">
        <v>2</v>
      </c>
      <c r="F4637" s="80" t="str">
        <v>PCS</v>
      </c>
      <c r="G4637" s="80" t="str">
        <v>OUTWARD</v>
      </c>
      <c r="H4637" s="96" t="str">
        <v>PUNJAB IRON STORE</v>
      </c>
    </row>
    <row r="4638" spans="1:8" x14ac:dyDescent="0.25">
      <c r="A4638" s="90">
        <v>45801</v>
      </c>
      <c r="B4638" s="91" t="str">
        <v>UN 1818</v>
      </c>
      <c r="C4638" s="92" t="str">
        <v>GEAR FORK 1st REVERSE NST</v>
      </c>
      <c r="D4638" s="132">
        <v>2019</v>
      </c>
      <c r="E4638" s="92">
        <v>2</v>
      </c>
      <c r="F4638" s="92" t="str">
        <v>PCS</v>
      </c>
      <c r="G4638" s="92" t="str">
        <v>OUTWARD</v>
      </c>
      <c r="H4638" s="93" t="str">
        <v>PUNJAB IRON STORE</v>
      </c>
    </row>
    <row r="4639" spans="1:8" x14ac:dyDescent="0.25">
      <c r="A4639" s="94">
        <v>45801</v>
      </c>
      <c r="B4639" s="95" t="str">
        <v>UN 1820</v>
      </c>
      <c r="C4639" s="80" t="str">
        <v>GEAR FORK 4th SPEED NST</v>
      </c>
      <c r="D4639" s="133">
        <v>2019</v>
      </c>
      <c r="E4639" s="80">
        <v>2</v>
      </c>
      <c r="F4639" s="80" t="str">
        <v>PCS</v>
      </c>
      <c r="G4639" s="80" t="str">
        <v>OUTWARD</v>
      </c>
      <c r="H4639" s="96" t="str">
        <v>PUNJAB IRON STORE</v>
      </c>
    </row>
    <row r="4640" spans="1:8" x14ac:dyDescent="0.25">
      <c r="A4640" s="90">
        <v>45801</v>
      </c>
      <c r="B4640" s="91" t="str">
        <v>UN 1816</v>
      </c>
      <c r="C4640" s="92" t="str">
        <v>GEAR FORK 4TH SPEED BHOOMIPUTRA</v>
      </c>
      <c r="D4640" s="132">
        <v>2019</v>
      </c>
      <c r="E4640" s="92">
        <v>2</v>
      </c>
      <c r="F4640" s="92" t="str">
        <v>PCS</v>
      </c>
      <c r="G4640" s="92" t="str">
        <v>OUTWARD</v>
      </c>
      <c r="H4640" s="93" t="str">
        <v>PUNJAB IRON STORE</v>
      </c>
    </row>
    <row r="4641" spans="1:8" x14ac:dyDescent="0.25">
      <c r="A4641" s="94">
        <v>45801</v>
      </c>
      <c r="B4641" s="95" t="str">
        <v>UN 3427</v>
      </c>
      <c r="C4641" s="80" t="str">
        <v xml:space="preserve">COOLANT BOTTLE MKM  </v>
      </c>
      <c r="D4641" s="133">
        <v>2019</v>
      </c>
      <c r="E4641" s="80">
        <v>4</v>
      </c>
      <c r="F4641" s="80" t="str">
        <v>PCS</v>
      </c>
      <c r="G4641" s="80" t="str">
        <v>OUTWARD</v>
      </c>
      <c r="H4641" s="96" t="str">
        <v>PUNJAB IRON STORE</v>
      </c>
    </row>
    <row r="4642" spans="1:8" x14ac:dyDescent="0.25">
      <c r="A4642" s="90">
        <v>45801</v>
      </c>
      <c r="B4642" s="91" t="str">
        <v>UN 3426 A</v>
      </c>
      <c r="C4642" s="92" t="str">
        <v xml:space="preserve">COOLANT BOTTLE THREAD TYPE TURBO  </v>
      </c>
      <c r="D4642" s="132">
        <v>2019</v>
      </c>
      <c r="E4642" s="92">
        <v>3</v>
      </c>
      <c r="F4642" s="92" t="str">
        <v>PCS</v>
      </c>
      <c r="G4642" s="92" t="str">
        <v>OUTWARD</v>
      </c>
      <c r="H4642" s="93" t="str">
        <v>PUNJAB IRON STORE</v>
      </c>
    </row>
    <row r="4643" spans="1:8" x14ac:dyDescent="0.25">
      <c r="A4643" s="94">
        <v>45801</v>
      </c>
      <c r="B4643" s="95" t="str">
        <v>UN 3317</v>
      </c>
      <c r="C4643" s="80" t="str">
        <v xml:space="preserve">HEAD WASHER INTER DI  </v>
      </c>
      <c r="D4643" s="133">
        <v>2019</v>
      </c>
      <c r="E4643" s="80">
        <v>100</v>
      </c>
      <c r="F4643" s="80" t="str">
        <v>PCS</v>
      </c>
      <c r="G4643" s="80" t="str">
        <v>OUTWARD</v>
      </c>
      <c r="H4643" s="96" t="str">
        <v>PUNJAB IRON STORE</v>
      </c>
    </row>
    <row r="4644" spans="1:8" x14ac:dyDescent="0.25">
      <c r="A4644" s="90">
        <v>45801</v>
      </c>
      <c r="B4644" s="91" t="str">
        <v>UN 1796</v>
      </c>
      <c r="C4644" s="92" t="str">
        <v>GEAR PIN KIT SET OF 4 INTER</v>
      </c>
      <c r="D4644" s="132">
        <v>2019</v>
      </c>
      <c r="E4644" s="92">
        <v>10</v>
      </c>
      <c r="F4644" s="92" t="str">
        <v>SET</v>
      </c>
      <c r="G4644" s="92" t="str">
        <v>OUTWARD</v>
      </c>
      <c r="H4644" s="93" t="str">
        <v>PUNJAB IRON STORE</v>
      </c>
    </row>
    <row r="4645" spans="1:8" x14ac:dyDescent="0.25">
      <c r="A4645" s="94">
        <v>45801</v>
      </c>
      <c r="B4645" s="95" t="str">
        <v>R983032352</v>
      </c>
      <c r="C4645" s="80" t="str">
        <v>HYD PUMP FT45/55 12CC</v>
      </c>
      <c r="D4645" s="133">
        <v>2019</v>
      </c>
      <c r="E4645" s="80">
        <v>3</v>
      </c>
      <c r="F4645" s="80" t="str">
        <v>PCS</v>
      </c>
      <c r="G4645" s="80" t="str">
        <v>OUTWARD</v>
      </c>
      <c r="H4645" s="96" t="str">
        <v>PUNJAB IRON STORE</v>
      </c>
    </row>
    <row r="4646" spans="1:8" x14ac:dyDescent="0.25">
      <c r="A4646" s="90">
        <v>45801</v>
      </c>
      <c r="B4646" s="91" t="str">
        <v>UN 1786</v>
      </c>
      <c r="C4646" s="92" t="str">
        <v>GEAR LEVER ARJUN</v>
      </c>
      <c r="D4646" s="132">
        <v>2019</v>
      </c>
      <c r="E4646" s="92">
        <v>2</v>
      </c>
      <c r="F4646" s="92" t="str">
        <v>PCS</v>
      </c>
      <c r="G4646" s="92" t="str">
        <v>INWARD</v>
      </c>
      <c r="H4646" s="93" t="str">
        <v>DISPATCHED FROM SHOP</v>
      </c>
    </row>
    <row r="4647" spans="1:8" x14ac:dyDescent="0.25">
      <c r="A4647" s="94">
        <v>45801</v>
      </c>
      <c r="B4647" s="95" t="str">
        <v>UN 2783</v>
      </c>
      <c r="C4647" s="80" t="str">
        <v xml:space="preserve">BONNET BOLT 585 DI  </v>
      </c>
      <c r="D4647" s="133">
        <v>2019</v>
      </c>
      <c r="E4647" s="80">
        <v>12</v>
      </c>
      <c r="F4647" s="80" t="str">
        <v>PCS</v>
      </c>
      <c r="G4647" s="80" t="str">
        <v>INWARD</v>
      </c>
      <c r="H4647" s="96" t="str">
        <v>DISPATCHED FROM SHOP</v>
      </c>
    </row>
    <row r="4648" spans="1:8" x14ac:dyDescent="0.25">
      <c r="A4648" s="90">
        <v>45801</v>
      </c>
      <c r="B4648" s="91" t="str">
        <v>UN 1799</v>
      </c>
      <c r="C4648" s="92" t="str">
        <v>GEAR PATTI SET OF 3 INTER</v>
      </c>
      <c r="D4648" s="132">
        <v>2019</v>
      </c>
      <c r="E4648" s="92">
        <v>24</v>
      </c>
      <c r="F4648" s="92" t="str">
        <v>SET</v>
      </c>
      <c r="G4648" s="92" t="str">
        <v>INWARD</v>
      </c>
      <c r="H4648" s="93" t="str">
        <v>DISPATCHED FROM SHOP</v>
      </c>
    </row>
    <row r="4649" spans="1:8" x14ac:dyDescent="0.25">
      <c r="A4649" s="94">
        <v>45801</v>
      </c>
      <c r="B4649" s="95" t="str">
        <v>UN 2590</v>
      </c>
      <c r="C4649" s="80" t="str">
        <v xml:space="preserve">TOP LINK PIN ONE HOLE INTER DI  </v>
      </c>
      <c r="D4649" s="133">
        <v>2019</v>
      </c>
      <c r="E4649" s="80">
        <v>12</v>
      </c>
      <c r="F4649" s="80" t="str">
        <v>PCS</v>
      </c>
      <c r="G4649" s="80" t="str">
        <v>INWARD</v>
      </c>
      <c r="H4649" s="96" t="str">
        <v>DISPATCHED FROM SHOP</v>
      </c>
    </row>
    <row r="4650" spans="1:8" x14ac:dyDescent="0.25">
      <c r="A4650" s="90">
        <v>45801</v>
      </c>
      <c r="B4650" s="91" t="str">
        <v>UN 1815</v>
      </c>
      <c r="C4650" s="92" t="str">
        <v>GEAR FORK 2ND &amp; 3RD BHOOMIPUTRA</v>
      </c>
      <c r="D4650" s="132">
        <v>2019</v>
      </c>
      <c r="E4650" s="92">
        <v>2</v>
      </c>
      <c r="F4650" s="92" t="str">
        <v>PCS</v>
      </c>
      <c r="G4650" s="92" t="str">
        <v>INWARD</v>
      </c>
      <c r="H4650" s="93" t="str">
        <v>DISPATCHED FROM SHOP</v>
      </c>
    </row>
    <row r="4651" spans="1:8" x14ac:dyDescent="0.25">
      <c r="A4651" s="94">
        <v>45801</v>
      </c>
      <c r="B4651" s="95" t="str">
        <v>UN 1819</v>
      </c>
      <c r="C4651" s="80" t="str">
        <v>GEAR FORK 2nd &amp; 3rd NST</v>
      </c>
      <c r="D4651" s="133">
        <v>2019</v>
      </c>
      <c r="E4651" s="80">
        <v>2</v>
      </c>
      <c r="F4651" s="80" t="str">
        <v>PCS</v>
      </c>
      <c r="G4651" s="80" t="str">
        <v>INWARD</v>
      </c>
      <c r="H4651" s="96" t="str">
        <v>DISPATCHED FROM SHOP</v>
      </c>
    </row>
    <row r="4652" spans="1:8" x14ac:dyDescent="0.25">
      <c r="A4652" s="90">
        <v>45801</v>
      </c>
      <c r="B4652" s="91" t="str">
        <v>UN 1814</v>
      </c>
      <c r="C4652" s="92" t="str">
        <v>GEAR FORK 1ST REV BHOOMIPUTRA</v>
      </c>
      <c r="D4652" s="132">
        <v>2019</v>
      </c>
      <c r="E4652" s="92">
        <v>2</v>
      </c>
      <c r="F4652" s="92" t="str">
        <v>PCS</v>
      </c>
      <c r="G4652" s="92" t="str">
        <v>INWARD</v>
      </c>
      <c r="H4652" s="93" t="str">
        <v>DISPATCHED FROM SHOP</v>
      </c>
    </row>
    <row r="4653" spans="1:8" x14ac:dyDescent="0.25">
      <c r="A4653" s="94">
        <v>45801</v>
      </c>
      <c r="B4653" s="95" t="str">
        <v>UN 1818</v>
      </c>
      <c r="C4653" s="80" t="str">
        <v>GEAR FORK 1st REVERSE NST</v>
      </c>
      <c r="D4653" s="133">
        <v>2019</v>
      </c>
      <c r="E4653" s="80">
        <v>2</v>
      </c>
      <c r="F4653" s="80" t="str">
        <v>PCS</v>
      </c>
      <c r="G4653" s="80" t="str">
        <v>INWARD</v>
      </c>
      <c r="H4653" s="96" t="str">
        <v>DISPATCHED FROM SHOP</v>
      </c>
    </row>
    <row r="4654" spans="1:8" x14ac:dyDescent="0.25">
      <c r="A4654" s="90">
        <v>45801</v>
      </c>
      <c r="B4654" s="91" t="str">
        <v>UN 1820</v>
      </c>
      <c r="C4654" s="92" t="str">
        <v>GEAR FORK 4th SPEED NST</v>
      </c>
      <c r="D4654" s="132">
        <v>2019</v>
      </c>
      <c r="E4654" s="92">
        <v>2</v>
      </c>
      <c r="F4654" s="92" t="str">
        <v>PCS</v>
      </c>
      <c r="G4654" s="92" t="str">
        <v>INWARD</v>
      </c>
      <c r="H4654" s="93" t="str">
        <v>DISPATCHED FROM SHOP</v>
      </c>
    </row>
    <row r="4655" spans="1:8" x14ac:dyDescent="0.25">
      <c r="A4655" s="94">
        <v>45801</v>
      </c>
      <c r="B4655" s="95" t="str">
        <v>UN 1816</v>
      </c>
      <c r="C4655" s="80" t="str">
        <v>GEAR FORK 4TH SPEED BHOOMIPUTRA</v>
      </c>
      <c r="D4655" s="133">
        <v>2019</v>
      </c>
      <c r="E4655" s="80">
        <v>2</v>
      </c>
      <c r="F4655" s="80" t="str">
        <v>PCS</v>
      </c>
      <c r="G4655" s="80" t="str">
        <v>INWARD</v>
      </c>
      <c r="H4655" s="96" t="str">
        <v>DISPATCHED FROM SHOP</v>
      </c>
    </row>
    <row r="4656" spans="1:8" x14ac:dyDescent="0.25">
      <c r="A4656" s="90">
        <v>45801</v>
      </c>
      <c r="B4656" s="91" t="str">
        <v>UN 3427</v>
      </c>
      <c r="C4656" s="92" t="str">
        <v xml:space="preserve">COOLANT BOTTLE MKM  </v>
      </c>
      <c r="D4656" s="132">
        <v>2019</v>
      </c>
      <c r="E4656" s="92">
        <v>4</v>
      </c>
      <c r="F4656" s="92" t="str">
        <v>PCS</v>
      </c>
      <c r="G4656" s="92" t="str">
        <v>INWARD</v>
      </c>
      <c r="H4656" s="93" t="str">
        <v>DISPATCHED FROM SHOP</v>
      </c>
    </row>
    <row r="4657" spans="1:8" x14ac:dyDescent="0.25">
      <c r="A4657" s="94">
        <v>45801</v>
      </c>
      <c r="B4657" s="95" t="str">
        <v>UN 3426 A</v>
      </c>
      <c r="C4657" s="80" t="str">
        <v xml:space="preserve">COOLANT BOTTLE THREAD TYPE TURBO  </v>
      </c>
      <c r="D4657" s="133">
        <v>2019</v>
      </c>
      <c r="E4657" s="80">
        <v>3</v>
      </c>
      <c r="F4657" s="80" t="str">
        <v>PCS</v>
      </c>
      <c r="G4657" s="80" t="str">
        <v>INWARD</v>
      </c>
      <c r="H4657" s="96" t="str">
        <v>DISPATCHED FROM SHOP</v>
      </c>
    </row>
    <row r="4658" spans="1:8" x14ac:dyDescent="0.25">
      <c r="A4658" s="90">
        <v>45801</v>
      </c>
      <c r="B4658" s="91" t="str">
        <v>UN 3317</v>
      </c>
      <c r="C4658" s="92" t="str">
        <v xml:space="preserve">HEAD WASHER INTER DI  </v>
      </c>
      <c r="D4658" s="132">
        <v>2019</v>
      </c>
      <c r="E4658" s="92">
        <v>100</v>
      </c>
      <c r="F4658" s="92" t="str">
        <v>PCS</v>
      </c>
      <c r="G4658" s="92" t="str">
        <v>INWARD</v>
      </c>
      <c r="H4658" s="93" t="str">
        <v>DISPATCHED FROM SHOP</v>
      </c>
    </row>
    <row r="4659" spans="1:8" x14ac:dyDescent="0.25">
      <c r="A4659" s="94">
        <v>45801</v>
      </c>
      <c r="B4659" s="95" t="str">
        <v>UN 1796</v>
      </c>
      <c r="C4659" s="80" t="str">
        <v>GEAR PIN KIT SET OF 4 INTER</v>
      </c>
      <c r="D4659" s="133">
        <v>2019</v>
      </c>
      <c r="E4659" s="80">
        <v>10</v>
      </c>
      <c r="F4659" s="80" t="str">
        <v>SET</v>
      </c>
      <c r="G4659" s="80" t="str">
        <v>INWARD</v>
      </c>
      <c r="H4659" s="96" t="str">
        <v>DISPATCHED FROM SHOP</v>
      </c>
    </row>
    <row r="4660" spans="1:8" x14ac:dyDescent="0.25">
      <c r="A4660" s="90">
        <v>45801</v>
      </c>
      <c r="B4660" s="91" t="str">
        <v>R983032352</v>
      </c>
      <c r="C4660" s="92" t="str">
        <v>HYD PUMP FT45/55 12CC</v>
      </c>
      <c r="D4660" s="132">
        <v>2019</v>
      </c>
      <c r="E4660" s="92">
        <v>3</v>
      </c>
      <c r="F4660" s="92" t="str">
        <v>PCS</v>
      </c>
      <c r="G4660" s="92" t="str">
        <v>INWARD</v>
      </c>
      <c r="H4660" s="93" t="str">
        <v>DISPATCHED FROM SHOP</v>
      </c>
    </row>
    <row r="4661" spans="1:8" x14ac:dyDescent="0.25">
      <c r="A4661" s="94">
        <v>45804</v>
      </c>
      <c r="B4661" s="95" t="str">
        <v>UN 1373</v>
      </c>
      <c r="C4661" s="80" t="str">
        <v>CENTRE PIN 434 DI</v>
      </c>
      <c r="D4661" s="133">
        <v>3125</v>
      </c>
      <c r="E4661" s="80">
        <v>120</v>
      </c>
      <c r="F4661" s="80" t="str">
        <v>PCS</v>
      </c>
      <c r="G4661" s="80" t="str">
        <v>INWARD</v>
      </c>
      <c r="H4661" s="96">
        <v>0</v>
      </c>
    </row>
    <row r="4662" spans="1:8" x14ac:dyDescent="0.25">
      <c r="A4662" s="90">
        <v>45804</v>
      </c>
      <c r="B4662" s="91" t="str">
        <v>GK 977/UN 1374</v>
      </c>
      <c r="C4662" s="92" t="str">
        <v>CENTER PIN MAHINDRA NST (PATTI TYPE)</v>
      </c>
      <c r="D4662" s="132">
        <v>3126</v>
      </c>
      <c r="E4662" s="92">
        <v>200</v>
      </c>
      <c r="F4662" s="92" t="str">
        <v>PCS</v>
      </c>
      <c r="G4662" s="92" t="str">
        <v>INWARD</v>
      </c>
      <c r="H4662" s="93">
        <v>0</v>
      </c>
    </row>
    <row r="4663" spans="1:8" x14ac:dyDescent="0.25">
      <c r="A4663" s="94">
        <v>45804</v>
      </c>
      <c r="B4663" s="95" t="str">
        <v>GK 1042</v>
      </c>
      <c r="C4663" s="80" t="str">
        <v>CENTER PIN NEW HOLLAND 3630 THICK</v>
      </c>
      <c r="D4663" s="133">
        <v>3127</v>
      </c>
      <c r="E4663" s="80">
        <v>40</v>
      </c>
      <c r="F4663" s="80" t="str">
        <v>PCS</v>
      </c>
      <c r="G4663" s="80" t="str">
        <v>INWARD</v>
      </c>
      <c r="H4663" s="96">
        <v>0</v>
      </c>
    </row>
    <row r="4664" spans="1:8" x14ac:dyDescent="0.25">
      <c r="A4664" s="90">
        <v>45804</v>
      </c>
      <c r="B4664" s="91" t="str">
        <v>1P 4044 CTMMB</v>
      </c>
      <c r="C4664" s="92" t="str">
        <v>HYD PUMP MAHINDRA SINGLE</v>
      </c>
      <c r="D4664" s="132">
        <v>3128</v>
      </c>
      <c r="E4664" s="92">
        <v>24</v>
      </c>
      <c r="F4664" s="92" t="str">
        <v>PCS</v>
      </c>
      <c r="G4664" s="92" t="str">
        <v>INWARD</v>
      </c>
      <c r="H4664" s="93">
        <v>0</v>
      </c>
    </row>
    <row r="4665" spans="1:8" x14ac:dyDescent="0.25">
      <c r="A4665" s="94">
        <v>45804</v>
      </c>
      <c r="B4665" s="95">
        <v>331000991</v>
      </c>
      <c r="C4665" s="80" t="str">
        <v>CLUTCH ASSY SET 260 MM</v>
      </c>
      <c r="D4665" s="133">
        <v>3129</v>
      </c>
      <c r="E4665" s="80">
        <v>60</v>
      </c>
      <c r="F4665" s="80" t="str">
        <v>SET</v>
      </c>
      <c r="G4665" s="80" t="str">
        <v>INWARD</v>
      </c>
      <c r="H4665" s="96">
        <v>0</v>
      </c>
    </row>
    <row r="4666" spans="1:8" x14ac:dyDescent="0.25">
      <c r="A4666" s="90">
        <v>45804</v>
      </c>
      <c r="B4666" s="91">
        <v>3210687</v>
      </c>
      <c r="C4666" s="92" t="str">
        <v>CLUTCH ASSY SET 240 MM</v>
      </c>
      <c r="D4666" s="132">
        <v>3130</v>
      </c>
      <c r="E4666" s="92">
        <v>51</v>
      </c>
      <c r="F4666" s="92" t="str">
        <v>SET</v>
      </c>
      <c r="G4666" s="92" t="str">
        <v>INWARD</v>
      </c>
      <c r="H4666" s="93">
        <v>0</v>
      </c>
    </row>
    <row r="4667" spans="1:8" x14ac:dyDescent="0.25">
      <c r="A4667" s="94">
        <v>45804</v>
      </c>
      <c r="B4667" s="95">
        <v>3210336</v>
      </c>
      <c r="C4667" s="80" t="str">
        <v>CLUTCH COVER ASSY 240 MM COVER ASSY DIAPHRAGM FOR BOLERO</v>
      </c>
      <c r="D4667" s="133">
        <v>3131</v>
      </c>
      <c r="E4667" s="80">
        <v>51</v>
      </c>
      <c r="F4667" s="80" t="str">
        <v>SET</v>
      </c>
      <c r="G4667" s="80" t="str">
        <v>INWARD</v>
      </c>
      <c r="H4667" s="96">
        <v>0</v>
      </c>
    </row>
    <row r="4668" spans="1:8" x14ac:dyDescent="0.25">
      <c r="A4668" s="90">
        <v>45804</v>
      </c>
      <c r="B4668" s="91" t="str">
        <v>UN 2765</v>
      </c>
      <c r="C4668" s="92" t="str">
        <v xml:space="preserve">CLUTCH PADEL BUSH GUN METAL INTER DI  </v>
      </c>
      <c r="D4668" s="132">
        <v>3132</v>
      </c>
      <c r="E4668" s="92">
        <v>216</v>
      </c>
      <c r="F4668" s="92" t="str">
        <v>SET</v>
      </c>
      <c r="G4668" s="92" t="str">
        <v>INWARD</v>
      </c>
      <c r="H4668" s="93">
        <v>0</v>
      </c>
    </row>
    <row r="4669" spans="1:8" x14ac:dyDescent="0.25">
      <c r="A4669" s="94">
        <v>45804</v>
      </c>
      <c r="B4669" s="95" t="str">
        <v>UN 1389</v>
      </c>
      <c r="C4669" s="80" t="str">
        <v>FRONT SUPPORT SPACER (SET OF 2) INTER DI</v>
      </c>
      <c r="D4669" s="133">
        <v>3133</v>
      </c>
      <c r="E4669" s="80">
        <v>5</v>
      </c>
      <c r="F4669" s="80" t="str">
        <v>SET</v>
      </c>
      <c r="G4669" s="80" t="str">
        <v>INWARD</v>
      </c>
      <c r="H4669" s="96">
        <v>0</v>
      </c>
    </row>
    <row r="4670" spans="1:8" x14ac:dyDescent="0.25">
      <c r="A4670" s="90">
        <v>45804</v>
      </c>
      <c r="B4670" s="91" t="str">
        <v>UN 2352</v>
      </c>
      <c r="C4670" s="92" t="str">
        <v>REVERSE GEAR 21 TEETH SARPANCH</v>
      </c>
      <c r="D4670" s="132">
        <v>3134</v>
      </c>
      <c r="E4670" s="92">
        <v>3</v>
      </c>
      <c r="F4670" s="92" t="str">
        <v>SET</v>
      </c>
      <c r="G4670" s="92" t="str">
        <v>INWARD</v>
      </c>
      <c r="H4670" s="93">
        <v>0</v>
      </c>
    </row>
    <row r="4671" spans="1:8" x14ac:dyDescent="0.25">
      <c r="A4671" s="94">
        <v>45804</v>
      </c>
      <c r="B4671" s="95" t="str">
        <v>UN 2787</v>
      </c>
      <c r="C4671" s="80" t="str">
        <v xml:space="preserve">BREAK DISC BOLT W/NUT YUVRAJ  </v>
      </c>
      <c r="D4671" s="133">
        <v>3135</v>
      </c>
      <c r="E4671" s="80">
        <v>24</v>
      </c>
      <c r="F4671" s="80" t="str">
        <v>SET</v>
      </c>
      <c r="G4671" s="80" t="str">
        <v>INWARD</v>
      </c>
      <c r="H4671" s="96">
        <v>0</v>
      </c>
    </row>
    <row r="4672" spans="1:8" x14ac:dyDescent="0.25">
      <c r="A4672" s="90">
        <v>45804</v>
      </c>
      <c r="B4672" s="91" t="str">
        <v>UN 2271</v>
      </c>
      <c r="C4672" s="92" t="str">
        <v>GEAR 4TH &amp; DIRECT SPEED (THICK) 28/18 TEETH MKM N/M</v>
      </c>
      <c r="D4672" s="132">
        <v>3136</v>
      </c>
      <c r="E4672" s="92">
        <v>2</v>
      </c>
      <c r="F4672" s="92" t="str">
        <v>PCS</v>
      </c>
      <c r="G4672" s="92" t="str">
        <v>INWARD</v>
      </c>
      <c r="H4672" s="93">
        <v>0</v>
      </c>
    </row>
    <row r="4673" spans="1:8" x14ac:dyDescent="0.25">
      <c r="A4673" s="94">
        <v>45801</v>
      </c>
      <c r="B4673" s="95" t="str">
        <v>UN 1678</v>
      </c>
      <c r="C4673" s="80" t="str">
        <v>TOOL BOX INTER DI</v>
      </c>
      <c r="D4673" s="133">
        <v>2020</v>
      </c>
      <c r="E4673" s="80">
        <v>4</v>
      </c>
      <c r="F4673" s="80" t="str">
        <v>PCS</v>
      </c>
      <c r="G4673" s="80" t="str">
        <v>OUTWARD</v>
      </c>
      <c r="H4673" s="96" t="str">
        <v>RITESH TRACTOR</v>
      </c>
    </row>
    <row r="4674" spans="1:8" x14ac:dyDescent="0.25">
      <c r="A4674" s="90">
        <v>45801</v>
      </c>
      <c r="B4674" s="91" t="str">
        <v>GK 561/UN 1457</v>
      </c>
      <c r="C4674" s="92" t="str">
        <v xml:space="preserve">TIE ROD ASSY ARJUN 605 (3 BOLT TYPE) </v>
      </c>
      <c r="D4674" s="132">
        <v>2020</v>
      </c>
      <c r="E4674" s="92">
        <v>4</v>
      </c>
      <c r="F4674" s="92" t="str">
        <v>SET</v>
      </c>
      <c r="G4674" s="92" t="str">
        <v>OUTWARD</v>
      </c>
      <c r="H4674" s="93" t="str">
        <v>RITESH TRACTOR</v>
      </c>
    </row>
    <row r="4675" spans="1:8" x14ac:dyDescent="0.25">
      <c r="A4675" s="94">
        <v>45801</v>
      </c>
      <c r="B4675" s="95" t="str">
        <v>GK 564/UN 1460</v>
      </c>
      <c r="C4675" s="80" t="str">
        <v xml:space="preserve">TIE ROD ASSY MKM (80 MM) </v>
      </c>
      <c r="D4675" s="133">
        <v>2020</v>
      </c>
      <c r="E4675" s="80">
        <v>4</v>
      </c>
      <c r="F4675" s="80" t="str">
        <v>SET</v>
      </c>
      <c r="G4675" s="80" t="str">
        <v>OUTWARD</v>
      </c>
      <c r="H4675" s="96" t="str">
        <v>RITESH TRACTOR</v>
      </c>
    </row>
    <row r="4676" spans="1:8" x14ac:dyDescent="0.25">
      <c r="A4676" s="90">
        <v>45801</v>
      </c>
      <c r="B4676" s="91" t="str">
        <v>UN 1469/GK 572</v>
      </c>
      <c r="C4676" s="92" t="str">
        <v xml:space="preserve">TIE ROD ASSY MAHINDRA YUVO </v>
      </c>
      <c r="D4676" s="132">
        <v>2020</v>
      </c>
      <c r="E4676" s="92">
        <v>4</v>
      </c>
      <c r="F4676" s="92" t="str">
        <v>SET</v>
      </c>
      <c r="G4676" s="92" t="str">
        <v>OUTWARD</v>
      </c>
      <c r="H4676" s="93" t="str">
        <v>RITESH TRACTOR</v>
      </c>
    </row>
    <row r="4677" spans="1:8" x14ac:dyDescent="0.25">
      <c r="A4677" s="94">
        <v>45801</v>
      </c>
      <c r="B4677" s="95" t="str">
        <v>UN 2943</v>
      </c>
      <c r="C4677" s="80" t="str">
        <v xml:space="preserve">BONNET BEEDING EPDM INTER DI  </v>
      </c>
      <c r="D4677" s="133">
        <v>2020</v>
      </c>
      <c r="E4677" s="80">
        <v>10</v>
      </c>
      <c r="F4677" s="80" t="str">
        <v>PCS</v>
      </c>
      <c r="G4677" s="80" t="str">
        <v>OUTWARD</v>
      </c>
      <c r="H4677" s="96" t="str">
        <v>RITESH TRACTOR</v>
      </c>
    </row>
    <row r="4678" spans="1:8" x14ac:dyDescent="0.25">
      <c r="A4678" s="90">
        <v>45801</v>
      </c>
      <c r="B4678" s="91" t="str">
        <v>UN 2945</v>
      </c>
      <c r="C4678" s="92" t="str">
        <v xml:space="preserve">BONNET BEEDING EPDM NST  </v>
      </c>
      <c r="D4678" s="132">
        <v>2020</v>
      </c>
      <c r="E4678" s="92">
        <v>6</v>
      </c>
      <c r="F4678" s="92" t="str">
        <v>PCS</v>
      </c>
      <c r="G4678" s="92" t="str">
        <v>OUTWARD</v>
      </c>
      <c r="H4678" s="93" t="str">
        <v>RITESH TRACTOR</v>
      </c>
    </row>
    <row r="4679" spans="1:8" x14ac:dyDescent="0.25">
      <c r="A4679" s="94">
        <v>45801</v>
      </c>
      <c r="B4679" s="95" t="str">
        <v>UN 2949</v>
      </c>
      <c r="C4679" s="80" t="str">
        <v xml:space="preserve">BREAK BOOT 585 DI  </v>
      </c>
      <c r="D4679" s="133">
        <v>2020</v>
      </c>
      <c r="E4679" s="80">
        <v>12</v>
      </c>
      <c r="F4679" s="80" t="str">
        <v>PCS</v>
      </c>
      <c r="G4679" s="80" t="str">
        <v>OUTWARD</v>
      </c>
      <c r="H4679" s="96" t="str">
        <v>RITESH TRACTOR</v>
      </c>
    </row>
    <row r="4680" spans="1:8" x14ac:dyDescent="0.25">
      <c r="A4680" s="90">
        <v>45801</v>
      </c>
      <c r="B4680" s="91" t="str">
        <v>UN 2954</v>
      </c>
      <c r="C4680" s="92" t="str">
        <v xml:space="preserve">BREAK BOOT OIL BREAK MKM  </v>
      </c>
      <c r="D4680" s="132">
        <v>2020</v>
      </c>
      <c r="E4680" s="92">
        <v>12</v>
      </c>
      <c r="F4680" s="92" t="str">
        <v>PCS</v>
      </c>
      <c r="G4680" s="92" t="str">
        <v>OUTWARD</v>
      </c>
      <c r="H4680" s="93" t="str">
        <v>RITESH TRACTOR</v>
      </c>
    </row>
    <row r="4681" spans="1:8" x14ac:dyDescent="0.25">
      <c r="A4681" s="94">
        <v>45801</v>
      </c>
      <c r="B4681" s="95" t="str">
        <v>UN 1987</v>
      </c>
      <c r="C4681" s="80" t="str">
        <v>BREAK TRIANGULAR ASSY LH INTER</v>
      </c>
      <c r="D4681" s="133">
        <v>2020</v>
      </c>
      <c r="E4681" s="80">
        <v>2</v>
      </c>
      <c r="F4681" s="80" t="str">
        <v>PCS</v>
      </c>
      <c r="G4681" s="80" t="str">
        <v>OUTWARD</v>
      </c>
      <c r="H4681" s="96" t="str">
        <v>RITESH TRACTOR</v>
      </c>
    </row>
    <row r="4682" spans="1:8" x14ac:dyDescent="0.25">
      <c r="A4682" s="90">
        <v>45801</v>
      </c>
      <c r="B4682" s="91" t="str">
        <v>UN 1987 A</v>
      </c>
      <c r="C4682" s="92" t="str">
        <v>BREAK TRIANGULAR ASSY RH INTER</v>
      </c>
      <c r="D4682" s="132">
        <v>2020</v>
      </c>
      <c r="E4682" s="92">
        <v>2</v>
      </c>
      <c r="F4682" s="92" t="str">
        <v>PCS</v>
      </c>
      <c r="G4682" s="92" t="str">
        <v>OUTWARD</v>
      </c>
      <c r="H4682" s="93" t="str">
        <v>RITESH TRACTOR</v>
      </c>
    </row>
    <row r="4683" spans="1:8" x14ac:dyDescent="0.25">
      <c r="A4683" s="94">
        <v>45801</v>
      </c>
      <c r="B4683" s="95" t="str">
        <v>UN 1988</v>
      </c>
      <c r="C4683" s="80" t="str">
        <v>BREAK TRIANGULAR ASSY LH NST</v>
      </c>
      <c r="D4683" s="133">
        <v>2020</v>
      </c>
      <c r="E4683" s="80">
        <v>2</v>
      </c>
      <c r="F4683" s="80" t="str">
        <v>SET</v>
      </c>
      <c r="G4683" s="80" t="str">
        <v>OUTWARD</v>
      </c>
      <c r="H4683" s="96" t="str">
        <v>RITESH TRACTOR</v>
      </c>
    </row>
    <row r="4684" spans="1:8" x14ac:dyDescent="0.25">
      <c r="A4684" s="90">
        <v>45801</v>
      </c>
      <c r="B4684" s="91" t="str">
        <v>UN 1988 A</v>
      </c>
      <c r="C4684" s="92" t="str">
        <v>BREAK TRIANGULAR ASSY RH NST</v>
      </c>
      <c r="D4684" s="132">
        <v>2020</v>
      </c>
      <c r="E4684" s="92">
        <v>2</v>
      </c>
      <c r="F4684" s="92" t="str">
        <v>SET</v>
      </c>
      <c r="G4684" s="92" t="str">
        <v>OUTWARD</v>
      </c>
      <c r="H4684" s="93" t="str">
        <v>RITESH TRACTOR</v>
      </c>
    </row>
    <row r="4685" spans="1:8" x14ac:dyDescent="0.25">
      <c r="A4685" s="94">
        <v>45801</v>
      </c>
      <c r="B4685" s="95" t="str">
        <v>UN 1372</v>
      </c>
      <c r="C4685" s="80" t="str">
        <v>CENTRE PIN INTER DI</v>
      </c>
      <c r="D4685" s="133">
        <v>2020</v>
      </c>
      <c r="E4685" s="80">
        <v>4</v>
      </c>
      <c r="F4685" s="80" t="str">
        <v>PCS</v>
      </c>
      <c r="G4685" s="80" t="str">
        <v>OUTWARD</v>
      </c>
      <c r="H4685" s="96" t="str">
        <v>RITESH TRACTOR</v>
      </c>
    </row>
    <row r="4686" spans="1:8" x14ac:dyDescent="0.25">
      <c r="A4686" s="90">
        <v>45801</v>
      </c>
      <c r="B4686" s="91" t="str">
        <v>GK 977/UN 1374</v>
      </c>
      <c r="C4686" s="92" t="str">
        <v>CENTER PIN MAHINDRA NST (PATTI TYPE)</v>
      </c>
      <c r="D4686" s="132">
        <v>2020</v>
      </c>
      <c r="E4686" s="92">
        <v>6</v>
      </c>
      <c r="F4686" s="92" t="str">
        <v>PCS</v>
      </c>
      <c r="G4686" s="92" t="str">
        <v>OUTWARD</v>
      </c>
      <c r="H4686" s="93" t="str">
        <v>RITESH TRACTOR</v>
      </c>
    </row>
    <row r="4687" spans="1:8" x14ac:dyDescent="0.25">
      <c r="A4687" s="94">
        <v>45801</v>
      </c>
      <c r="B4687" s="95" t="str">
        <v>UN 1361</v>
      </c>
      <c r="C4687" s="80" t="str">
        <v>DIESEL TANK TEA (WITH FILTER) NST</v>
      </c>
      <c r="D4687" s="133">
        <v>2020</v>
      </c>
      <c r="E4687" s="80">
        <v>24</v>
      </c>
      <c r="F4687" s="80" t="str">
        <v>PCS</v>
      </c>
      <c r="G4687" s="80" t="str">
        <v>OUTWARD</v>
      </c>
      <c r="H4687" s="96" t="str">
        <v>RITESH TRACTOR</v>
      </c>
    </row>
    <row r="4688" spans="1:8" x14ac:dyDescent="0.25">
      <c r="A4688" s="90">
        <v>45801</v>
      </c>
      <c r="B4688" s="91" t="str">
        <v>UN 1614</v>
      </c>
      <c r="C4688" s="92" t="str">
        <v>SEAT CUSHION TOP INTER</v>
      </c>
      <c r="D4688" s="132">
        <v>2020</v>
      </c>
      <c r="E4688" s="92">
        <v>1</v>
      </c>
      <c r="F4688" s="92" t="str">
        <v>PCS</v>
      </c>
      <c r="G4688" s="92" t="str">
        <v>OUTWARD</v>
      </c>
      <c r="H4688" s="93" t="str">
        <v>RITESH TRACTOR</v>
      </c>
    </row>
    <row r="4689" spans="1:8" x14ac:dyDescent="0.25">
      <c r="A4689" s="94">
        <v>45801</v>
      </c>
      <c r="B4689" s="95" t="str">
        <v>UN 1615</v>
      </c>
      <c r="C4689" s="80" t="str">
        <v>SEAT CUSHION BOTTOM INTER</v>
      </c>
      <c r="D4689" s="133">
        <v>2020</v>
      </c>
      <c r="E4689" s="80">
        <v>1</v>
      </c>
      <c r="F4689" s="80" t="str">
        <v>PCS</v>
      </c>
      <c r="G4689" s="80" t="str">
        <v>OUTWARD</v>
      </c>
      <c r="H4689" s="96" t="str">
        <v>RITESH TRACTOR</v>
      </c>
    </row>
    <row r="4690" spans="1:8" x14ac:dyDescent="0.25">
      <c r="A4690" s="90">
        <v>45803</v>
      </c>
      <c r="B4690" s="91" t="str">
        <v>UN 1672</v>
      </c>
      <c r="C4690" s="92" t="str">
        <v>FENDER PIPE L/H BHOOMIPUTRA</v>
      </c>
      <c r="D4690" s="132" t="str">
        <v>2021, 2022, 2023</v>
      </c>
      <c r="E4690" s="92">
        <v>20</v>
      </c>
      <c r="F4690" s="92" t="str">
        <v>PCS</v>
      </c>
      <c r="G4690" s="92" t="str">
        <v>OUTWARD</v>
      </c>
      <c r="H4690" s="93" t="str">
        <v>SHOP</v>
      </c>
    </row>
    <row r="4691" spans="1:8" x14ac:dyDescent="0.25">
      <c r="A4691" s="94">
        <v>45803</v>
      </c>
      <c r="B4691" s="95" t="str">
        <v>UN 1672 A</v>
      </c>
      <c r="C4691" s="80" t="str">
        <v>FENDER PIPE R/H BHOOMIPUTRA</v>
      </c>
      <c r="D4691" s="133" t="str">
        <v>2021, 2022, 2023</v>
      </c>
      <c r="E4691" s="80">
        <v>20</v>
      </c>
      <c r="F4691" s="80" t="str">
        <v>PCS</v>
      </c>
      <c r="G4691" s="80" t="str">
        <v>OUTWARD</v>
      </c>
      <c r="H4691" s="96" t="str">
        <v>SHOP</v>
      </c>
    </row>
    <row r="4692" spans="1:8" x14ac:dyDescent="0.25">
      <c r="A4692" s="90">
        <v>45803</v>
      </c>
      <c r="B4692" s="91" t="str">
        <v>601AD00007C</v>
      </c>
      <c r="C4692" s="92" t="str">
        <v>HYD PUMP J.D 5310 W/BRACKET (20CC + 12CC)</v>
      </c>
      <c r="D4692" s="132" t="str">
        <v>2021, 2022, 2023</v>
      </c>
      <c r="E4692" s="92">
        <v>2</v>
      </c>
      <c r="F4692" s="92" t="str">
        <v>PCS</v>
      </c>
      <c r="G4692" s="92" t="str">
        <v>OUTWARD</v>
      </c>
      <c r="H4692" s="93" t="str">
        <v>SHOP</v>
      </c>
    </row>
    <row r="4693" spans="1:8" x14ac:dyDescent="0.25">
      <c r="A4693" s="94">
        <v>45803</v>
      </c>
      <c r="B4693" s="95" t="str">
        <v>601AD00005C</v>
      </c>
      <c r="C4693" s="80" t="str">
        <v>HYD PUMP FARMTRAC DOUBLE (18CC + 11CC)</v>
      </c>
      <c r="D4693" s="133" t="str">
        <v>2021, 2022, 2023</v>
      </c>
      <c r="E4693" s="80">
        <v>4</v>
      </c>
      <c r="F4693" s="80" t="str">
        <v>PCS</v>
      </c>
      <c r="G4693" s="80" t="str">
        <v>OUTWARD</v>
      </c>
      <c r="H4693" s="96" t="str">
        <v>SHOP</v>
      </c>
    </row>
    <row r="4694" spans="1:8" x14ac:dyDescent="0.25">
      <c r="A4694" s="90">
        <v>45803</v>
      </c>
      <c r="B4694" s="91" t="str">
        <v>GK 566/UN 1460 A</v>
      </c>
      <c r="C4694" s="92" t="str">
        <v>BALL JOINT POWER STG. MKM</v>
      </c>
      <c r="D4694" s="132" t="str">
        <v>2021, 2022, 2023</v>
      </c>
      <c r="E4694" s="92">
        <v>13</v>
      </c>
      <c r="F4694" s="92" t="str">
        <v>PCS</v>
      </c>
      <c r="G4694" s="92" t="str">
        <v>OUTWARD</v>
      </c>
      <c r="H4694" s="93" t="str">
        <v>SHOP</v>
      </c>
    </row>
    <row r="4695" spans="1:8" x14ac:dyDescent="0.25">
      <c r="A4695" s="94">
        <v>45803</v>
      </c>
      <c r="B4695" s="95">
        <v>3280613100</v>
      </c>
      <c r="C4695" s="80" t="str">
        <v>CLUTCH PLATE SP/ARJUN 605 (6 SPRG 11")</v>
      </c>
      <c r="D4695" s="133" t="str">
        <v>2021, 2022, 2023</v>
      </c>
      <c r="E4695" s="80">
        <v>2</v>
      </c>
      <c r="F4695" s="80" t="str">
        <v>PCS</v>
      </c>
      <c r="G4695" s="80" t="str">
        <v>OUTWARD</v>
      </c>
      <c r="H4695" s="96" t="str">
        <v>SHOP</v>
      </c>
    </row>
    <row r="4696" spans="1:8" x14ac:dyDescent="0.25">
      <c r="A4696" s="90">
        <v>45803</v>
      </c>
      <c r="B4696" s="91">
        <v>3250216100</v>
      </c>
      <c r="C4696" s="92" t="str">
        <v>CLUTCH PLATE MF 1035 10T</v>
      </c>
      <c r="D4696" s="132" t="str">
        <v>2021, 2022, 2023</v>
      </c>
      <c r="E4696" s="92">
        <v>2</v>
      </c>
      <c r="F4696" s="92" t="str">
        <v>PCS</v>
      </c>
      <c r="G4696" s="92" t="str">
        <v>OUTWARD</v>
      </c>
      <c r="H4696" s="93" t="str">
        <v>SHOP</v>
      </c>
    </row>
    <row r="4697" spans="1:8" x14ac:dyDescent="0.25">
      <c r="A4697" s="94">
        <v>45803</v>
      </c>
      <c r="B4697" s="95" t="str">
        <v>GK 1245</v>
      </c>
      <c r="C4697" s="80" t="str">
        <v>HYD. FILTER TURBO BRASS MESH (SPIN ON)</v>
      </c>
      <c r="D4697" s="133" t="str">
        <v>2021, 2022, 2023</v>
      </c>
      <c r="E4697" s="80">
        <v>12</v>
      </c>
      <c r="F4697" s="80" t="str">
        <v>PCS</v>
      </c>
      <c r="G4697" s="80" t="str">
        <v>OUTWARD</v>
      </c>
      <c r="H4697" s="96" t="str">
        <v>SHOP</v>
      </c>
    </row>
    <row r="4698" spans="1:8" x14ac:dyDescent="0.25">
      <c r="A4698" s="90">
        <v>45803</v>
      </c>
      <c r="B4698" s="91" t="str">
        <v>R983032305</v>
      </c>
      <c r="C4698" s="92" t="str">
        <v>HYD PUMP INDOFARM 4175 DI (16CC)</v>
      </c>
      <c r="D4698" s="132" t="str">
        <v>2021, 2022, 2023</v>
      </c>
      <c r="E4698" s="92">
        <v>2</v>
      </c>
      <c r="F4698" s="92" t="str">
        <v>PCS</v>
      </c>
      <c r="G4698" s="92" t="str">
        <v>OUTWARD</v>
      </c>
      <c r="H4698" s="93" t="str">
        <v>SHOP</v>
      </c>
    </row>
    <row r="4699" spans="1:8" x14ac:dyDescent="0.25">
      <c r="A4699" s="94">
        <v>45803</v>
      </c>
      <c r="B4699" s="95" t="str">
        <v>R983068737</v>
      </c>
      <c r="C4699" s="80" t="str">
        <v>HYD.PUMP SWARAJ 855 XM (19CC)</v>
      </c>
      <c r="D4699" s="133" t="str">
        <v>2021, 2022, 2023</v>
      </c>
      <c r="E4699" s="80">
        <v>4</v>
      </c>
      <c r="F4699" s="80" t="str">
        <v>PCS</v>
      </c>
      <c r="G4699" s="80" t="str">
        <v>OUTWARD</v>
      </c>
      <c r="H4699" s="96" t="str">
        <v>SHOP</v>
      </c>
    </row>
    <row r="4700" spans="1:8" x14ac:dyDescent="0.25">
      <c r="A4700" s="90">
        <v>45803</v>
      </c>
      <c r="B4700" s="91" t="str">
        <v>UN 1385</v>
      </c>
      <c r="C4700" s="92" t="str">
        <v>CAP STAY ROD BALL INTER</v>
      </c>
      <c r="D4700" s="132" t="str">
        <v>2021, 2022, 2023</v>
      </c>
      <c r="E4700" s="92">
        <v>10</v>
      </c>
      <c r="F4700" s="92" t="str">
        <v>PCS</v>
      </c>
      <c r="G4700" s="92" t="str">
        <v>OUTWARD</v>
      </c>
      <c r="H4700" s="93" t="str">
        <v>SHOP</v>
      </c>
    </row>
    <row r="4701" spans="1:8" x14ac:dyDescent="0.25">
      <c r="A4701" s="94">
        <v>45803</v>
      </c>
      <c r="B4701" s="95" t="str">
        <v>1P 3052</v>
      </c>
      <c r="C4701" s="80" t="str">
        <v>HYD PUMP SWARAJ W/COUPLER SWARAJ INNER</v>
      </c>
      <c r="D4701" s="133" t="str">
        <v>2021, 2022, 2023</v>
      </c>
      <c r="E4701" s="80">
        <v>2</v>
      </c>
      <c r="F4701" s="80" t="str">
        <v>PCS</v>
      </c>
      <c r="G4701" s="80" t="str">
        <v>OUTWARD</v>
      </c>
      <c r="H4701" s="96" t="str">
        <v>SHOP</v>
      </c>
    </row>
    <row r="4702" spans="1:8" x14ac:dyDescent="0.25">
      <c r="A4702" s="90">
        <v>45803</v>
      </c>
      <c r="B4702" s="91" t="str">
        <v>UN 1160</v>
      </c>
      <c r="C4702" s="92" t="str">
        <v>AIR CLEANER MESH INTER DI</v>
      </c>
      <c r="D4702" s="132" t="str">
        <v>2021, 2022, 2023</v>
      </c>
      <c r="E4702" s="92">
        <v>15</v>
      </c>
      <c r="F4702" s="92" t="str">
        <v>PCS</v>
      </c>
      <c r="G4702" s="92" t="str">
        <v>OUTWARD</v>
      </c>
      <c r="H4702" s="93" t="str">
        <v>SHOP</v>
      </c>
    </row>
    <row r="4703" spans="1:8" x14ac:dyDescent="0.25">
      <c r="A4703" s="94">
        <v>45803</v>
      </c>
      <c r="B4703" s="95">
        <v>4330349100</v>
      </c>
      <c r="C4703" s="80" t="str">
        <v>CLUTCH LEVER KIT D/C BUSH TYPE SK</v>
      </c>
      <c r="D4703" s="133" t="str">
        <v>2021, 2022, 2023</v>
      </c>
      <c r="E4703" s="80">
        <v>6</v>
      </c>
      <c r="F4703" s="80" t="str">
        <v>SET</v>
      </c>
      <c r="G4703" s="80" t="str">
        <v>OUTWARD</v>
      </c>
      <c r="H4703" s="96" t="str">
        <v>SHOP</v>
      </c>
    </row>
    <row r="4704" spans="1:8" x14ac:dyDescent="0.25">
      <c r="A4704" s="90">
        <v>45803</v>
      </c>
      <c r="B4704" s="91">
        <v>4340427100</v>
      </c>
      <c r="C4704" s="92" t="str">
        <v>CL. LEVER KIT HMT (60 HP) DCA PIN TY</v>
      </c>
      <c r="D4704" s="132" t="str">
        <v>2021, 2022, 2023</v>
      </c>
      <c r="E4704" s="92">
        <v>6</v>
      </c>
      <c r="F4704" s="92" t="str">
        <v>SET</v>
      </c>
      <c r="G4704" s="92" t="str">
        <v>OUTWARD</v>
      </c>
      <c r="H4704" s="93" t="str">
        <v>SHOP</v>
      </c>
    </row>
    <row r="4705" spans="1:8" x14ac:dyDescent="0.25">
      <c r="A4705" s="94">
        <v>45803</v>
      </c>
      <c r="B4705" s="95" t="str">
        <v>10RLK370</v>
      </c>
      <c r="C4705" s="80" t="str">
        <v>CL KIT MF1035/ESC 335/EICHER 312</v>
      </c>
      <c r="D4705" s="133" t="str">
        <v>2021, 2022, 2023</v>
      </c>
      <c r="E4705" s="80">
        <v>10</v>
      </c>
      <c r="F4705" s="80" t="str">
        <v>SET</v>
      </c>
      <c r="G4705" s="80" t="str">
        <v>OUTWARD</v>
      </c>
      <c r="H4705" s="96" t="str">
        <v>SHOP</v>
      </c>
    </row>
    <row r="4706" spans="1:8" x14ac:dyDescent="0.25">
      <c r="A4706" s="90">
        <v>45803</v>
      </c>
      <c r="B4706" s="91" t="str">
        <v>09RLK310</v>
      </c>
      <c r="C4706" s="92" t="str">
        <v>CLUTCH KIT EICHER/TAFE FOR 9.25" P.P</v>
      </c>
      <c r="D4706" s="132" t="str">
        <v>2021, 2022, 2023</v>
      </c>
      <c r="E4706" s="92">
        <v>10</v>
      </c>
      <c r="F4706" s="92" t="str">
        <v>SET</v>
      </c>
      <c r="G4706" s="92" t="str">
        <v>OUTWARD</v>
      </c>
      <c r="H4706" s="93" t="str">
        <v>SHOP</v>
      </c>
    </row>
    <row r="4707" spans="1:8" x14ac:dyDescent="0.25">
      <c r="A4707" s="94">
        <v>45803</v>
      </c>
      <c r="B4707" s="95" t="str">
        <v>UN 1568</v>
      </c>
      <c r="C4707" s="80" t="str">
        <v>INNER COLUMN &amp; MAIN NUTASSY 04-04 INTER DI</v>
      </c>
      <c r="D4707" s="133" t="str">
        <v>2021, 2022, 2023</v>
      </c>
      <c r="E4707" s="80">
        <v>3</v>
      </c>
      <c r="F4707" s="80" t="str">
        <v>PCS</v>
      </c>
      <c r="G4707" s="80" t="str">
        <v>OUTWARD</v>
      </c>
      <c r="H4707" s="96" t="str">
        <v>SHOP</v>
      </c>
    </row>
    <row r="4708" spans="1:8" x14ac:dyDescent="0.25">
      <c r="A4708" s="90">
        <v>45803</v>
      </c>
      <c r="B4708" s="91">
        <v>4340460100</v>
      </c>
      <c r="C4708" s="92" t="str">
        <v>P.P TAWA ARJUN MAIN D/CLUTCH</v>
      </c>
      <c r="D4708" s="132" t="str">
        <v>2021, 2022, 2023</v>
      </c>
      <c r="E4708" s="92">
        <v>8</v>
      </c>
      <c r="F4708" s="92" t="str">
        <v>PCS</v>
      </c>
      <c r="G4708" s="92" t="str">
        <v>OUTWARD</v>
      </c>
      <c r="H4708" s="93" t="str">
        <v>SHOP</v>
      </c>
    </row>
    <row r="4709" spans="1:8" x14ac:dyDescent="0.25">
      <c r="A4709" s="94">
        <v>45803</v>
      </c>
      <c r="B4709" s="95">
        <v>3280843100</v>
      </c>
      <c r="C4709" s="80" t="str">
        <v>CLUTCH PLATE SW/ACE CRANE 5 FAN 8 T</v>
      </c>
      <c r="D4709" s="133" t="str">
        <v>2021, 2022, 2023</v>
      </c>
      <c r="E4709" s="80">
        <v>4</v>
      </c>
      <c r="F4709" s="80" t="str">
        <v>PCS</v>
      </c>
      <c r="G4709" s="80" t="str">
        <v>OUTWARD</v>
      </c>
      <c r="H4709" s="96" t="str">
        <v>SHOP</v>
      </c>
    </row>
    <row r="4710" spans="1:8" x14ac:dyDescent="0.25">
      <c r="A4710" s="90">
        <v>45803</v>
      </c>
      <c r="B4710" s="91">
        <v>3280597100</v>
      </c>
      <c r="C4710" s="92" t="str">
        <v>CLUTCH PL ARJUN 5 FAN 10 T. (PMV-00)</v>
      </c>
      <c r="D4710" s="132" t="str">
        <v>2021, 2022, 2023</v>
      </c>
      <c r="E4710" s="92">
        <v>2</v>
      </c>
      <c r="F4710" s="92" t="str">
        <v>PCS</v>
      </c>
      <c r="G4710" s="92" t="str">
        <v>OUTWARD</v>
      </c>
      <c r="H4710" s="93" t="str">
        <v>SHOP</v>
      </c>
    </row>
    <row r="4711" spans="1:8" x14ac:dyDescent="0.25">
      <c r="A4711" s="94">
        <v>45803</v>
      </c>
      <c r="B4711" s="95">
        <v>3280673100</v>
      </c>
      <c r="C4711" s="80" t="str">
        <v>CLUTCH PLATE ACE/SWARAJ 6 SPRING 8 T</v>
      </c>
      <c r="D4711" s="133" t="str">
        <v>2021, 2022, 2023</v>
      </c>
      <c r="E4711" s="80">
        <v>4</v>
      </c>
      <c r="F4711" s="80" t="str">
        <v>PCS</v>
      </c>
      <c r="G4711" s="80" t="str">
        <v>OUTWARD</v>
      </c>
      <c r="H4711" s="96" t="str">
        <v>SHOP</v>
      </c>
    </row>
    <row r="4712" spans="1:8" x14ac:dyDescent="0.25">
      <c r="A4712" s="90">
        <v>45803</v>
      </c>
      <c r="B4712" s="91" t="str">
        <v>R925044</v>
      </c>
      <c r="C4712" s="92" t="str">
        <v>P.P ASSY EICHER 241 9.25"</v>
      </c>
      <c r="D4712" s="132" t="str">
        <v>2021, 2022, 2023</v>
      </c>
      <c r="E4712" s="92">
        <v>2</v>
      </c>
      <c r="F4712" s="92" t="str">
        <v>SET</v>
      </c>
      <c r="G4712" s="92" t="str">
        <v>OUTWARD</v>
      </c>
      <c r="H4712" s="93" t="str">
        <v>SHOP</v>
      </c>
    </row>
    <row r="4713" spans="1:8" x14ac:dyDescent="0.25">
      <c r="A4713" s="94">
        <v>45803</v>
      </c>
      <c r="B4713" s="95" t="str">
        <v>UN 1952</v>
      </c>
      <c r="C4713" s="80" t="str">
        <v>HAND BREAK ASSY (COMPLETE W/WIRE) INTER DI</v>
      </c>
      <c r="D4713" s="133" t="str">
        <v>2021, 2022, 2023</v>
      </c>
      <c r="E4713" s="80">
        <v>10</v>
      </c>
      <c r="F4713" s="80" t="str">
        <v>PCS</v>
      </c>
      <c r="G4713" s="80" t="str">
        <v>OUTWARD</v>
      </c>
      <c r="H4713" s="96" t="str">
        <v>SHOP</v>
      </c>
    </row>
    <row r="4714" spans="1:8" x14ac:dyDescent="0.25">
      <c r="A4714" s="90">
        <v>45803</v>
      </c>
      <c r="B4714" s="91" t="str">
        <v>UN 1799</v>
      </c>
      <c r="C4714" s="92" t="str">
        <v>GEAR PATTI SET OF 3 INTER</v>
      </c>
      <c r="D4714" s="132" t="str">
        <v>2021, 2022, 2023</v>
      </c>
      <c r="E4714" s="92">
        <v>32</v>
      </c>
      <c r="F4714" s="92" t="str">
        <v>SET</v>
      </c>
      <c r="G4714" s="92" t="str">
        <v>OUTWARD</v>
      </c>
      <c r="H4714" s="93" t="str">
        <v>SHOP</v>
      </c>
    </row>
    <row r="4715" spans="1:8" x14ac:dyDescent="0.25">
      <c r="A4715" s="94">
        <v>45803</v>
      </c>
      <c r="B4715" s="95" t="str">
        <v>1P 3052 3028 ASOOOB</v>
      </c>
      <c r="C4715" s="80" t="str">
        <v>HYD PUMP SONALIKA DOUBLE</v>
      </c>
      <c r="D4715" s="133" t="str">
        <v>2021, 2022, 2023</v>
      </c>
      <c r="E4715" s="80">
        <v>2</v>
      </c>
      <c r="F4715" s="80" t="str">
        <v>PCS</v>
      </c>
      <c r="G4715" s="80" t="str">
        <v>OUTWARD</v>
      </c>
      <c r="H4715" s="96" t="str">
        <v>SHOP</v>
      </c>
    </row>
    <row r="4716" spans="1:8" x14ac:dyDescent="0.25">
      <c r="A4716" s="90">
        <v>45803</v>
      </c>
      <c r="B4716" s="91" t="str">
        <v>1P 4060 4027 CTMOOOF</v>
      </c>
      <c r="C4716" s="92" t="str">
        <v>HYD PUMP ARJUN F MANIFOLD</v>
      </c>
      <c r="D4716" s="132" t="str">
        <v>2021, 2022, 2023</v>
      </c>
      <c r="E4716" s="92">
        <v>2</v>
      </c>
      <c r="F4716" s="92" t="str">
        <v>PCS</v>
      </c>
      <c r="G4716" s="92" t="str">
        <v>OUTWARD</v>
      </c>
      <c r="H4716" s="93" t="str">
        <v>SHOP</v>
      </c>
    </row>
    <row r="4717" spans="1:8" x14ac:dyDescent="0.25">
      <c r="A4717" s="94">
        <v>45803</v>
      </c>
      <c r="B4717" s="95" t="str">
        <v>1P 4060 4027 CTOOOY</v>
      </c>
      <c r="C4717" s="80" t="str">
        <v>HYD PUMP ARJUN NOVO Y MANIFOLD</v>
      </c>
      <c r="D4717" s="133" t="str">
        <v>2021, 2022, 2023</v>
      </c>
      <c r="E4717" s="80">
        <v>2</v>
      </c>
      <c r="F4717" s="80" t="str">
        <v>PCS</v>
      </c>
      <c r="G4717" s="80" t="str">
        <v>OUTWARD</v>
      </c>
      <c r="H4717" s="96" t="str">
        <v>SHOP</v>
      </c>
    </row>
    <row r="4718" spans="1:8" x14ac:dyDescent="0.25">
      <c r="A4718" s="90">
        <v>45803</v>
      </c>
      <c r="B4718" s="91">
        <v>1280355100</v>
      </c>
      <c r="C4718" s="92" t="str">
        <v>P.P ASSY ESCORTS D/F</v>
      </c>
      <c r="D4718" s="132" t="str">
        <v>2021, 2022, 2023</v>
      </c>
      <c r="E4718" s="92">
        <v>2</v>
      </c>
      <c r="F4718" s="92" t="str">
        <v>SET</v>
      </c>
      <c r="G4718" s="92" t="str">
        <v>OUTWARD</v>
      </c>
      <c r="H4718" s="93" t="str">
        <v>SHOP</v>
      </c>
    </row>
    <row r="4719" spans="1:8" x14ac:dyDescent="0.25">
      <c r="A4719" s="94">
        <v>45803</v>
      </c>
      <c r="B4719" s="95" t="str">
        <v>UN 1786</v>
      </c>
      <c r="C4719" s="80" t="str">
        <v>GEAR LEVER ARJUN</v>
      </c>
      <c r="D4719" s="133" t="str">
        <v>2021, 2022, 2023</v>
      </c>
      <c r="E4719" s="80">
        <v>6</v>
      </c>
      <c r="F4719" s="80" t="str">
        <v>PCS</v>
      </c>
      <c r="G4719" s="80" t="str">
        <v>OUTWARD</v>
      </c>
      <c r="H4719" s="96" t="str">
        <v>SHOP</v>
      </c>
    </row>
    <row r="4720" spans="1:8" x14ac:dyDescent="0.25">
      <c r="A4720" s="90">
        <v>45803</v>
      </c>
      <c r="B4720" s="91" t="str">
        <v>UN 1789</v>
      </c>
      <c r="C4720" s="92" t="str">
        <v>GEAR LEVER MKM</v>
      </c>
      <c r="D4720" s="132" t="str">
        <v>2021, 2022, 2023</v>
      </c>
      <c r="E4720" s="92">
        <v>6</v>
      </c>
      <c r="F4720" s="92" t="str">
        <v>PCS</v>
      </c>
      <c r="G4720" s="92" t="str">
        <v>OUTWARD</v>
      </c>
      <c r="H4720" s="93" t="str">
        <v>SHOP</v>
      </c>
    </row>
    <row r="4721" spans="1:8" x14ac:dyDescent="0.25">
      <c r="A4721" s="94">
        <v>45803</v>
      </c>
      <c r="B4721" s="95" t="str">
        <v>UN 1781</v>
      </c>
      <c r="C4721" s="80" t="str">
        <v>GEAR LEVER INTER DI</v>
      </c>
      <c r="D4721" s="133" t="str">
        <v>2021, 2022, 2023</v>
      </c>
      <c r="E4721" s="80">
        <v>12</v>
      </c>
      <c r="F4721" s="80" t="str">
        <v>PCS</v>
      </c>
      <c r="G4721" s="80" t="str">
        <v>OUTWARD</v>
      </c>
      <c r="H4721" s="96" t="str">
        <v>SHOP</v>
      </c>
    </row>
    <row r="4722" spans="1:8" x14ac:dyDescent="0.25">
      <c r="A4722" s="90">
        <v>45803</v>
      </c>
      <c r="B4722" s="91" t="str">
        <v>GK 977/UN 1374</v>
      </c>
      <c r="C4722" s="92" t="str">
        <v>CENTER PIN MAHINDRA NST (PATTI TYPE)</v>
      </c>
      <c r="D4722" s="132" t="str">
        <v>2021, 2022, 2023</v>
      </c>
      <c r="E4722" s="92">
        <v>10</v>
      </c>
      <c r="F4722" s="92" t="str">
        <v>PCS</v>
      </c>
      <c r="G4722" s="92" t="str">
        <v>OUTWARD</v>
      </c>
      <c r="H4722" s="93" t="str">
        <v>SHOP</v>
      </c>
    </row>
    <row r="4723" spans="1:8" x14ac:dyDescent="0.25">
      <c r="A4723" s="94">
        <v>45803</v>
      </c>
      <c r="B4723" s="95" t="str">
        <v>UN 1372</v>
      </c>
      <c r="C4723" s="80" t="str">
        <v>CENTRE PIN INTER DI</v>
      </c>
      <c r="D4723" s="133" t="str">
        <v>2021, 2022, 2023</v>
      </c>
      <c r="E4723" s="80">
        <v>10</v>
      </c>
      <c r="F4723" s="80" t="str">
        <v>PCS</v>
      </c>
      <c r="G4723" s="80" t="str">
        <v>OUTWARD</v>
      </c>
      <c r="H4723" s="96" t="str">
        <v>SHOP</v>
      </c>
    </row>
    <row r="4724" spans="1:8" x14ac:dyDescent="0.25">
      <c r="A4724" s="90">
        <v>45803</v>
      </c>
      <c r="B4724" s="91" t="str">
        <v>UN 2616</v>
      </c>
      <c r="C4724" s="92" t="str">
        <v xml:space="preserve">LOWER LINK ASSY 3 DI (O.E) 585 DI  </v>
      </c>
      <c r="D4724" s="132" t="str">
        <v>2021, 2022, 2023</v>
      </c>
      <c r="E4724" s="92">
        <v>2</v>
      </c>
      <c r="F4724" s="92" t="str">
        <v>PCS</v>
      </c>
      <c r="G4724" s="92" t="str">
        <v>OUTWARD</v>
      </c>
      <c r="H4724" s="93" t="str">
        <v>SHOP</v>
      </c>
    </row>
    <row r="4725" spans="1:8" x14ac:dyDescent="0.25">
      <c r="A4725" s="94">
        <v>45803</v>
      </c>
      <c r="B4725" s="95" t="str">
        <v>UN 2615</v>
      </c>
      <c r="C4725" s="80" t="str">
        <v xml:space="preserve">LOWER LINK ASSY 4 DI (O.E) 585 DI  </v>
      </c>
      <c r="D4725" s="133" t="str">
        <v>2021, 2022, 2023</v>
      </c>
      <c r="E4725" s="80">
        <v>2</v>
      </c>
      <c r="F4725" s="80" t="str">
        <v>PCS</v>
      </c>
      <c r="G4725" s="80" t="str">
        <v>OUTWARD</v>
      </c>
      <c r="H4725" s="96" t="str">
        <v>SHOP</v>
      </c>
    </row>
    <row r="4726" spans="1:8" x14ac:dyDescent="0.25">
      <c r="A4726" s="90">
        <v>45803</v>
      </c>
      <c r="B4726" s="91" t="str">
        <v>601AD00009C</v>
      </c>
      <c r="C4726" s="92" t="str">
        <v>HYD PUMP ARJUN DOUBLE (F ELBOW) (18CC + 8CC)</v>
      </c>
      <c r="D4726" s="132" t="str">
        <v>2021, 2022, 2023</v>
      </c>
      <c r="E4726" s="92">
        <v>4</v>
      </c>
      <c r="F4726" s="92" t="str">
        <v>PCS</v>
      </c>
      <c r="G4726" s="92" t="str">
        <v>OUTWARD</v>
      </c>
      <c r="H4726" s="93" t="str">
        <v>SHOP</v>
      </c>
    </row>
    <row r="4727" spans="1:8" x14ac:dyDescent="0.25">
      <c r="A4727" s="94">
        <v>45803</v>
      </c>
      <c r="B4727" s="95" t="str">
        <v>UN 1818</v>
      </c>
      <c r="C4727" s="80" t="str">
        <v>GEAR FORK 1st REVERSE NST</v>
      </c>
      <c r="D4727" s="133" t="str">
        <v>2021, 2022, 2023</v>
      </c>
      <c r="E4727" s="80">
        <v>2</v>
      </c>
      <c r="F4727" s="80" t="str">
        <v>PCS</v>
      </c>
      <c r="G4727" s="80" t="str">
        <v>OUTWARD</v>
      </c>
      <c r="H4727" s="96" t="str">
        <v>SHOP</v>
      </c>
    </row>
    <row r="4728" spans="1:8" x14ac:dyDescent="0.25">
      <c r="A4728" s="90">
        <v>45803</v>
      </c>
      <c r="B4728" s="91" t="str">
        <v>UN 1813</v>
      </c>
      <c r="C4728" s="92" t="str">
        <v>GEAR FORK HIGH SPEED  INTER DI</v>
      </c>
      <c r="D4728" s="132" t="str">
        <v>2021, 2022, 2023</v>
      </c>
      <c r="E4728" s="92">
        <v>3</v>
      </c>
      <c r="F4728" s="92" t="str">
        <v>PCS</v>
      </c>
      <c r="G4728" s="92" t="str">
        <v>OUTWARD</v>
      </c>
      <c r="H4728" s="93" t="str">
        <v>SHOP</v>
      </c>
    </row>
    <row r="4729" spans="1:8" x14ac:dyDescent="0.25">
      <c r="A4729" s="94">
        <v>45803</v>
      </c>
      <c r="B4729" s="95" t="str">
        <v>UN 2591</v>
      </c>
      <c r="C4729" s="80" t="str">
        <v xml:space="preserve">TOP LINK PIN TWO HOLE INTER DI  </v>
      </c>
      <c r="D4729" s="133" t="str">
        <v>2021, 2022, 2023</v>
      </c>
      <c r="E4729" s="80">
        <v>24</v>
      </c>
      <c r="F4729" s="80" t="str">
        <v>PCS</v>
      </c>
      <c r="G4729" s="80" t="str">
        <v>OUTWARD</v>
      </c>
      <c r="H4729" s="96" t="str">
        <v>SHOP</v>
      </c>
    </row>
    <row r="4730" spans="1:8" x14ac:dyDescent="0.25">
      <c r="A4730" s="90">
        <v>45803</v>
      </c>
      <c r="B4730" s="91" t="str">
        <v>GK 564/UN 1460</v>
      </c>
      <c r="C4730" s="92" t="str">
        <v xml:space="preserve">TIE ROD ASSY MKM (80 MM) </v>
      </c>
      <c r="D4730" s="132" t="str">
        <v>2021, 2022, 2023</v>
      </c>
      <c r="E4730" s="92">
        <v>4</v>
      </c>
      <c r="F4730" s="92" t="str">
        <v>SET</v>
      </c>
      <c r="G4730" s="92" t="str">
        <v>OUTWARD</v>
      </c>
      <c r="H4730" s="93" t="str">
        <v>SHOP</v>
      </c>
    </row>
    <row r="4731" spans="1:8" x14ac:dyDescent="0.25">
      <c r="A4731" s="94">
        <v>45803</v>
      </c>
      <c r="B4731" s="95" t="str">
        <v>UN 2754</v>
      </c>
      <c r="C4731" s="80" t="str">
        <v xml:space="preserve">SPANDLE BUSH SET OF 4 PCS INTER DI  </v>
      </c>
      <c r="D4731" s="133" t="str">
        <v>2021, 2022, 2023</v>
      </c>
      <c r="E4731" s="80">
        <v>6</v>
      </c>
      <c r="F4731" s="80" t="str">
        <v>SET</v>
      </c>
      <c r="G4731" s="80" t="str">
        <v>OUTWARD</v>
      </c>
      <c r="H4731" s="96" t="str">
        <v>SHOP</v>
      </c>
    </row>
    <row r="4732" spans="1:8" x14ac:dyDescent="0.25">
      <c r="A4732" s="90">
        <v>45803</v>
      </c>
      <c r="B4732" s="91" t="str">
        <v>UN 2743</v>
      </c>
      <c r="C4732" s="92" t="str">
        <v xml:space="preserve">CENTRE PIN BUSH SET OF 2 PCS INTER DI  </v>
      </c>
      <c r="D4732" s="132" t="str">
        <v>2021, 2022, 2023</v>
      </c>
      <c r="E4732" s="92">
        <v>6</v>
      </c>
      <c r="F4732" s="92" t="str">
        <v>SET</v>
      </c>
      <c r="G4732" s="92" t="str">
        <v>OUTWARD</v>
      </c>
      <c r="H4732" s="93" t="str">
        <v>SHOP</v>
      </c>
    </row>
    <row r="4733" spans="1:8" x14ac:dyDescent="0.25">
      <c r="A4733" s="94">
        <v>45803</v>
      </c>
      <c r="B4733" s="95" t="str">
        <v>GK 2401</v>
      </c>
      <c r="C4733" s="80" t="str">
        <v>TROLLEY PIPE 20''  (MALE + FEMALE) WRAPPING</v>
      </c>
      <c r="D4733" s="133" t="str">
        <v>2021, 2022, 2023</v>
      </c>
      <c r="E4733" s="80">
        <v>13</v>
      </c>
      <c r="F4733" s="80" t="str">
        <v>PCS</v>
      </c>
      <c r="G4733" s="80" t="str">
        <v>OUTWARD</v>
      </c>
      <c r="H4733" s="96" t="str">
        <v>SHOP</v>
      </c>
    </row>
    <row r="4734" spans="1:8" x14ac:dyDescent="0.25">
      <c r="A4734" s="90">
        <v>45803</v>
      </c>
      <c r="B4734" s="91" t="str">
        <v>MC ASSY HMT</v>
      </c>
      <c r="C4734" s="92" t="str">
        <v>MC ASSY HMT</v>
      </c>
      <c r="D4734" s="132" t="str">
        <v>2021, 2022, 2023</v>
      </c>
      <c r="E4734" s="92">
        <v>10</v>
      </c>
      <c r="F4734" s="92" t="str">
        <v>PCS</v>
      </c>
      <c r="G4734" s="92" t="str">
        <v>OUTWARD</v>
      </c>
      <c r="H4734" s="93" t="str">
        <v>SHOP</v>
      </c>
    </row>
    <row r="4735" spans="1:8" x14ac:dyDescent="0.25">
      <c r="A4735" s="94">
        <v>45803</v>
      </c>
      <c r="B4735" s="95" t="str">
        <v>R983067915</v>
      </c>
      <c r="C4735" s="80" t="str">
        <v>HYD. PUMP SONALIKA RX 16CC</v>
      </c>
      <c r="D4735" s="133" t="str">
        <v>2021, 2022, 2023</v>
      </c>
      <c r="E4735" s="80">
        <v>8</v>
      </c>
      <c r="F4735" s="80" t="str">
        <v>PCS</v>
      </c>
      <c r="G4735" s="80" t="str">
        <v>OUTWARD</v>
      </c>
      <c r="H4735" s="96" t="str">
        <v>SHOP</v>
      </c>
    </row>
    <row r="4736" spans="1:8" x14ac:dyDescent="0.25">
      <c r="A4736" s="90">
        <v>45803</v>
      </c>
      <c r="B4736" s="91" t="str">
        <v>R983032309</v>
      </c>
      <c r="C4736" s="92" t="str">
        <v>HYD. PUMP SWARAJ 19CC (OUTER)</v>
      </c>
      <c r="D4736" s="132" t="str">
        <v>2021, 2022, 2023</v>
      </c>
      <c r="E4736" s="92">
        <v>8</v>
      </c>
      <c r="F4736" s="92" t="str">
        <v>PCS</v>
      </c>
      <c r="G4736" s="92" t="str">
        <v>OUTWARD</v>
      </c>
      <c r="H4736" s="93" t="str">
        <v>SHOP</v>
      </c>
    </row>
    <row r="4737" spans="1:8" x14ac:dyDescent="0.25">
      <c r="A4737" s="94">
        <v>45803</v>
      </c>
      <c r="B4737" s="95" t="str">
        <v>UN 2450</v>
      </c>
      <c r="C4737" s="80" t="str">
        <v xml:space="preserve">POSITION CONTROL TUBE SINGLE CAN INTER DI  </v>
      </c>
      <c r="D4737" s="133" t="str">
        <v>2021, 2022, 2023</v>
      </c>
      <c r="E4737" s="80">
        <v>10</v>
      </c>
      <c r="F4737" s="80" t="str">
        <v>PCS</v>
      </c>
      <c r="G4737" s="80" t="str">
        <v>OUTWARD</v>
      </c>
      <c r="H4737" s="96" t="str">
        <v>SHOP</v>
      </c>
    </row>
    <row r="4738" spans="1:8" x14ac:dyDescent="0.25">
      <c r="A4738" s="90">
        <v>45803</v>
      </c>
      <c r="B4738" s="91" t="str">
        <v>UN 617</v>
      </c>
      <c r="C4738" s="92" t="str">
        <v>LOWER LINK PIN WITH NUT J.D</v>
      </c>
      <c r="D4738" s="132" t="str">
        <v>2021, 2022, 2023</v>
      </c>
      <c r="E4738" s="92">
        <v>10</v>
      </c>
      <c r="F4738" s="92" t="str">
        <v>PCS</v>
      </c>
      <c r="G4738" s="92" t="str">
        <v>OUTWARD</v>
      </c>
      <c r="H4738" s="93" t="str">
        <v>SHOP</v>
      </c>
    </row>
    <row r="4739" spans="1:8" x14ac:dyDescent="0.25">
      <c r="A4739" s="94">
        <v>45803</v>
      </c>
      <c r="B4739" s="95" t="str">
        <v>GK 1485/UN 2843</v>
      </c>
      <c r="C4739" s="80" t="str">
        <v>SPANDLE ARM BOLT INTER DI</v>
      </c>
      <c r="D4739" s="133" t="str">
        <v>2021, 2022, 2023</v>
      </c>
      <c r="E4739" s="80">
        <v>36</v>
      </c>
      <c r="F4739" s="80" t="str">
        <v>PCS</v>
      </c>
      <c r="G4739" s="80" t="str">
        <v>OUTWARD</v>
      </c>
      <c r="H4739" s="96" t="str">
        <v>SHOP</v>
      </c>
    </row>
    <row r="4740" spans="1:8" x14ac:dyDescent="0.25">
      <c r="A4740" s="90">
        <v>45803</v>
      </c>
      <c r="B4740" s="91" t="str">
        <v>GK 1623/UN 2825</v>
      </c>
      <c r="C4740" s="92" t="str">
        <v>AXLE BOLT R/T 8" BLACK</v>
      </c>
      <c r="D4740" s="132" t="str">
        <v>2021, 2022, 2023</v>
      </c>
      <c r="E4740" s="92">
        <v>36</v>
      </c>
      <c r="F4740" s="92" t="str">
        <v>PCS</v>
      </c>
      <c r="G4740" s="92" t="str">
        <v>OUTWARD</v>
      </c>
      <c r="H4740" s="93" t="str">
        <v>SHOP</v>
      </c>
    </row>
    <row r="4741" spans="1:8" x14ac:dyDescent="0.25">
      <c r="A4741" s="94">
        <v>45803</v>
      </c>
      <c r="B4741" s="95" t="str">
        <v>UN 3426 A</v>
      </c>
      <c r="C4741" s="80" t="str">
        <v xml:space="preserve">COOLANT BOTTLE THREAD TYPE TURBO  </v>
      </c>
      <c r="D4741" s="133" t="str">
        <v>2021, 2022, 2023</v>
      </c>
      <c r="E4741" s="80">
        <v>19</v>
      </c>
      <c r="F4741" s="80" t="str">
        <v>PCS</v>
      </c>
      <c r="G4741" s="80" t="str">
        <v>OUTWARD</v>
      </c>
      <c r="H4741" s="96" t="str">
        <v>SHOP</v>
      </c>
    </row>
    <row r="4742" spans="1:8" x14ac:dyDescent="0.25">
      <c r="A4742" s="90">
        <v>45803</v>
      </c>
      <c r="B4742" s="91" t="str">
        <v>UN 2836/GK 1543</v>
      </c>
      <c r="C4742" s="92" t="str">
        <v xml:space="preserve">REAR WHEEL BOLT INTER DI  </v>
      </c>
      <c r="D4742" s="132" t="str">
        <v>2021, 2022, 2023</v>
      </c>
      <c r="E4742" s="92">
        <v>60</v>
      </c>
      <c r="F4742" s="92" t="str">
        <v>PCS</v>
      </c>
      <c r="G4742" s="92" t="str">
        <v>OUTWARD</v>
      </c>
      <c r="H4742" s="93" t="str">
        <v>SHOP</v>
      </c>
    </row>
    <row r="4743" spans="1:8" x14ac:dyDescent="0.25">
      <c r="A4743" s="94">
        <v>45804</v>
      </c>
      <c r="B4743" s="95" t="str">
        <v>UN 2426</v>
      </c>
      <c r="C4743" s="80" t="str">
        <v xml:space="preserve">SUCTION STRAINER OIL BREAK ARJUN  </v>
      </c>
      <c r="D4743" s="133" t="str">
        <v>2012, 2013</v>
      </c>
      <c r="E4743" s="80">
        <v>2</v>
      </c>
      <c r="F4743" s="80" t="str">
        <v>PCS</v>
      </c>
      <c r="G4743" s="80" t="str">
        <v>OUTWARD</v>
      </c>
      <c r="H4743" s="96" t="str">
        <v>KHANDELWAL</v>
      </c>
    </row>
    <row r="4744" spans="1:8" x14ac:dyDescent="0.25">
      <c r="A4744" s="90">
        <v>45804</v>
      </c>
      <c r="B4744" s="91" t="str">
        <v>UN 2422</v>
      </c>
      <c r="C4744" s="92" t="str">
        <v xml:space="preserve">SUCTION FILTER NORMAL INTER DI  </v>
      </c>
      <c r="D4744" s="132" t="str">
        <v>2012, 2013</v>
      </c>
      <c r="E4744" s="92">
        <v>12</v>
      </c>
      <c r="F4744" s="92" t="str">
        <v>PCS</v>
      </c>
      <c r="G4744" s="92" t="str">
        <v>OUTWARD</v>
      </c>
      <c r="H4744" s="93" t="str">
        <v>KHANDELWAL</v>
      </c>
    </row>
    <row r="4745" spans="1:8" x14ac:dyDescent="0.25">
      <c r="A4745" s="94">
        <v>45804</v>
      </c>
      <c r="B4745" s="95" t="str">
        <v>UN 1159</v>
      </c>
      <c r="C4745" s="80" t="str">
        <v>AIR CLEANER ASSY COMPLETE ARJUN</v>
      </c>
      <c r="D4745" s="133" t="str">
        <v>2012, 2013</v>
      </c>
      <c r="E4745" s="80">
        <v>1</v>
      </c>
      <c r="F4745" s="80" t="str">
        <v>SET</v>
      </c>
      <c r="G4745" s="80" t="str">
        <v>OUTWARD</v>
      </c>
      <c r="H4745" s="96" t="str">
        <v>KHANDELWAL</v>
      </c>
    </row>
    <row r="4746" spans="1:8" x14ac:dyDescent="0.25">
      <c r="A4746" s="90">
        <v>45804</v>
      </c>
      <c r="B4746" s="91" t="str">
        <v>UN 3316</v>
      </c>
      <c r="C4746" s="92" t="str">
        <v xml:space="preserve">FRONT WHEEL WASHER INTER DI  </v>
      </c>
      <c r="D4746" s="132" t="str">
        <v>2012, 2013</v>
      </c>
      <c r="E4746" s="92">
        <v>12</v>
      </c>
      <c r="F4746" s="92" t="str">
        <v>PCS</v>
      </c>
      <c r="G4746" s="92" t="str">
        <v>OUTWARD</v>
      </c>
      <c r="H4746" s="93" t="str">
        <v>KHANDELWAL</v>
      </c>
    </row>
    <row r="4747" spans="1:8" x14ac:dyDescent="0.25">
      <c r="A4747" s="94">
        <v>45804</v>
      </c>
      <c r="B4747" s="95" t="str">
        <v>UN 1385</v>
      </c>
      <c r="C4747" s="80" t="str">
        <v>CAP STAY ROD BALL INTER</v>
      </c>
      <c r="D4747" s="133" t="str">
        <v>2012, 2013</v>
      </c>
      <c r="E4747" s="80">
        <v>5</v>
      </c>
      <c r="F4747" s="80" t="str">
        <v>PCS</v>
      </c>
      <c r="G4747" s="80" t="str">
        <v>OUTWARD</v>
      </c>
      <c r="H4747" s="96" t="str">
        <v>KHANDELWAL</v>
      </c>
    </row>
    <row r="4748" spans="1:8" x14ac:dyDescent="0.25">
      <c r="A4748" s="90">
        <v>45804</v>
      </c>
      <c r="B4748" s="91" t="str">
        <v>UN 1361</v>
      </c>
      <c r="C4748" s="92" t="str">
        <v>DIESEL TANK TEA (WITH FILTER) NST</v>
      </c>
      <c r="D4748" s="132" t="str">
        <v>2012, 2013</v>
      </c>
      <c r="E4748" s="92">
        <v>24</v>
      </c>
      <c r="F4748" s="92" t="str">
        <v>PCS</v>
      </c>
      <c r="G4748" s="92" t="str">
        <v>OUTWARD</v>
      </c>
      <c r="H4748" s="93" t="str">
        <v>KHANDELWAL</v>
      </c>
    </row>
    <row r="4749" spans="1:8" x14ac:dyDescent="0.25">
      <c r="A4749" s="94">
        <v>45804</v>
      </c>
      <c r="B4749" s="95" t="str">
        <v>GK 910/UN 1408</v>
      </c>
      <c r="C4749" s="80" t="str">
        <v>FRONT WHEEL HUB MAHINDRA YUVO</v>
      </c>
      <c r="D4749" s="133" t="str">
        <v>2012, 2013</v>
      </c>
      <c r="E4749" s="80">
        <v>2</v>
      </c>
      <c r="F4749" s="80" t="str">
        <v>PCS</v>
      </c>
      <c r="G4749" s="80" t="str">
        <v>OUTWARD</v>
      </c>
      <c r="H4749" s="96" t="str">
        <v>KHANDELWAL</v>
      </c>
    </row>
    <row r="4750" spans="1:8" x14ac:dyDescent="0.25">
      <c r="A4750" s="90">
        <v>45804</v>
      </c>
      <c r="B4750" s="91" t="str">
        <v>UN 2271</v>
      </c>
      <c r="C4750" s="92" t="str">
        <v>GEAR 4TH &amp; DIRECT SPEED (THICK) 28/18 TEETH MKM N/M</v>
      </c>
      <c r="D4750" s="132" t="str">
        <v>2012, 2013</v>
      </c>
      <c r="E4750" s="92">
        <v>2</v>
      </c>
      <c r="F4750" s="92" t="str">
        <v>PCS</v>
      </c>
      <c r="G4750" s="92" t="str">
        <v>OUTWARD</v>
      </c>
      <c r="H4750" s="93" t="str">
        <v>KHANDELWAL</v>
      </c>
    </row>
    <row r="4751" spans="1:8" x14ac:dyDescent="0.25">
      <c r="A4751" s="94">
        <v>45804</v>
      </c>
      <c r="B4751" s="95" t="str">
        <v>UN 2578</v>
      </c>
      <c r="C4751" s="80" t="str">
        <v xml:space="preserve">TOP LINK ZULLA PIN INTER DI  </v>
      </c>
      <c r="D4751" s="133" t="str">
        <v>2012, 2013</v>
      </c>
      <c r="E4751" s="80">
        <v>12</v>
      </c>
      <c r="F4751" s="80" t="str">
        <v>PCS</v>
      </c>
      <c r="G4751" s="80" t="str">
        <v>OUTWARD</v>
      </c>
      <c r="H4751" s="96" t="str">
        <v>KHANDELWAL</v>
      </c>
    </row>
    <row r="4752" spans="1:8" x14ac:dyDescent="0.25">
      <c r="A4752" s="90">
        <v>45804</v>
      </c>
      <c r="B4752" s="91" t="str">
        <v>UN 1139</v>
      </c>
      <c r="C4752" s="92" t="str">
        <v>EXHAUST MANIFOLD  YUVO</v>
      </c>
      <c r="D4752" s="132" t="str">
        <v>2012, 2013</v>
      </c>
      <c r="E4752" s="92">
        <v>1</v>
      </c>
      <c r="F4752" s="92" t="str">
        <v>PCS</v>
      </c>
      <c r="G4752" s="92" t="str">
        <v>OUTWARD</v>
      </c>
      <c r="H4752" s="93" t="str">
        <v>KHANDELWAL</v>
      </c>
    </row>
    <row r="4753" spans="1:8" x14ac:dyDescent="0.25">
      <c r="A4753" s="94">
        <v>45804</v>
      </c>
      <c r="B4753" s="95" t="str">
        <v>UN 2575</v>
      </c>
      <c r="C4753" s="80" t="str">
        <v xml:space="preserve">TOP LINK ZULLA YUVO  </v>
      </c>
      <c r="D4753" s="133" t="str">
        <v>2012, 2013</v>
      </c>
      <c r="E4753" s="80">
        <v>2</v>
      </c>
      <c r="F4753" s="80" t="str">
        <v>PCS</v>
      </c>
      <c r="G4753" s="80" t="str">
        <v>OUTWARD</v>
      </c>
      <c r="H4753" s="96" t="str">
        <v>KHANDELWAL</v>
      </c>
    </row>
    <row r="4754" spans="1:8" x14ac:dyDescent="0.25">
      <c r="A4754" s="90">
        <v>45804</v>
      </c>
      <c r="B4754" s="91" t="str">
        <v>UN 2578 A</v>
      </c>
      <c r="C4754" s="92" t="str">
        <v xml:space="preserve">TOP LINK ZULLA PIN YUVO  </v>
      </c>
      <c r="D4754" s="132" t="str">
        <v>2012, 2013</v>
      </c>
      <c r="E4754" s="92">
        <v>2</v>
      </c>
      <c r="F4754" s="92" t="str">
        <v>PCS</v>
      </c>
      <c r="G4754" s="92" t="str">
        <v>OUTWARD</v>
      </c>
      <c r="H4754" s="93" t="str">
        <v>KHANDELWAL</v>
      </c>
    </row>
    <row r="4755" spans="1:8" x14ac:dyDescent="0.25">
      <c r="A4755" s="94">
        <v>45804</v>
      </c>
      <c r="B4755" s="95" t="str">
        <v>UN 2062</v>
      </c>
      <c r="C4755" s="80" t="str">
        <v>DIFFERENTIAL GEAR 13 TEETH INTER MM9739</v>
      </c>
      <c r="D4755" s="133" t="str">
        <v>2012, 2013</v>
      </c>
      <c r="E4755" s="80">
        <v>4</v>
      </c>
      <c r="F4755" s="80" t="str">
        <v>PCS</v>
      </c>
      <c r="G4755" s="80" t="str">
        <v>OUTWARD</v>
      </c>
      <c r="H4755" s="96" t="str">
        <v>KHANDELWAL</v>
      </c>
    </row>
    <row r="4756" spans="1:8" x14ac:dyDescent="0.25">
      <c r="A4756" s="90">
        <v>45804</v>
      </c>
      <c r="B4756" s="91" t="str">
        <v>UN 1388 D</v>
      </c>
      <c r="C4756" s="92" t="str">
        <v>FRONT AXLE SUPPORT MKM</v>
      </c>
      <c r="D4756" s="132" t="str">
        <v>2012, 2013</v>
      </c>
      <c r="E4756" s="92">
        <v>1</v>
      </c>
      <c r="F4756" s="92" t="str">
        <v>PCS</v>
      </c>
      <c r="G4756" s="92" t="str">
        <v>OUTWARD</v>
      </c>
      <c r="H4756" s="93" t="str">
        <v>KHANDELWAL</v>
      </c>
    </row>
    <row r="4757" spans="1:8" x14ac:dyDescent="0.25">
      <c r="A4757" s="94">
        <v>45804</v>
      </c>
      <c r="B4757" s="95" t="str">
        <v>UN 1388 A</v>
      </c>
      <c r="C4757" s="80" t="str">
        <v>FRONT AXLE SUPPORT INTER DI</v>
      </c>
      <c r="D4757" s="133" t="str">
        <v>2012, 2013</v>
      </c>
      <c r="E4757" s="80">
        <v>1</v>
      </c>
      <c r="F4757" s="80" t="str">
        <v>PCS</v>
      </c>
      <c r="G4757" s="80" t="str">
        <v>OUTWARD</v>
      </c>
      <c r="H4757" s="96" t="str">
        <v>KHANDELWAL</v>
      </c>
    </row>
    <row r="4758" spans="1:8" x14ac:dyDescent="0.25">
      <c r="A4758" s="90">
        <v>45804</v>
      </c>
      <c r="B4758" s="91" t="str">
        <v>UN 2005</v>
      </c>
      <c r="C4758" s="92" t="str">
        <v>BRAKE PATTI  YUVRAJ</v>
      </c>
      <c r="D4758" s="132" t="str">
        <v>2012, 2013</v>
      </c>
      <c r="E4758" s="92">
        <v>24</v>
      </c>
      <c r="F4758" s="92" t="str">
        <v>PCS</v>
      </c>
      <c r="G4758" s="92" t="str">
        <v>OUTWARD</v>
      </c>
      <c r="H4758" s="93" t="str">
        <v>KHANDELWAL</v>
      </c>
    </row>
    <row r="4759" spans="1:8" x14ac:dyDescent="0.25">
      <c r="A4759" s="94">
        <v>45804</v>
      </c>
      <c r="B4759" s="95" t="str">
        <v>UN 2787</v>
      </c>
      <c r="C4759" s="80" t="str">
        <v xml:space="preserve">BREAK DISC BOLT W/NUT YUVRAJ  </v>
      </c>
      <c r="D4759" s="133" t="str">
        <v>2012, 2013</v>
      </c>
      <c r="E4759" s="80">
        <v>24</v>
      </c>
      <c r="F4759" s="80" t="str">
        <v>PCS</v>
      </c>
      <c r="G4759" s="80" t="str">
        <v>OUTWARD</v>
      </c>
      <c r="H4759" s="96" t="str">
        <v>KHANDELWAL</v>
      </c>
    </row>
    <row r="4760" spans="1:8" x14ac:dyDescent="0.25">
      <c r="A4760" s="90">
        <v>45804</v>
      </c>
      <c r="B4760" s="91" t="str">
        <v>UN 1778</v>
      </c>
      <c r="C4760" s="92" t="str">
        <v>GEAR BOX BALL &amp; SPRING KIT (SET OF 6) INTER DI</v>
      </c>
      <c r="D4760" s="132" t="str">
        <v>2012, 2013</v>
      </c>
      <c r="E4760" s="92">
        <v>20</v>
      </c>
      <c r="F4760" s="92" t="str">
        <v>SET</v>
      </c>
      <c r="G4760" s="92" t="str">
        <v>OUTWARD</v>
      </c>
      <c r="H4760" s="93" t="str">
        <v>KHANDELWAL</v>
      </c>
    </row>
    <row r="4761" spans="1:8" x14ac:dyDescent="0.25">
      <c r="A4761" s="94">
        <v>45804</v>
      </c>
      <c r="B4761" s="95" t="str">
        <v>UN 2652</v>
      </c>
      <c r="C4761" s="80" t="str">
        <v xml:space="preserve">TOP LINK ASSEMBLY YUVRAJ  </v>
      </c>
      <c r="D4761" s="133" t="str">
        <v>2012, 2013</v>
      </c>
      <c r="E4761" s="80">
        <v>2</v>
      </c>
      <c r="F4761" s="80" t="str">
        <v>PCS</v>
      </c>
      <c r="G4761" s="80" t="str">
        <v>OUTWARD</v>
      </c>
      <c r="H4761" s="96" t="str">
        <v>KHANDELWAL</v>
      </c>
    </row>
    <row r="4762" spans="1:8" x14ac:dyDescent="0.25">
      <c r="A4762" s="90">
        <v>45804</v>
      </c>
      <c r="B4762" s="91" t="str">
        <v>UN 3399</v>
      </c>
      <c r="C4762" s="92" t="str">
        <v xml:space="preserve">ACCILATOR CABLE YUVO  </v>
      </c>
      <c r="D4762" s="132" t="str">
        <v>2012, 2013</v>
      </c>
      <c r="E4762" s="92">
        <v>3</v>
      </c>
      <c r="F4762" s="92" t="str">
        <v>PCS</v>
      </c>
      <c r="G4762" s="92" t="str">
        <v>OUTWARD</v>
      </c>
      <c r="H4762" s="93" t="str">
        <v>KHANDELWAL</v>
      </c>
    </row>
    <row r="4763" spans="1:8" x14ac:dyDescent="0.25">
      <c r="A4763" s="94">
        <v>45804</v>
      </c>
      <c r="B4763" s="95" t="str">
        <v>UN 1958</v>
      </c>
      <c r="C4763" s="80" t="str">
        <v>HAND BREAK CABLE W/KNOB YUVO</v>
      </c>
      <c r="D4763" s="133" t="str">
        <v>2012, 2013</v>
      </c>
      <c r="E4763" s="80">
        <v>3</v>
      </c>
      <c r="F4763" s="80" t="str">
        <v>PCS</v>
      </c>
      <c r="G4763" s="80" t="str">
        <v>OUTWARD</v>
      </c>
      <c r="H4763" s="96" t="str">
        <v>KHANDELWAL</v>
      </c>
    </row>
    <row r="4764" spans="1:8" x14ac:dyDescent="0.25">
      <c r="A4764" s="90">
        <v>45804</v>
      </c>
      <c r="B4764" s="91" t="str">
        <v>UN 2059</v>
      </c>
      <c r="C4764" s="92" t="str">
        <v>REVERSE GEAR SHAFT 20 TEETH INTER</v>
      </c>
      <c r="D4764" s="132" t="str">
        <v>2012, 2013</v>
      </c>
      <c r="E4764" s="92">
        <v>1</v>
      </c>
      <c r="F4764" s="92" t="str">
        <v>PCS</v>
      </c>
      <c r="G4764" s="92" t="str">
        <v>OUTWARD</v>
      </c>
      <c r="H4764" s="93" t="str">
        <v>KHANDELWAL</v>
      </c>
    </row>
    <row r="4765" spans="1:8" x14ac:dyDescent="0.25">
      <c r="A4765" s="94">
        <v>45804</v>
      </c>
      <c r="B4765" s="95" t="str">
        <v>UN 2352</v>
      </c>
      <c r="C4765" s="80" t="str">
        <v>REVERSE GEAR 21 TEETH SARPANCH</v>
      </c>
      <c r="D4765" s="133" t="str">
        <v>2012, 2013</v>
      </c>
      <c r="E4765" s="80">
        <v>3</v>
      </c>
      <c r="F4765" s="80" t="str">
        <v>PCS</v>
      </c>
      <c r="G4765" s="80" t="str">
        <v>OUTWARD</v>
      </c>
      <c r="H4765" s="96" t="str">
        <v>KHANDELWAL</v>
      </c>
    </row>
    <row r="4766" spans="1:8" x14ac:dyDescent="0.25">
      <c r="A4766" s="90">
        <v>45804</v>
      </c>
      <c r="B4766" s="91" t="str">
        <v>OVERLOAD VALVE HMT O/M</v>
      </c>
      <c r="C4766" s="92" t="str">
        <v>OVERLOAD VALVE HMT O/M</v>
      </c>
      <c r="D4766" s="132">
        <v>3137</v>
      </c>
      <c r="E4766" s="92">
        <v>2</v>
      </c>
      <c r="F4766" s="92" t="str">
        <v>PCS</v>
      </c>
      <c r="G4766" s="92" t="str">
        <v>INWARD</v>
      </c>
      <c r="H4766" s="93">
        <v>0</v>
      </c>
    </row>
    <row r="4767" spans="1:8" x14ac:dyDescent="0.25">
      <c r="A4767" s="94">
        <v>45804</v>
      </c>
      <c r="B4767" s="95" t="str">
        <v>UN 2830</v>
      </c>
      <c r="C4767" s="80" t="str">
        <v xml:space="preserve">MUDGUARD U BOLT 12" (GOLDEN) INTER DI  </v>
      </c>
      <c r="D4767" s="133">
        <v>3138</v>
      </c>
      <c r="E4767" s="80">
        <v>156</v>
      </c>
      <c r="F4767" s="80" t="str">
        <v>PCS</v>
      </c>
      <c r="G4767" s="80" t="str">
        <v>INWARD</v>
      </c>
      <c r="H4767" s="96">
        <v>0</v>
      </c>
    </row>
    <row r="4768" spans="1:8" x14ac:dyDescent="0.25">
      <c r="A4768" s="90">
        <v>45804</v>
      </c>
      <c r="B4768" s="91" t="str">
        <v>UN 2832 A</v>
      </c>
      <c r="C4768" s="92" t="str">
        <v xml:space="preserve">RADIATOR BOLT SMALL INTER  </v>
      </c>
      <c r="D4768" s="132">
        <v>3139</v>
      </c>
      <c r="E4768" s="92">
        <v>720</v>
      </c>
      <c r="F4768" s="92" t="str">
        <v>PCS</v>
      </c>
      <c r="G4768" s="92" t="str">
        <v>INWARD</v>
      </c>
      <c r="H4768" s="93">
        <v>0</v>
      </c>
    </row>
    <row r="4769" spans="1:8" x14ac:dyDescent="0.25">
      <c r="A4769" s="94">
        <v>45804</v>
      </c>
      <c r="B4769" s="95" t="str">
        <v>UN 2305</v>
      </c>
      <c r="C4769" s="80" t="str">
        <v>ADOPTER 4th GEAR (QUIL GEAR) 18/24/28 TEETH ARJUN</v>
      </c>
      <c r="D4769" s="133">
        <v>3140</v>
      </c>
      <c r="E4769" s="80">
        <v>159</v>
      </c>
      <c r="F4769" s="80" t="str">
        <v>PCS</v>
      </c>
      <c r="G4769" s="80" t="str">
        <v>INWARD</v>
      </c>
      <c r="H4769" s="96">
        <v>0</v>
      </c>
    </row>
    <row r="4770" spans="1:8" x14ac:dyDescent="0.25">
      <c r="A4770" s="90">
        <v>45804</v>
      </c>
      <c r="B4770" s="91" t="str">
        <v>GEAR 56/30 TEETH FARMTRAC</v>
      </c>
      <c r="C4770" s="92" t="str">
        <v>GEAR 56/30 TEETH FARMTRAC</v>
      </c>
      <c r="D4770" s="132">
        <v>3141</v>
      </c>
      <c r="E4770" s="92">
        <v>20</v>
      </c>
      <c r="F4770" s="92" t="str">
        <v>PCS</v>
      </c>
      <c r="G4770" s="92" t="str">
        <v>INWARD</v>
      </c>
      <c r="H4770" s="93">
        <v>0</v>
      </c>
    </row>
    <row r="4771" spans="1:8" x14ac:dyDescent="0.25">
      <c r="A4771" s="94">
        <v>45804</v>
      </c>
      <c r="B4771" s="95" t="str">
        <v>HYD. FILTER JD WITH PIPE</v>
      </c>
      <c r="C4771" s="80" t="str">
        <v>HYD. FILTER JD WITH PIPE</v>
      </c>
      <c r="D4771" s="133">
        <v>3142</v>
      </c>
      <c r="E4771" s="80">
        <v>64</v>
      </c>
      <c r="F4771" s="80" t="str">
        <v>PCS</v>
      </c>
      <c r="G4771" s="80" t="str">
        <v>INWARD</v>
      </c>
      <c r="H4771" s="96">
        <v>0</v>
      </c>
    </row>
    <row r="4772" spans="1:8" x14ac:dyDescent="0.25">
      <c r="A4772" s="90">
        <v>45804</v>
      </c>
      <c r="B4772" s="91" t="str">
        <v>GK 559/UN 1446</v>
      </c>
      <c r="C4772" s="92" t="str">
        <v>TIE ROD END MKM NST  MANUAL BIG BODY /BIG PIN  (R +L) (SET OF 2)</v>
      </c>
      <c r="D4772" s="132">
        <v>3143</v>
      </c>
      <c r="E4772" s="92">
        <v>150</v>
      </c>
      <c r="F4772" s="92" t="str">
        <v>SET</v>
      </c>
      <c r="G4772" s="92" t="str">
        <v>INWARD</v>
      </c>
      <c r="H4772" s="93">
        <v>0</v>
      </c>
    </row>
    <row r="4773" spans="1:8" x14ac:dyDescent="0.25">
      <c r="A4773" s="94">
        <v>45804</v>
      </c>
      <c r="B4773" s="95" t="str">
        <v>GEAR 8/26/41 TEETH UTB</v>
      </c>
      <c r="C4773" s="80" t="str">
        <v>GEAR 8/26/41 TEETH UTB</v>
      </c>
      <c r="D4773" s="133">
        <v>3144</v>
      </c>
      <c r="E4773" s="80">
        <v>1</v>
      </c>
      <c r="F4773" s="80" t="str">
        <v>PCS</v>
      </c>
      <c r="G4773" s="80" t="str">
        <v>INWARD</v>
      </c>
      <c r="H4773" s="96">
        <v>0</v>
      </c>
    </row>
    <row r="4774" spans="1:8" x14ac:dyDescent="0.25">
      <c r="A4774" s="90">
        <v>45804</v>
      </c>
      <c r="B4774" s="91" t="str">
        <v>GEAR 8/30/41 TEETH UTB</v>
      </c>
      <c r="C4774" s="92" t="str">
        <v>GEAR 8/30/41 TEETH UTB</v>
      </c>
      <c r="D4774" s="132">
        <v>3145</v>
      </c>
      <c r="E4774" s="92">
        <v>1</v>
      </c>
      <c r="F4774" s="92" t="str">
        <v>PCS</v>
      </c>
      <c r="G4774" s="92" t="str">
        <v>INWARD</v>
      </c>
      <c r="H4774" s="93">
        <v>0</v>
      </c>
    </row>
    <row r="4775" spans="1:8" x14ac:dyDescent="0.25">
      <c r="A4775" s="94">
        <v>45804</v>
      </c>
      <c r="B4775" s="95" t="str">
        <v>GEAR 8/15/31 TEETH UTB</v>
      </c>
      <c r="C4775" s="80" t="str">
        <v>GEAR 8/15/31 TEETH UTB</v>
      </c>
      <c r="D4775" s="133">
        <v>3146</v>
      </c>
      <c r="E4775" s="80">
        <v>1</v>
      </c>
      <c r="F4775" s="80" t="str">
        <v>PCS</v>
      </c>
      <c r="G4775" s="80" t="str">
        <v>INWARD</v>
      </c>
      <c r="H4775" s="96">
        <v>0</v>
      </c>
    </row>
    <row r="4776" spans="1:8" x14ac:dyDescent="0.25">
      <c r="A4776" s="90">
        <v>45804</v>
      </c>
      <c r="B4776" s="91" t="str">
        <v>BULL PINION SHAFT 10/14/16 TEETH UTB</v>
      </c>
      <c r="C4776" s="92" t="str">
        <v>BULL PINION SHAFT 10/14/16 TEETH UTB</v>
      </c>
      <c r="D4776" s="132">
        <v>3147</v>
      </c>
      <c r="E4776" s="92">
        <v>1</v>
      </c>
      <c r="F4776" s="92" t="str">
        <v>PCS</v>
      </c>
      <c r="G4776" s="92" t="str">
        <v>INWARD</v>
      </c>
      <c r="H4776" s="93">
        <v>0</v>
      </c>
    </row>
    <row r="4777" spans="1:8" x14ac:dyDescent="0.25">
      <c r="A4777" s="94">
        <v>45804</v>
      </c>
      <c r="B4777" s="95" t="str">
        <v>UN 1989</v>
      </c>
      <c r="C4777" s="80" t="str">
        <v>BREAK PATTI STRAIGHT INTER</v>
      </c>
      <c r="D4777" s="133">
        <v>3148</v>
      </c>
      <c r="E4777" s="80">
        <v>782</v>
      </c>
      <c r="F4777" s="80" t="str">
        <v>PCS</v>
      </c>
      <c r="G4777" s="80" t="str">
        <v>INWARD</v>
      </c>
      <c r="H4777" s="96">
        <v>0</v>
      </c>
    </row>
    <row r="4778" spans="1:8" x14ac:dyDescent="0.25">
      <c r="A4778" s="90">
        <v>45804</v>
      </c>
      <c r="B4778" s="91" t="str">
        <v>UN 10565</v>
      </c>
      <c r="C4778" s="92" t="str">
        <v>CRANK SHAFT EICHER 5660 TEETH 21</v>
      </c>
      <c r="D4778" s="132">
        <v>3149</v>
      </c>
      <c r="E4778" s="92">
        <v>2</v>
      </c>
      <c r="F4778" s="92" t="str">
        <v>PCS</v>
      </c>
      <c r="G4778" s="92" t="str">
        <v>INWARD</v>
      </c>
      <c r="H4778" s="93">
        <v>0</v>
      </c>
    </row>
    <row r="4779" spans="1:8" x14ac:dyDescent="0.25">
      <c r="A4779" s="94">
        <v>45804</v>
      </c>
      <c r="B4779" s="95">
        <v>3280542100</v>
      </c>
      <c r="C4779" s="80" t="str">
        <v>PTO PLATE SW / SK 12 T (DUAL CLUTCH)</v>
      </c>
      <c r="D4779" s="133">
        <v>3150</v>
      </c>
      <c r="E4779" s="80">
        <v>10</v>
      </c>
      <c r="F4779" s="80" t="str">
        <v>PCS</v>
      </c>
      <c r="G4779" s="80" t="str">
        <v>INWARD</v>
      </c>
      <c r="H4779" s="96">
        <v>0</v>
      </c>
    </row>
    <row r="4780" spans="1:8" x14ac:dyDescent="0.25">
      <c r="A4780" s="90">
        <v>45805</v>
      </c>
      <c r="B4780" s="91" t="str">
        <v>R983020977</v>
      </c>
      <c r="C4780" s="92" t="str">
        <v>HYD. PUMP MAHINDRA 14 CC</v>
      </c>
      <c r="D4780" s="132">
        <v>3151</v>
      </c>
      <c r="E4780" s="92">
        <v>150</v>
      </c>
      <c r="F4780" s="92" t="str">
        <v>PCS</v>
      </c>
      <c r="G4780" s="92" t="str">
        <v>INWARD</v>
      </c>
      <c r="H4780" s="93">
        <v>0</v>
      </c>
    </row>
    <row r="4781" spans="1:8" x14ac:dyDescent="0.25">
      <c r="A4781" s="94">
        <v>45805</v>
      </c>
      <c r="B4781" s="95" t="str">
        <v>R983032309</v>
      </c>
      <c r="C4781" s="80" t="str">
        <v>HYD. PUMP SWARAJ 19CC (OUTER)</v>
      </c>
      <c r="D4781" s="133">
        <v>3152</v>
      </c>
      <c r="E4781" s="80">
        <v>120</v>
      </c>
      <c r="F4781" s="80" t="str">
        <v>PCS</v>
      </c>
      <c r="G4781" s="80" t="str">
        <v>INWARD</v>
      </c>
      <c r="H4781" s="96">
        <v>0</v>
      </c>
    </row>
    <row r="4782" spans="1:8" x14ac:dyDescent="0.25">
      <c r="A4782" s="90">
        <v>45805</v>
      </c>
      <c r="B4782" s="91" t="str">
        <v>R983032376</v>
      </c>
      <c r="C4782" s="92" t="str">
        <v>HYD. PUMP SONALIKA 12CC</v>
      </c>
      <c r="D4782" s="132">
        <v>3153</v>
      </c>
      <c r="E4782" s="92">
        <v>40</v>
      </c>
      <c r="F4782" s="92" t="str">
        <v>PCS</v>
      </c>
      <c r="G4782" s="92" t="str">
        <v>INWARD</v>
      </c>
      <c r="H4782" s="93">
        <v>0</v>
      </c>
    </row>
    <row r="4783" spans="1:8" x14ac:dyDescent="0.25">
      <c r="A4783" s="94">
        <v>45805</v>
      </c>
      <c r="B4783" s="95" t="str">
        <v>R983067915</v>
      </c>
      <c r="C4783" s="80" t="str">
        <v>HYD. PUMP SONALIKA RX 16CC</v>
      </c>
      <c r="D4783" s="133">
        <v>3154</v>
      </c>
      <c r="E4783" s="80">
        <v>311</v>
      </c>
      <c r="F4783" s="80" t="str">
        <v>PCS</v>
      </c>
      <c r="G4783" s="80" t="str">
        <v>INWARD</v>
      </c>
      <c r="H4783" s="96">
        <v>0</v>
      </c>
    </row>
    <row r="4784" spans="1:8" x14ac:dyDescent="0.25">
      <c r="A4784" s="90">
        <v>45805</v>
      </c>
      <c r="B4784" s="91" t="str">
        <v>R983032370</v>
      </c>
      <c r="C4784" s="92" t="str">
        <v>HYD.PUMP SK DI 60 ACE POWR STG 9.5CC</v>
      </c>
      <c r="D4784" s="132">
        <v>3155</v>
      </c>
      <c r="E4784" s="92">
        <v>32</v>
      </c>
      <c r="F4784" s="92" t="str">
        <v>PCS</v>
      </c>
      <c r="G4784" s="92" t="str">
        <v>INWARD</v>
      </c>
      <c r="H4784" s="93">
        <v>0</v>
      </c>
    </row>
    <row r="4785" spans="1:8" x14ac:dyDescent="0.25">
      <c r="A4785" s="94">
        <v>45805</v>
      </c>
      <c r="B4785" s="95" t="str">
        <v>R983032292</v>
      </c>
      <c r="C4785" s="80" t="str">
        <v>HYD PUMP SWARAJ 735 FE 12CC</v>
      </c>
      <c r="D4785" s="133">
        <v>3156</v>
      </c>
      <c r="E4785" s="80">
        <v>28</v>
      </c>
      <c r="F4785" s="80" t="str">
        <v>PCS</v>
      </c>
      <c r="G4785" s="80" t="str">
        <v>INWARD</v>
      </c>
      <c r="H4785" s="96">
        <v>0</v>
      </c>
    </row>
    <row r="4786" spans="1:8" x14ac:dyDescent="0.25">
      <c r="A4786" s="90">
        <v>45805</v>
      </c>
      <c r="B4786" s="91" t="str">
        <v>R983032289</v>
      </c>
      <c r="C4786" s="92" t="str">
        <v>HYD PUMP EICHER 368/485 AIRCOOL 12CC</v>
      </c>
      <c r="D4786" s="132">
        <v>3157</v>
      </c>
      <c r="E4786" s="92">
        <v>16</v>
      </c>
      <c r="F4786" s="92" t="str">
        <v>PCS</v>
      </c>
      <c r="G4786" s="92" t="str">
        <v>INWARD</v>
      </c>
      <c r="H4786" s="93">
        <v>0</v>
      </c>
    </row>
    <row r="4787" spans="1:8" x14ac:dyDescent="0.25">
      <c r="A4787" s="94">
        <v>45805</v>
      </c>
      <c r="B4787" s="95" t="str">
        <v>R983032352</v>
      </c>
      <c r="C4787" s="80" t="str">
        <v>HYD PUMP FT45/55 12CC</v>
      </c>
      <c r="D4787" s="133">
        <v>3158</v>
      </c>
      <c r="E4787" s="80">
        <v>32</v>
      </c>
      <c r="F4787" s="80" t="str">
        <v>PCS</v>
      </c>
      <c r="G4787" s="80" t="str">
        <v>INWARD</v>
      </c>
      <c r="H4787" s="96">
        <v>0</v>
      </c>
    </row>
    <row r="4788" spans="1:8" x14ac:dyDescent="0.25">
      <c r="A4788" s="90">
        <v>45805</v>
      </c>
      <c r="B4788" s="91" t="str">
        <v>R983032357</v>
      </c>
      <c r="C4788" s="92" t="str">
        <v>HYD PUMP NH 3630/5630 POWERSTG9.5CC</v>
      </c>
      <c r="D4788" s="132">
        <v>3159</v>
      </c>
      <c r="E4788" s="92">
        <v>16</v>
      </c>
      <c r="F4788" s="92" t="str">
        <v>PCS</v>
      </c>
      <c r="G4788" s="92" t="str">
        <v>INWARD</v>
      </c>
      <c r="H4788" s="93">
        <v>0</v>
      </c>
    </row>
    <row r="4789" spans="1:8" x14ac:dyDescent="0.25">
      <c r="A4789" s="94">
        <v>45805</v>
      </c>
      <c r="B4789" s="95" t="str">
        <v>R983032349</v>
      </c>
      <c r="C4789" s="80" t="str">
        <v>HYD PUMP NH 3030 / 3230 6.7 CC</v>
      </c>
      <c r="D4789" s="133">
        <v>3160</v>
      </c>
      <c r="E4789" s="80">
        <v>12</v>
      </c>
      <c r="F4789" s="80" t="str">
        <v>PCS</v>
      </c>
      <c r="G4789" s="80" t="str">
        <v>INWARD</v>
      </c>
      <c r="H4789" s="96">
        <v>0</v>
      </c>
    </row>
    <row r="4790" spans="1:8" x14ac:dyDescent="0.25">
      <c r="A4790" s="90">
        <v>45805</v>
      </c>
      <c r="B4790" s="91">
        <v>4340460100</v>
      </c>
      <c r="C4790" s="92" t="str">
        <v>P.P TAWA ARJUN MAIN D/CLUTCH</v>
      </c>
      <c r="D4790" s="132">
        <v>3161</v>
      </c>
      <c r="E4790" s="92">
        <v>30</v>
      </c>
      <c r="F4790" s="92" t="str">
        <v>PCS</v>
      </c>
      <c r="G4790" s="92" t="str">
        <v>INWARD</v>
      </c>
      <c r="H4790" s="93">
        <v>0</v>
      </c>
    </row>
    <row r="4791" spans="1:8" x14ac:dyDescent="0.25">
      <c r="A4791" s="94">
        <v>45805</v>
      </c>
      <c r="B4791" s="95">
        <v>3280587100</v>
      </c>
      <c r="C4791" s="80" t="str">
        <v>CLUTCH PLATE SONALIKA 5 FAN 8 TEETH</v>
      </c>
      <c r="D4791" s="133">
        <v>3162</v>
      </c>
      <c r="E4791" s="80">
        <v>6</v>
      </c>
      <c r="F4791" s="80" t="str">
        <v>PCS</v>
      </c>
      <c r="G4791" s="80" t="str">
        <v>INWARD</v>
      </c>
      <c r="H4791" s="96">
        <v>0</v>
      </c>
    </row>
    <row r="4792" spans="1:8" x14ac:dyDescent="0.25">
      <c r="A4792" s="90">
        <v>45805</v>
      </c>
      <c r="B4792" s="91">
        <v>1280354100</v>
      </c>
      <c r="C4792" s="92" t="str">
        <v>PRESSURE PLATE ASSY SW D/F</v>
      </c>
      <c r="D4792" s="132">
        <v>3163</v>
      </c>
      <c r="E4792" s="92">
        <v>4</v>
      </c>
      <c r="F4792" s="92" t="str">
        <v>PCS</v>
      </c>
      <c r="G4792" s="92" t="str">
        <v>INWARD</v>
      </c>
      <c r="H4792" s="93">
        <v>0</v>
      </c>
    </row>
    <row r="4793" spans="1:8" x14ac:dyDescent="0.25">
      <c r="A4793" s="94">
        <v>45805</v>
      </c>
      <c r="B4793" s="95">
        <v>3280843100</v>
      </c>
      <c r="C4793" s="80" t="str">
        <v>CLUTCH PLATE SW/ACE CRANE 5 FAN 8 T</v>
      </c>
      <c r="D4793" s="133">
        <v>3164</v>
      </c>
      <c r="E4793" s="80">
        <v>20</v>
      </c>
      <c r="F4793" s="80" t="str">
        <v>PCS</v>
      </c>
      <c r="G4793" s="80" t="str">
        <v>INWARD</v>
      </c>
      <c r="H4793" s="96">
        <v>0</v>
      </c>
    </row>
    <row r="4794" spans="1:8" x14ac:dyDescent="0.25">
      <c r="A4794" s="90">
        <v>45805</v>
      </c>
      <c r="B4794" s="91">
        <v>3280820100</v>
      </c>
      <c r="C4794" s="92" t="str">
        <v>CLUTCH PLATE SK / SW 4 FAN (CUT PAD)</v>
      </c>
      <c r="D4794" s="132">
        <v>3165</v>
      </c>
      <c r="E4794" s="92">
        <v>10</v>
      </c>
      <c r="F4794" s="92" t="str">
        <v>PCS</v>
      </c>
      <c r="G4794" s="92" t="str">
        <v>INWARD</v>
      </c>
      <c r="H4794" s="93">
        <v>0</v>
      </c>
    </row>
    <row r="4795" spans="1:8" x14ac:dyDescent="0.25">
      <c r="A4795" s="94">
        <v>45805</v>
      </c>
      <c r="B4795" s="95">
        <v>3280556100</v>
      </c>
      <c r="C4795" s="80" t="str">
        <v>CLUTCH PLATE ESCORTS 4 FAN</v>
      </c>
      <c r="D4795" s="133">
        <v>3167</v>
      </c>
      <c r="E4795" s="80">
        <v>10</v>
      </c>
      <c r="F4795" s="80" t="str">
        <v>PCS</v>
      </c>
      <c r="G4795" s="80" t="str">
        <v>INWARD</v>
      </c>
      <c r="H4795" s="96">
        <v>0</v>
      </c>
    </row>
    <row r="4796" spans="1:8" x14ac:dyDescent="0.25">
      <c r="A4796" s="90">
        <v>45805</v>
      </c>
      <c r="B4796" s="91">
        <v>1280819100</v>
      </c>
      <c r="C4796" s="92" t="str">
        <v>P.P ASSY ACE CRANE D/F</v>
      </c>
      <c r="D4796" s="132">
        <v>3168</v>
      </c>
      <c r="E4796" s="92">
        <v>6</v>
      </c>
      <c r="F4796" s="92" t="str">
        <v>PCS</v>
      </c>
      <c r="G4796" s="92" t="str">
        <v>INWARD</v>
      </c>
      <c r="H4796" s="93">
        <v>0</v>
      </c>
    </row>
    <row r="4797" spans="1:8" x14ac:dyDescent="0.25">
      <c r="A4797" s="94">
        <v>45805</v>
      </c>
      <c r="B4797" s="95">
        <v>2310131100</v>
      </c>
      <c r="C4797" s="80" t="str">
        <v>DC ASSY ARJUN NOVO 12" WITH MAIN 5FAN</v>
      </c>
      <c r="D4797" s="133">
        <v>3169</v>
      </c>
      <c r="E4797" s="80">
        <v>6</v>
      </c>
      <c r="F4797" s="80" t="str">
        <v>PCS</v>
      </c>
      <c r="G4797" s="80" t="str">
        <v>INWARD</v>
      </c>
      <c r="H4797" s="96">
        <v>0</v>
      </c>
    </row>
    <row r="4798" spans="1:8" x14ac:dyDescent="0.25">
      <c r="A4798" s="90">
        <v>45805</v>
      </c>
      <c r="B4798" s="91">
        <v>2280242100</v>
      </c>
      <c r="C4798" s="92" t="str">
        <v>D.C ASSY SONALIKA 6 HOLE 12T WITH ONLY PTO</v>
      </c>
      <c r="D4798" s="132">
        <v>3170</v>
      </c>
      <c r="E4798" s="92">
        <v>6</v>
      </c>
      <c r="F4798" s="92" t="str">
        <v>PCS</v>
      </c>
      <c r="G4798" s="92" t="str">
        <v>INWARD</v>
      </c>
      <c r="H4798" s="93">
        <v>0</v>
      </c>
    </row>
    <row r="4799" spans="1:8" x14ac:dyDescent="0.25">
      <c r="A4799" s="94">
        <v>45804</v>
      </c>
      <c r="B4799" s="95" t="str">
        <v>UN 2599</v>
      </c>
      <c r="C4799" s="80" t="str">
        <v xml:space="preserve">LEVELLING ASSY NST  </v>
      </c>
      <c r="D4799" s="133">
        <v>2027</v>
      </c>
      <c r="E4799" s="80">
        <v>8</v>
      </c>
      <c r="F4799" s="80" t="str">
        <v>PCS</v>
      </c>
      <c r="G4799" s="80" t="str">
        <v>OUTWARD</v>
      </c>
      <c r="H4799" s="96" t="str">
        <v>GANGAPUR GTI</v>
      </c>
    </row>
    <row r="4800" spans="1:8" x14ac:dyDescent="0.25">
      <c r="A4800" s="90">
        <v>45804</v>
      </c>
      <c r="B4800" s="91" t="str">
        <v>UN 2582</v>
      </c>
      <c r="C4800" s="92" t="str">
        <v xml:space="preserve">TOP LINK ASSEMBLY NST  </v>
      </c>
      <c r="D4800" s="132">
        <v>2027</v>
      </c>
      <c r="E4800" s="92">
        <v>8</v>
      </c>
      <c r="F4800" s="92" t="str">
        <v>PCS</v>
      </c>
      <c r="G4800" s="92" t="str">
        <v>OUTWARD</v>
      </c>
      <c r="H4800" s="93" t="str">
        <v>GANGAPUR GTI</v>
      </c>
    </row>
    <row r="4801" spans="1:8" x14ac:dyDescent="0.25">
      <c r="A4801" s="94">
        <v>45804</v>
      </c>
      <c r="B4801" s="95" t="str">
        <v>UN 3584</v>
      </c>
      <c r="C4801" s="80" t="str">
        <v xml:space="preserve">6003187B91 PIPE FEED PUMP TO FILTER INTER DI  </v>
      </c>
      <c r="D4801" s="133">
        <v>2027</v>
      </c>
      <c r="E4801" s="80">
        <v>10</v>
      </c>
      <c r="F4801" s="80" t="str">
        <v>PCS</v>
      </c>
      <c r="G4801" s="80" t="str">
        <v>OUTWARD</v>
      </c>
      <c r="H4801" s="96" t="str">
        <v>GANGAPUR GTI</v>
      </c>
    </row>
    <row r="4802" spans="1:8" x14ac:dyDescent="0.25">
      <c r="A4802" s="90">
        <v>45804</v>
      </c>
      <c r="B4802" s="91" t="str">
        <v>UN 3585</v>
      </c>
      <c r="C4802" s="92" t="str">
        <v xml:space="preserve">6003188B92 PIPE FILTER TO FIP INTER DI  </v>
      </c>
      <c r="D4802" s="132">
        <v>2027</v>
      </c>
      <c r="E4802" s="92">
        <v>10</v>
      </c>
      <c r="F4802" s="92" t="str">
        <v>PCS</v>
      </c>
      <c r="G4802" s="92" t="str">
        <v>OUTWARD</v>
      </c>
      <c r="H4802" s="93" t="str">
        <v>GANGAPUR GTI</v>
      </c>
    </row>
    <row r="4803" spans="1:8" x14ac:dyDescent="0.25">
      <c r="A4803" s="94">
        <v>45804</v>
      </c>
      <c r="B4803" s="95" t="str">
        <v>UN 3583</v>
      </c>
      <c r="C4803" s="80" t="str">
        <v xml:space="preserve">6002759A92 PIPE OVER FLOW (3 CYL) INTER DI  </v>
      </c>
      <c r="D4803" s="133">
        <v>2027</v>
      </c>
      <c r="E4803" s="80">
        <v>10</v>
      </c>
      <c r="F4803" s="80" t="str">
        <v>PCS</v>
      </c>
      <c r="G4803" s="80" t="str">
        <v>OUTWARD</v>
      </c>
      <c r="H4803" s="96" t="str">
        <v>GANGAPUR GTI</v>
      </c>
    </row>
    <row r="4804" spans="1:8" x14ac:dyDescent="0.25">
      <c r="A4804" s="90">
        <v>45804</v>
      </c>
      <c r="B4804" s="91" t="str">
        <v>UN 3586</v>
      </c>
      <c r="C4804" s="92" t="str">
        <v xml:space="preserve">5557072R92 PIPE OVER FLOW (WHITE) INTER DI  </v>
      </c>
      <c r="D4804" s="132">
        <v>2027</v>
      </c>
      <c r="E4804" s="92">
        <v>10</v>
      </c>
      <c r="F4804" s="92" t="str">
        <v>PCS</v>
      </c>
      <c r="G4804" s="92" t="str">
        <v>OUTWARD</v>
      </c>
      <c r="H4804" s="93" t="str">
        <v>GANGAPUR GTI</v>
      </c>
    </row>
    <row r="4805" spans="1:8" x14ac:dyDescent="0.25">
      <c r="A4805" s="94">
        <v>45804</v>
      </c>
      <c r="B4805" s="95" t="str">
        <v>UN 3591</v>
      </c>
      <c r="C4805" s="80" t="str">
        <v xml:space="preserve">8000667B12 PIPE FUEL TANK TO FEED PUMP (3 CYL.) NST  </v>
      </c>
      <c r="D4805" s="133">
        <v>2027</v>
      </c>
      <c r="E4805" s="80">
        <v>10</v>
      </c>
      <c r="F4805" s="80" t="str">
        <v>PCS</v>
      </c>
      <c r="G4805" s="80" t="str">
        <v>OUTWARD</v>
      </c>
      <c r="H4805" s="96" t="str">
        <v>GANGAPUR GTI</v>
      </c>
    </row>
    <row r="4806" spans="1:8" x14ac:dyDescent="0.25">
      <c r="A4806" s="90">
        <v>45804</v>
      </c>
      <c r="B4806" s="91" t="str">
        <v>UN 3590</v>
      </c>
      <c r="C4806" s="92" t="str">
        <v xml:space="preserve">8000666B12 PIPE FUEL TANK TO FEED PUMP (4 CYL.) NST  </v>
      </c>
      <c r="D4806" s="132">
        <v>2027</v>
      </c>
      <c r="E4806" s="92">
        <v>10</v>
      </c>
      <c r="F4806" s="92" t="str">
        <v>PCS</v>
      </c>
      <c r="G4806" s="92" t="str">
        <v>OUTWARD</v>
      </c>
      <c r="H4806" s="93" t="str">
        <v>GANGAPUR GTI</v>
      </c>
    </row>
    <row r="4807" spans="1:8" x14ac:dyDescent="0.25">
      <c r="A4807" s="94">
        <v>45804</v>
      </c>
      <c r="B4807" s="95" t="str">
        <v>UN 1135</v>
      </c>
      <c r="C4807" s="80" t="str">
        <v>SILENCER INTER DI</v>
      </c>
      <c r="D4807" s="133">
        <v>2027</v>
      </c>
      <c r="E4807" s="80">
        <v>8</v>
      </c>
      <c r="F4807" s="80" t="str">
        <v>PCS</v>
      </c>
      <c r="G4807" s="80" t="str">
        <v>OUTWARD</v>
      </c>
      <c r="H4807" s="96" t="str">
        <v>GANGAPUR GTI</v>
      </c>
    </row>
    <row r="4808" spans="1:8" x14ac:dyDescent="0.25">
      <c r="A4808" s="90">
        <v>45804</v>
      </c>
      <c r="B4808" s="91" t="str">
        <v>UN 3296</v>
      </c>
      <c r="C4808" s="92" t="str">
        <v xml:space="preserve">SPANDLE COTTAR INTER DI  </v>
      </c>
      <c r="D4808" s="132">
        <v>2027</v>
      </c>
      <c r="E4808" s="92">
        <v>12</v>
      </c>
      <c r="F4808" s="92" t="str">
        <v>PCS</v>
      </c>
      <c r="G4808" s="92" t="str">
        <v>OUTWARD</v>
      </c>
      <c r="H4808" s="93" t="str">
        <v>GANGAPUR GTI</v>
      </c>
    </row>
    <row r="4809" spans="1:8" x14ac:dyDescent="0.25">
      <c r="A4809" s="94">
        <v>45805</v>
      </c>
      <c r="B4809" s="95" t="str">
        <v>UN 2446</v>
      </c>
      <c r="C4809" s="80" t="str">
        <v xml:space="preserve">HYDRAULIC LEVER STRAIGHT MKM  </v>
      </c>
      <c r="D4809" s="133">
        <v>2050</v>
      </c>
      <c r="E4809" s="80">
        <v>12</v>
      </c>
      <c r="F4809" s="80" t="str">
        <v>PCS</v>
      </c>
      <c r="G4809" s="80" t="str">
        <v>OUTWARD</v>
      </c>
      <c r="H4809" s="96" t="str">
        <v>SHOP</v>
      </c>
    </row>
    <row r="4810" spans="1:8" x14ac:dyDescent="0.25">
      <c r="A4810" s="90">
        <v>45805</v>
      </c>
      <c r="B4810" s="91" t="str">
        <v>UN 2754</v>
      </c>
      <c r="C4810" s="92" t="str">
        <v xml:space="preserve">SPANDLE BUSH SET OF 4 PCS INTER DI  </v>
      </c>
      <c r="D4810" s="132">
        <v>2050</v>
      </c>
      <c r="E4810" s="92">
        <v>10</v>
      </c>
      <c r="F4810" s="92" t="str">
        <v>SET</v>
      </c>
      <c r="G4810" s="92" t="str">
        <v>OUTWARD</v>
      </c>
      <c r="H4810" s="93" t="str">
        <v>SHOP</v>
      </c>
    </row>
    <row r="4811" spans="1:8" x14ac:dyDescent="0.25">
      <c r="A4811" s="94">
        <v>45805</v>
      </c>
      <c r="B4811" s="95" t="str">
        <v>UN 2744</v>
      </c>
      <c r="C4811" s="80" t="str">
        <v xml:space="preserve">CENTRE PIN BUSH ARJUN / YUVO  </v>
      </c>
      <c r="D4811" s="133">
        <v>2050</v>
      </c>
      <c r="E4811" s="80">
        <v>12</v>
      </c>
      <c r="F4811" s="80" t="str">
        <v>PCS</v>
      </c>
      <c r="G4811" s="80" t="str">
        <v>OUTWARD</v>
      </c>
      <c r="H4811" s="96" t="str">
        <v>SHOP</v>
      </c>
    </row>
    <row r="4812" spans="1:8" x14ac:dyDescent="0.25">
      <c r="A4812" s="90">
        <v>45805</v>
      </c>
      <c r="B4812" s="91" t="str">
        <v>R1000122</v>
      </c>
      <c r="C4812" s="92" t="str">
        <v>P.P ASSY INTER 10"</v>
      </c>
      <c r="D4812" s="132">
        <v>2050</v>
      </c>
      <c r="E4812" s="92">
        <v>1</v>
      </c>
      <c r="F4812" s="92" t="str">
        <v>SET</v>
      </c>
      <c r="G4812" s="92" t="str">
        <v>OUTWARD</v>
      </c>
      <c r="H4812" s="93" t="str">
        <v>SHOP</v>
      </c>
    </row>
    <row r="4813" spans="1:8" x14ac:dyDescent="0.25">
      <c r="A4813" s="94">
        <v>45805</v>
      </c>
      <c r="B4813" s="95" t="str">
        <v>R11037</v>
      </c>
      <c r="C4813" s="80" t="str">
        <v>CLUTCH PLATE MM434/444 N/A 11"</v>
      </c>
      <c r="D4813" s="133">
        <v>2050</v>
      </c>
      <c r="E4813" s="80">
        <v>2</v>
      </c>
      <c r="F4813" s="80" t="str">
        <v>PCS</v>
      </c>
      <c r="G4813" s="80" t="str">
        <v>OUTWARD</v>
      </c>
      <c r="H4813" s="96" t="str">
        <v>SHOP</v>
      </c>
    </row>
    <row r="4814" spans="1:8" x14ac:dyDescent="0.25">
      <c r="A4814" s="90">
        <v>45805</v>
      </c>
      <c r="B4814" s="91" t="str">
        <v>UN 2747</v>
      </c>
      <c r="C4814" s="92" t="str">
        <v xml:space="preserve">FRONT SUPPORT BUSH (SET OF 2) NST  </v>
      </c>
      <c r="D4814" s="132">
        <v>2050</v>
      </c>
      <c r="E4814" s="92">
        <v>10</v>
      </c>
      <c r="F4814" s="92" t="str">
        <v>SET</v>
      </c>
      <c r="G4814" s="92" t="str">
        <v>OUTWARD</v>
      </c>
      <c r="H4814" s="93" t="str">
        <v>SHOP</v>
      </c>
    </row>
    <row r="4815" spans="1:8" x14ac:dyDescent="0.25">
      <c r="A4815" s="94">
        <v>45805</v>
      </c>
      <c r="B4815" s="95" t="str">
        <v>GK 977/UN 1374</v>
      </c>
      <c r="C4815" s="80" t="str">
        <v>CENTER PIN MAHINDRA NST (PATTI TYPE)</v>
      </c>
      <c r="D4815" s="133">
        <v>2050</v>
      </c>
      <c r="E4815" s="80">
        <v>10</v>
      </c>
      <c r="F4815" s="80" t="str">
        <v>PCS</v>
      </c>
      <c r="G4815" s="80" t="str">
        <v>OUTWARD</v>
      </c>
      <c r="H4815" s="96" t="str">
        <v>SHOP</v>
      </c>
    </row>
    <row r="4816" spans="1:8" x14ac:dyDescent="0.25">
      <c r="A4816" s="90">
        <v>45805</v>
      </c>
      <c r="B4816" s="91" t="str">
        <v>UN 1751</v>
      </c>
      <c r="C4816" s="92" t="str">
        <v>CLUTCH SLEEVE NST</v>
      </c>
      <c r="D4816" s="132">
        <v>2050</v>
      </c>
      <c r="E4816" s="92">
        <v>4</v>
      </c>
      <c r="F4816" s="92" t="str">
        <v>PCS</v>
      </c>
      <c r="G4816" s="92" t="str">
        <v>OUTWARD</v>
      </c>
      <c r="H4816" s="93" t="str">
        <v>SHOP</v>
      </c>
    </row>
    <row r="4817" spans="1:8" x14ac:dyDescent="0.25">
      <c r="A4817" s="94">
        <v>45805</v>
      </c>
      <c r="B4817" s="95" t="str">
        <v>R983032370</v>
      </c>
      <c r="C4817" s="80" t="str">
        <v>HYD.PUMP SK DI 60 ACE POWR STG 9.5CC</v>
      </c>
      <c r="D4817" s="133">
        <v>2050</v>
      </c>
      <c r="E4817" s="80">
        <v>4</v>
      </c>
      <c r="F4817" s="80" t="str">
        <v>PCS</v>
      </c>
      <c r="G4817" s="80" t="str">
        <v>OUTWARD</v>
      </c>
      <c r="H4817" s="96" t="str">
        <v>SHOP</v>
      </c>
    </row>
    <row r="4818" spans="1:8" x14ac:dyDescent="0.25">
      <c r="A4818" s="90">
        <v>45804</v>
      </c>
      <c r="B4818" s="91" t="str">
        <v>UN 1414/GK 904</v>
      </c>
      <c r="C4818" s="92" t="str">
        <v>FRONT WHEEL HUB MAHINDRA NST STAR TYPE 25877-1988</v>
      </c>
      <c r="D4818" s="132">
        <v>2025</v>
      </c>
      <c r="E4818" s="92">
        <v>16</v>
      </c>
      <c r="F4818" s="92" t="str">
        <v>PCS</v>
      </c>
      <c r="G4818" s="92" t="str">
        <v>OUTWARD</v>
      </c>
      <c r="H4818" s="93" t="str">
        <v>RAJ TRACTOR</v>
      </c>
    </row>
    <row r="4819" spans="1:8" x14ac:dyDescent="0.25">
      <c r="A4819" s="94">
        <v>45804</v>
      </c>
      <c r="B4819" s="95" t="str">
        <v>UN 1469 A/GK 573</v>
      </c>
      <c r="C4819" s="80" t="str">
        <v xml:space="preserve">TIE ROD END MAHINDRA YUVO </v>
      </c>
      <c r="D4819" s="133" t="str">
        <v>2003, 2004</v>
      </c>
      <c r="E4819" s="80">
        <v>10</v>
      </c>
      <c r="F4819" s="80" t="str">
        <v>PCS</v>
      </c>
      <c r="G4819" s="80" t="str">
        <v>OUTWARD</v>
      </c>
      <c r="H4819" s="96" t="str">
        <v>BHAI BHAI POWER TILL</v>
      </c>
    </row>
    <row r="4820" spans="1:8" x14ac:dyDescent="0.25">
      <c r="A4820" s="90">
        <v>45804</v>
      </c>
      <c r="B4820" s="91" t="str">
        <v>UN 1563 A</v>
      </c>
      <c r="C4820" s="92" t="str">
        <v>SECTOR SHAFT RANE NST</v>
      </c>
      <c r="D4820" s="132" t="str">
        <v>2003, 2004</v>
      </c>
      <c r="E4820" s="92">
        <v>2</v>
      </c>
      <c r="F4820" s="92" t="str">
        <v>PCS</v>
      </c>
      <c r="G4820" s="92" t="str">
        <v>OUTWARD</v>
      </c>
      <c r="H4820" s="93" t="str">
        <v>BHAI BHAI POWER TILL</v>
      </c>
    </row>
    <row r="4821" spans="1:8" x14ac:dyDescent="0.25">
      <c r="A4821" s="94">
        <v>45804</v>
      </c>
      <c r="B4821" s="95" t="str">
        <v>GK 2217</v>
      </c>
      <c r="C4821" s="80" t="str">
        <v>POWER STEERING SEAL KIT MAHINDRA YUVO DOUBLE CYL</v>
      </c>
      <c r="D4821" s="133" t="str">
        <v>2003, 2004</v>
      </c>
      <c r="E4821" s="80">
        <v>6</v>
      </c>
      <c r="F4821" s="80" t="str">
        <v>SET</v>
      </c>
      <c r="G4821" s="80" t="str">
        <v>OUTWARD</v>
      </c>
      <c r="H4821" s="96" t="str">
        <v>BHAI BHAI POWER TILL</v>
      </c>
    </row>
    <row r="4822" spans="1:8" x14ac:dyDescent="0.25">
      <c r="A4822" s="90">
        <v>45804</v>
      </c>
      <c r="B4822" s="91" t="str">
        <v>UN 3585</v>
      </c>
      <c r="C4822" s="92" t="str">
        <v xml:space="preserve">6003188B92 PIPE FILTER TO FIP INTER DI  </v>
      </c>
      <c r="D4822" s="132" t="str">
        <v>2003, 2004</v>
      </c>
      <c r="E4822" s="92">
        <v>10</v>
      </c>
      <c r="F4822" s="92" t="str">
        <v>PCS</v>
      </c>
      <c r="G4822" s="92" t="str">
        <v>OUTWARD</v>
      </c>
      <c r="H4822" s="93" t="str">
        <v>BHAI BHAI POWER TILL</v>
      </c>
    </row>
    <row r="4823" spans="1:8" x14ac:dyDescent="0.25">
      <c r="A4823" s="94">
        <v>45804</v>
      </c>
      <c r="B4823" s="95" t="str">
        <v>UN 2770</v>
      </c>
      <c r="C4823" s="80" t="str">
        <v xml:space="preserve">SPANDLE BUSH (SET OF 4) GUN METAL INTER DI  </v>
      </c>
      <c r="D4823" s="133" t="str">
        <v>2003, 2004</v>
      </c>
      <c r="E4823" s="80">
        <v>10</v>
      </c>
      <c r="F4823" s="80" t="str">
        <v>SET</v>
      </c>
      <c r="G4823" s="80" t="str">
        <v>OUTWARD</v>
      </c>
      <c r="H4823" s="96" t="str">
        <v>BHAI BHAI POWER TILL</v>
      </c>
    </row>
    <row r="4824" spans="1:8" x14ac:dyDescent="0.25">
      <c r="A4824" s="90">
        <v>45804</v>
      </c>
      <c r="B4824" s="91" t="str">
        <v>UN 2754</v>
      </c>
      <c r="C4824" s="92" t="str">
        <v xml:space="preserve">SPANDLE BUSH SET OF 4 PCS INTER DI  </v>
      </c>
      <c r="D4824" s="132" t="str">
        <v>2003, 2004</v>
      </c>
      <c r="E4824" s="92">
        <v>10</v>
      </c>
      <c r="F4824" s="92" t="str">
        <v>SET</v>
      </c>
      <c r="G4824" s="92" t="str">
        <v>OUTWARD</v>
      </c>
      <c r="H4824" s="93" t="str">
        <v>BHAI BHAI POWER TILL</v>
      </c>
    </row>
    <row r="4825" spans="1:8" x14ac:dyDescent="0.25">
      <c r="A4825" s="94">
        <v>45804</v>
      </c>
      <c r="B4825" s="95" t="str">
        <v>UN 2856</v>
      </c>
      <c r="C4825" s="80" t="str">
        <v xml:space="preserve">BREAK PADEL SPRING INTER  </v>
      </c>
      <c r="D4825" s="133" t="str">
        <v>2003, 2004</v>
      </c>
      <c r="E4825" s="80">
        <v>24</v>
      </c>
      <c r="F4825" s="80" t="str">
        <v>PCS</v>
      </c>
      <c r="G4825" s="80" t="str">
        <v>OUTWARD</v>
      </c>
      <c r="H4825" s="96" t="str">
        <v>BHAI BHAI POWER TILL</v>
      </c>
    </row>
    <row r="4826" spans="1:8" x14ac:dyDescent="0.25">
      <c r="A4826" s="90">
        <v>45804</v>
      </c>
      <c r="B4826" s="91" t="str">
        <v>UN 2857</v>
      </c>
      <c r="C4826" s="92" t="str">
        <v xml:space="preserve">BREAK PADEL SPRING NST  </v>
      </c>
      <c r="D4826" s="132" t="str">
        <v>2003, 2004</v>
      </c>
      <c r="E4826" s="92">
        <v>24</v>
      </c>
      <c r="F4826" s="92" t="str">
        <v>PCS</v>
      </c>
      <c r="G4826" s="92" t="str">
        <v>OUTWARD</v>
      </c>
      <c r="H4826" s="93" t="str">
        <v>BHAI BHAI POWER TILL</v>
      </c>
    </row>
    <row r="4827" spans="1:8" x14ac:dyDescent="0.25">
      <c r="A4827" s="94">
        <v>45804</v>
      </c>
      <c r="B4827" s="95" t="str">
        <v>UN 2861</v>
      </c>
      <c r="C4827" s="80" t="str">
        <v>CLUTCH PADEL SPRING INTER</v>
      </c>
      <c r="D4827" s="133" t="str">
        <v>2003, 2004</v>
      </c>
      <c r="E4827" s="80">
        <v>36</v>
      </c>
      <c r="F4827" s="80" t="str">
        <v>PCS</v>
      </c>
      <c r="G4827" s="80" t="str">
        <v>OUTWARD</v>
      </c>
      <c r="H4827" s="96" t="str">
        <v>BHAI BHAI POWER TILL</v>
      </c>
    </row>
    <row r="4828" spans="1:8" x14ac:dyDescent="0.25">
      <c r="A4828" s="90">
        <v>45804</v>
      </c>
      <c r="B4828" s="91" t="str">
        <v>UN 1562</v>
      </c>
      <c r="C4828" s="92" t="str">
        <v>STARING ASSEMBLY 63° INTER DI N/M</v>
      </c>
      <c r="D4828" s="132" t="str">
        <v>2003, 2004</v>
      </c>
      <c r="E4828" s="92">
        <v>1</v>
      </c>
      <c r="F4828" s="92" t="str">
        <v>SET</v>
      </c>
      <c r="G4828" s="92" t="str">
        <v>OUTWARD</v>
      </c>
      <c r="H4828" s="93" t="str">
        <v>BHAI BHAI POWER TILL</v>
      </c>
    </row>
    <row r="4829" spans="1:8" x14ac:dyDescent="0.25">
      <c r="A4829" s="94">
        <v>45804</v>
      </c>
      <c r="B4829" s="95" t="str">
        <v>GK 566/UN 1460 A</v>
      </c>
      <c r="C4829" s="80" t="str">
        <v>BALL JOINT POWER STG. MKM</v>
      </c>
      <c r="D4829" s="133" t="str">
        <v>2003, 2004</v>
      </c>
      <c r="E4829" s="80">
        <v>10</v>
      </c>
      <c r="F4829" s="80" t="str">
        <v>PCS</v>
      </c>
      <c r="G4829" s="80" t="str">
        <v>OUTWARD</v>
      </c>
      <c r="H4829" s="96" t="str">
        <v>BHAI BHAI POWER TILL</v>
      </c>
    </row>
    <row r="4830" spans="1:8" x14ac:dyDescent="0.25">
      <c r="A4830" s="90">
        <v>45804</v>
      </c>
      <c r="B4830" s="91" t="str">
        <v>GK 565/UN 1460 B</v>
      </c>
      <c r="C4830" s="92" t="str">
        <v>TIE ROD END POWER STG. MKM</v>
      </c>
      <c r="D4830" s="132" t="str">
        <v>2003, 2004</v>
      </c>
      <c r="E4830" s="92">
        <v>10</v>
      </c>
      <c r="F4830" s="92" t="str">
        <v>PCS</v>
      </c>
      <c r="G4830" s="92" t="str">
        <v>OUTWARD</v>
      </c>
      <c r="H4830" s="93" t="str">
        <v>BHAI BHAI POWER TILL</v>
      </c>
    </row>
    <row r="4831" spans="1:8" x14ac:dyDescent="0.25">
      <c r="A4831" s="94">
        <v>45804</v>
      </c>
      <c r="B4831" s="95" t="str">
        <v>UN 2417</v>
      </c>
      <c r="C4831" s="80" t="str">
        <v xml:space="preserve">HYD. PUMP COUPLING 8 TEETH ARJUN  </v>
      </c>
      <c r="D4831" s="133" t="str">
        <v>2003, 2004</v>
      </c>
      <c r="E4831" s="80">
        <v>20</v>
      </c>
      <c r="F4831" s="80" t="str">
        <v>PCS</v>
      </c>
      <c r="G4831" s="80" t="str">
        <v>OUTWARD</v>
      </c>
      <c r="H4831" s="96" t="str">
        <v>BHAI BHAI POWER TILL</v>
      </c>
    </row>
    <row r="4832" spans="1:8" x14ac:dyDescent="0.25">
      <c r="A4832" s="90">
        <v>45804</v>
      </c>
      <c r="B4832" s="91" t="str">
        <v>UN 1787</v>
      </c>
      <c r="C4832" s="92" t="str">
        <v>SIDE GEAR LEVER TURBO/MKM</v>
      </c>
      <c r="D4832" s="132" t="str">
        <v>2003, 2004</v>
      </c>
      <c r="E4832" s="92">
        <v>3</v>
      </c>
      <c r="F4832" s="92" t="str">
        <v>PCS</v>
      </c>
      <c r="G4832" s="92" t="str">
        <v>OUTWARD</v>
      </c>
      <c r="H4832" s="93" t="str">
        <v>BHAI BHAI POWER TILL</v>
      </c>
    </row>
    <row r="4833" spans="1:8" x14ac:dyDescent="0.25">
      <c r="A4833" s="94">
        <v>45804</v>
      </c>
      <c r="B4833" s="95" t="str">
        <v>UN 3323</v>
      </c>
      <c r="C4833" s="80" t="str">
        <v xml:space="preserve">HYDRAULIC FIBER WASHER INTER  </v>
      </c>
      <c r="D4833" s="133" t="str">
        <v>2003, 2004</v>
      </c>
      <c r="E4833" s="80">
        <v>24</v>
      </c>
      <c r="F4833" s="80" t="str">
        <v>PCS</v>
      </c>
      <c r="G4833" s="80" t="str">
        <v>OUTWARD</v>
      </c>
      <c r="H4833" s="96" t="str">
        <v>BHAI BHAI POWER TILL</v>
      </c>
    </row>
    <row r="4834" spans="1:8" x14ac:dyDescent="0.25">
      <c r="A4834" s="90">
        <v>45804</v>
      </c>
      <c r="B4834" s="91" t="str">
        <v>GK 1501/UN 2804</v>
      </c>
      <c r="C4834" s="92" t="str">
        <v xml:space="preserve">FRONT WHEEL BOLT INTER DI </v>
      </c>
      <c r="D4834" s="132" t="str">
        <v>2003, 2004</v>
      </c>
      <c r="E4834" s="92">
        <v>36</v>
      </c>
      <c r="F4834" s="92" t="str">
        <v>PCS</v>
      </c>
      <c r="G4834" s="92" t="str">
        <v>OUTWARD</v>
      </c>
      <c r="H4834" s="93" t="str">
        <v>BHAI BHAI POWER TILL</v>
      </c>
    </row>
    <row r="4835" spans="1:8" x14ac:dyDescent="0.25">
      <c r="A4835" s="94">
        <v>45804</v>
      </c>
      <c r="B4835" s="95" t="str">
        <v>UN 1283</v>
      </c>
      <c r="C4835" s="80" t="str">
        <v>CONNECTING ROD ARJUN</v>
      </c>
      <c r="D4835" s="133" t="str">
        <v>2003, 2004</v>
      </c>
      <c r="E4835" s="80">
        <v>3</v>
      </c>
      <c r="F4835" s="80" t="str">
        <v>PCS</v>
      </c>
      <c r="G4835" s="80" t="str">
        <v>OUTWARD</v>
      </c>
      <c r="H4835" s="96" t="str">
        <v>BHAI BHAI POWER TILL</v>
      </c>
    </row>
    <row r="4836" spans="1:8" x14ac:dyDescent="0.25">
      <c r="A4836" s="90">
        <v>45804</v>
      </c>
      <c r="B4836" s="91" t="str">
        <v>UN 1324</v>
      </c>
      <c r="C4836" s="92" t="str">
        <v>WATER PUMP PULLEY INTER DI</v>
      </c>
      <c r="D4836" s="132" t="str">
        <v>2003, 2004</v>
      </c>
      <c r="E4836" s="92">
        <v>3</v>
      </c>
      <c r="F4836" s="92" t="str">
        <v>PCS</v>
      </c>
      <c r="G4836" s="92" t="str">
        <v>OUTWARD</v>
      </c>
      <c r="H4836" s="93" t="str">
        <v>BHAI BHAI POWER TILL</v>
      </c>
    </row>
    <row r="4837" spans="1:8" x14ac:dyDescent="0.25">
      <c r="A4837" s="94">
        <v>45804</v>
      </c>
      <c r="B4837" s="95" t="str">
        <v>UN 1425 A/GK 1077 A</v>
      </c>
      <c r="C4837" s="80" t="str">
        <v xml:space="preserve">FRONT STUB AXLE MAHINDRA YUVO POWER STG. (RH) </v>
      </c>
      <c r="D4837" s="133" t="str">
        <v>2003, 2004</v>
      </c>
      <c r="E4837" s="80">
        <v>2</v>
      </c>
      <c r="F4837" s="80" t="str">
        <v>PCS</v>
      </c>
      <c r="G4837" s="80" t="str">
        <v>OUTWARD</v>
      </c>
      <c r="H4837" s="96" t="str">
        <v>BHAI BHAI POWER TILL</v>
      </c>
    </row>
    <row r="4838" spans="1:8" x14ac:dyDescent="0.25">
      <c r="A4838" s="90">
        <v>45804</v>
      </c>
      <c r="B4838" s="91" t="str">
        <v>UN 1819</v>
      </c>
      <c r="C4838" s="92" t="str">
        <v>GEAR FORK 2nd &amp; 3rd NST</v>
      </c>
      <c r="D4838" s="132" t="str">
        <v>2003, 2004</v>
      </c>
      <c r="E4838" s="92">
        <v>5</v>
      </c>
      <c r="F4838" s="92" t="str">
        <v>PCS</v>
      </c>
      <c r="G4838" s="92" t="str">
        <v>OUTWARD</v>
      </c>
      <c r="H4838" s="93" t="str">
        <v>BHAI BHAI POWER TILL</v>
      </c>
    </row>
    <row r="4839" spans="1:8" x14ac:dyDescent="0.25">
      <c r="A4839" s="94">
        <v>45804</v>
      </c>
      <c r="B4839" s="95" t="str">
        <v>UN 1808</v>
      </c>
      <c r="C4839" s="80" t="str">
        <v>GEAR BOX TOP COVER (UPPER) SARPANCH</v>
      </c>
      <c r="D4839" s="133" t="str">
        <v>2003, 2004</v>
      </c>
      <c r="E4839" s="80">
        <v>1</v>
      </c>
      <c r="F4839" s="80" t="str">
        <v>PCS</v>
      </c>
      <c r="G4839" s="80" t="str">
        <v>OUTWARD</v>
      </c>
      <c r="H4839" s="96" t="str">
        <v>BHAI BHAI POWER TILL</v>
      </c>
    </row>
    <row r="4840" spans="1:8" x14ac:dyDescent="0.25">
      <c r="A4840" s="90">
        <v>45804</v>
      </c>
      <c r="B4840" s="91" t="str">
        <v>UN 2767</v>
      </c>
      <c r="C4840" s="92" t="str">
        <v xml:space="preserve">QUIL GEAR BUSH GUN METAL 22/16 INTER DI  </v>
      </c>
      <c r="D4840" s="132" t="str">
        <v>2003, 2004</v>
      </c>
      <c r="E4840" s="92">
        <v>4</v>
      </c>
      <c r="F4840" s="92" t="str">
        <v>PCS</v>
      </c>
      <c r="G4840" s="92" t="str">
        <v>OUTWARD</v>
      </c>
      <c r="H4840" s="93" t="str">
        <v>BHAI BHAI POWER TILL</v>
      </c>
    </row>
    <row r="4841" spans="1:8" x14ac:dyDescent="0.25">
      <c r="A4841" s="94">
        <v>45804</v>
      </c>
      <c r="B4841" s="95" t="str">
        <v>GK 2215</v>
      </c>
      <c r="C4841" s="80" t="str">
        <v>POWER STEERING SEAL KIT ARJUN 30 MM DOUBLE CYL</v>
      </c>
      <c r="D4841" s="133" t="str">
        <v>2003, 2004</v>
      </c>
      <c r="E4841" s="80">
        <v>24</v>
      </c>
      <c r="F4841" s="80" t="str">
        <v>SET</v>
      </c>
      <c r="G4841" s="80" t="str">
        <v>OUTWARD</v>
      </c>
      <c r="H4841" s="96" t="str">
        <v>BHAI BHAI POWER TILL</v>
      </c>
    </row>
    <row r="4842" spans="1:8" x14ac:dyDescent="0.25">
      <c r="A4842" s="90">
        <v>45804</v>
      </c>
      <c r="B4842" s="91" t="str">
        <v>UN 1827</v>
      </c>
      <c r="C4842" s="92" t="str">
        <v>REVERSE LINK ARJUN</v>
      </c>
      <c r="D4842" s="132" t="str">
        <v>2003, 2004</v>
      </c>
      <c r="E4842" s="92">
        <v>3</v>
      </c>
      <c r="F4842" s="92" t="str">
        <v>PCS</v>
      </c>
      <c r="G4842" s="92" t="str">
        <v>OUTWARD</v>
      </c>
      <c r="H4842" s="93" t="str">
        <v>BHAI BHAI POWER TILL</v>
      </c>
    </row>
    <row r="4843" spans="1:8" x14ac:dyDescent="0.25">
      <c r="A4843" s="94">
        <v>45804</v>
      </c>
      <c r="B4843" s="95" t="str">
        <v>GK 013/UN 3706</v>
      </c>
      <c r="C4843" s="80" t="str">
        <v>OIL BRAKE PLATE  MASSEY 8.75" 27 TEETH</v>
      </c>
      <c r="D4843" s="133" t="str">
        <v>2003, 2004</v>
      </c>
      <c r="E4843" s="80">
        <v>6</v>
      </c>
      <c r="F4843" s="80" t="str">
        <v>PCS</v>
      </c>
      <c r="G4843" s="80" t="str">
        <v>OUTWARD</v>
      </c>
      <c r="H4843" s="96" t="str">
        <v>BHAI BHAI POWER TILL</v>
      </c>
    </row>
    <row r="4844" spans="1:8" x14ac:dyDescent="0.25">
      <c r="A4844" s="90">
        <v>45804</v>
      </c>
      <c r="B4844" s="91" t="str">
        <v>GK 568</v>
      </c>
      <c r="C4844" s="92" t="str">
        <v xml:space="preserve">TIE ROD ASSY MKM L/M (150 MM) </v>
      </c>
      <c r="D4844" s="132" t="str">
        <v>2003, 2004</v>
      </c>
      <c r="E4844" s="92">
        <v>6</v>
      </c>
      <c r="F4844" s="92" t="str">
        <v>SET</v>
      </c>
      <c r="G4844" s="92" t="str">
        <v>OUTWARD</v>
      </c>
      <c r="H4844" s="93" t="str">
        <v>BHAI BHAI POWER TILL</v>
      </c>
    </row>
    <row r="4845" spans="1:8" x14ac:dyDescent="0.25">
      <c r="A4845" s="94">
        <v>45804</v>
      </c>
      <c r="B4845" s="95">
        <v>4340453100</v>
      </c>
      <c r="C4845" s="80" t="str">
        <v>CLUTCH KIT NEW HOLLAND PTO</v>
      </c>
      <c r="D4845" s="133" t="str">
        <v>2028, 2029, 2030, 2031</v>
      </c>
      <c r="E4845" s="80">
        <v>6</v>
      </c>
      <c r="F4845" s="80" t="str">
        <v>SET</v>
      </c>
      <c r="G4845" s="80" t="str">
        <v>OUTWARD</v>
      </c>
      <c r="H4845" s="96" t="str">
        <v>SHOP</v>
      </c>
    </row>
    <row r="4846" spans="1:8" x14ac:dyDescent="0.25">
      <c r="A4846" s="90">
        <v>45804</v>
      </c>
      <c r="B4846" s="91" t="str">
        <v>UN 2829</v>
      </c>
      <c r="C4846" s="92" t="str">
        <v xml:space="preserve">MUDGUARD U BOLT 10" (GOLDEN) INTER  </v>
      </c>
      <c r="D4846" s="132" t="str">
        <v>2028, 2029, 2030, 2031</v>
      </c>
      <c r="E4846" s="92">
        <v>15</v>
      </c>
      <c r="F4846" s="92" t="str">
        <v>PCS</v>
      </c>
      <c r="G4846" s="92" t="str">
        <v>OUTWARD</v>
      </c>
      <c r="H4846" s="93" t="str">
        <v>SHOP</v>
      </c>
    </row>
    <row r="4847" spans="1:8" x14ac:dyDescent="0.25">
      <c r="A4847" s="94">
        <v>45804</v>
      </c>
      <c r="B4847" s="95" t="str">
        <v>GK 2228</v>
      </c>
      <c r="C4847" s="80" t="str">
        <v>POWER STEERING SEAL KIT SONALIKA  SINGLE CYL</v>
      </c>
      <c r="D4847" s="133" t="str">
        <v>2028, 2029, 2030, 2031</v>
      </c>
      <c r="E4847" s="80">
        <v>12</v>
      </c>
      <c r="F4847" s="80" t="str">
        <v>SET</v>
      </c>
      <c r="G4847" s="80" t="str">
        <v>OUTWARD</v>
      </c>
      <c r="H4847" s="96" t="str">
        <v>SHOP</v>
      </c>
    </row>
    <row r="4848" spans="1:8" x14ac:dyDescent="0.25">
      <c r="A4848" s="90">
        <v>45804</v>
      </c>
      <c r="B4848" s="91" t="str">
        <v>GK 2229</v>
      </c>
      <c r="C4848" s="92" t="str">
        <v>POWER STEERING SEAL KIT SONALIKA DOUBLE CYL</v>
      </c>
      <c r="D4848" s="132" t="str">
        <v>2028, 2029, 2030, 2031</v>
      </c>
      <c r="E4848" s="92">
        <v>12</v>
      </c>
      <c r="F4848" s="92" t="str">
        <v>SET</v>
      </c>
      <c r="G4848" s="92" t="str">
        <v>OUTWARD</v>
      </c>
      <c r="H4848" s="93" t="str">
        <v>SHOP</v>
      </c>
    </row>
    <row r="4849" spans="1:8" x14ac:dyDescent="0.25">
      <c r="A4849" s="94">
        <v>45804</v>
      </c>
      <c r="B4849" s="95" t="str">
        <v>UN 2350</v>
      </c>
      <c r="C4849" s="80" t="str">
        <v>COUNTER SHAFT 18 TEETH SARPANCH</v>
      </c>
      <c r="D4849" s="133" t="str">
        <v>2028, 2029, 2030, 2031</v>
      </c>
      <c r="E4849" s="80">
        <v>4</v>
      </c>
      <c r="F4849" s="80" t="str">
        <v>PCS</v>
      </c>
      <c r="G4849" s="80" t="str">
        <v>OUTWARD</v>
      </c>
      <c r="H4849" s="96" t="str">
        <v>SHOP</v>
      </c>
    </row>
    <row r="4850" spans="1:8" x14ac:dyDescent="0.25">
      <c r="A4850" s="90">
        <v>45804</v>
      </c>
      <c r="B4850" s="91" t="str">
        <v>DS 125</v>
      </c>
      <c r="C4850" s="92" t="str">
        <v xml:space="preserve"> HALF AXLE ESCORT 335</v>
      </c>
      <c r="D4850" s="132" t="str">
        <v>2028, 2029, 2030, 2031</v>
      </c>
      <c r="E4850" s="92">
        <v>4</v>
      </c>
      <c r="F4850" s="92" t="str">
        <v>PCS</v>
      </c>
      <c r="G4850" s="92" t="str">
        <v>OUTWARD</v>
      </c>
      <c r="H4850" s="93" t="str">
        <v>SHOP</v>
      </c>
    </row>
    <row r="4851" spans="1:8" x14ac:dyDescent="0.25">
      <c r="A4851" s="94">
        <v>45804</v>
      </c>
      <c r="B4851" s="95" t="str">
        <v>601AD00006C</v>
      </c>
      <c r="C4851" s="80" t="str">
        <v>HYD PUMP ARJUN 445 DOUBLE (12CC + 8CC)</v>
      </c>
      <c r="D4851" s="133" t="str">
        <v>2028, 2029, 2030, 2031</v>
      </c>
      <c r="E4851" s="80">
        <v>8</v>
      </c>
      <c r="F4851" s="80" t="str">
        <v>PCS</v>
      </c>
      <c r="G4851" s="80" t="str">
        <v>OUTWARD</v>
      </c>
      <c r="H4851" s="96" t="str">
        <v>SHOP</v>
      </c>
    </row>
    <row r="4852" spans="1:8" x14ac:dyDescent="0.25">
      <c r="A4852" s="90">
        <v>45804</v>
      </c>
      <c r="B4852" s="91" t="str">
        <v>GK 2496</v>
      </c>
      <c r="C4852" s="92" t="str">
        <v>TROLLEY MALE FEMALE QRC (PUSH TYPE)</v>
      </c>
      <c r="D4852" s="132" t="str">
        <v>2028, 2029, 2030, 2031</v>
      </c>
      <c r="E4852" s="92">
        <v>12</v>
      </c>
      <c r="F4852" s="92" t="str">
        <v>PCS</v>
      </c>
      <c r="G4852" s="92" t="str">
        <v>OUTWARD</v>
      </c>
      <c r="H4852" s="93" t="str">
        <v>SHOP</v>
      </c>
    </row>
    <row r="4853" spans="1:8" x14ac:dyDescent="0.25">
      <c r="A4853" s="94">
        <v>45804</v>
      </c>
      <c r="B4853" s="95" t="str">
        <v>GK 2495</v>
      </c>
      <c r="C4853" s="80" t="str">
        <v>TROLLEY MALE FEMALE COMMON</v>
      </c>
      <c r="D4853" s="133" t="str">
        <v>2028, 2029, 2030, 2031</v>
      </c>
      <c r="E4853" s="80">
        <v>12</v>
      </c>
      <c r="F4853" s="80" t="str">
        <v>PCS</v>
      </c>
      <c r="G4853" s="80" t="str">
        <v>OUTWARD</v>
      </c>
      <c r="H4853" s="96" t="str">
        <v>SHOP</v>
      </c>
    </row>
    <row r="4854" spans="1:8" x14ac:dyDescent="0.25">
      <c r="A4854" s="90">
        <v>45804</v>
      </c>
      <c r="B4854" s="91">
        <v>3280860100</v>
      </c>
      <c r="C4854" s="92" t="str">
        <v>CLUTCH PLATE M.M 434 DI (10 T, 11")</v>
      </c>
      <c r="D4854" s="132" t="str">
        <v>2028, 2029, 2030, 2031</v>
      </c>
      <c r="E4854" s="92">
        <v>2</v>
      </c>
      <c r="F4854" s="92" t="str">
        <v>PCS</v>
      </c>
      <c r="G4854" s="92" t="str">
        <v>OUTWARD</v>
      </c>
      <c r="H4854" s="93" t="str">
        <v>SHOP</v>
      </c>
    </row>
    <row r="4855" spans="1:8" x14ac:dyDescent="0.25">
      <c r="A4855" s="94">
        <v>45804</v>
      </c>
      <c r="B4855" s="95">
        <v>3280606100</v>
      </c>
      <c r="C4855" s="80" t="str">
        <v>CLUTCH PLATE FT 60/ESCORT 6SPRING 11"</v>
      </c>
      <c r="D4855" s="133" t="str">
        <v>2028, 2029, 2030, 2031</v>
      </c>
      <c r="E4855" s="80">
        <v>2</v>
      </c>
      <c r="F4855" s="80" t="str">
        <v>PCS</v>
      </c>
      <c r="G4855" s="80" t="str">
        <v>OUTWARD</v>
      </c>
      <c r="H4855" s="96" t="str">
        <v>SHOP</v>
      </c>
    </row>
    <row r="4856" spans="1:8" x14ac:dyDescent="0.25">
      <c r="A4856" s="90">
        <v>45804</v>
      </c>
      <c r="B4856" s="91" t="str">
        <v>UN 217</v>
      </c>
      <c r="C4856" s="92" t="str">
        <v>POWER STG PIPE (SMALL) JD</v>
      </c>
      <c r="D4856" s="132" t="str">
        <v>2028, 2029, 2030, 2031</v>
      </c>
      <c r="E4856" s="92">
        <v>6</v>
      </c>
      <c r="F4856" s="92" t="str">
        <v>PCS</v>
      </c>
      <c r="G4856" s="92" t="str">
        <v>OUTWARD</v>
      </c>
      <c r="H4856" s="93" t="str">
        <v>SHOP</v>
      </c>
    </row>
    <row r="4857" spans="1:8" x14ac:dyDescent="0.25">
      <c r="A4857" s="94">
        <v>45804</v>
      </c>
      <c r="B4857" s="95" t="str">
        <v>UN 2439</v>
      </c>
      <c r="C4857" s="80" t="str">
        <v xml:space="preserve">SUCTION FILTER YUVRAJ  </v>
      </c>
      <c r="D4857" s="133" t="str">
        <v>2028, 2029, 2030, 2031</v>
      </c>
      <c r="E4857" s="80">
        <v>6</v>
      </c>
      <c r="F4857" s="80" t="str">
        <v>PCS</v>
      </c>
      <c r="G4857" s="80" t="str">
        <v>OUTWARD</v>
      </c>
      <c r="H4857" s="96" t="str">
        <v>SHOP</v>
      </c>
    </row>
    <row r="4858" spans="1:8" x14ac:dyDescent="0.25">
      <c r="A4858" s="90">
        <v>45804</v>
      </c>
      <c r="B4858" s="91" t="str">
        <v>UN 2420</v>
      </c>
      <c r="C4858" s="92" t="str">
        <v xml:space="preserve">SUCTION FILTER MKM  </v>
      </c>
      <c r="D4858" s="132" t="str">
        <v>2028, 2029, 2030, 2031</v>
      </c>
      <c r="E4858" s="92">
        <v>6</v>
      </c>
      <c r="F4858" s="92" t="str">
        <v>PCS</v>
      </c>
      <c r="G4858" s="92" t="str">
        <v>OUTWARD</v>
      </c>
      <c r="H4858" s="93" t="str">
        <v>SHOP</v>
      </c>
    </row>
    <row r="4859" spans="1:8" x14ac:dyDescent="0.25">
      <c r="A4859" s="94">
        <v>45804</v>
      </c>
      <c r="B4859" s="95" t="str">
        <v>UN 2426</v>
      </c>
      <c r="C4859" s="80" t="str">
        <v xml:space="preserve">SUCTION STRAINER OIL BREAK ARJUN  </v>
      </c>
      <c r="D4859" s="133" t="str">
        <v>2028, 2029, 2030, 2031</v>
      </c>
      <c r="E4859" s="80">
        <v>6</v>
      </c>
      <c r="F4859" s="80" t="str">
        <v>PCS</v>
      </c>
      <c r="G4859" s="80" t="str">
        <v>OUTWARD</v>
      </c>
      <c r="H4859" s="96" t="str">
        <v>SHOP</v>
      </c>
    </row>
    <row r="4860" spans="1:8" x14ac:dyDescent="0.25">
      <c r="A4860" s="90">
        <v>45804</v>
      </c>
      <c r="B4860" s="91" t="str">
        <v>GK 628</v>
      </c>
      <c r="C4860" s="92" t="str">
        <v xml:space="preserve">TIE ROD ASSY JOHN DEERE 5310 (CARARO TYPE) </v>
      </c>
      <c r="D4860" s="132" t="str">
        <v>2028, 2029, 2030, 2031</v>
      </c>
      <c r="E4860" s="92">
        <v>2</v>
      </c>
      <c r="F4860" s="92" t="str">
        <v>SET</v>
      </c>
      <c r="G4860" s="92" t="str">
        <v>OUTWARD</v>
      </c>
      <c r="H4860" s="93" t="str">
        <v>SHOP</v>
      </c>
    </row>
    <row r="4861" spans="1:8" x14ac:dyDescent="0.25">
      <c r="A4861" s="94">
        <v>45804</v>
      </c>
      <c r="B4861" s="95" t="str">
        <v>R983020977</v>
      </c>
      <c r="C4861" s="80" t="str">
        <v>HYD. PUMP MAHINDRA 14 CC</v>
      </c>
      <c r="D4861" s="133" t="str">
        <v>2028, 2029, 2030, 2031</v>
      </c>
      <c r="E4861" s="80">
        <v>16</v>
      </c>
      <c r="F4861" s="80" t="str">
        <v>PCS</v>
      </c>
      <c r="G4861" s="80" t="str">
        <v>OUTWARD</v>
      </c>
      <c r="H4861" s="96" t="str">
        <v>SHOP</v>
      </c>
    </row>
    <row r="4862" spans="1:8" x14ac:dyDescent="0.25">
      <c r="A4862" s="90">
        <v>45804</v>
      </c>
      <c r="B4862" s="91" t="str">
        <v>GK 2245</v>
      </c>
      <c r="C4862" s="92" t="str">
        <v>POWER STEERING SEAL KIT NEW HOLLAND 3630 SINGLE CYL</v>
      </c>
      <c r="D4862" s="132" t="str">
        <v>2028, 2029, 2030, 2031</v>
      </c>
      <c r="E4862" s="92">
        <v>12</v>
      </c>
      <c r="F4862" s="92" t="str">
        <v>SET</v>
      </c>
      <c r="G4862" s="92" t="str">
        <v>OUTWARD</v>
      </c>
      <c r="H4862" s="93" t="str">
        <v>SHOP</v>
      </c>
    </row>
    <row r="4863" spans="1:8" x14ac:dyDescent="0.25">
      <c r="A4863" s="94">
        <v>45804</v>
      </c>
      <c r="B4863" s="95" t="str">
        <v>R983032309</v>
      </c>
      <c r="C4863" s="80" t="str">
        <v>HYD. PUMP SWARAJ 19CC (OUTER)</v>
      </c>
      <c r="D4863" s="133" t="str">
        <v>2028, 2029, 2030, 2031</v>
      </c>
      <c r="E4863" s="80">
        <v>8</v>
      </c>
      <c r="F4863" s="80" t="str">
        <v>PCS</v>
      </c>
      <c r="G4863" s="80" t="str">
        <v>OUTWARD</v>
      </c>
      <c r="H4863" s="96" t="str">
        <v>SHOP</v>
      </c>
    </row>
    <row r="4864" spans="1:8" x14ac:dyDescent="0.25">
      <c r="A4864" s="90">
        <v>45804</v>
      </c>
      <c r="B4864" s="91" t="str">
        <v>GK 2513</v>
      </c>
      <c r="C4864" s="92" t="str">
        <v>FLEXIBLE HOSE 12" (19 x 19 BENJO, R6)</v>
      </c>
      <c r="D4864" s="132" t="str">
        <v>2028, 2029, 2030, 2031</v>
      </c>
      <c r="E4864" s="92">
        <v>20</v>
      </c>
      <c r="F4864" s="92" t="str">
        <v>PCS</v>
      </c>
      <c r="G4864" s="92" t="str">
        <v>OUTWARD</v>
      </c>
      <c r="H4864" s="93" t="str">
        <v>SHOP</v>
      </c>
    </row>
    <row r="4865" spans="1:8" x14ac:dyDescent="0.25">
      <c r="A4865" s="94">
        <v>45804</v>
      </c>
      <c r="B4865" s="95" t="str">
        <v>GK 2515</v>
      </c>
      <c r="C4865" s="80" t="str">
        <v>FLEXIBLE HOSE 15" (19 x 19 BENJO, R6)</v>
      </c>
      <c r="D4865" s="133" t="str">
        <v>2028, 2029, 2030, 2031</v>
      </c>
      <c r="E4865" s="80">
        <v>20</v>
      </c>
      <c r="F4865" s="80" t="str">
        <v>PCS</v>
      </c>
      <c r="G4865" s="80" t="str">
        <v>OUTWARD</v>
      </c>
      <c r="H4865" s="96" t="str">
        <v>SHOP</v>
      </c>
    </row>
    <row r="4866" spans="1:8" x14ac:dyDescent="0.25">
      <c r="A4866" s="90">
        <v>45804</v>
      </c>
      <c r="B4866" s="91" t="str">
        <v>GK 2516</v>
      </c>
      <c r="C4866" s="92" t="str">
        <v>FLEXIBLE HOSE 18" (19 x 19 BENJO, R6)</v>
      </c>
      <c r="D4866" s="132" t="str">
        <v>2028, 2029, 2030, 2031</v>
      </c>
      <c r="E4866" s="92">
        <v>20</v>
      </c>
      <c r="F4866" s="92" t="str">
        <v>PCS</v>
      </c>
      <c r="G4866" s="92" t="str">
        <v>OUTWARD</v>
      </c>
      <c r="H4866" s="93" t="str">
        <v>SHOP</v>
      </c>
    </row>
    <row r="4867" spans="1:8" x14ac:dyDescent="0.25">
      <c r="A4867" s="94">
        <v>45804</v>
      </c>
      <c r="B4867" s="95" t="str">
        <v>3280494100 / 3280859100</v>
      </c>
      <c r="C4867" s="80" t="str">
        <v>CLUTCH PLATE SWARAJ RIGID &amp; CUSHION</v>
      </c>
      <c r="D4867" s="133" t="str">
        <v>2028, 2029, 2030, 2031</v>
      </c>
      <c r="E4867" s="80">
        <v>5</v>
      </c>
      <c r="F4867" s="80" t="str">
        <v>PCS</v>
      </c>
      <c r="G4867" s="80" t="str">
        <v>OUTWARD</v>
      </c>
      <c r="H4867" s="96" t="str">
        <v>SHOP</v>
      </c>
    </row>
    <row r="4868" spans="1:8" x14ac:dyDescent="0.25">
      <c r="A4868" s="90">
        <v>45804</v>
      </c>
      <c r="B4868" s="91" t="str">
        <v>UN 2747</v>
      </c>
      <c r="C4868" s="92" t="str">
        <v xml:space="preserve">FRONT SUPPORT BUSH (SET OF 2) NST  </v>
      </c>
      <c r="D4868" s="132" t="str">
        <v>2028, 2029, 2030, 2031</v>
      </c>
      <c r="E4868" s="92">
        <v>12</v>
      </c>
      <c r="F4868" s="92" t="str">
        <v>SET</v>
      </c>
      <c r="G4868" s="92" t="str">
        <v>OUTWARD</v>
      </c>
      <c r="H4868" s="93" t="str">
        <v>SHOP</v>
      </c>
    </row>
    <row r="4869" spans="1:8" x14ac:dyDescent="0.25">
      <c r="A4869" s="94">
        <v>45804</v>
      </c>
      <c r="B4869" s="95" t="str">
        <v>GK 2440 A</v>
      </c>
      <c r="C4869" s="80" t="str">
        <v>TROLLEY PIPE FEMALE + BENJO T 36'' EPDM</v>
      </c>
      <c r="D4869" s="133" t="str">
        <v>2028, 2029, 2030, 2031</v>
      </c>
      <c r="E4869" s="80">
        <v>20</v>
      </c>
      <c r="F4869" s="80" t="str">
        <v>PCS</v>
      </c>
      <c r="G4869" s="80" t="str">
        <v>OUTWARD</v>
      </c>
      <c r="H4869" s="96" t="str">
        <v>SHOP</v>
      </c>
    </row>
    <row r="4870" spans="1:8" x14ac:dyDescent="0.25">
      <c r="A4870" s="90">
        <v>45804</v>
      </c>
      <c r="B4870" s="91" t="str">
        <v>R983067915</v>
      </c>
      <c r="C4870" s="92" t="str">
        <v>HYD. PUMP SONALIKA RX 16CC</v>
      </c>
      <c r="D4870" s="132" t="str">
        <v>2028, 2029, 2030, 2031</v>
      </c>
      <c r="E4870" s="92">
        <v>16</v>
      </c>
      <c r="F4870" s="92" t="str">
        <v>PCS</v>
      </c>
      <c r="G4870" s="92" t="str">
        <v>OUTWARD</v>
      </c>
      <c r="H4870" s="93" t="str">
        <v>SHOP</v>
      </c>
    </row>
    <row r="4871" spans="1:8" x14ac:dyDescent="0.25">
      <c r="A4871" s="94">
        <v>45804</v>
      </c>
      <c r="B4871" s="95" t="str">
        <v>UN 2091</v>
      </c>
      <c r="C4871" s="80" t="str">
        <v>TAIL PINION 11//10 TEETH MKM</v>
      </c>
      <c r="D4871" s="133" t="str">
        <v>2028, 2029, 2030, 2031</v>
      </c>
      <c r="E4871" s="80">
        <v>2</v>
      </c>
      <c r="F4871" s="80" t="str">
        <v>PCS</v>
      </c>
      <c r="G4871" s="80" t="str">
        <v>OUTWARD</v>
      </c>
      <c r="H4871" s="96" t="str">
        <v>SHOP</v>
      </c>
    </row>
    <row r="4872" spans="1:8" x14ac:dyDescent="0.25">
      <c r="A4872" s="90">
        <v>45804</v>
      </c>
      <c r="B4872" s="91" t="str">
        <v>UN 2088</v>
      </c>
      <c r="C4872" s="92" t="str">
        <v>TAIL PINION 9//10 TEETH 585 DI</v>
      </c>
      <c r="D4872" s="132" t="str">
        <v>2028, 2029, 2030, 2031</v>
      </c>
      <c r="E4872" s="92">
        <v>2</v>
      </c>
      <c r="F4872" s="92" t="str">
        <v>PCS</v>
      </c>
      <c r="G4872" s="92" t="str">
        <v>OUTWARD</v>
      </c>
      <c r="H4872" s="93" t="str">
        <v>SHOP</v>
      </c>
    </row>
    <row r="4873" spans="1:8" x14ac:dyDescent="0.25">
      <c r="A4873" s="94">
        <v>45804</v>
      </c>
      <c r="B4873" s="95" t="str">
        <v>UN 1952</v>
      </c>
      <c r="C4873" s="80" t="str">
        <v>HAND BREAK ASSY (COMPLETE W/WIRE) INTER DI</v>
      </c>
      <c r="D4873" s="133" t="str">
        <v>2028, 2029, 2030, 2031</v>
      </c>
      <c r="E4873" s="80">
        <v>6</v>
      </c>
      <c r="F4873" s="80" t="str">
        <v>PCS</v>
      </c>
      <c r="G4873" s="80" t="str">
        <v>OUTWARD</v>
      </c>
      <c r="H4873" s="96" t="str">
        <v>SHOP</v>
      </c>
    </row>
    <row r="4874" spans="1:8" x14ac:dyDescent="0.25">
      <c r="A4874" s="90">
        <v>45804</v>
      </c>
      <c r="B4874" s="91" t="str">
        <v>UN 2228 A</v>
      </c>
      <c r="C4874" s="92" t="str">
        <v>BULL PINION SHAFT (RH) BIG 24/15/12 TEETH YUVRAJ</v>
      </c>
      <c r="D4874" s="132" t="str">
        <v>2028, 2029, 2030, 2031</v>
      </c>
      <c r="E4874" s="92">
        <v>6</v>
      </c>
      <c r="F4874" s="92" t="str">
        <v>PCS</v>
      </c>
      <c r="G4874" s="92" t="str">
        <v>OUTWARD</v>
      </c>
      <c r="H4874" s="93" t="str">
        <v>SHOP</v>
      </c>
    </row>
    <row r="4875" spans="1:8" x14ac:dyDescent="0.25">
      <c r="A4875" s="94">
        <v>45804</v>
      </c>
      <c r="B4875" s="95" t="str">
        <v>UN 2228</v>
      </c>
      <c r="C4875" s="80" t="str">
        <v>BULL PINION SHAFT (LH) SMALL 24/15/12 TEETH YUVRAJ</v>
      </c>
      <c r="D4875" s="133" t="str">
        <v>2028, 2029, 2030, 2031</v>
      </c>
      <c r="E4875" s="80">
        <v>6</v>
      </c>
      <c r="F4875" s="80" t="str">
        <v>PCS</v>
      </c>
      <c r="G4875" s="80" t="str">
        <v>OUTWARD</v>
      </c>
      <c r="H4875" s="96" t="str">
        <v>SHOP</v>
      </c>
    </row>
    <row r="4876" spans="1:8" x14ac:dyDescent="0.25">
      <c r="A4876" s="90">
        <v>45804</v>
      </c>
      <c r="B4876" s="91" t="str">
        <v>UN 1131</v>
      </c>
      <c r="C4876" s="92" t="str">
        <v>SILENCER ELBOW (O.E) INTER DI</v>
      </c>
      <c r="D4876" s="132" t="str">
        <v>2028, 2029, 2030, 2031</v>
      </c>
      <c r="E4876" s="92">
        <v>10</v>
      </c>
      <c r="F4876" s="92" t="str">
        <v>PCS</v>
      </c>
      <c r="G4876" s="92" t="str">
        <v>OUTWARD</v>
      </c>
      <c r="H4876" s="93" t="str">
        <v>SHOP</v>
      </c>
    </row>
    <row r="4877" spans="1:8" x14ac:dyDescent="0.25">
      <c r="A4877" s="94">
        <v>45804</v>
      </c>
      <c r="B4877" s="95" t="str">
        <v>UN 1160</v>
      </c>
      <c r="C4877" s="80" t="str">
        <v>AIR CLEANER MESH INTER DI</v>
      </c>
      <c r="D4877" s="133" t="str">
        <v>2028, 2029, 2030, 2031</v>
      </c>
      <c r="E4877" s="80">
        <v>10</v>
      </c>
      <c r="F4877" s="80" t="str">
        <v>PCS</v>
      </c>
      <c r="G4877" s="80" t="str">
        <v>OUTWARD</v>
      </c>
      <c r="H4877" s="96" t="str">
        <v>SHOP</v>
      </c>
    </row>
    <row r="4878" spans="1:8" x14ac:dyDescent="0.25">
      <c r="A4878" s="90">
        <v>45804</v>
      </c>
      <c r="B4878" s="91" t="str">
        <v>GK 1073/UN 1426</v>
      </c>
      <c r="C4878" s="92" t="str">
        <v>FRONT STUB AXLE LH NST</v>
      </c>
      <c r="D4878" s="132" t="str">
        <v>2028, 2029, 2030, 2031</v>
      </c>
      <c r="E4878" s="92">
        <v>2</v>
      </c>
      <c r="F4878" s="92" t="str">
        <v>PCS</v>
      </c>
      <c r="G4878" s="92" t="str">
        <v>OUTWARD</v>
      </c>
      <c r="H4878" s="93" t="str">
        <v>SHOP</v>
      </c>
    </row>
    <row r="4879" spans="1:8" x14ac:dyDescent="0.25">
      <c r="A4879" s="94">
        <v>45804</v>
      </c>
      <c r="B4879" s="95" t="str">
        <v>GK 1073 A/UN 1426 A</v>
      </c>
      <c r="C4879" s="80" t="str">
        <v>FRONT STUB AXLE RH NST</v>
      </c>
      <c r="D4879" s="133" t="str">
        <v>2028, 2029, 2030, 2031</v>
      </c>
      <c r="E4879" s="80">
        <v>2</v>
      </c>
      <c r="F4879" s="80" t="str">
        <v>PCS</v>
      </c>
      <c r="G4879" s="80" t="str">
        <v>OUTWARD</v>
      </c>
      <c r="H4879" s="96" t="str">
        <v>SHOP</v>
      </c>
    </row>
    <row r="4880" spans="1:8" x14ac:dyDescent="0.25">
      <c r="A4880" s="90">
        <v>45804</v>
      </c>
      <c r="B4880" s="91" t="str">
        <v>UN 2041</v>
      </c>
      <c r="C4880" s="92" t="str">
        <v>GEAR SLIDING 2nd &amp; 3rd SPEED 38/44/10 TEETH INTER</v>
      </c>
      <c r="D4880" s="132" t="str">
        <v>2028, 2029, 2030, 2031</v>
      </c>
      <c r="E4880" s="92">
        <v>2</v>
      </c>
      <c r="F4880" s="92" t="str">
        <v>PCS</v>
      </c>
      <c r="G4880" s="92" t="str">
        <v>OUTWARD</v>
      </c>
      <c r="H4880" s="93" t="str">
        <v>SHOP</v>
      </c>
    </row>
    <row r="4881" spans="1:8" x14ac:dyDescent="0.25">
      <c r="A4881" s="94">
        <v>45804</v>
      </c>
      <c r="B4881" s="95" t="str">
        <v>UN 2052</v>
      </c>
      <c r="C4881" s="80" t="str">
        <v>COUPLING SLIDING 18 TEETH INTER DI</v>
      </c>
      <c r="D4881" s="133" t="str">
        <v>2028, 2029, 2030, 2031</v>
      </c>
      <c r="E4881" s="80">
        <v>6</v>
      </c>
      <c r="F4881" s="80" t="str">
        <v>PCS</v>
      </c>
      <c r="G4881" s="80" t="str">
        <v>OUTWARD</v>
      </c>
      <c r="H4881" s="96" t="str">
        <v>SHOP</v>
      </c>
    </row>
    <row r="4882" spans="1:8" x14ac:dyDescent="0.25">
      <c r="A4882" s="90">
        <v>45804</v>
      </c>
      <c r="B4882" s="91" t="str">
        <v>UN 1440</v>
      </c>
      <c r="C4882" s="92" t="str">
        <v>STARING KNUCKLE ARM RH STEEL MKM</v>
      </c>
      <c r="D4882" s="132" t="str">
        <v>2028, 2029, 2030, 2031</v>
      </c>
      <c r="E4882" s="92">
        <v>6</v>
      </c>
      <c r="F4882" s="92" t="str">
        <v>PCS</v>
      </c>
      <c r="G4882" s="92" t="str">
        <v>OUTWARD</v>
      </c>
      <c r="H4882" s="93" t="str">
        <v>SHOP</v>
      </c>
    </row>
    <row r="4883" spans="1:8" x14ac:dyDescent="0.25">
      <c r="A4883" s="94">
        <v>45804</v>
      </c>
      <c r="B4883" s="95" t="str">
        <v>UN 1440 A</v>
      </c>
      <c r="C4883" s="80" t="str">
        <v>STARING KNUCKLE ARM LH STEEL MKM</v>
      </c>
      <c r="D4883" s="133" t="str">
        <v>2028, 2029, 2030, 2031</v>
      </c>
      <c r="E4883" s="80">
        <v>6</v>
      </c>
      <c r="F4883" s="80" t="str">
        <v>PCS</v>
      </c>
      <c r="G4883" s="80" t="str">
        <v>OUTWARD</v>
      </c>
      <c r="H4883" s="96" t="str">
        <v>SHOP</v>
      </c>
    </row>
    <row r="4884" spans="1:8" x14ac:dyDescent="0.25">
      <c r="A4884" s="90">
        <v>45804</v>
      </c>
      <c r="B4884" s="91" t="str">
        <v>UN 1441</v>
      </c>
      <c r="C4884" s="92" t="str">
        <v>STARING KNUCKLE ARM (POWER STG) RH STEEL MKM</v>
      </c>
      <c r="D4884" s="132" t="str">
        <v>2028, 2029, 2030, 2031</v>
      </c>
      <c r="E4884" s="92">
        <v>6</v>
      </c>
      <c r="F4884" s="92" t="str">
        <v>PCS</v>
      </c>
      <c r="G4884" s="92" t="str">
        <v>OUTWARD</v>
      </c>
      <c r="H4884" s="93" t="str">
        <v>SHOP</v>
      </c>
    </row>
    <row r="4885" spans="1:8" x14ac:dyDescent="0.25">
      <c r="A4885" s="94">
        <v>45804</v>
      </c>
      <c r="B4885" s="95" t="str">
        <v>UN 1441 A</v>
      </c>
      <c r="C4885" s="80" t="str">
        <v>STARING KNUCKLE ARM (POWER STG) LH STEEL MKM</v>
      </c>
      <c r="D4885" s="133" t="str">
        <v>2028, 2029, 2030, 2031</v>
      </c>
      <c r="E4885" s="80">
        <v>6</v>
      </c>
      <c r="F4885" s="80" t="str">
        <v>PCS</v>
      </c>
      <c r="G4885" s="80" t="str">
        <v>OUTWARD</v>
      </c>
      <c r="H4885" s="96" t="str">
        <v>SHOP</v>
      </c>
    </row>
    <row r="4886" spans="1:8" x14ac:dyDescent="0.25">
      <c r="A4886" s="90">
        <v>45804</v>
      </c>
      <c r="B4886" s="91" t="str">
        <v>UN 1442</v>
      </c>
      <c r="C4886" s="92" t="str">
        <v>STARING KNUCKLE ARM RH ARJUN</v>
      </c>
      <c r="D4886" s="132" t="str">
        <v>2028, 2029, 2030, 2031</v>
      </c>
      <c r="E4886" s="92">
        <v>2</v>
      </c>
      <c r="F4886" s="92" t="str">
        <v>PCS</v>
      </c>
      <c r="G4886" s="92" t="str">
        <v>OUTWARD</v>
      </c>
      <c r="H4886" s="93" t="str">
        <v>SHOP</v>
      </c>
    </row>
    <row r="4887" spans="1:8" x14ac:dyDescent="0.25">
      <c r="A4887" s="94">
        <v>45804</v>
      </c>
      <c r="B4887" s="95" t="str">
        <v>UN 1442 A</v>
      </c>
      <c r="C4887" s="80" t="str">
        <v>STARING KNUCKLE ARM LH ARJUN</v>
      </c>
      <c r="D4887" s="133" t="str">
        <v>2028, 2029, 2030, 2031</v>
      </c>
      <c r="E4887" s="80">
        <v>2</v>
      </c>
      <c r="F4887" s="80" t="str">
        <v>PCS</v>
      </c>
      <c r="G4887" s="80" t="str">
        <v>OUTWARD</v>
      </c>
      <c r="H4887" s="96" t="str">
        <v>SHOP</v>
      </c>
    </row>
    <row r="4888" spans="1:8" x14ac:dyDescent="0.25">
      <c r="A4888" s="90">
        <v>45804</v>
      </c>
      <c r="B4888" s="91" t="str">
        <v>UN 1438</v>
      </c>
      <c r="C4888" s="92" t="str">
        <v>STARING KNUCKLE ARM RH INTER DI</v>
      </c>
      <c r="D4888" s="132" t="str">
        <v>2028, 2029, 2030, 2031</v>
      </c>
      <c r="E4888" s="92">
        <v>6</v>
      </c>
      <c r="F4888" s="92" t="str">
        <v>PCS</v>
      </c>
      <c r="G4888" s="92" t="str">
        <v>OUTWARD</v>
      </c>
      <c r="H4888" s="93" t="str">
        <v>SHOP</v>
      </c>
    </row>
    <row r="4889" spans="1:8" x14ac:dyDescent="0.25">
      <c r="A4889" s="94">
        <v>45804</v>
      </c>
      <c r="B4889" s="95" t="str">
        <v>UN 1438 A</v>
      </c>
      <c r="C4889" s="80" t="str">
        <v>STARING KNUCKLE ARM LH INTER DI</v>
      </c>
      <c r="D4889" s="133" t="str">
        <v>2028, 2029, 2030, 2031</v>
      </c>
      <c r="E4889" s="80">
        <v>6</v>
      </c>
      <c r="F4889" s="80" t="str">
        <v>PCS</v>
      </c>
      <c r="G4889" s="80" t="str">
        <v>OUTWARD</v>
      </c>
      <c r="H4889" s="96" t="str">
        <v>SHOP</v>
      </c>
    </row>
    <row r="4890" spans="1:8" x14ac:dyDescent="0.25">
      <c r="A4890" s="90">
        <v>45804</v>
      </c>
      <c r="B4890" s="91" t="str">
        <v>09RLP050</v>
      </c>
      <c r="C4890" s="92" t="str">
        <v>RELASE PLATE INTER 10"</v>
      </c>
      <c r="D4890" s="132" t="str">
        <v>2028, 2029, 2030, 2031</v>
      </c>
      <c r="E4890" s="92">
        <v>10</v>
      </c>
      <c r="F4890" s="92" t="str">
        <v>PCS</v>
      </c>
      <c r="G4890" s="92" t="str">
        <v>OUTWARD</v>
      </c>
      <c r="H4890" s="93" t="str">
        <v>SHOP</v>
      </c>
    </row>
    <row r="4891" spans="1:8" x14ac:dyDescent="0.25">
      <c r="A4891" s="94">
        <v>45804</v>
      </c>
      <c r="B4891" s="95" t="str">
        <v>09RLP090</v>
      </c>
      <c r="C4891" s="80" t="str">
        <v>RELASE PLATE TAFE/ESCORT FOR 10" P.P</v>
      </c>
      <c r="D4891" s="133" t="str">
        <v>2028, 2029, 2030, 2031</v>
      </c>
      <c r="E4891" s="80">
        <v>10</v>
      </c>
      <c r="F4891" s="80" t="str">
        <v>PCS</v>
      </c>
      <c r="G4891" s="80" t="str">
        <v>OUTWARD</v>
      </c>
      <c r="H4891" s="96" t="str">
        <v>SHOP</v>
      </c>
    </row>
    <row r="4892" spans="1:8" x14ac:dyDescent="0.25">
      <c r="A4892" s="90">
        <v>45804</v>
      </c>
      <c r="B4892" s="91" t="str">
        <v>R46891</v>
      </c>
      <c r="C4892" s="92" t="str">
        <v>CLUTCH CARBON INTER  AMREP</v>
      </c>
      <c r="D4892" s="132" t="str">
        <v>2028, 2029, 2030, 2031</v>
      </c>
      <c r="E4892" s="92">
        <v>10</v>
      </c>
      <c r="F4892" s="92" t="str">
        <v>PCS</v>
      </c>
      <c r="G4892" s="92" t="str">
        <v>OUTWARD</v>
      </c>
      <c r="H4892" s="93" t="str">
        <v>SHOP</v>
      </c>
    </row>
    <row r="4893" spans="1:8" x14ac:dyDescent="0.25">
      <c r="A4893" s="94">
        <v>45804</v>
      </c>
      <c r="B4893" s="95">
        <v>4340427100</v>
      </c>
      <c r="C4893" s="80" t="str">
        <v>CL. LEVER KIT HMT (60 HP) DCA PIN TY</v>
      </c>
      <c r="D4893" s="133" t="str">
        <v>2028, 2029, 2030, 2031</v>
      </c>
      <c r="E4893" s="80">
        <v>4</v>
      </c>
      <c r="F4893" s="80" t="str">
        <v>SET</v>
      </c>
      <c r="G4893" s="80" t="str">
        <v>OUTWARD</v>
      </c>
      <c r="H4893" s="96" t="str">
        <v>SHOP</v>
      </c>
    </row>
    <row r="4894" spans="1:8" x14ac:dyDescent="0.25">
      <c r="A4894" s="90">
        <v>45804</v>
      </c>
      <c r="B4894" s="91" t="str">
        <v>UN 1795</v>
      </c>
      <c r="C4894" s="92" t="str">
        <v>GEAR BOX TOP COVER INTER DI</v>
      </c>
      <c r="D4894" s="132" t="str">
        <v>2028, 2029, 2030, 2031</v>
      </c>
      <c r="E4894" s="92">
        <v>4</v>
      </c>
      <c r="F4894" s="92" t="str">
        <v>PCS</v>
      </c>
      <c r="G4894" s="92" t="str">
        <v>OUTWARD</v>
      </c>
      <c r="H4894" s="93" t="str">
        <v>SHOP</v>
      </c>
    </row>
    <row r="4895" spans="1:8" x14ac:dyDescent="0.25">
      <c r="A4895" s="94">
        <v>45804</v>
      </c>
      <c r="B4895" s="95" t="str">
        <v>UN 1750</v>
      </c>
      <c r="C4895" s="80" t="str">
        <v>CLUTCH SLEEVE INTER DI</v>
      </c>
      <c r="D4895" s="133" t="str">
        <v>2028, 2029, 2030, 2031</v>
      </c>
      <c r="E4895" s="80">
        <v>4</v>
      </c>
      <c r="F4895" s="80" t="str">
        <v>PCS</v>
      </c>
      <c r="G4895" s="80" t="str">
        <v>OUTWARD</v>
      </c>
      <c r="H4895" s="96" t="str">
        <v>SHOP</v>
      </c>
    </row>
    <row r="4896" spans="1:8" x14ac:dyDescent="0.25">
      <c r="A4896" s="90">
        <v>45804</v>
      </c>
      <c r="B4896" s="91" t="str">
        <v>UN 2384</v>
      </c>
      <c r="C4896" s="92" t="str">
        <v xml:space="preserve">HYDRAULIC PRESSURE PIPE (3 CYL.) TURBO  </v>
      </c>
      <c r="D4896" s="132" t="str">
        <v>2028, 2029, 2030, 2031</v>
      </c>
      <c r="E4896" s="92">
        <v>2</v>
      </c>
      <c r="F4896" s="92" t="str">
        <v>PCS</v>
      </c>
      <c r="G4896" s="92" t="str">
        <v>OUTWARD</v>
      </c>
      <c r="H4896" s="93" t="str">
        <v>SHOP</v>
      </c>
    </row>
    <row r="4897" spans="1:8" x14ac:dyDescent="0.25">
      <c r="A4897" s="94">
        <v>45804</v>
      </c>
      <c r="B4897" s="95" t="str">
        <v>UN 2385</v>
      </c>
      <c r="C4897" s="80" t="str">
        <v xml:space="preserve">HYDRAULIC PRESSURE PIPE (4 CYL.) TURBO  </v>
      </c>
      <c r="D4897" s="133" t="str">
        <v>2028, 2029, 2030, 2031</v>
      </c>
      <c r="E4897" s="80">
        <v>2</v>
      </c>
      <c r="F4897" s="80" t="str">
        <v>PCS</v>
      </c>
      <c r="G4897" s="80" t="str">
        <v>OUTWARD</v>
      </c>
      <c r="H4897" s="96" t="str">
        <v>SHOP</v>
      </c>
    </row>
    <row r="4898" spans="1:8" x14ac:dyDescent="0.25">
      <c r="A4898" s="90">
        <v>45804</v>
      </c>
      <c r="B4898" s="91" t="str">
        <v>GK 225</v>
      </c>
      <c r="C4898" s="92" t="str">
        <v xml:space="preserve">BRAKE DISC PLATE MAHINDRA </v>
      </c>
      <c r="D4898" s="132" t="str">
        <v>2028, 2029, 2030, 2031</v>
      </c>
      <c r="E4898" s="92">
        <v>20</v>
      </c>
      <c r="F4898" s="92" t="str">
        <v>PCS</v>
      </c>
      <c r="G4898" s="92" t="str">
        <v>OUTWARD</v>
      </c>
      <c r="H4898" s="93" t="str">
        <v>SHOP</v>
      </c>
    </row>
    <row r="4899" spans="1:8" x14ac:dyDescent="0.25">
      <c r="A4899" s="94">
        <v>45804</v>
      </c>
      <c r="B4899" s="95" t="str">
        <v>UN 1971/GK 228</v>
      </c>
      <c r="C4899" s="80" t="str">
        <v>BRAKE DISC PLATE YUVRAJ</v>
      </c>
      <c r="D4899" s="133" t="str">
        <v>2028, 2029, 2030, 2031</v>
      </c>
      <c r="E4899" s="80">
        <v>10</v>
      </c>
      <c r="F4899" s="80" t="str">
        <v>PCS</v>
      </c>
      <c r="G4899" s="80" t="str">
        <v>OUTWARD</v>
      </c>
      <c r="H4899" s="96" t="str">
        <v>SHOP</v>
      </c>
    </row>
    <row r="4900" spans="1:8" x14ac:dyDescent="0.25">
      <c r="A4900" s="90">
        <v>45804</v>
      </c>
      <c r="B4900" s="91" t="str">
        <v>UN 1321</v>
      </c>
      <c r="C4900" s="92" t="str">
        <v>WATER PUMP ASSEMBLY INTER DI</v>
      </c>
      <c r="D4900" s="132" t="str">
        <v>2028, 2029, 2030, 2031</v>
      </c>
      <c r="E4900" s="92">
        <v>4</v>
      </c>
      <c r="F4900" s="92" t="str">
        <v>PCS</v>
      </c>
      <c r="G4900" s="92" t="str">
        <v>OUTWARD</v>
      </c>
      <c r="H4900" s="93" t="str">
        <v>SHOP</v>
      </c>
    </row>
    <row r="4901" spans="1:8" x14ac:dyDescent="0.25">
      <c r="A4901" s="94">
        <v>45804</v>
      </c>
      <c r="B4901" s="95" t="str">
        <v>UN 312</v>
      </c>
      <c r="C4901" s="80" t="str">
        <v>CLUTCH PADEL SPRING JD 5310</v>
      </c>
      <c r="D4901" s="133" t="str">
        <v>2028, 2029, 2030, 2031</v>
      </c>
      <c r="E4901" s="80">
        <v>72</v>
      </c>
      <c r="F4901" s="80" t="str">
        <v>PCS</v>
      </c>
      <c r="G4901" s="80" t="str">
        <v>OUTWARD</v>
      </c>
      <c r="H4901" s="96" t="str">
        <v>SHOP</v>
      </c>
    </row>
    <row r="4902" spans="1:8" x14ac:dyDescent="0.25">
      <c r="A4902" s="90">
        <v>45804</v>
      </c>
      <c r="B4902" s="91" t="str">
        <v>GK 2440 A</v>
      </c>
      <c r="C4902" s="92" t="str">
        <v>TROLLEY PIPE FEMALE + BENJO T 36'' EPDM</v>
      </c>
      <c r="D4902" s="132" t="str">
        <v>2028, 2029, 2030, 2031</v>
      </c>
      <c r="E4902" s="92">
        <v>50</v>
      </c>
      <c r="F4902" s="92" t="str">
        <v>PCS</v>
      </c>
      <c r="G4902" s="92" t="str">
        <v>OUTWARD</v>
      </c>
      <c r="H4902" s="93" t="str">
        <v>SHOP</v>
      </c>
    </row>
    <row r="4903" spans="1:8" x14ac:dyDescent="0.25">
      <c r="A4903" s="94">
        <v>45806</v>
      </c>
      <c r="B4903" s="95" t="str">
        <v>UN 1388 E</v>
      </c>
      <c r="C4903" s="80" t="str">
        <v>FRONT AXLE SUPPORT W/BUSH MKM</v>
      </c>
      <c r="D4903" s="133">
        <v>3171</v>
      </c>
      <c r="E4903" s="80">
        <v>15</v>
      </c>
      <c r="F4903" s="80" t="str">
        <v>PCS</v>
      </c>
      <c r="G4903" s="80" t="str">
        <v>INWARD</v>
      </c>
      <c r="H4903" s="96">
        <v>0</v>
      </c>
    </row>
    <row r="4904" spans="1:8" x14ac:dyDescent="0.25">
      <c r="A4904" s="90">
        <v>45806</v>
      </c>
      <c r="B4904" s="91" t="str">
        <v>UN 1388 H</v>
      </c>
      <c r="C4904" s="92" t="str">
        <v>FRONT AXLE SUPPORT W/BUSH NST</v>
      </c>
      <c r="D4904" s="132">
        <v>3172</v>
      </c>
      <c r="E4904" s="92">
        <v>10</v>
      </c>
      <c r="F4904" s="92" t="str">
        <v>PCS</v>
      </c>
      <c r="G4904" s="92" t="str">
        <v>INWARD</v>
      </c>
      <c r="H4904" s="93">
        <v>0</v>
      </c>
    </row>
    <row r="4905" spans="1:8" x14ac:dyDescent="0.25">
      <c r="A4905" s="94">
        <v>45806</v>
      </c>
      <c r="B4905" s="95">
        <v>2280242100</v>
      </c>
      <c r="C4905" s="80" t="str">
        <v>D.C ASSY SONALIKA 6 HOLE 12T WITH ONLY PTO</v>
      </c>
      <c r="D4905" s="133">
        <v>3173</v>
      </c>
      <c r="E4905" s="80">
        <v>10</v>
      </c>
      <c r="F4905" s="80" t="str">
        <v>PCS</v>
      </c>
      <c r="G4905" s="80" t="str">
        <v>INWARD</v>
      </c>
      <c r="H4905" s="96">
        <v>0</v>
      </c>
    </row>
    <row r="4906" spans="1:8" x14ac:dyDescent="0.25">
      <c r="A4906" s="90">
        <v>45806</v>
      </c>
      <c r="B4906" s="91">
        <v>4340452100</v>
      </c>
      <c r="C4906" s="92" t="str">
        <v>CLUTCH KIT NEW HOLLAND MAIN</v>
      </c>
      <c r="D4906" s="132">
        <v>3174</v>
      </c>
      <c r="E4906" s="92">
        <v>20</v>
      </c>
      <c r="F4906" s="92" t="str">
        <v>PCS</v>
      </c>
      <c r="G4906" s="92" t="str">
        <v>INWARD</v>
      </c>
      <c r="H4906" s="93">
        <v>0</v>
      </c>
    </row>
    <row r="4907" spans="1:8" x14ac:dyDescent="0.25">
      <c r="A4907" s="94">
        <v>45806</v>
      </c>
      <c r="B4907" s="95">
        <v>4340459100</v>
      </c>
      <c r="C4907" s="80" t="str">
        <v>DIAPHRAGM SPRING</v>
      </c>
      <c r="D4907" s="133">
        <v>3175</v>
      </c>
      <c r="E4907" s="80">
        <v>150</v>
      </c>
      <c r="F4907" s="80" t="str">
        <v>PCS</v>
      </c>
      <c r="G4907" s="80" t="str">
        <v>INWARD</v>
      </c>
      <c r="H4907" s="96">
        <v>0</v>
      </c>
    </row>
    <row r="4908" spans="1:8" x14ac:dyDescent="0.25">
      <c r="A4908" s="90">
        <v>45806</v>
      </c>
      <c r="B4908" s="91">
        <v>4340453100</v>
      </c>
      <c r="C4908" s="92" t="str">
        <v>CLUTCH KIT NEW HOLLAND PTO</v>
      </c>
      <c r="D4908" s="132">
        <v>3176</v>
      </c>
      <c r="E4908" s="92">
        <v>10</v>
      </c>
      <c r="F4908" s="92" t="str">
        <v>PCS</v>
      </c>
      <c r="G4908" s="92" t="str">
        <v>INWARD</v>
      </c>
      <c r="H4908" s="93">
        <v>0</v>
      </c>
    </row>
    <row r="4909" spans="1:8" x14ac:dyDescent="0.25">
      <c r="A4909" s="94">
        <v>45806</v>
      </c>
      <c r="B4909" s="95">
        <v>3280552100</v>
      </c>
      <c r="C4909" s="80" t="str">
        <v>CLUTCH PLATE ARJUN 4 FAN 10 TEETH</v>
      </c>
      <c r="D4909" s="133">
        <v>3177</v>
      </c>
      <c r="E4909" s="80">
        <v>10</v>
      </c>
      <c r="F4909" s="80" t="str">
        <v>PCS</v>
      </c>
      <c r="G4909" s="80" t="str">
        <v>INWARD</v>
      </c>
      <c r="H4909" s="96">
        <v>0</v>
      </c>
    </row>
    <row r="4910" spans="1:8" x14ac:dyDescent="0.25">
      <c r="A4910" s="90">
        <v>45806</v>
      </c>
      <c r="B4910" s="91">
        <v>3280820100</v>
      </c>
      <c r="C4910" s="92" t="str">
        <v>CLUTCH PLATE SK / SW 4 FAN (CUT PAD)</v>
      </c>
      <c r="D4910" s="132">
        <v>3178</v>
      </c>
      <c r="E4910" s="92">
        <v>10</v>
      </c>
      <c r="F4910" s="92" t="str">
        <v>PCS</v>
      </c>
      <c r="G4910" s="92" t="str">
        <v>INWARD</v>
      </c>
      <c r="H4910" s="93">
        <v>0</v>
      </c>
    </row>
    <row r="4911" spans="1:8" x14ac:dyDescent="0.25">
      <c r="A4911" s="94">
        <v>45806</v>
      </c>
      <c r="B4911" s="95">
        <v>3280556100</v>
      </c>
      <c r="C4911" s="80" t="str">
        <v>CLUTCH PLATE ESCORTS 4 FAN</v>
      </c>
      <c r="D4911" s="133">
        <v>3179</v>
      </c>
      <c r="E4911" s="80">
        <v>10</v>
      </c>
      <c r="F4911" s="80" t="str">
        <v>PCS</v>
      </c>
      <c r="G4911" s="80" t="str">
        <v>INWARD</v>
      </c>
      <c r="H4911" s="96">
        <v>0</v>
      </c>
    </row>
    <row r="4912" spans="1:8" x14ac:dyDescent="0.25">
      <c r="A4912" s="90">
        <v>45806</v>
      </c>
      <c r="B4912" s="91">
        <v>4340454100</v>
      </c>
      <c r="C4912" s="92" t="str">
        <v>P.P TAWA NH MAIN</v>
      </c>
      <c r="D4912" s="132">
        <v>3180</v>
      </c>
      <c r="E4912" s="92">
        <v>6</v>
      </c>
      <c r="F4912" s="92" t="str">
        <v>PCS</v>
      </c>
      <c r="G4912" s="92" t="str">
        <v>INWARD</v>
      </c>
      <c r="H4912" s="93">
        <v>0</v>
      </c>
    </row>
    <row r="4913" spans="1:8" x14ac:dyDescent="0.25">
      <c r="A4913" s="94">
        <v>45806</v>
      </c>
      <c r="B4913" s="95">
        <v>3280843100</v>
      </c>
      <c r="C4913" s="80" t="str">
        <v>CLUTCH PLATE SW/ACE CRANE 5 FAN 8 T</v>
      </c>
      <c r="D4913" s="133">
        <v>3181</v>
      </c>
      <c r="E4913" s="80">
        <v>30</v>
      </c>
      <c r="F4913" s="80" t="str">
        <v>PCS</v>
      </c>
      <c r="G4913" s="80" t="str">
        <v>INWARD</v>
      </c>
      <c r="H4913" s="96">
        <v>0</v>
      </c>
    </row>
    <row r="4914" spans="1:8" x14ac:dyDescent="0.25">
      <c r="A4914" s="90">
        <v>45806</v>
      </c>
      <c r="B4914" s="91" t="str">
        <v>UN 3407</v>
      </c>
      <c r="C4914" s="92" t="str">
        <v xml:space="preserve">BATTERY BOX INTER  </v>
      </c>
      <c r="D4914" s="132" t="str">
        <v>2052, 2054</v>
      </c>
      <c r="E4914" s="92">
        <v>1</v>
      </c>
      <c r="F4914" s="92" t="str">
        <v>SET</v>
      </c>
      <c r="G4914" s="92" t="str">
        <v>OUTWARD</v>
      </c>
      <c r="H4914" s="93" t="str">
        <v>SHOP</v>
      </c>
    </row>
    <row r="4915" spans="1:8" x14ac:dyDescent="0.25">
      <c r="A4915" s="94">
        <v>45806</v>
      </c>
      <c r="B4915" s="95" t="str">
        <v>601AD00007C</v>
      </c>
      <c r="C4915" s="80" t="str">
        <v>HYD PUMP J.D 5310 W/BRACKET (20CC + 12CC)</v>
      </c>
      <c r="D4915" s="133" t="str">
        <v>2052, 2054</v>
      </c>
      <c r="E4915" s="80">
        <v>4</v>
      </c>
      <c r="F4915" s="80" t="str">
        <v>PCS</v>
      </c>
      <c r="G4915" s="80" t="str">
        <v>OUTWARD</v>
      </c>
      <c r="H4915" s="96" t="str">
        <v>SHOP</v>
      </c>
    </row>
    <row r="4916" spans="1:8" x14ac:dyDescent="0.25">
      <c r="A4916" s="90">
        <v>45806</v>
      </c>
      <c r="B4916" s="91">
        <v>3280613100</v>
      </c>
      <c r="C4916" s="92" t="str">
        <v>CLUTCH PLATE SP/ARJUN 605 (6 SPRG 11")</v>
      </c>
      <c r="D4916" s="132" t="str">
        <v>2052, 2054</v>
      </c>
      <c r="E4916" s="92">
        <v>2</v>
      </c>
      <c r="F4916" s="92" t="str">
        <v>PCS</v>
      </c>
      <c r="G4916" s="92" t="str">
        <v>OUTWARD</v>
      </c>
      <c r="H4916" s="93" t="str">
        <v>SHOP</v>
      </c>
    </row>
    <row r="4917" spans="1:8" x14ac:dyDescent="0.25">
      <c r="A4917" s="94">
        <v>45806</v>
      </c>
      <c r="B4917" s="95">
        <v>3280585100</v>
      </c>
      <c r="C4917" s="80" t="str">
        <v>CLUTCH PLATE J.D 5 FAN 19 T.</v>
      </c>
      <c r="D4917" s="133" t="str">
        <v>2052, 2054</v>
      </c>
      <c r="E4917" s="80">
        <v>4</v>
      </c>
      <c r="F4917" s="80" t="str">
        <v>PCS</v>
      </c>
      <c r="G4917" s="80" t="str">
        <v>OUTWARD</v>
      </c>
      <c r="H4917" s="96" t="str">
        <v>SHOP</v>
      </c>
    </row>
    <row r="4918" spans="1:8" x14ac:dyDescent="0.25">
      <c r="A4918" s="90">
        <v>45806</v>
      </c>
      <c r="B4918" s="91" t="str">
        <v>UN 1583 B</v>
      </c>
      <c r="C4918" s="92" t="str">
        <v>POWER STARING CYL (O.E.) (972080730) MKM</v>
      </c>
      <c r="D4918" s="132" t="str">
        <v>2052, 2054</v>
      </c>
      <c r="E4918" s="92">
        <v>2</v>
      </c>
      <c r="F4918" s="92" t="str">
        <v>PCS</v>
      </c>
      <c r="G4918" s="92" t="str">
        <v>OUTWARD</v>
      </c>
      <c r="H4918" s="93" t="str">
        <v>SHOP</v>
      </c>
    </row>
    <row r="4919" spans="1:8" x14ac:dyDescent="0.25">
      <c r="A4919" s="94">
        <v>45806</v>
      </c>
      <c r="B4919" s="95" t="str">
        <v>R983067915</v>
      </c>
      <c r="C4919" s="80" t="str">
        <v>HYD. PUMP SONALIKA RX 16CC</v>
      </c>
      <c r="D4919" s="133" t="str">
        <v>2052, 2054</v>
      </c>
      <c r="E4919" s="80">
        <v>8</v>
      </c>
      <c r="F4919" s="80" t="str">
        <v>PCS</v>
      </c>
      <c r="G4919" s="80" t="str">
        <v>OUTWARD</v>
      </c>
      <c r="H4919" s="96" t="str">
        <v>SHOP</v>
      </c>
    </row>
    <row r="4920" spans="1:8" x14ac:dyDescent="0.25">
      <c r="A4920" s="90">
        <v>45806</v>
      </c>
      <c r="B4920" s="91" t="str">
        <v>UN 2914</v>
      </c>
      <c r="C4920" s="92" t="str">
        <v xml:space="preserve">AIR CLEANER HOSE W/SPRING EPDM 4 CYL INTER DI </v>
      </c>
      <c r="D4920" s="132" t="str">
        <v>2052, 2054</v>
      </c>
      <c r="E4920" s="92">
        <v>6</v>
      </c>
      <c r="F4920" s="92" t="str">
        <v>PCS</v>
      </c>
      <c r="G4920" s="92" t="str">
        <v>OUTWARD</v>
      </c>
      <c r="H4920" s="93" t="str">
        <v>SHOP</v>
      </c>
    </row>
    <row r="4921" spans="1:8" x14ac:dyDescent="0.25">
      <c r="A4921" s="94">
        <v>45806</v>
      </c>
      <c r="B4921" s="95" t="str">
        <v>GK 977/UN 1374</v>
      </c>
      <c r="C4921" s="80" t="str">
        <v>CENTER PIN MAHINDRA NST (PATTI TYPE)</v>
      </c>
      <c r="D4921" s="133" t="str">
        <v>2052, 2054</v>
      </c>
      <c r="E4921" s="80">
        <v>20</v>
      </c>
      <c r="F4921" s="80" t="str">
        <v>PCS</v>
      </c>
      <c r="G4921" s="80" t="str">
        <v>OUTWARD</v>
      </c>
      <c r="H4921" s="96" t="str">
        <v>SHOP</v>
      </c>
    </row>
    <row r="4922" spans="1:8" x14ac:dyDescent="0.25">
      <c r="A4922" s="90">
        <v>45806</v>
      </c>
      <c r="B4922" s="91" t="str">
        <v>UN 3105</v>
      </c>
      <c r="C4922" s="92" t="str">
        <v xml:space="preserve">PINION TIKONI SHIM THICK INTER  </v>
      </c>
      <c r="D4922" s="132" t="str">
        <v>2052, 2054</v>
      </c>
      <c r="E4922" s="92">
        <v>12</v>
      </c>
      <c r="F4922" s="92" t="str">
        <v>DOZEN</v>
      </c>
      <c r="G4922" s="92" t="str">
        <v>OUTWARD</v>
      </c>
      <c r="H4922" s="93" t="str">
        <v>SHOP</v>
      </c>
    </row>
    <row r="4923" spans="1:8" x14ac:dyDescent="0.25">
      <c r="A4923" s="94">
        <v>45806</v>
      </c>
      <c r="B4923" s="95" t="str">
        <v>UN 1388 A</v>
      </c>
      <c r="C4923" s="80" t="str">
        <v>FRONT AXLE SUPPORT INTER DI</v>
      </c>
      <c r="D4923" s="133" t="str">
        <v>2052, 2054</v>
      </c>
      <c r="E4923" s="80">
        <v>6</v>
      </c>
      <c r="F4923" s="80" t="str">
        <v>PCS</v>
      </c>
      <c r="G4923" s="80" t="str">
        <v>OUTWARD</v>
      </c>
      <c r="H4923" s="96" t="str">
        <v>SHOP</v>
      </c>
    </row>
    <row r="4924" spans="1:8" x14ac:dyDescent="0.25">
      <c r="A4924" s="90">
        <v>45806</v>
      </c>
      <c r="B4924" s="91" t="str">
        <v>UN 1388 H</v>
      </c>
      <c r="C4924" s="92" t="str">
        <v>FRONT AXLE SUPPORT W/BUSH NST</v>
      </c>
      <c r="D4924" s="132" t="str">
        <v>2052, 2054</v>
      </c>
      <c r="E4924" s="92">
        <v>6</v>
      </c>
      <c r="F4924" s="92" t="str">
        <v>PCS</v>
      </c>
      <c r="G4924" s="92" t="str">
        <v>OUTWARD</v>
      </c>
      <c r="H4924" s="93" t="str">
        <v>SHOP</v>
      </c>
    </row>
    <row r="4925" spans="1:8" x14ac:dyDescent="0.25">
      <c r="A4925" s="94">
        <v>45806</v>
      </c>
      <c r="B4925" s="95" t="str">
        <v>UN 1388 E</v>
      </c>
      <c r="C4925" s="80" t="str">
        <v>FRONT AXLE SUPPORT W/BUSH MKM</v>
      </c>
      <c r="D4925" s="133" t="str">
        <v>2052, 2054</v>
      </c>
      <c r="E4925" s="80">
        <v>4</v>
      </c>
      <c r="F4925" s="80" t="str">
        <v>PCS</v>
      </c>
      <c r="G4925" s="80" t="str">
        <v>OUTWARD</v>
      </c>
      <c r="H4925" s="96" t="str">
        <v>SHOP</v>
      </c>
    </row>
    <row r="4926" spans="1:8" x14ac:dyDescent="0.25">
      <c r="A4926" s="90">
        <v>45806</v>
      </c>
      <c r="B4926" s="91" t="str">
        <v>UN 1437 A</v>
      </c>
      <c r="C4926" s="92" t="str">
        <v>FRONT WHEEL COLLAR ARJUN N/M</v>
      </c>
      <c r="D4926" s="132" t="str">
        <v>2052, 2054</v>
      </c>
      <c r="E4926" s="92">
        <v>60</v>
      </c>
      <c r="F4926" s="92" t="str">
        <v>PCS</v>
      </c>
      <c r="G4926" s="92" t="str">
        <v>OUTWARD</v>
      </c>
      <c r="H4926" s="93" t="str">
        <v>SHOP</v>
      </c>
    </row>
    <row r="4927" spans="1:8" x14ac:dyDescent="0.25">
      <c r="A4927" s="94">
        <v>45806</v>
      </c>
      <c r="B4927" s="95" t="str">
        <v>UN 2829</v>
      </c>
      <c r="C4927" s="80" t="str">
        <v xml:space="preserve">MUDGUARD U BOLT 10" (GOLDEN) INTER  </v>
      </c>
      <c r="D4927" s="133" t="str">
        <v>2052, 2054</v>
      </c>
      <c r="E4927" s="80">
        <v>10</v>
      </c>
      <c r="F4927" s="80" t="str">
        <v>PCS</v>
      </c>
      <c r="G4927" s="80" t="str">
        <v>OUTWARD</v>
      </c>
      <c r="H4927" s="96" t="str">
        <v>SHOP</v>
      </c>
    </row>
    <row r="4928" spans="1:8" x14ac:dyDescent="0.25">
      <c r="A4928" s="90">
        <v>45806</v>
      </c>
      <c r="B4928" s="91" t="str">
        <v>UN 2861</v>
      </c>
      <c r="C4928" s="92" t="str">
        <v>CLUTCH PADEL SPRING INTER</v>
      </c>
      <c r="D4928" s="132" t="str">
        <v>2052, 2054</v>
      </c>
      <c r="E4928" s="92">
        <v>72</v>
      </c>
      <c r="F4928" s="92" t="str">
        <v>PCS</v>
      </c>
      <c r="G4928" s="92" t="str">
        <v>OUTWARD</v>
      </c>
      <c r="H4928" s="93" t="str">
        <v>SHOP</v>
      </c>
    </row>
    <row r="4929" spans="1:8" x14ac:dyDescent="0.25">
      <c r="A4929" s="94">
        <v>45806</v>
      </c>
      <c r="B4929" s="95" t="str">
        <v>UN 1124</v>
      </c>
      <c r="C4929" s="80" t="str">
        <v>EXHAUST MANIFOLD 2 CYL. 225 DI</v>
      </c>
      <c r="D4929" s="133" t="str">
        <v>2052, 2054</v>
      </c>
      <c r="E4929" s="80">
        <v>4</v>
      </c>
      <c r="F4929" s="80" t="str">
        <v>PCS</v>
      </c>
      <c r="G4929" s="80" t="str">
        <v>OUTWARD</v>
      </c>
      <c r="H4929" s="96" t="str">
        <v>SHOP</v>
      </c>
    </row>
    <row r="4930" spans="1:8" x14ac:dyDescent="0.25">
      <c r="A4930" s="90">
        <v>45806</v>
      </c>
      <c r="B4930" s="91" t="str">
        <v>UN 2856</v>
      </c>
      <c r="C4930" s="92" t="str">
        <v xml:space="preserve">BREAK PADEL SPRING INTER  </v>
      </c>
      <c r="D4930" s="132" t="str">
        <v>2052, 2054</v>
      </c>
      <c r="E4930" s="92">
        <v>36</v>
      </c>
      <c r="F4930" s="92" t="str">
        <v>PCS</v>
      </c>
      <c r="G4930" s="92" t="str">
        <v>OUTWARD</v>
      </c>
      <c r="H4930" s="93" t="str">
        <v>SHOP</v>
      </c>
    </row>
    <row r="4931" spans="1:8" x14ac:dyDescent="0.25">
      <c r="A4931" s="94">
        <v>45806</v>
      </c>
      <c r="B4931" s="95" t="str">
        <v>GK 1075 A/UN 1427 A</v>
      </c>
      <c r="C4931" s="80" t="str">
        <v>FRONT STUB AXLE ARJUN KEY TYPE (RH) 501349-32206</v>
      </c>
      <c r="D4931" s="133" t="str">
        <v>2052, 2054</v>
      </c>
      <c r="E4931" s="80">
        <v>6</v>
      </c>
      <c r="F4931" s="80" t="str">
        <v>PCS</v>
      </c>
      <c r="G4931" s="80" t="str">
        <v>OUTWARD</v>
      </c>
      <c r="H4931" s="96" t="str">
        <v>SHOP</v>
      </c>
    </row>
    <row r="4932" spans="1:8" x14ac:dyDescent="0.25">
      <c r="A4932" s="90">
        <v>45806</v>
      </c>
      <c r="B4932" s="91" t="str">
        <v>GK 1075/UN 1427</v>
      </c>
      <c r="C4932" s="92" t="str">
        <v>FRONT STUB AXLE ARJUN KEY TYPE (LH) 501349-32206</v>
      </c>
      <c r="D4932" s="132" t="str">
        <v>2052, 2054</v>
      </c>
      <c r="E4932" s="92">
        <v>2</v>
      </c>
      <c r="F4932" s="92" t="str">
        <v>PCS</v>
      </c>
      <c r="G4932" s="92" t="str">
        <v>OUTWARD</v>
      </c>
      <c r="H4932" s="93" t="str">
        <v>SHOP</v>
      </c>
    </row>
    <row r="4933" spans="1:8" x14ac:dyDescent="0.25">
      <c r="A4933" s="94">
        <v>45806</v>
      </c>
      <c r="B4933" s="95" t="str">
        <v>R983032352</v>
      </c>
      <c r="C4933" s="80" t="str">
        <v>HYD PUMP FT45/55 12CC</v>
      </c>
      <c r="D4933" s="133" t="str">
        <v>2052, 2054</v>
      </c>
      <c r="E4933" s="80">
        <v>8</v>
      </c>
      <c r="F4933" s="80" t="str">
        <v>PCS</v>
      </c>
      <c r="G4933" s="80" t="str">
        <v>OUTWARD</v>
      </c>
      <c r="H4933" s="96" t="str">
        <v>SHOP</v>
      </c>
    </row>
    <row r="4934" spans="1:8" x14ac:dyDescent="0.25">
      <c r="A4934" s="90">
        <v>45806</v>
      </c>
      <c r="B4934" s="91" t="str">
        <v>R983067922</v>
      </c>
      <c r="C4934" s="92" t="str">
        <v>HYD.PUMP SWARAJ PTL14CC (POWER STG)</v>
      </c>
      <c r="D4934" s="132" t="str">
        <v>2052, 2054</v>
      </c>
      <c r="E4934" s="92">
        <v>8</v>
      </c>
      <c r="F4934" s="92" t="str">
        <v>PCS</v>
      </c>
      <c r="G4934" s="92" t="str">
        <v>OUTWARD</v>
      </c>
      <c r="H4934" s="93" t="str">
        <v>SHOP</v>
      </c>
    </row>
    <row r="4935" spans="1:8" x14ac:dyDescent="0.25">
      <c r="A4935" s="94">
        <v>45806</v>
      </c>
      <c r="B4935" s="95" t="str">
        <v>UN 2635</v>
      </c>
      <c r="C4935" s="80" t="str">
        <v xml:space="preserve">CHECK CHAIN ASSY SMALL END BIG U NST  </v>
      </c>
      <c r="D4935" s="133" t="str">
        <v>2052, 2054</v>
      </c>
      <c r="E4935" s="80">
        <v>10</v>
      </c>
      <c r="F4935" s="80" t="str">
        <v>PCS</v>
      </c>
      <c r="G4935" s="80" t="str">
        <v>OUTWARD</v>
      </c>
      <c r="H4935" s="96" t="str">
        <v>SHOP</v>
      </c>
    </row>
    <row r="4936" spans="1:8" x14ac:dyDescent="0.25">
      <c r="A4936" s="90">
        <v>45806</v>
      </c>
      <c r="B4936" s="91" t="str">
        <v>UN 1989</v>
      </c>
      <c r="C4936" s="92" t="str">
        <v>BREAK PATTI STRAIGHT INTER</v>
      </c>
      <c r="D4936" s="132" t="str">
        <v>2052, 2054</v>
      </c>
      <c r="E4936" s="92">
        <v>144</v>
      </c>
      <c r="F4936" s="92" t="str">
        <v>PCS</v>
      </c>
      <c r="G4936" s="92" t="str">
        <v>OUTWARD</v>
      </c>
      <c r="H4936" s="93" t="str">
        <v>SHOP</v>
      </c>
    </row>
    <row r="4937" spans="1:8" x14ac:dyDescent="0.25">
      <c r="A4937" s="94">
        <v>45806</v>
      </c>
      <c r="B4937" s="95" t="str">
        <v>UN 1135</v>
      </c>
      <c r="C4937" s="80" t="str">
        <v>SILENCER INTER DI</v>
      </c>
      <c r="D4937" s="133" t="str">
        <v>2052, 2054</v>
      </c>
      <c r="E4937" s="80">
        <v>4</v>
      </c>
      <c r="F4937" s="80" t="str">
        <v>PCS</v>
      </c>
      <c r="G4937" s="80" t="str">
        <v>OUTWARD</v>
      </c>
      <c r="H4937" s="96" t="str">
        <v>SHOP</v>
      </c>
    </row>
    <row r="4938" spans="1:8" x14ac:dyDescent="0.25">
      <c r="A4938" s="90">
        <v>45806</v>
      </c>
      <c r="B4938" s="91" t="str">
        <v>UN 1672</v>
      </c>
      <c r="C4938" s="92" t="str">
        <v>FENDER PIPE L/H BHOOMIPUTRA</v>
      </c>
      <c r="D4938" s="132" t="str">
        <v>2052, 2054</v>
      </c>
      <c r="E4938" s="92">
        <v>5</v>
      </c>
      <c r="F4938" s="92" t="str">
        <v>PCS</v>
      </c>
      <c r="G4938" s="92" t="str">
        <v>OUTWARD</v>
      </c>
      <c r="H4938" s="93" t="str">
        <v>SHOP</v>
      </c>
    </row>
    <row r="4939" spans="1:8" x14ac:dyDescent="0.25">
      <c r="A4939" s="94">
        <v>45806</v>
      </c>
      <c r="B4939" s="95" t="str">
        <v>UN 1672 A</v>
      </c>
      <c r="C4939" s="80" t="str">
        <v>FENDER PIPE R/H BHOOMIPUTRA</v>
      </c>
      <c r="D4939" s="133" t="str">
        <v>2052, 2054</v>
      </c>
      <c r="E4939" s="80">
        <v>5</v>
      </c>
      <c r="F4939" s="80" t="str">
        <v>PCS</v>
      </c>
      <c r="G4939" s="80" t="str">
        <v>OUTWARD</v>
      </c>
      <c r="H4939" s="96" t="str">
        <v>SHOP</v>
      </c>
    </row>
    <row r="4940" spans="1:8" x14ac:dyDescent="0.25">
      <c r="A4940" s="90">
        <v>45806</v>
      </c>
      <c r="B4940" s="91">
        <v>2280272100</v>
      </c>
      <c r="C4940" s="92" t="str">
        <v>MAIN CLUTCH TAWA 57 HP POWERTRAC</v>
      </c>
      <c r="D4940" s="132" t="str">
        <v>2052, 2054</v>
      </c>
      <c r="E4940" s="92">
        <v>1</v>
      </c>
      <c r="F4940" s="92" t="str">
        <v>PCS</v>
      </c>
      <c r="G4940" s="92" t="str">
        <v>OUTWARD</v>
      </c>
      <c r="H4940" s="93" t="str">
        <v>SHOP</v>
      </c>
    </row>
    <row r="4941" spans="1:8" x14ac:dyDescent="0.25">
      <c r="A4941" s="94">
        <v>45806</v>
      </c>
      <c r="B4941" s="95" t="str">
        <v>UN 2634</v>
      </c>
      <c r="C4941" s="80" t="str">
        <v xml:space="preserve">CHECK CHAIN ASSY BIG END BIG U NST  </v>
      </c>
      <c r="D4941" s="133" t="str">
        <v>2052, 2054</v>
      </c>
      <c r="E4941" s="80">
        <v>10</v>
      </c>
      <c r="F4941" s="80" t="str">
        <v>PCS</v>
      </c>
      <c r="G4941" s="80" t="str">
        <v>OUTWARD</v>
      </c>
      <c r="H4941" s="96" t="str">
        <v>SHOP</v>
      </c>
    </row>
    <row r="4942" spans="1:8" x14ac:dyDescent="0.25">
      <c r="A4942" s="90">
        <v>45806</v>
      </c>
      <c r="B4942" s="91" t="str">
        <v>GK 559/UN 1446</v>
      </c>
      <c r="C4942" s="92" t="str">
        <v>TIE ROD END MKM NST  MANUAL BIG BODY /BIG PIN  (R +L) (SET OF 2)</v>
      </c>
      <c r="D4942" s="132" t="str">
        <v>2052, 2054</v>
      </c>
      <c r="E4942" s="92">
        <v>10</v>
      </c>
      <c r="F4942" s="92" t="str">
        <v>SET</v>
      </c>
      <c r="G4942" s="92" t="str">
        <v>OUTWARD</v>
      </c>
      <c r="H4942" s="93" t="str">
        <v>SHOP</v>
      </c>
    </row>
    <row r="4943" spans="1:8" x14ac:dyDescent="0.25">
      <c r="A4943" s="94">
        <v>45806</v>
      </c>
      <c r="B4943" s="95" t="str">
        <v>UN 1678</v>
      </c>
      <c r="C4943" s="80" t="str">
        <v>TOOL BOX INTER DI</v>
      </c>
      <c r="D4943" s="133" t="str">
        <v>2052, 2054</v>
      </c>
      <c r="E4943" s="80">
        <v>10</v>
      </c>
      <c r="F4943" s="80" t="str">
        <v>PCS</v>
      </c>
      <c r="G4943" s="80" t="str">
        <v>OUTWARD</v>
      </c>
      <c r="H4943" s="96" t="str">
        <v>SHOP</v>
      </c>
    </row>
    <row r="4944" spans="1:8" x14ac:dyDescent="0.25">
      <c r="A4944" s="90">
        <v>45806</v>
      </c>
      <c r="B4944" s="91" t="str">
        <v>UN 1433/GK 1079</v>
      </c>
      <c r="C4944" s="92" t="str">
        <v xml:space="preserve">FRONT STUB AXLE MAHINDRA MKM (LH) </v>
      </c>
      <c r="D4944" s="132">
        <v>2051</v>
      </c>
      <c r="E4944" s="92">
        <v>4</v>
      </c>
      <c r="F4944" s="92" t="str">
        <v>PCS</v>
      </c>
      <c r="G4944" s="92" t="str">
        <v>OUTWARD</v>
      </c>
      <c r="H4944" s="93" t="str">
        <v>SHIVMANI</v>
      </c>
    </row>
    <row r="4945" spans="1:8" x14ac:dyDescent="0.25">
      <c r="A4945" s="94">
        <v>45806</v>
      </c>
      <c r="B4945" s="95" t="str">
        <v>UN 1433 A/GK 1079 A</v>
      </c>
      <c r="C4945" s="80" t="str">
        <v xml:space="preserve">FRONT STUB AXLE MAHINDRA MKM (RH) </v>
      </c>
      <c r="D4945" s="133">
        <v>2051</v>
      </c>
      <c r="E4945" s="80">
        <v>4</v>
      </c>
      <c r="F4945" s="80" t="str">
        <v>PCS</v>
      </c>
      <c r="G4945" s="80" t="str">
        <v>OUTWARD</v>
      </c>
      <c r="H4945" s="96" t="str">
        <v>SHIVMANI</v>
      </c>
    </row>
    <row r="4946" spans="1:8" x14ac:dyDescent="0.25">
      <c r="A4946" s="90">
        <v>45806</v>
      </c>
      <c r="B4946" s="91" t="str">
        <v>GK 1145</v>
      </c>
      <c r="C4946" s="92" t="str">
        <v>FRONT STUB AXLE EICHER 485 COMMON 32207-30305</v>
      </c>
      <c r="D4946" s="132">
        <v>2051</v>
      </c>
      <c r="E4946" s="92">
        <v>4</v>
      </c>
      <c r="F4946" s="92" t="str">
        <v>PCS</v>
      </c>
      <c r="G4946" s="92" t="str">
        <v>OUTWARD</v>
      </c>
      <c r="H4946" s="93" t="str">
        <v>SHIVMANI</v>
      </c>
    </row>
    <row r="4947" spans="1:8" x14ac:dyDescent="0.25">
      <c r="A4947" s="94">
        <v>45806</v>
      </c>
      <c r="B4947" s="95" t="str">
        <v>CENTRE PIN OIL SEAL DI</v>
      </c>
      <c r="C4947" s="80" t="str">
        <v>CENTRE PIN OIL SEAL DI</v>
      </c>
      <c r="D4947" s="133">
        <v>2051</v>
      </c>
      <c r="E4947" s="80">
        <v>20</v>
      </c>
      <c r="F4947" s="80" t="str">
        <v>PCS</v>
      </c>
      <c r="G4947" s="80" t="str">
        <v>OUTWARD</v>
      </c>
      <c r="H4947" s="96" t="str">
        <v>SHIVMANI</v>
      </c>
    </row>
    <row r="4948" spans="1:8" x14ac:dyDescent="0.25">
      <c r="A4948" s="90">
        <v>45806</v>
      </c>
      <c r="B4948" s="91" t="str">
        <v>GK 1155/UN 140</v>
      </c>
      <c r="C4948" s="92" t="str">
        <v xml:space="preserve">FRONT STUB AXLE JOHN DEERE 5103 W/ARM (LH) </v>
      </c>
      <c r="D4948" s="132">
        <v>2051</v>
      </c>
      <c r="E4948" s="92">
        <v>2</v>
      </c>
      <c r="F4948" s="92" t="str">
        <v>PCS</v>
      </c>
      <c r="G4948" s="92" t="str">
        <v>OUTWARD</v>
      </c>
      <c r="H4948" s="93" t="str">
        <v>SHIVMANI</v>
      </c>
    </row>
    <row r="4949" spans="1:8" x14ac:dyDescent="0.25">
      <c r="A4949" s="94">
        <v>45806</v>
      </c>
      <c r="B4949" s="95" t="str">
        <v>GK 1155 A</v>
      </c>
      <c r="C4949" s="80" t="str">
        <v xml:space="preserve">FRONT STUB AXLE JOHN DEERE 5103 W/ARM (RH) </v>
      </c>
      <c r="D4949" s="133">
        <v>2051</v>
      </c>
      <c r="E4949" s="80">
        <v>2</v>
      </c>
      <c r="F4949" s="80" t="str">
        <v>PCS</v>
      </c>
      <c r="G4949" s="80" t="str">
        <v>OUTWARD</v>
      </c>
      <c r="H4949" s="96" t="str">
        <v>SHIVMANI</v>
      </c>
    </row>
    <row r="4950" spans="1:8" x14ac:dyDescent="0.25">
      <c r="A4950" s="90">
        <v>45806</v>
      </c>
      <c r="B4950" s="91" t="str">
        <v>UN 297</v>
      </c>
      <c r="C4950" s="92" t="str">
        <v>CLUTCH BEARING COVER JD (6009)</v>
      </c>
      <c r="D4950" s="132">
        <v>2051</v>
      </c>
      <c r="E4950" s="92">
        <v>4</v>
      </c>
      <c r="F4950" s="92" t="str">
        <v>PCS</v>
      </c>
      <c r="G4950" s="92" t="str">
        <v>OUTWARD</v>
      </c>
      <c r="H4950" s="93" t="str">
        <v>SHIVMANI</v>
      </c>
    </row>
    <row r="4951" spans="1:8" x14ac:dyDescent="0.25">
      <c r="A4951" s="94">
        <v>45806</v>
      </c>
      <c r="B4951" s="95" t="str">
        <v>UN 1425/GK 1077</v>
      </c>
      <c r="C4951" s="80" t="str">
        <v xml:space="preserve">FRONT STUB AXLE MAHINDRA YUVO POWER STG. (LH) </v>
      </c>
      <c r="D4951" s="133">
        <v>2051</v>
      </c>
      <c r="E4951" s="80">
        <v>1</v>
      </c>
      <c r="F4951" s="80" t="str">
        <v>PCS</v>
      </c>
      <c r="G4951" s="80" t="str">
        <v>OUTWARD</v>
      </c>
      <c r="H4951" s="96" t="str">
        <v>SHIVMANI</v>
      </c>
    </row>
    <row r="4952" spans="1:8" x14ac:dyDescent="0.25">
      <c r="A4952" s="90">
        <v>45806</v>
      </c>
      <c r="B4952" s="91" t="str">
        <v>UN 1425 A/GK 1077 A</v>
      </c>
      <c r="C4952" s="92" t="str">
        <v xml:space="preserve">FRONT STUB AXLE MAHINDRA YUVO POWER STG. (RH) </v>
      </c>
      <c r="D4952" s="132">
        <v>2051</v>
      </c>
      <c r="E4952" s="92">
        <v>1</v>
      </c>
      <c r="F4952" s="92" t="str">
        <v>PCS</v>
      </c>
      <c r="G4952" s="92" t="str">
        <v>OUTWARD</v>
      </c>
      <c r="H4952" s="93" t="str">
        <v>SHIVMANI</v>
      </c>
    </row>
    <row r="4953" spans="1:8" x14ac:dyDescent="0.25">
      <c r="A4953" s="94">
        <v>45806</v>
      </c>
      <c r="B4953" s="95" t="str">
        <v>GK 564/UN 1460</v>
      </c>
      <c r="C4953" s="80" t="str">
        <v xml:space="preserve">TIE ROD ASSY MKM (80 MM) </v>
      </c>
      <c r="D4953" s="133">
        <v>2051</v>
      </c>
      <c r="E4953" s="80">
        <v>8</v>
      </c>
      <c r="F4953" s="80" t="str">
        <v>SET</v>
      </c>
      <c r="G4953" s="80" t="str">
        <v>OUTWARD</v>
      </c>
      <c r="H4953" s="96" t="str">
        <v>SHIVMANI</v>
      </c>
    </row>
    <row r="4954" spans="1:8" x14ac:dyDescent="0.25">
      <c r="A4954" s="90">
        <v>45806</v>
      </c>
      <c r="B4954" s="91" t="str">
        <v>UN 1479</v>
      </c>
      <c r="C4954" s="92" t="str">
        <v>DIESEL TANK CAP (SMALL) BHOOMIPUTRA</v>
      </c>
      <c r="D4954" s="132" t="str">
        <v>2043, 2044</v>
      </c>
      <c r="E4954" s="92">
        <v>20</v>
      </c>
      <c r="F4954" s="92" t="str">
        <v>PCS</v>
      </c>
      <c r="G4954" s="92" t="str">
        <v>OUTWARD</v>
      </c>
      <c r="H4954" s="93" t="str">
        <v>SHOP</v>
      </c>
    </row>
    <row r="4955" spans="1:8" x14ac:dyDescent="0.25">
      <c r="A4955" s="94">
        <v>45806</v>
      </c>
      <c r="B4955" s="95" t="str">
        <v>UN 3009</v>
      </c>
      <c r="C4955" s="80" t="str">
        <v xml:space="preserve">PC DC KNOB (SET OF 2) MKM  </v>
      </c>
      <c r="D4955" s="133" t="str">
        <v>2043, 2044</v>
      </c>
      <c r="E4955" s="80">
        <v>12</v>
      </c>
      <c r="F4955" s="80" t="str">
        <v>SET</v>
      </c>
      <c r="G4955" s="80" t="str">
        <v>OUTWARD</v>
      </c>
      <c r="H4955" s="96" t="str">
        <v>SHOP</v>
      </c>
    </row>
    <row r="4956" spans="1:8" x14ac:dyDescent="0.25">
      <c r="A4956" s="90">
        <v>45806</v>
      </c>
      <c r="B4956" s="91" t="str">
        <v>UN 1789</v>
      </c>
      <c r="C4956" s="92" t="str">
        <v>GEAR LEVER MKM</v>
      </c>
      <c r="D4956" s="132" t="str">
        <v>2043, 2044</v>
      </c>
      <c r="E4956" s="92">
        <v>10</v>
      </c>
      <c r="F4956" s="92" t="str">
        <v>PCS</v>
      </c>
      <c r="G4956" s="92" t="str">
        <v>OUTWARD</v>
      </c>
      <c r="H4956" s="93" t="str">
        <v>SHOP</v>
      </c>
    </row>
    <row r="4957" spans="1:8" x14ac:dyDescent="0.25">
      <c r="A4957" s="94">
        <v>45806</v>
      </c>
      <c r="B4957" s="95" t="str">
        <v>UN 2620</v>
      </c>
      <c r="C4957" s="80" t="str">
        <v xml:space="preserve">LOWER LINK END 585  </v>
      </c>
      <c r="D4957" s="133" t="str">
        <v>2043, 2044</v>
      </c>
      <c r="E4957" s="80">
        <v>10</v>
      </c>
      <c r="F4957" s="80" t="str">
        <v>PCS</v>
      </c>
      <c r="G4957" s="80" t="str">
        <v>OUTWARD</v>
      </c>
      <c r="H4957" s="96" t="str">
        <v>SHOP</v>
      </c>
    </row>
    <row r="4958" spans="1:8" x14ac:dyDescent="0.25">
      <c r="A4958" s="90">
        <v>45806</v>
      </c>
      <c r="B4958" s="91" t="str">
        <v>UN 1361</v>
      </c>
      <c r="C4958" s="92" t="str">
        <v>DIESEL TANK TEA (WITH FILTER) NST</v>
      </c>
      <c r="D4958" s="132" t="str">
        <v>2043, 2044</v>
      </c>
      <c r="E4958" s="92">
        <v>40</v>
      </c>
      <c r="F4958" s="92" t="str">
        <v>PCS</v>
      </c>
      <c r="G4958" s="92" t="str">
        <v>OUTWARD</v>
      </c>
      <c r="H4958" s="93" t="str">
        <v>SHOP</v>
      </c>
    </row>
    <row r="4959" spans="1:8" x14ac:dyDescent="0.25">
      <c r="A4959" s="94">
        <v>45806</v>
      </c>
      <c r="B4959" s="95" t="str">
        <v>UN 2576</v>
      </c>
      <c r="C4959" s="80" t="str">
        <v xml:space="preserve">TOP LINK ZULLA INTER DI  </v>
      </c>
      <c r="D4959" s="133" t="str">
        <v>2043, 2044</v>
      </c>
      <c r="E4959" s="80">
        <v>4</v>
      </c>
      <c r="F4959" s="80" t="str">
        <v>PCS</v>
      </c>
      <c r="G4959" s="80" t="str">
        <v>OUTWARD</v>
      </c>
      <c r="H4959" s="96" t="str">
        <v>SHOP</v>
      </c>
    </row>
    <row r="4960" spans="1:8" x14ac:dyDescent="0.25">
      <c r="A4960" s="90">
        <v>45806</v>
      </c>
      <c r="B4960" s="91" t="str">
        <v>GK 2411</v>
      </c>
      <c r="C4960" s="92" t="str">
        <v>TROLLEY PIPE 20''   EPDM (MALE + FEMALE)</v>
      </c>
      <c r="D4960" s="132" t="str">
        <v>2043, 2044</v>
      </c>
      <c r="E4960" s="92">
        <v>20</v>
      </c>
      <c r="F4960" s="92" t="str">
        <v>PCS</v>
      </c>
      <c r="G4960" s="92" t="str">
        <v>OUTWARD</v>
      </c>
      <c r="H4960" s="93" t="str">
        <v>SHOP</v>
      </c>
    </row>
    <row r="4961" spans="1:8" x14ac:dyDescent="0.25">
      <c r="A4961" s="94">
        <v>45806</v>
      </c>
      <c r="B4961" s="95" t="str">
        <v>UN 1615</v>
      </c>
      <c r="C4961" s="80" t="str">
        <v>SEAT CUSHION BOTTOM INTER</v>
      </c>
      <c r="D4961" s="133" t="str">
        <v>2043, 2044</v>
      </c>
      <c r="E4961" s="80">
        <v>6</v>
      </c>
      <c r="F4961" s="80" t="str">
        <v>PCS</v>
      </c>
      <c r="G4961" s="80" t="str">
        <v>OUTWARD</v>
      </c>
      <c r="H4961" s="96" t="str">
        <v>SHOP</v>
      </c>
    </row>
    <row r="4962" spans="1:8" x14ac:dyDescent="0.25">
      <c r="A4962" s="90">
        <v>45806</v>
      </c>
      <c r="B4962" s="91" t="str">
        <v>UN 1614</v>
      </c>
      <c r="C4962" s="92" t="str">
        <v>SEAT CUSHION TOP INTER</v>
      </c>
      <c r="D4962" s="132" t="str">
        <v>2043, 2044</v>
      </c>
      <c r="E4962" s="92">
        <v>6</v>
      </c>
      <c r="F4962" s="92" t="str">
        <v>PCS</v>
      </c>
      <c r="G4962" s="92" t="str">
        <v>OUTWARD</v>
      </c>
      <c r="H4962" s="93" t="str">
        <v>SHOP</v>
      </c>
    </row>
    <row r="4963" spans="1:8" x14ac:dyDescent="0.25">
      <c r="A4963" s="94">
        <v>45806</v>
      </c>
      <c r="B4963" s="95" t="str">
        <v>UN 1158</v>
      </c>
      <c r="C4963" s="80" t="str">
        <v>AIR CLEANER GLASS WHITE INTER</v>
      </c>
      <c r="D4963" s="133" t="str">
        <v>2043, 2044</v>
      </c>
      <c r="E4963" s="80">
        <v>20</v>
      </c>
      <c r="F4963" s="80" t="str">
        <v>PCS</v>
      </c>
      <c r="G4963" s="80" t="str">
        <v>OUTWARD</v>
      </c>
      <c r="H4963" s="96" t="str">
        <v>SHOP</v>
      </c>
    </row>
    <row r="4964" spans="1:8" x14ac:dyDescent="0.25">
      <c r="A4964" s="90">
        <v>45806</v>
      </c>
      <c r="B4964" s="91" t="str">
        <v>UN 1316</v>
      </c>
      <c r="C4964" s="92" t="str">
        <v>RADIATOR FAN 7 WINGS NST</v>
      </c>
      <c r="D4964" s="132" t="str">
        <v>2043, 2044</v>
      </c>
      <c r="E4964" s="92">
        <v>3</v>
      </c>
      <c r="F4964" s="92" t="str">
        <v>PCS</v>
      </c>
      <c r="G4964" s="92" t="str">
        <v>OUTWARD</v>
      </c>
      <c r="H4964" s="93" t="str">
        <v>SHOP</v>
      </c>
    </row>
    <row r="4965" spans="1:8" x14ac:dyDescent="0.25">
      <c r="A4965" s="94">
        <v>45806</v>
      </c>
      <c r="B4965" s="95" t="str">
        <v>UN 2617 B</v>
      </c>
      <c r="C4965" s="80" t="str">
        <v xml:space="preserve">LOWER LINK END ARJUN  </v>
      </c>
      <c r="D4965" s="133" t="str">
        <v>2043, 2044</v>
      </c>
      <c r="E4965" s="80">
        <v>10</v>
      </c>
      <c r="F4965" s="80" t="str">
        <v>PCS</v>
      </c>
      <c r="G4965" s="80" t="str">
        <v>OUTWARD</v>
      </c>
      <c r="H4965" s="96" t="str">
        <v>SHOP</v>
      </c>
    </row>
    <row r="4966" spans="1:8" x14ac:dyDescent="0.25">
      <c r="A4966" s="90">
        <v>45806</v>
      </c>
      <c r="B4966" s="91" t="str">
        <v>UN 2587</v>
      </c>
      <c r="C4966" s="92" t="str">
        <v xml:space="preserve">TOP LINK END BIG NST  </v>
      </c>
      <c r="D4966" s="132" t="str">
        <v>2043, 2044</v>
      </c>
      <c r="E4966" s="92">
        <v>4</v>
      </c>
      <c r="F4966" s="92" t="str">
        <v>PCS</v>
      </c>
      <c r="G4966" s="92" t="str">
        <v>OUTWARD</v>
      </c>
      <c r="H4966" s="93" t="str">
        <v>SHOP</v>
      </c>
    </row>
    <row r="4967" spans="1:8" x14ac:dyDescent="0.25">
      <c r="A4967" s="94">
        <v>45806</v>
      </c>
      <c r="B4967" s="95" t="str">
        <v>UN 1144</v>
      </c>
      <c r="C4967" s="80" t="str">
        <v>AIR CLEANER ASSEMBLY INTER DI</v>
      </c>
      <c r="D4967" s="133" t="str">
        <v>2043, 2044</v>
      </c>
      <c r="E4967" s="80">
        <v>1</v>
      </c>
      <c r="F4967" s="80" t="str">
        <v>PCS</v>
      </c>
      <c r="G4967" s="80" t="str">
        <v>OUTWARD</v>
      </c>
      <c r="H4967" s="96" t="str">
        <v>SHOP</v>
      </c>
    </row>
    <row r="4968" spans="1:8" x14ac:dyDescent="0.25">
      <c r="A4968" s="90">
        <v>45806</v>
      </c>
      <c r="B4968" s="91" t="str">
        <v>GK 1485/UN 2843</v>
      </c>
      <c r="C4968" s="92" t="str">
        <v>SPANDLE ARM BOLT INTER DI</v>
      </c>
      <c r="D4968" s="132" t="str">
        <v>2043, 2044</v>
      </c>
      <c r="E4968" s="92">
        <v>36</v>
      </c>
      <c r="F4968" s="92" t="str">
        <v>PCS</v>
      </c>
      <c r="G4968" s="92" t="str">
        <v>OUTWARD</v>
      </c>
      <c r="H4968" s="93" t="str">
        <v>SHOP</v>
      </c>
    </row>
    <row r="4969" spans="1:8" x14ac:dyDescent="0.25">
      <c r="A4969" s="94">
        <v>45806</v>
      </c>
      <c r="B4969" s="95">
        <v>3280587100</v>
      </c>
      <c r="C4969" s="80" t="str">
        <v>CLUTCH PLATE SONALIKA 5 FAN 8 TEETH</v>
      </c>
      <c r="D4969" s="133" t="str">
        <v>2043, 2044</v>
      </c>
      <c r="E4969" s="80">
        <v>2</v>
      </c>
      <c r="F4969" s="80" t="str">
        <v>PCS</v>
      </c>
      <c r="G4969" s="80" t="str">
        <v>OUTWARD</v>
      </c>
      <c r="H4969" s="96" t="str">
        <v>SHOP</v>
      </c>
    </row>
    <row r="4970" spans="1:8" x14ac:dyDescent="0.25">
      <c r="A4970" s="90">
        <v>45806</v>
      </c>
      <c r="B4970" s="91">
        <v>3310308100</v>
      </c>
      <c r="C4970" s="92" t="str">
        <v>C P SWARAJ 12.25" 8TEETH , 8 SPRING</v>
      </c>
      <c r="D4970" s="132" t="str">
        <v>2043, 2044</v>
      </c>
      <c r="E4970" s="92">
        <v>4</v>
      </c>
      <c r="F4970" s="92" t="str">
        <v>PCS</v>
      </c>
      <c r="G4970" s="92" t="str">
        <v>OUTWARD</v>
      </c>
      <c r="H4970" s="93" t="str">
        <v>SHOP</v>
      </c>
    </row>
    <row r="4971" spans="1:8" x14ac:dyDescent="0.25">
      <c r="A4971" s="94">
        <v>45806</v>
      </c>
      <c r="B4971" s="95" t="str">
        <v>UN 2446</v>
      </c>
      <c r="C4971" s="80" t="str">
        <v xml:space="preserve">HYDRAULIC LEVER STRAIGHT MKM  </v>
      </c>
      <c r="D4971" s="133" t="str">
        <v>2043, 2044</v>
      </c>
      <c r="E4971" s="80">
        <v>30</v>
      </c>
      <c r="F4971" s="80" t="str">
        <v>PCS</v>
      </c>
      <c r="G4971" s="80" t="str">
        <v>OUTWARD</v>
      </c>
      <c r="H4971" s="96" t="str">
        <v>SHOP</v>
      </c>
    </row>
    <row r="4972" spans="1:8" x14ac:dyDescent="0.25">
      <c r="A4972" s="90">
        <v>45806</v>
      </c>
      <c r="B4972" s="91" t="str">
        <v>R1100173</v>
      </c>
      <c r="C4972" s="92" t="str">
        <v>P.P ASSY SW/SK 11" W/O RELASE PLATE</v>
      </c>
      <c r="D4972" s="132" t="str">
        <v>2043, 2044</v>
      </c>
      <c r="E4972" s="92">
        <v>2</v>
      </c>
      <c r="F4972" s="92" t="str">
        <v>SET</v>
      </c>
      <c r="G4972" s="92" t="str">
        <v>OUTWARD</v>
      </c>
      <c r="H4972" s="93" t="str">
        <v>SHOP</v>
      </c>
    </row>
    <row r="4973" spans="1:8" x14ac:dyDescent="0.25">
      <c r="A4973" s="94">
        <v>45806</v>
      </c>
      <c r="B4973" s="95" t="str">
        <v>R1000122</v>
      </c>
      <c r="C4973" s="80" t="str">
        <v>P.P ASSY INTER 10"</v>
      </c>
      <c r="D4973" s="133" t="str">
        <v>2043, 2044</v>
      </c>
      <c r="E4973" s="80">
        <v>2</v>
      </c>
      <c r="F4973" s="80" t="str">
        <v>SET</v>
      </c>
      <c r="G4973" s="80" t="str">
        <v>OUTWARD</v>
      </c>
      <c r="H4973" s="96" t="str">
        <v>SHOP</v>
      </c>
    </row>
    <row r="4974" spans="1:8" x14ac:dyDescent="0.25">
      <c r="A4974" s="90">
        <v>45806</v>
      </c>
      <c r="B4974" s="91" t="str">
        <v>R11037</v>
      </c>
      <c r="C4974" s="92" t="str">
        <v>CLUTCH PLATE MM434/444 N/A 11"</v>
      </c>
      <c r="D4974" s="132" t="str">
        <v>2043, 2044</v>
      </c>
      <c r="E4974" s="92">
        <v>4</v>
      </c>
      <c r="F4974" s="92" t="str">
        <v>PCS</v>
      </c>
      <c r="G4974" s="92" t="str">
        <v>OUTWARD</v>
      </c>
      <c r="H4974" s="93" t="str">
        <v>SHOP</v>
      </c>
    </row>
    <row r="4975" spans="1:8" x14ac:dyDescent="0.25">
      <c r="A4975" s="94">
        <v>45806</v>
      </c>
      <c r="B4975" s="95" t="str">
        <v>R9170</v>
      </c>
      <c r="C4975" s="80" t="str">
        <v>CLUTCH PLATE EICHER 241 9.25" N/A</v>
      </c>
      <c r="D4975" s="133" t="str">
        <v>2043, 2044</v>
      </c>
      <c r="E4975" s="80">
        <v>2</v>
      </c>
      <c r="F4975" s="80" t="str">
        <v>PCS</v>
      </c>
      <c r="G4975" s="80" t="str">
        <v>OUTWARD</v>
      </c>
      <c r="H4975" s="96" t="str">
        <v>SHOP</v>
      </c>
    </row>
    <row r="4976" spans="1:8" x14ac:dyDescent="0.25">
      <c r="A4976" s="90">
        <v>45806</v>
      </c>
      <c r="B4976" s="91" t="str">
        <v>GK 032/UN 3720</v>
      </c>
      <c r="C4976" s="92" t="str">
        <v>OIL STEEL PLATE  SWARAJ 6.5"</v>
      </c>
      <c r="D4976" s="132" t="str">
        <v>2043, 2044</v>
      </c>
      <c r="E4976" s="92">
        <v>40</v>
      </c>
      <c r="F4976" s="92" t="str">
        <v>PCS</v>
      </c>
      <c r="G4976" s="92" t="str">
        <v>OUTWARD</v>
      </c>
      <c r="H4976" s="93" t="str">
        <v>SHOP</v>
      </c>
    </row>
    <row r="4977" spans="1:8" x14ac:dyDescent="0.25">
      <c r="A4977" s="94">
        <v>45806</v>
      </c>
      <c r="B4977" s="95" t="str">
        <v>UN 2754</v>
      </c>
      <c r="C4977" s="80" t="str">
        <v xml:space="preserve">SPANDLE BUSH SET OF 4 PCS INTER DI  </v>
      </c>
      <c r="D4977" s="133" t="str">
        <v>2043, 2044</v>
      </c>
      <c r="E4977" s="80">
        <v>12</v>
      </c>
      <c r="F4977" s="80" t="str">
        <v>SET</v>
      </c>
      <c r="G4977" s="80" t="str">
        <v>OUTWARD</v>
      </c>
      <c r="H4977" s="96" t="str">
        <v>SHOP</v>
      </c>
    </row>
    <row r="4978" spans="1:8" x14ac:dyDescent="0.25">
      <c r="A4978" s="90">
        <v>45806</v>
      </c>
      <c r="B4978" s="91" t="str">
        <v>UN 2744</v>
      </c>
      <c r="C4978" s="92" t="str">
        <v xml:space="preserve">CENTRE PIN BUSH ARJUN / YUVO  </v>
      </c>
      <c r="D4978" s="132" t="str">
        <v>2043, 2044</v>
      </c>
      <c r="E4978" s="92">
        <v>24</v>
      </c>
      <c r="F4978" s="92" t="str">
        <v>PCS</v>
      </c>
      <c r="G4978" s="92" t="str">
        <v>OUTWARD</v>
      </c>
      <c r="H4978" s="93" t="str">
        <v>SHOP</v>
      </c>
    </row>
    <row r="4979" spans="1:8" x14ac:dyDescent="0.25">
      <c r="A4979" s="94">
        <v>45806</v>
      </c>
      <c r="B4979" s="95">
        <v>3280542100</v>
      </c>
      <c r="C4979" s="80" t="str">
        <v>PTO PLATE SW / SK 12 T (DUAL CLUTCH)</v>
      </c>
      <c r="D4979" s="133" t="str">
        <v>2043, 2044</v>
      </c>
      <c r="E4979" s="80">
        <v>6</v>
      </c>
      <c r="F4979" s="80" t="str">
        <v>PCS</v>
      </c>
      <c r="G4979" s="80" t="str">
        <v>OUTWARD</v>
      </c>
      <c r="H4979" s="96" t="str">
        <v>SHOP</v>
      </c>
    </row>
    <row r="4980" spans="1:8" x14ac:dyDescent="0.25">
      <c r="A4980" s="90">
        <v>45806</v>
      </c>
      <c r="B4980" s="91" t="str">
        <v>UN 2832 A</v>
      </c>
      <c r="C4980" s="92" t="str">
        <v xml:space="preserve">RADIATOR BOLT SMALL INTER  </v>
      </c>
      <c r="D4980" s="132" t="str">
        <v>2043, 2044</v>
      </c>
      <c r="E4980" s="92">
        <v>18</v>
      </c>
      <c r="F4980" s="92" t="str">
        <v>PCS</v>
      </c>
      <c r="G4980" s="92" t="str">
        <v>OUTWARD</v>
      </c>
      <c r="H4980" s="93" t="str">
        <v>SHOP</v>
      </c>
    </row>
    <row r="4981" spans="1:8" x14ac:dyDescent="0.25">
      <c r="A4981" s="94">
        <v>45806</v>
      </c>
      <c r="B4981" s="95">
        <v>3310377100</v>
      </c>
      <c r="C4981" s="80" t="str">
        <v>CL. PLATE ARJUN NOVO 12" 21 T 5 WING</v>
      </c>
      <c r="D4981" s="133" t="str">
        <v>2043, 2044</v>
      </c>
      <c r="E4981" s="80">
        <v>4</v>
      </c>
      <c r="F4981" s="80" t="str">
        <v>PCS</v>
      </c>
      <c r="G4981" s="80" t="str">
        <v>OUTWARD</v>
      </c>
      <c r="H4981" s="96" t="str">
        <v>SHOP</v>
      </c>
    </row>
    <row r="4982" spans="1:8" x14ac:dyDescent="0.25">
      <c r="A4982" s="90">
        <v>45806</v>
      </c>
      <c r="B4982" s="91" t="str">
        <v>UN 3673</v>
      </c>
      <c r="C4982" s="92" t="str">
        <v xml:space="preserve"> BREAK DISC ACTUATING ASSEMBLY MASSEY 241 8.75" </v>
      </c>
      <c r="D4982" s="132" t="str">
        <v>2043, 2044</v>
      </c>
      <c r="E4982" s="92">
        <v>2</v>
      </c>
      <c r="F4982" s="92" t="str">
        <v>SET</v>
      </c>
      <c r="G4982" s="92" t="str">
        <v>OUTWARD</v>
      </c>
      <c r="H4982" s="93" t="str">
        <v>SHOP</v>
      </c>
    </row>
    <row r="4983" spans="1:8" x14ac:dyDescent="0.25">
      <c r="A4983" s="94">
        <v>45806</v>
      </c>
      <c r="B4983" s="95" t="str">
        <v>UN 3648</v>
      </c>
      <c r="C4983" s="80" t="str">
        <v xml:space="preserve"> BREAK DISC ACTUATING MASSEY 241 8.75" </v>
      </c>
      <c r="D4983" s="133" t="str">
        <v>2043, 2044</v>
      </c>
      <c r="E4983" s="80">
        <v>4</v>
      </c>
      <c r="F4983" s="80" t="str">
        <v>PCS</v>
      </c>
      <c r="G4983" s="80" t="str">
        <v>OUTWARD</v>
      </c>
      <c r="H4983" s="96" t="str">
        <v>SHOP</v>
      </c>
    </row>
    <row r="4984" spans="1:8" x14ac:dyDescent="0.25">
      <c r="A4984" s="90">
        <v>45806</v>
      </c>
      <c r="B4984" s="91" t="str">
        <v>GK 1042</v>
      </c>
      <c r="C4984" s="92" t="str">
        <v>CENTER PIN NEW HOLLAND 3630 THICK</v>
      </c>
      <c r="D4984" s="132" t="str">
        <v>2043, 2044</v>
      </c>
      <c r="E4984" s="92">
        <v>2</v>
      </c>
      <c r="F4984" s="92" t="str">
        <v>PCS</v>
      </c>
      <c r="G4984" s="92" t="str">
        <v>OUTWARD</v>
      </c>
      <c r="H4984" s="93" t="str">
        <v>SHOP</v>
      </c>
    </row>
    <row r="4985" spans="1:8" x14ac:dyDescent="0.25">
      <c r="A4985" s="94">
        <v>45806</v>
      </c>
      <c r="B4985" s="95" t="str">
        <v>UN 2830</v>
      </c>
      <c r="C4985" s="80" t="str">
        <v xml:space="preserve">MUDGUARD U BOLT 12" (GOLDEN) INTER DI  </v>
      </c>
      <c r="D4985" s="133" t="str">
        <v>2043, 2044</v>
      </c>
      <c r="E4985" s="80">
        <v>10</v>
      </c>
      <c r="F4985" s="80" t="str">
        <v>PCS</v>
      </c>
      <c r="G4985" s="80" t="str">
        <v>OUTWARD</v>
      </c>
      <c r="H4985" s="96" t="str">
        <v>SHOP</v>
      </c>
    </row>
    <row r="4986" spans="1:8" x14ac:dyDescent="0.25">
      <c r="A4986" s="90">
        <v>45806</v>
      </c>
      <c r="B4986" s="91" t="str">
        <v>GK 2433 A</v>
      </c>
      <c r="C4986" s="92" t="str">
        <v>TROLLEY PIPE MALE + BENJO T 60'' EPDM</v>
      </c>
      <c r="D4986" s="132" t="str">
        <v>2047, 2048, 2049</v>
      </c>
      <c r="E4986" s="92">
        <v>30</v>
      </c>
      <c r="F4986" s="92" t="str">
        <v>PCS</v>
      </c>
      <c r="G4986" s="92" t="str">
        <v>OUTWARD</v>
      </c>
      <c r="H4986" s="93" t="str">
        <v>VISHWAKARMA TRACTOR</v>
      </c>
    </row>
    <row r="4987" spans="1:8" x14ac:dyDescent="0.25">
      <c r="A4987" s="94">
        <v>45806</v>
      </c>
      <c r="B4987" s="95" t="str">
        <v>GK 2465 A</v>
      </c>
      <c r="C4987" s="80" t="str">
        <v>TROLLEY PIPE MALE + MALE 100'' EPDM</v>
      </c>
      <c r="D4987" s="133" t="str">
        <v>2047, 2048, 2049</v>
      </c>
      <c r="E4987" s="80">
        <v>14</v>
      </c>
      <c r="F4987" s="80" t="str">
        <v>PCS</v>
      </c>
      <c r="G4987" s="80" t="str">
        <v>OUTWARD</v>
      </c>
      <c r="H4987" s="96" t="str">
        <v>VISHWAKARMA TRACTOR</v>
      </c>
    </row>
    <row r="4988" spans="1:8" x14ac:dyDescent="0.25">
      <c r="A4988" s="90">
        <v>45806</v>
      </c>
      <c r="B4988" s="91" t="str">
        <v>GK 2443 A</v>
      </c>
      <c r="C4988" s="92" t="str">
        <v>TROLLEY PIPE FEMALE + BENJO T 72'' EPDM</v>
      </c>
      <c r="D4988" s="132" t="str">
        <v>2047, 2048, 2049</v>
      </c>
      <c r="E4988" s="92">
        <v>20</v>
      </c>
      <c r="F4988" s="92" t="str">
        <v>PCS</v>
      </c>
      <c r="G4988" s="92" t="str">
        <v>OUTWARD</v>
      </c>
      <c r="H4988" s="93" t="str">
        <v>VISHWAKARMA TRACTOR</v>
      </c>
    </row>
    <row r="4989" spans="1:8" x14ac:dyDescent="0.25">
      <c r="A4989" s="94">
        <v>45806</v>
      </c>
      <c r="B4989" s="95" t="str">
        <v>UN 2405</v>
      </c>
      <c r="C4989" s="80" t="str">
        <v xml:space="preserve">MALE FEMALE SLEEVE INTER  </v>
      </c>
      <c r="D4989" s="133" t="str">
        <v>2047, 2048, 2049</v>
      </c>
      <c r="E4989" s="80">
        <v>48</v>
      </c>
      <c r="F4989" s="80" t="str">
        <v>PCS</v>
      </c>
      <c r="G4989" s="80" t="str">
        <v>OUTWARD</v>
      </c>
      <c r="H4989" s="96" t="str">
        <v>VISHWAKARMA TRACTOR</v>
      </c>
    </row>
    <row r="4990" spans="1:8" x14ac:dyDescent="0.25">
      <c r="A4990" s="90">
        <v>45806</v>
      </c>
      <c r="B4990" s="91" t="str">
        <v>UN 1158</v>
      </c>
      <c r="C4990" s="92" t="str">
        <v>AIR CLEANER GLASS WHITE INTER</v>
      </c>
      <c r="D4990" s="132" t="str">
        <v>2047, 2048, 2049</v>
      </c>
      <c r="E4990" s="92">
        <v>60</v>
      </c>
      <c r="F4990" s="92" t="str">
        <v>PCS</v>
      </c>
      <c r="G4990" s="92" t="str">
        <v>OUTWARD</v>
      </c>
      <c r="H4990" s="93" t="str">
        <v>VISHWAKARMA TRACTOR</v>
      </c>
    </row>
    <row r="4991" spans="1:8" x14ac:dyDescent="0.25">
      <c r="A4991" s="94">
        <v>45806</v>
      </c>
      <c r="B4991" s="95" t="str">
        <v>UN 2940</v>
      </c>
      <c r="C4991" s="80" t="str">
        <v xml:space="preserve">AIR CLEANER GLASS BEEDING UPPER INTER  </v>
      </c>
      <c r="D4991" s="133" t="str">
        <v>2047, 2048, 2049</v>
      </c>
      <c r="E4991" s="80">
        <v>36</v>
      </c>
      <c r="F4991" s="80" t="str">
        <v>PCS</v>
      </c>
      <c r="G4991" s="80" t="str">
        <v>OUTWARD</v>
      </c>
      <c r="H4991" s="96" t="str">
        <v>VISHWAKARMA TRACTOR</v>
      </c>
    </row>
    <row r="4992" spans="1:8" x14ac:dyDescent="0.25">
      <c r="A4992" s="90">
        <v>45806</v>
      </c>
      <c r="B4992" s="91" t="str">
        <v>UN 2939</v>
      </c>
      <c r="C4992" s="92" t="str">
        <v xml:space="preserve">A.C. MESH BEEDING BOTTOM GROOVE TYPE(O.E) INTER DI  </v>
      </c>
      <c r="D4992" s="132" t="str">
        <v>2047, 2048, 2049</v>
      </c>
      <c r="E4992" s="92">
        <v>48</v>
      </c>
      <c r="F4992" s="92" t="str">
        <v>PCS</v>
      </c>
      <c r="G4992" s="92" t="str">
        <v>OUTWARD</v>
      </c>
      <c r="H4992" s="93" t="str">
        <v>VISHWAKARMA TRACTOR</v>
      </c>
    </row>
    <row r="4993" spans="1:8" x14ac:dyDescent="0.25">
      <c r="A4993" s="94">
        <v>45806</v>
      </c>
      <c r="B4993" s="95" t="str">
        <v>UN 2861</v>
      </c>
      <c r="C4993" s="80" t="str">
        <v>CLUTCH PADEL SPRING INTER</v>
      </c>
      <c r="D4993" s="133" t="str">
        <v>2047, 2048, 2049</v>
      </c>
      <c r="E4993" s="80">
        <v>60</v>
      </c>
      <c r="F4993" s="80" t="str">
        <v>PCS</v>
      </c>
      <c r="G4993" s="80" t="str">
        <v>OUTWARD</v>
      </c>
      <c r="H4993" s="96" t="str">
        <v>VISHWAKARMA TRACTOR</v>
      </c>
    </row>
    <row r="4994" spans="1:8" x14ac:dyDescent="0.25">
      <c r="A4994" s="90">
        <v>45806</v>
      </c>
      <c r="B4994" s="91" t="str">
        <v>UN 2844</v>
      </c>
      <c r="C4994" s="92" t="str">
        <v xml:space="preserve">STAY ROD BOLT SMALL INTER  </v>
      </c>
      <c r="D4994" s="132" t="str">
        <v>2047, 2048, 2049</v>
      </c>
      <c r="E4994" s="92">
        <v>12</v>
      </c>
      <c r="F4994" s="92" t="str">
        <v>PCS</v>
      </c>
      <c r="G4994" s="92" t="str">
        <v>OUTWARD</v>
      </c>
      <c r="H4994" s="93" t="str">
        <v>VISHWAKARMA TRACTOR</v>
      </c>
    </row>
    <row r="4995" spans="1:8" x14ac:dyDescent="0.25">
      <c r="A4995" s="94">
        <v>45806</v>
      </c>
      <c r="B4995" s="95" t="str">
        <v>UN 1965</v>
      </c>
      <c r="C4995" s="80" t="str">
        <v>BREAK HOUSING LH (OIL BREAK) MKM</v>
      </c>
      <c r="D4995" s="133" t="str">
        <v>2047, 2048, 2049</v>
      </c>
      <c r="E4995" s="80">
        <v>1</v>
      </c>
      <c r="F4995" s="80" t="str">
        <v>PCS</v>
      </c>
      <c r="G4995" s="80" t="str">
        <v>OUTWARD</v>
      </c>
      <c r="H4995" s="96" t="str">
        <v>VISHWAKARMA TRACTOR</v>
      </c>
    </row>
    <row r="4996" spans="1:8" x14ac:dyDescent="0.25">
      <c r="A4996" s="90">
        <v>45806</v>
      </c>
      <c r="B4996" s="91" t="str">
        <v>UN 1964</v>
      </c>
      <c r="C4996" s="92" t="str">
        <v>BREAK HOUSING LH NST</v>
      </c>
      <c r="D4996" s="132" t="str">
        <v>2047, 2048, 2049</v>
      </c>
      <c r="E4996" s="92">
        <v>1</v>
      </c>
      <c r="F4996" s="92" t="str">
        <v>PCS</v>
      </c>
      <c r="G4996" s="92" t="str">
        <v>OUTWARD</v>
      </c>
      <c r="H4996" s="93" t="str">
        <v>VISHWAKARMA TRACTOR</v>
      </c>
    </row>
    <row r="4997" spans="1:8" x14ac:dyDescent="0.25">
      <c r="A4997" s="94">
        <v>45806</v>
      </c>
      <c r="B4997" s="95" t="str">
        <v>UN 1135</v>
      </c>
      <c r="C4997" s="80" t="str">
        <v>SILENCER INTER DI</v>
      </c>
      <c r="D4997" s="133" t="str">
        <v>2047, 2048, 2049</v>
      </c>
      <c r="E4997" s="80">
        <v>8</v>
      </c>
      <c r="F4997" s="80" t="str">
        <v>PCS</v>
      </c>
      <c r="G4997" s="80" t="str">
        <v>OUTWARD</v>
      </c>
      <c r="H4997" s="96" t="str">
        <v>VISHWAKARMA TRACTOR</v>
      </c>
    </row>
    <row r="4998" spans="1:8" x14ac:dyDescent="0.25">
      <c r="A4998" s="90">
        <v>45806</v>
      </c>
      <c r="B4998" s="91" t="str">
        <v>GK 1627/UN 2826 C</v>
      </c>
      <c r="C4998" s="92" t="str">
        <v>AXLE BOLT R/T 10" BLACK</v>
      </c>
      <c r="D4998" s="132" t="str">
        <v>2047, 2048, 2049</v>
      </c>
      <c r="E4998" s="92">
        <v>60</v>
      </c>
      <c r="F4998" s="92" t="str">
        <v>PCS</v>
      </c>
      <c r="G4998" s="92" t="str">
        <v>OUTWARD</v>
      </c>
      <c r="H4998" s="93" t="str">
        <v>VISHWAKARMA TRACTOR</v>
      </c>
    </row>
    <row r="4999" spans="1:8" x14ac:dyDescent="0.25">
      <c r="A4999" s="94">
        <v>45806</v>
      </c>
      <c r="B4999" s="95" t="str">
        <v>GK 1625/UN 2826</v>
      </c>
      <c r="C4999" s="80" t="str">
        <v>AXLE BOLT R/T 9" BLACK</v>
      </c>
      <c r="D4999" s="133" t="str">
        <v>2047, 2048, 2049</v>
      </c>
      <c r="E4999" s="80">
        <v>42</v>
      </c>
      <c r="F4999" s="80" t="str">
        <v>PCS</v>
      </c>
      <c r="G4999" s="80" t="str">
        <v>OUTWARD</v>
      </c>
      <c r="H4999" s="96" t="str">
        <v>VISHWAKARMA TRACTOR</v>
      </c>
    </row>
    <row r="5000" spans="1:8" x14ac:dyDescent="0.25">
      <c r="A5000" s="90">
        <v>45806</v>
      </c>
      <c r="B5000" s="91" t="str">
        <v>GK 1623/UN 2825</v>
      </c>
      <c r="C5000" s="92" t="str">
        <v>AXLE BOLT R/T 8" BLACK</v>
      </c>
      <c r="D5000" s="132" t="str">
        <v>2047, 2048, 2049</v>
      </c>
      <c r="E5000" s="92">
        <v>42</v>
      </c>
      <c r="F5000" s="92" t="str">
        <v>PCS</v>
      </c>
      <c r="G5000" s="92" t="str">
        <v>OUTWARD</v>
      </c>
      <c r="H5000" s="93" t="str">
        <v>VISHWAKARMA TRACTOR</v>
      </c>
    </row>
    <row r="5001" spans="1:8" x14ac:dyDescent="0.25">
      <c r="A5001" s="94">
        <v>45806</v>
      </c>
      <c r="B5001" s="95" t="str">
        <v>UN 2351</v>
      </c>
      <c r="C5001" s="80" t="str">
        <v>TRANSMISSION DRIVE SHAFT 15 TEETH SARPANCH</v>
      </c>
      <c r="D5001" s="133" t="str">
        <v>2047, 2048, 2049</v>
      </c>
      <c r="E5001" s="80">
        <v>2</v>
      </c>
      <c r="F5001" s="80" t="str">
        <v>PCS</v>
      </c>
      <c r="G5001" s="80" t="str">
        <v>OUTWARD</v>
      </c>
      <c r="H5001" s="96" t="str">
        <v>VISHWAKARMA TRACTOR</v>
      </c>
    </row>
    <row r="5002" spans="1:8" x14ac:dyDescent="0.25">
      <c r="A5002" s="90">
        <v>45806</v>
      </c>
      <c r="B5002" s="91" t="str">
        <v>UN 1345</v>
      </c>
      <c r="C5002" s="92" t="str">
        <v>WATER PUMP ASSEMBLY YUVO</v>
      </c>
      <c r="D5002" s="132" t="str">
        <v>2047, 2048, 2049</v>
      </c>
      <c r="E5002" s="92">
        <v>8</v>
      </c>
      <c r="F5002" s="92" t="str">
        <v>PCS</v>
      </c>
      <c r="G5002" s="92" t="str">
        <v>OUTWARD</v>
      </c>
      <c r="H5002" s="93" t="str">
        <v>VISHWAKARMA TRACTOR</v>
      </c>
    </row>
    <row r="5003" spans="1:8" x14ac:dyDescent="0.25">
      <c r="A5003" s="94">
        <v>45806</v>
      </c>
      <c r="B5003" s="95" t="str">
        <v>UN 1384</v>
      </c>
      <c r="C5003" s="80" t="str">
        <v>SOCKET STAY ROD BALL INTER</v>
      </c>
      <c r="D5003" s="133" t="str">
        <v>2047, 2048, 2049</v>
      </c>
      <c r="E5003" s="80">
        <v>3</v>
      </c>
      <c r="F5003" s="80" t="str">
        <v>PCS</v>
      </c>
      <c r="G5003" s="80" t="str">
        <v>OUTWARD</v>
      </c>
      <c r="H5003" s="96" t="str">
        <v>VISHWAKARMA TRACTOR</v>
      </c>
    </row>
    <row r="5004" spans="1:8" x14ac:dyDescent="0.25">
      <c r="A5004" s="90">
        <v>45806</v>
      </c>
      <c r="B5004" s="91" t="str">
        <v>UN 1682</v>
      </c>
      <c r="C5004" s="92" t="str">
        <v>LATCH HOOD SET COMPLETE 585 DI</v>
      </c>
      <c r="D5004" s="132" t="str">
        <v>2047, 2048, 2049</v>
      </c>
      <c r="E5004" s="92">
        <v>3</v>
      </c>
      <c r="F5004" s="92" t="str">
        <v>SET</v>
      </c>
      <c r="G5004" s="92" t="str">
        <v>OUTWARD</v>
      </c>
      <c r="H5004" s="93" t="str">
        <v>VISHWAKARMA TRACTOR</v>
      </c>
    </row>
    <row r="5005" spans="1:8" x14ac:dyDescent="0.25">
      <c r="A5005" s="94">
        <v>45806</v>
      </c>
      <c r="B5005" s="95" t="str">
        <v>UN 3408</v>
      </c>
      <c r="C5005" s="80" t="str">
        <v xml:space="preserve">BATTERY BOX MKM N/M (SMALL)  </v>
      </c>
      <c r="D5005" s="133" t="str">
        <v>2047, 2048, 2049</v>
      </c>
      <c r="E5005" s="80">
        <v>2</v>
      </c>
      <c r="F5005" s="80" t="str">
        <v>SET</v>
      </c>
      <c r="G5005" s="80" t="str">
        <v>OUTWARD</v>
      </c>
      <c r="H5005" s="96" t="str">
        <v>VISHWAKARMA TRACTOR</v>
      </c>
    </row>
    <row r="5006" spans="1:8" x14ac:dyDescent="0.25">
      <c r="A5006" s="90">
        <v>45806</v>
      </c>
      <c r="B5006" s="91" t="str">
        <v>UN 3409 A</v>
      </c>
      <c r="C5006" s="92" t="str">
        <v xml:space="preserve">BATTERY BOX MKM (OIB)  </v>
      </c>
      <c r="D5006" s="132" t="str">
        <v>2047, 2048, 2049</v>
      </c>
      <c r="E5006" s="92">
        <v>2</v>
      </c>
      <c r="F5006" s="92" t="str">
        <v>SET</v>
      </c>
      <c r="G5006" s="92" t="str">
        <v>OUTWARD</v>
      </c>
      <c r="H5006" s="93" t="str">
        <v>VISHWAKARMA TRACTOR</v>
      </c>
    </row>
    <row r="5007" spans="1:8" x14ac:dyDescent="0.25">
      <c r="A5007" s="94">
        <v>45806</v>
      </c>
      <c r="B5007" s="95">
        <v>3280876100</v>
      </c>
      <c r="C5007" s="80" t="str">
        <v>CLUTCH PLATE SARPANCH 5 SRING</v>
      </c>
      <c r="D5007" s="133" t="str">
        <v>2047, 2048, 2049</v>
      </c>
      <c r="E5007" s="80">
        <v>6</v>
      </c>
      <c r="F5007" s="80" t="str">
        <v>PCS</v>
      </c>
      <c r="G5007" s="80" t="str">
        <v>OUTWARD</v>
      </c>
      <c r="H5007" s="96" t="str">
        <v>VISHWAKARMA TRACTOR</v>
      </c>
    </row>
    <row r="5008" spans="1:8" x14ac:dyDescent="0.25">
      <c r="A5008" s="90">
        <v>45806</v>
      </c>
      <c r="B5008" s="91">
        <v>6283398090</v>
      </c>
      <c r="C5008" s="92" t="str">
        <v>P.P ASSY W/CLUTCH PLATE SARPANCH</v>
      </c>
      <c r="D5008" s="132" t="str">
        <v>2047, 2048, 2049</v>
      </c>
      <c r="E5008" s="92">
        <v>2</v>
      </c>
      <c r="F5008" s="92" t="str">
        <v>SET</v>
      </c>
      <c r="G5008" s="92" t="str">
        <v>OUTWARD</v>
      </c>
      <c r="H5008" s="93" t="str">
        <v>VISHWAKARMA TRACTOR</v>
      </c>
    </row>
    <row r="5009" spans="1:8" x14ac:dyDescent="0.25">
      <c r="A5009" s="94">
        <v>45806</v>
      </c>
      <c r="B5009" s="95">
        <v>8980004100</v>
      </c>
      <c r="C5009" s="80" t="str">
        <v>OIL BRAKE PLATE MKM THIN</v>
      </c>
      <c r="D5009" s="133" t="str">
        <v>2047, 2048, 2049</v>
      </c>
      <c r="E5009" s="80">
        <v>24</v>
      </c>
      <c r="F5009" s="80" t="str">
        <v>PCS</v>
      </c>
      <c r="G5009" s="80" t="str">
        <v>OUTWARD</v>
      </c>
      <c r="H5009" s="96" t="str">
        <v>VISHWAKARMA TRACTOR</v>
      </c>
    </row>
    <row r="5010" spans="1:8" x14ac:dyDescent="0.25">
      <c r="A5010" s="90">
        <v>45806</v>
      </c>
      <c r="B5010" s="91">
        <v>8980001100</v>
      </c>
      <c r="C5010" s="92" t="str">
        <v>OIL BRAKE PLATE MKM (LUK) THICK</v>
      </c>
      <c r="D5010" s="132" t="str">
        <v>2047, 2048, 2049</v>
      </c>
      <c r="E5010" s="92">
        <v>24</v>
      </c>
      <c r="F5010" s="92" t="str">
        <v>PCS</v>
      </c>
      <c r="G5010" s="92" t="str">
        <v>OUTWARD</v>
      </c>
      <c r="H5010" s="93" t="str">
        <v>VISHWAKARMA TRACTOR</v>
      </c>
    </row>
    <row r="5011" spans="1:8" x14ac:dyDescent="0.25">
      <c r="A5011" s="94">
        <v>45806</v>
      </c>
      <c r="B5011" s="95" t="str">
        <v>1P 4044 CTMMB</v>
      </c>
      <c r="C5011" s="80" t="str">
        <v>HYD PUMP MAHINDRA SINGLE</v>
      </c>
      <c r="D5011" s="133">
        <v>2053</v>
      </c>
      <c r="E5011" s="80">
        <v>78</v>
      </c>
      <c r="F5011" s="80" t="str">
        <v>PCS</v>
      </c>
      <c r="G5011" s="80" t="str">
        <v>OUTWARD</v>
      </c>
      <c r="H5011" s="96" t="str">
        <v>SRINIVASA AUTOMOBILES</v>
      </c>
    </row>
    <row r="5012" spans="1:8" x14ac:dyDescent="0.25">
      <c r="A5012" s="90">
        <v>45806</v>
      </c>
      <c r="B5012" s="91" t="str">
        <v>4040 4027 CTMMTO</v>
      </c>
      <c r="C5012" s="92" t="str">
        <v xml:space="preserve">HYD PUMP M&amp;M Y M/F </v>
      </c>
      <c r="D5012" s="132">
        <v>2053</v>
      </c>
      <c r="E5012" s="92">
        <v>10</v>
      </c>
      <c r="F5012" s="92" t="str">
        <v>PCS</v>
      </c>
      <c r="G5012" s="92" t="str">
        <v>OUTWARD</v>
      </c>
      <c r="H5012" s="93" t="str">
        <v>SRINIVASA AUTOMOBILES</v>
      </c>
    </row>
    <row r="5013" spans="1:8" x14ac:dyDescent="0.25">
      <c r="A5013" s="94">
        <v>45807</v>
      </c>
      <c r="B5013" s="95" t="str">
        <v>UN 1322</v>
      </c>
      <c r="C5013" s="80" t="str">
        <v>WATER PUMP ASSEMBLY ARJUN</v>
      </c>
      <c r="D5013" s="133">
        <v>2046</v>
      </c>
      <c r="E5013" s="80">
        <v>2</v>
      </c>
      <c r="F5013" s="80" t="str">
        <v>PCS</v>
      </c>
      <c r="G5013" s="80" t="str">
        <v>OUTWARD</v>
      </c>
      <c r="H5013" s="96" t="str">
        <v>VINAY TRACTOR</v>
      </c>
    </row>
    <row r="5014" spans="1:8" x14ac:dyDescent="0.25">
      <c r="A5014" s="90">
        <v>45807</v>
      </c>
      <c r="B5014" s="91" t="str">
        <v>GK 903/UN 1413</v>
      </c>
      <c r="C5014" s="92" t="str">
        <v>FRONT WHEEL HUB MAHINDRA NST 25877-1988</v>
      </c>
      <c r="D5014" s="132">
        <v>2046</v>
      </c>
      <c r="E5014" s="92">
        <v>6</v>
      </c>
      <c r="F5014" s="92" t="str">
        <v>PCS</v>
      </c>
      <c r="G5014" s="92" t="str">
        <v>OUTWARD</v>
      </c>
      <c r="H5014" s="93" t="str">
        <v>VINAY TRACTOR</v>
      </c>
    </row>
    <row r="5015" spans="1:8" x14ac:dyDescent="0.25">
      <c r="A5015" s="94">
        <v>45807</v>
      </c>
      <c r="B5015" s="95" t="str">
        <v>UN 1440 A</v>
      </c>
      <c r="C5015" s="80" t="str">
        <v>STARING KNUCKLE ARM LH STEEL MKM</v>
      </c>
      <c r="D5015" s="133">
        <v>2046</v>
      </c>
      <c r="E5015" s="80">
        <v>4</v>
      </c>
      <c r="F5015" s="80" t="str">
        <v>PCS</v>
      </c>
      <c r="G5015" s="80" t="str">
        <v>OUTWARD</v>
      </c>
      <c r="H5015" s="96" t="str">
        <v>VINAY TRACTOR</v>
      </c>
    </row>
    <row r="5016" spans="1:8" x14ac:dyDescent="0.25">
      <c r="A5016" s="90">
        <v>45807</v>
      </c>
      <c r="B5016" s="91" t="str">
        <v>UN 1440</v>
      </c>
      <c r="C5016" s="92" t="str">
        <v>STARING KNUCKLE ARM RH STEEL MKM</v>
      </c>
      <c r="D5016" s="132">
        <v>2046</v>
      </c>
      <c r="E5016" s="92">
        <v>4</v>
      </c>
      <c r="F5016" s="92" t="str">
        <v>PCS</v>
      </c>
      <c r="G5016" s="92" t="str">
        <v>OUTWARD</v>
      </c>
      <c r="H5016" s="93" t="str">
        <v>VINAY TRACTOR</v>
      </c>
    </row>
    <row r="5017" spans="1:8" x14ac:dyDescent="0.25">
      <c r="A5017" s="94">
        <v>45807</v>
      </c>
      <c r="B5017" s="95" t="str">
        <v>UN 1933</v>
      </c>
      <c r="C5017" s="80" t="str">
        <v>PTO PLATE 3 HOLE INTER</v>
      </c>
      <c r="D5017" s="133">
        <v>2046</v>
      </c>
      <c r="E5017" s="80">
        <v>2</v>
      </c>
      <c r="F5017" s="80" t="str">
        <v>PCS</v>
      </c>
      <c r="G5017" s="80" t="str">
        <v>OUTWARD</v>
      </c>
      <c r="H5017" s="96" t="str">
        <v>VINAY TRACTOR</v>
      </c>
    </row>
    <row r="5018" spans="1:8" x14ac:dyDescent="0.25">
      <c r="A5018" s="90">
        <v>45807</v>
      </c>
      <c r="B5018" s="91" t="str">
        <v>UN 3101</v>
      </c>
      <c r="C5018" s="92" t="str">
        <v xml:space="preserve">BULL PINION SHIM THICK NST  </v>
      </c>
      <c r="D5018" s="132">
        <v>2046</v>
      </c>
      <c r="E5018" s="92">
        <v>6</v>
      </c>
      <c r="F5018" s="92" t="str">
        <v>DOZEN</v>
      </c>
      <c r="G5018" s="92" t="str">
        <v>OUTWARD</v>
      </c>
      <c r="H5018" s="93" t="str">
        <v>VINAY TRACTOR</v>
      </c>
    </row>
    <row r="5019" spans="1:8" x14ac:dyDescent="0.25">
      <c r="A5019" s="94">
        <v>45807</v>
      </c>
      <c r="B5019" s="95" t="str">
        <v>1P 4040 COOOB</v>
      </c>
      <c r="C5019" s="80" t="str">
        <v xml:space="preserve">HYD PUMP YUVO SINGLE </v>
      </c>
      <c r="D5019" s="133" t="str">
        <v>2062, 2063</v>
      </c>
      <c r="E5019" s="80">
        <v>4</v>
      </c>
      <c r="F5019" s="80" t="str">
        <v>PCS</v>
      </c>
      <c r="G5019" s="80" t="str">
        <v>OUTWARD</v>
      </c>
      <c r="H5019" s="96" t="str">
        <v>SHOP</v>
      </c>
    </row>
    <row r="5020" spans="1:8" x14ac:dyDescent="0.25">
      <c r="A5020" s="90">
        <v>45807</v>
      </c>
      <c r="B5020" s="91" t="str">
        <v>1P 4036 ATOOO</v>
      </c>
      <c r="C5020" s="92" t="str">
        <v xml:space="preserve">HYD PUMP EICHER AIRCOOL </v>
      </c>
      <c r="D5020" s="132" t="str">
        <v>2062, 2063</v>
      </c>
      <c r="E5020" s="92">
        <v>2</v>
      </c>
      <c r="F5020" s="92" t="str">
        <v>PCS</v>
      </c>
      <c r="G5020" s="92" t="str">
        <v>OUTWARD</v>
      </c>
      <c r="H5020" s="93" t="str">
        <v>SHOP</v>
      </c>
    </row>
    <row r="5021" spans="1:8" x14ac:dyDescent="0.25">
      <c r="A5021" s="94">
        <v>45807</v>
      </c>
      <c r="B5021" s="95" t="str">
        <v>1P 4036 CTOOO</v>
      </c>
      <c r="C5021" s="80" t="str">
        <v xml:space="preserve">HYD PUMP EICHER WATER COOLED </v>
      </c>
      <c r="D5021" s="133" t="str">
        <v>2062, 2063</v>
      </c>
      <c r="E5021" s="80">
        <v>2</v>
      </c>
      <c r="F5021" s="80" t="str">
        <v>PCS</v>
      </c>
      <c r="G5021" s="80" t="str">
        <v>OUTWARD</v>
      </c>
      <c r="H5021" s="96" t="str">
        <v>SHOP</v>
      </c>
    </row>
    <row r="5022" spans="1:8" x14ac:dyDescent="0.25">
      <c r="A5022" s="90">
        <v>45807</v>
      </c>
      <c r="B5022" s="91" t="str">
        <v>1P 4044 CTMMB</v>
      </c>
      <c r="C5022" s="92" t="str">
        <v>HYD PUMP MAHINDRA SINGLE</v>
      </c>
      <c r="D5022" s="132" t="str">
        <v>2062, 2063</v>
      </c>
      <c r="E5022" s="92">
        <v>4</v>
      </c>
      <c r="F5022" s="92" t="str">
        <v>PCS</v>
      </c>
      <c r="G5022" s="92" t="str">
        <v>OUTWARD</v>
      </c>
      <c r="H5022" s="93" t="str">
        <v>SHOP</v>
      </c>
    </row>
    <row r="5023" spans="1:8" x14ac:dyDescent="0.25">
      <c r="A5023" s="94">
        <v>45807</v>
      </c>
      <c r="B5023" s="95">
        <v>3310308100</v>
      </c>
      <c r="C5023" s="80" t="str">
        <v>C P SWARAJ 12.25" 8TEETH , 8 SPRING</v>
      </c>
      <c r="D5023" s="133" t="str">
        <v>2062, 2063</v>
      </c>
      <c r="E5023" s="80">
        <v>2</v>
      </c>
      <c r="F5023" s="80" t="str">
        <v>PCS</v>
      </c>
      <c r="G5023" s="80" t="str">
        <v>OUTWARD</v>
      </c>
      <c r="H5023" s="96" t="str">
        <v>SHOP</v>
      </c>
    </row>
    <row r="5024" spans="1:8" x14ac:dyDescent="0.25">
      <c r="A5024" s="90">
        <v>45807</v>
      </c>
      <c r="B5024" s="91" t="str">
        <v>UN 2630</v>
      </c>
      <c r="C5024" s="92" t="str">
        <v xml:space="preserve">LOWER LINK BRACKET LH NST  </v>
      </c>
      <c r="D5024" s="132" t="str">
        <v>2062, 2063</v>
      </c>
      <c r="E5024" s="92">
        <v>2</v>
      </c>
      <c r="F5024" s="92" t="str">
        <v>PCS</v>
      </c>
      <c r="G5024" s="92" t="str">
        <v>OUTWARD</v>
      </c>
      <c r="H5024" s="93" t="str">
        <v>SHOP</v>
      </c>
    </row>
    <row r="5025" spans="1:8" x14ac:dyDescent="0.25">
      <c r="A5025" s="94">
        <v>45807</v>
      </c>
      <c r="B5025" s="95" t="str">
        <v>UN 2631</v>
      </c>
      <c r="C5025" s="80" t="str">
        <v xml:space="preserve">LOWER LINK BRACKET RH NST  </v>
      </c>
      <c r="D5025" s="133" t="str">
        <v>2062, 2063</v>
      </c>
      <c r="E5025" s="80">
        <v>2</v>
      </c>
      <c r="F5025" s="80" t="str">
        <v>PCS</v>
      </c>
      <c r="G5025" s="80" t="str">
        <v>OUTWARD</v>
      </c>
      <c r="H5025" s="96" t="str">
        <v>SHOP</v>
      </c>
    </row>
    <row r="5026" spans="1:8" x14ac:dyDescent="0.25">
      <c r="A5026" s="90">
        <v>45807</v>
      </c>
      <c r="B5026" s="91" t="str">
        <v>UN 3447</v>
      </c>
      <c r="C5026" s="92" t="str">
        <v xml:space="preserve">SIDE MIRROR W/O ROD INTER  </v>
      </c>
      <c r="D5026" s="132" t="str">
        <v>2062, 2063</v>
      </c>
      <c r="E5026" s="92">
        <v>10</v>
      </c>
      <c r="F5026" s="92" t="str">
        <v>PCS</v>
      </c>
      <c r="G5026" s="92" t="str">
        <v>OUTWARD</v>
      </c>
      <c r="H5026" s="93" t="str">
        <v>SHOP</v>
      </c>
    </row>
    <row r="5027" spans="1:8" x14ac:dyDescent="0.25">
      <c r="A5027" s="94">
        <v>45807</v>
      </c>
      <c r="B5027" s="95" t="str">
        <v>UN 1388 A</v>
      </c>
      <c r="C5027" s="80" t="str">
        <v>FRONT AXLE SUPPORT INTER DI</v>
      </c>
      <c r="D5027" s="133" t="str">
        <v>2062, 2063</v>
      </c>
      <c r="E5027" s="80">
        <v>2</v>
      </c>
      <c r="F5027" s="80" t="str">
        <v>PCS</v>
      </c>
      <c r="G5027" s="80" t="str">
        <v>OUTWARD</v>
      </c>
      <c r="H5027" s="96" t="str">
        <v>SHOP</v>
      </c>
    </row>
    <row r="5028" spans="1:8" x14ac:dyDescent="0.25">
      <c r="A5028" s="90">
        <v>45807</v>
      </c>
      <c r="B5028" s="91" t="str">
        <v>UN 3408</v>
      </c>
      <c r="C5028" s="92" t="str">
        <v xml:space="preserve">BATTERY BOX MKM N/M (SMALL)  </v>
      </c>
      <c r="D5028" s="132" t="str">
        <v>2062, 2063</v>
      </c>
      <c r="E5028" s="92">
        <v>1</v>
      </c>
      <c r="F5028" s="92" t="str">
        <v>SET</v>
      </c>
      <c r="G5028" s="92" t="str">
        <v>OUTWARD</v>
      </c>
      <c r="H5028" s="93" t="str">
        <v>SHOP</v>
      </c>
    </row>
    <row r="5029" spans="1:8" x14ac:dyDescent="0.25">
      <c r="A5029" s="94">
        <v>45807</v>
      </c>
      <c r="B5029" s="95" t="str">
        <v>UN 1379</v>
      </c>
      <c r="C5029" s="80" t="str">
        <v>STAY ROD ASSY W/NUT 3 CYL. INTER DI</v>
      </c>
      <c r="D5029" s="133" t="str">
        <v>2062, 2063</v>
      </c>
      <c r="E5029" s="80">
        <v>2</v>
      </c>
      <c r="F5029" s="80" t="str">
        <v>PCS</v>
      </c>
      <c r="G5029" s="80" t="str">
        <v>OUTWARD</v>
      </c>
      <c r="H5029" s="96" t="str">
        <v>SHOP</v>
      </c>
    </row>
    <row r="5030" spans="1:8" x14ac:dyDescent="0.25">
      <c r="A5030" s="90">
        <v>45807</v>
      </c>
      <c r="B5030" s="91" t="str">
        <v>UN 1678</v>
      </c>
      <c r="C5030" s="92" t="str">
        <v>TOOL BOX INTER DI</v>
      </c>
      <c r="D5030" s="132" t="str">
        <v>2062, 2063</v>
      </c>
      <c r="E5030" s="92">
        <v>60</v>
      </c>
      <c r="F5030" s="92" t="str">
        <v>PCS</v>
      </c>
      <c r="G5030" s="92" t="str">
        <v>OUTWARD</v>
      </c>
      <c r="H5030" s="93" t="str">
        <v>SHOP</v>
      </c>
    </row>
    <row r="5031" spans="1:8" x14ac:dyDescent="0.25">
      <c r="A5031" s="94">
        <v>45807</v>
      </c>
      <c r="B5031" s="95">
        <v>3280556100</v>
      </c>
      <c r="C5031" s="80" t="str">
        <v>CLUTCH PLATE ESCORTS 4 FAN</v>
      </c>
      <c r="D5031" s="133" t="str">
        <v>2062, 2063</v>
      </c>
      <c r="E5031" s="80">
        <v>2</v>
      </c>
      <c r="F5031" s="80" t="str">
        <v>PCS</v>
      </c>
      <c r="G5031" s="80" t="str">
        <v>OUTWARD</v>
      </c>
      <c r="H5031" s="96" t="str">
        <v>SHOP</v>
      </c>
    </row>
    <row r="5032" spans="1:8" x14ac:dyDescent="0.25">
      <c r="A5032" s="90">
        <v>45807</v>
      </c>
      <c r="B5032" s="91" t="str">
        <v>R11143</v>
      </c>
      <c r="C5032" s="92" t="str">
        <v>CLUTCH PLATE EICHER D/F TYPE N/A</v>
      </c>
      <c r="D5032" s="132" t="str">
        <v>2062, 2063</v>
      </c>
      <c r="E5032" s="92">
        <v>2</v>
      </c>
      <c r="F5032" s="92" t="str">
        <v>PCS</v>
      </c>
      <c r="G5032" s="92" t="str">
        <v>OUTWARD</v>
      </c>
      <c r="H5032" s="93" t="str">
        <v>SHOP</v>
      </c>
    </row>
    <row r="5033" spans="1:8" x14ac:dyDescent="0.25">
      <c r="A5033" s="94">
        <v>45807</v>
      </c>
      <c r="B5033" s="95" t="str">
        <v>UN 1157</v>
      </c>
      <c r="C5033" s="80" t="str">
        <v>PRE CLEANER LOWER BASE PVC BHOOMIPUTRA</v>
      </c>
      <c r="D5033" s="133" t="str">
        <v>2062, 2063</v>
      </c>
      <c r="E5033" s="80">
        <v>10</v>
      </c>
      <c r="F5033" s="80" t="str">
        <v>PCS</v>
      </c>
      <c r="G5033" s="80" t="str">
        <v>OUTWARD</v>
      </c>
      <c r="H5033" s="96" t="str">
        <v>SHOP</v>
      </c>
    </row>
    <row r="5034" spans="1:8" x14ac:dyDescent="0.25">
      <c r="A5034" s="90">
        <v>45807</v>
      </c>
      <c r="B5034" s="91" t="str">
        <v>UN 2836/GK 1543</v>
      </c>
      <c r="C5034" s="92" t="str">
        <v xml:space="preserve">REAR WHEEL BOLT INTER DI  </v>
      </c>
      <c r="D5034" s="132" t="str">
        <v>2062, 2063</v>
      </c>
      <c r="E5034" s="92">
        <v>36</v>
      </c>
      <c r="F5034" s="92" t="str">
        <v>PCS</v>
      </c>
      <c r="G5034" s="92" t="str">
        <v>OUTWARD</v>
      </c>
      <c r="H5034" s="93" t="str">
        <v>SHOP</v>
      </c>
    </row>
    <row r="5035" spans="1:8" x14ac:dyDescent="0.25">
      <c r="A5035" s="94">
        <v>45807</v>
      </c>
      <c r="B5035" s="95">
        <v>3280613100</v>
      </c>
      <c r="C5035" s="80" t="str">
        <v>CLUTCH PLATE SP/ARJUN 605 (6 SPRG 11")</v>
      </c>
      <c r="D5035" s="133" t="str">
        <v>2062, 2063</v>
      </c>
      <c r="E5035" s="80">
        <v>2</v>
      </c>
      <c r="F5035" s="80" t="str">
        <v>PCS</v>
      </c>
      <c r="G5035" s="80" t="str">
        <v>OUTWARD</v>
      </c>
      <c r="H5035" s="96" t="str">
        <v>SHOP</v>
      </c>
    </row>
    <row r="5036" spans="1:8" x14ac:dyDescent="0.25">
      <c r="A5036" s="90">
        <v>45807</v>
      </c>
      <c r="B5036" s="91" t="str">
        <v>UN 1814</v>
      </c>
      <c r="C5036" s="92" t="str">
        <v>GEAR FORK 1ST REV BHOOMIPUTRA</v>
      </c>
      <c r="D5036" s="132" t="str">
        <v>2062, 2063</v>
      </c>
      <c r="E5036" s="92">
        <v>2</v>
      </c>
      <c r="F5036" s="92" t="str">
        <v>PCS</v>
      </c>
      <c r="G5036" s="92" t="str">
        <v>OUTWARD</v>
      </c>
      <c r="H5036" s="93" t="str">
        <v>SHOP</v>
      </c>
    </row>
    <row r="5037" spans="1:8" x14ac:dyDescent="0.25">
      <c r="A5037" s="94">
        <v>45807</v>
      </c>
      <c r="B5037" s="95" t="str">
        <v>UN 1821</v>
      </c>
      <c r="C5037" s="80" t="str">
        <v>GEAR FORK HIGH SPEED NST</v>
      </c>
      <c r="D5037" s="133" t="str">
        <v>2062, 2063</v>
      </c>
      <c r="E5037" s="80">
        <v>2</v>
      </c>
      <c r="F5037" s="80" t="str">
        <v>PCS</v>
      </c>
      <c r="G5037" s="80" t="str">
        <v>OUTWARD</v>
      </c>
      <c r="H5037" s="96" t="str">
        <v>SHOP</v>
      </c>
    </row>
    <row r="5038" spans="1:8" x14ac:dyDescent="0.25">
      <c r="A5038" s="90">
        <v>45807</v>
      </c>
      <c r="B5038" s="91" t="str">
        <v>UN 1799</v>
      </c>
      <c r="C5038" s="92" t="str">
        <v>GEAR PATTI SET OF 3 INTER</v>
      </c>
      <c r="D5038" s="132" t="str">
        <v>2062, 2063</v>
      </c>
      <c r="E5038" s="92">
        <v>40</v>
      </c>
      <c r="F5038" s="92" t="str">
        <v>SET</v>
      </c>
      <c r="G5038" s="92" t="str">
        <v>OUTWARD</v>
      </c>
      <c r="H5038" s="93" t="str">
        <v>SHOP</v>
      </c>
    </row>
    <row r="5039" spans="1:8" x14ac:dyDescent="0.25">
      <c r="A5039" s="94">
        <v>45807</v>
      </c>
      <c r="B5039" s="95" t="str">
        <v>R983032295</v>
      </c>
      <c r="C5039" s="80" t="str">
        <v>HYD.PUMP NH 3630 FORD, 5630 FE 16CC</v>
      </c>
      <c r="D5039" s="133" t="str">
        <v>2062, 2063</v>
      </c>
      <c r="E5039" s="80">
        <v>4</v>
      </c>
      <c r="F5039" s="80" t="str">
        <v>PCS</v>
      </c>
      <c r="G5039" s="80" t="str">
        <v>OUTWARD</v>
      </c>
      <c r="H5039" s="96" t="str">
        <v>SHOP</v>
      </c>
    </row>
    <row r="5040" spans="1:8" x14ac:dyDescent="0.25">
      <c r="A5040" s="90">
        <v>45807</v>
      </c>
      <c r="B5040" s="91" t="str">
        <v>R983032376</v>
      </c>
      <c r="C5040" s="92" t="str">
        <v>HYD. PUMP SONALIKA 12CC</v>
      </c>
      <c r="D5040" s="132" t="str">
        <v>2062, 2063</v>
      </c>
      <c r="E5040" s="92">
        <v>4</v>
      </c>
      <c r="F5040" s="92" t="str">
        <v>PCS</v>
      </c>
      <c r="G5040" s="92" t="str">
        <v>OUTWARD</v>
      </c>
      <c r="H5040" s="93" t="str">
        <v>SHOP</v>
      </c>
    </row>
    <row r="5041" spans="1:8" x14ac:dyDescent="0.25">
      <c r="A5041" s="94">
        <v>45807</v>
      </c>
      <c r="B5041" s="95" t="str">
        <v>11RSK140</v>
      </c>
      <c r="C5041" s="80" t="str">
        <v>SPRING KITFOR M.M/MF/ECHR FOR 11"P.PASSY</v>
      </c>
      <c r="D5041" s="133" t="str">
        <v>2062, 2063</v>
      </c>
      <c r="E5041" s="80">
        <v>10</v>
      </c>
      <c r="F5041" s="80" t="str">
        <v>PCS</v>
      </c>
      <c r="G5041" s="80" t="str">
        <v>OUTWARD</v>
      </c>
      <c r="H5041" s="96" t="str">
        <v>SHOP</v>
      </c>
    </row>
    <row r="5042" spans="1:8" x14ac:dyDescent="0.25">
      <c r="A5042" s="90">
        <v>45807</v>
      </c>
      <c r="B5042" s="91" t="str">
        <v>GK 2412</v>
      </c>
      <c r="C5042" s="92" t="str">
        <v>TROLLEY PIPE 40''   EPDM (MALE + FEMALE)</v>
      </c>
      <c r="D5042" s="132">
        <v>2061</v>
      </c>
      <c r="E5042" s="92">
        <v>10</v>
      </c>
      <c r="F5042" s="92" t="str">
        <v>PCS</v>
      </c>
      <c r="G5042" s="92" t="str">
        <v>OUTWARD</v>
      </c>
      <c r="H5042" s="93" t="str">
        <v>AZAM</v>
      </c>
    </row>
    <row r="5043" spans="1:8" x14ac:dyDescent="0.25">
      <c r="A5043" s="94">
        <v>45807</v>
      </c>
      <c r="B5043" s="95" t="str">
        <v>GK 2440 A</v>
      </c>
      <c r="C5043" s="80" t="str">
        <v>TROLLEY PIPE FEMALE + BENJO T 36'' EPDM</v>
      </c>
      <c r="D5043" s="133">
        <v>2061</v>
      </c>
      <c r="E5043" s="80">
        <v>10</v>
      </c>
      <c r="F5043" s="80" t="str">
        <v>PCS</v>
      </c>
      <c r="G5043" s="80" t="str">
        <v>OUTWARD</v>
      </c>
      <c r="H5043" s="96" t="str">
        <v>AZAM</v>
      </c>
    </row>
    <row r="5044" spans="1:8" x14ac:dyDescent="0.25">
      <c r="A5044" s="90">
        <v>45807</v>
      </c>
      <c r="B5044" s="91" t="str">
        <v>GK 2411</v>
      </c>
      <c r="C5044" s="92" t="str">
        <v>TROLLEY PIPE 20''   EPDM (MALE + FEMALE)</v>
      </c>
      <c r="D5044" s="132">
        <v>2061</v>
      </c>
      <c r="E5044" s="92">
        <v>20</v>
      </c>
      <c r="F5044" s="92" t="str">
        <v>PCS</v>
      </c>
      <c r="G5044" s="92" t="str">
        <v>OUTWARD</v>
      </c>
      <c r="H5044" s="93" t="str">
        <v>AZAM</v>
      </c>
    </row>
    <row r="5045" spans="1:8" x14ac:dyDescent="0.25">
      <c r="A5045" s="94">
        <v>45807</v>
      </c>
      <c r="B5045" s="95" t="str">
        <v>UN 1361</v>
      </c>
      <c r="C5045" s="80" t="str">
        <v>DIESEL TANK TEA (WITH FILTER) NST</v>
      </c>
      <c r="D5045" s="133">
        <v>2055</v>
      </c>
      <c r="E5045" s="80">
        <v>416</v>
      </c>
      <c r="F5045" s="80" t="str">
        <v>PCS</v>
      </c>
      <c r="G5045" s="80" t="str">
        <v>OUTWARD</v>
      </c>
      <c r="H5045" s="96" t="str">
        <v>TIKU JI</v>
      </c>
    </row>
    <row r="5046" spans="1:8" x14ac:dyDescent="0.25">
      <c r="A5046" s="90">
        <v>45805</v>
      </c>
      <c r="B5046" s="91" t="str">
        <v>UN 1564</v>
      </c>
      <c r="C5046" s="92" t="str">
        <v>SECTOR SHAFT XLO</v>
      </c>
      <c r="D5046" s="132" t="str">
        <v>2034, 2035, 2038</v>
      </c>
      <c r="E5046" s="92">
        <v>2</v>
      </c>
      <c r="F5046" s="92" t="str">
        <v>PCS</v>
      </c>
      <c r="G5046" s="92" t="str">
        <v>OUTWARD</v>
      </c>
      <c r="H5046" s="93" t="str">
        <v>VISHWAKARMA TRACTOR</v>
      </c>
    </row>
    <row r="5047" spans="1:8" x14ac:dyDescent="0.25">
      <c r="A5047" s="94">
        <v>45805</v>
      </c>
      <c r="B5047" s="95" t="str">
        <v>UN 1564 A</v>
      </c>
      <c r="C5047" s="80" t="str">
        <v>SECTOR SHAFT BOLT TYPE XLO</v>
      </c>
      <c r="D5047" s="133" t="str">
        <v>2034, 2035, 2038</v>
      </c>
      <c r="E5047" s="80">
        <v>2</v>
      </c>
      <c r="F5047" s="80" t="str">
        <v>PCS</v>
      </c>
      <c r="G5047" s="80" t="str">
        <v>OUTWARD</v>
      </c>
      <c r="H5047" s="96" t="str">
        <v>VISHWAKARMA TRACTOR</v>
      </c>
    </row>
    <row r="5048" spans="1:8" x14ac:dyDescent="0.25">
      <c r="A5048" s="90">
        <v>45805</v>
      </c>
      <c r="B5048" s="91" t="str">
        <v>UN 1796</v>
      </c>
      <c r="C5048" s="92" t="str">
        <v>GEAR PIN KIT SET OF 4 INTER</v>
      </c>
      <c r="D5048" s="132" t="str">
        <v>2034, 2035, 2038</v>
      </c>
      <c r="E5048" s="92">
        <v>50</v>
      </c>
      <c r="F5048" s="92" t="str">
        <v>SET</v>
      </c>
      <c r="G5048" s="92" t="str">
        <v>OUTWARD</v>
      </c>
      <c r="H5048" s="93" t="str">
        <v>VISHWAKARMA TRACTOR</v>
      </c>
    </row>
    <row r="5049" spans="1:8" x14ac:dyDescent="0.25">
      <c r="A5049" s="94">
        <v>45805</v>
      </c>
      <c r="B5049" s="95" t="str">
        <v>GK 756/UN 1573</v>
      </c>
      <c r="C5049" s="80" t="str">
        <v>STG SHAFT NST/SARPANCH (30" LONG) 762 MM</v>
      </c>
      <c r="D5049" s="133" t="str">
        <v>2034, 2035, 2038</v>
      </c>
      <c r="E5049" s="80">
        <v>4</v>
      </c>
      <c r="F5049" s="80" t="str">
        <v>PCS</v>
      </c>
      <c r="G5049" s="80" t="str">
        <v>OUTWARD</v>
      </c>
      <c r="H5049" s="96" t="str">
        <v>VISHWAKARMA TRACTOR</v>
      </c>
    </row>
    <row r="5050" spans="1:8" x14ac:dyDescent="0.25">
      <c r="A5050" s="90">
        <v>45805</v>
      </c>
      <c r="B5050" s="91" t="str">
        <v>UN 2832</v>
      </c>
      <c r="C5050" s="92" t="str">
        <v xml:space="preserve">RADIATOR BOLT INTER  </v>
      </c>
      <c r="D5050" s="132" t="str">
        <v>2034, 2035, 2038</v>
      </c>
      <c r="E5050" s="92">
        <v>48</v>
      </c>
      <c r="F5050" s="92" t="str">
        <v>PCS</v>
      </c>
      <c r="G5050" s="92" t="str">
        <v>OUTWARD</v>
      </c>
      <c r="H5050" s="93" t="str">
        <v>VISHWAKARMA TRACTOR</v>
      </c>
    </row>
    <row r="5051" spans="1:8" x14ac:dyDescent="0.25">
      <c r="A5051" s="94">
        <v>45805</v>
      </c>
      <c r="B5051" s="95" t="str">
        <v>UN 3113</v>
      </c>
      <c r="C5051" s="80" t="str">
        <v xml:space="preserve">SPINDLE SHIM THICK INTER  </v>
      </c>
      <c r="D5051" s="133" t="str">
        <v>2034, 2035, 2038</v>
      </c>
      <c r="E5051" s="80">
        <v>102</v>
      </c>
      <c r="F5051" s="80" t="str">
        <v>DOZEN</v>
      </c>
      <c r="G5051" s="80" t="str">
        <v>OUTWARD</v>
      </c>
      <c r="H5051" s="96" t="str">
        <v>VISHWAKARMA TRACTOR</v>
      </c>
    </row>
    <row r="5052" spans="1:8" x14ac:dyDescent="0.25">
      <c r="A5052" s="90">
        <v>45805</v>
      </c>
      <c r="B5052" s="91" t="str">
        <v>GK 1501/UN 2804</v>
      </c>
      <c r="C5052" s="92" t="str">
        <v xml:space="preserve">FRONT WHEEL BOLT INTER DI </v>
      </c>
      <c r="D5052" s="132" t="str">
        <v>2034, 2035, 2038</v>
      </c>
      <c r="E5052" s="92">
        <v>120</v>
      </c>
      <c r="F5052" s="92" t="str">
        <v>PCS</v>
      </c>
      <c r="G5052" s="92" t="str">
        <v>OUTWARD</v>
      </c>
      <c r="H5052" s="93" t="str">
        <v>VISHWAKARMA TRACTOR</v>
      </c>
    </row>
    <row r="5053" spans="1:8" x14ac:dyDescent="0.25">
      <c r="A5053" s="94">
        <v>45805</v>
      </c>
      <c r="B5053" s="95" t="str">
        <v>GK 1485/UN 2843</v>
      </c>
      <c r="C5053" s="80" t="str">
        <v>SPANDLE ARM BOLT INTER DI</v>
      </c>
      <c r="D5053" s="133" t="str">
        <v>2034, 2035, 2038</v>
      </c>
      <c r="E5053" s="80">
        <v>60</v>
      </c>
      <c r="F5053" s="80" t="str">
        <v>PCS</v>
      </c>
      <c r="G5053" s="80" t="str">
        <v>OUTWARD</v>
      </c>
      <c r="H5053" s="96" t="str">
        <v>VISHWAKARMA TRACTOR</v>
      </c>
    </row>
    <row r="5054" spans="1:8" x14ac:dyDescent="0.25">
      <c r="A5054" s="90">
        <v>45805</v>
      </c>
      <c r="B5054" s="91" t="str">
        <v>UN 2836/GK 1543</v>
      </c>
      <c r="C5054" s="92" t="str">
        <v xml:space="preserve">REAR WHEEL BOLT INTER DI  </v>
      </c>
      <c r="D5054" s="132" t="str">
        <v>2034, 2035, 2038</v>
      </c>
      <c r="E5054" s="92">
        <v>60</v>
      </c>
      <c r="F5054" s="92" t="str">
        <v>PCS</v>
      </c>
      <c r="G5054" s="92" t="str">
        <v>OUTWARD</v>
      </c>
      <c r="H5054" s="93" t="str">
        <v>VISHWAKARMA TRACTOR</v>
      </c>
    </row>
    <row r="5055" spans="1:8" x14ac:dyDescent="0.25">
      <c r="A5055" s="94">
        <v>45805</v>
      </c>
      <c r="B5055" s="95" t="str">
        <v>UN 2591</v>
      </c>
      <c r="C5055" s="80" t="str">
        <v xml:space="preserve">TOP LINK PIN TWO HOLE INTER DI  </v>
      </c>
      <c r="D5055" s="133" t="str">
        <v>2034, 2035, 2038</v>
      </c>
      <c r="E5055" s="80">
        <v>52</v>
      </c>
      <c r="F5055" s="80" t="str">
        <v>PCS</v>
      </c>
      <c r="G5055" s="80" t="str">
        <v>OUTWARD</v>
      </c>
      <c r="H5055" s="96" t="str">
        <v>VISHWAKARMA TRACTOR</v>
      </c>
    </row>
    <row r="5056" spans="1:8" x14ac:dyDescent="0.25">
      <c r="A5056" s="90">
        <v>45805</v>
      </c>
      <c r="B5056" s="91" t="str">
        <v>UN 1778</v>
      </c>
      <c r="C5056" s="92" t="str">
        <v>GEAR BOX BALL &amp; SPRING KIT (SET OF 6) INTER DI</v>
      </c>
      <c r="D5056" s="132" t="str">
        <v>2034, 2035, 2038</v>
      </c>
      <c r="E5056" s="92">
        <v>50</v>
      </c>
      <c r="F5056" s="92" t="str">
        <v>SET</v>
      </c>
      <c r="G5056" s="92" t="str">
        <v>OUTWARD</v>
      </c>
      <c r="H5056" s="93" t="str">
        <v>VISHWAKARMA TRACTOR</v>
      </c>
    </row>
    <row r="5057" spans="1:8" x14ac:dyDescent="0.25">
      <c r="A5057" s="94">
        <v>45805</v>
      </c>
      <c r="B5057" s="95" t="str">
        <v>UN 1797</v>
      </c>
      <c r="C5057" s="80" t="str">
        <v>GEAR PATTI CUT TYPE INTER</v>
      </c>
      <c r="D5057" s="133" t="str">
        <v>2034, 2035, 2038</v>
      </c>
      <c r="E5057" s="80">
        <v>60</v>
      </c>
      <c r="F5057" s="80" t="str">
        <v>PCS</v>
      </c>
      <c r="G5057" s="80" t="str">
        <v>OUTWARD</v>
      </c>
      <c r="H5057" s="96" t="str">
        <v>VISHWAKARMA TRACTOR</v>
      </c>
    </row>
    <row r="5058" spans="1:8" x14ac:dyDescent="0.25">
      <c r="A5058" s="90">
        <v>45805</v>
      </c>
      <c r="B5058" s="91" t="str">
        <v>UN 1990</v>
      </c>
      <c r="C5058" s="92" t="str">
        <v>BREAK PATTI (3 HOLE) MKM</v>
      </c>
      <c r="D5058" s="132" t="str">
        <v>2034, 2035, 2038</v>
      </c>
      <c r="E5058" s="92">
        <v>80</v>
      </c>
      <c r="F5058" s="92" t="str">
        <v>PCS</v>
      </c>
      <c r="G5058" s="92" t="str">
        <v>OUTWARD</v>
      </c>
      <c r="H5058" s="93" t="str">
        <v>VISHWAKARMA TRACTOR</v>
      </c>
    </row>
    <row r="5059" spans="1:8" x14ac:dyDescent="0.25">
      <c r="A5059" s="94">
        <v>45805</v>
      </c>
      <c r="B5059" s="95" t="str">
        <v>UN 2001</v>
      </c>
      <c r="C5059" s="80" t="str">
        <v>BREAK PATTI (3 HOLE) YUVO</v>
      </c>
      <c r="D5059" s="133" t="str">
        <v>2034, 2035, 2038</v>
      </c>
      <c r="E5059" s="80">
        <v>5</v>
      </c>
      <c r="F5059" s="80" t="str">
        <v>PCS</v>
      </c>
      <c r="G5059" s="80" t="str">
        <v>OUTWARD</v>
      </c>
      <c r="H5059" s="96" t="str">
        <v>VISHWAKARMA TRACTOR</v>
      </c>
    </row>
    <row r="5060" spans="1:8" x14ac:dyDescent="0.25">
      <c r="A5060" s="90">
        <v>45805</v>
      </c>
      <c r="B5060" s="91" t="str">
        <v>UN 2790</v>
      </c>
      <c r="C5060" s="92" t="str">
        <v xml:space="preserve">BREAK ADJUSTING BOLT INTER  </v>
      </c>
      <c r="D5060" s="132" t="str">
        <v>2034, 2035, 2038</v>
      </c>
      <c r="E5060" s="92">
        <v>36</v>
      </c>
      <c r="F5060" s="92" t="str">
        <v>PCS</v>
      </c>
      <c r="G5060" s="92" t="str">
        <v>OUTWARD</v>
      </c>
      <c r="H5060" s="93" t="str">
        <v>VISHWAKARMA TRACTOR</v>
      </c>
    </row>
    <row r="5061" spans="1:8" x14ac:dyDescent="0.25">
      <c r="A5061" s="94">
        <v>45805</v>
      </c>
      <c r="B5061" s="95" t="str">
        <v>UN 1361</v>
      </c>
      <c r="C5061" s="80" t="str">
        <v>DIESEL TANK TEA (WITH FILTER) NST</v>
      </c>
      <c r="D5061" s="133" t="str">
        <v>2034, 2035, 2038</v>
      </c>
      <c r="E5061" s="80">
        <v>30</v>
      </c>
      <c r="F5061" s="80" t="str">
        <v>PCS</v>
      </c>
      <c r="G5061" s="80" t="str">
        <v>OUTWARD</v>
      </c>
      <c r="H5061" s="96" t="str">
        <v>VISHWAKARMA TRACTOR</v>
      </c>
    </row>
    <row r="5062" spans="1:8" x14ac:dyDescent="0.25">
      <c r="A5062" s="90">
        <v>45805</v>
      </c>
      <c r="B5062" s="91" t="str">
        <v>UN 3296</v>
      </c>
      <c r="C5062" s="92" t="str">
        <v xml:space="preserve">SPANDLE COTTAR INTER DI  </v>
      </c>
      <c r="D5062" s="132" t="str">
        <v>2034, 2035, 2038</v>
      </c>
      <c r="E5062" s="92">
        <v>36</v>
      </c>
      <c r="F5062" s="92" t="str">
        <v>PCS</v>
      </c>
      <c r="G5062" s="92" t="str">
        <v>OUTWARD</v>
      </c>
      <c r="H5062" s="93" t="str">
        <v>VISHWAKARMA TRACTOR</v>
      </c>
    </row>
    <row r="5063" spans="1:8" x14ac:dyDescent="0.25">
      <c r="A5063" s="94">
        <v>45805</v>
      </c>
      <c r="B5063" s="95" t="str">
        <v>UN 2272</v>
      </c>
      <c r="C5063" s="80" t="str">
        <v>GEAR DRIVING 3rd &amp; 4thSPEED (PLAIN) 29/35/28 TEETH MKM</v>
      </c>
      <c r="D5063" s="133" t="str">
        <v>2034, 2035, 2038</v>
      </c>
      <c r="E5063" s="80">
        <v>5</v>
      </c>
      <c r="F5063" s="80" t="str">
        <v>PCS</v>
      </c>
      <c r="G5063" s="80" t="str">
        <v>OUTWARD</v>
      </c>
      <c r="H5063" s="96" t="str">
        <v>VISHWAKARMA TRACTOR</v>
      </c>
    </row>
    <row r="5064" spans="1:8" x14ac:dyDescent="0.25">
      <c r="A5064" s="90">
        <v>45805</v>
      </c>
      <c r="B5064" s="91" t="str">
        <v>UN 2334</v>
      </c>
      <c r="C5064" s="92" t="str">
        <v>GEAR SLIDING 1st &amp; REV SPEED BIG COLLAR 52 TEETH SARPANCH</v>
      </c>
      <c r="D5064" s="132" t="str">
        <v>2034, 2035, 2038</v>
      </c>
      <c r="E5064" s="92">
        <v>5</v>
      </c>
      <c r="F5064" s="92" t="str">
        <v>PCS</v>
      </c>
      <c r="G5064" s="92" t="str">
        <v>OUTWARD</v>
      </c>
      <c r="H5064" s="93" t="str">
        <v>VISHWAKARMA TRACTOR</v>
      </c>
    </row>
    <row r="5065" spans="1:8" x14ac:dyDescent="0.25">
      <c r="A5065" s="94">
        <v>45805</v>
      </c>
      <c r="B5065" s="95" t="str">
        <v>UN 2831</v>
      </c>
      <c r="C5065" s="80" t="str">
        <v xml:space="preserve">OIL BREAK BOLT 13" MKM  </v>
      </c>
      <c r="D5065" s="133" t="str">
        <v>2034, 2035, 2038</v>
      </c>
      <c r="E5065" s="80">
        <v>12</v>
      </c>
      <c r="F5065" s="80" t="str">
        <v>PCS</v>
      </c>
      <c r="G5065" s="80" t="str">
        <v>OUTWARD</v>
      </c>
      <c r="H5065" s="96" t="str">
        <v>VISHWAKARMA TRACTOR</v>
      </c>
    </row>
    <row r="5066" spans="1:8" x14ac:dyDescent="0.25">
      <c r="A5066" s="90">
        <v>45805</v>
      </c>
      <c r="B5066" s="91" t="str">
        <v>UN 1383</v>
      </c>
      <c r="C5066" s="92" t="str">
        <v>STAY ROD NUT INTER DI</v>
      </c>
      <c r="D5066" s="132" t="str">
        <v>2034, 2035, 2038</v>
      </c>
      <c r="E5066" s="92">
        <v>6</v>
      </c>
      <c r="F5066" s="92" t="str">
        <v>PCS</v>
      </c>
      <c r="G5066" s="92" t="str">
        <v>OUTWARD</v>
      </c>
      <c r="H5066" s="93" t="str">
        <v>VISHWAKARMA TRACTOR</v>
      </c>
    </row>
    <row r="5067" spans="1:8" x14ac:dyDescent="0.25">
      <c r="A5067" s="94">
        <v>45805</v>
      </c>
      <c r="B5067" s="95" t="str">
        <v>UN 2845</v>
      </c>
      <c r="C5067" s="80" t="str">
        <v xml:space="preserve">STAY ROD BOLT BIG INTER  </v>
      </c>
      <c r="D5067" s="133" t="str">
        <v>2034, 2035, 2038</v>
      </c>
      <c r="E5067" s="80">
        <v>24</v>
      </c>
      <c r="F5067" s="80" t="str">
        <v>PCS</v>
      </c>
      <c r="G5067" s="80" t="str">
        <v>OUTWARD</v>
      </c>
      <c r="H5067" s="96" t="str">
        <v>VISHWAKARMA TRACTOR</v>
      </c>
    </row>
    <row r="5068" spans="1:8" x14ac:dyDescent="0.25">
      <c r="A5068" s="90">
        <v>45805</v>
      </c>
      <c r="B5068" s="91" t="str">
        <v>UN 2536</v>
      </c>
      <c r="C5068" s="92" t="str">
        <v xml:space="preserve">HYDRAULIC SIDE ARM INTER  </v>
      </c>
      <c r="D5068" s="132" t="str">
        <v>2034, 2035, 2038</v>
      </c>
      <c r="E5068" s="92">
        <v>3</v>
      </c>
      <c r="F5068" s="92" t="str">
        <v>PCS</v>
      </c>
      <c r="G5068" s="92" t="str">
        <v>OUTWARD</v>
      </c>
      <c r="H5068" s="93" t="str">
        <v>VISHWAKARMA TRACTOR</v>
      </c>
    </row>
    <row r="5069" spans="1:8" x14ac:dyDescent="0.25">
      <c r="A5069" s="94">
        <v>45805</v>
      </c>
      <c r="B5069" s="95" t="str">
        <v>UN 1121</v>
      </c>
      <c r="C5069" s="80" t="str">
        <v>EXHAUST MANIFOLD 4 CYL. INTER</v>
      </c>
      <c r="D5069" s="133" t="str">
        <v>2034, 2035, 2038</v>
      </c>
      <c r="E5069" s="80">
        <v>6</v>
      </c>
      <c r="F5069" s="80" t="str">
        <v>PCS</v>
      </c>
      <c r="G5069" s="80" t="str">
        <v>OUTWARD</v>
      </c>
      <c r="H5069" s="96" t="str">
        <v>VISHWAKARMA TRACTOR</v>
      </c>
    </row>
    <row r="5070" spans="1:8" x14ac:dyDescent="0.25">
      <c r="A5070" s="90">
        <v>45805</v>
      </c>
      <c r="B5070" s="91" t="str">
        <v>UN 2505</v>
      </c>
      <c r="C5070" s="92" t="str">
        <v xml:space="preserve">SPOOL AND SLEEVE 40 HP HI-TECH  </v>
      </c>
      <c r="D5070" s="132" t="str">
        <v>2034, 2035, 2038</v>
      </c>
      <c r="E5070" s="92">
        <v>40</v>
      </c>
      <c r="F5070" s="92" t="str">
        <v>PCS</v>
      </c>
      <c r="G5070" s="92" t="str">
        <v>OUTWARD</v>
      </c>
      <c r="H5070" s="93" t="str">
        <v>VISHWAKARMA TRACTOR</v>
      </c>
    </row>
    <row r="5071" spans="1:8" x14ac:dyDescent="0.25">
      <c r="A5071" s="94">
        <v>45805</v>
      </c>
      <c r="B5071" s="95" t="str">
        <v>UN 2506</v>
      </c>
      <c r="C5071" s="80" t="str">
        <v xml:space="preserve">SPOOL AND SLEEVE 60 HP HI-TECH  </v>
      </c>
      <c r="D5071" s="133" t="str">
        <v>2034, 2035, 2038</v>
      </c>
      <c r="E5071" s="80">
        <v>5</v>
      </c>
      <c r="F5071" s="80" t="str">
        <v>PCS</v>
      </c>
      <c r="G5071" s="80" t="str">
        <v>OUTWARD</v>
      </c>
      <c r="H5071" s="96" t="str">
        <v>VISHWAKARMA TRACTOR</v>
      </c>
    </row>
    <row r="5072" spans="1:8" x14ac:dyDescent="0.25">
      <c r="A5072" s="90">
        <v>45805</v>
      </c>
      <c r="B5072" s="91" t="str">
        <v>UN 2506 A</v>
      </c>
      <c r="C5072" s="92" t="str">
        <v xml:space="preserve">SPOOL AND SLEEVE (19 HOLE) MKM  </v>
      </c>
      <c r="D5072" s="132" t="str">
        <v>2034, 2035, 2038</v>
      </c>
      <c r="E5072" s="92">
        <v>2</v>
      </c>
      <c r="F5072" s="92" t="str">
        <v>PCS</v>
      </c>
      <c r="G5072" s="92" t="str">
        <v>OUTWARD</v>
      </c>
      <c r="H5072" s="93" t="str">
        <v>VISHWAKARMA TRACTOR</v>
      </c>
    </row>
    <row r="5073" spans="1:8" x14ac:dyDescent="0.25">
      <c r="A5073" s="94">
        <v>45805</v>
      </c>
      <c r="B5073" s="95" t="str">
        <v>UN 1984</v>
      </c>
      <c r="C5073" s="80" t="str">
        <v>BREAK TRUNION INTER DI</v>
      </c>
      <c r="D5073" s="133" t="str">
        <v>2034, 2035, 2038</v>
      </c>
      <c r="E5073" s="80">
        <v>30</v>
      </c>
      <c r="F5073" s="80" t="str">
        <v>PCS</v>
      </c>
      <c r="G5073" s="80" t="str">
        <v>OUTWARD</v>
      </c>
      <c r="H5073" s="96" t="str">
        <v>VISHWAKARMA TRACTOR</v>
      </c>
    </row>
    <row r="5074" spans="1:8" x14ac:dyDescent="0.25">
      <c r="A5074" s="90">
        <v>45805</v>
      </c>
      <c r="B5074" s="91" t="str">
        <v>UN 2599</v>
      </c>
      <c r="C5074" s="92" t="str">
        <v xml:space="preserve">LEVELLING ASSY NST  </v>
      </c>
      <c r="D5074" s="132" t="str">
        <v>2034, 2035, 2038</v>
      </c>
      <c r="E5074" s="92">
        <v>12</v>
      </c>
      <c r="F5074" s="92" t="str">
        <v>PCS</v>
      </c>
      <c r="G5074" s="92" t="str">
        <v>OUTWARD</v>
      </c>
      <c r="H5074" s="93" t="str">
        <v>VISHWAKARMA TRACTOR</v>
      </c>
    </row>
    <row r="5075" spans="1:8" x14ac:dyDescent="0.25">
      <c r="A5075" s="94">
        <v>45805</v>
      </c>
      <c r="B5075" s="95" t="str">
        <v>UN 1131</v>
      </c>
      <c r="C5075" s="80" t="str">
        <v>SILENCER ELBOW (O.E) INTER DI</v>
      </c>
      <c r="D5075" s="133" t="str">
        <v>2034, 2035, 2038</v>
      </c>
      <c r="E5075" s="80">
        <v>30</v>
      </c>
      <c r="F5075" s="80" t="str">
        <v>PCS</v>
      </c>
      <c r="G5075" s="80" t="str">
        <v>OUTWARD</v>
      </c>
      <c r="H5075" s="96" t="str">
        <v>VISHWAKARMA TRACTOR</v>
      </c>
    </row>
    <row r="5076" spans="1:8" x14ac:dyDescent="0.25">
      <c r="A5076" s="90">
        <v>45805</v>
      </c>
      <c r="B5076" s="91" t="str">
        <v>UN 2829</v>
      </c>
      <c r="C5076" s="92" t="str">
        <v xml:space="preserve">MUDGUARD U BOLT 10" (GOLDEN) INTER  </v>
      </c>
      <c r="D5076" s="132" t="str">
        <v>2034, 2035, 2038</v>
      </c>
      <c r="E5076" s="92">
        <v>100</v>
      </c>
      <c r="F5076" s="92" t="str">
        <v>PCS</v>
      </c>
      <c r="G5076" s="92" t="str">
        <v>OUTWARD</v>
      </c>
      <c r="H5076" s="93" t="str">
        <v>VISHWAKARMA TRACTOR</v>
      </c>
    </row>
    <row r="5077" spans="1:8" x14ac:dyDescent="0.25">
      <c r="A5077" s="94">
        <v>45805</v>
      </c>
      <c r="B5077" s="95" t="str">
        <v>UN 2620</v>
      </c>
      <c r="C5077" s="80" t="str">
        <v xml:space="preserve">LOWER LINK END 585  </v>
      </c>
      <c r="D5077" s="133" t="str">
        <v>2034, 2035, 2038</v>
      </c>
      <c r="E5077" s="80">
        <v>40</v>
      </c>
      <c r="F5077" s="80" t="str">
        <v>PCS</v>
      </c>
      <c r="G5077" s="80" t="str">
        <v>OUTWARD</v>
      </c>
      <c r="H5077" s="96" t="str">
        <v>VISHWAKARMA TRACTOR</v>
      </c>
    </row>
    <row r="5078" spans="1:8" x14ac:dyDescent="0.25">
      <c r="A5078" s="90">
        <v>45805</v>
      </c>
      <c r="B5078" s="91" t="str">
        <v>UN 2628</v>
      </c>
      <c r="C5078" s="92" t="str">
        <v xml:space="preserve">LOWER LINK BRACKET LH 585 DI  </v>
      </c>
      <c r="D5078" s="132" t="str">
        <v>2034, 2035, 2038</v>
      </c>
      <c r="E5078" s="92">
        <v>2</v>
      </c>
      <c r="F5078" s="92" t="str">
        <v>PCS</v>
      </c>
      <c r="G5078" s="92" t="str">
        <v>OUTWARD</v>
      </c>
      <c r="H5078" s="93" t="str">
        <v>VISHWAKARMA TRACTOR</v>
      </c>
    </row>
    <row r="5079" spans="1:8" x14ac:dyDescent="0.25">
      <c r="A5079" s="94">
        <v>45805</v>
      </c>
      <c r="B5079" s="95" t="str">
        <v>UN 2629</v>
      </c>
      <c r="C5079" s="80" t="str">
        <v xml:space="preserve">LOWER LINK BRACKET RH 585 DI  </v>
      </c>
      <c r="D5079" s="133" t="str">
        <v>2034, 2035, 2038</v>
      </c>
      <c r="E5079" s="80">
        <v>2</v>
      </c>
      <c r="F5079" s="80" t="str">
        <v>PCS</v>
      </c>
      <c r="G5079" s="80" t="str">
        <v>OUTWARD</v>
      </c>
      <c r="H5079" s="96" t="str">
        <v>VISHWAKARMA TRACTOR</v>
      </c>
    </row>
    <row r="5080" spans="1:8" x14ac:dyDescent="0.25">
      <c r="A5080" s="90">
        <v>45805</v>
      </c>
      <c r="B5080" s="91" t="str">
        <v>UN 2623</v>
      </c>
      <c r="C5080" s="92" t="str">
        <v xml:space="preserve">BRACKET PIN 585 DI  </v>
      </c>
      <c r="D5080" s="132" t="str">
        <v>2034, 2035, 2038</v>
      </c>
      <c r="E5080" s="92">
        <v>12</v>
      </c>
      <c r="F5080" s="92" t="str">
        <v>PCS</v>
      </c>
      <c r="G5080" s="92" t="str">
        <v>OUTWARD</v>
      </c>
      <c r="H5080" s="93" t="str">
        <v>VISHWAKARMA TRACTOR</v>
      </c>
    </row>
    <row r="5081" spans="1:8" x14ac:dyDescent="0.25">
      <c r="A5081" s="94">
        <v>45805</v>
      </c>
      <c r="B5081" s="95" t="str">
        <v>UN 2747</v>
      </c>
      <c r="C5081" s="80" t="str">
        <v xml:space="preserve">FRONT SUPPORT BUSH (SET OF 2) NST  </v>
      </c>
      <c r="D5081" s="133" t="str">
        <v>2034, 2035, 2038</v>
      </c>
      <c r="E5081" s="80">
        <v>40</v>
      </c>
      <c r="F5081" s="80" t="str">
        <v>SET</v>
      </c>
      <c r="G5081" s="80" t="str">
        <v>OUTWARD</v>
      </c>
      <c r="H5081" s="96" t="str">
        <v>VISHWAKARMA TRACTOR</v>
      </c>
    </row>
    <row r="5082" spans="1:8" x14ac:dyDescent="0.25">
      <c r="A5082" s="90">
        <v>45805</v>
      </c>
      <c r="B5082" s="91" t="str">
        <v>GK 1472 A/UN 2783 A</v>
      </c>
      <c r="C5082" s="92" t="str">
        <v>BONNET BOLT INTER DI (6 CUT)</v>
      </c>
      <c r="D5082" s="132" t="str">
        <v>2034, 2035, 2038</v>
      </c>
      <c r="E5082" s="92">
        <v>24</v>
      </c>
      <c r="F5082" s="92" t="str">
        <v>PCS</v>
      </c>
      <c r="G5082" s="92" t="str">
        <v>OUTWARD</v>
      </c>
      <c r="H5082" s="93" t="str">
        <v>VISHWAKARMA TRACTOR</v>
      </c>
    </row>
    <row r="5083" spans="1:8" x14ac:dyDescent="0.25">
      <c r="A5083" s="94">
        <v>45805</v>
      </c>
      <c r="B5083" s="95" t="str">
        <v>UN 2867</v>
      </c>
      <c r="C5083" s="80" t="str">
        <v xml:space="preserve">FOOT ACCILATOR SPRING MKM 36 </v>
      </c>
      <c r="D5083" s="133" t="str">
        <v>2034, 2035, 2038</v>
      </c>
      <c r="E5083" s="80">
        <v>24</v>
      </c>
      <c r="F5083" s="80" t="str">
        <v>PCS</v>
      </c>
      <c r="G5083" s="80" t="str">
        <v>OUTWARD</v>
      </c>
      <c r="H5083" s="96" t="str">
        <v>VISHWAKARMA TRACTOR</v>
      </c>
    </row>
    <row r="5084" spans="1:8" x14ac:dyDescent="0.25">
      <c r="A5084" s="90">
        <v>45805</v>
      </c>
      <c r="B5084" s="91" t="str">
        <v>UN 2987</v>
      </c>
      <c r="C5084" s="92" t="str">
        <v xml:space="preserve">MUDGUARD PAD THICK INTER  </v>
      </c>
      <c r="D5084" s="132" t="str">
        <v>2034, 2035, 2038</v>
      </c>
      <c r="E5084" s="92">
        <v>100</v>
      </c>
      <c r="F5084" s="92" t="str">
        <v>PCS</v>
      </c>
      <c r="G5084" s="92" t="str">
        <v>OUTWARD</v>
      </c>
      <c r="H5084" s="93" t="str">
        <v>VISHWAKARMA TRACTOR</v>
      </c>
    </row>
    <row r="5085" spans="1:8" x14ac:dyDescent="0.25">
      <c r="A5085" s="94">
        <v>45805</v>
      </c>
      <c r="B5085" s="95" t="str">
        <v>UN 3552</v>
      </c>
      <c r="C5085" s="80" t="str">
        <v xml:space="preserve">5551103R91 SPILL PIPE BENJO TYPE (4 CYL.) INTER DI  </v>
      </c>
      <c r="D5085" s="133" t="str">
        <v>2034, 2035, 2038</v>
      </c>
      <c r="E5085" s="80">
        <v>5</v>
      </c>
      <c r="F5085" s="80" t="str">
        <v>PCS</v>
      </c>
      <c r="G5085" s="80" t="str">
        <v>OUTWARD</v>
      </c>
      <c r="H5085" s="96" t="str">
        <v>VISHWAKARMA TRACTOR</v>
      </c>
    </row>
    <row r="5086" spans="1:8" x14ac:dyDescent="0.25">
      <c r="A5086" s="90">
        <v>45805</v>
      </c>
      <c r="B5086" s="91" t="str">
        <v>UN 3550</v>
      </c>
      <c r="C5086" s="92" t="str">
        <v>5551104R91 SPILL PIPE BENJO TYPE INTER DI  (3 CYL.)</v>
      </c>
      <c r="D5086" s="132" t="str">
        <v>2034, 2035, 2038</v>
      </c>
      <c r="E5086" s="92">
        <v>5</v>
      </c>
      <c r="F5086" s="92" t="str">
        <v>PCS</v>
      </c>
      <c r="G5086" s="92" t="str">
        <v>OUTWARD</v>
      </c>
      <c r="H5086" s="93" t="str">
        <v>VISHWAKARMA TRACTOR</v>
      </c>
    </row>
    <row r="5087" spans="1:8" x14ac:dyDescent="0.25">
      <c r="A5087" s="94">
        <v>45805</v>
      </c>
      <c r="B5087" s="95" t="str">
        <v>UN 1538</v>
      </c>
      <c r="C5087" s="80" t="str">
        <v>STARING GOLI COMPLETE XLO</v>
      </c>
      <c r="D5087" s="133" t="str">
        <v>2034, 2035, 2038</v>
      </c>
      <c r="E5087" s="80">
        <v>6</v>
      </c>
      <c r="F5087" s="80" t="str">
        <v>PCS</v>
      </c>
      <c r="G5087" s="80" t="str">
        <v>OUTWARD</v>
      </c>
      <c r="H5087" s="96" t="str">
        <v>VISHWAKARMA TRACTOR</v>
      </c>
    </row>
    <row r="5088" spans="1:8" x14ac:dyDescent="0.25">
      <c r="A5088" s="90">
        <v>45805</v>
      </c>
      <c r="B5088" s="91" t="str">
        <v>UN 1539</v>
      </c>
      <c r="C5088" s="92" t="str">
        <v>STARING GOLI COMPLETE Z/F</v>
      </c>
      <c r="D5088" s="132" t="str">
        <v>2034, 2035, 2038</v>
      </c>
      <c r="E5088" s="92">
        <v>4</v>
      </c>
      <c r="F5088" s="92" t="str">
        <v>PCS</v>
      </c>
      <c r="G5088" s="92" t="str">
        <v>OUTWARD</v>
      </c>
      <c r="H5088" s="93" t="str">
        <v>VISHWAKARMA TRACTOR</v>
      </c>
    </row>
    <row r="5089" spans="1:8" x14ac:dyDescent="0.25">
      <c r="A5089" s="94">
        <v>45805</v>
      </c>
      <c r="B5089" s="95" t="str">
        <v>UN 2582</v>
      </c>
      <c r="C5089" s="80" t="str">
        <v xml:space="preserve">TOP LINK ASSEMBLY NST  </v>
      </c>
      <c r="D5089" s="133" t="str">
        <v>2034, 2035, 2038</v>
      </c>
      <c r="E5089" s="80">
        <v>20</v>
      </c>
      <c r="F5089" s="80" t="str">
        <v>PCS</v>
      </c>
      <c r="G5089" s="80" t="str">
        <v>OUTWARD</v>
      </c>
      <c r="H5089" s="96" t="str">
        <v>VISHWAKARMA TRACTOR</v>
      </c>
    </row>
    <row r="5090" spans="1:8" x14ac:dyDescent="0.25">
      <c r="A5090" s="90">
        <v>45805</v>
      </c>
      <c r="B5090" s="91" t="str">
        <v>UN 2615</v>
      </c>
      <c r="C5090" s="92" t="str">
        <v xml:space="preserve">LOWER LINK ASSY 4 DI (O.E) 585 DI  </v>
      </c>
      <c r="D5090" s="132" t="str">
        <v>2034, 2035, 2038</v>
      </c>
      <c r="E5090" s="92">
        <v>24</v>
      </c>
      <c r="F5090" s="92" t="str">
        <v>PCS</v>
      </c>
      <c r="G5090" s="92" t="str">
        <v>OUTWARD</v>
      </c>
      <c r="H5090" s="93" t="str">
        <v>VISHWAKARMA TRACTOR</v>
      </c>
    </row>
    <row r="5091" spans="1:8" x14ac:dyDescent="0.25">
      <c r="A5091" s="94">
        <v>45805</v>
      </c>
      <c r="B5091" s="95" t="str">
        <v>UN 1672</v>
      </c>
      <c r="C5091" s="80" t="str">
        <v>FENDER PIPE L/H BHOOMIPUTRA</v>
      </c>
      <c r="D5091" s="133" t="str">
        <v>2034, 2035, 2038</v>
      </c>
      <c r="E5091" s="80">
        <v>10</v>
      </c>
      <c r="F5091" s="80" t="str">
        <v>PCS</v>
      </c>
      <c r="G5091" s="80" t="str">
        <v>OUTWARD</v>
      </c>
      <c r="H5091" s="96" t="str">
        <v>VISHWAKARMA TRACTOR</v>
      </c>
    </row>
    <row r="5092" spans="1:8" x14ac:dyDescent="0.25">
      <c r="A5092" s="90">
        <v>45805</v>
      </c>
      <c r="B5092" s="91" t="str">
        <v>UN 1672 A</v>
      </c>
      <c r="C5092" s="92" t="str">
        <v>FENDER PIPE R/H BHOOMIPUTRA</v>
      </c>
      <c r="D5092" s="132" t="str">
        <v>2034, 2035, 2038</v>
      </c>
      <c r="E5092" s="92">
        <v>10</v>
      </c>
      <c r="F5092" s="92" t="str">
        <v>PCS</v>
      </c>
      <c r="G5092" s="92" t="str">
        <v>OUTWARD</v>
      </c>
      <c r="H5092" s="93" t="str">
        <v>VISHWAKARMA TRACTOR</v>
      </c>
    </row>
    <row r="5093" spans="1:8" x14ac:dyDescent="0.25">
      <c r="A5093" s="94">
        <v>45805</v>
      </c>
      <c r="B5093" s="95" t="str">
        <v>UN 1537</v>
      </c>
      <c r="C5093" s="80" t="str">
        <v>STARING MAIN NUT INTER DI</v>
      </c>
      <c r="D5093" s="133" t="str">
        <v>2034, 2035, 2038</v>
      </c>
      <c r="E5093" s="80">
        <v>6</v>
      </c>
      <c r="F5093" s="80" t="str">
        <v>PCS</v>
      </c>
      <c r="G5093" s="80" t="str">
        <v>OUTWARD</v>
      </c>
      <c r="H5093" s="96" t="str">
        <v>VISHWAKARMA TRACTOR</v>
      </c>
    </row>
    <row r="5094" spans="1:8" x14ac:dyDescent="0.25">
      <c r="A5094" s="90">
        <v>45804</v>
      </c>
      <c r="B5094" s="91" t="str">
        <v>GK 031 A/UN 3723 A</v>
      </c>
      <c r="C5094" s="92" t="str">
        <v>OIL STEEL PLATE  MKM N/M (THIN) 6.5"</v>
      </c>
      <c r="D5094" s="132">
        <v>1987</v>
      </c>
      <c r="E5094" s="92">
        <v>12</v>
      </c>
      <c r="F5094" s="92" t="str">
        <v>PCS</v>
      </c>
      <c r="G5094" s="92" t="str">
        <v>OUTWARD</v>
      </c>
      <c r="H5094" s="93" t="str">
        <v>AMIT MOTORS</v>
      </c>
    </row>
    <row r="5095" spans="1:8" x14ac:dyDescent="0.25">
      <c r="A5095" s="94">
        <v>45804</v>
      </c>
      <c r="B5095" s="95" t="str">
        <v>GK 032/UN 3720</v>
      </c>
      <c r="C5095" s="80" t="str">
        <v>OIL STEEL PLATE  SWARAJ 6.5"</v>
      </c>
      <c r="D5095" s="133">
        <v>1987</v>
      </c>
      <c r="E5095" s="80">
        <v>36</v>
      </c>
      <c r="F5095" s="80" t="str">
        <v>PCS</v>
      </c>
      <c r="G5095" s="80" t="str">
        <v>OUTWARD</v>
      </c>
      <c r="H5095" s="96" t="str">
        <v>AMIT MOTORS</v>
      </c>
    </row>
    <row r="5096" spans="1:8" x14ac:dyDescent="0.25">
      <c r="A5096" s="90">
        <v>45804</v>
      </c>
      <c r="B5096" s="91" t="str">
        <v>GK 230</v>
      </c>
      <c r="C5096" s="92" t="str">
        <v xml:space="preserve">BRAKE DISC PLATE SONALIKA 20 HOLE </v>
      </c>
      <c r="D5096" s="132">
        <v>1987</v>
      </c>
      <c r="E5096" s="92">
        <v>20</v>
      </c>
      <c r="F5096" s="92" t="str">
        <v>PCS</v>
      </c>
      <c r="G5096" s="92" t="str">
        <v>OUTWARD</v>
      </c>
      <c r="H5096" s="93" t="str">
        <v>AMIT MOTORS</v>
      </c>
    </row>
    <row r="5097" spans="1:8" x14ac:dyDescent="0.25">
      <c r="A5097" s="94">
        <v>45804</v>
      </c>
      <c r="B5097" s="95" t="str">
        <v>GK 2451 A</v>
      </c>
      <c r="C5097" s="80" t="str">
        <v>TROLLEY PIPE FEMALE + FEMALE 40'' EPDM</v>
      </c>
      <c r="D5097" s="133">
        <v>1987</v>
      </c>
      <c r="E5097" s="80">
        <v>10</v>
      </c>
      <c r="F5097" s="80" t="str">
        <v>PCS</v>
      </c>
      <c r="G5097" s="80" t="str">
        <v>OUTWARD</v>
      </c>
      <c r="H5097" s="96" t="str">
        <v>AMIT MOTORS</v>
      </c>
    </row>
    <row r="5098" spans="1:8" x14ac:dyDescent="0.25">
      <c r="A5098" s="90">
        <v>45804</v>
      </c>
      <c r="B5098" s="91" t="str">
        <v>GK 2451 E</v>
      </c>
      <c r="C5098" s="92" t="str">
        <v>TROLLEY PIPE FEMALE + FEMALE 40'' EPDM W/SPRING</v>
      </c>
      <c r="D5098" s="132">
        <v>1987</v>
      </c>
      <c r="E5098" s="92">
        <v>30</v>
      </c>
      <c r="F5098" s="92" t="str">
        <v>PCS</v>
      </c>
      <c r="G5098" s="92" t="str">
        <v>OUTWARD</v>
      </c>
      <c r="H5098" s="93" t="str">
        <v>AMIT MOTORS</v>
      </c>
    </row>
    <row r="5099" spans="1:8" x14ac:dyDescent="0.25">
      <c r="A5099" s="94">
        <v>45804</v>
      </c>
      <c r="B5099" s="95" t="str">
        <v>GK 001/UN 3694/GK 004</v>
      </c>
      <c r="C5099" s="80" t="str">
        <v>OIL BRAKE PLATE  SWARAJ 6.5" 14 TEETH</v>
      </c>
      <c r="D5099" s="133">
        <v>1987</v>
      </c>
      <c r="E5099" s="80">
        <v>18</v>
      </c>
      <c r="F5099" s="80" t="str">
        <v>PCS</v>
      </c>
      <c r="G5099" s="80" t="str">
        <v>OUTWARD</v>
      </c>
      <c r="H5099" s="96" t="str">
        <v>AMIT MOTORS</v>
      </c>
    </row>
    <row r="5100" spans="1:8" x14ac:dyDescent="0.25">
      <c r="A5100" s="90">
        <v>45804</v>
      </c>
      <c r="B5100" s="91" t="str">
        <v>UN 1634</v>
      </c>
      <c r="C5100" s="92" t="str">
        <v>DELUXE SEAT (SLIDING TYPE) NST</v>
      </c>
      <c r="D5100" s="132">
        <v>2026</v>
      </c>
      <c r="E5100" s="92">
        <v>2</v>
      </c>
      <c r="F5100" s="92" t="str">
        <v>PCS</v>
      </c>
      <c r="G5100" s="92" t="str">
        <v>OUTWARD</v>
      </c>
      <c r="H5100" s="93" t="str">
        <v>VINAY TRACTOR</v>
      </c>
    </row>
    <row r="5101" spans="1:8" x14ac:dyDescent="0.25">
      <c r="A5101" s="94">
        <v>45804</v>
      </c>
      <c r="B5101" s="95" t="str">
        <v>UN 1636</v>
      </c>
      <c r="C5101" s="80" t="str">
        <v>DELUXE SEAT (SLIDING TYPE) SONALIKA</v>
      </c>
      <c r="D5101" s="133">
        <v>2026</v>
      </c>
      <c r="E5101" s="80">
        <v>2</v>
      </c>
      <c r="F5101" s="80" t="str">
        <v>PCS</v>
      </c>
      <c r="G5101" s="80" t="str">
        <v>OUTWARD</v>
      </c>
      <c r="H5101" s="96" t="str">
        <v>VINAY TRACTOR</v>
      </c>
    </row>
    <row r="5102" spans="1:8" x14ac:dyDescent="0.25">
      <c r="A5102" s="90">
        <v>45804</v>
      </c>
      <c r="B5102" s="91" t="str">
        <v>DS 159</v>
      </c>
      <c r="C5102" s="92" t="str">
        <v xml:space="preserve"> REAR AXLE 585 DI BIG PLATE 18 T.</v>
      </c>
      <c r="D5102" s="132">
        <v>2026</v>
      </c>
      <c r="E5102" s="92">
        <v>2</v>
      </c>
      <c r="F5102" s="92" t="str">
        <v>PCS</v>
      </c>
      <c r="G5102" s="92" t="str">
        <v>OUTWARD</v>
      </c>
      <c r="H5102" s="93" t="str">
        <v>VINAY TRACTOR</v>
      </c>
    </row>
    <row r="5103" spans="1:8" x14ac:dyDescent="0.25">
      <c r="A5103" s="94">
        <v>45804</v>
      </c>
      <c r="B5103" s="95" t="str">
        <v>UN 3431</v>
      </c>
      <c r="C5103" s="80" t="str">
        <v xml:space="preserve">COOLANT BOTTLE CAP THREAD TYPE TURBO  </v>
      </c>
      <c r="D5103" s="133">
        <v>2026</v>
      </c>
      <c r="E5103" s="80">
        <v>12</v>
      </c>
      <c r="F5103" s="80" t="str">
        <v>PCS</v>
      </c>
      <c r="G5103" s="80" t="str">
        <v>OUTWARD</v>
      </c>
      <c r="H5103" s="96" t="str">
        <v>VINAY TRACTOR</v>
      </c>
    </row>
    <row r="5104" spans="1:8" x14ac:dyDescent="0.25">
      <c r="A5104" s="90">
        <v>45804</v>
      </c>
      <c r="B5104" s="91" t="str">
        <v>UN 3334</v>
      </c>
      <c r="C5104" s="92" t="str">
        <v xml:space="preserve">REVERSE GEAR WASHER INTER DI  </v>
      </c>
      <c r="D5104" s="132">
        <v>2026</v>
      </c>
      <c r="E5104" s="92">
        <v>24</v>
      </c>
      <c r="F5104" s="92" t="str">
        <v>PCS</v>
      </c>
      <c r="G5104" s="92" t="str">
        <v>OUTWARD</v>
      </c>
      <c r="H5104" s="93" t="str">
        <v>VINAY TRACTOR</v>
      </c>
    </row>
    <row r="5105" spans="1:8" x14ac:dyDescent="0.25">
      <c r="A5105" s="94">
        <v>45804</v>
      </c>
      <c r="B5105" s="95" t="str">
        <v>UN 2747</v>
      </c>
      <c r="C5105" s="80" t="str">
        <v xml:space="preserve">FRONT SUPPORT BUSH (SET OF 2) NST  </v>
      </c>
      <c r="D5105" s="133">
        <v>2011</v>
      </c>
      <c r="E5105" s="80">
        <v>20</v>
      </c>
      <c r="F5105" s="80" t="str">
        <v>SET</v>
      </c>
      <c r="G5105" s="80" t="str">
        <v>OUTWARD</v>
      </c>
      <c r="H5105" s="96" t="str">
        <v>VASAVI ENGINEERING</v>
      </c>
    </row>
    <row r="5106" spans="1:8" x14ac:dyDescent="0.25">
      <c r="A5106" s="90">
        <v>45804</v>
      </c>
      <c r="B5106" s="91" t="str">
        <v>UN 3418</v>
      </c>
      <c r="C5106" s="92" t="str">
        <v xml:space="preserve">CHOWK CABLE (L TYPE) INTER DI  </v>
      </c>
      <c r="D5106" s="132">
        <v>2011</v>
      </c>
      <c r="E5106" s="92">
        <v>50</v>
      </c>
      <c r="F5106" s="92" t="str">
        <v>PCS</v>
      </c>
      <c r="G5106" s="92" t="str">
        <v>OUTWARD</v>
      </c>
      <c r="H5106" s="93" t="str">
        <v>VASAVI ENGINEERING</v>
      </c>
    </row>
    <row r="5107" spans="1:8" x14ac:dyDescent="0.25">
      <c r="A5107" s="94">
        <v>45804</v>
      </c>
      <c r="B5107" s="95" t="str">
        <v>UN 2765</v>
      </c>
      <c r="C5107" s="80" t="str">
        <v xml:space="preserve">CLUTCH PADEL BUSH GUN METAL INTER DI  </v>
      </c>
      <c r="D5107" s="133">
        <v>2011</v>
      </c>
      <c r="E5107" s="80">
        <v>204</v>
      </c>
      <c r="F5107" s="80" t="str">
        <v>PCS</v>
      </c>
      <c r="G5107" s="80" t="str">
        <v>OUTWARD</v>
      </c>
      <c r="H5107" s="96" t="str">
        <v>VASAVI ENGINEERING</v>
      </c>
    </row>
    <row r="5108" spans="1:8" x14ac:dyDescent="0.25">
      <c r="A5108" s="90">
        <v>45804</v>
      </c>
      <c r="B5108" s="91" t="str">
        <v>UN 3113</v>
      </c>
      <c r="C5108" s="92" t="str">
        <v xml:space="preserve">SPINDLE SHIM THICK INTER  </v>
      </c>
      <c r="D5108" s="132">
        <v>2011</v>
      </c>
      <c r="E5108" s="92">
        <v>336</v>
      </c>
      <c r="F5108" s="92" t="str">
        <v>DOZEN</v>
      </c>
      <c r="G5108" s="92" t="str">
        <v>OUTWARD</v>
      </c>
      <c r="H5108" s="93" t="str">
        <v>VASAVI ENGINEERING</v>
      </c>
    </row>
    <row r="5109" spans="1:8" x14ac:dyDescent="0.25">
      <c r="A5109" s="94">
        <v>45807</v>
      </c>
      <c r="B5109" s="95" t="str">
        <v>UN 1905</v>
      </c>
      <c r="C5109" s="80" t="str">
        <v>REAR AXLE HOUSING LH INTER</v>
      </c>
      <c r="D5109" s="133">
        <v>3182</v>
      </c>
      <c r="E5109" s="80">
        <v>10</v>
      </c>
      <c r="F5109" s="80" t="str">
        <v>PCS</v>
      </c>
      <c r="G5109" s="80" t="str">
        <v>INWARD</v>
      </c>
      <c r="H5109" s="96">
        <v>0</v>
      </c>
    </row>
    <row r="5110" spans="1:8" x14ac:dyDescent="0.25">
      <c r="A5110" s="90">
        <v>45807</v>
      </c>
      <c r="B5110" s="91" t="str">
        <v>UN 1905 A</v>
      </c>
      <c r="C5110" s="92" t="str">
        <v>REAR AXLE HOUSING RH INTER</v>
      </c>
      <c r="D5110" s="132">
        <v>3183</v>
      </c>
      <c r="E5110" s="92">
        <v>10</v>
      </c>
      <c r="F5110" s="92" t="str">
        <v>PCS</v>
      </c>
      <c r="G5110" s="92" t="str">
        <v>INWARD</v>
      </c>
      <c r="H5110" s="93">
        <v>0</v>
      </c>
    </row>
    <row r="5111" spans="1:8" x14ac:dyDescent="0.25">
      <c r="A5111" s="94">
        <v>45807</v>
      </c>
      <c r="B5111" s="95" t="str">
        <v>GK 007/UN 3691</v>
      </c>
      <c r="C5111" s="80" t="str">
        <v xml:space="preserve"> OIL BREAK PLATE 6.5" 22 TEETH NEW HOLLAND</v>
      </c>
      <c r="D5111" s="133">
        <v>3184</v>
      </c>
      <c r="E5111" s="80">
        <v>640</v>
      </c>
      <c r="F5111" s="80" t="str">
        <v>PCS</v>
      </c>
      <c r="G5111" s="80" t="str">
        <v>INWARD</v>
      </c>
      <c r="H5111" s="96">
        <v>0</v>
      </c>
    </row>
    <row r="5112" spans="1:8" x14ac:dyDescent="0.25">
      <c r="A5112" s="90">
        <v>45807</v>
      </c>
      <c r="B5112" s="91" t="str">
        <v>GK 225</v>
      </c>
      <c r="C5112" s="92" t="str">
        <v xml:space="preserve">BRAKE DISC PLATE MAHINDRA </v>
      </c>
      <c r="D5112" s="132">
        <v>3185</v>
      </c>
      <c r="E5112" s="92">
        <v>250</v>
      </c>
      <c r="F5112" s="92" t="str">
        <v>PCS</v>
      </c>
      <c r="G5112" s="92" t="str">
        <v>INWARD</v>
      </c>
      <c r="H5112" s="93">
        <v>0</v>
      </c>
    </row>
    <row r="5113" spans="1:8" x14ac:dyDescent="0.25">
      <c r="A5113" s="94">
        <v>45807</v>
      </c>
      <c r="B5113" s="95" t="str">
        <v>GK 226</v>
      </c>
      <c r="C5113" s="80" t="str">
        <v>BRAKE DISC PLATE SWARAJ 735</v>
      </c>
      <c r="D5113" s="133">
        <v>3186</v>
      </c>
      <c r="E5113" s="80">
        <v>70</v>
      </c>
      <c r="F5113" s="80" t="str">
        <v>PCS</v>
      </c>
      <c r="G5113" s="80" t="str">
        <v>INWARD</v>
      </c>
      <c r="H5113" s="96">
        <v>0</v>
      </c>
    </row>
    <row r="5114" spans="1:8" x14ac:dyDescent="0.25">
      <c r="A5114" s="90">
        <v>45807</v>
      </c>
      <c r="B5114" s="91" t="str">
        <v>GK 225</v>
      </c>
      <c r="C5114" s="92" t="str">
        <v xml:space="preserve">BRAKE DISC PLATE MAHINDRA </v>
      </c>
      <c r="D5114" s="132">
        <v>3187</v>
      </c>
      <c r="E5114" s="92">
        <v>220</v>
      </c>
      <c r="F5114" s="92" t="str">
        <v>PCS</v>
      </c>
      <c r="G5114" s="92" t="str">
        <v>INWARD</v>
      </c>
      <c r="H5114" s="93">
        <v>0</v>
      </c>
    </row>
    <row r="5115" spans="1:8" x14ac:dyDescent="0.25">
      <c r="A5115" s="94">
        <v>45807</v>
      </c>
      <c r="B5115" s="95" t="str">
        <v>GK 225</v>
      </c>
      <c r="C5115" s="80" t="str">
        <v xml:space="preserve">BRAKE DISC PLATE MAHINDRA </v>
      </c>
      <c r="D5115" s="133">
        <v>3188</v>
      </c>
      <c r="E5115" s="80">
        <v>60</v>
      </c>
      <c r="F5115" s="80" t="str">
        <v>PCS</v>
      </c>
      <c r="G5115" s="80" t="str">
        <v>INWARD</v>
      </c>
      <c r="H5115" s="96">
        <v>0</v>
      </c>
    </row>
    <row r="5116" spans="1:8" x14ac:dyDescent="0.25">
      <c r="A5116" s="90">
        <v>45807</v>
      </c>
      <c r="B5116" s="91" t="str">
        <v>UN 1320</v>
      </c>
      <c r="C5116" s="92" t="str">
        <v>WATER PUMP ASSEMBLY NST</v>
      </c>
      <c r="D5116" s="132">
        <v>3189</v>
      </c>
      <c r="E5116" s="92">
        <v>15</v>
      </c>
      <c r="F5116" s="92" t="str">
        <v>PCS</v>
      </c>
      <c r="G5116" s="92" t="str">
        <v>INWARD</v>
      </c>
      <c r="H5116" s="93">
        <v>0</v>
      </c>
    </row>
    <row r="5117" spans="1:8" x14ac:dyDescent="0.25">
      <c r="A5117" s="94">
        <v>45807</v>
      </c>
      <c r="B5117" s="95" t="str">
        <v>UN 1348</v>
      </c>
      <c r="C5117" s="80" t="str">
        <v>WATER PUMP ASSEMBLY YUVRAJ</v>
      </c>
      <c r="D5117" s="133">
        <v>3190</v>
      </c>
      <c r="E5117" s="80">
        <v>5</v>
      </c>
      <c r="F5117" s="80" t="str">
        <v>PCS</v>
      </c>
      <c r="G5117" s="80" t="str">
        <v>INWARD</v>
      </c>
      <c r="H5117" s="96">
        <v>0</v>
      </c>
    </row>
    <row r="5118" spans="1:8" x14ac:dyDescent="0.25">
      <c r="A5118" s="90">
        <v>45807</v>
      </c>
      <c r="B5118" s="91" t="str">
        <v>GK 261</v>
      </c>
      <c r="C5118" s="92" t="str">
        <v>DISC BRAKE SWARAJ (SET OF 4) 735</v>
      </c>
      <c r="D5118" s="132">
        <v>3191</v>
      </c>
      <c r="E5118" s="92">
        <v>200</v>
      </c>
      <c r="F5118" s="92" t="str">
        <v>SET</v>
      </c>
      <c r="G5118" s="92" t="str">
        <v>INWARD</v>
      </c>
      <c r="H5118" s="93">
        <v>0</v>
      </c>
    </row>
    <row r="5119" spans="1:8" x14ac:dyDescent="0.25">
      <c r="A5119" s="94">
        <v>45807</v>
      </c>
      <c r="B5119" s="95">
        <v>4340459100</v>
      </c>
      <c r="C5119" s="80" t="str">
        <v>DIAPHRAGM SPRING</v>
      </c>
      <c r="D5119" s="133">
        <v>3192</v>
      </c>
      <c r="E5119" s="80">
        <v>100</v>
      </c>
      <c r="F5119" s="80" t="str">
        <v>PCS</v>
      </c>
      <c r="G5119" s="80" t="str">
        <v>INWARD</v>
      </c>
      <c r="H5119" s="96">
        <v>0</v>
      </c>
    </row>
    <row r="5120" spans="1:8" x14ac:dyDescent="0.25">
      <c r="A5120" s="90">
        <v>45807</v>
      </c>
      <c r="B5120" s="91">
        <v>4341143100</v>
      </c>
      <c r="C5120" s="92" t="str">
        <v>PRESSURE PLATE TAWA PT/ FT 50 ,FT 60</v>
      </c>
      <c r="D5120" s="132">
        <v>3193</v>
      </c>
      <c r="E5120" s="92">
        <v>2</v>
      </c>
      <c r="F5120" s="92" t="str">
        <v>PCS</v>
      </c>
      <c r="G5120" s="92" t="str">
        <v>INWARD</v>
      </c>
      <c r="H5120" s="93">
        <v>0</v>
      </c>
    </row>
    <row r="5121" spans="1:8" x14ac:dyDescent="0.25">
      <c r="A5121" s="94">
        <v>45807</v>
      </c>
      <c r="B5121" s="95">
        <v>4340427100</v>
      </c>
      <c r="C5121" s="80" t="str">
        <v>CL. LEVER KIT HMT (60 HP) DCA PIN TY</v>
      </c>
      <c r="D5121" s="133">
        <v>3194</v>
      </c>
      <c r="E5121" s="80">
        <v>100</v>
      </c>
      <c r="F5121" s="80" t="str">
        <v>PCS</v>
      </c>
      <c r="G5121" s="80" t="str">
        <v>INWARD</v>
      </c>
      <c r="H5121" s="96">
        <v>0</v>
      </c>
    </row>
    <row r="5122" spans="1:8" x14ac:dyDescent="0.25">
      <c r="A5122" s="90">
        <v>45807</v>
      </c>
      <c r="B5122" s="91">
        <v>4330349100</v>
      </c>
      <c r="C5122" s="92" t="str">
        <v>CLUTCH LEVER KIT D/C BUSH TYPE SK</v>
      </c>
      <c r="D5122" s="132">
        <v>3195</v>
      </c>
      <c r="E5122" s="92">
        <v>50</v>
      </c>
      <c r="F5122" s="92" t="str">
        <v>PCS</v>
      </c>
      <c r="G5122" s="92" t="str">
        <v>INWARD</v>
      </c>
      <c r="H5122" s="93">
        <v>0</v>
      </c>
    </row>
    <row r="5123" spans="1:8" x14ac:dyDescent="0.25">
      <c r="A5123" s="94">
        <v>45807</v>
      </c>
      <c r="B5123" s="95">
        <v>1280819100</v>
      </c>
      <c r="C5123" s="80" t="str">
        <v>P.P ASSY ACE CRANE D/F</v>
      </c>
      <c r="D5123" s="133">
        <v>3196</v>
      </c>
      <c r="E5123" s="80">
        <v>2</v>
      </c>
      <c r="F5123" s="80" t="str">
        <v>PCS</v>
      </c>
      <c r="G5123" s="80" t="str">
        <v>INWARD</v>
      </c>
      <c r="H5123" s="96">
        <v>0</v>
      </c>
    </row>
    <row r="5124" spans="1:8" x14ac:dyDescent="0.25">
      <c r="A5124" s="90">
        <v>45807</v>
      </c>
      <c r="B5124" s="91">
        <v>3280843100</v>
      </c>
      <c r="C5124" s="92" t="str">
        <v>CLUTCH PLATE SW/ACE CRANE 5 FAN 8 T</v>
      </c>
      <c r="D5124" s="132">
        <v>3197</v>
      </c>
      <c r="E5124" s="92">
        <v>20</v>
      </c>
      <c r="F5124" s="92" t="str">
        <v>PCS</v>
      </c>
      <c r="G5124" s="92" t="str">
        <v>INWARD</v>
      </c>
      <c r="H5124" s="93">
        <v>0</v>
      </c>
    </row>
    <row r="5125" spans="1:8" x14ac:dyDescent="0.25">
      <c r="A5125" s="94">
        <v>45807</v>
      </c>
      <c r="B5125" s="95">
        <v>4340454100</v>
      </c>
      <c r="C5125" s="80" t="str">
        <v>P.P TAWA NH MAIN</v>
      </c>
      <c r="D5125" s="133">
        <v>3198</v>
      </c>
      <c r="E5125" s="80">
        <v>6</v>
      </c>
      <c r="F5125" s="80" t="str">
        <v>PCS</v>
      </c>
      <c r="G5125" s="80" t="str">
        <v>INWARD</v>
      </c>
      <c r="H5125" s="96">
        <v>0</v>
      </c>
    </row>
    <row r="5126" spans="1:8" x14ac:dyDescent="0.25">
      <c r="A5126" s="90">
        <v>45807</v>
      </c>
      <c r="B5126" s="91">
        <v>3280587100</v>
      </c>
      <c r="C5126" s="92" t="str">
        <v>CLUTCH PLATE SONALIKA 5 FAN 8 TEETH</v>
      </c>
      <c r="D5126" s="132">
        <v>3199</v>
      </c>
      <c r="E5126" s="92">
        <v>6</v>
      </c>
      <c r="F5126" s="92" t="str">
        <v>PCS</v>
      </c>
      <c r="G5126" s="92" t="str">
        <v>INWARD</v>
      </c>
      <c r="H5126" s="93">
        <v>0</v>
      </c>
    </row>
    <row r="5127" spans="1:8" x14ac:dyDescent="0.25">
      <c r="A5127" s="94">
        <v>45805</v>
      </c>
      <c r="B5127" s="95" t="str">
        <v>UN 1672</v>
      </c>
      <c r="C5127" s="80" t="str">
        <v>FENDER PIPE L/H BHOOMIPUTRA</v>
      </c>
      <c r="D5127" s="133">
        <v>2024</v>
      </c>
      <c r="E5127" s="80">
        <v>100</v>
      </c>
      <c r="F5127" s="80" t="str">
        <v>PCS</v>
      </c>
      <c r="G5127" s="80" t="str">
        <v>OUTWARD</v>
      </c>
      <c r="H5127" s="96" t="str">
        <v>TIKU JI</v>
      </c>
    </row>
    <row r="5128" spans="1:8" x14ac:dyDescent="0.25">
      <c r="A5128" s="90">
        <v>45805</v>
      </c>
      <c r="B5128" s="91" t="str">
        <v>UN 1672 A</v>
      </c>
      <c r="C5128" s="92" t="str">
        <v>FENDER PIPE R/H BHOOMIPUTRA</v>
      </c>
      <c r="D5128" s="132">
        <v>2024</v>
      </c>
      <c r="E5128" s="92">
        <v>100</v>
      </c>
      <c r="F5128" s="92" t="str">
        <v>PCS</v>
      </c>
      <c r="G5128" s="92" t="str">
        <v>OUTWARD</v>
      </c>
      <c r="H5128" s="93" t="str">
        <v>TIKU JI</v>
      </c>
    </row>
    <row r="5129" spans="1:8" x14ac:dyDescent="0.25">
      <c r="A5129" s="94">
        <v>45805</v>
      </c>
      <c r="B5129" s="95" t="str">
        <v>UN 2832 A</v>
      </c>
      <c r="C5129" s="80" t="str">
        <v xml:space="preserve">RADIATOR BOLT SMALL INTER  </v>
      </c>
      <c r="D5129" s="133">
        <v>2039</v>
      </c>
      <c r="E5129" s="80">
        <v>696</v>
      </c>
      <c r="F5129" s="80" t="str">
        <v>PCS</v>
      </c>
      <c r="G5129" s="80" t="str">
        <v>OUTWARD</v>
      </c>
      <c r="H5129" s="96" t="str">
        <v>TIKU JI</v>
      </c>
    </row>
    <row r="5130" spans="1:8" x14ac:dyDescent="0.25">
      <c r="A5130" s="90">
        <v>45804</v>
      </c>
      <c r="B5130" s="91" t="str">
        <v>R983100866</v>
      </c>
      <c r="C5130" s="92" t="str">
        <v>HYD PUMP EICHER 480/485WATER COOL12CC</v>
      </c>
      <c r="D5130" s="132">
        <v>2058</v>
      </c>
      <c r="E5130" s="92">
        <v>2</v>
      </c>
      <c r="F5130" s="92" t="str">
        <v>PCS</v>
      </c>
      <c r="G5130" s="92" t="str">
        <v>OUTWARD</v>
      </c>
      <c r="H5130" s="93" t="str">
        <v>KHATRI STORE</v>
      </c>
    </row>
    <row r="5131" spans="1:8" x14ac:dyDescent="0.25">
      <c r="A5131" s="94">
        <v>45804</v>
      </c>
      <c r="B5131" s="95" t="str">
        <v>R983020977</v>
      </c>
      <c r="C5131" s="80" t="str">
        <v>HYD. PUMP MAHINDRA 14 CC</v>
      </c>
      <c r="D5131" s="133">
        <v>2058</v>
      </c>
      <c r="E5131" s="80">
        <v>2</v>
      </c>
      <c r="F5131" s="80" t="str">
        <v>PCS</v>
      </c>
      <c r="G5131" s="80" t="str">
        <v>OUTWARD</v>
      </c>
      <c r="H5131" s="96" t="str">
        <v>KHATRI STORE</v>
      </c>
    </row>
    <row r="5132" spans="1:8" x14ac:dyDescent="0.25">
      <c r="A5132" s="90">
        <v>45804</v>
      </c>
      <c r="B5132" s="91" t="str">
        <v>UN 2446</v>
      </c>
      <c r="C5132" s="92" t="str">
        <v xml:space="preserve">HYDRAULIC LEVER STRAIGHT MKM  </v>
      </c>
      <c r="D5132" s="132">
        <v>2058</v>
      </c>
      <c r="E5132" s="92">
        <v>2</v>
      </c>
      <c r="F5132" s="92" t="str">
        <v>PCS</v>
      </c>
      <c r="G5132" s="92" t="str">
        <v>OUTWARD</v>
      </c>
      <c r="H5132" s="93" t="str">
        <v>KHATRI STORE</v>
      </c>
    </row>
    <row r="5133" spans="1:8" x14ac:dyDescent="0.25">
      <c r="A5133" s="94">
        <v>45804</v>
      </c>
      <c r="B5133" s="95" t="str">
        <v>GK 1073 A/UN 1426 A</v>
      </c>
      <c r="C5133" s="80" t="str">
        <v>FRONT STUB AXLE RH NST</v>
      </c>
      <c r="D5133" s="133">
        <v>2058</v>
      </c>
      <c r="E5133" s="80">
        <v>1</v>
      </c>
      <c r="F5133" s="80" t="str">
        <v>PCS</v>
      </c>
      <c r="G5133" s="80" t="str">
        <v>OUTWARD</v>
      </c>
      <c r="H5133" s="96" t="str">
        <v>KHATRI STORE</v>
      </c>
    </row>
    <row r="5134" spans="1:8" x14ac:dyDescent="0.25">
      <c r="A5134" s="90">
        <v>45804</v>
      </c>
      <c r="B5134" s="91" t="str">
        <v>GK 1071 A/UN 1424 A</v>
      </c>
      <c r="C5134" s="92" t="str">
        <v>FRONT STUB AXLE MAHINDRA DI (RH) 48548-1988</v>
      </c>
      <c r="D5134" s="132">
        <v>2058</v>
      </c>
      <c r="E5134" s="92">
        <v>1</v>
      </c>
      <c r="F5134" s="92" t="str">
        <v>PCS</v>
      </c>
      <c r="G5134" s="92" t="str">
        <v>OUTWARD</v>
      </c>
      <c r="H5134" s="93" t="str">
        <v>KHATRI STORE</v>
      </c>
    </row>
    <row r="5135" spans="1:8" x14ac:dyDescent="0.25">
      <c r="A5135" s="94">
        <v>45804</v>
      </c>
      <c r="B5135" s="95" t="str">
        <v>UN 3426</v>
      </c>
      <c r="C5135" s="80" t="str">
        <v xml:space="preserve">COOLANT BOTTLE TURBO  </v>
      </c>
      <c r="D5135" s="133">
        <v>2058</v>
      </c>
      <c r="E5135" s="80">
        <v>2</v>
      </c>
      <c r="F5135" s="80" t="str">
        <v>PCS</v>
      </c>
      <c r="G5135" s="80" t="str">
        <v>OUTWARD</v>
      </c>
      <c r="H5135" s="96" t="str">
        <v>KHATRI STORE</v>
      </c>
    </row>
    <row r="5136" spans="1:8" x14ac:dyDescent="0.25">
      <c r="A5136" s="90">
        <v>45804</v>
      </c>
      <c r="B5136" s="91" t="str">
        <v>UN 2578</v>
      </c>
      <c r="C5136" s="92" t="str">
        <v xml:space="preserve">TOP LINK ZULLA PIN INTER DI  </v>
      </c>
      <c r="D5136" s="132">
        <v>2058</v>
      </c>
      <c r="E5136" s="92">
        <v>2</v>
      </c>
      <c r="F5136" s="92" t="str">
        <v>PCS</v>
      </c>
      <c r="G5136" s="92" t="str">
        <v>OUTWARD</v>
      </c>
      <c r="H5136" s="93" t="str">
        <v>KHATRI STORE</v>
      </c>
    </row>
    <row r="5137" spans="1:8" x14ac:dyDescent="0.25">
      <c r="A5137" s="94">
        <v>45804</v>
      </c>
      <c r="B5137" s="95">
        <v>3280613100</v>
      </c>
      <c r="C5137" s="80" t="str">
        <v>CLUTCH PLATE SP/ARJUN 605 (6 SPRG 11")</v>
      </c>
      <c r="D5137" s="133">
        <v>2058</v>
      </c>
      <c r="E5137" s="80">
        <v>1</v>
      </c>
      <c r="F5137" s="80" t="str">
        <v>PCS</v>
      </c>
      <c r="G5137" s="80" t="str">
        <v>OUTWARD</v>
      </c>
      <c r="H5137" s="96" t="str">
        <v>KHATRI STORE</v>
      </c>
    </row>
    <row r="5138" spans="1:8" x14ac:dyDescent="0.25">
      <c r="A5138" s="90">
        <v>45804</v>
      </c>
      <c r="B5138" s="91">
        <v>3280585100</v>
      </c>
      <c r="C5138" s="92" t="str">
        <v>CLUTCH PLATE J.D 5 FAN 19 T.</v>
      </c>
      <c r="D5138" s="132">
        <v>2058</v>
      </c>
      <c r="E5138" s="92">
        <v>1</v>
      </c>
      <c r="F5138" s="92" t="str">
        <v>PCS</v>
      </c>
      <c r="G5138" s="92" t="str">
        <v>OUTWARD</v>
      </c>
      <c r="H5138" s="93" t="str">
        <v>KHATRI STORE</v>
      </c>
    </row>
    <row r="5139" spans="1:8" x14ac:dyDescent="0.25">
      <c r="A5139" s="94">
        <v>45804</v>
      </c>
      <c r="B5139" s="95" t="str">
        <v>UN 1737</v>
      </c>
      <c r="C5139" s="80" t="str">
        <v>CLUTCH CARBON INTER</v>
      </c>
      <c r="D5139" s="133">
        <v>2058</v>
      </c>
      <c r="E5139" s="80">
        <v>3</v>
      </c>
      <c r="F5139" s="80" t="str">
        <v>PCS</v>
      </c>
      <c r="G5139" s="80" t="str">
        <v>OUTWARD</v>
      </c>
      <c r="H5139" s="96" t="str">
        <v>KHATRI STORE</v>
      </c>
    </row>
    <row r="5140" spans="1:8" x14ac:dyDescent="0.25">
      <c r="A5140" s="90">
        <v>45804</v>
      </c>
      <c r="B5140" s="91" t="str">
        <v>UN 2505</v>
      </c>
      <c r="C5140" s="92" t="str">
        <v xml:space="preserve">SPOOL AND SLEEVE 40 HP HI-TECH  </v>
      </c>
      <c r="D5140" s="132">
        <v>2058</v>
      </c>
      <c r="E5140" s="92">
        <v>3</v>
      </c>
      <c r="F5140" s="92" t="str">
        <v>PCS</v>
      </c>
      <c r="G5140" s="92" t="str">
        <v>OUTWARD</v>
      </c>
      <c r="H5140" s="93" t="str">
        <v>KHATRI STORE</v>
      </c>
    </row>
    <row r="5141" spans="1:8" x14ac:dyDescent="0.25">
      <c r="A5141" s="94">
        <v>45804</v>
      </c>
      <c r="B5141" s="95" t="str">
        <v>UN 3113</v>
      </c>
      <c r="C5141" s="80" t="str">
        <v xml:space="preserve">SPINDLE SHIM THICK INTER  </v>
      </c>
      <c r="D5141" s="133">
        <v>2058</v>
      </c>
      <c r="E5141" s="80">
        <v>6</v>
      </c>
      <c r="F5141" s="80" t="str">
        <v>DOZEN</v>
      </c>
      <c r="G5141" s="80" t="str">
        <v>OUTWARD</v>
      </c>
      <c r="H5141" s="96" t="str">
        <v>KHATRI STORE</v>
      </c>
    </row>
    <row r="5142" spans="1:8" x14ac:dyDescent="0.25">
      <c r="A5142" s="90">
        <v>45804</v>
      </c>
      <c r="B5142" s="91" t="str">
        <v>UN 3114</v>
      </c>
      <c r="C5142" s="92" t="str">
        <v xml:space="preserve">SPINDLE SHIM THIN INTER  </v>
      </c>
      <c r="D5142" s="132">
        <v>2058</v>
      </c>
      <c r="E5142" s="92">
        <v>6</v>
      </c>
      <c r="F5142" s="92" t="str">
        <v>DOZEN</v>
      </c>
      <c r="G5142" s="92" t="str">
        <v>OUTWARD</v>
      </c>
      <c r="H5142" s="93" t="str">
        <v>KHATRI STORE</v>
      </c>
    </row>
    <row r="5143" spans="1:8" x14ac:dyDescent="0.25">
      <c r="A5143" s="94">
        <v>45804</v>
      </c>
      <c r="B5143" s="95" t="str">
        <v>UN 2786</v>
      </c>
      <c r="C5143" s="80" t="str">
        <v xml:space="preserve">BREAK DISC BOLT INTER  </v>
      </c>
      <c r="D5143" s="133">
        <v>2058</v>
      </c>
      <c r="E5143" s="80">
        <v>36</v>
      </c>
      <c r="F5143" s="80" t="str">
        <v>PCS</v>
      </c>
      <c r="G5143" s="80" t="str">
        <v>OUTWARD</v>
      </c>
      <c r="H5143" s="96" t="str">
        <v>KHATRI STORE</v>
      </c>
    </row>
    <row r="5144" spans="1:8" x14ac:dyDescent="0.25">
      <c r="A5144" s="90">
        <v>45804</v>
      </c>
      <c r="B5144" s="91" t="str">
        <v>R983100866</v>
      </c>
      <c r="C5144" s="92" t="str">
        <v>HYD PUMP EICHER 480/485WATER COOL12CC</v>
      </c>
      <c r="D5144" s="132">
        <v>2058</v>
      </c>
      <c r="E5144" s="92">
        <v>2</v>
      </c>
      <c r="F5144" s="92" t="str">
        <v>PCS</v>
      </c>
      <c r="G5144" s="92" t="str">
        <v>INWARD</v>
      </c>
      <c r="H5144" s="93" t="str">
        <v>DISPATCHED FROM SHOP</v>
      </c>
    </row>
    <row r="5145" spans="1:8" x14ac:dyDescent="0.25">
      <c r="A5145" s="94">
        <v>45804</v>
      </c>
      <c r="B5145" s="95" t="str">
        <v>R983020977</v>
      </c>
      <c r="C5145" s="80" t="str">
        <v>HYD. PUMP MAHINDRA 14 CC</v>
      </c>
      <c r="D5145" s="133">
        <v>2058</v>
      </c>
      <c r="E5145" s="80">
        <v>2</v>
      </c>
      <c r="F5145" s="80" t="str">
        <v>PCS</v>
      </c>
      <c r="G5145" s="80" t="str">
        <v>INWARD</v>
      </c>
      <c r="H5145" s="96" t="str">
        <v>DISPATCHED FROM SHOP</v>
      </c>
    </row>
    <row r="5146" spans="1:8" x14ac:dyDescent="0.25">
      <c r="A5146" s="90">
        <v>45804</v>
      </c>
      <c r="B5146" s="91" t="str">
        <v>UN 2446</v>
      </c>
      <c r="C5146" s="92" t="str">
        <v xml:space="preserve">HYDRAULIC LEVER STRAIGHT MKM  </v>
      </c>
      <c r="D5146" s="132">
        <v>2058</v>
      </c>
      <c r="E5146" s="92">
        <v>2</v>
      </c>
      <c r="F5146" s="92" t="str">
        <v>PCS</v>
      </c>
      <c r="G5146" s="92" t="str">
        <v>INWARD</v>
      </c>
      <c r="H5146" s="93" t="str">
        <v>DISPATCHED FROM SHOP</v>
      </c>
    </row>
    <row r="5147" spans="1:8" x14ac:dyDescent="0.25">
      <c r="A5147" s="94">
        <v>45804</v>
      </c>
      <c r="B5147" s="95" t="str">
        <v>GK 1073 A/UN 1426 A</v>
      </c>
      <c r="C5147" s="80" t="str">
        <v>FRONT STUB AXLE RH NST</v>
      </c>
      <c r="D5147" s="133">
        <v>2058</v>
      </c>
      <c r="E5147" s="80">
        <v>1</v>
      </c>
      <c r="F5147" s="80" t="str">
        <v>PCS</v>
      </c>
      <c r="G5147" s="80" t="str">
        <v>INWARD</v>
      </c>
      <c r="H5147" s="96" t="str">
        <v>DISPATCHED FROM SHOP</v>
      </c>
    </row>
    <row r="5148" spans="1:8" x14ac:dyDescent="0.25">
      <c r="A5148" s="90">
        <v>45804</v>
      </c>
      <c r="B5148" s="91" t="str">
        <v>GK 1071 A/UN 1424 A</v>
      </c>
      <c r="C5148" s="92" t="str">
        <v>FRONT STUB AXLE MAHINDRA DI (RH) 48548-1988</v>
      </c>
      <c r="D5148" s="132">
        <v>2058</v>
      </c>
      <c r="E5148" s="92">
        <v>1</v>
      </c>
      <c r="F5148" s="92" t="str">
        <v>PCS</v>
      </c>
      <c r="G5148" s="92" t="str">
        <v>INWARD</v>
      </c>
      <c r="H5148" s="93" t="str">
        <v>DISPATCHED FROM SHOP</v>
      </c>
    </row>
    <row r="5149" spans="1:8" x14ac:dyDescent="0.25">
      <c r="A5149" s="94">
        <v>45804</v>
      </c>
      <c r="B5149" s="95" t="str">
        <v>UN 3426</v>
      </c>
      <c r="C5149" s="80" t="str">
        <v xml:space="preserve">COOLANT BOTTLE TURBO  </v>
      </c>
      <c r="D5149" s="133">
        <v>2058</v>
      </c>
      <c r="E5149" s="80">
        <v>2</v>
      </c>
      <c r="F5149" s="80" t="str">
        <v>PCS</v>
      </c>
      <c r="G5149" s="80" t="str">
        <v>INWARD</v>
      </c>
      <c r="H5149" s="96" t="str">
        <v>DISPATCHED FROM SHOP</v>
      </c>
    </row>
    <row r="5150" spans="1:8" x14ac:dyDescent="0.25">
      <c r="A5150" s="90">
        <v>45804</v>
      </c>
      <c r="B5150" s="91" t="str">
        <v>UN 2578</v>
      </c>
      <c r="C5150" s="92" t="str">
        <v xml:space="preserve">TOP LINK ZULLA PIN INTER DI  </v>
      </c>
      <c r="D5150" s="132">
        <v>2058</v>
      </c>
      <c r="E5150" s="92">
        <v>2</v>
      </c>
      <c r="F5150" s="92" t="str">
        <v>PCS</v>
      </c>
      <c r="G5150" s="92" t="str">
        <v>INWARD</v>
      </c>
      <c r="H5150" s="93" t="str">
        <v>DISPATCHED FROM SHOP</v>
      </c>
    </row>
    <row r="5151" spans="1:8" x14ac:dyDescent="0.25">
      <c r="A5151" s="94">
        <v>45804</v>
      </c>
      <c r="B5151" s="95">
        <v>3280613100</v>
      </c>
      <c r="C5151" s="80" t="str">
        <v>CLUTCH PLATE SP/ARJUN 605 (6 SPRG 11")</v>
      </c>
      <c r="D5151" s="133">
        <v>2058</v>
      </c>
      <c r="E5151" s="80">
        <v>1</v>
      </c>
      <c r="F5151" s="80" t="str">
        <v>PCS</v>
      </c>
      <c r="G5151" s="80" t="str">
        <v>INWARD</v>
      </c>
      <c r="H5151" s="96" t="str">
        <v>DISPATCHED FROM SHOP</v>
      </c>
    </row>
    <row r="5152" spans="1:8" x14ac:dyDescent="0.25">
      <c r="A5152" s="90">
        <v>45804</v>
      </c>
      <c r="B5152" s="91">
        <v>3280585100</v>
      </c>
      <c r="C5152" s="92" t="str">
        <v>CLUTCH PLATE J.D 5 FAN 19 T.</v>
      </c>
      <c r="D5152" s="132">
        <v>2058</v>
      </c>
      <c r="E5152" s="92">
        <v>1</v>
      </c>
      <c r="F5152" s="92" t="str">
        <v>PCS</v>
      </c>
      <c r="G5152" s="92" t="str">
        <v>INWARD</v>
      </c>
      <c r="H5152" s="93" t="str">
        <v>DISPATCHED FROM SHOP</v>
      </c>
    </row>
    <row r="5153" spans="1:8" x14ac:dyDescent="0.25">
      <c r="A5153" s="94">
        <v>45804</v>
      </c>
      <c r="B5153" s="95" t="str">
        <v>UN 1737</v>
      </c>
      <c r="C5153" s="80" t="str">
        <v>CLUTCH CARBON INTER</v>
      </c>
      <c r="D5153" s="133">
        <v>2058</v>
      </c>
      <c r="E5153" s="80">
        <v>3</v>
      </c>
      <c r="F5153" s="80" t="str">
        <v>PCS</v>
      </c>
      <c r="G5153" s="80" t="str">
        <v>INWARD</v>
      </c>
      <c r="H5153" s="96" t="str">
        <v>DISPATCHED FROM SHOP</v>
      </c>
    </row>
    <row r="5154" spans="1:8" x14ac:dyDescent="0.25">
      <c r="A5154" s="90">
        <v>45804</v>
      </c>
      <c r="B5154" s="91" t="str">
        <v>UN 2505</v>
      </c>
      <c r="C5154" s="92" t="str">
        <v xml:space="preserve">SPOOL AND SLEEVE 40 HP HI-TECH  </v>
      </c>
      <c r="D5154" s="132">
        <v>2058</v>
      </c>
      <c r="E5154" s="92">
        <v>3</v>
      </c>
      <c r="F5154" s="92" t="str">
        <v>PCS</v>
      </c>
      <c r="G5154" s="92" t="str">
        <v>INWARD</v>
      </c>
      <c r="H5154" s="93" t="str">
        <v>DISPATCHED FROM SHOP</v>
      </c>
    </row>
    <row r="5155" spans="1:8" x14ac:dyDescent="0.25">
      <c r="A5155" s="94">
        <v>45804</v>
      </c>
      <c r="B5155" s="95" t="str">
        <v>UN 3113</v>
      </c>
      <c r="C5155" s="80" t="str">
        <v xml:space="preserve">SPINDLE SHIM THICK INTER  </v>
      </c>
      <c r="D5155" s="133">
        <v>2058</v>
      </c>
      <c r="E5155" s="80">
        <v>6</v>
      </c>
      <c r="F5155" s="80" t="str">
        <v>DOZEN</v>
      </c>
      <c r="G5155" s="80" t="str">
        <v>INWARD</v>
      </c>
      <c r="H5155" s="96" t="str">
        <v>DISPATCHED FROM SHOP</v>
      </c>
    </row>
    <row r="5156" spans="1:8" x14ac:dyDescent="0.25">
      <c r="A5156" s="90">
        <v>45804</v>
      </c>
      <c r="B5156" s="91" t="str">
        <v>UN 3114</v>
      </c>
      <c r="C5156" s="92" t="str">
        <v xml:space="preserve">SPINDLE SHIM THIN INTER  </v>
      </c>
      <c r="D5156" s="132">
        <v>2058</v>
      </c>
      <c r="E5156" s="92">
        <v>6</v>
      </c>
      <c r="F5156" s="92" t="str">
        <v>DOZEN</v>
      </c>
      <c r="G5156" s="92" t="str">
        <v>INWARD</v>
      </c>
      <c r="H5156" s="93" t="str">
        <v>DISPATCHED FROM SHOP</v>
      </c>
    </row>
    <row r="5157" spans="1:8" x14ac:dyDescent="0.25">
      <c r="A5157" s="94">
        <v>45804</v>
      </c>
      <c r="B5157" s="95" t="str">
        <v>UN 2786</v>
      </c>
      <c r="C5157" s="80" t="str">
        <v xml:space="preserve">BREAK DISC BOLT INTER  </v>
      </c>
      <c r="D5157" s="133">
        <v>2058</v>
      </c>
      <c r="E5157" s="80">
        <v>36</v>
      </c>
      <c r="F5157" s="80" t="str">
        <v>PCS</v>
      </c>
      <c r="G5157" s="80" t="str">
        <v>INWARD</v>
      </c>
      <c r="H5157" s="96" t="str">
        <v>DISPATCHED FROM SHOP</v>
      </c>
    </row>
    <row r="5158" spans="1:8" x14ac:dyDescent="0.25">
      <c r="A5158" s="90">
        <v>45808</v>
      </c>
      <c r="B5158" s="91" t="str">
        <v>UN 3113</v>
      </c>
      <c r="C5158" s="92" t="str">
        <v xml:space="preserve">SPINDLE SHIM THICK INTER  </v>
      </c>
      <c r="D5158" s="132">
        <v>3200</v>
      </c>
      <c r="E5158" s="92">
        <v>6480</v>
      </c>
      <c r="F5158" s="92" t="str">
        <v>PCS</v>
      </c>
      <c r="G5158" s="92" t="str">
        <v>INWARD</v>
      </c>
      <c r="H5158" s="93">
        <v>0</v>
      </c>
    </row>
    <row r="5159" spans="1:8" x14ac:dyDescent="0.25">
      <c r="A5159" s="94">
        <v>45808</v>
      </c>
      <c r="B5159" s="95" t="str">
        <v>UN 1135</v>
      </c>
      <c r="C5159" s="80" t="str">
        <v>SILENCER INTER DI</v>
      </c>
      <c r="D5159" s="133">
        <v>3201</v>
      </c>
      <c r="E5159" s="80">
        <v>1</v>
      </c>
      <c r="F5159" s="80" t="str">
        <v>PCS</v>
      </c>
      <c r="G5159" s="80" t="str">
        <v>INWARD</v>
      </c>
      <c r="H5159" s="96">
        <v>0</v>
      </c>
    </row>
    <row r="5160" spans="1:8" x14ac:dyDescent="0.25">
      <c r="A5160" s="90">
        <v>45808</v>
      </c>
      <c r="B5160" s="91">
        <v>321000039</v>
      </c>
      <c r="C5160" s="92" t="str">
        <v>CLUTCH SET WITH F510 FACING 244 MM</v>
      </c>
      <c r="D5160" s="132">
        <v>3202</v>
      </c>
      <c r="E5160" s="92">
        <v>99</v>
      </c>
      <c r="F5160" s="92" t="str">
        <v>SET</v>
      </c>
      <c r="G5160" s="92" t="str">
        <v>INWARD</v>
      </c>
      <c r="H5160" s="93">
        <v>0</v>
      </c>
    </row>
    <row r="5161" spans="1:8" x14ac:dyDescent="0.25">
      <c r="A5161" s="94">
        <v>45808</v>
      </c>
      <c r="B5161" s="95">
        <v>3280825100</v>
      </c>
      <c r="C5161" s="80" t="str">
        <v>PTO PLATE ESCORTS 29 T 11"</v>
      </c>
      <c r="D5161" s="133">
        <v>3203</v>
      </c>
      <c r="E5161" s="80">
        <v>10</v>
      </c>
      <c r="F5161" s="80" t="str">
        <v>PCS</v>
      </c>
      <c r="G5161" s="80" t="str">
        <v>INWARD</v>
      </c>
      <c r="H5161" s="96">
        <v>0</v>
      </c>
    </row>
    <row r="5162" spans="1:8" x14ac:dyDescent="0.25">
      <c r="A5162" s="90">
        <v>45808</v>
      </c>
      <c r="B5162" s="91" t="str">
        <v>DOUBLE GEAR FORD 3620 FARMTRAC</v>
      </c>
      <c r="C5162" s="92" t="str">
        <v>DOUBLE GEAR FORD 3620 FARMTRAC</v>
      </c>
      <c r="D5162" s="132">
        <v>3204</v>
      </c>
      <c r="E5162" s="92">
        <v>20</v>
      </c>
      <c r="F5162" s="92" t="str">
        <v>PCS</v>
      </c>
      <c r="G5162" s="92" t="str">
        <v>INWARD</v>
      </c>
      <c r="H5162" s="93">
        <v>0</v>
      </c>
    </row>
    <row r="5163" spans="1:8" x14ac:dyDescent="0.25">
      <c r="A5163" s="94">
        <v>45808</v>
      </c>
      <c r="B5163" s="95">
        <v>3280669100</v>
      </c>
      <c r="C5163" s="80" t="str">
        <v>CLUTCH PLATE NH 14 T .5 FAN LUK</v>
      </c>
      <c r="D5163" s="133">
        <v>3205</v>
      </c>
      <c r="E5163" s="80">
        <v>10</v>
      </c>
      <c r="F5163" s="80" t="str">
        <v>PCS</v>
      </c>
      <c r="G5163" s="80" t="str">
        <v>INWARD</v>
      </c>
      <c r="H5163" s="96">
        <v>0</v>
      </c>
    </row>
    <row r="5164" spans="1:8" x14ac:dyDescent="0.25">
      <c r="A5164" s="90">
        <v>45808</v>
      </c>
      <c r="B5164" s="91">
        <v>3280860100</v>
      </c>
      <c r="C5164" s="92" t="str">
        <v>CLUTCH PLATE M.M 434 DI (10 T, 11")</v>
      </c>
      <c r="D5164" s="132">
        <v>3206</v>
      </c>
      <c r="E5164" s="92">
        <v>20</v>
      </c>
      <c r="F5164" s="92" t="str">
        <v>PCS</v>
      </c>
      <c r="G5164" s="92" t="str">
        <v>INWARD</v>
      </c>
      <c r="H5164" s="93">
        <v>0</v>
      </c>
    </row>
    <row r="5165" spans="1:8" x14ac:dyDescent="0.25">
      <c r="A5165" s="94">
        <v>45808</v>
      </c>
      <c r="B5165" s="95">
        <v>3280542100</v>
      </c>
      <c r="C5165" s="80" t="str">
        <v>PTO PLATE SW / SK 12 T (DUAL CLUTCH)</v>
      </c>
      <c r="D5165" s="133">
        <v>3207</v>
      </c>
      <c r="E5165" s="80">
        <v>20</v>
      </c>
      <c r="F5165" s="80" t="str">
        <v>PCS</v>
      </c>
      <c r="G5165" s="80" t="str">
        <v>INWARD</v>
      </c>
      <c r="H5165" s="96">
        <v>0</v>
      </c>
    </row>
    <row r="5166" spans="1:8" x14ac:dyDescent="0.25">
      <c r="A5166" s="90">
        <v>45808</v>
      </c>
      <c r="B5166" s="91" t="str">
        <v>UN 2582</v>
      </c>
      <c r="C5166" s="92" t="str">
        <v xml:space="preserve">TOP LINK ASSEMBLY NST  </v>
      </c>
      <c r="D5166" s="132">
        <v>3208</v>
      </c>
      <c r="E5166" s="92">
        <v>100</v>
      </c>
      <c r="F5166" s="92" t="str">
        <v>PCS</v>
      </c>
      <c r="G5166" s="92" t="str">
        <v>INWARD</v>
      </c>
      <c r="H5166" s="93">
        <v>0</v>
      </c>
    </row>
    <row r="5167" spans="1:8" x14ac:dyDescent="0.25">
      <c r="A5167" s="94">
        <v>45808</v>
      </c>
      <c r="B5167" s="95" t="str">
        <v>UN 2599</v>
      </c>
      <c r="C5167" s="80" t="str">
        <v xml:space="preserve">LEVELLING ASSY NST  </v>
      </c>
      <c r="D5167" s="133">
        <v>3209</v>
      </c>
      <c r="E5167" s="80">
        <v>100</v>
      </c>
      <c r="F5167" s="80" t="str">
        <v>PCS</v>
      </c>
      <c r="G5167" s="80" t="str">
        <v>INWARD</v>
      </c>
      <c r="H5167" s="96">
        <v>0</v>
      </c>
    </row>
    <row r="5168" spans="1:8" x14ac:dyDescent="0.25">
      <c r="A5168" s="90">
        <v>45808</v>
      </c>
      <c r="B5168" s="91" t="str">
        <v>UN 2615</v>
      </c>
      <c r="C5168" s="92" t="str">
        <v xml:space="preserve">LOWER LINK ASSY 4 DI (O.E) 585 DI  </v>
      </c>
      <c r="D5168" s="132">
        <v>3210</v>
      </c>
      <c r="E5168" s="92">
        <v>100</v>
      </c>
      <c r="F5168" s="92" t="str">
        <v>PCS</v>
      </c>
      <c r="G5168" s="92" t="str">
        <v>INWARD</v>
      </c>
      <c r="H5168" s="93">
        <v>0</v>
      </c>
    </row>
    <row r="5169" spans="1:8" x14ac:dyDescent="0.25">
      <c r="A5169" s="94">
        <v>45808</v>
      </c>
      <c r="B5169" s="95" t="str">
        <v>TOP LINK ASSY FARMTRAC 60</v>
      </c>
      <c r="C5169" s="80" t="str">
        <v>TOP LINK ASSY FARMTRAC 60</v>
      </c>
      <c r="D5169" s="133">
        <v>3211</v>
      </c>
      <c r="E5169" s="80">
        <v>50</v>
      </c>
      <c r="F5169" s="80" t="str">
        <v>PCS</v>
      </c>
      <c r="G5169" s="80" t="str">
        <v>INWARD</v>
      </c>
      <c r="H5169" s="96">
        <v>0</v>
      </c>
    </row>
    <row r="5170" spans="1:8" x14ac:dyDescent="0.25">
      <c r="A5170" s="90">
        <v>45807</v>
      </c>
      <c r="B5170" s="91" t="str">
        <v>1P 4044 CTMMB</v>
      </c>
      <c r="C5170" s="92" t="str">
        <v>HYD PUMP MAHINDRA SINGLE</v>
      </c>
      <c r="D5170" s="132">
        <v>2064</v>
      </c>
      <c r="E5170" s="92">
        <v>24</v>
      </c>
      <c r="F5170" s="92" t="str">
        <v>PCS</v>
      </c>
      <c r="G5170" s="92" t="str">
        <v>OUTWARD</v>
      </c>
      <c r="H5170" s="93" t="str">
        <v>RAJ TRACTOR</v>
      </c>
    </row>
    <row r="5171" spans="1:8" x14ac:dyDescent="0.25">
      <c r="A5171" s="94">
        <v>45808</v>
      </c>
      <c r="B5171" s="95" t="str">
        <v>UN 3420</v>
      </c>
      <c r="C5171" s="80" t="str">
        <v xml:space="preserve">CHOWK CABLE (L TYPE) BRASS INTER DI  </v>
      </c>
      <c r="D5171" s="133" t="str">
        <v>2068, 2069</v>
      </c>
      <c r="E5171" s="80">
        <v>20</v>
      </c>
      <c r="F5171" s="80" t="str">
        <v>PCS</v>
      </c>
      <c r="G5171" s="80" t="str">
        <v>OUTWARD</v>
      </c>
      <c r="H5171" s="96" t="str">
        <v>NAND AUTO</v>
      </c>
    </row>
    <row r="5172" spans="1:8" x14ac:dyDescent="0.25">
      <c r="A5172" s="90">
        <v>45808</v>
      </c>
      <c r="B5172" s="91" t="str">
        <v>UN 1954/UN 1758</v>
      </c>
      <c r="C5172" s="92" t="str">
        <v>CLUTCH PADEL PIN INTER DI</v>
      </c>
      <c r="D5172" s="132" t="str">
        <v>2068, 2069</v>
      </c>
      <c r="E5172" s="92">
        <v>36</v>
      </c>
      <c r="F5172" s="92" t="str">
        <v>PCS</v>
      </c>
      <c r="G5172" s="92" t="str">
        <v>OUTWARD</v>
      </c>
      <c r="H5172" s="93" t="str">
        <v>NAND AUTO</v>
      </c>
    </row>
    <row r="5173" spans="1:8" x14ac:dyDescent="0.25">
      <c r="A5173" s="94">
        <v>45808</v>
      </c>
      <c r="B5173" s="95" t="str">
        <v>UN 1979</v>
      </c>
      <c r="C5173" s="80" t="str">
        <v>BREAKE BALL INTER</v>
      </c>
      <c r="D5173" s="133" t="str">
        <v>2068, 2069</v>
      </c>
      <c r="E5173" s="80">
        <v>120</v>
      </c>
      <c r="F5173" s="80" t="str">
        <v>PCS</v>
      </c>
      <c r="G5173" s="80" t="str">
        <v>OUTWARD</v>
      </c>
      <c r="H5173" s="96" t="str">
        <v>NAND AUTO</v>
      </c>
    </row>
    <row r="5174" spans="1:8" x14ac:dyDescent="0.25">
      <c r="A5174" s="90">
        <v>45808</v>
      </c>
      <c r="B5174" s="91" t="str">
        <v>UN 2615</v>
      </c>
      <c r="C5174" s="92" t="str">
        <v xml:space="preserve">LOWER LINK ASSY 4 DI (O.E) 585 DI  </v>
      </c>
      <c r="D5174" s="132" t="str">
        <v>2068, 2069</v>
      </c>
      <c r="E5174" s="92">
        <v>2</v>
      </c>
      <c r="F5174" s="92" t="str">
        <v>PCS</v>
      </c>
      <c r="G5174" s="92" t="str">
        <v>OUTWARD</v>
      </c>
      <c r="H5174" s="93" t="str">
        <v>NAND AUTO</v>
      </c>
    </row>
    <row r="5175" spans="1:8" x14ac:dyDescent="0.25">
      <c r="A5175" s="94">
        <v>45808</v>
      </c>
      <c r="B5175" s="95" t="str">
        <v>UN 2599</v>
      </c>
      <c r="C5175" s="80" t="str">
        <v xml:space="preserve">LEVELLING ASSY NST  </v>
      </c>
      <c r="D5175" s="133" t="str">
        <v>2068, 2069</v>
      </c>
      <c r="E5175" s="80">
        <v>3</v>
      </c>
      <c r="F5175" s="80" t="str">
        <v>PCS</v>
      </c>
      <c r="G5175" s="80" t="str">
        <v>OUTWARD</v>
      </c>
      <c r="H5175" s="96" t="str">
        <v>NAND AUTO</v>
      </c>
    </row>
    <row r="5176" spans="1:8" x14ac:dyDescent="0.25">
      <c r="A5176" s="90">
        <v>45808</v>
      </c>
      <c r="B5176" s="91" t="str">
        <v>UN 2611 A</v>
      </c>
      <c r="C5176" s="92" t="str">
        <v xml:space="preserve">FIX LIFT ROD 4 DI NST  </v>
      </c>
      <c r="D5176" s="132" t="str">
        <v>2068, 2069</v>
      </c>
      <c r="E5176" s="92">
        <v>2</v>
      </c>
      <c r="F5176" s="92" t="str">
        <v>PCS</v>
      </c>
      <c r="G5176" s="92" t="str">
        <v>OUTWARD</v>
      </c>
      <c r="H5176" s="93" t="str">
        <v>NAND AUTO</v>
      </c>
    </row>
    <row r="5177" spans="1:8" x14ac:dyDescent="0.25">
      <c r="A5177" s="94">
        <v>45808</v>
      </c>
      <c r="B5177" s="95" t="str">
        <v>UN 2591</v>
      </c>
      <c r="C5177" s="80" t="str">
        <v xml:space="preserve">TOP LINK PIN TWO HOLE INTER DI  </v>
      </c>
      <c r="D5177" s="133" t="str">
        <v>2068, 2069</v>
      </c>
      <c r="E5177" s="80">
        <v>12</v>
      </c>
      <c r="F5177" s="80" t="str">
        <v>PCS</v>
      </c>
      <c r="G5177" s="80" t="str">
        <v>OUTWARD</v>
      </c>
      <c r="H5177" s="96" t="str">
        <v>NAND AUTO</v>
      </c>
    </row>
    <row r="5178" spans="1:8" x14ac:dyDescent="0.25">
      <c r="A5178" s="90">
        <v>45808</v>
      </c>
      <c r="B5178" s="91" t="str">
        <v>UN 2987</v>
      </c>
      <c r="C5178" s="92" t="str">
        <v xml:space="preserve">MUDGUARD PAD THICK INTER  </v>
      </c>
      <c r="D5178" s="132" t="str">
        <v>2068, 2069</v>
      </c>
      <c r="E5178" s="92">
        <v>40</v>
      </c>
      <c r="F5178" s="92" t="str">
        <v>PCS</v>
      </c>
      <c r="G5178" s="92" t="str">
        <v>OUTWARD</v>
      </c>
      <c r="H5178" s="93" t="str">
        <v>NAND AUTO</v>
      </c>
    </row>
    <row r="5179" spans="1:8" x14ac:dyDescent="0.25">
      <c r="A5179" s="94">
        <v>45808</v>
      </c>
      <c r="B5179" s="95" t="str">
        <v>UN 2645</v>
      </c>
      <c r="C5179" s="80" t="str">
        <v xml:space="preserve">CHECK CHAIN PIN SMALL (NUT TYPE) NST  </v>
      </c>
      <c r="D5179" s="133" t="str">
        <v>2068, 2069</v>
      </c>
      <c r="E5179" s="80">
        <v>50</v>
      </c>
      <c r="F5179" s="80" t="str">
        <v>PCS</v>
      </c>
      <c r="G5179" s="80" t="str">
        <v>OUTWARD</v>
      </c>
      <c r="H5179" s="96" t="str">
        <v>NAND AUTO</v>
      </c>
    </row>
    <row r="5180" spans="1:8" x14ac:dyDescent="0.25">
      <c r="A5180" s="90">
        <v>45808</v>
      </c>
      <c r="B5180" s="91" t="str">
        <v>UN 3409 A</v>
      </c>
      <c r="C5180" s="92" t="str">
        <v xml:space="preserve">BATTERY BOX MKM (OIB)  </v>
      </c>
      <c r="D5180" s="132" t="str">
        <v>2068, 2069</v>
      </c>
      <c r="E5180" s="92">
        <v>1</v>
      </c>
      <c r="F5180" s="92" t="str">
        <v>SET</v>
      </c>
      <c r="G5180" s="92" t="str">
        <v>OUTWARD</v>
      </c>
      <c r="H5180" s="93" t="str">
        <v>NAND AUTO</v>
      </c>
    </row>
    <row r="5181" spans="1:8" x14ac:dyDescent="0.25">
      <c r="A5181" s="94">
        <v>45808</v>
      </c>
      <c r="B5181" s="95" t="str">
        <v>UN 1794</v>
      </c>
      <c r="C5181" s="80" t="str">
        <v>GEAR CATORI KIT PVC INTER</v>
      </c>
      <c r="D5181" s="133" t="str">
        <v>2068, 2069</v>
      </c>
      <c r="E5181" s="80">
        <v>10</v>
      </c>
      <c r="F5181" s="80" t="str">
        <v>SET</v>
      </c>
      <c r="G5181" s="80" t="str">
        <v>OUTWARD</v>
      </c>
      <c r="H5181" s="96" t="str">
        <v>NAND AUTO</v>
      </c>
    </row>
    <row r="5182" spans="1:8" x14ac:dyDescent="0.25">
      <c r="A5182" s="90">
        <v>45808</v>
      </c>
      <c r="B5182" s="91" t="str">
        <v>UN 1793</v>
      </c>
      <c r="C5182" s="92" t="str">
        <v>GEAR CATORI KIT IRON INTER</v>
      </c>
      <c r="D5182" s="132" t="str">
        <v>2068, 2069</v>
      </c>
      <c r="E5182" s="92">
        <v>10</v>
      </c>
      <c r="F5182" s="92" t="str">
        <v>SET</v>
      </c>
      <c r="G5182" s="92" t="str">
        <v>OUTWARD</v>
      </c>
      <c r="H5182" s="93" t="str">
        <v>NAND AUTO</v>
      </c>
    </row>
    <row r="5183" spans="1:8" x14ac:dyDescent="0.25">
      <c r="A5183" s="94">
        <v>45808</v>
      </c>
      <c r="B5183" s="95" t="str">
        <v>UN 2856</v>
      </c>
      <c r="C5183" s="80" t="str">
        <v xml:space="preserve">BREAK PADEL SPRING INTER  </v>
      </c>
      <c r="D5183" s="133" t="str">
        <v>2068, 2069</v>
      </c>
      <c r="E5183" s="80">
        <v>24</v>
      </c>
      <c r="F5183" s="80" t="str">
        <v>PCS</v>
      </c>
      <c r="G5183" s="80" t="str">
        <v>OUTWARD</v>
      </c>
      <c r="H5183" s="96" t="str">
        <v>NAND AUTO</v>
      </c>
    </row>
    <row r="5184" spans="1:8" x14ac:dyDescent="0.25">
      <c r="A5184" s="90">
        <v>45808</v>
      </c>
      <c r="B5184" s="91" t="str">
        <v>UN 1135</v>
      </c>
      <c r="C5184" s="92" t="str">
        <v>SILENCER INTER DI</v>
      </c>
      <c r="D5184" s="132" t="str">
        <v>2068, 2069</v>
      </c>
      <c r="E5184" s="92">
        <v>8</v>
      </c>
      <c r="F5184" s="92" t="str">
        <v>PCS</v>
      </c>
      <c r="G5184" s="92" t="str">
        <v>OUTWARD</v>
      </c>
      <c r="H5184" s="93" t="str">
        <v>NAND AUTO</v>
      </c>
    </row>
    <row r="5185" spans="1:8" x14ac:dyDescent="0.25">
      <c r="A5185" s="94">
        <v>45808</v>
      </c>
      <c r="B5185" s="95" t="str">
        <v>UN 1136</v>
      </c>
      <c r="C5185" s="80" t="str">
        <v>SILENCER NST</v>
      </c>
      <c r="D5185" s="133" t="str">
        <v>2068, 2069</v>
      </c>
      <c r="E5185" s="80">
        <v>2</v>
      </c>
      <c r="F5185" s="80" t="str">
        <v>PCS</v>
      </c>
      <c r="G5185" s="80" t="str">
        <v>OUTWARD</v>
      </c>
      <c r="H5185" s="96" t="str">
        <v>NAND AUTO</v>
      </c>
    </row>
    <row r="5186" spans="1:8" x14ac:dyDescent="0.25">
      <c r="A5186" s="90">
        <v>45808</v>
      </c>
      <c r="B5186" s="91" t="str">
        <v>SILENCER TURBO</v>
      </c>
      <c r="C5186" s="92" t="str">
        <v>SILENCER TURBO</v>
      </c>
      <c r="D5186" s="132" t="str">
        <v>2068, 2069</v>
      </c>
      <c r="E5186" s="92">
        <v>2</v>
      </c>
      <c r="F5186" s="92" t="str">
        <v>PCS</v>
      </c>
      <c r="G5186" s="92" t="str">
        <v>OUTWARD</v>
      </c>
      <c r="H5186" s="93" t="str">
        <v>NAND AUTO</v>
      </c>
    </row>
    <row r="5187" spans="1:8" x14ac:dyDescent="0.25">
      <c r="A5187" s="94">
        <v>45808</v>
      </c>
      <c r="B5187" s="95" t="str">
        <v>UN 2644 A</v>
      </c>
      <c r="C5187" s="80" t="str">
        <v xml:space="preserve">CHECK CHAIN PIN BIG (O.E.) NST  </v>
      </c>
      <c r="D5187" s="133" t="str">
        <v>2068, 2069</v>
      </c>
      <c r="E5187" s="80">
        <v>12</v>
      </c>
      <c r="F5187" s="80" t="str">
        <v>PCS</v>
      </c>
      <c r="G5187" s="80" t="str">
        <v>OUTWARD</v>
      </c>
      <c r="H5187" s="96" t="str">
        <v>NAND AUTO</v>
      </c>
    </row>
    <row r="5188" spans="1:8" x14ac:dyDescent="0.25">
      <c r="A5188" s="90">
        <v>45808</v>
      </c>
      <c r="B5188" s="91" t="str">
        <v>UN 2582</v>
      </c>
      <c r="C5188" s="92" t="str">
        <v xml:space="preserve">TOP LINK ASSEMBLY NST  </v>
      </c>
      <c r="D5188" s="132" t="str">
        <v>2068, 2069</v>
      </c>
      <c r="E5188" s="92">
        <v>3</v>
      </c>
      <c r="F5188" s="92" t="str">
        <v>PCS</v>
      </c>
      <c r="G5188" s="92" t="str">
        <v>OUTWARD</v>
      </c>
      <c r="H5188" s="93" t="str">
        <v>NAND AUTO</v>
      </c>
    </row>
    <row r="5189" spans="1:8" x14ac:dyDescent="0.25">
      <c r="A5189" s="94">
        <v>45808</v>
      </c>
      <c r="B5189" s="95" t="str">
        <v>UN 1678 B</v>
      </c>
      <c r="C5189" s="80" t="str">
        <v>TOOL BOX (POPULAR) ARJUN</v>
      </c>
      <c r="D5189" s="133">
        <v>2071</v>
      </c>
      <c r="E5189" s="80">
        <v>5</v>
      </c>
      <c r="F5189" s="80" t="str">
        <v>PCS</v>
      </c>
      <c r="G5189" s="80" t="str">
        <v>OUTWARD</v>
      </c>
      <c r="H5189" s="96" t="str">
        <v>GOOD LUCK</v>
      </c>
    </row>
    <row r="5190" spans="1:8" x14ac:dyDescent="0.25">
      <c r="A5190" s="90">
        <v>45808</v>
      </c>
      <c r="B5190" s="91" t="str">
        <v>UN 3323</v>
      </c>
      <c r="C5190" s="92" t="str">
        <v xml:space="preserve">HYDRAULIC FIBER WASHER INTER  </v>
      </c>
      <c r="D5190" s="132">
        <v>2071</v>
      </c>
      <c r="E5190" s="92">
        <v>48</v>
      </c>
      <c r="F5190" s="92" t="str">
        <v>PCS</v>
      </c>
      <c r="G5190" s="92" t="str">
        <v>OUTWARD</v>
      </c>
      <c r="H5190" s="93" t="str">
        <v>GOOD LUCK</v>
      </c>
    </row>
    <row r="5191" spans="1:8" x14ac:dyDescent="0.25">
      <c r="A5191" s="94">
        <v>45808</v>
      </c>
      <c r="B5191" s="95" t="str">
        <v>UN 1795</v>
      </c>
      <c r="C5191" s="80" t="str">
        <v>GEAR BOX TOP COVER INTER DI</v>
      </c>
      <c r="D5191" s="133">
        <v>2071</v>
      </c>
      <c r="E5191" s="80">
        <v>4</v>
      </c>
      <c r="F5191" s="80" t="str">
        <v>PCS</v>
      </c>
      <c r="G5191" s="80" t="str">
        <v>OUTWARD</v>
      </c>
      <c r="H5191" s="96" t="str">
        <v>GOOD LUCK</v>
      </c>
    </row>
    <row r="5192" spans="1:8" x14ac:dyDescent="0.25">
      <c r="A5192" s="90">
        <v>45808</v>
      </c>
      <c r="B5192" s="91" t="str">
        <v>UN 2747</v>
      </c>
      <c r="C5192" s="92" t="str">
        <v xml:space="preserve">FRONT SUPPORT BUSH (SET OF 2) NST  </v>
      </c>
      <c r="D5192" s="132">
        <v>2071</v>
      </c>
      <c r="E5192" s="92">
        <v>10</v>
      </c>
      <c r="F5192" s="92" t="str">
        <v>SET</v>
      </c>
      <c r="G5192" s="92" t="str">
        <v>OUTWARD</v>
      </c>
      <c r="H5192" s="93" t="str">
        <v>GOOD LUCK</v>
      </c>
    </row>
    <row r="5193" spans="1:8" x14ac:dyDescent="0.25">
      <c r="A5193" s="94">
        <v>45808</v>
      </c>
      <c r="B5193" s="95" t="str">
        <v>UN 2808</v>
      </c>
      <c r="C5193" s="80" t="str">
        <v xml:space="preserve">FRONT WEIGHT BOLT 6" (THICK) INTER DI  </v>
      </c>
      <c r="D5193" s="133">
        <v>2071</v>
      </c>
      <c r="E5193" s="80">
        <v>24</v>
      </c>
      <c r="F5193" s="80" t="str">
        <v>PCS</v>
      </c>
      <c r="G5193" s="80" t="str">
        <v>OUTWARD</v>
      </c>
      <c r="H5193" s="96" t="str">
        <v>GOOD LUCK</v>
      </c>
    </row>
    <row r="5194" spans="1:8" x14ac:dyDescent="0.25">
      <c r="A5194" s="90">
        <v>45808</v>
      </c>
      <c r="B5194" s="91" t="str">
        <v>UN 1372</v>
      </c>
      <c r="C5194" s="92" t="str">
        <v>CENTRE PIN INTER DI</v>
      </c>
      <c r="D5194" s="132">
        <v>2071</v>
      </c>
      <c r="E5194" s="92">
        <v>8</v>
      </c>
      <c r="F5194" s="92" t="str">
        <v>PCS</v>
      </c>
      <c r="G5194" s="92" t="str">
        <v>OUTWARD</v>
      </c>
      <c r="H5194" s="93" t="str">
        <v>GOOD LUCK</v>
      </c>
    </row>
    <row r="5195" spans="1:8" x14ac:dyDescent="0.25">
      <c r="A5195" s="94">
        <v>45808</v>
      </c>
      <c r="B5195" s="95" t="str">
        <v>UN 3314</v>
      </c>
      <c r="C5195" s="80" t="str">
        <v xml:space="preserve">DIFFERENTIAL WASHER SET INTER DI  </v>
      </c>
      <c r="D5195" s="133">
        <v>2071</v>
      </c>
      <c r="E5195" s="80">
        <v>10</v>
      </c>
      <c r="F5195" s="80" t="str">
        <v>SET</v>
      </c>
      <c r="G5195" s="80" t="str">
        <v>OUTWARD</v>
      </c>
      <c r="H5195" s="96" t="str">
        <v>GOOD LUCK</v>
      </c>
    </row>
    <row r="5196" spans="1:8" x14ac:dyDescent="0.25">
      <c r="A5196" s="90">
        <v>45808</v>
      </c>
      <c r="B5196" s="91" t="str">
        <v>UN 1131</v>
      </c>
      <c r="C5196" s="92" t="str">
        <v>SILENCER ELBOW (O.E) INTER DI</v>
      </c>
      <c r="D5196" s="132">
        <v>2071</v>
      </c>
      <c r="E5196" s="92">
        <v>10</v>
      </c>
      <c r="F5196" s="92" t="str">
        <v>PCS</v>
      </c>
      <c r="G5196" s="92" t="str">
        <v>OUTWARD</v>
      </c>
      <c r="H5196" s="93" t="str">
        <v>GOOD LUCK</v>
      </c>
    </row>
    <row r="5197" spans="1:8" x14ac:dyDescent="0.25">
      <c r="A5197" s="94">
        <v>45808</v>
      </c>
      <c r="B5197" s="95">
        <v>6283398090</v>
      </c>
      <c r="C5197" s="80" t="str">
        <v>P.P ASSY W/CLUTCH PLATE SARPANCH</v>
      </c>
      <c r="D5197" s="133">
        <v>2070</v>
      </c>
      <c r="E5197" s="80">
        <v>2</v>
      </c>
      <c r="F5197" s="80" t="str">
        <v>SET</v>
      </c>
      <c r="G5197" s="80" t="str">
        <v>OUTWARD</v>
      </c>
      <c r="H5197" s="96" t="str">
        <v>SHOP</v>
      </c>
    </row>
    <row r="5198" spans="1:8" x14ac:dyDescent="0.25">
      <c r="A5198" s="90">
        <v>45808</v>
      </c>
      <c r="B5198" s="91">
        <v>3280503100</v>
      </c>
      <c r="C5198" s="92" t="str">
        <v>PTO PLATE SWRAJ SINGLE CLUTCH PUC-00</v>
      </c>
      <c r="D5198" s="132">
        <v>2070</v>
      </c>
      <c r="E5198" s="92">
        <v>4</v>
      </c>
      <c r="F5198" s="92" t="str">
        <v>PCS</v>
      </c>
      <c r="G5198" s="92" t="str">
        <v>OUTWARD</v>
      </c>
      <c r="H5198" s="93" t="str">
        <v>SHOP</v>
      </c>
    </row>
    <row r="5199" spans="1:8" x14ac:dyDescent="0.25">
      <c r="A5199" s="94">
        <v>45808</v>
      </c>
      <c r="B5199" s="95">
        <v>4330352100</v>
      </c>
      <c r="C5199" s="80" t="str">
        <v>CLUTCH KIT SONALIKA / SW P.TO</v>
      </c>
      <c r="D5199" s="133">
        <v>2070</v>
      </c>
      <c r="E5199" s="80">
        <v>6</v>
      </c>
      <c r="F5199" s="80" t="str">
        <v>SET</v>
      </c>
      <c r="G5199" s="80" t="str">
        <v>OUTWARD</v>
      </c>
      <c r="H5199" s="96" t="str">
        <v>SHOP</v>
      </c>
    </row>
    <row r="5200" spans="1:8" x14ac:dyDescent="0.25">
      <c r="A5200" s="90">
        <v>45808</v>
      </c>
      <c r="B5200" s="91">
        <v>4330349100</v>
      </c>
      <c r="C5200" s="92" t="str">
        <v>CLUTCH LEVER KIT D/C BUSH TYPE SK</v>
      </c>
      <c r="D5200" s="132">
        <v>2070</v>
      </c>
      <c r="E5200" s="92">
        <v>6</v>
      </c>
      <c r="F5200" s="92" t="str">
        <v>SET</v>
      </c>
      <c r="G5200" s="92" t="str">
        <v>OUTWARD</v>
      </c>
      <c r="H5200" s="93" t="str">
        <v>SHOP</v>
      </c>
    </row>
    <row r="5201" spans="1:8" x14ac:dyDescent="0.25">
      <c r="A5201" s="94">
        <v>45808</v>
      </c>
      <c r="B5201" s="95">
        <v>4340459100</v>
      </c>
      <c r="C5201" s="80" t="str">
        <v>DIAPHRAGM SPRING</v>
      </c>
      <c r="D5201" s="133">
        <v>2070</v>
      </c>
      <c r="E5201" s="80">
        <v>10</v>
      </c>
      <c r="F5201" s="80" t="str">
        <v>PCS</v>
      </c>
      <c r="G5201" s="80" t="str">
        <v>OUTWARD</v>
      </c>
      <c r="H5201" s="96" t="str">
        <v>SHOP</v>
      </c>
    </row>
    <row r="5202" spans="1:8" x14ac:dyDescent="0.25">
      <c r="A5202" s="90">
        <v>45808</v>
      </c>
      <c r="B5202" s="91" t="str">
        <v>UN 2797</v>
      </c>
      <c r="C5202" s="92" t="str">
        <v xml:space="preserve">CENTRE PIN BOLT 4" INTER  </v>
      </c>
      <c r="D5202" s="132">
        <v>2070</v>
      </c>
      <c r="E5202" s="92">
        <v>12</v>
      </c>
      <c r="F5202" s="92" t="str">
        <v>PCS</v>
      </c>
      <c r="G5202" s="92" t="str">
        <v>OUTWARD</v>
      </c>
      <c r="H5202" s="93" t="str">
        <v>SHOP</v>
      </c>
    </row>
    <row r="5203" spans="1:8" x14ac:dyDescent="0.25">
      <c r="A5203" s="94">
        <v>45808</v>
      </c>
      <c r="B5203" s="95">
        <v>3280843100</v>
      </c>
      <c r="C5203" s="80" t="str">
        <v>CLUTCH PLATE SW/ACE CRANE 5 FAN 8 T</v>
      </c>
      <c r="D5203" s="133">
        <v>2070</v>
      </c>
      <c r="E5203" s="80">
        <v>2</v>
      </c>
      <c r="F5203" s="80" t="str">
        <v>PCS</v>
      </c>
      <c r="G5203" s="80" t="str">
        <v>OUTWARD</v>
      </c>
      <c r="H5203" s="96" t="str">
        <v>SHOP</v>
      </c>
    </row>
    <row r="5204" spans="1:8" x14ac:dyDescent="0.25">
      <c r="A5204" s="90">
        <v>45808</v>
      </c>
      <c r="B5204" s="91" t="str">
        <v>3280605100/3280871100</v>
      </c>
      <c r="C5204" s="92" t="str">
        <v>CLUTCH PLATE SWARAJ XM 8 T. (RIGID) PT800/PT806</v>
      </c>
      <c r="D5204" s="132">
        <v>2070</v>
      </c>
      <c r="E5204" s="92">
        <v>2</v>
      </c>
      <c r="F5204" s="92" t="str">
        <v>PCS</v>
      </c>
      <c r="G5204" s="92" t="str">
        <v>OUTWARD</v>
      </c>
      <c r="H5204" s="93" t="str">
        <v>SHOP</v>
      </c>
    </row>
    <row r="5205" spans="1:8" x14ac:dyDescent="0.25">
      <c r="A5205" s="94">
        <v>45808</v>
      </c>
      <c r="B5205" s="95" t="str">
        <v>UN 1992 A</v>
      </c>
      <c r="C5205" s="80" t="str">
        <v>BREAK ADJUSTOR MKM</v>
      </c>
      <c r="D5205" s="133">
        <v>2070</v>
      </c>
      <c r="E5205" s="80">
        <v>10</v>
      </c>
      <c r="F5205" s="80" t="str">
        <v>PCS</v>
      </c>
      <c r="G5205" s="80" t="str">
        <v>OUTWARD</v>
      </c>
      <c r="H5205" s="96" t="str">
        <v>SHOP</v>
      </c>
    </row>
    <row r="5206" spans="1:8" x14ac:dyDescent="0.25">
      <c r="A5206" s="90">
        <v>45808</v>
      </c>
      <c r="B5206" s="91" t="str">
        <v>UN 2389</v>
      </c>
      <c r="C5206" s="92" t="str">
        <v xml:space="preserve">HYDRAULIC PRESSURE PIPE 495/255  </v>
      </c>
      <c r="D5206" s="132">
        <v>2070</v>
      </c>
      <c r="E5206" s="92">
        <v>4</v>
      </c>
      <c r="F5206" s="92" t="str">
        <v>PCS</v>
      </c>
      <c r="G5206" s="92" t="str">
        <v>OUTWARD</v>
      </c>
      <c r="H5206" s="93" t="str">
        <v>SHOP</v>
      </c>
    </row>
    <row r="5207" spans="1:8" x14ac:dyDescent="0.25">
      <c r="A5207" s="94">
        <v>45808</v>
      </c>
      <c r="B5207" s="95" t="str">
        <v>RCWBGRL1</v>
      </c>
      <c r="C5207" s="80" t="str">
        <v>RADIATOR COOLANT WATER BLENDED 1 LITER</v>
      </c>
      <c r="D5207" s="133">
        <v>2070</v>
      </c>
      <c r="E5207" s="80">
        <v>60</v>
      </c>
      <c r="F5207" s="80" t="str">
        <v>PCS</v>
      </c>
      <c r="G5207" s="80" t="str">
        <v>OUTWARD</v>
      </c>
      <c r="H5207" s="96" t="str">
        <v>SHOP</v>
      </c>
    </row>
    <row r="5208" spans="1:8" x14ac:dyDescent="0.25">
      <c r="A5208" s="90">
        <v>45808</v>
      </c>
      <c r="B5208" s="91" t="str">
        <v>UN 1121</v>
      </c>
      <c r="C5208" s="92" t="str">
        <v>EXHAUST MANIFOLD 4 CYL. INTER</v>
      </c>
      <c r="D5208" s="132">
        <v>2070</v>
      </c>
      <c r="E5208" s="92">
        <v>6</v>
      </c>
      <c r="F5208" s="92" t="str">
        <v>PCS</v>
      </c>
      <c r="G5208" s="92" t="str">
        <v>OUTWARD</v>
      </c>
      <c r="H5208" s="93" t="str">
        <v>SHOP</v>
      </c>
    </row>
    <row r="5209" spans="1:8" x14ac:dyDescent="0.25">
      <c r="A5209" s="94">
        <v>45808</v>
      </c>
      <c r="B5209" s="95" t="str">
        <v>UN 2765</v>
      </c>
      <c r="C5209" s="80" t="str">
        <v xml:space="preserve">CLUTCH PADEL BUSH GUN METAL INTER DI  </v>
      </c>
      <c r="D5209" s="133">
        <v>2070</v>
      </c>
      <c r="E5209" s="80">
        <v>12</v>
      </c>
      <c r="F5209" s="80" t="str">
        <v>PCS</v>
      </c>
      <c r="G5209" s="80" t="str">
        <v>OUTWARD</v>
      </c>
      <c r="H5209" s="96" t="str">
        <v>SHOP</v>
      </c>
    </row>
    <row r="5210" spans="1:8" x14ac:dyDescent="0.25">
      <c r="A5210" s="90">
        <v>45808</v>
      </c>
      <c r="B5210" s="91" t="str">
        <v>GK 1189</v>
      </c>
      <c r="C5210" s="92" t="str">
        <v>FLY WHEEL RING FORD 128 TEETH</v>
      </c>
      <c r="D5210" s="132">
        <v>2070</v>
      </c>
      <c r="E5210" s="92">
        <v>2</v>
      </c>
      <c r="F5210" s="92" t="str">
        <v>PCS</v>
      </c>
      <c r="G5210" s="92" t="str">
        <v>OUTWARD</v>
      </c>
      <c r="H5210" s="93" t="str">
        <v>SHOP</v>
      </c>
    </row>
    <row r="5211" spans="1:8" x14ac:dyDescent="0.25">
      <c r="A5211" s="94">
        <v>45807</v>
      </c>
      <c r="B5211" s="95" t="str">
        <v>GK 140/UN 1706</v>
      </c>
      <c r="C5211" s="80" t="str">
        <v>PRESSURE PLATE ASSY MAHINDRA DIAPHRAGM 11"</v>
      </c>
      <c r="D5211" s="133">
        <v>2066</v>
      </c>
      <c r="E5211" s="80">
        <v>2</v>
      </c>
      <c r="F5211" s="80" t="str">
        <v>SET</v>
      </c>
      <c r="G5211" s="80" t="str">
        <v>OUTWARD</v>
      </c>
      <c r="H5211" s="96" t="str">
        <v>SM</v>
      </c>
    </row>
    <row r="5212" spans="1:8" x14ac:dyDescent="0.25">
      <c r="A5212" s="90">
        <v>45807</v>
      </c>
      <c r="B5212" s="91" t="str">
        <v>GK 311/UN 1714</v>
      </c>
      <c r="C5212" s="92" t="str">
        <v>CLUTCH PLATE N/A SARPANCH 5 SPRING VALEO TYPE 585 DI / 605 DI 11" 10 TEETH</v>
      </c>
      <c r="D5212" s="132">
        <v>2066</v>
      </c>
      <c r="E5212" s="92">
        <v>2</v>
      </c>
      <c r="F5212" s="92" t="str">
        <v>PCS</v>
      </c>
      <c r="G5212" s="92" t="str">
        <v>OUTWARD</v>
      </c>
      <c r="H5212" s="93" t="str">
        <v>SM</v>
      </c>
    </row>
    <row r="5213" spans="1:8" x14ac:dyDescent="0.25">
      <c r="A5213" s="94">
        <v>45807</v>
      </c>
      <c r="B5213" s="95" t="str">
        <v>GK 327</v>
      </c>
      <c r="C5213" s="80" t="str">
        <v>CLUTCH PLATE N/A SWARAJ 855 / 735 FE (SPRING TYPE) 11" 8 TEETH</v>
      </c>
      <c r="D5213" s="133">
        <v>2066</v>
      </c>
      <c r="E5213" s="80">
        <v>2</v>
      </c>
      <c r="F5213" s="80" t="str">
        <v>PCS</v>
      </c>
      <c r="G5213" s="80" t="str">
        <v>OUTWARD</v>
      </c>
      <c r="H5213" s="96" t="str">
        <v>SM</v>
      </c>
    </row>
    <row r="5214" spans="1:8" x14ac:dyDescent="0.25">
      <c r="A5214" s="90">
        <v>45807</v>
      </c>
      <c r="B5214" s="91" t="str">
        <v>GK 328</v>
      </c>
      <c r="C5214" s="92" t="str">
        <v>CLUTCH PLATE N/A SWARAJ 855 (RIGID &amp; CUSHION TYPE) 11" 8 TEETH</v>
      </c>
      <c r="D5214" s="132">
        <v>2066</v>
      </c>
      <c r="E5214" s="92">
        <v>4</v>
      </c>
      <c r="F5214" s="92" t="str">
        <v>PCS</v>
      </c>
      <c r="G5214" s="92" t="str">
        <v>OUTWARD</v>
      </c>
      <c r="H5214" s="93" t="str">
        <v>SM</v>
      </c>
    </row>
    <row r="5215" spans="1:8" x14ac:dyDescent="0.25">
      <c r="A5215" s="94">
        <v>45807</v>
      </c>
      <c r="B5215" s="95" t="str">
        <v>GK 333</v>
      </c>
      <c r="C5215" s="80" t="str">
        <v>CLUTCH PLATE N/A SWARAJ DIAPHRAGM TYPE 5 SPRING VALEO TYPE 11" 8 TEETH</v>
      </c>
      <c r="D5215" s="133">
        <v>2066</v>
      </c>
      <c r="E5215" s="80">
        <v>1</v>
      </c>
      <c r="F5215" s="80" t="str">
        <v>PCS</v>
      </c>
      <c r="G5215" s="80" t="str">
        <v>OUTWARD</v>
      </c>
      <c r="H5215" s="96" t="str">
        <v>SM</v>
      </c>
    </row>
    <row r="5216" spans="1:8" x14ac:dyDescent="0.25">
      <c r="A5216" s="90">
        <v>45807</v>
      </c>
      <c r="B5216" s="91" t="str">
        <v>GK 2414</v>
      </c>
      <c r="C5216" s="92" t="str">
        <v>TROLLEY PIPE 60''   EPDM (MALE + FEMALE)</v>
      </c>
      <c r="D5216" s="132">
        <v>2067</v>
      </c>
      <c r="E5216" s="92">
        <v>30</v>
      </c>
      <c r="F5216" s="92" t="str">
        <v>PCS</v>
      </c>
      <c r="G5216" s="92" t="str">
        <v>OUTWARD</v>
      </c>
      <c r="H5216" s="93" t="str">
        <v>SAI RAM AUTOMOBILES</v>
      </c>
    </row>
    <row r="5217" spans="1:8" x14ac:dyDescent="0.25">
      <c r="A5217" s="94">
        <v>45807</v>
      </c>
      <c r="B5217" s="95" t="str">
        <v>GK 2495</v>
      </c>
      <c r="C5217" s="80" t="str">
        <v>TROLLEY MALE FEMALE COMMON</v>
      </c>
      <c r="D5217" s="133">
        <v>2067</v>
      </c>
      <c r="E5217" s="80">
        <v>30</v>
      </c>
      <c r="F5217" s="80" t="str">
        <v>PCS</v>
      </c>
      <c r="G5217" s="80" t="str">
        <v>OUTWARD</v>
      </c>
      <c r="H5217" s="96" t="str">
        <v>SAI RAM AUTOMOBILES</v>
      </c>
    </row>
    <row r="5218" spans="1:8" x14ac:dyDescent="0.25">
      <c r="A5218" s="90">
        <v>45807</v>
      </c>
      <c r="B5218" s="91" t="str">
        <v>UN 2637 A</v>
      </c>
      <c r="C5218" s="92" t="str">
        <v xml:space="preserve">CHECK CHAIN ASSY YUVO  </v>
      </c>
      <c r="D5218" s="132">
        <v>2067</v>
      </c>
      <c r="E5218" s="92">
        <v>20</v>
      </c>
      <c r="F5218" s="92" t="str">
        <v>SET</v>
      </c>
      <c r="G5218" s="92" t="str">
        <v>OUTWARD</v>
      </c>
      <c r="H5218" s="93" t="str">
        <v>SAI RAM AUTOMOBILES</v>
      </c>
    </row>
    <row r="5219" spans="1:8" x14ac:dyDescent="0.25">
      <c r="A5219" s="94">
        <v>45807</v>
      </c>
      <c r="B5219" s="95" t="str">
        <v>UN 2637 D</v>
      </c>
      <c r="C5219" s="80" t="str">
        <v>CHECK CHAIN ASSY JOHN DEERE  O.E</v>
      </c>
      <c r="D5219" s="133">
        <v>2067</v>
      </c>
      <c r="E5219" s="80">
        <v>20</v>
      </c>
      <c r="F5219" s="80" t="str">
        <v>PCS</v>
      </c>
      <c r="G5219" s="80" t="str">
        <v>OUTWARD</v>
      </c>
      <c r="H5219" s="96" t="str">
        <v>SAI RAM AUTOMOBILES</v>
      </c>
    </row>
    <row r="5220" spans="1:8" x14ac:dyDescent="0.25">
      <c r="A5220" s="90">
        <v>45807</v>
      </c>
      <c r="B5220" s="91" t="str">
        <v>UN 1596</v>
      </c>
      <c r="C5220" s="92" t="str">
        <v>SEAT SLIDING BUSH WHITE (OE) INTER DI</v>
      </c>
      <c r="D5220" s="132">
        <v>2067</v>
      </c>
      <c r="E5220" s="92">
        <v>42</v>
      </c>
      <c r="F5220" s="92" t="str">
        <v>PCS</v>
      </c>
      <c r="G5220" s="92" t="str">
        <v>OUTWARD</v>
      </c>
      <c r="H5220" s="93" t="str">
        <v>SAI RAM AUTOMOBILES</v>
      </c>
    </row>
    <row r="5221" spans="1:8" x14ac:dyDescent="0.25">
      <c r="A5221" s="94">
        <v>45807</v>
      </c>
      <c r="B5221" s="95" t="str">
        <v>UN 1732</v>
      </c>
      <c r="C5221" s="80" t="str">
        <v>CLUTCH FLY WHEEL PATRA INTER DI</v>
      </c>
      <c r="D5221" s="133">
        <v>2067</v>
      </c>
      <c r="E5221" s="80">
        <v>5</v>
      </c>
      <c r="F5221" s="80" t="str">
        <v>PCS</v>
      </c>
      <c r="G5221" s="80" t="str">
        <v>OUTWARD</v>
      </c>
      <c r="H5221" s="96" t="str">
        <v>SAI RAM AUTOMOBILES</v>
      </c>
    </row>
    <row r="5222" spans="1:8" x14ac:dyDescent="0.25">
      <c r="A5222" s="90">
        <v>45807</v>
      </c>
      <c r="B5222" s="91" t="str">
        <v>UN 2639</v>
      </c>
      <c r="C5222" s="92" t="str">
        <v xml:space="preserve">STABILIZER PIPE ARJUN  </v>
      </c>
      <c r="D5222" s="132">
        <v>2067</v>
      </c>
      <c r="E5222" s="92">
        <v>15</v>
      </c>
      <c r="F5222" s="92" t="str">
        <v>PCS</v>
      </c>
      <c r="G5222" s="92" t="str">
        <v>OUTWARD</v>
      </c>
      <c r="H5222" s="93" t="str">
        <v>SAI RAM AUTOMOBILES</v>
      </c>
    </row>
    <row r="5223" spans="1:8" x14ac:dyDescent="0.25">
      <c r="A5223" s="94">
        <v>45807</v>
      </c>
      <c r="B5223" s="95" t="str">
        <v>GK 2413</v>
      </c>
      <c r="C5223" s="80" t="str">
        <v>TROLLEY PIPE 50''   EPDM (MALE + FEMALE)</v>
      </c>
      <c r="D5223" s="133">
        <v>2067</v>
      </c>
      <c r="E5223" s="80">
        <v>25</v>
      </c>
      <c r="F5223" s="80" t="str">
        <v>PCS</v>
      </c>
      <c r="G5223" s="80" t="str">
        <v>OUTWARD</v>
      </c>
      <c r="H5223" s="96" t="str">
        <v>SAI RAM AUTOMOBILES</v>
      </c>
    </row>
    <row r="5224" spans="1:8" x14ac:dyDescent="0.25">
      <c r="A5224" s="90">
        <v>45807</v>
      </c>
      <c r="B5224" s="91" t="str">
        <v>UN 3409</v>
      </c>
      <c r="C5224" s="92" t="str">
        <v xml:space="preserve">BATTERY BOX NST  </v>
      </c>
      <c r="D5224" s="132">
        <v>2067</v>
      </c>
      <c r="E5224" s="92">
        <v>2</v>
      </c>
      <c r="F5224" s="92" t="str">
        <v>SET</v>
      </c>
      <c r="G5224" s="92" t="str">
        <v>OUTWARD</v>
      </c>
      <c r="H5224" s="93" t="str">
        <v>SAI RAM AUTOMOBILES</v>
      </c>
    </row>
    <row r="5225" spans="1:8" x14ac:dyDescent="0.25">
      <c r="A5225" s="94">
        <v>45806</v>
      </c>
      <c r="B5225" s="95" t="str">
        <v>R1100555</v>
      </c>
      <c r="C5225" s="80" t="str">
        <v>P.P ASSY SARPANCH D/F TYPE</v>
      </c>
      <c r="D5225" s="133" t="str">
        <v>2017, 2018, 2041, 2042</v>
      </c>
      <c r="E5225" s="80">
        <v>1</v>
      </c>
      <c r="F5225" s="80" t="str">
        <v>SET</v>
      </c>
      <c r="G5225" s="80" t="str">
        <v>OUTWARD</v>
      </c>
      <c r="H5225" s="96" t="str">
        <v>NIRMAL AUTOMOBILES</v>
      </c>
    </row>
    <row r="5226" spans="1:8" x14ac:dyDescent="0.25">
      <c r="A5226" s="90">
        <v>45806</v>
      </c>
      <c r="B5226" s="91" t="str">
        <v>GK 003/UN 3695</v>
      </c>
      <c r="C5226" s="92" t="str">
        <v>OIL BRAKE PLATE  MKM 6.5" 18 TEETH</v>
      </c>
      <c r="D5226" s="132" t="str">
        <v>2017, 2018, 2041, 2042</v>
      </c>
      <c r="E5226" s="92">
        <v>12</v>
      </c>
      <c r="F5226" s="92" t="str">
        <v>PCS</v>
      </c>
      <c r="G5226" s="92" t="str">
        <v>OUTWARD</v>
      </c>
      <c r="H5226" s="93" t="str">
        <v>NIRMAL AUTOMOBILES</v>
      </c>
    </row>
    <row r="5227" spans="1:8" x14ac:dyDescent="0.25">
      <c r="A5227" s="94">
        <v>45806</v>
      </c>
      <c r="B5227" s="95" t="str">
        <v>GK 031/UN 3723</v>
      </c>
      <c r="C5227" s="80" t="str">
        <v>OIL STEEL PLATE  MKM  6.5"</v>
      </c>
      <c r="D5227" s="133" t="str">
        <v>2017, 2018, 2041, 2042</v>
      </c>
      <c r="E5227" s="80">
        <v>8</v>
      </c>
      <c r="F5227" s="80" t="str">
        <v>PCS</v>
      </c>
      <c r="G5227" s="80" t="str">
        <v>OUTWARD</v>
      </c>
      <c r="H5227" s="96" t="str">
        <v>NIRMAL AUTOMOBILES</v>
      </c>
    </row>
    <row r="5228" spans="1:8" x14ac:dyDescent="0.25">
      <c r="A5228" s="90">
        <v>45806</v>
      </c>
      <c r="B5228" s="91" t="str">
        <v>GK 003 A/UN 3695 A</v>
      </c>
      <c r="C5228" s="92" t="str">
        <v>OIL BRAKE PLATE  MKM N/M (THIN) 6.5" 18 TEETH</v>
      </c>
      <c r="D5228" s="132" t="str">
        <v>2017, 2018, 2041, 2042</v>
      </c>
      <c r="E5228" s="92">
        <v>8</v>
      </c>
      <c r="F5228" s="92" t="str">
        <v>PCS</v>
      </c>
      <c r="G5228" s="92" t="str">
        <v>OUTWARD</v>
      </c>
      <c r="H5228" s="93" t="str">
        <v>NIRMAL AUTOMOBILES</v>
      </c>
    </row>
    <row r="5229" spans="1:8" x14ac:dyDescent="0.25">
      <c r="A5229" s="94">
        <v>45806</v>
      </c>
      <c r="B5229" s="95" t="str">
        <v>GK 031 A/UN 3723 A</v>
      </c>
      <c r="C5229" s="80" t="str">
        <v>OIL STEEL PLATE  MKM N/M (THIN) 6.5"</v>
      </c>
      <c r="D5229" s="133" t="str">
        <v>2017, 2018, 2041, 2042</v>
      </c>
      <c r="E5229" s="80">
        <v>8</v>
      </c>
      <c r="F5229" s="80" t="str">
        <v>PCS</v>
      </c>
      <c r="G5229" s="80" t="str">
        <v>OUTWARD</v>
      </c>
      <c r="H5229" s="96" t="str">
        <v>NIRMAL AUTOMOBILES</v>
      </c>
    </row>
    <row r="5230" spans="1:8" x14ac:dyDescent="0.25">
      <c r="A5230" s="90">
        <v>45806</v>
      </c>
      <c r="B5230" s="91" t="str">
        <v>GK 232</v>
      </c>
      <c r="C5230" s="92" t="str">
        <v>BRAKE DISC PLATE MASSEY</v>
      </c>
      <c r="D5230" s="132" t="str">
        <v>2017, 2018, 2041, 2042</v>
      </c>
      <c r="E5230" s="92">
        <v>6</v>
      </c>
      <c r="F5230" s="92" t="str">
        <v>PCS</v>
      </c>
      <c r="G5230" s="92" t="str">
        <v>OUTWARD</v>
      </c>
      <c r="H5230" s="93" t="str">
        <v>NIRMAL AUTOMOBILES</v>
      </c>
    </row>
    <row r="5231" spans="1:8" x14ac:dyDescent="0.25">
      <c r="A5231" s="94">
        <v>45806</v>
      </c>
      <c r="B5231" s="95" t="str">
        <v>GK 043</v>
      </c>
      <c r="C5231" s="80" t="str">
        <v>OIL STEEL PLATE  FARMTRAC 9.5"</v>
      </c>
      <c r="D5231" s="133" t="str">
        <v>2017, 2018, 2041, 2042</v>
      </c>
      <c r="E5231" s="80">
        <v>8</v>
      </c>
      <c r="F5231" s="80" t="str">
        <v>PCS</v>
      </c>
      <c r="G5231" s="80" t="str">
        <v>OUTWARD</v>
      </c>
      <c r="H5231" s="96" t="str">
        <v>NIRMAL AUTOMOBILES</v>
      </c>
    </row>
    <row r="5232" spans="1:8" x14ac:dyDescent="0.25">
      <c r="A5232" s="90">
        <v>45806</v>
      </c>
      <c r="B5232" s="91" t="str">
        <v>GK 1153</v>
      </c>
      <c r="C5232" s="92" t="str">
        <v>FRONT STUB AXLE JOHN DEERE 5310 E.N.8 MATERIAL (LH) 30208-30206</v>
      </c>
      <c r="D5232" s="132" t="str">
        <v>2017, 2018, 2041, 2042</v>
      </c>
      <c r="E5232" s="92">
        <v>2</v>
      </c>
      <c r="F5232" s="92" t="str">
        <v>PCS</v>
      </c>
      <c r="G5232" s="92" t="str">
        <v>OUTWARD</v>
      </c>
      <c r="H5232" s="93" t="str">
        <v>NIRMAL AUTOMOBILES</v>
      </c>
    </row>
    <row r="5233" spans="1:8" x14ac:dyDescent="0.25">
      <c r="A5233" s="94">
        <v>45806</v>
      </c>
      <c r="B5233" s="95" t="str">
        <v>GK 1153 A</v>
      </c>
      <c r="C5233" s="80" t="str">
        <v>FRONT STUB AXLE JOHN DEERE 5310 E.N.8 MATERIAL (RH) 30208-30206</v>
      </c>
      <c r="D5233" s="133" t="str">
        <v>2017, 2018, 2041, 2042</v>
      </c>
      <c r="E5233" s="80">
        <v>2</v>
      </c>
      <c r="F5233" s="80" t="str">
        <v>PCS</v>
      </c>
      <c r="G5233" s="80" t="str">
        <v>OUTWARD</v>
      </c>
      <c r="H5233" s="96" t="str">
        <v>NIRMAL AUTOMOBILES</v>
      </c>
    </row>
    <row r="5234" spans="1:8" x14ac:dyDescent="0.25">
      <c r="A5234" s="90">
        <v>45806</v>
      </c>
      <c r="B5234" s="91" t="str">
        <v>GK 964</v>
      </c>
      <c r="C5234" s="92" t="str">
        <v>FRONT WHEEL HUB JOHN DEERE 5203 (4 HOLE) 501349-48548</v>
      </c>
      <c r="D5234" s="132" t="str">
        <v>2017, 2018, 2041, 2042</v>
      </c>
      <c r="E5234" s="92">
        <v>4</v>
      </c>
      <c r="F5234" s="92" t="str">
        <v>PCS</v>
      </c>
      <c r="G5234" s="92" t="str">
        <v>OUTWARD</v>
      </c>
      <c r="H5234" s="93" t="str">
        <v>NIRMAL AUTOMOBILES</v>
      </c>
    </row>
    <row r="5235" spans="1:8" x14ac:dyDescent="0.25">
      <c r="A5235" s="94">
        <v>45806</v>
      </c>
      <c r="B5235" s="95" t="str">
        <v>GK 001/UN 3694/GK 004</v>
      </c>
      <c r="C5235" s="80" t="str">
        <v>OIL BRAKE PLATE  SWARAJ 6.5" 14 TEETH</v>
      </c>
      <c r="D5235" s="133" t="str">
        <v>2017, 2018, 2041, 2042</v>
      </c>
      <c r="E5235" s="80">
        <v>20</v>
      </c>
      <c r="F5235" s="80" t="str">
        <v>PCS</v>
      </c>
      <c r="G5235" s="80" t="str">
        <v>OUTWARD</v>
      </c>
      <c r="H5235" s="96" t="str">
        <v>NIRMAL AUTOMOBILES</v>
      </c>
    </row>
    <row r="5236" spans="1:8" x14ac:dyDescent="0.25">
      <c r="A5236" s="90">
        <v>45806</v>
      </c>
      <c r="B5236" s="91" t="str">
        <v>GK 032/UN 3720</v>
      </c>
      <c r="C5236" s="92" t="str">
        <v>OIL STEEL PLATE  SWARAJ 6.5"</v>
      </c>
      <c r="D5236" s="132" t="str">
        <v>2017, 2018, 2041, 2042</v>
      </c>
      <c r="E5236" s="92">
        <v>16</v>
      </c>
      <c r="F5236" s="92" t="str">
        <v>PCS</v>
      </c>
      <c r="G5236" s="92" t="str">
        <v>OUTWARD</v>
      </c>
      <c r="H5236" s="93" t="str">
        <v>NIRMAL AUTOMOBILES</v>
      </c>
    </row>
    <row r="5237" spans="1:8" x14ac:dyDescent="0.25">
      <c r="A5237" s="94">
        <v>45806</v>
      </c>
      <c r="B5237" s="95" t="str">
        <v>GK 146</v>
      </c>
      <c r="C5237" s="80" t="str">
        <v>PRESSURE PLATE ASSY SWARAJ 855 11"</v>
      </c>
      <c r="D5237" s="133" t="str">
        <v>2017, 2018, 2041, 2042</v>
      </c>
      <c r="E5237" s="80">
        <v>3</v>
      </c>
      <c r="F5237" s="80" t="str">
        <v>SET</v>
      </c>
      <c r="G5237" s="80" t="str">
        <v>OUTWARD</v>
      </c>
      <c r="H5237" s="96" t="str">
        <v>NIRMAL AUTOMOBILES</v>
      </c>
    </row>
    <row r="5238" spans="1:8" x14ac:dyDescent="0.25">
      <c r="A5238" s="90">
        <v>45806</v>
      </c>
      <c r="B5238" s="91" t="str">
        <v>1P 4044 CTMMB</v>
      </c>
      <c r="C5238" s="92" t="str">
        <v>HYD PUMP MAHINDRA SINGLE</v>
      </c>
      <c r="D5238" s="132" t="str">
        <v>2017, 2018, 2041, 2042</v>
      </c>
      <c r="E5238" s="92">
        <v>5</v>
      </c>
      <c r="F5238" s="92" t="str">
        <v>PCS</v>
      </c>
      <c r="G5238" s="92" t="str">
        <v>OUTWARD</v>
      </c>
      <c r="H5238" s="93" t="str">
        <v>NIRMAL AUTOMOBILES</v>
      </c>
    </row>
    <row r="5239" spans="1:8" x14ac:dyDescent="0.25">
      <c r="A5239" s="94">
        <v>45806</v>
      </c>
      <c r="B5239" s="95" t="str">
        <v>1P 3028 ASOOB</v>
      </c>
      <c r="C5239" s="80" t="str">
        <v xml:space="preserve">HYD PUMP ITL 4x4 </v>
      </c>
      <c r="D5239" s="133" t="str">
        <v>2017, 2018, 2041, 2042</v>
      </c>
      <c r="E5239" s="80">
        <v>5</v>
      </c>
      <c r="F5239" s="80" t="str">
        <v>PCS</v>
      </c>
      <c r="G5239" s="80" t="str">
        <v>OUTWARD</v>
      </c>
      <c r="H5239" s="96" t="str">
        <v>NIRMAL AUTOMOBILES</v>
      </c>
    </row>
    <row r="5240" spans="1:8" x14ac:dyDescent="0.25">
      <c r="A5240" s="90">
        <v>45806</v>
      </c>
      <c r="B5240" s="91" t="str">
        <v>GK 1156</v>
      </c>
      <c r="C5240" s="92" t="str">
        <v xml:space="preserve">FRONT STUB AXLE JOHN DEERE GLOBAL (LH) </v>
      </c>
      <c r="D5240" s="132" t="str">
        <v>2017, 2018, 2041, 2042</v>
      </c>
      <c r="E5240" s="92">
        <v>1</v>
      </c>
      <c r="F5240" s="92" t="str">
        <v>PCS</v>
      </c>
      <c r="G5240" s="92" t="str">
        <v>OUTWARD</v>
      </c>
      <c r="H5240" s="93" t="str">
        <v>NIRMAL AUTOMOBILES</v>
      </c>
    </row>
    <row r="5241" spans="1:8" x14ac:dyDescent="0.25">
      <c r="A5241" s="94">
        <v>45806</v>
      </c>
      <c r="B5241" s="95" t="str">
        <v>GK 1156 A</v>
      </c>
      <c r="C5241" s="80" t="str">
        <v xml:space="preserve">FRONT STUB AXLE JOHN DEERE GLOBAL (RH) </v>
      </c>
      <c r="D5241" s="133" t="str">
        <v>2017, 2018, 2041, 2042</v>
      </c>
      <c r="E5241" s="80">
        <v>1</v>
      </c>
      <c r="F5241" s="80" t="str">
        <v>PCS</v>
      </c>
      <c r="G5241" s="80" t="str">
        <v>OUTWARD</v>
      </c>
      <c r="H5241" s="96" t="str">
        <v>NIRMAL AUTOMOBILES</v>
      </c>
    </row>
    <row r="5242" spans="1:8" x14ac:dyDescent="0.25">
      <c r="A5242" s="90">
        <v>45806</v>
      </c>
      <c r="B5242" s="91" t="str">
        <v>GK 2363</v>
      </c>
      <c r="C5242" s="92" t="str">
        <v>ROTAVATOR OIL SEAL  70-90-20</v>
      </c>
      <c r="D5242" s="132" t="str">
        <v>2017, 2018, 2041, 2042</v>
      </c>
      <c r="E5242" s="92">
        <v>10</v>
      </c>
      <c r="F5242" s="92" t="str">
        <v>PCS</v>
      </c>
      <c r="G5242" s="92" t="str">
        <v>OUTWARD</v>
      </c>
      <c r="H5242" s="93" t="str">
        <v>NIRMAL AUTOMOBILES</v>
      </c>
    </row>
    <row r="5243" spans="1:8" x14ac:dyDescent="0.25">
      <c r="A5243" s="94">
        <v>45806</v>
      </c>
      <c r="B5243" s="95" t="str">
        <v>GK 2331</v>
      </c>
      <c r="C5243" s="80" t="str">
        <v xml:space="preserve">ROTAVATOR OIL SEAL  55-75-15 </v>
      </c>
      <c r="D5243" s="133" t="str">
        <v>2017, 2018, 2041, 2042</v>
      </c>
      <c r="E5243" s="80">
        <v>10</v>
      </c>
      <c r="F5243" s="80" t="str">
        <v>PCS</v>
      </c>
      <c r="G5243" s="80" t="str">
        <v>OUTWARD</v>
      </c>
      <c r="H5243" s="96" t="str">
        <v>NIRMAL AUTOMOBILES</v>
      </c>
    </row>
    <row r="5244" spans="1:8" x14ac:dyDescent="0.25">
      <c r="A5244" s="90">
        <v>45806</v>
      </c>
      <c r="B5244" s="91" t="str">
        <v>GK 2315</v>
      </c>
      <c r="C5244" s="92" t="str">
        <v>ROTAVATOR OIL SEAL  40-80-10</v>
      </c>
      <c r="D5244" s="132" t="str">
        <v>2017, 2018, 2041, 2042</v>
      </c>
      <c r="E5244" s="92">
        <v>10</v>
      </c>
      <c r="F5244" s="92" t="str">
        <v>PCS</v>
      </c>
      <c r="G5244" s="92" t="str">
        <v>OUTWARD</v>
      </c>
      <c r="H5244" s="93" t="str">
        <v>NIRMAL AUTOMOBILES</v>
      </c>
    </row>
    <row r="5245" spans="1:8" x14ac:dyDescent="0.25">
      <c r="A5245" s="94">
        <v>45806</v>
      </c>
      <c r="B5245" s="95" t="str">
        <v>GK 2377</v>
      </c>
      <c r="C5245" s="80" t="str">
        <v>ROTAVATOR OIL SEAL  80-100-16 DS SHAKTIMAN 6311</v>
      </c>
      <c r="D5245" s="133" t="str">
        <v>2017, 2018, 2041, 2042</v>
      </c>
      <c r="E5245" s="80">
        <v>10</v>
      </c>
      <c r="F5245" s="80" t="str">
        <v>PCS</v>
      </c>
      <c r="G5245" s="80" t="str">
        <v>OUTWARD</v>
      </c>
      <c r="H5245" s="96" t="str">
        <v>NIRMAL AUTOMOBILES</v>
      </c>
    </row>
    <row r="5246" spans="1:8" x14ac:dyDescent="0.25">
      <c r="A5246" s="90">
        <v>45806</v>
      </c>
      <c r="B5246" s="91" t="str">
        <v>GK 2350</v>
      </c>
      <c r="C5246" s="92" t="str">
        <v xml:space="preserve">ROTAVATOR OIL SEAL  65-85-16 MR SHAKTIMAN (6309) </v>
      </c>
      <c r="D5246" s="132" t="str">
        <v>2017, 2018, 2041, 2042</v>
      </c>
      <c r="E5246" s="92">
        <v>10</v>
      </c>
      <c r="F5246" s="92" t="str">
        <v>PCS</v>
      </c>
      <c r="G5246" s="92" t="str">
        <v>OUTWARD</v>
      </c>
      <c r="H5246" s="93" t="str">
        <v>NIRMAL AUTOMOBILES</v>
      </c>
    </row>
    <row r="5247" spans="1:8" x14ac:dyDescent="0.25">
      <c r="A5247" s="94">
        <v>45806</v>
      </c>
      <c r="B5247" s="95" t="str">
        <v>GK 2337</v>
      </c>
      <c r="C5247" s="80" t="str">
        <v>ROTAVATOR OIL SEAL  60-85-16</v>
      </c>
      <c r="D5247" s="133" t="str">
        <v>2017, 2018, 2041, 2042</v>
      </c>
      <c r="E5247" s="80">
        <v>10</v>
      </c>
      <c r="F5247" s="80" t="str">
        <v>PCS</v>
      </c>
      <c r="G5247" s="80" t="str">
        <v>OUTWARD</v>
      </c>
      <c r="H5247" s="96" t="str">
        <v>NIRMAL AUTOMOBILES</v>
      </c>
    </row>
    <row r="5248" spans="1:8" x14ac:dyDescent="0.25">
      <c r="A5248" s="90">
        <v>45806</v>
      </c>
      <c r="B5248" s="91" t="str">
        <v>GK 2355</v>
      </c>
      <c r="C5248" s="92" t="str">
        <v>ROTAVATOR OIL SEAL  65-85-19</v>
      </c>
      <c r="D5248" s="132" t="str">
        <v>2017, 2018, 2041, 2042</v>
      </c>
      <c r="E5248" s="92">
        <v>10</v>
      </c>
      <c r="F5248" s="92" t="str">
        <v>PCS</v>
      </c>
      <c r="G5248" s="92" t="str">
        <v>OUTWARD</v>
      </c>
      <c r="H5248" s="93" t="str">
        <v>NIRMAL AUTOMOBILES</v>
      </c>
    </row>
    <row r="5249" spans="1:8" x14ac:dyDescent="0.25">
      <c r="A5249" s="94">
        <v>45806</v>
      </c>
      <c r="B5249" s="95" t="str">
        <v>GK 2346</v>
      </c>
      <c r="C5249" s="80" t="str">
        <v>ROTAVATOR OIL SEAL  65-85-16 DS RED</v>
      </c>
      <c r="D5249" s="133" t="str">
        <v>2017, 2018, 2041, 2042</v>
      </c>
      <c r="E5249" s="80">
        <v>10</v>
      </c>
      <c r="F5249" s="80" t="str">
        <v>PCS</v>
      </c>
      <c r="G5249" s="80" t="str">
        <v>OUTWARD</v>
      </c>
      <c r="H5249" s="96" t="str">
        <v>NIRMAL AUTOMOBILES</v>
      </c>
    </row>
    <row r="5250" spans="1:8" x14ac:dyDescent="0.25">
      <c r="A5250" s="90">
        <v>45806</v>
      </c>
      <c r="B5250" s="91" t="str">
        <v>GK 2327</v>
      </c>
      <c r="C5250" s="92" t="str">
        <v>ROTAVATOR OIL SEAL  50-75-15</v>
      </c>
      <c r="D5250" s="132" t="str">
        <v>2017, 2018, 2041, 2042</v>
      </c>
      <c r="E5250" s="92">
        <v>10</v>
      </c>
      <c r="F5250" s="92" t="str">
        <v>PCS</v>
      </c>
      <c r="G5250" s="92" t="str">
        <v>OUTWARD</v>
      </c>
      <c r="H5250" s="93" t="str">
        <v>NIRMAL AUTOMOBILES</v>
      </c>
    </row>
    <row r="5251" spans="1:8" x14ac:dyDescent="0.25">
      <c r="A5251" s="94">
        <v>45806</v>
      </c>
      <c r="B5251" s="95" t="str">
        <v>GK 2351</v>
      </c>
      <c r="C5251" s="80" t="str">
        <v xml:space="preserve">ROTAVATOR OIL SEAL  65-85-18 RED </v>
      </c>
      <c r="D5251" s="133" t="str">
        <v>2017, 2018, 2041, 2042</v>
      </c>
      <c r="E5251" s="80">
        <v>10</v>
      </c>
      <c r="F5251" s="80" t="str">
        <v>PCS</v>
      </c>
      <c r="G5251" s="80" t="str">
        <v>OUTWARD</v>
      </c>
      <c r="H5251" s="96" t="str">
        <v>NIRMAL AUTOMOBILES</v>
      </c>
    </row>
    <row r="5252" spans="1:8" x14ac:dyDescent="0.25">
      <c r="A5252" s="90">
        <v>45806</v>
      </c>
      <c r="B5252" s="91" t="str">
        <v>GK 2330</v>
      </c>
      <c r="C5252" s="92" t="str">
        <v>ROTAVATOR OIL SEAL  55-72-10</v>
      </c>
      <c r="D5252" s="132" t="str">
        <v>2017, 2018, 2041, 2042</v>
      </c>
      <c r="E5252" s="92">
        <v>10</v>
      </c>
      <c r="F5252" s="92" t="str">
        <v>PCS</v>
      </c>
      <c r="G5252" s="92" t="str">
        <v>OUTWARD</v>
      </c>
      <c r="H5252" s="93" t="str">
        <v>NIRMAL AUTOMOBILES</v>
      </c>
    </row>
    <row r="5253" spans="1:8" x14ac:dyDescent="0.25">
      <c r="A5253" s="94">
        <v>45806</v>
      </c>
      <c r="B5253" s="95" t="str">
        <v>GK 2372</v>
      </c>
      <c r="C5253" s="80" t="str">
        <v>ROTAVATOR OIL SEAL  80-100-16 SPECIAL (RED) SHAKTIMAN 6311</v>
      </c>
      <c r="D5253" s="133" t="str">
        <v>2017, 2018, 2041, 2042</v>
      </c>
      <c r="E5253" s="80">
        <v>10</v>
      </c>
      <c r="F5253" s="80" t="str">
        <v>PCS</v>
      </c>
      <c r="G5253" s="80" t="str">
        <v>OUTWARD</v>
      </c>
      <c r="H5253" s="96" t="str">
        <v>NIRMAL AUTOMOBILES</v>
      </c>
    </row>
    <row r="5254" spans="1:8" x14ac:dyDescent="0.25">
      <c r="A5254" s="90">
        <v>45806</v>
      </c>
      <c r="B5254" s="91" t="str">
        <v>GK 2375</v>
      </c>
      <c r="C5254" s="92" t="str">
        <v>ROTAVATOR OIL SEAL  80-100-16 MR SINGLE SPRING SHAKTIMAN 6311</v>
      </c>
      <c r="D5254" s="132" t="str">
        <v>2017, 2018, 2041, 2042</v>
      </c>
      <c r="E5254" s="92">
        <v>10</v>
      </c>
      <c r="F5254" s="92" t="str">
        <v>PCS</v>
      </c>
      <c r="G5254" s="92" t="str">
        <v>OUTWARD</v>
      </c>
      <c r="H5254" s="93" t="str">
        <v>NIRMAL AUTOMOBILES</v>
      </c>
    </row>
    <row r="5255" spans="1:8" x14ac:dyDescent="0.25">
      <c r="A5255" s="94">
        <v>45806</v>
      </c>
      <c r="B5255" s="95" t="str">
        <v>GK 2323</v>
      </c>
      <c r="C5255" s="80" t="str">
        <v>ROTAVATOR OIL SEAL  45-85-10 SHAKTIMAN</v>
      </c>
      <c r="D5255" s="133" t="str">
        <v>2017, 2018, 2041, 2042</v>
      </c>
      <c r="E5255" s="80">
        <v>10</v>
      </c>
      <c r="F5255" s="80" t="str">
        <v>PCS</v>
      </c>
      <c r="G5255" s="80" t="str">
        <v>OUTWARD</v>
      </c>
      <c r="H5255" s="96" t="str">
        <v>NIRMAL AUTOMOBILES</v>
      </c>
    </row>
    <row r="5256" spans="1:8" x14ac:dyDescent="0.25">
      <c r="A5256" s="90">
        <v>45806</v>
      </c>
      <c r="B5256" s="91" t="str">
        <v>GK 2316</v>
      </c>
      <c r="C5256" s="92" t="str">
        <v>ROTAVATOR OIL SEAL  40-85-10</v>
      </c>
      <c r="D5256" s="132" t="str">
        <v>2017, 2018, 2041, 2042</v>
      </c>
      <c r="E5256" s="92">
        <v>10</v>
      </c>
      <c r="F5256" s="92" t="str">
        <v>PCS</v>
      </c>
      <c r="G5256" s="92" t="str">
        <v>OUTWARD</v>
      </c>
      <c r="H5256" s="93" t="str">
        <v>NIRMAL AUTOMOBILES</v>
      </c>
    </row>
    <row r="5257" spans="1:8" x14ac:dyDescent="0.25">
      <c r="A5257" s="94">
        <v>45806</v>
      </c>
      <c r="B5257" s="95" t="str">
        <v>GK 2307</v>
      </c>
      <c r="C5257" s="80" t="str">
        <v>ROTAVATOR OIL SEAL  35-72-12</v>
      </c>
      <c r="D5257" s="133" t="str">
        <v>2017, 2018, 2041, 2042</v>
      </c>
      <c r="E5257" s="80">
        <v>10</v>
      </c>
      <c r="F5257" s="80" t="str">
        <v>PCS</v>
      </c>
      <c r="G5257" s="80" t="str">
        <v>OUTWARD</v>
      </c>
      <c r="H5257" s="96" t="str">
        <v>NIRMAL AUTOMOBILES</v>
      </c>
    </row>
    <row r="5258" spans="1:8" x14ac:dyDescent="0.25">
      <c r="A5258" s="90">
        <v>45806</v>
      </c>
      <c r="B5258" s="91" t="str">
        <v>GK 2306</v>
      </c>
      <c r="C5258" s="92" t="str">
        <v xml:space="preserve">ROTAVATOR OIL SEAL  35-72-10 SONALIKA </v>
      </c>
      <c r="D5258" s="132" t="str">
        <v>2017, 2018, 2041, 2042</v>
      </c>
      <c r="E5258" s="92">
        <v>10</v>
      </c>
      <c r="F5258" s="92" t="str">
        <v>PCS</v>
      </c>
      <c r="G5258" s="92" t="str">
        <v>OUTWARD</v>
      </c>
      <c r="H5258" s="93" t="str">
        <v>NIRMAL AUTOMOBILES</v>
      </c>
    </row>
    <row r="5259" spans="1:8" x14ac:dyDescent="0.25">
      <c r="A5259" s="94">
        <v>45806</v>
      </c>
      <c r="B5259" s="95" t="str">
        <v>GK 2344</v>
      </c>
      <c r="C5259" s="80" t="str">
        <v>ROTAVATOR OIL SEAL  65-85-16 SPECIAL (RED) SHAKTIMAN (6309)</v>
      </c>
      <c r="D5259" s="133" t="str">
        <v>2017, 2018, 2041, 2042</v>
      </c>
      <c r="E5259" s="80">
        <v>10</v>
      </c>
      <c r="F5259" s="80" t="str">
        <v>PCS</v>
      </c>
      <c r="G5259" s="80" t="str">
        <v>OUTWARD</v>
      </c>
      <c r="H5259" s="96" t="str">
        <v>NIRMAL AUTOMOBILES</v>
      </c>
    </row>
    <row r="5260" spans="1:8" x14ac:dyDescent="0.25">
      <c r="A5260" s="90">
        <v>45806</v>
      </c>
      <c r="B5260" s="91" t="str">
        <v>GK 2314</v>
      </c>
      <c r="C5260" s="92" t="str">
        <v>ROTAVATOR OIL SEAL  40-73-8</v>
      </c>
      <c r="D5260" s="132" t="str">
        <v>2017, 2018, 2041, 2042</v>
      </c>
      <c r="E5260" s="92">
        <v>10</v>
      </c>
      <c r="F5260" s="92" t="str">
        <v>PCS</v>
      </c>
      <c r="G5260" s="92" t="str">
        <v>OUTWARD</v>
      </c>
      <c r="H5260" s="93" t="str">
        <v>NIRMAL AUTOMOBILES</v>
      </c>
    </row>
    <row r="5261" spans="1:8" x14ac:dyDescent="0.25">
      <c r="A5261" s="94">
        <v>45806</v>
      </c>
      <c r="B5261" s="95" t="str">
        <v>GK 2308</v>
      </c>
      <c r="C5261" s="80" t="str">
        <v>ROTAVATOR OIL SEAL  35-80-10 SHAKTIMAN</v>
      </c>
      <c r="D5261" s="133" t="str">
        <v>2017, 2018, 2041, 2042</v>
      </c>
      <c r="E5261" s="80">
        <v>10</v>
      </c>
      <c r="F5261" s="80" t="str">
        <v>PCS</v>
      </c>
      <c r="G5261" s="80" t="str">
        <v>OUTWARD</v>
      </c>
      <c r="H5261" s="96" t="str">
        <v>NIRMAL AUTOMOBILES</v>
      </c>
    </row>
    <row r="5262" spans="1:8" x14ac:dyDescent="0.25">
      <c r="A5262" s="90">
        <v>45806</v>
      </c>
      <c r="B5262" s="91" t="str">
        <v>GK 2309</v>
      </c>
      <c r="C5262" s="92" t="str">
        <v>ROTAVATOR OIL SEAL  35-85-10 SONALIKA &amp; SHAKTIMAN</v>
      </c>
      <c r="D5262" s="132" t="str">
        <v>2017, 2018, 2041, 2042</v>
      </c>
      <c r="E5262" s="92">
        <v>10</v>
      </c>
      <c r="F5262" s="92" t="str">
        <v>PCS</v>
      </c>
      <c r="G5262" s="92" t="str">
        <v>OUTWARD</v>
      </c>
      <c r="H5262" s="93" t="str">
        <v>NIRMAL AUTOMOBILES</v>
      </c>
    </row>
    <row r="5263" spans="1:8" x14ac:dyDescent="0.25">
      <c r="A5263" s="94">
        <v>45806</v>
      </c>
      <c r="B5263" s="95" t="str">
        <v>GK 1688</v>
      </c>
      <c r="C5263" s="80" t="str">
        <v>ROTAVATOR SAFETY/SHARING YOKE BOLT W/NUT &amp; WASHER 10*65 ZINC</v>
      </c>
      <c r="D5263" s="133" t="str">
        <v>2017, 2018, 2041, 2042</v>
      </c>
      <c r="E5263" s="80">
        <v>264</v>
      </c>
      <c r="F5263" s="80" t="str">
        <v>SET</v>
      </c>
      <c r="G5263" s="80" t="str">
        <v>OUTWARD</v>
      </c>
      <c r="H5263" s="96" t="str">
        <v>NIRMAL AUTOMOBILES</v>
      </c>
    </row>
    <row r="5264" spans="1:8" x14ac:dyDescent="0.25">
      <c r="A5264" s="90">
        <v>45807</v>
      </c>
      <c r="B5264" s="91" t="str">
        <v>GK 1230</v>
      </c>
      <c r="C5264" s="92" t="str">
        <v>AIR FILTER INTER DI (PU)</v>
      </c>
      <c r="D5264" s="132">
        <v>2056</v>
      </c>
      <c r="E5264" s="92">
        <v>108</v>
      </c>
      <c r="F5264" s="92" t="str">
        <v>PCS</v>
      </c>
      <c r="G5264" s="92" t="str">
        <v>OUTWARD</v>
      </c>
      <c r="H5264" s="93" t="str">
        <v>SRINIVASA AUTOMOTIVES</v>
      </c>
    </row>
    <row r="5265" spans="1:8" x14ac:dyDescent="0.25">
      <c r="A5265" s="94">
        <v>45807</v>
      </c>
      <c r="B5265" s="95" t="str">
        <v>GK 225</v>
      </c>
      <c r="C5265" s="80" t="str">
        <v xml:space="preserve">BRAKE DISC PLATE MAHINDRA </v>
      </c>
      <c r="D5265" s="133">
        <v>2056</v>
      </c>
      <c r="E5265" s="80">
        <v>40</v>
      </c>
      <c r="F5265" s="80" t="str">
        <v>PCS</v>
      </c>
      <c r="G5265" s="80" t="str">
        <v>OUTWARD</v>
      </c>
      <c r="H5265" s="96" t="str">
        <v>SRINIVASA AUTOMOTIVES</v>
      </c>
    </row>
    <row r="5266" spans="1:8" x14ac:dyDescent="0.25">
      <c r="A5266" s="90">
        <v>45807</v>
      </c>
      <c r="B5266" s="91" t="str">
        <v>GK 1229</v>
      </c>
      <c r="C5266" s="92" t="str">
        <v>DIESEL , AIR &amp; OIL FILTER KIT INTER DI</v>
      </c>
      <c r="D5266" s="132">
        <v>2056</v>
      </c>
      <c r="E5266" s="92">
        <v>98</v>
      </c>
      <c r="F5266" s="92" t="str">
        <v>SET</v>
      </c>
      <c r="G5266" s="92" t="str">
        <v>OUTWARD</v>
      </c>
      <c r="H5266" s="93" t="str">
        <v>SRINIVASA AUTOMOTIVES</v>
      </c>
    </row>
    <row r="5267" spans="1:8" x14ac:dyDescent="0.25">
      <c r="A5267" s="94">
        <v>45807</v>
      </c>
      <c r="B5267" s="95" t="str">
        <v>GK 1711</v>
      </c>
      <c r="C5267" s="80" t="str">
        <v>FRONT WHEEL MKM (ROTATION TYPE) 48-75-14/17</v>
      </c>
      <c r="D5267" s="133">
        <v>2056</v>
      </c>
      <c r="E5267" s="80">
        <v>300</v>
      </c>
      <c r="F5267" s="80" t="str">
        <v>PCS</v>
      </c>
      <c r="G5267" s="80" t="str">
        <v>OUTWARD</v>
      </c>
      <c r="H5267" s="96" t="str">
        <v>SRINIVASA AUTOMOTIVES</v>
      </c>
    </row>
    <row r="5268" spans="1:8" x14ac:dyDescent="0.25">
      <c r="A5268" s="90">
        <v>45807</v>
      </c>
      <c r="B5268" s="91" t="str">
        <v>GK 1398</v>
      </c>
      <c r="C5268" s="92" t="str">
        <v>HYD. FILTER JOHN DEERE O/M SPIN ON</v>
      </c>
      <c r="D5268" s="132">
        <v>2056</v>
      </c>
      <c r="E5268" s="92">
        <v>24</v>
      </c>
      <c r="F5268" s="92" t="str">
        <v>PCS</v>
      </c>
      <c r="G5268" s="92" t="str">
        <v>OUTWARD</v>
      </c>
      <c r="H5268" s="93" t="str">
        <v>SRINIVASA AUTOMOTIVES</v>
      </c>
    </row>
    <row r="5269" spans="1:8" x14ac:dyDescent="0.25">
      <c r="A5269" s="94">
        <v>45807</v>
      </c>
      <c r="B5269" s="95" t="str">
        <v>GK 1238</v>
      </c>
      <c r="C5269" s="80" t="str">
        <v>HYD. FILTER ARJUN SPIN ON</v>
      </c>
      <c r="D5269" s="133">
        <v>2056</v>
      </c>
      <c r="E5269" s="80">
        <v>50</v>
      </c>
      <c r="F5269" s="80" t="str">
        <v>PCS</v>
      </c>
      <c r="G5269" s="80" t="str">
        <v>OUTWARD</v>
      </c>
      <c r="H5269" s="96" t="str">
        <v>SRINIVASA AUTOMOTIVES</v>
      </c>
    </row>
    <row r="5270" spans="1:8" x14ac:dyDescent="0.25">
      <c r="A5270" s="90">
        <v>45807</v>
      </c>
      <c r="B5270" s="91" t="str">
        <v>GK 1234</v>
      </c>
      <c r="C5270" s="92" t="str">
        <v>HYD. FILTER INTER DI SPIN ON</v>
      </c>
      <c r="D5270" s="132">
        <v>2056</v>
      </c>
      <c r="E5270" s="92">
        <v>40</v>
      </c>
      <c r="F5270" s="92" t="str">
        <v>PCS</v>
      </c>
      <c r="G5270" s="92" t="str">
        <v>OUTWARD</v>
      </c>
      <c r="H5270" s="93" t="str">
        <v>SRINIVASA AUTOMOTIVES</v>
      </c>
    </row>
    <row r="5271" spans="1:8" x14ac:dyDescent="0.25">
      <c r="A5271" s="94">
        <v>45807</v>
      </c>
      <c r="B5271" s="95" t="str">
        <v>GK 003/UN 3695</v>
      </c>
      <c r="C5271" s="80" t="str">
        <v>OIL BRAKE PLATE  MKM 6.5" 18 TEETH</v>
      </c>
      <c r="D5271" s="133">
        <v>2056</v>
      </c>
      <c r="E5271" s="80">
        <v>200</v>
      </c>
      <c r="F5271" s="80" t="str">
        <v>PCS</v>
      </c>
      <c r="G5271" s="80" t="str">
        <v>OUTWARD</v>
      </c>
      <c r="H5271" s="96" t="str">
        <v>SRINIVASA AUTOMOTIVES</v>
      </c>
    </row>
    <row r="5272" spans="1:8" x14ac:dyDescent="0.25">
      <c r="A5272" s="90">
        <v>45807</v>
      </c>
      <c r="B5272" s="91" t="str">
        <v>GK 003 A/UN 3695 A</v>
      </c>
      <c r="C5272" s="92" t="str">
        <v>OIL BRAKE PLATE  MKM N/M (THIN) 6.5" 18 TEETH</v>
      </c>
      <c r="D5272" s="132">
        <v>2056</v>
      </c>
      <c r="E5272" s="92">
        <v>100</v>
      </c>
      <c r="F5272" s="92" t="str">
        <v>PCS</v>
      </c>
      <c r="G5272" s="92" t="str">
        <v>OUTWARD</v>
      </c>
      <c r="H5272" s="93" t="str">
        <v>SRINIVASA AUTOMOTIVES</v>
      </c>
    </row>
    <row r="5273" spans="1:8" x14ac:dyDescent="0.25">
      <c r="A5273" s="94">
        <v>45807</v>
      </c>
      <c r="B5273" s="95" t="str">
        <v>GK 031/UN 3723</v>
      </c>
      <c r="C5273" s="80" t="str">
        <v>OIL STEEL PLATE  MKM  6.5"</v>
      </c>
      <c r="D5273" s="133">
        <v>2056</v>
      </c>
      <c r="E5273" s="80">
        <v>100</v>
      </c>
      <c r="F5273" s="80" t="str">
        <v>PCS</v>
      </c>
      <c r="G5273" s="80" t="str">
        <v>OUTWARD</v>
      </c>
      <c r="H5273" s="96" t="str">
        <v>SRINIVASA AUTOMOTIVES</v>
      </c>
    </row>
    <row r="5274" spans="1:8" x14ac:dyDescent="0.25">
      <c r="A5274" s="90">
        <v>45807</v>
      </c>
      <c r="B5274" s="91" t="str">
        <v>GK 031 A/UN 3723 A</v>
      </c>
      <c r="C5274" s="92" t="str">
        <v>OIL STEEL PLATE  MKM N/M (THIN) 6.5"</v>
      </c>
      <c r="D5274" s="132">
        <v>2056</v>
      </c>
      <c r="E5274" s="92">
        <v>20</v>
      </c>
      <c r="F5274" s="92" t="str">
        <v>PCS</v>
      </c>
      <c r="G5274" s="92" t="str">
        <v>OUTWARD</v>
      </c>
      <c r="H5274" s="93" t="str">
        <v>SRINIVASA AUTOMOTIVES</v>
      </c>
    </row>
    <row r="5275" spans="1:8" x14ac:dyDescent="0.25">
      <c r="A5275" s="94">
        <v>45807</v>
      </c>
      <c r="B5275" s="95" t="str">
        <v>GK 2424</v>
      </c>
      <c r="C5275" s="80" t="str">
        <v>TROLLEY PIPE 60''   EPDM WITH SPRING</v>
      </c>
      <c r="D5275" s="133">
        <v>2056</v>
      </c>
      <c r="E5275" s="80">
        <v>150</v>
      </c>
      <c r="F5275" s="80" t="str">
        <v>PCS</v>
      </c>
      <c r="G5275" s="80" t="str">
        <v>OUTWARD</v>
      </c>
      <c r="H5275" s="96" t="str">
        <v>SRINIVASA AUTOMOTIVES</v>
      </c>
    </row>
    <row r="5276" spans="1:8" x14ac:dyDescent="0.25">
      <c r="A5276" s="90">
        <v>45807</v>
      </c>
      <c r="B5276" s="91" t="str">
        <v>GK 2495</v>
      </c>
      <c r="C5276" s="92" t="str">
        <v>TROLLEY MALE FEMALE COMMON</v>
      </c>
      <c r="D5276" s="132">
        <v>2056</v>
      </c>
      <c r="E5276" s="92">
        <v>102</v>
      </c>
      <c r="F5276" s="92" t="str">
        <v>PCS</v>
      </c>
      <c r="G5276" s="92" t="str">
        <v>OUTWARD</v>
      </c>
      <c r="H5276" s="93" t="str">
        <v>SRINIVASA AUTOMOTIVES</v>
      </c>
    </row>
    <row r="5277" spans="1:8" x14ac:dyDescent="0.25">
      <c r="A5277" s="94">
        <v>45807</v>
      </c>
      <c r="B5277" s="95" t="str">
        <v>GK 2496</v>
      </c>
      <c r="C5277" s="80" t="str">
        <v>TROLLEY MALE FEMALE QRC (PUSH TYPE)</v>
      </c>
      <c r="D5277" s="133">
        <v>2056</v>
      </c>
      <c r="E5277" s="80">
        <v>54</v>
      </c>
      <c r="F5277" s="80" t="str">
        <v>PCS</v>
      </c>
      <c r="G5277" s="80" t="str">
        <v>OUTWARD</v>
      </c>
      <c r="H5277" s="96" t="str">
        <v>SRINIVASA AUTOMOTIVES</v>
      </c>
    </row>
    <row r="5278" spans="1:8" x14ac:dyDescent="0.25">
      <c r="A5278" s="90">
        <v>45810</v>
      </c>
      <c r="B5278" s="91" t="str">
        <v>R983032309</v>
      </c>
      <c r="C5278" s="92" t="str">
        <v>HYD. PUMP SWARAJ 19CC (OUTER)</v>
      </c>
      <c r="D5278" s="132">
        <v>2076</v>
      </c>
      <c r="E5278" s="92">
        <v>8</v>
      </c>
      <c r="F5278" s="92" t="str">
        <v>PCS</v>
      </c>
      <c r="G5278" s="92" t="str">
        <v>OUTWARD</v>
      </c>
      <c r="H5278" s="93" t="str">
        <v>CITY AUTOMOBILES</v>
      </c>
    </row>
    <row r="5279" spans="1:8" x14ac:dyDescent="0.25">
      <c r="A5279" s="94">
        <v>45810</v>
      </c>
      <c r="B5279" s="95" t="str">
        <v>R983067915</v>
      </c>
      <c r="C5279" s="80" t="str">
        <v>HYD. PUMP SONALIKA RX 16CC</v>
      </c>
      <c r="D5279" s="133">
        <v>2076</v>
      </c>
      <c r="E5279" s="80">
        <v>8</v>
      </c>
      <c r="F5279" s="80" t="str">
        <v>PCS</v>
      </c>
      <c r="G5279" s="80" t="str">
        <v>OUTWARD</v>
      </c>
      <c r="H5279" s="96" t="str">
        <v>CITY AUTOMOBILES</v>
      </c>
    </row>
    <row r="5280" spans="1:8" x14ac:dyDescent="0.25">
      <c r="A5280" s="90">
        <v>45810</v>
      </c>
      <c r="B5280" s="91" t="str">
        <v>R983067914</v>
      </c>
      <c r="C5280" s="92" t="str">
        <v>HYD PUMP FARMTRAC 16.5 CC</v>
      </c>
      <c r="D5280" s="132">
        <v>2076</v>
      </c>
      <c r="E5280" s="92">
        <v>4</v>
      </c>
      <c r="F5280" s="92" t="str">
        <v>PCS</v>
      </c>
      <c r="G5280" s="92" t="str">
        <v>OUTWARD</v>
      </c>
      <c r="H5280" s="93" t="str">
        <v>CITY AUTOMOBILES</v>
      </c>
    </row>
    <row r="5281" spans="1:8" x14ac:dyDescent="0.25">
      <c r="A5281" s="94">
        <v>45810</v>
      </c>
      <c r="B5281" s="95" t="str">
        <v>R983020977</v>
      </c>
      <c r="C5281" s="80" t="str">
        <v>HYD. PUMP MAHINDRA 14 CC</v>
      </c>
      <c r="D5281" s="133">
        <v>2076</v>
      </c>
      <c r="E5281" s="80">
        <v>8</v>
      </c>
      <c r="F5281" s="80" t="str">
        <v>PCS</v>
      </c>
      <c r="G5281" s="80" t="str">
        <v>OUTWARD</v>
      </c>
      <c r="H5281" s="96" t="str">
        <v>CITY AUTOMOBILES</v>
      </c>
    </row>
    <row r="5282" spans="1:8" x14ac:dyDescent="0.25">
      <c r="A5282" s="90">
        <v>45810</v>
      </c>
      <c r="B5282" s="91" t="str">
        <v>R983020978</v>
      </c>
      <c r="C5282" s="92" t="str">
        <v>HYD PUMP SW 724 FE , 735 FE (16 CC)</v>
      </c>
      <c r="D5282" s="132">
        <v>2076</v>
      </c>
      <c r="E5282" s="92">
        <v>4</v>
      </c>
      <c r="F5282" s="92" t="str">
        <v>PCS</v>
      </c>
      <c r="G5282" s="92" t="str">
        <v>OUTWARD</v>
      </c>
      <c r="H5282" s="93" t="str">
        <v>CITY AUTOMOBILES</v>
      </c>
    </row>
    <row r="5283" spans="1:8" x14ac:dyDescent="0.25">
      <c r="A5283" s="94">
        <v>45810</v>
      </c>
      <c r="B5283" s="95" t="str">
        <v>R42652202</v>
      </c>
      <c r="C5283" s="80" t="str">
        <v>PRESSURE PLATE TAWA EICHER 241/242 (9.25)</v>
      </c>
      <c r="D5283" s="133">
        <v>2076</v>
      </c>
      <c r="E5283" s="80">
        <v>6</v>
      </c>
      <c r="F5283" s="80" t="str">
        <v>PCS</v>
      </c>
      <c r="G5283" s="80" t="str">
        <v>OUTWARD</v>
      </c>
      <c r="H5283" s="96" t="str">
        <v>CITY AUTOMOBILES</v>
      </c>
    </row>
    <row r="5284" spans="1:8" x14ac:dyDescent="0.25">
      <c r="A5284" s="90">
        <v>45810</v>
      </c>
      <c r="B5284" s="91" t="str">
        <v>R3250A202</v>
      </c>
      <c r="C5284" s="92" t="str">
        <v>P.P TAWA MM/MF 10"</v>
      </c>
      <c r="D5284" s="132">
        <v>2076</v>
      </c>
      <c r="E5284" s="92">
        <v>6</v>
      </c>
      <c r="F5284" s="92" t="str">
        <v>PCS</v>
      </c>
      <c r="G5284" s="92" t="str">
        <v>OUTWARD</v>
      </c>
      <c r="H5284" s="93" t="str">
        <v>CITY AUTOMOBILES</v>
      </c>
    </row>
    <row r="5285" spans="1:8" x14ac:dyDescent="0.25">
      <c r="A5285" s="94">
        <v>45810</v>
      </c>
      <c r="B5285" s="95" t="str">
        <v>601AD00006C</v>
      </c>
      <c r="C5285" s="80" t="str">
        <v>HYD PUMP ARJUN 445 DOUBLE (12CC + 8CC)</v>
      </c>
      <c r="D5285" s="133">
        <v>2076</v>
      </c>
      <c r="E5285" s="80">
        <v>2</v>
      </c>
      <c r="F5285" s="80" t="str">
        <v>PCS</v>
      </c>
      <c r="G5285" s="80" t="str">
        <v>OUTWARD</v>
      </c>
      <c r="H5285" s="96" t="str">
        <v>CITY AUTOMOBILES</v>
      </c>
    </row>
    <row r="5286" spans="1:8" x14ac:dyDescent="0.25">
      <c r="A5286" s="90">
        <v>45810</v>
      </c>
      <c r="B5286" s="91" t="str">
        <v>601AD00009C</v>
      </c>
      <c r="C5286" s="92" t="str">
        <v>HYD PUMP ARJUN DOUBLE (F ELBOW) (18CC + 8CC)</v>
      </c>
      <c r="D5286" s="132">
        <v>2076</v>
      </c>
      <c r="E5286" s="92">
        <v>2</v>
      </c>
      <c r="F5286" s="92" t="str">
        <v>PCS</v>
      </c>
      <c r="G5286" s="92" t="str">
        <v>OUTWARD</v>
      </c>
      <c r="H5286" s="93" t="str">
        <v>CITY AUTOMOBILES</v>
      </c>
    </row>
    <row r="5287" spans="1:8" x14ac:dyDescent="0.25">
      <c r="A5287" s="94">
        <v>45810</v>
      </c>
      <c r="B5287" s="95">
        <v>4330352100</v>
      </c>
      <c r="C5287" s="80" t="str">
        <v>CLUTCH KIT SONALIKA / SW P.TO</v>
      </c>
      <c r="D5287" s="133">
        <v>2076</v>
      </c>
      <c r="E5287" s="80">
        <v>10</v>
      </c>
      <c r="F5287" s="80" t="str">
        <v>SET</v>
      </c>
      <c r="G5287" s="80" t="str">
        <v>OUTWARD</v>
      </c>
      <c r="H5287" s="96" t="str">
        <v>CITY AUTOMOBILES</v>
      </c>
    </row>
    <row r="5288" spans="1:8" x14ac:dyDescent="0.25">
      <c r="A5288" s="90">
        <v>45810</v>
      </c>
      <c r="B5288" s="91" t="str">
        <v>GK 003 A/UN 3695 A</v>
      </c>
      <c r="C5288" s="92" t="str">
        <v>OIL BRAKE PLATE  MKM N/M (THIN) 6.5" 18 TEETH</v>
      </c>
      <c r="D5288" s="132">
        <v>2082</v>
      </c>
      <c r="E5288" s="92">
        <v>20</v>
      </c>
      <c r="F5288" s="92" t="str">
        <v>PCS</v>
      </c>
      <c r="G5288" s="92" t="str">
        <v>OUTWARD</v>
      </c>
      <c r="H5288" s="93" t="str">
        <v>AMIT MOTOR</v>
      </c>
    </row>
    <row r="5289" spans="1:8" x14ac:dyDescent="0.25">
      <c r="A5289" s="94">
        <v>45810</v>
      </c>
      <c r="B5289" s="95" t="str">
        <v>GK 003/UN 3695</v>
      </c>
      <c r="C5289" s="80" t="str">
        <v>OIL BRAKE PLATE  MKM 6.5" 18 TEETH</v>
      </c>
      <c r="D5289" s="133">
        <v>2082</v>
      </c>
      <c r="E5289" s="80">
        <v>30</v>
      </c>
      <c r="F5289" s="80" t="str">
        <v>PCS</v>
      </c>
      <c r="G5289" s="80" t="str">
        <v>OUTWARD</v>
      </c>
      <c r="H5289" s="96" t="str">
        <v>AMIT MOTOR</v>
      </c>
    </row>
    <row r="5290" spans="1:8" x14ac:dyDescent="0.25">
      <c r="A5290" s="90">
        <v>45810</v>
      </c>
      <c r="B5290" s="91" t="str">
        <v>GK 031 A/UN 3723 A</v>
      </c>
      <c r="C5290" s="92" t="str">
        <v>OIL STEEL PLATE  MKM N/M (THIN) 6.5"</v>
      </c>
      <c r="D5290" s="132">
        <v>2082</v>
      </c>
      <c r="E5290" s="92">
        <v>20</v>
      </c>
      <c r="F5290" s="92" t="str">
        <v>PCS</v>
      </c>
      <c r="G5290" s="92" t="str">
        <v>OUTWARD</v>
      </c>
      <c r="H5290" s="93" t="str">
        <v>AMIT MOTOR</v>
      </c>
    </row>
    <row r="5291" spans="1:8" x14ac:dyDescent="0.25">
      <c r="A5291" s="94">
        <v>45810</v>
      </c>
      <c r="B5291" s="95" t="str">
        <v>GK 1233</v>
      </c>
      <c r="C5291" s="80" t="str">
        <v>OIL FILTER INTER DI SPIN ON</v>
      </c>
      <c r="D5291" s="133">
        <v>2082</v>
      </c>
      <c r="E5291" s="80">
        <v>90</v>
      </c>
      <c r="F5291" s="80" t="str">
        <v>PCS</v>
      </c>
      <c r="G5291" s="80" t="str">
        <v>OUTWARD</v>
      </c>
      <c r="H5291" s="96" t="str">
        <v>AMIT MOTOR</v>
      </c>
    </row>
    <row r="5292" spans="1:8" x14ac:dyDescent="0.25">
      <c r="A5292" s="90">
        <v>45810</v>
      </c>
      <c r="B5292" s="91" t="str">
        <v>GK 1238</v>
      </c>
      <c r="C5292" s="92" t="str">
        <v>HYD. FILTER ARJUN SPIN ON</v>
      </c>
      <c r="D5292" s="132">
        <v>2082</v>
      </c>
      <c r="E5292" s="92">
        <v>30</v>
      </c>
      <c r="F5292" s="92" t="str">
        <v>PCS</v>
      </c>
      <c r="G5292" s="92" t="str">
        <v>OUTWARD</v>
      </c>
      <c r="H5292" s="93" t="str">
        <v>AMIT MOTOR</v>
      </c>
    </row>
    <row r="5293" spans="1:8" x14ac:dyDescent="0.25">
      <c r="A5293" s="94">
        <v>45810</v>
      </c>
      <c r="B5293" s="95" t="str">
        <v>GK 1240</v>
      </c>
      <c r="C5293" s="80" t="str">
        <v>HYD. FILTER ARJUN 8" LONG</v>
      </c>
      <c r="D5293" s="133">
        <v>2082</v>
      </c>
      <c r="E5293" s="80">
        <v>30</v>
      </c>
      <c r="F5293" s="80" t="str">
        <v>PCS</v>
      </c>
      <c r="G5293" s="80" t="str">
        <v>OUTWARD</v>
      </c>
      <c r="H5293" s="96" t="str">
        <v>AMIT MOTOR</v>
      </c>
    </row>
    <row r="5294" spans="1:8" x14ac:dyDescent="0.25">
      <c r="A5294" s="90">
        <v>45810</v>
      </c>
      <c r="B5294" s="91" t="str">
        <v>GK 225</v>
      </c>
      <c r="C5294" s="92" t="str">
        <v xml:space="preserve">BRAKE DISC PLATE MAHINDRA </v>
      </c>
      <c r="D5294" s="132">
        <v>2082</v>
      </c>
      <c r="E5294" s="92">
        <v>50</v>
      </c>
      <c r="F5294" s="92" t="str">
        <v>PCS</v>
      </c>
      <c r="G5294" s="92" t="str">
        <v>OUTWARD</v>
      </c>
      <c r="H5294" s="93" t="str">
        <v>AMIT MOTOR</v>
      </c>
    </row>
    <row r="5295" spans="1:8" x14ac:dyDescent="0.25">
      <c r="A5295" s="94">
        <v>45810</v>
      </c>
      <c r="B5295" s="95" t="str">
        <v>UN 1388 H</v>
      </c>
      <c r="C5295" s="80" t="str">
        <v>FRONT AXLE SUPPORT NST</v>
      </c>
      <c r="D5295" s="133" t="str">
        <v>2078, 2079</v>
      </c>
      <c r="E5295" s="80">
        <v>2</v>
      </c>
      <c r="F5295" s="80" t="str">
        <v>PCS</v>
      </c>
      <c r="G5295" s="80" t="str">
        <v>OUTWARD</v>
      </c>
      <c r="H5295" s="96" t="str">
        <v>SHOP</v>
      </c>
    </row>
    <row r="5296" spans="1:8" x14ac:dyDescent="0.25">
      <c r="A5296" s="90">
        <v>45810</v>
      </c>
      <c r="B5296" s="91" t="str">
        <v>UN 1137</v>
      </c>
      <c r="C5296" s="92" t="str">
        <v>SILENCER ARJUN</v>
      </c>
      <c r="D5296" s="132" t="str">
        <v>2078, 2079</v>
      </c>
      <c r="E5296" s="92">
        <v>10</v>
      </c>
      <c r="F5296" s="92" t="str">
        <v>PCS</v>
      </c>
      <c r="G5296" s="92" t="str">
        <v>OUTWARD</v>
      </c>
      <c r="H5296" s="93" t="str">
        <v>SHOP</v>
      </c>
    </row>
    <row r="5297" spans="1:8" x14ac:dyDescent="0.25">
      <c r="A5297" s="94">
        <v>45810</v>
      </c>
      <c r="B5297" s="95" t="str">
        <v>UN 1135</v>
      </c>
      <c r="C5297" s="80" t="str">
        <v>SILENCER INTER DI</v>
      </c>
      <c r="D5297" s="133" t="str">
        <v>2078, 2079</v>
      </c>
      <c r="E5297" s="80">
        <v>16</v>
      </c>
      <c r="F5297" s="80" t="str">
        <v>PCS</v>
      </c>
      <c r="G5297" s="80" t="str">
        <v>OUTWARD</v>
      </c>
      <c r="H5297" s="96" t="str">
        <v>SHOP</v>
      </c>
    </row>
    <row r="5298" spans="1:8" x14ac:dyDescent="0.25">
      <c r="A5298" s="90">
        <v>45810</v>
      </c>
      <c r="B5298" s="91" t="str">
        <v>R983067915</v>
      </c>
      <c r="C5298" s="92" t="str">
        <v>HYD. PUMP SONALIKA RX 16CC</v>
      </c>
      <c r="D5298" s="132" t="str">
        <v>2078, 2079</v>
      </c>
      <c r="E5298" s="92">
        <v>16</v>
      </c>
      <c r="F5298" s="92" t="str">
        <v>PCS</v>
      </c>
      <c r="G5298" s="92" t="str">
        <v>OUTWARD</v>
      </c>
      <c r="H5298" s="93" t="str">
        <v>SHOP</v>
      </c>
    </row>
    <row r="5299" spans="1:8" x14ac:dyDescent="0.25">
      <c r="A5299" s="94">
        <v>45810</v>
      </c>
      <c r="B5299" s="95" t="str">
        <v>601AD00005C</v>
      </c>
      <c r="C5299" s="80" t="str">
        <v>HYD PUMP FARMTRAC DOUBLE (18CC + 11CC)</v>
      </c>
      <c r="D5299" s="133" t="str">
        <v>2078, 2079</v>
      </c>
      <c r="E5299" s="80">
        <v>8</v>
      </c>
      <c r="F5299" s="80" t="str">
        <v>PCS</v>
      </c>
      <c r="G5299" s="80" t="str">
        <v>OUTWARD</v>
      </c>
      <c r="H5299" s="96" t="str">
        <v>SHOP</v>
      </c>
    </row>
    <row r="5300" spans="1:8" x14ac:dyDescent="0.25">
      <c r="A5300" s="90">
        <v>45810</v>
      </c>
      <c r="B5300" s="91" t="str">
        <v>UN 2743</v>
      </c>
      <c r="C5300" s="92" t="str">
        <v xml:space="preserve">CENTRE PIN BUSH SET OF 2 PCS INTER DI  </v>
      </c>
      <c r="D5300" s="132" t="str">
        <v>2078, 2079</v>
      </c>
      <c r="E5300" s="92">
        <v>6</v>
      </c>
      <c r="F5300" s="92" t="str">
        <v>SET</v>
      </c>
      <c r="G5300" s="92" t="str">
        <v>OUTWARD</v>
      </c>
      <c r="H5300" s="93" t="str">
        <v>SHOP</v>
      </c>
    </row>
    <row r="5301" spans="1:8" x14ac:dyDescent="0.25">
      <c r="A5301" s="94">
        <v>45810</v>
      </c>
      <c r="B5301" s="95" t="str">
        <v>GK 632 A</v>
      </c>
      <c r="C5301" s="80" t="str">
        <v>TIE ROD END HMT 2522  LONG BODY  (REAR) (SET OF 2)</v>
      </c>
      <c r="D5301" s="133" t="str">
        <v>2078, 2079</v>
      </c>
      <c r="E5301" s="80">
        <v>4</v>
      </c>
      <c r="F5301" s="80" t="str">
        <v>SET</v>
      </c>
      <c r="G5301" s="80" t="str">
        <v>OUTWARD</v>
      </c>
      <c r="H5301" s="96" t="str">
        <v>SHOP</v>
      </c>
    </row>
    <row r="5302" spans="1:8" x14ac:dyDescent="0.25">
      <c r="A5302" s="90">
        <v>45810</v>
      </c>
      <c r="B5302" s="91" t="str">
        <v>GK 632 B</v>
      </c>
      <c r="C5302" s="92" t="str">
        <v>TIE ROD END HMT 2522  LONG BODY  (FRONT) (SET OF 2)</v>
      </c>
      <c r="D5302" s="132" t="str">
        <v>2078, 2079</v>
      </c>
      <c r="E5302" s="92">
        <v>4</v>
      </c>
      <c r="F5302" s="92" t="str">
        <v>SET</v>
      </c>
      <c r="G5302" s="92" t="str">
        <v>OUTWARD</v>
      </c>
      <c r="H5302" s="93" t="str">
        <v>SHOP</v>
      </c>
    </row>
    <row r="5303" spans="1:8" x14ac:dyDescent="0.25">
      <c r="A5303" s="94">
        <v>45810</v>
      </c>
      <c r="B5303" s="95" t="str">
        <v>R983032352</v>
      </c>
      <c r="C5303" s="80" t="str">
        <v>HYD PUMP FT45/55 12CC</v>
      </c>
      <c r="D5303" s="133" t="str">
        <v>2078, 2079</v>
      </c>
      <c r="E5303" s="80">
        <v>8</v>
      </c>
      <c r="F5303" s="80" t="str">
        <v>PCS</v>
      </c>
      <c r="G5303" s="80" t="str">
        <v>OUTWARD</v>
      </c>
      <c r="H5303" s="96" t="str">
        <v>SHOP</v>
      </c>
    </row>
    <row r="5304" spans="1:8" x14ac:dyDescent="0.25">
      <c r="A5304" s="90">
        <v>45810</v>
      </c>
      <c r="B5304" s="91" t="str">
        <v>UN 2055</v>
      </c>
      <c r="C5304" s="92" t="str">
        <v>TRANSMISSION DRIVE SHAFT (S BORE) 15 TEETH INTER DI</v>
      </c>
      <c r="D5304" s="132" t="str">
        <v>2078, 2079</v>
      </c>
      <c r="E5304" s="92">
        <v>1</v>
      </c>
      <c r="F5304" s="92" t="str">
        <v>PCS</v>
      </c>
      <c r="G5304" s="92" t="str">
        <v>OUTWARD</v>
      </c>
      <c r="H5304" s="93" t="str">
        <v>SHOP</v>
      </c>
    </row>
    <row r="5305" spans="1:8" x14ac:dyDescent="0.25">
      <c r="A5305" s="94">
        <v>45810</v>
      </c>
      <c r="B5305" s="95" t="str">
        <v>1P 4040 4027 CTMMTO</v>
      </c>
      <c r="C5305" s="80" t="str">
        <v>HYD. PUMP MM ARJUN W/O Y MF</v>
      </c>
      <c r="D5305" s="133" t="str">
        <v>2078, 2079</v>
      </c>
      <c r="E5305" s="80">
        <v>2</v>
      </c>
      <c r="F5305" s="80" t="str">
        <v>PCS</v>
      </c>
      <c r="G5305" s="80" t="str">
        <v>OUTWARD</v>
      </c>
      <c r="H5305" s="96" t="str">
        <v>SHOP</v>
      </c>
    </row>
    <row r="5306" spans="1:8" x14ac:dyDescent="0.25">
      <c r="A5306" s="90">
        <v>45810</v>
      </c>
      <c r="B5306" s="91" t="str">
        <v>GK 225</v>
      </c>
      <c r="C5306" s="92" t="str">
        <v xml:space="preserve">BRAKE DISC PLATE MAHINDRA </v>
      </c>
      <c r="D5306" s="132" t="str">
        <v>2078, 2079</v>
      </c>
      <c r="E5306" s="92">
        <v>10</v>
      </c>
      <c r="F5306" s="92" t="str">
        <v>PCS</v>
      </c>
      <c r="G5306" s="92" t="str">
        <v>OUTWARD</v>
      </c>
      <c r="H5306" s="93" t="str">
        <v>SHOP</v>
      </c>
    </row>
    <row r="5307" spans="1:8" x14ac:dyDescent="0.25">
      <c r="A5307" s="94">
        <v>45810</v>
      </c>
      <c r="B5307" s="95" t="str">
        <v>R983020977</v>
      </c>
      <c r="C5307" s="80" t="str">
        <v>HYD. PUMP MAHINDRA 14 CC</v>
      </c>
      <c r="D5307" s="133" t="str">
        <v>2078, 2079</v>
      </c>
      <c r="E5307" s="80">
        <v>8</v>
      </c>
      <c r="F5307" s="80" t="str">
        <v>PCS</v>
      </c>
      <c r="G5307" s="80" t="str">
        <v>OUTWARD</v>
      </c>
      <c r="H5307" s="96" t="str">
        <v>SHOP</v>
      </c>
    </row>
    <row r="5308" spans="1:8" x14ac:dyDescent="0.25">
      <c r="A5308" s="90">
        <v>45810</v>
      </c>
      <c r="B5308" s="91" t="str">
        <v>UN 2647 A</v>
      </c>
      <c r="C5308" s="92" t="str">
        <v xml:space="preserve">CHAIN U WITH PIN SMALL (O.E.) NST  </v>
      </c>
      <c r="D5308" s="132" t="str">
        <v>2078, 2079</v>
      </c>
      <c r="E5308" s="92">
        <v>30</v>
      </c>
      <c r="F5308" s="92" t="str">
        <v>PCS</v>
      </c>
      <c r="G5308" s="92" t="str">
        <v>OUTWARD</v>
      </c>
      <c r="H5308" s="93" t="str">
        <v>SHOP</v>
      </c>
    </row>
    <row r="5309" spans="1:8" x14ac:dyDescent="0.25">
      <c r="A5309" s="94">
        <v>45810</v>
      </c>
      <c r="B5309" s="95" t="str">
        <v>GK 234 A</v>
      </c>
      <c r="C5309" s="80" t="str">
        <v>BRAKE DISC PLATE SWARAJ 855 O/S</v>
      </c>
      <c r="D5309" s="133" t="str">
        <v>2078, 2079</v>
      </c>
      <c r="E5309" s="80">
        <v>10</v>
      </c>
      <c r="F5309" s="80" t="str">
        <v>PCS</v>
      </c>
      <c r="G5309" s="80" t="str">
        <v>OUTWARD</v>
      </c>
      <c r="H5309" s="96" t="str">
        <v>SHOP</v>
      </c>
    </row>
    <row r="5310" spans="1:8" x14ac:dyDescent="0.25">
      <c r="A5310" s="90">
        <v>45810</v>
      </c>
      <c r="B5310" s="91">
        <v>3280843100</v>
      </c>
      <c r="C5310" s="92" t="str">
        <v>CLUTCH PLATE SW/ACE CRANE 5 FAN 8 T</v>
      </c>
      <c r="D5310" s="132" t="str">
        <v>2078, 2079</v>
      </c>
      <c r="E5310" s="92">
        <v>2</v>
      </c>
      <c r="F5310" s="92" t="str">
        <v>PCS</v>
      </c>
      <c r="G5310" s="92" t="str">
        <v>OUTWARD</v>
      </c>
      <c r="H5310" s="93" t="str">
        <v>SHOP</v>
      </c>
    </row>
    <row r="5311" spans="1:8" x14ac:dyDescent="0.25">
      <c r="A5311" s="94">
        <v>45810</v>
      </c>
      <c r="B5311" s="95" t="str">
        <v>R11063</v>
      </c>
      <c r="C5311" s="80" t="str">
        <v>CLUTCH PLATE SK/SWARAJ 11" RIGID N/A</v>
      </c>
      <c r="D5311" s="133" t="str">
        <v>2078, 2079</v>
      </c>
      <c r="E5311" s="80">
        <v>2</v>
      </c>
      <c r="F5311" s="80" t="str">
        <v>PCS</v>
      </c>
      <c r="G5311" s="80" t="str">
        <v>OUTWARD</v>
      </c>
      <c r="H5311" s="96" t="str">
        <v>SHOP</v>
      </c>
    </row>
    <row r="5312" spans="1:8" x14ac:dyDescent="0.25">
      <c r="A5312" s="90">
        <v>45810</v>
      </c>
      <c r="B5312" s="91">
        <v>3280503100</v>
      </c>
      <c r="C5312" s="92" t="str">
        <v>PTO PLATE SWRAJ SINGLE CLUTCH PUC-00</v>
      </c>
      <c r="D5312" s="132" t="str">
        <v>2078, 2079</v>
      </c>
      <c r="E5312" s="92">
        <v>2</v>
      </c>
      <c r="F5312" s="92" t="str">
        <v>PCS</v>
      </c>
      <c r="G5312" s="92" t="str">
        <v>OUTWARD</v>
      </c>
      <c r="H5312" s="93" t="str">
        <v>SHOP</v>
      </c>
    </row>
    <row r="5313" spans="1:8" x14ac:dyDescent="0.25">
      <c r="A5313" s="94">
        <v>45810</v>
      </c>
      <c r="B5313" s="95">
        <v>3280539100</v>
      </c>
      <c r="C5313" s="80" t="str">
        <v>CLUTCH PLATE NEW HOLLAND 10 T. 11" 6 SPRING</v>
      </c>
      <c r="D5313" s="133" t="str">
        <v>2078, 2079</v>
      </c>
      <c r="E5313" s="80">
        <v>4</v>
      </c>
      <c r="F5313" s="80" t="str">
        <v>PCS</v>
      </c>
      <c r="G5313" s="80" t="str">
        <v>OUTWARD</v>
      </c>
      <c r="H5313" s="96" t="str">
        <v>SHOP</v>
      </c>
    </row>
    <row r="5314" spans="1:8" x14ac:dyDescent="0.25">
      <c r="A5314" s="90">
        <v>45810</v>
      </c>
      <c r="B5314" s="91" t="str">
        <v>UN 219</v>
      </c>
      <c r="C5314" s="92" t="str">
        <v>POWER STG. PIPE (BIG) JD</v>
      </c>
      <c r="D5314" s="132" t="str">
        <v>2078, 2079</v>
      </c>
      <c r="E5314" s="92">
        <v>6</v>
      </c>
      <c r="F5314" s="92" t="str">
        <v>PCS</v>
      </c>
      <c r="G5314" s="92" t="str">
        <v>OUTWARD</v>
      </c>
      <c r="H5314" s="93" t="str">
        <v>SHOP</v>
      </c>
    </row>
    <row r="5315" spans="1:8" x14ac:dyDescent="0.25">
      <c r="A5315" s="94">
        <v>45810</v>
      </c>
      <c r="B5315" s="95">
        <v>1280389100</v>
      </c>
      <c r="C5315" s="80" t="str">
        <v>CLUTCH COVER ASSY NH 42HP</v>
      </c>
      <c r="D5315" s="133" t="str">
        <v>2078, 2079</v>
      </c>
      <c r="E5315" s="80">
        <v>1</v>
      </c>
      <c r="F5315" s="80" t="str">
        <v>SET</v>
      </c>
      <c r="G5315" s="80" t="str">
        <v>OUTWARD</v>
      </c>
      <c r="H5315" s="96" t="str">
        <v>SHOP</v>
      </c>
    </row>
    <row r="5316" spans="1:8" x14ac:dyDescent="0.25">
      <c r="A5316" s="90">
        <v>45810</v>
      </c>
      <c r="B5316" s="91" t="str">
        <v>UN 1437</v>
      </c>
      <c r="C5316" s="92" t="str">
        <v>FRONT WHEEL COLLAR ARJUN</v>
      </c>
      <c r="D5316" s="132" t="str">
        <v>2078, 2079</v>
      </c>
      <c r="E5316" s="92">
        <v>48</v>
      </c>
      <c r="F5316" s="92" t="str">
        <v>PCS</v>
      </c>
      <c r="G5316" s="92" t="str">
        <v>OUTWARD</v>
      </c>
      <c r="H5316" s="93" t="str">
        <v>SHOP</v>
      </c>
    </row>
    <row r="5317" spans="1:8" x14ac:dyDescent="0.25">
      <c r="A5317" s="94">
        <v>45810</v>
      </c>
      <c r="B5317" s="95" t="str">
        <v>1P 4066 4039 AOOOOB</v>
      </c>
      <c r="C5317" s="80" t="str">
        <v>HYD PUMP J.D</v>
      </c>
      <c r="D5317" s="133" t="str">
        <v>2078, 2079</v>
      </c>
      <c r="E5317" s="80">
        <v>1</v>
      </c>
      <c r="F5317" s="80" t="str">
        <v>PCS</v>
      </c>
      <c r="G5317" s="80" t="str">
        <v>OUTWARD</v>
      </c>
      <c r="H5317" s="96" t="str">
        <v>SHOP</v>
      </c>
    </row>
    <row r="5318" spans="1:8" x14ac:dyDescent="0.25">
      <c r="A5318" s="90">
        <v>45810</v>
      </c>
      <c r="B5318" s="91" t="str">
        <v>1P 3044 COOOB</v>
      </c>
      <c r="C5318" s="92" t="str">
        <v>HYD PUMP SAME</v>
      </c>
      <c r="D5318" s="132" t="str">
        <v>2078, 2079</v>
      </c>
      <c r="E5318" s="92">
        <v>2</v>
      </c>
      <c r="F5318" s="92" t="str">
        <v>PCS</v>
      </c>
      <c r="G5318" s="92" t="str">
        <v>OUTWARD</v>
      </c>
      <c r="H5318" s="93" t="str">
        <v>SHOP</v>
      </c>
    </row>
    <row r="5319" spans="1:8" x14ac:dyDescent="0.25">
      <c r="A5319" s="94">
        <v>45810</v>
      </c>
      <c r="B5319" s="95" t="str">
        <v>1P 4044 AOOOO</v>
      </c>
      <c r="C5319" s="80" t="str">
        <v>HYD PUMP ACE 350 TRACTORS</v>
      </c>
      <c r="D5319" s="133" t="str">
        <v>2078, 2079</v>
      </c>
      <c r="E5319" s="80">
        <v>2</v>
      </c>
      <c r="F5319" s="80" t="str">
        <v>PCS</v>
      </c>
      <c r="G5319" s="80" t="str">
        <v>OUTWARD</v>
      </c>
      <c r="H5319" s="96" t="str">
        <v>SHOP</v>
      </c>
    </row>
    <row r="5320" spans="1:8" x14ac:dyDescent="0.25">
      <c r="A5320" s="90">
        <v>45810</v>
      </c>
      <c r="B5320" s="91" t="str">
        <v>DS 680</v>
      </c>
      <c r="C5320" s="92" t="str">
        <v xml:space="preserve"> REAR AXLE SWARAJ 735 (17 T) 32211-32212 TRB SMALL PLATE</v>
      </c>
      <c r="D5320" s="132" t="str">
        <v>2078, 2079</v>
      </c>
      <c r="E5320" s="92">
        <v>2</v>
      </c>
      <c r="F5320" s="92" t="str">
        <v>PCS</v>
      </c>
      <c r="G5320" s="92" t="str">
        <v>OUTWARD</v>
      </c>
      <c r="H5320" s="93" t="str">
        <v>SHOP</v>
      </c>
    </row>
    <row r="5321" spans="1:8" x14ac:dyDescent="0.25">
      <c r="A5321" s="94">
        <v>45810</v>
      </c>
      <c r="B5321" s="95" t="str">
        <v>MAGNET FILTER 4022</v>
      </c>
      <c r="C5321" s="80" t="str">
        <v>MAGNET FILTER 4022</v>
      </c>
      <c r="D5321" s="133" t="str">
        <v>2078, 2079</v>
      </c>
      <c r="E5321" s="80">
        <v>16</v>
      </c>
      <c r="F5321" s="80" t="str">
        <v>PCS</v>
      </c>
      <c r="G5321" s="80" t="str">
        <v>OUTWARD</v>
      </c>
      <c r="H5321" s="96" t="str">
        <v>SHOP</v>
      </c>
    </row>
    <row r="5322" spans="1:8" x14ac:dyDescent="0.25">
      <c r="A5322" s="90">
        <v>45810</v>
      </c>
      <c r="B5322" s="91">
        <v>4340454100</v>
      </c>
      <c r="C5322" s="92" t="str">
        <v>P.P TAWA NH MAIN</v>
      </c>
      <c r="D5322" s="132" t="str">
        <v>2078, 2079</v>
      </c>
      <c r="E5322" s="92">
        <v>2</v>
      </c>
      <c r="F5322" s="92" t="str">
        <v>PCS</v>
      </c>
      <c r="G5322" s="92" t="str">
        <v>OUTWARD</v>
      </c>
      <c r="H5322" s="93" t="str">
        <v>SHOP</v>
      </c>
    </row>
    <row r="5323" spans="1:8" x14ac:dyDescent="0.25">
      <c r="A5323" s="94">
        <v>45810</v>
      </c>
      <c r="B5323" s="95" t="str">
        <v>GK 578/UN 1470</v>
      </c>
      <c r="C5323" s="80" t="str">
        <v>TIE ROD END MAHINDRA YUVRAJ 215 (R+L) (SET OF 2)</v>
      </c>
      <c r="D5323" s="133" t="str">
        <v>2078, 2079</v>
      </c>
      <c r="E5323" s="80">
        <v>6</v>
      </c>
      <c r="F5323" s="80" t="str">
        <v>SET</v>
      </c>
      <c r="G5323" s="80" t="str">
        <v>OUTWARD</v>
      </c>
      <c r="H5323" s="96" t="str">
        <v>SHOP</v>
      </c>
    </row>
    <row r="5324" spans="1:8" x14ac:dyDescent="0.25">
      <c r="A5324" s="90">
        <v>45810</v>
      </c>
      <c r="B5324" s="91" t="str">
        <v>UN 1778</v>
      </c>
      <c r="C5324" s="92" t="str">
        <v>GEAR BOX BALL &amp; SPRING KIT (SET OF 6) INTER DI</v>
      </c>
      <c r="D5324" s="132" t="str">
        <v>2078, 2079</v>
      </c>
      <c r="E5324" s="92">
        <v>20</v>
      </c>
      <c r="F5324" s="92" t="str">
        <v>SET</v>
      </c>
      <c r="G5324" s="92" t="str">
        <v>OUTWARD</v>
      </c>
      <c r="H5324" s="93" t="str">
        <v>SHOP</v>
      </c>
    </row>
    <row r="5325" spans="1:8" x14ac:dyDescent="0.25">
      <c r="A5325" s="94">
        <v>45810</v>
      </c>
      <c r="B5325" s="95" t="str">
        <v>UN 1123</v>
      </c>
      <c r="C5325" s="80" t="str">
        <v>EXHAUST MANIFOLD 3 CYL. NST</v>
      </c>
      <c r="D5325" s="133" t="str">
        <v>2078, 2079</v>
      </c>
      <c r="E5325" s="80">
        <v>6</v>
      </c>
      <c r="F5325" s="80" t="str">
        <v>PCS</v>
      </c>
      <c r="G5325" s="80" t="str">
        <v>OUTWARD</v>
      </c>
      <c r="H5325" s="96" t="str">
        <v>SHOP</v>
      </c>
    </row>
    <row r="5326" spans="1:8" x14ac:dyDescent="0.25">
      <c r="A5326" s="90">
        <v>45810</v>
      </c>
      <c r="B5326" s="91">
        <v>1280359100</v>
      </c>
      <c r="C5326" s="92" t="str">
        <v>P.P ASSY MAHINDRA D/F</v>
      </c>
      <c r="D5326" s="132" t="str">
        <v>2078, 2079</v>
      </c>
      <c r="E5326" s="92">
        <v>1</v>
      </c>
      <c r="F5326" s="92" t="str">
        <v>SET</v>
      </c>
      <c r="G5326" s="92" t="str">
        <v>OUTWARD</v>
      </c>
      <c r="H5326" s="93" t="str">
        <v>SHOP</v>
      </c>
    </row>
    <row r="5327" spans="1:8" x14ac:dyDescent="0.25">
      <c r="A5327" s="94">
        <v>45810</v>
      </c>
      <c r="B5327" s="95" t="str">
        <v>UN 1348</v>
      </c>
      <c r="C5327" s="80" t="str">
        <v>WATER PUMP ASSEMBLY YUVRAJ</v>
      </c>
      <c r="D5327" s="133" t="str">
        <v>2078, 2079</v>
      </c>
      <c r="E5327" s="80">
        <v>4</v>
      </c>
      <c r="F5327" s="80" t="str">
        <v>PCS</v>
      </c>
      <c r="G5327" s="80" t="str">
        <v>OUTWARD</v>
      </c>
      <c r="H5327" s="96" t="str">
        <v>SHOP</v>
      </c>
    </row>
    <row r="5328" spans="1:8" x14ac:dyDescent="0.25">
      <c r="A5328" s="90">
        <v>45810</v>
      </c>
      <c r="B5328" s="91" t="str">
        <v>UN 1135</v>
      </c>
      <c r="C5328" s="92" t="str">
        <v>SILENCER INTER DI</v>
      </c>
      <c r="D5328" s="132">
        <v>2075</v>
      </c>
      <c r="E5328" s="92">
        <v>4</v>
      </c>
      <c r="F5328" s="92" t="str">
        <v>PCS</v>
      </c>
      <c r="G5328" s="92" t="str">
        <v>OUTWARD</v>
      </c>
      <c r="H5328" s="93" t="str">
        <v>PANDU GARAGE</v>
      </c>
    </row>
    <row r="5329" spans="1:8" x14ac:dyDescent="0.25">
      <c r="A5329" s="94">
        <v>45810</v>
      </c>
      <c r="B5329" s="95" t="str">
        <v>UN 1131</v>
      </c>
      <c r="C5329" s="80" t="str">
        <v>SILENCER ELBOW (O.E) INTER DI</v>
      </c>
      <c r="D5329" s="133">
        <v>2075</v>
      </c>
      <c r="E5329" s="80">
        <v>12</v>
      </c>
      <c r="F5329" s="80" t="str">
        <v>PCS</v>
      </c>
      <c r="G5329" s="80" t="str">
        <v>OUTWARD</v>
      </c>
      <c r="H5329" s="96" t="str">
        <v>PANDU GARAGE</v>
      </c>
    </row>
    <row r="5330" spans="1:8" x14ac:dyDescent="0.25">
      <c r="A5330" s="90">
        <v>45810</v>
      </c>
      <c r="B5330" s="91" t="str">
        <v>UN 2615</v>
      </c>
      <c r="C5330" s="92" t="str">
        <v xml:space="preserve">LOWER LINK ASSY 4 DI (O.E) 585 DI  </v>
      </c>
      <c r="D5330" s="132">
        <v>2075</v>
      </c>
      <c r="E5330" s="92">
        <v>4</v>
      </c>
      <c r="F5330" s="92" t="str">
        <v>PCS</v>
      </c>
      <c r="G5330" s="92" t="str">
        <v>OUTWARD</v>
      </c>
      <c r="H5330" s="93" t="str">
        <v>PANDU GARAGE</v>
      </c>
    </row>
    <row r="5331" spans="1:8" x14ac:dyDescent="0.25">
      <c r="A5331" s="94">
        <v>45810</v>
      </c>
      <c r="B5331" s="95" t="str">
        <v>GK 903/UN 1413</v>
      </c>
      <c r="C5331" s="80" t="str">
        <v>FRONT WHEEL HUB MAHINDRA NST 25877-1988</v>
      </c>
      <c r="D5331" s="133">
        <v>2075</v>
      </c>
      <c r="E5331" s="80">
        <v>4</v>
      </c>
      <c r="F5331" s="80" t="str">
        <v>PCS</v>
      </c>
      <c r="G5331" s="80" t="str">
        <v>OUTWARD</v>
      </c>
      <c r="H5331" s="96" t="str">
        <v>PANDU GARAGE</v>
      </c>
    </row>
    <row r="5332" spans="1:8" x14ac:dyDescent="0.25">
      <c r="A5332" s="90">
        <v>45810</v>
      </c>
      <c r="B5332" s="91" t="str">
        <v>UN 2591</v>
      </c>
      <c r="C5332" s="92" t="str">
        <v xml:space="preserve">TOP LINK PIN TWO HOLE INTER DI  </v>
      </c>
      <c r="D5332" s="132">
        <v>2075</v>
      </c>
      <c r="E5332" s="92">
        <v>20</v>
      </c>
      <c r="F5332" s="92" t="str">
        <v>PCS</v>
      </c>
      <c r="G5332" s="92" t="str">
        <v>OUTWARD</v>
      </c>
      <c r="H5332" s="93" t="str">
        <v>PANDU GARAGE</v>
      </c>
    </row>
    <row r="5333" spans="1:8" x14ac:dyDescent="0.25">
      <c r="A5333" s="94">
        <v>45810</v>
      </c>
      <c r="B5333" s="95" t="str">
        <v>UN 1479</v>
      </c>
      <c r="C5333" s="80" t="str">
        <v>DIESEL TANK CAP (SMALL) BHOOMIPUTRA</v>
      </c>
      <c r="D5333" s="133">
        <v>2075</v>
      </c>
      <c r="E5333" s="80">
        <v>20</v>
      </c>
      <c r="F5333" s="80" t="str">
        <v>PCS</v>
      </c>
      <c r="G5333" s="80" t="str">
        <v>OUTWARD</v>
      </c>
      <c r="H5333" s="96" t="str">
        <v>PANDU GARAGE</v>
      </c>
    </row>
    <row r="5334" spans="1:8" x14ac:dyDescent="0.25">
      <c r="A5334" s="90">
        <v>45810</v>
      </c>
      <c r="B5334" s="91" t="str">
        <v>UN 1151</v>
      </c>
      <c r="C5334" s="92" t="str">
        <v>PRE CLEANER ASSEMBLY PVC B/P</v>
      </c>
      <c r="D5334" s="132">
        <v>2075</v>
      </c>
      <c r="E5334" s="92">
        <v>6</v>
      </c>
      <c r="F5334" s="92" t="str">
        <v>PCS</v>
      </c>
      <c r="G5334" s="92" t="str">
        <v>OUTWARD</v>
      </c>
      <c r="H5334" s="93" t="str">
        <v>PANDU GARAGE</v>
      </c>
    </row>
    <row r="5335" spans="1:8" x14ac:dyDescent="0.25">
      <c r="A5335" s="94">
        <v>45810</v>
      </c>
      <c r="B5335" s="95" t="str">
        <v>UN 1158</v>
      </c>
      <c r="C5335" s="80" t="str">
        <v>AIR CLEANER GLASS WHITE INTER</v>
      </c>
      <c r="D5335" s="133">
        <v>2075</v>
      </c>
      <c r="E5335" s="80">
        <v>20</v>
      </c>
      <c r="F5335" s="80" t="str">
        <v>PCS</v>
      </c>
      <c r="G5335" s="80" t="str">
        <v>OUTWARD</v>
      </c>
      <c r="H5335" s="96" t="str">
        <v>PANDU GARAGE</v>
      </c>
    </row>
    <row r="5336" spans="1:8" x14ac:dyDescent="0.25">
      <c r="A5336" s="90">
        <v>45810</v>
      </c>
      <c r="B5336" s="91" t="str">
        <v>UN 2861</v>
      </c>
      <c r="C5336" s="92" t="str">
        <v>CLUTCH PADEL SPRING INTER</v>
      </c>
      <c r="D5336" s="132">
        <v>2075</v>
      </c>
      <c r="E5336" s="92">
        <v>24</v>
      </c>
      <c r="F5336" s="92" t="str">
        <v>PCS</v>
      </c>
      <c r="G5336" s="92" t="str">
        <v>OUTWARD</v>
      </c>
      <c r="H5336" s="93" t="str">
        <v>PANDU GARAGE</v>
      </c>
    </row>
    <row r="5337" spans="1:8" x14ac:dyDescent="0.25">
      <c r="A5337" s="94">
        <v>45810</v>
      </c>
      <c r="B5337" s="95" t="str">
        <v>GK 1238</v>
      </c>
      <c r="C5337" s="80" t="str">
        <v>HYD. FILTER ARJUN SPIN ON</v>
      </c>
      <c r="D5337" s="133">
        <v>2075</v>
      </c>
      <c r="E5337" s="80">
        <v>20</v>
      </c>
      <c r="F5337" s="80" t="str">
        <v>PCS</v>
      </c>
      <c r="G5337" s="80" t="str">
        <v>OUTWARD</v>
      </c>
      <c r="H5337" s="96" t="str">
        <v>PANDU GARAGE</v>
      </c>
    </row>
    <row r="5338" spans="1:8" x14ac:dyDescent="0.25">
      <c r="A5338" s="90">
        <v>45811</v>
      </c>
      <c r="B5338" s="91" t="str">
        <v>T PIN WITH GUTKA G/T</v>
      </c>
      <c r="C5338" s="92" t="str">
        <v>T PIN WITH GUTKA G/T</v>
      </c>
      <c r="D5338" s="132" t="str">
        <v>2088, 2089</v>
      </c>
      <c r="E5338" s="92">
        <v>30</v>
      </c>
      <c r="F5338" s="92" t="str">
        <v>SET</v>
      </c>
      <c r="G5338" s="92" t="str">
        <v>OUTWARD</v>
      </c>
      <c r="H5338" s="93" t="str">
        <v>SHOP</v>
      </c>
    </row>
    <row r="5339" spans="1:8" x14ac:dyDescent="0.25">
      <c r="A5339" s="94">
        <v>45811</v>
      </c>
      <c r="B5339" s="95" t="str">
        <v>601AD00009C</v>
      </c>
      <c r="C5339" s="80" t="str">
        <v>HYD PUMP ARJUN DOUBLE (F ELBOW) (18CC + 8CC)</v>
      </c>
      <c r="D5339" s="133" t="str">
        <v>2088, 2089</v>
      </c>
      <c r="E5339" s="80">
        <v>8</v>
      </c>
      <c r="F5339" s="80" t="str">
        <v>PCS</v>
      </c>
      <c r="G5339" s="80" t="str">
        <v>OUTWARD</v>
      </c>
      <c r="H5339" s="96" t="str">
        <v>SHOP</v>
      </c>
    </row>
    <row r="5340" spans="1:8" x14ac:dyDescent="0.25">
      <c r="A5340" s="90">
        <v>45811</v>
      </c>
      <c r="B5340" s="91" t="str">
        <v>UN 1814</v>
      </c>
      <c r="C5340" s="92" t="str">
        <v>GEAR FORK 1ST REV BHOOMIPUTRA</v>
      </c>
      <c r="D5340" s="132" t="str">
        <v>2088, 2089</v>
      </c>
      <c r="E5340" s="92">
        <v>4</v>
      </c>
      <c r="F5340" s="92" t="str">
        <v>PCS</v>
      </c>
      <c r="G5340" s="92" t="str">
        <v>OUTWARD</v>
      </c>
      <c r="H5340" s="93" t="str">
        <v>SHOP</v>
      </c>
    </row>
    <row r="5341" spans="1:8" x14ac:dyDescent="0.25">
      <c r="A5341" s="94">
        <v>45811</v>
      </c>
      <c r="B5341" s="95" t="str">
        <v>UN 2861</v>
      </c>
      <c r="C5341" s="80" t="str">
        <v>CLUTCH PADEL SPRING INTER</v>
      </c>
      <c r="D5341" s="133" t="str">
        <v>2088, 2089</v>
      </c>
      <c r="E5341" s="80">
        <v>36</v>
      </c>
      <c r="F5341" s="80" t="str">
        <v>PCS</v>
      </c>
      <c r="G5341" s="80" t="str">
        <v>OUTWARD</v>
      </c>
      <c r="H5341" s="96" t="str">
        <v>SHOP</v>
      </c>
    </row>
    <row r="5342" spans="1:8" x14ac:dyDescent="0.25">
      <c r="A5342" s="90">
        <v>45811</v>
      </c>
      <c r="B5342" s="91" t="str">
        <v>UN 2634</v>
      </c>
      <c r="C5342" s="92" t="str">
        <v xml:space="preserve">CHECK CHAIN ASSY BIG END BIG U NST  </v>
      </c>
      <c r="D5342" s="132" t="str">
        <v>2088, 2089</v>
      </c>
      <c r="E5342" s="92">
        <v>6</v>
      </c>
      <c r="F5342" s="92" t="str">
        <v>PCS</v>
      </c>
      <c r="G5342" s="92" t="str">
        <v>OUTWARD</v>
      </c>
      <c r="H5342" s="93" t="str">
        <v>SHOP</v>
      </c>
    </row>
    <row r="5343" spans="1:8" x14ac:dyDescent="0.25">
      <c r="A5343" s="94">
        <v>45811</v>
      </c>
      <c r="B5343" s="95" t="str">
        <v>UN 1323</v>
      </c>
      <c r="C5343" s="80" t="str">
        <v>WATER BODY CHUKNUT INTER DI</v>
      </c>
      <c r="D5343" s="133" t="str">
        <v>2088, 2089</v>
      </c>
      <c r="E5343" s="80">
        <v>4</v>
      </c>
      <c r="F5343" s="80" t="str">
        <v>PCS</v>
      </c>
      <c r="G5343" s="80" t="str">
        <v>OUTWARD</v>
      </c>
      <c r="H5343" s="96" t="str">
        <v>SHOP</v>
      </c>
    </row>
    <row r="5344" spans="1:8" x14ac:dyDescent="0.25">
      <c r="A5344" s="90">
        <v>45811</v>
      </c>
      <c r="B5344" s="91" t="str">
        <v>UN 1152</v>
      </c>
      <c r="C5344" s="92" t="str">
        <v>PRE CLEANER ASSEMBLY (U CUT) PVC B/P</v>
      </c>
      <c r="D5344" s="132" t="str">
        <v>2088, 2089</v>
      </c>
      <c r="E5344" s="92">
        <v>6</v>
      </c>
      <c r="F5344" s="92" t="str">
        <v>PCS</v>
      </c>
      <c r="G5344" s="92" t="str">
        <v>OUTWARD</v>
      </c>
      <c r="H5344" s="93" t="str">
        <v>SHOP</v>
      </c>
    </row>
    <row r="5345" spans="1:8" x14ac:dyDescent="0.25">
      <c r="A5345" s="94">
        <v>45811</v>
      </c>
      <c r="B5345" s="95" t="str">
        <v>UN 617</v>
      </c>
      <c r="C5345" s="80" t="str">
        <v>LOWER LINK PIN WITH NUT J.D</v>
      </c>
      <c r="D5345" s="133" t="str">
        <v>2088, 2089</v>
      </c>
      <c r="E5345" s="80">
        <v>12</v>
      </c>
      <c r="F5345" s="80" t="str">
        <v>PCS</v>
      </c>
      <c r="G5345" s="80" t="str">
        <v>OUTWARD</v>
      </c>
      <c r="H5345" s="96" t="str">
        <v>SHOP</v>
      </c>
    </row>
    <row r="5346" spans="1:8" x14ac:dyDescent="0.25">
      <c r="A5346" s="90">
        <v>45811</v>
      </c>
      <c r="B5346" s="91" t="str">
        <v>UN 1362</v>
      </c>
      <c r="C5346" s="92" t="str">
        <v>FILTER FOR DIESEL TANK TEA NST</v>
      </c>
      <c r="D5346" s="132" t="str">
        <v>2088, 2089</v>
      </c>
      <c r="E5346" s="92">
        <v>180</v>
      </c>
      <c r="F5346" s="92" t="str">
        <v>PCS</v>
      </c>
      <c r="G5346" s="92" t="str">
        <v>OUTWARD</v>
      </c>
      <c r="H5346" s="93" t="str">
        <v>SHOP</v>
      </c>
    </row>
    <row r="5347" spans="1:8" x14ac:dyDescent="0.25">
      <c r="A5347" s="94">
        <v>45811</v>
      </c>
      <c r="B5347" s="95" t="str">
        <v>UN 3584</v>
      </c>
      <c r="C5347" s="80" t="str">
        <v xml:space="preserve">6003187B91 PIPE FEED PUMP TO FILTER INTER DI  </v>
      </c>
      <c r="D5347" s="133" t="str">
        <v>2088, 2089</v>
      </c>
      <c r="E5347" s="80">
        <v>20</v>
      </c>
      <c r="F5347" s="80" t="str">
        <v>PCS</v>
      </c>
      <c r="G5347" s="80" t="str">
        <v>OUTWARD</v>
      </c>
      <c r="H5347" s="96" t="str">
        <v>SHOP</v>
      </c>
    </row>
    <row r="5348" spans="1:8" x14ac:dyDescent="0.25">
      <c r="A5348" s="90">
        <v>45811</v>
      </c>
      <c r="B5348" s="91" t="str">
        <v>UN 3585</v>
      </c>
      <c r="C5348" s="92" t="str">
        <v xml:space="preserve">6003188B92 PIPE FILTER TO FIP INTER DI  </v>
      </c>
      <c r="D5348" s="132" t="str">
        <v>2088, 2089</v>
      </c>
      <c r="E5348" s="92">
        <v>20</v>
      </c>
      <c r="F5348" s="92" t="str">
        <v>PCS</v>
      </c>
      <c r="G5348" s="92" t="str">
        <v>OUTWARD</v>
      </c>
      <c r="H5348" s="93" t="str">
        <v>SHOP</v>
      </c>
    </row>
    <row r="5349" spans="1:8" x14ac:dyDescent="0.25">
      <c r="A5349" s="94">
        <v>45811</v>
      </c>
      <c r="B5349" s="95" t="str">
        <v>UN 1735</v>
      </c>
      <c r="C5349" s="80" t="str">
        <v>CLUTCH RELEASE FORK INTER</v>
      </c>
      <c r="D5349" s="133" t="str">
        <v>2088, 2089</v>
      </c>
      <c r="E5349" s="80">
        <v>4</v>
      </c>
      <c r="F5349" s="80" t="str">
        <v>PCS</v>
      </c>
      <c r="G5349" s="80" t="str">
        <v>OUTWARD</v>
      </c>
      <c r="H5349" s="96" t="str">
        <v>SHOP</v>
      </c>
    </row>
    <row r="5350" spans="1:8" x14ac:dyDescent="0.25">
      <c r="A5350" s="90">
        <v>45811</v>
      </c>
      <c r="B5350" s="91" t="str">
        <v>UN 2644 A</v>
      </c>
      <c r="C5350" s="92" t="str">
        <v xml:space="preserve">CHECK CHAIN PIN BIG (O.E.) NST  </v>
      </c>
      <c r="D5350" s="132" t="str">
        <v>2088, 2089</v>
      </c>
      <c r="E5350" s="92">
        <v>20</v>
      </c>
      <c r="F5350" s="92" t="str">
        <v>PCS</v>
      </c>
      <c r="G5350" s="92" t="str">
        <v>OUTWARD</v>
      </c>
      <c r="H5350" s="93" t="str">
        <v>SHOP</v>
      </c>
    </row>
    <row r="5351" spans="1:8" x14ac:dyDescent="0.25">
      <c r="A5351" s="94">
        <v>45811</v>
      </c>
      <c r="B5351" s="95" t="str">
        <v>UN 2623</v>
      </c>
      <c r="C5351" s="80" t="str">
        <v xml:space="preserve">BRACKET PIN 585 DI  </v>
      </c>
      <c r="D5351" s="133" t="str">
        <v>2088, 2089</v>
      </c>
      <c r="E5351" s="80">
        <v>24</v>
      </c>
      <c r="F5351" s="80" t="str">
        <v>PCS</v>
      </c>
      <c r="G5351" s="80" t="str">
        <v>OUTWARD</v>
      </c>
      <c r="H5351" s="96" t="str">
        <v>SHOP</v>
      </c>
    </row>
    <row r="5352" spans="1:8" x14ac:dyDescent="0.25">
      <c r="A5352" s="90">
        <v>45811</v>
      </c>
      <c r="B5352" s="91" t="str">
        <v>UN 1135</v>
      </c>
      <c r="C5352" s="92" t="str">
        <v>SILENCER INTER DI</v>
      </c>
      <c r="D5352" s="132" t="str">
        <v>2088, 2089</v>
      </c>
      <c r="E5352" s="92">
        <v>4</v>
      </c>
      <c r="F5352" s="92" t="str">
        <v>PCS</v>
      </c>
      <c r="G5352" s="92" t="str">
        <v>OUTWARD</v>
      </c>
      <c r="H5352" s="93" t="str">
        <v>SHOP</v>
      </c>
    </row>
    <row r="5353" spans="1:8" x14ac:dyDescent="0.25">
      <c r="A5353" s="94">
        <v>45811</v>
      </c>
      <c r="B5353" s="95" t="str">
        <v>UN 1813</v>
      </c>
      <c r="C5353" s="80" t="str">
        <v>GEAR FORK HIGH SPEED  INTER DI</v>
      </c>
      <c r="D5353" s="133" t="str">
        <v>2088, 2089</v>
      </c>
      <c r="E5353" s="80">
        <v>4</v>
      </c>
      <c r="F5353" s="80" t="str">
        <v>PCS</v>
      </c>
      <c r="G5353" s="80" t="str">
        <v>OUTWARD</v>
      </c>
      <c r="H5353" s="96" t="str">
        <v>SHOP</v>
      </c>
    </row>
    <row r="5354" spans="1:8" x14ac:dyDescent="0.25">
      <c r="A5354" s="90">
        <v>45811</v>
      </c>
      <c r="B5354" s="91" t="str">
        <v>UN 1483</v>
      </c>
      <c r="C5354" s="92" t="str">
        <v>SCUTTLE REAR INTER DI</v>
      </c>
      <c r="D5354" s="132" t="str">
        <v>2088, 2089</v>
      </c>
      <c r="E5354" s="92">
        <v>4</v>
      </c>
      <c r="F5354" s="92" t="str">
        <v>PCS</v>
      </c>
      <c r="G5354" s="92" t="str">
        <v>OUTWARD</v>
      </c>
      <c r="H5354" s="93" t="str">
        <v>SHOP</v>
      </c>
    </row>
    <row r="5355" spans="1:8" x14ac:dyDescent="0.25">
      <c r="A5355" s="94">
        <v>45811</v>
      </c>
      <c r="B5355" s="95">
        <v>1280355100</v>
      </c>
      <c r="C5355" s="80" t="str">
        <v>P.P ASSY ESCORTS D/F</v>
      </c>
      <c r="D5355" s="133" t="str">
        <v>2088, 2089</v>
      </c>
      <c r="E5355" s="80">
        <v>1</v>
      </c>
      <c r="F5355" s="80" t="str">
        <v>SET</v>
      </c>
      <c r="G5355" s="80" t="str">
        <v>OUTWARD</v>
      </c>
      <c r="H5355" s="96" t="str">
        <v>SHOP</v>
      </c>
    </row>
    <row r="5356" spans="1:8" x14ac:dyDescent="0.25">
      <c r="A5356" s="90">
        <v>45811</v>
      </c>
      <c r="B5356" s="91">
        <v>3280556100</v>
      </c>
      <c r="C5356" s="92" t="str">
        <v>CLUTCH PLATE ESCORTS 4 FAN</v>
      </c>
      <c r="D5356" s="132" t="str">
        <v>2088, 2089</v>
      </c>
      <c r="E5356" s="92">
        <v>2</v>
      </c>
      <c r="F5356" s="92" t="str">
        <v>PCS</v>
      </c>
      <c r="G5356" s="92" t="str">
        <v>OUTWARD</v>
      </c>
      <c r="H5356" s="93" t="str">
        <v>SHOP</v>
      </c>
    </row>
    <row r="5357" spans="1:8" x14ac:dyDescent="0.25">
      <c r="A5357" s="94">
        <v>45811</v>
      </c>
      <c r="B5357" s="95" t="str">
        <v>UN 2980</v>
      </c>
      <c r="C5357" s="80" t="str">
        <v xml:space="preserve">KNOB FOR GEAR LEVER THREAD TYPE 585 DI  </v>
      </c>
      <c r="D5357" s="133" t="str">
        <v>2088, 2089</v>
      </c>
      <c r="E5357" s="80">
        <v>72</v>
      </c>
      <c r="F5357" s="80" t="str">
        <v>PCS</v>
      </c>
      <c r="G5357" s="80" t="str">
        <v>OUTWARD</v>
      </c>
      <c r="H5357" s="96" t="str">
        <v>SHOP</v>
      </c>
    </row>
    <row r="5358" spans="1:8" x14ac:dyDescent="0.25">
      <c r="A5358" s="90">
        <v>45811</v>
      </c>
      <c r="B5358" s="91" t="str">
        <v>UN 2002</v>
      </c>
      <c r="C5358" s="92" t="str">
        <v>BREAK ROD PIPE TYPE (OIB) ARJUN</v>
      </c>
      <c r="D5358" s="132" t="str">
        <v>2088, 2089</v>
      </c>
      <c r="E5358" s="92">
        <v>10</v>
      </c>
      <c r="F5358" s="92" t="str">
        <v>PCS</v>
      </c>
      <c r="G5358" s="92" t="str">
        <v>OUTWARD</v>
      </c>
      <c r="H5358" s="93" t="str">
        <v>SHOP</v>
      </c>
    </row>
    <row r="5359" spans="1:8" x14ac:dyDescent="0.25">
      <c r="A5359" s="94">
        <v>45810</v>
      </c>
      <c r="B5359" s="95" t="str">
        <v>601AD00003C</v>
      </c>
      <c r="C5359" s="80" t="str">
        <v>HYD PUMP ARJUN DOUBLE (18CC + 8CC)</v>
      </c>
      <c r="D5359" s="133">
        <v>2083</v>
      </c>
      <c r="E5359" s="80">
        <v>8</v>
      </c>
      <c r="F5359" s="80" t="str">
        <v>PCS</v>
      </c>
      <c r="G5359" s="80" t="str">
        <v>OUTWARD</v>
      </c>
      <c r="H5359" s="96" t="str">
        <v>BHAJAN</v>
      </c>
    </row>
    <row r="5360" spans="1:8" x14ac:dyDescent="0.25">
      <c r="A5360" s="90">
        <v>45810</v>
      </c>
      <c r="B5360" s="91" t="str">
        <v>UN 1816</v>
      </c>
      <c r="C5360" s="92" t="str">
        <v>GEAR FORK 4TH SPEED BHOOMIPUTRA</v>
      </c>
      <c r="D5360" s="132">
        <v>2083</v>
      </c>
      <c r="E5360" s="92">
        <v>8</v>
      </c>
      <c r="F5360" s="92" t="str">
        <v>PCS</v>
      </c>
      <c r="G5360" s="92" t="str">
        <v>OUTWARD</v>
      </c>
      <c r="H5360" s="93" t="str">
        <v>BHAJAN</v>
      </c>
    </row>
    <row r="5361" spans="1:8" x14ac:dyDescent="0.25">
      <c r="A5361" s="94">
        <v>45810</v>
      </c>
      <c r="B5361" s="95" t="str">
        <v>UN 1441 A</v>
      </c>
      <c r="C5361" s="80" t="str">
        <v>STARING KNUCKLE ARM (POWER STG) LH STEEL MKM</v>
      </c>
      <c r="D5361" s="133">
        <v>2083</v>
      </c>
      <c r="E5361" s="80">
        <v>3</v>
      </c>
      <c r="F5361" s="80" t="str">
        <v>PCS</v>
      </c>
      <c r="G5361" s="80" t="str">
        <v>OUTWARD</v>
      </c>
      <c r="H5361" s="96" t="str">
        <v>BHAJAN</v>
      </c>
    </row>
    <row r="5362" spans="1:8" x14ac:dyDescent="0.25">
      <c r="A5362" s="90">
        <v>45810</v>
      </c>
      <c r="B5362" s="91" t="str">
        <v>UN 1441</v>
      </c>
      <c r="C5362" s="92" t="str">
        <v>STARING KNUCKLE ARM (POWER STG) RH STEEL MKM</v>
      </c>
      <c r="D5362" s="132">
        <v>2083</v>
      </c>
      <c r="E5362" s="92">
        <v>3</v>
      </c>
      <c r="F5362" s="92" t="str">
        <v>PCS</v>
      </c>
      <c r="G5362" s="92" t="str">
        <v>OUTWARD</v>
      </c>
      <c r="H5362" s="93" t="str">
        <v>BHAJAN</v>
      </c>
    </row>
    <row r="5363" spans="1:8" x14ac:dyDescent="0.25">
      <c r="A5363" s="94">
        <v>45811</v>
      </c>
      <c r="B5363" s="95" t="str">
        <v>GK 1181 / UN 1287</v>
      </c>
      <c r="C5363" s="80" t="str">
        <v>FLY WHEEL RING INTER DI 110 TEETH</v>
      </c>
      <c r="D5363" s="133">
        <v>2099</v>
      </c>
      <c r="E5363" s="80">
        <v>10</v>
      </c>
      <c r="F5363" s="80" t="str">
        <v>PCS</v>
      </c>
      <c r="G5363" s="80" t="str">
        <v>OUTWARD</v>
      </c>
      <c r="H5363" s="96" t="str">
        <v>SHOP</v>
      </c>
    </row>
    <row r="5364" spans="1:8" x14ac:dyDescent="0.25">
      <c r="A5364" s="90">
        <v>45811</v>
      </c>
      <c r="B5364" s="91" t="str">
        <v>R983020977</v>
      </c>
      <c r="C5364" s="92" t="str">
        <v>HYD. PUMP MAHINDRA 14 CC</v>
      </c>
      <c r="D5364" s="132">
        <v>2081</v>
      </c>
      <c r="E5364" s="92">
        <v>16</v>
      </c>
      <c r="F5364" s="92" t="str">
        <v>PCS</v>
      </c>
      <c r="G5364" s="92" t="str">
        <v>OUTWARD</v>
      </c>
      <c r="H5364" s="93" t="str">
        <v>PREM MOTOR</v>
      </c>
    </row>
    <row r="5365" spans="1:8" x14ac:dyDescent="0.25">
      <c r="A5365" s="94">
        <v>45811</v>
      </c>
      <c r="B5365" s="95" t="str">
        <v>1P 4044 CTMMB</v>
      </c>
      <c r="C5365" s="80" t="str">
        <v>HYD PUMP MAHINDRA SINGLE</v>
      </c>
      <c r="D5365" s="133">
        <v>2081</v>
      </c>
      <c r="E5365" s="80">
        <v>12</v>
      </c>
      <c r="F5365" s="80" t="str">
        <v>PCS</v>
      </c>
      <c r="G5365" s="80" t="str">
        <v>OUTWARD</v>
      </c>
      <c r="H5365" s="96" t="str">
        <v>PREM MOTOR</v>
      </c>
    </row>
    <row r="5366" spans="1:8" x14ac:dyDescent="0.25">
      <c r="A5366" s="90">
        <v>45811</v>
      </c>
      <c r="B5366" s="91" t="str">
        <v>3280494100 / 3280859100</v>
      </c>
      <c r="C5366" s="92" t="str">
        <v>CLUTCH PLATE SWARAJ RIGID &amp; CUSHION</v>
      </c>
      <c r="D5366" s="132">
        <v>2081</v>
      </c>
      <c r="E5366" s="92">
        <v>20</v>
      </c>
      <c r="F5366" s="92" t="str">
        <v>PCS</v>
      </c>
      <c r="G5366" s="92" t="str">
        <v>OUTWARD</v>
      </c>
      <c r="H5366" s="93" t="str">
        <v>PREM MOTOR</v>
      </c>
    </row>
    <row r="5367" spans="1:8" x14ac:dyDescent="0.25">
      <c r="A5367" s="94">
        <v>45811</v>
      </c>
      <c r="B5367" s="95">
        <v>3280606100</v>
      </c>
      <c r="C5367" s="80" t="str">
        <v>CLUTCH PLATE FT 60/ESCORT 6SPRING 11"</v>
      </c>
      <c r="D5367" s="133">
        <v>2081</v>
      </c>
      <c r="E5367" s="80">
        <v>9</v>
      </c>
      <c r="F5367" s="80" t="str">
        <v>PCS</v>
      </c>
      <c r="G5367" s="80" t="str">
        <v>OUTWARD</v>
      </c>
      <c r="H5367" s="96" t="str">
        <v>PREM MOTOR</v>
      </c>
    </row>
    <row r="5368" spans="1:8" x14ac:dyDescent="0.25">
      <c r="A5368" s="90">
        <v>45811</v>
      </c>
      <c r="B5368" s="91">
        <v>3280613100</v>
      </c>
      <c r="C5368" s="92" t="str">
        <v>CLUTCH PLATE SP/ARJUN 605 (6 SPRG 11")</v>
      </c>
      <c r="D5368" s="132">
        <v>2081</v>
      </c>
      <c r="E5368" s="92">
        <v>10</v>
      </c>
      <c r="F5368" s="92" t="str">
        <v>PCS</v>
      </c>
      <c r="G5368" s="92" t="str">
        <v>OUTWARD</v>
      </c>
      <c r="H5368" s="93" t="str">
        <v>PREM MOTOR</v>
      </c>
    </row>
    <row r="5369" spans="1:8" x14ac:dyDescent="0.25">
      <c r="A5369" s="94">
        <v>45811</v>
      </c>
      <c r="B5369" s="95">
        <v>3280860100</v>
      </c>
      <c r="C5369" s="80" t="str">
        <v>CLUTCH PLATE M.M 434 DI (10 T, 11")</v>
      </c>
      <c r="D5369" s="133">
        <v>2081</v>
      </c>
      <c r="E5369" s="80">
        <v>20</v>
      </c>
      <c r="F5369" s="80" t="str">
        <v>PCS</v>
      </c>
      <c r="G5369" s="80" t="str">
        <v>OUTWARD</v>
      </c>
      <c r="H5369" s="96" t="str">
        <v>PREM MOTOR</v>
      </c>
    </row>
    <row r="5370" spans="1:8" x14ac:dyDescent="0.25">
      <c r="A5370" s="90">
        <v>45811</v>
      </c>
      <c r="B5370" s="91">
        <v>3280845100</v>
      </c>
      <c r="C5370" s="92" t="str">
        <v>CLUTCH PLATE ARJUN 5 WING (PMV-02)</v>
      </c>
      <c r="D5370" s="132">
        <v>2081</v>
      </c>
      <c r="E5370" s="92">
        <v>10</v>
      </c>
      <c r="F5370" s="92" t="str">
        <v>PCS</v>
      </c>
      <c r="G5370" s="92" t="str">
        <v>OUTWARD</v>
      </c>
      <c r="H5370" s="93" t="str">
        <v>PREM MOTOR</v>
      </c>
    </row>
    <row r="5371" spans="1:8" x14ac:dyDescent="0.25">
      <c r="A5371" s="94">
        <v>45811</v>
      </c>
      <c r="B5371" s="95">
        <v>3280843100</v>
      </c>
      <c r="C5371" s="80" t="str">
        <v>CLUTCH PLATE SW/ACE CRANE 5 FAN 8 T</v>
      </c>
      <c r="D5371" s="133">
        <v>2081</v>
      </c>
      <c r="E5371" s="80">
        <v>20</v>
      </c>
      <c r="F5371" s="80" t="str">
        <v>PCS</v>
      </c>
      <c r="G5371" s="80" t="str">
        <v>OUTWARD</v>
      </c>
      <c r="H5371" s="96" t="str">
        <v>PREM MOTOR</v>
      </c>
    </row>
    <row r="5372" spans="1:8" x14ac:dyDescent="0.25">
      <c r="A5372" s="90">
        <v>45811</v>
      </c>
      <c r="B5372" s="91">
        <v>4340460100</v>
      </c>
      <c r="C5372" s="92" t="str">
        <v>P.P TAWA ARJUN MAIN D/CLUTCH</v>
      </c>
      <c r="D5372" s="132">
        <v>2081</v>
      </c>
      <c r="E5372" s="92">
        <v>8</v>
      </c>
      <c r="F5372" s="92" t="str">
        <v>PCS</v>
      </c>
      <c r="G5372" s="92" t="str">
        <v>OUTWARD</v>
      </c>
      <c r="H5372" s="93" t="str">
        <v>PREM MOTOR</v>
      </c>
    </row>
    <row r="5373" spans="1:8" x14ac:dyDescent="0.25">
      <c r="A5373" s="94">
        <v>45811</v>
      </c>
      <c r="B5373" s="95">
        <v>3280524100</v>
      </c>
      <c r="C5373" s="80" t="str">
        <v>PTO PLATE MAHINDRA 3 FAN, 10 TEETH</v>
      </c>
      <c r="D5373" s="133">
        <v>2081</v>
      </c>
      <c r="E5373" s="80">
        <v>12</v>
      </c>
      <c r="F5373" s="80" t="str">
        <v>PCS</v>
      </c>
      <c r="G5373" s="80" t="str">
        <v>OUTWARD</v>
      </c>
      <c r="H5373" s="96" t="str">
        <v>PREM MOTOR</v>
      </c>
    </row>
    <row r="5374" spans="1:8" x14ac:dyDescent="0.25">
      <c r="A5374" s="90">
        <v>45810</v>
      </c>
      <c r="B5374" s="91" t="str">
        <v>UN 1362</v>
      </c>
      <c r="C5374" s="92" t="str">
        <v>FILTER FOR DIESEL TANK TEA NST</v>
      </c>
      <c r="D5374" s="132">
        <v>2087</v>
      </c>
      <c r="E5374" s="92">
        <v>120</v>
      </c>
      <c r="F5374" s="92" t="str">
        <v>PCS</v>
      </c>
      <c r="G5374" s="92" t="str">
        <v>OUTWARD</v>
      </c>
      <c r="H5374" s="93" t="str">
        <v>SHOP</v>
      </c>
    </row>
    <row r="5375" spans="1:8" x14ac:dyDescent="0.25">
      <c r="A5375" s="94">
        <v>45811</v>
      </c>
      <c r="B5375" s="95" t="str">
        <v>1P 4036 ATOOO</v>
      </c>
      <c r="C5375" s="80" t="str">
        <v xml:space="preserve">HYD PUMP EICHER AIRCOOL </v>
      </c>
      <c r="D5375" s="133">
        <v>3212</v>
      </c>
      <c r="E5375" s="80">
        <v>3</v>
      </c>
      <c r="F5375" s="80" t="str">
        <v>PCS</v>
      </c>
      <c r="G5375" s="80" t="str">
        <v>INWARD</v>
      </c>
      <c r="H5375" s="96">
        <v>0</v>
      </c>
    </row>
    <row r="5376" spans="1:8" x14ac:dyDescent="0.25">
      <c r="A5376" s="90">
        <v>45811</v>
      </c>
      <c r="B5376" s="91" t="str">
        <v>1P 3044 AOOOB.</v>
      </c>
      <c r="C5376" s="92" t="str">
        <v>HYD GEAR PUMP SWARAJ XM N/M 4*4</v>
      </c>
      <c r="D5376" s="132">
        <v>3213</v>
      </c>
      <c r="E5376" s="92">
        <v>3</v>
      </c>
      <c r="F5376" s="92" t="str">
        <v>PCS</v>
      </c>
      <c r="G5376" s="92" t="str">
        <v>INWARD</v>
      </c>
      <c r="H5376" s="93">
        <v>0</v>
      </c>
    </row>
    <row r="5377" spans="1:8" x14ac:dyDescent="0.25">
      <c r="A5377" s="94">
        <v>45811</v>
      </c>
      <c r="B5377" s="95" t="str">
        <v>1P 3044 AOOOB</v>
      </c>
      <c r="C5377" s="80" t="str">
        <v>HYD GEAR PUMP ESCORTS POLISH (O/M)</v>
      </c>
      <c r="D5377" s="133">
        <v>3214</v>
      </c>
      <c r="E5377" s="80">
        <v>4</v>
      </c>
      <c r="F5377" s="80" t="str">
        <v>PCS</v>
      </c>
      <c r="G5377" s="80" t="str">
        <v>INWARD</v>
      </c>
      <c r="H5377" s="96">
        <v>0</v>
      </c>
    </row>
    <row r="5378" spans="1:8" x14ac:dyDescent="0.25">
      <c r="A5378" s="90">
        <v>45811</v>
      </c>
      <c r="B5378" s="91" t="str">
        <v>1P 4044 AOOOO</v>
      </c>
      <c r="C5378" s="92" t="str">
        <v>HYD PUMP ACE 350 TRACTORS</v>
      </c>
      <c r="D5378" s="132">
        <v>3215</v>
      </c>
      <c r="E5378" s="92">
        <v>2</v>
      </c>
      <c r="F5378" s="92" t="str">
        <v>PCS</v>
      </c>
      <c r="G5378" s="92" t="str">
        <v>INWARD</v>
      </c>
      <c r="H5378" s="93">
        <v>0</v>
      </c>
    </row>
    <row r="5379" spans="1:8" x14ac:dyDescent="0.25">
      <c r="A5379" s="94">
        <v>45811</v>
      </c>
      <c r="B5379" s="95" t="str">
        <v>4040 4027 CTMMTO</v>
      </c>
      <c r="C5379" s="80" t="str">
        <v xml:space="preserve">HYD PUMP M&amp;M Y M/F </v>
      </c>
      <c r="D5379" s="133">
        <v>3216</v>
      </c>
      <c r="E5379" s="80">
        <v>6</v>
      </c>
      <c r="F5379" s="80" t="str">
        <v>PCS</v>
      </c>
      <c r="G5379" s="80" t="str">
        <v>INWARD</v>
      </c>
      <c r="H5379" s="96">
        <v>0</v>
      </c>
    </row>
    <row r="5380" spans="1:8" x14ac:dyDescent="0.25">
      <c r="A5380" s="90">
        <v>45811</v>
      </c>
      <c r="B5380" s="91" t="str">
        <v>1P 4036 AOOOO</v>
      </c>
      <c r="C5380" s="92" t="str">
        <v>HYD. PUMP ESCORT/ F/T</v>
      </c>
      <c r="D5380" s="132">
        <v>3217</v>
      </c>
      <c r="E5380" s="92">
        <v>6</v>
      </c>
      <c r="F5380" s="92" t="str">
        <v>PCS</v>
      </c>
      <c r="G5380" s="92" t="str">
        <v>INWARD</v>
      </c>
      <c r="H5380" s="93">
        <v>0</v>
      </c>
    </row>
    <row r="5381" spans="1:8" x14ac:dyDescent="0.25">
      <c r="A5381" s="94">
        <v>45811</v>
      </c>
      <c r="B5381" s="95" t="str">
        <v>1P 4060 4027 CTOOOY</v>
      </c>
      <c r="C5381" s="80" t="str">
        <v>HYD PUMP ARJUN NOVO Y MANIFOLD</v>
      </c>
      <c r="D5381" s="133">
        <v>3218</v>
      </c>
      <c r="E5381" s="80">
        <v>2</v>
      </c>
      <c r="F5381" s="80" t="str">
        <v>PCS</v>
      </c>
      <c r="G5381" s="80" t="str">
        <v>INWARD</v>
      </c>
      <c r="H5381" s="96">
        <v>0</v>
      </c>
    </row>
    <row r="5382" spans="1:8" x14ac:dyDescent="0.25">
      <c r="A5382" s="90">
        <v>45811</v>
      </c>
      <c r="B5382" s="91" t="str">
        <v>1P 3060 CTMMB</v>
      </c>
      <c r="C5382" s="92" t="str">
        <v xml:space="preserve">HYD. PUMP HEAVY MM </v>
      </c>
      <c r="D5382" s="132">
        <v>3219</v>
      </c>
      <c r="E5382" s="92">
        <v>6</v>
      </c>
      <c r="F5382" s="92" t="str">
        <v>PCS</v>
      </c>
      <c r="G5382" s="92" t="str">
        <v>INWARD</v>
      </c>
      <c r="H5382" s="93">
        <v>0</v>
      </c>
    </row>
    <row r="5383" spans="1:8" x14ac:dyDescent="0.25">
      <c r="A5383" s="94">
        <v>45811</v>
      </c>
      <c r="B5383" s="95" t="str">
        <v>1P 4060 4027 CTMOOOF</v>
      </c>
      <c r="C5383" s="80" t="str">
        <v>HYD PUMP ARJUN F MANIFOLD</v>
      </c>
      <c r="D5383" s="133">
        <v>3220</v>
      </c>
      <c r="E5383" s="80">
        <v>2</v>
      </c>
      <c r="F5383" s="80" t="str">
        <v>PCS</v>
      </c>
      <c r="G5383" s="80" t="str">
        <v>INWARD</v>
      </c>
      <c r="H5383" s="96">
        <v>0</v>
      </c>
    </row>
    <row r="5384" spans="1:8" x14ac:dyDescent="0.25">
      <c r="A5384" s="90">
        <v>45811</v>
      </c>
      <c r="B5384" s="91" t="str">
        <v>GK 564/UN 1460</v>
      </c>
      <c r="C5384" s="92" t="str">
        <v xml:space="preserve">TIE ROD ASSY MKM (80 MM) </v>
      </c>
      <c r="D5384" s="132">
        <v>3221</v>
      </c>
      <c r="E5384" s="92">
        <v>143</v>
      </c>
      <c r="F5384" s="92" t="str">
        <v>SET</v>
      </c>
      <c r="G5384" s="92" t="str">
        <v>INWARD</v>
      </c>
      <c r="H5384" s="93">
        <v>0</v>
      </c>
    </row>
    <row r="5385" spans="1:8" x14ac:dyDescent="0.25">
      <c r="A5385" s="94">
        <v>45811</v>
      </c>
      <c r="B5385" s="95" t="str">
        <v>GK 301 A</v>
      </c>
      <c r="C5385" s="80" t="str">
        <v>BRAKE LINING HMT 2511 RIGID AVS (Set of 4 Pcs.)</v>
      </c>
      <c r="D5385" s="133">
        <v>3222</v>
      </c>
      <c r="E5385" s="80">
        <v>120</v>
      </c>
      <c r="F5385" s="80" t="str">
        <v>SET</v>
      </c>
      <c r="G5385" s="80" t="str">
        <v>INWARD</v>
      </c>
      <c r="H5385" s="96">
        <v>0</v>
      </c>
    </row>
    <row r="5386" spans="1:8" x14ac:dyDescent="0.25">
      <c r="A5386" s="90">
        <v>45811</v>
      </c>
      <c r="B5386" s="91" t="str">
        <v>GK 302 A</v>
      </c>
      <c r="C5386" s="92" t="str">
        <v>BRAKE LINING HMT 5911 AVS (Set of 4 Pcs.)</v>
      </c>
      <c r="D5386" s="132">
        <v>3223</v>
      </c>
      <c r="E5386" s="92">
        <v>40</v>
      </c>
      <c r="F5386" s="92" t="str">
        <v>SET</v>
      </c>
      <c r="G5386" s="92" t="str">
        <v>INWARD</v>
      </c>
      <c r="H5386" s="93">
        <v>0</v>
      </c>
    </row>
    <row r="5387" spans="1:8" x14ac:dyDescent="0.25">
      <c r="A5387" s="94">
        <v>45811</v>
      </c>
      <c r="B5387" s="95" t="str">
        <v>UN 2862</v>
      </c>
      <c r="C5387" s="80" t="str">
        <v>CLUTCH PADEL SPRING NST</v>
      </c>
      <c r="D5387" s="133">
        <v>3224</v>
      </c>
      <c r="E5387" s="80">
        <v>140</v>
      </c>
      <c r="F5387" s="80" t="str">
        <v>PCS</v>
      </c>
      <c r="G5387" s="80" t="str">
        <v>INWARD</v>
      </c>
      <c r="H5387" s="96">
        <v>0</v>
      </c>
    </row>
    <row r="5388" spans="1:8" x14ac:dyDescent="0.25">
      <c r="A5388" s="90">
        <v>45811</v>
      </c>
      <c r="B5388" s="91" t="str">
        <v>UN 2861</v>
      </c>
      <c r="C5388" s="92" t="str">
        <v>CLUTCH PADEL SPRING INTER</v>
      </c>
      <c r="D5388" s="132">
        <v>3225</v>
      </c>
      <c r="E5388" s="92">
        <v>433</v>
      </c>
      <c r="F5388" s="92" t="str">
        <v>PCS</v>
      </c>
      <c r="G5388" s="92" t="str">
        <v>INWARD</v>
      </c>
      <c r="H5388" s="93">
        <v>0</v>
      </c>
    </row>
    <row r="5389" spans="1:8" x14ac:dyDescent="0.25">
      <c r="A5389" s="94">
        <v>45812</v>
      </c>
      <c r="B5389" s="95" t="str">
        <v>UN 1636</v>
      </c>
      <c r="C5389" s="80" t="str">
        <v>DELUXE SEAT (SLIDING TYPE) SONALIKA</v>
      </c>
      <c r="D5389" s="133" t="str">
        <v>2103, 2104</v>
      </c>
      <c r="E5389" s="80">
        <v>2</v>
      </c>
      <c r="F5389" s="80" t="str">
        <v>PCS</v>
      </c>
      <c r="G5389" s="80" t="str">
        <v>OUTWARD</v>
      </c>
      <c r="H5389" s="96" t="str">
        <v>SHOP</v>
      </c>
    </row>
    <row r="5390" spans="1:8" x14ac:dyDescent="0.25">
      <c r="A5390" s="90">
        <v>45812</v>
      </c>
      <c r="B5390" s="91" t="str">
        <v>UN 1636 A</v>
      </c>
      <c r="C5390" s="92" t="str">
        <v>DELUXE SEAT FIX SONALIKA</v>
      </c>
      <c r="D5390" s="132" t="str">
        <v>2103, 2104</v>
      </c>
      <c r="E5390" s="92">
        <v>1</v>
      </c>
      <c r="F5390" s="92" t="str">
        <v>PCS</v>
      </c>
      <c r="G5390" s="92" t="str">
        <v>OUTWARD</v>
      </c>
      <c r="H5390" s="93" t="str">
        <v>SHOP</v>
      </c>
    </row>
    <row r="5391" spans="1:8" x14ac:dyDescent="0.25">
      <c r="A5391" s="94">
        <v>45812</v>
      </c>
      <c r="B5391" s="95" t="str">
        <v>8641132070ALU</v>
      </c>
      <c r="C5391" s="80" t="str">
        <v xml:space="preserve">RADIATOR JD / SK DI 60 HP </v>
      </c>
      <c r="D5391" s="133" t="str">
        <v>2103, 2104</v>
      </c>
      <c r="E5391" s="80">
        <v>2</v>
      </c>
      <c r="F5391" s="80" t="str">
        <v>PCS</v>
      </c>
      <c r="G5391" s="80" t="str">
        <v>OUTWARD</v>
      </c>
      <c r="H5391" s="96" t="str">
        <v>SHOP</v>
      </c>
    </row>
    <row r="5392" spans="1:8" x14ac:dyDescent="0.25">
      <c r="A5392" s="90">
        <v>45812</v>
      </c>
      <c r="B5392" s="91" t="str">
        <v>8352042070ALU</v>
      </c>
      <c r="C5392" s="92" t="str">
        <v xml:space="preserve">RADIATOR FORD 3600     </v>
      </c>
      <c r="D5392" s="132" t="str">
        <v>2103, 2104</v>
      </c>
      <c r="E5392" s="92">
        <v>2</v>
      </c>
      <c r="F5392" s="92" t="str">
        <v>PCS</v>
      </c>
      <c r="G5392" s="92" t="str">
        <v>OUTWARD</v>
      </c>
      <c r="H5392" s="93" t="str">
        <v>SHOP</v>
      </c>
    </row>
    <row r="5393" spans="1:8" x14ac:dyDescent="0.25">
      <c r="A5393" s="94">
        <v>45812</v>
      </c>
      <c r="B5393" s="95" t="str">
        <v>8658222020ALU</v>
      </c>
      <c r="C5393" s="80" t="str">
        <v xml:space="preserve">RADIATOR MAHI.605DI ARJUN WITHSHD     </v>
      </c>
      <c r="D5393" s="133" t="str">
        <v>2103, 2104</v>
      </c>
      <c r="E5393" s="80">
        <v>2</v>
      </c>
      <c r="F5393" s="80" t="str">
        <v>PCS</v>
      </c>
      <c r="G5393" s="80" t="str">
        <v>OUTWARD</v>
      </c>
      <c r="H5393" s="96" t="str">
        <v>SHOP</v>
      </c>
    </row>
    <row r="5394" spans="1:8" x14ac:dyDescent="0.25">
      <c r="A5394" s="90">
        <v>45812</v>
      </c>
      <c r="B5394" s="91" t="str">
        <v>UN 2422</v>
      </c>
      <c r="C5394" s="92" t="str">
        <v xml:space="preserve">SUCTION FILTER NORMAL INTER DI  </v>
      </c>
      <c r="D5394" s="132" t="str">
        <v>2103, 2104</v>
      </c>
      <c r="E5394" s="92">
        <v>12</v>
      </c>
      <c r="F5394" s="92" t="str">
        <v>PCS</v>
      </c>
      <c r="G5394" s="92" t="str">
        <v>OUTWARD</v>
      </c>
      <c r="H5394" s="93" t="str">
        <v>SHOP</v>
      </c>
    </row>
    <row r="5395" spans="1:8" x14ac:dyDescent="0.25">
      <c r="A5395" s="94">
        <v>45812</v>
      </c>
      <c r="B5395" s="95" t="str">
        <v>UN 2615</v>
      </c>
      <c r="C5395" s="80" t="str">
        <v xml:space="preserve">LOWER LINK ASSY 4 DI (O.E) 585 DI  </v>
      </c>
      <c r="D5395" s="133" t="str">
        <v>2103, 2104</v>
      </c>
      <c r="E5395" s="80">
        <v>4</v>
      </c>
      <c r="F5395" s="80" t="str">
        <v>PCS</v>
      </c>
      <c r="G5395" s="80" t="str">
        <v>OUTWARD</v>
      </c>
      <c r="H5395" s="96" t="str">
        <v>SHOP</v>
      </c>
    </row>
    <row r="5396" spans="1:8" x14ac:dyDescent="0.25">
      <c r="A5396" s="90">
        <v>45812</v>
      </c>
      <c r="B5396" s="91" t="str">
        <v>GK 2517</v>
      </c>
      <c r="C5396" s="92" t="str">
        <v>FLEXIBLE HOSE 21" (19 x 19 BENJO, R6)</v>
      </c>
      <c r="D5396" s="132" t="str">
        <v>2103, 2104</v>
      </c>
      <c r="E5396" s="92">
        <v>10</v>
      </c>
      <c r="F5396" s="92" t="str">
        <v>PCS</v>
      </c>
      <c r="G5396" s="92" t="str">
        <v>OUTWARD</v>
      </c>
      <c r="H5396" s="93" t="str">
        <v>SHOP</v>
      </c>
    </row>
    <row r="5397" spans="1:8" x14ac:dyDescent="0.25">
      <c r="A5397" s="94">
        <v>45812</v>
      </c>
      <c r="B5397" s="95" t="str">
        <v>GK 2518</v>
      </c>
      <c r="C5397" s="80" t="str">
        <v>FLEXIBLE HOSE 24" (19 x 19 BENJO, R6)</v>
      </c>
      <c r="D5397" s="133" t="str">
        <v>2103, 2104</v>
      </c>
      <c r="E5397" s="80">
        <v>10</v>
      </c>
      <c r="F5397" s="80" t="str">
        <v>PCS</v>
      </c>
      <c r="G5397" s="80" t="str">
        <v>OUTWARD</v>
      </c>
      <c r="H5397" s="96" t="str">
        <v>SHOP</v>
      </c>
    </row>
    <row r="5398" spans="1:8" x14ac:dyDescent="0.25">
      <c r="A5398" s="90">
        <v>45812</v>
      </c>
      <c r="B5398" s="91" t="str">
        <v>UN 3314</v>
      </c>
      <c r="C5398" s="92" t="str">
        <v xml:space="preserve">DIFFERENTIAL WASHER SET INTER DI  </v>
      </c>
      <c r="D5398" s="132" t="str">
        <v>2103, 2104</v>
      </c>
      <c r="E5398" s="92">
        <v>15</v>
      </c>
      <c r="F5398" s="92" t="str">
        <v>SET</v>
      </c>
      <c r="G5398" s="92" t="str">
        <v>OUTWARD</v>
      </c>
      <c r="H5398" s="93" t="str">
        <v>SHOP</v>
      </c>
    </row>
    <row r="5399" spans="1:8" x14ac:dyDescent="0.25">
      <c r="A5399" s="94">
        <v>45812</v>
      </c>
      <c r="B5399" s="95" t="str">
        <v>UN 1327</v>
      </c>
      <c r="C5399" s="80" t="str">
        <v>WATER BODY TUBE INTER DI</v>
      </c>
      <c r="D5399" s="133" t="str">
        <v>2103, 2104</v>
      </c>
      <c r="E5399" s="80">
        <v>108</v>
      </c>
      <c r="F5399" s="80" t="str">
        <v>PCS</v>
      </c>
      <c r="G5399" s="80" t="str">
        <v>OUTWARD</v>
      </c>
      <c r="H5399" s="96" t="str">
        <v>SHOP</v>
      </c>
    </row>
    <row r="5400" spans="1:8" x14ac:dyDescent="0.25">
      <c r="A5400" s="90">
        <v>45812</v>
      </c>
      <c r="B5400" s="91" t="str">
        <v>GK 001/UN 3694/GK 004</v>
      </c>
      <c r="C5400" s="92" t="str">
        <v>OIL BRAKE PLATE  SWARAJ 6.5" 14 TEETH</v>
      </c>
      <c r="D5400" s="132" t="str">
        <v>2103, 2104</v>
      </c>
      <c r="E5400" s="92">
        <v>20</v>
      </c>
      <c r="F5400" s="92" t="str">
        <v>PCS</v>
      </c>
      <c r="G5400" s="92" t="str">
        <v>OUTWARD</v>
      </c>
      <c r="H5400" s="93" t="str">
        <v>SHOP</v>
      </c>
    </row>
    <row r="5401" spans="1:8" x14ac:dyDescent="0.25">
      <c r="A5401" s="94">
        <v>45812</v>
      </c>
      <c r="B5401" s="95" t="str">
        <v>R983068737</v>
      </c>
      <c r="C5401" s="80" t="str">
        <v>HYD.PUMP SWARAJ 855 XM (19CC)</v>
      </c>
      <c r="D5401" s="133" t="str">
        <v>2103, 2104</v>
      </c>
      <c r="E5401" s="80">
        <v>8</v>
      </c>
      <c r="F5401" s="80" t="str">
        <v>PCS</v>
      </c>
      <c r="G5401" s="80" t="str">
        <v>OUTWARD</v>
      </c>
      <c r="H5401" s="96" t="str">
        <v>SHOP</v>
      </c>
    </row>
    <row r="5402" spans="1:8" x14ac:dyDescent="0.25">
      <c r="A5402" s="90">
        <v>45812</v>
      </c>
      <c r="B5402" s="91" t="str">
        <v>UN 1124</v>
      </c>
      <c r="C5402" s="92" t="str">
        <v>EXHAUST MANIFOLD 2 CYL. 225 DI</v>
      </c>
      <c r="D5402" s="132" t="str">
        <v>2103, 2104</v>
      </c>
      <c r="E5402" s="92">
        <v>6</v>
      </c>
      <c r="F5402" s="92" t="str">
        <v>PCS</v>
      </c>
      <c r="G5402" s="92" t="str">
        <v>OUTWARD</v>
      </c>
      <c r="H5402" s="93" t="str">
        <v>SHOP</v>
      </c>
    </row>
    <row r="5403" spans="1:8" x14ac:dyDescent="0.25">
      <c r="A5403" s="94">
        <v>45812</v>
      </c>
      <c r="B5403" s="95" t="str">
        <v>UN 1795</v>
      </c>
      <c r="C5403" s="80" t="str">
        <v>GEAR BOX TOP COVER INTER DI</v>
      </c>
      <c r="D5403" s="133" t="str">
        <v>2103, 2104</v>
      </c>
      <c r="E5403" s="80">
        <v>2</v>
      </c>
      <c r="F5403" s="80" t="str">
        <v>PCS</v>
      </c>
      <c r="G5403" s="80" t="str">
        <v>OUTWARD</v>
      </c>
      <c r="H5403" s="96" t="str">
        <v>SHOP</v>
      </c>
    </row>
    <row r="5404" spans="1:8" x14ac:dyDescent="0.25">
      <c r="A5404" s="90">
        <v>45812</v>
      </c>
      <c r="B5404" s="91" t="str">
        <v>UN 3418</v>
      </c>
      <c r="C5404" s="92" t="str">
        <v xml:space="preserve">CHOWK CABLE (L TYPE) INTER DI  </v>
      </c>
      <c r="D5404" s="132" t="str">
        <v>2103, 2104</v>
      </c>
      <c r="E5404" s="92">
        <v>20</v>
      </c>
      <c r="F5404" s="92" t="str">
        <v>PCS</v>
      </c>
      <c r="G5404" s="92" t="str">
        <v>OUTWARD</v>
      </c>
      <c r="H5404" s="93" t="str">
        <v>SHOP</v>
      </c>
    </row>
    <row r="5405" spans="1:8" x14ac:dyDescent="0.25">
      <c r="A5405" s="94">
        <v>45812</v>
      </c>
      <c r="B5405" s="95" t="str">
        <v>8641112010ALU</v>
      </c>
      <c r="C5405" s="80" t="str">
        <v xml:space="preserve">RADIATOR SONALIKA TRACTOR 735/740 DI (45/35 HP) </v>
      </c>
      <c r="D5405" s="133" t="str">
        <v>2103, 2104</v>
      </c>
      <c r="E5405" s="80">
        <v>2</v>
      </c>
      <c r="F5405" s="80" t="str">
        <v>PCS</v>
      </c>
      <c r="G5405" s="80" t="str">
        <v>OUTWARD</v>
      </c>
      <c r="H5405" s="96" t="str">
        <v>SHOP</v>
      </c>
    </row>
    <row r="5406" spans="1:8" x14ac:dyDescent="0.25">
      <c r="A5406" s="90">
        <v>45812</v>
      </c>
      <c r="B5406" s="91" t="str">
        <v>UN 3665</v>
      </c>
      <c r="C5406" s="92" t="str">
        <v xml:space="preserve"> BREAK DISC ACTUATING ASSEMBLY INTER DI 6.5" </v>
      </c>
      <c r="D5406" s="132">
        <v>2100</v>
      </c>
      <c r="E5406" s="92">
        <v>10</v>
      </c>
      <c r="F5406" s="92" t="str">
        <v>SET</v>
      </c>
      <c r="G5406" s="92" t="str">
        <v>OUTWARD</v>
      </c>
      <c r="H5406" s="93" t="str">
        <v>SHOP</v>
      </c>
    </row>
    <row r="5407" spans="1:8" x14ac:dyDescent="0.25">
      <c r="A5407" s="94">
        <v>45812</v>
      </c>
      <c r="B5407" s="95" t="str">
        <v>1P 4044 CTMMB</v>
      </c>
      <c r="C5407" s="80" t="str">
        <v>HYD PUMP MAHINDRA SINGLE</v>
      </c>
      <c r="D5407" s="133">
        <v>2100</v>
      </c>
      <c r="E5407" s="80">
        <v>6</v>
      </c>
      <c r="F5407" s="80" t="str">
        <v>PCS</v>
      </c>
      <c r="G5407" s="80" t="str">
        <v>OUTWARD</v>
      </c>
      <c r="H5407" s="96" t="str">
        <v>SHOP</v>
      </c>
    </row>
    <row r="5408" spans="1:8" x14ac:dyDescent="0.25">
      <c r="A5408" s="90">
        <v>45812</v>
      </c>
      <c r="B5408" s="91" t="str">
        <v>1P 4036 ATOOO</v>
      </c>
      <c r="C5408" s="92" t="str">
        <v xml:space="preserve">HYD PUMP EICHER AIRCOOL </v>
      </c>
      <c r="D5408" s="132">
        <v>2100</v>
      </c>
      <c r="E5408" s="92">
        <v>2</v>
      </c>
      <c r="F5408" s="92" t="str">
        <v>PCS</v>
      </c>
      <c r="G5408" s="92" t="str">
        <v>OUTWARD</v>
      </c>
      <c r="H5408" s="93" t="str">
        <v>SHOP</v>
      </c>
    </row>
    <row r="5409" spans="1:8" x14ac:dyDescent="0.25">
      <c r="A5409" s="94">
        <v>45812</v>
      </c>
      <c r="B5409" s="95" t="str">
        <v>1P 4060 4027 CTMOOOF</v>
      </c>
      <c r="C5409" s="80" t="str">
        <v>HYD PUMP ARJUN F MANIFOLD</v>
      </c>
      <c r="D5409" s="133">
        <v>2100</v>
      </c>
      <c r="E5409" s="80">
        <v>2</v>
      </c>
      <c r="F5409" s="80" t="str">
        <v>PCS</v>
      </c>
      <c r="G5409" s="80" t="str">
        <v>OUTWARD</v>
      </c>
      <c r="H5409" s="96" t="str">
        <v>SHOP</v>
      </c>
    </row>
    <row r="5410" spans="1:8" x14ac:dyDescent="0.25">
      <c r="A5410" s="90">
        <v>45812</v>
      </c>
      <c r="B5410" s="91" t="str">
        <v>1P 4040 4027 CTMMTO</v>
      </c>
      <c r="C5410" s="92" t="str">
        <v>HYD. PUMP MM ARJUN W/O Y MF</v>
      </c>
      <c r="D5410" s="132">
        <v>2100</v>
      </c>
      <c r="E5410" s="92">
        <v>1</v>
      </c>
      <c r="F5410" s="92" t="str">
        <v>PCS</v>
      </c>
      <c r="G5410" s="92" t="str">
        <v>OUTWARD</v>
      </c>
      <c r="H5410" s="93" t="str">
        <v>SHOP</v>
      </c>
    </row>
    <row r="5411" spans="1:8" x14ac:dyDescent="0.25">
      <c r="A5411" s="94">
        <v>45812</v>
      </c>
      <c r="B5411" s="95" t="str">
        <v>1P 3052 COOOB</v>
      </c>
      <c r="C5411" s="80" t="str">
        <v>HYD PUMP SWARAJ 4*4 HOLE</v>
      </c>
      <c r="D5411" s="133">
        <v>2100</v>
      </c>
      <c r="E5411" s="80">
        <v>2</v>
      </c>
      <c r="F5411" s="80" t="str">
        <v>PCS</v>
      </c>
      <c r="G5411" s="80" t="str">
        <v>OUTWARD</v>
      </c>
      <c r="H5411" s="96" t="str">
        <v>SHOP</v>
      </c>
    </row>
    <row r="5412" spans="1:8" x14ac:dyDescent="0.25">
      <c r="A5412" s="90">
        <v>45812</v>
      </c>
      <c r="B5412" s="91" t="str">
        <v>1P 4066 4039 AOOOOB</v>
      </c>
      <c r="C5412" s="92" t="str">
        <v>HYD PUMP J.D</v>
      </c>
      <c r="D5412" s="132">
        <v>2100</v>
      </c>
      <c r="E5412" s="92">
        <v>2</v>
      </c>
      <c r="F5412" s="92" t="str">
        <v>PCS</v>
      </c>
      <c r="G5412" s="92" t="str">
        <v>OUTWARD</v>
      </c>
      <c r="H5412" s="93" t="str">
        <v>SHOP</v>
      </c>
    </row>
    <row r="5413" spans="1:8" x14ac:dyDescent="0.25">
      <c r="A5413" s="94">
        <v>45812</v>
      </c>
      <c r="B5413" s="95" t="str">
        <v>R983067915</v>
      </c>
      <c r="C5413" s="80" t="str">
        <v>HYD. PUMP SONALIKA RX 16CC</v>
      </c>
      <c r="D5413" s="133">
        <v>2100</v>
      </c>
      <c r="E5413" s="80">
        <v>8</v>
      </c>
      <c r="F5413" s="80" t="str">
        <v>PCS</v>
      </c>
      <c r="G5413" s="80" t="str">
        <v>OUTWARD</v>
      </c>
      <c r="H5413" s="96" t="str">
        <v>SHOP</v>
      </c>
    </row>
    <row r="5414" spans="1:8" x14ac:dyDescent="0.25">
      <c r="A5414" s="90">
        <v>45812</v>
      </c>
      <c r="B5414" s="91" t="str">
        <v>1P 3060 CTMMB</v>
      </c>
      <c r="C5414" s="92" t="str">
        <v xml:space="preserve">HYD. PUMP HEAVY MM </v>
      </c>
      <c r="D5414" s="132">
        <v>2100</v>
      </c>
      <c r="E5414" s="92">
        <v>6</v>
      </c>
      <c r="F5414" s="92" t="str">
        <v>PCS</v>
      </c>
      <c r="G5414" s="92" t="str">
        <v>OUTWARD</v>
      </c>
      <c r="H5414" s="93" t="str">
        <v>SHOP</v>
      </c>
    </row>
    <row r="5415" spans="1:8" x14ac:dyDescent="0.25">
      <c r="A5415" s="94">
        <v>45812</v>
      </c>
      <c r="B5415" s="95" t="str">
        <v>1P 4060 4027 CTOOOY</v>
      </c>
      <c r="C5415" s="80" t="str">
        <v>HYD PUMP ARJUN NOVO Y MANIFOLD</v>
      </c>
      <c r="D5415" s="133">
        <v>2100</v>
      </c>
      <c r="E5415" s="80">
        <v>1</v>
      </c>
      <c r="F5415" s="80" t="str">
        <v>PCS</v>
      </c>
      <c r="G5415" s="80" t="str">
        <v>OUTWARD</v>
      </c>
      <c r="H5415" s="96" t="str">
        <v>SHOP</v>
      </c>
    </row>
    <row r="5416" spans="1:8" x14ac:dyDescent="0.25">
      <c r="A5416" s="90">
        <v>45812</v>
      </c>
      <c r="B5416" s="91" t="str">
        <v>1P 4036 AOOOO</v>
      </c>
      <c r="C5416" s="92" t="str">
        <v>HYD. PUMP ESCORT/ F/T</v>
      </c>
      <c r="D5416" s="132">
        <v>2100</v>
      </c>
      <c r="E5416" s="92">
        <v>6</v>
      </c>
      <c r="F5416" s="92" t="str">
        <v>PCS</v>
      </c>
      <c r="G5416" s="92" t="str">
        <v>OUTWARD</v>
      </c>
      <c r="H5416" s="93" t="str">
        <v>SHOP</v>
      </c>
    </row>
    <row r="5417" spans="1:8" x14ac:dyDescent="0.25">
      <c r="A5417" s="94">
        <v>45812</v>
      </c>
      <c r="B5417" s="95" t="str">
        <v>UN 1151</v>
      </c>
      <c r="C5417" s="80" t="str">
        <v>PRE CLEANER ASSEMBLY PVC B/P</v>
      </c>
      <c r="D5417" s="133">
        <v>2100</v>
      </c>
      <c r="E5417" s="80">
        <v>6</v>
      </c>
      <c r="F5417" s="80" t="str">
        <v>PCS</v>
      </c>
      <c r="G5417" s="80" t="str">
        <v>OUTWARD</v>
      </c>
      <c r="H5417" s="96" t="str">
        <v>SHOP</v>
      </c>
    </row>
    <row r="5418" spans="1:8" x14ac:dyDescent="0.25">
      <c r="A5418" s="90">
        <v>45812</v>
      </c>
      <c r="B5418" s="91" t="str">
        <v>GK 1265</v>
      </c>
      <c r="C5418" s="92" t="str">
        <v>AIR FILTER SWARAJ 855 STEEL CAP STEEL JALI</v>
      </c>
      <c r="D5418" s="132">
        <v>2085</v>
      </c>
      <c r="E5418" s="92">
        <v>48</v>
      </c>
      <c r="F5418" s="92" t="str">
        <v>PCS</v>
      </c>
      <c r="G5418" s="92" t="str">
        <v>OUTWARD</v>
      </c>
      <c r="H5418" s="93" t="str">
        <v>KHANDELWAL</v>
      </c>
    </row>
    <row r="5419" spans="1:8" x14ac:dyDescent="0.25">
      <c r="A5419" s="94">
        <v>45812</v>
      </c>
      <c r="B5419" s="95" t="str">
        <v>GK 1231</v>
      </c>
      <c r="C5419" s="80" t="str">
        <v>AIR FILTER SET ARJUN / JOHN DEERE  (PU) (SET OF 2)</v>
      </c>
      <c r="D5419" s="133">
        <v>2085</v>
      </c>
      <c r="E5419" s="80">
        <v>12</v>
      </c>
      <c r="F5419" s="80" t="str">
        <v>SET</v>
      </c>
      <c r="G5419" s="80" t="str">
        <v>OUTWARD</v>
      </c>
      <c r="H5419" s="96" t="str">
        <v>KHANDELWAL</v>
      </c>
    </row>
    <row r="5420" spans="1:8" x14ac:dyDescent="0.25">
      <c r="A5420" s="90">
        <v>45812</v>
      </c>
      <c r="B5420" s="91" t="str">
        <v>GK 1400</v>
      </c>
      <c r="C5420" s="92" t="str">
        <v>HYD. FILTER JOHN DEERE N/M KRISH (SPIN ON)</v>
      </c>
      <c r="D5420" s="132">
        <v>2085</v>
      </c>
      <c r="E5420" s="92">
        <v>6</v>
      </c>
      <c r="F5420" s="92" t="str">
        <v>PCS</v>
      </c>
      <c r="G5420" s="92" t="str">
        <v>OUTWARD</v>
      </c>
      <c r="H5420" s="93" t="str">
        <v>KHANDELWAL</v>
      </c>
    </row>
    <row r="5421" spans="1:8" x14ac:dyDescent="0.25">
      <c r="A5421" s="94">
        <v>45812</v>
      </c>
      <c r="B5421" s="95" t="str">
        <v>UN 1615</v>
      </c>
      <c r="C5421" s="80" t="str">
        <v>SEAT CUSHION BOTTOM INTER</v>
      </c>
      <c r="D5421" s="133">
        <v>2101</v>
      </c>
      <c r="E5421" s="80">
        <v>6</v>
      </c>
      <c r="F5421" s="80" t="str">
        <v>PCS</v>
      </c>
      <c r="G5421" s="80" t="str">
        <v>OUTWARD</v>
      </c>
      <c r="H5421" s="96" t="str">
        <v>POPULAR</v>
      </c>
    </row>
    <row r="5422" spans="1:8" x14ac:dyDescent="0.25">
      <c r="A5422" s="90">
        <v>45812</v>
      </c>
      <c r="B5422" s="91" t="str">
        <v>GK 225</v>
      </c>
      <c r="C5422" s="92" t="str">
        <v xml:space="preserve">BRAKE DISC PLATE MAHINDRA </v>
      </c>
      <c r="D5422" s="132" t="str">
        <v>2073, 2074</v>
      </c>
      <c r="E5422" s="92">
        <v>80</v>
      </c>
      <c r="F5422" s="92" t="str">
        <v>PCS</v>
      </c>
      <c r="G5422" s="92" t="str">
        <v>OUTWARD</v>
      </c>
      <c r="H5422" s="93" t="str">
        <v>NIRMAL AUTOMOBILES</v>
      </c>
    </row>
    <row r="5423" spans="1:8" x14ac:dyDescent="0.25">
      <c r="A5423" s="94">
        <v>45812</v>
      </c>
      <c r="B5423" s="95" t="str">
        <v>GK 226</v>
      </c>
      <c r="C5423" s="80" t="str">
        <v>BRAKE DISC PLATE SWARAJ 735</v>
      </c>
      <c r="D5423" s="133" t="str">
        <v>2073, 2074</v>
      </c>
      <c r="E5423" s="80">
        <v>50</v>
      </c>
      <c r="F5423" s="80" t="str">
        <v>PCS</v>
      </c>
      <c r="G5423" s="80" t="str">
        <v>OUTWARD</v>
      </c>
      <c r="H5423" s="96" t="str">
        <v>NIRMAL AUTOMOBILES</v>
      </c>
    </row>
    <row r="5424" spans="1:8" x14ac:dyDescent="0.25">
      <c r="A5424" s="90">
        <v>45812</v>
      </c>
      <c r="B5424" s="91" t="str">
        <v>GK 140/UN 1706</v>
      </c>
      <c r="C5424" s="92" t="str">
        <v>PRESSURE PLATE ASSY MAHINDRA DIAPHRAGM 11"</v>
      </c>
      <c r="D5424" s="132" t="str">
        <v>2073, 2074</v>
      </c>
      <c r="E5424" s="92">
        <v>2</v>
      </c>
      <c r="F5424" s="92" t="str">
        <v>SET</v>
      </c>
      <c r="G5424" s="92" t="str">
        <v>OUTWARD</v>
      </c>
      <c r="H5424" s="93" t="str">
        <v>NIRMAL AUTOMOBILES</v>
      </c>
    </row>
    <row r="5425" spans="1:8" x14ac:dyDescent="0.25">
      <c r="A5425" s="94">
        <v>45812</v>
      </c>
      <c r="B5425" s="95" t="str">
        <v>1P 4060 4027 CTOOOY</v>
      </c>
      <c r="C5425" s="80" t="str">
        <v>HYD PUMP ARJUN NOVO Y MANIFOLD</v>
      </c>
      <c r="D5425" s="133" t="str">
        <v>2073, 2074</v>
      </c>
      <c r="E5425" s="80">
        <v>1</v>
      </c>
      <c r="F5425" s="80" t="str">
        <v>PCS</v>
      </c>
      <c r="G5425" s="80" t="str">
        <v>OUTWARD</v>
      </c>
      <c r="H5425" s="96" t="str">
        <v>NIRMAL AUTOMOBILES</v>
      </c>
    </row>
    <row r="5426" spans="1:8" x14ac:dyDescent="0.25">
      <c r="A5426" s="90">
        <v>45812</v>
      </c>
      <c r="B5426" s="91" t="str">
        <v>UN 4211</v>
      </c>
      <c r="C5426" s="92" t="str">
        <v>HOUSING RD AXLE 10MM MASCHIO ROTAVATOR</v>
      </c>
      <c r="D5426" s="132" t="str">
        <v>2073, 2074</v>
      </c>
      <c r="E5426" s="92">
        <v>1</v>
      </c>
      <c r="F5426" s="92" t="str">
        <v>PCS</v>
      </c>
      <c r="G5426" s="92" t="str">
        <v>OUTWARD</v>
      </c>
      <c r="H5426" s="93" t="str">
        <v>NIRMAL AUTOMOBILES</v>
      </c>
    </row>
    <row r="5427" spans="1:8" x14ac:dyDescent="0.25">
      <c r="A5427" s="94">
        <v>45812</v>
      </c>
      <c r="B5427" s="95" t="str">
        <v>UN 4208</v>
      </c>
      <c r="C5427" s="80" t="str">
        <v>SPEED GEAR ROTAVATOR T 20/6</v>
      </c>
      <c r="D5427" s="133" t="str">
        <v>2073, 2074</v>
      </c>
      <c r="E5427" s="80">
        <v>1</v>
      </c>
      <c r="F5427" s="80" t="str">
        <v>PCS</v>
      </c>
      <c r="G5427" s="80" t="str">
        <v>OUTWARD</v>
      </c>
      <c r="H5427" s="96" t="str">
        <v>NIRMAL AUTOMOBILES</v>
      </c>
    </row>
    <row r="5428" spans="1:8" x14ac:dyDescent="0.25">
      <c r="A5428" s="90">
        <v>45812</v>
      </c>
      <c r="B5428" s="91" t="str">
        <v>UN 4212 A</v>
      </c>
      <c r="C5428" s="92" t="str">
        <v>HOUSING DEAD AXLE 12 MM MASCHIO ROTAVATOR</v>
      </c>
      <c r="D5428" s="132" t="str">
        <v>2073, 2074</v>
      </c>
      <c r="E5428" s="92">
        <v>1</v>
      </c>
      <c r="F5428" s="92" t="str">
        <v>PCS</v>
      </c>
      <c r="G5428" s="92" t="str">
        <v>OUTWARD</v>
      </c>
      <c r="H5428" s="93" t="str">
        <v>NIRMAL AUTOMOBILES</v>
      </c>
    </row>
    <row r="5429" spans="1:8" x14ac:dyDescent="0.25">
      <c r="A5429" s="94">
        <v>45812</v>
      </c>
      <c r="B5429" s="95" t="str">
        <v>UN 4212</v>
      </c>
      <c r="C5429" s="80" t="str">
        <v>HOUSING DEAD AXLE 10 MM MASCHIO ROTAVATOR</v>
      </c>
      <c r="D5429" s="133" t="str">
        <v>2073, 2074</v>
      </c>
      <c r="E5429" s="80">
        <v>1</v>
      </c>
      <c r="F5429" s="80" t="str">
        <v>PCS</v>
      </c>
      <c r="G5429" s="80" t="str">
        <v>OUTWARD</v>
      </c>
      <c r="H5429" s="96" t="str">
        <v>NIRMAL AUTOMOBILES</v>
      </c>
    </row>
    <row r="5430" spans="1:8" x14ac:dyDescent="0.25">
      <c r="A5430" s="90">
        <v>45812</v>
      </c>
      <c r="B5430" s="91" t="str">
        <v>UN 2415 A</v>
      </c>
      <c r="C5430" s="92" t="str">
        <v>IDEAL PIN WITH NUT MASCHIO ROTAVATOR</v>
      </c>
      <c r="D5430" s="132" t="str">
        <v>2073, 2074</v>
      </c>
      <c r="E5430" s="92">
        <v>1</v>
      </c>
      <c r="F5430" s="92" t="str">
        <v>PCS</v>
      </c>
      <c r="G5430" s="92" t="str">
        <v>OUTWARD</v>
      </c>
      <c r="H5430" s="93" t="str">
        <v>NIRMAL AUTOMOBILES</v>
      </c>
    </row>
    <row r="5431" spans="1:8" x14ac:dyDescent="0.25">
      <c r="A5431" s="94">
        <v>45812</v>
      </c>
      <c r="B5431" s="95" t="str">
        <v>UN 4211 A</v>
      </c>
      <c r="C5431" s="80" t="str">
        <v>HOUSING RD AXLE 12 MM MASCHIO ROTAVATOR</v>
      </c>
      <c r="D5431" s="133" t="str">
        <v>2073, 2074</v>
      </c>
      <c r="E5431" s="80">
        <v>1</v>
      </c>
      <c r="F5431" s="80" t="str">
        <v>PCS</v>
      </c>
      <c r="G5431" s="80" t="str">
        <v>OUTWARD</v>
      </c>
      <c r="H5431" s="96" t="str">
        <v>NIRMAL AUTOMOBILES</v>
      </c>
    </row>
    <row r="5432" spans="1:8" x14ac:dyDescent="0.25">
      <c r="A5432" s="90">
        <v>45812</v>
      </c>
      <c r="B5432" s="91" t="str">
        <v>UN 4214 A</v>
      </c>
      <c r="C5432" s="92" t="str">
        <v>DEAD AXLE 12 MM MASCHIO ROTAVATOR</v>
      </c>
      <c r="D5432" s="132" t="str">
        <v>2073, 2074</v>
      </c>
      <c r="E5432" s="92">
        <v>1</v>
      </c>
      <c r="F5432" s="92" t="str">
        <v>PCS</v>
      </c>
      <c r="G5432" s="92" t="str">
        <v>OUTWARD</v>
      </c>
      <c r="H5432" s="93" t="str">
        <v>NIRMAL AUTOMOBILES</v>
      </c>
    </row>
    <row r="5433" spans="1:8" x14ac:dyDescent="0.25">
      <c r="A5433" s="94">
        <v>45812</v>
      </c>
      <c r="B5433" s="95" t="str">
        <v>UN 4216</v>
      </c>
      <c r="C5433" s="80" t="str">
        <v>CROWN WHEEL T-25 MASCHIO ROTAVATOR</v>
      </c>
      <c r="D5433" s="133" t="str">
        <v>2073, 2074</v>
      </c>
      <c r="E5433" s="80">
        <v>1</v>
      </c>
      <c r="F5433" s="80" t="str">
        <v>PCS</v>
      </c>
      <c r="G5433" s="80" t="str">
        <v>OUTWARD</v>
      </c>
      <c r="H5433" s="96" t="str">
        <v>NIRMAL AUTOMOBILES</v>
      </c>
    </row>
    <row r="5434" spans="1:8" x14ac:dyDescent="0.25">
      <c r="A5434" s="90">
        <v>45812</v>
      </c>
      <c r="B5434" s="91" t="str">
        <v>UN 4201</v>
      </c>
      <c r="C5434" s="92" t="str">
        <v>OUTPUT SHAFT BIG MASCHIO T-6 ROTAVATOR</v>
      </c>
      <c r="D5434" s="132" t="str">
        <v>2073, 2074</v>
      </c>
      <c r="E5434" s="92">
        <v>1</v>
      </c>
      <c r="F5434" s="92" t="str">
        <v>PCS</v>
      </c>
      <c r="G5434" s="92" t="str">
        <v>OUTWARD</v>
      </c>
      <c r="H5434" s="93" t="str">
        <v>NIRMAL AUTOMOBILES</v>
      </c>
    </row>
    <row r="5435" spans="1:8" x14ac:dyDescent="0.25">
      <c r="A5435" s="94">
        <v>45812</v>
      </c>
      <c r="B5435" s="95" t="str">
        <v>UN 4200</v>
      </c>
      <c r="C5435" s="80" t="str">
        <v>INPUT SHAFT SMALL MASCHIO T-6 ROTAVATOR</v>
      </c>
      <c r="D5435" s="133" t="str">
        <v>2073, 2074</v>
      </c>
      <c r="E5435" s="80">
        <v>1</v>
      </c>
      <c r="F5435" s="80" t="str">
        <v>PCS</v>
      </c>
      <c r="G5435" s="80" t="str">
        <v>OUTWARD</v>
      </c>
      <c r="H5435" s="96" t="str">
        <v>NIRMAL AUTOMOBILES</v>
      </c>
    </row>
    <row r="5436" spans="1:8" x14ac:dyDescent="0.25">
      <c r="A5436" s="90">
        <v>45812</v>
      </c>
      <c r="B5436" s="91" t="str">
        <v>UN 4213 A</v>
      </c>
      <c r="C5436" s="92" t="str">
        <v>RD AXLE 12 MM MASCHIO ROTAVATOR</v>
      </c>
      <c r="D5436" s="132" t="str">
        <v>2073, 2074</v>
      </c>
      <c r="E5436" s="92">
        <v>1</v>
      </c>
      <c r="F5436" s="92" t="str">
        <v>PCS</v>
      </c>
      <c r="G5436" s="92" t="str">
        <v>OUTWARD</v>
      </c>
      <c r="H5436" s="93" t="str">
        <v>NIRMAL AUTOMOBILES</v>
      </c>
    </row>
    <row r="5437" spans="1:8" x14ac:dyDescent="0.25">
      <c r="A5437" s="94">
        <v>45812</v>
      </c>
      <c r="B5437" s="95" t="str">
        <v>UN 4217</v>
      </c>
      <c r="C5437" s="80" t="str">
        <v>PINION T-13 MASCHIO</v>
      </c>
      <c r="D5437" s="133" t="str">
        <v>2073, 2074</v>
      </c>
      <c r="E5437" s="80">
        <v>1</v>
      </c>
      <c r="F5437" s="80" t="str">
        <v>PCS</v>
      </c>
      <c r="G5437" s="80" t="str">
        <v>OUTWARD</v>
      </c>
      <c r="H5437" s="96" t="str">
        <v>NIRMAL AUTOMOBILES</v>
      </c>
    </row>
    <row r="5438" spans="1:8" x14ac:dyDescent="0.25">
      <c r="A5438" s="90">
        <v>45812</v>
      </c>
      <c r="B5438" s="91" t="str">
        <v>UN 4207</v>
      </c>
      <c r="C5438" s="92" t="str">
        <v>SPEED GEAR T-16/6 MASCHIO ROTAVATOR</v>
      </c>
      <c r="D5438" s="132" t="str">
        <v>2073, 2074</v>
      </c>
      <c r="E5438" s="92">
        <v>1</v>
      </c>
      <c r="F5438" s="92" t="str">
        <v>PCS</v>
      </c>
      <c r="G5438" s="92" t="str">
        <v>OUTWARD</v>
      </c>
      <c r="H5438" s="93" t="str">
        <v>NIRMAL AUTOMOBILES</v>
      </c>
    </row>
    <row r="5439" spans="1:8" x14ac:dyDescent="0.25">
      <c r="A5439" s="94">
        <v>45812</v>
      </c>
      <c r="B5439" s="95" t="str">
        <v>UN 4209</v>
      </c>
      <c r="C5439" s="80" t="str">
        <v>SPEED GEAR T-17/6 MASCHIO ROTAVATOR</v>
      </c>
      <c r="D5439" s="133" t="str">
        <v>2073, 2074</v>
      </c>
      <c r="E5439" s="80">
        <v>1</v>
      </c>
      <c r="F5439" s="80" t="str">
        <v>PCS</v>
      </c>
      <c r="G5439" s="80" t="str">
        <v>OUTWARD</v>
      </c>
      <c r="H5439" s="96" t="str">
        <v>NIRMAL AUTOMOBILES</v>
      </c>
    </row>
    <row r="5440" spans="1:8" x14ac:dyDescent="0.25">
      <c r="A5440" s="90">
        <v>45812</v>
      </c>
      <c r="B5440" s="91" t="str">
        <v>UN 4203</v>
      </c>
      <c r="C5440" s="92" t="str">
        <v>SIDE GEAR MASCHIO T-30</v>
      </c>
      <c r="D5440" s="132" t="str">
        <v>2073, 2074</v>
      </c>
      <c r="E5440" s="92">
        <v>1</v>
      </c>
      <c r="F5440" s="92" t="str">
        <v>PCS</v>
      </c>
      <c r="G5440" s="92" t="str">
        <v>OUTWARD</v>
      </c>
      <c r="H5440" s="93" t="str">
        <v>NIRMAL AUTOMOBILES</v>
      </c>
    </row>
    <row r="5441" spans="1:8" x14ac:dyDescent="0.25">
      <c r="A5441" s="94">
        <v>45812</v>
      </c>
      <c r="B5441" s="95" t="str">
        <v>UN 4211</v>
      </c>
      <c r="C5441" s="80" t="str">
        <v>HOUSING RD AXLE 10MM MASCHIO ROTAVATOR</v>
      </c>
      <c r="D5441" s="133" t="str">
        <v>2073, 2074</v>
      </c>
      <c r="E5441" s="80">
        <v>1</v>
      </c>
      <c r="F5441" s="80" t="str">
        <v>PCS</v>
      </c>
      <c r="G5441" s="80" t="str">
        <v>INWARD</v>
      </c>
      <c r="H5441" s="96" t="str">
        <v>NIRMAL AUTOMOBILES</v>
      </c>
    </row>
    <row r="5442" spans="1:8" x14ac:dyDescent="0.25">
      <c r="A5442" s="90">
        <v>45812</v>
      </c>
      <c r="B5442" s="91" t="str">
        <v>UN 4208</v>
      </c>
      <c r="C5442" s="92" t="str">
        <v>SPEED GEAR ROTAVATOR T 20/6</v>
      </c>
      <c r="D5442" s="132" t="str">
        <v>2073, 2074</v>
      </c>
      <c r="E5442" s="92">
        <v>1</v>
      </c>
      <c r="F5442" s="92" t="str">
        <v>PCS</v>
      </c>
      <c r="G5442" s="92" t="str">
        <v>INWARD</v>
      </c>
      <c r="H5442" s="93" t="str">
        <v>NIRMAL AUTOMOBILES</v>
      </c>
    </row>
    <row r="5443" spans="1:8" x14ac:dyDescent="0.25">
      <c r="A5443" s="94">
        <v>45812</v>
      </c>
      <c r="B5443" s="95" t="str">
        <v>UN 4212 A</v>
      </c>
      <c r="C5443" s="80" t="str">
        <v>HOUSING DEAD AXLE 12 MM MASCHIO ROTAVATOR</v>
      </c>
      <c r="D5443" s="133" t="str">
        <v>2073, 2074</v>
      </c>
      <c r="E5443" s="80">
        <v>1</v>
      </c>
      <c r="F5443" s="80" t="str">
        <v>PCS</v>
      </c>
      <c r="G5443" s="80" t="str">
        <v>INWARD</v>
      </c>
      <c r="H5443" s="96" t="str">
        <v>NIRMAL AUTOMOBILES</v>
      </c>
    </row>
    <row r="5444" spans="1:8" x14ac:dyDescent="0.25">
      <c r="A5444" s="90">
        <v>45812</v>
      </c>
      <c r="B5444" s="91" t="str">
        <v>UN 4212</v>
      </c>
      <c r="C5444" s="92" t="str">
        <v>HOUSING DEAD AXLE 10 MM MASCHIO ROTAVATOR</v>
      </c>
      <c r="D5444" s="132" t="str">
        <v>2073, 2074</v>
      </c>
      <c r="E5444" s="92">
        <v>1</v>
      </c>
      <c r="F5444" s="92" t="str">
        <v>PCS</v>
      </c>
      <c r="G5444" s="92" t="str">
        <v>INWARD</v>
      </c>
      <c r="H5444" s="93" t="str">
        <v>NIRMAL AUTOMOBILES</v>
      </c>
    </row>
    <row r="5445" spans="1:8" x14ac:dyDescent="0.25">
      <c r="A5445" s="94">
        <v>45812</v>
      </c>
      <c r="B5445" s="95" t="str">
        <v>UN 2415 A</v>
      </c>
      <c r="C5445" s="80" t="str">
        <v>IDEAL PIN WITH NUT MASCHIO ROTAVATOR</v>
      </c>
      <c r="D5445" s="133" t="str">
        <v>2073, 2074</v>
      </c>
      <c r="E5445" s="80">
        <v>1</v>
      </c>
      <c r="F5445" s="80" t="str">
        <v>PCS</v>
      </c>
      <c r="G5445" s="80" t="str">
        <v>INWARD</v>
      </c>
      <c r="H5445" s="96" t="str">
        <v>NIRMAL AUTOMOBILES</v>
      </c>
    </row>
    <row r="5446" spans="1:8" x14ac:dyDescent="0.25">
      <c r="A5446" s="90">
        <v>45812</v>
      </c>
      <c r="B5446" s="91" t="str">
        <v>UN 4211 A</v>
      </c>
      <c r="C5446" s="92" t="str">
        <v>HOUSING RD AXLE 12 MM MASCHIO ROTAVATOR</v>
      </c>
      <c r="D5446" s="132" t="str">
        <v>2073, 2074</v>
      </c>
      <c r="E5446" s="92">
        <v>1</v>
      </c>
      <c r="F5446" s="92" t="str">
        <v>PCS</v>
      </c>
      <c r="G5446" s="92" t="str">
        <v>INWARD</v>
      </c>
      <c r="H5446" s="93" t="str">
        <v>NIRMAL AUTOMOBILES</v>
      </c>
    </row>
    <row r="5447" spans="1:8" x14ac:dyDescent="0.25">
      <c r="A5447" s="94">
        <v>45812</v>
      </c>
      <c r="B5447" s="95" t="str">
        <v>UN 4214 A</v>
      </c>
      <c r="C5447" s="80" t="str">
        <v>DEAD AXLE 12 MM MASCHIO ROTAVATOR</v>
      </c>
      <c r="D5447" s="133" t="str">
        <v>2073, 2074</v>
      </c>
      <c r="E5447" s="80">
        <v>1</v>
      </c>
      <c r="F5447" s="80" t="str">
        <v>PCS</v>
      </c>
      <c r="G5447" s="80" t="str">
        <v>INWARD</v>
      </c>
      <c r="H5447" s="96" t="str">
        <v>NIRMAL AUTOMOBILES</v>
      </c>
    </row>
    <row r="5448" spans="1:8" x14ac:dyDescent="0.25">
      <c r="A5448" s="90">
        <v>45812</v>
      </c>
      <c r="B5448" s="91" t="str">
        <v>UN 4216</v>
      </c>
      <c r="C5448" s="92" t="str">
        <v>CROWN WHEEL T-25 MASCHIO ROTAVATOR</v>
      </c>
      <c r="D5448" s="132" t="str">
        <v>2073, 2074</v>
      </c>
      <c r="E5448" s="92">
        <v>1</v>
      </c>
      <c r="F5448" s="92" t="str">
        <v>PCS</v>
      </c>
      <c r="G5448" s="92" t="str">
        <v>INWARD</v>
      </c>
      <c r="H5448" s="93" t="str">
        <v>NIRMAL AUTOMOBILES</v>
      </c>
    </row>
    <row r="5449" spans="1:8" x14ac:dyDescent="0.25">
      <c r="A5449" s="94">
        <v>45812</v>
      </c>
      <c r="B5449" s="95" t="str">
        <v>UN 4201</v>
      </c>
      <c r="C5449" s="80" t="str">
        <v>OUTPUT SHAFT BIG MASCHIO T-6 ROTAVATOR</v>
      </c>
      <c r="D5449" s="133" t="str">
        <v>2073, 2074</v>
      </c>
      <c r="E5449" s="80">
        <v>1</v>
      </c>
      <c r="F5449" s="80" t="str">
        <v>PCS</v>
      </c>
      <c r="G5449" s="80" t="str">
        <v>INWARD</v>
      </c>
      <c r="H5449" s="96" t="str">
        <v>NIRMAL AUTOMOBILES</v>
      </c>
    </row>
    <row r="5450" spans="1:8" x14ac:dyDescent="0.25">
      <c r="A5450" s="90">
        <v>45812</v>
      </c>
      <c r="B5450" s="91" t="str">
        <v>UN 4200</v>
      </c>
      <c r="C5450" s="92" t="str">
        <v>INPUT SHAFT SMALL MASCHIO T-6 ROTAVATOR</v>
      </c>
      <c r="D5450" s="132" t="str">
        <v>2073, 2074</v>
      </c>
      <c r="E5450" s="92">
        <v>1</v>
      </c>
      <c r="F5450" s="92" t="str">
        <v>PCS</v>
      </c>
      <c r="G5450" s="92" t="str">
        <v>INWARD</v>
      </c>
      <c r="H5450" s="93" t="str">
        <v>NIRMAL AUTOMOBILES</v>
      </c>
    </row>
    <row r="5451" spans="1:8" x14ac:dyDescent="0.25">
      <c r="A5451" s="94">
        <v>45812</v>
      </c>
      <c r="B5451" s="95" t="str">
        <v>UN 4213 A</v>
      </c>
      <c r="C5451" s="80" t="str">
        <v>RD AXLE 12 MM MASCHIO ROTAVATOR</v>
      </c>
      <c r="D5451" s="133" t="str">
        <v>2073, 2074</v>
      </c>
      <c r="E5451" s="80">
        <v>1</v>
      </c>
      <c r="F5451" s="80" t="str">
        <v>PCS</v>
      </c>
      <c r="G5451" s="80" t="str">
        <v>INWARD</v>
      </c>
      <c r="H5451" s="96" t="str">
        <v>NIRMAL AUTOMOBILES</v>
      </c>
    </row>
    <row r="5452" spans="1:8" x14ac:dyDescent="0.25">
      <c r="A5452" s="90">
        <v>45812</v>
      </c>
      <c r="B5452" s="91" t="str">
        <v>UN 4217</v>
      </c>
      <c r="C5452" s="92" t="str">
        <v>PINION T-13 MASCHIO</v>
      </c>
      <c r="D5452" s="132" t="str">
        <v>2073, 2074</v>
      </c>
      <c r="E5452" s="92">
        <v>1</v>
      </c>
      <c r="F5452" s="92" t="str">
        <v>PCS</v>
      </c>
      <c r="G5452" s="92" t="str">
        <v>INWARD</v>
      </c>
      <c r="H5452" s="93" t="str">
        <v>NIRMAL AUTOMOBILES</v>
      </c>
    </row>
    <row r="5453" spans="1:8" x14ac:dyDescent="0.25">
      <c r="A5453" s="94">
        <v>45812</v>
      </c>
      <c r="B5453" s="95" t="str">
        <v>UN 4207</v>
      </c>
      <c r="C5453" s="80" t="str">
        <v>SPEED GEAR T-16/6 MASCHIO ROTAVATOR</v>
      </c>
      <c r="D5453" s="133" t="str">
        <v>2073, 2074</v>
      </c>
      <c r="E5453" s="80">
        <v>1</v>
      </c>
      <c r="F5453" s="80" t="str">
        <v>PCS</v>
      </c>
      <c r="G5453" s="80" t="str">
        <v>INWARD</v>
      </c>
      <c r="H5453" s="96" t="str">
        <v>NIRMAL AUTOMOBILES</v>
      </c>
    </row>
    <row r="5454" spans="1:8" x14ac:dyDescent="0.25">
      <c r="A5454" s="90">
        <v>45812</v>
      </c>
      <c r="B5454" s="91" t="str">
        <v>UN 4209</v>
      </c>
      <c r="C5454" s="92" t="str">
        <v>SPEED GEAR T-17/6 MASCHIO ROTAVATOR</v>
      </c>
      <c r="D5454" s="132" t="str">
        <v>2073, 2074</v>
      </c>
      <c r="E5454" s="92">
        <v>1</v>
      </c>
      <c r="F5454" s="92" t="str">
        <v>PCS</v>
      </c>
      <c r="G5454" s="92" t="str">
        <v>INWARD</v>
      </c>
      <c r="H5454" s="93" t="str">
        <v>NIRMAL AUTOMOBILES</v>
      </c>
    </row>
    <row r="5455" spans="1:8" x14ac:dyDescent="0.25">
      <c r="A5455" s="94">
        <v>45812</v>
      </c>
      <c r="B5455" s="95" t="str">
        <v>UN 4203</v>
      </c>
      <c r="C5455" s="80" t="str">
        <v>SIDE GEAR MASCHIO T-30</v>
      </c>
      <c r="D5455" s="133" t="str">
        <v>2073, 2074</v>
      </c>
      <c r="E5455" s="80">
        <v>1</v>
      </c>
      <c r="F5455" s="80" t="str">
        <v>PCS</v>
      </c>
      <c r="G5455" s="80" t="str">
        <v>INWARD</v>
      </c>
      <c r="H5455" s="96" t="str">
        <v>NIRMAL AUTOMOBILES</v>
      </c>
    </row>
    <row r="5456" spans="1:8" x14ac:dyDescent="0.25">
      <c r="A5456" s="90">
        <v>45812</v>
      </c>
      <c r="B5456" s="91">
        <v>1280347100</v>
      </c>
      <c r="C5456" s="92" t="str">
        <v>PRESSURE PLATE ASSY J.D 45/55 H.P</v>
      </c>
      <c r="D5456" s="132" t="str">
        <v>2073, 2074</v>
      </c>
      <c r="E5456" s="92">
        <v>1</v>
      </c>
      <c r="F5456" s="92" t="str">
        <v>SET</v>
      </c>
      <c r="G5456" s="92" t="str">
        <v>OUTWARD</v>
      </c>
      <c r="H5456" s="93" t="str">
        <v>NIRMAL AUTOMOBILES</v>
      </c>
    </row>
    <row r="5457" spans="1:8" x14ac:dyDescent="0.25">
      <c r="A5457" s="94">
        <v>45812</v>
      </c>
      <c r="B5457" s="95" t="str">
        <v>GK 140/UN 1706</v>
      </c>
      <c r="C5457" s="80" t="str">
        <v>PRESSURE PLATE ASSY MAHINDRA DIAPHRAGM 11"</v>
      </c>
      <c r="D5457" s="133" t="str">
        <v>2073, 2074</v>
      </c>
      <c r="E5457" s="80">
        <v>5</v>
      </c>
      <c r="F5457" s="80" t="str">
        <v>SET</v>
      </c>
      <c r="G5457" s="80" t="str">
        <v>OUTWARD</v>
      </c>
      <c r="H5457" s="96" t="str">
        <v>NIRMAL AUTOMOBILES</v>
      </c>
    </row>
    <row r="5458" spans="1:8" x14ac:dyDescent="0.25">
      <c r="A5458" s="90">
        <v>45813</v>
      </c>
      <c r="B5458" s="91">
        <v>3280503100</v>
      </c>
      <c r="C5458" s="92" t="str">
        <v>PTO PLATE SWRAJ SINGLE CLUTCH PUC-00</v>
      </c>
      <c r="D5458" s="132" t="str">
        <v>2108, 2109</v>
      </c>
      <c r="E5458" s="92">
        <v>5</v>
      </c>
      <c r="F5458" s="92" t="str">
        <v>PCS</v>
      </c>
      <c r="G5458" s="92" t="str">
        <v>OUTWARD</v>
      </c>
      <c r="H5458" s="93" t="str">
        <v>PERFECT TRADERS</v>
      </c>
    </row>
    <row r="5459" spans="1:8" x14ac:dyDescent="0.25">
      <c r="A5459" s="94">
        <v>45813</v>
      </c>
      <c r="B5459" s="95">
        <v>3280590100</v>
      </c>
      <c r="C5459" s="80" t="str">
        <v>CLUTCH PLATE SWARAJ PTO</v>
      </c>
      <c r="D5459" s="133" t="str">
        <v>2108, 2109</v>
      </c>
      <c r="E5459" s="80">
        <v>2</v>
      </c>
      <c r="F5459" s="80" t="str">
        <v>PCS</v>
      </c>
      <c r="G5459" s="80" t="str">
        <v>OUTWARD</v>
      </c>
      <c r="H5459" s="96" t="str">
        <v>PERFECT TRADERS</v>
      </c>
    </row>
    <row r="5460" spans="1:8" x14ac:dyDescent="0.25">
      <c r="A5460" s="90">
        <v>45813</v>
      </c>
      <c r="B5460" s="91">
        <v>3250216100</v>
      </c>
      <c r="C5460" s="92" t="str">
        <v>CLUTCH PLATE MF 1035 10T</v>
      </c>
      <c r="D5460" s="132" t="str">
        <v>2108, 2109</v>
      </c>
      <c r="E5460" s="92">
        <v>10</v>
      </c>
      <c r="F5460" s="92" t="str">
        <v>PCS</v>
      </c>
      <c r="G5460" s="92" t="str">
        <v>OUTWARD</v>
      </c>
      <c r="H5460" s="93" t="str">
        <v>PERFECT TRADERS</v>
      </c>
    </row>
    <row r="5461" spans="1:8" x14ac:dyDescent="0.25">
      <c r="A5461" s="94">
        <v>45813</v>
      </c>
      <c r="B5461" s="95">
        <v>3280876100</v>
      </c>
      <c r="C5461" s="80" t="str">
        <v>CLUTCH PLATE SARPANCH 5 SRING</v>
      </c>
      <c r="D5461" s="133" t="str">
        <v>2108, 2109</v>
      </c>
      <c r="E5461" s="80">
        <v>2</v>
      </c>
      <c r="F5461" s="80" t="str">
        <v>PCS</v>
      </c>
      <c r="G5461" s="80" t="str">
        <v>OUTWARD</v>
      </c>
      <c r="H5461" s="96" t="str">
        <v>PERFECT TRADERS</v>
      </c>
    </row>
    <row r="5462" spans="1:8" x14ac:dyDescent="0.25">
      <c r="A5462" s="90">
        <v>45813</v>
      </c>
      <c r="B5462" s="91" t="str">
        <v>3280865100/3280499100</v>
      </c>
      <c r="C5462" s="92" t="str">
        <v>CLUTCH PLATE NEW HOLLAND 3600 / FORD 11" 10 T</v>
      </c>
      <c r="D5462" s="132" t="str">
        <v>2108, 2109</v>
      </c>
      <c r="E5462" s="92">
        <v>2</v>
      </c>
      <c r="F5462" s="92" t="str">
        <v>PCS</v>
      </c>
      <c r="G5462" s="92" t="str">
        <v>OUTWARD</v>
      </c>
      <c r="H5462" s="93" t="str">
        <v>PERFECT TRADERS</v>
      </c>
    </row>
    <row r="5463" spans="1:8" x14ac:dyDescent="0.25">
      <c r="A5463" s="94">
        <v>45813</v>
      </c>
      <c r="B5463" s="95">
        <v>3280606100</v>
      </c>
      <c r="C5463" s="80" t="str">
        <v>CLUTCH PLATE FT 60/ESCORT 6SPRING 11"</v>
      </c>
      <c r="D5463" s="133" t="str">
        <v>2108, 2109</v>
      </c>
      <c r="E5463" s="80">
        <v>1</v>
      </c>
      <c r="F5463" s="80" t="str">
        <v>PCS</v>
      </c>
      <c r="G5463" s="80" t="str">
        <v>OUTWARD</v>
      </c>
      <c r="H5463" s="96" t="str">
        <v>PERFECT TRADERS</v>
      </c>
    </row>
    <row r="5464" spans="1:8" x14ac:dyDescent="0.25">
      <c r="A5464" s="90">
        <v>45813</v>
      </c>
      <c r="B5464" s="91">
        <v>3280820100</v>
      </c>
      <c r="C5464" s="92" t="str">
        <v>CLUTCH PLATE SK / SW 4 FAN (CUT PAD)</v>
      </c>
      <c r="D5464" s="132" t="str">
        <v>2108, 2109</v>
      </c>
      <c r="E5464" s="92">
        <v>2</v>
      </c>
      <c r="F5464" s="92" t="str">
        <v>PCS</v>
      </c>
      <c r="G5464" s="92" t="str">
        <v>OUTWARD</v>
      </c>
      <c r="H5464" s="93" t="str">
        <v>PERFECT TRADERS</v>
      </c>
    </row>
    <row r="5465" spans="1:8" x14ac:dyDescent="0.25">
      <c r="A5465" s="94">
        <v>45813</v>
      </c>
      <c r="B5465" s="95">
        <v>3280587100</v>
      </c>
      <c r="C5465" s="80" t="str">
        <v>CLUTCH PLATE SONALIKA 5 FAN 8 TEETH</v>
      </c>
      <c r="D5465" s="133" t="str">
        <v>2108, 2109</v>
      </c>
      <c r="E5465" s="80">
        <v>2</v>
      </c>
      <c r="F5465" s="80" t="str">
        <v>PCS</v>
      </c>
      <c r="G5465" s="80" t="str">
        <v>OUTWARD</v>
      </c>
      <c r="H5465" s="96" t="str">
        <v>PERFECT TRADERS</v>
      </c>
    </row>
    <row r="5466" spans="1:8" x14ac:dyDescent="0.25">
      <c r="A5466" s="90">
        <v>45813</v>
      </c>
      <c r="B5466" s="91">
        <v>3280843100</v>
      </c>
      <c r="C5466" s="92" t="str">
        <v>CLUTCH PLATE SW/ACE CRANE 5 FAN 8 T</v>
      </c>
      <c r="D5466" s="132" t="str">
        <v>2108, 2109</v>
      </c>
      <c r="E5466" s="92">
        <v>10</v>
      </c>
      <c r="F5466" s="92" t="str">
        <v>PCS</v>
      </c>
      <c r="G5466" s="92" t="str">
        <v>OUTWARD</v>
      </c>
      <c r="H5466" s="93" t="str">
        <v>PERFECT TRADERS</v>
      </c>
    </row>
    <row r="5467" spans="1:8" x14ac:dyDescent="0.25">
      <c r="A5467" s="94">
        <v>45813</v>
      </c>
      <c r="B5467" s="95">
        <v>3280845100</v>
      </c>
      <c r="C5467" s="80" t="str">
        <v>CLUTCH PLATE ARJUN 5 WING (PMV-02)</v>
      </c>
      <c r="D5467" s="133" t="str">
        <v>2108, 2109</v>
      </c>
      <c r="E5467" s="80">
        <v>2</v>
      </c>
      <c r="F5467" s="80" t="str">
        <v>PCS</v>
      </c>
      <c r="G5467" s="80" t="str">
        <v>OUTWARD</v>
      </c>
      <c r="H5467" s="96" t="str">
        <v>PERFECT TRADERS</v>
      </c>
    </row>
    <row r="5468" spans="1:8" x14ac:dyDescent="0.25">
      <c r="A5468" s="90">
        <v>45813</v>
      </c>
      <c r="B5468" s="91">
        <v>3280552100</v>
      </c>
      <c r="C5468" s="92" t="str">
        <v>CLUTCH PLATE ARJUN 4 FAN 10 TEETH</v>
      </c>
      <c r="D5468" s="132" t="str">
        <v>2108, 2109</v>
      </c>
      <c r="E5468" s="92">
        <v>2</v>
      </c>
      <c r="F5468" s="92" t="str">
        <v>PCS</v>
      </c>
      <c r="G5468" s="92" t="str">
        <v>OUTWARD</v>
      </c>
      <c r="H5468" s="93" t="str">
        <v>PERFECT TRADERS</v>
      </c>
    </row>
    <row r="5469" spans="1:8" x14ac:dyDescent="0.25">
      <c r="A5469" s="94">
        <v>45813</v>
      </c>
      <c r="B5469" s="95">
        <v>3280585100</v>
      </c>
      <c r="C5469" s="80" t="str">
        <v>CLUTCH PLATE J.D 5 FAN 19 T.</v>
      </c>
      <c r="D5469" s="133" t="str">
        <v>2108, 2109</v>
      </c>
      <c r="E5469" s="80">
        <v>2</v>
      </c>
      <c r="F5469" s="80" t="str">
        <v>PCS</v>
      </c>
      <c r="G5469" s="80" t="str">
        <v>OUTWARD</v>
      </c>
      <c r="H5469" s="96" t="str">
        <v>PERFECT TRADERS</v>
      </c>
    </row>
    <row r="5470" spans="1:8" x14ac:dyDescent="0.25">
      <c r="A5470" s="90">
        <v>45813</v>
      </c>
      <c r="B5470" s="91">
        <v>4340460100</v>
      </c>
      <c r="C5470" s="92" t="str">
        <v>P.P TAWA ARJUN MAIN D/CLUTCH</v>
      </c>
      <c r="D5470" s="132" t="str">
        <v>2108, 2109</v>
      </c>
      <c r="E5470" s="92">
        <v>10</v>
      </c>
      <c r="F5470" s="92" t="str">
        <v>PCS</v>
      </c>
      <c r="G5470" s="92" t="str">
        <v>OUTWARD</v>
      </c>
      <c r="H5470" s="93" t="str">
        <v>PERFECT TRADERS</v>
      </c>
    </row>
    <row r="5471" spans="1:8" x14ac:dyDescent="0.25">
      <c r="A5471" s="94">
        <v>45813</v>
      </c>
      <c r="B5471" s="95">
        <v>4340427100</v>
      </c>
      <c r="C5471" s="80" t="str">
        <v>CL. LEVER KIT HMT (60 HP) DCA PIN TY</v>
      </c>
      <c r="D5471" s="133" t="str">
        <v>2108, 2109</v>
      </c>
      <c r="E5471" s="80">
        <v>20</v>
      </c>
      <c r="F5471" s="80" t="str">
        <v>SET</v>
      </c>
      <c r="G5471" s="80" t="str">
        <v>OUTWARD</v>
      </c>
      <c r="H5471" s="96" t="str">
        <v>PERFECT TRADERS</v>
      </c>
    </row>
    <row r="5472" spans="1:8" x14ac:dyDescent="0.25">
      <c r="A5472" s="90">
        <v>45813</v>
      </c>
      <c r="B5472" s="91">
        <v>4340441100</v>
      </c>
      <c r="C5472" s="92" t="str">
        <v>CL LEVER KIT ITL / HMT D/C PTO</v>
      </c>
      <c r="D5472" s="132" t="str">
        <v>2108, 2109</v>
      </c>
      <c r="E5472" s="92">
        <v>10</v>
      </c>
      <c r="F5472" s="92" t="str">
        <v>SET</v>
      </c>
      <c r="G5472" s="92" t="str">
        <v>OUTWARD</v>
      </c>
      <c r="H5472" s="93" t="str">
        <v>PERFECT TRADERS</v>
      </c>
    </row>
    <row r="5473" spans="1:8" x14ac:dyDescent="0.25">
      <c r="A5473" s="94">
        <v>45813</v>
      </c>
      <c r="B5473" s="95">
        <v>4330352100</v>
      </c>
      <c r="C5473" s="80" t="str">
        <v>CLUTCH KIT SONALIKA / SW P.TO</v>
      </c>
      <c r="D5473" s="133" t="str">
        <v>2108, 2109</v>
      </c>
      <c r="E5473" s="80">
        <v>10</v>
      </c>
      <c r="F5473" s="80" t="str">
        <v>SET</v>
      </c>
      <c r="G5473" s="80" t="str">
        <v>OUTWARD</v>
      </c>
      <c r="H5473" s="96" t="str">
        <v>PERFECT TRADERS</v>
      </c>
    </row>
    <row r="5474" spans="1:8" x14ac:dyDescent="0.25">
      <c r="A5474" s="90">
        <v>45813</v>
      </c>
      <c r="B5474" s="91" t="str">
        <v>3280605100/3280871100</v>
      </c>
      <c r="C5474" s="92" t="str">
        <v>CLUTCH PLATE SWARAJ XM 8 T. (RIGID) PT800/PT806</v>
      </c>
      <c r="D5474" s="132" t="str">
        <v>2108, 2109</v>
      </c>
      <c r="E5474" s="92">
        <v>6</v>
      </c>
      <c r="F5474" s="92" t="str">
        <v>PCS</v>
      </c>
      <c r="G5474" s="92" t="str">
        <v>OUTWARD</v>
      </c>
      <c r="H5474" s="93" t="str">
        <v>PERFECT TRADERS</v>
      </c>
    </row>
    <row r="5475" spans="1:8" x14ac:dyDescent="0.25">
      <c r="A5475" s="94">
        <v>45813</v>
      </c>
      <c r="B5475" s="95" t="str">
        <v>3280494100 / 3280859100</v>
      </c>
      <c r="C5475" s="80" t="str">
        <v>CLUTCH PLATE SWARAJ RIGID &amp; CUSHION</v>
      </c>
      <c r="D5475" s="133" t="str">
        <v>2108, 2109</v>
      </c>
      <c r="E5475" s="80">
        <v>5</v>
      </c>
      <c r="F5475" s="80" t="str">
        <v>PCS</v>
      </c>
      <c r="G5475" s="80" t="str">
        <v>OUTWARD</v>
      </c>
      <c r="H5475" s="96" t="str">
        <v>PERFECT TRADERS</v>
      </c>
    </row>
    <row r="5476" spans="1:8" x14ac:dyDescent="0.25">
      <c r="A5476" s="90">
        <v>45813</v>
      </c>
      <c r="B5476" s="91">
        <v>3280825100</v>
      </c>
      <c r="C5476" s="92" t="str">
        <v>PTO PLATE ESCORTS 29 T 11"</v>
      </c>
      <c r="D5476" s="132" t="str">
        <v>2108, 2109</v>
      </c>
      <c r="E5476" s="92">
        <v>1</v>
      </c>
      <c r="F5476" s="92" t="str">
        <v>PCS</v>
      </c>
      <c r="G5476" s="92" t="str">
        <v>OUTWARD</v>
      </c>
      <c r="H5476" s="93" t="str">
        <v>PERFECT TRADERS</v>
      </c>
    </row>
    <row r="5477" spans="1:8" x14ac:dyDescent="0.25">
      <c r="A5477" s="94">
        <v>45813</v>
      </c>
      <c r="B5477" s="95">
        <v>4340459100</v>
      </c>
      <c r="C5477" s="80" t="str">
        <v>DIAPHRAGM SPRING</v>
      </c>
      <c r="D5477" s="133" t="str">
        <v>2108, 2109</v>
      </c>
      <c r="E5477" s="80">
        <v>25</v>
      </c>
      <c r="F5477" s="80" t="str">
        <v>PCS</v>
      </c>
      <c r="G5477" s="80" t="str">
        <v>OUTWARD</v>
      </c>
      <c r="H5477" s="96" t="str">
        <v>PERFECT TRADERS</v>
      </c>
    </row>
    <row r="5478" spans="1:8" x14ac:dyDescent="0.25">
      <c r="A5478" s="90">
        <v>45813</v>
      </c>
      <c r="B5478" s="91" t="str">
        <v>UN 1439</v>
      </c>
      <c r="C5478" s="92" t="str">
        <v>STARING KNUCKLE ARM RH NST</v>
      </c>
      <c r="D5478" s="132">
        <v>2091</v>
      </c>
      <c r="E5478" s="92">
        <v>2</v>
      </c>
      <c r="F5478" s="92" t="str">
        <v>PCS</v>
      </c>
      <c r="G5478" s="92" t="str">
        <v>OUTWARD</v>
      </c>
      <c r="H5478" s="93" t="str">
        <v>VINAY TRACTOR</v>
      </c>
    </row>
    <row r="5479" spans="1:8" x14ac:dyDescent="0.25">
      <c r="A5479" s="94">
        <v>45813</v>
      </c>
      <c r="B5479" s="95" t="str">
        <v>UN 1439 A</v>
      </c>
      <c r="C5479" s="80" t="str">
        <v>STARING KNUCKLE ARM LH NST</v>
      </c>
      <c r="D5479" s="133">
        <v>2091</v>
      </c>
      <c r="E5479" s="80">
        <v>2</v>
      </c>
      <c r="F5479" s="80" t="str">
        <v>PCS</v>
      </c>
      <c r="G5479" s="80" t="str">
        <v>OUTWARD</v>
      </c>
      <c r="H5479" s="96" t="str">
        <v>VINAY TRACTOR</v>
      </c>
    </row>
    <row r="5480" spans="1:8" x14ac:dyDescent="0.25">
      <c r="A5480" s="90">
        <v>45813</v>
      </c>
      <c r="B5480" s="91" t="str">
        <v>UN 1800</v>
      </c>
      <c r="C5480" s="92" t="str">
        <v>GEAR PATTI EXTRA THICK INTER DI</v>
      </c>
      <c r="D5480" s="132">
        <v>2091</v>
      </c>
      <c r="E5480" s="92">
        <v>10</v>
      </c>
      <c r="F5480" s="92" t="str">
        <v>PCS</v>
      </c>
      <c r="G5480" s="92" t="str">
        <v>OUTWARD</v>
      </c>
      <c r="H5480" s="93" t="str">
        <v>VINAY TRACTOR</v>
      </c>
    </row>
    <row r="5481" spans="1:8" x14ac:dyDescent="0.25">
      <c r="A5481" s="94">
        <v>45813</v>
      </c>
      <c r="B5481" s="95">
        <v>135800052</v>
      </c>
      <c r="C5481" s="80" t="str">
        <v>RANE STG ASSY SONALIKA</v>
      </c>
      <c r="D5481" s="133">
        <v>2091</v>
      </c>
      <c r="E5481" s="80">
        <v>1</v>
      </c>
      <c r="F5481" s="80" t="str">
        <v>SET</v>
      </c>
      <c r="G5481" s="80" t="str">
        <v>OUTWARD</v>
      </c>
      <c r="H5481" s="96" t="str">
        <v>VINAY TRACTOR</v>
      </c>
    </row>
    <row r="5482" spans="1:8" x14ac:dyDescent="0.25">
      <c r="A5482" s="90">
        <v>45813</v>
      </c>
      <c r="B5482" s="91" t="str">
        <v>ZF7340900810</v>
      </c>
      <c r="C5482" s="92" t="str">
        <v>STG ASSY SWARAJ ZF</v>
      </c>
      <c r="D5482" s="132">
        <v>2091</v>
      </c>
      <c r="E5482" s="92">
        <v>1</v>
      </c>
      <c r="F5482" s="92" t="str">
        <v>SET</v>
      </c>
      <c r="G5482" s="92" t="str">
        <v>OUTWARD</v>
      </c>
      <c r="H5482" s="93" t="str">
        <v>VINAY TRACTOR</v>
      </c>
    </row>
    <row r="5483" spans="1:8" x14ac:dyDescent="0.25">
      <c r="A5483" s="94">
        <v>45813</v>
      </c>
      <c r="B5483" s="95" t="str">
        <v>AIR CLEANER GLASS SONALIKA</v>
      </c>
      <c r="C5483" s="80" t="str">
        <v>AIR CLEANER GLASS SONALIKA</v>
      </c>
      <c r="D5483" s="133">
        <v>2091</v>
      </c>
      <c r="E5483" s="80">
        <v>20</v>
      </c>
      <c r="F5483" s="80" t="str">
        <v>PCS</v>
      </c>
      <c r="G5483" s="80" t="str">
        <v>OUTWARD</v>
      </c>
      <c r="H5483" s="96" t="str">
        <v>VINAY TRACTOR</v>
      </c>
    </row>
    <row r="5484" spans="1:8" x14ac:dyDescent="0.25">
      <c r="A5484" s="90">
        <v>45813</v>
      </c>
      <c r="B5484" s="91" t="str">
        <v>AIR CLEANER GLASS SONALIKA</v>
      </c>
      <c r="C5484" s="92" t="str">
        <v>AIR CLEANER GLASS SONALIKA</v>
      </c>
      <c r="D5484" s="132">
        <v>2091</v>
      </c>
      <c r="E5484" s="92">
        <v>20</v>
      </c>
      <c r="F5484" s="92" t="str">
        <v>PCS</v>
      </c>
      <c r="G5484" s="92" t="str">
        <v>INWARD</v>
      </c>
      <c r="H5484" s="93" t="str">
        <v>AGAINST S.O.</v>
      </c>
    </row>
    <row r="5485" spans="1:8" x14ac:dyDescent="0.25">
      <c r="A5485" s="94">
        <v>45813</v>
      </c>
      <c r="B5485" s="95" t="str">
        <v>1P 4040 4027 CTOOOB</v>
      </c>
      <c r="C5485" s="80" t="str">
        <v>HYD PUMP DHRUV / YUVO</v>
      </c>
      <c r="D5485" s="133">
        <v>2091</v>
      </c>
      <c r="E5485" s="80">
        <v>1</v>
      </c>
      <c r="F5485" s="80" t="str">
        <v>PCS</v>
      </c>
      <c r="G5485" s="80" t="str">
        <v>OUTWARD</v>
      </c>
      <c r="H5485" s="96" t="str">
        <v>VINAY TRACTOR</v>
      </c>
    </row>
    <row r="5486" spans="1:8" x14ac:dyDescent="0.25">
      <c r="A5486" s="90">
        <v>45813</v>
      </c>
      <c r="B5486" s="91" t="str">
        <v>UN 1319</v>
      </c>
      <c r="C5486" s="92" t="str">
        <v>RADIATOR FAN (450 MM) ARJUN</v>
      </c>
      <c r="D5486" s="132">
        <v>2091</v>
      </c>
      <c r="E5486" s="92">
        <v>2</v>
      </c>
      <c r="F5486" s="92" t="str">
        <v>PCS</v>
      </c>
      <c r="G5486" s="92" t="str">
        <v>OUTWARD</v>
      </c>
      <c r="H5486" s="93" t="str">
        <v>VINAY TRACTOR</v>
      </c>
    </row>
    <row r="5487" spans="1:8" x14ac:dyDescent="0.25">
      <c r="A5487" s="94">
        <v>45813</v>
      </c>
      <c r="B5487" s="95" t="str">
        <v>UN 2781</v>
      </c>
      <c r="C5487" s="80" t="str">
        <v xml:space="preserve">AIR CLEANER CLAMP BOLT INTER  </v>
      </c>
      <c r="D5487" s="133">
        <v>2091</v>
      </c>
      <c r="E5487" s="80">
        <v>12</v>
      </c>
      <c r="F5487" s="80" t="str">
        <v>PCS</v>
      </c>
      <c r="G5487" s="80" t="str">
        <v>OUTWARD</v>
      </c>
      <c r="H5487" s="96" t="str">
        <v>VINAY TRACTOR</v>
      </c>
    </row>
    <row r="5488" spans="1:8" x14ac:dyDescent="0.25">
      <c r="A5488" s="90">
        <v>45813</v>
      </c>
      <c r="B5488" s="91" t="str">
        <v>UN 2961</v>
      </c>
      <c r="C5488" s="92" t="str">
        <v xml:space="preserve">GEAR BOOT INTER  </v>
      </c>
      <c r="D5488" s="132">
        <v>2091</v>
      </c>
      <c r="E5488" s="92">
        <v>20</v>
      </c>
      <c r="F5488" s="92" t="str">
        <v>PCS</v>
      </c>
      <c r="G5488" s="92" t="str">
        <v>OUTWARD</v>
      </c>
      <c r="H5488" s="93" t="str">
        <v>VINAY TRACTOR</v>
      </c>
    </row>
    <row r="5489" spans="1:8" x14ac:dyDescent="0.25">
      <c r="A5489" s="94">
        <v>45813</v>
      </c>
      <c r="B5489" s="95" t="str">
        <v>GK 025/UN 3697</v>
      </c>
      <c r="C5489" s="80" t="str">
        <v>OIL BRAKE PLATE  MAHINDRA YUVO 7" 23 TEETH</v>
      </c>
      <c r="D5489" s="133">
        <v>2091</v>
      </c>
      <c r="E5489" s="80">
        <v>16</v>
      </c>
      <c r="F5489" s="80" t="str">
        <v>PCS</v>
      </c>
      <c r="G5489" s="80" t="str">
        <v>OUTWARD</v>
      </c>
      <c r="H5489" s="96" t="str">
        <v>VINAY TRACTOR</v>
      </c>
    </row>
    <row r="5490" spans="1:8" x14ac:dyDescent="0.25">
      <c r="A5490" s="90">
        <v>45813</v>
      </c>
      <c r="B5490" s="91" t="str">
        <v>UN 3399</v>
      </c>
      <c r="C5490" s="92" t="str">
        <v xml:space="preserve">ACCILATOR CABLE YUVO  </v>
      </c>
      <c r="D5490" s="132">
        <v>2091</v>
      </c>
      <c r="E5490" s="92">
        <v>10</v>
      </c>
      <c r="F5490" s="92" t="str">
        <v>PCS</v>
      </c>
      <c r="G5490" s="92" t="str">
        <v>OUTWARD</v>
      </c>
      <c r="H5490" s="93" t="str">
        <v>VINAY TRACTOR</v>
      </c>
    </row>
    <row r="5491" spans="1:8" x14ac:dyDescent="0.25">
      <c r="A5491" s="94">
        <v>45813</v>
      </c>
      <c r="B5491" s="95" t="str">
        <v>UN 2761</v>
      </c>
      <c r="C5491" s="80" t="str">
        <v xml:space="preserve">SPANDLE BUSH (SET OF 4 PCS) YUVRAJ  </v>
      </c>
      <c r="D5491" s="133">
        <v>2098</v>
      </c>
      <c r="E5491" s="80">
        <v>30</v>
      </c>
      <c r="F5491" s="80" t="str">
        <v>SET</v>
      </c>
      <c r="G5491" s="80" t="str">
        <v>OUTWARD</v>
      </c>
      <c r="H5491" s="96" t="str">
        <v>TIKU JI</v>
      </c>
    </row>
    <row r="5492" spans="1:8" x14ac:dyDescent="0.25">
      <c r="A5492" s="90">
        <v>45813</v>
      </c>
      <c r="B5492" s="91" t="str">
        <v>UN 1979 A</v>
      </c>
      <c r="C5492" s="92" t="str">
        <v>BREAK BALL (1") MASSEY/SONALIKA</v>
      </c>
      <c r="D5492" s="132">
        <v>2098</v>
      </c>
      <c r="E5492" s="92">
        <v>300</v>
      </c>
      <c r="F5492" s="92" t="str">
        <v>PCS</v>
      </c>
      <c r="G5492" s="92" t="str">
        <v>OUTWARD</v>
      </c>
      <c r="H5492" s="93" t="str">
        <v>TIKU JI</v>
      </c>
    </row>
    <row r="5493" spans="1:8" x14ac:dyDescent="0.25">
      <c r="A5493" s="94">
        <v>45813</v>
      </c>
      <c r="B5493" s="95" t="str">
        <v>UN 2762</v>
      </c>
      <c r="C5493" s="80" t="str">
        <v xml:space="preserve">CENTRE PIN BUSH (SET OF 2) YUVRAJ  </v>
      </c>
      <c r="D5493" s="133">
        <v>2098</v>
      </c>
      <c r="E5493" s="80">
        <v>30</v>
      </c>
      <c r="F5493" s="80" t="str">
        <v>SET</v>
      </c>
      <c r="G5493" s="80" t="str">
        <v>OUTWARD</v>
      </c>
      <c r="H5493" s="96" t="str">
        <v>TIKU JI</v>
      </c>
    </row>
    <row r="5494" spans="1:8" x14ac:dyDescent="0.25">
      <c r="A5494" s="90">
        <v>45813</v>
      </c>
      <c r="B5494" s="91" t="str">
        <v>UN 2891</v>
      </c>
      <c r="C5494" s="92" t="str">
        <v xml:space="preserve">BREAKE SHOE SPRING YUVRAJ  </v>
      </c>
      <c r="D5494" s="132">
        <v>2098</v>
      </c>
      <c r="E5494" s="92">
        <v>120</v>
      </c>
      <c r="F5494" s="92" t="str">
        <v>PCS</v>
      </c>
      <c r="G5494" s="92" t="str">
        <v>OUTWARD</v>
      </c>
      <c r="H5494" s="93" t="str">
        <v>TIKU JI</v>
      </c>
    </row>
    <row r="5495" spans="1:8" x14ac:dyDescent="0.25">
      <c r="A5495" s="94">
        <v>45813</v>
      </c>
      <c r="B5495" s="95" t="str">
        <v>UN 1979 B</v>
      </c>
      <c r="C5495" s="80" t="str">
        <v>BREAK BALL YUVRAJ</v>
      </c>
      <c r="D5495" s="133">
        <v>2098</v>
      </c>
      <c r="E5495" s="80">
        <v>120</v>
      </c>
      <c r="F5495" s="80" t="str">
        <v>PCS</v>
      </c>
      <c r="G5495" s="80" t="str">
        <v>OUTWARD</v>
      </c>
      <c r="H5495" s="96" t="str">
        <v>TIKU JI</v>
      </c>
    </row>
    <row r="5496" spans="1:8" x14ac:dyDescent="0.25">
      <c r="A5496" s="90">
        <v>45813</v>
      </c>
      <c r="B5496" s="91" t="str">
        <v>GK 226</v>
      </c>
      <c r="C5496" s="92" t="str">
        <v>BRAKE DISC PLATE SWARAJ 735</v>
      </c>
      <c r="D5496" s="132">
        <v>2098</v>
      </c>
      <c r="E5496" s="92">
        <v>30</v>
      </c>
      <c r="F5496" s="92" t="str">
        <v>PCS</v>
      </c>
      <c r="G5496" s="92" t="str">
        <v>OUTWARD</v>
      </c>
      <c r="H5496" s="93" t="str">
        <v>TIKU JI</v>
      </c>
    </row>
    <row r="5497" spans="1:8" x14ac:dyDescent="0.25">
      <c r="A5497" s="94">
        <v>45813</v>
      </c>
      <c r="B5497" s="95" t="str">
        <v>UN 1361</v>
      </c>
      <c r="C5497" s="80" t="str">
        <v>DIESEL TANK TEA (WITH FILTER) NST</v>
      </c>
      <c r="D5497" s="133">
        <v>2098</v>
      </c>
      <c r="E5497" s="80">
        <v>400</v>
      </c>
      <c r="F5497" s="80" t="str">
        <v>PCS</v>
      </c>
      <c r="G5497" s="80" t="str">
        <v>OUTWARD</v>
      </c>
      <c r="H5497" s="96" t="str">
        <v>TIKU JI</v>
      </c>
    </row>
    <row r="5498" spans="1:8" x14ac:dyDescent="0.25">
      <c r="A5498" s="90">
        <v>45813</v>
      </c>
      <c r="B5498" s="91" t="str">
        <v>UN 2636</v>
      </c>
      <c r="C5498" s="92" t="str">
        <v xml:space="preserve">CHECK CHAIN ASSY MKM  </v>
      </c>
      <c r="D5498" s="132">
        <v>2107</v>
      </c>
      <c r="E5498" s="92">
        <v>56</v>
      </c>
      <c r="F5498" s="92" t="str">
        <v>PCS</v>
      </c>
      <c r="G5498" s="92" t="str">
        <v>OUTWARD</v>
      </c>
      <c r="H5498" s="93" t="str">
        <v>SAI RAM AUTOMOBILES</v>
      </c>
    </row>
    <row r="5499" spans="1:8" x14ac:dyDescent="0.25">
      <c r="A5499" s="94">
        <v>45813</v>
      </c>
      <c r="B5499" s="95" t="str">
        <v>GK 2495</v>
      </c>
      <c r="C5499" s="80" t="str">
        <v>TROLLEY MALE FEMALE COMMON</v>
      </c>
      <c r="D5499" s="133">
        <v>2107</v>
      </c>
      <c r="E5499" s="80">
        <v>1</v>
      </c>
      <c r="F5499" s="80" t="str">
        <v>PCS</v>
      </c>
      <c r="G5499" s="80" t="str">
        <v>OUTWARD</v>
      </c>
      <c r="H5499" s="96" t="str">
        <v>SAI RAM AUTOMOBILES</v>
      </c>
    </row>
    <row r="5500" spans="1:8" x14ac:dyDescent="0.25">
      <c r="A5500" s="90">
        <v>45813</v>
      </c>
      <c r="B5500" s="91" t="str">
        <v>GK 2413</v>
      </c>
      <c r="C5500" s="92" t="str">
        <v>TROLLEY PIPE 50''   EPDM (MALE + FEMALE)</v>
      </c>
      <c r="D5500" s="132">
        <v>2102</v>
      </c>
      <c r="E5500" s="92">
        <v>50</v>
      </c>
      <c r="F5500" s="92" t="str">
        <v>PCS</v>
      </c>
      <c r="G5500" s="92" t="str">
        <v>OUTWARD</v>
      </c>
      <c r="H5500" s="93" t="str">
        <v>VENKATA SAI</v>
      </c>
    </row>
    <row r="5501" spans="1:8" x14ac:dyDescent="0.25">
      <c r="A5501" s="94">
        <v>45813</v>
      </c>
      <c r="B5501" s="95" t="str">
        <v>UN 2754</v>
      </c>
      <c r="C5501" s="80" t="str">
        <v xml:space="preserve">SPANDLE BUSH SET OF 4 PCS INTER DI  </v>
      </c>
      <c r="D5501" s="133">
        <v>2102</v>
      </c>
      <c r="E5501" s="80">
        <v>30</v>
      </c>
      <c r="F5501" s="80" t="str">
        <v>SET</v>
      </c>
      <c r="G5501" s="80" t="str">
        <v>OUTWARD</v>
      </c>
      <c r="H5501" s="96" t="str">
        <v>VENKATA SAI</v>
      </c>
    </row>
    <row r="5502" spans="1:8" x14ac:dyDescent="0.25">
      <c r="A5502" s="90">
        <v>45813</v>
      </c>
      <c r="B5502" s="91" t="str">
        <v>UN 2743</v>
      </c>
      <c r="C5502" s="92" t="str">
        <v xml:space="preserve">CENTRE PIN BUSH SET OF 2 PCS INTER DI  </v>
      </c>
      <c r="D5502" s="132">
        <v>2102</v>
      </c>
      <c r="E5502" s="92">
        <v>30</v>
      </c>
      <c r="F5502" s="92" t="str">
        <v>SET</v>
      </c>
      <c r="G5502" s="92" t="str">
        <v>OUTWARD</v>
      </c>
      <c r="H5502" s="93" t="str">
        <v>VENKATA SAI</v>
      </c>
    </row>
    <row r="5503" spans="1:8" x14ac:dyDescent="0.25">
      <c r="A5503" s="94">
        <v>45813</v>
      </c>
      <c r="B5503" s="95" t="str">
        <v>601AD00007C</v>
      </c>
      <c r="C5503" s="80" t="str">
        <v>HYD PUMP J.D 5310 W/BRACKET (20CC + 12CC)</v>
      </c>
      <c r="D5503" s="133">
        <v>2102</v>
      </c>
      <c r="E5503" s="80">
        <v>1</v>
      </c>
      <c r="F5503" s="80" t="str">
        <v>PCS</v>
      </c>
      <c r="G5503" s="80" t="str">
        <v>OUTWARD</v>
      </c>
      <c r="H5503" s="96" t="str">
        <v>VENKATA SAI</v>
      </c>
    </row>
    <row r="5504" spans="1:8" x14ac:dyDescent="0.25">
      <c r="A5504" s="90">
        <v>45813</v>
      </c>
      <c r="B5504" s="91" t="str">
        <v>UN 1131</v>
      </c>
      <c r="C5504" s="92" t="str">
        <v>SILENCER ELBOW (O.E) INTER DI</v>
      </c>
      <c r="D5504" s="132">
        <v>2113</v>
      </c>
      <c r="E5504" s="92">
        <v>4</v>
      </c>
      <c r="F5504" s="92" t="str">
        <v>PCS</v>
      </c>
      <c r="G5504" s="92" t="str">
        <v>OUTWARD</v>
      </c>
      <c r="H5504" s="93" t="str">
        <v>KHATRI STORES NOHAR</v>
      </c>
    </row>
    <row r="5505" spans="1:8" x14ac:dyDescent="0.25">
      <c r="A5505" s="94">
        <v>45813</v>
      </c>
      <c r="B5505" s="95" t="str">
        <v>R983020977</v>
      </c>
      <c r="C5505" s="80" t="str">
        <v>HYD. PUMP MAHINDRA 14 CC</v>
      </c>
      <c r="D5505" s="133">
        <v>2113</v>
      </c>
      <c r="E5505" s="80">
        <v>1</v>
      </c>
      <c r="F5505" s="80" t="str">
        <v>PCS</v>
      </c>
      <c r="G5505" s="80" t="str">
        <v>OUTWARD</v>
      </c>
      <c r="H5505" s="96" t="str">
        <v>KHATRI STORES NOHAR</v>
      </c>
    </row>
    <row r="5506" spans="1:8" x14ac:dyDescent="0.25">
      <c r="A5506" s="90">
        <v>45813</v>
      </c>
      <c r="B5506" s="91" t="str">
        <v>UN 1992 A</v>
      </c>
      <c r="C5506" s="92" t="str">
        <v>BREAK ADJUSTOR MKM</v>
      </c>
      <c r="D5506" s="132">
        <v>2113</v>
      </c>
      <c r="E5506" s="92">
        <v>2</v>
      </c>
      <c r="F5506" s="92" t="str">
        <v>PCS</v>
      </c>
      <c r="G5506" s="92" t="str">
        <v>OUTWARD</v>
      </c>
      <c r="H5506" s="93" t="str">
        <v>KHATRI STORES NOHAR</v>
      </c>
    </row>
    <row r="5507" spans="1:8" x14ac:dyDescent="0.25">
      <c r="A5507" s="94">
        <v>45813</v>
      </c>
      <c r="B5507" s="95" t="str">
        <v>UN 1994</v>
      </c>
      <c r="C5507" s="80" t="str">
        <v>BREAK PATTI SET SET OF 5 INTER</v>
      </c>
      <c r="D5507" s="133">
        <v>2113</v>
      </c>
      <c r="E5507" s="80">
        <v>2</v>
      </c>
      <c r="F5507" s="80" t="str">
        <v>SET</v>
      </c>
      <c r="G5507" s="80" t="str">
        <v>OUTWARD</v>
      </c>
      <c r="H5507" s="96" t="str">
        <v>KHATRI STORES NOHAR</v>
      </c>
    </row>
    <row r="5508" spans="1:8" x14ac:dyDescent="0.25">
      <c r="A5508" s="90">
        <v>45813</v>
      </c>
      <c r="B5508" s="91" t="str">
        <v>UN 1995</v>
      </c>
      <c r="C5508" s="92" t="str">
        <v>BREAK PATTI SET SARPANCH</v>
      </c>
      <c r="D5508" s="132">
        <v>2113</v>
      </c>
      <c r="E5508" s="92">
        <v>2</v>
      </c>
      <c r="F5508" s="92" t="str">
        <v>SET</v>
      </c>
      <c r="G5508" s="92" t="str">
        <v>OUTWARD</v>
      </c>
      <c r="H5508" s="93" t="str">
        <v>KHATRI STORES NOHAR</v>
      </c>
    </row>
    <row r="5509" spans="1:8" x14ac:dyDescent="0.25">
      <c r="A5509" s="94">
        <v>45813</v>
      </c>
      <c r="B5509" s="95" t="str">
        <v>UN 1164</v>
      </c>
      <c r="C5509" s="80" t="str">
        <v>SECONDARY MESH INTER DI</v>
      </c>
      <c r="D5509" s="133">
        <v>2113</v>
      </c>
      <c r="E5509" s="80">
        <v>1</v>
      </c>
      <c r="F5509" s="80" t="str">
        <v>PCS</v>
      </c>
      <c r="G5509" s="80" t="str">
        <v>OUTWARD</v>
      </c>
      <c r="H5509" s="96" t="str">
        <v>KHATRI STORES NOHAR</v>
      </c>
    </row>
    <row r="5510" spans="1:8" x14ac:dyDescent="0.25">
      <c r="A5510" s="90">
        <v>45813</v>
      </c>
      <c r="B5510" s="91" t="str">
        <v>UN 1160</v>
      </c>
      <c r="C5510" s="92" t="str">
        <v>AIR CLEANER MESH INTER DI</v>
      </c>
      <c r="D5510" s="132">
        <v>2113</v>
      </c>
      <c r="E5510" s="92">
        <v>2</v>
      </c>
      <c r="F5510" s="92" t="str">
        <v>PCS</v>
      </c>
      <c r="G5510" s="92" t="str">
        <v>OUTWARD</v>
      </c>
      <c r="H5510" s="93" t="str">
        <v>KHATRI STORES NOHAR</v>
      </c>
    </row>
    <row r="5511" spans="1:8" x14ac:dyDescent="0.25">
      <c r="A5511" s="94">
        <v>45813</v>
      </c>
      <c r="B5511" s="95" t="str">
        <v>UN 3009</v>
      </c>
      <c r="C5511" s="80" t="str">
        <v xml:space="preserve">PC DC KNOB (SET OF 2) MKM  </v>
      </c>
      <c r="D5511" s="133">
        <v>2113</v>
      </c>
      <c r="E5511" s="80">
        <v>6</v>
      </c>
      <c r="F5511" s="80" t="str">
        <v>SET</v>
      </c>
      <c r="G5511" s="80" t="str">
        <v>OUTWARD</v>
      </c>
      <c r="H5511" s="96" t="str">
        <v>KHATRI STORES NOHAR</v>
      </c>
    </row>
    <row r="5512" spans="1:8" x14ac:dyDescent="0.25">
      <c r="A5512" s="90">
        <v>45813</v>
      </c>
      <c r="B5512" s="91" t="str">
        <v>GK 2501</v>
      </c>
      <c r="C5512" s="92" t="str">
        <v>TROLLEY MALE FEMALE EICHER (PUSH TYPE)</v>
      </c>
      <c r="D5512" s="132">
        <v>2113</v>
      </c>
      <c r="E5512" s="92">
        <v>12</v>
      </c>
      <c r="F5512" s="92" t="str">
        <v>PCS</v>
      </c>
      <c r="G5512" s="92" t="str">
        <v>OUTWARD</v>
      </c>
      <c r="H5512" s="93" t="str">
        <v>KHATRI STORES NOHAR</v>
      </c>
    </row>
    <row r="5513" spans="1:8" x14ac:dyDescent="0.25">
      <c r="A5513" s="94">
        <v>45813</v>
      </c>
      <c r="B5513" s="95">
        <v>6283398090</v>
      </c>
      <c r="C5513" s="80" t="str">
        <v>P.P ASSY W/CLUTCH PLATE SARPANCH</v>
      </c>
      <c r="D5513" s="133">
        <v>2113</v>
      </c>
      <c r="E5513" s="80">
        <v>1</v>
      </c>
      <c r="F5513" s="80" t="str">
        <v>SET</v>
      </c>
      <c r="G5513" s="80" t="str">
        <v>OUTWARD</v>
      </c>
      <c r="H5513" s="96" t="str">
        <v>KHATRI STORES NOHAR</v>
      </c>
    </row>
    <row r="5514" spans="1:8" x14ac:dyDescent="0.25">
      <c r="A5514" s="90">
        <v>45813</v>
      </c>
      <c r="B5514" s="91" t="str">
        <v>UN 3665</v>
      </c>
      <c r="C5514" s="92" t="str">
        <v xml:space="preserve"> BREAK DISC ACTUATING ASSEMBLY INTER DI 6.5" </v>
      </c>
      <c r="D5514" s="132">
        <v>2113</v>
      </c>
      <c r="E5514" s="92">
        <v>4</v>
      </c>
      <c r="F5514" s="92" t="str">
        <v>SET</v>
      </c>
      <c r="G5514" s="92" t="str">
        <v>OUTWARD</v>
      </c>
      <c r="H5514" s="93" t="str">
        <v>KHATRI STORES NOHAR</v>
      </c>
    </row>
    <row r="5515" spans="1:8" x14ac:dyDescent="0.25">
      <c r="A5515" s="94">
        <v>45813</v>
      </c>
      <c r="B5515" s="95" t="str">
        <v>1P 3044 AOOOB.</v>
      </c>
      <c r="C5515" s="80" t="str">
        <v>HYD GEAR PUMP SWARAJ XM N/M 4*4</v>
      </c>
      <c r="D5515" s="133">
        <v>2113</v>
      </c>
      <c r="E5515" s="80">
        <v>2</v>
      </c>
      <c r="F5515" s="80" t="str">
        <v>PCS</v>
      </c>
      <c r="G5515" s="80" t="str">
        <v>OUTWARD</v>
      </c>
      <c r="H5515" s="96" t="str">
        <v>KHATRI STORES NOHAR</v>
      </c>
    </row>
    <row r="5516" spans="1:8" x14ac:dyDescent="0.25">
      <c r="A5516" s="90">
        <v>45813</v>
      </c>
      <c r="B5516" s="91" t="str">
        <v>GK 261</v>
      </c>
      <c r="C5516" s="92" t="str">
        <v>BRAKE DISC SWARAJ 735 (Set of 4 Pcs.)</v>
      </c>
      <c r="D5516" s="132">
        <v>2116</v>
      </c>
      <c r="E5516" s="92">
        <v>198</v>
      </c>
      <c r="F5516" s="92" t="str">
        <v>SET</v>
      </c>
      <c r="G5516" s="92" t="str">
        <v>OUTWARD</v>
      </c>
      <c r="H5516" s="93" t="str">
        <v>PUSHPAL JI</v>
      </c>
    </row>
    <row r="5517" spans="1:8" x14ac:dyDescent="0.25">
      <c r="A5517" s="94">
        <v>45813</v>
      </c>
      <c r="B5517" s="95" t="str">
        <v>GK 272</v>
      </c>
      <c r="C5517" s="80" t="str">
        <v>BRAKE DISC MASSEY DURO (Set of 4 Pcs.)</v>
      </c>
      <c r="D5517" s="133">
        <v>2116</v>
      </c>
      <c r="E5517" s="80">
        <v>35</v>
      </c>
      <c r="F5517" s="80" t="str">
        <v>SET</v>
      </c>
      <c r="G5517" s="80" t="str">
        <v>OUTWARD</v>
      </c>
      <c r="H5517" s="96" t="str">
        <v>PUSHPAL JI</v>
      </c>
    </row>
    <row r="5518" spans="1:8" x14ac:dyDescent="0.25">
      <c r="A5518" s="90">
        <v>45813</v>
      </c>
      <c r="B5518" s="91" t="str">
        <v>GK 267</v>
      </c>
      <c r="C5518" s="92" t="str">
        <v>BRAKE DISC MASSEY (Set of 4 Pcs.)</v>
      </c>
      <c r="D5518" s="132">
        <v>2116</v>
      </c>
      <c r="E5518" s="92">
        <v>50</v>
      </c>
      <c r="F5518" s="92" t="str">
        <v>SET</v>
      </c>
      <c r="G5518" s="92" t="str">
        <v>OUTWARD</v>
      </c>
      <c r="H5518" s="93" t="str">
        <v>PUSHPAL JI</v>
      </c>
    </row>
    <row r="5519" spans="1:8" x14ac:dyDescent="0.25">
      <c r="A5519" s="94">
        <v>45813</v>
      </c>
      <c r="B5519" s="95" t="str">
        <v>UN 1976/GK 263</v>
      </c>
      <c r="C5519" s="80" t="str">
        <v>BRAKE DISC YUVRAJ (Set of 4 Pcs.)</v>
      </c>
      <c r="D5519" s="133">
        <v>2116</v>
      </c>
      <c r="E5519" s="80">
        <v>25</v>
      </c>
      <c r="F5519" s="80" t="str">
        <v>SET</v>
      </c>
      <c r="G5519" s="80" t="str">
        <v>OUTWARD</v>
      </c>
      <c r="H5519" s="96" t="str">
        <v>PUSHPAL JI</v>
      </c>
    </row>
    <row r="5520" spans="1:8" x14ac:dyDescent="0.25">
      <c r="A5520" s="90">
        <v>45811</v>
      </c>
      <c r="B5520" s="91" t="str">
        <v>UN 2595</v>
      </c>
      <c r="C5520" s="92" t="str">
        <v xml:space="preserve">KNUCKLE PIN 585  </v>
      </c>
      <c r="D5520" s="132">
        <v>3226</v>
      </c>
      <c r="E5520" s="92">
        <v>480</v>
      </c>
      <c r="F5520" s="92" t="str">
        <v>PCS</v>
      </c>
      <c r="G5520" s="92" t="str">
        <v>INWARD</v>
      </c>
      <c r="H5520" s="93">
        <v>0</v>
      </c>
    </row>
    <row r="5521" spans="1:8" x14ac:dyDescent="0.25">
      <c r="A5521" s="94">
        <v>45811</v>
      </c>
      <c r="B5521" s="95" t="str">
        <v>UN 2781</v>
      </c>
      <c r="C5521" s="80" t="str">
        <v xml:space="preserve">AIR CLEANER CLAMP BOLT INTER  </v>
      </c>
      <c r="D5521" s="133">
        <v>3227</v>
      </c>
      <c r="E5521" s="80">
        <v>720</v>
      </c>
      <c r="F5521" s="80" t="str">
        <v>PCS</v>
      </c>
      <c r="G5521" s="80" t="str">
        <v>INWARD</v>
      </c>
      <c r="H5521" s="96">
        <v>0</v>
      </c>
    </row>
    <row r="5522" spans="1:8" x14ac:dyDescent="0.25">
      <c r="A5522" s="90">
        <v>45811</v>
      </c>
      <c r="B5522" s="91" t="str">
        <v>UN 2308</v>
      </c>
      <c r="C5522" s="92" t="str">
        <v>GEAR DRIVEN 4th SPEED (HI TORQUE) 31/24 TEETH ARJUN</v>
      </c>
      <c r="D5522" s="132">
        <v>3228</v>
      </c>
      <c r="E5522" s="92">
        <v>44</v>
      </c>
      <c r="F5522" s="92" t="str">
        <v>PCS</v>
      </c>
      <c r="G5522" s="92" t="str">
        <v>INWARD</v>
      </c>
      <c r="H5522" s="93">
        <v>0</v>
      </c>
    </row>
    <row r="5523" spans="1:8" x14ac:dyDescent="0.25">
      <c r="A5523" s="94">
        <v>45811</v>
      </c>
      <c r="B5523" s="95" t="str">
        <v>UN 2342</v>
      </c>
      <c r="C5523" s="80" t="str">
        <v>HUB INNER GEAR FOR RING CONTROL 28//10 TEETH SARPANCH</v>
      </c>
      <c r="D5523" s="133">
        <v>3229</v>
      </c>
      <c r="E5523" s="80">
        <v>8</v>
      </c>
      <c r="F5523" s="80" t="str">
        <v>PCS</v>
      </c>
      <c r="G5523" s="80" t="str">
        <v>INWARD</v>
      </c>
      <c r="H5523" s="96">
        <v>0</v>
      </c>
    </row>
    <row r="5524" spans="1:8" x14ac:dyDescent="0.25">
      <c r="A5524" s="90">
        <v>45811</v>
      </c>
      <c r="B5524" s="91" t="str">
        <v>UN 2318</v>
      </c>
      <c r="C5524" s="92" t="str">
        <v>GEAR DRIVING 4th SPEED THIN 31/24 TEETH ARJUN</v>
      </c>
      <c r="D5524" s="132">
        <v>3230</v>
      </c>
      <c r="E5524" s="92">
        <v>9</v>
      </c>
      <c r="F5524" s="92" t="str">
        <v>PCS</v>
      </c>
      <c r="G5524" s="92" t="str">
        <v>INWARD</v>
      </c>
      <c r="H5524" s="93">
        <v>0</v>
      </c>
    </row>
    <row r="5525" spans="1:8" x14ac:dyDescent="0.25">
      <c r="A5525" s="94">
        <v>45811</v>
      </c>
      <c r="B5525" s="95" t="str">
        <v>CENTER PIN BUSH HMT 4511</v>
      </c>
      <c r="C5525" s="80" t="str">
        <v>CENTER PIN BUSH HMT 4511</v>
      </c>
      <c r="D5525" s="133">
        <v>3231</v>
      </c>
      <c r="E5525" s="80">
        <v>20</v>
      </c>
      <c r="F5525" s="80" t="str">
        <v>PCS</v>
      </c>
      <c r="G5525" s="80" t="str">
        <v>INWARD</v>
      </c>
      <c r="H5525" s="96">
        <v>0</v>
      </c>
    </row>
    <row r="5526" spans="1:8" x14ac:dyDescent="0.25">
      <c r="A5526" s="90">
        <v>45811</v>
      </c>
      <c r="B5526" s="91" t="str">
        <v>IDLER GEAR BUSH HMT 5911</v>
      </c>
      <c r="C5526" s="92" t="str">
        <v>IDLER GEAR BUSH HMT 5911</v>
      </c>
      <c r="D5526" s="132">
        <v>3232</v>
      </c>
      <c r="E5526" s="92">
        <v>50</v>
      </c>
      <c r="F5526" s="92" t="str">
        <v>PCS</v>
      </c>
      <c r="G5526" s="92" t="str">
        <v>INWARD</v>
      </c>
      <c r="H5526" s="93">
        <v>0</v>
      </c>
    </row>
    <row r="5527" spans="1:8" x14ac:dyDescent="0.25">
      <c r="A5527" s="94">
        <v>45811</v>
      </c>
      <c r="B5527" s="95" t="str">
        <v>UN 2767</v>
      </c>
      <c r="C5527" s="80" t="str">
        <v xml:space="preserve">QUIL GEAR BUSH GUN METAL 22/16 INTER DI  </v>
      </c>
      <c r="D5527" s="133">
        <v>3233</v>
      </c>
      <c r="E5527" s="80">
        <v>60</v>
      </c>
      <c r="F5527" s="80" t="str">
        <v>PCS</v>
      </c>
      <c r="G5527" s="80" t="str">
        <v>INWARD</v>
      </c>
      <c r="H5527" s="96">
        <v>0</v>
      </c>
    </row>
    <row r="5528" spans="1:8" x14ac:dyDescent="0.25">
      <c r="A5528" s="90">
        <v>45811</v>
      </c>
      <c r="B5528" s="91" t="str">
        <v>UN 2766</v>
      </c>
      <c r="C5528" s="92" t="str">
        <v xml:space="preserve">QUIL GEAR BUSH GUN METAL 18/16 INTER  </v>
      </c>
      <c r="D5528" s="132">
        <v>3234</v>
      </c>
      <c r="E5528" s="92">
        <v>60</v>
      </c>
      <c r="F5528" s="92" t="str">
        <v>PCS</v>
      </c>
      <c r="G5528" s="92" t="str">
        <v>INWARD</v>
      </c>
      <c r="H5528" s="93">
        <v>0</v>
      </c>
    </row>
    <row r="5529" spans="1:8" x14ac:dyDescent="0.25">
      <c r="A5529" s="94">
        <v>45811</v>
      </c>
      <c r="B5529" s="95" t="str">
        <v>UN 2768</v>
      </c>
      <c r="C5529" s="80" t="str">
        <v xml:space="preserve">TOP SHAFT BUSH GUN METAL  INTER  </v>
      </c>
      <c r="D5529" s="133">
        <v>3235</v>
      </c>
      <c r="E5529" s="80">
        <v>100</v>
      </c>
      <c r="F5529" s="80" t="str">
        <v>PCS</v>
      </c>
      <c r="G5529" s="80" t="str">
        <v>INWARD</v>
      </c>
      <c r="H5529" s="96">
        <v>0</v>
      </c>
    </row>
    <row r="5530" spans="1:8" x14ac:dyDescent="0.25">
      <c r="A5530" s="90">
        <v>45811</v>
      </c>
      <c r="B5530" s="91" t="str">
        <v>UN 2769</v>
      </c>
      <c r="C5530" s="92" t="str">
        <v xml:space="preserve">TOP SHAFT BUSH GUN METAL INTER DI  </v>
      </c>
      <c r="D5530" s="132">
        <v>3236</v>
      </c>
      <c r="E5530" s="92">
        <v>92</v>
      </c>
      <c r="F5530" s="92" t="str">
        <v>PCS</v>
      </c>
      <c r="G5530" s="92" t="str">
        <v>INWARD</v>
      </c>
      <c r="H5530" s="93">
        <v>0</v>
      </c>
    </row>
    <row r="5531" spans="1:8" x14ac:dyDescent="0.25">
      <c r="A5531" s="94">
        <v>45812</v>
      </c>
      <c r="B5531" s="95" t="str">
        <v>UN 2636</v>
      </c>
      <c r="C5531" s="80" t="str">
        <v xml:space="preserve">CHECK CHAIN ASSY MKM  </v>
      </c>
      <c r="D5531" s="133">
        <v>3237</v>
      </c>
      <c r="E5531" s="80">
        <v>600</v>
      </c>
      <c r="F5531" s="80" t="str">
        <v>PCS</v>
      </c>
      <c r="G5531" s="80" t="str">
        <v>INWARD</v>
      </c>
      <c r="H5531" s="96">
        <v>0</v>
      </c>
    </row>
    <row r="5532" spans="1:8" x14ac:dyDescent="0.25">
      <c r="A5532" s="90">
        <v>45812</v>
      </c>
      <c r="B5532" s="91">
        <v>3280574100</v>
      </c>
      <c r="C5532" s="92" t="str">
        <v>CLUTCH PLATE J.D 4 FAN 19 TEETH</v>
      </c>
      <c r="D5532" s="132">
        <v>3238</v>
      </c>
      <c r="E5532" s="92">
        <v>40</v>
      </c>
      <c r="F5532" s="92" t="str">
        <v>PCS</v>
      </c>
      <c r="G5532" s="92" t="str">
        <v>INWARD</v>
      </c>
      <c r="H5532" s="93">
        <v>0</v>
      </c>
    </row>
    <row r="5533" spans="1:8" x14ac:dyDescent="0.25">
      <c r="A5533" s="94">
        <v>45812</v>
      </c>
      <c r="B5533" s="95">
        <v>3280606100</v>
      </c>
      <c r="C5533" s="80" t="str">
        <v>CLUTCH PLATE FT 60/ESCORT 6SPRING 11"</v>
      </c>
      <c r="D5533" s="133">
        <v>3239</v>
      </c>
      <c r="E5533" s="80">
        <v>8</v>
      </c>
      <c r="F5533" s="80" t="str">
        <v>PCS</v>
      </c>
      <c r="G5533" s="80" t="str">
        <v>INWARD</v>
      </c>
      <c r="H5533" s="96">
        <v>0</v>
      </c>
    </row>
    <row r="5534" spans="1:8" x14ac:dyDescent="0.25">
      <c r="A5534" s="90">
        <v>45812</v>
      </c>
      <c r="B5534" s="91">
        <v>1280359100</v>
      </c>
      <c r="C5534" s="92" t="str">
        <v>P.P ASSY MAHINDRA D/F</v>
      </c>
      <c r="D5534" s="132">
        <v>3240</v>
      </c>
      <c r="E5534" s="92">
        <v>18</v>
      </c>
      <c r="F5534" s="92" t="str">
        <v>PCS</v>
      </c>
      <c r="G5534" s="92" t="str">
        <v>INWARD</v>
      </c>
      <c r="H5534" s="93">
        <v>0</v>
      </c>
    </row>
    <row r="5535" spans="1:8" x14ac:dyDescent="0.25">
      <c r="A5535" s="94">
        <v>45812</v>
      </c>
      <c r="B5535" s="95">
        <v>4341143100</v>
      </c>
      <c r="C5535" s="80" t="str">
        <v>PRESSURE PLATE TAWA PT/ FT 50 ,FT 60</v>
      </c>
      <c r="D5535" s="133">
        <v>3241</v>
      </c>
      <c r="E5535" s="80">
        <v>10</v>
      </c>
      <c r="F5535" s="80" t="str">
        <v>PCS</v>
      </c>
      <c r="G5535" s="80" t="str">
        <v>INWARD</v>
      </c>
      <c r="H5535" s="96">
        <v>0</v>
      </c>
    </row>
    <row r="5536" spans="1:8" x14ac:dyDescent="0.25">
      <c r="A5536" s="90">
        <v>45812</v>
      </c>
      <c r="B5536" s="91" t="str">
        <v>UN 2891</v>
      </c>
      <c r="C5536" s="92" t="str">
        <v xml:space="preserve">BREAKE SHOE SPRING YUVRAJ  </v>
      </c>
      <c r="D5536" s="132">
        <v>3242</v>
      </c>
      <c r="E5536" s="92">
        <v>144</v>
      </c>
      <c r="F5536" s="92" t="str">
        <v>PCS</v>
      </c>
      <c r="G5536" s="92" t="str">
        <v>INWARD</v>
      </c>
      <c r="H5536" s="93">
        <v>0</v>
      </c>
    </row>
    <row r="5537" spans="1:8" x14ac:dyDescent="0.25">
      <c r="A5537" s="94">
        <v>45812</v>
      </c>
      <c r="B5537" s="95" t="str">
        <v>UN 1979 B</v>
      </c>
      <c r="C5537" s="80" t="str">
        <v>BREAK BALL YUVRAJ</v>
      </c>
      <c r="D5537" s="133">
        <v>3243</v>
      </c>
      <c r="E5537" s="80">
        <v>144</v>
      </c>
      <c r="F5537" s="80" t="str">
        <v>PCS</v>
      </c>
      <c r="G5537" s="80" t="str">
        <v>INWARD</v>
      </c>
      <c r="H5537" s="96">
        <v>0</v>
      </c>
    </row>
    <row r="5538" spans="1:8" x14ac:dyDescent="0.25">
      <c r="A5538" s="90">
        <v>45807</v>
      </c>
      <c r="B5538" s="91" t="str">
        <v>UN 3531</v>
      </c>
      <c r="C5538" s="92" t="str">
        <v xml:space="preserve">1099898 PIPE FEED PUMP TO FILTER (BIG Z) INTER  </v>
      </c>
      <c r="D5538" s="132">
        <v>2084</v>
      </c>
      <c r="E5538" s="92">
        <v>10</v>
      </c>
      <c r="F5538" s="92" t="str">
        <v>PCS</v>
      </c>
      <c r="G5538" s="92" t="str">
        <v>OUTWARD</v>
      </c>
      <c r="H5538" s="93" t="str">
        <v>KHATRI STORE</v>
      </c>
    </row>
    <row r="5539" spans="1:8" x14ac:dyDescent="0.25">
      <c r="A5539" s="94">
        <v>45807</v>
      </c>
      <c r="B5539" s="95" t="str">
        <v>GK 1249</v>
      </c>
      <c r="C5539" s="80" t="str">
        <v>SUCTION FILTER INTER DI</v>
      </c>
      <c r="D5539" s="133">
        <v>2084</v>
      </c>
      <c r="E5539" s="80">
        <v>4</v>
      </c>
      <c r="F5539" s="80" t="str">
        <v>PCS</v>
      </c>
      <c r="G5539" s="80" t="str">
        <v>OUTWARD</v>
      </c>
      <c r="H5539" s="96" t="str">
        <v>KHATRI STORE</v>
      </c>
    </row>
    <row r="5540" spans="1:8" x14ac:dyDescent="0.25">
      <c r="A5540" s="90">
        <v>45807</v>
      </c>
      <c r="B5540" s="91" t="str">
        <v>UN 3324</v>
      </c>
      <c r="C5540" s="92" t="str">
        <v xml:space="preserve">HYDRAULIC BRASS WASHER INTER  </v>
      </c>
      <c r="D5540" s="132">
        <v>2084</v>
      </c>
      <c r="E5540" s="92">
        <v>12</v>
      </c>
      <c r="F5540" s="92" t="str">
        <v>PCS</v>
      </c>
      <c r="G5540" s="92" t="str">
        <v>OUTWARD</v>
      </c>
      <c r="H5540" s="93" t="str">
        <v>KHATRI STORE</v>
      </c>
    </row>
    <row r="5541" spans="1:8" x14ac:dyDescent="0.25">
      <c r="A5541" s="94">
        <v>45807</v>
      </c>
      <c r="B5541" s="95" t="str">
        <v>UN 2412</v>
      </c>
      <c r="C5541" s="80" t="str">
        <v xml:space="preserve">HYDRAULIC PUMP ELBOW BIG INTER DI  </v>
      </c>
      <c r="D5541" s="133">
        <v>2084</v>
      </c>
      <c r="E5541" s="80">
        <v>4</v>
      </c>
      <c r="F5541" s="80" t="str">
        <v>PCS</v>
      </c>
      <c r="G5541" s="80" t="str">
        <v>OUTWARD</v>
      </c>
      <c r="H5541" s="96" t="str">
        <v>KHATRI STORE</v>
      </c>
    </row>
    <row r="5542" spans="1:8" x14ac:dyDescent="0.25">
      <c r="A5542" s="90">
        <v>45807</v>
      </c>
      <c r="B5542" s="91">
        <v>3280845100</v>
      </c>
      <c r="C5542" s="92" t="str">
        <v>CLUTCH PLATE ARJUN 5 WING (PMV-02)</v>
      </c>
      <c r="D5542" s="132">
        <v>2084</v>
      </c>
      <c r="E5542" s="92">
        <v>1</v>
      </c>
      <c r="F5542" s="92" t="str">
        <v>PCS</v>
      </c>
      <c r="G5542" s="92" t="str">
        <v>OUTWARD</v>
      </c>
      <c r="H5542" s="93" t="str">
        <v>KHATRI STORE</v>
      </c>
    </row>
    <row r="5543" spans="1:8" x14ac:dyDescent="0.25">
      <c r="A5543" s="94">
        <v>45807</v>
      </c>
      <c r="B5543" s="95">
        <v>3280613100</v>
      </c>
      <c r="C5543" s="80" t="str">
        <v>CLUTCH PLATE SP/ARJUN 605 (6 SPRG 11")</v>
      </c>
      <c r="D5543" s="133">
        <v>2084</v>
      </c>
      <c r="E5543" s="80">
        <v>1</v>
      </c>
      <c r="F5543" s="80" t="str">
        <v>PCS</v>
      </c>
      <c r="G5543" s="80" t="str">
        <v>OUTWARD</v>
      </c>
      <c r="H5543" s="96" t="str">
        <v>KHATRI STORE</v>
      </c>
    </row>
    <row r="5544" spans="1:8" x14ac:dyDescent="0.25">
      <c r="A5544" s="90">
        <v>45807</v>
      </c>
      <c r="B5544" s="91">
        <v>3280606100</v>
      </c>
      <c r="C5544" s="92" t="str">
        <v>CLUTCH PLATE FT 60/ESCORT 6SPRING 11"</v>
      </c>
      <c r="D5544" s="132">
        <v>2084</v>
      </c>
      <c r="E5544" s="92">
        <v>1</v>
      </c>
      <c r="F5544" s="92" t="str">
        <v>PCS</v>
      </c>
      <c r="G5544" s="92" t="str">
        <v>OUTWARD</v>
      </c>
      <c r="H5544" s="93" t="str">
        <v>KHATRI STORE</v>
      </c>
    </row>
    <row r="5545" spans="1:8" x14ac:dyDescent="0.25">
      <c r="A5545" s="94">
        <v>45807</v>
      </c>
      <c r="B5545" s="95" t="str">
        <v>UN 3585</v>
      </c>
      <c r="C5545" s="80" t="str">
        <v xml:space="preserve">6003188B92 PIPE FILTER TO FIP INTER DI  </v>
      </c>
      <c r="D5545" s="133">
        <v>2084</v>
      </c>
      <c r="E5545" s="80">
        <v>10</v>
      </c>
      <c r="F5545" s="80" t="str">
        <v>PCS</v>
      </c>
      <c r="G5545" s="80" t="str">
        <v>OUTWARD</v>
      </c>
      <c r="H5545" s="96" t="str">
        <v>KHATRI STORE</v>
      </c>
    </row>
    <row r="5546" spans="1:8" x14ac:dyDescent="0.25">
      <c r="A5546" s="90">
        <v>45807</v>
      </c>
      <c r="B5546" s="91" t="str">
        <v>UN 3531</v>
      </c>
      <c r="C5546" s="92" t="str">
        <v xml:space="preserve">1099898 PIPE FEED PUMP TO FILTER (BIG Z) INTER  </v>
      </c>
      <c r="D5546" s="132">
        <v>2084</v>
      </c>
      <c r="E5546" s="92">
        <v>10</v>
      </c>
      <c r="F5546" s="92" t="str">
        <v>PCS</v>
      </c>
      <c r="G5546" s="92" t="str">
        <v>INWARD</v>
      </c>
      <c r="H5546" s="93" t="str">
        <v>DISPATCHED FROM SHOP</v>
      </c>
    </row>
    <row r="5547" spans="1:8" x14ac:dyDescent="0.25">
      <c r="A5547" s="94">
        <v>45807</v>
      </c>
      <c r="B5547" s="95" t="str">
        <v>GK 1249</v>
      </c>
      <c r="C5547" s="80" t="str">
        <v>SUCTION FILTER INTER DI</v>
      </c>
      <c r="D5547" s="133">
        <v>2084</v>
      </c>
      <c r="E5547" s="80">
        <v>4</v>
      </c>
      <c r="F5547" s="80" t="str">
        <v>PCS</v>
      </c>
      <c r="G5547" s="80" t="str">
        <v>INWARD</v>
      </c>
      <c r="H5547" s="96" t="str">
        <v>DISPATCHED FROM SHOP</v>
      </c>
    </row>
    <row r="5548" spans="1:8" x14ac:dyDescent="0.25">
      <c r="A5548" s="90">
        <v>45807</v>
      </c>
      <c r="B5548" s="91" t="str">
        <v>UN 3324</v>
      </c>
      <c r="C5548" s="92" t="str">
        <v xml:space="preserve">HYDRAULIC BRASS WASHER INTER  </v>
      </c>
      <c r="D5548" s="132">
        <v>2084</v>
      </c>
      <c r="E5548" s="92">
        <v>12</v>
      </c>
      <c r="F5548" s="92" t="str">
        <v>PCS</v>
      </c>
      <c r="G5548" s="92" t="str">
        <v>INWARD</v>
      </c>
      <c r="H5548" s="93" t="str">
        <v>DISPATCHED FROM SHOP</v>
      </c>
    </row>
    <row r="5549" spans="1:8" x14ac:dyDescent="0.25">
      <c r="A5549" s="94">
        <v>45807</v>
      </c>
      <c r="B5549" s="95" t="str">
        <v>UN 2412</v>
      </c>
      <c r="C5549" s="80" t="str">
        <v xml:space="preserve">HYDRAULIC PUMP ELBOW BIG INTER DI  </v>
      </c>
      <c r="D5549" s="133">
        <v>2084</v>
      </c>
      <c r="E5549" s="80">
        <v>4</v>
      </c>
      <c r="F5549" s="80" t="str">
        <v>PCS</v>
      </c>
      <c r="G5549" s="80" t="str">
        <v>INWARD</v>
      </c>
      <c r="H5549" s="96" t="str">
        <v>DISPATCHED FROM SHOP</v>
      </c>
    </row>
    <row r="5550" spans="1:8" x14ac:dyDescent="0.25">
      <c r="A5550" s="90">
        <v>45807</v>
      </c>
      <c r="B5550" s="91">
        <v>3280845100</v>
      </c>
      <c r="C5550" s="92" t="str">
        <v>CLUTCH PLATE ARJUN 5 WING (PMV-02)</v>
      </c>
      <c r="D5550" s="132">
        <v>2084</v>
      </c>
      <c r="E5550" s="92">
        <v>1</v>
      </c>
      <c r="F5550" s="92" t="str">
        <v>PCS</v>
      </c>
      <c r="G5550" s="92" t="str">
        <v>INWARD</v>
      </c>
      <c r="H5550" s="93" t="str">
        <v>DISPATCHED FROM SHOP</v>
      </c>
    </row>
    <row r="5551" spans="1:8" x14ac:dyDescent="0.25">
      <c r="A5551" s="94">
        <v>45807</v>
      </c>
      <c r="B5551" s="95">
        <v>3280613100</v>
      </c>
      <c r="C5551" s="80" t="str">
        <v>CLUTCH PLATE SP/ARJUN 605 (6 SPRG 11")</v>
      </c>
      <c r="D5551" s="133">
        <v>2084</v>
      </c>
      <c r="E5551" s="80">
        <v>1</v>
      </c>
      <c r="F5551" s="80" t="str">
        <v>PCS</v>
      </c>
      <c r="G5551" s="80" t="str">
        <v>INWARD</v>
      </c>
      <c r="H5551" s="96" t="str">
        <v>DISPATCHED FROM SHOP</v>
      </c>
    </row>
    <row r="5552" spans="1:8" x14ac:dyDescent="0.25">
      <c r="A5552" s="90">
        <v>45807</v>
      </c>
      <c r="B5552" s="91">
        <v>3280606100</v>
      </c>
      <c r="C5552" s="92" t="str">
        <v>CLUTCH PLATE FT 60/ESCORT 6SPRING 11"</v>
      </c>
      <c r="D5552" s="132">
        <v>2084</v>
      </c>
      <c r="E5552" s="92">
        <v>1</v>
      </c>
      <c r="F5552" s="92" t="str">
        <v>PCS</v>
      </c>
      <c r="G5552" s="92" t="str">
        <v>INWARD</v>
      </c>
      <c r="H5552" s="93" t="str">
        <v>DISPATCHED FROM SHOP</v>
      </c>
    </row>
    <row r="5553" spans="1:8" x14ac:dyDescent="0.25">
      <c r="A5553" s="94">
        <v>45807</v>
      </c>
      <c r="B5553" s="95" t="str">
        <v>UN 3585</v>
      </c>
      <c r="C5553" s="80" t="str">
        <v xml:space="preserve">6003188B92 PIPE FILTER TO FIP INTER DI  </v>
      </c>
      <c r="D5553" s="133">
        <v>2084</v>
      </c>
      <c r="E5553" s="80">
        <v>10</v>
      </c>
      <c r="F5553" s="80" t="str">
        <v>PCS</v>
      </c>
      <c r="G5553" s="80" t="str">
        <v>INWARD</v>
      </c>
      <c r="H5553" s="96" t="str">
        <v>DISPATCHED FROM SHOP</v>
      </c>
    </row>
    <row r="5554" spans="1:8" x14ac:dyDescent="0.25">
      <c r="A5554" s="90">
        <v>45803</v>
      </c>
      <c r="B5554" s="91" t="str">
        <v>UN 1388 A</v>
      </c>
      <c r="C5554" s="92" t="str">
        <v>FRONT AXLE SUPPORT INTER DI</v>
      </c>
      <c r="D5554" s="132">
        <v>2106</v>
      </c>
      <c r="E5554" s="92">
        <v>1</v>
      </c>
      <c r="F5554" s="92" t="str">
        <v>PCS</v>
      </c>
      <c r="G5554" s="92" t="str">
        <v>OUTWARD</v>
      </c>
      <c r="H5554" s="93" t="str">
        <v>PUNJAB IRON STORE</v>
      </c>
    </row>
    <row r="5555" spans="1:8" x14ac:dyDescent="0.25">
      <c r="A5555" s="94">
        <v>45803</v>
      </c>
      <c r="B5555" s="95" t="str">
        <v>UN 1388 A</v>
      </c>
      <c r="C5555" s="80" t="str">
        <v>FRONT AXLE SUPPORT INTER DI</v>
      </c>
      <c r="D5555" s="133">
        <v>2106</v>
      </c>
      <c r="E5555" s="80">
        <v>1</v>
      </c>
      <c r="F5555" s="80" t="str">
        <v>PCS</v>
      </c>
      <c r="G5555" s="80" t="str">
        <v>INWARD</v>
      </c>
      <c r="H5555" s="96" t="str">
        <v>DISPATCHED FROM SHOP</v>
      </c>
    </row>
    <row r="5556" spans="1:8" x14ac:dyDescent="0.25">
      <c r="A5556" s="90">
        <v>45810</v>
      </c>
      <c r="B5556" s="91" t="str">
        <v>CROWN PINION SET HMT 2511</v>
      </c>
      <c r="C5556" s="92" t="str">
        <v>CROWN PINION SET HMT 2511</v>
      </c>
      <c r="D5556" s="132">
        <v>2105</v>
      </c>
      <c r="E5556" s="92">
        <v>3</v>
      </c>
      <c r="F5556" s="92" t="str">
        <v>SET</v>
      </c>
      <c r="G5556" s="92" t="str">
        <v>OUTWARD</v>
      </c>
      <c r="H5556" s="93" t="str">
        <v>KHANDELWAL</v>
      </c>
    </row>
    <row r="5557" spans="1:8" x14ac:dyDescent="0.25">
      <c r="A5557" s="94">
        <v>45810</v>
      </c>
      <c r="B5557" s="95" t="str">
        <v>UN 2634</v>
      </c>
      <c r="C5557" s="80" t="str">
        <v xml:space="preserve">CHECK CHAIN ASSY BIG END BIG U NST  </v>
      </c>
      <c r="D5557" s="133">
        <v>2105</v>
      </c>
      <c r="E5557" s="80">
        <v>6</v>
      </c>
      <c r="F5557" s="80" t="str">
        <v>PCS</v>
      </c>
      <c r="G5557" s="80" t="str">
        <v>OUTWARD</v>
      </c>
      <c r="H5557" s="96" t="str">
        <v>KHANDELWAL</v>
      </c>
    </row>
    <row r="5558" spans="1:8" x14ac:dyDescent="0.25">
      <c r="A5558" s="90">
        <v>45810</v>
      </c>
      <c r="B5558" s="91" t="str">
        <v>UN 2647</v>
      </c>
      <c r="C5558" s="92" t="str">
        <v xml:space="preserve">CHAIN U WITH PIN SMALL NST  </v>
      </c>
      <c r="D5558" s="132">
        <v>2105</v>
      </c>
      <c r="E5558" s="92">
        <v>10</v>
      </c>
      <c r="F5558" s="92" t="str">
        <v>PCS</v>
      </c>
      <c r="G5558" s="92" t="str">
        <v>OUTWARD</v>
      </c>
      <c r="H5558" s="93" t="str">
        <v>KHANDELWAL</v>
      </c>
    </row>
    <row r="5559" spans="1:8" x14ac:dyDescent="0.25">
      <c r="A5559" s="94">
        <v>45810</v>
      </c>
      <c r="B5559" s="95" t="str">
        <v>CROWN PINION SET HMT 2511</v>
      </c>
      <c r="C5559" s="80" t="str">
        <v>CROWN PINION SET HMT 2511</v>
      </c>
      <c r="D5559" s="133">
        <v>2105</v>
      </c>
      <c r="E5559" s="80">
        <v>3</v>
      </c>
      <c r="F5559" s="80" t="str">
        <v>SET</v>
      </c>
      <c r="G5559" s="80" t="str">
        <v>INWARD</v>
      </c>
      <c r="H5559" s="96" t="str">
        <v>DISPATCHED FROM SHOP</v>
      </c>
    </row>
    <row r="5560" spans="1:8" x14ac:dyDescent="0.25">
      <c r="A5560" s="90">
        <v>45810</v>
      </c>
      <c r="B5560" s="91" t="str">
        <v>UN 2634</v>
      </c>
      <c r="C5560" s="92" t="str">
        <v xml:space="preserve">CHECK CHAIN ASSY BIG END BIG U NST  </v>
      </c>
      <c r="D5560" s="132">
        <v>2105</v>
      </c>
      <c r="E5560" s="92">
        <v>6</v>
      </c>
      <c r="F5560" s="92" t="str">
        <v>PCS</v>
      </c>
      <c r="G5560" s="92" t="str">
        <v>INWARD</v>
      </c>
      <c r="H5560" s="93" t="str">
        <v>DISPATCHED FROM SHOP</v>
      </c>
    </row>
    <row r="5561" spans="1:8" x14ac:dyDescent="0.25">
      <c r="A5561" s="94">
        <v>45810</v>
      </c>
      <c r="B5561" s="95" t="str">
        <v>UN 2647</v>
      </c>
      <c r="C5561" s="80" t="str">
        <v xml:space="preserve">CHAIN U WITH PIN SMALL NST  </v>
      </c>
      <c r="D5561" s="133">
        <v>2105</v>
      </c>
      <c r="E5561" s="80">
        <v>10</v>
      </c>
      <c r="F5561" s="80" t="str">
        <v>PCS</v>
      </c>
      <c r="G5561" s="80" t="str">
        <v>INWARD</v>
      </c>
      <c r="H5561" s="96" t="str">
        <v>DISPATCHED FROM SHOP</v>
      </c>
    </row>
    <row r="5562" spans="1:8" x14ac:dyDescent="0.25">
      <c r="A5562" s="90">
        <v>45811</v>
      </c>
      <c r="B5562" s="91" t="str">
        <v>GK 234</v>
      </c>
      <c r="C5562" s="92" t="str">
        <v>BRAKE DISC PLATE SWARAJ 855</v>
      </c>
      <c r="D5562" s="132">
        <v>2077</v>
      </c>
      <c r="E5562" s="92">
        <v>200</v>
      </c>
      <c r="F5562" s="92" t="str">
        <v>PCS</v>
      </c>
      <c r="G5562" s="92" t="str">
        <v>OUTWARD</v>
      </c>
      <c r="H5562" s="93" t="str">
        <v>TIKU JI</v>
      </c>
    </row>
    <row r="5563" spans="1:8" x14ac:dyDescent="0.25">
      <c r="A5563" s="94">
        <v>45811</v>
      </c>
      <c r="B5563" s="95" t="str">
        <v>GK 205</v>
      </c>
      <c r="C5563" s="80" t="str">
        <v>BRAKE DISC ACTUATING ASSY SWARAJ 855 7.5"</v>
      </c>
      <c r="D5563" s="133">
        <v>2077</v>
      </c>
      <c r="E5563" s="80">
        <v>16</v>
      </c>
      <c r="F5563" s="80" t="str">
        <v>SET</v>
      </c>
      <c r="G5563" s="80" t="str">
        <v>OUTWARD</v>
      </c>
      <c r="H5563" s="96" t="str">
        <v>TIKU JI</v>
      </c>
    </row>
    <row r="5564" spans="1:8" x14ac:dyDescent="0.25">
      <c r="A5564" s="90">
        <v>45811</v>
      </c>
      <c r="B5564" s="91" t="str">
        <v>GK 269</v>
      </c>
      <c r="C5564" s="92" t="str">
        <v>BRAKE DISC SWARAJ 855 (Set of 4 Pcs.)</v>
      </c>
      <c r="D5564" s="132">
        <v>2077</v>
      </c>
      <c r="E5564" s="92">
        <v>60</v>
      </c>
      <c r="F5564" s="92" t="str">
        <v>SET</v>
      </c>
      <c r="G5564" s="92" t="str">
        <v>OUTWARD</v>
      </c>
      <c r="H5564" s="93" t="str">
        <v>TIKU JI</v>
      </c>
    </row>
    <row r="5565" spans="1:8" x14ac:dyDescent="0.25">
      <c r="A5565" s="94">
        <v>45811</v>
      </c>
      <c r="B5565" s="95" t="str">
        <v>GK 232</v>
      </c>
      <c r="C5565" s="80" t="str">
        <v>BRAKE DISC PLATE MASSEY</v>
      </c>
      <c r="D5565" s="133">
        <v>2077</v>
      </c>
      <c r="E5565" s="80">
        <v>72</v>
      </c>
      <c r="F5565" s="80" t="str">
        <v>PCS</v>
      </c>
      <c r="G5565" s="80" t="str">
        <v>OUTWARD</v>
      </c>
      <c r="H5565" s="96" t="str">
        <v>TIKU JI</v>
      </c>
    </row>
    <row r="5566" spans="1:8" x14ac:dyDescent="0.25">
      <c r="A5566" s="90">
        <v>45811</v>
      </c>
      <c r="B5566" s="91" t="str">
        <v>GK 034/UN 3721</v>
      </c>
      <c r="C5566" s="92" t="str">
        <v>OIL STEEL PLATE  NEW HOLLAND 6.5"</v>
      </c>
      <c r="D5566" s="132">
        <v>2077</v>
      </c>
      <c r="E5566" s="92">
        <v>20</v>
      </c>
      <c r="F5566" s="92" t="str">
        <v>PCS</v>
      </c>
      <c r="G5566" s="92" t="str">
        <v>OUTWARD</v>
      </c>
      <c r="H5566" s="93" t="str">
        <v>TIKU JI</v>
      </c>
    </row>
    <row r="5567" spans="1:8" x14ac:dyDescent="0.25">
      <c r="A5567" s="94">
        <v>45811</v>
      </c>
      <c r="B5567" s="95" t="str">
        <v>GK 025/UN 3697</v>
      </c>
      <c r="C5567" s="80" t="str">
        <v>OIL BRAKE PLATE  MAHINDRA YUVO 7" 23 TEETH</v>
      </c>
      <c r="D5567" s="133">
        <v>2077</v>
      </c>
      <c r="E5567" s="80">
        <v>40</v>
      </c>
      <c r="F5567" s="80" t="str">
        <v>PCS</v>
      </c>
      <c r="G5567" s="80" t="str">
        <v>OUTWARD</v>
      </c>
      <c r="H5567" s="96" t="str">
        <v>TIKU JI</v>
      </c>
    </row>
    <row r="5568" spans="1:8" x14ac:dyDescent="0.25">
      <c r="A5568" s="90">
        <v>45811</v>
      </c>
      <c r="B5568" s="91" t="str">
        <v>GK 301</v>
      </c>
      <c r="C5568" s="92" t="str">
        <v>BRAKE LINING HMT 2511 (Set of 4 Pcs.)</v>
      </c>
      <c r="D5568" s="132">
        <v>2077</v>
      </c>
      <c r="E5568" s="92">
        <v>12</v>
      </c>
      <c r="F5568" s="92" t="str">
        <v>SET</v>
      </c>
      <c r="G5568" s="92" t="str">
        <v>OUTWARD</v>
      </c>
      <c r="H5568" s="93" t="str">
        <v>TIKU JI</v>
      </c>
    </row>
    <row r="5569" spans="1:8" x14ac:dyDescent="0.25">
      <c r="A5569" s="94">
        <v>45811</v>
      </c>
      <c r="B5569" s="95" t="str">
        <v>GK 236</v>
      </c>
      <c r="C5569" s="80" t="str">
        <v>BRAKE DISC PLATE ESCORTS 355</v>
      </c>
      <c r="D5569" s="133">
        <v>2077</v>
      </c>
      <c r="E5569" s="80">
        <v>80</v>
      </c>
      <c r="F5569" s="80" t="str">
        <v>PCS</v>
      </c>
      <c r="G5569" s="80" t="str">
        <v>OUTWARD</v>
      </c>
      <c r="H5569" s="96" t="str">
        <v>TIKU JI</v>
      </c>
    </row>
    <row r="5570" spans="1:8" x14ac:dyDescent="0.25">
      <c r="A5570" s="90">
        <v>45813</v>
      </c>
      <c r="B5570" s="91" t="str">
        <v>UN 1320</v>
      </c>
      <c r="C5570" s="92" t="str">
        <v>WATER PUMP ASSEMBLY NST</v>
      </c>
      <c r="D5570" s="132">
        <v>2121</v>
      </c>
      <c r="E5570" s="92">
        <v>4</v>
      </c>
      <c r="F5570" s="92" t="str">
        <v>PCS</v>
      </c>
      <c r="G5570" s="92" t="str">
        <v>OUTWARD</v>
      </c>
      <c r="H5570" s="93" t="str">
        <v>SHOP</v>
      </c>
    </row>
    <row r="5571" spans="1:8" x14ac:dyDescent="0.25">
      <c r="A5571" s="94">
        <v>45812</v>
      </c>
      <c r="B5571" s="95" t="str">
        <v>UN 2470</v>
      </c>
      <c r="C5571" s="80" t="str">
        <v xml:space="preserve">VALVE ISOLATOR SHUT-OPEN INTER DI  </v>
      </c>
      <c r="D5571" s="133" t="str">
        <v>2110, 2112</v>
      </c>
      <c r="E5571" s="80">
        <v>12</v>
      </c>
      <c r="F5571" s="80" t="str">
        <v>PCS</v>
      </c>
      <c r="G5571" s="80" t="str">
        <v>OUTWARD</v>
      </c>
      <c r="H5571" s="96" t="str">
        <v>VIVAN AUTOMOBILES</v>
      </c>
    </row>
    <row r="5572" spans="1:8" x14ac:dyDescent="0.25">
      <c r="A5572" s="90">
        <v>45812</v>
      </c>
      <c r="B5572" s="91" t="str">
        <v>UN 1795</v>
      </c>
      <c r="C5572" s="92" t="str">
        <v>GEAR BOX TOP COVER INTER DI</v>
      </c>
      <c r="D5572" s="132" t="str">
        <v>2110, 2112</v>
      </c>
      <c r="E5572" s="92">
        <v>2</v>
      </c>
      <c r="F5572" s="92" t="str">
        <v>PCS</v>
      </c>
      <c r="G5572" s="92" t="str">
        <v>OUTWARD</v>
      </c>
      <c r="H5572" s="93" t="str">
        <v>VIVAN AUTOMOBILES</v>
      </c>
    </row>
    <row r="5573" spans="1:8" x14ac:dyDescent="0.25">
      <c r="A5573" s="94">
        <v>45812</v>
      </c>
      <c r="B5573" s="95" t="str">
        <v>UN 2339</v>
      </c>
      <c r="C5573" s="80" t="str">
        <v>GEAR 4th &amp; DIRECT SPEED THICK TEETH 31/18 TEETH BHOOMIPUTRA</v>
      </c>
      <c r="D5573" s="133" t="str">
        <v>2110, 2112</v>
      </c>
      <c r="E5573" s="80">
        <v>2</v>
      </c>
      <c r="F5573" s="80" t="str">
        <v>PCS</v>
      </c>
      <c r="G5573" s="80" t="str">
        <v>OUTWARD</v>
      </c>
      <c r="H5573" s="96" t="str">
        <v>VIVAN AUTOMOBILES</v>
      </c>
    </row>
    <row r="5574" spans="1:8" x14ac:dyDescent="0.25">
      <c r="A5574" s="90">
        <v>45812</v>
      </c>
      <c r="B5574" s="91" t="str">
        <v>UN 1318</v>
      </c>
      <c r="C5574" s="92" t="str">
        <v>RADIATOR FAN (BLACK) MKM</v>
      </c>
      <c r="D5574" s="132" t="str">
        <v>2110, 2112</v>
      </c>
      <c r="E5574" s="92">
        <v>1</v>
      </c>
      <c r="F5574" s="92" t="str">
        <v>PCS</v>
      </c>
      <c r="G5574" s="92" t="str">
        <v>OUTWARD</v>
      </c>
      <c r="H5574" s="93" t="str">
        <v>VIVAN AUTOMOBILES</v>
      </c>
    </row>
    <row r="5575" spans="1:8" x14ac:dyDescent="0.25">
      <c r="A5575" s="94">
        <v>45812</v>
      </c>
      <c r="B5575" s="95" t="str">
        <v>UN 2789 A</v>
      </c>
      <c r="C5575" s="80" t="str">
        <v xml:space="preserve">BREAKE DISC BOLT MKM N/M  </v>
      </c>
      <c r="D5575" s="133" t="str">
        <v>2110, 2112</v>
      </c>
      <c r="E5575" s="80">
        <v>24</v>
      </c>
      <c r="F5575" s="80" t="str">
        <v>PCS</v>
      </c>
      <c r="G5575" s="80" t="str">
        <v>OUTWARD</v>
      </c>
      <c r="H5575" s="96" t="str">
        <v>VIVAN AUTOMOBILES</v>
      </c>
    </row>
    <row r="5576" spans="1:8" x14ac:dyDescent="0.25">
      <c r="A5576" s="90">
        <v>45812</v>
      </c>
      <c r="B5576" s="91" t="str">
        <v>UN 2913</v>
      </c>
      <c r="C5576" s="92" t="str">
        <v>AIR CLEANER HOSE W/SPRING EPDM 3 CYL INTER DI</v>
      </c>
      <c r="D5576" s="132" t="str">
        <v>2110, 2112</v>
      </c>
      <c r="E5576" s="92">
        <v>2</v>
      </c>
      <c r="F5576" s="92" t="str">
        <v>PCS</v>
      </c>
      <c r="G5576" s="92" t="str">
        <v>OUTWARD</v>
      </c>
      <c r="H5576" s="93" t="str">
        <v>VIVAN AUTOMOBILES</v>
      </c>
    </row>
    <row r="5577" spans="1:8" x14ac:dyDescent="0.25">
      <c r="A5577" s="94">
        <v>45812</v>
      </c>
      <c r="B5577" s="95" t="str">
        <v>UN 2426</v>
      </c>
      <c r="C5577" s="80" t="str">
        <v xml:space="preserve">SUCTION STRAINER OIL BREAK ARJUN  </v>
      </c>
      <c r="D5577" s="133" t="str">
        <v>2110, 2112</v>
      </c>
      <c r="E5577" s="80">
        <v>2</v>
      </c>
      <c r="F5577" s="80" t="str">
        <v>PCS</v>
      </c>
      <c r="G5577" s="80" t="str">
        <v>OUTWARD</v>
      </c>
      <c r="H5577" s="96" t="str">
        <v>VIVAN AUTOMOBILES</v>
      </c>
    </row>
    <row r="5578" spans="1:8" x14ac:dyDescent="0.25">
      <c r="A5578" s="90">
        <v>45812</v>
      </c>
      <c r="B5578" s="91" t="str">
        <v>UN 3010</v>
      </c>
      <c r="C5578" s="92" t="str">
        <v xml:space="preserve">RADIATOR PAD INTER  </v>
      </c>
      <c r="D5578" s="132" t="str">
        <v>2110, 2112</v>
      </c>
      <c r="E5578" s="92">
        <v>36</v>
      </c>
      <c r="F5578" s="92" t="str">
        <v>PCS</v>
      </c>
      <c r="G5578" s="92" t="str">
        <v>OUTWARD</v>
      </c>
      <c r="H5578" s="93" t="str">
        <v>VIVAN AUTOMOBILES</v>
      </c>
    </row>
    <row r="5579" spans="1:8" x14ac:dyDescent="0.25">
      <c r="A5579" s="94">
        <v>45812</v>
      </c>
      <c r="B5579" s="95" t="str">
        <v>UN 3420</v>
      </c>
      <c r="C5579" s="80" t="str">
        <v xml:space="preserve">CHOWK CABLE (L TYPE) BRASS INTER DI  </v>
      </c>
      <c r="D5579" s="133" t="str">
        <v>2110, 2112</v>
      </c>
      <c r="E5579" s="80">
        <v>10</v>
      </c>
      <c r="F5579" s="80" t="str">
        <v>PCS</v>
      </c>
      <c r="G5579" s="80" t="str">
        <v>OUTWARD</v>
      </c>
      <c r="H5579" s="96" t="str">
        <v>VIVAN AUTOMOBILES</v>
      </c>
    </row>
    <row r="5580" spans="1:8" x14ac:dyDescent="0.25">
      <c r="A5580" s="90">
        <v>45812</v>
      </c>
      <c r="B5580" s="91" t="str">
        <v>GK 565/UN 1460 B</v>
      </c>
      <c r="C5580" s="92" t="str">
        <v>TIE ROD END POWER STG. MKM</v>
      </c>
      <c r="D5580" s="132" t="str">
        <v>2110, 2112</v>
      </c>
      <c r="E5580" s="92">
        <v>2</v>
      </c>
      <c r="F5580" s="92" t="str">
        <v>PCS</v>
      </c>
      <c r="G5580" s="92" t="str">
        <v>OUTWARD</v>
      </c>
      <c r="H5580" s="93" t="str">
        <v>VIVAN AUTOMOBILES</v>
      </c>
    </row>
    <row r="5581" spans="1:8" x14ac:dyDescent="0.25">
      <c r="A5581" s="94">
        <v>45812</v>
      </c>
      <c r="B5581" s="95" t="str">
        <v>GK 762 / UN 1574</v>
      </c>
      <c r="C5581" s="80" t="str">
        <v>STG SHAFT MKM/TURBO 736 MM</v>
      </c>
      <c r="D5581" s="133" t="str">
        <v>2110, 2112</v>
      </c>
      <c r="E5581" s="80">
        <v>2</v>
      </c>
      <c r="F5581" s="80" t="str">
        <v>PCS</v>
      </c>
      <c r="G5581" s="80" t="str">
        <v>OUTWARD</v>
      </c>
      <c r="H5581" s="96" t="str">
        <v>VIVAN AUTOMOBILES</v>
      </c>
    </row>
    <row r="5582" spans="1:8" x14ac:dyDescent="0.25">
      <c r="A5582" s="90">
        <v>45812</v>
      </c>
      <c r="B5582" s="91" t="str">
        <v>UN 2781</v>
      </c>
      <c r="C5582" s="92" t="str">
        <v xml:space="preserve">AIR CLEANER CLAMP BOLT INTER  </v>
      </c>
      <c r="D5582" s="132" t="str">
        <v>2110, 2112</v>
      </c>
      <c r="E5582" s="92">
        <v>144</v>
      </c>
      <c r="F5582" s="92" t="str">
        <v>PCS</v>
      </c>
      <c r="G5582" s="92" t="str">
        <v>OUTWARD</v>
      </c>
      <c r="H5582" s="93" t="str">
        <v>VIVAN AUTOMOBILES (FOR SHOP)</v>
      </c>
    </row>
    <row r="5583" spans="1:8" x14ac:dyDescent="0.25">
      <c r="A5583" s="94">
        <v>45812</v>
      </c>
      <c r="B5583" s="95">
        <v>6283283090</v>
      </c>
      <c r="C5583" s="80" t="str">
        <v>DC ASSY SK WITH 4 FAN MAIN &amp; PTO 12 HOLE</v>
      </c>
      <c r="D5583" s="133" t="str">
        <v>2110, 2112</v>
      </c>
      <c r="E5583" s="80">
        <v>1</v>
      </c>
      <c r="F5583" s="80" t="str">
        <v>SET</v>
      </c>
      <c r="G5583" s="80" t="str">
        <v>OUTWARD</v>
      </c>
      <c r="H5583" s="96" t="str">
        <v>VIVAN AUTOMOBILES (FOR SHOP)</v>
      </c>
    </row>
    <row r="5584" spans="1:8" x14ac:dyDescent="0.25">
      <c r="A5584" s="90">
        <v>45812</v>
      </c>
      <c r="B5584" s="91">
        <v>2280242100</v>
      </c>
      <c r="C5584" s="92" t="str">
        <v>D.C ASSY SONALIKA 6 HOLE 12T WITH ONLY PTO</v>
      </c>
      <c r="D5584" s="132" t="str">
        <v>2110, 2112</v>
      </c>
      <c r="E5584" s="92">
        <v>1</v>
      </c>
      <c r="F5584" s="92" t="str">
        <v>SET</v>
      </c>
      <c r="G5584" s="92" t="str">
        <v>OUTWARD</v>
      </c>
      <c r="H5584" s="93" t="str">
        <v>VIVAN AUTOMOBILES (FOR SHOP)</v>
      </c>
    </row>
    <row r="5585" spans="1:8" x14ac:dyDescent="0.25">
      <c r="A5585" s="94">
        <v>45813</v>
      </c>
      <c r="B5585" s="95" t="str">
        <v>GEAR BASE HMT 3511</v>
      </c>
      <c r="C5585" s="80" t="str">
        <v>GEAR BASE HMT 3511</v>
      </c>
      <c r="D5585" s="133" t="str">
        <v>2114, 2115</v>
      </c>
      <c r="E5585" s="80">
        <v>6</v>
      </c>
      <c r="F5585" s="80" t="str">
        <v>PCS</v>
      </c>
      <c r="G5585" s="80" t="str">
        <v>OUTWARD</v>
      </c>
      <c r="H5585" s="96" t="str">
        <v>SHOP</v>
      </c>
    </row>
    <row r="5586" spans="1:8" x14ac:dyDescent="0.25">
      <c r="A5586" s="90">
        <v>45813</v>
      </c>
      <c r="B5586" s="91" t="str">
        <v>GEAR BASE HMT 3511</v>
      </c>
      <c r="C5586" s="92" t="str">
        <v>GEAR BASE HMT 3511</v>
      </c>
      <c r="D5586" s="132" t="str">
        <v>2114, 2115</v>
      </c>
      <c r="E5586" s="92">
        <v>6</v>
      </c>
      <c r="F5586" s="92" t="str">
        <v>PCS</v>
      </c>
      <c r="G5586" s="92" t="str">
        <v>INWARD</v>
      </c>
      <c r="H5586" s="93">
        <v>0</v>
      </c>
    </row>
    <row r="5587" spans="1:8" x14ac:dyDescent="0.25">
      <c r="A5587" s="94">
        <v>45813</v>
      </c>
      <c r="B5587" s="95" t="str">
        <v>GK 2495</v>
      </c>
      <c r="C5587" s="80" t="str">
        <v>TROLLEY MALE FEMALE COMMON</v>
      </c>
      <c r="D5587" s="133" t="str">
        <v>2114, 2115</v>
      </c>
      <c r="E5587" s="80">
        <v>60</v>
      </c>
      <c r="F5587" s="80" t="str">
        <v>PCS</v>
      </c>
      <c r="G5587" s="80" t="str">
        <v>OUTWARD</v>
      </c>
      <c r="H5587" s="96" t="str">
        <v>SHOP</v>
      </c>
    </row>
    <row r="5588" spans="1:8" x14ac:dyDescent="0.25">
      <c r="A5588" s="90">
        <v>45813</v>
      </c>
      <c r="B5588" s="91" t="str">
        <v>UN 3104</v>
      </c>
      <c r="C5588" s="92" t="str">
        <v xml:space="preserve">PINION TIKONI SHIM THIN INTER  </v>
      </c>
      <c r="D5588" s="132" t="str">
        <v>2114, 2115</v>
      </c>
      <c r="E5588" s="92">
        <v>3</v>
      </c>
      <c r="F5588" s="92" t="str">
        <v>DOZEN</v>
      </c>
      <c r="G5588" s="92" t="str">
        <v>OUTWARD</v>
      </c>
      <c r="H5588" s="93" t="str">
        <v>SHOP</v>
      </c>
    </row>
    <row r="5589" spans="1:8" x14ac:dyDescent="0.25">
      <c r="A5589" s="94">
        <v>45813</v>
      </c>
      <c r="B5589" s="95" t="str">
        <v>ARSK5123</v>
      </c>
      <c r="C5589" s="80" t="str">
        <v>PP ASSY FRAMTRAC-FORD 3600/3000 11"</v>
      </c>
      <c r="D5589" s="133" t="str">
        <v>2114, 2115</v>
      </c>
      <c r="E5589" s="80">
        <v>1</v>
      </c>
      <c r="F5589" s="80" t="str">
        <v>SET</v>
      </c>
      <c r="G5589" s="80" t="str">
        <v>OUTWARD</v>
      </c>
      <c r="H5589" s="96" t="str">
        <v>SHOP</v>
      </c>
    </row>
    <row r="5590" spans="1:8" x14ac:dyDescent="0.25">
      <c r="A5590" s="90">
        <v>45813</v>
      </c>
      <c r="B5590" s="91" t="str">
        <v>SILENCER PIPE JD</v>
      </c>
      <c r="C5590" s="92" t="str">
        <v>SILENCER PIPE JD</v>
      </c>
      <c r="D5590" s="132" t="str">
        <v>2114, 2115</v>
      </c>
      <c r="E5590" s="92">
        <v>6</v>
      </c>
      <c r="F5590" s="92" t="str">
        <v>PCS</v>
      </c>
      <c r="G5590" s="92" t="str">
        <v>OUTWARD</v>
      </c>
      <c r="H5590" s="93" t="str">
        <v>SHOP</v>
      </c>
    </row>
    <row r="5591" spans="1:8" x14ac:dyDescent="0.25">
      <c r="A5591" s="94">
        <v>45813</v>
      </c>
      <c r="B5591" s="95" t="str">
        <v>UN 47</v>
      </c>
      <c r="C5591" s="80" t="str">
        <v>SILENCER ELBOW GREEN TRACTOR</v>
      </c>
      <c r="D5591" s="133" t="str">
        <v>2114, 2115</v>
      </c>
      <c r="E5591" s="80">
        <v>4</v>
      </c>
      <c r="F5591" s="80" t="str">
        <v>PCS</v>
      </c>
      <c r="G5591" s="80" t="str">
        <v>OUTWARD</v>
      </c>
      <c r="H5591" s="96" t="str">
        <v>SHOP</v>
      </c>
    </row>
    <row r="5592" spans="1:8" x14ac:dyDescent="0.25">
      <c r="A5592" s="90">
        <v>45813</v>
      </c>
      <c r="B5592" s="91" t="str">
        <v>UN 1867</v>
      </c>
      <c r="C5592" s="92" t="str">
        <v>BULL PINION CAGE LH NST</v>
      </c>
      <c r="D5592" s="132" t="str">
        <v>2114, 2115</v>
      </c>
      <c r="E5592" s="92">
        <v>1</v>
      </c>
      <c r="F5592" s="92" t="str">
        <v>PCS</v>
      </c>
      <c r="G5592" s="92" t="str">
        <v>OUTWARD</v>
      </c>
      <c r="H5592" s="93" t="str">
        <v>SHOP</v>
      </c>
    </row>
    <row r="5593" spans="1:8" x14ac:dyDescent="0.25">
      <c r="A5593" s="94">
        <v>45813</v>
      </c>
      <c r="B5593" s="95" t="str">
        <v>UN 1867 A</v>
      </c>
      <c r="C5593" s="80" t="str">
        <v>BULL PINION CAGE RH NST</v>
      </c>
      <c r="D5593" s="133" t="str">
        <v>2114, 2115</v>
      </c>
      <c r="E5593" s="80">
        <v>1</v>
      </c>
      <c r="F5593" s="80" t="str">
        <v>PCS</v>
      </c>
      <c r="G5593" s="80" t="str">
        <v>OUTWARD</v>
      </c>
      <c r="H5593" s="96" t="str">
        <v>SHOP</v>
      </c>
    </row>
    <row r="5594" spans="1:8" x14ac:dyDescent="0.25">
      <c r="A5594" s="90">
        <v>45813</v>
      </c>
      <c r="B5594" s="91" t="str">
        <v>UN 656</v>
      </c>
      <c r="C5594" s="92" t="str">
        <v>KING PIN BUSH JOHNDEERE COMMON</v>
      </c>
      <c r="D5594" s="132" t="str">
        <v>2114, 2115</v>
      </c>
      <c r="E5594" s="92">
        <v>28</v>
      </c>
      <c r="F5594" s="92" t="str">
        <v>PCS</v>
      </c>
      <c r="G5594" s="92" t="str">
        <v>OUTWARD</v>
      </c>
      <c r="H5594" s="93" t="str">
        <v>SHOP</v>
      </c>
    </row>
    <row r="5595" spans="1:8" x14ac:dyDescent="0.25">
      <c r="A5595" s="94">
        <v>45813</v>
      </c>
      <c r="B5595" s="95" t="str">
        <v>UN 3409 A</v>
      </c>
      <c r="C5595" s="80" t="str">
        <v xml:space="preserve">BATTERY BOX MKM (OIB)  </v>
      </c>
      <c r="D5595" s="133" t="str">
        <v>2114, 2115</v>
      </c>
      <c r="E5595" s="80">
        <v>2</v>
      </c>
      <c r="F5595" s="80" t="str">
        <v>SET</v>
      </c>
      <c r="G5595" s="80" t="str">
        <v>OUTWARD</v>
      </c>
      <c r="H5595" s="96" t="str">
        <v>SHOP</v>
      </c>
    </row>
    <row r="5596" spans="1:8" x14ac:dyDescent="0.25">
      <c r="A5596" s="90">
        <v>45813</v>
      </c>
      <c r="B5596" s="91" t="str">
        <v>UN 3409</v>
      </c>
      <c r="C5596" s="92" t="str">
        <v xml:space="preserve">BATTERY BOX NST  </v>
      </c>
      <c r="D5596" s="132" t="str">
        <v>2114, 2115</v>
      </c>
      <c r="E5596" s="92">
        <v>1</v>
      </c>
      <c r="F5596" s="92" t="str">
        <v>SET</v>
      </c>
      <c r="G5596" s="92" t="str">
        <v>OUTWARD</v>
      </c>
      <c r="H5596" s="93" t="str">
        <v>SHOP</v>
      </c>
    </row>
    <row r="5597" spans="1:8" x14ac:dyDescent="0.25">
      <c r="A5597" s="94">
        <v>45813</v>
      </c>
      <c r="B5597" s="95" t="str">
        <v>R11143</v>
      </c>
      <c r="C5597" s="80" t="str">
        <v>CLUTCH PLATE EICHER D/F TYPE N/A</v>
      </c>
      <c r="D5597" s="133" t="str">
        <v>2114, 2115</v>
      </c>
      <c r="E5597" s="80">
        <v>4</v>
      </c>
      <c r="F5597" s="80" t="str">
        <v>PCS</v>
      </c>
      <c r="G5597" s="80" t="str">
        <v>OUTWARD</v>
      </c>
      <c r="H5597" s="96" t="str">
        <v>SHOP</v>
      </c>
    </row>
    <row r="5598" spans="1:8" x14ac:dyDescent="0.25">
      <c r="A5598" s="90">
        <v>45813</v>
      </c>
      <c r="B5598" s="91" t="str">
        <v>GK 2198</v>
      </c>
      <c r="C5598" s="92" t="str">
        <v>REAR WHEEL SEAL (BIG) JOHN DEERE</v>
      </c>
      <c r="D5598" s="132" t="str">
        <v>2114, 2115</v>
      </c>
      <c r="E5598" s="92">
        <v>40</v>
      </c>
      <c r="F5598" s="92" t="str">
        <v>PCS</v>
      </c>
      <c r="G5598" s="92" t="str">
        <v>OUTWARD</v>
      </c>
      <c r="H5598" s="93" t="str">
        <v>SHOP</v>
      </c>
    </row>
    <row r="5599" spans="1:8" x14ac:dyDescent="0.25">
      <c r="A5599" s="94">
        <v>45813</v>
      </c>
      <c r="B5599" s="95" t="str">
        <v>R983067915</v>
      </c>
      <c r="C5599" s="80" t="str">
        <v>HYD. PUMP SONALIKA RX 16CC</v>
      </c>
      <c r="D5599" s="133" t="str">
        <v>2114, 2115</v>
      </c>
      <c r="E5599" s="80">
        <v>16</v>
      </c>
      <c r="F5599" s="80" t="str">
        <v>PCS</v>
      </c>
      <c r="G5599" s="80" t="str">
        <v>OUTWARD</v>
      </c>
      <c r="H5599" s="96" t="str">
        <v>SHOP</v>
      </c>
    </row>
    <row r="5600" spans="1:8" x14ac:dyDescent="0.25">
      <c r="A5600" s="90">
        <v>45813</v>
      </c>
      <c r="B5600" s="91" t="str">
        <v>UN 1687</v>
      </c>
      <c r="C5600" s="92" t="str">
        <v>BONNET HOLDER ARJUN</v>
      </c>
      <c r="D5600" s="132" t="str">
        <v>2114, 2115</v>
      </c>
      <c r="E5600" s="92">
        <v>10</v>
      </c>
      <c r="F5600" s="92" t="str">
        <v>PCS</v>
      </c>
      <c r="G5600" s="92" t="str">
        <v>OUTWARD</v>
      </c>
      <c r="H5600" s="93" t="str">
        <v>SHOP</v>
      </c>
    </row>
    <row r="5601" spans="1:8" x14ac:dyDescent="0.25">
      <c r="A5601" s="94">
        <v>45813</v>
      </c>
      <c r="B5601" s="95" t="str">
        <v>UN 2451</v>
      </c>
      <c r="C5601" s="80" t="str">
        <v xml:space="preserve">POSITION CONTROL TUBE DOUBLE CAN INTER DI  </v>
      </c>
      <c r="D5601" s="133" t="str">
        <v>2114, 2115</v>
      </c>
      <c r="E5601" s="80">
        <v>10</v>
      </c>
      <c r="F5601" s="80" t="str">
        <v>PCS</v>
      </c>
      <c r="G5601" s="80" t="str">
        <v>OUTWARD</v>
      </c>
      <c r="H5601" s="96" t="str">
        <v>SHOP</v>
      </c>
    </row>
    <row r="5602" spans="1:8" x14ac:dyDescent="0.25">
      <c r="A5602" s="90">
        <v>45813</v>
      </c>
      <c r="B5602" s="91" t="str">
        <v>TOOL BOX HMT</v>
      </c>
      <c r="C5602" s="92" t="str">
        <v>TOOL BOX HMT</v>
      </c>
      <c r="D5602" s="132" t="str">
        <v>2114, 2115</v>
      </c>
      <c r="E5602" s="92">
        <v>2</v>
      </c>
      <c r="F5602" s="92" t="str">
        <v>PCS</v>
      </c>
      <c r="G5602" s="92" t="str">
        <v>OUTWARD</v>
      </c>
      <c r="H5602" s="93" t="str">
        <v>SHOP</v>
      </c>
    </row>
    <row r="5603" spans="1:8" x14ac:dyDescent="0.25">
      <c r="A5603" s="94">
        <v>45813</v>
      </c>
      <c r="B5603" s="95" t="str">
        <v>UN 1948</v>
      </c>
      <c r="C5603" s="80" t="str">
        <v>HAND BREAK WIRE INTER</v>
      </c>
      <c r="D5603" s="133" t="str">
        <v>2114, 2115</v>
      </c>
      <c r="E5603" s="80">
        <v>60</v>
      </c>
      <c r="F5603" s="80" t="str">
        <v>PCS</v>
      </c>
      <c r="G5603" s="80" t="str">
        <v>OUTWARD</v>
      </c>
      <c r="H5603" s="96" t="str">
        <v>SHOP</v>
      </c>
    </row>
    <row r="5604" spans="1:8" x14ac:dyDescent="0.25">
      <c r="A5604" s="90">
        <v>45813</v>
      </c>
      <c r="B5604" s="91" t="str">
        <v>UN 3447</v>
      </c>
      <c r="C5604" s="92" t="str">
        <v xml:space="preserve">SIDE MIRROR W/O ROD INTER  </v>
      </c>
      <c r="D5604" s="132" t="str">
        <v>2114, 2115</v>
      </c>
      <c r="E5604" s="92">
        <v>10</v>
      </c>
      <c r="F5604" s="92" t="str">
        <v>PCS</v>
      </c>
      <c r="G5604" s="92" t="str">
        <v>OUTWARD</v>
      </c>
      <c r="H5604" s="93" t="str">
        <v>SHOP</v>
      </c>
    </row>
    <row r="5605" spans="1:8" x14ac:dyDescent="0.25">
      <c r="A5605" s="94">
        <v>45813</v>
      </c>
      <c r="B5605" s="95" t="str">
        <v>STARING WHEEL HMT 3522</v>
      </c>
      <c r="C5605" s="80" t="str">
        <v>STARING WHEEL HMT 3522</v>
      </c>
      <c r="D5605" s="133" t="str">
        <v>2114, 2115</v>
      </c>
      <c r="E5605" s="80">
        <v>6</v>
      </c>
      <c r="F5605" s="80" t="str">
        <v>PCS</v>
      </c>
      <c r="G5605" s="80" t="str">
        <v>OUTWARD</v>
      </c>
      <c r="H5605" s="96" t="str">
        <v>SHOP</v>
      </c>
    </row>
    <row r="5606" spans="1:8" x14ac:dyDescent="0.25">
      <c r="A5606" s="90">
        <v>45813</v>
      </c>
      <c r="B5606" s="91" t="str">
        <v>UN 1517</v>
      </c>
      <c r="C5606" s="92" t="str">
        <v>STARING WHEEL JHIDI TYPE SARPANCH</v>
      </c>
      <c r="D5606" s="132" t="str">
        <v>2114, 2115</v>
      </c>
      <c r="E5606" s="92">
        <v>4</v>
      </c>
      <c r="F5606" s="92" t="str">
        <v>PCS</v>
      </c>
      <c r="G5606" s="92" t="str">
        <v>OUTWARD</v>
      </c>
      <c r="H5606" s="93" t="str">
        <v>SHOP</v>
      </c>
    </row>
    <row r="5607" spans="1:8" x14ac:dyDescent="0.25">
      <c r="A5607" s="94">
        <v>45813</v>
      </c>
      <c r="B5607" s="95" t="str">
        <v>UN 1518</v>
      </c>
      <c r="C5607" s="80" t="str">
        <v>STARING WHEEL COTTAR TYPE SARPANCH</v>
      </c>
      <c r="D5607" s="133" t="str">
        <v>2114, 2115</v>
      </c>
      <c r="E5607" s="80">
        <v>4</v>
      </c>
      <c r="F5607" s="80" t="str">
        <v>PCS</v>
      </c>
      <c r="G5607" s="80" t="str">
        <v>OUTWARD</v>
      </c>
      <c r="H5607" s="96" t="str">
        <v>SHOP</v>
      </c>
    </row>
    <row r="5608" spans="1:8" x14ac:dyDescent="0.25">
      <c r="A5608" s="90">
        <v>45813</v>
      </c>
      <c r="B5608" s="91" t="str">
        <v>ARSK4249</v>
      </c>
      <c r="C5608" s="92" t="str">
        <v>CLUTCH PLATE MASSEY 1035DI CLOSE TYPE ASBESTOS</v>
      </c>
      <c r="D5608" s="132" t="str">
        <v>2114, 2115</v>
      </c>
      <c r="E5608" s="92">
        <v>2</v>
      </c>
      <c r="F5608" s="92" t="str">
        <v>PCS</v>
      </c>
      <c r="G5608" s="92" t="str">
        <v>OUTWARD</v>
      </c>
      <c r="H5608" s="93" t="str">
        <v>SHOP</v>
      </c>
    </row>
    <row r="5609" spans="1:8" x14ac:dyDescent="0.25">
      <c r="A5609" s="94">
        <v>45813</v>
      </c>
      <c r="B5609" s="95" t="str">
        <v>R10026</v>
      </c>
      <c r="C5609" s="80" t="str">
        <v>PTO PLATE W/SPRING MF-245 10"ASBESTOS</v>
      </c>
      <c r="D5609" s="133" t="str">
        <v>2114, 2115</v>
      </c>
      <c r="E5609" s="80">
        <v>4</v>
      </c>
      <c r="F5609" s="80" t="str">
        <v>PCS</v>
      </c>
      <c r="G5609" s="80" t="str">
        <v>OUTWARD</v>
      </c>
      <c r="H5609" s="96" t="str">
        <v>SHOP</v>
      </c>
    </row>
    <row r="5610" spans="1:8" x14ac:dyDescent="0.25">
      <c r="A5610" s="90">
        <v>45813</v>
      </c>
      <c r="B5610" s="91">
        <v>4341143100</v>
      </c>
      <c r="C5610" s="92" t="str">
        <v>PRESSURE PLATE TAWA PT/ FT 50 ,FT 60</v>
      </c>
      <c r="D5610" s="132" t="str">
        <v>2114, 2115</v>
      </c>
      <c r="E5610" s="92">
        <v>2</v>
      </c>
      <c r="F5610" s="92" t="str">
        <v>PCS</v>
      </c>
      <c r="G5610" s="92" t="str">
        <v>OUTWARD</v>
      </c>
      <c r="H5610" s="93" t="str">
        <v>SHOP</v>
      </c>
    </row>
    <row r="5611" spans="1:8" x14ac:dyDescent="0.25">
      <c r="A5611" s="94">
        <v>45813</v>
      </c>
      <c r="B5611" s="95" t="str">
        <v>UN 2636</v>
      </c>
      <c r="C5611" s="80" t="str">
        <v xml:space="preserve">CHECK CHAIN ASSY MKM  </v>
      </c>
      <c r="D5611" s="133" t="str">
        <v>2114, 2115</v>
      </c>
      <c r="E5611" s="80">
        <v>50</v>
      </c>
      <c r="F5611" s="80" t="str">
        <v>PCS</v>
      </c>
      <c r="G5611" s="80" t="str">
        <v>OUTWARD</v>
      </c>
      <c r="H5611" s="96" t="str">
        <v>SHOP</v>
      </c>
    </row>
    <row r="5612" spans="1:8" x14ac:dyDescent="0.25">
      <c r="A5612" s="90">
        <v>45813</v>
      </c>
      <c r="B5612" s="91" t="str">
        <v>GK 2199/UN 825</v>
      </c>
      <c r="C5612" s="92" t="str">
        <v>REAR WHEEL SEAL (SMALL) JOHN DEERE</v>
      </c>
      <c r="D5612" s="132" t="str">
        <v>2114, 2115</v>
      </c>
      <c r="E5612" s="92">
        <v>20</v>
      </c>
      <c r="F5612" s="92" t="str">
        <v>PCS</v>
      </c>
      <c r="G5612" s="92" t="str">
        <v>OUTWARD</v>
      </c>
      <c r="H5612" s="93" t="str">
        <v>SHOP</v>
      </c>
    </row>
    <row r="5613" spans="1:8" x14ac:dyDescent="0.25">
      <c r="A5613" s="94">
        <v>45813</v>
      </c>
      <c r="B5613" s="95">
        <v>3280556100</v>
      </c>
      <c r="C5613" s="80" t="str">
        <v>CLUTCH PLATE ESCORTS 4 FAN</v>
      </c>
      <c r="D5613" s="133" t="str">
        <v>2114, 2115</v>
      </c>
      <c r="E5613" s="80">
        <v>4</v>
      </c>
      <c r="F5613" s="80" t="str">
        <v>PCS</v>
      </c>
      <c r="G5613" s="80" t="str">
        <v>OUTWARD</v>
      </c>
      <c r="H5613" s="96" t="str">
        <v>SHOP</v>
      </c>
    </row>
    <row r="5614" spans="1:8" x14ac:dyDescent="0.25">
      <c r="A5614" s="90">
        <v>45813</v>
      </c>
      <c r="B5614" s="91">
        <v>3280820100</v>
      </c>
      <c r="C5614" s="92" t="str">
        <v>CLUTCH PLATE SK / SW 4 FAN (CUT PAD)</v>
      </c>
      <c r="D5614" s="132" t="str">
        <v>2114, 2115</v>
      </c>
      <c r="E5614" s="92">
        <v>4</v>
      </c>
      <c r="F5614" s="92" t="str">
        <v>PCS</v>
      </c>
      <c r="G5614" s="92" t="str">
        <v>OUTWARD</v>
      </c>
      <c r="H5614" s="93" t="str">
        <v>SHOP</v>
      </c>
    </row>
    <row r="5615" spans="1:8" x14ac:dyDescent="0.25">
      <c r="A5615" s="94">
        <v>45814</v>
      </c>
      <c r="B5615" s="95" t="str">
        <v>UN 2637 D</v>
      </c>
      <c r="C5615" s="80" t="str">
        <v>CHECK CHAIN ASSY JOHN DEERE  O.E</v>
      </c>
      <c r="D5615" s="133">
        <v>2072</v>
      </c>
      <c r="E5615" s="80">
        <v>108</v>
      </c>
      <c r="F5615" s="80" t="str">
        <v>PCS</v>
      </c>
      <c r="G5615" s="80" t="str">
        <v>OUTWARD</v>
      </c>
      <c r="H5615" s="96" t="str">
        <v>SRINIVASA AUTOMOBILES</v>
      </c>
    </row>
    <row r="5616" spans="1:8" x14ac:dyDescent="0.25">
      <c r="A5616" s="90">
        <v>45814</v>
      </c>
      <c r="B5616" s="91" t="str">
        <v>UN 3409 A</v>
      </c>
      <c r="C5616" s="92" t="str">
        <v xml:space="preserve">BATTERY BOX MKM (OIB)  </v>
      </c>
      <c r="D5616" s="132">
        <v>2072</v>
      </c>
      <c r="E5616" s="92">
        <v>20</v>
      </c>
      <c r="F5616" s="92" t="str">
        <v>SET</v>
      </c>
      <c r="G5616" s="92" t="str">
        <v>OUTWARD</v>
      </c>
      <c r="H5616" s="93" t="str">
        <v>SRINIVASA AUTOMOBILES</v>
      </c>
    </row>
    <row r="5617" spans="1:8" x14ac:dyDescent="0.25">
      <c r="A5617" s="94">
        <v>45814</v>
      </c>
      <c r="B5617" s="95" t="str">
        <v>UN 2636</v>
      </c>
      <c r="C5617" s="80" t="str">
        <v xml:space="preserve">CHECK CHAIN ASSY MKM  </v>
      </c>
      <c r="D5617" s="133">
        <v>2072</v>
      </c>
      <c r="E5617" s="80">
        <v>300</v>
      </c>
      <c r="F5617" s="80" t="str">
        <v>PCS</v>
      </c>
      <c r="G5617" s="80" t="str">
        <v>OUTWARD</v>
      </c>
      <c r="H5617" s="96" t="str">
        <v>SRINIVASA AUTOMOBILES</v>
      </c>
    </row>
    <row r="5618" spans="1:8" x14ac:dyDescent="0.25">
      <c r="A5618" s="90">
        <v>45814</v>
      </c>
      <c r="B5618" s="91" t="str">
        <v>GK 791</v>
      </c>
      <c r="C5618" s="92" t="str">
        <v>STG SHAFT SONALIKA RANE SPLINE TYPE (SQUARE NUT) 676 MM</v>
      </c>
      <c r="D5618" s="132">
        <v>2111</v>
      </c>
      <c r="E5618" s="92">
        <v>3</v>
      </c>
      <c r="F5618" s="92" t="str">
        <v>PCS</v>
      </c>
      <c r="G5618" s="92" t="str">
        <v>OUTWARD</v>
      </c>
      <c r="H5618" s="93" t="str">
        <v>RAVI TRACTOR</v>
      </c>
    </row>
    <row r="5619" spans="1:8" x14ac:dyDescent="0.25">
      <c r="A5619" s="94">
        <v>45814</v>
      </c>
      <c r="B5619" s="95" t="str">
        <v>GK 752/UN 1567</v>
      </c>
      <c r="C5619" s="80" t="str">
        <v>STG SHAFT INTER DI RANE TYPE (BRG. SIZE INT 53) 692 MM</v>
      </c>
      <c r="D5619" s="133">
        <v>2111</v>
      </c>
      <c r="E5619" s="80">
        <v>4</v>
      </c>
      <c r="F5619" s="80" t="str">
        <v>PCS</v>
      </c>
      <c r="G5619" s="80" t="str">
        <v>OUTWARD</v>
      </c>
      <c r="H5619" s="96" t="str">
        <v>RAVI TRACTOR</v>
      </c>
    </row>
    <row r="5620" spans="1:8" x14ac:dyDescent="0.25">
      <c r="A5620" s="90">
        <v>45814</v>
      </c>
      <c r="B5620" s="91" t="str">
        <v>GK 756/UN 1573</v>
      </c>
      <c r="C5620" s="92" t="str">
        <v>STG SHAFT NST/SARPANCH (30" LONG) 762 MM</v>
      </c>
      <c r="D5620" s="132">
        <v>2111</v>
      </c>
      <c r="E5620" s="92">
        <v>3</v>
      </c>
      <c r="F5620" s="92" t="str">
        <v>PCS</v>
      </c>
      <c r="G5620" s="92" t="str">
        <v>OUTWARD</v>
      </c>
      <c r="H5620" s="93" t="str">
        <v>RAVI TRACTOR</v>
      </c>
    </row>
    <row r="5621" spans="1:8" x14ac:dyDescent="0.25">
      <c r="A5621" s="94">
        <v>45814</v>
      </c>
      <c r="B5621" s="95" t="str">
        <v>GK 762 / UN 1574</v>
      </c>
      <c r="C5621" s="80" t="str">
        <v>STG SHAFT MKM/TURBO 736 MM</v>
      </c>
      <c r="D5621" s="133">
        <v>2111</v>
      </c>
      <c r="E5621" s="80">
        <v>4</v>
      </c>
      <c r="F5621" s="80" t="str">
        <v>PCS</v>
      </c>
      <c r="G5621" s="80" t="str">
        <v>OUTWARD</v>
      </c>
      <c r="H5621" s="96" t="str">
        <v>RAVI TRACTOR</v>
      </c>
    </row>
    <row r="5622" spans="1:8" x14ac:dyDescent="0.25">
      <c r="A5622" s="90">
        <v>45814</v>
      </c>
      <c r="B5622" s="91" t="str">
        <v>GK 003 A/UN 3695 A</v>
      </c>
      <c r="C5622" s="92" t="str">
        <v>OIL BRAKE PLATE  MKM N/M (THIN) 6.5" 18 TEETH</v>
      </c>
      <c r="D5622" s="132">
        <v>2111</v>
      </c>
      <c r="E5622" s="92">
        <v>48</v>
      </c>
      <c r="F5622" s="92" t="str">
        <v>PCS</v>
      </c>
      <c r="G5622" s="92" t="str">
        <v>OUTWARD</v>
      </c>
      <c r="H5622" s="93" t="str">
        <v>RAVI TRACTOR</v>
      </c>
    </row>
    <row r="5623" spans="1:8" x14ac:dyDescent="0.25">
      <c r="A5623" s="94">
        <v>45814</v>
      </c>
      <c r="B5623" s="95" t="str">
        <v>GK 031/UN 3723</v>
      </c>
      <c r="C5623" s="80" t="str">
        <v>OIL STEEL PLATE  MKM  6.5"</v>
      </c>
      <c r="D5623" s="133">
        <v>2111</v>
      </c>
      <c r="E5623" s="80">
        <v>28</v>
      </c>
      <c r="F5623" s="80" t="str">
        <v>PCS</v>
      </c>
      <c r="G5623" s="80" t="str">
        <v>OUTWARD</v>
      </c>
      <c r="H5623" s="96" t="str">
        <v>RAVI TRACTOR</v>
      </c>
    </row>
    <row r="5624" spans="1:8" x14ac:dyDescent="0.25">
      <c r="A5624" s="90">
        <v>45814</v>
      </c>
      <c r="B5624" s="91" t="str">
        <v>UN 3399</v>
      </c>
      <c r="C5624" s="92" t="str">
        <v xml:space="preserve">ACCILATOR CABLE YUVO  </v>
      </c>
      <c r="D5624" s="132">
        <v>2111</v>
      </c>
      <c r="E5624" s="92">
        <v>10</v>
      </c>
      <c r="F5624" s="92" t="str">
        <v>PCS</v>
      </c>
      <c r="G5624" s="92" t="str">
        <v>OUTWARD</v>
      </c>
      <c r="H5624" s="93" t="str">
        <v>RAVI TRACTOR</v>
      </c>
    </row>
    <row r="5625" spans="1:8" x14ac:dyDescent="0.25">
      <c r="A5625" s="94">
        <v>45814</v>
      </c>
      <c r="B5625" s="95" t="str">
        <v>UN 3418</v>
      </c>
      <c r="C5625" s="80" t="str">
        <v xml:space="preserve">CHOWK CABLE (L TYPE) INTER DI  </v>
      </c>
      <c r="D5625" s="133">
        <v>2111</v>
      </c>
      <c r="E5625" s="80">
        <v>50</v>
      </c>
      <c r="F5625" s="80" t="str">
        <v>PCS</v>
      </c>
      <c r="G5625" s="80" t="str">
        <v>OUTWARD</v>
      </c>
      <c r="H5625" s="96" t="str">
        <v>RAVI TRACTOR</v>
      </c>
    </row>
    <row r="5626" spans="1:8" x14ac:dyDescent="0.25">
      <c r="A5626" s="90">
        <v>45814</v>
      </c>
      <c r="B5626" s="91" t="str">
        <v>UN 1137</v>
      </c>
      <c r="C5626" s="92" t="str">
        <v>SILENCER ARJUN</v>
      </c>
      <c r="D5626" s="132">
        <v>2111</v>
      </c>
      <c r="E5626" s="92">
        <v>4</v>
      </c>
      <c r="F5626" s="92" t="str">
        <v>PCS</v>
      </c>
      <c r="G5626" s="92" t="str">
        <v>OUTWARD</v>
      </c>
      <c r="H5626" s="93" t="str">
        <v>RAVI TRACTOR</v>
      </c>
    </row>
    <row r="5627" spans="1:8" x14ac:dyDescent="0.25">
      <c r="A5627" s="94">
        <v>45814</v>
      </c>
      <c r="B5627" s="95" t="str">
        <v>UN 2980</v>
      </c>
      <c r="C5627" s="80" t="str">
        <v xml:space="preserve">KNOB FOR GEAR LEVER THREAD TYPE 585 DI  </v>
      </c>
      <c r="D5627" s="133">
        <v>2111</v>
      </c>
      <c r="E5627" s="80">
        <v>36</v>
      </c>
      <c r="F5627" s="80" t="str">
        <v>PCS</v>
      </c>
      <c r="G5627" s="80" t="str">
        <v>OUTWARD</v>
      </c>
      <c r="H5627" s="96" t="str">
        <v>RAVI TRACTOR</v>
      </c>
    </row>
    <row r="5628" spans="1:8" x14ac:dyDescent="0.25">
      <c r="A5628" s="90">
        <v>45814</v>
      </c>
      <c r="B5628" s="91" t="str">
        <v>UN 124</v>
      </c>
      <c r="C5628" s="92" t="str">
        <v>CENTRE PIN FLANGE J.D (N/M)</v>
      </c>
      <c r="D5628" s="132">
        <v>2117</v>
      </c>
      <c r="E5628" s="92">
        <v>24</v>
      </c>
      <c r="F5628" s="92" t="str">
        <v>PCS</v>
      </c>
      <c r="G5628" s="92" t="str">
        <v>OUTWARD</v>
      </c>
      <c r="H5628" s="93" t="str">
        <v>VM AGRO</v>
      </c>
    </row>
    <row r="5629" spans="1:8" x14ac:dyDescent="0.25">
      <c r="A5629" s="94">
        <v>45814</v>
      </c>
      <c r="B5629" s="95" t="str">
        <v>GK 626</v>
      </c>
      <c r="C5629" s="80" t="str">
        <v>TIE ROD END JOHN DEERE 5203 (24x1.5) R+L (SET OF 2)</v>
      </c>
      <c r="D5629" s="133">
        <v>2117</v>
      </c>
      <c r="E5629" s="80">
        <v>55</v>
      </c>
      <c r="F5629" s="80" t="str">
        <v>SET</v>
      </c>
      <c r="G5629" s="80" t="str">
        <v>OUTWARD</v>
      </c>
      <c r="H5629" s="96" t="str">
        <v>VM AGRO</v>
      </c>
    </row>
    <row r="5630" spans="1:8" x14ac:dyDescent="0.25">
      <c r="A5630" s="90">
        <v>45814</v>
      </c>
      <c r="B5630" s="91" t="str">
        <v>GK 903/UN 1413</v>
      </c>
      <c r="C5630" s="92" t="str">
        <v>FRONT WHEEL HUB MAHINDRA NST 25877-1988</v>
      </c>
      <c r="D5630" s="132">
        <v>2122</v>
      </c>
      <c r="E5630" s="92">
        <v>4</v>
      </c>
      <c r="F5630" s="92" t="str">
        <v>PCS</v>
      </c>
      <c r="G5630" s="92" t="str">
        <v>OUTWARD</v>
      </c>
      <c r="H5630" s="93" t="str">
        <v>MANOJ MAHAMAYA</v>
      </c>
    </row>
    <row r="5631" spans="1:8" x14ac:dyDescent="0.25">
      <c r="A5631" s="94">
        <v>45814</v>
      </c>
      <c r="B5631" s="95" t="str">
        <v>UN 1411/GK 902</v>
      </c>
      <c r="C5631" s="80" t="str">
        <v>FRONT WHEEL HUB MAHINDRA DI (4 HOLE) 48548-1988</v>
      </c>
      <c r="D5631" s="133">
        <v>2122</v>
      </c>
      <c r="E5631" s="80">
        <v>2</v>
      </c>
      <c r="F5631" s="80" t="str">
        <v>PCS</v>
      </c>
      <c r="G5631" s="80" t="str">
        <v>OUTWARD</v>
      </c>
      <c r="H5631" s="96" t="str">
        <v>MANOJ MAHAMAYA</v>
      </c>
    </row>
    <row r="5632" spans="1:8" x14ac:dyDescent="0.25">
      <c r="A5632" s="90">
        <v>45814</v>
      </c>
      <c r="B5632" s="91" t="str">
        <v>UN 1796</v>
      </c>
      <c r="C5632" s="92" t="str">
        <v>GEAR PIN KIT SET OF 4 INTER</v>
      </c>
      <c r="D5632" s="132">
        <v>2122</v>
      </c>
      <c r="E5632" s="92">
        <v>10</v>
      </c>
      <c r="F5632" s="92" t="str">
        <v>SET</v>
      </c>
      <c r="G5632" s="92" t="str">
        <v>OUTWARD</v>
      </c>
      <c r="H5632" s="93" t="str">
        <v>MANOJ MAHAMAYA</v>
      </c>
    </row>
    <row r="5633" spans="1:8" x14ac:dyDescent="0.25">
      <c r="A5633" s="94">
        <v>45814</v>
      </c>
      <c r="B5633" s="95" t="str">
        <v>1P 4044 CTMMB</v>
      </c>
      <c r="C5633" s="80" t="str">
        <v>HYD PUMP MAHINDRA SINGLE</v>
      </c>
      <c r="D5633" s="133">
        <v>2122</v>
      </c>
      <c r="E5633" s="80">
        <v>4</v>
      </c>
      <c r="F5633" s="80" t="str">
        <v>PCS</v>
      </c>
      <c r="G5633" s="80" t="str">
        <v>OUTWARD</v>
      </c>
      <c r="H5633" s="96" t="str">
        <v>MANOJ MAHAMAYA</v>
      </c>
    </row>
    <row r="5634" spans="1:8" x14ac:dyDescent="0.25">
      <c r="A5634" s="90">
        <v>45814</v>
      </c>
      <c r="B5634" s="91" t="str">
        <v>4040 4027 CTMMTO</v>
      </c>
      <c r="C5634" s="92" t="str">
        <v xml:space="preserve">HYD PUMP M&amp;M Y M/F </v>
      </c>
      <c r="D5634" s="132">
        <v>2122</v>
      </c>
      <c r="E5634" s="92">
        <v>1</v>
      </c>
      <c r="F5634" s="92" t="str">
        <v>PCS</v>
      </c>
      <c r="G5634" s="92" t="str">
        <v>OUTWARD</v>
      </c>
      <c r="H5634" s="93" t="str">
        <v>MANOJ MAHAMAYA</v>
      </c>
    </row>
    <row r="5635" spans="1:8" x14ac:dyDescent="0.25">
      <c r="A5635" s="94">
        <v>45814</v>
      </c>
      <c r="B5635" s="95" t="str">
        <v>UN 2065 A/TR 9740</v>
      </c>
      <c r="C5635" s="80" t="str">
        <v>DIFFERENTIAL GEAR KIT (O.E.) (SET OF 6)  ARJUN / INTER DI</v>
      </c>
      <c r="D5635" s="133">
        <v>2122</v>
      </c>
      <c r="E5635" s="80">
        <v>2</v>
      </c>
      <c r="F5635" s="80" t="str">
        <v>SET</v>
      </c>
      <c r="G5635" s="80" t="str">
        <v>OUTWARD</v>
      </c>
      <c r="H5635" s="96" t="str">
        <v>MANOJ MAHAMAYA</v>
      </c>
    </row>
    <row r="5636" spans="1:8" x14ac:dyDescent="0.25">
      <c r="A5636" s="90">
        <v>45814</v>
      </c>
      <c r="B5636" s="91" t="str">
        <v>UN 1881A</v>
      </c>
      <c r="C5636" s="92" t="str">
        <v>DIFFERENTIAL PIN STD INTER DI</v>
      </c>
      <c r="D5636" s="132">
        <v>2122</v>
      </c>
      <c r="E5636" s="92">
        <v>3</v>
      </c>
      <c r="F5636" s="92" t="str">
        <v>SET</v>
      </c>
      <c r="G5636" s="92" t="str">
        <v>OUTWARD</v>
      </c>
      <c r="H5636" s="93" t="str">
        <v>MANOJ MAHAMAYA</v>
      </c>
    </row>
    <row r="5637" spans="1:8" x14ac:dyDescent="0.25">
      <c r="A5637" s="94">
        <v>45814</v>
      </c>
      <c r="B5637" s="95" t="str">
        <v>1P 4036 AOOOO</v>
      </c>
      <c r="C5637" s="80" t="str">
        <v>HYD. PUMP ESCORT/ F/T</v>
      </c>
      <c r="D5637" s="133">
        <v>2122</v>
      </c>
      <c r="E5637" s="80">
        <v>1</v>
      </c>
      <c r="F5637" s="80" t="str">
        <v>PCS</v>
      </c>
      <c r="G5637" s="80" t="str">
        <v>OUTWARD</v>
      </c>
      <c r="H5637" s="96" t="str">
        <v>MANOJ MAHAMAYA</v>
      </c>
    </row>
    <row r="5638" spans="1:8" x14ac:dyDescent="0.25">
      <c r="A5638" s="90">
        <v>45814</v>
      </c>
      <c r="B5638" s="91" t="str">
        <v>UN 3550</v>
      </c>
      <c r="C5638" s="92" t="str">
        <v>5551104R91 SPILL PIPE BENJO TYPE INTER DI  (3 CYL.)</v>
      </c>
      <c r="D5638" s="132">
        <v>2122</v>
      </c>
      <c r="E5638" s="92">
        <v>10</v>
      </c>
      <c r="F5638" s="92" t="str">
        <v>PCS</v>
      </c>
      <c r="G5638" s="92" t="str">
        <v>OUTWARD</v>
      </c>
      <c r="H5638" s="93" t="str">
        <v>MANOJ MAHAMAYA</v>
      </c>
    </row>
    <row r="5639" spans="1:8" x14ac:dyDescent="0.25">
      <c r="A5639" s="94">
        <v>45814</v>
      </c>
      <c r="B5639" s="95" t="str">
        <v>UN 3552</v>
      </c>
      <c r="C5639" s="80" t="str">
        <v xml:space="preserve">5551103R91 SPILL PIPE BENJO TYPE (4 CYL.) INTER DI  </v>
      </c>
      <c r="D5639" s="133">
        <v>2122</v>
      </c>
      <c r="E5639" s="80">
        <v>10</v>
      </c>
      <c r="F5639" s="80" t="str">
        <v>PCS</v>
      </c>
      <c r="G5639" s="80" t="str">
        <v>OUTWARD</v>
      </c>
      <c r="H5639" s="96" t="str">
        <v>MANOJ MAHAMAYA</v>
      </c>
    </row>
    <row r="5640" spans="1:8" x14ac:dyDescent="0.25">
      <c r="A5640" s="90">
        <v>45814</v>
      </c>
      <c r="B5640" s="91" t="str">
        <v>UN 3665</v>
      </c>
      <c r="C5640" s="92" t="str">
        <v xml:space="preserve"> BREAK DISC ACTUATING ASSEMBLY INTER DI 6.5" </v>
      </c>
      <c r="D5640" s="132">
        <v>2123</v>
      </c>
      <c r="E5640" s="92">
        <v>10</v>
      </c>
      <c r="F5640" s="92" t="str">
        <v>SET</v>
      </c>
      <c r="G5640" s="92" t="str">
        <v>OUTWARD</v>
      </c>
      <c r="H5640" s="93" t="str">
        <v>VINOD</v>
      </c>
    </row>
    <row r="5641" spans="1:8" x14ac:dyDescent="0.25">
      <c r="A5641" s="94">
        <v>45814</v>
      </c>
      <c r="B5641" s="95" t="str">
        <v>GK 225</v>
      </c>
      <c r="C5641" s="80" t="str">
        <v xml:space="preserve">BRAKE DISC PLATE MAHINDRA </v>
      </c>
      <c r="D5641" s="133">
        <v>2123</v>
      </c>
      <c r="E5641" s="80">
        <v>40</v>
      </c>
      <c r="F5641" s="80" t="str">
        <v>PCS</v>
      </c>
      <c r="G5641" s="80" t="str">
        <v>OUTWARD</v>
      </c>
      <c r="H5641" s="96" t="str">
        <v>VINOD</v>
      </c>
    </row>
    <row r="5642" spans="1:8" x14ac:dyDescent="0.25">
      <c r="A5642" s="90">
        <v>45815</v>
      </c>
      <c r="B5642" s="91" t="str">
        <v>11RLK700</v>
      </c>
      <c r="C5642" s="92" t="str">
        <v>CL KIT MAHINDRA 434/444/475-M10-NUT</v>
      </c>
      <c r="D5642" s="132">
        <v>2126</v>
      </c>
      <c r="E5642" s="92">
        <v>2</v>
      </c>
      <c r="F5642" s="92" t="str">
        <v>SET</v>
      </c>
      <c r="G5642" s="92" t="str">
        <v>OUTWARD</v>
      </c>
      <c r="H5642" s="93" t="str">
        <v>PAL AUTOMOBILES</v>
      </c>
    </row>
    <row r="5643" spans="1:8" x14ac:dyDescent="0.25">
      <c r="A5643" s="94">
        <v>45815</v>
      </c>
      <c r="B5643" s="95" t="str">
        <v>R11054</v>
      </c>
      <c r="C5643" s="80" t="str">
        <v>CLUTCH PLATE MM434/444 11" ASBESTOS</v>
      </c>
      <c r="D5643" s="133">
        <v>2126</v>
      </c>
      <c r="E5643" s="80">
        <v>2</v>
      </c>
      <c r="F5643" s="80" t="str">
        <v>PCS</v>
      </c>
      <c r="G5643" s="80" t="str">
        <v>OUTWARD</v>
      </c>
      <c r="H5643" s="96" t="str">
        <v>PAL AUTOMOBILES</v>
      </c>
    </row>
    <row r="5644" spans="1:8" x14ac:dyDescent="0.25">
      <c r="A5644" s="90">
        <v>45815</v>
      </c>
      <c r="B5644" s="91">
        <v>4340427100</v>
      </c>
      <c r="C5644" s="92" t="str">
        <v>CL. LEVER KIT HMT (60 HP) DCA PIN TY</v>
      </c>
      <c r="D5644" s="132">
        <v>2126</v>
      </c>
      <c r="E5644" s="92">
        <v>3</v>
      </c>
      <c r="F5644" s="92" t="str">
        <v>SET</v>
      </c>
      <c r="G5644" s="92" t="str">
        <v>OUTWARD</v>
      </c>
      <c r="H5644" s="93" t="str">
        <v>PAL AUTOMOBILES</v>
      </c>
    </row>
    <row r="5645" spans="1:8" x14ac:dyDescent="0.25">
      <c r="A5645" s="94">
        <v>45815</v>
      </c>
      <c r="B5645" s="95">
        <v>4340441100</v>
      </c>
      <c r="C5645" s="80" t="str">
        <v>CL LEVER KIT ITL / HMT D/C PTO</v>
      </c>
      <c r="D5645" s="133">
        <v>2126</v>
      </c>
      <c r="E5645" s="80">
        <v>3</v>
      </c>
      <c r="F5645" s="80" t="str">
        <v>SET</v>
      </c>
      <c r="G5645" s="80" t="str">
        <v>OUTWARD</v>
      </c>
      <c r="H5645" s="96" t="str">
        <v>PAL AUTOMOBILES</v>
      </c>
    </row>
    <row r="5646" spans="1:8" x14ac:dyDescent="0.25">
      <c r="A5646" s="90">
        <v>45815</v>
      </c>
      <c r="B5646" s="91">
        <v>3280845100</v>
      </c>
      <c r="C5646" s="92" t="str">
        <v>CLUTCH PLATE ARJUN 5 WING (PMV-02)</v>
      </c>
      <c r="D5646" s="132">
        <v>2126</v>
      </c>
      <c r="E5646" s="92">
        <v>6</v>
      </c>
      <c r="F5646" s="92" t="str">
        <v>PCS</v>
      </c>
      <c r="G5646" s="92" t="str">
        <v>OUTWARD</v>
      </c>
      <c r="H5646" s="93" t="str">
        <v>PAL AUTOMOBILES</v>
      </c>
    </row>
    <row r="5647" spans="1:8" x14ac:dyDescent="0.25">
      <c r="A5647" s="94">
        <v>45815</v>
      </c>
      <c r="B5647" s="95">
        <v>3280524100</v>
      </c>
      <c r="C5647" s="80" t="str">
        <v>PTO PLATE MAHINDRA 3 FAN, 10 TEETH</v>
      </c>
      <c r="D5647" s="133">
        <v>2126</v>
      </c>
      <c r="E5647" s="80">
        <v>1</v>
      </c>
      <c r="F5647" s="80" t="str">
        <v>PCS</v>
      </c>
      <c r="G5647" s="80" t="str">
        <v>OUTWARD</v>
      </c>
      <c r="H5647" s="96" t="str">
        <v>PAL AUTOMOBILES</v>
      </c>
    </row>
    <row r="5648" spans="1:8" x14ac:dyDescent="0.25">
      <c r="A5648" s="90">
        <v>45815</v>
      </c>
      <c r="B5648" s="91">
        <v>3310377100</v>
      </c>
      <c r="C5648" s="92" t="str">
        <v>CL. PLATE ARJUN NOVO 12" 21 T 5 WING</v>
      </c>
      <c r="D5648" s="132">
        <v>2126</v>
      </c>
      <c r="E5648" s="92">
        <v>1</v>
      </c>
      <c r="F5648" s="92" t="str">
        <v>PCS</v>
      </c>
      <c r="G5648" s="92" t="str">
        <v>OUTWARD</v>
      </c>
      <c r="H5648" s="93" t="str">
        <v>PAL AUTOMOBILES</v>
      </c>
    </row>
    <row r="5649" spans="1:8" x14ac:dyDescent="0.25">
      <c r="A5649" s="94">
        <v>45815</v>
      </c>
      <c r="B5649" s="95">
        <v>3280613100</v>
      </c>
      <c r="C5649" s="80" t="str">
        <v>CLUTCH PLATE SP/ARJUN 605 (6 SPRG 11")</v>
      </c>
      <c r="D5649" s="133">
        <v>2126</v>
      </c>
      <c r="E5649" s="80">
        <v>2</v>
      </c>
      <c r="F5649" s="80" t="str">
        <v>PCS</v>
      </c>
      <c r="G5649" s="80" t="str">
        <v>OUTWARD</v>
      </c>
      <c r="H5649" s="96" t="str">
        <v>PAL AUTOMOBILES</v>
      </c>
    </row>
    <row r="5650" spans="1:8" x14ac:dyDescent="0.25">
      <c r="A5650" s="90">
        <v>45815</v>
      </c>
      <c r="B5650" s="91">
        <v>3280843100</v>
      </c>
      <c r="C5650" s="92" t="str">
        <v>CLUTCH PLATE SW/ACE CRANE 5 FAN 8 T</v>
      </c>
      <c r="D5650" s="132">
        <v>2126</v>
      </c>
      <c r="E5650" s="92">
        <v>1</v>
      </c>
      <c r="F5650" s="92" t="str">
        <v>PCS</v>
      </c>
      <c r="G5650" s="92" t="str">
        <v>OUTWARD</v>
      </c>
      <c r="H5650" s="93" t="str">
        <v>PAL AUTOMOBILES</v>
      </c>
    </row>
    <row r="5651" spans="1:8" x14ac:dyDescent="0.25">
      <c r="A5651" s="94">
        <v>45815</v>
      </c>
      <c r="B5651" s="95" t="str">
        <v>1P 3044 AOOOB</v>
      </c>
      <c r="C5651" s="80" t="str">
        <v>HYD GEAR PUMP ESCORTS POLISH (O/M)</v>
      </c>
      <c r="D5651" s="133">
        <v>2127</v>
      </c>
      <c r="E5651" s="80">
        <v>4</v>
      </c>
      <c r="F5651" s="80" t="str">
        <v>PCS</v>
      </c>
      <c r="G5651" s="80" t="str">
        <v>OUTWARD</v>
      </c>
      <c r="H5651" s="96" t="str">
        <v>PUNJAB IRON STORE</v>
      </c>
    </row>
    <row r="5652" spans="1:8" x14ac:dyDescent="0.25">
      <c r="A5652" s="90">
        <v>45815</v>
      </c>
      <c r="B5652" s="91" t="str">
        <v>1P 4044 CTMMB</v>
      </c>
      <c r="C5652" s="92" t="str">
        <v>HYD PUMP MAHINDRA SINGLE</v>
      </c>
      <c r="D5652" s="132">
        <v>2127</v>
      </c>
      <c r="E5652" s="92">
        <v>6</v>
      </c>
      <c r="F5652" s="92" t="str">
        <v>PCS</v>
      </c>
      <c r="G5652" s="92" t="str">
        <v>OUTWARD</v>
      </c>
      <c r="H5652" s="93" t="str">
        <v>PUNJAB IRON STORE</v>
      </c>
    </row>
    <row r="5653" spans="1:8" x14ac:dyDescent="0.25">
      <c r="A5653" s="94">
        <v>45814</v>
      </c>
      <c r="B5653" s="95" t="str">
        <v>UN 1388 A</v>
      </c>
      <c r="C5653" s="80" t="str">
        <v>FRONT AXLE SUPPORT INTER DI</v>
      </c>
      <c r="D5653" s="133">
        <v>2129</v>
      </c>
      <c r="E5653" s="80">
        <v>1</v>
      </c>
      <c r="F5653" s="80" t="str">
        <v>PCS</v>
      </c>
      <c r="G5653" s="80" t="str">
        <v>OUTWARD</v>
      </c>
      <c r="H5653" s="96" t="str">
        <v>PUNJAB IRON STORE</v>
      </c>
    </row>
    <row r="5654" spans="1:8" x14ac:dyDescent="0.25">
      <c r="A5654" s="90">
        <v>45814</v>
      </c>
      <c r="B5654" s="91" t="str">
        <v>UN 1388 A</v>
      </c>
      <c r="C5654" s="92" t="str">
        <v>FRONT AXLE SUPPORT INTER DI</v>
      </c>
      <c r="D5654" s="132">
        <v>2129</v>
      </c>
      <c r="E5654" s="92">
        <v>1</v>
      </c>
      <c r="F5654" s="92" t="str">
        <v>PCS</v>
      </c>
      <c r="G5654" s="92" t="str">
        <v>INWARD</v>
      </c>
      <c r="H5654" s="93" t="str">
        <v>DISPATCHED FROM SHOP</v>
      </c>
    </row>
    <row r="5655" spans="1:8" x14ac:dyDescent="0.25">
      <c r="A5655" s="94">
        <v>45814</v>
      </c>
      <c r="B5655" s="95" t="str">
        <v>GK 1220</v>
      </c>
      <c r="C5655" s="80" t="str">
        <v>DIESEL FILTER SET (0.5 LTR) PAPER + NAMADA (SET OF 2)</v>
      </c>
      <c r="D5655" s="133">
        <v>2130</v>
      </c>
      <c r="E5655" s="80">
        <v>140</v>
      </c>
      <c r="F5655" s="80" t="str">
        <v>SET</v>
      </c>
      <c r="G5655" s="80" t="str">
        <v>OUTWARD</v>
      </c>
      <c r="H5655" s="96" t="str">
        <v>SRINIVASA AUTOMOBILES</v>
      </c>
    </row>
    <row r="5656" spans="1:8" x14ac:dyDescent="0.25">
      <c r="A5656" s="90">
        <v>45814</v>
      </c>
      <c r="B5656" s="91" t="str">
        <v>GK 1231</v>
      </c>
      <c r="C5656" s="92" t="str">
        <v>AIR FILTER SET ARJUN / JOHN DEERE  (PU) (SET OF 2)</v>
      </c>
      <c r="D5656" s="132">
        <v>2130</v>
      </c>
      <c r="E5656" s="92">
        <v>36</v>
      </c>
      <c r="F5656" s="92" t="str">
        <v>SET</v>
      </c>
      <c r="G5656" s="92" t="str">
        <v>OUTWARD</v>
      </c>
      <c r="H5656" s="93" t="str">
        <v>SRINIVASA AUTOMOBILES</v>
      </c>
    </row>
    <row r="5657" spans="1:8" x14ac:dyDescent="0.25">
      <c r="A5657" s="94">
        <v>45814</v>
      </c>
      <c r="B5657" s="95" t="str">
        <v>GK 1265</v>
      </c>
      <c r="C5657" s="80" t="str">
        <v>AIR FILTER SWARAJ 855 STEEL CAP STEEL JALI</v>
      </c>
      <c r="D5657" s="133">
        <v>2130</v>
      </c>
      <c r="E5657" s="80">
        <v>24</v>
      </c>
      <c r="F5657" s="80" t="str">
        <v>PCS</v>
      </c>
      <c r="G5657" s="80" t="str">
        <v>OUTWARD</v>
      </c>
      <c r="H5657" s="96" t="str">
        <v>SRINIVASA AUTOMOBILES</v>
      </c>
    </row>
    <row r="5658" spans="1:8" x14ac:dyDescent="0.25">
      <c r="A5658" s="90">
        <v>45812</v>
      </c>
      <c r="B5658" s="91" t="str">
        <v>R10026</v>
      </c>
      <c r="C5658" s="92" t="str">
        <v>PTO PLATE W/SPRING MF-245 10"ASBESTOS</v>
      </c>
      <c r="D5658" s="132">
        <v>2131</v>
      </c>
      <c r="E5658" s="92">
        <v>2</v>
      </c>
      <c r="F5658" s="92" t="str">
        <v>PCS</v>
      </c>
      <c r="G5658" s="92" t="str">
        <v>OUTWARD</v>
      </c>
      <c r="H5658" s="93" t="str">
        <v>PUNJAB IRON STORE</v>
      </c>
    </row>
    <row r="5659" spans="1:8" x14ac:dyDescent="0.25">
      <c r="A5659" s="94">
        <v>45812</v>
      </c>
      <c r="B5659" s="95" t="str">
        <v>ARSK4249</v>
      </c>
      <c r="C5659" s="80" t="str">
        <v>CLUTCH PLATE MASSEY 1035DI CLOSE TYPE ASBESTOS</v>
      </c>
      <c r="D5659" s="133">
        <v>2131</v>
      </c>
      <c r="E5659" s="80">
        <v>2</v>
      </c>
      <c r="F5659" s="80" t="str">
        <v>PCS</v>
      </c>
      <c r="G5659" s="80" t="str">
        <v>OUTWARD</v>
      </c>
      <c r="H5659" s="96" t="str">
        <v>PUNJAB IRON STORE</v>
      </c>
    </row>
    <row r="5660" spans="1:8" x14ac:dyDescent="0.25">
      <c r="A5660" s="90">
        <v>45812</v>
      </c>
      <c r="B5660" s="91" t="str">
        <v>601AD00005C</v>
      </c>
      <c r="C5660" s="92" t="str">
        <v>HYD PUMP FARMTRAC DOUBLE (18CC + 11CC)</v>
      </c>
      <c r="D5660" s="132">
        <v>2131</v>
      </c>
      <c r="E5660" s="92">
        <v>1</v>
      </c>
      <c r="F5660" s="92" t="str">
        <v>PCS</v>
      </c>
      <c r="G5660" s="92" t="str">
        <v>OUTWARD</v>
      </c>
      <c r="H5660" s="93" t="str">
        <v>PUNJAB IRON STORE</v>
      </c>
    </row>
    <row r="5661" spans="1:8" x14ac:dyDescent="0.25">
      <c r="A5661" s="94">
        <v>45812</v>
      </c>
      <c r="B5661" s="95" t="str">
        <v>R983067913</v>
      </c>
      <c r="C5661" s="80" t="str">
        <v>HYD. PUMP ESCORT / PT 19+11 CC</v>
      </c>
      <c r="D5661" s="133">
        <v>2131</v>
      </c>
      <c r="E5661" s="80">
        <v>1</v>
      </c>
      <c r="F5661" s="80" t="str">
        <v>PCS</v>
      </c>
      <c r="G5661" s="80" t="str">
        <v>OUTWARD</v>
      </c>
      <c r="H5661" s="96" t="str">
        <v>PUNJAB IRON STORE</v>
      </c>
    </row>
    <row r="5662" spans="1:8" x14ac:dyDescent="0.25">
      <c r="A5662" s="90">
        <v>45812</v>
      </c>
      <c r="B5662" s="91" t="str">
        <v>3052 COOOB</v>
      </c>
      <c r="C5662" s="92" t="str">
        <v>HYD PUMP SWARAJ 2*2 HOLE</v>
      </c>
      <c r="D5662" s="132">
        <v>2131</v>
      </c>
      <c r="E5662" s="92">
        <v>2</v>
      </c>
      <c r="F5662" s="92" t="str">
        <v>PCS</v>
      </c>
      <c r="G5662" s="92" t="str">
        <v>OUTWARD</v>
      </c>
      <c r="H5662" s="93" t="str">
        <v>PUNJAB IRON STORE</v>
      </c>
    </row>
    <row r="5663" spans="1:8" x14ac:dyDescent="0.25">
      <c r="A5663" s="94">
        <v>45812</v>
      </c>
      <c r="B5663" s="95" t="str">
        <v>R10026</v>
      </c>
      <c r="C5663" s="80" t="str">
        <v>PTO PLATE W/SPRING MF-245 10"ASBESTOS</v>
      </c>
      <c r="D5663" s="133">
        <v>2131</v>
      </c>
      <c r="E5663" s="80">
        <v>2</v>
      </c>
      <c r="F5663" s="80" t="str">
        <v>PCS</v>
      </c>
      <c r="G5663" s="80" t="str">
        <v>INWARD</v>
      </c>
      <c r="H5663" s="96" t="str">
        <v>DISPATCHED FROM SHOP</v>
      </c>
    </row>
    <row r="5664" spans="1:8" x14ac:dyDescent="0.25">
      <c r="A5664" s="90">
        <v>45812</v>
      </c>
      <c r="B5664" s="91" t="str">
        <v>ARSK4249</v>
      </c>
      <c r="C5664" s="92" t="str">
        <v>CLUTCH PLATE MASSEY 1035DI CLOSE TYPE ASBESTOS</v>
      </c>
      <c r="D5664" s="132">
        <v>2131</v>
      </c>
      <c r="E5664" s="92">
        <v>2</v>
      </c>
      <c r="F5664" s="92" t="str">
        <v>PCS</v>
      </c>
      <c r="G5664" s="92" t="str">
        <v>INWARD</v>
      </c>
      <c r="H5664" s="93" t="str">
        <v>DISPATCHED FROM SHOP</v>
      </c>
    </row>
    <row r="5665" spans="1:8" x14ac:dyDescent="0.25">
      <c r="A5665" s="94">
        <v>45812</v>
      </c>
      <c r="B5665" s="95" t="str">
        <v>601AD00005C</v>
      </c>
      <c r="C5665" s="80" t="str">
        <v>HYD PUMP FARMTRAC DOUBLE (18CC + 11CC)</v>
      </c>
      <c r="D5665" s="133">
        <v>2131</v>
      </c>
      <c r="E5665" s="80">
        <v>1</v>
      </c>
      <c r="F5665" s="80" t="str">
        <v>PCS</v>
      </c>
      <c r="G5665" s="80" t="str">
        <v>INWARD</v>
      </c>
      <c r="H5665" s="96" t="str">
        <v>DISPATCHED FROM SHOP</v>
      </c>
    </row>
    <row r="5666" spans="1:8" x14ac:dyDescent="0.25">
      <c r="A5666" s="90">
        <v>45812</v>
      </c>
      <c r="B5666" s="91" t="str">
        <v>R983067913</v>
      </c>
      <c r="C5666" s="92" t="str">
        <v>HYD. PUMP ESCORT / PT 19+11 CC</v>
      </c>
      <c r="D5666" s="132">
        <v>2131</v>
      </c>
      <c r="E5666" s="92">
        <v>1</v>
      </c>
      <c r="F5666" s="92" t="str">
        <v>PCS</v>
      </c>
      <c r="G5666" s="92" t="str">
        <v>INWARD</v>
      </c>
      <c r="H5666" s="93" t="str">
        <v>DISPATCHED FROM SHOP</v>
      </c>
    </row>
    <row r="5667" spans="1:8" x14ac:dyDescent="0.25">
      <c r="A5667" s="94">
        <v>45812</v>
      </c>
      <c r="B5667" s="95" t="str">
        <v>3052 COOOB</v>
      </c>
      <c r="C5667" s="80" t="str">
        <v>HYD PUMP SWARAJ 2*2 HOLE</v>
      </c>
      <c r="D5667" s="133">
        <v>2131</v>
      </c>
      <c r="E5667" s="80">
        <v>2</v>
      </c>
      <c r="F5667" s="80" t="str">
        <v>PCS</v>
      </c>
      <c r="G5667" s="80" t="str">
        <v>INWARD</v>
      </c>
      <c r="H5667" s="96" t="str">
        <v>DISPATCHED FROM SHOP</v>
      </c>
    </row>
    <row r="5668" spans="1:8" x14ac:dyDescent="0.25">
      <c r="A5668" s="90">
        <v>45815</v>
      </c>
      <c r="B5668" s="91" t="str">
        <v>3280605100/3280871100</v>
      </c>
      <c r="C5668" s="92" t="str">
        <v>CLUTCH PLATE SWARAJ XM 8 T. (RIGID) PT800/PT806</v>
      </c>
      <c r="D5668" s="132">
        <v>2134</v>
      </c>
      <c r="E5668" s="92">
        <v>36</v>
      </c>
      <c r="F5668" s="92" t="str">
        <v>PCS</v>
      </c>
      <c r="G5668" s="92" t="str">
        <v>OUTWARD</v>
      </c>
      <c r="H5668" s="93" t="str">
        <v>PREM MOTOR</v>
      </c>
    </row>
    <row r="5669" spans="1:8" x14ac:dyDescent="0.25">
      <c r="A5669" s="94">
        <v>45817</v>
      </c>
      <c r="B5669" s="95">
        <v>2280272100</v>
      </c>
      <c r="C5669" s="80" t="str">
        <v>MAIN CLUTCH TAWA 57 HP POWERTRAC</v>
      </c>
      <c r="D5669" s="133">
        <v>2136</v>
      </c>
      <c r="E5669" s="80">
        <v>3</v>
      </c>
      <c r="F5669" s="80" t="str">
        <v>PCS</v>
      </c>
      <c r="G5669" s="80" t="str">
        <v>OUTWARD</v>
      </c>
      <c r="H5669" s="96" t="str">
        <v>TIKU JI</v>
      </c>
    </row>
    <row r="5670" spans="1:8" x14ac:dyDescent="0.25">
      <c r="A5670" s="90">
        <v>45817</v>
      </c>
      <c r="B5670" s="91" t="str">
        <v>GK 1273</v>
      </c>
      <c r="C5670" s="92" t="str">
        <v>HYD. FILTER SWARAJ 855 TURBO (BIG)  SPIN ON</v>
      </c>
      <c r="D5670" s="132">
        <v>2139</v>
      </c>
      <c r="E5670" s="92">
        <v>20</v>
      </c>
      <c r="F5670" s="92" t="str">
        <v>PCS</v>
      </c>
      <c r="G5670" s="92" t="str">
        <v>OUTWARD</v>
      </c>
      <c r="H5670" s="93" t="str">
        <v>AMIT MOTORS</v>
      </c>
    </row>
    <row r="5671" spans="1:8" x14ac:dyDescent="0.25">
      <c r="A5671" s="94">
        <v>45817</v>
      </c>
      <c r="B5671" s="95" t="str">
        <v>GK 1330</v>
      </c>
      <c r="C5671" s="80" t="str">
        <v>HYD. FILTER FARMTRAC / POWERTRAC SPIN ON LONG</v>
      </c>
      <c r="D5671" s="133">
        <v>2139</v>
      </c>
      <c r="E5671" s="80">
        <v>20</v>
      </c>
      <c r="F5671" s="80" t="str">
        <v>PCS</v>
      </c>
      <c r="G5671" s="80" t="str">
        <v>OUTWARD</v>
      </c>
      <c r="H5671" s="96" t="str">
        <v>AMIT MOTORS</v>
      </c>
    </row>
    <row r="5672" spans="1:8" x14ac:dyDescent="0.25">
      <c r="A5672" s="90">
        <v>45817</v>
      </c>
      <c r="B5672" s="91" t="str">
        <v>GK 1326</v>
      </c>
      <c r="C5672" s="92" t="str">
        <v>OIL FILTER FORD / FARMTRAC SPIN ON</v>
      </c>
      <c r="D5672" s="132">
        <v>2139</v>
      </c>
      <c r="E5672" s="92">
        <v>20</v>
      </c>
      <c r="F5672" s="92" t="str">
        <v>PCS</v>
      </c>
      <c r="G5672" s="92" t="str">
        <v>OUTWARD</v>
      </c>
      <c r="H5672" s="93" t="str">
        <v>AMIT MOTORS</v>
      </c>
    </row>
    <row r="5673" spans="1:8" x14ac:dyDescent="0.25">
      <c r="A5673" s="94">
        <v>45817</v>
      </c>
      <c r="B5673" s="95" t="str">
        <v>GK 1297</v>
      </c>
      <c r="C5673" s="80" t="str">
        <v>SUCTION STRAINER SONALIKA N/M (BELEN TYPE)</v>
      </c>
      <c r="D5673" s="133">
        <v>2139</v>
      </c>
      <c r="E5673" s="80">
        <v>10</v>
      </c>
      <c r="F5673" s="80" t="str">
        <v>PCS</v>
      </c>
      <c r="G5673" s="80" t="str">
        <v>OUTWARD</v>
      </c>
      <c r="H5673" s="96" t="str">
        <v>AMIT MOTORS</v>
      </c>
    </row>
    <row r="5674" spans="1:8" x14ac:dyDescent="0.25">
      <c r="A5674" s="90">
        <v>45817</v>
      </c>
      <c r="B5674" s="91" t="str">
        <v>GK 230</v>
      </c>
      <c r="C5674" s="92" t="str">
        <v xml:space="preserve">BRAKE DISC PLATE SONALIKA 20 HOLE </v>
      </c>
      <c r="D5674" s="132">
        <v>2139</v>
      </c>
      <c r="E5674" s="92">
        <v>38</v>
      </c>
      <c r="F5674" s="92" t="str">
        <v>PCS</v>
      </c>
      <c r="G5674" s="92" t="str">
        <v>OUTWARD</v>
      </c>
      <c r="H5674" s="93" t="str">
        <v>AMIT MOTORS</v>
      </c>
    </row>
    <row r="5675" spans="1:8" x14ac:dyDescent="0.25">
      <c r="A5675" s="94">
        <v>45817</v>
      </c>
      <c r="B5675" s="95" t="str">
        <v>GEAR BOOT JD</v>
      </c>
      <c r="C5675" s="80" t="str">
        <v>GEAR BOOT JD</v>
      </c>
      <c r="D5675" s="133">
        <v>2140</v>
      </c>
      <c r="E5675" s="80">
        <v>12</v>
      </c>
      <c r="F5675" s="80" t="str">
        <v>PCS</v>
      </c>
      <c r="G5675" s="80" t="str">
        <v>OUTWARD</v>
      </c>
      <c r="H5675" s="96" t="str">
        <v>PANDU GARAGE</v>
      </c>
    </row>
    <row r="5676" spans="1:8" x14ac:dyDescent="0.25">
      <c r="A5676" s="90">
        <v>45817</v>
      </c>
      <c r="B5676" s="91" t="str">
        <v>UN 2637 D</v>
      </c>
      <c r="C5676" s="92" t="str">
        <v>CHECK CHAIN ASSY JOHN DEERE  O.E</v>
      </c>
      <c r="D5676" s="132">
        <v>2140</v>
      </c>
      <c r="E5676" s="92">
        <v>15</v>
      </c>
      <c r="F5676" s="92" t="str">
        <v>PCS</v>
      </c>
      <c r="G5676" s="92" t="str">
        <v>OUTWARD</v>
      </c>
      <c r="H5676" s="93" t="str">
        <v>PANDU GARAGE</v>
      </c>
    </row>
    <row r="5677" spans="1:8" x14ac:dyDescent="0.25">
      <c r="A5677" s="94">
        <v>45817</v>
      </c>
      <c r="B5677" s="95" t="str">
        <v>UN 2578</v>
      </c>
      <c r="C5677" s="80" t="str">
        <v xml:space="preserve">TOP LINK ZULLA PIN INTER DI  </v>
      </c>
      <c r="D5677" s="133">
        <v>2140</v>
      </c>
      <c r="E5677" s="80">
        <v>2</v>
      </c>
      <c r="F5677" s="80" t="str">
        <v>PCS</v>
      </c>
      <c r="G5677" s="80" t="str">
        <v>OUTWARD</v>
      </c>
      <c r="H5677" s="96" t="str">
        <v>PANDU GARAGE</v>
      </c>
    </row>
    <row r="5678" spans="1:8" x14ac:dyDescent="0.25">
      <c r="A5678" s="90">
        <v>45817</v>
      </c>
      <c r="B5678" s="91" t="str">
        <v>UN 2961</v>
      </c>
      <c r="C5678" s="92" t="str">
        <v xml:space="preserve">GEAR BOOT INTER  </v>
      </c>
      <c r="D5678" s="132">
        <v>2140</v>
      </c>
      <c r="E5678" s="92">
        <v>10</v>
      </c>
      <c r="F5678" s="92" t="str">
        <v>PCS</v>
      </c>
      <c r="G5678" s="92" t="str">
        <v>OUTWARD</v>
      </c>
      <c r="H5678" s="93" t="str">
        <v>PANDU GARAGE</v>
      </c>
    </row>
    <row r="5679" spans="1:8" x14ac:dyDescent="0.25">
      <c r="A5679" s="94">
        <v>45817</v>
      </c>
      <c r="B5679" s="95" t="str">
        <v>UN 1160</v>
      </c>
      <c r="C5679" s="80" t="str">
        <v>AIR CLEANER MESH INTER DI</v>
      </c>
      <c r="D5679" s="133">
        <v>2140</v>
      </c>
      <c r="E5679" s="80">
        <v>5</v>
      </c>
      <c r="F5679" s="80" t="str">
        <v>PCS</v>
      </c>
      <c r="G5679" s="80" t="str">
        <v>OUTWARD</v>
      </c>
      <c r="H5679" s="96" t="str">
        <v>PANDU GARAGE</v>
      </c>
    </row>
    <row r="5680" spans="1:8" x14ac:dyDescent="0.25">
      <c r="A5680" s="90">
        <v>45817</v>
      </c>
      <c r="B5680" s="91" t="str">
        <v>GK 1220</v>
      </c>
      <c r="C5680" s="92" t="str">
        <v>DIESEL FILTER SET (0.5 LTR) PAPER + NAMADA (SET OF 2)</v>
      </c>
      <c r="D5680" s="132">
        <v>2140</v>
      </c>
      <c r="E5680" s="92">
        <v>40</v>
      </c>
      <c r="F5680" s="92" t="str">
        <v>SET</v>
      </c>
      <c r="G5680" s="92" t="str">
        <v>OUTWARD</v>
      </c>
      <c r="H5680" s="93" t="str">
        <v>PANDU GARAGE</v>
      </c>
    </row>
    <row r="5681" spans="1:8" x14ac:dyDescent="0.25">
      <c r="A5681" s="94">
        <v>45817</v>
      </c>
      <c r="B5681" s="95" t="str">
        <v>UN 1462</v>
      </c>
      <c r="C5681" s="80" t="str">
        <v>SPLIT PIN FOR STUB AXEL COMMON</v>
      </c>
      <c r="D5681" s="133">
        <v>2140</v>
      </c>
      <c r="E5681" s="80">
        <v>200</v>
      </c>
      <c r="F5681" s="80" t="str">
        <v>PCS</v>
      </c>
      <c r="G5681" s="80" t="str">
        <v>OUTWARD</v>
      </c>
      <c r="H5681" s="96" t="str">
        <v>PANDU GARAGE</v>
      </c>
    </row>
    <row r="5682" spans="1:8" x14ac:dyDescent="0.25">
      <c r="A5682" s="90">
        <v>45817</v>
      </c>
      <c r="B5682" s="91" t="str">
        <v>T PIN SMALL GREEN TRACTOR</v>
      </c>
      <c r="C5682" s="92" t="str">
        <v>T PIN SMALL GREEN TRACTOR</v>
      </c>
      <c r="D5682" s="132">
        <v>2140</v>
      </c>
      <c r="E5682" s="92">
        <v>6</v>
      </c>
      <c r="F5682" s="92" t="str">
        <v>PCS</v>
      </c>
      <c r="G5682" s="92" t="str">
        <v>OUTWARD</v>
      </c>
      <c r="H5682" s="93" t="str">
        <v>PANDU GARAGE</v>
      </c>
    </row>
    <row r="5683" spans="1:8" x14ac:dyDescent="0.25">
      <c r="A5683" s="94">
        <v>45817</v>
      </c>
      <c r="B5683" s="95" t="str">
        <v>GK 1737</v>
      </c>
      <c r="C5683" s="80" t="str">
        <v>ROCKER SHAFT SEAL  N/M (1146) 225-287-50</v>
      </c>
      <c r="D5683" s="133">
        <v>2140</v>
      </c>
      <c r="E5683" s="80">
        <v>20</v>
      </c>
      <c r="F5683" s="80" t="str">
        <v>PCS</v>
      </c>
      <c r="G5683" s="80" t="str">
        <v>OUTWARD</v>
      </c>
      <c r="H5683" s="96" t="str">
        <v>PANDU GARAGE</v>
      </c>
    </row>
    <row r="5684" spans="1:8" x14ac:dyDescent="0.25">
      <c r="A5684" s="90">
        <v>45815</v>
      </c>
      <c r="B5684" s="91" t="str">
        <v>R983020978</v>
      </c>
      <c r="C5684" s="92" t="str">
        <v>HYD PUMP SW 724 FE , 735 FE (16 CC)</v>
      </c>
      <c r="D5684" s="132">
        <v>2141</v>
      </c>
      <c r="E5684" s="92">
        <v>3</v>
      </c>
      <c r="F5684" s="92" t="str">
        <v>PCS</v>
      </c>
      <c r="G5684" s="92" t="str">
        <v>OUTWARD</v>
      </c>
      <c r="H5684" s="93" t="str">
        <v>PUNJAB IRON STORE</v>
      </c>
    </row>
    <row r="5685" spans="1:8" x14ac:dyDescent="0.25">
      <c r="A5685" s="94">
        <v>45815</v>
      </c>
      <c r="B5685" s="95" t="str">
        <v>TR 10002</v>
      </c>
      <c r="C5685" s="80" t="str">
        <v>DIFFERENTIAL GEAR KIT SWARAJ 855</v>
      </c>
      <c r="D5685" s="133">
        <v>2141</v>
      </c>
      <c r="E5685" s="80">
        <v>2</v>
      </c>
      <c r="F5685" s="80" t="str">
        <v>SET</v>
      </c>
      <c r="G5685" s="80" t="str">
        <v>OUTWARD</v>
      </c>
      <c r="H5685" s="96" t="str">
        <v>PUNJAB IRON STORE</v>
      </c>
    </row>
    <row r="5686" spans="1:8" x14ac:dyDescent="0.25">
      <c r="A5686" s="90">
        <v>45815</v>
      </c>
      <c r="B5686" s="91" t="str">
        <v>R983020978</v>
      </c>
      <c r="C5686" s="92" t="str">
        <v>HYD PUMP SW 724 FE , 735 FE (16 CC)</v>
      </c>
      <c r="D5686" s="132">
        <v>2141</v>
      </c>
      <c r="E5686" s="92">
        <v>3</v>
      </c>
      <c r="F5686" s="92" t="str">
        <v>PCS</v>
      </c>
      <c r="G5686" s="92" t="str">
        <v>INWARD</v>
      </c>
      <c r="H5686" s="93" t="str">
        <v>DISPATCHED FROM SHOP</v>
      </c>
    </row>
    <row r="5687" spans="1:8" x14ac:dyDescent="0.25">
      <c r="A5687" s="94">
        <v>45815</v>
      </c>
      <c r="B5687" s="95" t="str">
        <v>TR 10002</v>
      </c>
      <c r="C5687" s="80" t="str">
        <v>DIFFERENTIAL GEAR KIT SWARAJ 855</v>
      </c>
      <c r="D5687" s="133">
        <v>2141</v>
      </c>
      <c r="E5687" s="80">
        <v>2</v>
      </c>
      <c r="F5687" s="80" t="str">
        <v>SET</v>
      </c>
      <c r="G5687" s="80" t="str">
        <v>INWARD</v>
      </c>
      <c r="H5687" s="96" t="str">
        <v>DISPATCHED FROM SHOP</v>
      </c>
    </row>
    <row r="5688" spans="1:8" x14ac:dyDescent="0.25">
      <c r="A5688" s="90">
        <v>45815</v>
      </c>
      <c r="B5688" s="91" t="str">
        <v>R983020978</v>
      </c>
      <c r="C5688" s="92" t="str">
        <v>HYD PUMP SW 724 FE , 735 FE (16 CC)</v>
      </c>
      <c r="D5688" s="132">
        <v>2141</v>
      </c>
      <c r="E5688" s="92">
        <v>3</v>
      </c>
      <c r="F5688" s="92" t="str">
        <v>PCS</v>
      </c>
      <c r="G5688" s="92" t="str">
        <v>OUTWARD</v>
      </c>
      <c r="H5688" s="93" t="str">
        <v>PUNJAB IRON STORE</v>
      </c>
    </row>
    <row r="5689" spans="1:8" x14ac:dyDescent="0.25">
      <c r="A5689" s="94">
        <v>45815</v>
      </c>
      <c r="B5689" s="95" t="str">
        <v>TR 10002</v>
      </c>
      <c r="C5689" s="80" t="str">
        <v>DIFFERENTIAL GEAR KIT SWARAJ 855</v>
      </c>
      <c r="D5689" s="133">
        <v>2141</v>
      </c>
      <c r="E5689" s="80">
        <v>2</v>
      </c>
      <c r="F5689" s="80" t="str">
        <v>SET</v>
      </c>
      <c r="G5689" s="80" t="str">
        <v>OUTWARD</v>
      </c>
      <c r="H5689" s="96" t="str">
        <v>PUNJAB IRON STORE</v>
      </c>
    </row>
    <row r="5690" spans="1:8" x14ac:dyDescent="0.25">
      <c r="A5690" s="90">
        <v>45815</v>
      </c>
      <c r="B5690" s="91" t="str">
        <v>R983020978</v>
      </c>
      <c r="C5690" s="92" t="str">
        <v>HYD PUMP SW 724 FE , 735 FE (16 CC)</v>
      </c>
      <c r="D5690" s="132">
        <v>2141</v>
      </c>
      <c r="E5690" s="92">
        <v>3</v>
      </c>
      <c r="F5690" s="92" t="str">
        <v>PCS</v>
      </c>
      <c r="G5690" s="92" t="str">
        <v>INWARD</v>
      </c>
      <c r="H5690" s="93" t="str">
        <v>PUNJAB IRON STORE</v>
      </c>
    </row>
    <row r="5691" spans="1:8" x14ac:dyDescent="0.25">
      <c r="A5691" s="94">
        <v>45815</v>
      </c>
      <c r="B5691" s="95" t="str">
        <v>TR 10002</v>
      </c>
      <c r="C5691" s="80" t="str">
        <v>DIFFERENTIAL GEAR KIT SWARAJ 855</v>
      </c>
      <c r="D5691" s="133">
        <v>2141</v>
      </c>
      <c r="E5691" s="80">
        <v>2</v>
      </c>
      <c r="F5691" s="80" t="str">
        <v>SET</v>
      </c>
      <c r="G5691" s="80" t="str">
        <v>INWARD</v>
      </c>
      <c r="H5691" s="96" t="str">
        <v>PUNJAB IRON STORE</v>
      </c>
    </row>
    <row r="5692" spans="1:8" x14ac:dyDescent="0.25">
      <c r="A5692" s="90">
        <v>45817</v>
      </c>
      <c r="B5692" s="91">
        <v>3280542100</v>
      </c>
      <c r="C5692" s="92" t="str">
        <v>PTO PLATE SW / SK 12 T (DUAL CLUTCH)</v>
      </c>
      <c r="D5692" s="132">
        <v>2142</v>
      </c>
      <c r="E5692" s="92">
        <v>20</v>
      </c>
      <c r="F5692" s="92" t="str">
        <v>PCS</v>
      </c>
      <c r="G5692" s="92" t="str">
        <v>OUTWARD</v>
      </c>
      <c r="H5692" s="93" t="str">
        <v>CITY AUTOMOBILES</v>
      </c>
    </row>
    <row r="5693" spans="1:8" x14ac:dyDescent="0.25">
      <c r="A5693" s="94">
        <v>45817</v>
      </c>
      <c r="B5693" s="95">
        <v>3280590100</v>
      </c>
      <c r="C5693" s="80" t="str">
        <v>CLUTCH PLATE SWARAJ PTO</v>
      </c>
      <c r="D5693" s="133">
        <v>2142</v>
      </c>
      <c r="E5693" s="80">
        <v>3</v>
      </c>
      <c r="F5693" s="80" t="str">
        <v>PCS</v>
      </c>
      <c r="G5693" s="80" t="str">
        <v>OUTWARD</v>
      </c>
      <c r="H5693" s="96" t="str">
        <v>CITY AUTOMOBILES</v>
      </c>
    </row>
    <row r="5694" spans="1:8" x14ac:dyDescent="0.25">
      <c r="A5694" s="90">
        <v>45817</v>
      </c>
      <c r="B5694" s="91">
        <v>3280843100</v>
      </c>
      <c r="C5694" s="92" t="str">
        <v>CLUTCH PLATE SW/ACE CRANE 5 FAN 8 T</v>
      </c>
      <c r="D5694" s="132">
        <v>2142</v>
      </c>
      <c r="E5694" s="92">
        <v>20</v>
      </c>
      <c r="F5694" s="92" t="str">
        <v>PCS</v>
      </c>
      <c r="G5694" s="92" t="str">
        <v>OUTWARD</v>
      </c>
      <c r="H5694" s="93" t="str">
        <v>CITY AUTOMOBILES</v>
      </c>
    </row>
    <row r="5695" spans="1:8" x14ac:dyDescent="0.25">
      <c r="A5695" s="94">
        <v>45817</v>
      </c>
      <c r="B5695" s="95">
        <v>3280820100</v>
      </c>
      <c r="C5695" s="80" t="str">
        <v>CLUTCH PLATE SK / SW 4 FAN (CUT PAD)</v>
      </c>
      <c r="D5695" s="133">
        <v>2142</v>
      </c>
      <c r="E5695" s="80">
        <v>12</v>
      </c>
      <c r="F5695" s="80" t="str">
        <v>PCS</v>
      </c>
      <c r="G5695" s="80" t="str">
        <v>OUTWARD</v>
      </c>
      <c r="H5695" s="96" t="str">
        <v>CITY AUTOMOBILES</v>
      </c>
    </row>
    <row r="5696" spans="1:8" x14ac:dyDescent="0.25">
      <c r="A5696" s="90">
        <v>45817</v>
      </c>
      <c r="B5696" s="91">
        <v>3280574100</v>
      </c>
      <c r="C5696" s="92" t="str">
        <v>CLUTCH PLATE J.D 4 FAN 19 TEETH</v>
      </c>
      <c r="D5696" s="132">
        <v>2142</v>
      </c>
      <c r="E5696" s="92">
        <v>4</v>
      </c>
      <c r="F5696" s="92" t="str">
        <v>PCS</v>
      </c>
      <c r="G5696" s="92" t="str">
        <v>OUTWARD</v>
      </c>
      <c r="H5696" s="93" t="str">
        <v>CITY AUTOMOBILES</v>
      </c>
    </row>
    <row r="5697" spans="1:8" x14ac:dyDescent="0.25">
      <c r="A5697" s="94">
        <v>45817</v>
      </c>
      <c r="B5697" s="95">
        <v>4330339100</v>
      </c>
      <c r="C5697" s="80" t="str">
        <v>CLUTCH KIT ARJUN MAIN</v>
      </c>
      <c r="D5697" s="133">
        <v>2142</v>
      </c>
      <c r="E5697" s="80">
        <v>10</v>
      </c>
      <c r="F5697" s="80" t="str">
        <v>SET</v>
      </c>
      <c r="G5697" s="80" t="str">
        <v>OUTWARD</v>
      </c>
      <c r="H5697" s="96" t="str">
        <v>CITY AUTOMOBILES</v>
      </c>
    </row>
    <row r="5698" spans="1:8" x14ac:dyDescent="0.25">
      <c r="A5698" s="90">
        <v>45817</v>
      </c>
      <c r="B5698" s="91">
        <v>3280845100</v>
      </c>
      <c r="C5698" s="92" t="str">
        <v>CLUTCH PLATE ARJUN 5 WING (PMV-02)</v>
      </c>
      <c r="D5698" s="132">
        <v>2142</v>
      </c>
      <c r="E5698" s="92">
        <v>10</v>
      </c>
      <c r="F5698" s="92" t="str">
        <v>PCS</v>
      </c>
      <c r="G5698" s="92" t="str">
        <v>OUTWARD</v>
      </c>
      <c r="H5698" s="93" t="str">
        <v>CITY AUTOMOBILES</v>
      </c>
    </row>
    <row r="5699" spans="1:8" x14ac:dyDescent="0.25">
      <c r="A5699" s="94">
        <v>45817</v>
      </c>
      <c r="B5699" s="95">
        <v>4340427100</v>
      </c>
      <c r="C5699" s="80" t="str">
        <v>CL. LEVER KIT HMT (60 HP) DCA PIN TY</v>
      </c>
      <c r="D5699" s="133">
        <v>2142</v>
      </c>
      <c r="E5699" s="80">
        <v>20</v>
      </c>
      <c r="F5699" s="80" t="str">
        <v>SET</v>
      </c>
      <c r="G5699" s="80" t="str">
        <v>OUTWARD</v>
      </c>
      <c r="H5699" s="96" t="str">
        <v>CITY AUTOMOBILES</v>
      </c>
    </row>
    <row r="5700" spans="1:8" x14ac:dyDescent="0.25">
      <c r="A5700" s="90">
        <v>45817</v>
      </c>
      <c r="B5700" s="91" t="str">
        <v>3280605100/3280871100</v>
      </c>
      <c r="C5700" s="92" t="str">
        <v>CLUTCH PLATE SWARAJ XM 8 T. (RIGID) PT800/PT806</v>
      </c>
      <c r="D5700" s="132">
        <v>2142</v>
      </c>
      <c r="E5700" s="92">
        <v>20</v>
      </c>
      <c r="F5700" s="92" t="str">
        <v>PCS</v>
      </c>
      <c r="G5700" s="92" t="str">
        <v>OUTWARD</v>
      </c>
      <c r="H5700" s="93" t="str">
        <v>CITY AUTOMOBILES</v>
      </c>
    </row>
    <row r="5701" spans="1:8" x14ac:dyDescent="0.25">
      <c r="A5701" s="94">
        <v>45817</v>
      </c>
      <c r="B5701" s="95">
        <v>4340459100</v>
      </c>
      <c r="C5701" s="80" t="str">
        <v>DIAPHRAGM SPRING</v>
      </c>
      <c r="D5701" s="133">
        <v>2142</v>
      </c>
      <c r="E5701" s="80">
        <v>25</v>
      </c>
      <c r="F5701" s="80" t="str">
        <v>PCS</v>
      </c>
      <c r="G5701" s="80" t="str">
        <v>OUTWARD</v>
      </c>
      <c r="H5701" s="96" t="str">
        <v>CITY AUTOMOBILES</v>
      </c>
    </row>
    <row r="5702" spans="1:8" x14ac:dyDescent="0.25">
      <c r="A5702" s="90">
        <v>45817</v>
      </c>
      <c r="B5702" s="91" t="str">
        <v>UN 1744</v>
      </c>
      <c r="C5702" s="92" t="str">
        <v>CLUTCH HUB INTER</v>
      </c>
      <c r="D5702" s="132">
        <v>2142</v>
      </c>
      <c r="E5702" s="92">
        <v>50</v>
      </c>
      <c r="F5702" s="92" t="str">
        <v>PCS</v>
      </c>
      <c r="G5702" s="92" t="str">
        <v>OUTWARD</v>
      </c>
      <c r="H5702" s="93" t="str">
        <v>CITY AUTOMOBILES</v>
      </c>
    </row>
    <row r="5703" spans="1:8" x14ac:dyDescent="0.25">
      <c r="A5703" s="94">
        <v>45817</v>
      </c>
      <c r="B5703" s="95" t="str">
        <v>UN 1479</v>
      </c>
      <c r="C5703" s="80" t="str">
        <v>DIESEL TANK CAP (SMALL) BHOOMIPUTRA</v>
      </c>
      <c r="D5703" s="133">
        <v>2146</v>
      </c>
      <c r="E5703" s="80">
        <v>30</v>
      </c>
      <c r="F5703" s="80" t="str">
        <v>PCS</v>
      </c>
      <c r="G5703" s="80" t="str">
        <v>OUTWARD</v>
      </c>
      <c r="H5703" s="96" t="str">
        <v>PANKAJ</v>
      </c>
    </row>
    <row r="5704" spans="1:8" x14ac:dyDescent="0.25">
      <c r="A5704" s="90">
        <v>45817</v>
      </c>
      <c r="B5704" s="91" t="str">
        <v>UN 1866</v>
      </c>
      <c r="C5704" s="92" t="str">
        <v>BULL PINION CAGE LH INTER DI</v>
      </c>
      <c r="D5704" s="132">
        <v>2146</v>
      </c>
      <c r="E5704" s="92">
        <v>1</v>
      </c>
      <c r="F5704" s="92" t="str">
        <v>PCS</v>
      </c>
      <c r="G5704" s="92" t="str">
        <v>OUTWARD</v>
      </c>
      <c r="H5704" s="93" t="str">
        <v>PANKAJ</v>
      </c>
    </row>
    <row r="5705" spans="1:8" x14ac:dyDescent="0.25">
      <c r="A5705" s="94">
        <v>45817</v>
      </c>
      <c r="B5705" s="95" t="str">
        <v>UN 1441</v>
      </c>
      <c r="C5705" s="80" t="str">
        <v>STARING KNUCKLE ARM (POWER STG) RH STEEL MKM</v>
      </c>
      <c r="D5705" s="133">
        <v>2146</v>
      </c>
      <c r="E5705" s="80">
        <v>2</v>
      </c>
      <c r="F5705" s="80" t="str">
        <v>PCS</v>
      </c>
      <c r="G5705" s="80" t="str">
        <v>OUTWARD</v>
      </c>
      <c r="H5705" s="96" t="str">
        <v>PANKAJ</v>
      </c>
    </row>
    <row r="5706" spans="1:8" x14ac:dyDescent="0.25">
      <c r="A5706" s="90">
        <v>45817</v>
      </c>
      <c r="B5706" s="91" t="str">
        <v>UN 2618</v>
      </c>
      <c r="C5706" s="92" t="str">
        <v xml:space="preserve">LOWER LINK END SMALL INTER  </v>
      </c>
      <c r="D5706" s="132">
        <v>2146</v>
      </c>
      <c r="E5706" s="92">
        <v>4</v>
      </c>
      <c r="F5706" s="92" t="str">
        <v>PCS</v>
      </c>
      <c r="G5706" s="92" t="str">
        <v>OUTWARD</v>
      </c>
      <c r="H5706" s="93" t="str">
        <v>PANKAJ</v>
      </c>
    </row>
    <row r="5707" spans="1:8" x14ac:dyDescent="0.25">
      <c r="A5707" s="94">
        <v>45817</v>
      </c>
      <c r="B5707" s="95" t="str">
        <v>UN 2622</v>
      </c>
      <c r="C5707" s="80" t="str">
        <v xml:space="preserve">BRACKET PIN INTER  </v>
      </c>
      <c r="D5707" s="133">
        <v>2146</v>
      </c>
      <c r="E5707" s="80">
        <v>12</v>
      </c>
      <c r="F5707" s="80" t="str">
        <v>PCS</v>
      </c>
      <c r="G5707" s="80" t="str">
        <v>OUTWARD</v>
      </c>
      <c r="H5707" s="96" t="str">
        <v>PANKAJ</v>
      </c>
    </row>
    <row r="5708" spans="1:8" x14ac:dyDescent="0.25">
      <c r="A5708" s="90">
        <v>45817</v>
      </c>
      <c r="B5708" s="91" t="str">
        <v>DS 678</v>
      </c>
      <c r="C5708" s="92" t="str">
        <v xml:space="preserve"> REAR AXLE SWARAJ 855 BIG PLATE 22 T. (12-12)</v>
      </c>
      <c r="D5708" s="132">
        <v>2146</v>
      </c>
      <c r="E5708" s="92">
        <v>1</v>
      </c>
      <c r="F5708" s="92" t="str">
        <v>PCS</v>
      </c>
      <c r="G5708" s="92" t="str">
        <v>OUTWARD</v>
      </c>
      <c r="H5708" s="93" t="str">
        <v>PANKAJ</v>
      </c>
    </row>
    <row r="5709" spans="1:8" x14ac:dyDescent="0.25">
      <c r="A5709" s="94">
        <v>45817</v>
      </c>
      <c r="B5709" s="95" t="str">
        <v>DS 680</v>
      </c>
      <c r="C5709" s="80" t="str">
        <v xml:space="preserve"> REAR AXLE SWARAJ 735 (17 T) 32211-32212 TRB SMALL PLATE</v>
      </c>
      <c r="D5709" s="133">
        <v>2146</v>
      </c>
      <c r="E5709" s="80">
        <v>1</v>
      </c>
      <c r="F5709" s="80" t="str">
        <v>PCS</v>
      </c>
      <c r="G5709" s="80" t="str">
        <v>OUTWARD</v>
      </c>
      <c r="H5709" s="96" t="str">
        <v>PANKAJ</v>
      </c>
    </row>
    <row r="5710" spans="1:8" x14ac:dyDescent="0.25">
      <c r="A5710" s="90">
        <v>45817</v>
      </c>
      <c r="B5710" s="91" t="str">
        <v>UN 2590</v>
      </c>
      <c r="C5710" s="92" t="str">
        <v xml:space="preserve">TOP LINK PIN ONE HOLE INTER DI  </v>
      </c>
      <c r="D5710" s="132">
        <v>2146</v>
      </c>
      <c r="E5710" s="92">
        <v>28</v>
      </c>
      <c r="F5710" s="92" t="str">
        <v>PCS</v>
      </c>
      <c r="G5710" s="92" t="str">
        <v>OUTWARD</v>
      </c>
      <c r="H5710" s="93" t="str">
        <v>PANKAJ</v>
      </c>
    </row>
    <row r="5711" spans="1:8" x14ac:dyDescent="0.25">
      <c r="A5711" s="94">
        <v>45817</v>
      </c>
      <c r="B5711" s="95" t="str">
        <v>UN 2595</v>
      </c>
      <c r="C5711" s="80" t="str">
        <v xml:space="preserve">KNUCKLE PIN 585  </v>
      </c>
      <c r="D5711" s="133">
        <v>2146</v>
      </c>
      <c r="E5711" s="80">
        <v>12</v>
      </c>
      <c r="F5711" s="80" t="str">
        <v>PCS</v>
      </c>
      <c r="G5711" s="80" t="str">
        <v>OUTWARD</v>
      </c>
      <c r="H5711" s="96" t="str">
        <v>PANKAJ</v>
      </c>
    </row>
    <row r="5712" spans="1:8" x14ac:dyDescent="0.25">
      <c r="A5712" s="90">
        <v>45817</v>
      </c>
      <c r="B5712" s="91" t="str">
        <v>UN 1388 A</v>
      </c>
      <c r="C5712" s="92" t="str">
        <v>FRONT AXLE SUPPORT INTER DI</v>
      </c>
      <c r="D5712" s="132">
        <v>2146</v>
      </c>
      <c r="E5712" s="92">
        <v>3</v>
      </c>
      <c r="F5712" s="92" t="str">
        <v>PCS</v>
      </c>
      <c r="G5712" s="92" t="str">
        <v>OUTWARD</v>
      </c>
      <c r="H5712" s="93" t="str">
        <v>PANKAJ</v>
      </c>
    </row>
    <row r="5713" spans="1:8" x14ac:dyDescent="0.25">
      <c r="A5713" s="94">
        <v>45817</v>
      </c>
      <c r="B5713" s="95" t="str">
        <v>UN 2648</v>
      </c>
      <c r="C5713" s="80" t="str">
        <v xml:space="preserve">CHAIN U PIN BIG BHOOMIPUTRA / NST  </v>
      </c>
      <c r="D5713" s="133">
        <v>2146</v>
      </c>
      <c r="E5713" s="80">
        <v>12</v>
      </c>
      <c r="F5713" s="80" t="str">
        <v>PCS</v>
      </c>
      <c r="G5713" s="80" t="str">
        <v>OUTWARD</v>
      </c>
      <c r="H5713" s="96" t="str">
        <v>PANKAJ</v>
      </c>
    </row>
    <row r="5714" spans="1:8" x14ac:dyDescent="0.25">
      <c r="A5714" s="90">
        <v>45817</v>
      </c>
      <c r="B5714" s="91" t="str">
        <v>UN 2867</v>
      </c>
      <c r="C5714" s="92" t="str">
        <v xml:space="preserve">FOOT ACCILATOR SPRING MKM 36 </v>
      </c>
      <c r="D5714" s="132">
        <v>2146</v>
      </c>
      <c r="E5714" s="92">
        <v>36</v>
      </c>
      <c r="F5714" s="92" t="str">
        <v>PCS</v>
      </c>
      <c r="G5714" s="92" t="str">
        <v>OUTWARD</v>
      </c>
      <c r="H5714" s="93" t="str">
        <v>PANKAJ</v>
      </c>
    </row>
    <row r="5715" spans="1:8" x14ac:dyDescent="0.25">
      <c r="A5715" s="94">
        <v>45817</v>
      </c>
      <c r="B5715" s="95" t="str">
        <v>UN 2855</v>
      </c>
      <c r="C5715" s="80" t="str">
        <v xml:space="preserve">BREAK LIGHT SWITCH SPRING INTER  </v>
      </c>
      <c r="D5715" s="133">
        <v>2146</v>
      </c>
      <c r="E5715" s="80">
        <v>48</v>
      </c>
      <c r="F5715" s="80" t="str">
        <v>PCS</v>
      </c>
      <c r="G5715" s="80" t="str">
        <v>OUTWARD</v>
      </c>
      <c r="H5715" s="96" t="str">
        <v>PANKAJ</v>
      </c>
    </row>
    <row r="5716" spans="1:8" x14ac:dyDescent="0.25">
      <c r="A5716" s="90">
        <v>45817</v>
      </c>
      <c r="B5716" s="91" t="str">
        <v>UN 2650</v>
      </c>
      <c r="C5716" s="92" t="str">
        <v xml:space="preserve">LINCH PIN RING TYPE SMALL INTER DI  </v>
      </c>
      <c r="D5716" s="132">
        <v>2146</v>
      </c>
      <c r="E5716" s="92">
        <v>24</v>
      </c>
      <c r="F5716" s="92" t="str">
        <v>PCS</v>
      </c>
      <c r="G5716" s="92" t="str">
        <v>OUTWARD</v>
      </c>
      <c r="H5716" s="93" t="str">
        <v>PANKAJ</v>
      </c>
    </row>
    <row r="5717" spans="1:8" x14ac:dyDescent="0.25">
      <c r="A5717" s="94">
        <v>45817</v>
      </c>
      <c r="B5717" s="95" t="str">
        <v>UN 1969</v>
      </c>
      <c r="C5717" s="80" t="str">
        <v>BREAKE DISC PLATE INTER DI</v>
      </c>
      <c r="D5717" s="133">
        <v>2146</v>
      </c>
      <c r="E5717" s="80">
        <v>40</v>
      </c>
      <c r="F5717" s="80" t="str">
        <v>PCS</v>
      </c>
      <c r="G5717" s="80" t="str">
        <v>OUTWARD</v>
      </c>
      <c r="H5717" s="96" t="str">
        <v>PANKAJ</v>
      </c>
    </row>
    <row r="5718" spans="1:8" x14ac:dyDescent="0.25">
      <c r="A5718" s="90">
        <v>45817</v>
      </c>
      <c r="B5718" s="91" t="str">
        <v>UN 1123</v>
      </c>
      <c r="C5718" s="92" t="str">
        <v>EXHAUST MANIFOLD 3 CYL. NST</v>
      </c>
      <c r="D5718" s="132">
        <v>2150</v>
      </c>
      <c r="E5718" s="92">
        <v>33</v>
      </c>
      <c r="F5718" s="92" t="str">
        <v>PCS</v>
      </c>
      <c r="G5718" s="92" t="str">
        <v>OUTWARD</v>
      </c>
      <c r="H5718" s="93" t="str">
        <v>RETURN</v>
      </c>
    </row>
    <row r="5719" spans="1:8" x14ac:dyDescent="0.25">
      <c r="A5719" s="94">
        <v>45818</v>
      </c>
      <c r="B5719" s="95" t="str">
        <v>1P 4060 4027 CTOOOY</v>
      </c>
      <c r="C5719" s="80" t="str">
        <v>HYD PUMP ARJUN NOVO Y MANIFOLD</v>
      </c>
      <c r="D5719" s="133">
        <v>2151</v>
      </c>
      <c r="E5719" s="80">
        <v>1</v>
      </c>
      <c r="F5719" s="80" t="str">
        <v>PCS</v>
      </c>
      <c r="G5719" s="80" t="str">
        <v>OUTWARD</v>
      </c>
      <c r="H5719" s="96" t="str">
        <v>PUNJAB IRON STORE</v>
      </c>
    </row>
    <row r="5720" spans="1:8" x14ac:dyDescent="0.25">
      <c r="A5720" s="90">
        <v>45818</v>
      </c>
      <c r="B5720" s="91" t="str">
        <v>1P 4060 4027 CTOOOY</v>
      </c>
      <c r="C5720" s="92" t="str">
        <v>HYD PUMP ARJUN NOVO Y MANIFOLD</v>
      </c>
      <c r="D5720" s="132">
        <v>2151</v>
      </c>
      <c r="E5720" s="92">
        <v>1</v>
      </c>
      <c r="F5720" s="92" t="str">
        <v>PCS</v>
      </c>
      <c r="G5720" s="92" t="str">
        <v>INWARD</v>
      </c>
      <c r="H5720" s="93" t="str">
        <v>DISPATCHED FROM SHOP</v>
      </c>
    </row>
    <row r="5721" spans="1:8" x14ac:dyDescent="0.25">
      <c r="A5721" s="94">
        <v>45818</v>
      </c>
      <c r="B5721" s="95" t="str">
        <v>1P 4044 CTMMB</v>
      </c>
      <c r="C5721" s="80" t="str">
        <v>HYD PUMP MAHINDRA SINGLE</v>
      </c>
      <c r="D5721" s="133">
        <v>2151</v>
      </c>
      <c r="E5721" s="80">
        <v>4</v>
      </c>
      <c r="F5721" s="80" t="str">
        <v>PCS</v>
      </c>
      <c r="G5721" s="80" t="str">
        <v>OUTWARD</v>
      </c>
      <c r="H5721" s="96" t="str">
        <v>PUNJAB IRON STORE</v>
      </c>
    </row>
    <row r="5722" spans="1:8" x14ac:dyDescent="0.25">
      <c r="A5722" s="90">
        <v>45818</v>
      </c>
      <c r="B5722" s="91" t="str">
        <v>UN 1788</v>
      </c>
      <c r="C5722" s="92" t="str">
        <v>SIDE GEAR LEVER ARJUN</v>
      </c>
      <c r="D5722" s="132">
        <v>2151</v>
      </c>
      <c r="E5722" s="92">
        <v>2</v>
      </c>
      <c r="F5722" s="92" t="str">
        <v>PCS</v>
      </c>
      <c r="G5722" s="92" t="str">
        <v>OUTWARD</v>
      </c>
      <c r="H5722" s="93" t="str">
        <v>PUNJAB IRON STORE</v>
      </c>
    </row>
    <row r="5723" spans="1:8" x14ac:dyDescent="0.25">
      <c r="A5723" s="94">
        <v>45818</v>
      </c>
      <c r="B5723" s="95" t="str">
        <v>ZF7340900810</v>
      </c>
      <c r="C5723" s="80" t="str">
        <v>STG ASSY SWARAJ ZF</v>
      </c>
      <c r="D5723" s="133">
        <v>2151</v>
      </c>
      <c r="E5723" s="80">
        <v>1</v>
      </c>
      <c r="F5723" s="80" t="str">
        <v>SET</v>
      </c>
      <c r="G5723" s="80" t="str">
        <v>OUTWARD</v>
      </c>
      <c r="H5723" s="96" t="str">
        <v>PUNJAB IRON STORE</v>
      </c>
    </row>
    <row r="5724" spans="1:8" x14ac:dyDescent="0.25">
      <c r="A5724" s="90">
        <v>45818</v>
      </c>
      <c r="B5724" s="91" t="str">
        <v>UN 2055</v>
      </c>
      <c r="C5724" s="92" t="str">
        <v>TRANSMISSION DRIVE SHAFT (S BORE) 15 TEETH INTER DI</v>
      </c>
      <c r="D5724" s="132">
        <v>2151</v>
      </c>
      <c r="E5724" s="92">
        <v>1</v>
      </c>
      <c r="F5724" s="92" t="str">
        <v>PCS</v>
      </c>
      <c r="G5724" s="92" t="str">
        <v>OUTWARD</v>
      </c>
      <c r="H5724" s="93" t="str">
        <v>PUNJAB IRON STORE</v>
      </c>
    </row>
    <row r="5725" spans="1:8" x14ac:dyDescent="0.25">
      <c r="A5725" s="94">
        <v>45818</v>
      </c>
      <c r="B5725" s="95" t="str">
        <v>UN 2052</v>
      </c>
      <c r="C5725" s="80" t="str">
        <v>COUPLING SLIDING 18 TEETH INTER DI</v>
      </c>
      <c r="D5725" s="133">
        <v>2151</v>
      </c>
      <c r="E5725" s="80">
        <v>5</v>
      </c>
      <c r="F5725" s="80" t="str">
        <v>PCS</v>
      </c>
      <c r="G5725" s="80" t="str">
        <v>OUTWARD</v>
      </c>
      <c r="H5725" s="96" t="str">
        <v>PUNJAB IRON STORE</v>
      </c>
    </row>
    <row r="5726" spans="1:8" x14ac:dyDescent="0.25">
      <c r="A5726" s="90">
        <v>45819</v>
      </c>
      <c r="B5726" s="91" t="str">
        <v>GK 303 A</v>
      </c>
      <c r="C5726" s="92" t="str">
        <v>BRAKE LINING MASSEY 1035 1st O/S (1/32) (Set of 4 Pcs.)</v>
      </c>
      <c r="D5726" s="132">
        <v>2154</v>
      </c>
      <c r="E5726" s="92">
        <v>30</v>
      </c>
      <c r="F5726" s="92" t="str">
        <v>SET</v>
      </c>
      <c r="G5726" s="92" t="str">
        <v>OUTWARD</v>
      </c>
      <c r="H5726" s="93" t="str">
        <v>TIKU JI</v>
      </c>
    </row>
    <row r="5727" spans="1:8" x14ac:dyDescent="0.25">
      <c r="A5727" s="94">
        <v>45819</v>
      </c>
      <c r="B5727" s="95" t="str">
        <v>GK 303</v>
      </c>
      <c r="C5727" s="80" t="str">
        <v>BRAKE LINING MASSEY 1035 STD. (Set of 4 Pcs.)</v>
      </c>
      <c r="D5727" s="133">
        <v>2154</v>
      </c>
      <c r="E5727" s="80">
        <v>24</v>
      </c>
      <c r="F5727" s="80" t="str">
        <v>SET</v>
      </c>
      <c r="G5727" s="80" t="str">
        <v>OUTWARD</v>
      </c>
      <c r="H5727" s="96" t="str">
        <v>TIKU JI</v>
      </c>
    </row>
    <row r="5728" spans="1:8" x14ac:dyDescent="0.25">
      <c r="A5728" s="90">
        <v>45819</v>
      </c>
      <c r="B5728" s="91" t="str">
        <v>GK 212</v>
      </c>
      <c r="C5728" s="92" t="str">
        <v>BRAKE DISC ACTUATING ASSY JOHN DEERE 10"</v>
      </c>
      <c r="D5728" s="132">
        <v>2154</v>
      </c>
      <c r="E5728" s="92">
        <v>6</v>
      </c>
      <c r="F5728" s="92" t="str">
        <v>SET</v>
      </c>
      <c r="G5728" s="92" t="str">
        <v>OUTWARD</v>
      </c>
      <c r="H5728" s="93" t="str">
        <v>TIKU JI</v>
      </c>
    </row>
    <row r="5729" spans="1:8" x14ac:dyDescent="0.25">
      <c r="A5729" s="94">
        <v>45819</v>
      </c>
      <c r="B5729" s="95" t="str">
        <v>GK 012</v>
      </c>
      <c r="C5729" s="80" t="str">
        <v>OIL BRAKE PLATE  JOHN DEERE  6" 16 TEETH</v>
      </c>
      <c r="D5729" s="133">
        <v>2154</v>
      </c>
      <c r="E5729" s="80">
        <v>30</v>
      </c>
      <c r="F5729" s="80" t="str">
        <v>PCS</v>
      </c>
      <c r="G5729" s="80" t="str">
        <v>OUTWARD</v>
      </c>
      <c r="H5729" s="96" t="str">
        <v>TIKU JI</v>
      </c>
    </row>
    <row r="5730" spans="1:8" x14ac:dyDescent="0.25">
      <c r="A5730" s="90">
        <v>45819</v>
      </c>
      <c r="B5730" s="91" t="str">
        <v>GK 015</v>
      </c>
      <c r="C5730" s="92" t="str">
        <v>OIL BRAKE PLATE  POWERTRAC (W TYPE) 7" 18 TEETH</v>
      </c>
      <c r="D5730" s="132">
        <v>2154</v>
      </c>
      <c r="E5730" s="92">
        <v>12</v>
      </c>
      <c r="F5730" s="92" t="str">
        <v>PCS</v>
      </c>
      <c r="G5730" s="92" t="str">
        <v>OUTWARD</v>
      </c>
      <c r="H5730" s="93" t="str">
        <v>TIKU JI</v>
      </c>
    </row>
    <row r="5731" spans="1:8" x14ac:dyDescent="0.25">
      <c r="A5731" s="94">
        <v>45819</v>
      </c>
      <c r="B5731" s="95" t="str">
        <v>UN 1120</v>
      </c>
      <c r="C5731" s="80" t="str">
        <v>SILENCER W/GUARD YUVO</v>
      </c>
      <c r="D5731" s="133">
        <v>2154</v>
      </c>
      <c r="E5731" s="80">
        <v>8</v>
      </c>
      <c r="F5731" s="80" t="str">
        <v>PCS</v>
      </c>
      <c r="G5731" s="80" t="str">
        <v>OUTWARD</v>
      </c>
      <c r="H5731" s="96" t="str">
        <v>TIKU JI</v>
      </c>
    </row>
    <row r="5732" spans="1:8" x14ac:dyDescent="0.25">
      <c r="A5732" s="90">
        <v>45819</v>
      </c>
      <c r="B5732" s="91" t="str">
        <v>UN 1441 A</v>
      </c>
      <c r="C5732" s="92" t="str">
        <v>STARING KNUCKLE ARM (POWER STG) LH STEEL MKM</v>
      </c>
      <c r="D5732" s="132">
        <v>2155</v>
      </c>
      <c r="E5732" s="92">
        <v>5</v>
      </c>
      <c r="F5732" s="92" t="str">
        <v>PCS</v>
      </c>
      <c r="G5732" s="92" t="str">
        <v>OUTWARD</v>
      </c>
      <c r="H5732" s="93" t="str">
        <v>POPULAR</v>
      </c>
    </row>
    <row r="5733" spans="1:8" x14ac:dyDescent="0.25">
      <c r="A5733" s="94">
        <v>45819</v>
      </c>
      <c r="B5733" s="95" t="str">
        <v>GK 565/UN 1460 B</v>
      </c>
      <c r="C5733" s="80" t="str">
        <v>TIE ROD END POWER STG. MKM</v>
      </c>
      <c r="D5733" s="133">
        <v>2155</v>
      </c>
      <c r="E5733" s="80">
        <v>10</v>
      </c>
      <c r="F5733" s="80" t="str">
        <v>PCS</v>
      </c>
      <c r="G5733" s="80" t="str">
        <v>OUTWARD</v>
      </c>
      <c r="H5733" s="96" t="str">
        <v>POPULAR</v>
      </c>
    </row>
    <row r="5734" spans="1:8" x14ac:dyDescent="0.25">
      <c r="A5734" s="90">
        <v>45819</v>
      </c>
      <c r="B5734" s="91" t="str">
        <v>UN 1614</v>
      </c>
      <c r="C5734" s="92" t="str">
        <v>SEAT CUSHION TOP INTER</v>
      </c>
      <c r="D5734" s="132">
        <v>2155</v>
      </c>
      <c r="E5734" s="92">
        <v>5</v>
      </c>
      <c r="F5734" s="92" t="str">
        <v>PCS</v>
      </c>
      <c r="G5734" s="92" t="str">
        <v>OUTWARD</v>
      </c>
      <c r="H5734" s="93" t="str">
        <v>POPULAR</v>
      </c>
    </row>
    <row r="5735" spans="1:8" x14ac:dyDescent="0.25">
      <c r="A5735" s="94">
        <v>45818</v>
      </c>
      <c r="B5735" s="95" t="str">
        <v>UN 1371 B</v>
      </c>
      <c r="C5735" s="80" t="str">
        <v>CENTER PIN (13") YUVO</v>
      </c>
      <c r="D5735" s="133">
        <v>2156</v>
      </c>
      <c r="E5735" s="80">
        <v>2</v>
      </c>
      <c r="F5735" s="80" t="str">
        <v>PCS</v>
      </c>
      <c r="G5735" s="80" t="str">
        <v>OUTWARD</v>
      </c>
      <c r="H5735" s="96" t="str">
        <v>JK DASS</v>
      </c>
    </row>
    <row r="5736" spans="1:8" x14ac:dyDescent="0.25">
      <c r="A5736" s="90">
        <v>45818</v>
      </c>
      <c r="B5736" s="91" t="str">
        <v>UN 1152</v>
      </c>
      <c r="C5736" s="92" t="str">
        <v>PRE CLEANER ASSEMBLY (U CUT) PVC B/P</v>
      </c>
      <c r="D5736" s="132">
        <v>2156</v>
      </c>
      <c r="E5736" s="92">
        <v>6</v>
      </c>
      <c r="F5736" s="92" t="str">
        <v>PCS</v>
      </c>
      <c r="G5736" s="92" t="str">
        <v>OUTWARD</v>
      </c>
      <c r="H5736" s="93" t="str">
        <v>JK DASS</v>
      </c>
    </row>
    <row r="5737" spans="1:8" x14ac:dyDescent="0.25">
      <c r="A5737" s="94">
        <v>45818</v>
      </c>
      <c r="B5737" s="95" t="str">
        <v>UN 2935</v>
      </c>
      <c r="C5737" s="80" t="str">
        <v xml:space="preserve">WATER BODY HOSE L TYPE EPDM INTER  </v>
      </c>
      <c r="D5737" s="133">
        <v>2156</v>
      </c>
      <c r="E5737" s="80">
        <v>24</v>
      </c>
      <c r="F5737" s="80" t="str">
        <v>PCS</v>
      </c>
      <c r="G5737" s="80" t="str">
        <v>OUTWARD</v>
      </c>
      <c r="H5737" s="96" t="str">
        <v>JK DASS</v>
      </c>
    </row>
    <row r="5738" spans="1:8" x14ac:dyDescent="0.25">
      <c r="A5738" s="90">
        <v>45818</v>
      </c>
      <c r="B5738" s="91" t="str">
        <v>UN 1431/GK 1076</v>
      </c>
      <c r="C5738" s="92" t="str">
        <v xml:space="preserve">FRONT STUB AXLE MAHINDRA YUVO (LH) </v>
      </c>
      <c r="D5738" s="132">
        <v>2156</v>
      </c>
      <c r="E5738" s="92">
        <v>2</v>
      </c>
      <c r="F5738" s="92" t="str">
        <v>PCS</v>
      </c>
      <c r="G5738" s="92" t="str">
        <v>OUTWARD</v>
      </c>
      <c r="H5738" s="93" t="str">
        <v>JK DASS</v>
      </c>
    </row>
    <row r="5739" spans="1:8" x14ac:dyDescent="0.25">
      <c r="A5739" s="94">
        <v>45818</v>
      </c>
      <c r="B5739" s="95" t="str">
        <v>UN 1431 A/GK 1076 A</v>
      </c>
      <c r="C5739" s="80" t="str">
        <v xml:space="preserve">FRONT STUB AXLE MAHINDRA YUVO (RH) </v>
      </c>
      <c r="D5739" s="133">
        <v>2156</v>
      </c>
      <c r="E5739" s="80">
        <v>2</v>
      </c>
      <c r="F5739" s="80" t="str">
        <v>PCS</v>
      </c>
      <c r="G5739" s="80" t="str">
        <v>OUTWARD</v>
      </c>
      <c r="H5739" s="96" t="str">
        <v>JK DASS</v>
      </c>
    </row>
    <row r="5740" spans="1:8" x14ac:dyDescent="0.25">
      <c r="A5740" s="90">
        <v>45818</v>
      </c>
      <c r="B5740" s="91" t="str">
        <v>GK 1541/UN 2835</v>
      </c>
      <c r="C5740" s="92" t="str">
        <v>REAR WHEEL BOLT INTER B-275</v>
      </c>
      <c r="D5740" s="132">
        <v>2156</v>
      </c>
      <c r="E5740" s="92">
        <v>60</v>
      </c>
      <c r="F5740" s="92" t="str">
        <v>PCS</v>
      </c>
      <c r="G5740" s="92" t="str">
        <v>OUTWARD</v>
      </c>
      <c r="H5740" s="93" t="str">
        <v>JK DASS</v>
      </c>
    </row>
    <row r="5741" spans="1:8" x14ac:dyDescent="0.25">
      <c r="A5741" s="94">
        <v>45818</v>
      </c>
      <c r="B5741" s="95" t="str">
        <v>UN 2893</v>
      </c>
      <c r="C5741" s="80" t="str">
        <v xml:space="preserve">CLUTCH PADEL SPRING YUVO  </v>
      </c>
      <c r="D5741" s="133">
        <v>2156</v>
      </c>
      <c r="E5741" s="80">
        <v>18</v>
      </c>
      <c r="F5741" s="80" t="str">
        <v>PCS</v>
      </c>
      <c r="G5741" s="80" t="str">
        <v>OUTWARD</v>
      </c>
      <c r="H5741" s="96" t="str">
        <v>JK DASS</v>
      </c>
    </row>
    <row r="5742" spans="1:8" x14ac:dyDescent="0.25">
      <c r="A5742" s="90">
        <v>45819</v>
      </c>
      <c r="B5742" s="91" t="str">
        <v>R1000122</v>
      </c>
      <c r="C5742" s="92" t="str">
        <v>P.P ASSY INTER 10"</v>
      </c>
      <c r="D5742" s="132">
        <v>2157</v>
      </c>
      <c r="E5742" s="92">
        <v>6</v>
      </c>
      <c r="F5742" s="92" t="str">
        <v>SET</v>
      </c>
      <c r="G5742" s="92" t="str">
        <v>OUTWARD</v>
      </c>
      <c r="H5742" s="93" t="str">
        <v>CITY AUTOMOBILES</v>
      </c>
    </row>
    <row r="5743" spans="1:8" x14ac:dyDescent="0.25">
      <c r="A5743" s="94">
        <v>45819</v>
      </c>
      <c r="B5743" s="95" t="str">
        <v>GK 1230</v>
      </c>
      <c r="C5743" s="80" t="str">
        <v>AIR FILTER INTER DI (PU)</v>
      </c>
      <c r="D5743" s="133">
        <v>2160</v>
      </c>
      <c r="E5743" s="80">
        <v>50</v>
      </c>
      <c r="F5743" s="80" t="str">
        <v>PCS</v>
      </c>
      <c r="G5743" s="80" t="str">
        <v>OUTWARD</v>
      </c>
      <c r="H5743" s="96" t="str">
        <v>SRI RAMAANJANEYA</v>
      </c>
    </row>
    <row r="5744" spans="1:8" x14ac:dyDescent="0.25">
      <c r="A5744" s="90">
        <v>45819</v>
      </c>
      <c r="B5744" s="91" t="str">
        <v>GK 1233</v>
      </c>
      <c r="C5744" s="92" t="str">
        <v>OIL FILTER INTER DI SPIN ON</v>
      </c>
      <c r="D5744" s="132">
        <v>2160</v>
      </c>
      <c r="E5744" s="92">
        <v>40</v>
      </c>
      <c r="F5744" s="92" t="str">
        <v>PCS</v>
      </c>
      <c r="G5744" s="92" t="str">
        <v>OUTWARD</v>
      </c>
      <c r="H5744" s="93" t="str">
        <v>SRI RAMAANJANEYA</v>
      </c>
    </row>
    <row r="5745" spans="1:8" x14ac:dyDescent="0.25">
      <c r="A5745" s="94">
        <v>45819</v>
      </c>
      <c r="B5745" s="95" t="str">
        <v>GK 1292</v>
      </c>
      <c r="C5745" s="80" t="str">
        <v>HYD.  FILTER SONALIKA N/M SPIN ON</v>
      </c>
      <c r="D5745" s="133">
        <v>2160</v>
      </c>
      <c r="E5745" s="80">
        <v>40</v>
      </c>
      <c r="F5745" s="80" t="str">
        <v>PCS</v>
      </c>
      <c r="G5745" s="80" t="str">
        <v>OUTWARD</v>
      </c>
      <c r="H5745" s="96" t="str">
        <v>SRI RAMAANJANEYA</v>
      </c>
    </row>
    <row r="5746" spans="1:8" x14ac:dyDescent="0.25">
      <c r="A5746" s="90">
        <v>45819</v>
      </c>
      <c r="B5746" s="91" t="str">
        <v>GK 1386</v>
      </c>
      <c r="C5746" s="92" t="str">
        <v>HYD. FILTER NEW HOLLAND 3630 (SPIN ON)</v>
      </c>
      <c r="D5746" s="132">
        <v>2160</v>
      </c>
      <c r="E5746" s="92">
        <v>24</v>
      </c>
      <c r="F5746" s="92" t="str">
        <v>PCS</v>
      </c>
      <c r="G5746" s="92" t="str">
        <v>OUTWARD</v>
      </c>
      <c r="H5746" s="93" t="str">
        <v>SRI RAMAANJANEYA</v>
      </c>
    </row>
    <row r="5747" spans="1:8" x14ac:dyDescent="0.25">
      <c r="A5747" s="94">
        <v>45819</v>
      </c>
      <c r="B5747" s="95" t="str">
        <v>GK 1389</v>
      </c>
      <c r="C5747" s="80" t="str">
        <v>HYD. FILTER NEW HOLLAND 3230 (SPIN ON)</v>
      </c>
      <c r="D5747" s="133">
        <v>2160</v>
      </c>
      <c r="E5747" s="80">
        <v>20</v>
      </c>
      <c r="F5747" s="80" t="str">
        <v>PCS</v>
      </c>
      <c r="G5747" s="80" t="str">
        <v>OUTWARD</v>
      </c>
      <c r="H5747" s="96" t="str">
        <v>SRI RAMAANJANEYA</v>
      </c>
    </row>
    <row r="5748" spans="1:8" x14ac:dyDescent="0.25">
      <c r="A5748" s="90">
        <v>45819</v>
      </c>
      <c r="B5748" s="91" t="str">
        <v>GK 1348</v>
      </c>
      <c r="C5748" s="92" t="str">
        <v>HYD. FILTER POWERTRAC SPIN ON</v>
      </c>
      <c r="D5748" s="132">
        <v>2160</v>
      </c>
      <c r="E5748" s="92">
        <v>30</v>
      </c>
      <c r="F5748" s="92" t="str">
        <v>PCS</v>
      </c>
      <c r="G5748" s="92" t="str">
        <v>OUTWARD</v>
      </c>
      <c r="H5748" s="93" t="str">
        <v>SRI RAMAANJANEYA</v>
      </c>
    </row>
    <row r="5749" spans="1:8" x14ac:dyDescent="0.25">
      <c r="A5749" s="94">
        <v>45819</v>
      </c>
      <c r="B5749" s="95" t="str">
        <v>GK 1271</v>
      </c>
      <c r="C5749" s="80" t="str">
        <v>HYD. FILTER SWARAJ  SMALL SPIN ON</v>
      </c>
      <c r="D5749" s="133">
        <v>2160</v>
      </c>
      <c r="E5749" s="80">
        <v>40</v>
      </c>
      <c r="F5749" s="80" t="str">
        <v>PCS</v>
      </c>
      <c r="G5749" s="80" t="str">
        <v>OUTWARD</v>
      </c>
      <c r="H5749" s="96" t="str">
        <v>SRI RAMAANJANEYA</v>
      </c>
    </row>
    <row r="5750" spans="1:8" x14ac:dyDescent="0.25">
      <c r="A5750" s="90">
        <v>45819</v>
      </c>
      <c r="B5750" s="91" t="str">
        <v>GK 1269</v>
      </c>
      <c r="C5750" s="92" t="str">
        <v>OIL FILTER SWARAJ 735 FE / 855 STEEL JALI</v>
      </c>
      <c r="D5750" s="132">
        <v>2160</v>
      </c>
      <c r="E5750" s="92">
        <v>50</v>
      </c>
      <c r="F5750" s="92" t="str">
        <v>PCS</v>
      </c>
      <c r="G5750" s="92" t="str">
        <v>OUTWARD</v>
      </c>
      <c r="H5750" s="93" t="str">
        <v>SRI RAMAANJANEYA</v>
      </c>
    </row>
    <row r="5751" spans="1:8" x14ac:dyDescent="0.25">
      <c r="A5751" s="94">
        <v>45819</v>
      </c>
      <c r="B5751" s="95" t="str">
        <v>UN 1135</v>
      </c>
      <c r="C5751" s="80" t="str">
        <v>SILENCER INTER DI</v>
      </c>
      <c r="D5751" s="133">
        <v>2161</v>
      </c>
      <c r="E5751" s="80">
        <v>16</v>
      </c>
      <c r="F5751" s="80" t="str">
        <v>PCS</v>
      </c>
      <c r="G5751" s="80" t="str">
        <v>OUTWARD</v>
      </c>
      <c r="H5751" s="96" t="str">
        <v>MAA JAGADAMBA</v>
      </c>
    </row>
    <row r="5752" spans="1:8" x14ac:dyDescent="0.25">
      <c r="A5752" s="90">
        <v>45819</v>
      </c>
      <c r="B5752" s="91" t="str">
        <v>UN 3426 A</v>
      </c>
      <c r="C5752" s="92" t="str">
        <v xml:space="preserve">COOLANT BOTTLE THREAD TYPE TURBO  </v>
      </c>
      <c r="D5752" s="132">
        <v>2161</v>
      </c>
      <c r="E5752" s="92">
        <v>20</v>
      </c>
      <c r="F5752" s="92" t="str">
        <v>PCS</v>
      </c>
      <c r="G5752" s="92" t="str">
        <v>OUTWARD</v>
      </c>
      <c r="H5752" s="93" t="str">
        <v>MAA JAGADAMBA</v>
      </c>
    </row>
    <row r="5753" spans="1:8" x14ac:dyDescent="0.25">
      <c r="A5753" s="94">
        <v>45819</v>
      </c>
      <c r="B5753" s="95" t="str">
        <v>UN 1990</v>
      </c>
      <c r="C5753" s="80" t="str">
        <v>BREAK PATTI (3 HOLE) MKM</v>
      </c>
      <c r="D5753" s="133">
        <v>2161</v>
      </c>
      <c r="E5753" s="80">
        <v>20</v>
      </c>
      <c r="F5753" s="80" t="str">
        <v>PCS</v>
      </c>
      <c r="G5753" s="80" t="str">
        <v>OUTWARD</v>
      </c>
      <c r="H5753" s="96" t="str">
        <v>MAA JAGADAMBA</v>
      </c>
    </row>
    <row r="5754" spans="1:8" x14ac:dyDescent="0.25">
      <c r="A5754" s="90">
        <v>45819</v>
      </c>
      <c r="B5754" s="91" t="str">
        <v>UN 2831</v>
      </c>
      <c r="C5754" s="92" t="str">
        <v xml:space="preserve">OIL BREAK BOLT 13" MKM  </v>
      </c>
      <c r="D5754" s="132">
        <v>2161</v>
      </c>
      <c r="E5754" s="92">
        <v>20</v>
      </c>
      <c r="F5754" s="92" t="str">
        <v>PCS</v>
      </c>
      <c r="G5754" s="92" t="str">
        <v>OUTWARD</v>
      </c>
      <c r="H5754" s="93" t="str">
        <v>MAA JAGADAMBA</v>
      </c>
    </row>
    <row r="5755" spans="1:8" x14ac:dyDescent="0.25">
      <c r="A5755" s="94">
        <v>45819</v>
      </c>
      <c r="B5755" s="95" t="str">
        <v>UN 2832</v>
      </c>
      <c r="C5755" s="80" t="str">
        <v xml:space="preserve">RADIATOR BOLT INTER  </v>
      </c>
      <c r="D5755" s="133">
        <v>2161</v>
      </c>
      <c r="E5755" s="80">
        <v>120</v>
      </c>
      <c r="F5755" s="80" t="str">
        <v>PCS</v>
      </c>
      <c r="G5755" s="80" t="str">
        <v>OUTWARD</v>
      </c>
      <c r="H5755" s="96" t="str">
        <v>MAA JAGADAMBA</v>
      </c>
    </row>
    <row r="5756" spans="1:8" x14ac:dyDescent="0.25">
      <c r="A5756" s="90">
        <v>45819</v>
      </c>
      <c r="B5756" s="91" t="str">
        <v>UN 1131</v>
      </c>
      <c r="C5756" s="92" t="str">
        <v>SILENCER ELBOW (O.E) INTER DI</v>
      </c>
      <c r="D5756" s="132">
        <v>2161</v>
      </c>
      <c r="E5756" s="92">
        <v>40</v>
      </c>
      <c r="F5756" s="92" t="str">
        <v>PCS</v>
      </c>
      <c r="G5756" s="92" t="str">
        <v>OUTWARD</v>
      </c>
      <c r="H5756" s="93" t="str">
        <v>MAA JAGADAMBA</v>
      </c>
    </row>
    <row r="5757" spans="1:8" x14ac:dyDescent="0.25">
      <c r="A5757" s="94">
        <v>45819</v>
      </c>
      <c r="B5757" s="95" t="str">
        <v>UN 2987</v>
      </c>
      <c r="C5757" s="80" t="str">
        <v xml:space="preserve">MUDGUARD PAD THICK INTER  </v>
      </c>
      <c r="D5757" s="133">
        <v>2161</v>
      </c>
      <c r="E5757" s="80">
        <v>100</v>
      </c>
      <c r="F5757" s="80" t="str">
        <v>PCS</v>
      </c>
      <c r="G5757" s="80" t="str">
        <v>OUTWARD</v>
      </c>
      <c r="H5757" s="96" t="str">
        <v>MAA JAGADAMBA</v>
      </c>
    </row>
    <row r="5758" spans="1:8" x14ac:dyDescent="0.25">
      <c r="A5758" s="90">
        <v>45819</v>
      </c>
      <c r="B5758" s="91" t="str">
        <v>UN 2089</v>
      </c>
      <c r="C5758" s="92" t="str">
        <v>TAIL PINION 9//10 TEETH NST</v>
      </c>
      <c r="D5758" s="132">
        <v>2161</v>
      </c>
      <c r="E5758" s="92">
        <v>4</v>
      </c>
      <c r="F5758" s="92" t="str">
        <v>PCS</v>
      </c>
      <c r="G5758" s="92" t="str">
        <v>OUTWARD</v>
      </c>
      <c r="H5758" s="93" t="str">
        <v>MAA JAGADAMBA</v>
      </c>
    </row>
    <row r="5759" spans="1:8" x14ac:dyDescent="0.25">
      <c r="A5759" s="94">
        <v>45819</v>
      </c>
      <c r="B5759" s="95" t="str">
        <v>UN 2091</v>
      </c>
      <c r="C5759" s="80" t="str">
        <v>TAIL PINION 11//10 TEETH MKM</v>
      </c>
      <c r="D5759" s="133">
        <v>2161</v>
      </c>
      <c r="E5759" s="80">
        <v>2</v>
      </c>
      <c r="F5759" s="80" t="str">
        <v>PCS</v>
      </c>
      <c r="G5759" s="80" t="str">
        <v>OUTWARD</v>
      </c>
      <c r="H5759" s="96" t="str">
        <v>MAA JAGADAMBA</v>
      </c>
    </row>
    <row r="5760" spans="1:8" x14ac:dyDescent="0.25">
      <c r="A5760" s="90">
        <v>45819</v>
      </c>
      <c r="B5760" s="91" t="str">
        <v>UN 1337</v>
      </c>
      <c r="C5760" s="92" t="str">
        <v>RADIATOR TEA PVC INTER DI</v>
      </c>
      <c r="D5760" s="132">
        <v>2161</v>
      </c>
      <c r="E5760" s="92">
        <v>24</v>
      </c>
      <c r="F5760" s="92" t="str">
        <v>PCS</v>
      </c>
      <c r="G5760" s="92" t="str">
        <v>OUTWARD</v>
      </c>
      <c r="H5760" s="93" t="str">
        <v>MAA JAGADAMBA</v>
      </c>
    </row>
    <row r="5761" spans="1:8" x14ac:dyDescent="0.25">
      <c r="A5761" s="94">
        <v>45819</v>
      </c>
      <c r="B5761" s="95" t="str">
        <v>GK 1691</v>
      </c>
      <c r="C5761" s="80" t="str">
        <v>ROTAVATOR BOLT W/NUT &amp; WASHER 12*40 (19 NO) ZINC</v>
      </c>
      <c r="D5761" s="133">
        <v>2161</v>
      </c>
      <c r="E5761" s="80">
        <v>480</v>
      </c>
      <c r="F5761" s="80" t="str">
        <v>PCS</v>
      </c>
      <c r="G5761" s="80" t="str">
        <v>OUTWARD</v>
      </c>
      <c r="H5761" s="96" t="str">
        <v>MAA JAGADAMBA</v>
      </c>
    </row>
    <row r="5762" spans="1:8" x14ac:dyDescent="0.25">
      <c r="A5762" s="90">
        <v>45819</v>
      </c>
      <c r="B5762" s="91" t="str">
        <v>UN 2595</v>
      </c>
      <c r="C5762" s="92" t="str">
        <v xml:space="preserve">KNUCKLE PIN 585  </v>
      </c>
      <c r="D5762" s="132">
        <v>2161</v>
      </c>
      <c r="E5762" s="92">
        <v>276</v>
      </c>
      <c r="F5762" s="92" t="str">
        <v>PCS</v>
      </c>
      <c r="G5762" s="92" t="str">
        <v>OUTWARD</v>
      </c>
      <c r="H5762" s="93" t="str">
        <v>MAA JAGADAMBA</v>
      </c>
    </row>
    <row r="5763" spans="1:8" x14ac:dyDescent="0.25">
      <c r="A5763" s="94">
        <v>45819</v>
      </c>
      <c r="B5763" s="95" t="str">
        <v>UN 1593 A</v>
      </c>
      <c r="C5763" s="80" t="str">
        <v>SEAT PIN LONG (BOTH SIDE LOCK)  INTER DI</v>
      </c>
      <c r="D5763" s="133">
        <v>2162</v>
      </c>
      <c r="E5763" s="80">
        <v>24</v>
      </c>
      <c r="F5763" s="80" t="str">
        <v>PCS</v>
      </c>
      <c r="G5763" s="80" t="str">
        <v>OUTWARD</v>
      </c>
      <c r="H5763" s="96" t="str">
        <v>SHOP</v>
      </c>
    </row>
    <row r="5764" spans="1:8" x14ac:dyDescent="0.25">
      <c r="A5764" s="90">
        <v>45819</v>
      </c>
      <c r="B5764" s="91" t="str">
        <v>UN 3327</v>
      </c>
      <c r="C5764" s="92" t="str">
        <v xml:space="preserve">NOZZLE WASHER INTER DI  </v>
      </c>
      <c r="D5764" s="132">
        <v>2162</v>
      </c>
      <c r="E5764" s="92">
        <v>300</v>
      </c>
      <c r="F5764" s="92" t="str">
        <v>PCS</v>
      </c>
      <c r="G5764" s="92" t="str">
        <v>OUTWARD</v>
      </c>
      <c r="H5764" s="93" t="str">
        <v>SHOP</v>
      </c>
    </row>
    <row r="5765" spans="1:8" x14ac:dyDescent="0.25">
      <c r="A5765" s="94">
        <v>45819</v>
      </c>
      <c r="B5765" s="95" t="str">
        <v>UN 3441</v>
      </c>
      <c r="C5765" s="80" t="str">
        <v xml:space="preserve">DYNAMO PATTY INTER DI  </v>
      </c>
      <c r="D5765" s="133">
        <v>2162</v>
      </c>
      <c r="E5765" s="80">
        <v>24</v>
      </c>
      <c r="F5765" s="80" t="str">
        <v>PCS</v>
      </c>
      <c r="G5765" s="80" t="str">
        <v>OUTWARD</v>
      </c>
      <c r="H5765" s="96" t="str">
        <v>SHOP</v>
      </c>
    </row>
    <row r="5766" spans="1:8" x14ac:dyDescent="0.25">
      <c r="A5766" s="90">
        <v>45819</v>
      </c>
      <c r="B5766" s="91" t="str">
        <v>UN 1520</v>
      </c>
      <c r="C5766" s="92" t="str">
        <v>STARING TOP NUT OPEN INTER DI</v>
      </c>
      <c r="D5766" s="132">
        <v>2162</v>
      </c>
      <c r="E5766" s="92">
        <v>148</v>
      </c>
      <c r="F5766" s="92" t="str">
        <v>PCS</v>
      </c>
      <c r="G5766" s="92" t="str">
        <v>OUTWARD</v>
      </c>
      <c r="H5766" s="93" t="str">
        <v>SHOP</v>
      </c>
    </row>
    <row r="5767" spans="1:8" x14ac:dyDescent="0.25">
      <c r="A5767" s="94">
        <v>45819</v>
      </c>
      <c r="B5767" s="95" t="str">
        <v>UN 1593</v>
      </c>
      <c r="C5767" s="80" t="str">
        <v>SEAT PIN SMALL (BOTH SIDE LOCK) INTER DI</v>
      </c>
      <c r="D5767" s="133">
        <v>2162</v>
      </c>
      <c r="E5767" s="80">
        <v>24</v>
      </c>
      <c r="F5767" s="80" t="str">
        <v>PCS</v>
      </c>
      <c r="G5767" s="80" t="str">
        <v>OUTWARD</v>
      </c>
      <c r="H5767" s="96" t="str">
        <v>SHOP</v>
      </c>
    </row>
    <row r="5768" spans="1:8" x14ac:dyDescent="0.25">
      <c r="A5768" s="90">
        <v>45819</v>
      </c>
      <c r="B5768" s="91" t="str">
        <v>UN 1134</v>
      </c>
      <c r="C5768" s="92" t="str">
        <v>MANIFOLD STUD INTER</v>
      </c>
      <c r="D5768" s="132">
        <v>2162</v>
      </c>
      <c r="E5768" s="92">
        <v>48</v>
      </c>
      <c r="F5768" s="92" t="str">
        <v>PCS</v>
      </c>
      <c r="G5768" s="92" t="str">
        <v>OUTWARD</v>
      </c>
      <c r="H5768" s="93" t="str">
        <v>SHOP</v>
      </c>
    </row>
    <row r="5769" spans="1:8" x14ac:dyDescent="0.25">
      <c r="A5769" s="94">
        <v>45819</v>
      </c>
      <c r="B5769" s="95" t="str">
        <v>UN 2841 A</v>
      </c>
      <c r="C5769" s="80" t="str">
        <v xml:space="preserve">SILENCER BOLT W/ NUT INTER  </v>
      </c>
      <c r="D5769" s="133">
        <v>2162</v>
      </c>
      <c r="E5769" s="80">
        <v>150</v>
      </c>
      <c r="F5769" s="80" t="str">
        <v>PCS</v>
      </c>
      <c r="G5769" s="80" t="str">
        <v>OUTWARD</v>
      </c>
      <c r="H5769" s="96" t="str">
        <v>SHOP</v>
      </c>
    </row>
    <row r="5770" spans="1:8" x14ac:dyDescent="0.25">
      <c r="A5770" s="90">
        <v>45819</v>
      </c>
      <c r="B5770" s="91" t="str">
        <v>UN 2818</v>
      </c>
      <c r="C5770" s="92" t="str">
        <v xml:space="preserve">LOWER LINK BRACKET BOLT (STD) INTER  </v>
      </c>
      <c r="D5770" s="132">
        <v>2162</v>
      </c>
      <c r="E5770" s="92">
        <v>24</v>
      </c>
      <c r="F5770" s="92" t="str">
        <v>PCS</v>
      </c>
      <c r="G5770" s="92" t="str">
        <v>OUTWARD</v>
      </c>
      <c r="H5770" s="93" t="str">
        <v>SHOP</v>
      </c>
    </row>
    <row r="5771" spans="1:8" x14ac:dyDescent="0.25">
      <c r="A5771" s="94">
        <v>45819</v>
      </c>
      <c r="B5771" s="95" t="str">
        <v>UN 2649</v>
      </c>
      <c r="C5771" s="80" t="str">
        <v xml:space="preserve">CHAIN U PIN SMALL NST  </v>
      </c>
      <c r="D5771" s="133">
        <v>2162</v>
      </c>
      <c r="E5771" s="80">
        <v>18</v>
      </c>
      <c r="F5771" s="80" t="str">
        <v>PCS</v>
      </c>
      <c r="G5771" s="80" t="str">
        <v>OUTWARD</v>
      </c>
      <c r="H5771" s="96" t="str">
        <v>SHOP</v>
      </c>
    </row>
    <row r="5772" spans="1:8" x14ac:dyDescent="0.25">
      <c r="A5772" s="90">
        <v>45819</v>
      </c>
      <c r="B5772" s="91" t="str">
        <v>UN 1837</v>
      </c>
      <c r="C5772" s="92" t="str">
        <v>COUNTER SHAFT LOCK 2 HOLE INTER DI</v>
      </c>
      <c r="D5772" s="132">
        <v>2162</v>
      </c>
      <c r="E5772" s="92">
        <v>100</v>
      </c>
      <c r="F5772" s="92" t="str">
        <v>PCS</v>
      </c>
      <c r="G5772" s="92" t="str">
        <v>OUTWARD</v>
      </c>
      <c r="H5772" s="93" t="str">
        <v>SHOP</v>
      </c>
    </row>
    <row r="5773" spans="1:8" x14ac:dyDescent="0.25">
      <c r="A5773" s="94">
        <v>45819</v>
      </c>
      <c r="B5773" s="95" t="str">
        <v>GK 295</v>
      </c>
      <c r="C5773" s="80" t="str">
        <v>BRAKE SHOE WITH LINING HMT 2511</v>
      </c>
      <c r="D5773" s="133">
        <v>2162</v>
      </c>
      <c r="E5773" s="80">
        <v>20</v>
      </c>
      <c r="F5773" s="80" t="str">
        <v>SET</v>
      </c>
      <c r="G5773" s="80" t="str">
        <v>OUTWARD</v>
      </c>
      <c r="H5773" s="96" t="str">
        <v>SHOP</v>
      </c>
    </row>
    <row r="5774" spans="1:8" x14ac:dyDescent="0.25">
      <c r="A5774" s="90">
        <v>45819</v>
      </c>
      <c r="B5774" s="91" t="str">
        <v>GK 269</v>
      </c>
      <c r="C5774" s="92" t="str">
        <v>BRAKE DISC SWARAJ 855 (Set of 4 Pcs.)</v>
      </c>
      <c r="D5774" s="132">
        <v>2162</v>
      </c>
      <c r="E5774" s="92">
        <v>20</v>
      </c>
      <c r="F5774" s="92" t="str">
        <v>SET</v>
      </c>
      <c r="G5774" s="92" t="str">
        <v>OUTWARD</v>
      </c>
      <c r="H5774" s="93" t="str">
        <v>SHOP</v>
      </c>
    </row>
    <row r="5775" spans="1:8" x14ac:dyDescent="0.25">
      <c r="A5775" s="94">
        <v>45819</v>
      </c>
      <c r="B5775" s="95" t="str">
        <v>GK 200A</v>
      </c>
      <c r="C5775" s="80" t="str">
        <v>BRAKE DISC ACTUATING ASSY MAHINDRA W/PATTI &amp; BOLT 6.5"</v>
      </c>
      <c r="D5775" s="133">
        <v>2162</v>
      </c>
      <c r="E5775" s="80">
        <v>4</v>
      </c>
      <c r="F5775" s="80" t="str">
        <v>SET</v>
      </c>
      <c r="G5775" s="80" t="str">
        <v>OUTWARD</v>
      </c>
      <c r="H5775" s="96" t="str">
        <v>SHOP</v>
      </c>
    </row>
    <row r="5776" spans="1:8" x14ac:dyDescent="0.25">
      <c r="A5776" s="90">
        <v>45819</v>
      </c>
      <c r="B5776" s="91" t="str">
        <v>GK 1073/UN 1426</v>
      </c>
      <c r="C5776" s="92" t="str">
        <v>FRONT STUB AXLE LH NST</v>
      </c>
      <c r="D5776" s="132">
        <v>2162</v>
      </c>
      <c r="E5776" s="92">
        <v>4</v>
      </c>
      <c r="F5776" s="92" t="str">
        <v>PCS</v>
      </c>
      <c r="G5776" s="92" t="str">
        <v>OUTWARD</v>
      </c>
      <c r="H5776" s="93" t="str">
        <v>SHOP</v>
      </c>
    </row>
    <row r="5777" spans="1:8" x14ac:dyDescent="0.25">
      <c r="A5777" s="94">
        <v>45819</v>
      </c>
      <c r="B5777" s="95" t="str">
        <v>GK 1073 A/UN 1426 A</v>
      </c>
      <c r="C5777" s="80" t="str">
        <v>FRONT STUB AXLE RH NST</v>
      </c>
      <c r="D5777" s="133">
        <v>2162</v>
      </c>
      <c r="E5777" s="80">
        <v>4</v>
      </c>
      <c r="F5777" s="80" t="str">
        <v>PCS</v>
      </c>
      <c r="G5777" s="80" t="str">
        <v>OUTWARD</v>
      </c>
      <c r="H5777" s="96" t="str">
        <v>SHOP</v>
      </c>
    </row>
    <row r="5778" spans="1:8" x14ac:dyDescent="0.25">
      <c r="A5778" s="90">
        <v>45819</v>
      </c>
      <c r="B5778" s="91" t="str">
        <v>GK 235</v>
      </c>
      <c r="C5778" s="92" t="str">
        <v>BRAKE DISC PLATE EICHER</v>
      </c>
      <c r="D5778" s="132">
        <v>2162</v>
      </c>
      <c r="E5778" s="92">
        <v>20</v>
      </c>
      <c r="F5778" s="92" t="str">
        <v>PCS</v>
      </c>
      <c r="G5778" s="92" t="str">
        <v>OUTWARD</v>
      </c>
      <c r="H5778" s="93" t="str">
        <v>SHOP</v>
      </c>
    </row>
    <row r="5779" spans="1:8" x14ac:dyDescent="0.25">
      <c r="A5779" s="94">
        <v>45812</v>
      </c>
      <c r="B5779" s="95" t="str">
        <v>UN 2595</v>
      </c>
      <c r="C5779" s="80" t="str">
        <v xml:space="preserve">KNUCKLE PIN 585  </v>
      </c>
      <c r="D5779" s="133">
        <v>3255</v>
      </c>
      <c r="E5779" s="80">
        <v>720</v>
      </c>
      <c r="F5779" s="80" t="str">
        <v>PCS</v>
      </c>
      <c r="G5779" s="80" t="str">
        <v>INWARD</v>
      </c>
      <c r="H5779" s="96">
        <v>0</v>
      </c>
    </row>
    <row r="5780" spans="1:8" x14ac:dyDescent="0.25">
      <c r="A5780" s="90">
        <v>45812</v>
      </c>
      <c r="B5780" s="91" t="str">
        <v>GK 122</v>
      </c>
      <c r="C5780" s="92" t="str">
        <v>CLUTCH PLATE NEW HOLLAND 3630 5 WING 14 TEETH</v>
      </c>
      <c r="D5780" s="132">
        <v>3256</v>
      </c>
      <c r="E5780" s="92">
        <v>15</v>
      </c>
      <c r="F5780" s="92" t="str">
        <v>PCS</v>
      </c>
      <c r="G5780" s="92" t="str">
        <v>INWARD</v>
      </c>
      <c r="H5780" s="93">
        <v>0</v>
      </c>
    </row>
    <row r="5781" spans="1:8" x14ac:dyDescent="0.25">
      <c r="A5781" s="94">
        <v>45812</v>
      </c>
      <c r="B5781" s="95" t="str">
        <v>GK 077</v>
      </c>
      <c r="C5781" s="80" t="str">
        <v>CLUTCH PLATE NOVO 5 WING 21 TEETH 12"</v>
      </c>
      <c r="D5781" s="133">
        <v>3257</v>
      </c>
      <c r="E5781" s="80">
        <v>16</v>
      </c>
      <c r="F5781" s="80" t="str">
        <v>PCS</v>
      </c>
      <c r="G5781" s="80" t="str">
        <v>INWARD</v>
      </c>
      <c r="H5781" s="96">
        <v>0</v>
      </c>
    </row>
    <row r="5782" spans="1:8" x14ac:dyDescent="0.25">
      <c r="A5782" s="90">
        <v>45812</v>
      </c>
      <c r="B5782" s="91" t="str">
        <v>GK 081</v>
      </c>
      <c r="C5782" s="92" t="str">
        <v>CLUTCH PLATE ARJUN  5 WING 10 TEETH</v>
      </c>
      <c r="D5782" s="132">
        <v>3258</v>
      </c>
      <c r="E5782" s="92">
        <v>9</v>
      </c>
      <c r="F5782" s="92" t="str">
        <v>PCS</v>
      </c>
      <c r="G5782" s="92" t="str">
        <v>INWARD</v>
      </c>
      <c r="H5782" s="93">
        <v>0</v>
      </c>
    </row>
    <row r="5783" spans="1:8" x14ac:dyDescent="0.25">
      <c r="A5783" s="94">
        <v>45812</v>
      </c>
      <c r="B5783" s="95" t="str">
        <v>GK 097</v>
      </c>
      <c r="C5783" s="80" t="str">
        <v>CLUTCH PLATE JOHN DEERE  5 WING 19 TEETH</v>
      </c>
      <c r="D5783" s="133">
        <v>3259</v>
      </c>
      <c r="E5783" s="80">
        <v>1</v>
      </c>
      <c r="F5783" s="80" t="str">
        <v>PCS</v>
      </c>
      <c r="G5783" s="80" t="str">
        <v>INWARD</v>
      </c>
      <c r="H5783" s="96">
        <v>0</v>
      </c>
    </row>
    <row r="5784" spans="1:8" x14ac:dyDescent="0.25">
      <c r="A5784" s="90">
        <v>45812</v>
      </c>
      <c r="B5784" s="91" t="str">
        <v>UN 2979</v>
      </c>
      <c r="C5784" s="92" t="str">
        <v xml:space="preserve">KNOB FOR GEAR LEVER DOUBLE COLOUR INTER DI  </v>
      </c>
      <c r="D5784" s="132">
        <v>3260</v>
      </c>
      <c r="E5784" s="92">
        <v>12</v>
      </c>
      <c r="F5784" s="92" t="str">
        <v>PCS</v>
      </c>
      <c r="G5784" s="92" t="str">
        <v>INWARD</v>
      </c>
      <c r="H5784" s="93">
        <v>0</v>
      </c>
    </row>
    <row r="5785" spans="1:8" x14ac:dyDescent="0.25">
      <c r="A5785" s="94">
        <v>45813</v>
      </c>
      <c r="B5785" s="95" t="str">
        <v>UN 2996</v>
      </c>
      <c r="C5785" s="80" t="str">
        <v xml:space="preserve">O RING FOR HYDRAULIC ELBOW SET OF 2 INTER  </v>
      </c>
      <c r="D5785" s="133">
        <v>3261</v>
      </c>
      <c r="E5785" s="80">
        <v>50</v>
      </c>
      <c r="F5785" s="80" t="str">
        <v>SET</v>
      </c>
      <c r="G5785" s="80" t="str">
        <v>INWARD</v>
      </c>
      <c r="H5785" s="96">
        <v>0</v>
      </c>
    </row>
    <row r="5786" spans="1:8" x14ac:dyDescent="0.25">
      <c r="A5786" s="90">
        <v>45813</v>
      </c>
      <c r="B5786" s="91" t="str">
        <v>UN 3002</v>
      </c>
      <c r="C5786" s="92" t="str">
        <v xml:space="preserve">O RING FOR OPERATING LEVER SET OF 4 INTER  </v>
      </c>
      <c r="D5786" s="132">
        <v>3262</v>
      </c>
      <c r="E5786" s="92">
        <v>30</v>
      </c>
      <c r="F5786" s="92" t="str">
        <v>SET</v>
      </c>
      <c r="G5786" s="92" t="str">
        <v>INWARD</v>
      </c>
      <c r="H5786" s="93">
        <v>0</v>
      </c>
    </row>
    <row r="5787" spans="1:8" x14ac:dyDescent="0.25">
      <c r="A5787" s="94">
        <v>45813</v>
      </c>
      <c r="B5787" s="95" t="str">
        <v>UN 2993</v>
      </c>
      <c r="C5787" s="80" t="str">
        <v xml:space="preserve">O RING FOR DIFF BUSH SET OF 3 INTER  </v>
      </c>
      <c r="D5787" s="133">
        <v>3263</v>
      </c>
      <c r="E5787" s="80">
        <v>10</v>
      </c>
      <c r="F5787" s="80" t="str">
        <v>SET</v>
      </c>
      <c r="G5787" s="80" t="str">
        <v>INWARD</v>
      </c>
      <c r="H5787" s="96">
        <v>0</v>
      </c>
    </row>
    <row r="5788" spans="1:8" x14ac:dyDescent="0.25">
      <c r="A5788" s="90">
        <v>45813</v>
      </c>
      <c r="B5788" s="91" t="str">
        <v>UN 2765</v>
      </c>
      <c r="C5788" s="92" t="str">
        <v xml:space="preserve">CLUTCH PADEL BUSH GUN METAL INTER DI  </v>
      </c>
      <c r="D5788" s="132">
        <v>3264</v>
      </c>
      <c r="E5788" s="92">
        <v>12</v>
      </c>
      <c r="F5788" s="92" t="str">
        <v>PCS</v>
      </c>
      <c r="G5788" s="92" t="str">
        <v>INWARD</v>
      </c>
      <c r="H5788" s="93">
        <v>0</v>
      </c>
    </row>
    <row r="5789" spans="1:8" x14ac:dyDescent="0.25">
      <c r="A5789" s="94">
        <v>45813</v>
      </c>
      <c r="B5789" s="95" t="str">
        <v>UN 1842</v>
      </c>
      <c r="C5789" s="80" t="str">
        <v>PINION NUT INTER DI</v>
      </c>
      <c r="D5789" s="133">
        <v>3265</v>
      </c>
      <c r="E5789" s="80">
        <v>12</v>
      </c>
      <c r="F5789" s="80" t="str">
        <v>PCS</v>
      </c>
      <c r="G5789" s="80" t="str">
        <v>INWARD</v>
      </c>
      <c r="H5789" s="96">
        <v>0</v>
      </c>
    </row>
    <row r="5790" spans="1:8" x14ac:dyDescent="0.25">
      <c r="A5790" s="90">
        <v>45813</v>
      </c>
      <c r="B5790" s="91" t="str">
        <v>UN 1696</v>
      </c>
      <c r="C5790" s="92" t="str">
        <v>RELEASE PLATE INTER DI</v>
      </c>
      <c r="D5790" s="132">
        <v>3266</v>
      </c>
      <c r="E5790" s="92">
        <v>4</v>
      </c>
      <c r="F5790" s="92" t="str">
        <v>PCS</v>
      </c>
      <c r="G5790" s="92" t="str">
        <v>INWARD</v>
      </c>
      <c r="H5790" s="93">
        <v>0</v>
      </c>
    </row>
    <row r="5791" spans="1:8" x14ac:dyDescent="0.25">
      <c r="A5791" s="94">
        <v>45813</v>
      </c>
      <c r="B5791" s="95" t="str">
        <v>UN 2540</v>
      </c>
      <c r="C5791" s="80" t="str">
        <v xml:space="preserve">HYDRAULIC CAM CAST IRON INTER  </v>
      </c>
      <c r="D5791" s="133">
        <v>3267</v>
      </c>
      <c r="E5791" s="80">
        <v>3</v>
      </c>
      <c r="F5791" s="80" t="str">
        <v>PCS</v>
      </c>
      <c r="G5791" s="80" t="str">
        <v>INWARD</v>
      </c>
      <c r="H5791" s="96">
        <v>0</v>
      </c>
    </row>
    <row r="5792" spans="1:8" x14ac:dyDescent="0.25">
      <c r="A5792" s="90">
        <v>45813</v>
      </c>
      <c r="B5792" s="91" t="str">
        <v>UN 1730</v>
      </c>
      <c r="C5792" s="92" t="str">
        <v>CLUTCH RELEASE SHAFT INTER</v>
      </c>
      <c r="D5792" s="132">
        <v>3268</v>
      </c>
      <c r="E5792" s="92">
        <v>3</v>
      </c>
      <c r="F5792" s="92" t="str">
        <v>PCS</v>
      </c>
      <c r="G5792" s="92" t="str">
        <v>INWARD</v>
      </c>
      <c r="H5792" s="93">
        <v>0</v>
      </c>
    </row>
    <row r="5793" spans="1:8" x14ac:dyDescent="0.25">
      <c r="A5793" s="94">
        <v>45813</v>
      </c>
      <c r="B5793" s="95" t="str">
        <v>UN 1649</v>
      </c>
      <c r="C5793" s="80" t="str">
        <v>FOOT ACCILATOR ROD 4 CYL NST</v>
      </c>
      <c r="D5793" s="133">
        <v>3269</v>
      </c>
      <c r="E5793" s="80">
        <v>5</v>
      </c>
      <c r="F5793" s="80" t="str">
        <v>PCS</v>
      </c>
      <c r="G5793" s="80" t="str">
        <v>INWARD</v>
      </c>
      <c r="H5793" s="96">
        <v>0</v>
      </c>
    </row>
    <row r="5794" spans="1:8" x14ac:dyDescent="0.25">
      <c r="A5794" s="90">
        <v>45813</v>
      </c>
      <c r="B5794" s="91" t="str">
        <v>UN 2743</v>
      </c>
      <c r="C5794" s="92" t="str">
        <v xml:space="preserve">CENTRE PIN BUSH SET OF 2 PCS INTER DI  </v>
      </c>
      <c r="D5794" s="132">
        <v>3270</v>
      </c>
      <c r="E5794" s="92">
        <v>2</v>
      </c>
      <c r="F5794" s="92" t="str">
        <v>PCS</v>
      </c>
      <c r="G5794" s="92" t="str">
        <v>INWARD</v>
      </c>
      <c r="H5794" s="93">
        <v>0</v>
      </c>
    </row>
    <row r="5795" spans="1:8" x14ac:dyDescent="0.25">
      <c r="A5795" s="94">
        <v>45813</v>
      </c>
      <c r="B5795" s="95">
        <v>1280420100</v>
      </c>
      <c r="C5795" s="80" t="str">
        <v>PRESSURE PLATE ASSY EICHER 50 HP 240 NM</v>
      </c>
      <c r="D5795" s="133">
        <v>3272</v>
      </c>
      <c r="E5795" s="80">
        <v>6</v>
      </c>
      <c r="F5795" s="80" t="str">
        <v>PCS</v>
      </c>
      <c r="G5795" s="80" t="str">
        <v>INWARD</v>
      </c>
      <c r="H5795" s="96">
        <v>0</v>
      </c>
    </row>
    <row r="5796" spans="1:8" x14ac:dyDescent="0.25">
      <c r="A5796" s="90">
        <v>45813</v>
      </c>
      <c r="B5796" s="91" t="str">
        <v>UN 10314</v>
      </c>
      <c r="C5796" s="92" t="str">
        <v>REVERSE GEAR WITH BUSH 28/32 TEETH NEW HOLLAND</v>
      </c>
      <c r="D5796" s="132">
        <v>3273</v>
      </c>
      <c r="E5796" s="92">
        <v>30</v>
      </c>
      <c r="F5796" s="92" t="str">
        <v>PCS</v>
      </c>
      <c r="G5796" s="92" t="str">
        <v>INWARD</v>
      </c>
      <c r="H5796" s="93">
        <v>0</v>
      </c>
    </row>
    <row r="5797" spans="1:8" x14ac:dyDescent="0.25">
      <c r="A5797" s="94">
        <v>45813</v>
      </c>
      <c r="B5797" s="95" t="str">
        <v>UN 10505</v>
      </c>
      <c r="C5797" s="80" t="str">
        <v>3RD GEAR WITH BUSH 28/35 TEETH NEW HOLLAND</v>
      </c>
      <c r="D5797" s="133">
        <v>3274</v>
      </c>
      <c r="E5797" s="80">
        <v>30</v>
      </c>
      <c r="F5797" s="80" t="str">
        <v>PCS</v>
      </c>
      <c r="G5797" s="80" t="str">
        <v>INWARD</v>
      </c>
      <c r="H5797" s="96">
        <v>0</v>
      </c>
    </row>
    <row r="5798" spans="1:8" x14ac:dyDescent="0.25">
      <c r="A5798" s="90">
        <v>45813</v>
      </c>
      <c r="B5798" s="91" t="str">
        <v>UN 10310</v>
      </c>
      <c r="C5798" s="92" t="str">
        <v>LOW SPEED GEAR 44/18 TEETH MASSEY 265/285</v>
      </c>
      <c r="D5798" s="132">
        <v>3275</v>
      </c>
      <c r="E5798" s="92">
        <v>40</v>
      </c>
      <c r="F5798" s="92" t="str">
        <v>PCS</v>
      </c>
      <c r="G5798" s="92" t="str">
        <v>INWARD</v>
      </c>
      <c r="H5798" s="93">
        <v>0</v>
      </c>
    </row>
    <row r="5799" spans="1:8" x14ac:dyDescent="0.25">
      <c r="A5799" s="94">
        <v>45813</v>
      </c>
      <c r="B5799" s="95" t="str">
        <v>UN 10313</v>
      </c>
      <c r="C5799" s="80" t="str">
        <v>2ND GEAR WITH BUSH 28/43 TEETH NEW HOLLAND</v>
      </c>
      <c r="D5799" s="133">
        <v>3276</v>
      </c>
      <c r="E5799" s="80">
        <v>30</v>
      </c>
      <c r="F5799" s="80" t="str">
        <v>PCS</v>
      </c>
      <c r="G5799" s="80" t="str">
        <v>INWARD</v>
      </c>
      <c r="H5799" s="96">
        <v>0</v>
      </c>
    </row>
    <row r="5800" spans="1:8" x14ac:dyDescent="0.25">
      <c r="A5800" s="90">
        <v>45813</v>
      </c>
      <c r="B5800" s="91" t="str">
        <v>UN 10312</v>
      </c>
      <c r="C5800" s="92" t="str">
        <v>1ST GEAR WITH BUSH 28/46 TEETH NEW HOLLAND</v>
      </c>
      <c r="D5800" s="132">
        <v>3277</v>
      </c>
      <c r="E5800" s="92">
        <v>30</v>
      </c>
      <c r="F5800" s="92" t="str">
        <v>PCS</v>
      </c>
      <c r="G5800" s="92" t="str">
        <v>INWARD</v>
      </c>
      <c r="H5800" s="93">
        <v>0</v>
      </c>
    </row>
    <row r="5801" spans="1:8" x14ac:dyDescent="0.25">
      <c r="A5801" s="94">
        <v>45813</v>
      </c>
      <c r="B5801" s="95" t="str">
        <v>UN 10219</v>
      </c>
      <c r="C5801" s="80" t="str">
        <v>REVERSE GEAR 21/13 MASSEY 365/285</v>
      </c>
      <c r="D5801" s="133">
        <v>3278</v>
      </c>
      <c r="E5801" s="80">
        <v>50</v>
      </c>
      <c r="F5801" s="80" t="str">
        <v>PCS</v>
      </c>
      <c r="G5801" s="80" t="str">
        <v>INWARD</v>
      </c>
      <c r="H5801" s="96">
        <v>0</v>
      </c>
    </row>
    <row r="5802" spans="1:8" x14ac:dyDescent="0.25">
      <c r="A5802" s="90">
        <v>45813</v>
      </c>
      <c r="B5802" s="91" t="str">
        <v>UN 10532</v>
      </c>
      <c r="C5802" s="92" t="str">
        <v>CENTER SHAFT 28/30/20/17 NEW HOLLAND</v>
      </c>
      <c r="D5802" s="132">
        <v>3279</v>
      </c>
      <c r="E5802" s="92">
        <v>12</v>
      </c>
      <c r="F5802" s="92" t="str">
        <v>PCS</v>
      </c>
      <c r="G5802" s="92" t="str">
        <v>INWARD</v>
      </c>
      <c r="H5802" s="93">
        <v>0</v>
      </c>
    </row>
    <row r="5803" spans="1:8" x14ac:dyDescent="0.25">
      <c r="A5803" s="94">
        <v>45813</v>
      </c>
      <c r="B5803" s="95" t="str">
        <v>UN 10537</v>
      </c>
      <c r="C5803" s="80" t="str">
        <v>PTO PINION MF 245 16/35 TEETH</v>
      </c>
      <c r="D5803" s="133">
        <v>3280</v>
      </c>
      <c r="E5803" s="80">
        <v>40</v>
      </c>
      <c r="F5803" s="80" t="str">
        <v>PCS</v>
      </c>
      <c r="G5803" s="80" t="str">
        <v>INWARD</v>
      </c>
      <c r="H5803" s="96">
        <v>0</v>
      </c>
    </row>
    <row r="5804" spans="1:8" x14ac:dyDescent="0.25">
      <c r="A5804" s="90">
        <v>45813</v>
      </c>
      <c r="B5804" s="91" t="str">
        <v>UN 10535</v>
      </c>
      <c r="C5804" s="92" t="str">
        <v>INPUT SHAFT NEW HOLLAND 16/10 TEETH</v>
      </c>
      <c r="D5804" s="132">
        <v>3281</v>
      </c>
      <c r="E5804" s="92">
        <v>20</v>
      </c>
      <c r="F5804" s="92" t="str">
        <v>PCS</v>
      </c>
      <c r="G5804" s="92" t="str">
        <v>INWARD</v>
      </c>
      <c r="H5804" s="93">
        <v>0</v>
      </c>
    </row>
    <row r="5805" spans="1:8" x14ac:dyDescent="0.25">
      <c r="A5805" s="94">
        <v>45813</v>
      </c>
      <c r="B5805" s="95" t="str">
        <v>UN 10536</v>
      </c>
      <c r="C5805" s="80" t="str">
        <v>INPUT SHAFT NEW HOLLAND 20/25 TEETH</v>
      </c>
      <c r="D5805" s="133">
        <v>3282</v>
      </c>
      <c r="E5805" s="80">
        <v>20</v>
      </c>
      <c r="F5805" s="80" t="str">
        <v>PCS</v>
      </c>
      <c r="G5805" s="80" t="str">
        <v>INWARD</v>
      </c>
      <c r="H5805" s="96">
        <v>0</v>
      </c>
    </row>
    <row r="5806" spans="1:8" x14ac:dyDescent="0.25">
      <c r="A5806" s="90">
        <v>45813</v>
      </c>
      <c r="B5806" s="91" t="str">
        <v>006004420F91</v>
      </c>
      <c r="C5806" s="92" t="str">
        <v xml:space="preserve">PISTON RING SET ARJUN SET OF 4 </v>
      </c>
      <c r="D5806" s="132">
        <v>3284</v>
      </c>
      <c r="E5806" s="92">
        <v>30</v>
      </c>
      <c r="F5806" s="92" t="str">
        <v>SET</v>
      </c>
      <c r="G5806" s="92" t="str">
        <v>INWARD</v>
      </c>
      <c r="H5806" s="93">
        <v>0</v>
      </c>
    </row>
    <row r="5807" spans="1:8" x14ac:dyDescent="0.25">
      <c r="A5807" s="94">
        <v>45813</v>
      </c>
      <c r="B5807" s="95" t="str">
        <v>006012907B91</v>
      </c>
      <c r="C5807" s="80" t="str">
        <v>PISTON RING SET MKM 27 STUD SET OF 4</v>
      </c>
      <c r="D5807" s="133">
        <v>3285</v>
      </c>
      <c r="E5807" s="80">
        <v>25</v>
      </c>
      <c r="F5807" s="80" t="str">
        <v>SET</v>
      </c>
      <c r="G5807" s="80" t="str">
        <v>INWARD</v>
      </c>
      <c r="H5807" s="96">
        <v>0</v>
      </c>
    </row>
    <row r="5808" spans="1:8" x14ac:dyDescent="0.25">
      <c r="A5808" s="90">
        <v>45813</v>
      </c>
      <c r="B5808" s="91" t="str">
        <v>UN 1346</v>
      </c>
      <c r="C5808" s="92" t="str">
        <v>COOLING NOZZLE ARJUN</v>
      </c>
      <c r="D5808" s="132">
        <v>3286</v>
      </c>
      <c r="E5808" s="92">
        <v>500</v>
      </c>
      <c r="F5808" s="92" t="str">
        <v>PCS</v>
      </c>
      <c r="G5808" s="92" t="str">
        <v>INWARD</v>
      </c>
      <c r="H5808" s="93">
        <v>0</v>
      </c>
    </row>
    <row r="5809" spans="1:8" x14ac:dyDescent="0.25">
      <c r="A5809" s="94">
        <v>45813</v>
      </c>
      <c r="B5809" s="95" t="str">
        <v>UN 10569</v>
      </c>
      <c r="C5809" s="80" t="str">
        <v>3RD GEAR 28/35 TEETH FARMTRAC/FORD</v>
      </c>
      <c r="D5809" s="133">
        <v>3287</v>
      </c>
      <c r="E5809" s="80">
        <v>40</v>
      </c>
      <c r="F5809" s="80" t="str">
        <v>PCS</v>
      </c>
      <c r="G5809" s="80" t="str">
        <v>INWARD</v>
      </c>
      <c r="H5809" s="96">
        <v>0</v>
      </c>
    </row>
    <row r="5810" spans="1:8" x14ac:dyDescent="0.25">
      <c r="A5810" s="90">
        <v>45813</v>
      </c>
      <c r="B5810" s="91" t="str">
        <v>UN 1135</v>
      </c>
      <c r="C5810" s="92" t="str">
        <v>SILENCER INTER DI</v>
      </c>
      <c r="D5810" s="132">
        <v>3288</v>
      </c>
      <c r="E5810" s="92">
        <v>2</v>
      </c>
      <c r="F5810" s="92" t="str">
        <v>PCS</v>
      </c>
      <c r="G5810" s="92" t="str">
        <v>INWARD</v>
      </c>
      <c r="H5810" s="93">
        <v>0</v>
      </c>
    </row>
    <row r="5811" spans="1:8" x14ac:dyDescent="0.25">
      <c r="A5811" s="94">
        <v>45813</v>
      </c>
      <c r="B5811" s="95" t="str">
        <v>UN 2651 B</v>
      </c>
      <c r="C5811" s="80" t="str">
        <v xml:space="preserve">LINCH PIN MEDIUM COMMON  </v>
      </c>
      <c r="D5811" s="133">
        <v>3289</v>
      </c>
      <c r="E5811" s="80">
        <v>2880</v>
      </c>
      <c r="F5811" s="80" t="str">
        <v>PCS</v>
      </c>
      <c r="G5811" s="80" t="str">
        <v>INWARD</v>
      </c>
      <c r="H5811" s="96">
        <v>0</v>
      </c>
    </row>
    <row r="5812" spans="1:8" x14ac:dyDescent="0.25">
      <c r="A5812" s="90">
        <v>45813</v>
      </c>
      <c r="B5812" s="91" t="str">
        <v>UN 2651 A</v>
      </c>
      <c r="C5812" s="92" t="str">
        <v xml:space="preserve">LINCH PIN HEAVY DUTY COMMON  </v>
      </c>
      <c r="D5812" s="132">
        <v>3290</v>
      </c>
      <c r="E5812" s="92">
        <v>2592</v>
      </c>
      <c r="F5812" s="92" t="str">
        <v>PCS</v>
      </c>
      <c r="G5812" s="92" t="str">
        <v>INWARD</v>
      </c>
      <c r="H5812" s="93">
        <v>0</v>
      </c>
    </row>
    <row r="5813" spans="1:8" x14ac:dyDescent="0.25">
      <c r="A5813" s="94">
        <v>45814</v>
      </c>
      <c r="B5813" s="95">
        <v>11114489</v>
      </c>
      <c r="C5813" s="80" t="str">
        <v>POWER STG UNIT JOHNDEERE XCEL-45 (VSP 100)</v>
      </c>
      <c r="D5813" s="133">
        <v>3291</v>
      </c>
      <c r="E5813" s="80">
        <v>100</v>
      </c>
      <c r="F5813" s="80" t="str">
        <v>PCS</v>
      </c>
      <c r="G5813" s="80" t="str">
        <v>INWARD</v>
      </c>
      <c r="H5813" s="96">
        <v>0</v>
      </c>
    </row>
    <row r="5814" spans="1:8" x14ac:dyDescent="0.25">
      <c r="A5814" s="90">
        <v>45814</v>
      </c>
      <c r="B5814" s="91" t="str">
        <v>UN 1813</v>
      </c>
      <c r="C5814" s="92" t="str">
        <v>GEAR FORK HIGH SPEED  INTER DI</v>
      </c>
      <c r="D5814" s="132">
        <v>3292</v>
      </c>
      <c r="E5814" s="92">
        <v>8</v>
      </c>
      <c r="F5814" s="92" t="str">
        <v>PCS</v>
      </c>
      <c r="G5814" s="92" t="str">
        <v>INWARD</v>
      </c>
      <c r="H5814" s="93">
        <v>0</v>
      </c>
    </row>
    <row r="5815" spans="1:8" x14ac:dyDescent="0.25">
      <c r="A5815" s="94">
        <v>45814</v>
      </c>
      <c r="B5815" s="95" t="str">
        <v>601AD00009C</v>
      </c>
      <c r="C5815" s="80" t="str">
        <v>HYD PUMP ARJUN DOUBLE (F ELBOW) (18CC + 8CC)</v>
      </c>
      <c r="D5815" s="133">
        <v>3293</v>
      </c>
      <c r="E5815" s="80">
        <v>7</v>
      </c>
      <c r="F5815" s="80" t="str">
        <v>PCS</v>
      </c>
      <c r="G5815" s="80" t="str">
        <v>INWARD</v>
      </c>
      <c r="H5815" s="96">
        <v>0</v>
      </c>
    </row>
    <row r="5816" spans="1:8" x14ac:dyDescent="0.25">
      <c r="A5816" s="90">
        <v>45814</v>
      </c>
      <c r="B5816" s="91" t="str">
        <v>601AD00005C</v>
      </c>
      <c r="C5816" s="92" t="str">
        <v>HYD PUMP FARMTRAC DOUBLE (18CC + 11CC)</v>
      </c>
      <c r="D5816" s="132">
        <v>3294</v>
      </c>
      <c r="E5816" s="92">
        <v>1</v>
      </c>
      <c r="F5816" s="92" t="str">
        <v>PCS</v>
      </c>
      <c r="G5816" s="92" t="str">
        <v>INWARD</v>
      </c>
      <c r="H5816" s="93">
        <v>0</v>
      </c>
    </row>
    <row r="5817" spans="1:8" x14ac:dyDescent="0.25">
      <c r="A5817" s="94">
        <v>45814</v>
      </c>
      <c r="B5817" s="95" t="str">
        <v>UN 1442</v>
      </c>
      <c r="C5817" s="80" t="str">
        <v>STARING KNUCKLE ARM RH ARJUN</v>
      </c>
      <c r="D5817" s="133">
        <v>3295</v>
      </c>
      <c r="E5817" s="80">
        <v>3</v>
      </c>
      <c r="F5817" s="80" t="str">
        <v>PCS</v>
      </c>
      <c r="G5817" s="80" t="str">
        <v>INWARD</v>
      </c>
      <c r="H5817" s="96">
        <v>0</v>
      </c>
    </row>
    <row r="5818" spans="1:8" x14ac:dyDescent="0.25">
      <c r="A5818" s="90">
        <v>45814</v>
      </c>
      <c r="B5818" s="91" t="str">
        <v>UN 1442 A</v>
      </c>
      <c r="C5818" s="92" t="str">
        <v>STARING KNUCKLE ARM LH ARJUN</v>
      </c>
      <c r="D5818" s="132">
        <v>3295</v>
      </c>
      <c r="E5818" s="92">
        <v>3</v>
      </c>
      <c r="F5818" s="92" t="str">
        <v>PCS</v>
      </c>
      <c r="G5818" s="92" t="str">
        <v>INWARD</v>
      </c>
      <c r="H5818" s="93">
        <v>0</v>
      </c>
    </row>
    <row r="5819" spans="1:8" x14ac:dyDescent="0.25">
      <c r="A5819" s="94">
        <v>45814</v>
      </c>
      <c r="B5819" s="95" t="str">
        <v>GK 003/UN 3695</v>
      </c>
      <c r="C5819" s="80" t="str">
        <v>OIL BRAKE PLATE  MKM 6.5" 18 TEETH</v>
      </c>
      <c r="D5819" s="133">
        <v>3304</v>
      </c>
      <c r="E5819" s="80">
        <v>400</v>
      </c>
      <c r="F5819" s="80" t="str">
        <v>PCS</v>
      </c>
      <c r="G5819" s="80" t="str">
        <v>INWARD</v>
      </c>
      <c r="H5819" s="96">
        <v>0</v>
      </c>
    </row>
    <row r="5820" spans="1:8" x14ac:dyDescent="0.25">
      <c r="A5820" s="90">
        <v>45814</v>
      </c>
      <c r="B5820" s="91" t="str">
        <v>GK 077</v>
      </c>
      <c r="C5820" s="92" t="str">
        <v>CLUTCH PLATE NOVO 5 WING 21 TEETH 12"</v>
      </c>
      <c r="D5820" s="132">
        <v>3305</v>
      </c>
      <c r="E5820" s="92">
        <v>39</v>
      </c>
      <c r="F5820" s="92" t="str">
        <v>PCS</v>
      </c>
      <c r="G5820" s="92" t="str">
        <v>INWARD</v>
      </c>
      <c r="H5820" s="93">
        <v>0</v>
      </c>
    </row>
    <row r="5821" spans="1:8" x14ac:dyDescent="0.25">
      <c r="A5821" s="94">
        <v>45814</v>
      </c>
      <c r="B5821" s="95" t="str">
        <v>GK 122</v>
      </c>
      <c r="C5821" s="80" t="str">
        <v>CLUTCH PLATE NEW HOLLAND 3630 5 WING 14 TEETH</v>
      </c>
      <c r="D5821" s="133">
        <v>3306</v>
      </c>
      <c r="E5821" s="80">
        <v>27</v>
      </c>
      <c r="F5821" s="80" t="str">
        <v>PCS</v>
      </c>
      <c r="G5821" s="80" t="str">
        <v>INWARD</v>
      </c>
      <c r="H5821" s="96">
        <v>0</v>
      </c>
    </row>
    <row r="5822" spans="1:8" x14ac:dyDescent="0.25">
      <c r="A5822" s="90">
        <v>45814</v>
      </c>
      <c r="B5822" s="91" t="str">
        <v>GK 097</v>
      </c>
      <c r="C5822" s="92" t="str">
        <v>CLUTCH PLATE JOHN DEERE  5 WING 19 TEETH</v>
      </c>
      <c r="D5822" s="132">
        <v>3307</v>
      </c>
      <c r="E5822" s="92">
        <v>44</v>
      </c>
      <c r="F5822" s="92" t="str">
        <v>PCS</v>
      </c>
      <c r="G5822" s="92" t="str">
        <v>INWARD</v>
      </c>
      <c r="H5822" s="93">
        <v>0</v>
      </c>
    </row>
    <row r="5823" spans="1:8" x14ac:dyDescent="0.25">
      <c r="A5823" s="94">
        <v>45814</v>
      </c>
      <c r="B5823" s="95" t="str">
        <v>GK 081</v>
      </c>
      <c r="C5823" s="80" t="str">
        <v>CLUTCH PLATE ARJUN  5 WING 10 TEETH</v>
      </c>
      <c r="D5823" s="133">
        <v>3308</v>
      </c>
      <c r="E5823" s="80">
        <v>22</v>
      </c>
      <c r="F5823" s="80" t="str">
        <v>PCS</v>
      </c>
      <c r="G5823" s="80" t="str">
        <v>INWARD</v>
      </c>
      <c r="H5823" s="96">
        <v>0</v>
      </c>
    </row>
    <row r="5824" spans="1:8" x14ac:dyDescent="0.25">
      <c r="A5824" s="90">
        <v>45815</v>
      </c>
      <c r="B5824" s="91" t="str">
        <v>UN 2765</v>
      </c>
      <c r="C5824" s="92" t="str">
        <v xml:space="preserve">CLUTCH PADEL BUSH GUN METAL INTER DI  </v>
      </c>
      <c r="D5824" s="132">
        <v>3309</v>
      </c>
      <c r="E5824" s="92">
        <v>200</v>
      </c>
      <c r="F5824" s="92" t="str">
        <v>PCS</v>
      </c>
      <c r="G5824" s="92" t="str">
        <v>INWARD</v>
      </c>
      <c r="H5824" s="93">
        <v>0</v>
      </c>
    </row>
    <row r="5825" spans="1:8" x14ac:dyDescent="0.25">
      <c r="A5825" s="94">
        <v>45815</v>
      </c>
      <c r="B5825" s="95" t="str">
        <v>GK 551/UN 1445</v>
      </c>
      <c r="C5825" s="80" t="str">
        <v>TIE ROD END MAHINDRA DI  (R+L) (SET OF 2)</v>
      </c>
      <c r="D5825" s="133">
        <v>3310</v>
      </c>
      <c r="E5825" s="80">
        <v>300</v>
      </c>
      <c r="F5825" s="80" t="str">
        <v>PCS</v>
      </c>
      <c r="G5825" s="80" t="str">
        <v>INWARD</v>
      </c>
      <c r="H5825" s="96">
        <v>0</v>
      </c>
    </row>
    <row r="5826" spans="1:8" x14ac:dyDescent="0.25">
      <c r="A5826" s="90">
        <v>45815</v>
      </c>
      <c r="B5826" s="91">
        <v>3280893100</v>
      </c>
      <c r="C5826" s="92" t="str">
        <v>CLUTCH PLATE FARMTRAC 5 FAN 11"</v>
      </c>
      <c r="D5826" s="132">
        <v>3311</v>
      </c>
      <c r="E5826" s="92">
        <v>20</v>
      </c>
      <c r="F5826" s="92" t="str">
        <v>PCS</v>
      </c>
      <c r="G5826" s="92" t="str">
        <v>INWARD</v>
      </c>
      <c r="H5826" s="93">
        <v>0</v>
      </c>
    </row>
    <row r="5827" spans="1:8" x14ac:dyDescent="0.25">
      <c r="A5827" s="94">
        <v>45815</v>
      </c>
      <c r="B5827" s="95">
        <v>3280845100</v>
      </c>
      <c r="C5827" s="80" t="str">
        <v>CLUTCH PLATE ARJUN 5 WING (PMV-02)</v>
      </c>
      <c r="D5827" s="133">
        <v>3312</v>
      </c>
      <c r="E5827" s="80">
        <v>30</v>
      </c>
      <c r="F5827" s="80" t="str">
        <v>PCS</v>
      </c>
      <c r="G5827" s="80" t="str">
        <v>INWARD</v>
      </c>
      <c r="H5827" s="96">
        <v>0</v>
      </c>
    </row>
    <row r="5828" spans="1:8" x14ac:dyDescent="0.25">
      <c r="A5828" s="90">
        <v>45815</v>
      </c>
      <c r="B5828" s="91">
        <v>2280191100</v>
      </c>
      <c r="C5828" s="92" t="str">
        <v>DC ASSY SK 58 HP 12HOL WITH PTO 12 T</v>
      </c>
      <c r="D5828" s="132">
        <v>3313</v>
      </c>
      <c r="E5828" s="92">
        <v>2</v>
      </c>
      <c r="F5828" s="92" t="str">
        <v>PCS</v>
      </c>
      <c r="G5828" s="92" t="str">
        <v>INWARD</v>
      </c>
      <c r="H5828" s="93">
        <v>0</v>
      </c>
    </row>
    <row r="5829" spans="1:8" x14ac:dyDescent="0.25">
      <c r="A5829" s="94">
        <v>45815</v>
      </c>
      <c r="B5829" s="95">
        <v>2280272100</v>
      </c>
      <c r="C5829" s="80" t="str">
        <v>MAIN CLUTCH TAWA 57 HP POWERTRAC</v>
      </c>
      <c r="D5829" s="133">
        <v>3314</v>
      </c>
      <c r="E5829" s="80">
        <v>5</v>
      </c>
      <c r="F5829" s="80" t="str">
        <v>PCS</v>
      </c>
      <c r="G5829" s="80" t="str">
        <v>INWARD</v>
      </c>
      <c r="H5829" s="96">
        <v>0</v>
      </c>
    </row>
    <row r="5830" spans="1:8" x14ac:dyDescent="0.25">
      <c r="A5830" s="90">
        <v>45815</v>
      </c>
      <c r="B5830" s="91" t="str">
        <v>UN 10320</v>
      </c>
      <c r="C5830" s="92" t="str">
        <v>HYD PUMP MAHINDRA 2*3 ARJUN</v>
      </c>
      <c r="D5830" s="132">
        <v>3315</v>
      </c>
      <c r="E5830" s="92">
        <v>93</v>
      </c>
      <c r="F5830" s="92" t="str">
        <v>PCS</v>
      </c>
      <c r="G5830" s="92" t="str">
        <v>INWARD</v>
      </c>
      <c r="H5830" s="93">
        <v>0</v>
      </c>
    </row>
    <row r="5831" spans="1:8" x14ac:dyDescent="0.25">
      <c r="A5831" s="94">
        <v>45815</v>
      </c>
      <c r="B5831" s="95" t="str">
        <v>UN 10322</v>
      </c>
      <c r="C5831" s="80" t="str">
        <v>HYD PUMP MAHINDRA 2*2</v>
      </c>
      <c r="D5831" s="133">
        <v>3316</v>
      </c>
      <c r="E5831" s="80">
        <v>105</v>
      </c>
      <c r="F5831" s="80" t="str">
        <v>PCS</v>
      </c>
      <c r="G5831" s="80" t="str">
        <v>INWARD</v>
      </c>
      <c r="H5831" s="96">
        <v>0</v>
      </c>
    </row>
    <row r="5832" spans="1:8" x14ac:dyDescent="0.25">
      <c r="A5832" s="90">
        <v>45816</v>
      </c>
      <c r="B5832" s="91" t="str">
        <v>UN 3441</v>
      </c>
      <c r="C5832" s="92" t="str">
        <v xml:space="preserve">DYNAMO PATTY INTER DI  </v>
      </c>
      <c r="D5832" s="132">
        <v>3318</v>
      </c>
      <c r="E5832" s="92">
        <v>204</v>
      </c>
      <c r="F5832" s="92" t="str">
        <v>PCS</v>
      </c>
      <c r="G5832" s="92" t="str">
        <v>INWARD</v>
      </c>
      <c r="H5832" s="93">
        <v>0</v>
      </c>
    </row>
    <row r="5833" spans="1:8" x14ac:dyDescent="0.25">
      <c r="A5833" s="94">
        <v>45816</v>
      </c>
      <c r="B5833" s="95" t="str">
        <v>UN 1897</v>
      </c>
      <c r="C5833" s="80" t="str">
        <v>REAR AXLE COLLAR BIG INTER DI</v>
      </c>
      <c r="D5833" s="133">
        <v>3319</v>
      </c>
      <c r="E5833" s="80">
        <v>100</v>
      </c>
      <c r="F5833" s="80" t="str">
        <v>PCS</v>
      </c>
      <c r="G5833" s="80" t="str">
        <v>INWARD</v>
      </c>
      <c r="H5833" s="96">
        <v>0</v>
      </c>
    </row>
    <row r="5834" spans="1:8" x14ac:dyDescent="0.25">
      <c r="A5834" s="90">
        <v>45816</v>
      </c>
      <c r="B5834" s="91" t="str">
        <v>UN 2841 A</v>
      </c>
      <c r="C5834" s="92" t="str">
        <v xml:space="preserve">SILENCER BOLT W/ NUT INTER  </v>
      </c>
      <c r="D5834" s="132">
        <v>3320</v>
      </c>
      <c r="E5834" s="92">
        <v>600</v>
      </c>
      <c r="F5834" s="92" t="str">
        <v>PCS</v>
      </c>
      <c r="G5834" s="92" t="str">
        <v>INWARD</v>
      </c>
      <c r="H5834" s="93">
        <v>0</v>
      </c>
    </row>
    <row r="5835" spans="1:8" x14ac:dyDescent="0.25">
      <c r="A5835" s="94">
        <v>45816</v>
      </c>
      <c r="B5835" s="95" t="str">
        <v>UN 2788</v>
      </c>
      <c r="C5835" s="80" t="str">
        <v xml:space="preserve">BREAK DISC BOLT NST  </v>
      </c>
      <c r="D5835" s="133">
        <v>3321</v>
      </c>
      <c r="E5835" s="80">
        <v>288</v>
      </c>
      <c r="F5835" s="80" t="str">
        <v>PCS</v>
      </c>
      <c r="G5835" s="80" t="str">
        <v>INWARD</v>
      </c>
      <c r="H5835" s="96">
        <v>0</v>
      </c>
    </row>
    <row r="5836" spans="1:8" x14ac:dyDescent="0.25">
      <c r="A5836" s="90">
        <v>45816</v>
      </c>
      <c r="B5836" s="91" t="str">
        <v>UN 2818</v>
      </c>
      <c r="C5836" s="92" t="str">
        <v xml:space="preserve">LOWER LINK BRACKET BOLT (STD) INTER  </v>
      </c>
      <c r="D5836" s="132">
        <v>3323</v>
      </c>
      <c r="E5836" s="92">
        <v>96</v>
      </c>
      <c r="F5836" s="92" t="str">
        <v>PCS</v>
      </c>
      <c r="G5836" s="92" t="str">
        <v>INWARD</v>
      </c>
      <c r="H5836" s="93">
        <v>0</v>
      </c>
    </row>
    <row r="5837" spans="1:8" x14ac:dyDescent="0.25">
      <c r="A5837" s="94">
        <v>45816</v>
      </c>
      <c r="B5837" s="95" t="str">
        <v>UN 1593 A</v>
      </c>
      <c r="C5837" s="80" t="str">
        <v>SEAT PIN LONG (BOTH SIDE LOCK)  INTER DI</v>
      </c>
      <c r="D5837" s="133">
        <v>3324</v>
      </c>
      <c r="E5837" s="80">
        <v>108</v>
      </c>
      <c r="F5837" s="80" t="str">
        <v>PCS</v>
      </c>
      <c r="G5837" s="80" t="str">
        <v>INWARD</v>
      </c>
      <c r="H5837" s="96">
        <v>0</v>
      </c>
    </row>
    <row r="5838" spans="1:8" x14ac:dyDescent="0.25">
      <c r="A5838" s="90">
        <v>45816</v>
      </c>
      <c r="B5838" s="91" t="str">
        <v>UN 2787</v>
      </c>
      <c r="C5838" s="92" t="str">
        <v xml:space="preserve">BREAK DISC BOLT W/NUT YUVRAJ  </v>
      </c>
      <c r="D5838" s="132">
        <v>3326</v>
      </c>
      <c r="E5838" s="92">
        <v>288</v>
      </c>
      <c r="F5838" s="92" t="str">
        <v>PCS</v>
      </c>
      <c r="G5838" s="92" t="str">
        <v>INWARD</v>
      </c>
      <c r="H5838" s="93">
        <v>0</v>
      </c>
    </row>
    <row r="5839" spans="1:8" x14ac:dyDescent="0.25">
      <c r="A5839" s="94">
        <v>45816</v>
      </c>
      <c r="B5839" s="95" t="str">
        <v>UN 2853</v>
      </c>
      <c r="C5839" s="80" t="str">
        <v xml:space="preserve">BREAK ADJUSTING BOLT YUVRAJ  </v>
      </c>
      <c r="D5839" s="133">
        <v>3327</v>
      </c>
      <c r="E5839" s="80">
        <v>288</v>
      </c>
      <c r="F5839" s="80" t="str">
        <v>PCS</v>
      </c>
      <c r="G5839" s="80" t="str">
        <v>INWARD</v>
      </c>
      <c r="H5839" s="96">
        <v>0</v>
      </c>
    </row>
    <row r="5840" spans="1:8" x14ac:dyDescent="0.25">
      <c r="A5840" s="90">
        <v>45816</v>
      </c>
      <c r="B5840" s="91" t="str">
        <v>UN 2789 A</v>
      </c>
      <c r="C5840" s="92" t="str">
        <v xml:space="preserve">BREAKE DISC BOLT MKM N/M  </v>
      </c>
      <c r="D5840" s="132">
        <v>3328</v>
      </c>
      <c r="E5840" s="92">
        <v>300</v>
      </c>
      <c r="F5840" s="92" t="str">
        <v>PCS</v>
      </c>
      <c r="G5840" s="92" t="str">
        <v>INWARD</v>
      </c>
      <c r="H5840" s="93">
        <v>0</v>
      </c>
    </row>
    <row r="5841" spans="1:8" x14ac:dyDescent="0.25">
      <c r="A5841" s="94">
        <v>45816</v>
      </c>
      <c r="B5841" s="95" t="str">
        <v>UN 3327</v>
      </c>
      <c r="C5841" s="80" t="str">
        <v xml:space="preserve">NOZZLE WASHER INTER DI  </v>
      </c>
      <c r="D5841" s="133">
        <v>3329</v>
      </c>
      <c r="E5841" s="80">
        <v>300</v>
      </c>
      <c r="F5841" s="80" t="str">
        <v>PCS</v>
      </c>
      <c r="G5841" s="80" t="str">
        <v>INWARD</v>
      </c>
      <c r="H5841" s="96">
        <v>0</v>
      </c>
    </row>
    <row r="5842" spans="1:8" x14ac:dyDescent="0.25">
      <c r="A5842" s="90">
        <v>45816</v>
      </c>
      <c r="B5842" s="91" t="str">
        <v>UN 1134</v>
      </c>
      <c r="C5842" s="92" t="str">
        <v>MANIFOLD STUD INTER</v>
      </c>
      <c r="D5842" s="132">
        <v>3331</v>
      </c>
      <c r="E5842" s="92">
        <v>50</v>
      </c>
      <c r="F5842" s="92" t="str">
        <v>PCS</v>
      </c>
      <c r="G5842" s="92" t="str">
        <v>INWARD</v>
      </c>
      <c r="H5842" s="93">
        <v>0</v>
      </c>
    </row>
    <row r="5843" spans="1:8" x14ac:dyDescent="0.25">
      <c r="A5843" s="94">
        <v>45816</v>
      </c>
      <c r="B5843" s="95" t="str">
        <v>UN 1593</v>
      </c>
      <c r="C5843" s="80" t="str">
        <v>SEAT PIN SMALL (BOTH SIDE LOCK) INTER DI</v>
      </c>
      <c r="D5843" s="133">
        <v>3333</v>
      </c>
      <c r="E5843" s="80">
        <v>108</v>
      </c>
      <c r="F5843" s="80" t="str">
        <v>PCS</v>
      </c>
      <c r="G5843" s="80" t="str">
        <v>INWARD</v>
      </c>
      <c r="H5843" s="96">
        <v>0</v>
      </c>
    </row>
    <row r="5844" spans="1:8" x14ac:dyDescent="0.25">
      <c r="A5844" s="90">
        <v>45816</v>
      </c>
      <c r="B5844" s="91" t="str">
        <v>UN 1837</v>
      </c>
      <c r="C5844" s="92" t="str">
        <v>COUNTER SHAFT LOCK 2 HOLE INTER DI</v>
      </c>
      <c r="D5844" s="132">
        <v>3334</v>
      </c>
      <c r="E5844" s="92">
        <v>100</v>
      </c>
      <c r="F5844" s="92" t="str">
        <v>PCS</v>
      </c>
      <c r="G5844" s="92" t="str">
        <v>INWARD</v>
      </c>
      <c r="H5844" s="93">
        <v>0</v>
      </c>
    </row>
    <row r="5845" spans="1:8" x14ac:dyDescent="0.25">
      <c r="A5845" s="94">
        <v>45816</v>
      </c>
      <c r="B5845" s="95" t="str">
        <v>UN 3361</v>
      </c>
      <c r="C5845" s="80" t="str">
        <v xml:space="preserve">QUIL GEAR BEARING 22/16 INTER DI  </v>
      </c>
      <c r="D5845" s="133">
        <v>3335</v>
      </c>
      <c r="E5845" s="80">
        <v>11</v>
      </c>
      <c r="F5845" s="80" t="str">
        <v>PCS</v>
      </c>
      <c r="G5845" s="80" t="str">
        <v>INWARD</v>
      </c>
      <c r="H5845" s="96">
        <v>0</v>
      </c>
    </row>
    <row r="5846" spans="1:8" x14ac:dyDescent="0.25">
      <c r="A5846" s="90">
        <v>45816</v>
      </c>
      <c r="B5846" s="91" t="str">
        <v>UN 3362</v>
      </c>
      <c r="C5846" s="92" t="str">
        <v xml:space="preserve">QUIL GEAR BEARING 35/20 NST  </v>
      </c>
      <c r="D5846" s="132">
        <v>3336</v>
      </c>
      <c r="E5846" s="92">
        <v>14</v>
      </c>
      <c r="F5846" s="92" t="str">
        <v>PCS</v>
      </c>
      <c r="G5846" s="92" t="str">
        <v>INWARD</v>
      </c>
      <c r="H5846" s="93">
        <v>0</v>
      </c>
    </row>
    <row r="5847" spans="1:8" x14ac:dyDescent="0.25">
      <c r="A5847" s="94">
        <v>45817</v>
      </c>
      <c r="B5847" s="95" t="str">
        <v>GK 2228</v>
      </c>
      <c r="C5847" s="80" t="str">
        <v>POWER STEERING SEAL KIT SONALIKA  SINGLE CYL</v>
      </c>
      <c r="D5847" s="133">
        <v>3337</v>
      </c>
      <c r="E5847" s="80">
        <v>810</v>
      </c>
      <c r="F5847" s="80" t="str">
        <v>SET</v>
      </c>
      <c r="G5847" s="80" t="str">
        <v>INWARD</v>
      </c>
      <c r="H5847" s="96">
        <v>0</v>
      </c>
    </row>
    <row r="5848" spans="1:8" x14ac:dyDescent="0.25">
      <c r="A5848" s="90">
        <v>45812</v>
      </c>
      <c r="B5848" s="91" t="str">
        <v>UN 2494</v>
      </c>
      <c r="C5848" s="92" t="str">
        <v xml:space="preserve">HYDRAULIC PISTON SEAL INTER  </v>
      </c>
      <c r="D5848" s="132" t="str">
        <v>2092, 2093, 2094, 2095, 2096, 2097</v>
      </c>
      <c r="E5848" s="92">
        <v>5</v>
      </c>
      <c r="F5848" s="92" t="str">
        <v>SET</v>
      </c>
      <c r="G5848" s="92" t="str">
        <v>OUTWARD</v>
      </c>
      <c r="H5848" s="93" t="str">
        <v>SANJAY</v>
      </c>
    </row>
    <row r="5849" spans="1:8" x14ac:dyDescent="0.25">
      <c r="A5849" s="94">
        <v>45812</v>
      </c>
      <c r="B5849" s="95" t="str">
        <v>UN 1160</v>
      </c>
      <c r="C5849" s="80" t="str">
        <v>AIR CLEANER MESH INTER DI</v>
      </c>
      <c r="D5849" s="133" t="str">
        <v>2092, 2093, 2094, 2095, 2096, 2097</v>
      </c>
      <c r="E5849" s="80">
        <v>6</v>
      </c>
      <c r="F5849" s="80" t="str">
        <v>PCS</v>
      </c>
      <c r="G5849" s="80" t="str">
        <v>OUTWARD</v>
      </c>
      <c r="H5849" s="96" t="str">
        <v>SANJAY</v>
      </c>
    </row>
    <row r="5850" spans="1:8" x14ac:dyDescent="0.25">
      <c r="A5850" s="90">
        <v>45812</v>
      </c>
      <c r="B5850" s="91" t="str">
        <v>UN 1164</v>
      </c>
      <c r="C5850" s="92" t="str">
        <v>SECONDARY MESH INTER DI</v>
      </c>
      <c r="D5850" s="132" t="str">
        <v>2092, 2093, 2094, 2095, 2096, 2097</v>
      </c>
      <c r="E5850" s="92">
        <v>4</v>
      </c>
      <c r="F5850" s="92" t="str">
        <v>PCS</v>
      </c>
      <c r="G5850" s="92" t="str">
        <v>OUTWARD</v>
      </c>
      <c r="H5850" s="93" t="str">
        <v>SANJAY</v>
      </c>
    </row>
    <row r="5851" spans="1:8" x14ac:dyDescent="0.25">
      <c r="A5851" s="94">
        <v>45812</v>
      </c>
      <c r="B5851" s="95" t="str">
        <v>UN 2363</v>
      </c>
      <c r="C5851" s="80" t="str">
        <v>FUEL PUMP GEAR 66 TEETH SARPANCH</v>
      </c>
      <c r="D5851" s="133" t="str">
        <v>2092, 2093, 2094, 2095, 2096, 2097</v>
      </c>
      <c r="E5851" s="80">
        <v>3</v>
      </c>
      <c r="F5851" s="80" t="str">
        <v>PCS</v>
      </c>
      <c r="G5851" s="80" t="str">
        <v>OUTWARD</v>
      </c>
      <c r="H5851" s="96" t="str">
        <v>SANJAY</v>
      </c>
    </row>
    <row r="5852" spans="1:8" x14ac:dyDescent="0.25">
      <c r="A5852" s="90">
        <v>45812</v>
      </c>
      <c r="B5852" s="91" t="str">
        <v>UN 1135</v>
      </c>
      <c r="C5852" s="92" t="str">
        <v>SILENCER INTER DI</v>
      </c>
      <c r="D5852" s="132" t="str">
        <v>2092, 2093, 2094, 2095, 2096, 2097</v>
      </c>
      <c r="E5852" s="92">
        <v>4</v>
      </c>
      <c r="F5852" s="92" t="str">
        <v>PCS</v>
      </c>
      <c r="G5852" s="92" t="str">
        <v>OUTWARD</v>
      </c>
      <c r="H5852" s="93" t="str">
        <v>SANJAY</v>
      </c>
    </row>
    <row r="5853" spans="1:8" x14ac:dyDescent="0.25">
      <c r="A5853" s="94">
        <v>45812</v>
      </c>
      <c r="B5853" s="95" t="str">
        <v>UN 1131</v>
      </c>
      <c r="C5853" s="80" t="str">
        <v>SILENCER ELBOW (O.E) INTER DI</v>
      </c>
      <c r="D5853" s="133" t="str">
        <v>2092, 2093, 2094, 2095, 2096, 2097</v>
      </c>
      <c r="E5853" s="80">
        <v>4</v>
      </c>
      <c r="F5853" s="80" t="str">
        <v>PCS</v>
      </c>
      <c r="G5853" s="80" t="str">
        <v>OUTWARD</v>
      </c>
      <c r="H5853" s="96" t="str">
        <v>SANJAY</v>
      </c>
    </row>
    <row r="5854" spans="1:8" x14ac:dyDescent="0.25">
      <c r="A5854" s="90">
        <v>45812</v>
      </c>
      <c r="B5854" s="91" t="str">
        <v>UN 3107</v>
      </c>
      <c r="C5854" s="92" t="str">
        <v xml:space="preserve">PINION SHIM ROUND INTER DI  </v>
      </c>
      <c r="D5854" s="132" t="str">
        <v>2092, 2093, 2094, 2095, 2096, 2097</v>
      </c>
      <c r="E5854" s="92">
        <v>6</v>
      </c>
      <c r="F5854" s="92" t="str">
        <v>DOZEN</v>
      </c>
      <c r="G5854" s="92" t="str">
        <v>OUTWARD</v>
      </c>
      <c r="H5854" s="93" t="str">
        <v>SANJAY</v>
      </c>
    </row>
    <row r="5855" spans="1:8" x14ac:dyDescent="0.25">
      <c r="A5855" s="94">
        <v>45812</v>
      </c>
      <c r="B5855" s="95" t="str">
        <v>UN 1388 I</v>
      </c>
      <c r="C5855" s="80" t="str">
        <v>FRONT AXLE SUPPORT YUVO</v>
      </c>
      <c r="D5855" s="133" t="str">
        <v>2092, 2093, 2094, 2095, 2096, 2097</v>
      </c>
      <c r="E5855" s="80">
        <v>1</v>
      </c>
      <c r="F5855" s="80" t="str">
        <v>PCS</v>
      </c>
      <c r="G5855" s="80" t="str">
        <v>OUTWARD</v>
      </c>
      <c r="H5855" s="96" t="str">
        <v>SANJAY</v>
      </c>
    </row>
    <row r="5856" spans="1:8" x14ac:dyDescent="0.25">
      <c r="A5856" s="90">
        <v>45812</v>
      </c>
      <c r="B5856" s="91" t="str">
        <v>UN 1371 B</v>
      </c>
      <c r="C5856" s="92" t="str">
        <v>CENTER PIN (13") YUVO</v>
      </c>
      <c r="D5856" s="132" t="str">
        <v>2092, 2093, 2094, 2095, 2096, 2097</v>
      </c>
      <c r="E5856" s="92">
        <v>3</v>
      </c>
      <c r="F5856" s="92" t="str">
        <v>PCS</v>
      </c>
      <c r="G5856" s="92" t="str">
        <v>OUTWARD</v>
      </c>
      <c r="H5856" s="93" t="str">
        <v>SANJAY</v>
      </c>
    </row>
    <row r="5857" spans="1:8" x14ac:dyDescent="0.25">
      <c r="A5857" s="94">
        <v>45812</v>
      </c>
      <c r="B5857" s="95" t="str">
        <v>GK 1073/UN 1426</v>
      </c>
      <c r="C5857" s="80" t="str">
        <v>FRONT STUB AXLE LH NST</v>
      </c>
      <c r="D5857" s="133" t="str">
        <v>2092, 2093, 2094, 2095, 2096, 2097</v>
      </c>
      <c r="E5857" s="80">
        <v>4</v>
      </c>
      <c r="F5857" s="80" t="str">
        <v>PCS</v>
      </c>
      <c r="G5857" s="80" t="str">
        <v>OUTWARD</v>
      </c>
      <c r="H5857" s="96" t="str">
        <v>SANJAY</v>
      </c>
    </row>
    <row r="5858" spans="1:8" x14ac:dyDescent="0.25">
      <c r="A5858" s="90">
        <v>45812</v>
      </c>
      <c r="B5858" s="91" t="str">
        <v>GK 1073 A/UN 1426 A</v>
      </c>
      <c r="C5858" s="92" t="str">
        <v>FRONT STUB AXLE RH NST</v>
      </c>
      <c r="D5858" s="132" t="str">
        <v>2092, 2093, 2094, 2095, 2096, 2097</v>
      </c>
      <c r="E5858" s="92">
        <v>4</v>
      </c>
      <c r="F5858" s="92" t="str">
        <v>PCS</v>
      </c>
      <c r="G5858" s="92" t="str">
        <v>OUTWARD</v>
      </c>
      <c r="H5858" s="93" t="str">
        <v>SANJAY</v>
      </c>
    </row>
    <row r="5859" spans="1:8" x14ac:dyDescent="0.25">
      <c r="A5859" s="94">
        <v>45812</v>
      </c>
      <c r="B5859" s="95" t="str">
        <v>GK 977/UN 1374</v>
      </c>
      <c r="C5859" s="80" t="str">
        <v>CENTER PIN MAHINDRA NST (PATTI TYPE)</v>
      </c>
      <c r="D5859" s="133" t="str">
        <v>2092, 2093, 2094, 2095, 2096, 2097</v>
      </c>
      <c r="E5859" s="80">
        <v>10</v>
      </c>
      <c r="F5859" s="80" t="str">
        <v>PCS</v>
      </c>
      <c r="G5859" s="80" t="str">
        <v>OUTWARD</v>
      </c>
      <c r="H5859" s="96" t="str">
        <v>SANJAY</v>
      </c>
    </row>
    <row r="5860" spans="1:8" x14ac:dyDescent="0.25">
      <c r="A5860" s="90">
        <v>45812</v>
      </c>
      <c r="B5860" s="91" t="str">
        <v>UN 2747</v>
      </c>
      <c r="C5860" s="92" t="str">
        <v xml:space="preserve">FRONT SUPPORT BUSH (SET OF 2) NST  </v>
      </c>
      <c r="D5860" s="132" t="str">
        <v>2092, 2093, 2094, 2095, 2096, 2097</v>
      </c>
      <c r="E5860" s="92">
        <v>6</v>
      </c>
      <c r="F5860" s="92" t="str">
        <v>SET</v>
      </c>
      <c r="G5860" s="92" t="str">
        <v>OUTWARD</v>
      </c>
      <c r="H5860" s="93" t="str">
        <v>SANJAY</v>
      </c>
    </row>
    <row r="5861" spans="1:8" x14ac:dyDescent="0.25">
      <c r="A5861" s="94">
        <v>45812</v>
      </c>
      <c r="B5861" s="95" t="str">
        <v>UN 2278</v>
      </c>
      <c r="C5861" s="80" t="str">
        <v>COUPLER BUSH 10 TEETH MKM</v>
      </c>
      <c r="D5861" s="133" t="str">
        <v>2092, 2093, 2094, 2095, 2096, 2097</v>
      </c>
      <c r="E5861" s="80">
        <v>4</v>
      </c>
      <c r="F5861" s="80" t="str">
        <v>PCS</v>
      </c>
      <c r="G5861" s="80" t="str">
        <v>OUTWARD</v>
      </c>
      <c r="H5861" s="96" t="str">
        <v>SANJAY</v>
      </c>
    </row>
    <row r="5862" spans="1:8" x14ac:dyDescent="0.25">
      <c r="A5862" s="90">
        <v>45812</v>
      </c>
      <c r="B5862" s="91" t="str">
        <v>UN 2861</v>
      </c>
      <c r="C5862" s="92" t="str">
        <v>CLUTCH PADEL SPRING INTER</v>
      </c>
      <c r="D5862" s="132" t="str">
        <v>2092, 2093, 2094, 2095, 2096, 2097</v>
      </c>
      <c r="E5862" s="92">
        <v>12</v>
      </c>
      <c r="F5862" s="92" t="str">
        <v>PCS</v>
      </c>
      <c r="G5862" s="92" t="str">
        <v>OUTWARD</v>
      </c>
      <c r="H5862" s="93" t="str">
        <v>SANJAY</v>
      </c>
    </row>
    <row r="5863" spans="1:8" x14ac:dyDescent="0.25">
      <c r="A5863" s="94">
        <v>45812</v>
      </c>
      <c r="B5863" s="95" t="str">
        <v>UN 2858</v>
      </c>
      <c r="C5863" s="80" t="str">
        <v xml:space="preserve">BREAK SHOE SPRING (O.E) INTER  </v>
      </c>
      <c r="D5863" s="133" t="str">
        <v>2092, 2093, 2094, 2095, 2096, 2097</v>
      </c>
      <c r="E5863" s="80">
        <v>72</v>
      </c>
      <c r="F5863" s="80" t="str">
        <v>PCS</v>
      </c>
      <c r="G5863" s="80" t="str">
        <v>OUTWARD</v>
      </c>
      <c r="H5863" s="96" t="str">
        <v>SANJAY</v>
      </c>
    </row>
    <row r="5864" spans="1:8" x14ac:dyDescent="0.25">
      <c r="A5864" s="90">
        <v>45812</v>
      </c>
      <c r="B5864" s="91" t="str">
        <v>UN 2892</v>
      </c>
      <c r="C5864" s="92" t="str">
        <v xml:space="preserve">BREAK PADEL SPRING YUVO  </v>
      </c>
      <c r="D5864" s="132" t="str">
        <v>2092, 2093, 2094, 2095, 2096, 2097</v>
      </c>
      <c r="E5864" s="92">
        <v>12</v>
      </c>
      <c r="F5864" s="92" t="str">
        <v>PCS</v>
      </c>
      <c r="G5864" s="92" t="str">
        <v>OUTWARD</v>
      </c>
      <c r="H5864" s="93" t="str">
        <v>SANJAY</v>
      </c>
    </row>
    <row r="5865" spans="1:8" x14ac:dyDescent="0.25">
      <c r="A5865" s="94">
        <v>45812</v>
      </c>
      <c r="B5865" s="95" t="str">
        <v>UN 2893</v>
      </c>
      <c r="C5865" s="80" t="str">
        <v xml:space="preserve">CLUTCH PADEL SPRING YUVO  </v>
      </c>
      <c r="D5865" s="133" t="str">
        <v>2092, 2093, 2094, 2095, 2096, 2097</v>
      </c>
      <c r="E5865" s="80">
        <v>12</v>
      </c>
      <c r="F5865" s="80" t="str">
        <v>PCS</v>
      </c>
      <c r="G5865" s="80" t="str">
        <v>OUTWARD</v>
      </c>
      <c r="H5865" s="96" t="str">
        <v>SANJAY</v>
      </c>
    </row>
    <row r="5866" spans="1:8" x14ac:dyDescent="0.25">
      <c r="A5866" s="90">
        <v>45812</v>
      </c>
      <c r="B5866" s="91" t="str">
        <v>UN 1695</v>
      </c>
      <c r="C5866" s="92" t="str">
        <v>RELEASE PLATE INTER</v>
      </c>
      <c r="D5866" s="132" t="str">
        <v>2092, 2093, 2094, 2095, 2096, 2097</v>
      </c>
      <c r="E5866" s="92">
        <v>4</v>
      </c>
      <c r="F5866" s="92" t="str">
        <v>PCS</v>
      </c>
      <c r="G5866" s="92" t="str">
        <v>OUTWARD</v>
      </c>
      <c r="H5866" s="93" t="str">
        <v>SANJAY</v>
      </c>
    </row>
    <row r="5867" spans="1:8" x14ac:dyDescent="0.25">
      <c r="A5867" s="94">
        <v>45812</v>
      </c>
      <c r="B5867" s="95" t="str">
        <v>UN 3584</v>
      </c>
      <c r="C5867" s="80" t="str">
        <v xml:space="preserve">6003187B91 PIPE FEED PUMP TO FILTER INTER DI  </v>
      </c>
      <c r="D5867" s="133" t="str">
        <v>2092, 2093, 2094, 2095, 2096, 2097</v>
      </c>
      <c r="E5867" s="80">
        <v>10</v>
      </c>
      <c r="F5867" s="80" t="str">
        <v>PCS</v>
      </c>
      <c r="G5867" s="80" t="str">
        <v>OUTWARD</v>
      </c>
      <c r="H5867" s="96" t="str">
        <v>SANJAY</v>
      </c>
    </row>
    <row r="5868" spans="1:8" x14ac:dyDescent="0.25">
      <c r="A5868" s="90">
        <v>45812</v>
      </c>
      <c r="B5868" s="91" t="str">
        <v>UN 3585</v>
      </c>
      <c r="C5868" s="92" t="str">
        <v xml:space="preserve">6003188B92 PIPE FILTER TO FIP INTER DI  </v>
      </c>
      <c r="D5868" s="132" t="str">
        <v>2092, 2093, 2094, 2095, 2096, 2097</v>
      </c>
      <c r="E5868" s="92">
        <v>10</v>
      </c>
      <c r="F5868" s="92" t="str">
        <v>PCS</v>
      </c>
      <c r="G5868" s="92" t="str">
        <v>OUTWARD</v>
      </c>
      <c r="H5868" s="93" t="str">
        <v>SANJAY</v>
      </c>
    </row>
    <row r="5869" spans="1:8" x14ac:dyDescent="0.25">
      <c r="A5869" s="94">
        <v>45812</v>
      </c>
      <c r="B5869" s="95" t="str">
        <v>UN 3628</v>
      </c>
      <c r="C5869" s="80" t="str">
        <v xml:space="preserve"> POWER STG. HOSE YUVO  </v>
      </c>
      <c r="D5869" s="133" t="str">
        <v>2092, 2093, 2094, 2095, 2096, 2097</v>
      </c>
      <c r="E5869" s="80">
        <v>4</v>
      </c>
      <c r="F5869" s="80" t="str">
        <v>PCS</v>
      </c>
      <c r="G5869" s="80" t="str">
        <v>OUTWARD</v>
      </c>
      <c r="H5869" s="96" t="str">
        <v>SANJAY</v>
      </c>
    </row>
    <row r="5870" spans="1:8" x14ac:dyDescent="0.25">
      <c r="A5870" s="90">
        <v>45812</v>
      </c>
      <c r="B5870" s="91" t="str">
        <v>UN 2470</v>
      </c>
      <c r="C5870" s="92" t="str">
        <v xml:space="preserve">VALVE ISOLATOR SHUT-OPEN INTER DI  </v>
      </c>
      <c r="D5870" s="132" t="str">
        <v>2092, 2093, 2094, 2095, 2096, 2097</v>
      </c>
      <c r="E5870" s="92">
        <v>12</v>
      </c>
      <c r="F5870" s="92" t="str">
        <v>PCS</v>
      </c>
      <c r="G5870" s="92" t="str">
        <v>OUTWARD</v>
      </c>
      <c r="H5870" s="93" t="str">
        <v>SANJAY</v>
      </c>
    </row>
    <row r="5871" spans="1:8" x14ac:dyDescent="0.25">
      <c r="A5871" s="94">
        <v>45812</v>
      </c>
      <c r="B5871" s="95" t="str">
        <v>UN 2446</v>
      </c>
      <c r="C5871" s="80" t="str">
        <v xml:space="preserve">HYDRAULIC LEVER STRAIGHT MKM  </v>
      </c>
      <c r="D5871" s="133" t="str">
        <v>2092, 2093, 2094, 2095, 2096, 2097</v>
      </c>
      <c r="E5871" s="80">
        <v>5</v>
      </c>
      <c r="F5871" s="80" t="str">
        <v>PCS</v>
      </c>
      <c r="G5871" s="80" t="str">
        <v>OUTWARD</v>
      </c>
      <c r="H5871" s="96" t="str">
        <v>SANJAY</v>
      </c>
    </row>
    <row r="5872" spans="1:8" x14ac:dyDescent="0.25">
      <c r="A5872" s="90">
        <v>45812</v>
      </c>
      <c r="B5872" s="91" t="str">
        <v>UN 2993</v>
      </c>
      <c r="C5872" s="92" t="str">
        <v xml:space="preserve">O RING FOR DIFF BUSH SET OF 3 INTER  </v>
      </c>
      <c r="D5872" s="132" t="str">
        <v>2092, 2093, 2094, 2095, 2096, 2097</v>
      </c>
      <c r="E5872" s="92">
        <v>10</v>
      </c>
      <c r="F5872" s="92" t="str">
        <v>SET</v>
      </c>
      <c r="G5872" s="92" t="str">
        <v>OUTWARD</v>
      </c>
      <c r="H5872" s="93" t="str">
        <v>SANJAY</v>
      </c>
    </row>
    <row r="5873" spans="1:8" x14ac:dyDescent="0.25">
      <c r="A5873" s="94">
        <v>45812</v>
      </c>
      <c r="B5873" s="95" t="str">
        <v>UN 1383</v>
      </c>
      <c r="C5873" s="80" t="str">
        <v>STAY ROD NUT INTER DI</v>
      </c>
      <c r="D5873" s="133" t="str">
        <v>2092, 2093, 2094, 2095, 2096, 2097</v>
      </c>
      <c r="E5873" s="80">
        <v>5</v>
      </c>
      <c r="F5873" s="80" t="str">
        <v>PCS</v>
      </c>
      <c r="G5873" s="80" t="str">
        <v>OUTWARD</v>
      </c>
      <c r="H5873" s="96" t="str">
        <v>SANJAY</v>
      </c>
    </row>
    <row r="5874" spans="1:8" x14ac:dyDescent="0.25">
      <c r="A5874" s="90">
        <v>45812</v>
      </c>
      <c r="B5874" s="91" t="str">
        <v>UN 1383 A</v>
      </c>
      <c r="C5874" s="92" t="str">
        <v>STAY ROD NUT MKM</v>
      </c>
      <c r="D5874" s="132" t="str">
        <v>2092, 2093, 2094, 2095, 2096, 2097</v>
      </c>
      <c r="E5874" s="92">
        <v>5</v>
      </c>
      <c r="F5874" s="92" t="str">
        <v>PCS</v>
      </c>
      <c r="G5874" s="92" t="str">
        <v>OUTWARD</v>
      </c>
      <c r="H5874" s="93" t="str">
        <v>SANJAY</v>
      </c>
    </row>
    <row r="5875" spans="1:8" x14ac:dyDescent="0.25">
      <c r="A5875" s="94">
        <v>45812</v>
      </c>
      <c r="B5875" s="95" t="str">
        <v>GK 1181 / UN 1287</v>
      </c>
      <c r="C5875" s="80" t="str">
        <v>FLY WHEEL RING INTER DI 110 TEETH</v>
      </c>
      <c r="D5875" s="133" t="str">
        <v>2092, 2093, 2094, 2095, 2096, 2097</v>
      </c>
      <c r="E5875" s="80">
        <v>4</v>
      </c>
      <c r="F5875" s="80" t="str">
        <v>PCS</v>
      </c>
      <c r="G5875" s="80" t="str">
        <v>OUTWARD</v>
      </c>
      <c r="H5875" s="96" t="str">
        <v>SANJAY</v>
      </c>
    </row>
    <row r="5876" spans="1:8" x14ac:dyDescent="0.25">
      <c r="A5876" s="90">
        <v>45812</v>
      </c>
      <c r="B5876" s="91" t="str">
        <v>UN 2886</v>
      </c>
      <c r="C5876" s="92" t="str">
        <v xml:space="preserve">SPRING DRAFT LINK INTER  </v>
      </c>
      <c r="D5876" s="132" t="str">
        <v>2092, 2093, 2094, 2095, 2096, 2097</v>
      </c>
      <c r="E5876" s="92">
        <v>12</v>
      </c>
      <c r="F5876" s="92" t="str">
        <v>PCS</v>
      </c>
      <c r="G5876" s="92" t="str">
        <v>OUTWARD</v>
      </c>
      <c r="H5876" s="93" t="str">
        <v>SANJAY</v>
      </c>
    </row>
    <row r="5877" spans="1:8" x14ac:dyDescent="0.25">
      <c r="A5877" s="94">
        <v>45812</v>
      </c>
      <c r="B5877" s="95" t="str">
        <v>UN 2459</v>
      </c>
      <c r="C5877" s="80" t="str">
        <v xml:space="preserve">BRACKET SUPPORT SMALL INTER DI  </v>
      </c>
      <c r="D5877" s="133" t="str">
        <v>2092, 2093, 2094, 2095, 2096, 2097</v>
      </c>
      <c r="E5877" s="80">
        <v>12</v>
      </c>
      <c r="F5877" s="80" t="str">
        <v>PCS</v>
      </c>
      <c r="G5877" s="80" t="str">
        <v>OUTWARD</v>
      </c>
      <c r="H5877" s="96" t="str">
        <v>SANJAY</v>
      </c>
    </row>
    <row r="5878" spans="1:8" x14ac:dyDescent="0.25">
      <c r="A5878" s="90">
        <v>45812</v>
      </c>
      <c r="B5878" s="91" t="str">
        <v>UN 3314</v>
      </c>
      <c r="C5878" s="92" t="str">
        <v xml:space="preserve">DIFFERENTIAL WASHER SET INTER DI  </v>
      </c>
      <c r="D5878" s="132" t="str">
        <v>2092, 2093, 2094, 2095, 2096, 2097</v>
      </c>
      <c r="E5878" s="92">
        <v>10</v>
      </c>
      <c r="F5878" s="92" t="str">
        <v>SET</v>
      </c>
      <c r="G5878" s="92" t="str">
        <v>OUTWARD</v>
      </c>
      <c r="H5878" s="93" t="str">
        <v>SANJAY</v>
      </c>
    </row>
    <row r="5879" spans="1:8" x14ac:dyDescent="0.25">
      <c r="A5879" s="94">
        <v>45812</v>
      </c>
      <c r="B5879" s="95" t="str">
        <v>UN 1789</v>
      </c>
      <c r="C5879" s="80" t="str">
        <v>GEAR LEVER MKM</v>
      </c>
      <c r="D5879" s="133" t="str">
        <v>2092, 2093, 2094, 2095, 2096, 2097</v>
      </c>
      <c r="E5879" s="80">
        <v>4</v>
      </c>
      <c r="F5879" s="80" t="str">
        <v>PCS</v>
      </c>
      <c r="G5879" s="80" t="str">
        <v>OUTWARD</v>
      </c>
      <c r="H5879" s="96" t="str">
        <v>SANJAY</v>
      </c>
    </row>
    <row r="5880" spans="1:8" x14ac:dyDescent="0.25">
      <c r="A5880" s="90">
        <v>45812</v>
      </c>
      <c r="B5880" s="91" t="str">
        <v>UN 3420</v>
      </c>
      <c r="C5880" s="92" t="str">
        <v xml:space="preserve">CHOWK CABLE (L TYPE) BRASS INTER DI  </v>
      </c>
      <c r="D5880" s="132" t="str">
        <v>2092, 2093, 2094, 2095, 2096, 2097</v>
      </c>
      <c r="E5880" s="92">
        <v>10</v>
      </c>
      <c r="F5880" s="92" t="str">
        <v>PCS</v>
      </c>
      <c r="G5880" s="92" t="str">
        <v>OUTWARD</v>
      </c>
      <c r="H5880" s="93" t="str">
        <v>SANJAY</v>
      </c>
    </row>
    <row r="5881" spans="1:8" x14ac:dyDescent="0.25">
      <c r="A5881" s="94">
        <v>45812</v>
      </c>
      <c r="B5881" s="95" t="str">
        <v>UN 2750</v>
      </c>
      <c r="C5881" s="80" t="str">
        <v xml:space="preserve">REVERSE GEAR BUSH SMALL INTER DI  </v>
      </c>
      <c r="D5881" s="133" t="str">
        <v>2092, 2093, 2094, 2095, 2096, 2097</v>
      </c>
      <c r="E5881" s="80">
        <v>6</v>
      </c>
      <c r="F5881" s="80" t="str">
        <v>PCS</v>
      </c>
      <c r="G5881" s="80" t="str">
        <v>OUTWARD</v>
      </c>
      <c r="H5881" s="96" t="str">
        <v>SANJAY</v>
      </c>
    </row>
    <row r="5882" spans="1:8" x14ac:dyDescent="0.25">
      <c r="A5882" s="90">
        <v>45812</v>
      </c>
      <c r="B5882" s="91" t="str">
        <v>UN 2751</v>
      </c>
      <c r="C5882" s="92" t="str">
        <v xml:space="preserve">REVERSE GEAR BUSH BIG INTER DI  </v>
      </c>
      <c r="D5882" s="132" t="str">
        <v>2092, 2093, 2094, 2095, 2096, 2097</v>
      </c>
      <c r="E5882" s="92">
        <v>6</v>
      </c>
      <c r="F5882" s="92" t="str">
        <v>PCS</v>
      </c>
      <c r="G5882" s="92" t="str">
        <v>OUTWARD</v>
      </c>
      <c r="H5882" s="93" t="str">
        <v>SANJAY</v>
      </c>
    </row>
    <row r="5883" spans="1:8" x14ac:dyDescent="0.25">
      <c r="A5883" s="94">
        <v>45812</v>
      </c>
      <c r="B5883" s="95" t="str">
        <v>UN 2980</v>
      </c>
      <c r="C5883" s="80" t="str">
        <v xml:space="preserve">KNOB FOR GEAR LEVER THREAD TYPE 585 DI  </v>
      </c>
      <c r="D5883" s="133" t="str">
        <v>2092, 2093, 2094, 2095, 2096, 2097</v>
      </c>
      <c r="E5883" s="80">
        <v>12</v>
      </c>
      <c r="F5883" s="80" t="str">
        <v>PCS</v>
      </c>
      <c r="G5883" s="80" t="str">
        <v>OUTWARD</v>
      </c>
      <c r="H5883" s="96" t="str">
        <v>SANJAY</v>
      </c>
    </row>
    <row r="5884" spans="1:8" x14ac:dyDescent="0.25">
      <c r="A5884" s="90">
        <v>45812</v>
      </c>
      <c r="B5884" s="91" t="str">
        <v>UN 3330</v>
      </c>
      <c r="C5884" s="92" t="str">
        <v xml:space="preserve">PINION LOCK WASHER 10 CUT INTER DI  </v>
      </c>
      <c r="D5884" s="132" t="str">
        <v>2092, 2093, 2094, 2095, 2096, 2097</v>
      </c>
      <c r="E5884" s="92">
        <v>12</v>
      </c>
      <c r="F5884" s="92" t="str">
        <v>PCS</v>
      </c>
      <c r="G5884" s="92" t="str">
        <v>OUTWARD</v>
      </c>
      <c r="H5884" s="93" t="str">
        <v>SANJAY</v>
      </c>
    </row>
    <row r="5885" spans="1:8" x14ac:dyDescent="0.25">
      <c r="A5885" s="94">
        <v>45812</v>
      </c>
      <c r="B5885" s="95" t="str">
        <v>UN 3329</v>
      </c>
      <c r="C5885" s="80" t="str">
        <v xml:space="preserve">PINION LOCK WASHER 4 CUT 585 DI  </v>
      </c>
      <c r="D5885" s="133" t="str">
        <v>2092, 2093, 2094, 2095, 2096, 2097</v>
      </c>
      <c r="E5885" s="80">
        <v>12</v>
      </c>
      <c r="F5885" s="80" t="str">
        <v>PCS</v>
      </c>
      <c r="G5885" s="80" t="str">
        <v>OUTWARD</v>
      </c>
      <c r="H5885" s="96" t="str">
        <v>SANJAY</v>
      </c>
    </row>
    <row r="5886" spans="1:8" x14ac:dyDescent="0.25">
      <c r="A5886" s="90">
        <v>45812</v>
      </c>
      <c r="B5886" s="91" t="str">
        <v>UN 2987</v>
      </c>
      <c r="C5886" s="92" t="str">
        <v xml:space="preserve">MUDGUARD PAD THICK INTER  </v>
      </c>
      <c r="D5886" s="132" t="str">
        <v>2092, 2093, 2094, 2095, 2096, 2097</v>
      </c>
      <c r="E5886" s="92">
        <v>20</v>
      </c>
      <c r="F5886" s="92" t="str">
        <v>PCS</v>
      </c>
      <c r="G5886" s="92" t="str">
        <v>OUTWARD</v>
      </c>
      <c r="H5886" s="93" t="str">
        <v>SANJAY</v>
      </c>
    </row>
    <row r="5887" spans="1:8" x14ac:dyDescent="0.25">
      <c r="A5887" s="94">
        <v>45812</v>
      </c>
      <c r="B5887" s="95" t="str">
        <v>UN 1161 A</v>
      </c>
      <c r="C5887" s="80" t="str">
        <v>AIR CLEANER BOWL (O.E) INTER</v>
      </c>
      <c r="D5887" s="133" t="str">
        <v>2092, 2093, 2094, 2095, 2096, 2097</v>
      </c>
      <c r="E5887" s="80">
        <v>10</v>
      </c>
      <c r="F5887" s="80" t="str">
        <v>PCS</v>
      </c>
      <c r="G5887" s="80" t="str">
        <v>OUTWARD</v>
      </c>
      <c r="H5887" s="96" t="str">
        <v>SANJAY</v>
      </c>
    </row>
    <row r="5888" spans="1:8" x14ac:dyDescent="0.25">
      <c r="A5888" s="90">
        <v>45812</v>
      </c>
      <c r="B5888" s="91" t="str">
        <v>UN 1384</v>
      </c>
      <c r="C5888" s="92" t="str">
        <v>SOCKET STAY ROD BALL INTER</v>
      </c>
      <c r="D5888" s="132" t="str">
        <v>2092, 2093, 2094, 2095, 2096, 2097</v>
      </c>
      <c r="E5888" s="92">
        <v>4</v>
      </c>
      <c r="F5888" s="92" t="str">
        <v>PCS</v>
      </c>
      <c r="G5888" s="92" t="str">
        <v>OUTWARD</v>
      </c>
      <c r="H5888" s="93" t="str">
        <v>SANJAY</v>
      </c>
    </row>
    <row r="5889" spans="1:8" x14ac:dyDescent="0.25">
      <c r="A5889" s="94">
        <v>45812</v>
      </c>
      <c r="B5889" s="95" t="str">
        <v>UN 1385</v>
      </c>
      <c r="C5889" s="80" t="str">
        <v>CAP STAY ROD BALL INTER</v>
      </c>
      <c r="D5889" s="133" t="str">
        <v>2092, 2093, 2094, 2095, 2096, 2097</v>
      </c>
      <c r="E5889" s="80">
        <v>6</v>
      </c>
      <c r="F5889" s="80" t="str">
        <v>PCS</v>
      </c>
      <c r="G5889" s="80" t="str">
        <v>OUTWARD</v>
      </c>
      <c r="H5889" s="96" t="str">
        <v>SANJAY</v>
      </c>
    </row>
    <row r="5890" spans="1:8" x14ac:dyDescent="0.25">
      <c r="A5890" s="90">
        <v>45812</v>
      </c>
      <c r="B5890" s="91" t="str">
        <v>UN 1735</v>
      </c>
      <c r="C5890" s="92" t="str">
        <v>CLUTCH RELEASE FORK INTER</v>
      </c>
      <c r="D5890" s="132" t="str">
        <v>2092, 2093, 2094, 2095, 2096, 2097</v>
      </c>
      <c r="E5890" s="92">
        <v>2</v>
      </c>
      <c r="F5890" s="92" t="str">
        <v>PCS</v>
      </c>
      <c r="G5890" s="92" t="str">
        <v>OUTWARD</v>
      </c>
      <c r="H5890" s="93" t="str">
        <v>SANJAY</v>
      </c>
    </row>
    <row r="5891" spans="1:8" x14ac:dyDescent="0.25">
      <c r="A5891" s="94">
        <v>45812</v>
      </c>
      <c r="B5891" s="95" t="str">
        <v>UN 1736</v>
      </c>
      <c r="C5891" s="80" t="str">
        <v>CLUTCH RELEASE FORK 585 DI</v>
      </c>
      <c r="D5891" s="133" t="str">
        <v>2092, 2093, 2094, 2095, 2096, 2097</v>
      </c>
      <c r="E5891" s="80">
        <v>2</v>
      </c>
      <c r="F5891" s="80" t="str">
        <v>PCS</v>
      </c>
      <c r="G5891" s="80" t="str">
        <v>OUTWARD</v>
      </c>
      <c r="H5891" s="96" t="str">
        <v>SANJAY</v>
      </c>
    </row>
    <row r="5892" spans="1:8" x14ac:dyDescent="0.25">
      <c r="A5892" s="90">
        <v>45812</v>
      </c>
      <c r="B5892" s="91" t="str">
        <v>UN 1678</v>
      </c>
      <c r="C5892" s="92" t="str">
        <v>TOOL BOX INTER DI</v>
      </c>
      <c r="D5892" s="132" t="str">
        <v>2092, 2093, 2094, 2095, 2096, 2097</v>
      </c>
      <c r="E5892" s="92">
        <v>4</v>
      </c>
      <c r="F5892" s="92" t="str">
        <v>PCS</v>
      </c>
      <c r="G5892" s="92" t="str">
        <v>OUTWARD</v>
      </c>
      <c r="H5892" s="93" t="str">
        <v>SANJAY</v>
      </c>
    </row>
    <row r="5893" spans="1:8" x14ac:dyDescent="0.25">
      <c r="A5893" s="94">
        <v>45812</v>
      </c>
      <c r="B5893" s="95" t="str">
        <v>UN 1957</v>
      </c>
      <c r="C5893" s="80" t="str">
        <v>HAND BREAK U INTER</v>
      </c>
      <c r="D5893" s="133" t="str">
        <v>2092, 2093, 2094, 2095, 2096, 2097</v>
      </c>
      <c r="E5893" s="80">
        <v>6</v>
      </c>
      <c r="F5893" s="80" t="str">
        <v>PCS</v>
      </c>
      <c r="G5893" s="80" t="str">
        <v>OUTWARD</v>
      </c>
      <c r="H5893" s="96" t="str">
        <v>SANJAY</v>
      </c>
    </row>
    <row r="5894" spans="1:8" x14ac:dyDescent="0.25">
      <c r="A5894" s="90">
        <v>45812</v>
      </c>
      <c r="B5894" s="91" t="str">
        <v>GK 1741</v>
      </c>
      <c r="C5894" s="92" t="str">
        <v>SPANDLE SEAL INTER  BOTTOM (BIG) 60-75-8</v>
      </c>
      <c r="D5894" s="132" t="str">
        <v>2092, 2093, 2094, 2095, 2096, 2097</v>
      </c>
      <c r="E5894" s="92">
        <v>20</v>
      </c>
      <c r="F5894" s="92" t="str">
        <v>PCS</v>
      </c>
      <c r="G5894" s="92" t="str">
        <v>OUTWARD</v>
      </c>
      <c r="H5894" s="93" t="str">
        <v>SANJAY</v>
      </c>
    </row>
    <row r="5895" spans="1:8" x14ac:dyDescent="0.25">
      <c r="A5895" s="94">
        <v>45812</v>
      </c>
      <c r="B5895" s="95" t="str">
        <v>GK 1742</v>
      </c>
      <c r="C5895" s="80" t="str">
        <v>SPANDLE SEAL INTER TOP (SMALL) 32-45-9.5</v>
      </c>
      <c r="D5895" s="133" t="str">
        <v>2092, 2093, 2094, 2095, 2096, 2097</v>
      </c>
      <c r="E5895" s="80">
        <v>20</v>
      </c>
      <c r="F5895" s="80" t="str">
        <v>PCS</v>
      </c>
      <c r="G5895" s="80" t="str">
        <v>OUTWARD</v>
      </c>
      <c r="H5895" s="96" t="str">
        <v>SANJAY</v>
      </c>
    </row>
    <row r="5896" spans="1:8" x14ac:dyDescent="0.25">
      <c r="A5896" s="90">
        <v>45812</v>
      </c>
      <c r="B5896" s="91" t="str">
        <v>GK 1710</v>
      </c>
      <c r="C5896" s="92" t="str">
        <v>FRONT WHEEL SEAL SARPANCH / BHOOMIPUTRA 175-290-50</v>
      </c>
      <c r="D5896" s="132" t="str">
        <v>2092, 2093, 2094, 2095, 2096, 2097</v>
      </c>
      <c r="E5896" s="92">
        <v>20</v>
      </c>
      <c r="F5896" s="92" t="str">
        <v>PCS</v>
      </c>
      <c r="G5896" s="92" t="str">
        <v>OUTWARD</v>
      </c>
      <c r="H5896" s="93" t="str">
        <v>SANJAY</v>
      </c>
    </row>
    <row r="5897" spans="1:8" x14ac:dyDescent="0.25">
      <c r="A5897" s="94">
        <v>45812</v>
      </c>
      <c r="B5897" s="95" t="str">
        <v>GK 1712</v>
      </c>
      <c r="C5897" s="80" t="str">
        <v>FRONT WHEEL SEAL YUVO 53.5-80-11.5</v>
      </c>
      <c r="D5897" s="133" t="str">
        <v>2092, 2093, 2094, 2095, 2096, 2097</v>
      </c>
      <c r="E5897" s="80">
        <v>10</v>
      </c>
      <c r="F5897" s="80" t="str">
        <v>PCS</v>
      </c>
      <c r="G5897" s="80" t="str">
        <v>OUTWARD</v>
      </c>
      <c r="H5897" s="96" t="str">
        <v>SANJAY</v>
      </c>
    </row>
    <row r="5898" spans="1:8" x14ac:dyDescent="0.25">
      <c r="A5898" s="90">
        <v>45812</v>
      </c>
      <c r="B5898" s="91" t="str">
        <v>GK 1711</v>
      </c>
      <c r="C5898" s="92" t="str">
        <v>FRONT WHEEL MKM (ROTATION TYPE) 48-75-14/17</v>
      </c>
      <c r="D5898" s="132" t="str">
        <v>2092, 2093, 2094, 2095, 2096, 2097</v>
      </c>
      <c r="E5898" s="92">
        <v>10</v>
      </c>
      <c r="F5898" s="92" t="str">
        <v>PCS</v>
      </c>
      <c r="G5898" s="92" t="str">
        <v>OUTWARD</v>
      </c>
      <c r="H5898" s="93" t="str">
        <v>SANJAY</v>
      </c>
    </row>
    <row r="5899" spans="1:8" x14ac:dyDescent="0.25">
      <c r="A5899" s="94">
        <v>45812</v>
      </c>
      <c r="B5899" s="95" t="str">
        <v>GK 1702</v>
      </c>
      <c r="C5899" s="80" t="str">
        <v>BULL PINION SEAL N/M THICK 41-62-16</v>
      </c>
      <c r="D5899" s="133" t="str">
        <v>2092, 2093, 2094, 2095, 2096, 2097</v>
      </c>
      <c r="E5899" s="80">
        <v>20</v>
      </c>
      <c r="F5899" s="80" t="str">
        <v>PCS</v>
      </c>
      <c r="G5899" s="80" t="str">
        <v>OUTWARD</v>
      </c>
      <c r="H5899" s="96" t="str">
        <v>SANJAY</v>
      </c>
    </row>
    <row r="5900" spans="1:8" x14ac:dyDescent="0.25">
      <c r="A5900" s="90">
        <v>45812</v>
      </c>
      <c r="B5900" s="91" t="str">
        <v>GK 1729</v>
      </c>
      <c r="C5900" s="92" t="str">
        <v>REAR WHEEL SEAL (86-65-13) RUBBER 256-337-50</v>
      </c>
      <c r="D5900" s="132" t="str">
        <v>2092, 2093, 2094, 2095, 2096, 2097</v>
      </c>
      <c r="E5900" s="92">
        <v>10</v>
      </c>
      <c r="F5900" s="92" t="str">
        <v>PCS</v>
      </c>
      <c r="G5900" s="92" t="str">
        <v>OUTWARD</v>
      </c>
      <c r="H5900" s="93" t="str">
        <v>SANJAY</v>
      </c>
    </row>
    <row r="5901" spans="1:8" x14ac:dyDescent="0.25">
      <c r="A5901" s="94">
        <v>45812</v>
      </c>
      <c r="B5901" s="95" t="str">
        <v>GK 1731</v>
      </c>
      <c r="C5901" s="80" t="str">
        <v>REAR WHEEL SEAL SARPANCH / ARJUN 73-93-9</v>
      </c>
      <c r="D5901" s="133" t="str">
        <v>2092, 2093, 2094, 2095, 2096, 2097</v>
      </c>
      <c r="E5901" s="80">
        <v>10</v>
      </c>
      <c r="F5901" s="80" t="str">
        <v>PCS</v>
      </c>
      <c r="G5901" s="80" t="str">
        <v>OUTWARD</v>
      </c>
      <c r="H5901" s="96" t="str">
        <v>SANJAY</v>
      </c>
    </row>
    <row r="5902" spans="1:8" x14ac:dyDescent="0.25">
      <c r="A5902" s="90">
        <v>45812</v>
      </c>
      <c r="B5902" s="91" t="str">
        <v>GK 003 A/UN 3695 A</v>
      </c>
      <c r="C5902" s="92" t="str">
        <v xml:space="preserve"> OIL BREAK PLATE (N/M) 6.5" 18 TEETH</v>
      </c>
      <c r="D5902" s="132" t="str">
        <v>2092, 2093, 2094, 2095, 2096, 2097</v>
      </c>
      <c r="E5902" s="92">
        <v>4</v>
      </c>
      <c r="F5902" s="92" t="str">
        <v>PCS</v>
      </c>
      <c r="G5902" s="92" t="str">
        <v>OUTWARD</v>
      </c>
      <c r="H5902" s="93" t="str">
        <v>SANJAY</v>
      </c>
    </row>
    <row r="5903" spans="1:8" x14ac:dyDescent="0.25">
      <c r="A5903" s="94">
        <v>45812</v>
      </c>
      <c r="B5903" s="95" t="str">
        <v>UN 3665</v>
      </c>
      <c r="C5903" s="80" t="str">
        <v xml:space="preserve"> BREAK DISC ACTUATING ASSEMBLY INTER DI 6.5" </v>
      </c>
      <c r="D5903" s="133" t="str">
        <v>2092, 2093, 2094, 2095, 2096, 2097</v>
      </c>
      <c r="E5903" s="80">
        <v>10</v>
      </c>
      <c r="F5903" s="80" t="str">
        <v>SET</v>
      </c>
      <c r="G5903" s="80" t="str">
        <v>OUTWARD</v>
      </c>
      <c r="H5903" s="96" t="str">
        <v>SANJAY</v>
      </c>
    </row>
    <row r="5904" spans="1:8" x14ac:dyDescent="0.25">
      <c r="A5904" s="90">
        <v>45812</v>
      </c>
      <c r="B5904" s="91" t="str">
        <v>UN 1388 E</v>
      </c>
      <c r="C5904" s="92" t="str">
        <v>FRONT AXLE SUPPORT W/BUSH MKM</v>
      </c>
      <c r="D5904" s="132" t="str">
        <v>2092, 2093, 2094, 2095, 2096, 2097</v>
      </c>
      <c r="E5904" s="92">
        <v>1</v>
      </c>
      <c r="F5904" s="92" t="str">
        <v>PCS</v>
      </c>
      <c r="G5904" s="92" t="str">
        <v>OUTWARD</v>
      </c>
      <c r="H5904" s="93" t="str">
        <v>SANJAY</v>
      </c>
    </row>
    <row r="5905" spans="1:8" x14ac:dyDescent="0.25">
      <c r="A5905" s="94">
        <v>45812</v>
      </c>
      <c r="B5905" s="95" t="str">
        <v>UN 2062</v>
      </c>
      <c r="C5905" s="80" t="str">
        <v>DIFFERENTIAL GEAR 13 TEETH INTER MM9739</v>
      </c>
      <c r="D5905" s="133" t="str">
        <v>2092, 2093, 2094, 2095, 2096, 2097</v>
      </c>
      <c r="E5905" s="80">
        <v>8</v>
      </c>
      <c r="F5905" s="80" t="str">
        <v>PCS</v>
      </c>
      <c r="G5905" s="80" t="str">
        <v>OUTWARD</v>
      </c>
      <c r="H5905" s="96" t="str">
        <v>SANJAY</v>
      </c>
    </row>
    <row r="5906" spans="1:8" x14ac:dyDescent="0.25">
      <c r="A5906" s="90">
        <v>45812</v>
      </c>
      <c r="B5906" s="91" t="str">
        <v>UN 1672</v>
      </c>
      <c r="C5906" s="92" t="str">
        <v>FENDER PIPE L/H BHOOMIPUTRA</v>
      </c>
      <c r="D5906" s="132" t="str">
        <v>2092, 2093, 2094, 2095, 2096, 2097</v>
      </c>
      <c r="E5906" s="92">
        <v>10</v>
      </c>
      <c r="F5906" s="92" t="str">
        <v>PCS</v>
      </c>
      <c r="G5906" s="92" t="str">
        <v>OUTWARD</v>
      </c>
      <c r="H5906" s="93" t="str">
        <v>SANJAY</v>
      </c>
    </row>
    <row r="5907" spans="1:8" x14ac:dyDescent="0.25">
      <c r="A5907" s="94">
        <v>45812</v>
      </c>
      <c r="B5907" s="95" t="str">
        <v>UN 1672 A</v>
      </c>
      <c r="C5907" s="80" t="str">
        <v>FENDER PIPE R/H BHOOMIPUTRA</v>
      </c>
      <c r="D5907" s="133" t="str">
        <v>2092, 2093, 2094, 2095, 2096, 2097</v>
      </c>
      <c r="E5907" s="80">
        <v>10</v>
      </c>
      <c r="F5907" s="80" t="str">
        <v>PCS</v>
      </c>
      <c r="G5907" s="80" t="str">
        <v>OUTWARD</v>
      </c>
      <c r="H5907" s="96" t="str">
        <v>SANJAY</v>
      </c>
    </row>
    <row r="5908" spans="1:8" x14ac:dyDescent="0.25">
      <c r="A5908" s="90">
        <v>45812</v>
      </c>
      <c r="B5908" s="91" t="str">
        <v>UN 2473</v>
      </c>
      <c r="C5908" s="92" t="str">
        <v xml:space="preserve">HYDRAULIC DISTRIBUTOR HEAD 40 HP INTER DI  </v>
      </c>
      <c r="D5908" s="132" t="str">
        <v>2092, 2093, 2094, 2095, 2096, 2097</v>
      </c>
      <c r="E5908" s="92">
        <v>1</v>
      </c>
      <c r="F5908" s="92" t="str">
        <v>PCS</v>
      </c>
      <c r="G5908" s="92" t="str">
        <v>OUTWARD</v>
      </c>
      <c r="H5908" s="93" t="str">
        <v>SANJAY</v>
      </c>
    </row>
    <row r="5909" spans="1:8" x14ac:dyDescent="0.25">
      <c r="A5909" s="94">
        <v>45812</v>
      </c>
      <c r="B5909" s="95" t="str">
        <v>UN 2346</v>
      </c>
      <c r="C5909" s="80" t="str">
        <v>QUIL GEAR SMALL HEIGHT 18 TEETH TURBO</v>
      </c>
      <c r="D5909" s="133" t="str">
        <v>2092, 2093, 2094, 2095, 2096, 2097</v>
      </c>
      <c r="E5909" s="80">
        <v>4</v>
      </c>
      <c r="F5909" s="80" t="str">
        <v>PCS</v>
      </c>
      <c r="G5909" s="80" t="str">
        <v>OUTWARD</v>
      </c>
      <c r="H5909" s="96" t="str">
        <v>SANJAY</v>
      </c>
    </row>
    <row r="5910" spans="1:8" x14ac:dyDescent="0.25">
      <c r="A5910" s="90">
        <v>45812</v>
      </c>
      <c r="B5910" s="91" t="str">
        <v>UN 2342</v>
      </c>
      <c r="C5910" s="92" t="str">
        <v>HUB INNER GEAR FOR RING CONTROL 28//10 TEETH SARPANCH</v>
      </c>
      <c r="D5910" s="132" t="str">
        <v>2092, 2093, 2094, 2095, 2096, 2097</v>
      </c>
      <c r="E5910" s="92">
        <v>10</v>
      </c>
      <c r="F5910" s="92" t="str">
        <v>PCS</v>
      </c>
      <c r="G5910" s="92" t="str">
        <v>OUTWARD</v>
      </c>
      <c r="H5910" s="93" t="str">
        <v>SANJAY</v>
      </c>
    </row>
    <row r="5911" spans="1:8" x14ac:dyDescent="0.25">
      <c r="A5911" s="94">
        <v>45812</v>
      </c>
      <c r="B5911" s="95" t="str">
        <v>UN 3629</v>
      </c>
      <c r="C5911" s="80" t="str">
        <v xml:space="preserve"> POWER STG. HOSE MKM  </v>
      </c>
      <c r="D5911" s="133" t="str">
        <v>2092, 2093, 2094, 2095, 2096, 2097</v>
      </c>
      <c r="E5911" s="80">
        <v>4</v>
      </c>
      <c r="F5911" s="80" t="str">
        <v>PCS</v>
      </c>
      <c r="G5911" s="80" t="str">
        <v>OUTWARD</v>
      </c>
      <c r="H5911" s="96" t="str">
        <v>SANJAY</v>
      </c>
    </row>
    <row r="5912" spans="1:8" x14ac:dyDescent="0.25">
      <c r="A5912" s="90">
        <v>45812</v>
      </c>
      <c r="B5912" s="91" t="str">
        <v>UN 1414/GK 904</v>
      </c>
      <c r="C5912" s="92" t="str">
        <v>FRONT WHEEL HUB MAHINDRA NST STAR TYPE 25877-1988</v>
      </c>
      <c r="D5912" s="132" t="str">
        <v>2092, 2093, 2094, 2095, 2096, 2097</v>
      </c>
      <c r="E5912" s="92">
        <v>4</v>
      </c>
      <c r="F5912" s="92" t="str">
        <v>PCS</v>
      </c>
      <c r="G5912" s="92" t="str">
        <v>OUTWARD</v>
      </c>
      <c r="H5912" s="93" t="str">
        <v>SANJAY</v>
      </c>
    </row>
    <row r="5913" spans="1:8" x14ac:dyDescent="0.25">
      <c r="A5913" s="94">
        <v>45812</v>
      </c>
      <c r="B5913" s="95" t="str">
        <v>UN 2335</v>
      </c>
      <c r="C5913" s="80" t="str">
        <v>GEAR 2nd SPEED CONSTANT MESH 44/28 TEETH SARPANCH</v>
      </c>
      <c r="D5913" s="133" t="str">
        <v>2092, 2093, 2094, 2095, 2096, 2097</v>
      </c>
      <c r="E5913" s="80">
        <v>2</v>
      </c>
      <c r="F5913" s="80" t="str">
        <v>PCS</v>
      </c>
      <c r="G5913" s="80" t="str">
        <v>OUTWARD</v>
      </c>
      <c r="H5913" s="96" t="str">
        <v>SANJAY</v>
      </c>
    </row>
    <row r="5914" spans="1:8" x14ac:dyDescent="0.25">
      <c r="A5914" s="90">
        <v>45812</v>
      </c>
      <c r="B5914" s="91" t="str">
        <v>UN 2270</v>
      </c>
      <c r="C5914" s="92" t="str">
        <v>GEAR 3RD SPEED 34/28 TEETH MKM</v>
      </c>
      <c r="D5914" s="132" t="str">
        <v>2092, 2093, 2094, 2095, 2096, 2097</v>
      </c>
      <c r="E5914" s="92">
        <v>2</v>
      </c>
      <c r="F5914" s="92" t="str">
        <v>PCS</v>
      </c>
      <c r="G5914" s="92" t="str">
        <v>OUTWARD</v>
      </c>
      <c r="H5914" s="93" t="str">
        <v>SANJAY</v>
      </c>
    </row>
    <row r="5915" spans="1:8" x14ac:dyDescent="0.25">
      <c r="A5915" s="94">
        <v>45812</v>
      </c>
      <c r="B5915" s="95" t="str">
        <v>UN 2036</v>
      </c>
      <c r="C5915" s="80" t="str">
        <v>COUNTER SHAFT 18 TEETH INTER DI</v>
      </c>
      <c r="D5915" s="133" t="str">
        <v>2092, 2093, 2094, 2095, 2096, 2097</v>
      </c>
      <c r="E5915" s="80">
        <v>1</v>
      </c>
      <c r="F5915" s="80" t="str">
        <v>PCS</v>
      </c>
      <c r="G5915" s="80" t="str">
        <v>OUTWARD</v>
      </c>
      <c r="H5915" s="96" t="str">
        <v>SANJAY</v>
      </c>
    </row>
    <row r="5916" spans="1:8" x14ac:dyDescent="0.25">
      <c r="A5916" s="90">
        <v>45814</v>
      </c>
      <c r="B5916" s="91">
        <v>3280813100</v>
      </c>
      <c r="C5916" s="92" t="str">
        <v>PTO PLATE EICHER 21 TEETH</v>
      </c>
      <c r="D5916" s="132" t="str">
        <v>2124, 2125, 2128</v>
      </c>
      <c r="E5916" s="92">
        <v>4</v>
      </c>
      <c r="F5916" s="92" t="str">
        <v>PCS</v>
      </c>
      <c r="G5916" s="92" t="str">
        <v>OUTWARD</v>
      </c>
      <c r="H5916" s="93" t="str">
        <v>SHOP</v>
      </c>
    </row>
    <row r="5917" spans="1:8" x14ac:dyDescent="0.25">
      <c r="A5917" s="94">
        <v>45814</v>
      </c>
      <c r="B5917" s="95">
        <v>3280606100</v>
      </c>
      <c r="C5917" s="80" t="str">
        <v>CLUTCH PLATE FT 60/ESCORT 6SPRING 11"</v>
      </c>
      <c r="D5917" s="133" t="str">
        <v>2124, 2125, 2128</v>
      </c>
      <c r="E5917" s="80">
        <v>4</v>
      </c>
      <c r="F5917" s="80" t="str">
        <v>PCS</v>
      </c>
      <c r="G5917" s="80" t="str">
        <v>OUTWARD</v>
      </c>
      <c r="H5917" s="96" t="str">
        <v>SHOP</v>
      </c>
    </row>
    <row r="5918" spans="1:8" x14ac:dyDescent="0.25">
      <c r="A5918" s="90">
        <v>45814</v>
      </c>
      <c r="B5918" s="91">
        <v>3280820100</v>
      </c>
      <c r="C5918" s="92" t="str">
        <v>CLUTCH PLATE SK / SW 4 FAN (CUT PAD)</v>
      </c>
      <c r="D5918" s="132" t="str">
        <v>2124, 2125, 2128</v>
      </c>
      <c r="E5918" s="92">
        <v>2</v>
      </c>
      <c r="F5918" s="92" t="str">
        <v>PCS</v>
      </c>
      <c r="G5918" s="92" t="str">
        <v>OUTWARD</v>
      </c>
      <c r="H5918" s="93" t="str">
        <v>SHOP</v>
      </c>
    </row>
    <row r="5919" spans="1:8" x14ac:dyDescent="0.25">
      <c r="A5919" s="94">
        <v>45814</v>
      </c>
      <c r="B5919" s="95" t="str">
        <v>GK 2440 A</v>
      </c>
      <c r="C5919" s="80" t="str">
        <v>TROLLEY PIPE FEMALE + BENJO T 36'' EPDM</v>
      </c>
      <c r="D5919" s="133" t="str">
        <v>2124, 2125, 2128</v>
      </c>
      <c r="E5919" s="80">
        <v>9</v>
      </c>
      <c r="F5919" s="80" t="str">
        <v>PCS</v>
      </c>
      <c r="G5919" s="80" t="str">
        <v>OUTWARD</v>
      </c>
      <c r="H5919" s="96" t="str">
        <v>SHOP</v>
      </c>
    </row>
    <row r="5920" spans="1:8" x14ac:dyDescent="0.25">
      <c r="A5920" s="90">
        <v>45814</v>
      </c>
      <c r="B5920" s="91" t="str">
        <v>GK 903/UN 1413</v>
      </c>
      <c r="C5920" s="92" t="str">
        <v>FRONT WHEEL HUB MAHINDRA NST 25877-1988</v>
      </c>
      <c r="D5920" s="132" t="str">
        <v>2124, 2125, 2128</v>
      </c>
      <c r="E5920" s="92">
        <v>4</v>
      </c>
      <c r="F5920" s="92" t="str">
        <v>PCS</v>
      </c>
      <c r="G5920" s="92" t="str">
        <v>OUTWARD</v>
      </c>
      <c r="H5920" s="93" t="str">
        <v>SHOP</v>
      </c>
    </row>
    <row r="5921" spans="1:8" x14ac:dyDescent="0.25">
      <c r="A5921" s="94">
        <v>45814</v>
      </c>
      <c r="B5921" s="95" t="str">
        <v>UN 1411/GK 902</v>
      </c>
      <c r="C5921" s="80" t="str">
        <v>FRONT WHEEL HUB MAHINDRA DI (4 HOLE) 48548-1988</v>
      </c>
      <c r="D5921" s="133" t="str">
        <v>2124, 2125, 2128</v>
      </c>
      <c r="E5921" s="80">
        <v>2</v>
      </c>
      <c r="F5921" s="80" t="str">
        <v>PCS</v>
      </c>
      <c r="G5921" s="80" t="str">
        <v>OUTWARD</v>
      </c>
      <c r="H5921" s="96" t="str">
        <v>SHOP</v>
      </c>
    </row>
    <row r="5922" spans="1:8" x14ac:dyDescent="0.25">
      <c r="A5922" s="90">
        <v>45814</v>
      </c>
      <c r="B5922" s="91" t="str">
        <v>1P 4044 CTMMB</v>
      </c>
      <c r="C5922" s="92" t="str">
        <v>HYD PUMP MAHINDRA SINGLE</v>
      </c>
      <c r="D5922" s="132" t="str">
        <v>2124, 2125, 2128</v>
      </c>
      <c r="E5922" s="92">
        <v>12</v>
      </c>
      <c r="F5922" s="92" t="str">
        <v>PCS</v>
      </c>
      <c r="G5922" s="92" t="str">
        <v>OUTWARD</v>
      </c>
      <c r="H5922" s="93" t="str">
        <v>SHOP</v>
      </c>
    </row>
    <row r="5923" spans="1:8" x14ac:dyDescent="0.25">
      <c r="A5923" s="94">
        <v>45814</v>
      </c>
      <c r="B5923" s="95" t="str">
        <v>UN 3550</v>
      </c>
      <c r="C5923" s="80" t="str">
        <v>5551104R91 SPILL PIPE BENJO TYPE INTER DI  (3 CYL.)</v>
      </c>
      <c r="D5923" s="133" t="str">
        <v>2124, 2125, 2128</v>
      </c>
      <c r="E5923" s="80">
        <v>10</v>
      </c>
      <c r="F5923" s="80" t="str">
        <v>PCS</v>
      </c>
      <c r="G5923" s="80" t="str">
        <v>OUTWARD</v>
      </c>
      <c r="H5923" s="96" t="str">
        <v>SHOP</v>
      </c>
    </row>
    <row r="5924" spans="1:8" x14ac:dyDescent="0.25">
      <c r="A5924" s="90">
        <v>45814</v>
      </c>
      <c r="B5924" s="91" t="str">
        <v>UN 2065 A/TR 9740</v>
      </c>
      <c r="C5924" s="92" t="str">
        <v>DIFFERENTIAL GEAR KIT (O.E.) (SET OF 6)  ARJUN / INTER DI</v>
      </c>
      <c r="D5924" s="132" t="str">
        <v>2124, 2125, 2128</v>
      </c>
      <c r="E5924" s="92">
        <v>2</v>
      </c>
      <c r="F5924" s="92" t="str">
        <v>SET</v>
      </c>
      <c r="G5924" s="92" t="str">
        <v>OUTWARD</v>
      </c>
      <c r="H5924" s="93" t="str">
        <v>SHOP</v>
      </c>
    </row>
    <row r="5925" spans="1:8" x14ac:dyDescent="0.25">
      <c r="A5925" s="94">
        <v>45814</v>
      </c>
      <c r="B5925" s="95" t="str">
        <v>UN 3552</v>
      </c>
      <c r="C5925" s="80" t="str">
        <v xml:space="preserve">5551103R91 SPILL PIPE BENJO TYPE (4 CYL.) INTER DI  </v>
      </c>
      <c r="D5925" s="133" t="str">
        <v>2124, 2125, 2128</v>
      </c>
      <c r="E5925" s="80">
        <v>20</v>
      </c>
      <c r="F5925" s="80" t="str">
        <v>PCS</v>
      </c>
      <c r="G5925" s="80" t="str">
        <v>OUTWARD</v>
      </c>
      <c r="H5925" s="96" t="str">
        <v>SHOP</v>
      </c>
    </row>
    <row r="5926" spans="1:8" x14ac:dyDescent="0.25">
      <c r="A5926" s="90">
        <v>45814</v>
      </c>
      <c r="B5926" s="91" t="str">
        <v>UN 2422</v>
      </c>
      <c r="C5926" s="92" t="str">
        <v xml:space="preserve">SUCTION FILTER NORMAL INTER DI  </v>
      </c>
      <c r="D5926" s="132" t="str">
        <v>2124, 2125, 2128</v>
      </c>
      <c r="E5926" s="92">
        <v>20</v>
      </c>
      <c r="F5926" s="92" t="str">
        <v>PCS</v>
      </c>
      <c r="G5926" s="92" t="str">
        <v>OUTWARD</v>
      </c>
      <c r="H5926" s="93" t="str">
        <v>SHOP</v>
      </c>
    </row>
    <row r="5927" spans="1:8" x14ac:dyDescent="0.25">
      <c r="A5927" s="94">
        <v>45814</v>
      </c>
      <c r="B5927" s="95" t="str">
        <v>UN 2065 A/TR 9740</v>
      </c>
      <c r="C5927" s="80" t="str">
        <v>DIFFERENTIAL GEAR KIT (O.E.) (SET OF 6)  ARJUN / INTER DI</v>
      </c>
      <c r="D5927" s="133" t="str">
        <v>2124, 2125, 2128</v>
      </c>
      <c r="E5927" s="80">
        <v>3</v>
      </c>
      <c r="F5927" s="80" t="str">
        <v>SET</v>
      </c>
      <c r="G5927" s="80" t="str">
        <v>OUTWARD</v>
      </c>
      <c r="H5927" s="96" t="str">
        <v>SHOP</v>
      </c>
    </row>
    <row r="5928" spans="1:8" x14ac:dyDescent="0.25">
      <c r="A5928" s="90">
        <v>45814</v>
      </c>
      <c r="B5928" s="91">
        <v>4341143100</v>
      </c>
      <c r="C5928" s="92" t="str">
        <v>PRESSURE PLATE TAWA PT/ FT 50 ,FT 60</v>
      </c>
      <c r="D5928" s="132" t="str">
        <v>2124, 2125, 2128</v>
      </c>
      <c r="E5928" s="92">
        <v>2</v>
      </c>
      <c r="F5928" s="92" t="str">
        <v>PCS</v>
      </c>
      <c r="G5928" s="92" t="str">
        <v>OUTWARD</v>
      </c>
      <c r="H5928" s="93" t="str">
        <v>SHOP</v>
      </c>
    </row>
    <row r="5929" spans="1:8" x14ac:dyDescent="0.25">
      <c r="A5929" s="94">
        <v>45814</v>
      </c>
      <c r="B5929" s="95" t="str">
        <v>R983068737</v>
      </c>
      <c r="C5929" s="80" t="str">
        <v>HYD.PUMP SWARAJ 855 XM (19CC)</v>
      </c>
      <c r="D5929" s="133" t="str">
        <v>2124, 2125, 2128</v>
      </c>
      <c r="E5929" s="80">
        <v>8</v>
      </c>
      <c r="F5929" s="80" t="str">
        <v>PCS</v>
      </c>
      <c r="G5929" s="80" t="str">
        <v>OUTWARD</v>
      </c>
      <c r="H5929" s="96" t="str">
        <v>SHOP</v>
      </c>
    </row>
    <row r="5930" spans="1:8" x14ac:dyDescent="0.25">
      <c r="A5930" s="90">
        <v>45814</v>
      </c>
      <c r="B5930" s="91" t="str">
        <v>R983032309</v>
      </c>
      <c r="C5930" s="92" t="str">
        <v>HYD. PUMP SWARAJ 19CC (OUTER)</v>
      </c>
      <c r="D5930" s="132" t="str">
        <v>2124, 2125, 2128</v>
      </c>
      <c r="E5930" s="92">
        <v>8</v>
      </c>
      <c r="F5930" s="92" t="str">
        <v>PCS</v>
      </c>
      <c r="G5930" s="92" t="str">
        <v>OUTWARD</v>
      </c>
      <c r="H5930" s="93" t="str">
        <v>SHOP</v>
      </c>
    </row>
    <row r="5931" spans="1:8" x14ac:dyDescent="0.25">
      <c r="A5931" s="94">
        <v>45814</v>
      </c>
      <c r="B5931" s="95" t="str">
        <v>WHEEL CYLINDER ASSY 5911 RH</v>
      </c>
      <c r="C5931" s="80" t="str">
        <v>WHEEL CYLINDER ASSY 5911 RH</v>
      </c>
      <c r="D5931" s="133" t="str">
        <v>2124, 2125, 2128</v>
      </c>
      <c r="E5931" s="80">
        <v>10</v>
      </c>
      <c r="F5931" s="80" t="str">
        <v>PCS</v>
      </c>
      <c r="G5931" s="80" t="str">
        <v>OUTWARD</v>
      </c>
      <c r="H5931" s="96" t="str">
        <v>SHOP</v>
      </c>
    </row>
    <row r="5932" spans="1:8" x14ac:dyDescent="0.25">
      <c r="A5932" s="90">
        <v>45814</v>
      </c>
      <c r="B5932" s="91" t="str">
        <v>WHEEL CYLINDER ASSY 5911 LH</v>
      </c>
      <c r="C5932" s="92" t="str">
        <v>WHEEL CYLINDER ASSY 5911 LH</v>
      </c>
      <c r="D5932" s="132" t="str">
        <v>2124, 2125, 2128</v>
      </c>
      <c r="E5932" s="92">
        <v>10</v>
      </c>
      <c r="F5932" s="92" t="str">
        <v>PCS</v>
      </c>
      <c r="G5932" s="92" t="str">
        <v>OUTWARD</v>
      </c>
      <c r="H5932" s="93" t="str">
        <v>SHOP</v>
      </c>
    </row>
    <row r="5933" spans="1:8" x14ac:dyDescent="0.25">
      <c r="A5933" s="94">
        <v>45814</v>
      </c>
      <c r="B5933" s="95" t="str">
        <v>WHEEL CYLINDER ASSY 5911 RH</v>
      </c>
      <c r="C5933" s="80" t="str">
        <v>WHEEL CYLINDER ASSY 5911 RH</v>
      </c>
      <c r="D5933" s="133" t="str">
        <v>2124, 2125, 2128</v>
      </c>
      <c r="E5933" s="80">
        <v>10</v>
      </c>
      <c r="F5933" s="80" t="str">
        <v>PCS</v>
      </c>
      <c r="G5933" s="80" t="str">
        <v>INWARD</v>
      </c>
      <c r="H5933" s="96" t="str">
        <v>SHOP</v>
      </c>
    </row>
    <row r="5934" spans="1:8" x14ac:dyDescent="0.25">
      <c r="A5934" s="90">
        <v>45814</v>
      </c>
      <c r="B5934" s="91" t="str">
        <v>WHEEL CYLINDER ASSY 5911 LH</v>
      </c>
      <c r="C5934" s="92" t="str">
        <v>WHEEL CYLINDER ASSY 5911 LH</v>
      </c>
      <c r="D5934" s="132" t="str">
        <v>2124, 2125, 2128</v>
      </c>
      <c r="E5934" s="92">
        <v>10</v>
      </c>
      <c r="F5934" s="92" t="str">
        <v>PCS</v>
      </c>
      <c r="G5934" s="92" t="str">
        <v>INWARD</v>
      </c>
      <c r="H5934" s="93" t="str">
        <v>SHOP</v>
      </c>
    </row>
    <row r="5935" spans="1:8" x14ac:dyDescent="0.25">
      <c r="A5935" s="94">
        <v>45814</v>
      </c>
      <c r="B5935" s="95" t="str">
        <v>UN 2832</v>
      </c>
      <c r="C5935" s="80" t="str">
        <v xml:space="preserve">RADIATOR BOLT INTER  </v>
      </c>
      <c r="D5935" s="133" t="str">
        <v>2124, 2125, 2128</v>
      </c>
      <c r="E5935" s="80">
        <v>24</v>
      </c>
      <c r="F5935" s="80" t="str">
        <v>PCS</v>
      </c>
      <c r="G5935" s="80" t="str">
        <v>OUTWARD</v>
      </c>
      <c r="H5935" s="96" t="str">
        <v>SHOP</v>
      </c>
    </row>
    <row r="5936" spans="1:8" x14ac:dyDescent="0.25">
      <c r="A5936" s="90">
        <v>45814</v>
      </c>
      <c r="B5936" s="91" t="str">
        <v>UN 2790</v>
      </c>
      <c r="C5936" s="92" t="str">
        <v xml:space="preserve">BREAK ADJUSTING BOLT INTER  </v>
      </c>
      <c r="D5936" s="132" t="str">
        <v>2124, 2125, 2128</v>
      </c>
      <c r="E5936" s="92">
        <v>120</v>
      </c>
      <c r="F5936" s="92" t="str">
        <v>PCS</v>
      </c>
      <c r="G5936" s="92" t="str">
        <v>OUTWARD</v>
      </c>
      <c r="H5936" s="93" t="str">
        <v>SHOP</v>
      </c>
    </row>
    <row r="5937" spans="1:8" x14ac:dyDescent="0.25">
      <c r="A5937" s="94">
        <v>45814</v>
      </c>
      <c r="B5937" s="95" t="str">
        <v>UN 1621</v>
      </c>
      <c r="C5937" s="80" t="str">
        <v>DELUXE SEAT SLIDING  YUVO</v>
      </c>
      <c r="D5937" s="133" t="str">
        <v>2124, 2125, 2128</v>
      </c>
      <c r="E5937" s="80">
        <v>1</v>
      </c>
      <c r="F5937" s="80" t="str">
        <v>PCS</v>
      </c>
      <c r="G5937" s="80" t="str">
        <v>OUTWARD</v>
      </c>
      <c r="H5937" s="96" t="str">
        <v>SHOP</v>
      </c>
    </row>
    <row r="5938" spans="1:8" x14ac:dyDescent="0.25">
      <c r="A5938" s="90">
        <v>45814</v>
      </c>
      <c r="B5938" s="91">
        <v>1280420100</v>
      </c>
      <c r="C5938" s="92" t="str">
        <v>PRESSURE PLATE ASSY EICHER 50 HP 240 NM</v>
      </c>
      <c r="D5938" s="132" t="str">
        <v>2124, 2125, 2128</v>
      </c>
      <c r="E5938" s="92">
        <v>2</v>
      </c>
      <c r="F5938" s="92" t="str">
        <v>PCS</v>
      </c>
      <c r="G5938" s="92" t="str">
        <v>OUTWARD</v>
      </c>
      <c r="H5938" s="93" t="str">
        <v>SHOP</v>
      </c>
    </row>
    <row r="5939" spans="1:8" x14ac:dyDescent="0.25">
      <c r="A5939" s="94">
        <v>45814</v>
      </c>
      <c r="B5939" s="95">
        <v>3280574100</v>
      </c>
      <c r="C5939" s="80" t="str">
        <v>CLUTCH PLATE J.D 4 FAN 19 TEETH</v>
      </c>
      <c r="D5939" s="133" t="str">
        <v>2124, 2125, 2128</v>
      </c>
      <c r="E5939" s="80">
        <v>4</v>
      </c>
      <c r="F5939" s="80" t="str">
        <v>PCS</v>
      </c>
      <c r="G5939" s="80" t="str">
        <v>OUTWARD</v>
      </c>
      <c r="H5939" s="96" t="str">
        <v>SHOP</v>
      </c>
    </row>
    <row r="5940" spans="1:8" x14ac:dyDescent="0.25">
      <c r="A5940" s="90">
        <v>45814</v>
      </c>
      <c r="B5940" s="91" t="str">
        <v>IDLER GEAR BUSH HMT 5911</v>
      </c>
      <c r="C5940" s="92" t="str">
        <v>IDLER GEAR BUSH HMT 5911</v>
      </c>
      <c r="D5940" s="132" t="str">
        <v>2124, 2125, 2128</v>
      </c>
      <c r="E5940" s="92">
        <v>50</v>
      </c>
      <c r="F5940" s="92" t="str">
        <v>PCS</v>
      </c>
      <c r="G5940" s="92" t="str">
        <v>OUTWARD</v>
      </c>
      <c r="H5940" s="93" t="str">
        <v>SHOP</v>
      </c>
    </row>
    <row r="5941" spans="1:8" x14ac:dyDescent="0.25">
      <c r="A5941" s="94">
        <v>45814</v>
      </c>
      <c r="B5941" s="95" t="str">
        <v>UN 2769</v>
      </c>
      <c r="C5941" s="80" t="str">
        <v xml:space="preserve">TOP SHAFT BUSH GUN METAL INTER DI  </v>
      </c>
      <c r="D5941" s="133" t="str">
        <v>2124, 2125, 2128</v>
      </c>
      <c r="E5941" s="80">
        <v>92</v>
      </c>
      <c r="F5941" s="80" t="str">
        <v>PCS</v>
      </c>
      <c r="G5941" s="80" t="str">
        <v>OUTWARD</v>
      </c>
      <c r="H5941" s="96" t="str">
        <v>SHOP</v>
      </c>
    </row>
    <row r="5942" spans="1:8" x14ac:dyDescent="0.25">
      <c r="A5942" s="90">
        <v>45814</v>
      </c>
      <c r="B5942" s="91" t="str">
        <v>UN 2768</v>
      </c>
      <c r="C5942" s="92" t="str">
        <v xml:space="preserve">TOP SHAFT BUSH GUN METAL  INTER  </v>
      </c>
      <c r="D5942" s="132" t="str">
        <v>2124, 2125, 2128</v>
      </c>
      <c r="E5942" s="92">
        <v>100</v>
      </c>
      <c r="F5942" s="92" t="str">
        <v>PCS</v>
      </c>
      <c r="G5942" s="92" t="str">
        <v>OUTWARD</v>
      </c>
      <c r="H5942" s="93" t="str">
        <v>SHOP</v>
      </c>
    </row>
    <row r="5943" spans="1:8" x14ac:dyDescent="0.25">
      <c r="A5943" s="94">
        <v>45814</v>
      </c>
      <c r="B5943" s="95" t="str">
        <v>CENTER PIN BUSH HMT 4511</v>
      </c>
      <c r="C5943" s="80" t="str">
        <v>CENTER PIN BUSH HMT 4511</v>
      </c>
      <c r="D5943" s="133" t="str">
        <v>2124, 2125, 2128</v>
      </c>
      <c r="E5943" s="80">
        <v>20</v>
      </c>
      <c r="F5943" s="80" t="str">
        <v>PCS</v>
      </c>
      <c r="G5943" s="80" t="str">
        <v>OUTWARD</v>
      </c>
      <c r="H5943" s="96" t="str">
        <v>SHOP</v>
      </c>
    </row>
    <row r="5944" spans="1:8" x14ac:dyDescent="0.25">
      <c r="A5944" s="90">
        <v>45814</v>
      </c>
      <c r="B5944" s="91" t="str">
        <v>11RLP281</v>
      </c>
      <c r="C5944" s="92" t="str">
        <v>RELASE PLATE MF DI FOR 11" P.P</v>
      </c>
      <c r="D5944" s="132" t="str">
        <v>2124, 2125, 2128</v>
      </c>
      <c r="E5944" s="92">
        <v>10</v>
      </c>
      <c r="F5944" s="92" t="str">
        <v>PCS</v>
      </c>
      <c r="G5944" s="92" t="str">
        <v>OUTWARD</v>
      </c>
      <c r="H5944" s="93" t="str">
        <v>SHOP</v>
      </c>
    </row>
    <row r="5945" spans="1:8" x14ac:dyDescent="0.25">
      <c r="A5945" s="94">
        <v>45814</v>
      </c>
      <c r="B5945" s="95" t="str">
        <v>UN 1315</v>
      </c>
      <c r="C5945" s="80" t="str">
        <v>RADIATOR FAN 8 WINGS INTER DI</v>
      </c>
      <c r="D5945" s="133" t="str">
        <v>2124, 2125, 2128</v>
      </c>
      <c r="E5945" s="80">
        <v>6</v>
      </c>
      <c r="F5945" s="80" t="str">
        <v>PCS</v>
      </c>
      <c r="G5945" s="80" t="str">
        <v>OUTWARD</v>
      </c>
      <c r="H5945" s="96" t="str">
        <v>SHOP</v>
      </c>
    </row>
    <row r="5946" spans="1:8" x14ac:dyDescent="0.25">
      <c r="A5946" s="90">
        <v>45814</v>
      </c>
      <c r="B5946" s="91" t="str">
        <v>UN 1788</v>
      </c>
      <c r="C5946" s="92" t="str">
        <v>SIDE GEAR LEVER ARJUN</v>
      </c>
      <c r="D5946" s="132" t="str">
        <v>2124, 2125, 2128</v>
      </c>
      <c r="E5946" s="92">
        <v>6</v>
      </c>
      <c r="F5946" s="92" t="str">
        <v>PCS</v>
      </c>
      <c r="G5946" s="92" t="str">
        <v>OUTWARD</v>
      </c>
      <c r="H5946" s="93" t="str">
        <v>SHOP</v>
      </c>
    </row>
    <row r="5947" spans="1:8" x14ac:dyDescent="0.25">
      <c r="A5947" s="94">
        <v>45814</v>
      </c>
      <c r="B5947" s="95" t="str">
        <v>GK 009/UN 3700</v>
      </c>
      <c r="C5947" s="80" t="str">
        <v>OIL BRAKE PLATE  JOHN DEERE  10" 14 TEETH</v>
      </c>
      <c r="D5947" s="133" t="str">
        <v>2124, 2125, 2128</v>
      </c>
      <c r="E5947" s="80">
        <v>20</v>
      </c>
      <c r="F5947" s="80" t="str">
        <v>PCS</v>
      </c>
      <c r="G5947" s="80" t="str">
        <v>OUTWARD</v>
      </c>
      <c r="H5947" s="96" t="str">
        <v>SHOP</v>
      </c>
    </row>
    <row r="5948" spans="1:8" x14ac:dyDescent="0.25">
      <c r="A5948" s="90">
        <v>45814</v>
      </c>
      <c r="B5948" s="91" t="str">
        <v>GK 039/UN 3728</v>
      </c>
      <c r="C5948" s="92" t="str">
        <v>OIL STEEL PLATE  JOHN DEERE 10"</v>
      </c>
      <c r="D5948" s="132" t="str">
        <v>2124, 2125, 2128</v>
      </c>
      <c r="E5948" s="92">
        <v>24</v>
      </c>
      <c r="F5948" s="92" t="str">
        <v>PCS</v>
      </c>
      <c r="G5948" s="92" t="str">
        <v>OUTWARD</v>
      </c>
      <c r="H5948" s="93" t="str">
        <v>SHOP</v>
      </c>
    </row>
    <row r="5949" spans="1:8" x14ac:dyDescent="0.25">
      <c r="A5949" s="94">
        <v>45814</v>
      </c>
      <c r="B5949" s="95" t="str">
        <v>8658162020ALU</v>
      </c>
      <c r="C5949" s="80" t="str">
        <v xml:space="preserve">RADIATOR MAHINDRA 3 DI    </v>
      </c>
      <c r="D5949" s="133" t="str">
        <v>2124, 2125, 2128</v>
      </c>
      <c r="E5949" s="80">
        <v>2</v>
      </c>
      <c r="F5949" s="80" t="str">
        <v>PCS</v>
      </c>
      <c r="G5949" s="80" t="str">
        <v>OUTWARD</v>
      </c>
      <c r="H5949" s="96" t="str">
        <v>SHOP</v>
      </c>
    </row>
    <row r="5950" spans="1:8" x14ac:dyDescent="0.25">
      <c r="A5950" s="90">
        <v>45814</v>
      </c>
      <c r="B5950" s="91" t="str">
        <v>8226202010ALU</v>
      </c>
      <c r="C5950" s="92" t="str">
        <v xml:space="preserve">RADIATOR SWARAJ TRACTOR 735 WITH SF&amp;SHRD  </v>
      </c>
      <c r="D5950" s="132" t="str">
        <v>2124, 2125, 2128</v>
      </c>
      <c r="E5950" s="92">
        <v>2</v>
      </c>
      <c r="F5950" s="92" t="str">
        <v>PCS</v>
      </c>
      <c r="G5950" s="92" t="str">
        <v>OUTWARD</v>
      </c>
      <c r="H5950" s="93" t="str">
        <v>SHOP</v>
      </c>
    </row>
    <row r="5951" spans="1:8" x14ac:dyDescent="0.25">
      <c r="A5951" s="94">
        <v>45814</v>
      </c>
      <c r="B5951" s="95" t="str">
        <v>UN 2450</v>
      </c>
      <c r="C5951" s="80" t="str">
        <v xml:space="preserve">POSITION CONTROL TUBE SINGLE CAN INTER DI  </v>
      </c>
      <c r="D5951" s="133" t="str">
        <v>2124, 2125, 2128</v>
      </c>
      <c r="E5951" s="80">
        <v>6</v>
      </c>
      <c r="F5951" s="80" t="str">
        <v>PCS</v>
      </c>
      <c r="G5951" s="80" t="str">
        <v>OUTWARD</v>
      </c>
      <c r="H5951" s="96" t="str">
        <v>SHOP</v>
      </c>
    </row>
    <row r="5952" spans="1:8" x14ac:dyDescent="0.25">
      <c r="A5952" s="90">
        <v>45814</v>
      </c>
      <c r="B5952" s="91" t="str">
        <v>UN 1164</v>
      </c>
      <c r="C5952" s="92" t="str">
        <v>SECONDARY MESH INTER DI</v>
      </c>
      <c r="D5952" s="132" t="str">
        <v>2124, 2125, 2128</v>
      </c>
      <c r="E5952" s="92">
        <v>10</v>
      </c>
      <c r="F5952" s="92" t="str">
        <v>PCS</v>
      </c>
      <c r="G5952" s="92" t="str">
        <v>OUTWARD</v>
      </c>
      <c r="H5952" s="93" t="str">
        <v>SHOP</v>
      </c>
    </row>
    <row r="5953" spans="1:8" x14ac:dyDescent="0.25">
      <c r="A5953" s="94">
        <v>45814</v>
      </c>
      <c r="B5953" s="95" t="str">
        <v>UN 1583 A</v>
      </c>
      <c r="C5953" s="80" t="str">
        <v>POWER STARING CYL (TYPE 2) MKM</v>
      </c>
      <c r="D5953" s="133" t="str">
        <v>2124, 2125, 2128</v>
      </c>
      <c r="E5953" s="80">
        <v>1</v>
      </c>
      <c r="F5953" s="80" t="str">
        <v>PCS</v>
      </c>
      <c r="G5953" s="80" t="str">
        <v>OUTWARD</v>
      </c>
      <c r="H5953" s="96" t="str">
        <v>SHOP</v>
      </c>
    </row>
    <row r="5954" spans="1:8" x14ac:dyDescent="0.25">
      <c r="A5954" s="90">
        <v>45815</v>
      </c>
      <c r="B5954" s="91" t="str">
        <v>GK 561/UN 1457</v>
      </c>
      <c r="C5954" s="92" t="str">
        <v xml:space="preserve">TIE ROD ASSY ARJUN 605 (3 BOLT TYPE) </v>
      </c>
      <c r="D5954" s="132" t="str">
        <v>2132, 2133</v>
      </c>
      <c r="E5954" s="92">
        <v>2</v>
      </c>
      <c r="F5954" s="92" t="str">
        <v>SET</v>
      </c>
      <c r="G5954" s="92" t="str">
        <v>OUTWARD</v>
      </c>
      <c r="H5954" s="93" t="str">
        <v>SHOP</v>
      </c>
    </row>
    <row r="5955" spans="1:8" x14ac:dyDescent="0.25">
      <c r="A5955" s="94">
        <v>45815</v>
      </c>
      <c r="B5955" s="95" t="str">
        <v>GK 559/UN 1446</v>
      </c>
      <c r="C5955" s="80" t="str">
        <v>TIE ROD END MKM NST  MANUAL BIG BODY /BIG PIN  (R +L) (SET OF 2)</v>
      </c>
      <c r="D5955" s="133" t="str">
        <v>2132, 2133</v>
      </c>
      <c r="E5955" s="80">
        <v>6</v>
      </c>
      <c r="F5955" s="80" t="str">
        <v>SET</v>
      </c>
      <c r="G5955" s="80" t="str">
        <v>OUTWARD</v>
      </c>
      <c r="H5955" s="96" t="str">
        <v>SHOP</v>
      </c>
    </row>
    <row r="5956" spans="1:8" x14ac:dyDescent="0.25">
      <c r="A5956" s="90">
        <v>45815</v>
      </c>
      <c r="B5956" s="91" t="str">
        <v>GK 551/UN 1445</v>
      </c>
      <c r="C5956" s="92" t="str">
        <v>TIE ROD END MAHINDRA DI  (R+L) (SET OF 2)</v>
      </c>
      <c r="D5956" s="132" t="str">
        <v>2132, 2133</v>
      </c>
      <c r="E5956" s="92">
        <v>6</v>
      </c>
      <c r="F5956" s="92" t="str">
        <v>SET</v>
      </c>
      <c r="G5956" s="92" t="str">
        <v>OUTWARD</v>
      </c>
      <c r="H5956" s="93" t="str">
        <v>SHOP</v>
      </c>
    </row>
    <row r="5957" spans="1:8" x14ac:dyDescent="0.25">
      <c r="A5957" s="94">
        <v>45815</v>
      </c>
      <c r="B5957" s="95" t="str">
        <v>GK 566/UN 1460 A</v>
      </c>
      <c r="C5957" s="80" t="str">
        <v>BALL JOINT POWER STG. MKM</v>
      </c>
      <c r="D5957" s="133" t="str">
        <v>2132, 2133</v>
      </c>
      <c r="E5957" s="80">
        <v>6</v>
      </c>
      <c r="F5957" s="80" t="str">
        <v>PCS</v>
      </c>
      <c r="G5957" s="80" t="str">
        <v>OUTWARD</v>
      </c>
      <c r="H5957" s="96" t="str">
        <v>SHOP</v>
      </c>
    </row>
    <row r="5958" spans="1:8" x14ac:dyDescent="0.25">
      <c r="A5958" s="90">
        <v>45815</v>
      </c>
      <c r="B5958" s="91" t="str">
        <v>GK 565/UN 1460 B</v>
      </c>
      <c r="C5958" s="92" t="str">
        <v>TIE ROD END POWER STG. MKM</v>
      </c>
      <c r="D5958" s="132" t="str">
        <v>2132, 2133</v>
      </c>
      <c r="E5958" s="92">
        <v>12</v>
      </c>
      <c r="F5958" s="92" t="str">
        <v>PCS</v>
      </c>
      <c r="G5958" s="92" t="str">
        <v>OUTWARD</v>
      </c>
      <c r="H5958" s="93" t="str">
        <v>SHOP</v>
      </c>
    </row>
    <row r="5959" spans="1:8" x14ac:dyDescent="0.25">
      <c r="A5959" s="94">
        <v>45815</v>
      </c>
      <c r="B5959" s="95" t="str">
        <v>UN 1160</v>
      </c>
      <c r="C5959" s="80" t="str">
        <v>AIR CLEANER MESH INTER DI</v>
      </c>
      <c r="D5959" s="133" t="str">
        <v>2132, 2133</v>
      </c>
      <c r="E5959" s="80">
        <v>20</v>
      </c>
      <c r="F5959" s="80" t="str">
        <v>PCS</v>
      </c>
      <c r="G5959" s="80" t="str">
        <v>OUTWARD</v>
      </c>
      <c r="H5959" s="96" t="str">
        <v>SHOP</v>
      </c>
    </row>
    <row r="5960" spans="1:8" x14ac:dyDescent="0.25">
      <c r="A5960" s="90">
        <v>45815</v>
      </c>
      <c r="B5960" s="91" t="str">
        <v>UN 1164</v>
      </c>
      <c r="C5960" s="92" t="str">
        <v>SECONDARY MESH INTER DI</v>
      </c>
      <c r="D5960" s="132" t="str">
        <v>2132, 2133</v>
      </c>
      <c r="E5960" s="92">
        <v>20</v>
      </c>
      <c r="F5960" s="92" t="str">
        <v>PCS</v>
      </c>
      <c r="G5960" s="92" t="str">
        <v>OUTWARD</v>
      </c>
      <c r="H5960" s="93" t="str">
        <v>SHOP</v>
      </c>
    </row>
    <row r="5961" spans="1:8" x14ac:dyDescent="0.25">
      <c r="A5961" s="94">
        <v>45815</v>
      </c>
      <c r="B5961" s="95" t="str">
        <v>UN 1131</v>
      </c>
      <c r="C5961" s="80" t="str">
        <v>SILENCER ELBOW (O.E) INTER DI</v>
      </c>
      <c r="D5961" s="133" t="str">
        <v>2132, 2133</v>
      </c>
      <c r="E5961" s="80">
        <v>10</v>
      </c>
      <c r="F5961" s="80" t="str">
        <v>PCS</v>
      </c>
      <c r="G5961" s="80" t="str">
        <v>OUTWARD</v>
      </c>
      <c r="H5961" s="96" t="str">
        <v>SHOP</v>
      </c>
    </row>
    <row r="5962" spans="1:8" x14ac:dyDescent="0.25">
      <c r="A5962" s="90">
        <v>45815</v>
      </c>
      <c r="B5962" s="91" t="str">
        <v>GK 2496</v>
      </c>
      <c r="C5962" s="92" t="str">
        <v>TROLLEY MALE FEMALE QRC (PUSH TYPE)</v>
      </c>
      <c r="D5962" s="132" t="str">
        <v>2132, 2133</v>
      </c>
      <c r="E5962" s="92">
        <v>36</v>
      </c>
      <c r="F5962" s="92" t="str">
        <v>PCS</v>
      </c>
      <c r="G5962" s="92" t="str">
        <v>OUTWARD</v>
      </c>
      <c r="H5962" s="93" t="str">
        <v>SHOP</v>
      </c>
    </row>
    <row r="5963" spans="1:8" x14ac:dyDescent="0.25">
      <c r="A5963" s="94">
        <v>45815</v>
      </c>
      <c r="B5963" s="95" t="str">
        <v>GK 2215</v>
      </c>
      <c r="C5963" s="80" t="str">
        <v>POWER STEERING SEAL KIT ARJUN 30 MM DOUBLE CYL</v>
      </c>
      <c r="D5963" s="133" t="str">
        <v>2132, 2133</v>
      </c>
      <c r="E5963" s="80">
        <v>12</v>
      </c>
      <c r="F5963" s="80" t="str">
        <v>SET</v>
      </c>
      <c r="G5963" s="80" t="str">
        <v>OUTWARD</v>
      </c>
      <c r="H5963" s="96" t="str">
        <v>SHOP</v>
      </c>
    </row>
    <row r="5964" spans="1:8" x14ac:dyDescent="0.25">
      <c r="A5964" s="90">
        <v>45815</v>
      </c>
      <c r="B5964" s="91" t="str">
        <v>GK 2217</v>
      </c>
      <c r="C5964" s="92" t="str">
        <v>POWER STEERING SEAL KIT MAHINDRA YUVO DOUBLE CYL</v>
      </c>
      <c r="D5964" s="132" t="str">
        <v>2132, 2133</v>
      </c>
      <c r="E5964" s="92">
        <v>12</v>
      </c>
      <c r="F5964" s="92" t="str">
        <v>SET</v>
      </c>
      <c r="G5964" s="92" t="str">
        <v>OUTWARD</v>
      </c>
      <c r="H5964" s="93" t="str">
        <v>SHOP</v>
      </c>
    </row>
    <row r="5965" spans="1:8" x14ac:dyDescent="0.25">
      <c r="A5965" s="94">
        <v>45815</v>
      </c>
      <c r="B5965" s="95" t="str">
        <v>GK 2237</v>
      </c>
      <c r="C5965" s="80" t="str">
        <v>POWER STEERING SEAL KIT SWARAJ N/M SINGLE CYL</v>
      </c>
      <c r="D5965" s="133" t="str">
        <v>2132, 2133</v>
      </c>
      <c r="E5965" s="80">
        <v>6</v>
      </c>
      <c r="F5965" s="80" t="str">
        <v>SET</v>
      </c>
      <c r="G5965" s="80" t="str">
        <v>OUTWARD</v>
      </c>
      <c r="H5965" s="96" t="str">
        <v>SHOP</v>
      </c>
    </row>
    <row r="5966" spans="1:8" x14ac:dyDescent="0.25">
      <c r="A5966" s="90">
        <v>45815</v>
      </c>
      <c r="B5966" s="91">
        <v>6283398090</v>
      </c>
      <c r="C5966" s="92" t="str">
        <v>P.P ASSY W/CLUTCH PLATE SARPANCH</v>
      </c>
      <c r="D5966" s="132" t="str">
        <v>2132, 2133</v>
      </c>
      <c r="E5966" s="92">
        <v>1</v>
      </c>
      <c r="F5966" s="92" t="str">
        <v>SET</v>
      </c>
      <c r="G5966" s="92" t="str">
        <v>OUTWARD</v>
      </c>
      <c r="H5966" s="93" t="str">
        <v>SHOP</v>
      </c>
    </row>
    <row r="5967" spans="1:8" x14ac:dyDescent="0.25">
      <c r="A5967" s="94">
        <v>45815</v>
      </c>
      <c r="B5967" s="95" t="str">
        <v>UN 1320</v>
      </c>
      <c r="C5967" s="80" t="str">
        <v>WATER PUMP ASSEMBLY NST</v>
      </c>
      <c r="D5967" s="133" t="str">
        <v>2132, 2133</v>
      </c>
      <c r="E5967" s="80">
        <v>2</v>
      </c>
      <c r="F5967" s="80" t="str">
        <v>PCS</v>
      </c>
      <c r="G5967" s="80" t="str">
        <v>OUTWARD</v>
      </c>
      <c r="H5967" s="96" t="str">
        <v>SHOP</v>
      </c>
    </row>
    <row r="5968" spans="1:8" x14ac:dyDescent="0.25">
      <c r="A5968" s="90">
        <v>45815</v>
      </c>
      <c r="B5968" s="91">
        <v>3280820100</v>
      </c>
      <c r="C5968" s="92" t="str">
        <v>CLUTCH PLATE SK / SW 4 FAN (CUT PAD)</v>
      </c>
      <c r="D5968" s="132" t="str">
        <v>2132, 2133</v>
      </c>
      <c r="E5968" s="92">
        <v>2</v>
      </c>
      <c r="F5968" s="92" t="str">
        <v>PCS</v>
      </c>
      <c r="G5968" s="92" t="str">
        <v>OUTWARD</v>
      </c>
      <c r="H5968" s="93" t="str">
        <v>SHOP</v>
      </c>
    </row>
    <row r="5969" spans="1:8" x14ac:dyDescent="0.25">
      <c r="A5969" s="94">
        <v>45815</v>
      </c>
      <c r="B5969" s="95" t="str">
        <v>3280605100/3280871100</v>
      </c>
      <c r="C5969" s="80" t="str">
        <v>CLUTCH PLATE SWARAJ XM 8 T. (RIGID) PT800/PT806</v>
      </c>
      <c r="D5969" s="133" t="str">
        <v>2132, 2133</v>
      </c>
      <c r="E5969" s="80">
        <v>2</v>
      </c>
      <c r="F5969" s="80" t="str">
        <v>PCS</v>
      </c>
      <c r="G5969" s="80" t="str">
        <v>OUTWARD</v>
      </c>
      <c r="H5969" s="96" t="str">
        <v>SHOP</v>
      </c>
    </row>
    <row r="5970" spans="1:8" x14ac:dyDescent="0.25">
      <c r="A5970" s="90">
        <v>45815</v>
      </c>
      <c r="B5970" s="91" t="str">
        <v>UN 2767</v>
      </c>
      <c r="C5970" s="92" t="str">
        <v xml:space="preserve">QUIL GEAR BUSH GUN METAL 22/16 INTER DI  </v>
      </c>
      <c r="D5970" s="132" t="str">
        <v>2132, 2133</v>
      </c>
      <c r="E5970" s="92">
        <v>60</v>
      </c>
      <c r="F5970" s="92" t="str">
        <v>PCS</v>
      </c>
      <c r="G5970" s="92" t="str">
        <v>OUTWARD</v>
      </c>
      <c r="H5970" s="93" t="str">
        <v>SHOP</v>
      </c>
    </row>
    <row r="5971" spans="1:8" x14ac:dyDescent="0.25">
      <c r="A5971" s="94">
        <v>45815</v>
      </c>
      <c r="B5971" s="95" t="str">
        <v>GK 039/UN 3728</v>
      </c>
      <c r="C5971" s="80" t="str">
        <v>OIL STEEL PLATE  JOHN DEERE 10"</v>
      </c>
      <c r="D5971" s="133" t="str">
        <v>2132, 2133</v>
      </c>
      <c r="E5971" s="80">
        <v>16</v>
      </c>
      <c r="F5971" s="80" t="str">
        <v>PCS</v>
      </c>
      <c r="G5971" s="80" t="str">
        <v>OUTWARD</v>
      </c>
      <c r="H5971" s="96" t="str">
        <v>SHOP</v>
      </c>
    </row>
    <row r="5972" spans="1:8" x14ac:dyDescent="0.25">
      <c r="A5972" s="90">
        <v>45815</v>
      </c>
      <c r="B5972" s="91" t="str">
        <v>GK 1181 / UN 1287</v>
      </c>
      <c r="C5972" s="92" t="str">
        <v>FLY WHEEL RING INTER DI 110 TEETH</v>
      </c>
      <c r="D5972" s="132" t="str">
        <v>2132, 2133</v>
      </c>
      <c r="E5972" s="92">
        <v>6</v>
      </c>
      <c r="F5972" s="92" t="str">
        <v>PCS</v>
      </c>
      <c r="G5972" s="92" t="str">
        <v>OUTWARD</v>
      </c>
      <c r="H5972" s="93" t="str">
        <v>SHOP</v>
      </c>
    </row>
    <row r="5973" spans="1:8" x14ac:dyDescent="0.25">
      <c r="A5973" s="94">
        <v>45815</v>
      </c>
      <c r="B5973" s="95">
        <v>3280503100</v>
      </c>
      <c r="C5973" s="80" t="str">
        <v>PTO PLATE SWRAJ SINGLE CLUTCH PUC-00</v>
      </c>
      <c r="D5973" s="133" t="str">
        <v>2132, 2133</v>
      </c>
      <c r="E5973" s="80">
        <v>1</v>
      </c>
      <c r="F5973" s="80" t="str">
        <v>PCS</v>
      </c>
      <c r="G5973" s="80" t="str">
        <v>OUTWARD</v>
      </c>
      <c r="H5973" s="96" t="str">
        <v>PAL AUTOMOBILES</v>
      </c>
    </row>
    <row r="5974" spans="1:8" x14ac:dyDescent="0.25">
      <c r="A5974" s="90">
        <v>45815</v>
      </c>
      <c r="B5974" s="91">
        <v>4330349100</v>
      </c>
      <c r="C5974" s="92" t="str">
        <v>CLUTCH LEVER KIT D/C BUSH TYPE SK</v>
      </c>
      <c r="D5974" s="132" t="str">
        <v>2132, 2133</v>
      </c>
      <c r="E5974" s="92">
        <v>2</v>
      </c>
      <c r="F5974" s="92" t="str">
        <v>SET</v>
      </c>
      <c r="G5974" s="92" t="str">
        <v>OUTWARD</v>
      </c>
      <c r="H5974" s="93" t="str">
        <v>PAL AUTOMOBILES</v>
      </c>
    </row>
    <row r="5975" spans="1:8" x14ac:dyDescent="0.25">
      <c r="A5975" s="94">
        <v>45810</v>
      </c>
      <c r="B5975" s="95" t="str">
        <v>GK 089</v>
      </c>
      <c r="C5975" s="80" t="str">
        <v>CLUTCH PLATE SONALIKA / SWARAJ 5 WING  8 TEETH</v>
      </c>
      <c r="D5975" s="133" t="str">
        <v>2137, 2138</v>
      </c>
      <c r="E5975" s="80">
        <v>10</v>
      </c>
      <c r="F5975" s="80" t="str">
        <v>PCS</v>
      </c>
      <c r="G5975" s="80" t="str">
        <v>OUTWARD</v>
      </c>
      <c r="H5975" s="96" t="str">
        <v>NAFAL</v>
      </c>
    </row>
    <row r="5976" spans="1:8" x14ac:dyDescent="0.25">
      <c r="A5976" s="90">
        <v>45810</v>
      </c>
      <c r="B5976" s="91" t="str">
        <v>UN 2746</v>
      </c>
      <c r="C5976" s="92" t="str">
        <v xml:space="preserve">CLUTCH PADEL BUSH INTER DI  </v>
      </c>
      <c r="D5976" s="132" t="str">
        <v>2137, 2138</v>
      </c>
      <c r="E5976" s="92">
        <v>504</v>
      </c>
      <c r="F5976" s="92" t="str">
        <v>PCS</v>
      </c>
      <c r="G5976" s="92" t="str">
        <v>OUTWARD</v>
      </c>
      <c r="H5976" s="93" t="str">
        <v>NAFAL</v>
      </c>
    </row>
    <row r="5977" spans="1:8" x14ac:dyDescent="0.25">
      <c r="A5977" s="94">
        <v>45810</v>
      </c>
      <c r="B5977" s="95" t="str">
        <v>GK 088</v>
      </c>
      <c r="C5977" s="80" t="str">
        <v>CLUTCH PLATE SONALIKA / SWARAJ  4 WING  8 TEETH</v>
      </c>
      <c r="D5977" s="133" t="str">
        <v>2137, 2138</v>
      </c>
      <c r="E5977" s="80">
        <v>20</v>
      </c>
      <c r="F5977" s="80" t="str">
        <v>PCS</v>
      </c>
      <c r="G5977" s="80" t="str">
        <v>OUTWARD</v>
      </c>
      <c r="H5977" s="96" t="str">
        <v>NAFAL</v>
      </c>
    </row>
    <row r="5978" spans="1:8" x14ac:dyDescent="0.25">
      <c r="A5978" s="90">
        <v>45810</v>
      </c>
      <c r="B5978" s="91" t="str">
        <v>GK 682 B</v>
      </c>
      <c r="C5978" s="92" t="str">
        <v>TIE ROD END FARMTRAC 60 / FORD 3620 (FRONT) (SET OF 2)</v>
      </c>
      <c r="D5978" s="132" t="str">
        <v>2137, 2138</v>
      </c>
      <c r="E5978" s="92">
        <v>30</v>
      </c>
      <c r="F5978" s="92" t="str">
        <v>SET</v>
      </c>
      <c r="G5978" s="92" t="str">
        <v>OUTWARD</v>
      </c>
      <c r="H5978" s="93" t="str">
        <v>NAFAL</v>
      </c>
    </row>
    <row r="5979" spans="1:8" x14ac:dyDescent="0.25">
      <c r="A5979" s="94">
        <v>45810</v>
      </c>
      <c r="B5979" s="95" t="str">
        <v>GK 682 A</v>
      </c>
      <c r="C5979" s="80" t="str">
        <v>TIE ROD END FARMTRAC 60 / FORD 3620 (REAR) (SET OF 2)</v>
      </c>
      <c r="D5979" s="133" t="str">
        <v>2137, 2138</v>
      </c>
      <c r="E5979" s="80">
        <v>30</v>
      </c>
      <c r="F5979" s="80" t="str">
        <v>SET</v>
      </c>
      <c r="G5979" s="80" t="str">
        <v>OUTWARD</v>
      </c>
      <c r="H5979" s="96" t="str">
        <v>NAFAL</v>
      </c>
    </row>
    <row r="5980" spans="1:8" x14ac:dyDescent="0.25">
      <c r="A5980" s="90">
        <v>45810</v>
      </c>
      <c r="B5980" s="91" t="str">
        <v>GK 016/UN 3704</v>
      </c>
      <c r="C5980" s="92" t="str">
        <v xml:space="preserve"> OIL BREAK PLATE 8" 20 TEETH FARMTRAC 60</v>
      </c>
      <c r="D5980" s="132" t="str">
        <v>2137, 2138</v>
      </c>
      <c r="E5980" s="92">
        <v>40</v>
      </c>
      <c r="F5980" s="92" t="str">
        <v>PCS</v>
      </c>
      <c r="G5980" s="92" t="str">
        <v>OUTWARD</v>
      </c>
      <c r="H5980" s="93" t="str">
        <v>NAFAL</v>
      </c>
    </row>
    <row r="5981" spans="1:8" x14ac:dyDescent="0.25">
      <c r="A5981" s="94">
        <v>45810</v>
      </c>
      <c r="B5981" s="95" t="str">
        <v>UN 1871</v>
      </c>
      <c r="C5981" s="80" t="str">
        <v>DIFFERENTIAL LOCK INTER DI</v>
      </c>
      <c r="D5981" s="133" t="str">
        <v>2137, 2138</v>
      </c>
      <c r="E5981" s="80">
        <v>50</v>
      </c>
      <c r="F5981" s="80" t="str">
        <v>PCS</v>
      </c>
      <c r="G5981" s="80" t="str">
        <v>OUTWARD</v>
      </c>
      <c r="H5981" s="96" t="str">
        <v>NAFAL</v>
      </c>
    </row>
    <row r="5982" spans="1:8" x14ac:dyDescent="0.25">
      <c r="A5982" s="90">
        <v>45810</v>
      </c>
      <c r="B5982" s="91" t="str">
        <v>UN 506</v>
      </c>
      <c r="C5982" s="92" t="str">
        <v>BRAKE LOCKING PIN BIG JD 5310</v>
      </c>
      <c r="D5982" s="132" t="str">
        <v>2137, 2138</v>
      </c>
      <c r="E5982" s="92">
        <v>156</v>
      </c>
      <c r="F5982" s="92" t="str">
        <v>PCS</v>
      </c>
      <c r="G5982" s="92" t="str">
        <v>OUTWARD</v>
      </c>
      <c r="H5982" s="93" t="str">
        <v>NAFAL</v>
      </c>
    </row>
    <row r="5983" spans="1:8" x14ac:dyDescent="0.25">
      <c r="A5983" s="94">
        <v>45810</v>
      </c>
      <c r="B5983" s="95" t="str">
        <v>GK 328</v>
      </c>
      <c r="C5983" s="80" t="str">
        <v>CLUTCH PLATE N/A SWARAJ 855 (RIGID &amp; CUSHION TYPE) 11" 8 TEETH</v>
      </c>
      <c r="D5983" s="133" t="str">
        <v>2137, 2138</v>
      </c>
      <c r="E5983" s="80">
        <v>25</v>
      </c>
      <c r="F5983" s="80" t="str">
        <v>PCS</v>
      </c>
      <c r="G5983" s="80" t="str">
        <v>OUTWARD</v>
      </c>
      <c r="H5983" s="96" t="str">
        <v>NAFAL</v>
      </c>
    </row>
    <row r="5984" spans="1:8" x14ac:dyDescent="0.25">
      <c r="A5984" s="90">
        <v>45810</v>
      </c>
      <c r="B5984" s="91" t="str">
        <v>GK 327</v>
      </c>
      <c r="C5984" s="92" t="str">
        <v>CLUTCH PLATE N/A SWARAJ 855 / 735 FE (SPRING TYPE) 11" 8 TEETH</v>
      </c>
      <c r="D5984" s="132" t="str">
        <v>2137, 2138</v>
      </c>
      <c r="E5984" s="92">
        <v>25</v>
      </c>
      <c r="F5984" s="92" t="str">
        <v>PCS</v>
      </c>
      <c r="G5984" s="92" t="str">
        <v>OUTWARD</v>
      </c>
      <c r="H5984" s="93" t="str">
        <v>NAFAL</v>
      </c>
    </row>
    <row r="5985" spans="1:8" x14ac:dyDescent="0.25">
      <c r="A5985" s="94">
        <v>45810</v>
      </c>
      <c r="B5985" s="95" t="str">
        <v>GK 370</v>
      </c>
      <c r="C5985" s="80" t="str">
        <v>CLUTCH PLATE N/A SONALIKA PTO (12 HOLE) 11" 12 TEETH</v>
      </c>
      <c r="D5985" s="133" t="str">
        <v>2137, 2138</v>
      </c>
      <c r="E5985" s="80">
        <v>25</v>
      </c>
      <c r="F5985" s="80" t="str">
        <v>PCS</v>
      </c>
      <c r="G5985" s="80" t="str">
        <v>OUTWARD</v>
      </c>
      <c r="H5985" s="96" t="str">
        <v>NAFAL</v>
      </c>
    </row>
    <row r="5986" spans="1:8" x14ac:dyDescent="0.25">
      <c r="A5986" s="90">
        <v>45810</v>
      </c>
      <c r="B5986" s="91" t="str">
        <v>GK 1667</v>
      </c>
      <c r="C5986" s="92" t="str">
        <v>SPANDLE NUT JOHNDEERE 5103 BIG</v>
      </c>
      <c r="D5986" s="132" t="str">
        <v>2137, 2138</v>
      </c>
      <c r="E5986" s="92">
        <v>300</v>
      </c>
      <c r="F5986" s="92" t="str">
        <v>PCS</v>
      </c>
      <c r="G5986" s="92" t="str">
        <v>OUTWARD</v>
      </c>
      <c r="H5986" s="93" t="str">
        <v>NAFAL</v>
      </c>
    </row>
    <row r="5987" spans="1:8" x14ac:dyDescent="0.25">
      <c r="A5987" s="94">
        <v>45810</v>
      </c>
      <c r="B5987" s="95" t="str">
        <v>UN 2753 A</v>
      </c>
      <c r="C5987" s="80" t="str">
        <v xml:space="preserve">ROCK SHAFT BUSH (SET OF 4 PCS) MKM  </v>
      </c>
      <c r="D5987" s="133" t="str">
        <v>2137, 2138</v>
      </c>
      <c r="E5987" s="80">
        <v>200</v>
      </c>
      <c r="F5987" s="80" t="str">
        <v>SET</v>
      </c>
      <c r="G5987" s="80" t="str">
        <v>OUTWARD</v>
      </c>
      <c r="H5987" s="96" t="str">
        <v>NAFAL</v>
      </c>
    </row>
    <row r="5988" spans="1:8" x14ac:dyDescent="0.25">
      <c r="A5988" s="90">
        <v>45810</v>
      </c>
      <c r="B5988" s="91" t="str">
        <v>UN 2538 A</v>
      </c>
      <c r="C5988" s="92" t="str">
        <v>HYDRAULIC ROCK SHAFT YUVO</v>
      </c>
      <c r="D5988" s="132" t="str">
        <v>2137, 2138</v>
      </c>
      <c r="E5988" s="92">
        <v>8</v>
      </c>
      <c r="F5988" s="92" t="str">
        <v>PCS</v>
      </c>
      <c r="G5988" s="92" t="str">
        <v>OUTWARD</v>
      </c>
      <c r="H5988" s="93" t="str">
        <v>NAFAL</v>
      </c>
    </row>
    <row r="5989" spans="1:8" x14ac:dyDescent="0.25">
      <c r="A5989" s="94">
        <v>45810</v>
      </c>
      <c r="B5989" s="95" t="str">
        <v>UN 2887</v>
      </c>
      <c r="C5989" s="80" t="str">
        <v xml:space="preserve">TOPLINK SPRING INTER  </v>
      </c>
      <c r="D5989" s="133" t="str">
        <v>2137, 2138</v>
      </c>
      <c r="E5989" s="80">
        <v>180</v>
      </c>
      <c r="F5989" s="80" t="str">
        <v>PCS</v>
      </c>
      <c r="G5989" s="80" t="str">
        <v>OUTWARD</v>
      </c>
      <c r="H5989" s="96" t="str">
        <v>NAFAL</v>
      </c>
    </row>
    <row r="5990" spans="1:8" x14ac:dyDescent="0.25">
      <c r="A5990" s="90">
        <v>45810</v>
      </c>
      <c r="B5990" s="91" t="str">
        <v>UN 1129 A</v>
      </c>
      <c r="C5990" s="92" t="str">
        <v>SILENCER ELBOW TURBO 595</v>
      </c>
      <c r="D5990" s="132" t="str">
        <v>2137, 2138</v>
      </c>
      <c r="E5990" s="92">
        <v>11</v>
      </c>
      <c r="F5990" s="92" t="str">
        <v>PCS</v>
      </c>
      <c r="G5990" s="92" t="str">
        <v>OUTWARD</v>
      </c>
      <c r="H5990" s="93" t="str">
        <v>NAFAL</v>
      </c>
    </row>
    <row r="5991" spans="1:8" x14ac:dyDescent="0.25">
      <c r="A5991" s="94">
        <v>45810</v>
      </c>
      <c r="B5991" s="95" t="str">
        <v>UN 1263</v>
      </c>
      <c r="C5991" s="80" t="str">
        <v>OIL COLLECTOR INTER DI</v>
      </c>
      <c r="D5991" s="133" t="str">
        <v>2137, 2138</v>
      </c>
      <c r="E5991" s="80">
        <v>34</v>
      </c>
      <c r="F5991" s="80" t="str">
        <v>PCS</v>
      </c>
      <c r="G5991" s="80" t="str">
        <v>OUTWARD</v>
      </c>
      <c r="H5991" s="96" t="str">
        <v>NAFAL</v>
      </c>
    </row>
    <row r="5992" spans="1:8" x14ac:dyDescent="0.25">
      <c r="A5992" s="90">
        <v>45810</v>
      </c>
      <c r="B5992" s="91" t="str">
        <v>GK 1244</v>
      </c>
      <c r="C5992" s="92" t="str">
        <v>HYD. FILTER  MAHINDRA TURBO SPIN ON</v>
      </c>
      <c r="D5992" s="132" t="str">
        <v>2137, 2138</v>
      </c>
      <c r="E5992" s="92">
        <v>200</v>
      </c>
      <c r="F5992" s="92" t="str">
        <v>PCS</v>
      </c>
      <c r="G5992" s="92" t="str">
        <v>OUTWARD</v>
      </c>
      <c r="H5992" s="93" t="str">
        <v>NAFAL</v>
      </c>
    </row>
    <row r="5993" spans="1:8" x14ac:dyDescent="0.25">
      <c r="A5993" s="94">
        <v>45810</v>
      </c>
      <c r="B5993" s="95" t="str">
        <v>007204632C1</v>
      </c>
      <c r="C5993" s="80" t="str">
        <v>HYDRAULIC CAM YUVO MM OE</v>
      </c>
      <c r="D5993" s="133" t="str">
        <v>2137, 2138</v>
      </c>
      <c r="E5993" s="80">
        <v>22</v>
      </c>
      <c r="F5993" s="80" t="str">
        <v>PCS</v>
      </c>
      <c r="G5993" s="80" t="str">
        <v>OUTWARD</v>
      </c>
      <c r="H5993" s="96" t="str">
        <v>NAFAL</v>
      </c>
    </row>
    <row r="5994" spans="1:8" x14ac:dyDescent="0.25">
      <c r="A5994" s="90">
        <v>45818</v>
      </c>
      <c r="B5994" s="91" t="str">
        <v>UN 2765</v>
      </c>
      <c r="C5994" s="92" t="str">
        <v xml:space="preserve">CLUTCH PADEL BUSH GUN METAL INTER DI  </v>
      </c>
      <c r="D5994" s="132" t="str">
        <v>2143, 2144</v>
      </c>
      <c r="E5994" s="92">
        <v>12</v>
      </c>
      <c r="F5994" s="92" t="str">
        <v>PCS</v>
      </c>
      <c r="G5994" s="92" t="str">
        <v>OUTWARD</v>
      </c>
      <c r="H5994" s="93" t="str">
        <v>SANJAY</v>
      </c>
    </row>
    <row r="5995" spans="1:8" x14ac:dyDescent="0.25">
      <c r="A5995" s="94">
        <v>45818</v>
      </c>
      <c r="B5995" s="95" t="str">
        <v>UN 2862</v>
      </c>
      <c r="C5995" s="80" t="str">
        <v xml:space="preserve">CLUTCH PADLE SPRING NST  </v>
      </c>
      <c r="D5995" s="133" t="str">
        <v>2143, 2144</v>
      </c>
      <c r="E5995" s="80">
        <v>12</v>
      </c>
      <c r="F5995" s="80" t="str">
        <v>PCS</v>
      </c>
      <c r="G5995" s="80" t="str">
        <v>OUTWARD</v>
      </c>
      <c r="H5995" s="96" t="str">
        <v>SANJAY</v>
      </c>
    </row>
    <row r="5996" spans="1:8" x14ac:dyDescent="0.25">
      <c r="A5996" s="90">
        <v>45818</v>
      </c>
      <c r="B5996" s="91" t="str">
        <v>GK 910/UN 1408</v>
      </c>
      <c r="C5996" s="92" t="str">
        <v>FRONT WHEEL HUB MAHINDRA YUVO</v>
      </c>
      <c r="D5996" s="132" t="str">
        <v>2143, 2144</v>
      </c>
      <c r="E5996" s="92">
        <v>2</v>
      </c>
      <c r="F5996" s="92" t="str">
        <v>PCS</v>
      </c>
      <c r="G5996" s="92" t="str">
        <v>OUTWARD</v>
      </c>
      <c r="H5996" s="93" t="str">
        <v>SANJAY</v>
      </c>
    </row>
    <row r="5997" spans="1:8" x14ac:dyDescent="0.25">
      <c r="A5997" s="94">
        <v>45818</v>
      </c>
      <c r="B5997" s="95" t="str">
        <v>UN 1696</v>
      </c>
      <c r="C5997" s="80" t="str">
        <v>RELEASE PLATE INTER DI</v>
      </c>
      <c r="D5997" s="133" t="str">
        <v>2143, 2144</v>
      </c>
      <c r="E5997" s="80">
        <v>4</v>
      </c>
      <c r="F5997" s="80" t="str">
        <v>PCS</v>
      </c>
      <c r="G5997" s="80" t="str">
        <v>OUTWARD</v>
      </c>
      <c r="H5997" s="96" t="str">
        <v>SANJAY</v>
      </c>
    </row>
    <row r="5998" spans="1:8" x14ac:dyDescent="0.25">
      <c r="A5998" s="90">
        <v>45818</v>
      </c>
      <c r="B5998" s="91" t="str">
        <v>UN 2996</v>
      </c>
      <c r="C5998" s="92" t="str">
        <v xml:space="preserve">O RING FOR HYDRAULIC ELBOW SET OF 2 INTER  </v>
      </c>
      <c r="D5998" s="132" t="str">
        <v>2143, 2144</v>
      </c>
      <c r="E5998" s="92">
        <v>50</v>
      </c>
      <c r="F5998" s="92" t="str">
        <v>SET</v>
      </c>
      <c r="G5998" s="92" t="str">
        <v>OUTWARD</v>
      </c>
      <c r="H5998" s="93" t="str">
        <v>SANJAY</v>
      </c>
    </row>
    <row r="5999" spans="1:8" x14ac:dyDescent="0.25">
      <c r="A5999" s="94">
        <v>45818</v>
      </c>
      <c r="B5999" s="95" t="str">
        <v>UN 3002</v>
      </c>
      <c r="C5999" s="80" t="str">
        <v xml:space="preserve">O RING FOR OPERATING LEVER SET OF 4 INTER  </v>
      </c>
      <c r="D5999" s="133" t="str">
        <v>2143, 2144</v>
      </c>
      <c r="E5999" s="80">
        <v>30</v>
      </c>
      <c r="F5999" s="80" t="str">
        <v>SET</v>
      </c>
      <c r="G5999" s="80" t="str">
        <v>OUTWARD</v>
      </c>
      <c r="H5999" s="96" t="str">
        <v>SANJAY</v>
      </c>
    </row>
    <row r="6000" spans="1:8" x14ac:dyDescent="0.25">
      <c r="A6000" s="90">
        <v>45818</v>
      </c>
      <c r="B6000" s="91" t="str">
        <v>UN 2979</v>
      </c>
      <c r="C6000" s="92" t="str">
        <v xml:space="preserve">KNOB FOR GEAR LEVER DOUBLE COLOUR INTER DI  </v>
      </c>
      <c r="D6000" s="132" t="str">
        <v>2143, 2144</v>
      </c>
      <c r="E6000" s="92">
        <v>12</v>
      </c>
      <c r="F6000" s="92" t="str">
        <v>PCS</v>
      </c>
      <c r="G6000" s="92" t="str">
        <v>OUTWARD</v>
      </c>
      <c r="H6000" s="93" t="str">
        <v>SANJAY</v>
      </c>
    </row>
    <row r="6001" spans="1:8" x14ac:dyDescent="0.25">
      <c r="A6001" s="94">
        <v>45818</v>
      </c>
      <c r="B6001" s="95" t="str">
        <v>UN 1842</v>
      </c>
      <c r="C6001" s="80" t="str">
        <v>PINION NUT INTER DI</v>
      </c>
      <c r="D6001" s="133" t="str">
        <v>2143, 2144</v>
      </c>
      <c r="E6001" s="80">
        <v>12</v>
      </c>
      <c r="F6001" s="80" t="str">
        <v>PCS</v>
      </c>
      <c r="G6001" s="80" t="str">
        <v>OUTWARD</v>
      </c>
      <c r="H6001" s="96" t="str">
        <v>SANJAY</v>
      </c>
    </row>
    <row r="6002" spans="1:8" x14ac:dyDescent="0.25">
      <c r="A6002" s="90">
        <v>45818</v>
      </c>
      <c r="B6002" s="91" t="str">
        <v>UN 2540</v>
      </c>
      <c r="C6002" s="92" t="str">
        <v xml:space="preserve">HYDRAULIC CAM CAST IRON INTER  </v>
      </c>
      <c r="D6002" s="132" t="str">
        <v>2143, 2144</v>
      </c>
      <c r="E6002" s="92">
        <v>3</v>
      </c>
      <c r="F6002" s="92" t="str">
        <v>PCS</v>
      </c>
      <c r="G6002" s="92" t="str">
        <v>OUTWARD</v>
      </c>
      <c r="H6002" s="93" t="str">
        <v>SANJAY</v>
      </c>
    </row>
    <row r="6003" spans="1:8" x14ac:dyDescent="0.25">
      <c r="A6003" s="94">
        <v>45818</v>
      </c>
      <c r="B6003" s="95" t="str">
        <v>UN 1730</v>
      </c>
      <c r="C6003" s="80" t="str">
        <v>CLUTCH RELEASE SHAFT INTER</v>
      </c>
      <c r="D6003" s="133" t="str">
        <v>2143, 2144</v>
      </c>
      <c r="E6003" s="80">
        <v>3</v>
      </c>
      <c r="F6003" s="80" t="str">
        <v>PCS</v>
      </c>
      <c r="G6003" s="80" t="str">
        <v>OUTWARD</v>
      </c>
      <c r="H6003" s="96" t="str">
        <v>SANJAY</v>
      </c>
    </row>
    <row r="6004" spans="1:8" x14ac:dyDescent="0.25">
      <c r="A6004" s="90">
        <v>45818</v>
      </c>
      <c r="B6004" s="91" t="str">
        <v>UN 1736</v>
      </c>
      <c r="C6004" s="92" t="str">
        <v>CLUTCH RELEASE FORK 585 DI</v>
      </c>
      <c r="D6004" s="132" t="str">
        <v>2143, 2144</v>
      </c>
      <c r="E6004" s="92">
        <v>2</v>
      </c>
      <c r="F6004" s="92" t="str">
        <v>PCS</v>
      </c>
      <c r="G6004" s="92" t="str">
        <v>OUTWARD</v>
      </c>
      <c r="H6004" s="93" t="str">
        <v>SANJAY</v>
      </c>
    </row>
    <row r="6005" spans="1:8" x14ac:dyDescent="0.25">
      <c r="A6005" s="94">
        <v>45818</v>
      </c>
      <c r="B6005" s="95" t="str">
        <v>UN 3362</v>
      </c>
      <c r="C6005" s="80" t="str">
        <v xml:space="preserve">QUIL GEAR BEARING 35/20 NST  </v>
      </c>
      <c r="D6005" s="133" t="str">
        <v>2143, 2144</v>
      </c>
      <c r="E6005" s="80">
        <v>14</v>
      </c>
      <c r="F6005" s="80" t="str">
        <v>PCS</v>
      </c>
      <c r="G6005" s="80" t="str">
        <v>OUTWARD</v>
      </c>
      <c r="H6005" s="96" t="str">
        <v>SANJAY</v>
      </c>
    </row>
    <row r="6006" spans="1:8" x14ac:dyDescent="0.25">
      <c r="A6006" s="90">
        <v>45818</v>
      </c>
      <c r="B6006" s="91" t="str">
        <v>UN 3361</v>
      </c>
      <c r="C6006" s="92" t="str">
        <v xml:space="preserve">QUIL GEAR BEARING 22/16 INTER DI  </v>
      </c>
      <c r="D6006" s="132" t="str">
        <v>2143, 2144</v>
      </c>
      <c r="E6006" s="92">
        <v>11</v>
      </c>
      <c r="F6006" s="92" t="str">
        <v>PCS</v>
      </c>
      <c r="G6006" s="92" t="str">
        <v>OUTWARD</v>
      </c>
      <c r="H6006" s="93" t="str">
        <v>SANJAY</v>
      </c>
    </row>
    <row r="6007" spans="1:8" x14ac:dyDescent="0.25">
      <c r="A6007" s="94">
        <v>45818</v>
      </c>
      <c r="B6007" s="95" t="str">
        <v>BEARING 16/21/16</v>
      </c>
      <c r="C6007" s="80" t="str">
        <v>BEARING 16/21/16</v>
      </c>
      <c r="D6007" s="133" t="str">
        <v>2143, 2144</v>
      </c>
      <c r="E6007" s="80">
        <v>11</v>
      </c>
      <c r="F6007" s="80" t="str">
        <v>PCS</v>
      </c>
      <c r="G6007" s="80" t="str">
        <v>OUTWARD</v>
      </c>
      <c r="H6007" s="96" t="str">
        <v>SANJAY</v>
      </c>
    </row>
    <row r="6008" spans="1:8" x14ac:dyDescent="0.25">
      <c r="A6008" s="90">
        <v>45818</v>
      </c>
      <c r="B6008" s="91" t="str">
        <v>GK 003/UN 3695</v>
      </c>
      <c r="C6008" s="92" t="str">
        <v>OIL BRAKE PLATE  MKM 6.5" 18 TEETH</v>
      </c>
      <c r="D6008" s="132" t="str">
        <v>2143, 2144</v>
      </c>
      <c r="E6008" s="92">
        <v>8</v>
      </c>
      <c r="F6008" s="92" t="str">
        <v>PCS</v>
      </c>
      <c r="G6008" s="92" t="str">
        <v>OUTWARD</v>
      </c>
      <c r="H6008" s="93" t="str">
        <v>SANJAY</v>
      </c>
    </row>
    <row r="6009" spans="1:8" x14ac:dyDescent="0.25">
      <c r="A6009" s="94">
        <v>45818</v>
      </c>
      <c r="B6009" s="95" t="str">
        <v>UN 2344</v>
      </c>
      <c r="C6009" s="80" t="str">
        <v>QUIL GEAR 18 TEETH SARPANCH</v>
      </c>
      <c r="D6009" s="133" t="str">
        <v>2143, 2144</v>
      </c>
      <c r="E6009" s="80">
        <v>4</v>
      </c>
      <c r="F6009" s="80" t="str">
        <v>PCS</v>
      </c>
      <c r="G6009" s="80" t="str">
        <v>OUTWARD</v>
      </c>
      <c r="H6009" s="96" t="str">
        <v>SANJAY</v>
      </c>
    </row>
    <row r="6010" spans="1:8" x14ac:dyDescent="0.25">
      <c r="A6010" s="90">
        <v>45818</v>
      </c>
      <c r="B6010" s="91" t="str">
        <v>UN 2426</v>
      </c>
      <c r="C6010" s="92" t="str">
        <v xml:space="preserve">SUCTION STRAINER OIL BREAK ARJUN  </v>
      </c>
      <c r="D6010" s="132" t="str">
        <v>2143, 2144</v>
      </c>
      <c r="E6010" s="92">
        <v>3</v>
      </c>
      <c r="F6010" s="92" t="str">
        <v>PCS</v>
      </c>
      <c r="G6010" s="92" t="str">
        <v>OUTWARD</v>
      </c>
      <c r="H6010" s="93" t="str">
        <v>SANJAY</v>
      </c>
    </row>
    <row r="6011" spans="1:8" x14ac:dyDescent="0.25">
      <c r="A6011" s="94">
        <v>45818</v>
      </c>
      <c r="B6011" s="95" t="str">
        <v>UN 2473</v>
      </c>
      <c r="C6011" s="80" t="str">
        <v xml:space="preserve">HYDRAULIC DISTRIBUTOR HEAD 40 HP INTER DI  </v>
      </c>
      <c r="D6011" s="133" t="str">
        <v>2143, 2144</v>
      </c>
      <c r="E6011" s="80">
        <v>1</v>
      </c>
      <c r="F6011" s="80" t="str">
        <v>PCS</v>
      </c>
      <c r="G6011" s="80" t="str">
        <v>OUTWARD</v>
      </c>
      <c r="H6011" s="96" t="str">
        <v>SANJAY</v>
      </c>
    </row>
    <row r="6012" spans="1:8" x14ac:dyDescent="0.25">
      <c r="A6012" s="90">
        <v>45818</v>
      </c>
      <c r="B6012" s="91" t="str">
        <v>UN 1648</v>
      </c>
      <c r="C6012" s="92" t="str">
        <v>FOOT ACCILATOR ROD 3CYL NST</v>
      </c>
      <c r="D6012" s="132" t="str">
        <v>2143, 2144</v>
      </c>
      <c r="E6012" s="92">
        <v>5</v>
      </c>
      <c r="F6012" s="92" t="str">
        <v>PCS</v>
      </c>
      <c r="G6012" s="92" t="str">
        <v>OUTWARD</v>
      </c>
      <c r="H6012" s="93" t="str">
        <v>SANJAY</v>
      </c>
    </row>
    <row r="6013" spans="1:8" x14ac:dyDescent="0.25">
      <c r="A6013" s="94">
        <v>45818</v>
      </c>
      <c r="B6013" s="95" t="str">
        <v>UN 2288 D</v>
      </c>
      <c r="C6013" s="80" t="str">
        <v>PTO SHAFT WITH GEAR 47 TEETH YUVO</v>
      </c>
      <c r="D6013" s="133" t="str">
        <v>2143, 2144</v>
      </c>
      <c r="E6013" s="80">
        <v>1</v>
      </c>
      <c r="F6013" s="80" t="str">
        <v>PCS</v>
      </c>
      <c r="G6013" s="80" t="str">
        <v>OUTWARD</v>
      </c>
      <c r="H6013" s="96" t="str">
        <v>SANJAY</v>
      </c>
    </row>
    <row r="6014" spans="1:8" x14ac:dyDescent="0.25">
      <c r="A6014" s="90">
        <v>45817</v>
      </c>
      <c r="B6014" s="91" t="str">
        <v>UN 2744</v>
      </c>
      <c r="C6014" s="92" t="str">
        <v xml:space="preserve">CENTRE PIN BUSH ARJUN / YUVO  </v>
      </c>
      <c r="D6014" s="132" t="str">
        <v>2147, 2148</v>
      </c>
      <c r="E6014" s="92">
        <v>10</v>
      </c>
      <c r="F6014" s="92" t="str">
        <v>PCS</v>
      </c>
      <c r="G6014" s="92" t="str">
        <v>OUTWARD</v>
      </c>
      <c r="H6014" s="93" t="str">
        <v>SHOP</v>
      </c>
    </row>
    <row r="6015" spans="1:8" x14ac:dyDescent="0.25">
      <c r="A6015" s="94">
        <v>45817</v>
      </c>
      <c r="B6015" s="95" t="str">
        <v>R983020978</v>
      </c>
      <c r="C6015" s="80" t="str">
        <v>HYD PUMP SW 724 FE , 735 FE (16 CC)</v>
      </c>
      <c r="D6015" s="133" t="str">
        <v>2147, 2148</v>
      </c>
      <c r="E6015" s="80">
        <v>8</v>
      </c>
      <c r="F6015" s="80" t="str">
        <v>PCS</v>
      </c>
      <c r="G6015" s="80" t="str">
        <v>OUTWARD</v>
      </c>
      <c r="H6015" s="96" t="str">
        <v>SHOP</v>
      </c>
    </row>
    <row r="6016" spans="1:8" x14ac:dyDescent="0.25">
      <c r="A6016" s="90">
        <v>45817</v>
      </c>
      <c r="B6016" s="91" t="str">
        <v>UN 2537</v>
      </c>
      <c r="C6016" s="92" t="str">
        <v xml:space="preserve">HYDRAULIC SIDE ARM SARPANCH  </v>
      </c>
      <c r="D6016" s="132" t="str">
        <v>2147, 2148</v>
      </c>
      <c r="E6016" s="92">
        <v>2</v>
      </c>
      <c r="F6016" s="92" t="str">
        <v>PCS</v>
      </c>
      <c r="G6016" s="92" t="str">
        <v>OUTWARD</v>
      </c>
      <c r="H6016" s="93" t="str">
        <v>SHOP</v>
      </c>
    </row>
    <row r="6017" spans="1:8" x14ac:dyDescent="0.25">
      <c r="A6017" s="94">
        <v>45817</v>
      </c>
      <c r="B6017" s="95" t="str">
        <v>UN 3640</v>
      </c>
      <c r="C6017" s="80" t="str">
        <v xml:space="preserve"> BREAK DISC ACTUATING INTER DI 6.5" </v>
      </c>
      <c r="D6017" s="133" t="str">
        <v>2147, 2148</v>
      </c>
      <c r="E6017" s="80">
        <v>8</v>
      </c>
      <c r="F6017" s="80" t="str">
        <v>PCS</v>
      </c>
      <c r="G6017" s="80" t="str">
        <v>OUTWARD</v>
      </c>
      <c r="H6017" s="96" t="str">
        <v>SHOP</v>
      </c>
    </row>
    <row r="6018" spans="1:8" x14ac:dyDescent="0.25">
      <c r="A6018" s="90">
        <v>45817</v>
      </c>
      <c r="B6018" s="91" t="str">
        <v>WATER PUMP ASSY JD</v>
      </c>
      <c r="C6018" s="92" t="str">
        <v>WATER PUMP ASSY JD</v>
      </c>
      <c r="D6018" s="132" t="str">
        <v>2147, 2148</v>
      </c>
      <c r="E6018" s="92">
        <v>2</v>
      </c>
      <c r="F6018" s="92" t="str">
        <v>PCS</v>
      </c>
      <c r="G6018" s="92" t="str">
        <v>OUTWARD</v>
      </c>
      <c r="H6018" s="93" t="str">
        <v>SHOP</v>
      </c>
    </row>
    <row r="6019" spans="1:8" x14ac:dyDescent="0.25">
      <c r="A6019" s="94">
        <v>45817</v>
      </c>
      <c r="B6019" s="95" t="str">
        <v>DS 678</v>
      </c>
      <c r="C6019" s="80" t="str">
        <v xml:space="preserve"> REAR AXLE SWARAJ 855 BIG PLATE 22 T. (12-12)</v>
      </c>
      <c r="D6019" s="133" t="str">
        <v>2147, 2148</v>
      </c>
      <c r="E6019" s="80">
        <v>1</v>
      </c>
      <c r="F6019" s="80" t="str">
        <v>PCS</v>
      </c>
      <c r="G6019" s="80" t="str">
        <v>OUTWARD</v>
      </c>
      <c r="H6019" s="96" t="str">
        <v>SHOP</v>
      </c>
    </row>
    <row r="6020" spans="1:8" x14ac:dyDescent="0.25">
      <c r="A6020" s="90">
        <v>45817</v>
      </c>
      <c r="B6020" s="91" t="str">
        <v>DS 680</v>
      </c>
      <c r="C6020" s="92" t="str">
        <v xml:space="preserve"> REAR AXLE SWARAJ 735 (17 T) 32211-32212 TRB SMALL PLATE</v>
      </c>
      <c r="D6020" s="132" t="str">
        <v>2147, 2148</v>
      </c>
      <c r="E6020" s="92">
        <v>1</v>
      </c>
      <c r="F6020" s="92" t="str">
        <v>PCS</v>
      </c>
      <c r="G6020" s="92" t="str">
        <v>OUTWARD</v>
      </c>
      <c r="H6020" s="93" t="str">
        <v>SHOP</v>
      </c>
    </row>
    <row r="6021" spans="1:8" x14ac:dyDescent="0.25">
      <c r="A6021" s="94">
        <v>45817</v>
      </c>
      <c r="B6021" s="95" t="str">
        <v>3280494100 / 3280859100</v>
      </c>
      <c r="C6021" s="80" t="str">
        <v>CLUTCH PLATE SWARAJ RIGID &amp; CUSHION</v>
      </c>
      <c r="D6021" s="133" t="str">
        <v>2147, 2148</v>
      </c>
      <c r="E6021" s="80">
        <v>2</v>
      </c>
      <c r="F6021" s="80" t="str">
        <v>PCS</v>
      </c>
      <c r="G6021" s="80" t="str">
        <v>OUTWARD</v>
      </c>
      <c r="H6021" s="96" t="str">
        <v>SHOP</v>
      </c>
    </row>
    <row r="6022" spans="1:8" x14ac:dyDescent="0.25">
      <c r="A6022" s="90">
        <v>45817</v>
      </c>
      <c r="B6022" s="91" t="str">
        <v>3280605100/3280871100</v>
      </c>
      <c r="C6022" s="92" t="str">
        <v>CLUTCH PLATE SWARAJ XM 8 T. (RIGID) PT800/PT806</v>
      </c>
      <c r="D6022" s="132" t="str">
        <v>2147, 2148</v>
      </c>
      <c r="E6022" s="92">
        <v>2</v>
      </c>
      <c r="F6022" s="92" t="str">
        <v>PCS</v>
      </c>
      <c r="G6022" s="92" t="str">
        <v>OUTWARD</v>
      </c>
      <c r="H6022" s="93" t="str">
        <v>SHOP</v>
      </c>
    </row>
    <row r="6023" spans="1:8" x14ac:dyDescent="0.25">
      <c r="A6023" s="94">
        <v>45817</v>
      </c>
      <c r="B6023" s="95" t="str">
        <v>TR 10002</v>
      </c>
      <c r="C6023" s="80" t="str">
        <v>DIFFERENTIAL GEAR KIT SWARAJ 855</v>
      </c>
      <c r="D6023" s="133" t="str">
        <v>2147, 2148</v>
      </c>
      <c r="E6023" s="80">
        <v>1</v>
      </c>
      <c r="F6023" s="80" t="str">
        <v>SET</v>
      </c>
      <c r="G6023" s="80" t="str">
        <v>OUTWARD</v>
      </c>
      <c r="H6023" s="96" t="str">
        <v>SHOP</v>
      </c>
    </row>
    <row r="6024" spans="1:8" x14ac:dyDescent="0.25">
      <c r="A6024" s="90">
        <v>45817</v>
      </c>
      <c r="B6024" s="91" t="str">
        <v>UN 2595</v>
      </c>
      <c r="C6024" s="92" t="str">
        <v xml:space="preserve">KNUCKLE PIN 585  </v>
      </c>
      <c r="D6024" s="132" t="str">
        <v>2147, 2148</v>
      </c>
      <c r="E6024" s="92">
        <v>120</v>
      </c>
      <c r="F6024" s="92" t="str">
        <v>PCS</v>
      </c>
      <c r="G6024" s="92" t="str">
        <v>OUTWARD</v>
      </c>
      <c r="H6024" s="93" t="str">
        <v>SHOP</v>
      </c>
    </row>
    <row r="6025" spans="1:8" x14ac:dyDescent="0.25">
      <c r="A6025" s="94">
        <v>45817</v>
      </c>
      <c r="B6025" s="95" t="str">
        <v>GK 977/UN 1374</v>
      </c>
      <c r="C6025" s="80" t="str">
        <v>CENTER PIN MAHINDRA NST (PATTI TYPE)</v>
      </c>
      <c r="D6025" s="133" t="str">
        <v>2147, 2148</v>
      </c>
      <c r="E6025" s="80">
        <v>20</v>
      </c>
      <c r="F6025" s="80" t="str">
        <v>PCS</v>
      </c>
      <c r="G6025" s="80" t="str">
        <v>OUTWARD</v>
      </c>
      <c r="H6025" s="96" t="str">
        <v>SHOP</v>
      </c>
    </row>
    <row r="6026" spans="1:8" x14ac:dyDescent="0.25">
      <c r="A6026" s="90">
        <v>45817</v>
      </c>
      <c r="B6026" s="91" t="str">
        <v>R983067914</v>
      </c>
      <c r="C6026" s="92" t="str">
        <v>HYD PUMP FARMTRAC 16.5 CC</v>
      </c>
      <c r="D6026" s="132" t="str">
        <v>2147, 2148</v>
      </c>
      <c r="E6026" s="92">
        <v>8</v>
      </c>
      <c r="F6026" s="92" t="str">
        <v>PCS</v>
      </c>
      <c r="G6026" s="92" t="str">
        <v>OUTWARD</v>
      </c>
      <c r="H6026" s="93" t="str">
        <v>SHOP</v>
      </c>
    </row>
    <row r="6027" spans="1:8" x14ac:dyDescent="0.25">
      <c r="A6027" s="94">
        <v>45817</v>
      </c>
      <c r="B6027" s="95" t="str">
        <v>R983067922</v>
      </c>
      <c r="C6027" s="80" t="str">
        <v>HYD.PUMP SWARAJ PTL14CC (POWER STG)</v>
      </c>
      <c r="D6027" s="133" t="str">
        <v>2147, 2148</v>
      </c>
      <c r="E6027" s="80">
        <v>4</v>
      </c>
      <c r="F6027" s="80" t="str">
        <v>PCS</v>
      </c>
      <c r="G6027" s="80" t="str">
        <v>OUTWARD</v>
      </c>
      <c r="H6027" s="96" t="str">
        <v>SHOP</v>
      </c>
    </row>
    <row r="6028" spans="1:8" x14ac:dyDescent="0.25">
      <c r="A6028" s="90">
        <v>45817</v>
      </c>
      <c r="B6028" s="91" t="str">
        <v>R983020977</v>
      </c>
      <c r="C6028" s="92" t="str">
        <v>HYD. PUMP MAHINDRA 14 CC</v>
      </c>
      <c r="D6028" s="132" t="str">
        <v>2147, 2148</v>
      </c>
      <c r="E6028" s="92">
        <v>8</v>
      </c>
      <c r="F6028" s="92" t="str">
        <v>PCS</v>
      </c>
      <c r="G6028" s="92" t="str">
        <v>OUTWARD</v>
      </c>
      <c r="H6028" s="93" t="str">
        <v>SHOP</v>
      </c>
    </row>
    <row r="6029" spans="1:8" x14ac:dyDescent="0.25">
      <c r="A6029" s="94">
        <v>45817</v>
      </c>
      <c r="B6029" s="95" t="str">
        <v>UN 2425</v>
      </c>
      <c r="C6029" s="80" t="str">
        <v xml:space="preserve">SUCTION FILTER LONG 585 DI  </v>
      </c>
      <c r="D6029" s="133" t="str">
        <v>2147, 2148</v>
      </c>
      <c r="E6029" s="80">
        <v>4</v>
      </c>
      <c r="F6029" s="80" t="str">
        <v>PCS</v>
      </c>
      <c r="G6029" s="80" t="str">
        <v>OUTWARD</v>
      </c>
      <c r="H6029" s="96" t="str">
        <v>SHOP</v>
      </c>
    </row>
    <row r="6030" spans="1:8" x14ac:dyDescent="0.25">
      <c r="A6030" s="90">
        <v>45817</v>
      </c>
      <c r="B6030" s="91" t="str">
        <v>UN 2426</v>
      </c>
      <c r="C6030" s="92" t="str">
        <v xml:space="preserve">SUCTION STRAINER OIL BREAK ARJUN  </v>
      </c>
      <c r="D6030" s="132" t="str">
        <v>2147, 2148</v>
      </c>
      <c r="E6030" s="92">
        <v>6</v>
      </c>
      <c r="F6030" s="92" t="str">
        <v>PCS</v>
      </c>
      <c r="G6030" s="92" t="str">
        <v>OUTWARD</v>
      </c>
      <c r="H6030" s="93" t="str">
        <v>SHOP</v>
      </c>
    </row>
    <row r="6031" spans="1:8" x14ac:dyDescent="0.25">
      <c r="A6031" s="94">
        <v>45817</v>
      </c>
      <c r="B6031" s="95" t="str">
        <v>UN 2420</v>
      </c>
      <c r="C6031" s="80" t="str">
        <v xml:space="preserve">SUCTION FILTER MKM  </v>
      </c>
      <c r="D6031" s="133" t="str">
        <v>2147, 2148</v>
      </c>
      <c r="E6031" s="80">
        <v>6</v>
      </c>
      <c r="F6031" s="80" t="str">
        <v>PCS</v>
      </c>
      <c r="G6031" s="80" t="str">
        <v>OUTWARD</v>
      </c>
      <c r="H6031" s="96" t="str">
        <v>SHOP</v>
      </c>
    </row>
    <row r="6032" spans="1:8" x14ac:dyDescent="0.25">
      <c r="A6032" s="90">
        <v>45817</v>
      </c>
      <c r="B6032" s="91" t="str">
        <v>1P 4052 AGOOB</v>
      </c>
      <c r="C6032" s="92" t="str">
        <v>HYD PUMP SK HEAVY / PREET</v>
      </c>
      <c r="D6032" s="132" t="str">
        <v>2147, 2148</v>
      </c>
      <c r="E6032" s="92">
        <v>3</v>
      </c>
      <c r="F6032" s="92" t="str">
        <v>PCS</v>
      </c>
      <c r="G6032" s="92" t="str">
        <v>OUTWARD</v>
      </c>
      <c r="H6032" s="93" t="str">
        <v>SHOP</v>
      </c>
    </row>
    <row r="6033" spans="1:8" x14ac:dyDescent="0.25">
      <c r="A6033" s="94">
        <v>45817</v>
      </c>
      <c r="B6033" s="95" t="str">
        <v>R983032309</v>
      </c>
      <c r="C6033" s="80" t="str">
        <v>HYD. PUMP SWARAJ 19CC (OUTER)</v>
      </c>
      <c r="D6033" s="133" t="str">
        <v>2147, 2148</v>
      </c>
      <c r="E6033" s="80">
        <v>16</v>
      </c>
      <c r="F6033" s="80" t="str">
        <v>PCS</v>
      </c>
      <c r="G6033" s="80" t="str">
        <v>OUTWARD</v>
      </c>
      <c r="H6033" s="96" t="str">
        <v>SHOP</v>
      </c>
    </row>
    <row r="6034" spans="1:8" x14ac:dyDescent="0.25">
      <c r="A6034" s="90">
        <v>45817</v>
      </c>
      <c r="B6034" s="91" t="str">
        <v>R983032376</v>
      </c>
      <c r="C6034" s="92" t="str">
        <v>HYD. PUMP SONALIKA 12CC</v>
      </c>
      <c r="D6034" s="132" t="str">
        <v>2147, 2148</v>
      </c>
      <c r="E6034" s="92">
        <v>8</v>
      </c>
      <c r="F6034" s="92" t="str">
        <v>PCS</v>
      </c>
      <c r="G6034" s="92" t="str">
        <v>OUTWARD</v>
      </c>
      <c r="H6034" s="93" t="str">
        <v>SHOP</v>
      </c>
    </row>
    <row r="6035" spans="1:8" x14ac:dyDescent="0.25">
      <c r="A6035" s="94">
        <v>45817</v>
      </c>
      <c r="B6035" s="95" t="str">
        <v>UN 2765</v>
      </c>
      <c r="C6035" s="80" t="str">
        <v xml:space="preserve">CLUTCH PADEL BUSH GUN METAL INTER DI  </v>
      </c>
      <c r="D6035" s="133" t="str">
        <v>2147, 2148</v>
      </c>
      <c r="E6035" s="80">
        <v>198</v>
      </c>
      <c r="F6035" s="80" t="str">
        <v>PCS</v>
      </c>
      <c r="G6035" s="80" t="str">
        <v>OUTWARD</v>
      </c>
      <c r="H6035" s="96" t="str">
        <v>SHOP</v>
      </c>
    </row>
    <row r="6036" spans="1:8" x14ac:dyDescent="0.25">
      <c r="A6036" s="90">
        <v>45817</v>
      </c>
      <c r="B6036" s="91">
        <v>4330349100</v>
      </c>
      <c r="C6036" s="92" t="str">
        <v>CLUTCH LEVER KIT D/C BUSH TYPE SK</v>
      </c>
      <c r="D6036" s="132" t="str">
        <v>2147, 2148</v>
      </c>
      <c r="E6036" s="92">
        <v>4</v>
      </c>
      <c r="F6036" s="92" t="str">
        <v>SET</v>
      </c>
      <c r="G6036" s="92" t="str">
        <v>OUTWARD</v>
      </c>
      <c r="H6036" s="93" t="str">
        <v>SHOP</v>
      </c>
    </row>
    <row r="6037" spans="1:8" x14ac:dyDescent="0.25">
      <c r="A6037" s="94">
        <v>45817</v>
      </c>
      <c r="B6037" s="95" t="str">
        <v>R983100866</v>
      </c>
      <c r="C6037" s="80" t="str">
        <v>HYD PUMP EICHER 480/485WATER COOL12CC</v>
      </c>
      <c r="D6037" s="133" t="str">
        <v>2147, 2148</v>
      </c>
      <c r="E6037" s="80">
        <v>4</v>
      </c>
      <c r="F6037" s="80" t="str">
        <v>PCS</v>
      </c>
      <c r="G6037" s="80" t="str">
        <v>OUTWARD</v>
      </c>
      <c r="H6037" s="96" t="str">
        <v>SHOP</v>
      </c>
    </row>
    <row r="6038" spans="1:8" x14ac:dyDescent="0.25">
      <c r="A6038" s="90">
        <v>45817</v>
      </c>
      <c r="B6038" s="91" t="str">
        <v>UN 2651 A</v>
      </c>
      <c r="C6038" s="92" t="str">
        <v xml:space="preserve">LINCH PIN HEAVY DUTY COMMON  </v>
      </c>
      <c r="D6038" s="132" t="str">
        <v>2147, 2148</v>
      </c>
      <c r="E6038" s="92">
        <v>144</v>
      </c>
      <c r="F6038" s="92" t="str">
        <v>PCS</v>
      </c>
      <c r="G6038" s="92" t="str">
        <v>OUTWARD</v>
      </c>
      <c r="H6038" s="93" t="str">
        <v>SHOP</v>
      </c>
    </row>
    <row r="6039" spans="1:8" x14ac:dyDescent="0.25">
      <c r="A6039" s="94">
        <v>45817</v>
      </c>
      <c r="B6039" s="95" t="str">
        <v>UN 1386</v>
      </c>
      <c r="C6039" s="80" t="str">
        <v>STAY ROD BALL INTER</v>
      </c>
      <c r="D6039" s="133" t="str">
        <v>2147, 2148</v>
      </c>
      <c r="E6039" s="80">
        <v>3</v>
      </c>
      <c r="F6039" s="80" t="str">
        <v>PCS</v>
      </c>
      <c r="G6039" s="80" t="str">
        <v>OUTWARD</v>
      </c>
      <c r="H6039" s="96" t="str">
        <v>SHOP</v>
      </c>
    </row>
    <row r="6040" spans="1:8" x14ac:dyDescent="0.25">
      <c r="A6040" s="90">
        <v>45817</v>
      </c>
      <c r="B6040" s="91" t="str">
        <v>UN 1387</v>
      </c>
      <c r="C6040" s="92" t="str">
        <v>STAY ROD BALL THICK 585 DI</v>
      </c>
      <c r="D6040" s="132" t="str">
        <v>2147, 2148</v>
      </c>
      <c r="E6040" s="92">
        <v>10</v>
      </c>
      <c r="F6040" s="92" t="str">
        <v>PCS</v>
      </c>
      <c r="G6040" s="92" t="str">
        <v>OUTWARD</v>
      </c>
      <c r="H6040" s="93" t="str">
        <v>SHOP</v>
      </c>
    </row>
    <row r="6041" spans="1:8" x14ac:dyDescent="0.25">
      <c r="A6041" s="94">
        <v>45817</v>
      </c>
      <c r="B6041" s="95" t="str">
        <v>UN 2836/GK 1543</v>
      </c>
      <c r="C6041" s="80" t="str">
        <v xml:space="preserve">REAR WHEEL BOLT INTER DI  </v>
      </c>
      <c r="D6041" s="133" t="str">
        <v>2147, 2148</v>
      </c>
      <c r="E6041" s="80">
        <v>60</v>
      </c>
      <c r="F6041" s="80" t="str">
        <v>PCS</v>
      </c>
      <c r="G6041" s="80" t="str">
        <v>OUTWARD</v>
      </c>
      <c r="H6041" s="96" t="str">
        <v>SHOP</v>
      </c>
    </row>
    <row r="6042" spans="1:8" x14ac:dyDescent="0.25">
      <c r="A6042" s="90">
        <v>45818</v>
      </c>
      <c r="B6042" s="91" t="str">
        <v>3280605100/3280871100</v>
      </c>
      <c r="C6042" s="92" t="str">
        <v>CLUTCH PLATE SWARAJ XM 8 T. (RIGID) PT800/PT806</v>
      </c>
      <c r="D6042" s="132" t="str">
        <v>2152, 2153</v>
      </c>
      <c r="E6042" s="92">
        <v>6</v>
      </c>
      <c r="F6042" s="92" t="str">
        <v>PCS</v>
      </c>
      <c r="G6042" s="92" t="str">
        <v>OUTWARD</v>
      </c>
      <c r="H6042" s="93" t="str">
        <v>SHOP</v>
      </c>
    </row>
    <row r="6043" spans="1:8" x14ac:dyDescent="0.25">
      <c r="A6043" s="94">
        <v>45818</v>
      </c>
      <c r="B6043" s="95" t="str">
        <v>R1100551</v>
      </c>
      <c r="C6043" s="80" t="str">
        <v>P.P ASSY EICHER 485 11" D/F TYPE</v>
      </c>
      <c r="D6043" s="133" t="str">
        <v>2152, 2153</v>
      </c>
      <c r="E6043" s="80">
        <v>3</v>
      </c>
      <c r="F6043" s="80" t="str">
        <v>SET</v>
      </c>
      <c r="G6043" s="80" t="str">
        <v>OUTWARD</v>
      </c>
      <c r="H6043" s="96" t="str">
        <v>SHOP</v>
      </c>
    </row>
    <row r="6044" spans="1:8" x14ac:dyDescent="0.25">
      <c r="A6044" s="90">
        <v>45818</v>
      </c>
      <c r="B6044" s="91" t="str">
        <v>R1100555</v>
      </c>
      <c r="C6044" s="92" t="str">
        <v>P.P ASSY SARPANCH D/F TYPE</v>
      </c>
      <c r="D6044" s="132" t="str">
        <v>2152, 2153</v>
      </c>
      <c r="E6044" s="92">
        <v>3</v>
      </c>
      <c r="F6044" s="92" t="str">
        <v>SET</v>
      </c>
      <c r="G6044" s="92" t="str">
        <v>OUTWARD</v>
      </c>
      <c r="H6044" s="93" t="str">
        <v>SHOP</v>
      </c>
    </row>
    <row r="6045" spans="1:8" x14ac:dyDescent="0.25">
      <c r="A6045" s="94">
        <v>45818</v>
      </c>
      <c r="B6045" s="95" t="str">
        <v>R1100120</v>
      </c>
      <c r="C6045" s="80" t="str">
        <v>PRESSURE PLATE ASSY M.M 434/444 DI</v>
      </c>
      <c r="D6045" s="133" t="str">
        <v>2152, 2153</v>
      </c>
      <c r="E6045" s="80">
        <v>3</v>
      </c>
      <c r="F6045" s="80" t="str">
        <v>SET</v>
      </c>
      <c r="G6045" s="80" t="str">
        <v>OUTWARD</v>
      </c>
      <c r="H6045" s="96" t="str">
        <v>SHOP</v>
      </c>
    </row>
    <row r="6046" spans="1:8" x14ac:dyDescent="0.25">
      <c r="A6046" s="90">
        <v>45818</v>
      </c>
      <c r="B6046" s="91">
        <v>4330349100</v>
      </c>
      <c r="C6046" s="92" t="str">
        <v>CLUTCH LEVER KIT D/C BUSH TYPE SK</v>
      </c>
      <c r="D6046" s="132" t="str">
        <v>2152, 2153</v>
      </c>
      <c r="E6046" s="92">
        <v>10</v>
      </c>
      <c r="F6046" s="92" t="str">
        <v>SET</v>
      </c>
      <c r="G6046" s="92" t="str">
        <v>OUTWARD</v>
      </c>
      <c r="H6046" s="93" t="str">
        <v>SHOP</v>
      </c>
    </row>
    <row r="6047" spans="1:8" x14ac:dyDescent="0.25">
      <c r="A6047" s="94">
        <v>45818</v>
      </c>
      <c r="B6047" s="95" t="str">
        <v>1P 4036 4036 COOOB</v>
      </c>
      <c r="C6047" s="80" t="str">
        <v>HYD PUMP EICHER DOUBLE</v>
      </c>
      <c r="D6047" s="133" t="str">
        <v>2152, 2153</v>
      </c>
      <c r="E6047" s="80">
        <v>1</v>
      </c>
      <c r="F6047" s="80" t="str">
        <v>PCS</v>
      </c>
      <c r="G6047" s="80" t="str">
        <v>OUTWARD</v>
      </c>
      <c r="H6047" s="96" t="str">
        <v>SHOP</v>
      </c>
    </row>
    <row r="6048" spans="1:8" x14ac:dyDescent="0.25">
      <c r="A6048" s="90">
        <v>45818</v>
      </c>
      <c r="B6048" s="91" t="str">
        <v>UN 1969</v>
      </c>
      <c r="C6048" s="92" t="str">
        <v>BREAKE DISC PLATE INTER DI</v>
      </c>
      <c r="D6048" s="132" t="str">
        <v>2152, 2153</v>
      </c>
      <c r="E6048" s="92">
        <v>10</v>
      </c>
      <c r="F6048" s="92" t="str">
        <v>PCS</v>
      </c>
      <c r="G6048" s="92" t="str">
        <v>OUTWARD</v>
      </c>
      <c r="H6048" s="93" t="str">
        <v>SHOP</v>
      </c>
    </row>
    <row r="6049" spans="1:8" x14ac:dyDescent="0.25">
      <c r="A6049" s="94">
        <v>45818</v>
      </c>
      <c r="B6049" s="95" t="str">
        <v>UN 1979</v>
      </c>
      <c r="C6049" s="80" t="str">
        <v>BREAKE BALL INTER</v>
      </c>
      <c r="D6049" s="133" t="str">
        <v>2152, 2153</v>
      </c>
      <c r="E6049" s="80">
        <v>72</v>
      </c>
      <c r="F6049" s="80" t="str">
        <v>PCS</v>
      </c>
      <c r="G6049" s="80" t="str">
        <v>OUTWARD</v>
      </c>
      <c r="H6049" s="96" t="str">
        <v>SHOP</v>
      </c>
    </row>
    <row r="6050" spans="1:8" x14ac:dyDescent="0.25">
      <c r="A6050" s="90">
        <v>45818</v>
      </c>
      <c r="B6050" s="91" t="str">
        <v>UN 1974</v>
      </c>
      <c r="C6050" s="92" t="str">
        <v>BREAKE DISC INTER DI</v>
      </c>
      <c r="D6050" s="132" t="str">
        <v>2152, 2153</v>
      </c>
      <c r="E6050" s="92">
        <v>20</v>
      </c>
      <c r="F6050" s="92" t="str">
        <v>SET</v>
      </c>
      <c r="G6050" s="92" t="str">
        <v>OUTWARD</v>
      </c>
      <c r="H6050" s="93" t="str">
        <v>SHOP</v>
      </c>
    </row>
    <row r="6051" spans="1:8" x14ac:dyDescent="0.25">
      <c r="A6051" s="94">
        <v>45818</v>
      </c>
      <c r="B6051" s="95" t="str">
        <v>UN 2052</v>
      </c>
      <c r="C6051" s="80" t="str">
        <v>COUPLING SLIDING 18 TEETH INTER DI</v>
      </c>
      <c r="D6051" s="133" t="str">
        <v>2152, 2153</v>
      </c>
      <c r="E6051" s="80">
        <v>6</v>
      </c>
      <c r="F6051" s="80" t="str">
        <v>PCS</v>
      </c>
      <c r="G6051" s="80" t="str">
        <v>OUTWARD</v>
      </c>
      <c r="H6051" s="96" t="str">
        <v>SHOP</v>
      </c>
    </row>
    <row r="6052" spans="1:8" x14ac:dyDescent="0.25">
      <c r="A6052" s="90">
        <v>45818</v>
      </c>
      <c r="B6052" s="91" t="str">
        <v>UN 1810</v>
      </c>
      <c r="C6052" s="92" t="str">
        <v>GEAR FORK 1ST REV  INTER DI</v>
      </c>
      <c r="D6052" s="132" t="str">
        <v>2152, 2153</v>
      </c>
      <c r="E6052" s="92">
        <v>6</v>
      </c>
      <c r="F6052" s="92" t="str">
        <v>PCS</v>
      </c>
      <c r="G6052" s="92" t="str">
        <v>OUTWARD</v>
      </c>
      <c r="H6052" s="93" t="str">
        <v>SHOP</v>
      </c>
    </row>
    <row r="6053" spans="1:8" x14ac:dyDescent="0.25">
      <c r="A6053" s="94">
        <v>45818</v>
      </c>
      <c r="B6053" s="95" t="str">
        <v>UN 1812</v>
      </c>
      <c r="C6053" s="80" t="str">
        <v>GEAR FORK 4TH SPEED  INTER DI</v>
      </c>
      <c r="D6053" s="133" t="str">
        <v>2152, 2153</v>
      </c>
      <c r="E6053" s="80">
        <v>6</v>
      </c>
      <c r="F6053" s="80" t="str">
        <v>PCS</v>
      </c>
      <c r="G6053" s="80" t="str">
        <v>OUTWARD</v>
      </c>
      <c r="H6053" s="96" t="str">
        <v>SHOP</v>
      </c>
    </row>
    <row r="6054" spans="1:8" x14ac:dyDescent="0.25">
      <c r="A6054" s="90">
        <v>45818</v>
      </c>
      <c r="B6054" s="91" t="str">
        <v>UN 1817</v>
      </c>
      <c r="C6054" s="92" t="str">
        <v>GEAR FORK LOW SPEED INTER DI</v>
      </c>
      <c r="D6054" s="132" t="str">
        <v>2152, 2153</v>
      </c>
      <c r="E6054" s="92">
        <v>2</v>
      </c>
      <c r="F6054" s="92" t="str">
        <v>PCS</v>
      </c>
      <c r="G6054" s="92" t="str">
        <v>OUTWARD</v>
      </c>
      <c r="H6054" s="93" t="str">
        <v>SHOP</v>
      </c>
    </row>
    <row r="6055" spans="1:8" x14ac:dyDescent="0.25">
      <c r="A6055" s="94">
        <v>45818</v>
      </c>
      <c r="B6055" s="95" t="str">
        <v>UN 1814</v>
      </c>
      <c r="C6055" s="80" t="str">
        <v>GEAR FORK 1ST REV BHOOMIPUTRA</v>
      </c>
      <c r="D6055" s="133" t="str">
        <v>2152, 2153</v>
      </c>
      <c r="E6055" s="80">
        <v>3</v>
      </c>
      <c r="F6055" s="80" t="str">
        <v>PCS</v>
      </c>
      <c r="G6055" s="80" t="str">
        <v>OUTWARD</v>
      </c>
      <c r="H6055" s="96" t="str">
        <v>SHOP</v>
      </c>
    </row>
    <row r="6056" spans="1:8" x14ac:dyDescent="0.25">
      <c r="A6056" s="90">
        <v>45818</v>
      </c>
      <c r="B6056" s="91" t="str">
        <v>UN 1816</v>
      </c>
      <c r="C6056" s="92" t="str">
        <v>GEAR FORK 4TH SPEED BHOOMIPUTRA</v>
      </c>
      <c r="D6056" s="132" t="str">
        <v>2152, 2153</v>
      </c>
      <c r="E6056" s="92">
        <v>2</v>
      </c>
      <c r="F6056" s="92" t="str">
        <v>PCS</v>
      </c>
      <c r="G6056" s="92" t="str">
        <v>OUTWARD</v>
      </c>
      <c r="H6056" s="93" t="str">
        <v>SHOP</v>
      </c>
    </row>
    <row r="6057" spans="1:8" x14ac:dyDescent="0.25">
      <c r="A6057" s="94">
        <v>45818</v>
      </c>
      <c r="B6057" s="95" t="str">
        <v>UN 1818</v>
      </c>
      <c r="C6057" s="80" t="str">
        <v>GEAR FORK 1st REVERSE NST</v>
      </c>
      <c r="D6057" s="133" t="str">
        <v>2152, 2153</v>
      </c>
      <c r="E6057" s="80">
        <v>2</v>
      </c>
      <c r="F6057" s="80" t="str">
        <v>PCS</v>
      </c>
      <c r="G6057" s="80" t="str">
        <v>OUTWARD</v>
      </c>
      <c r="H6057" s="96" t="str">
        <v>SHOP</v>
      </c>
    </row>
    <row r="6058" spans="1:8" x14ac:dyDescent="0.25">
      <c r="A6058" s="90">
        <v>45818</v>
      </c>
      <c r="B6058" s="91" t="str">
        <v>UN 1820</v>
      </c>
      <c r="C6058" s="92" t="str">
        <v>GEAR FORK 4th SPEED NST</v>
      </c>
      <c r="D6058" s="132" t="str">
        <v>2152, 2153</v>
      </c>
      <c r="E6058" s="92">
        <v>2</v>
      </c>
      <c r="F6058" s="92" t="str">
        <v>PCS</v>
      </c>
      <c r="G6058" s="92" t="str">
        <v>OUTWARD</v>
      </c>
      <c r="H6058" s="93" t="str">
        <v>SHOP</v>
      </c>
    </row>
    <row r="6059" spans="1:8" x14ac:dyDescent="0.25">
      <c r="A6059" s="94">
        <v>45818</v>
      </c>
      <c r="B6059" s="95" t="str">
        <v>UN 1819</v>
      </c>
      <c r="C6059" s="80" t="str">
        <v>GEAR FORK 2nd &amp; 3rd NST</v>
      </c>
      <c r="D6059" s="133" t="str">
        <v>2152, 2153</v>
      </c>
      <c r="E6059" s="80">
        <v>2</v>
      </c>
      <c r="F6059" s="80" t="str">
        <v>PCS</v>
      </c>
      <c r="G6059" s="80" t="str">
        <v>OUTWARD</v>
      </c>
      <c r="H6059" s="96" t="str">
        <v>SHOP</v>
      </c>
    </row>
    <row r="6060" spans="1:8" x14ac:dyDescent="0.25">
      <c r="A6060" s="90">
        <v>45818</v>
      </c>
      <c r="B6060" s="91" t="str">
        <v>UN 1821</v>
      </c>
      <c r="C6060" s="92" t="str">
        <v>GEAR FORK HIGH SPEED NST</v>
      </c>
      <c r="D6060" s="132" t="str">
        <v>2152, 2153</v>
      </c>
      <c r="E6060" s="92">
        <v>2</v>
      </c>
      <c r="F6060" s="92" t="str">
        <v>PCS</v>
      </c>
      <c r="G6060" s="92" t="str">
        <v>OUTWARD</v>
      </c>
      <c r="H6060" s="93" t="str">
        <v>SHOP</v>
      </c>
    </row>
    <row r="6061" spans="1:8" x14ac:dyDescent="0.25">
      <c r="A6061" s="94">
        <v>45818</v>
      </c>
      <c r="B6061" s="95" t="str">
        <v>UN 2360</v>
      </c>
      <c r="C6061" s="80" t="str">
        <v>IDLER GEAR 46 TEETH INTER</v>
      </c>
      <c r="D6061" s="133" t="str">
        <v>2152, 2153</v>
      </c>
      <c r="E6061" s="80">
        <v>4</v>
      </c>
      <c r="F6061" s="80" t="str">
        <v>PCS</v>
      </c>
      <c r="G6061" s="80" t="str">
        <v>OUTWARD</v>
      </c>
      <c r="H6061" s="96" t="str">
        <v>SHOP</v>
      </c>
    </row>
    <row r="6062" spans="1:8" x14ac:dyDescent="0.25">
      <c r="A6062" s="90">
        <v>45818</v>
      </c>
      <c r="B6062" s="91" t="str">
        <v>UN 2363</v>
      </c>
      <c r="C6062" s="92" t="str">
        <v>FUEL PUMP GEAR 66 TEETH SARPANCH</v>
      </c>
      <c r="D6062" s="132" t="str">
        <v>2152, 2153</v>
      </c>
      <c r="E6062" s="92">
        <v>2</v>
      </c>
      <c r="F6062" s="92" t="str">
        <v>PCS</v>
      </c>
      <c r="G6062" s="92" t="str">
        <v>OUTWARD</v>
      </c>
      <c r="H6062" s="93" t="str">
        <v>SHOP</v>
      </c>
    </row>
    <row r="6063" spans="1:8" x14ac:dyDescent="0.25">
      <c r="A6063" s="94">
        <v>45818</v>
      </c>
      <c r="B6063" s="95" t="str">
        <v>UN 2888</v>
      </c>
      <c r="C6063" s="80" t="str">
        <v xml:space="preserve">TOPLINK SPRING INTER DI 130/-(17-1-2023) </v>
      </c>
      <c r="D6063" s="133" t="str">
        <v>2152, 2153</v>
      </c>
      <c r="E6063" s="80">
        <v>36</v>
      </c>
      <c r="F6063" s="80" t="str">
        <v>PCS</v>
      </c>
      <c r="G6063" s="80" t="str">
        <v>OUTWARD</v>
      </c>
      <c r="H6063" s="96" t="str">
        <v>SHOP</v>
      </c>
    </row>
    <row r="6064" spans="1:8" x14ac:dyDescent="0.25">
      <c r="A6064" s="90">
        <v>45818</v>
      </c>
      <c r="B6064" s="91" t="str">
        <v>UN 2648</v>
      </c>
      <c r="C6064" s="92" t="str">
        <v xml:space="preserve">CHAIN U PIN BIG BHOOMIPUTRA / NST  </v>
      </c>
      <c r="D6064" s="132" t="str">
        <v>2152, 2153</v>
      </c>
      <c r="E6064" s="92">
        <v>48</v>
      </c>
      <c r="F6064" s="92" t="str">
        <v>PCS</v>
      </c>
      <c r="G6064" s="92" t="str">
        <v>OUTWARD</v>
      </c>
      <c r="H6064" s="93" t="str">
        <v>SHOP</v>
      </c>
    </row>
    <row r="6065" spans="1:8" x14ac:dyDescent="0.25">
      <c r="A6065" s="94">
        <v>45818</v>
      </c>
      <c r="B6065" s="95" t="str">
        <v>R983032309</v>
      </c>
      <c r="C6065" s="80" t="str">
        <v>HYD. PUMP SWARAJ 19CC (OUTER)</v>
      </c>
      <c r="D6065" s="133" t="str">
        <v>2152, 2153</v>
      </c>
      <c r="E6065" s="80">
        <v>8</v>
      </c>
      <c r="F6065" s="80" t="str">
        <v>PCS</v>
      </c>
      <c r="G6065" s="80" t="str">
        <v>OUTWARD</v>
      </c>
      <c r="H6065" s="96" t="str">
        <v>SHOP</v>
      </c>
    </row>
    <row r="6066" spans="1:8" x14ac:dyDescent="0.25">
      <c r="A6066" s="90">
        <v>45818</v>
      </c>
      <c r="B6066" s="91" t="str">
        <v>R1000122</v>
      </c>
      <c r="C6066" s="92" t="str">
        <v>P.P ASSY INTER 10"</v>
      </c>
      <c r="D6066" s="132" t="str">
        <v>2152, 2153</v>
      </c>
      <c r="E6066" s="92">
        <v>3</v>
      </c>
      <c r="F6066" s="92" t="str">
        <v>SET</v>
      </c>
      <c r="G6066" s="92" t="str">
        <v>OUTWARD</v>
      </c>
      <c r="H6066" s="93" t="str">
        <v>SHOP</v>
      </c>
    </row>
    <row r="6067" spans="1:8" x14ac:dyDescent="0.25">
      <c r="A6067" s="94">
        <v>45818</v>
      </c>
      <c r="B6067" s="95" t="str">
        <v>R983067915</v>
      </c>
      <c r="C6067" s="80" t="str">
        <v>HYD. PUMP SONALIKA RX 16CC</v>
      </c>
      <c r="D6067" s="133" t="str">
        <v>2152, 2153</v>
      </c>
      <c r="E6067" s="80">
        <v>8</v>
      </c>
      <c r="F6067" s="80" t="str">
        <v>PCS</v>
      </c>
      <c r="G6067" s="80" t="str">
        <v>OUTWARD</v>
      </c>
      <c r="H6067" s="96" t="str">
        <v>SHOP</v>
      </c>
    </row>
    <row r="6068" spans="1:8" x14ac:dyDescent="0.25">
      <c r="A6068" s="90">
        <v>45818</v>
      </c>
      <c r="B6068" s="91" t="str">
        <v>R983067914</v>
      </c>
      <c r="C6068" s="92" t="str">
        <v>HYD PUMP FARMTRAC 16.5 CC</v>
      </c>
      <c r="D6068" s="132" t="str">
        <v>2152, 2153</v>
      </c>
      <c r="E6068" s="92">
        <v>8</v>
      </c>
      <c r="F6068" s="92" t="str">
        <v>PCS</v>
      </c>
      <c r="G6068" s="92" t="str">
        <v>OUTWARD</v>
      </c>
      <c r="H6068" s="93" t="str">
        <v>SHOP</v>
      </c>
    </row>
    <row r="6069" spans="1:8" x14ac:dyDescent="0.25">
      <c r="A6069" s="94">
        <v>45818</v>
      </c>
      <c r="B6069" s="95">
        <v>2310136100</v>
      </c>
      <c r="C6069" s="80" t="str">
        <v>DUAL CLUTCH SWARAJ + NOVO 310</v>
      </c>
      <c r="D6069" s="133" t="str">
        <v>2152, 2153</v>
      </c>
      <c r="E6069" s="80">
        <v>1</v>
      </c>
      <c r="F6069" s="80" t="str">
        <v>PCS</v>
      </c>
      <c r="G6069" s="80" t="str">
        <v>OUTWARD</v>
      </c>
      <c r="H6069" s="96" t="str">
        <v>SHOP</v>
      </c>
    </row>
    <row r="6070" spans="1:8" x14ac:dyDescent="0.25">
      <c r="A6070" s="90">
        <v>45818</v>
      </c>
      <c r="B6070" s="91" t="str">
        <v>GK 559/UN 1446</v>
      </c>
      <c r="C6070" s="92" t="str">
        <v>TIE ROD END MKM NST  MANUAL BIG BODY /BIG PIN  (R +L) (SET OF 2)</v>
      </c>
      <c r="D6070" s="132" t="str">
        <v>2152, 2153</v>
      </c>
      <c r="E6070" s="92">
        <v>6</v>
      </c>
      <c r="F6070" s="92" t="str">
        <v>SET</v>
      </c>
      <c r="G6070" s="92" t="str">
        <v>OUTWARD</v>
      </c>
      <c r="H6070" s="93" t="str">
        <v>SHOP</v>
      </c>
    </row>
    <row r="6071" spans="1:8" x14ac:dyDescent="0.25">
      <c r="A6071" s="94">
        <v>45793</v>
      </c>
      <c r="B6071" s="95" t="str">
        <v>GK 260</v>
      </c>
      <c r="C6071" s="80" t="str">
        <v>BRAKE DISC MAHINDRA  (Set of 4 Pcs.)</v>
      </c>
      <c r="D6071" s="133" t="str">
        <v>FOR ASSEMBLE</v>
      </c>
      <c r="E6071" s="80">
        <v>500</v>
      </c>
      <c r="F6071" s="80" t="str">
        <v>SET</v>
      </c>
      <c r="G6071" s="80" t="str">
        <v>OUTWARD</v>
      </c>
      <c r="H6071" s="96" t="str">
        <v>PUSHPAL JI</v>
      </c>
    </row>
    <row r="6072" spans="1:8" x14ac:dyDescent="0.25">
      <c r="A6072" s="90">
        <v>45793</v>
      </c>
      <c r="B6072" s="91" t="str">
        <v>GK 269</v>
      </c>
      <c r="C6072" s="92" t="str">
        <v>BRAKE DISC SWARAJ 855 (Set of 4 Pcs.)</v>
      </c>
      <c r="D6072" s="132" t="str">
        <v>FOR ASSEMBLE</v>
      </c>
      <c r="E6072" s="92">
        <v>100</v>
      </c>
      <c r="F6072" s="92" t="str">
        <v>SET</v>
      </c>
      <c r="G6072" s="92" t="str">
        <v>OUTWARD</v>
      </c>
      <c r="H6072" s="93" t="str">
        <v>PUSHPAL JI</v>
      </c>
    </row>
    <row r="6073" spans="1:8" x14ac:dyDescent="0.25">
      <c r="A6073" s="94">
        <v>45811</v>
      </c>
      <c r="B6073" s="95" t="str">
        <v>CLUTH PRESSURE PLATE 14 TEETH WITH PTO NH</v>
      </c>
      <c r="C6073" s="80" t="str">
        <v>CLUTH PRESSURE PLATE 14 TEETH WITH PTO NH</v>
      </c>
      <c r="D6073" s="133">
        <v>3338</v>
      </c>
      <c r="E6073" s="80">
        <v>2</v>
      </c>
      <c r="F6073" s="80" t="str">
        <v>SET</v>
      </c>
      <c r="G6073" s="80" t="str">
        <v>INWARD</v>
      </c>
      <c r="H6073" s="96">
        <v>0</v>
      </c>
    </row>
    <row r="6074" spans="1:8" x14ac:dyDescent="0.25">
      <c r="A6074" s="90">
        <v>45815</v>
      </c>
      <c r="B6074" s="91" t="str">
        <v>GK 2229</v>
      </c>
      <c r="C6074" s="92" t="str">
        <v>POWER STEERING SEAL KIT SONALIKA DOUBLE CYL</v>
      </c>
      <c r="D6074" s="132">
        <v>3339</v>
      </c>
      <c r="E6074" s="92">
        <v>200</v>
      </c>
      <c r="F6074" s="92" t="str">
        <v>SET</v>
      </c>
      <c r="G6074" s="92" t="str">
        <v>INWARD</v>
      </c>
      <c r="H6074" s="93">
        <v>0</v>
      </c>
    </row>
    <row r="6075" spans="1:8" x14ac:dyDescent="0.25">
      <c r="A6075" s="94">
        <v>45815</v>
      </c>
      <c r="B6075" s="95" t="str">
        <v>GK 2228</v>
      </c>
      <c r="C6075" s="80" t="str">
        <v>POWER STEERING SEAL KIT SONALIKA  SINGLE CYL</v>
      </c>
      <c r="D6075" s="133">
        <v>3340</v>
      </c>
      <c r="E6075" s="80">
        <v>190</v>
      </c>
      <c r="F6075" s="80" t="str">
        <v>SET</v>
      </c>
      <c r="G6075" s="80" t="str">
        <v>INWARD</v>
      </c>
      <c r="H6075" s="96">
        <v>0</v>
      </c>
    </row>
    <row r="6076" spans="1:8" x14ac:dyDescent="0.25">
      <c r="A6076" s="90">
        <v>45815</v>
      </c>
      <c r="B6076" s="91" t="str">
        <v>UN 1318</v>
      </c>
      <c r="C6076" s="92" t="str">
        <v>RADIATOR FAN (BLACK) MKM</v>
      </c>
      <c r="D6076" s="132">
        <v>3341</v>
      </c>
      <c r="E6076" s="92">
        <v>100</v>
      </c>
      <c r="F6076" s="92" t="str">
        <v>PCS</v>
      </c>
      <c r="G6076" s="92" t="str">
        <v>INWARD</v>
      </c>
      <c r="H6076" s="93">
        <v>0</v>
      </c>
    </row>
    <row r="6077" spans="1:8" x14ac:dyDescent="0.25">
      <c r="A6077" s="94">
        <v>45815</v>
      </c>
      <c r="B6077" s="95" t="str">
        <v>UN 2590</v>
      </c>
      <c r="C6077" s="80" t="str">
        <v xml:space="preserve">TOP LINK PIN ONE HOLE INTER DI  </v>
      </c>
      <c r="D6077" s="133">
        <v>3342</v>
      </c>
      <c r="E6077" s="80">
        <v>360</v>
      </c>
      <c r="F6077" s="80" t="str">
        <v>PCS</v>
      </c>
      <c r="G6077" s="80" t="str">
        <v>INWARD</v>
      </c>
      <c r="H6077" s="96">
        <v>0</v>
      </c>
    </row>
    <row r="6078" spans="1:8" x14ac:dyDescent="0.25">
      <c r="A6078" s="90">
        <v>45817</v>
      </c>
      <c r="B6078" s="91">
        <v>3280503100</v>
      </c>
      <c r="C6078" s="92" t="str">
        <v>PTO PLATE SWRAJ SINGLE CLUTCH PUC-00</v>
      </c>
      <c r="D6078" s="132">
        <v>3346</v>
      </c>
      <c r="E6078" s="92">
        <v>70</v>
      </c>
      <c r="F6078" s="92" t="str">
        <v>PCS</v>
      </c>
      <c r="G6078" s="92" t="str">
        <v>INWARD</v>
      </c>
      <c r="H6078" s="93">
        <v>0</v>
      </c>
    </row>
    <row r="6079" spans="1:8" x14ac:dyDescent="0.25">
      <c r="A6079" s="94">
        <v>45817</v>
      </c>
      <c r="B6079" s="95" t="str">
        <v>3280605100/3280871100</v>
      </c>
      <c r="C6079" s="80" t="str">
        <v>CLUTCH PLATE SWARAJ XM 8 T. (RIGID) PT800/PT806</v>
      </c>
      <c r="D6079" s="133">
        <v>3347</v>
      </c>
      <c r="E6079" s="80">
        <v>20</v>
      </c>
      <c r="F6079" s="80" t="str">
        <v>PCS</v>
      </c>
      <c r="G6079" s="80" t="str">
        <v>INWARD</v>
      </c>
      <c r="H6079" s="96">
        <v>0</v>
      </c>
    </row>
    <row r="6080" spans="1:8" x14ac:dyDescent="0.25">
      <c r="A6080" s="90">
        <v>45817</v>
      </c>
      <c r="B6080" s="91">
        <v>2310136100</v>
      </c>
      <c r="C6080" s="92" t="str">
        <v>DUAL CLUTCH SWARAJ + NOVO 310</v>
      </c>
      <c r="D6080" s="132">
        <v>3348</v>
      </c>
      <c r="E6080" s="92">
        <v>3</v>
      </c>
      <c r="F6080" s="92" t="str">
        <v>PCS</v>
      </c>
      <c r="G6080" s="92" t="str">
        <v>INWARD</v>
      </c>
      <c r="H6080" s="93">
        <v>0</v>
      </c>
    </row>
    <row r="6081" spans="1:8" x14ac:dyDescent="0.25">
      <c r="A6081" s="94">
        <v>45817</v>
      </c>
      <c r="B6081" s="95" t="str">
        <v>R1100555</v>
      </c>
      <c r="C6081" s="80" t="str">
        <v>P.P ASSY SARPANCH D/F TYPE</v>
      </c>
      <c r="D6081" s="133">
        <v>3349</v>
      </c>
      <c r="E6081" s="80">
        <v>26</v>
      </c>
      <c r="F6081" s="80" t="str">
        <v>SET</v>
      </c>
      <c r="G6081" s="80" t="str">
        <v>INWARD</v>
      </c>
      <c r="H6081" s="96">
        <v>0</v>
      </c>
    </row>
    <row r="6082" spans="1:8" x14ac:dyDescent="0.25">
      <c r="A6082" s="90">
        <v>45817</v>
      </c>
      <c r="B6082" s="91" t="str">
        <v>R11037</v>
      </c>
      <c r="C6082" s="92" t="str">
        <v>CLUTCH PLATE MM434/444 N/A 11"</v>
      </c>
      <c r="D6082" s="132">
        <v>3350</v>
      </c>
      <c r="E6082" s="92">
        <v>5</v>
      </c>
      <c r="F6082" s="92" t="str">
        <v>PCS</v>
      </c>
      <c r="G6082" s="92" t="str">
        <v>INWARD</v>
      </c>
      <c r="H6082" s="93">
        <v>0</v>
      </c>
    </row>
    <row r="6083" spans="1:8" x14ac:dyDescent="0.25">
      <c r="A6083" s="94">
        <v>45817</v>
      </c>
      <c r="B6083" s="95" t="str">
        <v>R1000122</v>
      </c>
      <c r="C6083" s="80" t="str">
        <v>P.P ASSY INTER 10"</v>
      </c>
      <c r="D6083" s="133">
        <v>3351</v>
      </c>
      <c r="E6083" s="80">
        <v>15</v>
      </c>
      <c r="F6083" s="80" t="str">
        <v>SET</v>
      </c>
      <c r="G6083" s="80" t="str">
        <v>INWARD</v>
      </c>
      <c r="H6083" s="96">
        <v>0</v>
      </c>
    </row>
    <row r="6084" spans="1:8" x14ac:dyDescent="0.25">
      <c r="A6084" s="90">
        <v>45817</v>
      </c>
      <c r="B6084" s="91" t="str">
        <v>ARSK5122</v>
      </c>
      <c r="C6084" s="92" t="str">
        <v>P.P ASSY ESCORT 355/340 (11")</v>
      </c>
      <c r="D6084" s="132">
        <v>3352</v>
      </c>
      <c r="E6084" s="92">
        <v>6</v>
      </c>
      <c r="F6084" s="92" t="str">
        <v>SET</v>
      </c>
      <c r="G6084" s="92" t="str">
        <v>INWARD</v>
      </c>
      <c r="H6084" s="93">
        <v>0</v>
      </c>
    </row>
    <row r="6085" spans="1:8" x14ac:dyDescent="0.25">
      <c r="A6085" s="94">
        <v>45817</v>
      </c>
      <c r="B6085" s="95" t="str">
        <v>R3250A202</v>
      </c>
      <c r="C6085" s="80" t="str">
        <v>P.P TAWA MM/MF 10"</v>
      </c>
      <c r="D6085" s="133">
        <v>3353</v>
      </c>
      <c r="E6085" s="80">
        <v>5</v>
      </c>
      <c r="F6085" s="80" t="str">
        <v>PCS</v>
      </c>
      <c r="G6085" s="80" t="str">
        <v>INWARD</v>
      </c>
      <c r="H6085" s="96">
        <v>0</v>
      </c>
    </row>
    <row r="6086" spans="1:8" x14ac:dyDescent="0.25">
      <c r="A6086" s="90">
        <v>45817</v>
      </c>
      <c r="B6086" s="91" t="str">
        <v>11RSK140</v>
      </c>
      <c r="C6086" s="92" t="str">
        <v>SPRING KITFOR M.M/MF/ECHR FOR 11"P.PASSY</v>
      </c>
      <c r="D6086" s="132">
        <v>3354</v>
      </c>
      <c r="E6086" s="92">
        <v>20</v>
      </c>
      <c r="F6086" s="92" t="str">
        <v>PCS</v>
      </c>
      <c r="G6086" s="92" t="str">
        <v>INWARD</v>
      </c>
      <c r="H6086" s="93">
        <v>0</v>
      </c>
    </row>
    <row r="6087" spans="1:8" x14ac:dyDescent="0.25">
      <c r="A6087" s="94">
        <v>45817</v>
      </c>
      <c r="B6087" s="95" t="str">
        <v>R11143</v>
      </c>
      <c r="C6087" s="80" t="str">
        <v>CLUTCH PLATE EICHER D/F TYPE N/A</v>
      </c>
      <c r="D6087" s="133">
        <v>3356</v>
      </c>
      <c r="E6087" s="80">
        <v>5</v>
      </c>
      <c r="F6087" s="80" t="str">
        <v>PCS</v>
      </c>
      <c r="G6087" s="80" t="str">
        <v>INWARD</v>
      </c>
      <c r="H6087" s="96">
        <v>0</v>
      </c>
    </row>
    <row r="6088" spans="1:8" x14ac:dyDescent="0.25">
      <c r="A6088" s="90">
        <v>45818</v>
      </c>
      <c r="B6088" s="91" t="str">
        <v>BEARING 16/21/16</v>
      </c>
      <c r="C6088" s="92" t="str">
        <v>BEARING 16/21/16</v>
      </c>
      <c r="D6088" s="132">
        <v>3357</v>
      </c>
      <c r="E6088" s="92">
        <v>11</v>
      </c>
      <c r="F6088" s="92" t="str">
        <v>PCS</v>
      </c>
      <c r="G6088" s="92" t="str">
        <v>INWARD</v>
      </c>
      <c r="H6088" s="93">
        <v>0</v>
      </c>
    </row>
    <row r="6089" spans="1:8" x14ac:dyDescent="0.25">
      <c r="A6089" s="94">
        <v>45818</v>
      </c>
      <c r="B6089" s="95" t="str">
        <v>UN 2940</v>
      </c>
      <c r="C6089" s="80" t="str">
        <v xml:space="preserve">AIR CLEANER GLASS BEEDING UPPER INTER  </v>
      </c>
      <c r="D6089" s="133">
        <v>3358</v>
      </c>
      <c r="E6089" s="80">
        <v>12</v>
      </c>
      <c r="F6089" s="80" t="str">
        <v>PCS</v>
      </c>
      <c r="G6089" s="80" t="str">
        <v>INWARD</v>
      </c>
      <c r="H6089" s="96">
        <v>0</v>
      </c>
    </row>
    <row r="6090" spans="1:8" x14ac:dyDescent="0.25">
      <c r="A6090" s="90">
        <v>45818</v>
      </c>
      <c r="B6090" s="91" t="str">
        <v>UN 1681</v>
      </c>
      <c r="C6090" s="92" t="str">
        <v>LATCH HOOD SET COMPLETE INTER DI</v>
      </c>
      <c r="D6090" s="132" t="str">
        <v>3359,  3360</v>
      </c>
      <c r="E6090" s="92">
        <v>2</v>
      </c>
      <c r="F6090" s="92" t="str">
        <v>SET</v>
      </c>
      <c r="G6090" s="92" t="str">
        <v>INWARD</v>
      </c>
      <c r="H6090" s="93">
        <v>0</v>
      </c>
    </row>
    <row r="6091" spans="1:8" x14ac:dyDescent="0.25">
      <c r="A6091" s="94">
        <v>45818</v>
      </c>
      <c r="B6091" s="95" t="str">
        <v>UN 2954</v>
      </c>
      <c r="C6091" s="80" t="str">
        <v xml:space="preserve">BREAK BOOT OIL BREAK MKM  </v>
      </c>
      <c r="D6091" s="133">
        <v>3361</v>
      </c>
      <c r="E6091" s="80">
        <v>24</v>
      </c>
      <c r="F6091" s="80" t="str">
        <v>PCS</v>
      </c>
      <c r="G6091" s="80" t="str">
        <v>INWARD</v>
      </c>
      <c r="H6091" s="96">
        <v>0</v>
      </c>
    </row>
    <row r="6092" spans="1:8" x14ac:dyDescent="0.25">
      <c r="A6092" s="90">
        <v>45818</v>
      </c>
      <c r="B6092" s="91" t="str">
        <v>UN 2880</v>
      </c>
      <c r="C6092" s="92" t="str">
        <v xml:space="preserve">R PIN SMALL INTER  </v>
      </c>
      <c r="D6092" s="132">
        <v>3362</v>
      </c>
      <c r="E6092" s="92">
        <v>200</v>
      </c>
      <c r="F6092" s="92" t="str">
        <v>PCS</v>
      </c>
      <c r="G6092" s="92" t="str">
        <v>INWARD</v>
      </c>
      <c r="H6092" s="93">
        <v>0</v>
      </c>
    </row>
    <row r="6093" spans="1:8" x14ac:dyDescent="0.25">
      <c r="A6093" s="94">
        <v>45818</v>
      </c>
      <c r="B6093" s="95" t="str">
        <v>UN 2506</v>
      </c>
      <c r="C6093" s="80" t="str">
        <v xml:space="preserve">SPOOL AND SLEEVE 60 HP HI-TECH  </v>
      </c>
      <c r="D6093" s="133">
        <v>3363</v>
      </c>
      <c r="E6093" s="80">
        <v>5</v>
      </c>
      <c r="F6093" s="80" t="str">
        <v>PCS</v>
      </c>
      <c r="G6093" s="80" t="str">
        <v>INWARD</v>
      </c>
      <c r="H6093" s="96">
        <v>0</v>
      </c>
    </row>
    <row r="6094" spans="1:8" x14ac:dyDescent="0.25">
      <c r="A6094" s="90">
        <v>45818</v>
      </c>
      <c r="B6094" s="91" t="str">
        <v>UN 1335</v>
      </c>
      <c r="C6094" s="92" t="str">
        <v>RADIATOR CAP O.E BIG INTER DI</v>
      </c>
      <c r="D6094" s="132">
        <v>3364</v>
      </c>
      <c r="E6094" s="92">
        <v>15</v>
      </c>
      <c r="F6094" s="92" t="str">
        <v>PCS</v>
      </c>
      <c r="G6094" s="92" t="str">
        <v>INWARD</v>
      </c>
      <c r="H6094" s="93">
        <v>0</v>
      </c>
    </row>
    <row r="6095" spans="1:8" x14ac:dyDescent="0.25">
      <c r="A6095" s="94">
        <v>45818</v>
      </c>
      <c r="B6095" s="95" t="str">
        <v>UN 1994</v>
      </c>
      <c r="C6095" s="80" t="str">
        <v>BREAK PATTI SET SET OF 5 INTER</v>
      </c>
      <c r="D6095" s="133">
        <v>3365</v>
      </c>
      <c r="E6095" s="80">
        <v>200</v>
      </c>
      <c r="F6095" s="80" t="str">
        <v>SET</v>
      </c>
      <c r="G6095" s="80" t="str">
        <v>INWARD</v>
      </c>
      <c r="H6095" s="96">
        <v>0</v>
      </c>
    </row>
    <row r="6096" spans="1:8" x14ac:dyDescent="0.25">
      <c r="A6096" s="90">
        <v>45818</v>
      </c>
      <c r="B6096" s="91" t="str">
        <v>UN 1993</v>
      </c>
      <c r="C6096" s="92" t="str">
        <v>BREAK PATTI SET NST</v>
      </c>
      <c r="D6096" s="132">
        <v>3366</v>
      </c>
      <c r="E6096" s="92">
        <v>400</v>
      </c>
      <c r="F6096" s="92" t="str">
        <v>SET</v>
      </c>
      <c r="G6096" s="92" t="str">
        <v>INWARD</v>
      </c>
      <c r="H6096" s="93">
        <v>0</v>
      </c>
    </row>
    <row r="6097" spans="1:8" x14ac:dyDescent="0.25">
      <c r="A6097" s="94">
        <v>45818</v>
      </c>
      <c r="B6097" s="95" t="str">
        <v>UN 2744</v>
      </c>
      <c r="C6097" s="80" t="str">
        <v xml:space="preserve">CENTRE PIN BUSH ARJUN / YUVO  </v>
      </c>
      <c r="D6097" s="133">
        <v>3367</v>
      </c>
      <c r="E6097" s="80">
        <v>400</v>
      </c>
      <c r="F6097" s="80" t="str">
        <v>PCS</v>
      </c>
      <c r="G6097" s="80" t="str">
        <v>INWARD</v>
      </c>
      <c r="H6097" s="96">
        <v>0</v>
      </c>
    </row>
    <row r="6098" spans="1:8" x14ac:dyDescent="0.25">
      <c r="A6098" s="90">
        <v>45818</v>
      </c>
      <c r="B6098" s="91" t="str">
        <v>UN 10583</v>
      </c>
      <c r="C6098" s="92" t="str">
        <v>TAPPET PACKING SONALIKA</v>
      </c>
      <c r="D6098" s="132">
        <v>3368</v>
      </c>
      <c r="E6098" s="92">
        <v>324</v>
      </c>
      <c r="F6098" s="92" t="str">
        <v>PCS</v>
      </c>
      <c r="G6098" s="92" t="str">
        <v>INWARD</v>
      </c>
      <c r="H6098" s="93">
        <v>0</v>
      </c>
    </row>
    <row r="6099" spans="1:8" x14ac:dyDescent="0.25">
      <c r="A6099" s="94">
        <v>45818</v>
      </c>
      <c r="B6099" s="95" t="str">
        <v>TOP LINK ASSY J.D 5310</v>
      </c>
      <c r="C6099" s="80" t="str">
        <v>TOP LINK ASSY J.D 5310</v>
      </c>
      <c r="D6099" s="133">
        <v>3369</v>
      </c>
      <c r="E6099" s="80">
        <v>20</v>
      </c>
      <c r="F6099" s="80" t="str">
        <v>PCS</v>
      </c>
      <c r="G6099" s="80" t="str">
        <v>INWARD</v>
      </c>
      <c r="H6099" s="96">
        <v>0</v>
      </c>
    </row>
    <row r="6100" spans="1:8" x14ac:dyDescent="0.25">
      <c r="A6100" s="90">
        <v>45818</v>
      </c>
      <c r="B6100" s="91" t="str">
        <v>Y ROD ASSY J.D</v>
      </c>
      <c r="C6100" s="92" t="str">
        <v>Y ROD ASSY J.D</v>
      </c>
      <c r="D6100" s="132">
        <v>3370</v>
      </c>
      <c r="E6100" s="92">
        <v>20</v>
      </c>
      <c r="F6100" s="92" t="str">
        <v>PCS</v>
      </c>
      <c r="G6100" s="92" t="str">
        <v>INWARD</v>
      </c>
      <c r="H6100" s="93">
        <v>0</v>
      </c>
    </row>
    <row r="6101" spans="1:8" x14ac:dyDescent="0.25">
      <c r="A6101" s="94">
        <v>45818</v>
      </c>
      <c r="B6101" s="95" t="str">
        <v>UN 2638</v>
      </c>
      <c r="C6101" s="80" t="str">
        <v xml:space="preserve">STABILIZER ASSY ARJUN  </v>
      </c>
      <c r="D6101" s="133">
        <v>3371</v>
      </c>
      <c r="E6101" s="80">
        <v>50</v>
      </c>
      <c r="F6101" s="80" t="str">
        <v>PCS</v>
      </c>
      <c r="G6101" s="80" t="str">
        <v>INWARD</v>
      </c>
      <c r="H6101" s="96">
        <v>0</v>
      </c>
    </row>
    <row r="6102" spans="1:8" x14ac:dyDescent="0.25">
      <c r="A6102" s="90">
        <v>45818</v>
      </c>
      <c r="B6102" s="91" t="str">
        <v>UN 2896</v>
      </c>
      <c r="C6102" s="92" t="str">
        <v xml:space="preserve">GEAR BOX SPRING INTER DI  </v>
      </c>
      <c r="D6102" s="132">
        <v>3372</v>
      </c>
      <c r="E6102" s="92">
        <v>10080</v>
      </c>
      <c r="F6102" s="92" t="str">
        <v>PCS</v>
      </c>
      <c r="G6102" s="92" t="str">
        <v>INWARD</v>
      </c>
      <c r="H6102" s="93">
        <v>0</v>
      </c>
    </row>
    <row r="6103" spans="1:8" x14ac:dyDescent="0.25">
      <c r="A6103" s="94">
        <v>45818</v>
      </c>
      <c r="B6103" s="95" t="str">
        <v>GK 226</v>
      </c>
      <c r="C6103" s="80" t="str">
        <v>BRAKE DISC PLATE SWARAJ 735</v>
      </c>
      <c r="D6103" s="133">
        <v>3373</v>
      </c>
      <c r="E6103" s="80">
        <v>300</v>
      </c>
      <c r="F6103" s="80" t="str">
        <v>PCS</v>
      </c>
      <c r="G6103" s="80" t="str">
        <v>INWARD</v>
      </c>
      <c r="H6103" s="96">
        <v>0</v>
      </c>
    </row>
    <row r="6104" spans="1:8" x14ac:dyDescent="0.25">
      <c r="A6104" s="90">
        <v>45818</v>
      </c>
      <c r="B6104" s="91" t="str">
        <v>GK 098</v>
      </c>
      <c r="C6104" s="92" t="str">
        <v>CLUTCH PLATE JOHN DEERE  6 WING 19 TEETH</v>
      </c>
      <c r="D6104" s="132">
        <v>3374</v>
      </c>
      <c r="E6104" s="92">
        <v>9</v>
      </c>
      <c r="F6104" s="92" t="str">
        <v>PCS</v>
      </c>
      <c r="G6104" s="92" t="str">
        <v>INWARD</v>
      </c>
      <c r="H6104" s="93">
        <v>0</v>
      </c>
    </row>
    <row r="6105" spans="1:8" x14ac:dyDescent="0.25">
      <c r="A6105" s="94">
        <v>45818</v>
      </c>
      <c r="B6105" s="95" t="str">
        <v>GK 10577</v>
      </c>
      <c r="C6105" s="80" t="str">
        <v>CLUTCH PLATE 15 TEETH 6 FAN 11" MAHINDRA 8000</v>
      </c>
      <c r="D6105" s="133">
        <v>3375</v>
      </c>
      <c r="E6105" s="80">
        <v>10</v>
      </c>
      <c r="F6105" s="80" t="str">
        <v>PCS</v>
      </c>
      <c r="G6105" s="80" t="str">
        <v>INWARD</v>
      </c>
      <c r="H6105" s="96">
        <v>0</v>
      </c>
    </row>
    <row r="6106" spans="1:8" x14ac:dyDescent="0.25">
      <c r="A6106" s="90">
        <v>45818</v>
      </c>
      <c r="B6106" s="91" t="str">
        <v>GK 097</v>
      </c>
      <c r="C6106" s="92" t="str">
        <v>CLUTCH PLATE JOHN DEERE  5 WING 19 TEETH</v>
      </c>
      <c r="D6106" s="132">
        <v>3376</v>
      </c>
      <c r="E6106" s="92">
        <v>2</v>
      </c>
      <c r="F6106" s="92" t="str">
        <v>PCS</v>
      </c>
      <c r="G6106" s="92" t="str">
        <v>INWARD</v>
      </c>
      <c r="H6106" s="93">
        <v>0</v>
      </c>
    </row>
    <row r="6107" spans="1:8" x14ac:dyDescent="0.25">
      <c r="A6107" s="94">
        <v>45818</v>
      </c>
      <c r="B6107" s="95" t="str">
        <v>GK 2401</v>
      </c>
      <c r="C6107" s="80" t="str">
        <v>TROLLEY PIPE 20''  (MALE + FEMALE) WRAPPING</v>
      </c>
      <c r="D6107" s="133">
        <v>3377</v>
      </c>
      <c r="E6107" s="80">
        <v>300</v>
      </c>
      <c r="F6107" s="80" t="str">
        <v>PCS</v>
      </c>
      <c r="G6107" s="80" t="str">
        <v>INWARD</v>
      </c>
      <c r="H6107" s="96">
        <v>0</v>
      </c>
    </row>
    <row r="6108" spans="1:8" x14ac:dyDescent="0.25">
      <c r="A6108" s="90">
        <v>45818</v>
      </c>
      <c r="B6108" s="91" t="str">
        <v>GK 2402</v>
      </c>
      <c r="C6108" s="92" t="str">
        <v>TROLLEY PIPE 40'' (MALE + FEMALE)  WRAPPING</v>
      </c>
      <c r="D6108" s="132">
        <v>3378</v>
      </c>
      <c r="E6108" s="92">
        <v>104</v>
      </c>
      <c r="F6108" s="92" t="str">
        <v>PCS</v>
      </c>
      <c r="G6108" s="92" t="str">
        <v>INWARD</v>
      </c>
      <c r="H6108" s="93">
        <v>0</v>
      </c>
    </row>
    <row r="6109" spans="1:8" x14ac:dyDescent="0.25">
      <c r="A6109" s="94">
        <v>45818</v>
      </c>
      <c r="B6109" s="95" t="str">
        <v>GK 2403</v>
      </c>
      <c r="C6109" s="80" t="str">
        <v>TROLLEY PIPE 50'' (MALE + FEMALE)  WRAPPING</v>
      </c>
      <c r="D6109" s="133">
        <v>3379</v>
      </c>
      <c r="E6109" s="80">
        <v>202</v>
      </c>
      <c r="F6109" s="80" t="str">
        <v>PCS</v>
      </c>
      <c r="G6109" s="80" t="str">
        <v>INWARD</v>
      </c>
      <c r="H6109" s="96">
        <v>0</v>
      </c>
    </row>
    <row r="6110" spans="1:8" x14ac:dyDescent="0.25">
      <c r="A6110" s="90">
        <v>45818</v>
      </c>
      <c r="B6110" s="91" t="str">
        <v>GK 2423</v>
      </c>
      <c r="C6110" s="92" t="str">
        <v>TROLLEY PIPE 50''   EPDM WITH SPRING</v>
      </c>
      <c r="D6110" s="132">
        <v>3380</v>
      </c>
      <c r="E6110" s="92">
        <v>100</v>
      </c>
      <c r="F6110" s="92" t="str">
        <v>PCS</v>
      </c>
      <c r="G6110" s="92" t="str">
        <v>INWARD</v>
      </c>
      <c r="H6110" s="93">
        <v>0</v>
      </c>
    </row>
    <row r="6111" spans="1:8" x14ac:dyDescent="0.25">
      <c r="A6111" s="94">
        <v>45818</v>
      </c>
      <c r="B6111" s="95" t="str">
        <v>GK 2412</v>
      </c>
      <c r="C6111" s="80" t="str">
        <v>TROLLEY PIPE 40''   EPDM (MALE + FEMALE)</v>
      </c>
      <c r="D6111" s="133">
        <v>3381</v>
      </c>
      <c r="E6111" s="80">
        <v>44</v>
      </c>
      <c r="F6111" s="80" t="str">
        <v>PCS</v>
      </c>
      <c r="G6111" s="80" t="str">
        <v>INWARD</v>
      </c>
      <c r="H6111" s="96">
        <v>0</v>
      </c>
    </row>
    <row r="6112" spans="1:8" x14ac:dyDescent="0.25">
      <c r="A6112" s="90">
        <v>45818</v>
      </c>
      <c r="B6112" s="91" t="str">
        <v>GK 2451 A</v>
      </c>
      <c r="C6112" s="92" t="str">
        <v>TROLLEY PIPE FEMALE + FEMALE 40'' EPDM</v>
      </c>
      <c r="D6112" s="132">
        <v>3382</v>
      </c>
      <c r="E6112" s="92">
        <v>80</v>
      </c>
      <c r="F6112" s="92" t="str">
        <v>PCS</v>
      </c>
      <c r="G6112" s="92" t="str">
        <v>INWARD</v>
      </c>
      <c r="H6112" s="93">
        <v>0</v>
      </c>
    </row>
    <row r="6113" spans="1:8" x14ac:dyDescent="0.25">
      <c r="A6113" s="94">
        <v>45818</v>
      </c>
      <c r="B6113" s="95" t="str">
        <v>GK 2440 B</v>
      </c>
      <c r="C6113" s="80" t="str">
        <v>TROLLEY PIPE FEMALE + BENJO T 36'' EPDM WITH SPRING</v>
      </c>
      <c r="D6113" s="133">
        <v>3383</v>
      </c>
      <c r="E6113" s="80">
        <v>30</v>
      </c>
      <c r="F6113" s="80" t="str">
        <v>PCS</v>
      </c>
      <c r="G6113" s="80" t="str">
        <v>INWARD</v>
      </c>
      <c r="H6113" s="96">
        <v>0</v>
      </c>
    </row>
    <row r="6114" spans="1:8" x14ac:dyDescent="0.25">
      <c r="A6114" s="90">
        <v>45818</v>
      </c>
      <c r="B6114" s="91" t="str">
        <v>GK 2449 A</v>
      </c>
      <c r="C6114" s="92" t="str">
        <v>TROLLEY PIPE FEMALE + FEMALE 30'' EPDM</v>
      </c>
      <c r="D6114" s="132">
        <v>3384</v>
      </c>
      <c r="E6114" s="92">
        <v>35</v>
      </c>
      <c r="F6114" s="92" t="str">
        <v>PCS</v>
      </c>
      <c r="G6114" s="92" t="str">
        <v>INWARD</v>
      </c>
      <c r="H6114" s="93">
        <v>0</v>
      </c>
    </row>
    <row r="6115" spans="1:8" x14ac:dyDescent="0.25">
      <c r="A6115" s="94">
        <v>45818</v>
      </c>
      <c r="B6115" s="95" t="str">
        <v>GK 2450 A</v>
      </c>
      <c r="C6115" s="80" t="str">
        <v>TROLLEY PIPE FEMALE + FEMALE 36'' EPDM</v>
      </c>
      <c r="D6115" s="133">
        <v>3385</v>
      </c>
      <c r="E6115" s="80">
        <v>20</v>
      </c>
      <c r="F6115" s="80" t="str">
        <v>PCS</v>
      </c>
      <c r="G6115" s="80" t="str">
        <v>INWARD</v>
      </c>
      <c r="H6115" s="96">
        <v>0</v>
      </c>
    </row>
    <row r="6116" spans="1:8" x14ac:dyDescent="0.25">
      <c r="A6116" s="90">
        <v>45818</v>
      </c>
      <c r="B6116" s="91" t="str">
        <v>GK 2433 A</v>
      </c>
      <c r="C6116" s="92" t="str">
        <v>TROLLEY PIPE MALE + BENJO T 60'' EPDM</v>
      </c>
      <c r="D6116" s="132">
        <v>3386</v>
      </c>
      <c r="E6116" s="92">
        <v>60</v>
      </c>
      <c r="F6116" s="92" t="str">
        <v>PCS</v>
      </c>
      <c r="G6116" s="92" t="str">
        <v>INWARD</v>
      </c>
      <c r="H6116" s="93">
        <v>0</v>
      </c>
    </row>
    <row r="6117" spans="1:8" x14ac:dyDescent="0.25">
      <c r="A6117" s="94">
        <v>45818</v>
      </c>
      <c r="B6117" s="95" t="str">
        <v>GK 2443 A</v>
      </c>
      <c r="C6117" s="80" t="str">
        <v>TROLLEY PIPE FEMALE + BENJO T 72'' EPDM</v>
      </c>
      <c r="D6117" s="133">
        <v>3387</v>
      </c>
      <c r="E6117" s="80">
        <v>30</v>
      </c>
      <c r="F6117" s="80" t="str">
        <v>PCS</v>
      </c>
      <c r="G6117" s="80" t="str">
        <v>INWARD</v>
      </c>
      <c r="H6117" s="96">
        <v>0</v>
      </c>
    </row>
    <row r="6118" spans="1:8" x14ac:dyDescent="0.25">
      <c r="A6118" s="90">
        <v>45818</v>
      </c>
      <c r="B6118" s="91" t="str">
        <v>GK 2415</v>
      </c>
      <c r="C6118" s="92" t="str">
        <v>TROLLEY PIPE 72''   EPDM (MALE + FEMALE)</v>
      </c>
      <c r="D6118" s="132">
        <v>3388</v>
      </c>
      <c r="E6118" s="92">
        <v>30</v>
      </c>
      <c r="F6118" s="92" t="str">
        <v>PCS</v>
      </c>
      <c r="G6118" s="92" t="str">
        <v>INWARD</v>
      </c>
      <c r="H6118" s="93">
        <v>0</v>
      </c>
    </row>
    <row r="6119" spans="1:8" x14ac:dyDescent="0.25">
      <c r="A6119" s="94">
        <v>45819</v>
      </c>
      <c r="B6119" s="95" t="str">
        <v>GK 2418</v>
      </c>
      <c r="C6119" s="80" t="str">
        <v>TROLLEY PIPE 120'' EPDM (MALE + FEMALE)</v>
      </c>
      <c r="D6119" s="133">
        <v>3389</v>
      </c>
      <c r="E6119" s="80">
        <v>20</v>
      </c>
      <c r="F6119" s="80" t="str">
        <v>PCS</v>
      </c>
      <c r="G6119" s="80" t="str">
        <v>INWARD</v>
      </c>
      <c r="H6119" s="96">
        <v>0</v>
      </c>
    </row>
    <row r="6120" spans="1:8" x14ac:dyDescent="0.25">
      <c r="A6120" s="90">
        <v>45819</v>
      </c>
      <c r="B6120" s="91" t="str">
        <v>GK 2434 A</v>
      </c>
      <c r="C6120" s="92" t="str">
        <v>TROLLEY PIPE MALE + BENJO T 72'' EPDM</v>
      </c>
      <c r="D6120" s="132">
        <v>3390</v>
      </c>
      <c r="E6120" s="92">
        <v>20</v>
      </c>
      <c r="F6120" s="92" t="str">
        <v>PCS</v>
      </c>
      <c r="G6120" s="92" t="str">
        <v>INWARD</v>
      </c>
      <c r="H6120" s="93">
        <v>0</v>
      </c>
    </row>
    <row r="6121" spans="1:8" x14ac:dyDescent="0.25">
      <c r="A6121" s="94">
        <v>45819</v>
      </c>
      <c r="B6121" s="95">
        <v>3250216100</v>
      </c>
      <c r="C6121" s="80" t="str">
        <v>CLUTCH PLATE MF 1035 10T</v>
      </c>
      <c r="D6121" s="133">
        <v>3391</v>
      </c>
      <c r="E6121" s="80">
        <v>10</v>
      </c>
      <c r="F6121" s="80" t="str">
        <v>PCS</v>
      </c>
      <c r="G6121" s="80" t="str">
        <v>INWARD</v>
      </c>
      <c r="H6121" s="96">
        <v>0</v>
      </c>
    </row>
    <row r="6122" spans="1:8" x14ac:dyDescent="0.25">
      <c r="A6122" s="90">
        <v>45819</v>
      </c>
      <c r="B6122" s="91">
        <v>3310308100</v>
      </c>
      <c r="C6122" s="92" t="str">
        <v>C P SWARAJ 12.25" 8TEETH , 8 SPRING</v>
      </c>
      <c r="D6122" s="132">
        <v>3392</v>
      </c>
      <c r="E6122" s="92">
        <v>5</v>
      </c>
      <c r="F6122" s="92" t="str">
        <v>PCS</v>
      </c>
      <c r="G6122" s="92" t="str">
        <v>INWARD</v>
      </c>
      <c r="H6122" s="93">
        <v>0</v>
      </c>
    </row>
    <row r="6123" spans="1:8" x14ac:dyDescent="0.25">
      <c r="A6123" s="94">
        <v>45819</v>
      </c>
      <c r="B6123" s="95" t="str">
        <v>UN 2591 A</v>
      </c>
      <c r="C6123" s="80" t="str">
        <v xml:space="preserve">TOP LINK PIN TWO HOLE LOCK TYPE INTER DI  </v>
      </c>
      <c r="D6123" s="133">
        <v>3393</v>
      </c>
      <c r="E6123" s="80">
        <v>300</v>
      </c>
      <c r="F6123" s="80" t="str">
        <v>PCS</v>
      </c>
      <c r="G6123" s="80" t="str">
        <v>INWARD</v>
      </c>
      <c r="H6123" s="96">
        <v>0</v>
      </c>
    </row>
    <row r="6124" spans="1:8" x14ac:dyDescent="0.25">
      <c r="A6124" s="90">
        <v>45819</v>
      </c>
      <c r="B6124" s="91" t="str">
        <v>UN 2590 A</v>
      </c>
      <c r="C6124" s="92" t="str">
        <v>TOP LINK PIN ONE HOLE LOCK TYPE INTER DI</v>
      </c>
      <c r="D6124" s="132">
        <v>3394</v>
      </c>
      <c r="E6124" s="92">
        <v>300</v>
      </c>
      <c r="F6124" s="92" t="str">
        <v>PCS</v>
      </c>
      <c r="G6124" s="92" t="str">
        <v>INWARD</v>
      </c>
      <c r="H6124" s="93">
        <v>0</v>
      </c>
    </row>
    <row r="6125" spans="1:8" x14ac:dyDescent="0.25">
      <c r="A6125" s="94">
        <v>45820</v>
      </c>
      <c r="B6125" s="95" t="str">
        <v>GK 269</v>
      </c>
      <c r="C6125" s="80" t="str">
        <v>BRAKE DISC SWARAJ 855 (Set of 4 Pcs.)</v>
      </c>
      <c r="D6125" s="133">
        <v>2176</v>
      </c>
      <c r="E6125" s="80">
        <v>100</v>
      </c>
      <c r="F6125" s="80" t="str">
        <v>SET</v>
      </c>
      <c r="G6125" s="80" t="str">
        <v>OUTWARD</v>
      </c>
      <c r="H6125" s="96" t="str">
        <v>PUSHPAL JI</v>
      </c>
    </row>
    <row r="6126" spans="1:8" x14ac:dyDescent="0.25">
      <c r="A6126" s="90">
        <v>45820</v>
      </c>
      <c r="B6126" s="91" t="str">
        <v>GK 260</v>
      </c>
      <c r="C6126" s="92" t="str">
        <v>BRAKE DISC MAHINDRA  (Set of 4 Pcs.)</v>
      </c>
      <c r="D6126" s="132">
        <v>2176</v>
      </c>
      <c r="E6126" s="92">
        <v>100</v>
      </c>
      <c r="F6126" s="92" t="str">
        <v>SET</v>
      </c>
      <c r="G6126" s="92" t="str">
        <v>OUTWARD</v>
      </c>
      <c r="H6126" s="93" t="str">
        <v>PUSHPAL JI</v>
      </c>
    </row>
    <row r="6127" spans="1:8" x14ac:dyDescent="0.25">
      <c r="A6127" s="94">
        <v>45820</v>
      </c>
      <c r="B6127" s="95" t="str">
        <v>UN 1318</v>
      </c>
      <c r="C6127" s="80" t="str">
        <v>RADIATOR FAN (BLACK) MKM</v>
      </c>
      <c r="D6127" s="133" t="str">
        <v>EXCEPTION ENTRY</v>
      </c>
      <c r="E6127" s="80">
        <v>10</v>
      </c>
      <c r="F6127" s="80" t="str">
        <v>PCS</v>
      </c>
      <c r="G6127" s="80" t="str">
        <v>OUTWARD</v>
      </c>
      <c r="H6127" s="96" t="str">
        <v>SHOP</v>
      </c>
    </row>
    <row r="6128" spans="1:8" x14ac:dyDescent="0.25">
      <c r="A6128" s="90">
        <v>45820</v>
      </c>
      <c r="B6128" s="91">
        <v>3310308100</v>
      </c>
      <c r="C6128" s="92" t="str">
        <v>C P SWARAJ 12.25" 8TEETH , 8 SPRING</v>
      </c>
      <c r="D6128" s="132">
        <v>2167</v>
      </c>
      <c r="E6128" s="92">
        <v>2</v>
      </c>
      <c r="F6128" s="92" t="str">
        <v>PCS</v>
      </c>
      <c r="G6128" s="92" t="str">
        <v>OUTWARD</v>
      </c>
      <c r="H6128" s="93" t="str">
        <v>PERFECT</v>
      </c>
    </row>
    <row r="6129" spans="1:8" x14ac:dyDescent="0.25">
      <c r="A6129" s="94">
        <v>45820</v>
      </c>
      <c r="B6129" s="95">
        <v>3280574100</v>
      </c>
      <c r="C6129" s="80" t="str">
        <v>CLUTCH PLATE J.D 4 FAN 19 TEETH</v>
      </c>
      <c r="D6129" s="133">
        <v>2167</v>
      </c>
      <c r="E6129" s="80">
        <v>4</v>
      </c>
      <c r="F6129" s="80" t="str">
        <v>PCS</v>
      </c>
      <c r="G6129" s="80" t="str">
        <v>OUTWARD</v>
      </c>
      <c r="H6129" s="96" t="str">
        <v>PERFECT</v>
      </c>
    </row>
    <row r="6130" spans="1:8" x14ac:dyDescent="0.25">
      <c r="A6130" s="90">
        <v>45820</v>
      </c>
      <c r="B6130" s="91" t="str">
        <v>3280605100/3280871100</v>
      </c>
      <c r="C6130" s="92" t="str">
        <v>CLUTCH PLATE SWARAJ XM 8 T. (RIGID) PT800/PT806</v>
      </c>
      <c r="D6130" s="132">
        <v>2167</v>
      </c>
      <c r="E6130" s="92">
        <v>4</v>
      </c>
      <c r="F6130" s="92" t="str">
        <v>PCS</v>
      </c>
      <c r="G6130" s="92" t="str">
        <v>OUTWARD</v>
      </c>
      <c r="H6130" s="93" t="str">
        <v>PERFECT</v>
      </c>
    </row>
    <row r="6131" spans="1:8" x14ac:dyDescent="0.25">
      <c r="A6131" s="94">
        <v>45820</v>
      </c>
      <c r="B6131" s="95" t="str">
        <v>GK 043 A</v>
      </c>
      <c r="C6131" s="80" t="str">
        <v>OIL STEEL PLATE  FARMTRAC 70 9.5"</v>
      </c>
      <c r="D6131" s="133">
        <v>2135</v>
      </c>
      <c r="E6131" s="80">
        <v>8</v>
      </c>
      <c r="F6131" s="80" t="str">
        <v>PCS</v>
      </c>
      <c r="G6131" s="80" t="str">
        <v>OUTWARD</v>
      </c>
      <c r="H6131" s="96" t="str">
        <v>GURU AUTO</v>
      </c>
    </row>
    <row r="6132" spans="1:8" x14ac:dyDescent="0.25">
      <c r="A6132" s="90">
        <v>45820</v>
      </c>
      <c r="B6132" s="91" t="str">
        <v>1P 4044 CTMMB</v>
      </c>
      <c r="C6132" s="92" t="str">
        <v>HYD PUMP MAHINDRA SINGLE</v>
      </c>
      <c r="D6132" s="132">
        <v>2135</v>
      </c>
      <c r="E6132" s="92">
        <v>4</v>
      </c>
      <c r="F6132" s="92" t="str">
        <v>PCS</v>
      </c>
      <c r="G6132" s="92" t="str">
        <v>OUTWARD</v>
      </c>
      <c r="H6132" s="93" t="str">
        <v>GURU AUTO</v>
      </c>
    </row>
    <row r="6133" spans="1:8" x14ac:dyDescent="0.25">
      <c r="A6133" s="94">
        <v>45820</v>
      </c>
      <c r="B6133" s="95" t="str">
        <v>UN 3022</v>
      </c>
      <c r="C6133" s="80" t="str">
        <v xml:space="preserve">STARING CAP INTER DI  </v>
      </c>
      <c r="D6133" s="133">
        <v>2135</v>
      </c>
      <c r="E6133" s="80">
        <v>20</v>
      </c>
      <c r="F6133" s="80" t="str">
        <v>PCS</v>
      </c>
      <c r="G6133" s="80" t="str">
        <v>OUTWARD</v>
      </c>
      <c r="H6133" s="96" t="str">
        <v>GURU AUTO</v>
      </c>
    </row>
    <row r="6134" spans="1:8" x14ac:dyDescent="0.25">
      <c r="A6134" s="90">
        <v>45820</v>
      </c>
      <c r="B6134" s="91" t="str">
        <v>UN 3022</v>
      </c>
      <c r="C6134" s="92" t="str">
        <v xml:space="preserve">STARING CAP INTER DI  </v>
      </c>
      <c r="D6134" s="132">
        <v>2135</v>
      </c>
      <c r="E6134" s="92">
        <v>20</v>
      </c>
      <c r="F6134" s="92" t="str">
        <v>PCS</v>
      </c>
      <c r="G6134" s="92" t="str">
        <v>INWARD</v>
      </c>
      <c r="H6134" s="93" t="str">
        <v>DISPATCHED FROM SHOP</v>
      </c>
    </row>
    <row r="6135" spans="1:8" x14ac:dyDescent="0.25">
      <c r="A6135" s="94">
        <v>45820</v>
      </c>
      <c r="B6135" s="95" t="str">
        <v>8226202010ALU</v>
      </c>
      <c r="C6135" s="80" t="str">
        <v xml:space="preserve">RADIATOR SWARAJ TRACTOR 735 WITH SF&amp;SHRD  </v>
      </c>
      <c r="D6135" s="133">
        <v>2135</v>
      </c>
      <c r="E6135" s="80">
        <v>2</v>
      </c>
      <c r="F6135" s="80" t="str">
        <v>PCS</v>
      </c>
      <c r="G6135" s="80" t="str">
        <v>OUTWARD</v>
      </c>
      <c r="H6135" s="96" t="str">
        <v>GURU AUTO</v>
      </c>
    </row>
    <row r="6136" spans="1:8" x14ac:dyDescent="0.25">
      <c r="A6136" s="90">
        <v>45820</v>
      </c>
      <c r="B6136" s="91" t="str">
        <v>UN 1561</v>
      </c>
      <c r="C6136" s="92" t="str">
        <v>STARING ASSEMBLY CASTING INTER DI 51 DEGREE</v>
      </c>
      <c r="D6136" s="132">
        <v>2135</v>
      </c>
      <c r="E6136" s="92">
        <v>1</v>
      </c>
      <c r="F6136" s="92" t="str">
        <v>SET</v>
      </c>
      <c r="G6136" s="92" t="str">
        <v>OUTWARD</v>
      </c>
      <c r="H6136" s="93" t="str">
        <v>GURU AUTO</v>
      </c>
    </row>
    <row r="6137" spans="1:8" x14ac:dyDescent="0.25">
      <c r="A6137" s="94">
        <v>45820</v>
      </c>
      <c r="B6137" s="95" t="str">
        <v>UN 1988 A</v>
      </c>
      <c r="C6137" s="80" t="str">
        <v>BREAK TRIANGULAR ASSY RH NST</v>
      </c>
      <c r="D6137" s="133">
        <v>2135</v>
      </c>
      <c r="E6137" s="80">
        <v>2</v>
      </c>
      <c r="F6137" s="80" t="str">
        <v>SET</v>
      </c>
      <c r="G6137" s="80" t="str">
        <v>OUTWARD</v>
      </c>
      <c r="H6137" s="96" t="str">
        <v>GURU AUTO</v>
      </c>
    </row>
    <row r="6138" spans="1:8" x14ac:dyDescent="0.25">
      <c r="A6138" s="90">
        <v>45820</v>
      </c>
      <c r="B6138" s="91" t="str">
        <v>UN 1988</v>
      </c>
      <c r="C6138" s="92" t="str">
        <v>BREAK TRIANGULAR ASSY LH NST</v>
      </c>
      <c r="D6138" s="132">
        <v>2135</v>
      </c>
      <c r="E6138" s="92">
        <v>2</v>
      </c>
      <c r="F6138" s="92" t="str">
        <v>SET</v>
      </c>
      <c r="G6138" s="92" t="str">
        <v>OUTWARD</v>
      </c>
      <c r="H6138" s="93" t="str">
        <v>GURU AUTO</v>
      </c>
    </row>
    <row r="6139" spans="1:8" x14ac:dyDescent="0.25">
      <c r="A6139" s="94">
        <v>45820</v>
      </c>
      <c r="B6139" s="95" t="str">
        <v>UN 2582</v>
      </c>
      <c r="C6139" s="80" t="str">
        <v xml:space="preserve">TOP LINK ASSEMBLY NST  </v>
      </c>
      <c r="D6139" s="133">
        <v>2135</v>
      </c>
      <c r="E6139" s="80">
        <v>10</v>
      </c>
      <c r="F6139" s="80" t="str">
        <v>PCS</v>
      </c>
      <c r="G6139" s="80" t="str">
        <v>OUTWARD</v>
      </c>
      <c r="H6139" s="96" t="str">
        <v>GURU AUTO</v>
      </c>
    </row>
    <row r="6140" spans="1:8" x14ac:dyDescent="0.25">
      <c r="A6140" s="90">
        <v>45820</v>
      </c>
      <c r="B6140" s="91" t="str">
        <v>UN 2599</v>
      </c>
      <c r="C6140" s="92" t="str">
        <v xml:space="preserve">LEVELLING ASSY NST  </v>
      </c>
      <c r="D6140" s="132">
        <v>2135</v>
      </c>
      <c r="E6140" s="92">
        <v>5</v>
      </c>
      <c r="F6140" s="92" t="str">
        <v>PCS</v>
      </c>
      <c r="G6140" s="92" t="str">
        <v>OUTWARD</v>
      </c>
      <c r="H6140" s="93" t="str">
        <v>GURU AUTO</v>
      </c>
    </row>
    <row r="6141" spans="1:8" x14ac:dyDescent="0.25">
      <c r="A6141" s="94">
        <v>45820</v>
      </c>
      <c r="B6141" s="95" t="str">
        <v>UN 2615</v>
      </c>
      <c r="C6141" s="80" t="str">
        <v xml:space="preserve">LOWER LINK ASSY 4 DI (O.E) 585 DI  </v>
      </c>
      <c r="D6141" s="133">
        <v>2135</v>
      </c>
      <c r="E6141" s="80">
        <v>6</v>
      </c>
      <c r="F6141" s="80" t="str">
        <v>PCS</v>
      </c>
      <c r="G6141" s="80" t="str">
        <v>OUTWARD</v>
      </c>
      <c r="H6141" s="96" t="str">
        <v>GURU AUTO</v>
      </c>
    </row>
    <row r="6142" spans="1:8" x14ac:dyDescent="0.25">
      <c r="A6142" s="90">
        <v>45820</v>
      </c>
      <c r="B6142" s="91" t="str">
        <v>UN 1440 A</v>
      </c>
      <c r="C6142" s="92" t="str">
        <v>STARING KNUCKLE ARM LH STEEL MKM</v>
      </c>
      <c r="D6142" s="132">
        <v>2135</v>
      </c>
      <c r="E6142" s="92">
        <v>2</v>
      </c>
      <c r="F6142" s="92" t="str">
        <v>PCS</v>
      </c>
      <c r="G6142" s="92" t="str">
        <v>OUTWARD</v>
      </c>
      <c r="H6142" s="93" t="str">
        <v>GURU AUTO</v>
      </c>
    </row>
    <row r="6143" spans="1:8" x14ac:dyDescent="0.25">
      <c r="A6143" s="94">
        <v>45820</v>
      </c>
      <c r="B6143" s="95" t="str">
        <v>UN 1361</v>
      </c>
      <c r="C6143" s="80" t="str">
        <v>DIESEL TANK TEA (WITH FILTER) NST</v>
      </c>
      <c r="D6143" s="133">
        <v>2135</v>
      </c>
      <c r="E6143" s="80">
        <v>30</v>
      </c>
      <c r="F6143" s="80" t="str">
        <v>PCS</v>
      </c>
      <c r="G6143" s="80" t="str">
        <v>OUTWARD</v>
      </c>
      <c r="H6143" s="96" t="str">
        <v>GURU AUTO</v>
      </c>
    </row>
    <row r="6144" spans="1:8" x14ac:dyDescent="0.25">
      <c r="A6144" s="90">
        <v>45820</v>
      </c>
      <c r="B6144" s="91" t="str">
        <v>UN 3323</v>
      </c>
      <c r="C6144" s="92" t="str">
        <v xml:space="preserve">HYDRAULIC FIBER WASHER INTER  </v>
      </c>
      <c r="D6144" s="132">
        <v>2135</v>
      </c>
      <c r="E6144" s="92">
        <v>36</v>
      </c>
      <c r="F6144" s="92" t="str">
        <v>PCS</v>
      </c>
      <c r="G6144" s="92" t="str">
        <v>OUTWARD</v>
      </c>
      <c r="H6144" s="93" t="str">
        <v>GURU AUTO</v>
      </c>
    </row>
    <row r="6145" spans="1:8" x14ac:dyDescent="0.25">
      <c r="A6145" s="94">
        <v>45820</v>
      </c>
      <c r="B6145" s="95" t="str">
        <v>MX093073</v>
      </c>
      <c r="C6145" s="80" t="str">
        <v>SUPER SEAL 73X93.28X9</v>
      </c>
      <c r="D6145" s="133" t="str">
        <v>2170, 2171, 2172, 2173</v>
      </c>
      <c r="E6145" s="80">
        <v>20</v>
      </c>
      <c r="F6145" s="80" t="str">
        <v>PCS</v>
      </c>
      <c r="G6145" s="80" t="str">
        <v>OUTWARD</v>
      </c>
      <c r="H6145" s="96" t="str">
        <v>SHOP</v>
      </c>
    </row>
    <row r="6146" spans="1:8" x14ac:dyDescent="0.25">
      <c r="A6146" s="90">
        <v>45820</v>
      </c>
      <c r="B6146" s="91" t="str">
        <v>GK 1501/UN 2804</v>
      </c>
      <c r="C6146" s="92" t="str">
        <v xml:space="preserve">FRONT WHEEL BOLT INTER DI </v>
      </c>
      <c r="D6146" s="132" t="str">
        <v>2170, 2171, 2172, 2173</v>
      </c>
      <c r="E6146" s="92">
        <v>120</v>
      </c>
      <c r="F6146" s="92" t="str">
        <v>PCS</v>
      </c>
      <c r="G6146" s="92" t="str">
        <v>OUTWARD</v>
      </c>
      <c r="H6146" s="93" t="str">
        <v>SHOP</v>
      </c>
    </row>
    <row r="6147" spans="1:8" x14ac:dyDescent="0.25">
      <c r="A6147" s="94">
        <v>45820</v>
      </c>
      <c r="B6147" s="95" t="str">
        <v>UN 3629</v>
      </c>
      <c r="C6147" s="80" t="str">
        <v xml:space="preserve"> POWER STG. HOSE MKM  </v>
      </c>
      <c r="D6147" s="133" t="str">
        <v>2170, 2171, 2172, 2173</v>
      </c>
      <c r="E6147" s="80">
        <v>15</v>
      </c>
      <c r="F6147" s="80" t="str">
        <v>PCS</v>
      </c>
      <c r="G6147" s="80" t="str">
        <v>OUTWARD</v>
      </c>
      <c r="H6147" s="96" t="str">
        <v>SHOP</v>
      </c>
    </row>
    <row r="6148" spans="1:8" x14ac:dyDescent="0.25">
      <c r="A6148" s="90">
        <v>45820</v>
      </c>
      <c r="B6148" s="91" t="str">
        <v>GK 1637</v>
      </c>
      <c r="C6148" s="92" t="str">
        <v>RIM BOLT 3" R-T WITH S/NUT BLACK</v>
      </c>
      <c r="D6148" s="132" t="str">
        <v>2170, 2171, 2172, 2173</v>
      </c>
      <c r="E6148" s="92">
        <v>60</v>
      </c>
      <c r="F6148" s="92" t="str">
        <v>PCS</v>
      </c>
      <c r="G6148" s="92" t="str">
        <v>OUTWARD</v>
      </c>
      <c r="H6148" s="93" t="str">
        <v>SHOP</v>
      </c>
    </row>
    <row r="6149" spans="1:8" x14ac:dyDescent="0.25">
      <c r="A6149" s="94">
        <v>45820</v>
      </c>
      <c r="B6149" s="95" t="str">
        <v>UN 2845</v>
      </c>
      <c r="C6149" s="80" t="str">
        <v xml:space="preserve">STAY ROD BOLT BIG INTER  </v>
      </c>
      <c r="D6149" s="133" t="str">
        <v>2170, 2171, 2172, 2173</v>
      </c>
      <c r="E6149" s="80">
        <v>36</v>
      </c>
      <c r="F6149" s="80" t="str">
        <v>PCS</v>
      </c>
      <c r="G6149" s="80" t="str">
        <v>OUTWARD</v>
      </c>
      <c r="H6149" s="96" t="str">
        <v>SHOP</v>
      </c>
    </row>
    <row r="6150" spans="1:8" x14ac:dyDescent="0.25">
      <c r="A6150" s="90">
        <v>45820</v>
      </c>
      <c r="B6150" s="91" t="str">
        <v>UN 1796</v>
      </c>
      <c r="C6150" s="92" t="str">
        <v>GEAR PIN KIT SET OF 4 INTER</v>
      </c>
      <c r="D6150" s="132" t="str">
        <v>2170, 2171, 2172, 2173</v>
      </c>
      <c r="E6150" s="92">
        <v>60</v>
      </c>
      <c r="F6150" s="92" t="str">
        <v>SET</v>
      </c>
      <c r="G6150" s="92" t="str">
        <v>OUTWARD</v>
      </c>
      <c r="H6150" s="93" t="str">
        <v>SHOP</v>
      </c>
    </row>
    <row r="6151" spans="1:8" x14ac:dyDescent="0.25">
      <c r="A6151" s="94">
        <v>45820</v>
      </c>
      <c r="B6151" s="95" t="str">
        <v>GK 1046</v>
      </c>
      <c r="C6151" s="80" t="str">
        <v>CENTER PIN JOHN DEERE 5310 LONG</v>
      </c>
      <c r="D6151" s="133" t="str">
        <v>2170, 2171, 2172, 2173</v>
      </c>
      <c r="E6151" s="80">
        <v>5</v>
      </c>
      <c r="F6151" s="80" t="str">
        <v>PCS</v>
      </c>
      <c r="G6151" s="80" t="str">
        <v>OUTWARD</v>
      </c>
      <c r="H6151" s="96" t="str">
        <v>SHOP</v>
      </c>
    </row>
    <row r="6152" spans="1:8" x14ac:dyDescent="0.25">
      <c r="A6152" s="90">
        <v>45820</v>
      </c>
      <c r="B6152" s="91" t="str">
        <v>DIESEL TANK CAP JD (SMALL)</v>
      </c>
      <c r="C6152" s="92" t="str">
        <v>DIESEL TANK CAP JD (SMALL)</v>
      </c>
      <c r="D6152" s="132" t="str">
        <v>2170, 2171, 2172, 2173</v>
      </c>
      <c r="E6152" s="92">
        <v>10</v>
      </c>
      <c r="F6152" s="92" t="str">
        <v>PCS</v>
      </c>
      <c r="G6152" s="92" t="str">
        <v>OUTWARD</v>
      </c>
      <c r="H6152" s="93" t="str">
        <v>SHOP</v>
      </c>
    </row>
    <row r="6153" spans="1:8" x14ac:dyDescent="0.25">
      <c r="A6153" s="94">
        <v>45820</v>
      </c>
      <c r="B6153" s="95">
        <v>1280355100</v>
      </c>
      <c r="C6153" s="80" t="str">
        <v>P.P ASSY ESCORTS D/F</v>
      </c>
      <c r="D6153" s="133" t="str">
        <v>2170, 2171, 2172, 2173</v>
      </c>
      <c r="E6153" s="80">
        <v>1</v>
      </c>
      <c r="F6153" s="80" t="str">
        <v>SET</v>
      </c>
      <c r="G6153" s="80" t="str">
        <v>OUTWARD</v>
      </c>
      <c r="H6153" s="96" t="str">
        <v>SHOP</v>
      </c>
    </row>
    <row r="6154" spans="1:8" x14ac:dyDescent="0.25">
      <c r="A6154" s="90">
        <v>45820</v>
      </c>
      <c r="B6154" s="91">
        <v>1280359100</v>
      </c>
      <c r="C6154" s="92" t="str">
        <v>P.P ASSY MAHINDRA D/F</v>
      </c>
      <c r="D6154" s="132" t="str">
        <v>2170, 2171, 2172, 2173</v>
      </c>
      <c r="E6154" s="92">
        <v>1</v>
      </c>
      <c r="F6154" s="92" t="str">
        <v>SET</v>
      </c>
      <c r="G6154" s="92" t="str">
        <v>OUTWARD</v>
      </c>
      <c r="H6154" s="93" t="str">
        <v>SHOP</v>
      </c>
    </row>
    <row r="6155" spans="1:8" x14ac:dyDescent="0.25">
      <c r="A6155" s="94">
        <v>45820</v>
      </c>
      <c r="B6155" s="95">
        <v>3280876100</v>
      </c>
      <c r="C6155" s="80" t="str">
        <v>CLUTCH PLATE SARPANCH 5 SRING</v>
      </c>
      <c r="D6155" s="133" t="str">
        <v>2170, 2171, 2172, 2173</v>
      </c>
      <c r="E6155" s="80">
        <v>1</v>
      </c>
      <c r="F6155" s="80" t="str">
        <v>PCS</v>
      </c>
      <c r="G6155" s="80" t="str">
        <v>OUTWARD</v>
      </c>
      <c r="H6155" s="96" t="str">
        <v>SHOP</v>
      </c>
    </row>
    <row r="6156" spans="1:8" x14ac:dyDescent="0.25">
      <c r="A6156" s="90">
        <v>45820</v>
      </c>
      <c r="B6156" s="91" t="str">
        <v>UN 3452</v>
      </c>
      <c r="C6156" s="92" t="str">
        <v xml:space="preserve">SPEEDO METER CABLE INTER DI  </v>
      </c>
      <c r="D6156" s="132" t="str">
        <v>2170, 2171, 2172, 2173</v>
      </c>
      <c r="E6156" s="92">
        <v>10</v>
      </c>
      <c r="F6156" s="92" t="str">
        <v>PCS</v>
      </c>
      <c r="G6156" s="92" t="str">
        <v>OUTWARD</v>
      </c>
      <c r="H6156" s="93" t="str">
        <v>SHOP</v>
      </c>
    </row>
    <row r="6157" spans="1:8" x14ac:dyDescent="0.25">
      <c r="A6157" s="94">
        <v>45820</v>
      </c>
      <c r="B6157" s="95" t="str">
        <v>GK 1220</v>
      </c>
      <c r="C6157" s="80" t="str">
        <v>DIESEL FILTER SET (0.5 LTR) PAPER + NAMADA (SET OF 2)</v>
      </c>
      <c r="D6157" s="133" t="str">
        <v>2170, 2171, 2172, 2173</v>
      </c>
      <c r="E6157" s="80">
        <v>20</v>
      </c>
      <c r="F6157" s="80" t="str">
        <v>SET</v>
      </c>
      <c r="G6157" s="80" t="str">
        <v>OUTWARD</v>
      </c>
      <c r="H6157" s="96" t="str">
        <v>SHOP</v>
      </c>
    </row>
    <row r="6158" spans="1:8" x14ac:dyDescent="0.25">
      <c r="A6158" s="90">
        <v>45820</v>
      </c>
      <c r="B6158" s="91" t="str">
        <v>UN 2588</v>
      </c>
      <c r="C6158" s="92" t="str">
        <v>TOP LINK PIN YUVO SMALL COLLAR</v>
      </c>
      <c r="D6158" s="132" t="str">
        <v>2170, 2171, 2172, 2173</v>
      </c>
      <c r="E6158" s="92">
        <v>5</v>
      </c>
      <c r="F6158" s="92" t="str">
        <v>PCS</v>
      </c>
      <c r="G6158" s="92" t="str">
        <v>OUTWARD</v>
      </c>
      <c r="H6158" s="93" t="str">
        <v>SHOP</v>
      </c>
    </row>
    <row r="6159" spans="1:8" x14ac:dyDescent="0.25">
      <c r="A6159" s="94">
        <v>45820</v>
      </c>
      <c r="B6159" s="95" t="str">
        <v>UN 2589</v>
      </c>
      <c r="C6159" s="80" t="str">
        <v xml:space="preserve">TOP LINK PIN BIG COLLAR YUVO  </v>
      </c>
      <c r="D6159" s="133" t="str">
        <v>2170, 2171, 2172, 2173</v>
      </c>
      <c r="E6159" s="80">
        <v>5</v>
      </c>
      <c r="F6159" s="80" t="str">
        <v>PCS</v>
      </c>
      <c r="G6159" s="80" t="str">
        <v>OUTWARD</v>
      </c>
      <c r="H6159" s="96" t="str">
        <v>SHOP</v>
      </c>
    </row>
    <row r="6160" spans="1:8" x14ac:dyDescent="0.25">
      <c r="A6160" s="90">
        <v>45820</v>
      </c>
      <c r="B6160" s="91" t="str">
        <v>UN 1980</v>
      </c>
      <c r="C6160" s="92" t="str">
        <v>BREAK PIN SMALL INTER</v>
      </c>
      <c r="D6160" s="132" t="str">
        <v>2170, 2171, 2172, 2173</v>
      </c>
      <c r="E6160" s="92">
        <v>72</v>
      </c>
      <c r="F6160" s="92" t="str">
        <v>PCS</v>
      </c>
      <c r="G6160" s="92" t="str">
        <v>OUTWARD</v>
      </c>
      <c r="H6160" s="93" t="str">
        <v>SHOP</v>
      </c>
    </row>
    <row r="6161" spans="1:8" x14ac:dyDescent="0.25">
      <c r="A6161" s="94">
        <v>45820</v>
      </c>
      <c r="B6161" s="95" t="str">
        <v>UN 1981</v>
      </c>
      <c r="C6161" s="80" t="str">
        <v>BREAK PIN BIG INTER</v>
      </c>
      <c r="D6161" s="133" t="str">
        <v>2170, 2171, 2172, 2173</v>
      </c>
      <c r="E6161" s="80">
        <v>72</v>
      </c>
      <c r="F6161" s="80" t="str">
        <v>PCS</v>
      </c>
      <c r="G6161" s="80" t="str">
        <v>OUTWARD</v>
      </c>
      <c r="H6161" s="96" t="str">
        <v>SHOP</v>
      </c>
    </row>
    <row r="6162" spans="1:8" x14ac:dyDescent="0.25">
      <c r="A6162" s="90">
        <v>45820</v>
      </c>
      <c r="B6162" s="91" t="str">
        <v>UN 2582</v>
      </c>
      <c r="C6162" s="92" t="str">
        <v xml:space="preserve">TOP LINK ASSEMBLY NST  </v>
      </c>
      <c r="D6162" s="132" t="str">
        <v>2170, 2171, 2172, 2173</v>
      </c>
      <c r="E6162" s="92">
        <v>6</v>
      </c>
      <c r="F6162" s="92" t="str">
        <v>PCS</v>
      </c>
      <c r="G6162" s="92" t="str">
        <v>OUTWARD</v>
      </c>
      <c r="H6162" s="93" t="str">
        <v>SHOP</v>
      </c>
    </row>
    <row r="6163" spans="1:8" x14ac:dyDescent="0.25">
      <c r="A6163" s="94">
        <v>45820</v>
      </c>
      <c r="B6163" s="95" t="str">
        <v>UN 1995</v>
      </c>
      <c r="C6163" s="80" t="str">
        <v>BREAK PATTI SET SARPANCH</v>
      </c>
      <c r="D6163" s="133" t="str">
        <v>2170, 2171, 2172, 2173</v>
      </c>
      <c r="E6163" s="80">
        <v>10</v>
      </c>
      <c r="F6163" s="80" t="str">
        <v>SET</v>
      </c>
      <c r="G6163" s="80" t="str">
        <v>OUTWARD</v>
      </c>
      <c r="H6163" s="96" t="str">
        <v>SHOP</v>
      </c>
    </row>
    <row r="6164" spans="1:8" x14ac:dyDescent="0.25">
      <c r="A6164" s="90">
        <v>45820</v>
      </c>
      <c r="B6164" s="91" t="str">
        <v>UN 2861</v>
      </c>
      <c r="C6164" s="92" t="str">
        <v>CLUTCH PADEL SPRING INTER</v>
      </c>
      <c r="D6164" s="132" t="str">
        <v>2170, 2171, 2172, 2173</v>
      </c>
      <c r="E6164" s="92">
        <v>24</v>
      </c>
      <c r="F6164" s="92" t="str">
        <v>PCS</v>
      </c>
      <c r="G6164" s="92" t="str">
        <v>OUTWARD</v>
      </c>
      <c r="H6164" s="93" t="str">
        <v>SHOP</v>
      </c>
    </row>
    <row r="6165" spans="1:8" x14ac:dyDescent="0.25">
      <c r="A6165" s="94">
        <v>45820</v>
      </c>
      <c r="B6165" s="95" t="str">
        <v>UN 2599</v>
      </c>
      <c r="C6165" s="80" t="str">
        <v xml:space="preserve">LEVELLING ASSY NST  </v>
      </c>
      <c r="D6165" s="133" t="str">
        <v>2170, 2171, 2172, 2173</v>
      </c>
      <c r="E6165" s="80">
        <v>2</v>
      </c>
      <c r="F6165" s="80" t="str">
        <v>PCS</v>
      </c>
      <c r="G6165" s="80" t="str">
        <v>OUTWARD</v>
      </c>
      <c r="H6165" s="96" t="str">
        <v>SHOP</v>
      </c>
    </row>
    <row r="6166" spans="1:8" x14ac:dyDescent="0.25">
      <c r="A6166" s="90">
        <v>45820</v>
      </c>
      <c r="B6166" s="91" t="str">
        <v>UN 2637 A</v>
      </c>
      <c r="C6166" s="92" t="str">
        <v xml:space="preserve">CHECK CHAIN ASSY YUVO  </v>
      </c>
      <c r="D6166" s="132" t="str">
        <v>2170, 2171, 2172, 2173</v>
      </c>
      <c r="E6166" s="92">
        <v>6</v>
      </c>
      <c r="F6166" s="92" t="str">
        <v>SET</v>
      </c>
      <c r="G6166" s="92" t="str">
        <v>OUTWARD</v>
      </c>
      <c r="H6166" s="93" t="str">
        <v>SHOP</v>
      </c>
    </row>
    <row r="6167" spans="1:8" x14ac:dyDescent="0.25">
      <c r="A6167" s="94">
        <v>45820</v>
      </c>
      <c r="B6167" s="95" t="str">
        <v>UN 2636</v>
      </c>
      <c r="C6167" s="80" t="str">
        <v xml:space="preserve">CHECK CHAIN ASSY MKM  </v>
      </c>
      <c r="D6167" s="133" t="str">
        <v>2170, 2171, 2172, 2173</v>
      </c>
      <c r="E6167" s="80">
        <v>25</v>
      </c>
      <c r="F6167" s="80" t="str">
        <v>PCS</v>
      </c>
      <c r="G6167" s="80" t="str">
        <v>OUTWARD</v>
      </c>
      <c r="H6167" s="96" t="str">
        <v>SHOP</v>
      </c>
    </row>
    <row r="6168" spans="1:8" x14ac:dyDescent="0.25">
      <c r="A6168" s="90">
        <v>45820</v>
      </c>
      <c r="B6168" s="91" t="str">
        <v>UN 3316</v>
      </c>
      <c r="C6168" s="92" t="str">
        <v xml:space="preserve">FRONT WHEEL WASHER INTER DI  </v>
      </c>
      <c r="D6168" s="132" t="str">
        <v>2170, 2171, 2172, 2173</v>
      </c>
      <c r="E6168" s="92">
        <v>24</v>
      </c>
      <c r="F6168" s="92" t="str">
        <v>PCS</v>
      </c>
      <c r="G6168" s="92" t="str">
        <v>OUTWARD</v>
      </c>
      <c r="H6168" s="93" t="str">
        <v>SHOP</v>
      </c>
    </row>
    <row r="6169" spans="1:8" x14ac:dyDescent="0.25">
      <c r="A6169" s="94">
        <v>45820</v>
      </c>
      <c r="B6169" s="95" t="str">
        <v>UN 3584</v>
      </c>
      <c r="C6169" s="80" t="str">
        <v xml:space="preserve">6003187B91 PIPE FEED PUMP TO FILTER INTER DI  </v>
      </c>
      <c r="D6169" s="133" t="str">
        <v>2170, 2171, 2172, 2173</v>
      </c>
      <c r="E6169" s="80">
        <v>30</v>
      </c>
      <c r="F6169" s="80" t="str">
        <v>PCS</v>
      </c>
      <c r="G6169" s="80" t="str">
        <v>OUTWARD</v>
      </c>
      <c r="H6169" s="96" t="str">
        <v>SHOP</v>
      </c>
    </row>
    <row r="6170" spans="1:8" x14ac:dyDescent="0.25">
      <c r="A6170" s="90">
        <v>45820</v>
      </c>
      <c r="B6170" s="91" t="str">
        <v>UN 3585</v>
      </c>
      <c r="C6170" s="92" t="str">
        <v xml:space="preserve">6003188B92 PIPE FILTER TO FIP INTER DI  </v>
      </c>
      <c r="D6170" s="132" t="str">
        <v>2170, 2171, 2172, 2173</v>
      </c>
      <c r="E6170" s="92">
        <v>30</v>
      </c>
      <c r="F6170" s="92" t="str">
        <v>PCS</v>
      </c>
      <c r="G6170" s="92" t="str">
        <v>OUTWARD</v>
      </c>
      <c r="H6170" s="93" t="str">
        <v>SHOP</v>
      </c>
    </row>
    <row r="6171" spans="1:8" x14ac:dyDescent="0.25">
      <c r="A6171" s="94">
        <v>45820</v>
      </c>
      <c r="B6171" s="95" t="str">
        <v>UN 1362</v>
      </c>
      <c r="C6171" s="80" t="str">
        <v>FILTER FOR DIESEL TANK TEA NST</v>
      </c>
      <c r="D6171" s="133" t="str">
        <v>2170, 2171, 2172, 2173</v>
      </c>
      <c r="E6171" s="80">
        <v>240</v>
      </c>
      <c r="F6171" s="80" t="str">
        <v>PCS</v>
      </c>
      <c r="G6171" s="80" t="str">
        <v>OUTWARD</v>
      </c>
      <c r="H6171" s="96" t="str">
        <v>SHOP</v>
      </c>
    </row>
    <row r="6172" spans="1:8" x14ac:dyDescent="0.25">
      <c r="A6172" s="90">
        <v>45820</v>
      </c>
      <c r="B6172" s="91" t="str">
        <v>UN 2616</v>
      </c>
      <c r="C6172" s="92" t="str">
        <v xml:space="preserve">LOWER LINK ASSY 3 DI (O.E) 585 DI  </v>
      </c>
      <c r="D6172" s="132" t="str">
        <v>2170, 2171, 2172, 2173</v>
      </c>
      <c r="E6172" s="92">
        <v>2</v>
      </c>
      <c r="F6172" s="92" t="str">
        <v>PCS</v>
      </c>
      <c r="G6172" s="92" t="str">
        <v>OUTWARD</v>
      </c>
      <c r="H6172" s="93" t="str">
        <v>SHOP</v>
      </c>
    </row>
    <row r="6173" spans="1:8" x14ac:dyDescent="0.25">
      <c r="A6173" s="94">
        <v>45820</v>
      </c>
      <c r="B6173" s="95" t="str">
        <v>UN 2615</v>
      </c>
      <c r="C6173" s="80" t="str">
        <v xml:space="preserve">LOWER LINK ASSY 4 DI (O.E) 585 DI  </v>
      </c>
      <c r="D6173" s="133" t="str">
        <v>2170, 2171, 2172, 2173</v>
      </c>
      <c r="E6173" s="80">
        <v>2</v>
      </c>
      <c r="F6173" s="80" t="str">
        <v>PCS</v>
      </c>
      <c r="G6173" s="80" t="str">
        <v>OUTWARD</v>
      </c>
      <c r="H6173" s="96" t="str">
        <v>SHOP</v>
      </c>
    </row>
    <row r="6174" spans="1:8" x14ac:dyDescent="0.25">
      <c r="A6174" s="90">
        <v>45820</v>
      </c>
      <c r="B6174" s="91" t="str">
        <v>UN 1414/GK 904</v>
      </c>
      <c r="C6174" s="92" t="str">
        <v>FRONT WHEEL HUB MAHINDRA NST STAR TYPE 25877-1988</v>
      </c>
      <c r="D6174" s="132" t="str">
        <v>2170, 2171, 2172, 2173</v>
      </c>
      <c r="E6174" s="92">
        <v>2</v>
      </c>
      <c r="F6174" s="92" t="str">
        <v>PCS</v>
      </c>
      <c r="G6174" s="92" t="str">
        <v>OUTWARD</v>
      </c>
      <c r="H6174" s="93" t="str">
        <v>SHOP</v>
      </c>
    </row>
    <row r="6175" spans="1:8" x14ac:dyDescent="0.25">
      <c r="A6175" s="94">
        <v>45820</v>
      </c>
      <c r="B6175" s="95" t="str">
        <v>UN 1323</v>
      </c>
      <c r="C6175" s="80" t="str">
        <v>WATER BODY CHUKNUT INTER DI</v>
      </c>
      <c r="D6175" s="133" t="str">
        <v>2170, 2171, 2172, 2173</v>
      </c>
      <c r="E6175" s="80">
        <v>13</v>
      </c>
      <c r="F6175" s="80" t="str">
        <v>PCS</v>
      </c>
      <c r="G6175" s="80" t="str">
        <v>OUTWARD</v>
      </c>
      <c r="H6175" s="96" t="str">
        <v>SHOP</v>
      </c>
    </row>
    <row r="6176" spans="1:8" x14ac:dyDescent="0.25">
      <c r="A6176" s="90">
        <v>45820</v>
      </c>
      <c r="B6176" s="91" t="str">
        <v>UN 1158</v>
      </c>
      <c r="C6176" s="92" t="str">
        <v>AIR CLEANER GLASS WHITE INTER</v>
      </c>
      <c r="D6176" s="132" t="str">
        <v>2170, 2171, 2172, 2173</v>
      </c>
      <c r="E6176" s="92">
        <v>60</v>
      </c>
      <c r="F6176" s="92" t="str">
        <v>PCS</v>
      </c>
      <c r="G6176" s="92" t="str">
        <v>OUTWARD</v>
      </c>
      <c r="H6176" s="93" t="str">
        <v>SHOP</v>
      </c>
    </row>
    <row r="6177" spans="1:8" x14ac:dyDescent="0.25">
      <c r="A6177" s="94">
        <v>45820</v>
      </c>
      <c r="B6177" s="95" t="str">
        <v>UN 2420</v>
      </c>
      <c r="C6177" s="80" t="str">
        <v xml:space="preserve">SUCTION FILTER MKM  </v>
      </c>
      <c r="D6177" s="133" t="str">
        <v>2170, 2171, 2172, 2173</v>
      </c>
      <c r="E6177" s="80">
        <v>3</v>
      </c>
      <c r="F6177" s="80" t="str">
        <v>PCS</v>
      </c>
      <c r="G6177" s="80" t="str">
        <v>OUTWARD</v>
      </c>
      <c r="H6177" s="96" t="str">
        <v>SHOP</v>
      </c>
    </row>
    <row r="6178" spans="1:8" x14ac:dyDescent="0.25">
      <c r="A6178" s="90">
        <v>45820</v>
      </c>
      <c r="B6178" s="91" t="str">
        <v>GK 1043</v>
      </c>
      <c r="C6178" s="92" t="str">
        <v>CENTER PIN NEW HOLLAND 3230 THIN</v>
      </c>
      <c r="D6178" s="132" t="str">
        <v>2170, 2171, 2172, 2173</v>
      </c>
      <c r="E6178" s="92">
        <v>4</v>
      </c>
      <c r="F6178" s="92" t="str">
        <v>PCS</v>
      </c>
      <c r="G6178" s="92" t="str">
        <v>OUTWARD</v>
      </c>
      <c r="H6178" s="93" t="str">
        <v>SHOP</v>
      </c>
    </row>
    <row r="6179" spans="1:8" x14ac:dyDescent="0.25">
      <c r="A6179" s="94">
        <v>45820</v>
      </c>
      <c r="B6179" s="95" t="str">
        <v>T PIN WITH GUTKA G/T</v>
      </c>
      <c r="C6179" s="80" t="str">
        <v>T PIN WITH GUTKA G/T</v>
      </c>
      <c r="D6179" s="133" t="str">
        <v>2170, 2171, 2172, 2173</v>
      </c>
      <c r="E6179" s="80">
        <v>10</v>
      </c>
      <c r="F6179" s="80" t="str">
        <v>SET</v>
      </c>
      <c r="G6179" s="80" t="str">
        <v>OUTWARD</v>
      </c>
      <c r="H6179" s="96" t="str">
        <v>SHOP</v>
      </c>
    </row>
    <row r="6180" spans="1:8" x14ac:dyDescent="0.25">
      <c r="A6180" s="90">
        <v>45820</v>
      </c>
      <c r="B6180" s="91" t="str">
        <v>UN 1388 D</v>
      </c>
      <c r="C6180" s="92" t="str">
        <v>FRONT AXLE SUPPORT MKM</v>
      </c>
      <c r="D6180" s="132" t="str">
        <v>2170, 2171, 2172, 2173</v>
      </c>
      <c r="E6180" s="92">
        <v>1</v>
      </c>
      <c r="F6180" s="92" t="str">
        <v>PCS</v>
      </c>
      <c r="G6180" s="92" t="str">
        <v>OUTWARD</v>
      </c>
      <c r="H6180" s="93" t="str">
        <v>SHOP</v>
      </c>
    </row>
    <row r="6181" spans="1:8" x14ac:dyDescent="0.25">
      <c r="A6181" s="94">
        <v>45820</v>
      </c>
      <c r="B6181" s="95" t="str">
        <v>UN 1382</v>
      </c>
      <c r="C6181" s="80" t="str">
        <v>STAY ROD NUT INTER</v>
      </c>
      <c r="D6181" s="133" t="str">
        <v>2170, 2171, 2172, 2173</v>
      </c>
      <c r="E6181" s="80">
        <v>20</v>
      </c>
      <c r="F6181" s="80" t="str">
        <v>PCS</v>
      </c>
      <c r="G6181" s="80" t="str">
        <v>OUTWARD</v>
      </c>
      <c r="H6181" s="96" t="str">
        <v>SHOP</v>
      </c>
    </row>
    <row r="6182" spans="1:8" x14ac:dyDescent="0.25">
      <c r="A6182" s="90">
        <v>45820</v>
      </c>
      <c r="B6182" s="91" t="str">
        <v>3036 AOOOB</v>
      </c>
      <c r="C6182" s="92" t="str">
        <v xml:space="preserve">HYD. PUMP SWARAJ XM 2*4 </v>
      </c>
      <c r="D6182" s="132" t="str">
        <v>2170, 2171, 2172, 2173</v>
      </c>
      <c r="E6182" s="92">
        <v>1</v>
      </c>
      <c r="F6182" s="92" t="str">
        <v>PCS</v>
      </c>
      <c r="G6182" s="92" t="str">
        <v>OUTWARD</v>
      </c>
      <c r="H6182" s="93" t="str">
        <v>SHOP</v>
      </c>
    </row>
    <row r="6183" spans="1:8" x14ac:dyDescent="0.25">
      <c r="A6183" s="94">
        <v>45820</v>
      </c>
      <c r="B6183" s="95" t="str">
        <v>GK 2440 A</v>
      </c>
      <c r="C6183" s="80" t="str">
        <v>TROLLEY PIPE FEMALE + BENJO T 36'' EPDM</v>
      </c>
      <c r="D6183" s="133" t="str">
        <v>2170, 2171, 2172, 2173</v>
      </c>
      <c r="E6183" s="80">
        <v>10</v>
      </c>
      <c r="F6183" s="80" t="str">
        <v>PCS</v>
      </c>
      <c r="G6183" s="80" t="str">
        <v>OUTWARD</v>
      </c>
      <c r="H6183" s="96" t="str">
        <v>SHOP</v>
      </c>
    </row>
    <row r="6184" spans="1:8" x14ac:dyDescent="0.25">
      <c r="A6184" s="90">
        <v>45820</v>
      </c>
      <c r="B6184" s="91" t="str">
        <v>GK 2422</v>
      </c>
      <c r="C6184" s="92" t="str">
        <v>TROLLEY PIPE 40''   EPDM WITH SPRING</v>
      </c>
      <c r="D6184" s="132" t="str">
        <v>2170, 2171, 2172, 2173</v>
      </c>
      <c r="E6184" s="92">
        <v>10</v>
      </c>
      <c r="F6184" s="92" t="str">
        <v>PCS</v>
      </c>
      <c r="G6184" s="92" t="str">
        <v>OUTWARD</v>
      </c>
      <c r="H6184" s="93" t="str">
        <v>SHOP</v>
      </c>
    </row>
    <row r="6185" spans="1:8" x14ac:dyDescent="0.25">
      <c r="A6185" s="94">
        <v>45820</v>
      </c>
      <c r="B6185" s="95" t="str">
        <v>GK 2421</v>
      </c>
      <c r="C6185" s="80" t="str">
        <v>TROLLEY PIPE 20''   EPDM WITH SPRING</v>
      </c>
      <c r="D6185" s="133" t="str">
        <v>2170, 2171, 2172, 2173</v>
      </c>
      <c r="E6185" s="80">
        <v>5</v>
      </c>
      <c r="F6185" s="80" t="str">
        <v>PCS</v>
      </c>
      <c r="G6185" s="80" t="str">
        <v>OUTWARD</v>
      </c>
      <c r="H6185" s="96" t="str">
        <v>SHOP</v>
      </c>
    </row>
    <row r="6186" spans="1:8" x14ac:dyDescent="0.25">
      <c r="A6186" s="90">
        <v>45820</v>
      </c>
      <c r="B6186" s="91">
        <v>3280589100</v>
      </c>
      <c r="C6186" s="92" t="str">
        <v>PTO PLATE SAME 4 WING, 14 TEETH</v>
      </c>
      <c r="D6186" s="132" t="str">
        <v>2170, 2171, 2172, 2173</v>
      </c>
      <c r="E6186" s="92">
        <v>3</v>
      </c>
      <c r="F6186" s="92" t="str">
        <v>PCS</v>
      </c>
      <c r="G6186" s="92" t="str">
        <v>OUTWARD</v>
      </c>
      <c r="H6186" s="93" t="str">
        <v>SHOP</v>
      </c>
    </row>
    <row r="6187" spans="1:8" x14ac:dyDescent="0.25">
      <c r="A6187" s="94">
        <v>45820</v>
      </c>
      <c r="B6187" s="95" t="str">
        <v>GK 1075/UN 1427</v>
      </c>
      <c r="C6187" s="80" t="str">
        <v>FRONT STUB AXLE ARJUN KEY TYPE (LH) 501349-32206</v>
      </c>
      <c r="D6187" s="133" t="str">
        <v>2170, 2171, 2172, 2173</v>
      </c>
      <c r="E6187" s="80">
        <v>4</v>
      </c>
      <c r="F6187" s="80" t="str">
        <v>PCS</v>
      </c>
      <c r="G6187" s="80" t="str">
        <v>OUTWARD</v>
      </c>
      <c r="H6187" s="96" t="str">
        <v>SHOP</v>
      </c>
    </row>
    <row r="6188" spans="1:8" x14ac:dyDescent="0.25">
      <c r="A6188" s="90">
        <v>45820</v>
      </c>
      <c r="B6188" s="91" t="str">
        <v>GK 1075 A/UN 1427 A</v>
      </c>
      <c r="C6188" s="92" t="str">
        <v>FRONT STUB AXLE ARJUN KEY TYPE (RH) 501349-32206</v>
      </c>
      <c r="D6188" s="132" t="str">
        <v>2170, 2171, 2172, 2173</v>
      </c>
      <c r="E6188" s="92">
        <v>2</v>
      </c>
      <c r="F6188" s="92" t="str">
        <v>PCS</v>
      </c>
      <c r="G6188" s="92" t="str">
        <v>OUTWARD</v>
      </c>
      <c r="H6188" s="93" t="str">
        <v>SHOP</v>
      </c>
    </row>
    <row r="6189" spans="1:8" x14ac:dyDescent="0.25">
      <c r="A6189" s="94">
        <v>45820</v>
      </c>
      <c r="B6189" s="95">
        <v>3280843100</v>
      </c>
      <c r="C6189" s="80" t="str">
        <v>CLUTCH PLATE SW/ACE CRANE 5 FAN 8 T</v>
      </c>
      <c r="D6189" s="133" t="str">
        <v>2170, 2171, 2172, 2173</v>
      </c>
      <c r="E6189" s="80">
        <v>2</v>
      </c>
      <c r="F6189" s="80" t="str">
        <v>PCS</v>
      </c>
      <c r="G6189" s="80" t="str">
        <v>OUTWARD</v>
      </c>
      <c r="H6189" s="96" t="str">
        <v>SHOP</v>
      </c>
    </row>
    <row r="6190" spans="1:8" x14ac:dyDescent="0.25">
      <c r="A6190" s="90">
        <v>45820</v>
      </c>
      <c r="B6190" s="91" t="str">
        <v>UN 2350</v>
      </c>
      <c r="C6190" s="92" t="str">
        <v>COUNTER SHAFT 18 TEETH SARPANCH</v>
      </c>
      <c r="D6190" s="132" t="str">
        <v>2170, 2171, 2172, 2173</v>
      </c>
      <c r="E6190" s="92">
        <v>1</v>
      </c>
      <c r="F6190" s="92" t="str">
        <v>PCS</v>
      </c>
      <c r="G6190" s="92" t="str">
        <v>OUTWARD</v>
      </c>
      <c r="H6190" s="93" t="str">
        <v>SHOP</v>
      </c>
    </row>
    <row r="6191" spans="1:8" x14ac:dyDescent="0.25">
      <c r="A6191" s="94">
        <v>45820</v>
      </c>
      <c r="B6191" s="95" t="str">
        <v>UN 2623</v>
      </c>
      <c r="C6191" s="80" t="str">
        <v xml:space="preserve">BRACKET PIN 585 DI  </v>
      </c>
      <c r="D6191" s="133" t="str">
        <v>2170, 2171, 2172, 2173</v>
      </c>
      <c r="E6191" s="80">
        <v>16</v>
      </c>
      <c r="F6191" s="80" t="str">
        <v>PCS</v>
      </c>
      <c r="G6191" s="80" t="str">
        <v>OUTWARD</v>
      </c>
      <c r="H6191" s="96" t="str">
        <v>SHOP</v>
      </c>
    </row>
    <row r="6192" spans="1:8" x14ac:dyDescent="0.25">
      <c r="A6192" s="90">
        <v>45820</v>
      </c>
      <c r="B6192" s="91" t="str">
        <v>UN 1315</v>
      </c>
      <c r="C6192" s="92" t="str">
        <v>RADIATOR FAN 8 WINGS INTER DI</v>
      </c>
      <c r="D6192" s="132" t="str">
        <v>2170, 2171, 2172, 2173</v>
      </c>
      <c r="E6192" s="92">
        <v>2</v>
      </c>
      <c r="F6192" s="92" t="str">
        <v>PCS</v>
      </c>
      <c r="G6192" s="92" t="str">
        <v>OUTWARD</v>
      </c>
      <c r="H6192" s="93" t="str">
        <v>SHOP</v>
      </c>
    </row>
    <row r="6193" spans="1:8" x14ac:dyDescent="0.25">
      <c r="A6193" s="94">
        <v>45820</v>
      </c>
      <c r="B6193" s="95" t="str">
        <v>UN 1318</v>
      </c>
      <c r="C6193" s="80" t="str">
        <v>RADIATOR FAN (BLACK) MKM</v>
      </c>
      <c r="D6193" s="133" t="str">
        <v>2170, 2171, 2172, 2173</v>
      </c>
      <c r="E6193" s="80">
        <v>4</v>
      </c>
      <c r="F6193" s="80" t="str">
        <v>PCS</v>
      </c>
      <c r="G6193" s="80" t="str">
        <v>OUTWARD</v>
      </c>
      <c r="H6193" s="96" t="str">
        <v>SHOP</v>
      </c>
    </row>
    <row r="6194" spans="1:8" x14ac:dyDescent="0.25">
      <c r="A6194" s="90">
        <v>45820</v>
      </c>
      <c r="B6194" s="91" t="str">
        <v>R11143</v>
      </c>
      <c r="C6194" s="92" t="str">
        <v>CLUTCH PLATE EICHER D/F TYPE N/A</v>
      </c>
      <c r="D6194" s="132" t="str">
        <v>2170, 2171, 2172, 2173</v>
      </c>
      <c r="E6194" s="92">
        <v>1</v>
      </c>
      <c r="F6194" s="92" t="str">
        <v>PCS</v>
      </c>
      <c r="G6194" s="92" t="str">
        <v>OUTWARD</v>
      </c>
      <c r="H6194" s="93" t="str">
        <v>SHOP</v>
      </c>
    </row>
    <row r="6195" spans="1:8" x14ac:dyDescent="0.25">
      <c r="A6195" s="94">
        <v>45820</v>
      </c>
      <c r="B6195" s="95" t="str">
        <v>R1100551</v>
      </c>
      <c r="C6195" s="80" t="str">
        <v>P.P ASSY EICHER 485 11" D/F TYPE</v>
      </c>
      <c r="D6195" s="133" t="str">
        <v>2170, 2171, 2172, 2173</v>
      </c>
      <c r="E6195" s="80">
        <v>1</v>
      </c>
      <c r="F6195" s="80" t="str">
        <v>SET</v>
      </c>
      <c r="G6195" s="80" t="str">
        <v>OUTWARD</v>
      </c>
      <c r="H6195" s="96" t="str">
        <v>SHOP</v>
      </c>
    </row>
    <row r="6196" spans="1:8" x14ac:dyDescent="0.25">
      <c r="A6196" s="90">
        <v>45820</v>
      </c>
      <c r="B6196" s="91" t="str">
        <v>UN 1135</v>
      </c>
      <c r="C6196" s="92" t="str">
        <v>SILENCER INTER DI</v>
      </c>
      <c r="D6196" s="132" t="str">
        <v>2170, 2171, 2172, 2173</v>
      </c>
      <c r="E6196" s="92">
        <v>4</v>
      </c>
      <c r="F6196" s="92" t="str">
        <v>PCS</v>
      </c>
      <c r="G6196" s="92" t="str">
        <v>OUTWARD</v>
      </c>
      <c r="H6196" s="93" t="str">
        <v>SHOP</v>
      </c>
    </row>
    <row r="6197" spans="1:8" x14ac:dyDescent="0.25">
      <c r="A6197" s="94">
        <v>45820</v>
      </c>
      <c r="B6197" s="95" t="str">
        <v>UN 2061 A</v>
      </c>
      <c r="C6197" s="80" t="str">
        <v>P.T.O SHAFT WITH BEARING 6//8 TEETH INTER</v>
      </c>
      <c r="D6197" s="133" t="str">
        <v>2170, 2171, 2172, 2173</v>
      </c>
      <c r="E6197" s="80">
        <v>4</v>
      </c>
      <c r="F6197" s="80" t="str">
        <v>PCS</v>
      </c>
      <c r="G6197" s="80" t="str">
        <v>OUTWARD</v>
      </c>
      <c r="H6197" s="96" t="str">
        <v>SHOP</v>
      </c>
    </row>
    <row r="6198" spans="1:8" x14ac:dyDescent="0.25">
      <c r="A6198" s="90">
        <v>45820</v>
      </c>
      <c r="B6198" s="91" t="str">
        <v>UN 1151</v>
      </c>
      <c r="C6198" s="92" t="str">
        <v>PRE CLEANER ASSEMBLY PVC B/P</v>
      </c>
      <c r="D6198" s="132" t="str">
        <v>2170, 2171, 2172, 2173</v>
      </c>
      <c r="E6198" s="92">
        <v>12</v>
      </c>
      <c r="F6198" s="92" t="str">
        <v>PCS</v>
      </c>
      <c r="G6198" s="92" t="str">
        <v>OUTWARD</v>
      </c>
      <c r="H6198" s="93" t="str">
        <v>SHOP</v>
      </c>
    </row>
    <row r="6199" spans="1:8" x14ac:dyDescent="0.25">
      <c r="A6199" s="94">
        <v>45820</v>
      </c>
      <c r="B6199" s="95" t="str">
        <v>UN 2836/GK 1543</v>
      </c>
      <c r="C6199" s="80" t="str">
        <v xml:space="preserve">REAR WHEEL BOLT INTER DI  </v>
      </c>
      <c r="D6199" s="133" t="str">
        <v>2163, 2164</v>
      </c>
      <c r="E6199" s="80">
        <v>24</v>
      </c>
      <c r="F6199" s="80" t="str">
        <v>PCS</v>
      </c>
      <c r="G6199" s="80" t="str">
        <v>OUTWARD</v>
      </c>
      <c r="H6199" s="96" t="str">
        <v>SHOP</v>
      </c>
    </row>
    <row r="6200" spans="1:8" x14ac:dyDescent="0.25">
      <c r="A6200" s="90">
        <v>45820</v>
      </c>
      <c r="B6200" s="91" t="str">
        <v>R983067920</v>
      </c>
      <c r="C6200" s="92" t="str">
        <v>HYD PUMP NH 4710 (14 CC)</v>
      </c>
      <c r="D6200" s="132" t="str">
        <v>2163, 2164</v>
      </c>
      <c r="E6200" s="92">
        <v>4</v>
      </c>
      <c r="F6200" s="92" t="str">
        <v>PCS</v>
      </c>
      <c r="G6200" s="92" t="str">
        <v>OUTWARD</v>
      </c>
      <c r="H6200" s="93" t="str">
        <v>SHOP</v>
      </c>
    </row>
    <row r="6201" spans="1:8" x14ac:dyDescent="0.25">
      <c r="A6201" s="94">
        <v>45820</v>
      </c>
      <c r="B6201" s="95" t="str">
        <v>R983032298</v>
      </c>
      <c r="C6201" s="80" t="str">
        <v>HYD PUMP NH 3630/5630 POWER STG 12CC</v>
      </c>
      <c r="D6201" s="133" t="str">
        <v>2163, 2164</v>
      </c>
      <c r="E6201" s="80">
        <v>4</v>
      </c>
      <c r="F6201" s="80" t="str">
        <v>PCS</v>
      </c>
      <c r="G6201" s="80" t="str">
        <v>OUTWARD</v>
      </c>
      <c r="H6201" s="96" t="str">
        <v>SHOP</v>
      </c>
    </row>
    <row r="6202" spans="1:8" x14ac:dyDescent="0.25">
      <c r="A6202" s="90">
        <v>45820</v>
      </c>
      <c r="B6202" s="91" t="str">
        <v>DIESEL TANK TEA HMT BRASS</v>
      </c>
      <c r="C6202" s="92" t="str">
        <v>DIESEL TANK TEA HMT BRASS</v>
      </c>
      <c r="D6202" s="132" t="str">
        <v>2163, 2164</v>
      </c>
      <c r="E6202" s="92">
        <v>6</v>
      </c>
      <c r="F6202" s="92" t="str">
        <v>PCS</v>
      </c>
      <c r="G6202" s="92" t="str">
        <v>OUTWARD</v>
      </c>
      <c r="H6202" s="93" t="str">
        <v>SHOP</v>
      </c>
    </row>
    <row r="6203" spans="1:8" x14ac:dyDescent="0.25">
      <c r="A6203" s="94">
        <v>45820</v>
      </c>
      <c r="B6203" s="95" t="str">
        <v>UN 1360</v>
      </c>
      <c r="C6203" s="80" t="str">
        <v>DIESEL TANK TEA INTER DI</v>
      </c>
      <c r="D6203" s="133" t="str">
        <v>2163, 2164</v>
      </c>
      <c r="E6203" s="80">
        <v>24</v>
      </c>
      <c r="F6203" s="80" t="str">
        <v>PCS</v>
      </c>
      <c r="G6203" s="80" t="str">
        <v>OUTWARD</v>
      </c>
      <c r="H6203" s="96" t="str">
        <v>SHOP</v>
      </c>
    </row>
    <row r="6204" spans="1:8" x14ac:dyDescent="0.25">
      <c r="A6204" s="90">
        <v>45820</v>
      </c>
      <c r="B6204" s="91" t="str">
        <v>UN 2077</v>
      </c>
      <c r="C6204" s="92" t="str">
        <v>CROWN &amp; PINION SET (BEND) 9/43 TEETH YUVRAJ</v>
      </c>
      <c r="D6204" s="132" t="str">
        <v>2163, 2164</v>
      </c>
      <c r="E6204" s="92">
        <v>2</v>
      </c>
      <c r="F6204" s="92" t="str">
        <v>SET</v>
      </c>
      <c r="G6204" s="92" t="str">
        <v>OUTWARD</v>
      </c>
      <c r="H6204" s="93" t="str">
        <v>SHOP</v>
      </c>
    </row>
    <row r="6205" spans="1:8" x14ac:dyDescent="0.25">
      <c r="A6205" s="94">
        <v>45820</v>
      </c>
      <c r="B6205" s="95" t="str">
        <v>GK 1181 / UN 1287</v>
      </c>
      <c r="C6205" s="80" t="str">
        <v>FLY WHEEL RING INTER DI 110 TEETH</v>
      </c>
      <c r="D6205" s="133" t="str">
        <v>2163, 2164</v>
      </c>
      <c r="E6205" s="80">
        <v>4</v>
      </c>
      <c r="F6205" s="80" t="str">
        <v>PCS</v>
      </c>
      <c r="G6205" s="80" t="str">
        <v>OUTWARD</v>
      </c>
      <c r="H6205" s="96" t="str">
        <v>SHOP</v>
      </c>
    </row>
    <row r="6206" spans="1:8" x14ac:dyDescent="0.25">
      <c r="A6206" s="90">
        <v>45820</v>
      </c>
      <c r="B6206" s="91" t="str">
        <v>GK 1180 / UN 1288 A</v>
      </c>
      <c r="C6206" s="92" t="str">
        <v>FLY WHEEL RING MAHINDRA YUVRAJ 106 TEETH</v>
      </c>
      <c r="D6206" s="132" t="str">
        <v>2163, 2164</v>
      </c>
      <c r="E6206" s="92">
        <v>4</v>
      </c>
      <c r="F6206" s="92" t="str">
        <v>PCS</v>
      </c>
      <c r="G6206" s="92" t="str">
        <v>OUTWARD</v>
      </c>
      <c r="H6206" s="93" t="str">
        <v>SHOP</v>
      </c>
    </row>
    <row r="6207" spans="1:8" x14ac:dyDescent="0.25">
      <c r="A6207" s="94">
        <v>45820</v>
      </c>
      <c r="B6207" s="95" t="str">
        <v>UN 1135</v>
      </c>
      <c r="C6207" s="80" t="str">
        <v>SILENCER INTER DI</v>
      </c>
      <c r="D6207" s="133" t="str">
        <v>2163, 2164</v>
      </c>
      <c r="E6207" s="80">
        <v>4</v>
      </c>
      <c r="F6207" s="80" t="str">
        <v>PCS</v>
      </c>
      <c r="G6207" s="80" t="str">
        <v>OUTWARD</v>
      </c>
      <c r="H6207" s="96" t="str">
        <v>SHOP</v>
      </c>
    </row>
    <row r="6208" spans="1:8" x14ac:dyDescent="0.25">
      <c r="A6208" s="90">
        <v>45820</v>
      </c>
      <c r="B6208" s="91" t="str">
        <v>UN 1441</v>
      </c>
      <c r="C6208" s="92" t="str">
        <v>STARING KNUCKLE ARM (POWER STG) RH STEEL MKM</v>
      </c>
      <c r="D6208" s="132" t="str">
        <v>2163, 2164</v>
      </c>
      <c r="E6208" s="92">
        <v>6</v>
      </c>
      <c r="F6208" s="92" t="str">
        <v>PCS</v>
      </c>
      <c r="G6208" s="92" t="str">
        <v>OUTWARD</v>
      </c>
      <c r="H6208" s="93" t="str">
        <v>SHOP</v>
      </c>
    </row>
    <row r="6209" spans="1:8" x14ac:dyDescent="0.25">
      <c r="A6209" s="94">
        <v>45820</v>
      </c>
      <c r="B6209" s="95" t="str">
        <v>UN 1441 A</v>
      </c>
      <c r="C6209" s="80" t="str">
        <v>STARING KNUCKLE ARM (POWER STG) LH STEEL MKM</v>
      </c>
      <c r="D6209" s="133" t="str">
        <v>2163, 2164</v>
      </c>
      <c r="E6209" s="80">
        <v>6</v>
      </c>
      <c r="F6209" s="80" t="str">
        <v>PCS</v>
      </c>
      <c r="G6209" s="80" t="str">
        <v>OUTWARD</v>
      </c>
      <c r="H6209" s="96" t="str">
        <v>SHOP</v>
      </c>
    </row>
    <row r="6210" spans="1:8" x14ac:dyDescent="0.25">
      <c r="A6210" s="90">
        <v>45820</v>
      </c>
      <c r="B6210" s="91" t="str">
        <v>UN 2470</v>
      </c>
      <c r="C6210" s="92" t="str">
        <v xml:space="preserve">VALVE ISOLATOR SHUT-OPEN INTER DI  </v>
      </c>
      <c r="D6210" s="132" t="str">
        <v>2163, 2164</v>
      </c>
      <c r="E6210" s="92">
        <v>36</v>
      </c>
      <c r="F6210" s="92" t="str">
        <v>PCS</v>
      </c>
      <c r="G6210" s="92" t="str">
        <v>OUTWARD</v>
      </c>
      <c r="H6210" s="93" t="str">
        <v>SHOP</v>
      </c>
    </row>
    <row r="6211" spans="1:8" x14ac:dyDescent="0.25">
      <c r="A6211" s="94">
        <v>45820</v>
      </c>
      <c r="B6211" s="95" t="str">
        <v>UN 1678</v>
      </c>
      <c r="C6211" s="80" t="str">
        <v>TOOL BOX INTER DI</v>
      </c>
      <c r="D6211" s="133" t="str">
        <v>2163, 2164</v>
      </c>
      <c r="E6211" s="80">
        <v>10</v>
      </c>
      <c r="F6211" s="80" t="str">
        <v>PCS</v>
      </c>
      <c r="G6211" s="80" t="str">
        <v>OUTWARD</v>
      </c>
      <c r="H6211" s="96" t="str">
        <v>SHOP</v>
      </c>
    </row>
    <row r="6212" spans="1:8" x14ac:dyDescent="0.25">
      <c r="A6212" s="90">
        <v>45820</v>
      </c>
      <c r="B6212" s="91" t="str">
        <v>UN 2590</v>
      </c>
      <c r="C6212" s="92" t="str">
        <v xml:space="preserve">TOP LINK PIN ONE HOLE INTER DI  </v>
      </c>
      <c r="D6212" s="132" t="str">
        <v>2163, 2164</v>
      </c>
      <c r="E6212" s="92">
        <v>60</v>
      </c>
      <c r="F6212" s="92" t="str">
        <v>PCS</v>
      </c>
      <c r="G6212" s="92" t="str">
        <v>OUTWARD</v>
      </c>
      <c r="H6212" s="93" t="str">
        <v>SHOP</v>
      </c>
    </row>
    <row r="6213" spans="1:8" x14ac:dyDescent="0.25">
      <c r="A6213" s="94">
        <v>45820</v>
      </c>
      <c r="B6213" s="95" t="str">
        <v>GK 260</v>
      </c>
      <c r="C6213" s="80" t="str">
        <v>BRAKE DISC MAHINDRA  (Set of 4 Pcs.)</v>
      </c>
      <c r="D6213" s="133" t="str">
        <v>2163, 2164</v>
      </c>
      <c r="E6213" s="80">
        <v>20</v>
      </c>
      <c r="F6213" s="80" t="str">
        <v>SET</v>
      </c>
      <c r="G6213" s="80" t="str">
        <v>OUTWARD</v>
      </c>
      <c r="H6213" s="96" t="str">
        <v>SHOP</v>
      </c>
    </row>
    <row r="6214" spans="1:8" x14ac:dyDescent="0.25">
      <c r="A6214" s="90">
        <v>45820</v>
      </c>
      <c r="B6214" s="91" t="str">
        <v>GK 260 A</v>
      </c>
      <c r="C6214" s="92" t="str">
        <v>BRAKE DISC MAHINDRA O/S (Set of 4 Pcs.)</v>
      </c>
      <c r="D6214" s="132" t="str">
        <v>2163, 2164</v>
      </c>
      <c r="E6214" s="92">
        <v>10</v>
      </c>
      <c r="F6214" s="92" t="str">
        <v>SET</v>
      </c>
      <c r="G6214" s="92" t="str">
        <v>OUTWARD</v>
      </c>
      <c r="H6214" s="93" t="str">
        <v>SHOP</v>
      </c>
    </row>
    <row r="6215" spans="1:8" x14ac:dyDescent="0.25">
      <c r="A6215" s="94">
        <v>45820</v>
      </c>
      <c r="B6215" s="95" t="str">
        <v>CRANK PULLY HMT 3511</v>
      </c>
      <c r="C6215" s="80" t="str">
        <v>CRANK PULLY HMT 3511</v>
      </c>
      <c r="D6215" s="133" t="str">
        <v>2163, 2164</v>
      </c>
      <c r="E6215" s="80">
        <v>4</v>
      </c>
      <c r="F6215" s="80" t="str">
        <v>PCS</v>
      </c>
      <c r="G6215" s="80" t="str">
        <v>OUTWARD</v>
      </c>
      <c r="H6215" s="96" t="str">
        <v>SHOP</v>
      </c>
    </row>
    <row r="6216" spans="1:8" x14ac:dyDescent="0.25">
      <c r="A6216" s="90">
        <v>45820</v>
      </c>
      <c r="B6216" s="91" t="str">
        <v>UN 1838</v>
      </c>
      <c r="C6216" s="92" t="str">
        <v>COUNTER SHAFT PLATE INTER DI</v>
      </c>
      <c r="D6216" s="132" t="str">
        <v>2163, 2164</v>
      </c>
      <c r="E6216" s="92">
        <v>6</v>
      </c>
      <c r="F6216" s="92" t="str">
        <v>PCS</v>
      </c>
      <c r="G6216" s="92" t="str">
        <v>OUTWARD</v>
      </c>
      <c r="H6216" s="93" t="str">
        <v>SHOP</v>
      </c>
    </row>
    <row r="6217" spans="1:8" x14ac:dyDescent="0.25">
      <c r="A6217" s="94">
        <v>45820</v>
      </c>
      <c r="B6217" s="95" t="str">
        <v>UN 1902</v>
      </c>
      <c r="C6217" s="80" t="str">
        <v>REAR AXLE PLATE (BIG OIL SEAL) NST</v>
      </c>
      <c r="D6217" s="133" t="str">
        <v>2163, 2164</v>
      </c>
      <c r="E6217" s="80">
        <v>4</v>
      </c>
      <c r="F6217" s="80" t="str">
        <v>PCS</v>
      </c>
      <c r="G6217" s="80" t="str">
        <v>OUTWARD</v>
      </c>
      <c r="H6217" s="96" t="str">
        <v>SHOP</v>
      </c>
    </row>
    <row r="6218" spans="1:8" x14ac:dyDescent="0.25">
      <c r="A6218" s="90">
        <v>45820</v>
      </c>
      <c r="B6218" s="91" t="str">
        <v>UN 1901</v>
      </c>
      <c r="C6218" s="92" t="str">
        <v>REAR AXLE PLATE (DOUBLE OIL SEAL) NST</v>
      </c>
      <c r="D6218" s="132" t="str">
        <v>2163, 2164</v>
      </c>
      <c r="E6218" s="92">
        <v>4</v>
      </c>
      <c r="F6218" s="92" t="str">
        <v>PCS</v>
      </c>
      <c r="G6218" s="92" t="str">
        <v>OUTWARD</v>
      </c>
      <c r="H6218" s="93" t="str">
        <v>SHOP</v>
      </c>
    </row>
    <row r="6219" spans="1:8" x14ac:dyDescent="0.25">
      <c r="A6219" s="94">
        <v>45820</v>
      </c>
      <c r="B6219" s="95" t="str">
        <v>UN 1835</v>
      </c>
      <c r="C6219" s="80" t="str">
        <v>TRANSMISSION DRIVE SHAFT PLATE INTER</v>
      </c>
      <c r="D6219" s="133" t="str">
        <v>2163, 2164</v>
      </c>
      <c r="E6219" s="80">
        <v>2</v>
      </c>
      <c r="F6219" s="80" t="str">
        <v>PCS</v>
      </c>
      <c r="G6219" s="80" t="str">
        <v>OUTWARD</v>
      </c>
      <c r="H6219" s="96" t="str">
        <v>SHOP</v>
      </c>
    </row>
    <row r="6220" spans="1:8" x14ac:dyDescent="0.25">
      <c r="A6220" s="90">
        <v>45820</v>
      </c>
      <c r="B6220" s="91" t="str">
        <v>UN 1591</v>
      </c>
      <c r="C6220" s="92" t="str">
        <v>SEAT PIN COLLAR TYPE INTER DI</v>
      </c>
      <c r="D6220" s="132" t="str">
        <v>2163, 2164</v>
      </c>
      <c r="E6220" s="92">
        <v>142</v>
      </c>
      <c r="F6220" s="92" t="str">
        <v>PCS</v>
      </c>
      <c r="G6220" s="92" t="str">
        <v>OUTWARD</v>
      </c>
      <c r="H6220" s="93" t="str">
        <v>SHOP</v>
      </c>
    </row>
    <row r="6221" spans="1:8" x14ac:dyDescent="0.25">
      <c r="A6221" s="94">
        <v>45820</v>
      </c>
      <c r="B6221" s="95" t="str">
        <v>UN 2963</v>
      </c>
      <c r="C6221" s="80" t="str">
        <v xml:space="preserve">GEAR BOOT MKM  </v>
      </c>
      <c r="D6221" s="133" t="str">
        <v>2163, 2164</v>
      </c>
      <c r="E6221" s="80">
        <v>36</v>
      </c>
      <c r="F6221" s="80" t="str">
        <v>PCS</v>
      </c>
      <c r="G6221" s="80" t="str">
        <v>OUTWARD</v>
      </c>
      <c r="H6221" s="96" t="str">
        <v>SHOP</v>
      </c>
    </row>
    <row r="6222" spans="1:8" x14ac:dyDescent="0.25">
      <c r="A6222" s="90">
        <v>45820</v>
      </c>
      <c r="B6222" s="91" t="str">
        <v>UN 2780</v>
      </c>
      <c r="C6222" s="92" t="str">
        <v xml:space="preserve">ACCILATOR BOLT W/SPRING INTER DI  </v>
      </c>
      <c r="D6222" s="132" t="str">
        <v>2163, 2164</v>
      </c>
      <c r="E6222" s="92">
        <v>120</v>
      </c>
      <c r="F6222" s="92" t="str">
        <v>PCS</v>
      </c>
      <c r="G6222" s="92" t="str">
        <v>OUTWARD</v>
      </c>
      <c r="H6222" s="93" t="str">
        <v>SHOP</v>
      </c>
    </row>
    <row r="6223" spans="1:8" x14ac:dyDescent="0.25">
      <c r="A6223" s="94">
        <v>45820</v>
      </c>
      <c r="B6223" s="95" t="str">
        <v>UN 1979 B</v>
      </c>
      <c r="C6223" s="80" t="str">
        <v>BREAK BALL YUVRAJ</v>
      </c>
      <c r="D6223" s="133" t="str">
        <v>2163, 2164</v>
      </c>
      <c r="E6223" s="80">
        <v>72</v>
      </c>
      <c r="F6223" s="80" t="str">
        <v>PCS</v>
      </c>
      <c r="G6223" s="80" t="str">
        <v>OUTWARD</v>
      </c>
      <c r="H6223" s="96" t="str">
        <v>SHOP</v>
      </c>
    </row>
    <row r="6224" spans="1:8" x14ac:dyDescent="0.25">
      <c r="A6224" s="90">
        <v>45820</v>
      </c>
      <c r="B6224" s="91" t="str">
        <v>UN 1617</v>
      </c>
      <c r="C6224" s="92" t="str">
        <v>SEAT SHOCKER BUSH TYPE INTER DI</v>
      </c>
      <c r="D6224" s="132" t="str">
        <v>2163, 2164</v>
      </c>
      <c r="E6224" s="92">
        <v>6</v>
      </c>
      <c r="F6224" s="92" t="str">
        <v>PCS</v>
      </c>
      <c r="G6224" s="92" t="str">
        <v>OUTWARD</v>
      </c>
      <c r="H6224" s="93" t="str">
        <v>SHOP</v>
      </c>
    </row>
    <row r="6225" spans="1:8" x14ac:dyDescent="0.25">
      <c r="A6225" s="94">
        <v>45820</v>
      </c>
      <c r="B6225" s="95" t="str">
        <v>UN 1778</v>
      </c>
      <c r="C6225" s="80" t="str">
        <v>GEAR BOX BALL &amp; SPRING KIT (SET OF 6) INTER DI</v>
      </c>
      <c r="D6225" s="133" t="str">
        <v>2163, 2164</v>
      </c>
      <c r="E6225" s="80">
        <v>60</v>
      </c>
      <c r="F6225" s="80" t="str">
        <v>SET</v>
      </c>
      <c r="G6225" s="80" t="str">
        <v>OUTWARD</v>
      </c>
      <c r="H6225" s="96" t="str">
        <v>SHOP</v>
      </c>
    </row>
    <row r="6226" spans="1:8" x14ac:dyDescent="0.25">
      <c r="A6226" s="90">
        <v>45820</v>
      </c>
      <c r="B6226" s="91" t="str">
        <v>UN 1419</v>
      </c>
      <c r="C6226" s="92" t="str">
        <v>FRONT WHEEL CAP 4 HOLE INTER DI</v>
      </c>
      <c r="D6226" s="132" t="str">
        <v>2163, 2164</v>
      </c>
      <c r="E6226" s="92">
        <v>10</v>
      </c>
      <c r="F6226" s="92" t="str">
        <v>PCS</v>
      </c>
      <c r="G6226" s="92" t="str">
        <v>OUTWARD</v>
      </c>
      <c r="H6226" s="93" t="str">
        <v>SHOP</v>
      </c>
    </row>
    <row r="6227" spans="1:8" x14ac:dyDescent="0.25">
      <c r="A6227" s="94">
        <v>45820</v>
      </c>
      <c r="B6227" s="95" t="str">
        <v>UN 1679</v>
      </c>
      <c r="C6227" s="80" t="str">
        <v>BONNET CAP INTER DI</v>
      </c>
      <c r="D6227" s="133" t="str">
        <v>2163, 2164</v>
      </c>
      <c r="E6227" s="80">
        <v>6</v>
      </c>
      <c r="F6227" s="80" t="str">
        <v>PCS</v>
      </c>
      <c r="G6227" s="80" t="str">
        <v>OUTWARD</v>
      </c>
      <c r="H6227" s="96" t="str">
        <v>SHOP</v>
      </c>
    </row>
    <row r="6228" spans="1:8" x14ac:dyDescent="0.25">
      <c r="A6228" s="90">
        <v>45820</v>
      </c>
      <c r="B6228" s="91" t="str">
        <v>UN 1793</v>
      </c>
      <c r="C6228" s="92" t="str">
        <v>GEAR CATORI KIT IRON INTER</v>
      </c>
      <c r="D6228" s="132" t="str">
        <v>2163, 2164</v>
      </c>
      <c r="E6228" s="92">
        <v>10</v>
      </c>
      <c r="F6228" s="92" t="str">
        <v>SET</v>
      </c>
      <c r="G6228" s="92" t="str">
        <v>OUTWARD</v>
      </c>
      <c r="H6228" s="93" t="str">
        <v>SHOP</v>
      </c>
    </row>
    <row r="6229" spans="1:8" x14ac:dyDescent="0.25">
      <c r="A6229" s="94">
        <v>45820</v>
      </c>
      <c r="B6229" s="95" t="str">
        <v>UN 1502</v>
      </c>
      <c r="C6229" s="80" t="str">
        <v>ACCILATOR END ARJUN</v>
      </c>
      <c r="D6229" s="133" t="str">
        <v>2163, 2164</v>
      </c>
      <c r="E6229" s="80">
        <v>36</v>
      </c>
      <c r="F6229" s="80" t="str">
        <v>PCS</v>
      </c>
      <c r="G6229" s="80" t="str">
        <v>OUTWARD</v>
      </c>
      <c r="H6229" s="96" t="str">
        <v>SHOP</v>
      </c>
    </row>
    <row r="6230" spans="1:8" x14ac:dyDescent="0.25">
      <c r="A6230" s="90">
        <v>45820</v>
      </c>
      <c r="B6230" s="91">
        <v>6283398090</v>
      </c>
      <c r="C6230" s="92" t="str">
        <v>P.P ASSY W/CLUTCH PLATE SARPANCH</v>
      </c>
      <c r="D6230" s="132" t="str">
        <v>2163, 2164</v>
      </c>
      <c r="E6230" s="92">
        <v>1</v>
      </c>
      <c r="F6230" s="92" t="str">
        <v>SET</v>
      </c>
      <c r="G6230" s="92" t="str">
        <v>OUTWARD</v>
      </c>
      <c r="H6230" s="93" t="str">
        <v>SHOP</v>
      </c>
    </row>
    <row r="6231" spans="1:8" x14ac:dyDescent="0.25">
      <c r="A6231" s="94">
        <v>45820</v>
      </c>
      <c r="B6231" s="95" t="str">
        <v>UN 3590</v>
      </c>
      <c r="C6231" s="80" t="str">
        <v xml:space="preserve">8000666B12 PIPE FUEL TANK TO FEED PUMP (4 CYL.) NST  </v>
      </c>
      <c r="D6231" s="133" t="str">
        <v>2163, 2164</v>
      </c>
      <c r="E6231" s="80">
        <v>20</v>
      </c>
      <c r="F6231" s="80" t="str">
        <v>PCS</v>
      </c>
      <c r="G6231" s="80" t="str">
        <v>OUTWARD</v>
      </c>
      <c r="H6231" s="96" t="str">
        <v>SHOP</v>
      </c>
    </row>
    <row r="6232" spans="1:8" x14ac:dyDescent="0.25">
      <c r="A6232" s="90">
        <v>45820</v>
      </c>
      <c r="B6232" s="91" t="str">
        <v>UN 1388 H</v>
      </c>
      <c r="C6232" s="92" t="str">
        <v>FRONT AXLE SUPPORT W/BUSH NST</v>
      </c>
      <c r="D6232" s="132" t="str">
        <v>2163, 2164</v>
      </c>
      <c r="E6232" s="92">
        <v>1</v>
      </c>
      <c r="F6232" s="92" t="str">
        <v>PCS</v>
      </c>
      <c r="G6232" s="92" t="str">
        <v>OUTWARD</v>
      </c>
      <c r="H6232" s="93" t="str">
        <v>SHOP</v>
      </c>
    </row>
    <row r="6233" spans="1:8" x14ac:dyDescent="0.25">
      <c r="A6233" s="94">
        <v>45820</v>
      </c>
      <c r="B6233" s="95" t="str">
        <v>UN 2350</v>
      </c>
      <c r="C6233" s="80" t="str">
        <v>COUNTER SHAFT 18 TEETH SARPANCH</v>
      </c>
      <c r="D6233" s="133" t="str">
        <v>2163, 2164</v>
      </c>
      <c r="E6233" s="80">
        <v>1</v>
      </c>
      <c r="F6233" s="80" t="str">
        <v>PCS</v>
      </c>
      <c r="G6233" s="80" t="str">
        <v>OUTWARD</v>
      </c>
      <c r="H6233" s="96" t="str">
        <v>SHOP</v>
      </c>
    </row>
    <row r="6234" spans="1:8" x14ac:dyDescent="0.25">
      <c r="A6234" s="90">
        <v>45820</v>
      </c>
      <c r="B6234" s="91">
        <v>4341143100</v>
      </c>
      <c r="C6234" s="92" t="str">
        <v>PRESSURE PLATE TAWA PT/ FT 50 ,FT 60</v>
      </c>
      <c r="D6234" s="132" t="str">
        <v>2163, 2164</v>
      </c>
      <c r="E6234" s="92">
        <v>2</v>
      </c>
      <c r="F6234" s="92" t="str">
        <v>PCS</v>
      </c>
      <c r="G6234" s="92" t="str">
        <v>OUTWARD</v>
      </c>
      <c r="H6234" s="93" t="str">
        <v>SHOP</v>
      </c>
    </row>
    <row r="6235" spans="1:8" x14ac:dyDescent="0.25">
      <c r="A6235" s="94">
        <v>45820</v>
      </c>
      <c r="B6235" s="95" t="str">
        <v>UN 1502</v>
      </c>
      <c r="C6235" s="80" t="str">
        <v>ACCILATOR END ARJUN</v>
      </c>
      <c r="D6235" s="133" t="str">
        <v>2163, 2164</v>
      </c>
      <c r="E6235" s="80">
        <v>84</v>
      </c>
      <c r="F6235" s="80" t="str">
        <v>PCS</v>
      </c>
      <c r="G6235" s="80" t="str">
        <v>OUTWARD</v>
      </c>
      <c r="H6235" s="96" t="str">
        <v>SHOP</v>
      </c>
    </row>
    <row r="6236" spans="1:8" x14ac:dyDescent="0.25">
      <c r="A6236" s="90">
        <v>45820</v>
      </c>
      <c r="B6236" s="91" t="str">
        <v>ACCILATOR MAKHIE INTER DI</v>
      </c>
      <c r="C6236" s="92" t="str">
        <v>ACCILATOR MAKHIE INTER DI</v>
      </c>
      <c r="D6236" s="132" t="str">
        <v>2163, 2164</v>
      </c>
      <c r="E6236" s="92">
        <v>188</v>
      </c>
      <c r="F6236" s="92" t="str">
        <v>PCS</v>
      </c>
      <c r="G6236" s="92" t="str">
        <v>OUTWARD</v>
      </c>
      <c r="H6236" s="93" t="str">
        <v>SHOP</v>
      </c>
    </row>
    <row r="6237" spans="1:8" x14ac:dyDescent="0.25">
      <c r="A6237" s="94">
        <v>45820</v>
      </c>
      <c r="B6237" s="95" t="str">
        <v>UN 2800</v>
      </c>
      <c r="C6237" s="80" t="str">
        <v xml:space="preserve">CLUTCH PADEL BOLT INTER  </v>
      </c>
      <c r="D6237" s="133" t="str">
        <v>2163, 2164</v>
      </c>
      <c r="E6237" s="80">
        <v>288</v>
      </c>
      <c r="F6237" s="80" t="str">
        <v>PCS</v>
      </c>
      <c r="G6237" s="80" t="str">
        <v>OUTWARD</v>
      </c>
      <c r="H6237" s="96" t="str">
        <v>SHOP</v>
      </c>
    </row>
    <row r="6238" spans="1:8" x14ac:dyDescent="0.25">
      <c r="A6238" s="90">
        <v>45820</v>
      </c>
      <c r="B6238" s="91" t="str">
        <v>R983067917</v>
      </c>
      <c r="C6238" s="92" t="str">
        <v>HYD PUMP SONALIKA 735 (12 CC)</v>
      </c>
      <c r="D6238" s="132">
        <v>2168</v>
      </c>
      <c r="E6238" s="92">
        <v>6</v>
      </c>
      <c r="F6238" s="92" t="str">
        <v>PCS</v>
      </c>
      <c r="G6238" s="92" t="str">
        <v>OUTWARD</v>
      </c>
      <c r="H6238" s="93" t="str">
        <v>RS TRACTOR</v>
      </c>
    </row>
    <row r="6239" spans="1:8" x14ac:dyDescent="0.25">
      <c r="A6239" s="94">
        <v>45820</v>
      </c>
      <c r="B6239" s="95" t="str">
        <v>UN 1164</v>
      </c>
      <c r="C6239" s="80" t="str">
        <v>SECONDARY MESH INTER DI</v>
      </c>
      <c r="D6239" s="133" t="str">
        <v>2158, 2059</v>
      </c>
      <c r="E6239" s="80">
        <v>3</v>
      </c>
      <c r="F6239" s="80" t="str">
        <v>PCS</v>
      </c>
      <c r="G6239" s="80" t="str">
        <v>OUTWARD</v>
      </c>
      <c r="H6239" s="96" t="str">
        <v>SHRI RAM MOTOR</v>
      </c>
    </row>
    <row r="6240" spans="1:8" x14ac:dyDescent="0.25">
      <c r="A6240" s="90">
        <v>45820</v>
      </c>
      <c r="B6240" s="91" t="str">
        <v>UN 1440 A</v>
      </c>
      <c r="C6240" s="92" t="str">
        <v>STARING KNUCKLE ARM LH STEEL MKM</v>
      </c>
      <c r="D6240" s="132" t="str">
        <v>2158, 2059</v>
      </c>
      <c r="E6240" s="92">
        <v>4</v>
      </c>
      <c r="F6240" s="92" t="str">
        <v>PCS</v>
      </c>
      <c r="G6240" s="92" t="str">
        <v>OUTWARD</v>
      </c>
      <c r="H6240" s="93" t="str">
        <v>SHRI RAM MOTOR</v>
      </c>
    </row>
    <row r="6241" spans="1:8" x14ac:dyDescent="0.25">
      <c r="A6241" s="94">
        <v>45820</v>
      </c>
      <c r="B6241" s="95" t="str">
        <v>UN 2939</v>
      </c>
      <c r="C6241" s="80" t="str">
        <v xml:space="preserve">A.C. MESH BEEDING BOTTOM GROOVE TYPE(O.E) INTER DI  </v>
      </c>
      <c r="D6241" s="133" t="str">
        <v>2158, 2059</v>
      </c>
      <c r="E6241" s="80">
        <v>72</v>
      </c>
      <c r="F6241" s="80" t="str">
        <v>PCS</v>
      </c>
      <c r="G6241" s="80" t="str">
        <v>OUTWARD</v>
      </c>
      <c r="H6241" s="96" t="str">
        <v>SHRI RAM MOTOR</v>
      </c>
    </row>
    <row r="6242" spans="1:8" x14ac:dyDescent="0.25">
      <c r="A6242" s="90">
        <v>45820</v>
      </c>
      <c r="B6242" s="91" t="str">
        <v>UN 2939</v>
      </c>
      <c r="C6242" s="92" t="str">
        <v xml:space="preserve">A.C. MESH BEEDING BOTTOM GROOVE TYPE(O.E) INTER DI  </v>
      </c>
      <c r="D6242" s="132" t="str">
        <v>2158, 2059</v>
      </c>
      <c r="E6242" s="92">
        <v>72</v>
      </c>
      <c r="F6242" s="92" t="str">
        <v>PCS</v>
      </c>
      <c r="G6242" s="92" t="str">
        <v>INWARD</v>
      </c>
      <c r="H6242" s="93" t="str">
        <v>DISPATCHED FROM SHOP</v>
      </c>
    </row>
    <row r="6243" spans="1:8" x14ac:dyDescent="0.25">
      <c r="A6243" s="94">
        <v>45820</v>
      </c>
      <c r="B6243" s="95" t="str">
        <v>UN 1120</v>
      </c>
      <c r="C6243" s="80" t="str">
        <v>SILENCER W/GUARD YUVO</v>
      </c>
      <c r="D6243" s="133" t="str">
        <v>2158, 2059</v>
      </c>
      <c r="E6243" s="80">
        <v>2</v>
      </c>
      <c r="F6243" s="80" t="str">
        <v>PCS</v>
      </c>
      <c r="G6243" s="80" t="str">
        <v>OUTWARD</v>
      </c>
      <c r="H6243" s="96" t="str">
        <v>SHRI RAM MOTOR</v>
      </c>
    </row>
    <row r="6244" spans="1:8" x14ac:dyDescent="0.25">
      <c r="A6244" s="90">
        <v>45820</v>
      </c>
      <c r="B6244" s="91" t="str">
        <v>UN 1135</v>
      </c>
      <c r="C6244" s="92" t="str">
        <v>SILENCER INTER DI</v>
      </c>
      <c r="D6244" s="132" t="str">
        <v>2158, 2059</v>
      </c>
      <c r="E6244" s="92">
        <v>8</v>
      </c>
      <c r="F6244" s="92" t="str">
        <v>PCS</v>
      </c>
      <c r="G6244" s="92" t="str">
        <v>OUTWARD</v>
      </c>
      <c r="H6244" s="93" t="str">
        <v>SHRI RAM MOTOR</v>
      </c>
    </row>
    <row r="6245" spans="1:8" x14ac:dyDescent="0.25">
      <c r="A6245" s="94">
        <v>45820</v>
      </c>
      <c r="B6245" s="95" t="str">
        <v>UN 1902</v>
      </c>
      <c r="C6245" s="80" t="str">
        <v>REAR AXLE PLATE (BIG OIL SEAL) NST</v>
      </c>
      <c r="D6245" s="133" t="str">
        <v>2158, 2059</v>
      </c>
      <c r="E6245" s="80">
        <v>3</v>
      </c>
      <c r="F6245" s="80" t="str">
        <v>PCS</v>
      </c>
      <c r="G6245" s="80" t="str">
        <v>OUTWARD</v>
      </c>
      <c r="H6245" s="96" t="str">
        <v>SHRI RAM MOTOR</v>
      </c>
    </row>
    <row r="6246" spans="1:8" x14ac:dyDescent="0.25">
      <c r="A6246" s="90">
        <v>45820</v>
      </c>
      <c r="B6246" s="91" t="str">
        <v>UN 2505</v>
      </c>
      <c r="C6246" s="92" t="str">
        <v xml:space="preserve">SPOOL AND SLEEVE 40 HP HI-TECH  </v>
      </c>
      <c r="D6246" s="132" t="str">
        <v>2158, 2059</v>
      </c>
      <c r="E6246" s="92">
        <v>6</v>
      </c>
      <c r="F6246" s="92" t="str">
        <v>PCS</v>
      </c>
      <c r="G6246" s="92" t="str">
        <v>OUTWARD</v>
      </c>
      <c r="H6246" s="93" t="str">
        <v>SHRI RAM MOTOR</v>
      </c>
    </row>
    <row r="6247" spans="1:8" x14ac:dyDescent="0.25">
      <c r="A6247" s="94">
        <v>45820</v>
      </c>
      <c r="B6247" s="95" t="str">
        <v>UN 1155</v>
      </c>
      <c r="C6247" s="80" t="str">
        <v>PRE CLEANER CAP METAL INTER</v>
      </c>
      <c r="D6247" s="133" t="str">
        <v>2158, 2059</v>
      </c>
      <c r="E6247" s="80">
        <v>6</v>
      </c>
      <c r="F6247" s="80" t="str">
        <v>PCS</v>
      </c>
      <c r="G6247" s="80" t="str">
        <v>OUTWARD</v>
      </c>
      <c r="H6247" s="96" t="str">
        <v>SHRI RAM MOTOR</v>
      </c>
    </row>
    <row r="6248" spans="1:8" x14ac:dyDescent="0.25">
      <c r="A6248" s="90">
        <v>45820</v>
      </c>
      <c r="B6248" s="91" t="str">
        <v>UN 1334</v>
      </c>
      <c r="C6248" s="92" t="str">
        <v>RADIATOR CAP SMALL INTER</v>
      </c>
      <c r="D6248" s="132" t="str">
        <v>2158, 2059</v>
      </c>
      <c r="E6248" s="92">
        <v>10</v>
      </c>
      <c r="F6248" s="92" t="str">
        <v>PCS</v>
      </c>
      <c r="G6248" s="92" t="str">
        <v>OUTWARD</v>
      </c>
      <c r="H6248" s="93" t="str">
        <v>SHRI RAM MOTOR</v>
      </c>
    </row>
    <row r="6249" spans="1:8" x14ac:dyDescent="0.25">
      <c r="A6249" s="94">
        <v>45820</v>
      </c>
      <c r="B6249" s="95" t="str">
        <v>UN 1121</v>
      </c>
      <c r="C6249" s="80" t="str">
        <v>EXHAUST MANIFOLD 4 CYL. INTER</v>
      </c>
      <c r="D6249" s="133" t="str">
        <v>2158, 2059</v>
      </c>
      <c r="E6249" s="80">
        <v>1</v>
      </c>
      <c r="F6249" s="80" t="str">
        <v>PCS</v>
      </c>
      <c r="G6249" s="80" t="str">
        <v>OUTWARD</v>
      </c>
      <c r="H6249" s="96" t="str">
        <v>SHRI RAM MOTOR</v>
      </c>
    </row>
    <row r="6250" spans="1:8" x14ac:dyDescent="0.25">
      <c r="A6250" s="90">
        <v>45820</v>
      </c>
      <c r="B6250" s="91" t="str">
        <v>UN 2996</v>
      </c>
      <c r="C6250" s="92" t="str">
        <v xml:space="preserve">O RING FOR HYDRAULIC ELBOW SET OF 2 INTER  </v>
      </c>
      <c r="D6250" s="132" t="str">
        <v>2158, 2059</v>
      </c>
      <c r="E6250" s="92">
        <v>20</v>
      </c>
      <c r="F6250" s="92" t="str">
        <v>SET</v>
      </c>
      <c r="G6250" s="92" t="str">
        <v>OUTWARD</v>
      </c>
      <c r="H6250" s="93" t="str">
        <v>SHRI RAM MOTOR</v>
      </c>
    </row>
    <row r="6251" spans="1:8" x14ac:dyDescent="0.25">
      <c r="A6251" s="94">
        <v>45820</v>
      </c>
      <c r="B6251" s="95" t="str">
        <v>GK 2495</v>
      </c>
      <c r="C6251" s="80" t="str">
        <v>TROLLEY MALE FEMALE COMMON</v>
      </c>
      <c r="D6251" s="133" t="str">
        <v>2158, 2059</v>
      </c>
      <c r="E6251" s="80">
        <v>36</v>
      </c>
      <c r="F6251" s="80" t="str">
        <v>PCS</v>
      </c>
      <c r="G6251" s="80" t="str">
        <v>OUTWARD</v>
      </c>
      <c r="H6251" s="96" t="str">
        <v>SHRI RAM MOTOR</v>
      </c>
    </row>
    <row r="6252" spans="1:8" x14ac:dyDescent="0.25">
      <c r="A6252" s="90">
        <v>45820</v>
      </c>
      <c r="B6252" s="91" t="str">
        <v>UN 2595</v>
      </c>
      <c r="C6252" s="92" t="str">
        <v xml:space="preserve">KNUCKLE PIN 585  </v>
      </c>
      <c r="D6252" s="132" t="str">
        <v>2158, 2059</v>
      </c>
      <c r="E6252" s="92">
        <v>24</v>
      </c>
      <c r="F6252" s="92" t="str">
        <v>PCS</v>
      </c>
      <c r="G6252" s="92" t="str">
        <v>OUTWARD</v>
      </c>
      <c r="H6252" s="93" t="str">
        <v>SHRI RAM MOTOR</v>
      </c>
    </row>
    <row r="6253" spans="1:8" x14ac:dyDescent="0.25">
      <c r="A6253" s="94">
        <v>45820</v>
      </c>
      <c r="B6253" s="95" t="str">
        <v>UN 2961</v>
      </c>
      <c r="C6253" s="80" t="str">
        <v xml:space="preserve">GEAR BOOT INTER  </v>
      </c>
      <c r="D6253" s="133" t="str">
        <v>2158, 2059</v>
      </c>
      <c r="E6253" s="80">
        <v>10</v>
      </c>
      <c r="F6253" s="80" t="str">
        <v>PCS</v>
      </c>
      <c r="G6253" s="80" t="str">
        <v>OUTWARD</v>
      </c>
      <c r="H6253" s="96" t="str">
        <v>SHRI RAM MOTOR</v>
      </c>
    </row>
    <row r="6254" spans="1:8" x14ac:dyDescent="0.25">
      <c r="A6254" s="90">
        <v>45820</v>
      </c>
      <c r="B6254" s="91" t="str">
        <v>GK 031 A/UN 3723 A</v>
      </c>
      <c r="C6254" s="92" t="str">
        <v>OIL STEEL PLATE  MKM N/M (THIN) 6.5"</v>
      </c>
      <c r="D6254" s="132" t="str">
        <v>2158, 2059</v>
      </c>
      <c r="E6254" s="92">
        <v>8</v>
      </c>
      <c r="F6254" s="92" t="str">
        <v>PCS</v>
      </c>
      <c r="G6254" s="92" t="str">
        <v>OUTWARD</v>
      </c>
      <c r="H6254" s="93" t="str">
        <v>SHRI RAM MOTOR</v>
      </c>
    </row>
    <row r="6255" spans="1:8" x14ac:dyDescent="0.25">
      <c r="A6255" s="94">
        <v>45820</v>
      </c>
      <c r="B6255" s="95" t="str">
        <v>GK 003 A/UN 3695 A</v>
      </c>
      <c r="C6255" s="80" t="str">
        <v>OIL BRAKE PLATE  MKM N/M (THIN) 6.5" 18 TEETH</v>
      </c>
      <c r="D6255" s="133" t="str">
        <v>2158, 2059</v>
      </c>
      <c r="E6255" s="80">
        <v>10</v>
      </c>
      <c r="F6255" s="80" t="str">
        <v>PCS</v>
      </c>
      <c r="G6255" s="80" t="str">
        <v>OUTWARD</v>
      </c>
      <c r="H6255" s="96" t="str">
        <v>SHRI RAM MOTOR</v>
      </c>
    </row>
    <row r="6256" spans="1:8" x14ac:dyDescent="0.25">
      <c r="A6256" s="90">
        <v>45820</v>
      </c>
      <c r="B6256" s="91" t="str">
        <v>UN 2987</v>
      </c>
      <c r="C6256" s="92" t="str">
        <v xml:space="preserve">MUDGUARD PAD THICK INTER  </v>
      </c>
      <c r="D6256" s="132" t="str">
        <v>2158, 2059</v>
      </c>
      <c r="E6256" s="92">
        <v>20</v>
      </c>
      <c r="F6256" s="92" t="str">
        <v>PCS</v>
      </c>
      <c r="G6256" s="92" t="str">
        <v>OUTWARD</v>
      </c>
      <c r="H6256" s="93" t="str">
        <v>SHRI RAM MOTOR</v>
      </c>
    </row>
    <row r="6257" spans="1:8" x14ac:dyDescent="0.25">
      <c r="A6257" s="94">
        <v>45820</v>
      </c>
      <c r="B6257" s="95" t="str">
        <v>GK 1234</v>
      </c>
      <c r="C6257" s="80" t="str">
        <v>HYD. FILTER INTER DI SPIN ON</v>
      </c>
      <c r="D6257" s="133" t="str">
        <v>2158, 2059</v>
      </c>
      <c r="E6257" s="80">
        <v>10</v>
      </c>
      <c r="F6257" s="80" t="str">
        <v>PCS</v>
      </c>
      <c r="G6257" s="80" t="str">
        <v>OUTWARD</v>
      </c>
      <c r="H6257" s="96" t="str">
        <v>SHRI RAM MOTOR</v>
      </c>
    </row>
    <row r="6258" spans="1:8" x14ac:dyDescent="0.25">
      <c r="A6258" s="90">
        <v>45820</v>
      </c>
      <c r="B6258" s="91" t="str">
        <v>GK 1384/GK 1350</v>
      </c>
      <c r="C6258" s="92" t="str">
        <v>FUEL FILTER POWERTRAC N/M</v>
      </c>
      <c r="D6258" s="132" t="str">
        <v>2158, 2059</v>
      </c>
      <c r="E6258" s="92">
        <v>20</v>
      </c>
      <c r="F6258" s="92" t="str">
        <v>PCS</v>
      </c>
      <c r="G6258" s="92" t="str">
        <v>OUTWARD</v>
      </c>
      <c r="H6258" s="93" t="str">
        <v>SHRI RAM MOTOR</v>
      </c>
    </row>
    <row r="6259" spans="1:8" x14ac:dyDescent="0.25">
      <c r="A6259" s="94">
        <v>45820</v>
      </c>
      <c r="B6259" s="95" t="str">
        <v>UN 3670</v>
      </c>
      <c r="C6259" s="80" t="str">
        <v xml:space="preserve"> BREAK DISC ACTUATING ASSEMBLY SWARAJ 855 7" </v>
      </c>
      <c r="D6259" s="133" t="str">
        <v>2158, 2059</v>
      </c>
      <c r="E6259" s="80">
        <v>6</v>
      </c>
      <c r="F6259" s="80" t="str">
        <v>SET</v>
      </c>
      <c r="G6259" s="80" t="str">
        <v>OUTWARD</v>
      </c>
      <c r="H6259" s="96" t="str">
        <v>SHRI RAM MOTOR</v>
      </c>
    </row>
    <row r="6260" spans="1:8" x14ac:dyDescent="0.25">
      <c r="A6260" s="90">
        <v>45820</v>
      </c>
      <c r="B6260" s="91" t="str">
        <v>UN 2483</v>
      </c>
      <c r="C6260" s="92" t="str">
        <v xml:space="preserve">HYDRAULIC DISTRIBUTOR HEAD NUT INTER DI  </v>
      </c>
      <c r="D6260" s="132" t="str">
        <v>2158, 2059</v>
      </c>
      <c r="E6260" s="92">
        <v>12</v>
      </c>
      <c r="F6260" s="92" t="str">
        <v>PCS</v>
      </c>
      <c r="G6260" s="92" t="str">
        <v>OUTWARD</v>
      </c>
      <c r="H6260" s="93" t="str">
        <v>SHRI RAM MOTOR</v>
      </c>
    </row>
    <row r="6261" spans="1:8" x14ac:dyDescent="0.25">
      <c r="A6261" s="94">
        <v>45820</v>
      </c>
      <c r="B6261" s="95" t="str">
        <v>UN 2861</v>
      </c>
      <c r="C6261" s="80" t="str">
        <v>CLUTCH PADEL SPRING INTER</v>
      </c>
      <c r="D6261" s="133" t="str">
        <v>2158, 2059</v>
      </c>
      <c r="E6261" s="80">
        <v>60</v>
      </c>
      <c r="F6261" s="80" t="str">
        <v>PCS</v>
      </c>
      <c r="G6261" s="80" t="str">
        <v>OUTWARD</v>
      </c>
      <c r="H6261" s="96" t="str">
        <v>SHRI RAM MOTOR</v>
      </c>
    </row>
    <row r="6262" spans="1:8" x14ac:dyDescent="0.25">
      <c r="A6262" s="90">
        <v>45820</v>
      </c>
      <c r="B6262" s="91" t="str">
        <v>UN 1159</v>
      </c>
      <c r="C6262" s="92" t="str">
        <v>AIR CLEANER ASSY COMPLETE ARJUN</v>
      </c>
      <c r="D6262" s="132" t="str">
        <v>2158, 2059</v>
      </c>
      <c r="E6262" s="92">
        <v>1</v>
      </c>
      <c r="F6262" s="92" t="str">
        <v>SET</v>
      </c>
      <c r="G6262" s="92" t="str">
        <v>OUTWARD</v>
      </c>
      <c r="H6262" s="93" t="str">
        <v>SHRI RAM MOTOR</v>
      </c>
    </row>
    <row r="6263" spans="1:8" x14ac:dyDescent="0.25">
      <c r="A6263" s="94">
        <v>45820</v>
      </c>
      <c r="B6263" s="95" t="str">
        <v>GK 2217</v>
      </c>
      <c r="C6263" s="80" t="str">
        <v>POWER STEERING SEAL KIT MAHINDRA YUVO DOUBLE CYL</v>
      </c>
      <c r="D6263" s="133" t="str">
        <v>2158, 2059</v>
      </c>
      <c r="E6263" s="80">
        <v>2</v>
      </c>
      <c r="F6263" s="80" t="str">
        <v>SET</v>
      </c>
      <c r="G6263" s="80" t="str">
        <v>OUTWARD</v>
      </c>
      <c r="H6263" s="96" t="str">
        <v>SHRI RAM MOTOR</v>
      </c>
    </row>
    <row r="6264" spans="1:8" x14ac:dyDescent="0.25">
      <c r="A6264" s="90">
        <v>45820</v>
      </c>
      <c r="B6264" s="91" t="str">
        <v>UN 2651</v>
      </c>
      <c r="C6264" s="92" t="str">
        <v xml:space="preserve">LINCH PIN RING TYPE BIG INTER DI  </v>
      </c>
      <c r="D6264" s="132" t="str">
        <v>2158, 2059</v>
      </c>
      <c r="E6264" s="92">
        <v>144</v>
      </c>
      <c r="F6264" s="92" t="str">
        <v>PCS</v>
      </c>
      <c r="G6264" s="92" t="str">
        <v>OUTWARD</v>
      </c>
      <c r="H6264" s="93" t="str">
        <v>SHRI RAM MOTOR</v>
      </c>
    </row>
    <row r="6265" spans="1:8" x14ac:dyDescent="0.25">
      <c r="A6265" s="94">
        <v>45820</v>
      </c>
      <c r="B6265" s="95" t="str">
        <v>UN 2650</v>
      </c>
      <c r="C6265" s="80" t="str">
        <v xml:space="preserve">LINCH PIN RING TYPE SMALL INTER DI  </v>
      </c>
      <c r="D6265" s="133" t="str">
        <v>2158, 2059</v>
      </c>
      <c r="E6265" s="80">
        <v>144</v>
      </c>
      <c r="F6265" s="80" t="str">
        <v>PCS</v>
      </c>
      <c r="G6265" s="80" t="str">
        <v>OUTWARD</v>
      </c>
      <c r="H6265" s="96" t="str">
        <v>SHRI RAM MOTOR</v>
      </c>
    </row>
    <row r="6266" spans="1:8" x14ac:dyDescent="0.25">
      <c r="A6266" s="90">
        <v>45819</v>
      </c>
      <c r="B6266" s="91" t="str">
        <v>1P 3052</v>
      </c>
      <c r="C6266" s="92" t="str">
        <v>HYD PUMP SWARAJ W/COUPLER SWARAJ INNER</v>
      </c>
      <c r="D6266" s="132">
        <v>2169</v>
      </c>
      <c r="E6266" s="92">
        <v>2</v>
      </c>
      <c r="F6266" s="92" t="str">
        <v>PCS</v>
      </c>
      <c r="G6266" s="92" t="str">
        <v>OUTWARD</v>
      </c>
      <c r="H6266" s="93" t="str">
        <v>PUNJAB IRON STORE</v>
      </c>
    </row>
    <row r="6267" spans="1:8" x14ac:dyDescent="0.25">
      <c r="A6267" s="94">
        <v>45819</v>
      </c>
      <c r="B6267" s="95" t="str">
        <v>3036 AOOOB</v>
      </c>
      <c r="C6267" s="80" t="str">
        <v xml:space="preserve">HYD. PUMP SWARAJ XM 2*4 </v>
      </c>
      <c r="D6267" s="133">
        <v>2169</v>
      </c>
      <c r="E6267" s="80">
        <v>2</v>
      </c>
      <c r="F6267" s="80" t="str">
        <v>PCS</v>
      </c>
      <c r="G6267" s="80" t="str">
        <v>OUTWARD</v>
      </c>
      <c r="H6267" s="96" t="str">
        <v>PUNJAB IRON STORE</v>
      </c>
    </row>
    <row r="6268" spans="1:8" x14ac:dyDescent="0.25">
      <c r="A6268" s="90">
        <v>45819</v>
      </c>
      <c r="B6268" s="91" t="str">
        <v>UN 1383 A</v>
      </c>
      <c r="C6268" s="92" t="str">
        <v>STAY ROD NUT MKM</v>
      </c>
      <c r="D6268" s="132">
        <v>2169</v>
      </c>
      <c r="E6268" s="92">
        <v>4</v>
      </c>
      <c r="F6268" s="92" t="str">
        <v>PCS</v>
      </c>
      <c r="G6268" s="92" t="str">
        <v>OUTWARD</v>
      </c>
      <c r="H6268" s="93" t="str">
        <v>PUNJAB IRON STORE</v>
      </c>
    </row>
    <row r="6269" spans="1:8" x14ac:dyDescent="0.25">
      <c r="A6269" s="94">
        <v>45819</v>
      </c>
      <c r="B6269" s="95" t="str">
        <v>UN 1383</v>
      </c>
      <c r="C6269" s="80" t="str">
        <v>STAY ROD NUT INTER DI</v>
      </c>
      <c r="D6269" s="133">
        <v>2169</v>
      </c>
      <c r="E6269" s="80">
        <v>4</v>
      </c>
      <c r="F6269" s="80" t="str">
        <v>PCS</v>
      </c>
      <c r="G6269" s="80" t="str">
        <v>OUTWARD</v>
      </c>
      <c r="H6269" s="96" t="str">
        <v>PUNJAB IRON STORE</v>
      </c>
    </row>
    <row r="6270" spans="1:8" x14ac:dyDescent="0.25">
      <c r="A6270" s="90">
        <v>45819</v>
      </c>
      <c r="B6270" s="91" t="str">
        <v>R983100866</v>
      </c>
      <c r="C6270" s="92" t="str">
        <v>HYD PUMP EICHER 480/485WATER COOL12CC</v>
      </c>
      <c r="D6270" s="132">
        <v>2169</v>
      </c>
      <c r="E6270" s="92">
        <v>2</v>
      </c>
      <c r="F6270" s="92" t="str">
        <v>PCS</v>
      </c>
      <c r="G6270" s="92" t="str">
        <v>OUTWARD</v>
      </c>
      <c r="H6270" s="93" t="str">
        <v>PUNJAB IRON STORE</v>
      </c>
    </row>
    <row r="6271" spans="1:8" x14ac:dyDescent="0.25">
      <c r="A6271" s="94">
        <v>45819</v>
      </c>
      <c r="B6271" s="95" t="str">
        <v>WATER BODY SK HMT</v>
      </c>
      <c r="C6271" s="80" t="str">
        <v>WATER BODY SK HMT</v>
      </c>
      <c r="D6271" s="133">
        <v>2169</v>
      </c>
      <c r="E6271" s="80">
        <v>2</v>
      </c>
      <c r="F6271" s="80" t="str">
        <v>PCS</v>
      </c>
      <c r="G6271" s="80" t="str">
        <v>OUTWARD</v>
      </c>
      <c r="H6271" s="96" t="str">
        <v>PUNJAB IRON STORE</v>
      </c>
    </row>
    <row r="6272" spans="1:8" x14ac:dyDescent="0.25">
      <c r="A6272" s="90">
        <v>45819</v>
      </c>
      <c r="B6272" s="91" t="str">
        <v>1P 3052</v>
      </c>
      <c r="C6272" s="92" t="str">
        <v>HYD PUMP SWARAJ W/COUPLER SWARAJ INNER</v>
      </c>
      <c r="D6272" s="132">
        <v>2169</v>
      </c>
      <c r="E6272" s="92">
        <v>2</v>
      </c>
      <c r="F6272" s="92" t="str">
        <v>PCS</v>
      </c>
      <c r="G6272" s="92" t="str">
        <v>INWARD</v>
      </c>
      <c r="H6272" s="93" t="str">
        <v>DISPATCHED FROM SHOP</v>
      </c>
    </row>
    <row r="6273" spans="1:8" x14ac:dyDescent="0.25">
      <c r="A6273" s="94">
        <v>45819</v>
      </c>
      <c r="B6273" s="95" t="str">
        <v>3036 AOOOB</v>
      </c>
      <c r="C6273" s="80" t="str">
        <v xml:space="preserve">HYD. PUMP SWARAJ XM 2*4 </v>
      </c>
      <c r="D6273" s="133">
        <v>2169</v>
      </c>
      <c r="E6273" s="80">
        <v>2</v>
      </c>
      <c r="F6273" s="80" t="str">
        <v>PCS</v>
      </c>
      <c r="G6273" s="80" t="str">
        <v>INWARD</v>
      </c>
      <c r="H6273" s="96" t="str">
        <v>DISPATCHED FROM SHOP</v>
      </c>
    </row>
    <row r="6274" spans="1:8" x14ac:dyDescent="0.25">
      <c r="A6274" s="90">
        <v>45819</v>
      </c>
      <c r="B6274" s="91" t="str">
        <v>UN 1383 A</v>
      </c>
      <c r="C6274" s="92" t="str">
        <v>STAY ROD NUT MKM</v>
      </c>
      <c r="D6274" s="132">
        <v>2169</v>
      </c>
      <c r="E6274" s="92">
        <v>4</v>
      </c>
      <c r="F6274" s="92" t="str">
        <v>PCS</v>
      </c>
      <c r="G6274" s="92" t="str">
        <v>INWARD</v>
      </c>
      <c r="H6274" s="93" t="str">
        <v>DISPATCHED FROM SHOP</v>
      </c>
    </row>
    <row r="6275" spans="1:8" x14ac:dyDescent="0.25">
      <c r="A6275" s="94">
        <v>45819</v>
      </c>
      <c r="B6275" s="95" t="str">
        <v>UN 1383</v>
      </c>
      <c r="C6275" s="80" t="str">
        <v>STAY ROD NUT INTER DI</v>
      </c>
      <c r="D6275" s="133">
        <v>2169</v>
      </c>
      <c r="E6275" s="80">
        <v>4</v>
      </c>
      <c r="F6275" s="80" t="str">
        <v>PCS</v>
      </c>
      <c r="G6275" s="80" t="str">
        <v>INWARD</v>
      </c>
      <c r="H6275" s="96" t="str">
        <v>DISPATCHED FROM SHOP</v>
      </c>
    </row>
    <row r="6276" spans="1:8" x14ac:dyDescent="0.25">
      <c r="A6276" s="90">
        <v>45819</v>
      </c>
      <c r="B6276" s="91" t="str">
        <v>R983100866</v>
      </c>
      <c r="C6276" s="92" t="str">
        <v>HYD PUMP EICHER 480/485WATER COOL12CC</v>
      </c>
      <c r="D6276" s="132">
        <v>2169</v>
      </c>
      <c r="E6276" s="92">
        <v>2</v>
      </c>
      <c r="F6276" s="92" t="str">
        <v>PCS</v>
      </c>
      <c r="G6276" s="92" t="str">
        <v>INWARD</v>
      </c>
      <c r="H6276" s="93" t="str">
        <v>DISPATCHED FROM SHOP</v>
      </c>
    </row>
    <row r="6277" spans="1:8" x14ac:dyDescent="0.25">
      <c r="A6277" s="94">
        <v>45819</v>
      </c>
      <c r="B6277" s="95" t="str">
        <v>WATER BODY SK HMT</v>
      </c>
      <c r="C6277" s="80" t="str">
        <v>WATER BODY SK HMT</v>
      </c>
      <c r="D6277" s="133">
        <v>2169</v>
      </c>
      <c r="E6277" s="80">
        <v>2</v>
      </c>
      <c r="F6277" s="80" t="str">
        <v>PCS</v>
      </c>
      <c r="G6277" s="80" t="str">
        <v>INWARD</v>
      </c>
      <c r="H6277" s="96" t="str">
        <v>DISPATCHED FROM SHOP</v>
      </c>
    </row>
    <row r="6278" spans="1:8" x14ac:dyDescent="0.25">
      <c r="A6278" s="90">
        <v>45819</v>
      </c>
      <c r="B6278" s="91" t="str">
        <v>STARING SHAFT FORD 5000</v>
      </c>
      <c r="C6278" s="92" t="str">
        <v>STARING SHAFT FORD 5000</v>
      </c>
      <c r="D6278" s="132">
        <v>3395</v>
      </c>
      <c r="E6278" s="92">
        <v>30</v>
      </c>
      <c r="F6278" s="92" t="str">
        <v>PCS</v>
      </c>
      <c r="G6278" s="92" t="str">
        <v>INWARD</v>
      </c>
      <c r="H6278" s="93">
        <v>0</v>
      </c>
    </row>
    <row r="6279" spans="1:8" x14ac:dyDescent="0.25">
      <c r="A6279" s="94">
        <v>45819</v>
      </c>
      <c r="B6279" s="95" t="str">
        <v>STARING BOX MASSEY 245</v>
      </c>
      <c r="C6279" s="80" t="str">
        <v>STARING BOX MASSEY 245</v>
      </c>
      <c r="D6279" s="133">
        <v>3396</v>
      </c>
      <c r="E6279" s="80">
        <v>2</v>
      </c>
      <c r="F6279" s="80" t="str">
        <v>PCS</v>
      </c>
      <c r="G6279" s="80" t="str">
        <v>INWARD</v>
      </c>
      <c r="H6279" s="96">
        <v>0</v>
      </c>
    </row>
    <row r="6280" spans="1:8" x14ac:dyDescent="0.25">
      <c r="A6280" s="90">
        <v>45819</v>
      </c>
      <c r="B6280" s="91" t="str">
        <v>HEAD ACCILATOR LEVER YUVRAJ 215</v>
      </c>
      <c r="C6280" s="92" t="str">
        <v>HEAD ACCILATOR LEVER YUVRAJ 215</v>
      </c>
      <c r="D6280" s="132">
        <v>3397</v>
      </c>
      <c r="E6280" s="92">
        <v>70</v>
      </c>
      <c r="F6280" s="92" t="str">
        <v>PCS</v>
      </c>
      <c r="G6280" s="92" t="str">
        <v>INWARD</v>
      </c>
      <c r="H6280" s="93">
        <v>0</v>
      </c>
    </row>
    <row r="6281" spans="1:8" x14ac:dyDescent="0.25">
      <c r="A6281" s="94">
        <v>45819</v>
      </c>
      <c r="B6281" s="95" t="str">
        <v>GK 043 A</v>
      </c>
      <c r="C6281" s="80" t="str">
        <v>OIL STEEL PLATE  FARMTRAC 70 9.5"</v>
      </c>
      <c r="D6281" s="133">
        <v>3398</v>
      </c>
      <c r="E6281" s="80">
        <v>20</v>
      </c>
      <c r="F6281" s="80" t="str">
        <v>PCS</v>
      </c>
      <c r="G6281" s="80" t="str">
        <v>INWARD</v>
      </c>
      <c r="H6281" s="96">
        <v>0</v>
      </c>
    </row>
    <row r="6282" spans="1:8" x14ac:dyDescent="0.25">
      <c r="A6282" s="90">
        <v>45819</v>
      </c>
      <c r="B6282" s="91" t="str">
        <v>UN 1478</v>
      </c>
      <c r="C6282" s="92" t="str">
        <v>DIESEL TANK CAP INTER</v>
      </c>
      <c r="D6282" s="132">
        <v>3399</v>
      </c>
      <c r="E6282" s="92">
        <v>100</v>
      </c>
      <c r="F6282" s="92" t="str">
        <v>PCS</v>
      </c>
      <c r="G6282" s="92" t="str">
        <v>INWARD</v>
      </c>
      <c r="H6282" s="93">
        <v>0</v>
      </c>
    </row>
    <row r="6283" spans="1:8" x14ac:dyDescent="0.25">
      <c r="A6283" s="94">
        <v>45819</v>
      </c>
      <c r="B6283" s="95" t="str">
        <v>GK 903/UN 1413</v>
      </c>
      <c r="C6283" s="80" t="str">
        <v>FRONT WHEEL HUB MAHINDRA NST 25877-1988</v>
      </c>
      <c r="D6283" s="133">
        <v>3400</v>
      </c>
      <c r="E6283" s="80">
        <v>24</v>
      </c>
      <c r="F6283" s="80" t="str">
        <v>PCS</v>
      </c>
      <c r="G6283" s="80" t="str">
        <v>INWARD</v>
      </c>
      <c r="H6283" s="96">
        <v>0</v>
      </c>
    </row>
    <row r="6284" spans="1:8" x14ac:dyDescent="0.25">
      <c r="A6284" s="90">
        <v>45819</v>
      </c>
      <c r="B6284" s="91" t="str">
        <v>GK 909/UN 1416</v>
      </c>
      <c r="C6284" s="92" t="str">
        <v>FRONT WHEEL HUB MAHINDRA MKM / YUVO 6 HOLE 25877-1988</v>
      </c>
      <c r="D6284" s="132">
        <v>3401</v>
      </c>
      <c r="E6284" s="92">
        <v>24</v>
      </c>
      <c r="F6284" s="92" t="str">
        <v>PCS</v>
      </c>
      <c r="G6284" s="92" t="str">
        <v>INWARD</v>
      </c>
      <c r="H6284" s="93">
        <v>0</v>
      </c>
    </row>
    <row r="6285" spans="1:8" x14ac:dyDescent="0.25">
      <c r="A6285" s="94">
        <v>45819</v>
      </c>
      <c r="B6285" s="95" t="str">
        <v>GK 906/UN 1412</v>
      </c>
      <c r="C6285" s="80" t="str">
        <v>FRONT WHEEL HUB 6 HOLE ARJUN</v>
      </c>
      <c r="D6285" s="133">
        <v>3402</v>
      </c>
      <c r="E6285" s="80">
        <v>36</v>
      </c>
      <c r="F6285" s="80" t="str">
        <v>PCS</v>
      </c>
      <c r="G6285" s="80" t="str">
        <v>INWARD</v>
      </c>
      <c r="H6285" s="96">
        <v>0</v>
      </c>
    </row>
    <row r="6286" spans="1:8" x14ac:dyDescent="0.25">
      <c r="A6286" s="90">
        <v>45819</v>
      </c>
      <c r="B6286" s="91" t="str">
        <v>UN 1902</v>
      </c>
      <c r="C6286" s="92" t="str">
        <v>REAR AXLE PLATE (BIG OIL SEAL) NST</v>
      </c>
      <c r="D6286" s="132">
        <v>3403</v>
      </c>
      <c r="E6286" s="92">
        <v>48</v>
      </c>
      <c r="F6286" s="92" t="str">
        <v>PCS</v>
      </c>
      <c r="G6286" s="92" t="str">
        <v>INWARD</v>
      </c>
      <c r="H6286" s="93">
        <v>0</v>
      </c>
    </row>
    <row r="6287" spans="1:8" x14ac:dyDescent="0.25">
      <c r="A6287" s="94">
        <v>45819</v>
      </c>
      <c r="B6287" s="95" t="str">
        <v>UN 1899</v>
      </c>
      <c r="C6287" s="80" t="str">
        <v>REAR AXLE PLATE INTER</v>
      </c>
      <c r="D6287" s="133">
        <v>3404</v>
      </c>
      <c r="E6287" s="80">
        <v>44</v>
      </c>
      <c r="F6287" s="80" t="str">
        <v>PCS</v>
      </c>
      <c r="G6287" s="80" t="str">
        <v>INWARD</v>
      </c>
      <c r="H6287" s="96">
        <v>0</v>
      </c>
    </row>
    <row r="6288" spans="1:8" x14ac:dyDescent="0.25">
      <c r="A6288" s="90">
        <v>45819</v>
      </c>
      <c r="B6288" s="91" t="str">
        <v>006000798F2</v>
      </c>
      <c r="C6288" s="92" t="str">
        <v>CYLINDER HEAD GASKET 4 CYLINDER MAHINDRA STEEL ARJUN</v>
      </c>
      <c r="D6288" s="132">
        <v>3405</v>
      </c>
      <c r="E6288" s="92">
        <v>50</v>
      </c>
      <c r="F6288" s="92" t="str">
        <v>PCS</v>
      </c>
      <c r="G6288" s="92" t="str">
        <v>INWARD</v>
      </c>
      <c r="H6288" s="93">
        <v>0</v>
      </c>
    </row>
    <row r="6289" spans="1:8" x14ac:dyDescent="0.25">
      <c r="A6289" s="94">
        <v>45820</v>
      </c>
      <c r="B6289" s="95" t="str">
        <v>BEARING MAIN ARJUN/SCORPIO STD (SET OF 10)</v>
      </c>
      <c r="C6289" s="80" t="str">
        <v>BEARING MAIN ARJUN/SCORPIO STD (SET OF 10)</v>
      </c>
      <c r="D6289" s="133">
        <v>3406</v>
      </c>
      <c r="E6289" s="80">
        <v>50</v>
      </c>
      <c r="F6289" s="80" t="str">
        <v>SET</v>
      </c>
      <c r="G6289" s="80" t="str">
        <v>INWARD</v>
      </c>
      <c r="H6289" s="96">
        <v>0</v>
      </c>
    </row>
    <row r="6290" spans="1:8" x14ac:dyDescent="0.25">
      <c r="A6290" s="90">
        <v>45820</v>
      </c>
      <c r="B6290" s="91" t="str">
        <v>BEARING CON ROD ARJUN/SCORPIO STD (SET OF 8)</v>
      </c>
      <c r="C6290" s="92" t="str">
        <v>BEARING CON ROD ARJUN/SCORPIO STD (SET OF 8)</v>
      </c>
      <c r="D6290" s="132">
        <v>3407</v>
      </c>
      <c r="E6290" s="92">
        <v>50</v>
      </c>
      <c r="F6290" s="92" t="str">
        <v>SET</v>
      </c>
      <c r="G6290" s="92" t="str">
        <v>INWARD</v>
      </c>
      <c r="H6290" s="93">
        <v>0</v>
      </c>
    </row>
    <row r="6291" spans="1:8" x14ac:dyDescent="0.25">
      <c r="A6291" s="94">
        <v>45820</v>
      </c>
      <c r="B6291" s="95" t="str">
        <v>GK 269</v>
      </c>
      <c r="C6291" s="80" t="str">
        <v>BRAKE DISC SWARAJ 855 (Set of 4 Pcs.)</v>
      </c>
      <c r="D6291" s="133">
        <v>3408</v>
      </c>
      <c r="E6291" s="80">
        <v>100</v>
      </c>
      <c r="F6291" s="80" t="str">
        <v>SET</v>
      </c>
      <c r="G6291" s="80" t="str">
        <v>INWARD</v>
      </c>
      <c r="H6291" s="96">
        <v>0</v>
      </c>
    </row>
    <row r="6292" spans="1:8" x14ac:dyDescent="0.25">
      <c r="A6292" s="90">
        <v>45820</v>
      </c>
      <c r="B6292" s="91" t="str">
        <v>GK 260</v>
      </c>
      <c r="C6292" s="92" t="str">
        <v>BRAKE DISC MAHINDRA  (Set of 4 Pcs.)</v>
      </c>
      <c r="D6292" s="132">
        <v>3409</v>
      </c>
      <c r="E6292" s="92">
        <v>100</v>
      </c>
      <c r="F6292" s="92" t="str">
        <v>SET</v>
      </c>
      <c r="G6292" s="92" t="str">
        <v>INWARD</v>
      </c>
      <c r="H6292" s="93">
        <v>0</v>
      </c>
    </row>
    <row r="6293" spans="1:8" x14ac:dyDescent="0.25">
      <c r="A6293" s="94">
        <v>45820</v>
      </c>
      <c r="B6293" s="95" t="str">
        <v>UN 2996</v>
      </c>
      <c r="C6293" s="80" t="str">
        <v xml:space="preserve">O RING FOR HYDRAULIC ELBOW SET OF 2 INTER  </v>
      </c>
      <c r="D6293" s="133">
        <v>3410</v>
      </c>
      <c r="E6293" s="80">
        <v>20</v>
      </c>
      <c r="F6293" s="80" t="str">
        <v>SET</v>
      </c>
      <c r="G6293" s="80" t="str">
        <v>INWARD</v>
      </c>
      <c r="H6293" s="96">
        <v>0</v>
      </c>
    </row>
    <row r="6294" spans="1:8" x14ac:dyDescent="0.25">
      <c r="A6294" s="90">
        <v>45820</v>
      </c>
      <c r="B6294" s="91" t="str">
        <v>UN 2061 A</v>
      </c>
      <c r="C6294" s="92" t="str">
        <v>P.T.O SHAFT WITH BEARING 6//8 TEETH INTER</v>
      </c>
      <c r="D6294" s="132">
        <v>3411</v>
      </c>
      <c r="E6294" s="92">
        <v>48</v>
      </c>
      <c r="F6294" s="92" t="str">
        <v>PCS</v>
      </c>
      <c r="G6294" s="92" t="str">
        <v>INWARD</v>
      </c>
      <c r="H6294" s="93">
        <v>0</v>
      </c>
    </row>
    <row r="6295" spans="1:8" x14ac:dyDescent="0.25">
      <c r="A6295" s="94">
        <v>45820</v>
      </c>
      <c r="B6295" s="95" t="str">
        <v>UN 1321</v>
      </c>
      <c r="C6295" s="80" t="str">
        <v>WATER PUMP ASSEMBLY INTER DI</v>
      </c>
      <c r="D6295" s="133">
        <v>3412</v>
      </c>
      <c r="E6295" s="80">
        <v>32</v>
      </c>
      <c r="F6295" s="80" t="str">
        <v>PCS</v>
      </c>
      <c r="G6295" s="80" t="str">
        <v>INWARD</v>
      </c>
      <c r="H6295" s="96">
        <v>0</v>
      </c>
    </row>
    <row r="6296" spans="1:8" x14ac:dyDescent="0.25">
      <c r="A6296" s="90">
        <v>45820</v>
      </c>
      <c r="B6296" s="91" t="str">
        <v>UN 1320</v>
      </c>
      <c r="C6296" s="92" t="str">
        <v>WATER PUMP ASSEMBLY NST</v>
      </c>
      <c r="D6296" s="132">
        <v>3413</v>
      </c>
      <c r="E6296" s="92">
        <v>11</v>
      </c>
      <c r="F6296" s="92" t="str">
        <v>PCS</v>
      </c>
      <c r="G6296" s="92" t="str">
        <v>INWARD</v>
      </c>
      <c r="H6296" s="93">
        <v>0</v>
      </c>
    </row>
    <row r="6297" spans="1:8" x14ac:dyDescent="0.25">
      <c r="A6297" s="94">
        <v>45820</v>
      </c>
      <c r="B6297" s="95" t="str">
        <v>GK 002</v>
      </c>
      <c r="C6297" s="80" t="str">
        <v>OIL BRAKE PLATE  ARJUN 7" 18 TEETH</v>
      </c>
      <c r="D6297" s="133">
        <v>3414</v>
      </c>
      <c r="E6297" s="80">
        <v>360</v>
      </c>
      <c r="F6297" s="80" t="str">
        <v>PCS</v>
      </c>
      <c r="G6297" s="80" t="str">
        <v>INWARD</v>
      </c>
      <c r="H6297" s="96">
        <v>0</v>
      </c>
    </row>
    <row r="6298" spans="1:8" x14ac:dyDescent="0.25">
      <c r="A6298" s="90">
        <v>45820</v>
      </c>
      <c r="B6298" s="91" t="str">
        <v>GK 1249</v>
      </c>
      <c r="C6298" s="92" t="str">
        <v>SUCTION FILTER INTER DI</v>
      </c>
      <c r="D6298" s="132">
        <v>3417</v>
      </c>
      <c r="E6298" s="92">
        <v>320</v>
      </c>
      <c r="F6298" s="92" t="str">
        <v>PCS</v>
      </c>
      <c r="G6298" s="92" t="str">
        <v>INWARD</v>
      </c>
      <c r="H6298" s="93">
        <v>0</v>
      </c>
    </row>
    <row r="6299" spans="1:8" x14ac:dyDescent="0.25">
      <c r="A6299" s="94">
        <v>45820</v>
      </c>
      <c r="B6299" s="95" t="str">
        <v>GK 1251</v>
      </c>
      <c r="C6299" s="80" t="str">
        <v>SUCTION FILTER ARJUN</v>
      </c>
      <c r="D6299" s="133">
        <v>3418</v>
      </c>
      <c r="E6299" s="80">
        <v>165</v>
      </c>
      <c r="F6299" s="80" t="str">
        <v>PCS</v>
      </c>
      <c r="G6299" s="80" t="str">
        <v>INWARD</v>
      </c>
      <c r="H6299" s="96">
        <v>0</v>
      </c>
    </row>
    <row r="6300" spans="1:8" x14ac:dyDescent="0.25">
      <c r="A6300" s="90">
        <v>45820</v>
      </c>
      <c r="B6300" s="91" t="str">
        <v>UN 1696</v>
      </c>
      <c r="C6300" s="92" t="str">
        <v>RELEASE PLATE INTER DI</v>
      </c>
      <c r="D6300" s="132">
        <v>3419</v>
      </c>
      <c r="E6300" s="92">
        <v>50</v>
      </c>
      <c r="F6300" s="92" t="str">
        <v>PCS</v>
      </c>
      <c r="G6300" s="92" t="str">
        <v>INWARD</v>
      </c>
      <c r="H6300" s="93">
        <v>0</v>
      </c>
    </row>
    <row r="6301" spans="1:8" x14ac:dyDescent="0.25">
      <c r="A6301" s="94">
        <v>45820</v>
      </c>
      <c r="B6301" s="95" t="str">
        <v>PISTON WITH PIN M&amp;M 94MM</v>
      </c>
      <c r="C6301" s="80" t="str">
        <v>PISTON WITH PIN M&amp;M 94MM</v>
      </c>
      <c r="D6301" s="133">
        <v>3420</v>
      </c>
      <c r="E6301" s="80">
        <v>120</v>
      </c>
      <c r="F6301" s="80" t="str">
        <v>SET</v>
      </c>
      <c r="G6301" s="80" t="str">
        <v>INWARD</v>
      </c>
      <c r="H6301" s="96">
        <v>0</v>
      </c>
    </row>
    <row r="6302" spans="1:8" x14ac:dyDescent="0.25">
      <c r="A6302" s="90">
        <v>45820</v>
      </c>
      <c r="B6302" s="91" t="str">
        <v>UN 1672</v>
      </c>
      <c r="C6302" s="92" t="str">
        <v>FENDER PIPE L/H BHOOMIPUTRA</v>
      </c>
      <c r="D6302" s="132">
        <v>3421</v>
      </c>
      <c r="E6302" s="92">
        <v>350</v>
      </c>
      <c r="F6302" s="92" t="str">
        <v>PCS</v>
      </c>
      <c r="G6302" s="92" t="str">
        <v>INWARD</v>
      </c>
      <c r="H6302" s="93">
        <v>0</v>
      </c>
    </row>
    <row r="6303" spans="1:8" x14ac:dyDescent="0.25">
      <c r="A6303" s="94">
        <v>45820</v>
      </c>
      <c r="B6303" s="95" t="str">
        <v>UN 1672 A</v>
      </c>
      <c r="C6303" s="80" t="str">
        <v>FENDER PIPE R/H BHOOMIPUTRA</v>
      </c>
      <c r="D6303" s="133">
        <v>3422</v>
      </c>
      <c r="E6303" s="80">
        <v>350</v>
      </c>
      <c r="F6303" s="80" t="str">
        <v>PCS</v>
      </c>
      <c r="G6303" s="80" t="str">
        <v>INWARD</v>
      </c>
      <c r="H6303" s="96">
        <v>0</v>
      </c>
    </row>
    <row r="6304" spans="1:8" x14ac:dyDescent="0.25">
      <c r="A6304" s="90">
        <v>45820</v>
      </c>
      <c r="B6304" s="91" t="str">
        <v>UN 3408</v>
      </c>
      <c r="C6304" s="92" t="str">
        <v xml:space="preserve">BATTERY BOX MKM N/M (SMALL)  </v>
      </c>
      <c r="D6304" s="132">
        <v>3423</v>
      </c>
      <c r="E6304" s="92">
        <v>70</v>
      </c>
      <c r="F6304" s="92" t="str">
        <v>SET</v>
      </c>
      <c r="G6304" s="92" t="str">
        <v>INWARD</v>
      </c>
      <c r="H6304" s="93">
        <v>0</v>
      </c>
    </row>
    <row r="6305" spans="1:8" x14ac:dyDescent="0.25">
      <c r="A6305" s="94">
        <v>45820</v>
      </c>
      <c r="B6305" s="95" t="str">
        <v>UN 1263</v>
      </c>
      <c r="C6305" s="80" t="str">
        <v>OIL COLLECTOR INTER DI</v>
      </c>
      <c r="D6305" s="133">
        <v>3424</v>
      </c>
      <c r="E6305" s="80">
        <v>50</v>
      </c>
      <c r="F6305" s="80" t="str">
        <v>PCS</v>
      </c>
      <c r="G6305" s="80" t="str">
        <v>INWARD</v>
      </c>
      <c r="H6305" s="96">
        <v>0</v>
      </c>
    </row>
    <row r="6306" spans="1:8" x14ac:dyDescent="0.25">
      <c r="A6306" s="90">
        <v>45820</v>
      </c>
      <c r="B6306" s="91" t="str">
        <v>BATTERY TRAY MKM BIG</v>
      </c>
      <c r="C6306" s="92" t="str">
        <v>BATTERY TRAY MKM BIG</v>
      </c>
      <c r="D6306" s="132">
        <v>3425</v>
      </c>
      <c r="E6306" s="92">
        <v>100</v>
      </c>
      <c r="F6306" s="92" t="str">
        <v>PCS</v>
      </c>
      <c r="G6306" s="92" t="str">
        <v>INWARD</v>
      </c>
      <c r="H6306" s="93">
        <v>0</v>
      </c>
    </row>
    <row r="6307" spans="1:8" x14ac:dyDescent="0.25">
      <c r="A6307" s="94">
        <v>45820</v>
      </c>
      <c r="B6307" s="95">
        <v>4340459100</v>
      </c>
      <c r="C6307" s="80" t="str">
        <v>DIAPHRAGM SPRING</v>
      </c>
      <c r="D6307" s="133">
        <v>3426</v>
      </c>
      <c r="E6307" s="80">
        <v>100</v>
      </c>
      <c r="F6307" s="80" t="str">
        <v>PCS</v>
      </c>
      <c r="G6307" s="80" t="str">
        <v>INWARD</v>
      </c>
      <c r="H6307" s="96">
        <v>0</v>
      </c>
    </row>
    <row r="6308" spans="1:8" x14ac:dyDescent="0.25">
      <c r="A6308" s="90">
        <v>45820</v>
      </c>
      <c r="B6308" s="91" t="str">
        <v>UN 2298</v>
      </c>
      <c r="C6308" s="92" t="str">
        <v>GEAR DRIVING 4th SPEED (HI TORQUE) 39/28/18 TEETH ARJUN</v>
      </c>
      <c r="D6308" s="132">
        <v>3427</v>
      </c>
      <c r="E6308" s="92">
        <v>54</v>
      </c>
      <c r="F6308" s="92" t="str">
        <v>PCS</v>
      </c>
      <c r="G6308" s="92" t="str">
        <v>INWARD</v>
      </c>
      <c r="H6308" s="93">
        <v>0</v>
      </c>
    </row>
    <row r="6309" spans="1:8" x14ac:dyDescent="0.25">
      <c r="A6309" s="94">
        <v>45820</v>
      </c>
      <c r="B6309" s="95" t="str">
        <v>UN 2299</v>
      </c>
      <c r="C6309" s="80" t="str">
        <v>GEAR DRIVING 4th SPEED 39/28/18 TEETH ARJUN</v>
      </c>
      <c r="D6309" s="133">
        <v>3428</v>
      </c>
      <c r="E6309" s="80">
        <v>27</v>
      </c>
      <c r="F6309" s="80" t="str">
        <v>PCS</v>
      </c>
      <c r="G6309" s="80" t="str">
        <v>INWARD</v>
      </c>
      <c r="H6309" s="96">
        <v>0</v>
      </c>
    </row>
    <row r="6310" spans="1:8" x14ac:dyDescent="0.25">
      <c r="A6310" s="90">
        <v>45820</v>
      </c>
      <c r="B6310" s="91" t="str">
        <v>UN 2319</v>
      </c>
      <c r="C6310" s="92" t="str">
        <v>GEAR DRIVEN 3rd SPEED (CUT TYPE) 38/28 TEETH ARJUN</v>
      </c>
      <c r="D6310" s="132">
        <v>3429</v>
      </c>
      <c r="E6310" s="92">
        <v>28</v>
      </c>
      <c r="F6310" s="92" t="str">
        <v>PCS</v>
      </c>
      <c r="G6310" s="92" t="str">
        <v>INWARD</v>
      </c>
      <c r="H6310" s="93">
        <v>0</v>
      </c>
    </row>
    <row r="6311" spans="1:8" x14ac:dyDescent="0.25">
      <c r="A6311" s="94">
        <v>45820</v>
      </c>
      <c r="B6311" s="95" t="str">
        <v>UN 2303</v>
      </c>
      <c r="C6311" s="80" t="str">
        <v>GEAR DRIVEN 3rd SPEED (THICK) 38/28 TEETH ARJUN</v>
      </c>
      <c r="D6311" s="133">
        <v>3430</v>
      </c>
      <c r="E6311" s="80">
        <v>80</v>
      </c>
      <c r="F6311" s="80" t="str">
        <v>PCS</v>
      </c>
      <c r="G6311" s="80" t="str">
        <v>INWARD</v>
      </c>
      <c r="H6311" s="96">
        <v>0</v>
      </c>
    </row>
    <row r="6312" spans="1:8" x14ac:dyDescent="0.25">
      <c r="A6312" s="90">
        <v>45820</v>
      </c>
      <c r="B6312" s="91" t="str">
        <v>UN 2310</v>
      </c>
      <c r="C6312" s="92" t="str">
        <v>GEAR DRIVEN REVERSE SPEED 22/20 TEETH ARJUN</v>
      </c>
      <c r="D6312" s="132">
        <v>3431</v>
      </c>
      <c r="E6312" s="92">
        <v>99</v>
      </c>
      <c r="F6312" s="92" t="str">
        <v>PCS</v>
      </c>
      <c r="G6312" s="92" t="str">
        <v>INWARD</v>
      </c>
      <c r="H6312" s="93">
        <v>0</v>
      </c>
    </row>
    <row r="6313" spans="1:8" x14ac:dyDescent="0.25">
      <c r="A6313" s="94">
        <v>45820</v>
      </c>
      <c r="B6313" s="95" t="str">
        <v>UN 2309</v>
      </c>
      <c r="C6313" s="80" t="str">
        <v>GEAR DRIVING REVERSE SPEED 25/24 TEETH ARJUN</v>
      </c>
      <c r="D6313" s="133">
        <v>3432</v>
      </c>
      <c r="E6313" s="80">
        <v>10</v>
      </c>
      <c r="F6313" s="80" t="str">
        <v>PCS</v>
      </c>
      <c r="G6313" s="80" t="str">
        <v>INWARD</v>
      </c>
      <c r="H6313" s="96">
        <v>0</v>
      </c>
    </row>
    <row r="6314" spans="1:8" x14ac:dyDescent="0.25">
      <c r="A6314" s="90">
        <v>45820</v>
      </c>
      <c r="B6314" s="91" t="str">
        <v>R983020977</v>
      </c>
      <c r="C6314" s="92" t="str">
        <v>HYD. PUMP MAHINDRA 14 CC</v>
      </c>
      <c r="D6314" s="132">
        <v>3433</v>
      </c>
      <c r="E6314" s="92">
        <v>150</v>
      </c>
      <c r="F6314" s="92" t="str">
        <v>PCS</v>
      </c>
      <c r="G6314" s="92" t="str">
        <v>INWARD</v>
      </c>
      <c r="H6314" s="93">
        <v>0</v>
      </c>
    </row>
    <row r="6315" spans="1:8" x14ac:dyDescent="0.25">
      <c r="A6315" s="94">
        <v>45820</v>
      </c>
      <c r="B6315" s="95" t="str">
        <v>R983068737</v>
      </c>
      <c r="C6315" s="80" t="str">
        <v>HYD.PUMP SWARAJ 855 XM (19CC)</v>
      </c>
      <c r="D6315" s="133">
        <v>3434</v>
      </c>
      <c r="E6315" s="80">
        <v>14</v>
      </c>
      <c r="F6315" s="80" t="str">
        <v>PCS</v>
      </c>
      <c r="G6315" s="80" t="str">
        <v>INWARD</v>
      </c>
      <c r="H6315" s="96">
        <v>0</v>
      </c>
    </row>
    <row r="6316" spans="1:8" x14ac:dyDescent="0.25">
      <c r="A6316" s="90">
        <v>45820</v>
      </c>
      <c r="B6316" s="91" t="str">
        <v>R983032295</v>
      </c>
      <c r="C6316" s="92" t="str">
        <v>HYD.PUMP NH 3630 FORD, 5630 FE 16CC</v>
      </c>
      <c r="D6316" s="132">
        <v>3435</v>
      </c>
      <c r="E6316" s="92">
        <v>16</v>
      </c>
      <c r="F6316" s="92" t="str">
        <v>PCS</v>
      </c>
      <c r="G6316" s="92" t="str">
        <v>INWARD</v>
      </c>
      <c r="H6316" s="93">
        <v>0</v>
      </c>
    </row>
    <row r="6317" spans="1:8" x14ac:dyDescent="0.25">
      <c r="A6317" s="94">
        <v>45820</v>
      </c>
      <c r="B6317" s="95" t="str">
        <v>R983032309</v>
      </c>
      <c r="C6317" s="80" t="str">
        <v>HYD. PUMP SWARAJ 19CC (OUTER)</v>
      </c>
      <c r="D6317" s="133">
        <v>3436</v>
      </c>
      <c r="E6317" s="80">
        <v>40</v>
      </c>
      <c r="F6317" s="80" t="str">
        <v>PCS</v>
      </c>
      <c r="G6317" s="80" t="str">
        <v>INWARD</v>
      </c>
      <c r="H6317" s="96">
        <v>0</v>
      </c>
    </row>
    <row r="6318" spans="1:8" x14ac:dyDescent="0.25">
      <c r="A6318" s="90">
        <v>45820</v>
      </c>
      <c r="B6318" s="91" t="str">
        <v>R983032376</v>
      </c>
      <c r="C6318" s="92" t="str">
        <v>HYD. PUMP SONALIKA 12CC</v>
      </c>
      <c r="D6318" s="132">
        <v>3437</v>
      </c>
      <c r="E6318" s="92">
        <v>32</v>
      </c>
      <c r="F6318" s="92" t="str">
        <v>PCS</v>
      </c>
      <c r="G6318" s="92" t="str">
        <v>INWARD</v>
      </c>
      <c r="H6318" s="93">
        <v>0</v>
      </c>
    </row>
    <row r="6319" spans="1:8" x14ac:dyDescent="0.25">
      <c r="A6319" s="94">
        <v>45821</v>
      </c>
      <c r="B6319" s="95" t="str">
        <v>UN 11001</v>
      </c>
      <c r="C6319" s="80" t="str">
        <v>PLOUGH HUB 5 HOLE MASSEY WITH BOLT</v>
      </c>
      <c r="D6319" s="133">
        <v>3438</v>
      </c>
      <c r="E6319" s="80">
        <v>240</v>
      </c>
      <c r="F6319" s="80" t="str">
        <v>PCS</v>
      </c>
      <c r="G6319" s="80" t="str">
        <v>INWARD</v>
      </c>
      <c r="H6319" s="96">
        <v>0</v>
      </c>
    </row>
    <row r="6320" spans="1:8" x14ac:dyDescent="0.25">
      <c r="A6320" s="90">
        <v>45821</v>
      </c>
      <c r="B6320" s="91" t="str">
        <v>1683301M92</v>
      </c>
      <c r="C6320" s="92" t="str">
        <v>HYD. PUMP ASSY WITH PRESSURE CONTROL UNIT MF 285</v>
      </c>
      <c r="D6320" s="132">
        <v>3439</v>
      </c>
      <c r="E6320" s="92">
        <v>3</v>
      </c>
      <c r="F6320" s="92" t="str">
        <v>SET</v>
      </c>
      <c r="G6320" s="92" t="str">
        <v>INWARD</v>
      </c>
      <c r="H6320" s="93">
        <v>0</v>
      </c>
    </row>
    <row r="6321" spans="1:8" x14ac:dyDescent="0.25">
      <c r="A6321" s="94">
        <v>45821</v>
      </c>
      <c r="B6321" s="95" t="str">
        <v>1693932M91</v>
      </c>
      <c r="C6321" s="80" t="str">
        <v>RAM CYL PISTON RING TEFLON &amp; RUBBER (SET OF 2) 93MM</v>
      </c>
      <c r="D6321" s="133">
        <v>3440</v>
      </c>
      <c r="E6321" s="80">
        <v>200</v>
      </c>
      <c r="F6321" s="80" t="str">
        <v>SET</v>
      </c>
      <c r="G6321" s="80" t="str">
        <v>INWARD</v>
      </c>
      <c r="H6321" s="96">
        <v>0</v>
      </c>
    </row>
    <row r="6322" spans="1:8" x14ac:dyDescent="0.25">
      <c r="A6322" s="90">
        <v>45821</v>
      </c>
      <c r="B6322" s="91" t="str">
        <v>RAM CYL PISTON RING 93MM STEEL (SET OF 3) MF</v>
      </c>
      <c r="C6322" s="92" t="str">
        <v>RAM CYL PISTON RING 93MM STEEL (SET OF 3) MF</v>
      </c>
      <c r="D6322" s="132">
        <v>3441</v>
      </c>
      <c r="E6322" s="92">
        <v>106</v>
      </c>
      <c r="F6322" s="92" t="str">
        <v>SET</v>
      </c>
      <c r="G6322" s="92" t="str">
        <v>INWARD</v>
      </c>
      <c r="H6322" s="93">
        <v>0</v>
      </c>
    </row>
    <row r="6323" spans="1:8" x14ac:dyDescent="0.25">
      <c r="A6323" s="94">
        <v>45821</v>
      </c>
      <c r="B6323" s="95" t="str">
        <v>1680061M91</v>
      </c>
      <c r="C6323" s="80" t="str">
        <v>HYD. PUMP PRESSURE CONTROL UNIT MASSEY MF</v>
      </c>
      <c r="D6323" s="133">
        <v>3442</v>
      </c>
      <c r="E6323" s="80">
        <v>5</v>
      </c>
      <c r="F6323" s="80" t="str">
        <v>PCS</v>
      </c>
      <c r="G6323" s="80" t="str">
        <v>INWARD</v>
      </c>
      <c r="H6323" s="96">
        <v>0</v>
      </c>
    </row>
    <row r="6324" spans="1:8" x14ac:dyDescent="0.25">
      <c r="A6324" s="90">
        <v>45821</v>
      </c>
      <c r="B6324" s="91" t="str">
        <v>897493M01</v>
      </c>
      <c r="C6324" s="92" t="str">
        <v>SQUARE PISTON RING ( SET OF 2) MF 245</v>
      </c>
      <c r="D6324" s="132">
        <v>3443</v>
      </c>
      <c r="E6324" s="92">
        <v>30</v>
      </c>
      <c r="F6324" s="92" t="str">
        <v>SET</v>
      </c>
      <c r="G6324" s="92" t="str">
        <v>INWARD</v>
      </c>
      <c r="H6324" s="93">
        <v>0</v>
      </c>
    </row>
    <row r="6325" spans="1:8" x14ac:dyDescent="0.25">
      <c r="A6325" s="94">
        <v>45821</v>
      </c>
      <c r="B6325" s="95" t="str">
        <v>1681789M91</v>
      </c>
      <c r="C6325" s="80" t="str">
        <v xml:space="preserve">CONTROL VALVE ASSY SQUARE ROD O RING </v>
      </c>
      <c r="D6325" s="133">
        <v>3444</v>
      </c>
      <c r="E6325" s="80">
        <v>50</v>
      </c>
      <c r="F6325" s="80" t="str">
        <v>SET</v>
      </c>
      <c r="G6325" s="80" t="str">
        <v>INWARD</v>
      </c>
      <c r="H6325" s="96">
        <v>0</v>
      </c>
    </row>
    <row r="6326" spans="1:8" x14ac:dyDescent="0.25">
      <c r="A6326" s="90">
        <v>45821</v>
      </c>
      <c r="B6326" s="91" t="str">
        <v>RAM CYL. MF WITH PISTON 93MM ( SG IRON) MF MAHAN 3 GROOVE</v>
      </c>
      <c r="C6326" s="92" t="str">
        <v>RAM CYL. MF WITH PISTON 93MM ( SG IRON) MF MAHAN 3 GROOVE</v>
      </c>
      <c r="D6326" s="132">
        <v>3445</v>
      </c>
      <c r="E6326" s="92">
        <v>6</v>
      </c>
      <c r="F6326" s="92" t="str">
        <v>SET</v>
      </c>
      <c r="G6326" s="92" t="str">
        <v>INWARD</v>
      </c>
      <c r="H6326" s="93">
        <v>0</v>
      </c>
    </row>
    <row r="6327" spans="1:8" x14ac:dyDescent="0.25">
      <c r="A6327" s="94">
        <v>45821</v>
      </c>
      <c r="B6327" s="95" t="str">
        <v>703405377AFG</v>
      </c>
      <c r="C6327" s="80" t="str">
        <v>GASKET CYL. HEAL N/A</v>
      </c>
      <c r="D6327" s="133">
        <v>3446</v>
      </c>
      <c r="E6327" s="80">
        <v>160</v>
      </c>
      <c r="F6327" s="80" t="str">
        <v>PCS</v>
      </c>
      <c r="G6327" s="80" t="str">
        <v>INWARD</v>
      </c>
      <c r="H6327" s="96">
        <v>0</v>
      </c>
    </row>
    <row r="6328" spans="1:8" x14ac:dyDescent="0.25">
      <c r="A6328" s="90">
        <v>45821</v>
      </c>
      <c r="B6328" s="91" t="str">
        <v>SEAL GASKET 4 CYL FIAT</v>
      </c>
      <c r="C6328" s="92" t="str">
        <v>SEAL GASKET 4 CYL FIAT</v>
      </c>
      <c r="D6328" s="132">
        <v>3447</v>
      </c>
      <c r="E6328" s="92">
        <v>45</v>
      </c>
      <c r="F6328" s="92" t="str">
        <v>PCS</v>
      </c>
      <c r="G6328" s="92" t="str">
        <v>INWARD</v>
      </c>
      <c r="H6328" s="93">
        <v>0</v>
      </c>
    </row>
    <row r="6329" spans="1:8" x14ac:dyDescent="0.25">
      <c r="A6329" s="94">
        <v>45821</v>
      </c>
      <c r="B6329" s="95" t="str">
        <v>ENGINE PACKING KIT WITH GASKET CYL SK</v>
      </c>
      <c r="C6329" s="80" t="str">
        <v>ENGINE PACKING KIT WITH GASKET CYL SK</v>
      </c>
      <c r="D6329" s="133">
        <v>3448</v>
      </c>
      <c r="E6329" s="80">
        <v>20</v>
      </c>
      <c r="F6329" s="80" t="str">
        <v>SET</v>
      </c>
      <c r="G6329" s="80" t="str">
        <v>INWARD</v>
      </c>
      <c r="H6329" s="96">
        <v>0</v>
      </c>
    </row>
    <row r="6330" spans="1:8" x14ac:dyDescent="0.25">
      <c r="A6330" s="90">
        <v>45821</v>
      </c>
      <c r="B6330" s="91" t="str">
        <v>UN 1151</v>
      </c>
      <c r="C6330" s="92" t="str">
        <v>PRE CLEANER ASSEMBLY PVC B/P</v>
      </c>
      <c r="D6330" s="132">
        <v>3449</v>
      </c>
      <c r="E6330" s="92">
        <v>500</v>
      </c>
      <c r="F6330" s="92" t="str">
        <v>PCS</v>
      </c>
      <c r="G6330" s="92" t="str">
        <v>INWARD</v>
      </c>
      <c r="H6330" s="93">
        <v>0</v>
      </c>
    </row>
    <row r="6331" spans="1:8" x14ac:dyDescent="0.25">
      <c r="A6331" s="94">
        <v>45821</v>
      </c>
      <c r="B6331" s="95" t="str">
        <v>UN 1152</v>
      </c>
      <c r="C6331" s="80" t="str">
        <v>PRE CLEANER ASSEMBLY (U CUT) PVC B/P</v>
      </c>
      <c r="D6331" s="133">
        <v>3450</v>
      </c>
      <c r="E6331" s="80">
        <v>100</v>
      </c>
      <c r="F6331" s="80" t="str">
        <v>PCS</v>
      </c>
      <c r="G6331" s="80" t="str">
        <v>INWARD</v>
      </c>
      <c r="H6331" s="96">
        <v>0</v>
      </c>
    </row>
    <row r="6332" spans="1:8" x14ac:dyDescent="0.25">
      <c r="A6332" s="90">
        <v>45821</v>
      </c>
      <c r="B6332" s="91" t="str">
        <v>UN 1153</v>
      </c>
      <c r="C6332" s="92" t="str">
        <v>PRE CLEANER ASSEMBLY LONG PVC NST</v>
      </c>
      <c r="D6332" s="132">
        <v>3451</v>
      </c>
      <c r="E6332" s="92">
        <v>150</v>
      </c>
      <c r="F6332" s="92" t="str">
        <v>PCS</v>
      </c>
      <c r="G6332" s="92" t="str">
        <v>INWARD</v>
      </c>
      <c r="H6332" s="93">
        <v>0</v>
      </c>
    </row>
    <row r="6333" spans="1:8" x14ac:dyDescent="0.25">
      <c r="A6333" s="94">
        <v>45821</v>
      </c>
      <c r="B6333" s="95" t="str">
        <v>UN 1154</v>
      </c>
      <c r="C6333" s="80" t="str">
        <v>PRE CLEANER ASSEMBLY LONG (U CUT) PVC NST</v>
      </c>
      <c r="D6333" s="133">
        <v>3452</v>
      </c>
      <c r="E6333" s="80">
        <v>20</v>
      </c>
      <c r="F6333" s="80" t="str">
        <v>PCS</v>
      </c>
      <c r="G6333" s="80" t="str">
        <v>INWARD</v>
      </c>
      <c r="H6333" s="96">
        <v>0</v>
      </c>
    </row>
    <row r="6334" spans="1:8" x14ac:dyDescent="0.25">
      <c r="A6334" s="90">
        <v>45820</v>
      </c>
      <c r="B6334" s="91" t="str">
        <v>GK 081</v>
      </c>
      <c r="C6334" s="92" t="str">
        <v>CLUTCH PLATE ARJUN  5 WING 10 TEETH</v>
      </c>
      <c r="D6334" s="132">
        <v>2165</v>
      </c>
      <c r="E6334" s="92">
        <v>2</v>
      </c>
      <c r="F6334" s="92" t="str">
        <v>PCS</v>
      </c>
      <c r="G6334" s="92" t="str">
        <v>OUTWARD</v>
      </c>
      <c r="H6334" s="93" t="str">
        <v>VISHKARMA TRACTOR</v>
      </c>
    </row>
    <row r="6335" spans="1:8" x14ac:dyDescent="0.25">
      <c r="A6335" s="94">
        <v>45820</v>
      </c>
      <c r="B6335" s="95" t="str">
        <v>UN 2506</v>
      </c>
      <c r="C6335" s="80" t="str">
        <v xml:space="preserve">SPOOL AND SLEEVE 60 HP HI-TECH  </v>
      </c>
      <c r="D6335" s="133">
        <v>2165</v>
      </c>
      <c r="E6335" s="80">
        <v>5</v>
      </c>
      <c r="F6335" s="80" t="str">
        <v>PCS</v>
      </c>
      <c r="G6335" s="80" t="str">
        <v>OUTWARD</v>
      </c>
      <c r="H6335" s="96" t="str">
        <v>VISHKARMA TRACTOR</v>
      </c>
    </row>
    <row r="6336" spans="1:8" x14ac:dyDescent="0.25">
      <c r="A6336" s="90">
        <v>45820</v>
      </c>
      <c r="B6336" s="91" t="str">
        <v>UN 1335</v>
      </c>
      <c r="C6336" s="92" t="str">
        <v>RADIATOR CAP O.E BIG INTER DI</v>
      </c>
      <c r="D6336" s="132">
        <v>2165</v>
      </c>
      <c r="E6336" s="92">
        <v>15</v>
      </c>
      <c r="F6336" s="92" t="str">
        <v>PCS</v>
      </c>
      <c r="G6336" s="92" t="str">
        <v>OUTWARD</v>
      </c>
      <c r="H6336" s="93" t="str">
        <v>VISHKARMA TRACTOR</v>
      </c>
    </row>
    <row r="6337" spans="1:8" x14ac:dyDescent="0.25">
      <c r="A6337" s="94">
        <v>45820</v>
      </c>
      <c r="B6337" s="95" t="str">
        <v>UN 2590</v>
      </c>
      <c r="C6337" s="80" t="str">
        <v xml:space="preserve">TOP LINK PIN ONE HOLE INTER DI  </v>
      </c>
      <c r="D6337" s="133">
        <v>2165</v>
      </c>
      <c r="E6337" s="80">
        <v>80</v>
      </c>
      <c r="F6337" s="80" t="str">
        <v>PCS</v>
      </c>
      <c r="G6337" s="80" t="str">
        <v>OUTWARD</v>
      </c>
      <c r="H6337" s="96" t="str">
        <v>VISHKARMA TRACTOR</v>
      </c>
    </row>
    <row r="6338" spans="1:8" x14ac:dyDescent="0.25">
      <c r="A6338" s="90">
        <v>45820</v>
      </c>
      <c r="B6338" s="91" t="str">
        <v>UN 2939</v>
      </c>
      <c r="C6338" s="92" t="str">
        <v xml:space="preserve">A.C. MESH BEEDING BOTTOM GROOVE TYPE(O.E) INTER DI  </v>
      </c>
      <c r="D6338" s="132">
        <v>2165</v>
      </c>
      <c r="E6338" s="92">
        <v>12</v>
      </c>
      <c r="F6338" s="92" t="str">
        <v>PCS</v>
      </c>
      <c r="G6338" s="92" t="str">
        <v>OUTWARD</v>
      </c>
      <c r="H6338" s="93" t="str">
        <v>VISHKARMA TRACTOR</v>
      </c>
    </row>
    <row r="6339" spans="1:8" x14ac:dyDescent="0.25">
      <c r="A6339" s="94">
        <v>45820</v>
      </c>
      <c r="B6339" s="95" t="str">
        <v>UN 2880</v>
      </c>
      <c r="C6339" s="80" t="str">
        <v xml:space="preserve">R PIN SMALL INTER  </v>
      </c>
      <c r="D6339" s="133">
        <v>2165</v>
      </c>
      <c r="E6339" s="80">
        <v>200</v>
      </c>
      <c r="F6339" s="80" t="str">
        <v>PCS</v>
      </c>
      <c r="G6339" s="80" t="str">
        <v>OUTWARD</v>
      </c>
      <c r="H6339" s="96" t="str">
        <v>VISHKARMA TRACTOR</v>
      </c>
    </row>
    <row r="6340" spans="1:8" x14ac:dyDescent="0.25">
      <c r="A6340" s="90">
        <v>45820</v>
      </c>
      <c r="B6340" s="91" t="str">
        <v>UN 2953</v>
      </c>
      <c r="C6340" s="92" t="str">
        <v xml:space="preserve">BREAK BOOT EPDM NST N/M  </v>
      </c>
      <c r="D6340" s="132">
        <v>2165</v>
      </c>
      <c r="E6340" s="92">
        <v>24</v>
      </c>
      <c r="F6340" s="92" t="str">
        <v>PCS</v>
      </c>
      <c r="G6340" s="92" t="str">
        <v>OUTWARD</v>
      </c>
      <c r="H6340" s="93" t="str">
        <v>VISHKARMA TRACTOR</v>
      </c>
    </row>
    <row r="6341" spans="1:8" x14ac:dyDescent="0.25">
      <c r="A6341" s="94">
        <v>45820</v>
      </c>
      <c r="B6341" s="95" t="str">
        <v>UN 1151</v>
      </c>
      <c r="C6341" s="80" t="str">
        <v>PRE CLEANER ASSEMBLY PVC B/P</v>
      </c>
      <c r="D6341" s="133">
        <v>2165</v>
      </c>
      <c r="E6341" s="80">
        <v>12</v>
      </c>
      <c r="F6341" s="80" t="str">
        <v>PCS</v>
      </c>
      <c r="G6341" s="80" t="str">
        <v>OUTWARD</v>
      </c>
      <c r="H6341" s="96" t="str">
        <v>VISHKARMA TRACTOR</v>
      </c>
    </row>
    <row r="6342" spans="1:8" x14ac:dyDescent="0.25">
      <c r="A6342" s="90">
        <v>45820</v>
      </c>
      <c r="B6342" s="91" t="str">
        <v>SILENCER PACKING M&amp;M</v>
      </c>
      <c r="C6342" s="92" t="str">
        <v>SILENCER PACKING M&amp;M</v>
      </c>
      <c r="D6342" s="132">
        <v>2165</v>
      </c>
      <c r="E6342" s="92">
        <v>60</v>
      </c>
      <c r="F6342" s="92" t="str">
        <v>PCS</v>
      </c>
      <c r="G6342" s="92" t="str">
        <v>OUTWARD</v>
      </c>
      <c r="H6342" s="93" t="str">
        <v>VISHKARMA TRACTOR</v>
      </c>
    </row>
    <row r="6343" spans="1:8" x14ac:dyDescent="0.25">
      <c r="A6343" s="94">
        <v>45820</v>
      </c>
      <c r="B6343" s="95" t="str">
        <v>EXHAUST MANIFOLD PACKING INTER DI</v>
      </c>
      <c r="C6343" s="80" t="str">
        <v>EXHAUST MANIFOLD PACKING INTER DI</v>
      </c>
      <c r="D6343" s="133">
        <v>2165</v>
      </c>
      <c r="E6343" s="80">
        <v>72</v>
      </c>
      <c r="F6343" s="80" t="str">
        <v>PCS</v>
      </c>
      <c r="G6343" s="80" t="str">
        <v>OUTWARD</v>
      </c>
      <c r="H6343" s="96" t="str">
        <v>VISHKARMA TRACTOR</v>
      </c>
    </row>
    <row r="6344" spans="1:8" x14ac:dyDescent="0.25">
      <c r="A6344" s="90">
        <v>45820</v>
      </c>
      <c r="B6344" s="91" t="str">
        <v>UN 1682</v>
      </c>
      <c r="C6344" s="92" t="str">
        <v>LATCH HOOD SET COMPLETE 585 DI</v>
      </c>
      <c r="D6344" s="132">
        <v>2165</v>
      </c>
      <c r="E6344" s="92">
        <v>2</v>
      </c>
      <c r="F6344" s="92" t="str">
        <v>SET</v>
      </c>
      <c r="G6344" s="92" t="str">
        <v>OUTWARD</v>
      </c>
      <c r="H6344" s="93" t="str">
        <v>VISHKARMA TRACTOR</v>
      </c>
    </row>
    <row r="6345" spans="1:8" x14ac:dyDescent="0.25">
      <c r="A6345" s="94">
        <v>45820</v>
      </c>
      <c r="B6345" s="95" t="str">
        <v>UN 1320</v>
      </c>
      <c r="C6345" s="80" t="str">
        <v>WATER PUMP ASSEMBLY NST</v>
      </c>
      <c r="D6345" s="133">
        <v>2165</v>
      </c>
      <c r="E6345" s="80">
        <v>10</v>
      </c>
      <c r="F6345" s="80" t="str">
        <v>PCS</v>
      </c>
      <c r="G6345" s="80" t="str">
        <v>OUTWARD</v>
      </c>
      <c r="H6345" s="96" t="str">
        <v>VISHKARMA TRACTOR</v>
      </c>
    </row>
    <row r="6346" spans="1:8" x14ac:dyDescent="0.25">
      <c r="A6346" s="90">
        <v>45820</v>
      </c>
      <c r="B6346" s="91" t="str">
        <v>UN 2595</v>
      </c>
      <c r="C6346" s="92" t="str">
        <v xml:space="preserve">KNUCKLE PIN 585  </v>
      </c>
      <c r="D6346" s="132">
        <v>2165</v>
      </c>
      <c r="E6346" s="92">
        <v>24</v>
      </c>
      <c r="F6346" s="92" t="str">
        <v>PCS</v>
      </c>
      <c r="G6346" s="92" t="str">
        <v>OUTWARD</v>
      </c>
      <c r="H6346" s="93" t="str">
        <v>VISHKARMA TRACTOR</v>
      </c>
    </row>
    <row r="6347" spans="1:8" x14ac:dyDescent="0.25">
      <c r="A6347" s="94">
        <v>45820</v>
      </c>
      <c r="B6347" s="95" t="str">
        <v>GK 331</v>
      </c>
      <c r="C6347" s="80" t="str">
        <v>CLUTCH PLATE N/A SWARAJ 855 SPRING TYPE (310 DIA) 12.25" 8 TEETH</v>
      </c>
      <c r="D6347" s="133">
        <v>2165</v>
      </c>
      <c r="E6347" s="80">
        <v>1</v>
      </c>
      <c r="F6347" s="80" t="str">
        <v>PCS</v>
      </c>
      <c r="G6347" s="80" t="str">
        <v>OUTWARD</v>
      </c>
      <c r="H6347" s="96" t="str">
        <v>VISHKARMA TRACTOR</v>
      </c>
    </row>
    <row r="6348" spans="1:8" x14ac:dyDescent="0.25">
      <c r="A6348" s="90">
        <v>45821</v>
      </c>
      <c r="B6348" s="91" t="str">
        <v>WHEEL CYLINDER LH HMT</v>
      </c>
      <c r="C6348" s="92" t="str">
        <v>WHEEL CYLINDER LH HMT</v>
      </c>
      <c r="D6348" s="132">
        <v>2174</v>
      </c>
      <c r="E6348" s="92">
        <v>6</v>
      </c>
      <c r="F6348" s="92" t="str">
        <v>PCS</v>
      </c>
      <c r="G6348" s="92" t="str">
        <v>OUTWARD</v>
      </c>
      <c r="H6348" s="93" t="str">
        <v>VIJAY TRACTOR</v>
      </c>
    </row>
    <row r="6349" spans="1:8" x14ac:dyDescent="0.25">
      <c r="A6349" s="94">
        <v>45821</v>
      </c>
      <c r="B6349" s="95" t="str">
        <v>WHEEL CYLINDER RH HMT</v>
      </c>
      <c r="C6349" s="80" t="str">
        <v>WHEEL CYLINDER RH HMT</v>
      </c>
      <c r="D6349" s="133">
        <v>2174</v>
      </c>
      <c r="E6349" s="80">
        <v>6</v>
      </c>
      <c r="F6349" s="80" t="str">
        <v>PCS</v>
      </c>
      <c r="G6349" s="80" t="str">
        <v>OUTWARD</v>
      </c>
      <c r="H6349" s="96" t="str">
        <v>VIJAY TRACTOR</v>
      </c>
    </row>
    <row r="6350" spans="1:8" x14ac:dyDescent="0.25">
      <c r="A6350" s="90">
        <v>45821</v>
      </c>
      <c r="B6350" s="91" t="str">
        <v>MASTER CYLINDER ASSY O.E</v>
      </c>
      <c r="C6350" s="92" t="str">
        <v>MASTER CYLINDER ASSY O.E</v>
      </c>
      <c r="D6350" s="132">
        <v>2174</v>
      </c>
      <c r="E6350" s="92">
        <v>6</v>
      </c>
      <c r="F6350" s="92" t="str">
        <v>PCS</v>
      </c>
      <c r="G6350" s="92" t="str">
        <v>OUTWARD</v>
      </c>
      <c r="H6350" s="93" t="str">
        <v>VIJAY TRACTOR</v>
      </c>
    </row>
    <row r="6351" spans="1:8" x14ac:dyDescent="0.25">
      <c r="A6351" s="94">
        <v>45821</v>
      </c>
      <c r="B6351" s="95" t="str">
        <v>UN 2426</v>
      </c>
      <c r="C6351" s="80" t="str">
        <v xml:space="preserve">SUCTION STRAINER OIL BREAK ARJUN  </v>
      </c>
      <c r="D6351" s="133">
        <v>2174</v>
      </c>
      <c r="E6351" s="80">
        <v>2</v>
      </c>
      <c r="F6351" s="80" t="str">
        <v>PCS</v>
      </c>
      <c r="G6351" s="80" t="str">
        <v>OUTWARD</v>
      </c>
      <c r="H6351" s="96" t="str">
        <v>VIJAY TRACTOR</v>
      </c>
    </row>
    <row r="6352" spans="1:8" x14ac:dyDescent="0.25">
      <c r="A6352" s="90">
        <v>45821</v>
      </c>
      <c r="B6352" s="91" t="str">
        <v>UN 1634</v>
      </c>
      <c r="C6352" s="92" t="str">
        <v>DELUXE SEAT (SLIDING TYPE) NST</v>
      </c>
      <c r="D6352" s="132">
        <v>2174</v>
      </c>
      <c r="E6352" s="92">
        <v>2</v>
      </c>
      <c r="F6352" s="92" t="str">
        <v>PCS</v>
      </c>
      <c r="G6352" s="92" t="str">
        <v>OUTWARD</v>
      </c>
      <c r="H6352" s="93" t="str">
        <v>VIJAY TRACTOR</v>
      </c>
    </row>
    <row r="6353" spans="1:8" x14ac:dyDescent="0.25">
      <c r="A6353" s="94">
        <v>45821</v>
      </c>
      <c r="B6353" s="95" t="str">
        <v>GK 752/UN 1567</v>
      </c>
      <c r="C6353" s="80" t="str">
        <v>STG SHAFT INTER DI RANE TYPE (BRG. SIZE INT 53) 692 MM</v>
      </c>
      <c r="D6353" s="133">
        <v>2174</v>
      </c>
      <c r="E6353" s="80">
        <v>4</v>
      </c>
      <c r="F6353" s="80" t="str">
        <v>PCS</v>
      </c>
      <c r="G6353" s="80" t="str">
        <v>OUTWARD</v>
      </c>
      <c r="H6353" s="96" t="str">
        <v>VIJAY TRACTOR</v>
      </c>
    </row>
    <row r="6354" spans="1:8" x14ac:dyDescent="0.25">
      <c r="A6354" s="90">
        <v>45821</v>
      </c>
      <c r="B6354" s="91" t="str">
        <v>UN 1516</v>
      </c>
      <c r="C6354" s="92" t="str">
        <v>STARING WHEEL INTER DI</v>
      </c>
      <c r="D6354" s="132">
        <v>2174</v>
      </c>
      <c r="E6354" s="92">
        <v>2</v>
      </c>
      <c r="F6354" s="92" t="str">
        <v>PCS</v>
      </c>
      <c r="G6354" s="92" t="str">
        <v>OUTWARD</v>
      </c>
      <c r="H6354" s="93" t="str">
        <v>VIJAY TRACTOR</v>
      </c>
    </row>
    <row r="6355" spans="1:8" x14ac:dyDescent="0.25">
      <c r="A6355" s="94">
        <v>45821</v>
      </c>
      <c r="B6355" s="95" t="str">
        <v>STARING WHEEL HMT 4022</v>
      </c>
      <c r="C6355" s="80" t="str">
        <v>STARING WHEEL HMT 4022</v>
      </c>
      <c r="D6355" s="133">
        <v>2174</v>
      </c>
      <c r="E6355" s="80">
        <v>2</v>
      </c>
      <c r="F6355" s="80" t="str">
        <v>PCS</v>
      </c>
      <c r="G6355" s="80" t="str">
        <v>OUTWARD</v>
      </c>
      <c r="H6355" s="96" t="str">
        <v>VIJAY TRACTOR</v>
      </c>
    </row>
    <row r="6356" spans="1:8" x14ac:dyDescent="0.25">
      <c r="A6356" s="90">
        <v>45821</v>
      </c>
      <c r="B6356" s="91" t="str">
        <v>UN 2336</v>
      </c>
      <c r="C6356" s="92" t="str">
        <v>GEAR 3rd SPEED CONSTANT MESH 38/28 TEETH SARPANCH</v>
      </c>
      <c r="D6356" s="132">
        <v>2174</v>
      </c>
      <c r="E6356" s="92">
        <v>2</v>
      </c>
      <c r="F6356" s="92" t="str">
        <v>PCS</v>
      </c>
      <c r="G6356" s="92" t="str">
        <v>OUTWARD</v>
      </c>
      <c r="H6356" s="93" t="str">
        <v>VIJAY TRACTOR</v>
      </c>
    </row>
    <row r="6357" spans="1:8" x14ac:dyDescent="0.25">
      <c r="A6357" s="94">
        <v>45821</v>
      </c>
      <c r="B6357" s="95" t="str">
        <v>GK 317</v>
      </c>
      <c r="C6357" s="80" t="str">
        <v>CLUTCH PLATE N/A MAHINDRA 434 DI (SPRING TYPE) 11" 10 TEETH</v>
      </c>
      <c r="D6357" s="133">
        <v>2174</v>
      </c>
      <c r="E6357" s="80">
        <v>2</v>
      </c>
      <c r="F6357" s="80" t="str">
        <v>PCS</v>
      </c>
      <c r="G6357" s="80" t="str">
        <v>OUTWARD</v>
      </c>
      <c r="H6357" s="96" t="str">
        <v>VIJAY TRACTOR</v>
      </c>
    </row>
    <row r="6358" spans="1:8" x14ac:dyDescent="0.25">
      <c r="A6358" s="90">
        <v>45824</v>
      </c>
      <c r="B6358" s="91" t="str">
        <v>GK 2421</v>
      </c>
      <c r="C6358" s="92" t="str">
        <v>TROLLEY PIPE 20''   EPDM WITH SPRING</v>
      </c>
      <c r="D6358" s="132" t="str">
        <v>2181, 2182, 2183</v>
      </c>
      <c r="E6358" s="92">
        <v>20</v>
      </c>
      <c r="F6358" s="92" t="str">
        <v>PCS</v>
      </c>
      <c r="G6358" s="92" t="str">
        <v>OUTWARD</v>
      </c>
      <c r="H6358" s="93" t="str">
        <v>SHOP</v>
      </c>
    </row>
    <row r="6359" spans="1:8" x14ac:dyDescent="0.25">
      <c r="A6359" s="94">
        <v>45824</v>
      </c>
      <c r="B6359" s="95" t="str">
        <v>GK 2422</v>
      </c>
      <c r="C6359" s="80" t="str">
        <v>TROLLEY PIPE 40''   EPDM WITH SPRING</v>
      </c>
      <c r="D6359" s="133" t="str">
        <v>2181, 2182, 2183</v>
      </c>
      <c r="E6359" s="80">
        <v>20</v>
      </c>
      <c r="F6359" s="80" t="str">
        <v>PCS</v>
      </c>
      <c r="G6359" s="80" t="str">
        <v>OUTWARD</v>
      </c>
      <c r="H6359" s="96" t="str">
        <v>SHOP</v>
      </c>
    </row>
    <row r="6360" spans="1:8" x14ac:dyDescent="0.25">
      <c r="A6360" s="90">
        <v>45824</v>
      </c>
      <c r="B6360" s="91" t="str">
        <v>UN 1964</v>
      </c>
      <c r="C6360" s="92" t="str">
        <v>BREAK HOUSING LH NST</v>
      </c>
      <c r="D6360" s="132" t="str">
        <v>2181, 2182, 2183</v>
      </c>
      <c r="E6360" s="92">
        <v>1</v>
      </c>
      <c r="F6360" s="92" t="str">
        <v>PCS</v>
      </c>
      <c r="G6360" s="92" t="str">
        <v>OUTWARD</v>
      </c>
      <c r="H6360" s="93" t="str">
        <v>SHOP</v>
      </c>
    </row>
    <row r="6361" spans="1:8" x14ac:dyDescent="0.25">
      <c r="A6361" s="94">
        <v>45824</v>
      </c>
      <c r="B6361" s="95" t="str">
        <v>UN 1964 A</v>
      </c>
      <c r="C6361" s="80" t="str">
        <v>BREAK HOUSING RH NST</v>
      </c>
      <c r="D6361" s="133" t="str">
        <v>2181, 2182, 2183</v>
      </c>
      <c r="E6361" s="80">
        <v>1</v>
      </c>
      <c r="F6361" s="80" t="str">
        <v>PCS</v>
      </c>
      <c r="G6361" s="80" t="str">
        <v>OUTWARD</v>
      </c>
      <c r="H6361" s="96" t="str">
        <v>SHOP</v>
      </c>
    </row>
    <row r="6362" spans="1:8" x14ac:dyDescent="0.25">
      <c r="A6362" s="90">
        <v>45824</v>
      </c>
      <c r="B6362" s="91" t="str">
        <v>GK 2411</v>
      </c>
      <c r="C6362" s="92" t="str">
        <v>TROLLEY PIPE 20''   EPDM (MALE + FEMALE)</v>
      </c>
      <c r="D6362" s="132" t="str">
        <v>2181, 2182, 2183</v>
      </c>
      <c r="E6362" s="92">
        <v>10</v>
      </c>
      <c r="F6362" s="92" t="str">
        <v>PCS</v>
      </c>
      <c r="G6362" s="92" t="str">
        <v>OUTWARD</v>
      </c>
      <c r="H6362" s="93" t="str">
        <v>SHOP</v>
      </c>
    </row>
    <row r="6363" spans="1:8" x14ac:dyDescent="0.25">
      <c r="A6363" s="94">
        <v>45824</v>
      </c>
      <c r="B6363" s="95" t="str">
        <v>UN 2578 A</v>
      </c>
      <c r="C6363" s="80" t="str">
        <v xml:space="preserve">TOP LINK ZULLA PIN YUVO  </v>
      </c>
      <c r="D6363" s="133" t="str">
        <v>2181, 2182, 2183</v>
      </c>
      <c r="E6363" s="80">
        <v>4</v>
      </c>
      <c r="F6363" s="80" t="str">
        <v>PCS</v>
      </c>
      <c r="G6363" s="80" t="str">
        <v>OUTWARD</v>
      </c>
      <c r="H6363" s="96" t="str">
        <v>SHOP</v>
      </c>
    </row>
    <row r="6364" spans="1:8" x14ac:dyDescent="0.25">
      <c r="A6364" s="90">
        <v>45824</v>
      </c>
      <c r="B6364" s="91" t="str">
        <v>UN 2626</v>
      </c>
      <c r="C6364" s="92" t="str">
        <v xml:space="preserve">LOWER LINK BRACKET LH FLAT INTER DI  </v>
      </c>
      <c r="D6364" s="132" t="str">
        <v>2181, 2182, 2183</v>
      </c>
      <c r="E6364" s="92">
        <v>4</v>
      </c>
      <c r="F6364" s="92" t="str">
        <v>PCS</v>
      </c>
      <c r="G6364" s="92" t="str">
        <v>OUTWARD</v>
      </c>
      <c r="H6364" s="93" t="str">
        <v>SHOP</v>
      </c>
    </row>
    <row r="6365" spans="1:8" x14ac:dyDescent="0.25">
      <c r="A6365" s="94">
        <v>45824</v>
      </c>
      <c r="B6365" s="95" t="str">
        <v>1P 3028 ASOOB</v>
      </c>
      <c r="C6365" s="80" t="str">
        <v xml:space="preserve">HYD PUMP ITL 4x4 </v>
      </c>
      <c r="D6365" s="133" t="str">
        <v>2181, 2182, 2183</v>
      </c>
      <c r="E6365" s="80">
        <v>3</v>
      </c>
      <c r="F6365" s="80" t="str">
        <v>PCS</v>
      </c>
      <c r="G6365" s="80" t="str">
        <v>OUTWARD</v>
      </c>
      <c r="H6365" s="96" t="str">
        <v>SHOP</v>
      </c>
    </row>
    <row r="6366" spans="1:8" x14ac:dyDescent="0.25">
      <c r="A6366" s="90">
        <v>45824</v>
      </c>
      <c r="B6366" s="91" t="str">
        <v>GK 817</v>
      </c>
      <c r="C6366" s="92" t="str">
        <v>STG SHAFT HMT 4511 (30305 BRG SIZE) 810 MM</v>
      </c>
      <c r="D6366" s="132" t="str">
        <v>2181, 2182, 2183</v>
      </c>
      <c r="E6366" s="92">
        <v>1</v>
      </c>
      <c r="F6366" s="92" t="str">
        <v>PCS</v>
      </c>
      <c r="G6366" s="92" t="str">
        <v>OUTWARD</v>
      </c>
      <c r="H6366" s="93" t="str">
        <v>SHOP</v>
      </c>
    </row>
    <row r="6367" spans="1:8" x14ac:dyDescent="0.25">
      <c r="A6367" s="94">
        <v>45824</v>
      </c>
      <c r="B6367" s="95" t="str">
        <v>GK 816</v>
      </c>
      <c r="C6367" s="80" t="str">
        <v>STG SHAFT HMT 2522/ 3522 BALL TYPE (30305 BRG SIZE) 705 MM</v>
      </c>
      <c r="D6367" s="133" t="str">
        <v>2181, 2182, 2183</v>
      </c>
      <c r="E6367" s="80">
        <v>1</v>
      </c>
      <c r="F6367" s="80" t="str">
        <v>PCS</v>
      </c>
      <c r="G6367" s="80" t="str">
        <v>OUTWARD</v>
      </c>
      <c r="H6367" s="96" t="str">
        <v>SHOP</v>
      </c>
    </row>
    <row r="6368" spans="1:8" x14ac:dyDescent="0.25">
      <c r="A6368" s="90">
        <v>45824</v>
      </c>
      <c r="B6368" s="91" t="str">
        <v>R983032352</v>
      </c>
      <c r="C6368" s="92" t="str">
        <v>HYD PUMP FT45/55 12CC</v>
      </c>
      <c r="D6368" s="132" t="str">
        <v>2181, 2182, 2183</v>
      </c>
      <c r="E6368" s="92">
        <v>8</v>
      </c>
      <c r="F6368" s="92" t="str">
        <v>PCS</v>
      </c>
      <c r="G6368" s="92" t="str">
        <v>OUTWARD</v>
      </c>
      <c r="H6368" s="93" t="str">
        <v>SHOP</v>
      </c>
    </row>
    <row r="6369" spans="1:8" x14ac:dyDescent="0.25">
      <c r="A6369" s="94">
        <v>45824</v>
      </c>
      <c r="B6369" s="95" t="str">
        <v>R983032289</v>
      </c>
      <c r="C6369" s="80" t="str">
        <v>HYD PUMP EICHER 368/485 AIRCOOL 12CC</v>
      </c>
      <c r="D6369" s="133" t="str">
        <v>2181, 2182, 2183</v>
      </c>
      <c r="E6369" s="80">
        <v>4</v>
      </c>
      <c r="F6369" s="80" t="str">
        <v>PCS</v>
      </c>
      <c r="G6369" s="80" t="str">
        <v>OUTWARD</v>
      </c>
      <c r="H6369" s="96" t="str">
        <v>SHOP</v>
      </c>
    </row>
    <row r="6370" spans="1:8" x14ac:dyDescent="0.25">
      <c r="A6370" s="90">
        <v>45824</v>
      </c>
      <c r="B6370" s="91" t="str">
        <v>601AD00005C</v>
      </c>
      <c r="C6370" s="92" t="str">
        <v>HYD PUMP FARMTRAC DOUBLE (18CC + 11CC)</v>
      </c>
      <c r="D6370" s="132" t="str">
        <v>2181, 2182, 2183</v>
      </c>
      <c r="E6370" s="92">
        <v>4</v>
      </c>
      <c r="F6370" s="92" t="str">
        <v>PCS</v>
      </c>
      <c r="G6370" s="92" t="str">
        <v>OUTWARD</v>
      </c>
      <c r="H6370" s="93" t="str">
        <v>SHOP</v>
      </c>
    </row>
    <row r="6371" spans="1:8" x14ac:dyDescent="0.25">
      <c r="A6371" s="94">
        <v>45824</v>
      </c>
      <c r="B6371" s="95" t="str">
        <v>UN 1383</v>
      </c>
      <c r="C6371" s="80" t="str">
        <v>STAY ROD NUT INTER DI</v>
      </c>
      <c r="D6371" s="133" t="str">
        <v>2181, 2182, 2183</v>
      </c>
      <c r="E6371" s="80">
        <v>9</v>
      </c>
      <c r="F6371" s="80" t="str">
        <v>PCS</v>
      </c>
      <c r="G6371" s="80" t="str">
        <v>OUTWARD</v>
      </c>
      <c r="H6371" s="96" t="str">
        <v>SHOP</v>
      </c>
    </row>
    <row r="6372" spans="1:8" x14ac:dyDescent="0.25">
      <c r="A6372" s="90">
        <v>45824</v>
      </c>
      <c r="B6372" s="91" t="str">
        <v>UN 1795</v>
      </c>
      <c r="C6372" s="92" t="str">
        <v>GEAR BOX TOP COVER INTER DI</v>
      </c>
      <c r="D6372" s="132" t="str">
        <v>2181, 2182, 2183</v>
      </c>
      <c r="E6372" s="92">
        <v>2</v>
      </c>
      <c r="F6372" s="92" t="str">
        <v>PCS</v>
      </c>
      <c r="G6372" s="92" t="str">
        <v>OUTWARD</v>
      </c>
      <c r="H6372" s="93" t="str">
        <v>SHOP</v>
      </c>
    </row>
    <row r="6373" spans="1:8" x14ac:dyDescent="0.25">
      <c r="A6373" s="94">
        <v>45824</v>
      </c>
      <c r="B6373" s="95" t="str">
        <v>UN 2422</v>
      </c>
      <c r="C6373" s="80" t="str">
        <v xml:space="preserve">SUCTION FILTER NORMAL INTER DI  </v>
      </c>
      <c r="D6373" s="133" t="str">
        <v>2181, 2182, 2183</v>
      </c>
      <c r="E6373" s="80">
        <v>10</v>
      </c>
      <c r="F6373" s="80" t="str">
        <v>PCS</v>
      </c>
      <c r="G6373" s="80" t="str">
        <v>OUTWARD</v>
      </c>
      <c r="H6373" s="96" t="str">
        <v>SHOP</v>
      </c>
    </row>
    <row r="6374" spans="1:8" x14ac:dyDescent="0.25">
      <c r="A6374" s="90">
        <v>45824</v>
      </c>
      <c r="B6374" s="91" t="str">
        <v>UN 1131</v>
      </c>
      <c r="C6374" s="92" t="str">
        <v>SILENCER ELBOW (O.E) INTER DI</v>
      </c>
      <c r="D6374" s="132" t="str">
        <v>2181, 2182, 2183</v>
      </c>
      <c r="E6374" s="92">
        <v>10</v>
      </c>
      <c r="F6374" s="92" t="str">
        <v>PCS</v>
      </c>
      <c r="G6374" s="92" t="str">
        <v>OUTWARD</v>
      </c>
      <c r="H6374" s="93" t="str">
        <v>SHOP</v>
      </c>
    </row>
    <row r="6375" spans="1:8" x14ac:dyDescent="0.25">
      <c r="A6375" s="94">
        <v>45824</v>
      </c>
      <c r="B6375" s="95">
        <v>1280819100</v>
      </c>
      <c r="C6375" s="80" t="str">
        <v>P.P ASSY ACE CRANE D/F</v>
      </c>
      <c r="D6375" s="133" t="str">
        <v>2181, 2182, 2183</v>
      </c>
      <c r="E6375" s="80">
        <v>1</v>
      </c>
      <c r="F6375" s="80" t="str">
        <v>SET</v>
      </c>
      <c r="G6375" s="80" t="str">
        <v>OUTWARD</v>
      </c>
      <c r="H6375" s="96" t="str">
        <v>SHOP</v>
      </c>
    </row>
    <row r="6376" spans="1:8" x14ac:dyDescent="0.25">
      <c r="A6376" s="90">
        <v>45824</v>
      </c>
      <c r="B6376" s="91" t="str">
        <v>R1100173</v>
      </c>
      <c r="C6376" s="92" t="str">
        <v>P.P ASSY SW/SK 11" W/O RELASE PLATE</v>
      </c>
      <c r="D6376" s="132" t="str">
        <v>2181, 2182, 2183</v>
      </c>
      <c r="E6376" s="92">
        <v>1</v>
      </c>
      <c r="F6376" s="92" t="str">
        <v>SET</v>
      </c>
      <c r="G6376" s="92" t="str">
        <v>OUTWARD</v>
      </c>
      <c r="H6376" s="93" t="str">
        <v>SHOP</v>
      </c>
    </row>
    <row r="6377" spans="1:8" x14ac:dyDescent="0.25">
      <c r="A6377" s="94">
        <v>45824</v>
      </c>
      <c r="B6377" s="95" t="str">
        <v>GK 2520</v>
      </c>
      <c r="C6377" s="80" t="str">
        <v>FLEXIBLE HOSE 30" (19 x 19 BENJO, R6)</v>
      </c>
      <c r="D6377" s="133" t="str">
        <v>2181, 2182, 2183</v>
      </c>
      <c r="E6377" s="80">
        <v>30</v>
      </c>
      <c r="F6377" s="80" t="str">
        <v>PCS</v>
      </c>
      <c r="G6377" s="80" t="str">
        <v>OUTWARD</v>
      </c>
      <c r="H6377" s="96" t="str">
        <v>SHOP</v>
      </c>
    </row>
    <row r="6378" spans="1:8" x14ac:dyDescent="0.25">
      <c r="A6378" s="90">
        <v>45824</v>
      </c>
      <c r="B6378" s="91" t="str">
        <v>GK 2522</v>
      </c>
      <c r="C6378" s="92" t="str">
        <v>FLEXIBLE HOSE 36" (19 x 19 BENJO, R6)</v>
      </c>
      <c r="D6378" s="132" t="str">
        <v>2181, 2182, 2183</v>
      </c>
      <c r="E6378" s="92">
        <v>30</v>
      </c>
      <c r="F6378" s="92" t="str">
        <v>PCS</v>
      </c>
      <c r="G6378" s="92" t="str">
        <v>OUTWARD</v>
      </c>
      <c r="H6378" s="93" t="str">
        <v>SHOP</v>
      </c>
    </row>
    <row r="6379" spans="1:8" x14ac:dyDescent="0.25">
      <c r="A6379" s="94">
        <v>45824</v>
      </c>
      <c r="B6379" s="95" t="str">
        <v>UN 2845</v>
      </c>
      <c r="C6379" s="80" t="str">
        <v xml:space="preserve">STAY ROD BOLT BIG INTER  </v>
      </c>
      <c r="D6379" s="133" t="str">
        <v>2181, 2182, 2183</v>
      </c>
      <c r="E6379" s="80">
        <v>36</v>
      </c>
      <c r="F6379" s="80" t="str">
        <v>PCS</v>
      </c>
      <c r="G6379" s="80" t="str">
        <v>OUTWARD</v>
      </c>
      <c r="H6379" s="96" t="str">
        <v>SHOP</v>
      </c>
    </row>
    <row r="6380" spans="1:8" x14ac:dyDescent="0.25">
      <c r="A6380" s="90">
        <v>45824</v>
      </c>
      <c r="B6380" s="91" t="str">
        <v>601AD00007C</v>
      </c>
      <c r="C6380" s="92" t="str">
        <v>HYD PUMP J.D 5310 W/BRACKET (20CC + 12CC)</v>
      </c>
      <c r="D6380" s="132" t="str">
        <v>2181, 2182, 2183</v>
      </c>
      <c r="E6380" s="92">
        <v>4</v>
      </c>
      <c r="F6380" s="92" t="str">
        <v>PCS</v>
      </c>
      <c r="G6380" s="92" t="str">
        <v>OUTWARD</v>
      </c>
      <c r="H6380" s="93" t="str">
        <v>SHOP</v>
      </c>
    </row>
    <row r="6381" spans="1:8" x14ac:dyDescent="0.25">
      <c r="A6381" s="94">
        <v>45824</v>
      </c>
      <c r="B6381" s="95" t="str">
        <v>UN 1798</v>
      </c>
      <c r="C6381" s="80" t="str">
        <v>GEAR PATTI PLAIN TYPE INTER</v>
      </c>
      <c r="D6381" s="133" t="str">
        <v>2181, 2182, 2183</v>
      </c>
      <c r="E6381" s="80">
        <v>72</v>
      </c>
      <c r="F6381" s="80" t="str">
        <v>PCS</v>
      </c>
      <c r="G6381" s="80" t="str">
        <v>OUTWARD</v>
      </c>
      <c r="H6381" s="96" t="str">
        <v>SHOP</v>
      </c>
    </row>
    <row r="6382" spans="1:8" x14ac:dyDescent="0.25">
      <c r="A6382" s="90">
        <v>45824</v>
      </c>
      <c r="B6382" s="91" t="str">
        <v>UN 1799</v>
      </c>
      <c r="C6382" s="92" t="str">
        <v>GEAR PATTI SET OF 3 INTER</v>
      </c>
      <c r="D6382" s="132" t="str">
        <v>2181, 2182, 2183</v>
      </c>
      <c r="E6382" s="92">
        <v>24</v>
      </c>
      <c r="F6382" s="92" t="str">
        <v>SET</v>
      </c>
      <c r="G6382" s="92" t="str">
        <v>OUTWARD</v>
      </c>
      <c r="H6382" s="93" t="str">
        <v>SHOP</v>
      </c>
    </row>
    <row r="6383" spans="1:8" x14ac:dyDescent="0.25">
      <c r="A6383" s="94">
        <v>45824</v>
      </c>
      <c r="B6383" s="95" t="str">
        <v>UN 1175</v>
      </c>
      <c r="C6383" s="80" t="str">
        <v>HEAD TIKKI INTER</v>
      </c>
      <c r="D6383" s="133" t="str">
        <v>2181, 2182, 2183</v>
      </c>
      <c r="E6383" s="80">
        <v>120</v>
      </c>
      <c r="F6383" s="80" t="str">
        <v>PCS</v>
      </c>
      <c r="G6383" s="80" t="str">
        <v>OUTWARD</v>
      </c>
      <c r="H6383" s="96" t="str">
        <v>SHOP</v>
      </c>
    </row>
    <row r="6384" spans="1:8" x14ac:dyDescent="0.25">
      <c r="A6384" s="90">
        <v>45824</v>
      </c>
      <c r="B6384" s="91" t="str">
        <v>UN 3317</v>
      </c>
      <c r="C6384" s="92" t="str">
        <v xml:space="preserve">HEAD WASHER INTER DI  </v>
      </c>
      <c r="D6384" s="132" t="str">
        <v>2181, 2182, 2183</v>
      </c>
      <c r="E6384" s="92">
        <v>1000</v>
      </c>
      <c r="F6384" s="92" t="str">
        <v>PCS</v>
      </c>
      <c r="G6384" s="92" t="str">
        <v>OUTWARD</v>
      </c>
      <c r="H6384" s="93" t="str">
        <v>SHOP</v>
      </c>
    </row>
    <row r="6385" spans="1:8" x14ac:dyDescent="0.25">
      <c r="A6385" s="94">
        <v>45824</v>
      </c>
      <c r="B6385" s="95" t="str">
        <v>UN 2674</v>
      </c>
      <c r="C6385" s="80" t="str">
        <v xml:space="preserve">ANDA MONOGRAME INTER DI  </v>
      </c>
      <c r="D6385" s="133" t="str">
        <v>2181, 2182, 2183</v>
      </c>
      <c r="E6385" s="80">
        <v>25</v>
      </c>
      <c r="F6385" s="80" t="str">
        <v>PCS</v>
      </c>
      <c r="G6385" s="80" t="str">
        <v>OUTWARD</v>
      </c>
      <c r="H6385" s="96" t="str">
        <v>SHOP</v>
      </c>
    </row>
    <row r="6386" spans="1:8" x14ac:dyDescent="0.25">
      <c r="A6386" s="90">
        <v>45824</v>
      </c>
      <c r="B6386" s="91" t="str">
        <v>UN 1157</v>
      </c>
      <c r="C6386" s="92" t="str">
        <v>PRE CLEANER LOWER BASE PVC BHOOMIPUTRA</v>
      </c>
      <c r="D6386" s="132" t="str">
        <v>2181, 2182, 2183</v>
      </c>
      <c r="E6386" s="92">
        <v>20</v>
      </c>
      <c r="F6386" s="92" t="str">
        <v>PCS</v>
      </c>
      <c r="G6386" s="92" t="str">
        <v>OUTWARD</v>
      </c>
      <c r="H6386" s="93" t="str">
        <v>SHOP</v>
      </c>
    </row>
    <row r="6387" spans="1:8" x14ac:dyDescent="0.25">
      <c r="A6387" s="94">
        <v>45824</v>
      </c>
      <c r="B6387" s="95" t="str">
        <v>UN 2384</v>
      </c>
      <c r="C6387" s="80" t="str">
        <v xml:space="preserve">HYDRAULIC PRESSURE PIPE (3 CYL.) TURBO  </v>
      </c>
      <c r="D6387" s="133" t="str">
        <v>2181, 2182, 2183</v>
      </c>
      <c r="E6387" s="80">
        <v>2</v>
      </c>
      <c r="F6387" s="80" t="str">
        <v>PCS</v>
      </c>
      <c r="G6387" s="80" t="str">
        <v>OUTWARD</v>
      </c>
      <c r="H6387" s="96" t="str">
        <v>SHOP</v>
      </c>
    </row>
    <row r="6388" spans="1:8" x14ac:dyDescent="0.25">
      <c r="A6388" s="90">
        <v>45824</v>
      </c>
      <c r="B6388" s="91" t="str">
        <v>UN 2385</v>
      </c>
      <c r="C6388" s="92" t="str">
        <v xml:space="preserve">HYDRAULIC PRESSURE PIPE (4 CYL.) TURBO  </v>
      </c>
      <c r="D6388" s="132" t="str">
        <v>2181, 2182, 2183</v>
      </c>
      <c r="E6388" s="92">
        <v>2</v>
      </c>
      <c r="F6388" s="92" t="str">
        <v>PCS</v>
      </c>
      <c r="G6388" s="92" t="str">
        <v>OUTWARD</v>
      </c>
      <c r="H6388" s="93" t="str">
        <v>SHOP</v>
      </c>
    </row>
    <row r="6389" spans="1:8" x14ac:dyDescent="0.25">
      <c r="A6389" s="94">
        <v>45824</v>
      </c>
      <c r="B6389" s="95" t="str">
        <v>UN 2978</v>
      </c>
      <c r="C6389" s="80" t="str">
        <v xml:space="preserve">KNOB FOR GEAR LEVER BLACK INTER  </v>
      </c>
      <c r="D6389" s="133" t="str">
        <v>2181, 2182, 2183</v>
      </c>
      <c r="E6389" s="80">
        <v>24</v>
      </c>
      <c r="F6389" s="80" t="str">
        <v>PCS</v>
      </c>
      <c r="G6389" s="80" t="str">
        <v>OUTWARD</v>
      </c>
      <c r="H6389" s="96" t="str">
        <v>SHOP</v>
      </c>
    </row>
    <row r="6390" spans="1:8" x14ac:dyDescent="0.25">
      <c r="A6390" s="90">
        <v>45824</v>
      </c>
      <c r="B6390" s="91" t="str">
        <v>UN 2450</v>
      </c>
      <c r="C6390" s="92" t="str">
        <v xml:space="preserve">POSITION CONTROL TUBE SINGLE CAN INTER DI  </v>
      </c>
      <c r="D6390" s="132" t="str">
        <v>2181, 2182, 2183</v>
      </c>
      <c r="E6390" s="92">
        <v>10</v>
      </c>
      <c r="F6390" s="92" t="str">
        <v>PCS</v>
      </c>
      <c r="G6390" s="92" t="str">
        <v>OUTWARD</v>
      </c>
      <c r="H6390" s="93" t="str">
        <v>SHOP</v>
      </c>
    </row>
    <row r="6391" spans="1:8" x14ac:dyDescent="0.25">
      <c r="A6391" s="94">
        <v>45824</v>
      </c>
      <c r="B6391" s="95" t="str">
        <v>1P 4036 AOOOO</v>
      </c>
      <c r="C6391" s="80" t="str">
        <v>HYD. PUMP ESCORT/ F/T</v>
      </c>
      <c r="D6391" s="133" t="str">
        <v>2181, 2182, 2183</v>
      </c>
      <c r="E6391" s="80">
        <v>4</v>
      </c>
      <c r="F6391" s="80" t="str">
        <v>PCS</v>
      </c>
      <c r="G6391" s="80" t="str">
        <v>OUTWARD</v>
      </c>
      <c r="H6391" s="96" t="str">
        <v>SHOP</v>
      </c>
    </row>
    <row r="6392" spans="1:8" x14ac:dyDescent="0.25">
      <c r="A6392" s="90">
        <v>45824</v>
      </c>
      <c r="B6392" s="91" t="str">
        <v>UN 1361</v>
      </c>
      <c r="C6392" s="92" t="str">
        <v>DIESEL TANK TEA (WITH FILTER) NST</v>
      </c>
      <c r="D6392" s="132" t="str">
        <v>2181, 2182, 2183</v>
      </c>
      <c r="E6392" s="92">
        <v>40</v>
      </c>
      <c r="F6392" s="92" t="str">
        <v>PCS</v>
      </c>
      <c r="G6392" s="92" t="str">
        <v>OUTWARD</v>
      </c>
      <c r="H6392" s="93" t="str">
        <v>SHOP</v>
      </c>
    </row>
    <row r="6393" spans="1:8" x14ac:dyDescent="0.25">
      <c r="A6393" s="94">
        <v>45824</v>
      </c>
      <c r="B6393" s="95" t="str">
        <v>R983020977</v>
      </c>
      <c r="C6393" s="80" t="str">
        <v>HYD. PUMP MAHINDRA 14 CC</v>
      </c>
      <c r="D6393" s="133" t="str">
        <v>2181, 2182, 2183</v>
      </c>
      <c r="E6393" s="80">
        <v>16</v>
      </c>
      <c r="F6393" s="80" t="str">
        <v>PCS</v>
      </c>
      <c r="G6393" s="80" t="str">
        <v>OUTWARD</v>
      </c>
      <c r="H6393" s="96" t="str">
        <v>SHOP</v>
      </c>
    </row>
    <row r="6394" spans="1:8" x14ac:dyDescent="0.25">
      <c r="A6394" s="90">
        <v>45824</v>
      </c>
      <c r="B6394" s="91" t="str">
        <v>R983068737</v>
      </c>
      <c r="C6394" s="92" t="str">
        <v>HYD.PUMP SWARAJ 855 XM (19CC)</v>
      </c>
      <c r="D6394" s="132" t="str">
        <v>2181, 2182, 2183</v>
      </c>
      <c r="E6394" s="92">
        <v>8</v>
      </c>
      <c r="F6394" s="92" t="str">
        <v>PCS</v>
      </c>
      <c r="G6394" s="92" t="str">
        <v>OUTWARD</v>
      </c>
      <c r="H6394" s="93" t="str">
        <v>SHOP</v>
      </c>
    </row>
    <row r="6395" spans="1:8" x14ac:dyDescent="0.25">
      <c r="A6395" s="94">
        <v>45824</v>
      </c>
      <c r="B6395" s="95" t="str">
        <v>R983067915</v>
      </c>
      <c r="C6395" s="80" t="str">
        <v>HYD. PUMP SONALIKA RX 16CC</v>
      </c>
      <c r="D6395" s="133" t="str">
        <v>2181, 2182, 2183</v>
      </c>
      <c r="E6395" s="80">
        <v>16</v>
      </c>
      <c r="F6395" s="80" t="str">
        <v>PCS</v>
      </c>
      <c r="G6395" s="80" t="str">
        <v>OUTWARD</v>
      </c>
      <c r="H6395" s="96" t="str">
        <v>SHOP</v>
      </c>
    </row>
    <row r="6396" spans="1:8" x14ac:dyDescent="0.25">
      <c r="A6396" s="90">
        <v>45824</v>
      </c>
      <c r="B6396" s="91" t="str">
        <v>UN 1106</v>
      </c>
      <c r="C6396" s="92" t="str">
        <v>AIR BREATHER CAP W/2 ORINGS PVC 585 DI</v>
      </c>
      <c r="D6396" s="132" t="str">
        <v>2181, 2182, 2183</v>
      </c>
      <c r="E6396" s="92">
        <v>10</v>
      </c>
      <c r="F6396" s="92" t="str">
        <v>PCS</v>
      </c>
      <c r="G6396" s="92" t="str">
        <v>OUTWARD</v>
      </c>
      <c r="H6396" s="93" t="str">
        <v>SHOP</v>
      </c>
    </row>
    <row r="6397" spans="1:8" x14ac:dyDescent="0.25">
      <c r="A6397" s="94">
        <v>45824</v>
      </c>
      <c r="B6397" s="95" t="str">
        <v>R983067922</v>
      </c>
      <c r="C6397" s="80" t="str">
        <v>HYD.PUMP SWARAJ PTL14CC (POWER STG)</v>
      </c>
      <c r="D6397" s="133" t="str">
        <v>2181, 2182, 2183</v>
      </c>
      <c r="E6397" s="80">
        <v>4</v>
      </c>
      <c r="F6397" s="80" t="str">
        <v>PCS</v>
      </c>
      <c r="G6397" s="80" t="str">
        <v>OUTWARD</v>
      </c>
      <c r="H6397" s="96" t="str">
        <v>SHOP</v>
      </c>
    </row>
    <row r="6398" spans="1:8" x14ac:dyDescent="0.25">
      <c r="A6398" s="90">
        <v>45824</v>
      </c>
      <c r="B6398" s="91" t="str">
        <v>R983032295</v>
      </c>
      <c r="C6398" s="92" t="str">
        <v>HYD.PUMP NH 3630 FORD, 5630 FE 16CC</v>
      </c>
      <c r="D6398" s="132" t="str">
        <v>2181, 2182, 2183</v>
      </c>
      <c r="E6398" s="92">
        <v>4</v>
      </c>
      <c r="F6398" s="92" t="str">
        <v>PCS</v>
      </c>
      <c r="G6398" s="92" t="str">
        <v>OUTWARD</v>
      </c>
      <c r="H6398" s="93" t="str">
        <v>SHOP</v>
      </c>
    </row>
    <row r="6399" spans="1:8" x14ac:dyDescent="0.25">
      <c r="A6399" s="94">
        <v>45824</v>
      </c>
      <c r="B6399" s="95" t="str">
        <v>R983032309</v>
      </c>
      <c r="C6399" s="80" t="str">
        <v>HYD. PUMP SWARAJ 19CC (OUTER)</v>
      </c>
      <c r="D6399" s="133" t="str">
        <v>2181, 2182, 2183</v>
      </c>
      <c r="E6399" s="80">
        <v>4</v>
      </c>
      <c r="F6399" s="80" t="str">
        <v>PCS</v>
      </c>
      <c r="G6399" s="80" t="str">
        <v>OUTWARD</v>
      </c>
      <c r="H6399" s="96" t="str">
        <v>SHOP</v>
      </c>
    </row>
    <row r="6400" spans="1:8" x14ac:dyDescent="0.25">
      <c r="A6400" s="90">
        <v>45824</v>
      </c>
      <c r="B6400" s="91" t="str">
        <v>UN 2611 A</v>
      </c>
      <c r="C6400" s="92" t="str">
        <v xml:space="preserve">FIX LIFT ROD 4 DI NST  </v>
      </c>
      <c r="D6400" s="132" t="str">
        <v>2181, 2182, 2183</v>
      </c>
      <c r="E6400" s="92">
        <v>8</v>
      </c>
      <c r="F6400" s="92" t="str">
        <v>PCS</v>
      </c>
      <c r="G6400" s="92" t="str">
        <v>OUTWARD</v>
      </c>
      <c r="H6400" s="93" t="str">
        <v>SHOP</v>
      </c>
    </row>
    <row r="6401" spans="1:8" x14ac:dyDescent="0.25">
      <c r="A6401" s="94">
        <v>45824</v>
      </c>
      <c r="B6401" s="95" t="str">
        <v>UN 2599</v>
      </c>
      <c r="C6401" s="80" t="str">
        <v xml:space="preserve">LEVELLING ASSY NST  </v>
      </c>
      <c r="D6401" s="133" t="str">
        <v>2181, 2182, 2183</v>
      </c>
      <c r="E6401" s="80">
        <v>6</v>
      </c>
      <c r="F6401" s="80" t="str">
        <v>PCS</v>
      </c>
      <c r="G6401" s="80" t="str">
        <v>OUTWARD</v>
      </c>
      <c r="H6401" s="96" t="str">
        <v>SHOP</v>
      </c>
    </row>
    <row r="6402" spans="1:8" x14ac:dyDescent="0.25">
      <c r="A6402" s="90">
        <v>45824</v>
      </c>
      <c r="B6402" s="91" t="str">
        <v>GK 1369</v>
      </c>
      <c r="C6402" s="92" t="str">
        <v>STAINER FILTER EICHER WITH 3 HOLE PLATE</v>
      </c>
      <c r="D6402" s="132" t="str">
        <v>2181, 2182, 2183</v>
      </c>
      <c r="E6402" s="92">
        <v>5</v>
      </c>
      <c r="F6402" s="92" t="str">
        <v>PCS</v>
      </c>
      <c r="G6402" s="92" t="str">
        <v>OUTWARD</v>
      </c>
      <c r="H6402" s="93" t="str">
        <v>SHOP</v>
      </c>
    </row>
    <row r="6403" spans="1:8" x14ac:dyDescent="0.25">
      <c r="A6403" s="94">
        <v>45824</v>
      </c>
      <c r="B6403" s="95" t="str">
        <v>UN 3665</v>
      </c>
      <c r="C6403" s="80" t="str">
        <v xml:space="preserve"> BREAK DISC ACTUATING ASSEMBLY INTER DI 6.5" </v>
      </c>
      <c r="D6403" s="133" t="str">
        <v>2181, 2182, 2183</v>
      </c>
      <c r="E6403" s="80">
        <v>10</v>
      </c>
      <c r="F6403" s="80" t="str">
        <v>SET</v>
      </c>
      <c r="G6403" s="80" t="str">
        <v>OUTWARD</v>
      </c>
      <c r="H6403" s="96" t="str">
        <v>SHOP</v>
      </c>
    </row>
    <row r="6404" spans="1:8" x14ac:dyDescent="0.25">
      <c r="A6404" s="90">
        <v>45824</v>
      </c>
      <c r="B6404" s="91" t="str">
        <v>1P 4066 4039 AOOOOB</v>
      </c>
      <c r="C6404" s="92" t="str">
        <v>HYD PUMP J.D</v>
      </c>
      <c r="D6404" s="132" t="str">
        <v>2181, 2182, 2183</v>
      </c>
      <c r="E6404" s="92">
        <v>1</v>
      </c>
      <c r="F6404" s="92" t="str">
        <v>PCS</v>
      </c>
      <c r="G6404" s="92" t="str">
        <v>OUTWARD</v>
      </c>
      <c r="H6404" s="93" t="str">
        <v>SHOP</v>
      </c>
    </row>
    <row r="6405" spans="1:8" x14ac:dyDescent="0.25">
      <c r="A6405" s="94">
        <v>45824</v>
      </c>
      <c r="B6405" s="95" t="str">
        <v>UN 2636</v>
      </c>
      <c r="C6405" s="80" t="str">
        <v xml:space="preserve">CHECK CHAIN ASSY MKM  </v>
      </c>
      <c r="D6405" s="133">
        <v>2186</v>
      </c>
      <c r="E6405" s="80">
        <v>100</v>
      </c>
      <c r="F6405" s="80" t="str">
        <v>PCS</v>
      </c>
      <c r="G6405" s="80" t="str">
        <v>OUTWARD</v>
      </c>
      <c r="H6405" s="96" t="str">
        <v>VASAVI ENGINEER</v>
      </c>
    </row>
    <row r="6406" spans="1:8" x14ac:dyDescent="0.25">
      <c r="A6406" s="90">
        <v>45821</v>
      </c>
      <c r="B6406" s="91" t="str">
        <v>UN 2067</v>
      </c>
      <c r="C6406" s="92" t="str">
        <v>DIFFERENTIAL GEAR KIT (SET OF 6)   YUVO</v>
      </c>
      <c r="D6406" s="132">
        <v>2178</v>
      </c>
      <c r="E6406" s="92">
        <v>1</v>
      </c>
      <c r="F6406" s="92" t="str">
        <v>SET</v>
      </c>
      <c r="G6406" s="92" t="str">
        <v>OUTWARD</v>
      </c>
      <c r="H6406" s="93" t="str">
        <v>SHOP</v>
      </c>
    </row>
    <row r="6407" spans="1:8" x14ac:dyDescent="0.25">
      <c r="A6407" s="94">
        <v>45821</v>
      </c>
      <c r="B6407" s="95" t="str">
        <v>UN 2066</v>
      </c>
      <c r="C6407" s="80" t="str">
        <v>DIFFERENTIAL GEAR KIT (SET OF 4)   YUVO</v>
      </c>
      <c r="D6407" s="133">
        <v>2178</v>
      </c>
      <c r="E6407" s="80">
        <v>2</v>
      </c>
      <c r="F6407" s="80" t="str">
        <v>SET</v>
      </c>
      <c r="G6407" s="80" t="str">
        <v>OUTWARD</v>
      </c>
      <c r="H6407" s="96" t="str">
        <v>SHOP</v>
      </c>
    </row>
    <row r="6408" spans="1:8" x14ac:dyDescent="0.25">
      <c r="A6408" s="90">
        <v>45821</v>
      </c>
      <c r="B6408" s="91" t="str">
        <v>R11059</v>
      </c>
      <c r="C6408" s="92" t="str">
        <v>CLUTCH P. SK/SWARAJ 11" RIGID ASBESTOS</v>
      </c>
      <c r="D6408" s="132" t="str">
        <v>2179,  2180</v>
      </c>
      <c r="E6408" s="92">
        <v>4</v>
      </c>
      <c r="F6408" s="92" t="str">
        <v>PCS</v>
      </c>
      <c r="G6408" s="92" t="str">
        <v>OUTWARD</v>
      </c>
      <c r="H6408" s="93" t="str">
        <v>SHOP</v>
      </c>
    </row>
    <row r="6409" spans="1:8" x14ac:dyDescent="0.25">
      <c r="A6409" s="94">
        <v>45821</v>
      </c>
      <c r="B6409" s="95" t="str">
        <v>3280605100/3280871100</v>
      </c>
      <c r="C6409" s="80" t="str">
        <v>CLUTCH PLATE SWARAJ XM 8 T. (RIGID) PT800/PT806</v>
      </c>
      <c r="D6409" s="133" t="str">
        <v>2179,  2180</v>
      </c>
      <c r="E6409" s="80">
        <v>6</v>
      </c>
      <c r="F6409" s="80" t="str">
        <v>PCS</v>
      </c>
      <c r="G6409" s="80" t="str">
        <v>OUTWARD</v>
      </c>
      <c r="H6409" s="96" t="str">
        <v>SHOP</v>
      </c>
    </row>
    <row r="6410" spans="1:8" x14ac:dyDescent="0.25">
      <c r="A6410" s="90">
        <v>45821</v>
      </c>
      <c r="B6410" s="91" t="str">
        <v>UN 1160 A</v>
      </c>
      <c r="C6410" s="92" t="str">
        <v xml:space="preserve">AIR CLEANER MESH YUVRAJ </v>
      </c>
      <c r="D6410" s="132" t="str">
        <v>2179,  2180</v>
      </c>
      <c r="E6410" s="92">
        <v>10</v>
      </c>
      <c r="F6410" s="92" t="str">
        <v>PCS</v>
      </c>
      <c r="G6410" s="92" t="str">
        <v>OUTWARD</v>
      </c>
      <c r="H6410" s="93" t="str">
        <v>SHOP</v>
      </c>
    </row>
    <row r="6411" spans="1:8" x14ac:dyDescent="0.25">
      <c r="A6411" s="94">
        <v>45821</v>
      </c>
      <c r="B6411" s="95" t="str">
        <v>R1100120</v>
      </c>
      <c r="C6411" s="80" t="str">
        <v>PRESSURE PLATE ASSY M.M 434/444 DI</v>
      </c>
      <c r="D6411" s="133" t="str">
        <v>2179,  2180</v>
      </c>
      <c r="E6411" s="80">
        <v>2</v>
      </c>
      <c r="F6411" s="80" t="str">
        <v>SET</v>
      </c>
      <c r="G6411" s="80" t="str">
        <v>OUTWARD</v>
      </c>
      <c r="H6411" s="96" t="str">
        <v>SHOP</v>
      </c>
    </row>
    <row r="6412" spans="1:8" x14ac:dyDescent="0.25">
      <c r="A6412" s="90">
        <v>45821</v>
      </c>
      <c r="B6412" s="91">
        <v>3280860100</v>
      </c>
      <c r="C6412" s="92" t="str">
        <v>CLUTCH PLATE M.M 434 DI (10 T, 11")</v>
      </c>
      <c r="D6412" s="132" t="str">
        <v>2179,  2180</v>
      </c>
      <c r="E6412" s="92">
        <v>2</v>
      </c>
      <c r="F6412" s="92" t="str">
        <v>PCS</v>
      </c>
      <c r="G6412" s="92" t="str">
        <v>OUTWARD</v>
      </c>
      <c r="H6412" s="93" t="str">
        <v>SHOP</v>
      </c>
    </row>
    <row r="6413" spans="1:8" x14ac:dyDescent="0.25">
      <c r="A6413" s="94">
        <v>45821</v>
      </c>
      <c r="B6413" s="95">
        <v>3250216100</v>
      </c>
      <c r="C6413" s="80" t="str">
        <v>CLUTCH PLATE MF 1035 10T</v>
      </c>
      <c r="D6413" s="133" t="str">
        <v>2179,  2180</v>
      </c>
      <c r="E6413" s="80">
        <v>2</v>
      </c>
      <c r="F6413" s="80" t="str">
        <v>PCS</v>
      </c>
      <c r="G6413" s="80" t="str">
        <v>OUTWARD</v>
      </c>
      <c r="H6413" s="96" t="str">
        <v>SHOP</v>
      </c>
    </row>
    <row r="6414" spans="1:8" x14ac:dyDescent="0.25">
      <c r="A6414" s="90">
        <v>45821</v>
      </c>
      <c r="B6414" s="91">
        <v>4340460100</v>
      </c>
      <c r="C6414" s="92" t="str">
        <v>P.P TAWA ARJUN MAIN D/CLUTCH</v>
      </c>
      <c r="D6414" s="132" t="str">
        <v>2179,  2180</v>
      </c>
      <c r="E6414" s="92">
        <v>6</v>
      </c>
      <c r="F6414" s="92" t="str">
        <v>PCS</v>
      </c>
      <c r="G6414" s="92" t="str">
        <v>OUTWARD</v>
      </c>
      <c r="H6414" s="93" t="str">
        <v>SHOP</v>
      </c>
    </row>
    <row r="6415" spans="1:8" x14ac:dyDescent="0.25">
      <c r="A6415" s="94">
        <v>45821</v>
      </c>
      <c r="B6415" s="95">
        <v>4340459100</v>
      </c>
      <c r="C6415" s="80" t="str">
        <v>DIAPHRAGM SPRING</v>
      </c>
      <c r="D6415" s="133" t="str">
        <v>2179,  2180</v>
      </c>
      <c r="E6415" s="80">
        <v>6</v>
      </c>
      <c r="F6415" s="80" t="str">
        <v>PCS</v>
      </c>
      <c r="G6415" s="80" t="str">
        <v>OUTWARD</v>
      </c>
      <c r="H6415" s="96" t="str">
        <v>SHOP</v>
      </c>
    </row>
    <row r="6416" spans="1:8" x14ac:dyDescent="0.25">
      <c r="A6416" s="90">
        <v>45821</v>
      </c>
      <c r="B6416" s="91">
        <v>3280843100</v>
      </c>
      <c r="C6416" s="92" t="str">
        <v>CLUTCH PLATE SW/ACE CRANE 5 FAN 8 T</v>
      </c>
      <c r="D6416" s="132" t="str">
        <v>2179,  2180</v>
      </c>
      <c r="E6416" s="92">
        <v>2</v>
      </c>
      <c r="F6416" s="92" t="str">
        <v>PCS</v>
      </c>
      <c r="G6416" s="92" t="str">
        <v>OUTWARD</v>
      </c>
      <c r="H6416" s="93" t="str">
        <v>SHOP</v>
      </c>
    </row>
    <row r="6417" spans="1:8" x14ac:dyDescent="0.25">
      <c r="A6417" s="94">
        <v>45821</v>
      </c>
      <c r="B6417" s="95">
        <v>3280845100</v>
      </c>
      <c r="C6417" s="80" t="str">
        <v>CLUTCH PLATE ARJUN 5 WING (PMV-02)</v>
      </c>
      <c r="D6417" s="133" t="str">
        <v>2179,  2180</v>
      </c>
      <c r="E6417" s="80">
        <v>2</v>
      </c>
      <c r="F6417" s="80" t="str">
        <v>PCS</v>
      </c>
      <c r="G6417" s="80" t="str">
        <v>OUTWARD</v>
      </c>
      <c r="H6417" s="96" t="str">
        <v>SHOP</v>
      </c>
    </row>
    <row r="6418" spans="1:8" x14ac:dyDescent="0.25">
      <c r="A6418" s="90">
        <v>45821</v>
      </c>
      <c r="B6418" s="91" t="str">
        <v>R983067914</v>
      </c>
      <c r="C6418" s="92" t="str">
        <v>HYD PUMP FARMTRAC 16.5 CC</v>
      </c>
      <c r="D6418" s="132" t="str">
        <v>2179,  2180</v>
      </c>
      <c r="E6418" s="92">
        <v>8</v>
      </c>
      <c r="F6418" s="92" t="str">
        <v>PCS</v>
      </c>
      <c r="G6418" s="92" t="str">
        <v>OUTWARD</v>
      </c>
      <c r="H6418" s="93" t="str">
        <v>SHOP</v>
      </c>
    </row>
    <row r="6419" spans="1:8" x14ac:dyDescent="0.25">
      <c r="A6419" s="94">
        <v>45821</v>
      </c>
      <c r="B6419" s="95" t="str">
        <v>UN 1678 B</v>
      </c>
      <c r="C6419" s="80" t="str">
        <v>TOOL BOX (POPULAR) ARJUN</v>
      </c>
      <c r="D6419" s="133" t="str">
        <v>2179,  2180</v>
      </c>
      <c r="E6419" s="80">
        <v>3</v>
      </c>
      <c r="F6419" s="80" t="str">
        <v>PCS</v>
      </c>
      <c r="G6419" s="80" t="str">
        <v>OUTWARD</v>
      </c>
      <c r="H6419" s="96" t="str">
        <v>SHOP</v>
      </c>
    </row>
    <row r="6420" spans="1:8" x14ac:dyDescent="0.25">
      <c r="A6420" s="90">
        <v>45821</v>
      </c>
      <c r="B6420" s="91" t="str">
        <v>UN 2861</v>
      </c>
      <c r="C6420" s="92" t="str">
        <v>CLUTCH PADEL SPRING INTER</v>
      </c>
      <c r="D6420" s="132" t="str">
        <v>2179,  2180</v>
      </c>
      <c r="E6420" s="92">
        <v>120</v>
      </c>
      <c r="F6420" s="92" t="str">
        <v>PCS</v>
      </c>
      <c r="G6420" s="92" t="str">
        <v>OUTWARD</v>
      </c>
      <c r="H6420" s="93" t="str">
        <v>SHOP</v>
      </c>
    </row>
    <row r="6421" spans="1:8" x14ac:dyDescent="0.25">
      <c r="A6421" s="94">
        <v>45821</v>
      </c>
      <c r="B6421" s="95" t="str">
        <v>UN 2616</v>
      </c>
      <c r="C6421" s="80" t="str">
        <v xml:space="preserve">LOWER LINK ASSY 3 DI (O.E) 585 DI  </v>
      </c>
      <c r="D6421" s="133" t="str">
        <v>2179,  2180</v>
      </c>
      <c r="E6421" s="80">
        <v>4</v>
      </c>
      <c r="F6421" s="80" t="str">
        <v>PCS</v>
      </c>
      <c r="G6421" s="80" t="str">
        <v>OUTWARD</v>
      </c>
      <c r="H6421" s="96" t="str">
        <v>SHOP</v>
      </c>
    </row>
    <row r="6422" spans="1:8" x14ac:dyDescent="0.25">
      <c r="A6422" s="90">
        <v>45821</v>
      </c>
      <c r="B6422" s="91" t="str">
        <v>UN 1361</v>
      </c>
      <c r="C6422" s="92" t="str">
        <v>DIESEL TANK TEA (WITH FILTER) NST</v>
      </c>
      <c r="D6422" s="132" t="str">
        <v>2179,  2180</v>
      </c>
      <c r="E6422" s="92">
        <v>40</v>
      </c>
      <c r="F6422" s="92" t="str">
        <v>PCS</v>
      </c>
      <c r="G6422" s="92" t="str">
        <v>OUTWARD</v>
      </c>
      <c r="H6422" s="93" t="str">
        <v>SHOP</v>
      </c>
    </row>
    <row r="6423" spans="1:8" x14ac:dyDescent="0.25">
      <c r="A6423" s="94">
        <v>45821</v>
      </c>
      <c r="B6423" s="95" t="str">
        <v>UN 2623</v>
      </c>
      <c r="C6423" s="80" t="str">
        <v xml:space="preserve">BRACKET PIN 585 DI  </v>
      </c>
      <c r="D6423" s="133" t="str">
        <v>2179,  2180</v>
      </c>
      <c r="E6423" s="80">
        <v>36</v>
      </c>
      <c r="F6423" s="80" t="str">
        <v>PCS</v>
      </c>
      <c r="G6423" s="80" t="str">
        <v>OUTWARD</v>
      </c>
      <c r="H6423" s="96" t="str">
        <v>SHOP</v>
      </c>
    </row>
    <row r="6424" spans="1:8" x14ac:dyDescent="0.25">
      <c r="A6424" s="90">
        <v>45821</v>
      </c>
      <c r="B6424" s="91" t="str">
        <v>UN 3583</v>
      </c>
      <c r="C6424" s="92" t="str">
        <v xml:space="preserve">6002759A92 PIPE OVER FLOW (3 CYL) INTER DI  </v>
      </c>
      <c r="D6424" s="132" t="str">
        <v>2179,  2180</v>
      </c>
      <c r="E6424" s="92">
        <v>25</v>
      </c>
      <c r="F6424" s="92" t="str">
        <v>PCS</v>
      </c>
      <c r="G6424" s="92" t="str">
        <v>OUTWARD</v>
      </c>
      <c r="H6424" s="93" t="str">
        <v>SHOP</v>
      </c>
    </row>
    <row r="6425" spans="1:8" x14ac:dyDescent="0.25">
      <c r="A6425" s="94">
        <v>45821</v>
      </c>
      <c r="B6425" s="95" t="str">
        <v>UN 3426 A</v>
      </c>
      <c r="C6425" s="80" t="str">
        <v xml:space="preserve">COOLANT BOTTLE THREAD TYPE TURBO  </v>
      </c>
      <c r="D6425" s="133" t="str">
        <v>2179,  2180</v>
      </c>
      <c r="E6425" s="80">
        <v>17</v>
      </c>
      <c r="F6425" s="80" t="str">
        <v>PCS</v>
      </c>
      <c r="G6425" s="80" t="str">
        <v>OUTWARD</v>
      </c>
      <c r="H6425" s="96" t="str">
        <v>SHOP</v>
      </c>
    </row>
    <row r="6426" spans="1:8" x14ac:dyDescent="0.25">
      <c r="A6426" s="90">
        <v>45821</v>
      </c>
      <c r="B6426" s="91" t="str">
        <v>UN 1441 A</v>
      </c>
      <c r="C6426" s="92" t="str">
        <v>STARING KNUCKLE ARM (POWER STG) LH STEEL MKM</v>
      </c>
      <c r="D6426" s="132" t="str">
        <v>2179,  2180</v>
      </c>
      <c r="E6426" s="92">
        <v>2</v>
      </c>
      <c r="F6426" s="92" t="str">
        <v>PCS</v>
      </c>
      <c r="G6426" s="92" t="str">
        <v>OUTWARD</v>
      </c>
      <c r="H6426" s="93" t="str">
        <v>SHOP</v>
      </c>
    </row>
    <row r="6427" spans="1:8" x14ac:dyDescent="0.25">
      <c r="A6427" s="94">
        <v>45821</v>
      </c>
      <c r="B6427" s="95" t="str">
        <v>UN 1441</v>
      </c>
      <c r="C6427" s="80" t="str">
        <v>STARING KNUCKLE ARM (POWER STG) RH STEEL MKM</v>
      </c>
      <c r="D6427" s="133" t="str">
        <v>2179,  2180</v>
      </c>
      <c r="E6427" s="80">
        <v>2</v>
      </c>
      <c r="F6427" s="80" t="str">
        <v>PCS</v>
      </c>
      <c r="G6427" s="80" t="str">
        <v>OUTWARD</v>
      </c>
      <c r="H6427" s="96" t="str">
        <v>SHOP</v>
      </c>
    </row>
    <row r="6428" spans="1:8" x14ac:dyDescent="0.25">
      <c r="A6428" s="90">
        <v>45821</v>
      </c>
      <c r="B6428" s="91">
        <v>11114489</v>
      </c>
      <c r="C6428" s="92" t="str">
        <v>POWER STG UNIT JOHNDEERE XCEL-45 (VSP 100)</v>
      </c>
      <c r="D6428" s="132" t="str">
        <v>2179,  2180</v>
      </c>
      <c r="E6428" s="92">
        <v>1</v>
      </c>
      <c r="F6428" s="92" t="str">
        <v>PCS</v>
      </c>
      <c r="G6428" s="92" t="str">
        <v>OUTWARD</v>
      </c>
      <c r="H6428" s="93" t="str">
        <v>SHOP</v>
      </c>
    </row>
    <row r="6429" spans="1:8" x14ac:dyDescent="0.25">
      <c r="A6429" s="94">
        <v>45821</v>
      </c>
      <c r="B6429" s="95">
        <v>11333424</v>
      </c>
      <c r="C6429" s="80" t="str">
        <v>STG CONTROL UNIT ARJUN (NEW) (VSP 80)</v>
      </c>
      <c r="D6429" s="133" t="str">
        <v>2179,  2180</v>
      </c>
      <c r="E6429" s="80">
        <v>4</v>
      </c>
      <c r="F6429" s="80" t="str">
        <v>PCS</v>
      </c>
      <c r="G6429" s="80" t="str">
        <v>OUTWARD</v>
      </c>
      <c r="H6429" s="96" t="str">
        <v>SHOP</v>
      </c>
    </row>
    <row r="6430" spans="1:8" x14ac:dyDescent="0.25">
      <c r="A6430" s="90">
        <v>45821</v>
      </c>
      <c r="B6430" s="91" t="str">
        <v>UN 2624</v>
      </c>
      <c r="C6430" s="92" t="str">
        <v xml:space="preserve">BRACKET PIN YUVO  </v>
      </c>
      <c r="D6430" s="132" t="str">
        <v>2179,  2180</v>
      </c>
      <c r="E6430" s="92">
        <v>20</v>
      </c>
      <c r="F6430" s="92" t="str">
        <v>PCS</v>
      </c>
      <c r="G6430" s="92" t="str">
        <v>OUTWARD</v>
      </c>
      <c r="H6430" s="93" t="str">
        <v>SHOP</v>
      </c>
    </row>
    <row r="6431" spans="1:8" x14ac:dyDescent="0.25">
      <c r="A6431" s="94">
        <v>45821</v>
      </c>
      <c r="B6431" s="95" t="str">
        <v>GK 2602</v>
      </c>
      <c r="C6431" s="80" t="str">
        <v>HITCH PIN 1X5</v>
      </c>
      <c r="D6431" s="133" t="str">
        <v>2179,  2180</v>
      </c>
      <c r="E6431" s="80">
        <v>20</v>
      </c>
      <c r="F6431" s="80" t="str">
        <v>PCS</v>
      </c>
      <c r="G6431" s="80" t="str">
        <v>OUTWARD</v>
      </c>
      <c r="H6431" s="96" t="str">
        <v>SHOP</v>
      </c>
    </row>
    <row r="6432" spans="1:8" x14ac:dyDescent="0.25">
      <c r="A6432" s="90">
        <v>45821</v>
      </c>
      <c r="B6432" s="91" t="str">
        <v>R983067915</v>
      </c>
      <c r="C6432" s="92" t="str">
        <v>HYD. PUMP SONALIKA RX 16CC</v>
      </c>
      <c r="D6432" s="132" t="str">
        <v>2179,  2180</v>
      </c>
      <c r="E6432" s="92">
        <v>16</v>
      </c>
      <c r="F6432" s="92" t="str">
        <v>PCS</v>
      </c>
      <c r="G6432" s="92" t="str">
        <v>OUTWARD</v>
      </c>
      <c r="H6432" s="93" t="str">
        <v>SHOP</v>
      </c>
    </row>
    <row r="6433" spans="1:8" x14ac:dyDescent="0.25">
      <c r="A6433" s="94">
        <v>45821</v>
      </c>
      <c r="B6433" s="95">
        <v>1280354100</v>
      </c>
      <c r="C6433" s="80" t="str">
        <v>PRESSURE PLATE ASSY SW D/F</v>
      </c>
      <c r="D6433" s="133" t="str">
        <v>2179,  2180</v>
      </c>
      <c r="E6433" s="80">
        <v>1</v>
      </c>
      <c r="F6433" s="80" t="str">
        <v>SET</v>
      </c>
      <c r="G6433" s="80" t="str">
        <v>OUTWARD</v>
      </c>
      <c r="H6433" s="96" t="str">
        <v>SHOP</v>
      </c>
    </row>
    <row r="6434" spans="1:8" x14ac:dyDescent="0.25">
      <c r="A6434" s="90">
        <v>45821</v>
      </c>
      <c r="B6434" s="91" t="str">
        <v>R1100555</v>
      </c>
      <c r="C6434" s="92" t="str">
        <v>P.P ASSY SARPANCH D/F TYPE</v>
      </c>
      <c r="D6434" s="132" t="str">
        <v>2179,  2180</v>
      </c>
      <c r="E6434" s="92">
        <v>4</v>
      </c>
      <c r="F6434" s="92" t="str">
        <v>SET</v>
      </c>
      <c r="G6434" s="92" t="str">
        <v>OUTWARD</v>
      </c>
      <c r="H6434" s="93" t="str">
        <v>SHOP</v>
      </c>
    </row>
    <row r="6435" spans="1:8" x14ac:dyDescent="0.25">
      <c r="A6435" s="94">
        <v>45821</v>
      </c>
      <c r="B6435" s="95" t="str">
        <v>R1100551</v>
      </c>
      <c r="C6435" s="80" t="str">
        <v>P.P ASSY EICHER 485 11" D/F TYPE</v>
      </c>
      <c r="D6435" s="133" t="str">
        <v>2179,  2180</v>
      </c>
      <c r="E6435" s="80">
        <v>1</v>
      </c>
      <c r="F6435" s="80" t="str">
        <v>SET</v>
      </c>
      <c r="G6435" s="80" t="str">
        <v>OUTWARD</v>
      </c>
      <c r="H6435" s="96" t="str">
        <v>SHOP</v>
      </c>
    </row>
    <row r="6436" spans="1:8" x14ac:dyDescent="0.25">
      <c r="A6436" s="90">
        <v>45821</v>
      </c>
      <c r="B6436" s="91" t="str">
        <v>R983020977</v>
      </c>
      <c r="C6436" s="92" t="str">
        <v>HYD. PUMP MAHINDRA 14 CC</v>
      </c>
      <c r="D6436" s="132" t="str">
        <v>2179,  2180</v>
      </c>
      <c r="E6436" s="92">
        <v>8</v>
      </c>
      <c r="F6436" s="92" t="str">
        <v>PCS</v>
      </c>
      <c r="G6436" s="92" t="str">
        <v>OUTWARD</v>
      </c>
      <c r="H6436" s="93" t="str">
        <v>SHOP</v>
      </c>
    </row>
    <row r="6437" spans="1:8" x14ac:dyDescent="0.25">
      <c r="A6437" s="94">
        <v>45821</v>
      </c>
      <c r="B6437" s="95" t="str">
        <v>GK 1625/UN 2826</v>
      </c>
      <c r="C6437" s="80" t="str">
        <v>AXLE BOLT R/T 9" BLACK</v>
      </c>
      <c r="D6437" s="133" t="str">
        <v>2179,  2180</v>
      </c>
      <c r="E6437" s="80">
        <v>36</v>
      </c>
      <c r="F6437" s="80" t="str">
        <v>PCS</v>
      </c>
      <c r="G6437" s="80" t="str">
        <v>OUTWARD</v>
      </c>
      <c r="H6437" s="96" t="str">
        <v>SHOP</v>
      </c>
    </row>
    <row r="6438" spans="1:8" x14ac:dyDescent="0.25">
      <c r="A6438" s="90">
        <v>45821</v>
      </c>
      <c r="B6438" s="91">
        <v>3280542100</v>
      </c>
      <c r="C6438" s="92" t="str">
        <v>PTO PLATE SW / SK 12 T (DUAL CLUTCH)</v>
      </c>
      <c r="D6438" s="132" t="str">
        <v>2179,  2180</v>
      </c>
      <c r="E6438" s="92">
        <v>4</v>
      </c>
      <c r="F6438" s="92" t="str">
        <v>PCS</v>
      </c>
      <c r="G6438" s="92" t="str">
        <v>OUTWARD</v>
      </c>
      <c r="H6438" s="93" t="str">
        <v>SHOP</v>
      </c>
    </row>
    <row r="6439" spans="1:8" x14ac:dyDescent="0.25">
      <c r="A6439" s="94">
        <v>45821</v>
      </c>
      <c r="B6439" s="95" t="str">
        <v>UN 1135</v>
      </c>
      <c r="C6439" s="80" t="str">
        <v>SILENCER INTER DI</v>
      </c>
      <c r="D6439" s="133" t="str">
        <v>2179,  2180</v>
      </c>
      <c r="E6439" s="80">
        <v>4</v>
      </c>
      <c r="F6439" s="80" t="str">
        <v>PCS</v>
      </c>
      <c r="G6439" s="80" t="str">
        <v>OUTWARD</v>
      </c>
      <c r="H6439" s="96" t="str">
        <v>SHOP</v>
      </c>
    </row>
    <row r="6440" spans="1:8" x14ac:dyDescent="0.25">
      <c r="A6440" s="90">
        <v>45821</v>
      </c>
      <c r="B6440" s="91" t="str">
        <v>GK 1623/UN 2825</v>
      </c>
      <c r="C6440" s="92" t="str">
        <v>AXLE BOLT R/T 8" BLACK</v>
      </c>
      <c r="D6440" s="132" t="str">
        <v>2179,  2180</v>
      </c>
      <c r="E6440" s="92">
        <v>36</v>
      </c>
      <c r="F6440" s="92" t="str">
        <v>PCS</v>
      </c>
      <c r="G6440" s="92" t="str">
        <v>OUTWARD</v>
      </c>
      <c r="H6440" s="93" t="str">
        <v>SHOP</v>
      </c>
    </row>
    <row r="6441" spans="1:8" x14ac:dyDescent="0.25">
      <c r="A6441" s="94">
        <v>45824</v>
      </c>
      <c r="B6441" s="95" t="str">
        <v>DS 159</v>
      </c>
      <c r="C6441" s="80" t="str">
        <v xml:space="preserve"> REAR AXLE 585 DI BIG PLATE 18 T.</v>
      </c>
      <c r="D6441" s="133">
        <v>2184</v>
      </c>
      <c r="E6441" s="80">
        <v>2</v>
      </c>
      <c r="F6441" s="80" t="str">
        <v>PCS</v>
      </c>
      <c r="G6441" s="80" t="str">
        <v>OUTWARD</v>
      </c>
      <c r="H6441" s="96" t="str">
        <v>JAI BHARAT</v>
      </c>
    </row>
    <row r="6442" spans="1:8" x14ac:dyDescent="0.25">
      <c r="A6442" s="90">
        <v>45824</v>
      </c>
      <c r="B6442" s="91" t="str">
        <v>DS 126</v>
      </c>
      <c r="C6442" s="92" t="str">
        <v xml:space="preserve"> REAR AXLE POWERTRAC SMALL PLATE 22 T (NUT TYPE)</v>
      </c>
      <c r="D6442" s="132">
        <v>2184</v>
      </c>
      <c r="E6442" s="92">
        <v>2</v>
      </c>
      <c r="F6442" s="92" t="str">
        <v>PCS</v>
      </c>
      <c r="G6442" s="92" t="str">
        <v>OUTWARD</v>
      </c>
      <c r="H6442" s="93" t="str">
        <v>JAI BHARAT</v>
      </c>
    </row>
    <row r="6443" spans="1:8" x14ac:dyDescent="0.25">
      <c r="A6443" s="94">
        <v>45825</v>
      </c>
      <c r="B6443" s="95" t="str">
        <v>UN 1437 A</v>
      </c>
      <c r="C6443" s="80" t="str">
        <v>FRONT WHEEL COLLAR ARJUN N/M</v>
      </c>
      <c r="D6443" s="133" t="str">
        <v>2193, 2195, 2196, 2192</v>
      </c>
      <c r="E6443" s="80">
        <v>40</v>
      </c>
      <c r="F6443" s="80" t="str">
        <v>PCS</v>
      </c>
      <c r="G6443" s="80" t="str">
        <v>OUTWARD</v>
      </c>
      <c r="H6443" s="96" t="str">
        <v>SHOP</v>
      </c>
    </row>
    <row r="6444" spans="1:8" x14ac:dyDescent="0.25">
      <c r="A6444" s="90">
        <v>45825</v>
      </c>
      <c r="B6444" s="91">
        <v>3280673100</v>
      </c>
      <c r="C6444" s="92" t="str">
        <v>CLUTCH PLATE ACE/SWARAJ 6 SPRING 8 T</v>
      </c>
      <c r="D6444" s="132" t="str">
        <v>2193, 2195, 2196, 2192</v>
      </c>
      <c r="E6444" s="92">
        <v>2</v>
      </c>
      <c r="F6444" s="92" t="str">
        <v>PCS</v>
      </c>
      <c r="G6444" s="92" t="str">
        <v>OUTWARD</v>
      </c>
      <c r="H6444" s="93" t="str">
        <v>SHOP</v>
      </c>
    </row>
    <row r="6445" spans="1:8" x14ac:dyDescent="0.25">
      <c r="A6445" s="94">
        <v>45825</v>
      </c>
      <c r="B6445" s="95">
        <v>3280503100</v>
      </c>
      <c r="C6445" s="80" t="str">
        <v>PTO PLATE SWRAJ SINGLE CLUTCH PUC-00</v>
      </c>
      <c r="D6445" s="133" t="str">
        <v>2193, 2195, 2196, 2192</v>
      </c>
      <c r="E6445" s="80">
        <v>4</v>
      </c>
      <c r="F6445" s="80" t="str">
        <v>PCS</v>
      </c>
      <c r="G6445" s="80" t="str">
        <v>OUTWARD</v>
      </c>
      <c r="H6445" s="96" t="str">
        <v>SHOP</v>
      </c>
    </row>
    <row r="6446" spans="1:8" x14ac:dyDescent="0.25">
      <c r="A6446" s="90">
        <v>45825</v>
      </c>
      <c r="B6446" s="91" t="str">
        <v>3280605100/3280871100</v>
      </c>
      <c r="C6446" s="92" t="str">
        <v>CLUTCH PLATE SWARAJ XM 8 T. (RIGID) PT800/PT806</v>
      </c>
      <c r="D6446" s="132" t="str">
        <v>2193, 2195, 2196, 2192</v>
      </c>
      <c r="E6446" s="92">
        <v>2</v>
      </c>
      <c r="F6446" s="92" t="str">
        <v>PCS</v>
      </c>
      <c r="G6446" s="92" t="str">
        <v>OUTWARD</v>
      </c>
      <c r="H6446" s="93" t="str">
        <v>SHOP</v>
      </c>
    </row>
    <row r="6447" spans="1:8" x14ac:dyDescent="0.25">
      <c r="A6447" s="94">
        <v>45825</v>
      </c>
      <c r="B6447" s="95">
        <v>1280318100</v>
      </c>
      <c r="C6447" s="80" t="str">
        <v>P.P ASSY 434 DI / FORD 3600/ ES 355/ EICH 485</v>
      </c>
      <c r="D6447" s="133" t="str">
        <v>2193, 2195, 2196, 2192</v>
      </c>
      <c r="E6447" s="80">
        <v>1</v>
      </c>
      <c r="F6447" s="80" t="str">
        <v>SET</v>
      </c>
      <c r="G6447" s="80" t="str">
        <v>OUTWARD</v>
      </c>
      <c r="H6447" s="96" t="str">
        <v>SHOP</v>
      </c>
    </row>
    <row r="6448" spans="1:8" x14ac:dyDescent="0.25">
      <c r="A6448" s="90">
        <v>45825</v>
      </c>
      <c r="B6448" s="91">
        <v>1280819100</v>
      </c>
      <c r="C6448" s="92" t="str">
        <v>P.P ASSY ACE CRANE D/F</v>
      </c>
      <c r="D6448" s="132" t="str">
        <v>2193, 2195, 2196, 2192</v>
      </c>
      <c r="E6448" s="92">
        <v>1</v>
      </c>
      <c r="F6448" s="92" t="str">
        <v>SET</v>
      </c>
      <c r="G6448" s="92" t="str">
        <v>OUTWARD</v>
      </c>
      <c r="H6448" s="93" t="str">
        <v>SHOP</v>
      </c>
    </row>
    <row r="6449" spans="1:8" x14ac:dyDescent="0.25">
      <c r="A6449" s="94">
        <v>45825</v>
      </c>
      <c r="B6449" s="95" t="str">
        <v>UN 1411/GK 902</v>
      </c>
      <c r="C6449" s="80" t="str">
        <v>FRONT WHEEL HUB MAHINDRA DI (4 HOLE) 48548-1988</v>
      </c>
      <c r="D6449" s="133" t="str">
        <v>2193, 2195, 2196, 2192</v>
      </c>
      <c r="E6449" s="80">
        <v>2</v>
      </c>
      <c r="F6449" s="80" t="str">
        <v>PCS</v>
      </c>
      <c r="G6449" s="80" t="str">
        <v>OUTWARD</v>
      </c>
      <c r="H6449" s="96" t="str">
        <v>SHOP</v>
      </c>
    </row>
    <row r="6450" spans="1:8" x14ac:dyDescent="0.25">
      <c r="A6450" s="90">
        <v>45825</v>
      </c>
      <c r="B6450" s="91" t="str">
        <v>UN 1414/GK 904</v>
      </c>
      <c r="C6450" s="92" t="str">
        <v>FRONT WHEEL HUB MAHINDRA NST STAR TYPE 25877-1988</v>
      </c>
      <c r="D6450" s="132" t="str">
        <v>2193, 2195, 2196, 2192</v>
      </c>
      <c r="E6450" s="92">
        <v>2</v>
      </c>
      <c r="F6450" s="92" t="str">
        <v>PCS</v>
      </c>
      <c r="G6450" s="92" t="str">
        <v>OUTWARD</v>
      </c>
      <c r="H6450" s="93" t="str">
        <v>SHOP</v>
      </c>
    </row>
    <row r="6451" spans="1:8" x14ac:dyDescent="0.25">
      <c r="A6451" s="94">
        <v>45825</v>
      </c>
      <c r="B6451" s="95" t="str">
        <v>UN 1131</v>
      </c>
      <c r="C6451" s="80" t="str">
        <v>SILENCER ELBOW (O.E) INTER DI</v>
      </c>
      <c r="D6451" s="133" t="str">
        <v>2193, 2195, 2196, 2192</v>
      </c>
      <c r="E6451" s="80">
        <v>10</v>
      </c>
      <c r="F6451" s="80" t="str">
        <v>PCS</v>
      </c>
      <c r="G6451" s="80" t="str">
        <v>OUTWARD</v>
      </c>
      <c r="H6451" s="96" t="str">
        <v>SHOP</v>
      </c>
    </row>
    <row r="6452" spans="1:8" x14ac:dyDescent="0.25">
      <c r="A6452" s="90">
        <v>45825</v>
      </c>
      <c r="B6452" s="91" t="str">
        <v>UN 2422</v>
      </c>
      <c r="C6452" s="92" t="str">
        <v xml:space="preserve">SUCTION FILTER NORMAL INTER DI  </v>
      </c>
      <c r="D6452" s="132" t="str">
        <v>2193, 2195, 2196, 2192</v>
      </c>
      <c r="E6452" s="92">
        <v>10</v>
      </c>
      <c r="F6452" s="92" t="str">
        <v>PCS</v>
      </c>
      <c r="G6452" s="92" t="str">
        <v>OUTWARD</v>
      </c>
      <c r="H6452" s="93" t="str">
        <v>SHOP</v>
      </c>
    </row>
    <row r="6453" spans="1:8" x14ac:dyDescent="0.25">
      <c r="A6453" s="94">
        <v>45825</v>
      </c>
      <c r="B6453" s="95" t="str">
        <v>1P 4044 CTMMB</v>
      </c>
      <c r="C6453" s="80" t="str">
        <v>HYD PUMP MAHINDRA SINGLE</v>
      </c>
      <c r="D6453" s="133" t="str">
        <v>2193, 2195, 2196, 2192</v>
      </c>
      <c r="E6453" s="80">
        <v>6</v>
      </c>
      <c r="F6453" s="80" t="str">
        <v>PCS</v>
      </c>
      <c r="G6453" s="80" t="str">
        <v>OUTWARD</v>
      </c>
      <c r="H6453" s="96" t="str">
        <v>SHOP</v>
      </c>
    </row>
    <row r="6454" spans="1:8" x14ac:dyDescent="0.25">
      <c r="A6454" s="90">
        <v>45825</v>
      </c>
      <c r="B6454" s="91" t="str">
        <v>UN 691</v>
      </c>
      <c r="C6454" s="92" t="str">
        <v>MUDGUARD BOLT (BIG) GREEN TRACTOR 5103/5310</v>
      </c>
      <c r="D6454" s="132" t="str">
        <v>2193, 2195, 2196, 2192</v>
      </c>
      <c r="E6454" s="92">
        <v>12</v>
      </c>
      <c r="F6454" s="92" t="str">
        <v>PCS</v>
      </c>
      <c r="G6454" s="92" t="str">
        <v>OUTWARD</v>
      </c>
      <c r="H6454" s="93" t="str">
        <v>SHOP</v>
      </c>
    </row>
    <row r="6455" spans="1:8" x14ac:dyDescent="0.25">
      <c r="A6455" s="94">
        <v>45825</v>
      </c>
      <c r="B6455" s="95" t="str">
        <v>UN 1469 A/GK 573</v>
      </c>
      <c r="C6455" s="80" t="str">
        <v xml:space="preserve">TIE ROD END MAHINDRA YUVO </v>
      </c>
      <c r="D6455" s="133" t="str">
        <v>2193, 2195, 2196, 2192</v>
      </c>
      <c r="E6455" s="80">
        <v>10</v>
      </c>
      <c r="F6455" s="80" t="str">
        <v>PCS</v>
      </c>
      <c r="G6455" s="80" t="str">
        <v>OUTWARD</v>
      </c>
      <c r="H6455" s="96" t="str">
        <v>SHOP</v>
      </c>
    </row>
    <row r="6456" spans="1:8" x14ac:dyDescent="0.25">
      <c r="A6456" s="90">
        <v>45825</v>
      </c>
      <c r="B6456" s="91" t="str">
        <v>1P 4060 4027 CTOOOY</v>
      </c>
      <c r="C6456" s="92" t="str">
        <v>HYD PUMP ARJUN NOVO Y MANIFOLD</v>
      </c>
      <c r="D6456" s="132" t="str">
        <v>2193, 2195, 2196, 2192</v>
      </c>
      <c r="E6456" s="92">
        <v>2</v>
      </c>
      <c r="F6456" s="92" t="str">
        <v>PCS</v>
      </c>
      <c r="G6456" s="92" t="str">
        <v>OUTWARD</v>
      </c>
      <c r="H6456" s="93" t="str">
        <v>SHOP</v>
      </c>
    </row>
    <row r="6457" spans="1:8" x14ac:dyDescent="0.25">
      <c r="A6457" s="94">
        <v>45825</v>
      </c>
      <c r="B6457" s="95" t="str">
        <v>8658162020ALU</v>
      </c>
      <c r="C6457" s="80" t="str">
        <v xml:space="preserve">RADIATOR MAHINDRA 3 DI    </v>
      </c>
      <c r="D6457" s="133" t="str">
        <v>2193, 2195, 2196, 2192</v>
      </c>
      <c r="E6457" s="80">
        <v>2</v>
      </c>
      <c r="F6457" s="80" t="str">
        <v>PCS</v>
      </c>
      <c r="G6457" s="80" t="str">
        <v>OUTWARD</v>
      </c>
      <c r="H6457" s="96" t="str">
        <v>SHOP</v>
      </c>
    </row>
    <row r="6458" spans="1:8" x14ac:dyDescent="0.25">
      <c r="A6458" s="90">
        <v>45825</v>
      </c>
      <c r="B6458" s="91" t="str">
        <v>UN 2945</v>
      </c>
      <c r="C6458" s="92" t="str">
        <v xml:space="preserve">BONNET BEEDING EPDM NST  </v>
      </c>
      <c r="D6458" s="132" t="str">
        <v>2193, 2195, 2196, 2192</v>
      </c>
      <c r="E6458" s="92">
        <v>12</v>
      </c>
      <c r="F6458" s="92" t="str">
        <v>PCS</v>
      </c>
      <c r="G6458" s="92" t="str">
        <v>OUTWARD</v>
      </c>
      <c r="H6458" s="93" t="str">
        <v>SHOP</v>
      </c>
    </row>
    <row r="6459" spans="1:8" x14ac:dyDescent="0.25">
      <c r="A6459" s="94">
        <v>45825</v>
      </c>
      <c r="B6459" s="95" t="str">
        <v>UN 1319</v>
      </c>
      <c r="C6459" s="80" t="str">
        <v>RADIATOR FAN (450 MM) ARJUN</v>
      </c>
      <c r="D6459" s="133" t="str">
        <v>2193, 2195, 2196, 2192</v>
      </c>
      <c r="E6459" s="80">
        <v>2</v>
      </c>
      <c r="F6459" s="80" t="str">
        <v>PCS</v>
      </c>
      <c r="G6459" s="80" t="str">
        <v>OUTWARD</v>
      </c>
      <c r="H6459" s="96" t="str">
        <v>SHOP</v>
      </c>
    </row>
    <row r="6460" spans="1:8" x14ac:dyDescent="0.25">
      <c r="A6460" s="90">
        <v>45825</v>
      </c>
      <c r="B6460" s="91">
        <v>3280585100</v>
      </c>
      <c r="C6460" s="92" t="str">
        <v>CLUTCH PLATE J.D 5 FAN 19 T.</v>
      </c>
      <c r="D6460" s="132" t="str">
        <v>2193, 2195, 2196, 2192</v>
      </c>
      <c r="E6460" s="92">
        <v>4</v>
      </c>
      <c r="F6460" s="92" t="str">
        <v>PCS</v>
      </c>
      <c r="G6460" s="92" t="str">
        <v>OUTWARD</v>
      </c>
      <c r="H6460" s="93" t="str">
        <v>SHOP</v>
      </c>
    </row>
    <row r="6461" spans="1:8" x14ac:dyDescent="0.25">
      <c r="A6461" s="94">
        <v>45825</v>
      </c>
      <c r="B6461" s="95">
        <v>3280556100</v>
      </c>
      <c r="C6461" s="80" t="str">
        <v>CLUTCH PLATE ESCORTS 4 FAN</v>
      </c>
      <c r="D6461" s="133" t="str">
        <v>2193, 2195, 2196, 2192</v>
      </c>
      <c r="E6461" s="80">
        <v>2</v>
      </c>
      <c r="F6461" s="80" t="str">
        <v>PCS</v>
      </c>
      <c r="G6461" s="80" t="str">
        <v>OUTWARD</v>
      </c>
      <c r="H6461" s="96" t="str">
        <v>SHOP</v>
      </c>
    </row>
    <row r="6462" spans="1:8" x14ac:dyDescent="0.25">
      <c r="A6462" s="90">
        <v>45825</v>
      </c>
      <c r="B6462" s="91" t="str">
        <v>601AD00008C</v>
      </c>
      <c r="C6462" s="92" t="str">
        <v>HYD PUMP J.D 5103 (12CC + 8CC)</v>
      </c>
      <c r="D6462" s="132" t="str">
        <v>2193, 2195, 2196, 2192</v>
      </c>
      <c r="E6462" s="92">
        <v>8</v>
      </c>
      <c r="F6462" s="92" t="str">
        <v>PCS</v>
      </c>
      <c r="G6462" s="92" t="str">
        <v>OUTWARD</v>
      </c>
      <c r="H6462" s="93" t="str">
        <v>SHOP</v>
      </c>
    </row>
    <row r="6463" spans="1:8" x14ac:dyDescent="0.25">
      <c r="A6463" s="94">
        <v>45825</v>
      </c>
      <c r="B6463" s="95" t="str">
        <v>GK 2496</v>
      </c>
      <c r="C6463" s="80" t="str">
        <v>TROLLEY MALE FEMALE QRC (PUSH TYPE)</v>
      </c>
      <c r="D6463" s="133" t="str">
        <v>2193, 2195, 2196, 2192</v>
      </c>
      <c r="E6463" s="80">
        <v>18</v>
      </c>
      <c r="F6463" s="80" t="str">
        <v>PCS</v>
      </c>
      <c r="G6463" s="80" t="str">
        <v>OUTWARD</v>
      </c>
      <c r="H6463" s="96" t="str">
        <v>SHOP</v>
      </c>
    </row>
    <row r="6464" spans="1:8" x14ac:dyDescent="0.25">
      <c r="A6464" s="90">
        <v>45825</v>
      </c>
      <c r="B6464" s="91" t="str">
        <v>UN 2453</v>
      </c>
      <c r="C6464" s="92" t="str">
        <v xml:space="preserve">POSITION CONTROL SHAFT HI-TECH  </v>
      </c>
      <c r="D6464" s="132" t="str">
        <v>2193, 2195, 2196, 2192</v>
      </c>
      <c r="E6464" s="92">
        <v>6</v>
      </c>
      <c r="F6464" s="92" t="str">
        <v>PCS</v>
      </c>
      <c r="G6464" s="92" t="str">
        <v>OUTWARD</v>
      </c>
      <c r="H6464" s="93" t="str">
        <v>SHOP</v>
      </c>
    </row>
    <row r="6465" spans="1:8" x14ac:dyDescent="0.25">
      <c r="A6465" s="94">
        <v>45825</v>
      </c>
      <c r="B6465" s="95" t="str">
        <v>UN 2407</v>
      </c>
      <c r="C6465" s="80" t="str">
        <v xml:space="preserve">MALE FEMALE SLEEVE LONG INTER DI  </v>
      </c>
      <c r="D6465" s="133" t="str">
        <v>2193, 2195, 2196, 2192</v>
      </c>
      <c r="E6465" s="80">
        <v>120</v>
      </c>
      <c r="F6465" s="80" t="str">
        <v>PCS</v>
      </c>
      <c r="G6465" s="80" t="str">
        <v>OUTWARD</v>
      </c>
      <c r="H6465" s="96" t="str">
        <v>SHOP</v>
      </c>
    </row>
    <row r="6466" spans="1:8" x14ac:dyDescent="0.25">
      <c r="A6466" s="90">
        <v>45825</v>
      </c>
      <c r="B6466" s="91" t="str">
        <v>UN 2786</v>
      </c>
      <c r="C6466" s="92" t="str">
        <v xml:space="preserve">BREAK DISC BOLT INTER  </v>
      </c>
      <c r="D6466" s="132" t="str">
        <v>2193, 2195, 2196, 2192</v>
      </c>
      <c r="E6466" s="92">
        <v>300</v>
      </c>
      <c r="F6466" s="92" t="str">
        <v>PCS</v>
      </c>
      <c r="G6466" s="92" t="str">
        <v>OUTWARD</v>
      </c>
      <c r="H6466" s="93" t="str">
        <v>SHOP</v>
      </c>
    </row>
    <row r="6467" spans="1:8" x14ac:dyDescent="0.25">
      <c r="A6467" s="94">
        <v>45825</v>
      </c>
      <c r="B6467" s="95" t="str">
        <v>601AD00026C</v>
      </c>
      <c r="C6467" s="80" t="str">
        <v>HYD PUMP J.D KRISH  (6.5CC + 8.5CC)</v>
      </c>
      <c r="D6467" s="133" t="str">
        <v>2193, 2195, 2196, 2192</v>
      </c>
      <c r="E6467" s="80">
        <v>2</v>
      </c>
      <c r="F6467" s="80" t="str">
        <v>PCS</v>
      </c>
      <c r="G6467" s="80" t="str">
        <v>OUTWARD</v>
      </c>
      <c r="H6467" s="96" t="str">
        <v>SHOP</v>
      </c>
    </row>
    <row r="6468" spans="1:8" x14ac:dyDescent="0.25">
      <c r="A6468" s="90">
        <v>45825</v>
      </c>
      <c r="B6468" s="91" t="str">
        <v>ARSK5123</v>
      </c>
      <c r="C6468" s="92" t="str">
        <v>PP ASSY FRAMTRAC-FORD 3600/3000 11"</v>
      </c>
      <c r="D6468" s="132" t="str">
        <v>2193, 2195, 2196, 2192</v>
      </c>
      <c r="E6468" s="92">
        <v>1</v>
      </c>
      <c r="F6468" s="92" t="str">
        <v>SET</v>
      </c>
      <c r="G6468" s="92" t="str">
        <v>OUTWARD</v>
      </c>
      <c r="H6468" s="93" t="str">
        <v>SHOP</v>
      </c>
    </row>
    <row r="6469" spans="1:8" x14ac:dyDescent="0.25">
      <c r="A6469" s="94">
        <v>45825</v>
      </c>
      <c r="B6469" s="95" t="str">
        <v>R1000122</v>
      </c>
      <c r="C6469" s="80" t="str">
        <v>P.P ASSY INTER 10"</v>
      </c>
      <c r="D6469" s="133" t="str">
        <v>2193, 2195, 2196, 2192</v>
      </c>
      <c r="E6469" s="80">
        <v>1</v>
      </c>
      <c r="F6469" s="80" t="str">
        <v>SET</v>
      </c>
      <c r="G6469" s="80" t="str">
        <v>OUTWARD</v>
      </c>
      <c r="H6469" s="96" t="str">
        <v>SHOP</v>
      </c>
    </row>
    <row r="6470" spans="1:8" x14ac:dyDescent="0.25">
      <c r="A6470" s="90">
        <v>45825</v>
      </c>
      <c r="B6470" s="91" t="str">
        <v>GK 225 A</v>
      </c>
      <c r="C6470" s="92" t="str">
        <v>BRAKE DISC PLATE MAHINDRA O/S</v>
      </c>
      <c r="D6470" s="132" t="str">
        <v>2193, 2195, 2196, 2192</v>
      </c>
      <c r="E6470" s="92">
        <v>10</v>
      </c>
      <c r="F6470" s="92" t="str">
        <v>PCS</v>
      </c>
      <c r="G6470" s="92" t="str">
        <v>OUTWARD</v>
      </c>
      <c r="H6470" s="93" t="str">
        <v>SHOP</v>
      </c>
    </row>
    <row r="6471" spans="1:8" x14ac:dyDescent="0.25">
      <c r="A6471" s="94">
        <v>45825</v>
      </c>
      <c r="B6471" s="95" t="str">
        <v>R983067922</v>
      </c>
      <c r="C6471" s="80" t="str">
        <v>HYD.PUMP SWARAJ PTL14CC (POWER STG)</v>
      </c>
      <c r="D6471" s="133" t="str">
        <v>2193, 2195, 2196, 2192</v>
      </c>
      <c r="E6471" s="80">
        <v>4</v>
      </c>
      <c r="F6471" s="80" t="str">
        <v>PCS</v>
      </c>
      <c r="G6471" s="80" t="str">
        <v>OUTWARD</v>
      </c>
      <c r="H6471" s="96" t="str">
        <v>SHOP</v>
      </c>
    </row>
    <row r="6472" spans="1:8" x14ac:dyDescent="0.25">
      <c r="A6472" s="90">
        <v>45825</v>
      </c>
      <c r="B6472" s="91" t="str">
        <v>601AD00007C</v>
      </c>
      <c r="C6472" s="92" t="str">
        <v>HYD PUMP J.D 5310 W/BRACKET (20CC + 12CC)</v>
      </c>
      <c r="D6472" s="132" t="str">
        <v>2193, 2195, 2196, 2192</v>
      </c>
      <c r="E6472" s="92">
        <v>4</v>
      </c>
      <c r="F6472" s="92" t="str">
        <v>PCS</v>
      </c>
      <c r="G6472" s="92" t="str">
        <v>OUTWARD</v>
      </c>
      <c r="H6472" s="93" t="str">
        <v>SHOP</v>
      </c>
    </row>
    <row r="6473" spans="1:8" x14ac:dyDescent="0.25">
      <c r="A6473" s="94">
        <v>45825</v>
      </c>
      <c r="B6473" s="95" t="str">
        <v>UN 1798</v>
      </c>
      <c r="C6473" s="80" t="str">
        <v>GEAR PATTI PLAIN TYPE INTER</v>
      </c>
      <c r="D6473" s="133" t="str">
        <v>2193, 2195, 2196, 2192</v>
      </c>
      <c r="E6473" s="80">
        <v>96</v>
      </c>
      <c r="F6473" s="80" t="str">
        <v>PCS</v>
      </c>
      <c r="G6473" s="80" t="str">
        <v>OUTWARD</v>
      </c>
      <c r="H6473" s="96" t="str">
        <v>SHOP</v>
      </c>
    </row>
    <row r="6474" spans="1:8" x14ac:dyDescent="0.25">
      <c r="A6474" s="90">
        <v>45825</v>
      </c>
      <c r="B6474" s="91" t="str">
        <v>UN 1992 A</v>
      </c>
      <c r="C6474" s="92" t="str">
        <v>BREAK ADJUSTOR MKM</v>
      </c>
      <c r="D6474" s="132" t="str">
        <v>2193, 2195, 2196, 2192</v>
      </c>
      <c r="E6474" s="92">
        <v>40</v>
      </c>
      <c r="F6474" s="92" t="str">
        <v>PCS</v>
      </c>
      <c r="G6474" s="92" t="str">
        <v>OUTWARD</v>
      </c>
      <c r="H6474" s="93" t="str">
        <v>SHOP</v>
      </c>
    </row>
    <row r="6475" spans="1:8" x14ac:dyDescent="0.25">
      <c r="A6475" s="94">
        <v>45825</v>
      </c>
      <c r="B6475" s="95" t="str">
        <v>GK 908/UN 1415</v>
      </c>
      <c r="C6475" s="80" t="str">
        <v>FRONT WHEEL HUB YUVRAJ</v>
      </c>
      <c r="D6475" s="133" t="str">
        <v>2193, 2195, 2196, 2192</v>
      </c>
      <c r="E6475" s="80">
        <v>2</v>
      </c>
      <c r="F6475" s="80" t="str">
        <v>PCS</v>
      </c>
      <c r="G6475" s="80" t="str">
        <v>OUTWARD</v>
      </c>
      <c r="H6475" s="96" t="str">
        <v>SHOP</v>
      </c>
    </row>
    <row r="6476" spans="1:8" x14ac:dyDescent="0.25">
      <c r="A6476" s="90">
        <v>45825</v>
      </c>
      <c r="B6476" s="91" t="str">
        <v>1P 4040 4027 CTMMTO</v>
      </c>
      <c r="C6476" s="92" t="str">
        <v>HYD. PUMP MM ARJUN W/O Y MF</v>
      </c>
      <c r="D6476" s="132" t="str">
        <v>2193, 2195, 2196, 2192</v>
      </c>
      <c r="E6476" s="92">
        <v>2</v>
      </c>
      <c r="F6476" s="92" t="str">
        <v>PCS</v>
      </c>
      <c r="G6476" s="92" t="str">
        <v>OUTWARD</v>
      </c>
      <c r="H6476" s="93" t="str">
        <v>SHOP</v>
      </c>
    </row>
    <row r="6477" spans="1:8" x14ac:dyDescent="0.25">
      <c r="A6477" s="94">
        <v>45825</v>
      </c>
      <c r="B6477" s="95" t="str">
        <v>1P 4066 4039 AOOOOB</v>
      </c>
      <c r="C6477" s="80" t="str">
        <v>HYD PUMP J.D</v>
      </c>
      <c r="D6477" s="133" t="str">
        <v>2193, 2195, 2196, 2192</v>
      </c>
      <c r="E6477" s="80">
        <v>2</v>
      </c>
      <c r="F6477" s="80" t="str">
        <v>PCS</v>
      </c>
      <c r="G6477" s="80" t="str">
        <v>OUTWARD</v>
      </c>
      <c r="H6477" s="96" t="str">
        <v>SHOP</v>
      </c>
    </row>
    <row r="6478" spans="1:8" x14ac:dyDescent="0.25">
      <c r="A6478" s="90">
        <v>45825</v>
      </c>
      <c r="B6478" s="91" t="str">
        <v>1P 3055 3036 AOOOOB</v>
      </c>
      <c r="C6478" s="92" t="str">
        <v>HYD PUMP  EICHER VALTRA</v>
      </c>
      <c r="D6478" s="132" t="str">
        <v>2193, 2195, 2196, 2192</v>
      </c>
      <c r="E6478" s="92">
        <v>2</v>
      </c>
      <c r="F6478" s="92" t="str">
        <v>PCS</v>
      </c>
      <c r="G6478" s="92" t="str">
        <v>OUTWARD</v>
      </c>
      <c r="H6478" s="93" t="str">
        <v>SHOP</v>
      </c>
    </row>
    <row r="6479" spans="1:8" x14ac:dyDescent="0.25">
      <c r="A6479" s="94">
        <v>45825</v>
      </c>
      <c r="B6479" s="95" t="str">
        <v>1P 4036 4036 AOOOB</v>
      </c>
      <c r="C6479" s="80" t="str">
        <v>HYD PUMP EICHER DOUBLE</v>
      </c>
      <c r="D6479" s="133" t="str">
        <v>2193, 2195, 2196, 2192</v>
      </c>
      <c r="E6479" s="80">
        <v>1</v>
      </c>
      <c r="F6479" s="80" t="str">
        <v>PCS</v>
      </c>
      <c r="G6479" s="80" t="str">
        <v>OUTWARD</v>
      </c>
      <c r="H6479" s="96" t="str">
        <v>SHOP</v>
      </c>
    </row>
    <row r="6480" spans="1:8" x14ac:dyDescent="0.25">
      <c r="A6480" s="90">
        <v>45825</v>
      </c>
      <c r="B6480" s="91" t="str">
        <v>UN 2788</v>
      </c>
      <c r="C6480" s="92" t="str">
        <v xml:space="preserve">BREAK DISC BOLT NST  </v>
      </c>
      <c r="D6480" s="132" t="str">
        <v>2193, 2195, 2196, 2192</v>
      </c>
      <c r="E6480" s="92">
        <v>72</v>
      </c>
      <c r="F6480" s="92" t="str">
        <v>PCS</v>
      </c>
      <c r="G6480" s="92" t="str">
        <v>OUTWARD</v>
      </c>
      <c r="H6480" s="93" t="str">
        <v>SHOP</v>
      </c>
    </row>
    <row r="6481" spans="1:8" x14ac:dyDescent="0.25">
      <c r="A6481" s="94">
        <v>45825</v>
      </c>
      <c r="B6481" s="95" t="str">
        <v>UN 1797</v>
      </c>
      <c r="C6481" s="80" t="str">
        <v>GEAR PATTI CUT TYPE INTER</v>
      </c>
      <c r="D6481" s="133" t="str">
        <v>2193, 2195, 2196, 2192</v>
      </c>
      <c r="E6481" s="80">
        <v>96</v>
      </c>
      <c r="F6481" s="80" t="str">
        <v>PCS</v>
      </c>
      <c r="G6481" s="80" t="str">
        <v>OUTWARD</v>
      </c>
      <c r="H6481" s="96" t="str">
        <v>SHOP</v>
      </c>
    </row>
    <row r="6482" spans="1:8" x14ac:dyDescent="0.25">
      <c r="A6482" s="90">
        <v>45825</v>
      </c>
      <c r="B6482" s="91" t="str">
        <v>UN 2943</v>
      </c>
      <c r="C6482" s="92" t="str">
        <v xml:space="preserve">BONNET BEEDING EPDM INTER DI  </v>
      </c>
      <c r="D6482" s="132" t="str">
        <v>2193, 2195, 2196, 2192</v>
      </c>
      <c r="E6482" s="92">
        <v>10</v>
      </c>
      <c r="F6482" s="92" t="str">
        <v>PCS</v>
      </c>
      <c r="G6482" s="92" t="str">
        <v>OUTWARD</v>
      </c>
      <c r="H6482" s="93" t="str">
        <v>SHOP</v>
      </c>
    </row>
    <row r="6483" spans="1:8" x14ac:dyDescent="0.25">
      <c r="A6483" s="94">
        <v>45825</v>
      </c>
      <c r="B6483" s="95">
        <v>8980005100</v>
      </c>
      <c r="C6483" s="80" t="str">
        <v>OIL BRAKE PLATE ARJUN 18 TEETH</v>
      </c>
      <c r="D6483" s="133" t="str">
        <v>2193, 2195, 2196, 2192</v>
      </c>
      <c r="E6483" s="80">
        <v>8</v>
      </c>
      <c r="F6483" s="80" t="str">
        <v>PCS</v>
      </c>
      <c r="G6483" s="80" t="str">
        <v>OUTWARD</v>
      </c>
      <c r="H6483" s="96" t="str">
        <v>SHOP</v>
      </c>
    </row>
    <row r="6484" spans="1:8" x14ac:dyDescent="0.25">
      <c r="A6484" s="90">
        <v>45825</v>
      </c>
      <c r="B6484" s="91" t="str">
        <v>GK 260</v>
      </c>
      <c r="C6484" s="92" t="str">
        <v>BRAKE DISC MAHINDRA  (Set of 4 Pcs.)</v>
      </c>
      <c r="D6484" s="132" t="str">
        <v>2193, 2195, 2196, 2192</v>
      </c>
      <c r="E6484" s="92">
        <v>20</v>
      </c>
      <c r="F6484" s="92" t="str">
        <v>SET</v>
      </c>
      <c r="G6484" s="92" t="str">
        <v>OUTWARD</v>
      </c>
      <c r="H6484" s="93" t="str">
        <v>SHOP</v>
      </c>
    </row>
    <row r="6485" spans="1:8" x14ac:dyDescent="0.25">
      <c r="A6485" s="94">
        <v>45825</v>
      </c>
      <c r="B6485" s="95" t="str">
        <v>UN 1948</v>
      </c>
      <c r="C6485" s="80" t="str">
        <v>HAND BREAK WIRE INTER</v>
      </c>
      <c r="D6485" s="133" t="str">
        <v>2193, 2195, 2196, 2192</v>
      </c>
      <c r="E6485" s="80">
        <v>24</v>
      </c>
      <c r="F6485" s="80" t="str">
        <v>PCS</v>
      </c>
      <c r="G6485" s="80" t="str">
        <v>OUTWARD</v>
      </c>
      <c r="H6485" s="96" t="str">
        <v>SHOP</v>
      </c>
    </row>
    <row r="6486" spans="1:8" x14ac:dyDescent="0.25">
      <c r="A6486" s="90">
        <v>45825</v>
      </c>
      <c r="B6486" s="91" t="str">
        <v>GK 1272</v>
      </c>
      <c r="C6486" s="92" t="str">
        <v>HYD. FILTER SWARAJ SMALL  SPIN ON (BRASS MESH)</v>
      </c>
      <c r="D6486" s="132">
        <v>2194</v>
      </c>
      <c r="E6486" s="92">
        <v>16</v>
      </c>
      <c r="F6486" s="92" t="str">
        <v>PCS</v>
      </c>
      <c r="G6486" s="92" t="str">
        <v>OUTWARD</v>
      </c>
      <c r="H6486" s="93" t="str">
        <v>AZAM</v>
      </c>
    </row>
    <row r="6487" spans="1:8" x14ac:dyDescent="0.25">
      <c r="A6487" s="94">
        <v>45825</v>
      </c>
      <c r="B6487" s="95" t="str">
        <v>GK 1291</v>
      </c>
      <c r="C6487" s="80" t="str">
        <v>OIL FILTER SONALIKA  N/M SPIN ON (FORD TYPE)</v>
      </c>
      <c r="D6487" s="133">
        <v>2194</v>
      </c>
      <c r="E6487" s="80">
        <v>20</v>
      </c>
      <c r="F6487" s="80" t="str">
        <v>PCS</v>
      </c>
      <c r="G6487" s="80" t="str">
        <v>OUTWARD</v>
      </c>
      <c r="H6487" s="96" t="str">
        <v>AZAM</v>
      </c>
    </row>
    <row r="6488" spans="1:8" x14ac:dyDescent="0.25">
      <c r="A6488" s="90">
        <v>45825</v>
      </c>
      <c r="B6488" s="91" t="str">
        <v>GK 1293</v>
      </c>
      <c r="C6488" s="92" t="str">
        <v>HYD. FILTER SONALIKA N/M SPIN ON (BRASS MESH)</v>
      </c>
      <c r="D6488" s="132">
        <v>2194</v>
      </c>
      <c r="E6488" s="92">
        <v>30</v>
      </c>
      <c r="F6488" s="92" t="str">
        <v>PCS</v>
      </c>
      <c r="G6488" s="92" t="str">
        <v>OUTWARD</v>
      </c>
      <c r="H6488" s="93" t="str">
        <v>AZAM</v>
      </c>
    </row>
    <row r="6489" spans="1:8" x14ac:dyDescent="0.25">
      <c r="A6489" s="94">
        <v>45825</v>
      </c>
      <c r="B6489" s="95" t="str">
        <v>R983032309</v>
      </c>
      <c r="C6489" s="80" t="str">
        <v>HYD. PUMP SWARAJ 19CC (OUTER)</v>
      </c>
      <c r="D6489" s="133">
        <v>2190</v>
      </c>
      <c r="E6489" s="80">
        <v>6</v>
      </c>
      <c r="F6489" s="80" t="str">
        <v>PCS</v>
      </c>
      <c r="G6489" s="80" t="str">
        <v>OUTWARD</v>
      </c>
      <c r="H6489" s="96" t="str">
        <v>RS TRACTOR</v>
      </c>
    </row>
    <row r="6490" spans="1:8" x14ac:dyDescent="0.25">
      <c r="A6490" s="90">
        <v>45825</v>
      </c>
      <c r="B6490" s="91" t="str">
        <v>R983032309</v>
      </c>
      <c r="C6490" s="92" t="str">
        <v>HYD. PUMP SWARAJ 19CC (OUTER)</v>
      </c>
      <c r="D6490" s="132">
        <v>2190</v>
      </c>
      <c r="E6490" s="92">
        <v>6</v>
      </c>
      <c r="F6490" s="92" t="str">
        <v>PCS</v>
      </c>
      <c r="G6490" s="92" t="str">
        <v>INWARD</v>
      </c>
      <c r="H6490" s="93" t="str">
        <v>DISPATCHED FROM SHOP</v>
      </c>
    </row>
    <row r="6491" spans="1:8" x14ac:dyDescent="0.25">
      <c r="A6491" s="94">
        <v>45824</v>
      </c>
      <c r="B6491" s="95" t="str">
        <v>UN 2987</v>
      </c>
      <c r="C6491" s="80" t="str">
        <v xml:space="preserve">MUDGUARD PAD THICK INTER  </v>
      </c>
      <c r="D6491" s="133">
        <v>3453</v>
      </c>
      <c r="E6491" s="80">
        <v>123</v>
      </c>
      <c r="F6491" s="80" t="str">
        <v>PCS</v>
      </c>
      <c r="G6491" s="80" t="str">
        <v>INWARD</v>
      </c>
      <c r="H6491" s="96">
        <v>0</v>
      </c>
    </row>
    <row r="6492" spans="1:8" x14ac:dyDescent="0.25">
      <c r="A6492" s="90">
        <v>45824</v>
      </c>
      <c r="B6492" s="91">
        <v>3280843100</v>
      </c>
      <c r="C6492" s="92" t="str">
        <v>CLUTCH PLATE SW/ACE CRANE 5 FAN 8 T</v>
      </c>
      <c r="D6492" s="132">
        <v>3454</v>
      </c>
      <c r="E6492" s="92">
        <v>40</v>
      </c>
      <c r="F6492" s="92" t="str">
        <v>PCS</v>
      </c>
      <c r="G6492" s="92" t="str">
        <v>INWARD</v>
      </c>
      <c r="H6492" s="93">
        <v>0</v>
      </c>
    </row>
    <row r="6493" spans="1:8" x14ac:dyDescent="0.25">
      <c r="A6493" s="94">
        <v>45824</v>
      </c>
      <c r="B6493" s="95">
        <v>4340454100</v>
      </c>
      <c r="C6493" s="80" t="str">
        <v>P.P TAWA NH MAIN</v>
      </c>
      <c r="D6493" s="133">
        <v>3455</v>
      </c>
      <c r="E6493" s="80">
        <v>4</v>
      </c>
      <c r="F6493" s="80" t="str">
        <v>PCS</v>
      </c>
      <c r="G6493" s="80" t="str">
        <v>INWARD</v>
      </c>
      <c r="H6493" s="96">
        <v>0</v>
      </c>
    </row>
    <row r="6494" spans="1:8" x14ac:dyDescent="0.25">
      <c r="A6494" s="90">
        <v>45824</v>
      </c>
      <c r="B6494" s="91">
        <v>1280355100</v>
      </c>
      <c r="C6494" s="92" t="str">
        <v>P.P ASSY ESCORTS D/F</v>
      </c>
      <c r="D6494" s="132">
        <v>3456</v>
      </c>
      <c r="E6494" s="92">
        <v>4</v>
      </c>
      <c r="F6494" s="92" t="str">
        <v>SET</v>
      </c>
      <c r="G6494" s="92" t="str">
        <v>INWARD</v>
      </c>
      <c r="H6494" s="93">
        <v>0</v>
      </c>
    </row>
    <row r="6495" spans="1:8" x14ac:dyDescent="0.25">
      <c r="A6495" s="94">
        <v>45824</v>
      </c>
      <c r="B6495" s="95">
        <v>4340460100</v>
      </c>
      <c r="C6495" s="80" t="str">
        <v>P.P TAWA ARJUN MAIN D/CLUTCH</v>
      </c>
      <c r="D6495" s="133">
        <v>3457</v>
      </c>
      <c r="E6495" s="80">
        <v>10</v>
      </c>
      <c r="F6495" s="80" t="str">
        <v>PCS</v>
      </c>
      <c r="G6495" s="80" t="str">
        <v>INWARD</v>
      </c>
      <c r="H6495" s="96">
        <v>0</v>
      </c>
    </row>
    <row r="6496" spans="1:8" x14ac:dyDescent="0.25">
      <c r="A6496" s="90">
        <v>45824</v>
      </c>
      <c r="B6496" s="91" t="str">
        <v>UN 2470</v>
      </c>
      <c r="C6496" s="92" t="str">
        <v xml:space="preserve">VALVE ISOLATOR SHUT-OPEN INTER DI  </v>
      </c>
      <c r="D6496" s="132">
        <v>3458</v>
      </c>
      <c r="E6496" s="92">
        <v>125</v>
      </c>
      <c r="F6496" s="92" t="str">
        <v>PCS</v>
      </c>
      <c r="G6496" s="92" t="str">
        <v>INWARD</v>
      </c>
      <c r="H6496" s="93">
        <v>0</v>
      </c>
    </row>
    <row r="6497" spans="1:8" x14ac:dyDescent="0.25">
      <c r="A6497" s="94">
        <v>45824</v>
      </c>
      <c r="B6497" s="95" t="str">
        <v>GK 295</v>
      </c>
      <c r="C6497" s="80" t="str">
        <v>BRAKE SHOE WITH LINING HMT 2511</v>
      </c>
      <c r="D6497" s="133">
        <v>3459</v>
      </c>
      <c r="E6497" s="80">
        <v>20</v>
      </c>
      <c r="F6497" s="80" t="str">
        <v>SET</v>
      </c>
      <c r="G6497" s="80" t="str">
        <v>INWARD</v>
      </c>
      <c r="H6497" s="96">
        <v>0</v>
      </c>
    </row>
    <row r="6498" spans="1:8" x14ac:dyDescent="0.25">
      <c r="A6498" s="90">
        <v>45824</v>
      </c>
      <c r="B6498" s="91" t="str">
        <v>UN 1979</v>
      </c>
      <c r="C6498" s="92" t="str">
        <v>BREAKE BALL INTER</v>
      </c>
      <c r="D6498" s="132">
        <v>3460</v>
      </c>
      <c r="E6498" s="92">
        <v>1104</v>
      </c>
      <c r="F6498" s="92" t="str">
        <v>PCS</v>
      </c>
      <c r="G6498" s="92" t="str">
        <v>INWARD</v>
      </c>
      <c r="H6498" s="93">
        <v>0</v>
      </c>
    </row>
    <row r="6499" spans="1:8" x14ac:dyDescent="0.25">
      <c r="A6499" s="94">
        <v>45816</v>
      </c>
      <c r="B6499" s="95" t="str">
        <v>UN 2800</v>
      </c>
      <c r="C6499" s="80" t="str">
        <v xml:space="preserve">CLUTCH PADEL BOLT INTER  </v>
      </c>
      <c r="D6499" s="133">
        <v>3322</v>
      </c>
      <c r="E6499" s="80">
        <v>288</v>
      </c>
      <c r="F6499" s="80" t="str">
        <v>PCS</v>
      </c>
      <c r="G6499" s="80" t="str">
        <v>INWARD</v>
      </c>
      <c r="H6499" s="96">
        <v>0</v>
      </c>
    </row>
    <row r="6500" spans="1:8" x14ac:dyDescent="0.25">
      <c r="A6500" s="90">
        <v>45816</v>
      </c>
      <c r="B6500" s="91" t="str">
        <v>ACCILATOR MAKHIE INTER DI</v>
      </c>
      <c r="C6500" s="92" t="str">
        <v>ACCILATOR MAKHIE INTER DI</v>
      </c>
      <c r="D6500" s="132">
        <v>3325</v>
      </c>
      <c r="E6500" s="92">
        <v>200</v>
      </c>
      <c r="F6500" s="92" t="str">
        <v>PCS</v>
      </c>
      <c r="G6500" s="92" t="str">
        <v>INWARD</v>
      </c>
      <c r="H6500" s="93">
        <v>0</v>
      </c>
    </row>
    <row r="6501" spans="1:8" x14ac:dyDescent="0.25">
      <c r="A6501" s="94">
        <v>45816</v>
      </c>
      <c r="B6501" s="95" t="str">
        <v>UN 1520</v>
      </c>
      <c r="C6501" s="80" t="str">
        <v>STARING TOP NUT OPEN INTER DI</v>
      </c>
      <c r="D6501" s="133">
        <v>3330</v>
      </c>
      <c r="E6501" s="80">
        <v>298</v>
      </c>
      <c r="F6501" s="80" t="str">
        <v>PCS</v>
      </c>
      <c r="G6501" s="80" t="str">
        <v>INWARD</v>
      </c>
      <c r="H6501" s="96">
        <v>0</v>
      </c>
    </row>
    <row r="6502" spans="1:8" x14ac:dyDescent="0.25">
      <c r="A6502" s="90">
        <v>45816</v>
      </c>
      <c r="B6502" s="91" t="str">
        <v>UN 1590</v>
      </c>
      <c r="C6502" s="92" t="str">
        <v>SEAT PIN W/HOLE N/M</v>
      </c>
      <c r="D6502" s="132">
        <v>3332</v>
      </c>
      <c r="E6502" s="92">
        <v>142</v>
      </c>
      <c r="F6502" s="92" t="str">
        <v>PCS</v>
      </c>
      <c r="G6502" s="92" t="str">
        <v>INWARD</v>
      </c>
      <c r="H6502" s="93">
        <v>0</v>
      </c>
    </row>
    <row r="6503" spans="1:8" x14ac:dyDescent="0.25">
      <c r="A6503" s="94">
        <v>45816</v>
      </c>
      <c r="B6503" s="95" t="str">
        <v>00558346R92</v>
      </c>
      <c r="C6503" s="80" t="str">
        <v>CONVERSION KIT MKM 60 HP</v>
      </c>
      <c r="D6503" s="133">
        <v>3317</v>
      </c>
      <c r="E6503" s="80">
        <v>3</v>
      </c>
      <c r="F6503" s="80" t="str">
        <v>PCS</v>
      </c>
      <c r="G6503" s="80" t="str">
        <v>INWARD</v>
      </c>
      <c r="H6503" s="96">
        <v>0</v>
      </c>
    </row>
    <row r="6504" spans="1:8" x14ac:dyDescent="0.25">
      <c r="A6504" s="90">
        <v>45816</v>
      </c>
      <c r="B6504" s="91" t="str">
        <v>007210496411</v>
      </c>
      <c r="C6504" s="92" t="str">
        <v>RETAINER EXTENTION SPRING CPTE</v>
      </c>
      <c r="D6504" s="132">
        <v>3296</v>
      </c>
      <c r="E6504" s="92">
        <v>21</v>
      </c>
      <c r="F6504" s="92" t="str">
        <v>PCS</v>
      </c>
      <c r="G6504" s="92" t="str">
        <v>INWARD</v>
      </c>
      <c r="H6504" s="93">
        <v>0</v>
      </c>
    </row>
    <row r="6505" spans="1:8" x14ac:dyDescent="0.25">
      <c r="A6505" s="94">
        <v>45816</v>
      </c>
      <c r="B6505" s="95" t="str">
        <v>001231903R1</v>
      </c>
      <c r="C6505" s="80" t="str">
        <v>BUSH SHAFT BRAKE PADEL MAHINDRA</v>
      </c>
      <c r="D6505" s="133">
        <v>3297</v>
      </c>
      <c r="E6505" s="80">
        <v>2</v>
      </c>
      <c r="F6505" s="80" t="str">
        <v>PCS</v>
      </c>
      <c r="G6505" s="80" t="str">
        <v>INWARD</v>
      </c>
      <c r="H6505" s="96">
        <v>0</v>
      </c>
    </row>
    <row r="6506" spans="1:8" x14ac:dyDescent="0.25">
      <c r="A6506" s="90">
        <v>45816</v>
      </c>
      <c r="B6506" s="91" t="str">
        <v>005552816R91</v>
      </c>
      <c r="C6506" s="92" t="str">
        <v>FRONT WHEEL HUB BOLT NUT KIT</v>
      </c>
      <c r="D6506" s="132">
        <v>3298</v>
      </c>
      <c r="E6506" s="92">
        <v>12</v>
      </c>
      <c r="F6506" s="92" t="str">
        <v>PCS</v>
      </c>
      <c r="G6506" s="92" t="str">
        <v>INWARD</v>
      </c>
      <c r="H6506" s="93">
        <v>0</v>
      </c>
    </row>
    <row r="6507" spans="1:8" x14ac:dyDescent="0.25">
      <c r="A6507" s="94">
        <v>45816</v>
      </c>
      <c r="B6507" s="95" t="str">
        <v>006520190U1</v>
      </c>
      <c r="C6507" s="80" t="str">
        <v>SLEEVE PROPELLOR SHAFT</v>
      </c>
      <c r="D6507" s="133">
        <v>3299</v>
      </c>
      <c r="E6507" s="80">
        <v>2</v>
      </c>
      <c r="F6507" s="80" t="str">
        <v>PCS</v>
      </c>
      <c r="G6507" s="80" t="str">
        <v>INWARD</v>
      </c>
      <c r="H6507" s="96">
        <v>0</v>
      </c>
    </row>
    <row r="6508" spans="1:8" x14ac:dyDescent="0.25">
      <c r="A6508" s="90">
        <v>45816</v>
      </c>
      <c r="B6508" s="91" t="str">
        <v>006014973V1</v>
      </c>
      <c r="C6508" s="92" t="str">
        <v>HOSE THERMOSTAT TO RADIATOR</v>
      </c>
      <c r="D6508" s="132">
        <v>3300</v>
      </c>
      <c r="E6508" s="92">
        <v>2</v>
      </c>
      <c r="F6508" s="92" t="str">
        <v>PCS</v>
      </c>
      <c r="G6508" s="92" t="str">
        <v>INWARD</v>
      </c>
      <c r="H6508" s="93">
        <v>0</v>
      </c>
    </row>
    <row r="6509" spans="1:8" x14ac:dyDescent="0.25">
      <c r="A6509" s="94">
        <v>45816</v>
      </c>
      <c r="B6509" s="95" t="str">
        <v>006014974V1</v>
      </c>
      <c r="C6509" s="80" t="str">
        <v>HOSE RADIATOR TO WATER PUMP DHRUV</v>
      </c>
      <c r="D6509" s="133">
        <v>3301</v>
      </c>
      <c r="E6509" s="80">
        <v>2</v>
      </c>
      <c r="F6509" s="80" t="str">
        <v>PCS</v>
      </c>
      <c r="G6509" s="80" t="str">
        <v>INWARD</v>
      </c>
      <c r="H6509" s="96">
        <v>0</v>
      </c>
    </row>
    <row r="6510" spans="1:8" x14ac:dyDescent="0.25">
      <c r="A6510" s="90">
        <v>45816</v>
      </c>
      <c r="B6510" s="91" t="str">
        <v>007210492V1</v>
      </c>
      <c r="C6510" s="92" t="str">
        <v>SPRING OUTER MAIN SPOOL</v>
      </c>
      <c r="D6510" s="132">
        <v>3302</v>
      </c>
      <c r="E6510" s="92">
        <v>21</v>
      </c>
      <c r="F6510" s="92" t="str">
        <v>PCS</v>
      </c>
      <c r="G6510" s="92" t="str">
        <v>INWARD</v>
      </c>
      <c r="H6510" s="93">
        <v>0</v>
      </c>
    </row>
    <row r="6511" spans="1:8" x14ac:dyDescent="0.25">
      <c r="A6511" s="94">
        <v>45816</v>
      </c>
      <c r="B6511" s="95" t="str">
        <v>007210491U1</v>
      </c>
      <c r="C6511" s="80" t="str">
        <v>SPRING MAIN SOOL CV</v>
      </c>
      <c r="D6511" s="133">
        <v>3303</v>
      </c>
      <c r="E6511" s="80">
        <v>21</v>
      </c>
      <c r="F6511" s="80" t="str">
        <v>PCS</v>
      </c>
      <c r="G6511" s="80" t="str">
        <v>INWARD</v>
      </c>
      <c r="H6511" s="96">
        <v>0</v>
      </c>
    </row>
    <row r="6512" spans="1:8" x14ac:dyDescent="0.25">
      <c r="A6512" s="90">
        <v>45816</v>
      </c>
      <c r="B6512" s="91" t="str">
        <v>007204976C1</v>
      </c>
      <c r="C6512" s="92" t="str">
        <v>SPOOL CONTROL VALVE</v>
      </c>
      <c r="D6512" s="132" t="str">
        <v>3303 A</v>
      </c>
      <c r="E6512" s="92">
        <v>5</v>
      </c>
      <c r="F6512" s="92" t="str">
        <v>PCS</v>
      </c>
      <c r="G6512" s="92" t="str">
        <v>INWARD</v>
      </c>
      <c r="H6512" s="93">
        <v>0</v>
      </c>
    </row>
    <row r="6513" spans="1:8" x14ac:dyDescent="0.25">
      <c r="A6513" s="94">
        <v>45816</v>
      </c>
      <c r="B6513" s="95" t="str">
        <v>UN 10582</v>
      </c>
      <c r="C6513" s="80" t="str">
        <v>GEAR 17/33 TEETH</v>
      </c>
      <c r="D6513" s="133">
        <v>3283</v>
      </c>
      <c r="E6513" s="80">
        <v>30</v>
      </c>
      <c r="F6513" s="80" t="str">
        <v>PCS</v>
      </c>
      <c r="G6513" s="80" t="str">
        <v>INWARD</v>
      </c>
      <c r="H6513" s="96">
        <v>0</v>
      </c>
    </row>
    <row r="6514" spans="1:8" x14ac:dyDescent="0.25">
      <c r="A6514" s="90">
        <v>45816</v>
      </c>
      <c r="B6514" s="91" t="str">
        <v>UN 10243</v>
      </c>
      <c r="C6514" s="92" t="str">
        <v>HYDRAULIC RAM CYLINDER WITH PISTON 39MM</v>
      </c>
      <c r="D6514" s="132">
        <v>3244</v>
      </c>
      <c r="E6514" s="92">
        <v>45</v>
      </c>
      <c r="F6514" s="92" t="str">
        <v>PCS</v>
      </c>
      <c r="G6514" s="92" t="str">
        <v>INWARD</v>
      </c>
      <c r="H6514" s="93">
        <v>0</v>
      </c>
    </row>
    <row r="6515" spans="1:8" x14ac:dyDescent="0.25">
      <c r="A6515" s="94">
        <v>45816</v>
      </c>
      <c r="B6515" s="95" t="str">
        <v>UN 10504</v>
      </c>
      <c r="C6515" s="80" t="str">
        <v>HYDRAULIC RAM CYLINDER WITH PISTON 85.5MM 1 GROOVE</v>
      </c>
      <c r="D6515" s="133">
        <v>3245</v>
      </c>
      <c r="E6515" s="80">
        <v>27</v>
      </c>
      <c r="F6515" s="80" t="str">
        <v>PCS</v>
      </c>
      <c r="G6515" s="80" t="str">
        <v>INWARD</v>
      </c>
      <c r="H6515" s="96">
        <v>0</v>
      </c>
    </row>
    <row r="6516" spans="1:8" x14ac:dyDescent="0.25">
      <c r="A6516" s="90">
        <v>45816</v>
      </c>
      <c r="B6516" s="91" t="str">
        <v>UN 10567</v>
      </c>
      <c r="C6516" s="92" t="str">
        <v>RAM CYL PISTON 93MM 36 GROOVE STD MAHASHAKTI</v>
      </c>
      <c r="D6516" s="132">
        <v>3246</v>
      </c>
      <c r="E6516" s="92">
        <v>30</v>
      </c>
      <c r="F6516" s="92" t="str">
        <v>PCS</v>
      </c>
      <c r="G6516" s="92" t="str">
        <v>INWARD</v>
      </c>
      <c r="H6516" s="93">
        <v>0</v>
      </c>
    </row>
    <row r="6517" spans="1:8" x14ac:dyDescent="0.25">
      <c r="A6517" s="94">
        <v>45816</v>
      </c>
      <c r="B6517" s="95" t="str">
        <v>UN 10566</v>
      </c>
      <c r="C6517" s="80" t="str">
        <v>RAM CYL PISTON 1 GROOVE 85.5MM</v>
      </c>
      <c r="D6517" s="133">
        <v>3247</v>
      </c>
      <c r="E6517" s="80">
        <v>10</v>
      </c>
      <c r="F6517" s="80" t="str">
        <v>PCS</v>
      </c>
      <c r="G6517" s="80" t="str">
        <v>INWARD</v>
      </c>
      <c r="H6517" s="96">
        <v>0</v>
      </c>
    </row>
    <row r="6518" spans="1:8" x14ac:dyDescent="0.25">
      <c r="A6518" s="90">
        <v>45816</v>
      </c>
      <c r="B6518" s="91" t="str">
        <v>RAM CYL PISTON RING 93MM STEEL (SET OF 3) MF</v>
      </c>
      <c r="C6518" s="92" t="str">
        <v>RAM CYL PISTON RING 93MM STEEL (SET OF 3) MF</v>
      </c>
      <c r="D6518" s="132">
        <v>3248</v>
      </c>
      <c r="E6518" s="92">
        <v>75</v>
      </c>
      <c r="F6518" s="92" t="str">
        <v>SET</v>
      </c>
      <c r="G6518" s="92" t="str">
        <v>INWARD</v>
      </c>
      <c r="H6518" s="93">
        <v>0</v>
      </c>
    </row>
    <row r="6519" spans="1:8" x14ac:dyDescent="0.25">
      <c r="A6519" s="94">
        <v>45816</v>
      </c>
      <c r="B6519" s="95" t="str">
        <v>RAM CYL PISTON RING TEFLON &amp; RUBBER (SET OF 2) 85MM</v>
      </c>
      <c r="C6519" s="80" t="str">
        <v>RAM CYL PISTON RING TEFLON &amp; RUBBER (SET OF 2) 85MM</v>
      </c>
      <c r="D6519" s="133">
        <v>3249</v>
      </c>
      <c r="E6519" s="80">
        <v>10</v>
      </c>
      <c r="F6519" s="80" t="str">
        <v>SET</v>
      </c>
      <c r="G6519" s="80" t="str">
        <v>INWARD</v>
      </c>
      <c r="H6519" s="96">
        <v>0</v>
      </c>
    </row>
    <row r="6520" spans="1:8" x14ac:dyDescent="0.25">
      <c r="A6520" s="90">
        <v>45816</v>
      </c>
      <c r="B6520" s="91" t="str">
        <v>UN 10570</v>
      </c>
      <c r="C6520" s="92" t="str">
        <v>PUSH GUIDE TAPPET VALVE ARJUN</v>
      </c>
      <c r="D6520" s="132">
        <v>3250</v>
      </c>
      <c r="E6520" s="92">
        <v>400</v>
      </c>
      <c r="F6520" s="92" t="str">
        <v>PCS</v>
      </c>
      <c r="G6520" s="92" t="str">
        <v>INWARD</v>
      </c>
      <c r="H6520" s="93">
        <v>0</v>
      </c>
    </row>
    <row r="6521" spans="1:8" x14ac:dyDescent="0.25">
      <c r="A6521" s="94">
        <v>45816</v>
      </c>
      <c r="B6521" s="95" t="str">
        <v>UN 10574</v>
      </c>
      <c r="C6521" s="80" t="str">
        <v>GEAR DRIVE 39/38 TEETH SWARAJ</v>
      </c>
      <c r="D6521" s="133">
        <v>3251</v>
      </c>
      <c r="E6521" s="80">
        <v>15</v>
      </c>
      <c r="F6521" s="80" t="str">
        <v>PCS</v>
      </c>
      <c r="G6521" s="80" t="str">
        <v>INWARD</v>
      </c>
      <c r="H6521" s="96">
        <v>0</v>
      </c>
    </row>
    <row r="6522" spans="1:8" x14ac:dyDescent="0.25">
      <c r="A6522" s="90">
        <v>45816</v>
      </c>
      <c r="B6522" s="91" t="str">
        <v>GK 1750</v>
      </c>
      <c r="C6522" s="92" t="str">
        <v xml:space="preserve">VALVE SEAL ARJUN (SET OF 8) </v>
      </c>
      <c r="D6522" s="132">
        <v>3252</v>
      </c>
      <c r="E6522" s="92">
        <v>100</v>
      </c>
      <c r="F6522" s="92" t="str">
        <v>SET</v>
      </c>
      <c r="G6522" s="92" t="str">
        <v>INWARD</v>
      </c>
      <c r="H6522" s="93">
        <v>0</v>
      </c>
    </row>
    <row r="6523" spans="1:8" x14ac:dyDescent="0.25">
      <c r="A6523" s="94">
        <v>45816</v>
      </c>
      <c r="B6523" s="95" t="str">
        <v>GK 2037</v>
      </c>
      <c r="C6523" s="80" t="str">
        <v>VALVE SEAL FARM TRAC 60 N/M (SET OF 6)</v>
      </c>
      <c r="D6523" s="133">
        <v>3253</v>
      </c>
      <c r="E6523" s="80">
        <v>30</v>
      </c>
      <c r="F6523" s="80" t="str">
        <v>SET</v>
      </c>
      <c r="G6523" s="80" t="str">
        <v>INWARD</v>
      </c>
      <c r="H6523" s="96">
        <v>0</v>
      </c>
    </row>
    <row r="6524" spans="1:8" x14ac:dyDescent="0.25">
      <c r="A6524" s="90">
        <v>45816</v>
      </c>
      <c r="B6524" s="91" t="str">
        <v>VALVE SEAL SONALIKA (SET OF 8)</v>
      </c>
      <c r="C6524" s="92" t="str">
        <v>VALVE SEAL SONALIKA (SET OF 8)</v>
      </c>
      <c r="D6524" s="132">
        <v>3254</v>
      </c>
      <c r="E6524" s="92">
        <v>30</v>
      </c>
      <c r="F6524" s="92" t="str">
        <v>SET</v>
      </c>
      <c r="G6524" s="92" t="str">
        <v>INWARD</v>
      </c>
      <c r="H6524" s="93">
        <v>0</v>
      </c>
    </row>
    <row r="6525" spans="1:8" x14ac:dyDescent="0.25">
      <c r="A6525" s="94">
        <v>45826</v>
      </c>
      <c r="B6525" s="95">
        <v>3310377100</v>
      </c>
      <c r="C6525" s="80" t="str">
        <v>CL. PLATE ARJUN NOVO 12" 21 T 5 WING</v>
      </c>
      <c r="D6525" s="133">
        <v>2197</v>
      </c>
      <c r="E6525" s="80">
        <v>8</v>
      </c>
      <c r="F6525" s="80" t="str">
        <v>PCS</v>
      </c>
      <c r="G6525" s="80" t="str">
        <v>OUTWARD</v>
      </c>
      <c r="H6525" s="96" t="str">
        <v>PREM MOTOR</v>
      </c>
    </row>
    <row r="6526" spans="1:8" x14ac:dyDescent="0.25">
      <c r="A6526" s="90">
        <v>45826</v>
      </c>
      <c r="B6526" s="91">
        <v>3280677100</v>
      </c>
      <c r="C6526" s="92" t="str">
        <v>PTO PLATE ARJUN NOVO 4 FAN, 14 TEETH</v>
      </c>
      <c r="D6526" s="132">
        <v>2197</v>
      </c>
      <c r="E6526" s="92">
        <v>6</v>
      </c>
      <c r="F6526" s="92" t="str">
        <v>PCS</v>
      </c>
      <c r="G6526" s="92" t="str">
        <v>OUTWARD</v>
      </c>
      <c r="H6526" s="93" t="str">
        <v>PREM MOTOR</v>
      </c>
    </row>
    <row r="6527" spans="1:8" x14ac:dyDescent="0.25">
      <c r="A6527" s="94">
        <v>45826</v>
      </c>
      <c r="B6527" s="95">
        <v>4340459100</v>
      </c>
      <c r="C6527" s="80" t="str">
        <v>DIAPHRAGM SPRING</v>
      </c>
      <c r="D6527" s="133">
        <v>2197</v>
      </c>
      <c r="E6527" s="80">
        <v>25</v>
      </c>
      <c r="F6527" s="80" t="str">
        <v>PCS</v>
      </c>
      <c r="G6527" s="80" t="str">
        <v>OUTWARD</v>
      </c>
      <c r="H6527" s="96" t="str">
        <v>PREM MOTOR</v>
      </c>
    </row>
    <row r="6528" spans="1:8" x14ac:dyDescent="0.25">
      <c r="A6528" s="90">
        <v>45826</v>
      </c>
      <c r="B6528" s="91">
        <v>4340427100</v>
      </c>
      <c r="C6528" s="92" t="str">
        <v>CL. LEVER KIT HMT (60 HP) DCA PIN TY</v>
      </c>
      <c r="D6528" s="132">
        <v>2197</v>
      </c>
      <c r="E6528" s="92">
        <v>10</v>
      </c>
      <c r="F6528" s="92" t="str">
        <v>SET</v>
      </c>
      <c r="G6528" s="92" t="str">
        <v>OUTWARD</v>
      </c>
      <c r="H6528" s="93" t="str">
        <v>PREM MOTOR</v>
      </c>
    </row>
    <row r="6529" spans="1:8" x14ac:dyDescent="0.25">
      <c r="A6529" s="94">
        <v>45826</v>
      </c>
      <c r="B6529" s="95">
        <v>4330349100</v>
      </c>
      <c r="C6529" s="80" t="str">
        <v>CLUTCH LEVER KIT D/C BUSH TYPE SK</v>
      </c>
      <c r="D6529" s="133">
        <v>2197</v>
      </c>
      <c r="E6529" s="80">
        <v>10</v>
      </c>
      <c r="F6529" s="80" t="str">
        <v>SET</v>
      </c>
      <c r="G6529" s="80" t="str">
        <v>OUTWARD</v>
      </c>
      <c r="H6529" s="96" t="str">
        <v>PREM MOTOR</v>
      </c>
    </row>
    <row r="6530" spans="1:8" x14ac:dyDescent="0.25">
      <c r="A6530" s="90">
        <v>45826</v>
      </c>
      <c r="B6530" s="91">
        <v>3280845100</v>
      </c>
      <c r="C6530" s="92" t="str">
        <v>CLUTCH PLATE ARJUN 5 WING (PMV-02)</v>
      </c>
      <c r="D6530" s="132">
        <v>2197</v>
      </c>
      <c r="E6530" s="92">
        <v>6</v>
      </c>
      <c r="F6530" s="92" t="str">
        <v>PCS</v>
      </c>
      <c r="G6530" s="92" t="str">
        <v>OUTWARD</v>
      </c>
      <c r="H6530" s="93" t="str">
        <v>PREM MOTOR</v>
      </c>
    </row>
    <row r="6531" spans="1:8" x14ac:dyDescent="0.25">
      <c r="A6531" s="94">
        <v>45826</v>
      </c>
      <c r="B6531" s="95" t="str">
        <v>1P 3028 ASOOB</v>
      </c>
      <c r="C6531" s="80" t="str">
        <v xml:space="preserve">HYD PUMP ITL 4x4 </v>
      </c>
      <c r="D6531" s="133">
        <v>2191</v>
      </c>
      <c r="E6531" s="80">
        <v>5</v>
      </c>
      <c r="F6531" s="80" t="str">
        <v>PCS</v>
      </c>
      <c r="G6531" s="80" t="str">
        <v>OUTWARD</v>
      </c>
      <c r="H6531" s="96" t="str">
        <v>SHRI RAM MOTOR</v>
      </c>
    </row>
    <row r="6532" spans="1:8" x14ac:dyDescent="0.25">
      <c r="A6532" s="90">
        <v>45826</v>
      </c>
      <c r="B6532" s="91" t="str">
        <v>UN 2615</v>
      </c>
      <c r="C6532" s="92" t="str">
        <v xml:space="preserve">LOWER LINK ASSY 4 DI (O.E) 585 DI  </v>
      </c>
      <c r="D6532" s="132">
        <v>2191</v>
      </c>
      <c r="E6532" s="92">
        <v>8</v>
      </c>
      <c r="F6532" s="92" t="str">
        <v>PCS</v>
      </c>
      <c r="G6532" s="92" t="str">
        <v>OUTWARD</v>
      </c>
      <c r="H6532" s="93" t="str">
        <v>SHRI RAM MOTOR</v>
      </c>
    </row>
    <row r="6533" spans="1:8" x14ac:dyDescent="0.25">
      <c r="A6533" s="94">
        <v>45826</v>
      </c>
      <c r="B6533" s="95" t="str">
        <v>UN 1750</v>
      </c>
      <c r="C6533" s="80" t="str">
        <v>CLUTCH SLEEVE INTER DI</v>
      </c>
      <c r="D6533" s="133">
        <v>2191</v>
      </c>
      <c r="E6533" s="80">
        <v>6</v>
      </c>
      <c r="F6533" s="80" t="str">
        <v>PCS</v>
      </c>
      <c r="G6533" s="80" t="str">
        <v>OUTWARD</v>
      </c>
      <c r="H6533" s="96" t="str">
        <v>SHRI RAM MOTOR</v>
      </c>
    </row>
    <row r="6534" spans="1:8" x14ac:dyDescent="0.25">
      <c r="A6534" s="90">
        <v>45826</v>
      </c>
      <c r="B6534" s="91" t="str">
        <v>DS 158</v>
      </c>
      <c r="C6534" s="92" t="str">
        <v xml:space="preserve"> REAR AXLE INTER DI SMALL PLATE 18 T. PLAIN</v>
      </c>
      <c r="D6534" s="132">
        <v>2177</v>
      </c>
      <c r="E6534" s="92">
        <v>4</v>
      </c>
      <c r="F6534" s="92" t="str">
        <v>PCS</v>
      </c>
      <c r="G6534" s="92" t="str">
        <v>OUTWARD</v>
      </c>
      <c r="H6534" s="93" t="str">
        <v>GURU AUTO</v>
      </c>
    </row>
    <row r="6535" spans="1:8" x14ac:dyDescent="0.25">
      <c r="A6535" s="94">
        <v>45826</v>
      </c>
      <c r="B6535" s="95" t="str">
        <v>UN 3121</v>
      </c>
      <c r="C6535" s="80" t="str">
        <v xml:space="preserve">STEERING SHIM INTER Z/F  </v>
      </c>
      <c r="D6535" s="133">
        <v>2177</v>
      </c>
      <c r="E6535" s="80">
        <v>6</v>
      </c>
      <c r="F6535" s="80" t="str">
        <v>DOZEN</v>
      </c>
      <c r="G6535" s="80" t="str">
        <v>OUTWARD</v>
      </c>
      <c r="H6535" s="96" t="str">
        <v>GURU AUTO</v>
      </c>
    </row>
    <row r="6536" spans="1:8" x14ac:dyDescent="0.25">
      <c r="A6536" s="90">
        <v>45826</v>
      </c>
      <c r="B6536" s="91" t="str">
        <v>UN 1278</v>
      </c>
      <c r="C6536" s="92" t="str">
        <v>CRANK PULLEY SHEET METAL NST</v>
      </c>
      <c r="D6536" s="132">
        <v>2177</v>
      </c>
      <c r="E6536" s="92">
        <v>1</v>
      </c>
      <c r="F6536" s="92" t="str">
        <v>PCS</v>
      </c>
      <c r="G6536" s="92" t="str">
        <v>OUTWARD</v>
      </c>
      <c r="H6536" s="93" t="str">
        <v>GURU AUTO</v>
      </c>
    </row>
    <row r="6537" spans="1:8" x14ac:dyDescent="0.25">
      <c r="A6537" s="94">
        <v>45826</v>
      </c>
      <c r="B6537" s="95" t="str">
        <v>UN 1280</v>
      </c>
      <c r="C6537" s="80" t="str">
        <v>CRANK PULLEY SHEET METAL 4CYL INTER DI</v>
      </c>
      <c r="D6537" s="133">
        <v>2177</v>
      </c>
      <c r="E6537" s="80">
        <v>1</v>
      </c>
      <c r="F6537" s="80" t="str">
        <v>PCS</v>
      </c>
      <c r="G6537" s="80" t="str">
        <v>OUTWARD</v>
      </c>
      <c r="H6537" s="96" t="str">
        <v>GURU AUTO</v>
      </c>
    </row>
    <row r="6538" spans="1:8" x14ac:dyDescent="0.25">
      <c r="A6538" s="90">
        <v>45826</v>
      </c>
      <c r="B6538" s="91" t="str">
        <v>UN 1333</v>
      </c>
      <c r="C6538" s="92" t="str">
        <v>THERMOSTAT HOUSING COVER INTER DI</v>
      </c>
      <c r="D6538" s="132">
        <v>2177</v>
      </c>
      <c r="E6538" s="92">
        <v>1</v>
      </c>
      <c r="F6538" s="92" t="str">
        <v>PCS</v>
      </c>
      <c r="G6538" s="92" t="str">
        <v>OUTWARD</v>
      </c>
      <c r="H6538" s="93" t="str">
        <v>GURU AUTO</v>
      </c>
    </row>
    <row r="6539" spans="1:8" x14ac:dyDescent="0.25">
      <c r="A6539" s="94">
        <v>45826</v>
      </c>
      <c r="B6539" s="95" t="str">
        <v>UN 1304</v>
      </c>
      <c r="C6539" s="80" t="str">
        <v>OIL FILTER COVER SPINION TYPE INTER DI</v>
      </c>
      <c r="D6539" s="133">
        <v>2177</v>
      </c>
      <c r="E6539" s="80">
        <v>2</v>
      </c>
      <c r="F6539" s="80" t="str">
        <v>PCS</v>
      </c>
      <c r="G6539" s="80" t="str">
        <v>OUTWARD</v>
      </c>
      <c r="H6539" s="96" t="str">
        <v>GURU AUTO</v>
      </c>
    </row>
    <row r="6540" spans="1:8" x14ac:dyDescent="0.25">
      <c r="A6540" s="90">
        <v>45826</v>
      </c>
      <c r="B6540" s="91" t="str">
        <v>UN 1305</v>
      </c>
      <c r="C6540" s="92" t="str">
        <v>OIL FILTER COVER SPINION TYPE MDI</v>
      </c>
      <c r="D6540" s="132">
        <v>2177</v>
      </c>
      <c r="E6540" s="92">
        <v>2</v>
      </c>
      <c r="F6540" s="92" t="str">
        <v>PCS</v>
      </c>
      <c r="G6540" s="92" t="str">
        <v>OUTWARD</v>
      </c>
      <c r="H6540" s="93" t="str">
        <v>GURU AUTO</v>
      </c>
    </row>
    <row r="6541" spans="1:8" x14ac:dyDescent="0.25">
      <c r="A6541" s="94">
        <v>45826</v>
      </c>
      <c r="B6541" s="95" t="str">
        <v>GK 565/UN 1460 B</v>
      </c>
      <c r="C6541" s="80" t="str">
        <v>TIE ROD END POWER STG. MKM</v>
      </c>
      <c r="D6541" s="133">
        <v>2177</v>
      </c>
      <c r="E6541" s="80">
        <v>6</v>
      </c>
      <c r="F6541" s="80" t="str">
        <v>PCS</v>
      </c>
      <c r="G6541" s="80" t="str">
        <v>OUTWARD</v>
      </c>
      <c r="H6541" s="96" t="str">
        <v>GURU AUTO</v>
      </c>
    </row>
    <row r="6542" spans="1:8" x14ac:dyDescent="0.25">
      <c r="A6542" s="90">
        <v>45826</v>
      </c>
      <c r="B6542" s="91" t="str">
        <v>1P 4060 4027 CTOOOY</v>
      </c>
      <c r="C6542" s="92" t="str">
        <v>HYD PUMP ARJUN NOVO Y MANIFOLD</v>
      </c>
      <c r="D6542" s="132">
        <v>2177</v>
      </c>
      <c r="E6542" s="92">
        <v>2</v>
      </c>
      <c r="F6542" s="92" t="str">
        <v>PCS</v>
      </c>
      <c r="G6542" s="92" t="str">
        <v>OUTWARD</v>
      </c>
      <c r="H6542" s="93" t="str">
        <v>GURU AUTO</v>
      </c>
    </row>
    <row r="6543" spans="1:8" x14ac:dyDescent="0.25">
      <c r="A6543" s="94">
        <v>45826</v>
      </c>
      <c r="B6543" s="95">
        <v>2310136100</v>
      </c>
      <c r="C6543" s="80" t="str">
        <v>DUAL CLUTCH SWARAJ + NOVO 310</v>
      </c>
      <c r="D6543" s="133">
        <v>2177</v>
      </c>
      <c r="E6543" s="80">
        <v>1</v>
      </c>
      <c r="F6543" s="80" t="str">
        <v>PCS</v>
      </c>
      <c r="G6543" s="80" t="str">
        <v>OUTWARD</v>
      </c>
      <c r="H6543" s="96" t="str">
        <v>GURU AUTO</v>
      </c>
    </row>
    <row r="6544" spans="1:8" x14ac:dyDescent="0.25">
      <c r="A6544" s="90">
        <v>45826</v>
      </c>
      <c r="B6544" s="91">
        <v>6283398090</v>
      </c>
      <c r="C6544" s="92" t="str">
        <v>P.P ASSY W/CLUTCH PLATE SARPANCH</v>
      </c>
      <c r="D6544" s="132">
        <v>2177</v>
      </c>
      <c r="E6544" s="92">
        <v>6</v>
      </c>
      <c r="F6544" s="92" t="str">
        <v>SET</v>
      </c>
      <c r="G6544" s="92" t="str">
        <v>OUTWARD</v>
      </c>
      <c r="H6544" s="93" t="str">
        <v>GURU AUTO</v>
      </c>
    </row>
    <row r="6545" spans="1:8" x14ac:dyDescent="0.25">
      <c r="A6545" s="94">
        <v>45826</v>
      </c>
      <c r="B6545" s="95" t="str">
        <v>UN 3403</v>
      </c>
      <c r="C6545" s="80" t="str">
        <v xml:space="preserve">ALTENATOR BRACKET 3 CYL. INTER DI  </v>
      </c>
      <c r="D6545" s="133">
        <v>2177</v>
      </c>
      <c r="E6545" s="80">
        <v>3</v>
      </c>
      <c r="F6545" s="80" t="str">
        <v>PCS</v>
      </c>
      <c r="G6545" s="80" t="str">
        <v>OUTWARD</v>
      </c>
      <c r="H6545" s="96" t="str">
        <v>GURU AUTO</v>
      </c>
    </row>
    <row r="6546" spans="1:8" x14ac:dyDescent="0.25">
      <c r="A6546" s="90">
        <v>45826</v>
      </c>
      <c r="B6546" s="91" t="str">
        <v>GK 2411</v>
      </c>
      <c r="C6546" s="92" t="str">
        <v>TROLLEY PIPE 20''   EPDM (MALE + FEMALE)</v>
      </c>
      <c r="D6546" s="132">
        <v>2200</v>
      </c>
      <c r="E6546" s="92">
        <v>50</v>
      </c>
      <c r="F6546" s="92" t="str">
        <v>PCS</v>
      </c>
      <c r="G6546" s="92" t="str">
        <v>OUTWARD</v>
      </c>
      <c r="H6546" s="93" t="str">
        <v>AMIT MOTOR</v>
      </c>
    </row>
    <row r="6547" spans="1:8" x14ac:dyDescent="0.25">
      <c r="A6547" s="94">
        <v>45826</v>
      </c>
      <c r="B6547" s="95" t="str">
        <v>GK 2412</v>
      </c>
      <c r="C6547" s="80" t="str">
        <v>TROLLEY PIPE 40''   EPDM (MALE + FEMALE)</v>
      </c>
      <c r="D6547" s="133">
        <v>2200</v>
      </c>
      <c r="E6547" s="80">
        <v>50</v>
      </c>
      <c r="F6547" s="80" t="str">
        <v>PCS</v>
      </c>
      <c r="G6547" s="80" t="str">
        <v>OUTWARD</v>
      </c>
      <c r="H6547" s="96" t="str">
        <v>AMIT MOTOR</v>
      </c>
    </row>
    <row r="6548" spans="1:8" x14ac:dyDescent="0.25">
      <c r="A6548" s="90">
        <v>45826</v>
      </c>
      <c r="B6548" s="91" t="str">
        <v>GK 2422</v>
      </c>
      <c r="C6548" s="92" t="str">
        <v>TROLLEY PIPE 40''   EPDM WITH SPRING</v>
      </c>
      <c r="D6548" s="132">
        <v>2200</v>
      </c>
      <c r="E6548" s="92">
        <v>25</v>
      </c>
      <c r="F6548" s="92" t="str">
        <v>PCS</v>
      </c>
      <c r="G6548" s="92" t="str">
        <v>OUTWARD</v>
      </c>
      <c r="H6548" s="93" t="str">
        <v>AMIT MOTOR</v>
      </c>
    </row>
    <row r="6549" spans="1:8" x14ac:dyDescent="0.25">
      <c r="A6549" s="94">
        <v>45826</v>
      </c>
      <c r="B6549" s="95" t="str">
        <v>GK 1233</v>
      </c>
      <c r="C6549" s="80" t="str">
        <v>OIL FILTER INTER DI SPIN ON</v>
      </c>
      <c r="D6549" s="133">
        <v>2200</v>
      </c>
      <c r="E6549" s="80">
        <v>50</v>
      </c>
      <c r="F6549" s="80" t="str">
        <v>PCS</v>
      </c>
      <c r="G6549" s="80" t="str">
        <v>OUTWARD</v>
      </c>
      <c r="H6549" s="96" t="str">
        <v>AMIT MOTOR</v>
      </c>
    </row>
    <row r="6550" spans="1:8" x14ac:dyDescent="0.25">
      <c r="A6550" s="90">
        <v>45826</v>
      </c>
      <c r="B6550" s="91" t="str">
        <v>DS 147</v>
      </c>
      <c r="C6550" s="92" t="str">
        <v xml:space="preserve"> REAR AXLE SONALIKA SMALL PLATE 18 T.(759513)</v>
      </c>
      <c r="D6550" s="132">
        <v>2200</v>
      </c>
      <c r="E6550" s="92">
        <v>2</v>
      </c>
      <c r="F6550" s="92" t="str">
        <v>PCS</v>
      </c>
      <c r="G6550" s="92" t="str">
        <v>OUTWARD</v>
      </c>
      <c r="H6550" s="93" t="str">
        <v>AMIT MOTOR</v>
      </c>
    </row>
    <row r="6551" spans="1:8" x14ac:dyDescent="0.25">
      <c r="A6551" s="94">
        <v>45826</v>
      </c>
      <c r="B6551" s="95" t="str">
        <v>1P 4044 CTMMB</v>
      </c>
      <c r="C6551" s="80" t="str">
        <v>HYD PUMP MAHINDRA SINGLE</v>
      </c>
      <c r="D6551" s="133">
        <v>2206</v>
      </c>
      <c r="E6551" s="80">
        <v>1</v>
      </c>
      <c r="F6551" s="80" t="str">
        <v>PCS</v>
      </c>
      <c r="G6551" s="80" t="str">
        <v>OUTWARD</v>
      </c>
      <c r="H6551" s="96" t="str">
        <v>KHATRI STORE</v>
      </c>
    </row>
    <row r="6552" spans="1:8" x14ac:dyDescent="0.25">
      <c r="A6552" s="90">
        <v>45826</v>
      </c>
      <c r="B6552" s="91" t="str">
        <v>R983020977</v>
      </c>
      <c r="C6552" s="92" t="str">
        <v>HYD. PUMP MAHINDRA 14 CC</v>
      </c>
      <c r="D6552" s="132">
        <v>2206</v>
      </c>
      <c r="E6552" s="92">
        <v>1</v>
      </c>
      <c r="F6552" s="92" t="str">
        <v>PCS</v>
      </c>
      <c r="G6552" s="92" t="str">
        <v>OUTWARD</v>
      </c>
      <c r="H6552" s="93" t="str">
        <v>KHATRI STORE</v>
      </c>
    </row>
    <row r="6553" spans="1:8" x14ac:dyDescent="0.25">
      <c r="A6553" s="94">
        <v>45826</v>
      </c>
      <c r="B6553" s="95" t="str">
        <v>UN 1762</v>
      </c>
      <c r="C6553" s="80" t="str">
        <v>CLUTCH HUB C.R PTO ARJUN</v>
      </c>
      <c r="D6553" s="133">
        <v>2206</v>
      </c>
      <c r="E6553" s="80">
        <v>2</v>
      </c>
      <c r="F6553" s="80" t="str">
        <v>PCS</v>
      </c>
      <c r="G6553" s="80" t="str">
        <v>OUTWARD</v>
      </c>
      <c r="H6553" s="96" t="str">
        <v>KHATRI STORE</v>
      </c>
    </row>
    <row r="6554" spans="1:8" x14ac:dyDescent="0.25">
      <c r="A6554" s="90">
        <v>45826</v>
      </c>
      <c r="B6554" s="91" t="str">
        <v>UN 1158</v>
      </c>
      <c r="C6554" s="92" t="str">
        <v>AIR CLEANER GLASS WHITE INTER</v>
      </c>
      <c r="D6554" s="132">
        <v>2206</v>
      </c>
      <c r="E6554" s="92">
        <v>20</v>
      </c>
      <c r="F6554" s="92" t="str">
        <v>PCS</v>
      </c>
      <c r="G6554" s="92" t="str">
        <v>OUTWARD</v>
      </c>
      <c r="H6554" s="93" t="str">
        <v>KHATRI STORE</v>
      </c>
    </row>
    <row r="6555" spans="1:8" x14ac:dyDescent="0.25">
      <c r="A6555" s="94">
        <v>45826</v>
      </c>
      <c r="B6555" s="95" t="str">
        <v>1P 4036 CTOOO</v>
      </c>
      <c r="C6555" s="80" t="str">
        <v xml:space="preserve">HYD PUMP EICHER WATER COOLED </v>
      </c>
      <c r="D6555" s="133">
        <v>2206</v>
      </c>
      <c r="E6555" s="80">
        <v>1</v>
      </c>
      <c r="F6555" s="80" t="str">
        <v>PCS</v>
      </c>
      <c r="G6555" s="80" t="str">
        <v>OUTWARD</v>
      </c>
      <c r="H6555" s="96" t="str">
        <v>KHATRI STORE</v>
      </c>
    </row>
    <row r="6556" spans="1:8" x14ac:dyDescent="0.25">
      <c r="A6556" s="90">
        <v>45826</v>
      </c>
      <c r="B6556" s="91" t="str">
        <v>R983032309</v>
      </c>
      <c r="C6556" s="92" t="str">
        <v>HYD. PUMP SWARAJ 19CC (OUTER)</v>
      </c>
      <c r="D6556" s="132">
        <v>2206</v>
      </c>
      <c r="E6556" s="92">
        <v>1</v>
      </c>
      <c r="F6556" s="92" t="str">
        <v>PCS</v>
      </c>
      <c r="G6556" s="92" t="str">
        <v>OUTWARD</v>
      </c>
      <c r="H6556" s="93" t="str">
        <v>KHATRI STORE</v>
      </c>
    </row>
    <row r="6557" spans="1:8" x14ac:dyDescent="0.25">
      <c r="A6557" s="94">
        <v>45826</v>
      </c>
      <c r="B6557" s="95" t="str">
        <v>R983032289</v>
      </c>
      <c r="C6557" s="80" t="str">
        <v>HYD PUMP EICHER 368/485 AIRCOOL 12CC</v>
      </c>
      <c r="D6557" s="133">
        <v>2206</v>
      </c>
      <c r="E6557" s="80">
        <v>2</v>
      </c>
      <c r="F6557" s="80" t="str">
        <v>PCS</v>
      </c>
      <c r="G6557" s="80" t="str">
        <v>OUTWARD</v>
      </c>
      <c r="H6557" s="96" t="str">
        <v>KHATRI STORE</v>
      </c>
    </row>
    <row r="6558" spans="1:8" x14ac:dyDescent="0.25">
      <c r="A6558" s="90">
        <v>45826</v>
      </c>
      <c r="B6558" s="91" t="str">
        <v>R983067914</v>
      </c>
      <c r="C6558" s="92" t="str">
        <v>HYD PUMP FARMTRAC 16.5 CC</v>
      </c>
      <c r="D6558" s="132">
        <v>2206</v>
      </c>
      <c r="E6558" s="92">
        <v>2</v>
      </c>
      <c r="F6558" s="92" t="str">
        <v>PCS</v>
      </c>
      <c r="G6558" s="92" t="str">
        <v>OUTWARD</v>
      </c>
      <c r="H6558" s="93" t="str">
        <v>KHATRI STORE</v>
      </c>
    </row>
    <row r="6559" spans="1:8" x14ac:dyDescent="0.25">
      <c r="A6559" s="94">
        <v>45826</v>
      </c>
      <c r="B6559" s="95" t="str">
        <v>UN 3453</v>
      </c>
      <c r="C6559" s="80" t="str">
        <v xml:space="preserve">SPEEDO METER CABLE B/P  </v>
      </c>
      <c r="D6559" s="133">
        <v>2206</v>
      </c>
      <c r="E6559" s="80">
        <v>2</v>
      </c>
      <c r="F6559" s="80" t="str">
        <v>PCS</v>
      </c>
      <c r="G6559" s="80" t="str">
        <v>OUTWARD</v>
      </c>
      <c r="H6559" s="96" t="str">
        <v>KHATRI STORE</v>
      </c>
    </row>
    <row r="6560" spans="1:8" x14ac:dyDescent="0.25">
      <c r="A6560" s="90">
        <v>45826</v>
      </c>
      <c r="B6560" s="91" t="str">
        <v>UN 3461</v>
      </c>
      <c r="C6560" s="92" t="str">
        <v xml:space="preserve">WARNING TRIANGLE (SMALL) COMMON  </v>
      </c>
      <c r="D6560" s="132">
        <v>2206</v>
      </c>
      <c r="E6560" s="92">
        <v>2</v>
      </c>
      <c r="F6560" s="92" t="str">
        <v>PCS</v>
      </c>
      <c r="G6560" s="92" t="str">
        <v>OUTWARD</v>
      </c>
      <c r="H6560" s="93" t="str">
        <v>KHATRI STORE</v>
      </c>
    </row>
    <row r="6561" spans="1:8" x14ac:dyDescent="0.25">
      <c r="A6561" s="94">
        <v>45826</v>
      </c>
      <c r="B6561" s="95" t="str">
        <v>UN 2961</v>
      </c>
      <c r="C6561" s="80" t="str">
        <v xml:space="preserve">GEAR BOOT INTER  </v>
      </c>
      <c r="D6561" s="133">
        <v>2206</v>
      </c>
      <c r="E6561" s="80">
        <v>5</v>
      </c>
      <c r="F6561" s="80" t="str">
        <v>PCS</v>
      </c>
      <c r="G6561" s="80" t="str">
        <v>OUTWARD</v>
      </c>
      <c r="H6561" s="96" t="str">
        <v>KHATRI STORE</v>
      </c>
    </row>
    <row r="6562" spans="1:8" x14ac:dyDescent="0.25">
      <c r="A6562" s="90">
        <v>45826</v>
      </c>
      <c r="B6562" s="91" t="str">
        <v>UN 2832</v>
      </c>
      <c r="C6562" s="92" t="str">
        <v xml:space="preserve">RADIATOR BOLT INTER  </v>
      </c>
      <c r="D6562" s="132">
        <v>2206</v>
      </c>
      <c r="E6562" s="92">
        <v>12</v>
      </c>
      <c r="F6562" s="92" t="str">
        <v>PCS</v>
      </c>
      <c r="G6562" s="92" t="str">
        <v>OUTWARD</v>
      </c>
      <c r="H6562" s="93" t="str">
        <v>KHATRI STORE</v>
      </c>
    </row>
    <row r="6563" spans="1:8" x14ac:dyDescent="0.25">
      <c r="A6563" s="94">
        <v>45826</v>
      </c>
      <c r="B6563" s="95" t="str">
        <v>UN 2446</v>
      </c>
      <c r="C6563" s="80" t="str">
        <v xml:space="preserve">HYDRAULIC LEVER STRAIGHT MKM  </v>
      </c>
      <c r="D6563" s="133">
        <v>2206</v>
      </c>
      <c r="E6563" s="80">
        <v>3</v>
      </c>
      <c r="F6563" s="80" t="str">
        <v>PCS</v>
      </c>
      <c r="G6563" s="80" t="str">
        <v>OUTWARD</v>
      </c>
      <c r="H6563" s="96" t="str">
        <v>KHATRI STORE</v>
      </c>
    </row>
    <row r="6564" spans="1:8" x14ac:dyDescent="0.25">
      <c r="A6564" s="90">
        <v>45826</v>
      </c>
      <c r="B6564" s="91" t="str">
        <v>UN 2429</v>
      </c>
      <c r="C6564" s="92" t="str">
        <v xml:space="preserve">HYDRAULIC FILTER CAP INTER DI  </v>
      </c>
      <c r="D6564" s="132">
        <v>2206</v>
      </c>
      <c r="E6564" s="92">
        <v>2</v>
      </c>
      <c r="F6564" s="92" t="str">
        <v>PCS</v>
      </c>
      <c r="G6564" s="92" t="str">
        <v>OUTWARD</v>
      </c>
      <c r="H6564" s="93" t="str">
        <v>KHATRI STORE</v>
      </c>
    </row>
    <row r="6565" spans="1:8" x14ac:dyDescent="0.25">
      <c r="A6565" s="94">
        <v>45826</v>
      </c>
      <c r="B6565" s="95">
        <v>4330349100</v>
      </c>
      <c r="C6565" s="80" t="str">
        <v>CLUTCH LEVER KIT D/C BUSH TYPE SK</v>
      </c>
      <c r="D6565" s="133">
        <v>2206</v>
      </c>
      <c r="E6565" s="80">
        <v>10</v>
      </c>
      <c r="F6565" s="80" t="str">
        <v>SET</v>
      </c>
      <c r="G6565" s="80" t="str">
        <v>OUTWARD</v>
      </c>
      <c r="H6565" s="96" t="str">
        <v>KHATRI STORE</v>
      </c>
    </row>
    <row r="6566" spans="1:8" x14ac:dyDescent="0.25">
      <c r="A6566" s="90">
        <v>45826</v>
      </c>
      <c r="B6566" s="91">
        <v>1280354100</v>
      </c>
      <c r="C6566" s="92" t="str">
        <v>PRESSURE PLATE ASSY SW D/F</v>
      </c>
      <c r="D6566" s="132" t="str">
        <v>2203, 2204</v>
      </c>
      <c r="E6566" s="92">
        <v>2</v>
      </c>
      <c r="F6566" s="92" t="str">
        <v>SET</v>
      </c>
      <c r="G6566" s="92" t="str">
        <v>OUTWARD</v>
      </c>
      <c r="H6566" s="93" t="str">
        <v>SHOP</v>
      </c>
    </row>
    <row r="6567" spans="1:8" x14ac:dyDescent="0.25">
      <c r="A6567" s="94">
        <v>45826</v>
      </c>
      <c r="B6567" s="95" t="str">
        <v>GK 025/UN 3697</v>
      </c>
      <c r="C6567" s="80" t="str">
        <v>OIL BRAKE PLATE  MAHINDRA YUVO 7" 23 TEETH</v>
      </c>
      <c r="D6567" s="133" t="str">
        <v>2203, 2204</v>
      </c>
      <c r="E6567" s="80">
        <v>20</v>
      </c>
      <c r="F6567" s="80" t="str">
        <v>PCS</v>
      </c>
      <c r="G6567" s="80" t="str">
        <v>OUTWARD</v>
      </c>
      <c r="H6567" s="96" t="str">
        <v>SHOP</v>
      </c>
    </row>
    <row r="6568" spans="1:8" x14ac:dyDescent="0.25">
      <c r="A6568" s="90">
        <v>45826</v>
      </c>
      <c r="B6568" s="91" t="str">
        <v>GK 003 A/UN 3695 A</v>
      </c>
      <c r="C6568" s="92" t="str">
        <v>OIL BRAKE PLATE  MKM N/M (THIN) 6.5" 18 TEETH</v>
      </c>
      <c r="D6568" s="132" t="str">
        <v>2203, 2204</v>
      </c>
      <c r="E6568" s="92">
        <v>20</v>
      </c>
      <c r="F6568" s="92" t="str">
        <v>PCS</v>
      </c>
      <c r="G6568" s="92" t="str">
        <v>OUTWARD</v>
      </c>
      <c r="H6568" s="93" t="str">
        <v>SHOP</v>
      </c>
    </row>
    <row r="6569" spans="1:8" x14ac:dyDescent="0.25">
      <c r="A6569" s="94">
        <v>45826</v>
      </c>
      <c r="B6569" s="95" t="str">
        <v>GK 031 A/UN 3723 A</v>
      </c>
      <c r="C6569" s="80" t="str">
        <v>OIL STEEL PLATE  MKM N/M (THIN) 6.5"</v>
      </c>
      <c r="D6569" s="133" t="str">
        <v>2203, 2204</v>
      </c>
      <c r="E6569" s="80">
        <v>40</v>
      </c>
      <c r="F6569" s="80" t="str">
        <v>PCS</v>
      </c>
      <c r="G6569" s="80" t="str">
        <v>OUTWARD</v>
      </c>
      <c r="H6569" s="96" t="str">
        <v>SHOP</v>
      </c>
    </row>
    <row r="6570" spans="1:8" x14ac:dyDescent="0.25">
      <c r="A6570" s="90">
        <v>45826</v>
      </c>
      <c r="B6570" s="91" t="str">
        <v>UN 2744 B</v>
      </c>
      <c r="C6570" s="92" t="str">
        <v xml:space="preserve">CENTER PIN BUSH ARJUN C.E.  </v>
      </c>
      <c r="D6570" s="132" t="str">
        <v>2203, 2204</v>
      </c>
      <c r="E6570" s="92">
        <v>4</v>
      </c>
      <c r="F6570" s="92" t="str">
        <v>PCS</v>
      </c>
      <c r="G6570" s="92" t="str">
        <v>OUTWARD</v>
      </c>
      <c r="H6570" s="93" t="str">
        <v>SHOP</v>
      </c>
    </row>
    <row r="6571" spans="1:8" x14ac:dyDescent="0.25">
      <c r="A6571" s="94">
        <v>45826</v>
      </c>
      <c r="B6571" s="95" t="str">
        <v>UN 2754 A</v>
      </c>
      <c r="C6571" s="80" t="str">
        <v xml:space="preserve">SPANDLE PIN BUSH ARJUN C.E.  </v>
      </c>
      <c r="D6571" s="133" t="str">
        <v>2203, 2204</v>
      </c>
      <c r="E6571" s="80">
        <v>4</v>
      </c>
      <c r="F6571" s="80" t="str">
        <v>PCS</v>
      </c>
      <c r="G6571" s="80" t="str">
        <v>OUTWARD</v>
      </c>
      <c r="H6571" s="96" t="str">
        <v>SHOP</v>
      </c>
    </row>
    <row r="6572" spans="1:8" x14ac:dyDescent="0.25">
      <c r="A6572" s="90">
        <v>45826</v>
      </c>
      <c r="B6572" s="91" t="str">
        <v>UN 1390</v>
      </c>
      <c r="C6572" s="92" t="str">
        <v>CENTRE PIN ARJUN (C.E)</v>
      </c>
      <c r="D6572" s="132" t="str">
        <v>2203, 2204</v>
      </c>
      <c r="E6572" s="92">
        <v>1</v>
      </c>
      <c r="F6572" s="92" t="str">
        <v>PCS</v>
      </c>
      <c r="G6572" s="92" t="str">
        <v>OUTWARD</v>
      </c>
      <c r="H6572" s="93" t="str">
        <v>SHOP</v>
      </c>
    </row>
    <row r="6573" spans="1:8" x14ac:dyDescent="0.25">
      <c r="A6573" s="94">
        <v>45826</v>
      </c>
      <c r="B6573" s="95" t="str">
        <v>UN 1877</v>
      </c>
      <c r="C6573" s="80" t="str">
        <v>DIFFERENTIAL RETAINER KIT INTER</v>
      </c>
      <c r="D6573" s="133" t="str">
        <v>2203, 2204</v>
      </c>
      <c r="E6573" s="80">
        <v>20</v>
      </c>
      <c r="F6573" s="80" t="str">
        <v>SET</v>
      </c>
      <c r="G6573" s="80" t="str">
        <v>OUTWARD</v>
      </c>
      <c r="H6573" s="96" t="str">
        <v>SHOP</v>
      </c>
    </row>
    <row r="6574" spans="1:8" x14ac:dyDescent="0.25">
      <c r="A6574" s="90">
        <v>45826</v>
      </c>
      <c r="B6574" s="91" t="str">
        <v>UN 1879</v>
      </c>
      <c r="C6574" s="92" t="str">
        <v>DIFFERENTIAL RETAINER KIT NST</v>
      </c>
      <c r="D6574" s="132" t="str">
        <v>2203, 2204</v>
      </c>
      <c r="E6574" s="92">
        <v>20</v>
      </c>
      <c r="F6574" s="92" t="str">
        <v>SET</v>
      </c>
      <c r="G6574" s="92" t="str">
        <v>OUTWARD</v>
      </c>
      <c r="H6574" s="93" t="str">
        <v>SHOP</v>
      </c>
    </row>
    <row r="6575" spans="1:8" x14ac:dyDescent="0.25">
      <c r="A6575" s="94">
        <v>45826</v>
      </c>
      <c r="B6575" s="95" t="str">
        <v>UN 1878</v>
      </c>
      <c r="C6575" s="80" t="str">
        <v>DIFFERENTIAL RETAINER KIT BIG ARJUN</v>
      </c>
      <c r="D6575" s="133" t="str">
        <v>2203, 2204</v>
      </c>
      <c r="E6575" s="80">
        <v>20</v>
      </c>
      <c r="F6575" s="80" t="str">
        <v>SET</v>
      </c>
      <c r="G6575" s="80" t="str">
        <v>OUTWARD</v>
      </c>
      <c r="H6575" s="96" t="str">
        <v>SHOP</v>
      </c>
    </row>
    <row r="6576" spans="1:8" x14ac:dyDescent="0.25">
      <c r="A6576" s="90">
        <v>45826</v>
      </c>
      <c r="B6576" s="91" t="str">
        <v>UN 3585</v>
      </c>
      <c r="C6576" s="92" t="str">
        <v xml:space="preserve">6003188B92 PIPE FILTER TO FIP INTER DI  </v>
      </c>
      <c r="D6576" s="132" t="str">
        <v>2203, 2204</v>
      </c>
      <c r="E6576" s="92">
        <v>10</v>
      </c>
      <c r="F6576" s="92" t="str">
        <v>PCS</v>
      </c>
      <c r="G6576" s="92" t="str">
        <v>OUTWARD</v>
      </c>
      <c r="H6576" s="93" t="str">
        <v>SHOP</v>
      </c>
    </row>
    <row r="6577" spans="1:8" x14ac:dyDescent="0.25">
      <c r="A6577" s="94">
        <v>45826</v>
      </c>
      <c r="B6577" s="95" t="str">
        <v>DS 124</v>
      </c>
      <c r="C6577" s="80" t="str">
        <v xml:space="preserve"> HALF AXLE ESCORT CRANE</v>
      </c>
      <c r="D6577" s="133" t="str">
        <v>2203, 2204</v>
      </c>
      <c r="E6577" s="80">
        <v>3</v>
      </c>
      <c r="F6577" s="80" t="str">
        <v>PCS</v>
      </c>
      <c r="G6577" s="80" t="str">
        <v>OUTWARD</v>
      </c>
      <c r="H6577" s="96" t="str">
        <v>SHOP</v>
      </c>
    </row>
    <row r="6578" spans="1:8" x14ac:dyDescent="0.25">
      <c r="A6578" s="90">
        <v>45826</v>
      </c>
      <c r="B6578" s="91" t="str">
        <v>R11114</v>
      </c>
      <c r="C6578" s="92" t="str">
        <v>P.T.O PLATE SK ROUND N/A 12 TEETH</v>
      </c>
      <c r="D6578" s="132" t="str">
        <v>2203, 2204</v>
      </c>
      <c r="E6578" s="92">
        <v>2</v>
      </c>
      <c r="F6578" s="92" t="str">
        <v>PCS</v>
      </c>
      <c r="G6578" s="92" t="str">
        <v>OUTWARD</v>
      </c>
      <c r="H6578" s="93" t="str">
        <v>SHOP</v>
      </c>
    </row>
    <row r="6579" spans="1:8" x14ac:dyDescent="0.25">
      <c r="A6579" s="94">
        <v>45826</v>
      </c>
      <c r="B6579" s="95">
        <v>4330349100</v>
      </c>
      <c r="C6579" s="80" t="str">
        <v>CLUTCH LEVER KIT D/C BUSH TYPE SK</v>
      </c>
      <c r="D6579" s="133" t="str">
        <v>2203, 2204</v>
      </c>
      <c r="E6579" s="80">
        <v>6</v>
      </c>
      <c r="F6579" s="80" t="str">
        <v>SET</v>
      </c>
      <c r="G6579" s="80" t="str">
        <v>OUTWARD</v>
      </c>
      <c r="H6579" s="96" t="str">
        <v>SHOP</v>
      </c>
    </row>
    <row r="6580" spans="1:8" x14ac:dyDescent="0.25">
      <c r="A6580" s="90">
        <v>45826</v>
      </c>
      <c r="B6580" s="91">
        <v>4330352100</v>
      </c>
      <c r="C6580" s="92" t="str">
        <v>CLUTCH KIT SONALIKA / SW P.TO</v>
      </c>
      <c r="D6580" s="132" t="str">
        <v>2203, 2204</v>
      </c>
      <c r="E6580" s="92">
        <v>6</v>
      </c>
      <c r="F6580" s="92" t="str">
        <v>SET</v>
      </c>
      <c r="G6580" s="92" t="str">
        <v>OUTWARD</v>
      </c>
      <c r="H6580" s="93" t="str">
        <v>SHOP</v>
      </c>
    </row>
    <row r="6581" spans="1:8" x14ac:dyDescent="0.25">
      <c r="A6581" s="94">
        <v>45826</v>
      </c>
      <c r="B6581" s="95" t="str">
        <v>UN 1678 B</v>
      </c>
      <c r="C6581" s="80" t="str">
        <v>TOOL BOX (POPULAR) ARJUN</v>
      </c>
      <c r="D6581" s="133" t="str">
        <v>2203, 2204</v>
      </c>
      <c r="E6581" s="80">
        <v>4</v>
      </c>
      <c r="F6581" s="80" t="str">
        <v>PCS</v>
      </c>
      <c r="G6581" s="80" t="str">
        <v>OUTWARD</v>
      </c>
      <c r="H6581" s="96" t="str">
        <v>SHOP</v>
      </c>
    </row>
    <row r="6582" spans="1:8" x14ac:dyDescent="0.25">
      <c r="A6582" s="90">
        <v>45826</v>
      </c>
      <c r="B6582" s="91" t="str">
        <v>R983032309</v>
      </c>
      <c r="C6582" s="92" t="str">
        <v>HYD. PUMP SWARAJ 19CC (OUTER)</v>
      </c>
      <c r="D6582" s="132" t="str">
        <v>2203, 2204</v>
      </c>
      <c r="E6582" s="92">
        <v>6</v>
      </c>
      <c r="F6582" s="92" t="str">
        <v>PCS</v>
      </c>
      <c r="G6582" s="92" t="str">
        <v>OUTWARD</v>
      </c>
      <c r="H6582" s="93" t="str">
        <v>SHOP</v>
      </c>
    </row>
    <row r="6583" spans="1:8" x14ac:dyDescent="0.25">
      <c r="A6583" s="94">
        <v>45826</v>
      </c>
      <c r="B6583" s="95" t="str">
        <v>UN 2420</v>
      </c>
      <c r="C6583" s="80" t="str">
        <v xml:space="preserve">SUCTION FILTER MKM  </v>
      </c>
      <c r="D6583" s="133" t="str">
        <v>2203, 2204</v>
      </c>
      <c r="E6583" s="80">
        <v>6</v>
      </c>
      <c r="F6583" s="80" t="str">
        <v>PCS</v>
      </c>
      <c r="G6583" s="80" t="str">
        <v>OUTWARD</v>
      </c>
      <c r="H6583" s="96" t="str">
        <v>SHOP</v>
      </c>
    </row>
    <row r="6584" spans="1:8" x14ac:dyDescent="0.25">
      <c r="A6584" s="90">
        <v>45826</v>
      </c>
      <c r="B6584" s="91" t="str">
        <v>1P 4044 CTMMB</v>
      </c>
      <c r="C6584" s="92" t="str">
        <v>HYD PUMP MAHINDRA SINGLE</v>
      </c>
      <c r="D6584" s="132" t="str">
        <v>2203, 2204</v>
      </c>
      <c r="E6584" s="92">
        <v>6</v>
      </c>
      <c r="F6584" s="92" t="str">
        <v>PCS</v>
      </c>
      <c r="G6584" s="92" t="str">
        <v>OUTWARD</v>
      </c>
      <c r="H6584" s="93" t="str">
        <v>SHOP</v>
      </c>
    </row>
    <row r="6585" spans="1:8" x14ac:dyDescent="0.25">
      <c r="A6585" s="94">
        <v>45826</v>
      </c>
      <c r="B6585" s="95" t="str">
        <v>UN 1588</v>
      </c>
      <c r="C6585" s="80" t="str">
        <v>POWER STARING ELBOW ARJUN</v>
      </c>
      <c r="D6585" s="133" t="str">
        <v>2203, 2204</v>
      </c>
      <c r="E6585" s="80">
        <v>12</v>
      </c>
      <c r="F6585" s="80" t="str">
        <v>PCS</v>
      </c>
      <c r="G6585" s="80" t="str">
        <v>OUTWARD</v>
      </c>
      <c r="H6585" s="96" t="str">
        <v>SHOP</v>
      </c>
    </row>
    <row r="6586" spans="1:8" x14ac:dyDescent="0.25">
      <c r="A6586" s="90">
        <v>45826</v>
      </c>
      <c r="B6586" s="91" t="str">
        <v>UN 1300</v>
      </c>
      <c r="C6586" s="92" t="str">
        <v>OIL PUMP MESH INTER</v>
      </c>
      <c r="D6586" s="132" t="str">
        <v>2203, 2204</v>
      </c>
      <c r="E6586" s="92">
        <v>12</v>
      </c>
      <c r="F6586" s="92" t="str">
        <v>PCS</v>
      </c>
      <c r="G6586" s="92" t="str">
        <v>OUTWARD</v>
      </c>
      <c r="H6586" s="93" t="str">
        <v>SHOP</v>
      </c>
    </row>
    <row r="6587" spans="1:8" x14ac:dyDescent="0.25">
      <c r="A6587" s="94">
        <v>45826</v>
      </c>
      <c r="B6587" s="95" t="str">
        <v>1P 4040 4027 CTOOOB</v>
      </c>
      <c r="C6587" s="80" t="str">
        <v>HYD PUMP DHRUV / YUVO</v>
      </c>
      <c r="D6587" s="133" t="str">
        <v>2203, 2204</v>
      </c>
      <c r="E6587" s="80">
        <v>3</v>
      </c>
      <c r="F6587" s="80" t="str">
        <v>PCS</v>
      </c>
      <c r="G6587" s="80" t="str">
        <v>OUTWARD</v>
      </c>
      <c r="H6587" s="96" t="str">
        <v>SHOP</v>
      </c>
    </row>
    <row r="6588" spans="1:8" x14ac:dyDescent="0.25">
      <c r="A6588" s="90">
        <v>45826</v>
      </c>
      <c r="B6588" s="91">
        <v>4340459100</v>
      </c>
      <c r="C6588" s="92" t="str">
        <v>DIAPHRAGM SPRING</v>
      </c>
      <c r="D6588" s="132" t="str">
        <v>2203, 2204</v>
      </c>
      <c r="E6588" s="92">
        <v>25</v>
      </c>
      <c r="F6588" s="92" t="str">
        <v>PCS</v>
      </c>
      <c r="G6588" s="92" t="str">
        <v>OUTWARD</v>
      </c>
      <c r="H6588" s="93" t="str">
        <v>SHOP</v>
      </c>
    </row>
    <row r="6589" spans="1:8" x14ac:dyDescent="0.25">
      <c r="A6589" s="94">
        <v>45826</v>
      </c>
      <c r="B6589" s="95">
        <v>4341143100</v>
      </c>
      <c r="C6589" s="80" t="str">
        <v>PRESSURE PLATE TAWA PT/ FT 50 ,FT 60</v>
      </c>
      <c r="D6589" s="133" t="str">
        <v>2203, 2204</v>
      </c>
      <c r="E6589" s="80">
        <v>2</v>
      </c>
      <c r="F6589" s="80" t="str">
        <v>PCS</v>
      </c>
      <c r="G6589" s="80" t="str">
        <v>OUTWARD</v>
      </c>
      <c r="H6589" s="96" t="str">
        <v>SHOP</v>
      </c>
    </row>
    <row r="6590" spans="1:8" x14ac:dyDescent="0.25">
      <c r="A6590" s="90">
        <v>45826</v>
      </c>
      <c r="B6590" s="91">
        <v>4340454100</v>
      </c>
      <c r="C6590" s="92" t="str">
        <v>P.P TAWA NH MAIN</v>
      </c>
      <c r="D6590" s="132" t="str">
        <v>2203, 2204</v>
      </c>
      <c r="E6590" s="92">
        <v>2</v>
      </c>
      <c r="F6590" s="92" t="str">
        <v>PCS</v>
      </c>
      <c r="G6590" s="92" t="str">
        <v>OUTWARD</v>
      </c>
      <c r="H6590" s="93" t="str">
        <v>SHOP</v>
      </c>
    </row>
    <row r="6591" spans="1:8" x14ac:dyDescent="0.25">
      <c r="A6591" s="94">
        <v>45826</v>
      </c>
      <c r="B6591" s="95">
        <v>3280843100</v>
      </c>
      <c r="C6591" s="80" t="str">
        <v>CLUTCH PLATE SW/ACE CRANE 5 FAN 8 T</v>
      </c>
      <c r="D6591" s="133" t="str">
        <v>2203, 2204</v>
      </c>
      <c r="E6591" s="80">
        <v>2</v>
      </c>
      <c r="F6591" s="80" t="str">
        <v>PCS</v>
      </c>
      <c r="G6591" s="80" t="str">
        <v>OUTWARD</v>
      </c>
      <c r="H6591" s="96" t="str">
        <v>SHOP</v>
      </c>
    </row>
    <row r="6592" spans="1:8" x14ac:dyDescent="0.25">
      <c r="A6592" s="90">
        <v>45826</v>
      </c>
      <c r="B6592" s="91" t="str">
        <v>UN 1158</v>
      </c>
      <c r="C6592" s="92" t="str">
        <v>AIR CLEANER GLASS WHITE INTER</v>
      </c>
      <c r="D6592" s="132" t="str">
        <v>2203, 2204</v>
      </c>
      <c r="E6592" s="92">
        <v>20</v>
      </c>
      <c r="F6592" s="92" t="str">
        <v>PCS</v>
      </c>
      <c r="G6592" s="92" t="str">
        <v>OUTWARD</v>
      </c>
      <c r="H6592" s="93" t="str">
        <v>SHOP</v>
      </c>
    </row>
    <row r="6593" spans="1:8" x14ac:dyDescent="0.25">
      <c r="A6593" s="94">
        <v>45826</v>
      </c>
      <c r="B6593" s="95" t="str">
        <v>UN 1157</v>
      </c>
      <c r="C6593" s="80" t="str">
        <v>PRE CLEANER LOWER BASE PVC BHOOMIPUTRA</v>
      </c>
      <c r="D6593" s="133" t="str">
        <v>2203, 2204</v>
      </c>
      <c r="E6593" s="80">
        <v>20</v>
      </c>
      <c r="F6593" s="80" t="str">
        <v>PCS</v>
      </c>
      <c r="G6593" s="80" t="str">
        <v>OUTWARD</v>
      </c>
      <c r="H6593" s="96" t="str">
        <v>SHOP</v>
      </c>
    </row>
    <row r="6594" spans="1:8" x14ac:dyDescent="0.25">
      <c r="A6594" s="90">
        <v>45826</v>
      </c>
      <c r="B6594" s="91" t="str">
        <v>UN 2829</v>
      </c>
      <c r="C6594" s="92" t="str">
        <v xml:space="preserve">MUDGUARD U BOLT 10" (GOLDEN) INTER  </v>
      </c>
      <c r="D6594" s="132" t="str">
        <v>2203, 2204</v>
      </c>
      <c r="E6594" s="92">
        <v>30</v>
      </c>
      <c r="F6594" s="92" t="str">
        <v>PCS</v>
      </c>
      <c r="G6594" s="92" t="str">
        <v>OUTWARD</v>
      </c>
      <c r="H6594" s="93" t="str">
        <v>SHOP</v>
      </c>
    </row>
    <row r="6595" spans="1:8" x14ac:dyDescent="0.25">
      <c r="A6595" s="94">
        <v>45827</v>
      </c>
      <c r="B6595" s="95" t="str">
        <v>UN 2987</v>
      </c>
      <c r="C6595" s="80" t="str">
        <v xml:space="preserve">MUDGUARD PAD THICK INTER  </v>
      </c>
      <c r="D6595" s="133">
        <v>2221</v>
      </c>
      <c r="E6595" s="80">
        <v>18</v>
      </c>
      <c r="F6595" s="80" t="str">
        <v>PCS</v>
      </c>
      <c r="G6595" s="80" t="str">
        <v>OUTWARD</v>
      </c>
      <c r="H6595" s="96" t="str">
        <v>SHOP</v>
      </c>
    </row>
    <row r="6596" spans="1:8" x14ac:dyDescent="0.25">
      <c r="A6596" s="90">
        <v>45827</v>
      </c>
      <c r="B6596" s="91" t="str">
        <v>001231903R1</v>
      </c>
      <c r="C6596" s="92" t="str">
        <v>BUSH SHAFT BRAKE PADEL MAHINDRA</v>
      </c>
      <c r="D6596" s="132">
        <v>2221</v>
      </c>
      <c r="E6596" s="92">
        <v>2</v>
      </c>
      <c r="F6596" s="92" t="str">
        <v>PCS</v>
      </c>
      <c r="G6596" s="92" t="str">
        <v>OUTWARD</v>
      </c>
      <c r="H6596" s="93" t="str">
        <v>SHOP</v>
      </c>
    </row>
    <row r="6597" spans="1:8" x14ac:dyDescent="0.25">
      <c r="A6597" s="94">
        <v>45826</v>
      </c>
      <c r="B6597" s="95" t="str">
        <v>R983067915</v>
      </c>
      <c r="C6597" s="80" t="str">
        <v>HYD. PUMP SONALIKA RX 16CC</v>
      </c>
      <c r="D6597" s="133">
        <v>2213</v>
      </c>
      <c r="E6597" s="80">
        <v>8</v>
      </c>
      <c r="F6597" s="80" t="str">
        <v>PCS</v>
      </c>
      <c r="G6597" s="80" t="str">
        <v>OUTWARD</v>
      </c>
      <c r="H6597" s="96" t="str">
        <v>SHOP</v>
      </c>
    </row>
    <row r="6598" spans="1:8" x14ac:dyDescent="0.25">
      <c r="A6598" s="90">
        <v>45827</v>
      </c>
      <c r="B6598" s="91" t="str">
        <v>UN 3336</v>
      </c>
      <c r="C6598" s="92" t="str">
        <v xml:space="preserve">CENTRE PIN WASHER INTER  </v>
      </c>
      <c r="D6598" s="132">
        <v>2198</v>
      </c>
      <c r="E6598" s="92">
        <v>108</v>
      </c>
      <c r="F6598" s="92" t="str">
        <v>PCS</v>
      </c>
      <c r="G6598" s="92" t="str">
        <v>OUTWARD</v>
      </c>
      <c r="H6598" s="93" t="str">
        <v>SRI NIVASA AUTOMOTIVES</v>
      </c>
    </row>
    <row r="6599" spans="1:8" x14ac:dyDescent="0.25">
      <c r="A6599" s="94">
        <v>45827</v>
      </c>
      <c r="B6599" s="95" t="str">
        <v>UN 2591 A</v>
      </c>
      <c r="C6599" s="80" t="str">
        <v xml:space="preserve">TOP LINK PIN TWO HOLE LOCK TYPE INTER DI  </v>
      </c>
      <c r="D6599" s="133">
        <v>2198</v>
      </c>
      <c r="E6599" s="80">
        <v>100</v>
      </c>
      <c r="F6599" s="80" t="str">
        <v>PCS</v>
      </c>
      <c r="G6599" s="80" t="str">
        <v>OUTWARD</v>
      </c>
      <c r="H6599" s="96" t="str">
        <v>SRI NIVASA AUTOMOTIVES</v>
      </c>
    </row>
    <row r="6600" spans="1:8" x14ac:dyDescent="0.25">
      <c r="A6600" s="90">
        <v>45827</v>
      </c>
      <c r="B6600" s="91" t="str">
        <v>UN 2590 A</v>
      </c>
      <c r="C6600" s="92" t="str">
        <v>TOP LINK PIN ONE HOLE LOCK TYPE INTER DI</v>
      </c>
      <c r="D6600" s="132">
        <v>2198</v>
      </c>
      <c r="E6600" s="92">
        <v>52</v>
      </c>
      <c r="F6600" s="92" t="str">
        <v>PCS</v>
      </c>
      <c r="G6600" s="92" t="str">
        <v>OUTWARD</v>
      </c>
      <c r="H6600" s="93" t="str">
        <v>SRI NIVASA AUTOMOTIVES</v>
      </c>
    </row>
    <row r="6601" spans="1:8" x14ac:dyDescent="0.25">
      <c r="A6601" s="94">
        <v>45827</v>
      </c>
      <c r="B6601" s="95" t="str">
        <v>UN 1151</v>
      </c>
      <c r="C6601" s="80" t="str">
        <v>PRE CLEANER ASSEMBLY PVC B/P</v>
      </c>
      <c r="D6601" s="133">
        <v>2198</v>
      </c>
      <c r="E6601" s="80">
        <v>60</v>
      </c>
      <c r="F6601" s="80" t="str">
        <v>PCS</v>
      </c>
      <c r="G6601" s="80" t="str">
        <v>OUTWARD</v>
      </c>
      <c r="H6601" s="96" t="str">
        <v>SRI NIVASA AUTOMOTIVES</v>
      </c>
    </row>
    <row r="6602" spans="1:8" x14ac:dyDescent="0.25">
      <c r="A6602" s="90">
        <v>45827</v>
      </c>
      <c r="B6602" s="91" t="str">
        <v>UN 3110</v>
      </c>
      <c r="C6602" s="92" t="str">
        <v xml:space="preserve">SPINDLE SHAFT SHIM THICK INTER  </v>
      </c>
      <c r="D6602" s="132">
        <v>2198</v>
      </c>
      <c r="E6602" s="92">
        <v>9</v>
      </c>
      <c r="F6602" s="92" t="str">
        <v>DOZEN</v>
      </c>
      <c r="G6602" s="92" t="str">
        <v>OUTWARD</v>
      </c>
      <c r="H6602" s="93" t="str">
        <v>SRI NIVASA AUTOMOTIVES</v>
      </c>
    </row>
    <row r="6603" spans="1:8" x14ac:dyDescent="0.25">
      <c r="A6603" s="94">
        <v>45827</v>
      </c>
      <c r="B6603" s="95" t="str">
        <v>UN 3466</v>
      </c>
      <c r="C6603" s="80" t="str">
        <v xml:space="preserve">BATTERY BOX COVER (BIG) INTER  </v>
      </c>
      <c r="D6603" s="133">
        <v>2198</v>
      </c>
      <c r="E6603" s="80">
        <v>10</v>
      </c>
      <c r="F6603" s="80" t="str">
        <v>PCS</v>
      </c>
      <c r="G6603" s="80" t="str">
        <v>OUTWARD</v>
      </c>
      <c r="H6603" s="96" t="str">
        <v>SRI NIVASA AUTOMOTIVES</v>
      </c>
    </row>
    <row r="6604" spans="1:8" x14ac:dyDescent="0.25">
      <c r="A6604" s="90">
        <v>45827</v>
      </c>
      <c r="B6604" s="91" t="str">
        <v>UN 2647</v>
      </c>
      <c r="C6604" s="92" t="str">
        <v xml:space="preserve">CHAIN U WITH PIN SMALL NST  </v>
      </c>
      <c r="D6604" s="132">
        <v>2198</v>
      </c>
      <c r="E6604" s="92">
        <v>10</v>
      </c>
      <c r="F6604" s="92" t="str">
        <v>PCS</v>
      </c>
      <c r="G6604" s="92" t="str">
        <v>OUTWARD</v>
      </c>
      <c r="H6604" s="93" t="str">
        <v>SRI NIVASA AUTOMOTIVES</v>
      </c>
    </row>
    <row r="6605" spans="1:8" x14ac:dyDescent="0.25">
      <c r="A6605" s="94">
        <v>45827</v>
      </c>
      <c r="B6605" s="95" t="str">
        <v>UN 3467</v>
      </c>
      <c r="C6605" s="80" t="str">
        <v xml:space="preserve">BATTERY BOX COVER (SMALL) INTER  </v>
      </c>
      <c r="D6605" s="133">
        <v>2198</v>
      </c>
      <c r="E6605" s="80">
        <v>10</v>
      </c>
      <c r="F6605" s="80" t="str">
        <v>PCS</v>
      </c>
      <c r="G6605" s="80" t="str">
        <v>OUTWARD</v>
      </c>
      <c r="H6605" s="96" t="str">
        <v>SRI NIVASA AUTOMOTIVES</v>
      </c>
    </row>
    <row r="6606" spans="1:8" x14ac:dyDescent="0.25">
      <c r="A6606" s="90">
        <v>45827</v>
      </c>
      <c r="B6606" s="91" t="str">
        <v>UN 2643</v>
      </c>
      <c r="C6606" s="92" t="str">
        <v xml:space="preserve">CHECK CHAIN PIN BIG INTER  </v>
      </c>
      <c r="D6606" s="132">
        <v>2198</v>
      </c>
      <c r="E6606" s="92">
        <v>6</v>
      </c>
      <c r="F6606" s="92" t="str">
        <v>PCS</v>
      </c>
      <c r="G6606" s="92" t="str">
        <v>OUTWARD</v>
      </c>
      <c r="H6606" s="93" t="str">
        <v>SRI NIVASA AUTOMOTIVES</v>
      </c>
    </row>
    <row r="6607" spans="1:8" x14ac:dyDescent="0.25">
      <c r="A6607" s="94">
        <v>45827</v>
      </c>
      <c r="B6607" s="95" t="str">
        <v>GK 1221</v>
      </c>
      <c r="C6607" s="80" t="str">
        <v>DIESEL FILTER SET (0.5 LTR) COIL + NAMADA  (SET OF 2)</v>
      </c>
      <c r="D6607" s="133">
        <v>2198</v>
      </c>
      <c r="E6607" s="80">
        <v>100</v>
      </c>
      <c r="F6607" s="80" t="str">
        <v>SET</v>
      </c>
      <c r="G6607" s="80" t="str">
        <v>OUTWARD</v>
      </c>
      <c r="H6607" s="96" t="str">
        <v>SRI NIVASA AUTOMOTIVES</v>
      </c>
    </row>
    <row r="6608" spans="1:8" x14ac:dyDescent="0.25">
      <c r="A6608" s="90">
        <v>45827</v>
      </c>
      <c r="B6608" s="91" t="str">
        <v>GK 1244</v>
      </c>
      <c r="C6608" s="92" t="str">
        <v>HYD. FILTER  MAHINDRA TURBO SPIN ON</v>
      </c>
      <c r="D6608" s="132">
        <v>2198</v>
      </c>
      <c r="E6608" s="92">
        <v>24</v>
      </c>
      <c r="F6608" s="92" t="str">
        <v>PCS</v>
      </c>
      <c r="G6608" s="92" t="str">
        <v>OUTWARD</v>
      </c>
      <c r="H6608" s="93" t="str">
        <v>SRI NIVASA AUTOMOTIVES</v>
      </c>
    </row>
    <row r="6609" spans="1:8" x14ac:dyDescent="0.25">
      <c r="A6609" s="94">
        <v>45827</v>
      </c>
      <c r="B6609" s="95" t="str">
        <v>GK 001/UN 3694/GK 004</v>
      </c>
      <c r="C6609" s="80" t="str">
        <v>OIL BRAKE PLATE  SWARAJ 6.5" 14 TEETH</v>
      </c>
      <c r="D6609" s="133">
        <v>2198</v>
      </c>
      <c r="E6609" s="80">
        <v>20</v>
      </c>
      <c r="F6609" s="80" t="str">
        <v>PCS</v>
      </c>
      <c r="G6609" s="80" t="str">
        <v>OUTWARD</v>
      </c>
      <c r="H6609" s="96" t="str">
        <v>SRI NIVASA AUTOMOTIVES</v>
      </c>
    </row>
    <row r="6610" spans="1:8" x14ac:dyDescent="0.25">
      <c r="A6610" s="90">
        <v>45827</v>
      </c>
      <c r="B6610" s="91" t="str">
        <v>GK 2421</v>
      </c>
      <c r="C6610" s="92" t="str">
        <v>TROLLEY PIPE 20''   EPDM WITH SPRING</v>
      </c>
      <c r="D6610" s="132">
        <v>2198</v>
      </c>
      <c r="E6610" s="92">
        <v>50</v>
      </c>
      <c r="F6610" s="92" t="str">
        <v>PCS</v>
      </c>
      <c r="G6610" s="92" t="str">
        <v>OUTWARD</v>
      </c>
      <c r="H6610" s="93" t="str">
        <v>SRI NIVASA AUTOMOTIVES</v>
      </c>
    </row>
    <row r="6611" spans="1:8" x14ac:dyDescent="0.25">
      <c r="A6611" s="94">
        <v>45827</v>
      </c>
      <c r="B6611" s="95" t="str">
        <v>GK 2423</v>
      </c>
      <c r="C6611" s="80" t="str">
        <v>TROLLEY PIPE 50''   EPDM WITH SPRING</v>
      </c>
      <c r="D6611" s="133">
        <v>2198</v>
      </c>
      <c r="E6611" s="80">
        <v>100</v>
      </c>
      <c r="F6611" s="80" t="str">
        <v>PCS</v>
      </c>
      <c r="G6611" s="80" t="str">
        <v>OUTWARD</v>
      </c>
      <c r="H6611" s="96" t="str">
        <v>SRI NIVASA AUTOMOTIVES</v>
      </c>
    </row>
    <row r="6612" spans="1:8" x14ac:dyDescent="0.25">
      <c r="A6612" s="90">
        <v>45827</v>
      </c>
      <c r="B6612" s="91">
        <v>3240491100</v>
      </c>
      <c r="C6612" s="92" t="str">
        <v>CLUTCH PLATE NEW HOLAND 9.5" 6 SPRING</v>
      </c>
      <c r="D6612" s="132" t="str">
        <v>2216, 2217</v>
      </c>
      <c r="E6612" s="92">
        <v>4</v>
      </c>
      <c r="F6612" s="92" t="str">
        <v>PCS</v>
      </c>
      <c r="G6612" s="92" t="str">
        <v>OUTWARD</v>
      </c>
      <c r="H6612" s="93" t="str">
        <v>SHOP</v>
      </c>
    </row>
    <row r="6613" spans="1:8" x14ac:dyDescent="0.25">
      <c r="A6613" s="94">
        <v>45827</v>
      </c>
      <c r="B6613" s="95" t="str">
        <v>UN 1634</v>
      </c>
      <c r="C6613" s="80" t="str">
        <v>DELUXE SEAT (SLIDING TYPE) NST</v>
      </c>
      <c r="D6613" s="133" t="str">
        <v>2216, 2217</v>
      </c>
      <c r="E6613" s="80">
        <v>2</v>
      </c>
      <c r="F6613" s="80" t="str">
        <v>PCS</v>
      </c>
      <c r="G6613" s="80" t="str">
        <v>OUTWARD</v>
      </c>
      <c r="H6613" s="96" t="str">
        <v>SHOP</v>
      </c>
    </row>
    <row r="6614" spans="1:8" x14ac:dyDescent="0.25">
      <c r="A6614" s="90">
        <v>45827</v>
      </c>
      <c r="B6614" s="91" t="str">
        <v>GK 2218</v>
      </c>
      <c r="C6614" s="92" t="str">
        <v>POWER STEERING SEAL KIT MAHINDRA MAT DOUBLE CYL</v>
      </c>
      <c r="D6614" s="132" t="str">
        <v>2216, 2217</v>
      </c>
      <c r="E6614" s="92">
        <v>6</v>
      </c>
      <c r="F6614" s="92" t="str">
        <v>SET</v>
      </c>
      <c r="G6614" s="92" t="str">
        <v>OUTWARD</v>
      </c>
      <c r="H6614" s="93" t="str">
        <v>SHOP</v>
      </c>
    </row>
    <row r="6615" spans="1:8" x14ac:dyDescent="0.25">
      <c r="A6615" s="94">
        <v>45827</v>
      </c>
      <c r="B6615" s="95" t="str">
        <v>GK 2219</v>
      </c>
      <c r="C6615" s="80" t="str">
        <v>POWER STEERING SEAL KIT 36 MM DOUBLE CYL</v>
      </c>
      <c r="D6615" s="133" t="str">
        <v>2216, 2217</v>
      </c>
      <c r="E6615" s="80">
        <v>6</v>
      </c>
      <c r="F6615" s="80" t="str">
        <v>SET</v>
      </c>
      <c r="G6615" s="80" t="str">
        <v>OUTWARD</v>
      </c>
      <c r="H6615" s="96" t="str">
        <v>SHOP</v>
      </c>
    </row>
    <row r="6616" spans="1:8" x14ac:dyDescent="0.25">
      <c r="A6616" s="90">
        <v>45827</v>
      </c>
      <c r="B6616" s="91" t="str">
        <v>GK 2228</v>
      </c>
      <c r="C6616" s="92" t="str">
        <v>POWER STEERING SEAL KIT SONALIKA  SINGLE CYL</v>
      </c>
      <c r="D6616" s="132" t="str">
        <v>2216, 2217</v>
      </c>
      <c r="E6616" s="92">
        <v>12</v>
      </c>
      <c r="F6616" s="92" t="str">
        <v>SET</v>
      </c>
      <c r="G6616" s="92" t="str">
        <v>OUTWARD</v>
      </c>
      <c r="H6616" s="93" t="str">
        <v>SHOP</v>
      </c>
    </row>
    <row r="6617" spans="1:8" x14ac:dyDescent="0.25">
      <c r="A6617" s="94">
        <v>45827</v>
      </c>
      <c r="B6617" s="95" t="str">
        <v>GK 2237</v>
      </c>
      <c r="C6617" s="80" t="str">
        <v>POWER STEERING SEAL KIT SWARAJ N/M SINGLE CYL</v>
      </c>
      <c r="D6617" s="133" t="str">
        <v>2216, 2217</v>
      </c>
      <c r="E6617" s="80">
        <v>12</v>
      </c>
      <c r="F6617" s="80" t="str">
        <v>SET</v>
      </c>
      <c r="G6617" s="80" t="str">
        <v>OUTWARD</v>
      </c>
      <c r="H6617" s="96" t="str">
        <v>SHOP</v>
      </c>
    </row>
    <row r="6618" spans="1:8" x14ac:dyDescent="0.25">
      <c r="A6618" s="90">
        <v>45827</v>
      </c>
      <c r="B6618" s="91" t="str">
        <v>GK 2264</v>
      </c>
      <c r="C6618" s="92" t="str">
        <v>POWER STEERING SEAL KIT FARMTRAC 4455 DOUBLE CYL</v>
      </c>
      <c r="D6618" s="132" t="str">
        <v>2216, 2217</v>
      </c>
      <c r="E6618" s="92">
        <v>12</v>
      </c>
      <c r="F6618" s="92" t="str">
        <v>SET</v>
      </c>
      <c r="G6618" s="92" t="str">
        <v>OUTWARD</v>
      </c>
      <c r="H6618" s="93" t="str">
        <v>SHOP</v>
      </c>
    </row>
    <row r="6619" spans="1:8" x14ac:dyDescent="0.25">
      <c r="A6619" s="94">
        <v>45827</v>
      </c>
      <c r="B6619" s="95" t="str">
        <v>UN 2889</v>
      </c>
      <c r="C6619" s="80" t="str">
        <v xml:space="preserve">TOPLINK HANGER LOCK INTER  </v>
      </c>
      <c r="D6619" s="133" t="str">
        <v>2216, 2217</v>
      </c>
      <c r="E6619" s="80">
        <v>30</v>
      </c>
      <c r="F6619" s="80" t="str">
        <v>PCS</v>
      </c>
      <c r="G6619" s="80" t="str">
        <v>OUTWARD</v>
      </c>
      <c r="H6619" s="96" t="str">
        <v>SHOP</v>
      </c>
    </row>
    <row r="6620" spans="1:8" x14ac:dyDescent="0.25">
      <c r="A6620" s="90">
        <v>45827</v>
      </c>
      <c r="B6620" s="91" t="str">
        <v>R983020977</v>
      </c>
      <c r="C6620" s="92" t="str">
        <v>HYD. PUMP MAHINDRA 14 CC</v>
      </c>
      <c r="D6620" s="132" t="str">
        <v>2216, 2217</v>
      </c>
      <c r="E6620" s="92">
        <v>8</v>
      </c>
      <c r="F6620" s="92" t="str">
        <v>PCS</v>
      </c>
      <c r="G6620" s="92" t="str">
        <v>OUTWARD</v>
      </c>
      <c r="H6620" s="93" t="str">
        <v>SHOP</v>
      </c>
    </row>
    <row r="6621" spans="1:8" x14ac:dyDescent="0.25">
      <c r="A6621" s="94">
        <v>45827</v>
      </c>
      <c r="B6621" s="95" t="str">
        <v>GK 1627/UN 2826 C</v>
      </c>
      <c r="C6621" s="80" t="str">
        <v>AXLE BOLT R/T 10" BLACK</v>
      </c>
      <c r="D6621" s="133" t="str">
        <v>2216, 2217</v>
      </c>
      <c r="E6621" s="80">
        <v>24</v>
      </c>
      <c r="F6621" s="80" t="str">
        <v>PCS</v>
      </c>
      <c r="G6621" s="80" t="str">
        <v>OUTWARD</v>
      </c>
      <c r="H6621" s="96" t="str">
        <v>SHOP</v>
      </c>
    </row>
    <row r="6622" spans="1:8" x14ac:dyDescent="0.25">
      <c r="A6622" s="90">
        <v>45827</v>
      </c>
      <c r="B6622" s="91" t="str">
        <v>UN 1992 A</v>
      </c>
      <c r="C6622" s="92" t="str">
        <v>BREAK ADJUSTOR MKM</v>
      </c>
      <c r="D6622" s="132" t="str">
        <v>2216, 2217</v>
      </c>
      <c r="E6622" s="92">
        <v>15</v>
      </c>
      <c r="F6622" s="92" t="str">
        <v>PCS</v>
      </c>
      <c r="G6622" s="92" t="str">
        <v>OUTWARD</v>
      </c>
      <c r="H6622" s="93" t="str">
        <v>SHOP</v>
      </c>
    </row>
    <row r="6623" spans="1:8" x14ac:dyDescent="0.25">
      <c r="A6623" s="94">
        <v>45827</v>
      </c>
      <c r="B6623" s="95" t="str">
        <v>R46891</v>
      </c>
      <c r="C6623" s="80" t="str">
        <v>CLUTCH CARBON INTER  AMREP</v>
      </c>
      <c r="D6623" s="133" t="str">
        <v>2216, 2217</v>
      </c>
      <c r="E6623" s="80">
        <v>6</v>
      </c>
      <c r="F6623" s="80" t="str">
        <v>PCS</v>
      </c>
      <c r="G6623" s="80" t="str">
        <v>OUTWARD</v>
      </c>
      <c r="H6623" s="96" t="str">
        <v>SHOP</v>
      </c>
    </row>
    <row r="6624" spans="1:8" x14ac:dyDescent="0.25">
      <c r="A6624" s="90">
        <v>45827</v>
      </c>
      <c r="B6624" s="91" t="str">
        <v>UN 876</v>
      </c>
      <c r="C6624" s="92" t="str">
        <v>HYD. METAL PIPE JD SMALL</v>
      </c>
      <c r="D6624" s="132" t="str">
        <v>2216, 2217</v>
      </c>
      <c r="E6624" s="92">
        <v>4</v>
      </c>
      <c r="F6624" s="92" t="str">
        <v>PCS</v>
      </c>
      <c r="G6624" s="92" t="str">
        <v>OUTWARD</v>
      </c>
      <c r="H6624" s="93" t="str">
        <v>SHOP</v>
      </c>
    </row>
    <row r="6625" spans="1:8" x14ac:dyDescent="0.25">
      <c r="A6625" s="94">
        <v>45827</v>
      </c>
      <c r="B6625" s="95" t="str">
        <v>R983067915</v>
      </c>
      <c r="C6625" s="80" t="str">
        <v>HYD. PUMP SONALIKA RX 16CC</v>
      </c>
      <c r="D6625" s="133" t="str">
        <v>2216, 2217</v>
      </c>
      <c r="E6625" s="80">
        <v>24</v>
      </c>
      <c r="F6625" s="80" t="str">
        <v>PCS</v>
      </c>
      <c r="G6625" s="80" t="str">
        <v>OUTWARD</v>
      </c>
      <c r="H6625" s="96" t="str">
        <v>SHOP</v>
      </c>
    </row>
    <row r="6626" spans="1:8" x14ac:dyDescent="0.25">
      <c r="A6626" s="90">
        <v>45827</v>
      </c>
      <c r="B6626" s="91" t="str">
        <v>UN 1136</v>
      </c>
      <c r="C6626" s="92" t="str">
        <v>SILENCER NST</v>
      </c>
      <c r="D6626" s="132" t="str">
        <v>2216, 2217</v>
      </c>
      <c r="E6626" s="92">
        <v>4</v>
      </c>
      <c r="F6626" s="92" t="str">
        <v>PCS</v>
      </c>
      <c r="G6626" s="92" t="str">
        <v>OUTWARD</v>
      </c>
      <c r="H6626" s="93" t="str">
        <v>SHOP</v>
      </c>
    </row>
    <row r="6627" spans="1:8" x14ac:dyDescent="0.25">
      <c r="A6627" s="94">
        <v>45827</v>
      </c>
      <c r="B6627" s="95" t="str">
        <v>UN 705</v>
      </c>
      <c r="C6627" s="80" t="str">
        <v>STABILIZER BRACKET JD (RH)</v>
      </c>
      <c r="D6627" s="133" t="str">
        <v>2216, 2217</v>
      </c>
      <c r="E6627" s="80">
        <v>2</v>
      </c>
      <c r="F6627" s="80" t="str">
        <v>PCS</v>
      </c>
      <c r="G6627" s="80" t="str">
        <v>OUTWARD</v>
      </c>
      <c r="H6627" s="96" t="str">
        <v>SHOP</v>
      </c>
    </row>
    <row r="6628" spans="1:8" x14ac:dyDescent="0.25">
      <c r="A6628" s="90">
        <v>45827</v>
      </c>
      <c r="B6628" s="91" t="str">
        <v>UN 704</v>
      </c>
      <c r="C6628" s="92" t="str">
        <v>STABILIZER BRACKET JD (LH)</v>
      </c>
      <c r="D6628" s="132" t="str">
        <v>2216, 2217</v>
      </c>
      <c r="E6628" s="92">
        <v>2</v>
      </c>
      <c r="F6628" s="92" t="str">
        <v>PCS</v>
      </c>
      <c r="G6628" s="92" t="str">
        <v>OUTWARD</v>
      </c>
      <c r="H6628" s="93" t="str">
        <v>SHOP</v>
      </c>
    </row>
    <row r="6629" spans="1:8" x14ac:dyDescent="0.25">
      <c r="A6629" s="94">
        <v>45827</v>
      </c>
      <c r="B6629" s="95" t="str">
        <v>UN 1153</v>
      </c>
      <c r="C6629" s="80" t="str">
        <v>PRE CLEANER ASSEMBLY LONG PVC NST</v>
      </c>
      <c r="D6629" s="133" t="str">
        <v>2216, 2217</v>
      </c>
      <c r="E6629" s="80">
        <v>4</v>
      </c>
      <c r="F6629" s="80" t="str">
        <v>PCS</v>
      </c>
      <c r="G6629" s="80" t="str">
        <v>OUTWARD</v>
      </c>
      <c r="H6629" s="96" t="str">
        <v>SHOP</v>
      </c>
    </row>
    <row r="6630" spans="1:8" x14ac:dyDescent="0.25">
      <c r="A6630" s="90">
        <v>45827</v>
      </c>
      <c r="B6630" s="91" t="str">
        <v>UN 2001</v>
      </c>
      <c r="C6630" s="92" t="str">
        <v>BREAK PATTI (3 HOLE) YUVO</v>
      </c>
      <c r="D6630" s="132" t="str">
        <v>2214, 2215, 2211</v>
      </c>
      <c r="E6630" s="92">
        <v>12</v>
      </c>
      <c r="F6630" s="92" t="str">
        <v>PCS</v>
      </c>
      <c r="G6630" s="92" t="str">
        <v>OUTWARD</v>
      </c>
      <c r="H6630" s="93" t="str">
        <v>BALIYAN TRACTOR</v>
      </c>
    </row>
    <row r="6631" spans="1:8" x14ac:dyDescent="0.25">
      <c r="A6631" s="94">
        <v>45827</v>
      </c>
      <c r="B6631" s="95" t="str">
        <v>UN 1151</v>
      </c>
      <c r="C6631" s="80" t="str">
        <v>PRE CLEANER ASSEMBLY PVC B/P</v>
      </c>
      <c r="D6631" s="133" t="str">
        <v>2214, 2215, 2211</v>
      </c>
      <c r="E6631" s="80">
        <v>24</v>
      </c>
      <c r="F6631" s="80" t="str">
        <v>PCS</v>
      </c>
      <c r="G6631" s="80" t="str">
        <v>OUTWARD</v>
      </c>
      <c r="H6631" s="96" t="str">
        <v>BALIYAN TRACTOR</v>
      </c>
    </row>
    <row r="6632" spans="1:8" x14ac:dyDescent="0.25">
      <c r="A6632" s="90">
        <v>45827</v>
      </c>
      <c r="B6632" s="91" t="str">
        <v>UN 2636</v>
      </c>
      <c r="C6632" s="92" t="str">
        <v xml:space="preserve">CHECK CHAIN ASSY MKM  </v>
      </c>
      <c r="D6632" s="132" t="str">
        <v>2214, 2215, 2211</v>
      </c>
      <c r="E6632" s="92">
        <v>20</v>
      </c>
      <c r="F6632" s="92" t="str">
        <v>PCS</v>
      </c>
      <c r="G6632" s="92" t="str">
        <v>OUTWARD</v>
      </c>
      <c r="H6632" s="93" t="str">
        <v>BALIYAN TRACTOR</v>
      </c>
    </row>
    <row r="6633" spans="1:8" x14ac:dyDescent="0.25">
      <c r="A6633" s="94">
        <v>45827</v>
      </c>
      <c r="B6633" s="95" t="str">
        <v>UN 2657</v>
      </c>
      <c r="C6633" s="80" t="str">
        <v xml:space="preserve">LOWER LINK END YUVO  </v>
      </c>
      <c r="D6633" s="133" t="str">
        <v>2214, 2215, 2211</v>
      </c>
      <c r="E6633" s="80">
        <v>10</v>
      </c>
      <c r="F6633" s="80" t="str">
        <v>PCS</v>
      </c>
      <c r="G6633" s="80" t="str">
        <v>OUTWARD</v>
      </c>
      <c r="H6633" s="96" t="str">
        <v>BALIYAN TRACTOR</v>
      </c>
    </row>
    <row r="6634" spans="1:8" x14ac:dyDescent="0.25">
      <c r="A6634" s="90">
        <v>45827</v>
      </c>
      <c r="B6634" s="91" t="str">
        <v>UN 2614 A</v>
      </c>
      <c r="C6634" s="92" t="str">
        <v xml:space="preserve">LOWER LINK ASSY 3 HOLE YUVO  </v>
      </c>
      <c r="D6634" s="132" t="str">
        <v>2214, 2215, 2211</v>
      </c>
      <c r="E6634" s="92">
        <v>4</v>
      </c>
      <c r="F6634" s="92" t="str">
        <v>PCS</v>
      </c>
      <c r="G6634" s="92" t="str">
        <v>OUTWARD</v>
      </c>
      <c r="H6634" s="93" t="str">
        <v>BALIYAN TRACTOR</v>
      </c>
    </row>
    <row r="6635" spans="1:8" x14ac:dyDescent="0.25">
      <c r="A6635" s="94">
        <v>45827</v>
      </c>
      <c r="B6635" s="95" t="str">
        <v>UN 1135</v>
      </c>
      <c r="C6635" s="80" t="str">
        <v>SILENCER INTER DI</v>
      </c>
      <c r="D6635" s="133" t="str">
        <v>2214, 2215, 2211</v>
      </c>
      <c r="E6635" s="80">
        <v>12</v>
      </c>
      <c r="F6635" s="80" t="str">
        <v>PCS</v>
      </c>
      <c r="G6635" s="80" t="str">
        <v>OUTWARD</v>
      </c>
      <c r="H6635" s="96" t="str">
        <v>BALIYAN TRACTOR</v>
      </c>
    </row>
    <row r="6636" spans="1:8" x14ac:dyDescent="0.25">
      <c r="A6636" s="90">
        <v>45827</v>
      </c>
      <c r="B6636" s="91" t="str">
        <v>UN 1678</v>
      </c>
      <c r="C6636" s="92" t="str">
        <v>TOOL BOX INTER DI</v>
      </c>
      <c r="D6636" s="132" t="str">
        <v>2214, 2215, 2211</v>
      </c>
      <c r="E6636" s="92">
        <v>6</v>
      </c>
      <c r="F6636" s="92" t="str">
        <v>PCS</v>
      </c>
      <c r="G6636" s="92" t="str">
        <v>OUTWARD</v>
      </c>
      <c r="H6636" s="93" t="str">
        <v>BALIYAN TRACTOR</v>
      </c>
    </row>
    <row r="6637" spans="1:8" x14ac:dyDescent="0.25">
      <c r="A6637" s="94">
        <v>45827</v>
      </c>
      <c r="B6637" s="95" t="str">
        <v>GK 003 B/UN 3695 B</v>
      </c>
      <c r="C6637" s="80" t="str">
        <v>OIL BRAKE PLATE  MKM THICK (O.E) 6.5" 18 TEETH</v>
      </c>
      <c r="D6637" s="133" t="str">
        <v>2214, 2215, 2211</v>
      </c>
      <c r="E6637" s="80">
        <v>20</v>
      </c>
      <c r="F6637" s="80" t="str">
        <v>PCS</v>
      </c>
      <c r="G6637" s="80" t="str">
        <v>OUTWARD</v>
      </c>
      <c r="H6637" s="96" t="str">
        <v>BALIYAN TRACTOR</v>
      </c>
    </row>
    <row r="6638" spans="1:8" x14ac:dyDescent="0.25">
      <c r="A6638" s="90">
        <v>45827</v>
      </c>
      <c r="B6638" s="91" t="str">
        <v>UN 2892</v>
      </c>
      <c r="C6638" s="92" t="str">
        <v xml:space="preserve">BREAK PADEL SPRING YUVO  </v>
      </c>
      <c r="D6638" s="132" t="str">
        <v>2214, 2215, 2211</v>
      </c>
      <c r="E6638" s="92">
        <v>36</v>
      </c>
      <c r="F6638" s="92" t="str">
        <v>PCS</v>
      </c>
      <c r="G6638" s="92" t="str">
        <v>OUTWARD</v>
      </c>
      <c r="H6638" s="93" t="str">
        <v>BALIYAN TRACTOR</v>
      </c>
    </row>
    <row r="6639" spans="1:8" x14ac:dyDescent="0.25">
      <c r="A6639" s="94">
        <v>45827</v>
      </c>
      <c r="B6639" s="95" t="str">
        <v>UN 2832</v>
      </c>
      <c r="C6639" s="80" t="str">
        <v xml:space="preserve">RADIATOR BOLT INTER  </v>
      </c>
      <c r="D6639" s="133" t="str">
        <v>2214, 2215, 2211</v>
      </c>
      <c r="E6639" s="80">
        <v>24</v>
      </c>
      <c r="F6639" s="80" t="str">
        <v>PCS</v>
      </c>
      <c r="G6639" s="80" t="str">
        <v>OUTWARD</v>
      </c>
      <c r="H6639" s="96" t="str">
        <v>BALIYAN TRACTOR</v>
      </c>
    </row>
    <row r="6640" spans="1:8" x14ac:dyDescent="0.25">
      <c r="A6640" s="90">
        <v>45827</v>
      </c>
      <c r="B6640" s="91" t="str">
        <v>UN 1799</v>
      </c>
      <c r="C6640" s="92" t="str">
        <v>GEAR PATTI SET OF 3 INTER</v>
      </c>
      <c r="D6640" s="132" t="str">
        <v>2214, 2215, 2211</v>
      </c>
      <c r="E6640" s="92">
        <v>24</v>
      </c>
      <c r="F6640" s="92" t="str">
        <v>SET</v>
      </c>
      <c r="G6640" s="92" t="str">
        <v>OUTWARD</v>
      </c>
      <c r="H6640" s="93" t="str">
        <v>BALIYAN TRACTOR</v>
      </c>
    </row>
    <row r="6641" spans="1:8" x14ac:dyDescent="0.25">
      <c r="A6641" s="94">
        <v>45827</v>
      </c>
      <c r="B6641" s="95" t="str">
        <v>UN 2961</v>
      </c>
      <c r="C6641" s="80" t="str">
        <v xml:space="preserve">GEAR BOOT INTER  </v>
      </c>
      <c r="D6641" s="133" t="str">
        <v>2214, 2215, 2211</v>
      </c>
      <c r="E6641" s="80">
        <v>10</v>
      </c>
      <c r="F6641" s="80" t="str">
        <v>PCS</v>
      </c>
      <c r="G6641" s="80" t="str">
        <v>OUTWARD</v>
      </c>
      <c r="H6641" s="96" t="str">
        <v>BALIYAN TRACTOR</v>
      </c>
    </row>
    <row r="6642" spans="1:8" x14ac:dyDescent="0.25">
      <c r="A6642" s="90">
        <v>45827</v>
      </c>
      <c r="B6642" s="91" t="str">
        <v>UN 2836/GK 1543</v>
      </c>
      <c r="C6642" s="92" t="str">
        <v xml:space="preserve">REAR WHEEL BOLT INTER DI  </v>
      </c>
      <c r="D6642" s="132" t="str">
        <v>2214, 2215, 2211</v>
      </c>
      <c r="E6642" s="92">
        <v>60</v>
      </c>
      <c r="F6642" s="92" t="str">
        <v>PCS</v>
      </c>
      <c r="G6642" s="92" t="str">
        <v>OUTWARD</v>
      </c>
      <c r="H6642" s="93" t="str">
        <v>BALIYAN TRACTOR</v>
      </c>
    </row>
    <row r="6643" spans="1:8" x14ac:dyDescent="0.25">
      <c r="A6643" s="94">
        <v>45827</v>
      </c>
      <c r="B6643" s="95" t="str">
        <v>UN 3433</v>
      </c>
      <c r="C6643" s="80" t="str">
        <v xml:space="preserve">COOLANT BOTTLE PIPE (SET OF 2) EPDM INTER DI  </v>
      </c>
      <c r="D6643" s="133" t="str">
        <v>2214, 2215, 2211</v>
      </c>
      <c r="E6643" s="80">
        <v>6</v>
      </c>
      <c r="F6643" s="80" t="str">
        <v>SET</v>
      </c>
      <c r="G6643" s="80" t="str">
        <v>OUTWARD</v>
      </c>
      <c r="H6643" s="96" t="str">
        <v>BALIYAN TRACTOR</v>
      </c>
    </row>
    <row r="6644" spans="1:8" x14ac:dyDescent="0.25">
      <c r="A6644" s="90">
        <v>45827</v>
      </c>
      <c r="B6644" s="91" t="str">
        <v>UN 3323</v>
      </c>
      <c r="C6644" s="92" t="str">
        <v xml:space="preserve">HYDRAULIC FIBER WASHER INTER  </v>
      </c>
      <c r="D6644" s="132" t="str">
        <v>2214, 2215, 2211</v>
      </c>
      <c r="E6644" s="92">
        <v>24</v>
      </c>
      <c r="F6644" s="92" t="str">
        <v>PCS</v>
      </c>
      <c r="G6644" s="92" t="str">
        <v>OUTWARD</v>
      </c>
      <c r="H6644" s="93" t="str">
        <v>BALIYAN TRACTOR</v>
      </c>
    </row>
    <row r="6645" spans="1:8" x14ac:dyDescent="0.25">
      <c r="A6645" s="94">
        <v>45827</v>
      </c>
      <c r="B6645" s="95" t="str">
        <v>GK 2496</v>
      </c>
      <c r="C6645" s="80" t="str">
        <v>TROLLEY MALE FEMALE QRC (PUSH TYPE)</v>
      </c>
      <c r="D6645" s="133" t="str">
        <v>2214, 2215, 2211</v>
      </c>
      <c r="E6645" s="80">
        <v>24</v>
      </c>
      <c r="F6645" s="80" t="str">
        <v>PCS</v>
      </c>
      <c r="G6645" s="80" t="str">
        <v>OUTWARD</v>
      </c>
      <c r="H6645" s="96" t="str">
        <v>BALIYAN TRACTOR</v>
      </c>
    </row>
    <row r="6646" spans="1:8" x14ac:dyDescent="0.25">
      <c r="A6646" s="90">
        <v>45827</v>
      </c>
      <c r="B6646" s="91" t="str">
        <v>GK 1410</v>
      </c>
      <c r="C6646" s="92" t="str">
        <v>OIL FILTER HMT PAPER</v>
      </c>
      <c r="D6646" s="132" t="str">
        <v>2214, 2215, 2211</v>
      </c>
      <c r="E6646" s="92">
        <v>20</v>
      </c>
      <c r="F6646" s="92" t="str">
        <v>PCS</v>
      </c>
      <c r="G6646" s="92" t="str">
        <v>OUTWARD</v>
      </c>
      <c r="H6646" s="93" t="str">
        <v>BALIYAN TRACTOR</v>
      </c>
    </row>
    <row r="6647" spans="1:8" x14ac:dyDescent="0.25">
      <c r="A6647" s="94">
        <v>45827</v>
      </c>
      <c r="B6647" s="95" t="str">
        <v>MC ASSY HMT</v>
      </c>
      <c r="C6647" s="80" t="str">
        <v>MC ASSY HMT</v>
      </c>
      <c r="D6647" s="133" t="str">
        <v>2214, 2215, 2211</v>
      </c>
      <c r="E6647" s="80">
        <v>6</v>
      </c>
      <c r="F6647" s="80" t="str">
        <v>PCS</v>
      </c>
      <c r="G6647" s="80" t="str">
        <v>OUTWARD</v>
      </c>
      <c r="H6647" s="96" t="str">
        <v>BALIYAN TRACTOR</v>
      </c>
    </row>
    <row r="6648" spans="1:8" x14ac:dyDescent="0.25">
      <c r="A6648" s="90">
        <v>45827</v>
      </c>
      <c r="B6648" s="91" t="str">
        <v>GK 752/UN 1567</v>
      </c>
      <c r="C6648" s="92" t="str">
        <v>STG SHAFT INTER DI RANE TYPE (BRG. SIZE INT 53) 692 MM</v>
      </c>
      <c r="D6648" s="132">
        <v>2211</v>
      </c>
      <c r="E6648" s="92">
        <v>4</v>
      </c>
      <c r="F6648" s="92" t="str">
        <v>PCS</v>
      </c>
      <c r="G6648" s="92" t="str">
        <v>OUTWARD</v>
      </c>
      <c r="H6648" s="93" t="str">
        <v>DEEPAK SITAMARHI</v>
      </c>
    </row>
    <row r="6649" spans="1:8" x14ac:dyDescent="0.25">
      <c r="A6649" s="94">
        <v>45827</v>
      </c>
      <c r="B6649" s="95" t="str">
        <v>GK 774</v>
      </c>
      <c r="C6649" s="80" t="str">
        <v>STG SHAFT SWARAJ N/M (30204/30204 BRG SIZE) 698 MM</v>
      </c>
      <c r="D6649" s="133">
        <v>2211</v>
      </c>
      <c r="E6649" s="80">
        <v>2</v>
      </c>
      <c r="F6649" s="80" t="str">
        <v>PCS</v>
      </c>
      <c r="G6649" s="80" t="str">
        <v>OUTWARD</v>
      </c>
      <c r="H6649" s="96" t="str">
        <v>DEEPAK SITAMARHI</v>
      </c>
    </row>
    <row r="6650" spans="1:8" x14ac:dyDescent="0.25">
      <c r="A6650" s="90">
        <v>45827</v>
      </c>
      <c r="B6650" s="91" t="str">
        <v>GK 830</v>
      </c>
      <c r="C6650" s="92" t="str">
        <v>STG SHAFT POWERTRAC 430/ 435 RANE (HALF CUT) DOUBLE ARM 705 MM</v>
      </c>
      <c r="D6650" s="132">
        <v>2211</v>
      </c>
      <c r="E6650" s="92">
        <v>3</v>
      </c>
      <c r="F6650" s="92" t="str">
        <v>PCS</v>
      </c>
      <c r="G6650" s="92" t="str">
        <v>OUTWARD</v>
      </c>
      <c r="H6650" s="93" t="str">
        <v>DEEPAK SITAMARHI</v>
      </c>
    </row>
    <row r="6651" spans="1:8" x14ac:dyDescent="0.25">
      <c r="A6651" s="94">
        <v>45827</v>
      </c>
      <c r="B6651" s="95" t="str">
        <v>GK 832</v>
      </c>
      <c r="C6651" s="80" t="str">
        <v>STG SHAFT POWERTRAC ZF (KNURLING TYPE / 25.25" ) 641 MM</v>
      </c>
      <c r="D6651" s="133">
        <v>2211</v>
      </c>
      <c r="E6651" s="80">
        <v>3</v>
      </c>
      <c r="F6651" s="80" t="str">
        <v>PCS</v>
      </c>
      <c r="G6651" s="80" t="str">
        <v>OUTWARD</v>
      </c>
      <c r="H6651" s="96" t="str">
        <v>DEEPAK SITAMARHI</v>
      </c>
    </row>
    <row r="6652" spans="1:8" x14ac:dyDescent="0.25">
      <c r="A6652" s="90">
        <v>45827</v>
      </c>
      <c r="B6652" s="91" t="str">
        <v>UN 2888</v>
      </c>
      <c r="C6652" s="92" t="str">
        <v xml:space="preserve">TOPLINK SPRING INTER DI 130/-(17-1-2023) </v>
      </c>
      <c r="D6652" s="132">
        <v>2211</v>
      </c>
      <c r="E6652" s="92">
        <v>6</v>
      </c>
      <c r="F6652" s="92" t="str">
        <v>PCS</v>
      </c>
      <c r="G6652" s="92" t="str">
        <v>OUTWARD</v>
      </c>
      <c r="H6652" s="93" t="str">
        <v>DEEPAK SITAMARHI</v>
      </c>
    </row>
    <row r="6653" spans="1:8" x14ac:dyDescent="0.25">
      <c r="A6653" s="94">
        <v>45827</v>
      </c>
      <c r="B6653" s="95" t="str">
        <v>UN 1993</v>
      </c>
      <c r="C6653" s="80" t="str">
        <v>BREAK PATTI SET NST</v>
      </c>
      <c r="D6653" s="133">
        <v>2211</v>
      </c>
      <c r="E6653" s="80">
        <v>6</v>
      </c>
      <c r="F6653" s="80" t="str">
        <v>SET</v>
      </c>
      <c r="G6653" s="80" t="str">
        <v>OUTWARD</v>
      </c>
      <c r="H6653" s="96" t="str">
        <v>DEEPAK SITAMARHI</v>
      </c>
    </row>
    <row r="6654" spans="1:8" x14ac:dyDescent="0.25">
      <c r="A6654" s="90">
        <v>45827</v>
      </c>
      <c r="B6654" s="91" t="str">
        <v>UN 1990</v>
      </c>
      <c r="C6654" s="92" t="str">
        <v>BREAK PATTI (3 HOLE) MKM</v>
      </c>
      <c r="D6654" s="132">
        <v>2211</v>
      </c>
      <c r="E6654" s="92">
        <v>6</v>
      </c>
      <c r="F6654" s="92" t="str">
        <v>PCS</v>
      </c>
      <c r="G6654" s="92" t="str">
        <v>OUTWARD</v>
      </c>
      <c r="H6654" s="93" t="str">
        <v>DEEPAK SITAMARHI</v>
      </c>
    </row>
    <row r="6655" spans="1:8" x14ac:dyDescent="0.25">
      <c r="A6655" s="94">
        <v>45827</v>
      </c>
      <c r="B6655" s="95" t="str">
        <v>UN 2582</v>
      </c>
      <c r="C6655" s="80" t="str">
        <v xml:space="preserve">TOP LINK ASSEMBLY NST  </v>
      </c>
      <c r="D6655" s="133">
        <v>2211</v>
      </c>
      <c r="E6655" s="80">
        <v>2</v>
      </c>
      <c r="F6655" s="80" t="str">
        <v>PCS</v>
      </c>
      <c r="G6655" s="80" t="str">
        <v>OUTWARD</v>
      </c>
      <c r="H6655" s="96" t="str">
        <v>DEEPAK SITAMARHI</v>
      </c>
    </row>
    <row r="6656" spans="1:8" x14ac:dyDescent="0.25">
      <c r="A6656" s="90">
        <v>45827</v>
      </c>
      <c r="B6656" s="91" t="str">
        <v>UN 3426</v>
      </c>
      <c r="C6656" s="92" t="str">
        <v xml:space="preserve">COOLANT BOTTLE TURBO  </v>
      </c>
      <c r="D6656" s="132">
        <v>2211</v>
      </c>
      <c r="E6656" s="92">
        <v>3</v>
      </c>
      <c r="F6656" s="92" t="str">
        <v>PCS</v>
      </c>
      <c r="G6656" s="92" t="str">
        <v>OUTWARD</v>
      </c>
      <c r="H6656" s="93" t="str">
        <v>DEEPAK SITAMARHI</v>
      </c>
    </row>
    <row r="6657" spans="1:8" x14ac:dyDescent="0.25">
      <c r="A6657" s="94">
        <v>45827</v>
      </c>
      <c r="B6657" s="95" t="str">
        <v>UN 1678</v>
      </c>
      <c r="C6657" s="80" t="str">
        <v>TOOL BOX INTER DI</v>
      </c>
      <c r="D6657" s="133">
        <v>2211</v>
      </c>
      <c r="E6657" s="80">
        <v>3</v>
      </c>
      <c r="F6657" s="80" t="str">
        <v>PCS</v>
      </c>
      <c r="G6657" s="80" t="str">
        <v>OUTWARD</v>
      </c>
      <c r="H6657" s="96" t="str">
        <v>DEEPAK SITAMARHI</v>
      </c>
    </row>
    <row r="6658" spans="1:8" x14ac:dyDescent="0.25">
      <c r="A6658" s="90">
        <v>45827</v>
      </c>
      <c r="B6658" s="91" t="str">
        <v>UN 3629</v>
      </c>
      <c r="C6658" s="92" t="str">
        <v xml:space="preserve"> POWER STG. HOSE MKM  </v>
      </c>
      <c r="D6658" s="132">
        <v>2211</v>
      </c>
      <c r="E6658" s="92">
        <v>2</v>
      </c>
      <c r="F6658" s="92" t="str">
        <v>PCS</v>
      </c>
      <c r="G6658" s="92" t="str">
        <v>OUTWARD</v>
      </c>
      <c r="H6658" s="93" t="str">
        <v>DEEPAK SITAMARHI</v>
      </c>
    </row>
    <row r="6659" spans="1:8" x14ac:dyDescent="0.25">
      <c r="A6659" s="94">
        <v>45827</v>
      </c>
      <c r="B6659" s="95" t="str">
        <v>4B080060</v>
      </c>
      <c r="C6659" s="80" t="str">
        <v>SUPER SEAL 60X80.25X10</v>
      </c>
      <c r="D6659" s="133">
        <v>2211</v>
      </c>
      <c r="E6659" s="80">
        <v>10</v>
      </c>
      <c r="F6659" s="80" t="str">
        <v>PCS</v>
      </c>
      <c r="G6659" s="80" t="str">
        <v>OUTWARD</v>
      </c>
      <c r="H6659" s="96" t="str">
        <v>DEEPAK SITAMARHI</v>
      </c>
    </row>
    <row r="6660" spans="1:8" x14ac:dyDescent="0.25">
      <c r="A6660" s="90">
        <v>45827</v>
      </c>
      <c r="B6660" s="91" t="str">
        <v>UN 3624</v>
      </c>
      <c r="C6660" s="92" t="str">
        <v xml:space="preserve"> POWER STARING HOSE (SET OF 2) ARJUN  </v>
      </c>
      <c r="D6660" s="132">
        <v>2211</v>
      </c>
      <c r="E6660" s="92">
        <v>2</v>
      </c>
      <c r="F6660" s="92" t="str">
        <v>SET</v>
      </c>
      <c r="G6660" s="92" t="str">
        <v>OUTWARD</v>
      </c>
      <c r="H6660" s="93" t="str">
        <v>DEEPAK SITAMARHI</v>
      </c>
    </row>
    <row r="6661" spans="1:8" x14ac:dyDescent="0.25">
      <c r="A6661" s="94">
        <v>45828</v>
      </c>
      <c r="B6661" s="95" t="str">
        <v>GK 2496</v>
      </c>
      <c r="C6661" s="80" t="str">
        <v>TROLLEY MALE FEMALE QRC (PUSH TYPE)</v>
      </c>
      <c r="D6661" s="133">
        <v>2220</v>
      </c>
      <c r="E6661" s="80">
        <v>24</v>
      </c>
      <c r="F6661" s="80" t="str">
        <v>PCS</v>
      </c>
      <c r="G6661" s="80" t="str">
        <v>OUTWARD</v>
      </c>
      <c r="H6661" s="96" t="str">
        <v>VENKATA SAI TRACTOR SPARES</v>
      </c>
    </row>
    <row r="6662" spans="1:8" x14ac:dyDescent="0.25">
      <c r="A6662" s="90">
        <v>45828</v>
      </c>
      <c r="B6662" s="91" t="str">
        <v>UN 1616</v>
      </c>
      <c r="C6662" s="92" t="str">
        <v>SEAT SHOCKER PIN TYPE INTER DI</v>
      </c>
      <c r="D6662" s="132">
        <v>2220</v>
      </c>
      <c r="E6662" s="92">
        <v>50</v>
      </c>
      <c r="F6662" s="92" t="str">
        <v>PCS</v>
      </c>
      <c r="G6662" s="92" t="str">
        <v>OUTWARD</v>
      </c>
      <c r="H6662" s="93" t="str">
        <v>VENKATA SAI TRACTOR SPARES</v>
      </c>
    </row>
    <row r="6663" spans="1:8" x14ac:dyDescent="0.25">
      <c r="A6663" s="94">
        <v>45828</v>
      </c>
      <c r="B6663" s="95" t="str">
        <v>GK 2424</v>
      </c>
      <c r="C6663" s="80" t="str">
        <v>TROLLEY PIPE 60''   EPDM WITH SPRING</v>
      </c>
      <c r="D6663" s="133">
        <v>2220</v>
      </c>
      <c r="E6663" s="80">
        <v>18</v>
      </c>
      <c r="F6663" s="80" t="str">
        <v>PCS</v>
      </c>
      <c r="G6663" s="80" t="str">
        <v>OUTWARD</v>
      </c>
      <c r="H6663" s="96" t="str">
        <v>VENKATA SAI TRACTOR SPARES</v>
      </c>
    </row>
    <row r="6664" spans="1:8" x14ac:dyDescent="0.25">
      <c r="A6664" s="90">
        <v>45828</v>
      </c>
      <c r="B6664" s="91" t="str">
        <v>GK 2423</v>
      </c>
      <c r="C6664" s="92" t="str">
        <v>TROLLEY PIPE 50''   EPDM WITH SPRING</v>
      </c>
      <c r="D6664" s="132">
        <v>2220</v>
      </c>
      <c r="E6664" s="92">
        <v>25</v>
      </c>
      <c r="F6664" s="92" t="str">
        <v>PCS</v>
      </c>
      <c r="G6664" s="92" t="str">
        <v>OUTWARD</v>
      </c>
      <c r="H6664" s="93" t="str">
        <v>VENKATA SAI TRACTOR SPARES</v>
      </c>
    </row>
    <row r="6665" spans="1:8" x14ac:dyDescent="0.25">
      <c r="A6665" s="94">
        <v>45828</v>
      </c>
      <c r="B6665" s="95" t="str">
        <v>GK 2414</v>
      </c>
      <c r="C6665" s="80" t="str">
        <v>TROLLEY PIPE 60''   EPDM (MALE + FEMALE)</v>
      </c>
      <c r="D6665" s="133">
        <v>2220</v>
      </c>
      <c r="E6665" s="80">
        <v>13</v>
      </c>
      <c r="F6665" s="80" t="str">
        <v>PCS</v>
      </c>
      <c r="G6665" s="80" t="str">
        <v>OUTWARD</v>
      </c>
      <c r="H6665" s="96" t="str">
        <v>VENKATA SAI TRACTOR SPARES</v>
      </c>
    </row>
    <row r="6666" spans="1:8" x14ac:dyDescent="0.25">
      <c r="A6666" s="90">
        <v>45828</v>
      </c>
      <c r="B6666" s="91" t="str">
        <v>UN 1151</v>
      </c>
      <c r="C6666" s="92" t="str">
        <v>PRE CLEANER ASSEMBLY PVC B/P</v>
      </c>
      <c r="D6666" s="132">
        <v>2220</v>
      </c>
      <c r="E6666" s="92">
        <v>12</v>
      </c>
      <c r="F6666" s="92" t="str">
        <v>PCS</v>
      </c>
      <c r="G6666" s="92" t="str">
        <v>OUTWARD</v>
      </c>
      <c r="H6666" s="93" t="str">
        <v>VENKATA SAI TRACTOR SPARES</v>
      </c>
    </row>
    <row r="6667" spans="1:8" x14ac:dyDescent="0.25">
      <c r="A6667" s="94">
        <v>45828</v>
      </c>
      <c r="B6667" s="95" t="str">
        <v>UN 2746</v>
      </c>
      <c r="C6667" s="80" t="str">
        <v xml:space="preserve">CLUTCH PADEL BUSH INTER DI  </v>
      </c>
      <c r="D6667" s="133">
        <v>2220</v>
      </c>
      <c r="E6667" s="80">
        <v>12</v>
      </c>
      <c r="F6667" s="80" t="str">
        <v>PCS</v>
      </c>
      <c r="G6667" s="80" t="str">
        <v>OUTWARD</v>
      </c>
      <c r="H6667" s="96" t="str">
        <v>VENKATA SAI TRACTOR SPARES</v>
      </c>
    </row>
    <row r="6668" spans="1:8" x14ac:dyDescent="0.25">
      <c r="A6668" s="90">
        <v>45828</v>
      </c>
      <c r="B6668" s="91" t="str">
        <v>UN 1705/GK 143</v>
      </c>
      <c r="C6668" s="92" t="str">
        <v>PRESSURE PLATE ASSY BHOOMIPUTRA  11"</v>
      </c>
      <c r="D6668" s="132">
        <v>2205</v>
      </c>
      <c r="E6668" s="92">
        <v>4</v>
      </c>
      <c r="F6668" s="92" t="str">
        <v>SET</v>
      </c>
      <c r="G6668" s="92" t="str">
        <v>OUTWARD</v>
      </c>
      <c r="H6668" s="93" t="str">
        <v>TIKU  JI</v>
      </c>
    </row>
    <row r="6669" spans="1:8" x14ac:dyDescent="0.25">
      <c r="A6669" s="94">
        <v>45828</v>
      </c>
      <c r="B6669" s="95" t="str">
        <v>GK 1686</v>
      </c>
      <c r="C6669" s="80" t="str">
        <v>ROTAVATOR BOLT W/NUT &amp; WASHER 14*38 (22 NO) ZINC</v>
      </c>
      <c r="D6669" s="133">
        <v>2205</v>
      </c>
      <c r="E6669" s="80">
        <v>2040</v>
      </c>
      <c r="F6669" s="80" t="str">
        <v>PCS</v>
      </c>
      <c r="G6669" s="80" t="str">
        <v>OUTWARD</v>
      </c>
      <c r="H6669" s="96" t="str">
        <v>TIKU  JI</v>
      </c>
    </row>
    <row r="6670" spans="1:8" x14ac:dyDescent="0.25">
      <c r="A6670" s="90">
        <v>45828</v>
      </c>
      <c r="B6670" s="91" t="str">
        <v>UN 1636</v>
      </c>
      <c r="C6670" s="92" t="str">
        <v>DELUXE SEAT (SLIDING TYPE) SONALIKA</v>
      </c>
      <c r="D6670" s="132">
        <v>2212</v>
      </c>
      <c r="E6670" s="92">
        <v>3</v>
      </c>
      <c r="F6670" s="92" t="str">
        <v>PCS</v>
      </c>
      <c r="G6670" s="92" t="str">
        <v>OUTWARD</v>
      </c>
      <c r="H6670" s="93" t="str">
        <v>VINAY TRACTOR</v>
      </c>
    </row>
    <row r="6671" spans="1:8" x14ac:dyDescent="0.25">
      <c r="A6671" s="94">
        <v>45828</v>
      </c>
      <c r="B6671" s="95" t="str">
        <v>UN 1634</v>
      </c>
      <c r="C6671" s="80" t="str">
        <v>DELUXE SEAT (SLIDING TYPE) NST</v>
      </c>
      <c r="D6671" s="133">
        <v>2212</v>
      </c>
      <c r="E6671" s="80">
        <v>3</v>
      </c>
      <c r="F6671" s="80" t="str">
        <v>PCS</v>
      </c>
      <c r="G6671" s="80" t="str">
        <v>OUTWARD</v>
      </c>
      <c r="H6671" s="96" t="str">
        <v>VINAY TRACTOR</v>
      </c>
    </row>
    <row r="6672" spans="1:8" x14ac:dyDescent="0.25">
      <c r="A6672" s="90">
        <v>45828</v>
      </c>
      <c r="B6672" s="91" t="str">
        <v>UN 1361</v>
      </c>
      <c r="C6672" s="92" t="str">
        <v>DIESEL TANK TEA (WITH FILTER) NST</v>
      </c>
      <c r="D6672" s="132">
        <v>2212</v>
      </c>
      <c r="E6672" s="92">
        <v>20</v>
      </c>
      <c r="F6672" s="92" t="str">
        <v>PCS</v>
      </c>
      <c r="G6672" s="92" t="str">
        <v>OUTWARD</v>
      </c>
      <c r="H6672" s="93" t="str">
        <v>VINAY TRACTOR</v>
      </c>
    </row>
    <row r="6673" spans="1:8" x14ac:dyDescent="0.25">
      <c r="A6673" s="94">
        <v>45828</v>
      </c>
      <c r="B6673" s="95" t="str">
        <v>UN 2350</v>
      </c>
      <c r="C6673" s="80" t="str">
        <v>COUNTER SHAFT 18 TEETH SARPANCH</v>
      </c>
      <c r="D6673" s="133">
        <v>2212</v>
      </c>
      <c r="E6673" s="80">
        <v>2</v>
      </c>
      <c r="F6673" s="80" t="str">
        <v>PCS</v>
      </c>
      <c r="G6673" s="80" t="str">
        <v>OUTWARD</v>
      </c>
      <c r="H6673" s="96" t="str">
        <v>VINAY TRACTOR</v>
      </c>
    </row>
    <row r="6674" spans="1:8" x14ac:dyDescent="0.25">
      <c r="A6674" s="90">
        <v>45828</v>
      </c>
      <c r="B6674" s="91" t="str">
        <v>UN 2038</v>
      </c>
      <c r="C6674" s="92" t="str">
        <v>GEAR DRIVING 3rd &amp; 4th SPEED 28/32/39 TEETH INTER</v>
      </c>
      <c r="D6674" s="132">
        <v>2212</v>
      </c>
      <c r="E6674" s="92">
        <v>1</v>
      </c>
      <c r="F6674" s="92" t="str">
        <v>PCS</v>
      </c>
      <c r="G6674" s="92" t="str">
        <v>OUTWARD</v>
      </c>
      <c r="H6674" s="93" t="str">
        <v>VINAY TRACTOR</v>
      </c>
    </row>
    <row r="6675" spans="1:8" x14ac:dyDescent="0.25">
      <c r="A6675" s="94">
        <v>45828</v>
      </c>
      <c r="B6675" s="95" t="str">
        <v>UN 2041</v>
      </c>
      <c r="C6675" s="80" t="str">
        <v>GEAR SLIDING 2nd &amp; 3rd SPEED 38/44/10 TEETH INTER</v>
      </c>
      <c r="D6675" s="133">
        <v>2212</v>
      </c>
      <c r="E6675" s="80">
        <v>1</v>
      </c>
      <c r="F6675" s="80" t="str">
        <v>PCS</v>
      </c>
      <c r="G6675" s="80" t="str">
        <v>OUTWARD</v>
      </c>
      <c r="H6675" s="96" t="str">
        <v>VINAY TRACTOR</v>
      </c>
    </row>
    <row r="6676" spans="1:8" x14ac:dyDescent="0.25">
      <c r="A6676" s="90">
        <v>45828</v>
      </c>
      <c r="B6676" s="91" t="str">
        <v>UN 1388 I</v>
      </c>
      <c r="C6676" s="92" t="str">
        <v>FRONT AXLE SUPPORT YUVO</v>
      </c>
      <c r="D6676" s="132">
        <v>2212</v>
      </c>
      <c r="E6676" s="92">
        <v>1</v>
      </c>
      <c r="F6676" s="92" t="str">
        <v>PCS</v>
      </c>
      <c r="G6676" s="92" t="str">
        <v>OUTWARD</v>
      </c>
      <c r="H6676" s="93" t="str">
        <v>VINAY TRACTOR</v>
      </c>
    </row>
    <row r="6677" spans="1:8" x14ac:dyDescent="0.25">
      <c r="A6677" s="94">
        <v>45828</v>
      </c>
      <c r="B6677" s="95">
        <v>6044397001</v>
      </c>
      <c r="C6677" s="80" t="str">
        <v>STG CONTROL UNIT J.C.B 2DX/3DX ALL MODEL</v>
      </c>
      <c r="D6677" s="133">
        <v>2223</v>
      </c>
      <c r="E6677" s="80">
        <v>25</v>
      </c>
      <c r="F6677" s="80" t="str">
        <v>PCS</v>
      </c>
      <c r="G6677" s="80" t="str">
        <v>OUTWARD</v>
      </c>
      <c r="H6677" s="96" t="str">
        <v>MK EARTHMOVERS</v>
      </c>
    </row>
    <row r="6678" spans="1:8" x14ac:dyDescent="0.25">
      <c r="A6678" s="90">
        <v>45828</v>
      </c>
      <c r="B6678" s="91" t="str">
        <v>068725557652</v>
      </c>
      <c r="C6678" s="92" t="str">
        <v>TOP LINK ZULLA O.E</v>
      </c>
      <c r="D6678" s="132">
        <v>2222</v>
      </c>
      <c r="E6678" s="92">
        <v>5</v>
      </c>
      <c r="F6678" s="92" t="str">
        <v>PCS</v>
      </c>
      <c r="G6678" s="92" t="str">
        <v>OUTWARD</v>
      </c>
      <c r="H6678" s="93" t="str">
        <v>PUNJAB IRON STORE</v>
      </c>
    </row>
    <row r="6679" spans="1:8" x14ac:dyDescent="0.25">
      <c r="A6679" s="94">
        <v>45828</v>
      </c>
      <c r="B6679" s="95" t="str">
        <v>601AD00005C</v>
      </c>
      <c r="C6679" s="80" t="str">
        <v>HYD PUMP FARMTRAC DOUBLE (18CC + 11CC)</v>
      </c>
      <c r="D6679" s="133">
        <v>2222</v>
      </c>
      <c r="E6679" s="80">
        <v>2</v>
      </c>
      <c r="F6679" s="80" t="str">
        <v>PCS</v>
      </c>
      <c r="G6679" s="80" t="str">
        <v>OUTWARD</v>
      </c>
      <c r="H6679" s="96" t="str">
        <v>PUNJAB IRON STORE</v>
      </c>
    </row>
    <row r="6680" spans="1:8" x14ac:dyDescent="0.25">
      <c r="A6680" s="90">
        <v>45828</v>
      </c>
      <c r="B6680" s="91" t="str">
        <v>UN 2220A</v>
      </c>
      <c r="C6680" s="92" t="str">
        <v>BULL PINION SHAFT RH 6/13/10 TEETH INTER</v>
      </c>
      <c r="D6680" s="132">
        <v>2222</v>
      </c>
      <c r="E6680" s="92">
        <v>2</v>
      </c>
      <c r="F6680" s="92" t="str">
        <v>PCS</v>
      </c>
      <c r="G6680" s="92" t="str">
        <v>OUTWARD</v>
      </c>
      <c r="H6680" s="93" t="str">
        <v>PUNJAB IRON STORE</v>
      </c>
    </row>
    <row r="6681" spans="1:8" x14ac:dyDescent="0.25">
      <c r="A6681" s="94">
        <v>45828</v>
      </c>
      <c r="B6681" s="95" t="str">
        <v>UN 1129</v>
      </c>
      <c r="C6681" s="80" t="str">
        <v>SILENCER ELBOW TURBO</v>
      </c>
      <c r="D6681" s="133">
        <v>2222</v>
      </c>
      <c r="E6681" s="80">
        <v>2</v>
      </c>
      <c r="F6681" s="80" t="str">
        <v>PCS</v>
      </c>
      <c r="G6681" s="80" t="str">
        <v>OUTWARD</v>
      </c>
      <c r="H6681" s="96" t="str">
        <v>PUNJAB IRON STORE</v>
      </c>
    </row>
    <row r="6682" spans="1:8" x14ac:dyDescent="0.25">
      <c r="A6682" s="90">
        <v>45828</v>
      </c>
      <c r="B6682" s="91" t="str">
        <v>03712</v>
      </c>
      <c r="C6682" s="92" t="str">
        <v>SENSOR ROD JD</v>
      </c>
      <c r="D6682" s="132">
        <v>2222</v>
      </c>
      <c r="E6682" s="92">
        <v>2</v>
      </c>
      <c r="F6682" s="92" t="str">
        <v>PCS</v>
      </c>
      <c r="G6682" s="92" t="str">
        <v>OUTWARD</v>
      </c>
      <c r="H6682" s="93" t="str">
        <v>PUNJAB IRON STORE</v>
      </c>
    </row>
    <row r="6683" spans="1:8" x14ac:dyDescent="0.25">
      <c r="A6683" s="94">
        <v>45828</v>
      </c>
      <c r="B6683" s="95" t="str">
        <v>GK 951</v>
      </c>
      <c r="C6683" s="80" t="str">
        <v>FRONT WHEEL HUB ESCORT 335 W/CAP 30207-30205</v>
      </c>
      <c r="D6683" s="133">
        <v>2222</v>
      </c>
      <c r="E6683" s="80">
        <v>2</v>
      </c>
      <c r="F6683" s="80" t="str">
        <v>PCS</v>
      </c>
      <c r="G6683" s="80" t="str">
        <v>OUTWARD</v>
      </c>
      <c r="H6683" s="96" t="str">
        <v>PUNJAB IRON STORE</v>
      </c>
    </row>
    <row r="6684" spans="1:8" x14ac:dyDescent="0.25">
      <c r="A6684" s="90">
        <v>45828</v>
      </c>
      <c r="B6684" s="91" t="str">
        <v>1P 3052</v>
      </c>
      <c r="C6684" s="92" t="str">
        <v>HYD PUMP SWARAJ W/COUPLER SWARAJ INNER</v>
      </c>
      <c r="D6684" s="132">
        <v>2222</v>
      </c>
      <c r="E6684" s="92">
        <v>2</v>
      </c>
      <c r="F6684" s="92" t="str">
        <v>PCS</v>
      </c>
      <c r="G6684" s="92" t="str">
        <v>OUTWARD</v>
      </c>
      <c r="H6684" s="93" t="str">
        <v>PUNJAB IRON STORE</v>
      </c>
    </row>
    <row r="6685" spans="1:8" x14ac:dyDescent="0.25">
      <c r="A6685" s="94">
        <v>45828</v>
      </c>
      <c r="B6685" s="95" t="str">
        <v>R983032309</v>
      </c>
      <c r="C6685" s="80" t="str">
        <v>HYD. PUMP SWARAJ 19CC (OUTER)</v>
      </c>
      <c r="D6685" s="133">
        <v>2222</v>
      </c>
      <c r="E6685" s="80">
        <v>2</v>
      </c>
      <c r="F6685" s="80" t="str">
        <v>PCS</v>
      </c>
      <c r="G6685" s="80" t="str">
        <v>OUTWARD</v>
      </c>
      <c r="H6685" s="96" t="str">
        <v>PUNJAB IRON STORE</v>
      </c>
    </row>
    <row r="6686" spans="1:8" x14ac:dyDescent="0.25">
      <c r="A6686" s="90">
        <v>45824</v>
      </c>
      <c r="B6686" s="91" t="str">
        <v>UN 2590 A</v>
      </c>
      <c r="C6686" s="92" t="str">
        <v>TOP LINK PIN ONE HOLE LOCK TYPE INTER DI</v>
      </c>
      <c r="D6686" s="132">
        <v>3461</v>
      </c>
      <c r="E6686" s="92">
        <v>434</v>
      </c>
      <c r="F6686" s="92" t="str">
        <v>PCS</v>
      </c>
      <c r="G6686" s="92" t="str">
        <v>INWARD</v>
      </c>
      <c r="H6686" s="93">
        <v>0</v>
      </c>
    </row>
    <row r="6687" spans="1:8" x14ac:dyDescent="0.25">
      <c r="A6687" s="94">
        <v>45824</v>
      </c>
      <c r="B6687" s="95" t="str">
        <v>1P 4060 4027 CTOOOY</v>
      </c>
      <c r="C6687" s="80" t="str">
        <v>HYD PUMP ARJUN NOVO Y MANIFOLD</v>
      </c>
      <c r="D6687" s="133">
        <v>3462</v>
      </c>
      <c r="E6687" s="80">
        <v>4</v>
      </c>
      <c r="F6687" s="80" t="str">
        <v>PCS</v>
      </c>
      <c r="G6687" s="80" t="str">
        <v>INWARD</v>
      </c>
      <c r="H6687" s="96">
        <v>0</v>
      </c>
    </row>
    <row r="6688" spans="1:8" x14ac:dyDescent="0.25">
      <c r="A6688" s="90">
        <v>45824</v>
      </c>
      <c r="B6688" s="91" t="str">
        <v>4040 4027 CTMMTO</v>
      </c>
      <c r="C6688" s="92" t="str">
        <v xml:space="preserve">HYD PUMP M&amp;M Y M/F </v>
      </c>
      <c r="D6688" s="132">
        <v>3463</v>
      </c>
      <c r="E6688" s="92">
        <v>20</v>
      </c>
      <c r="F6688" s="92" t="str">
        <v>PCS</v>
      </c>
      <c r="G6688" s="92" t="str">
        <v>INWARD</v>
      </c>
      <c r="H6688" s="93">
        <v>0</v>
      </c>
    </row>
    <row r="6689" spans="1:8" x14ac:dyDescent="0.25">
      <c r="A6689" s="94">
        <v>45824</v>
      </c>
      <c r="B6689" s="95" t="str">
        <v>1P 4040 4027 CTMMTO</v>
      </c>
      <c r="C6689" s="80" t="str">
        <v>HYD. PUMP MM ARJUN W/O Y MF</v>
      </c>
      <c r="D6689" s="133">
        <v>3464</v>
      </c>
      <c r="E6689" s="80">
        <v>3</v>
      </c>
      <c r="F6689" s="80" t="str">
        <v>PCS</v>
      </c>
      <c r="G6689" s="80" t="str">
        <v>INWARD</v>
      </c>
      <c r="H6689" s="96">
        <v>0</v>
      </c>
    </row>
    <row r="6690" spans="1:8" x14ac:dyDescent="0.25">
      <c r="A6690" s="90">
        <v>45824</v>
      </c>
      <c r="B6690" s="91" t="str">
        <v>4036 4027</v>
      </c>
      <c r="C6690" s="92" t="str">
        <v>HYD GEAR PUMP WITHOUT MANIFOLD SW XM</v>
      </c>
      <c r="D6690" s="132">
        <v>3465</v>
      </c>
      <c r="E6690" s="92">
        <v>1</v>
      </c>
      <c r="F6690" s="92" t="str">
        <v>PCS</v>
      </c>
      <c r="G6690" s="92" t="str">
        <v>INWARD</v>
      </c>
      <c r="H6690" s="93">
        <v>0</v>
      </c>
    </row>
    <row r="6691" spans="1:8" x14ac:dyDescent="0.25">
      <c r="A6691" s="94">
        <v>45824</v>
      </c>
      <c r="B6691" s="95" t="str">
        <v>1P 3055 3036 AOOOOB</v>
      </c>
      <c r="C6691" s="80" t="str">
        <v>HYD PUMP  EICHER VALTRA</v>
      </c>
      <c r="D6691" s="133">
        <v>3466</v>
      </c>
      <c r="E6691" s="80">
        <v>2</v>
      </c>
      <c r="F6691" s="80" t="str">
        <v>PCS</v>
      </c>
      <c r="G6691" s="80" t="str">
        <v>INWARD</v>
      </c>
      <c r="H6691" s="96">
        <v>0</v>
      </c>
    </row>
    <row r="6692" spans="1:8" x14ac:dyDescent="0.25">
      <c r="A6692" s="90">
        <v>45824</v>
      </c>
      <c r="B6692" s="91" t="str">
        <v>1P 4036 4036 AOOOB</v>
      </c>
      <c r="C6692" s="92" t="str">
        <v>HYD PUMP EICHER DOUBLE</v>
      </c>
      <c r="D6692" s="132">
        <v>3467</v>
      </c>
      <c r="E6692" s="92">
        <v>2</v>
      </c>
      <c r="F6692" s="92" t="str">
        <v>PCS</v>
      </c>
      <c r="G6692" s="92" t="str">
        <v>INWARD</v>
      </c>
      <c r="H6692" s="93">
        <v>0</v>
      </c>
    </row>
    <row r="6693" spans="1:8" x14ac:dyDescent="0.25">
      <c r="A6693" s="94">
        <v>45824</v>
      </c>
      <c r="B6693" s="95" t="str">
        <v>1P 4066 4039 AOOOOB</v>
      </c>
      <c r="C6693" s="80" t="str">
        <v>HYD PUMP J.D</v>
      </c>
      <c r="D6693" s="133">
        <v>3468</v>
      </c>
      <c r="E6693" s="80">
        <v>2</v>
      </c>
      <c r="F6693" s="80" t="str">
        <v>PCS</v>
      </c>
      <c r="G6693" s="80" t="str">
        <v>INWARD</v>
      </c>
      <c r="H6693" s="96">
        <v>0</v>
      </c>
    </row>
    <row r="6694" spans="1:8" x14ac:dyDescent="0.25">
      <c r="A6694" s="90">
        <v>45824</v>
      </c>
      <c r="B6694" s="91" t="str">
        <v>UN 10358</v>
      </c>
      <c r="C6694" s="92" t="str">
        <v>TOP LINK ASSY STEYR 17"</v>
      </c>
      <c r="D6694" s="132">
        <v>3469</v>
      </c>
      <c r="E6694" s="92">
        <v>136</v>
      </c>
      <c r="F6694" s="92" t="str">
        <v>PCS</v>
      </c>
      <c r="G6694" s="92" t="str">
        <v>INWARD</v>
      </c>
      <c r="H6694" s="93">
        <v>0</v>
      </c>
    </row>
    <row r="6695" spans="1:8" x14ac:dyDescent="0.25">
      <c r="A6695" s="94">
        <v>45824</v>
      </c>
      <c r="B6695" s="95" t="str">
        <v>UN 10235</v>
      </c>
      <c r="C6695" s="80" t="str">
        <v>TOP LINK ASSY MASSEY 21"</v>
      </c>
      <c r="D6695" s="133">
        <v>3470</v>
      </c>
      <c r="E6695" s="80">
        <v>144</v>
      </c>
      <c r="F6695" s="80" t="str">
        <v>PCS</v>
      </c>
      <c r="G6695" s="80" t="str">
        <v>INWARD</v>
      </c>
      <c r="H6695" s="96">
        <v>0</v>
      </c>
    </row>
    <row r="6696" spans="1:8" x14ac:dyDescent="0.25">
      <c r="A6696" s="90">
        <v>45824</v>
      </c>
      <c r="B6696" s="91" t="str">
        <v>UN 3640</v>
      </c>
      <c r="C6696" s="92" t="str">
        <v xml:space="preserve"> BREAK DISC ACTUATING INTER DI 6.5" </v>
      </c>
      <c r="D6696" s="132">
        <v>3471</v>
      </c>
      <c r="E6696" s="92">
        <v>700</v>
      </c>
      <c r="F6696" s="92" t="str">
        <v>PCS</v>
      </c>
      <c r="G6696" s="92" t="str">
        <v>INWARD</v>
      </c>
      <c r="H6696" s="93">
        <v>0</v>
      </c>
    </row>
    <row r="6697" spans="1:8" x14ac:dyDescent="0.25">
      <c r="A6697" s="94">
        <v>45824</v>
      </c>
      <c r="B6697" s="95" t="str">
        <v>SILENCER PACKING M&amp;M</v>
      </c>
      <c r="C6697" s="80" t="str">
        <v>SILENCER PACKING M&amp;M</v>
      </c>
      <c r="D6697" s="133">
        <v>3472</v>
      </c>
      <c r="E6697" s="80">
        <v>60</v>
      </c>
      <c r="F6697" s="80" t="str">
        <v>PCS</v>
      </c>
      <c r="G6697" s="80" t="str">
        <v>INWARD</v>
      </c>
      <c r="H6697" s="96">
        <v>0</v>
      </c>
    </row>
    <row r="6698" spans="1:8" x14ac:dyDescent="0.25">
      <c r="A6698" s="90">
        <v>45824</v>
      </c>
      <c r="B6698" s="91" t="str">
        <v>EXHAUST MANIFOLD PACKING INTER DI</v>
      </c>
      <c r="C6698" s="92" t="str">
        <v>EXHAUST MANIFOLD PACKING INTER DI</v>
      </c>
      <c r="D6698" s="132">
        <v>3473</v>
      </c>
      <c r="E6698" s="92">
        <v>72</v>
      </c>
      <c r="F6698" s="92" t="str">
        <v>PCS</v>
      </c>
      <c r="G6698" s="92" t="str">
        <v>INWARD</v>
      </c>
      <c r="H6698" s="93">
        <v>0</v>
      </c>
    </row>
    <row r="6699" spans="1:8" x14ac:dyDescent="0.25">
      <c r="A6699" s="94">
        <v>45825</v>
      </c>
      <c r="B6699" s="95" t="str">
        <v>UN 1361</v>
      </c>
      <c r="C6699" s="80" t="str">
        <v>DIESEL TANK TEA (WITH FILTER) NST</v>
      </c>
      <c r="D6699" s="133">
        <v>3475</v>
      </c>
      <c r="E6699" s="80">
        <v>1000</v>
      </c>
      <c r="F6699" s="80" t="str">
        <v>PCS</v>
      </c>
      <c r="G6699" s="80" t="str">
        <v>INWARD</v>
      </c>
      <c r="H6699" s="96">
        <v>0</v>
      </c>
    </row>
    <row r="6700" spans="1:8" x14ac:dyDescent="0.25">
      <c r="A6700" s="90">
        <v>45825</v>
      </c>
      <c r="B6700" s="91" t="str">
        <v>UN 297</v>
      </c>
      <c r="C6700" s="92" t="str">
        <v>CLUTCH BEARING COVER JD (6009)</v>
      </c>
      <c r="D6700" s="132">
        <v>3476</v>
      </c>
      <c r="E6700" s="92">
        <v>75</v>
      </c>
      <c r="F6700" s="92" t="str">
        <v>PCS</v>
      </c>
      <c r="G6700" s="92" t="str">
        <v>INWARD</v>
      </c>
      <c r="H6700" s="93">
        <v>0</v>
      </c>
    </row>
    <row r="6701" spans="1:8" x14ac:dyDescent="0.25">
      <c r="A6701" s="94">
        <v>45825</v>
      </c>
      <c r="B6701" s="95" t="str">
        <v>UN 2506</v>
      </c>
      <c r="C6701" s="80" t="str">
        <v xml:space="preserve">SPOOL AND SLEEVE 60 HP HI-TECH  </v>
      </c>
      <c r="D6701" s="133">
        <v>3477</v>
      </c>
      <c r="E6701" s="80">
        <v>250</v>
      </c>
      <c r="F6701" s="80" t="str">
        <v>PCS</v>
      </c>
      <c r="G6701" s="80" t="str">
        <v>INWARD</v>
      </c>
      <c r="H6701" s="96">
        <v>0</v>
      </c>
    </row>
    <row r="6702" spans="1:8" x14ac:dyDescent="0.25">
      <c r="A6702" s="90">
        <v>45825</v>
      </c>
      <c r="B6702" s="91" t="str">
        <v>UN 2505</v>
      </c>
      <c r="C6702" s="92" t="str">
        <v xml:space="preserve">SPOOL AND SLEEVE 40 HP HI-TECH  </v>
      </c>
      <c r="D6702" s="132">
        <v>3478</v>
      </c>
      <c r="E6702" s="92">
        <v>80</v>
      </c>
      <c r="F6702" s="92" t="str">
        <v>PCS</v>
      </c>
      <c r="G6702" s="92" t="str">
        <v>INWARD</v>
      </c>
      <c r="H6702" s="93">
        <v>0</v>
      </c>
    </row>
    <row r="6703" spans="1:8" x14ac:dyDescent="0.25">
      <c r="A6703" s="94">
        <v>45825</v>
      </c>
      <c r="B6703" s="95" t="str">
        <v>GK 226</v>
      </c>
      <c r="C6703" s="80" t="str">
        <v>BRAKE DISC PLATE SWARAJ 735</v>
      </c>
      <c r="D6703" s="133">
        <v>3479</v>
      </c>
      <c r="E6703" s="80">
        <v>97</v>
      </c>
      <c r="F6703" s="80" t="str">
        <v>PCS</v>
      </c>
      <c r="G6703" s="80" t="str">
        <v>INWARD</v>
      </c>
      <c r="H6703" s="96">
        <v>0</v>
      </c>
    </row>
    <row r="6704" spans="1:8" x14ac:dyDescent="0.25">
      <c r="A6704" s="90">
        <v>45825</v>
      </c>
      <c r="B6704" s="91" t="str">
        <v>10081088AAFG</v>
      </c>
      <c r="C6704" s="92" t="str">
        <v>HYD GEAR VALVE ASSY FOR ALL MODEL</v>
      </c>
      <c r="D6704" s="132">
        <v>3480</v>
      </c>
      <c r="E6704" s="92">
        <v>100</v>
      </c>
      <c r="F6704" s="92" t="str">
        <v>PCS</v>
      </c>
      <c r="G6704" s="92" t="str">
        <v>INWARD</v>
      </c>
      <c r="H6704" s="93">
        <v>0</v>
      </c>
    </row>
    <row r="6705" spans="1:8" x14ac:dyDescent="0.25">
      <c r="A6705" s="94">
        <v>45825</v>
      </c>
      <c r="B6705" s="95" t="str">
        <v>1860890M91</v>
      </c>
      <c r="C6705" s="80" t="str">
        <v>GEAR BOX INPUT HOUSING 8 SPEED SINGLE CLUTCH</v>
      </c>
      <c r="D6705" s="133">
        <v>3481</v>
      </c>
      <c r="E6705" s="80">
        <v>30</v>
      </c>
      <c r="F6705" s="80" t="str">
        <v>PCS</v>
      </c>
      <c r="G6705" s="80" t="str">
        <v>INWARD</v>
      </c>
      <c r="H6705" s="96">
        <v>0</v>
      </c>
    </row>
    <row r="6706" spans="1:8" x14ac:dyDescent="0.25">
      <c r="A6706" s="90">
        <v>45825</v>
      </c>
      <c r="B6706" s="91" t="str">
        <v>RAM CYL. MF WITH PISTON 93MM ( SG IRON) MF MAHAN 3 GROOVE</v>
      </c>
      <c r="C6706" s="92" t="str">
        <v>RAM CYL. MF WITH PISTON 93MM ( SG IRON) MF MAHAN 3 GROOVE</v>
      </c>
      <c r="D6706" s="132">
        <v>3482</v>
      </c>
      <c r="E6706" s="92">
        <v>45</v>
      </c>
      <c r="F6706" s="92" t="str">
        <v>SET</v>
      </c>
      <c r="G6706" s="92" t="str">
        <v>INWARD</v>
      </c>
      <c r="H6706" s="93">
        <v>0</v>
      </c>
    </row>
    <row r="6707" spans="1:8" x14ac:dyDescent="0.25">
      <c r="A6707" s="94">
        <v>45825</v>
      </c>
      <c r="B6707" s="95" t="str">
        <v>UN 2870</v>
      </c>
      <c r="C6707" s="80" t="str">
        <v xml:space="preserve">HYDRAULIC SPRING BIG INTER DI  </v>
      </c>
      <c r="D6707" s="133">
        <v>3483</v>
      </c>
      <c r="E6707" s="80">
        <v>46</v>
      </c>
      <c r="F6707" s="80" t="str">
        <v>PCS</v>
      </c>
      <c r="G6707" s="80" t="str">
        <v>INWARD</v>
      </c>
      <c r="H6707" s="96">
        <v>0</v>
      </c>
    </row>
    <row r="6708" spans="1:8" x14ac:dyDescent="0.25">
      <c r="A6708" s="90">
        <v>45825</v>
      </c>
      <c r="B6708" s="91" t="str">
        <v>R983032357</v>
      </c>
      <c r="C6708" s="92" t="str">
        <v>HYD PUMP NH 3630/5630 POWERSTG9.5CC</v>
      </c>
      <c r="D6708" s="132">
        <v>3484</v>
      </c>
      <c r="E6708" s="92">
        <v>20</v>
      </c>
      <c r="F6708" s="92" t="str">
        <v>PCS</v>
      </c>
      <c r="G6708" s="92" t="str">
        <v>INWARD</v>
      </c>
      <c r="H6708" s="93">
        <v>0</v>
      </c>
    </row>
    <row r="6709" spans="1:8" x14ac:dyDescent="0.25">
      <c r="A6709" s="94">
        <v>45825</v>
      </c>
      <c r="B6709" s="95">
        <v>1280389100</v>
      </c>
      <c r="C6709" s="80" t="str">
        <v>CLUTCH COVER ASSY NH 42HP</v>
      </c>
      <c r="D6709" s="133">
        <v>3485</v>
      </c>
      <c r="E6709" s="80">
        <v>2</v>
      </c>
      <c r="F6709" s="80" t="str">
        <v>SET</v>
      </c>
      <c r="G6709" s="80" t="str">
        <v>INWARD</v>
      </c>
      <c r="H6709" s="96">
        <v>0</v>
      </c>
    </row>
    <row r="6710" spans="1:8" x14ac:dyDescent="0.25">
      <c r="A6710" s="90">
        <v>45826</v>
      </c>
      <c r="B6710" s="91" t="str">
        <v>CLUTCH PLATE RIPIT COMMON</v>
      </c>
      <c r="C6710" s="92" t="str">
        <v>CLUTCH PLATE RIPIT COMMON</v>
      </c>
      <c r="D6710" s="132">
        <v>3486</v>
      </c>
      <c r="E6710" s="92">
        <v>100</v>
      </c>
      <c r="F6710" s="92" t="str">
        <v>PCS</v>
      </c>
      <c r="G6710" s="92" t="str">
        <v>INWARD</v>
      </c>
      <c r="H6710" s="93">
        <v>0</v>
      </c>
    </row>
    <row r="6711" spans="1:8" x14ac:dyDescent="0.25">
      <c r="A6711" s="94">
        <v>45826</v>
      </c>
      <c r="B6711" s="95" t="str">
        <v>CLUTCH PLATE RIPIT COMMON</v>
      </c>
      <c r="C6711" s="80" t="str">
        <v>CLUTCH PLATE RIPIT COMMON</v>
      </c>
      <c r="D6711" s="133" t="str">
        <v>CONSUMED1</v>
      </c>
      <c r="E6711" s="80">
        <v>100</v>
      </c>
      <c r="F6711" s="80" t="str">
        <v>PCS</v>
      </c>
      <c r="G6711" s="80" t="str">
        <v>OUTWARD</v>
      </c>
      <c r="H6711" s="96" t="str">
        <v>CONSUMED</v>
      </c>
    </row>
    <row r="6712" spans="1:8" x14ac:dyDescent="0.25">
      <c r="A6712" s="90">
        <v>45826</v>
      </c>
      <c r="B6712" s="91" t="str">
        <v>1P 3028 ASOOB</v>
      </c>
      <c r="C6712" s="92" t="str">
        <v xml:space="preserve">HYD PUMP ITL 4x4 </v>
      </c>
      <c r="D6712" s="132">
        <v>3487</v>
      </c>
      <c r="E6712" s="92">
        <v>5</v>
      </c>
      <c r="F6712" s="92" t="str">
        <v>PCS</v>
      </c>
      <c r="G6712" s="92" t="str">
        <v>INWARD</v>
      </c>
      <c r="H6712" s="93">
        <v>0</v>
      </c>
    </row>
    <row r="6713" spans="1:8" x14ac:dyDescent="0.25">
      <c r="A6713" s="94">
        <v>45826</v>
      </c>
      <c r="B6713" s="95" t="str">
        <v>NUT FOR ROTAVATOR BOLT 14*40</v>
      </c>
      <c r="C6713" s="80" t="str">
        <v>NUT FOR ROTAVATOR BOLT 14*40</v>
      </c>
      <c r="D6713" s="133">
        <v>3488</v>
      </c>
      <c r="E6713" s="80">
        <v>39820</v>
      </c>
      <c r="F6713" s="80" t="str">
        <v>PCS</v>
      </c>
      <c r="G6713" s="80" t="str">
        <v>INWARD</v>
      </c>
      <c r="H6713" s="96">
        <v>0</v>
      </c>
    </row>
    <row r="6714" spans="1:8" x14ac:dyDescent="0.25">
      <c r="A6714" s="90">
        <v>45826</v>
      </c>
      <c r="B6714" s="91" t="str">
        <v>UN 2661</v>
      </c>
      <c r="C6714" s="92" t="str">
        <v xml:space="preserve">STABILIZER BRACKET LH INTER DI  </v>
      </c>
      <c r="D6714" s="132">
        <v>3489</v>
      </c>
      <c r="E6714" s="92">
        <v>28</v>
      </c>
      <c r="F6714" s="92" t="str">
        <v>PCS</v>
      </c>
      <c r="G6714" s="92" t="str">
        <v>INWARD</v>
      </c>
      <c r="H6714" s="93">
        <v>0</v>
      </c>
    </row>
    <row r="6715" spans="1:8" x14ac:dyDescent="0.25">
      <c r="A6715" s="94">
        <v>45826</v>
      </c>
      <c r="B6715" s="95" t="str">
        <v>UN 2661 A</v>
      </c>
      <c r="C6715" s="80" t="str">
        <v xml:space="preserve">STABILIZER BRACKET RH INTER DI  </v>
      </c>
      <c r="D6715" s="133">
        <v>3490</v>
      </c>
      <c r="E6715" s="80">
        <v>28</v>
      </c>
      <c r="F6715" s="80" t="str">
        <v>PCS</v>
      </c>
      <c r="G6715" s="80" t="str">
        <v>INWARD</v>
      </c>
      <c r="H6715" s="96">
        <v>0</v>
      </c>
    </row>
    <row r="6716" spans="1:8" x14ac:dyDescent="0.25">
      <c r="A6716" s="90">
        <v>45826</v>
      </c>
      <c r="B6716" s="91" t="str">
        <v>UN 10241</v>
      </c>
      <c r="C6716" s="92" t="str">
        <v>HYD PUMP REPAIR KIT MAJOR KIT MKM</v>
      </c>
      <c r="D6716" s="132">
        <v>3491</v>
      </c>
      <c r="E6716" s="92">
        <v>152</v>
      </c>
      <c r="F6716" s="92" t="str">
        <v>PCS</v>
      </c>
      <c r="G6716" s="92" t="str">
        <v>INWARD</v>
      </c>
      <c r="H6716" s="93">
        <v>0</v>
      </c>
    </row>
    <row r="6717" spans="1:8" x14ac:dyDescent="0.25">
      <c r="A6717" s="94">
        <v>45826</v>
      </c>
      <c r="B6717" s="95" t="str">
        <v>CLUTCH PLATE NEW HOLLAND 8 WINGS 16 TEETH</v>
      </c>
      <c r="C6717" s="80" t="str">
        <v>CLUTCH PLATE NEW HOLLAND 8 WINGS 16 TEETH</v>
      </c>
      <c r="D6717" s="133">
        <v>3492</v>
      </c>
      <c r="E6717" s="80">
        <v>5</v>
      </c>
      <c r="F6717" s="80" t="str">
        <v>PCS</v>
      </c>
      <c r="G6717" s="80" t="str">
        <v>INWARD</v>
      </c>
      <c r="H6717" s="96">
        <v>0</v>
      </c>
    </row>
    <row r="6718" spans="1:8" x14ac:dyDescent="0.25">
      <c r="A6718" s="90">
        <v>45826</v>
      </c>
      <c r="B6718" s="91" t="str">
        <v>CLUTCH PLATE NEW HOLLAND 6 WINGS 16 TEETH</v>
      </c>
      <c r="C6718" s="92" t="str">
        <v>CLUTCH PLATE NEW HOLLAND 6 WINGS 16 TEETH</v>
      </c>
      <c r="D6718" s="132">
        <v>3493</v>
      </c>
      <c r="E6718" s="92">
        <v>5</v>
      </c>
      <c r="F6718" s="92" t="str">
        <v>PCS</v>
      </c>
      <c r="G6718" s="92" t="str">
        <v>INWARD</v>
      </c>
      <c r="H6718" s="93">
        <v>0</v>
      </c>
    </row>
    <row r="6719" spans="1:8" x14ac:dyDescent="0.25">
      <c r="A6719" s="94">
        <v>45826</v>
      </c>
      <c r="B6719" s="95" t="str">
        <v>GK 660</v>
      </c>
      <c r="C6719" s="80" t="str">
        <v>TIE ROD END EICHER 485 O/M, (2 Pcs. BIG + 2 SMALL) (SET OF 4)</v>
      </c>
      <c r="D6719" s="133">
        <v>3494</v>
      </c>
      <c r="E6719" s="80">
        <v>2</v>
      </c>
      <c r="F6719" s="80" t="str">
        <v>SET</v>
      </c>
      <c r="G6719" s="80" t="str">
        <v>INWARD</v>
      </c>
      <c r="H6719" s="96">
        <v>0</v>
      </c>
    </row>
    <row r="6720" spans="1:8" x14ac:dyDescent="0.25">
      <c r="A6720" s="90">
        <v>45826</v>
      </c>
      <c r="B6720" s="91" t="str">
        <v>GK 632 A</v>
      </c>
      <c r="C6720" s="92" t="str">
        <v>TIE ROD END HMT 2522  LONG BODY  (REAR) (SET OF 2)</v>
      </c>
      <c r="D6720" s="132">
        <v>3495</v>
      </c>
      <c r="E6720" s="92">
        <v>1</v>
      </c>
      <c r="F6720" s="92" t="str">
        <v>SET</v>
      </c>
      <c r="G6720" s="92" t="str">
        <v>INWARD</v>
      </c>
      <c r="H6720" s="93">
        <v>0</v>
      </c>
    </row>
    <row r="6721" spans="1:8" x14ac:dyDescent="0.25">
      <c r="A6721" s="94">
        <v>45826</v>
      </c>
      <c r="B6721" s="95" t="str">
        <v>GK 632 B</v>
      </c>
      <c r="C6721" s="80" t="str">
        <v>TIE ROD END HMT 2522  LONG BODY  (FRONT) (SET OF 2)</v>
      </c>
      <c r="D6721" s="133">
        <v>3496</v>
      </c>
      <c r="E6721" s="80">
        <v>1</v>
      </c>
      <c r="F6721" s="80" t="str">
        <v>SET</v>
      </c>
      <c r="G6721" s="80" t="str">
        <v>INWARD</v>
      </c>
      <c r="H6721" s="96">
        <v>0</v>
      </c>
    </row>
    <row r="6722" spans="1:8" x14ac:dyDescent="0.25">
      <c r="A6722" s="90">
        <v>45826</v>
      </c>
      <c r="B6722" s="91" t="str">
        <v>GK 2257</v>
      </c>
      <c r="C6722" s="92" t="str">
        <v>POWER STEERING SEAL KIT EICHER DOUBLE DOUBLE CYL</v>
      </c>
      <c r="D6722" s="132">
        <v>3497</v>
      </c>
      <c r="E6722" s="92">
        <v>3</v>
      </c>
      <c r="F6722" s="92" t="str">
        <v>SET</v>
      </c>
      <c r="G6722" s="92" t="str">
        <v>INWARD</v>
      </c>
      <c r="H6722" s="93">
        <v>0</v>
      </c>
    </row>
    <row r="6723" spans="1:8" x14ac:dyDescent="0.25">
      <c r="A6723" s="94">
        <v>45826</v>
      </c>
      <c r="B6723" s="95" t="str">
        <v>GK 2266</v>
      </c>
      <c r="C6723" s="80" t="str">
        <v>POWER STEERING SEAL KIT FARMTRAC 70 2010 N/M SINGLE CYL</v>
      </c>
      <c r="D6723" s="133">
        <v>3498</v>
      </c>
      <c r="E6723" s="80">
        <v>6</v>
      </c>
      <c r="F6723" s="80" t="str">
        <v>SET</v>
      </c>
      <c r="G6723" s="80" t="str">
        <v>INWARD</v>
      </c>
      <c r="H6723" s="96">
        <v>0</v>
      </c>
    </row>
    <row r="6724" spans="1:8" x14ac:dyDescent="0.25">
      <c r="A6724" s="90">
        <v>45826</v>
      </c>
      <c r="B6724" s="91" t="str">
        <v>GK 007/UN 3691</v>
      </c>
      <c r="C6724" s="92" t="str">
        <v>OIL BRAKE PLATE  NEW HOLLAND  6.5" 22 TEETH</v>
      </c>
      <c r="D6724" s="132">
        <v>3499</v>
      </c>
      <c r="E6724" s="92">
        <v>4</v>
      </c>
      <c r="F6724" s="92" t="str">
        <v>PCS</v>
      </c>
      <c r="G6724" s="92" t="str">
        <v>INWARD</v>
      </c>
      <c r="H6724" s="93">
        <v>0</v>
      </c>
    </row>
    <row r="6725" spans="1:8" x14ac:dyDescent="0.25">
      <c r="A6725" s="94">
        <v>45826</v>
      </c>
      <c r="B6725" s="95" t="str">
        <v>GK 003/UN 3695</v>
      </c>
      <c r="C6725" s="80" t="str">
        <v>OIL BRAKE PLATE  MKM 6.5" 18 TEETH</v>
      </c>
      <c r="D6725" s="133">
        <v>3500</v>
      </c>
      <c r="E6725" s="80">
        <v>1</v>
      </c>
      <c r="F6725" s="80" t="str">
        <v>PCS</v>
      </c>
      <c r="G6725" s="80" t="str">
        <v>INWARD</v>
      </c>
      <c r="H6725" s="96">
        <v>0</v>
      </c>
    </row>
    <row r="6726" spans="1:8" x14ac:dyDescent="0.25">
      <c r="A6726" s="90">
        <v>45826</v>
      </c>
      <c r="B6726" s="91" t="str">
        <v>GK 001/UN 3694/GK 004</v>
      </c>
      <c r="C6726" s="92" t="str">
        <v>OIL BRAKE PLATE  SWARAJ 6.5" 14 TEETH</v>
      </c>
      <c r="D6726" s="132">
        <v>3501</v>
      </c>
      <c r="E6726" s="92">
        <v>2</v>
      </c>
      <c r="F6726" s="92" t="str">
        <v>PCS</v>
      </c>
      <c r="G6726" s="92" t="str">
        <v>INWARD</v>
      </c>
      <c r="H6726" s="93">
        <v>0</v>
      </c>
    </row>
    <row r="6727" spans="1:8" x14ac:dyDescent="0.25">
      <c r="A6727" s="94">
        <v>45826</v>
      </c>
      <c r="B6727" s="95" t="str">
        <v>GK 032/UN 3720</v>
      </c>
      <c r="C6727" s="80" t="str">
        <v>OIL STEEL PLATE  SWARAJ 6.5"</v>
      </c>
      <c r="D6727" s="133">
        <v>3502</v>
      </c>
      <c r="E6727" s="80">
        <v>1</v>
      </c>
      <c r="F6727" s="80" t="str">
        <v>PCS</v>
      </c>
      <c r="G6727" s="80" t="str">
        <v>INWARD</v>
      </c>
      <c r="H6727" s="96">
        <v>0</v>
      </c>
    </row>
    <row r="6728" spans="1:8" x14ac:dyDescent="0.25">
      <c r="A6728" s="90">
        <v>45826</v>
      </c>
      <c r="B6728" s="91" t="str">
        <v>UN 2536</v>
      </c>
      <c r="C6728" s="92" t="str">
        <v xml:space="preserve">HYDRAULIC SIDE ARM INTER  </v>
      </c>
      <c r="D6728" s="132">
        <v>3503</v>
      </c>
      <c r="E6728" s="92">
        <v>100</v>
      </c>
      <c r="F6728" s="92" t="str">
        <v>PCS</v>
      </c>
      <c r="G6728" s="92" t="str">
        <v>INWARD</v>
      </c>
      <c r="H6728" s="93">
        <v>0</v>
      </c>
    </row>
    <row r="6729" spans="1:8" x14ac:dyDescent="0.25">
      <c r="A6729" s="94">
        <v>45826</v>
      </c>
      <c r="B6729" s="95" t="str">
        <v>1P 4044 CTMMB</v>
      </c>
      <c r="C6729" s="80" t="str">
        <v>HYD PUMP MAHINDRA SINGLE</v>
      </c>
      <c r="D6729" s="133">
        <v>3504</v>
      </c>
      <c r="E6729" s="80">
        <v>30</v>
      </c>
      <c r="F6729" s="80" t="str">
        <v>PCS</v>
      </c>
      <c r="G6729" s="80" t="str">
        <v>INWARD</v>
      </c>
      <c r="H6729" s="96">
        <v>0</v>
      </c>
    </row>
    <row r="6730" spans="1:8" x14ac:dyDescent="0.25">
      <c r="A6730" s="90">
        <v>45826</v>
      </c>
      <c r="B6730" s="91" t="str">
        <v>1P 3060 CTMMB</v>
      </c>
      <c r="C6730" s="92" t="str">
        <v xml:space="preserve">HYD. PUMP HEAVY MM </v>
      </c>
      <c r="D6730" s="132">
        <v>3505</v>
      </c>
      <c r="E6730" s="92">
        <v>6</v>
      </c>
      <c r="F6730" s="92" t="str">
        <v>PCS</v>
      </c>
      <c r="G6730" s="92" t="str">
        <v>INWARD</v>
      </c>
      <c r="H6730" s="93">
        <v>0</v>
      </c>
    </row>
    <row r="6731" spans="1:8" x14ac:dyDescent="0.25">
      <c r="A6731" s="94">
        <v>45826</v>
      </c>
      <c r="B6731" s="95" t="str">
        <v>3052 COOOB</v>
      </c>
      <c r="C6731" s="80" t="str">
        <v>HYD PUMP SWARAJ 2*2 HOLE</v>
      </c>
      <c r="D6731" s="133">
        <v>3506</v>
      </c>
      <c r="E6731" s="80">
        <v>6</v>
      </c>
      <c r="F6731" s="80" t="str">
        <v>PCS</v>
      </c>
      <c r="G6731" s="80" t="str">
        <v>INWARD</v>
      </c>
      <c r="H6731" s="96">
        <v>0</v>
      </c>
    </row>
    <row r="6732" spans="1:8" x14ac:dyDescent="0.25">
      <c r="A6732" s="90">
        <v>45826</v>
      </c>
      <c r="B6732" s="91" t="str">
        <v>1P 3036 AOOOB</v>
      </c>
      <c r="C6732" s="92" t="str">
        <v xml:space="preserve">HYD. PUMP SWARAJ XM 4*4 </v>
      </c>
      <c r="D6732" s="132">
        <v>3507</v>
      </c>
      <c r="E6732" s="92">
        <v>4</v>
      </c>
      <c r="F6732" s="92" t="str">
        <v>PCS</v>
      </c>
      <c r="G6732" s="92" t="str">
        <v>INWARD</v>
      </c>
      <c r="H6732" s="93">
        <v>0</v>
      </c>
    </row>
    <row r="6733" spans="1:8" x14ac:dyDescent="0.25">
      <c r="A6733" s="94">
        <v>45826</v>
      </c>
      <c r="B6733" s="95" t="str">
        <v>1P 3020 COOOB</v>
      </c>
      <c r="C6733" s="80" t="str">
        <v>HYD PUMP NEW HOLLAND 3630</v>
      </c>
      <c r="D6733" s="133">
        <v>3508</v>
      </c>
      <c r="E6733" s="80">
        <v>6</v>
      </c>
      <c r="F6733" s="80" t="str">
        <v>PCS</v>
      </c>
      <c r="G6733" s="80" t="str">
        <v>INWARD</v>
      </c>
      <c r="H6733" s="96">
        <v>0</v>
      </c>
    </row>
    <row r="6734" spans="1:8" x14ac:dyDescent="0.25">
      <c r="A6734" s="90">
        <v>45826</v>
      </c>
      <c r="B6734" s="91" t="str">
        <v>1P 3052</v>
      </c>
      <c r="C6734" s="92" t="str">
        <v>HYD PUMP SWARAJ W/COUPLER SWARAJ INNER</v>
      </c>
      <c r="D6734" s="132">
        <v>3509</v>
      </c>
      <c r="E6734" s="92">
        <v>6</v>
      </c>
      <c r="F6734" s="92" t="str">
        <v>PCS</v>
      </c>
      <c r="G6734" s="92" t="str">
        <v>INWARD</v>
      </c>
      <c r="H6734" s="93">
        <v>0</v>
      </c>
    </row>
    <row r="6735" spans="1:8" x14ac:dyDescent="0.25">
      <c r="A6735" s="94">
        <v>45826</v>
      </c>
      <c r="B6735" s="95" t="str">
        <v>1P 3052 AOOOB</v>
      </c>
      <c r="C6735" s="80" t="str">
        <v>HYD PUMP SWARAJ SINGLE  (Outer)</v>
      </c>
      <c r="D6735" s="133">
        <v>3510</v>
      </c>
      <c r="E6735" s="80">
        <v>12</v>
      </c>
      <c r="F6735" s="80" t="str">
        <v>PCS</v>
      </c>
      <c r="G6735" s="80" t="str">
        <v>INWARD</v>
      </c>
      <c r="H6735" s="96">
        <v>0</v>
      </c>
    </row>
    <row r="6736" spans="1:8" x14ac:dyDescent="0.25">
      <c r="A6736" s="90">
        <v>45826</v>
      </c>
      <c r="B6736" s="91" t="str">
        <v>4040 4027 CTMMTO</v>
      </c>
      <c r="C6736" s="92" t="str">
        <v xml:space="preserve">HYD PUMP M&amp;M Y M/F </v>
      </c>
      <c r="D6736" s="132">
        <v>3511</v>
      </c>
      <c r="E6736" s="92">
        <v>4</v>
      </c>
      <c r="F6736" s="92" t="str">
        <v>PCS</v>
      </c>
      <c r="G6736" s="92" t="str">
        <v>INWARD</v>
      </c>
      <c r="H6736" s="93">
        <v>0</v>
      </c>
    </row>
    <row r="6737" spans="1:8" x14ac:dyDescent="0.25">
      <c r="A6737" s="94">
        <v>45826</v>
      </c>
      <c r="B6737" s="95" t="str">
        <v>1P 4040 4027 CTOOOB</v>
      </c>
      <c r="C6737" s="80" t="str">
        <v>HYD PUMP DHRUV / YUVO</v>
      </c>
      <c r="D6737" s="133">
        <v>3512</v>
      </c>
      <c r="E6737" s="80">
        <v>10</v>
      </c>
      <c r="F6737" s="80" t="str">
        <v>PCS</v>
      </c>
      <c r="G6737" s="80" t="str">
        <v>INWARD</v>
      </c>
      <c r="H6737" s="96">
        <v>0</v>
      </c>
    </row>
    <row r="6738" spans="1:8" x14ac:dyDescent="0.25">
      <c r="A6738" s="90">
        <v>45826</v>
      </c>
      <c r="B6738" s="91" t="str">
        <v>1P 4060 4027 CTOOOY</v>
      </c>
      <c r="C6738" s="92" t="str">
        <v>HYD PUMP ARJUN NOVO Y MANIFOLD</v>
      </c>
      <c r="D6738" s="132">
        <v>3513</v>
      </c>
      <c r="E6738" s="92">
        <v>4</v>
      </c>
      <c r="F6738" s="92" t="str">
        <v>PCS</v>
      </c>
      <c r="G6738" s="92" t="str">
        <v>INWARD</v>
      </c>
      <c r="H6738" s="93">
        <v>0</v>
      </c>
    </row>
    <row r="6739" spans="1:8" x14ac:dyDescent="0.25">
      <c r="A6739" s="94">
        <v>45826</v>
      </c>
      <c r="B6739" s="95" t="str">
        <v>1P 4066 4039 AOOOOB</v>
      </c>
      <c r="C6739" s="80" t="str">
        <v>HYD PUMP J.D</v>
      </c>
      <c r="D6739" s="133">
        <v>3514</v>
      </c>
      <c r="E6739" s="80">
        <v>2</v>
      </c>
      <c r="F6739" s="80" t="str">
        <v>PCS</v>
      </c>
      <c r="G6739" s="80" t="str">
        <v>INWARD</v>
      </c>
      <c r="H6739" s="96">
        <v>0</v>
      </c>
    </row>
    <row r="6740" spans="1:8" x14ac:dyDescent="0.25">
      <c r="A6740" s="90">
        <v>45828</v>
      </c>
      <c r="B6740" s="91" t="str">
        <v>UN 2754</v>
      </c>
      <c r="C6740" s="92" t="str">
        <v xml:space="preserve">SPANDLE BUSH SET OF 4 PCS INTER DI  </v>
      </c>
      <c r="D6740" s="132">
        <v>2231</v>
      </c>
      <c r="E6740" s="92">
        <v>30</v>
      </c>
      <c r="F6740" s="92" t="str">
        <v>SET</v>
      </c>
      <c r="G6740" s="92" t="str">
        <v>OUTWARD</v>
      </c>
      <c r="H6740" s="93" t="str">
        <v>VENKATA SAI TRACTOR SPARES</v>
      </c>
    </row>
    <row r="6741" spans="1:8" x14ac:dyDescent="0.25">
      <c r="A6741" s="94">
        <v>45828</v>
      </c>
      <c r="B6741" s="95" t="str">
        <v>1P 4044 CTMMB</v>
      </c>
      <c r="C6741" s="80" t="str">
        <v>HYD PUMP MAHINDRA SINGLE</v>
      </c>
      <c r="D6741" s="133">
        <v>2231</v>
      </c>
      <c r="E6741" s="80">
        <v>3</v>
      </c>
      <c r="F6741" s="80" t="str">
        <v>PCS</v>
      </c>
      <c r="G6741" s="80" t="str">
        <v>OUTWARD</v>
      </c>
      <c r="H6741" s="96" t="str">
        <v>VENKATA SAI TRACTOR SPARES</v>
      </c>
    </row>
    <row r="6742" spans="1:8" x14ac:dyDescent="0.25">
      <c r="A6742" s="90">
        <v>45828</v>
      </c>
      <c r="B6742" s="91" t="str">
        <v>UN 2741</v>
      </c>
      <c r="C6742" s="92" t="str">
        <v xml:space="preserve">BONNET BOLT BUSH 585 DI  </v>
      </c>
      <c r="D6742" s="132" t="str">
        <v>2224, 2225, 2232</v>
      </c>
      <c r="E6742" s="92">
        <v>60</v>
      </c>
      <c r="F6742" s="92" t="str">
        <v>PCS</v>
      </c>
      <c r="G6742" s="92" t="str">
        <v>OUTWARD</v>
      </c>
      <c r="H6742" s="93" t="str">
        <v>SHOP</v>
      </c>
    </row>
    <row r="6743" spans="1:8" x14ac:dyDescent="0.25">
      <c r="A6743" s="94">
        <v>45828</v>
      </c>
      <c r="B6743" s="95" t="str">
        <v>UN 2645</v>
      </c>
      <c r="C6743" s="80" t="str">
        <v xml:space="preserve">CHECK CHAIN PIN SMALL (NUT TYPE) NST  </v>
      </c>
      <c r="D6743" s="133" t="str">
        <v>2224, 2225, 2232</v>
      </c>
      <c r="E6743" s="80">
        <v>20</v>
      </c>
      <c r="F6743" s="80" t="str">
        <v>PCS</v>
      </c>
      <c r="G6743" s="80" t="str">
        <v>OUTWARD</v>
      </c>
      <c r="H6743" s="96" t="str">
        <v>SHOP</v>
      </c>
    </row>
    <row r="6744" spans="1:8" x14ac:dyDescent="0.25">
      <c r="A6744" s="90">
        <v>45828</v>
      </c>
      <c r="B6744" s="91" t="str">
        <v>GK 2412</v>
      </c>
      <c r="C6744" s="92" t="str">
        <v>TROLLEY PIPE 40''   EPDM (MALE + FEMALE)</v>
      </c>
      <c r="D6744" s="132" t="str">
        <v>2224, 2225, 2232</v>
      </c>
      <c r="E6744" s="92">
        <v>10</v>
      </c>
      <c r="F6744" s="92" t="str">
        <v>PCS</v>
      </c>
      <c r="G6744" s="92" t="str">
        <v>OUTWARD</v>
      </c>
      <c r="H6744" s="93" t="str">
        <v>SHOP</v>
      </c>
    </row>
    <row r="6745" spans="1:8" x14ac:dyDescent="0.25">
      <c r="A6745" s="94">
        <v>45828</v>
      </c>
      <c r="B6745" s="95" t="str">
        <v>UN 3206</v>
      </c>
      <c r="C6745" s="80" t="str">
        <v xml:space="preserve">PLOUGH LAMP W/BULB W/O SWITCH NST  </v>
      </c>
      <c r="D6745" s="133" t="str">
        <v>2224, 2225, 2232</v>
      </c>
      <c r="E6745" s="80">
        <v>6</v>
      </c>
      <c r="F6745" s="80" t="str">
        <v>PCS</v>
      </c>
      <c r="G6745" s="80" t="str">
        <v>OUTWARD</v>
      </c>
      <c r="H6745" s="96" t="str">
        <v>SHOP</v>
      </c>
    </row>
    <row r="6746" spans="1:8" x14ac:dyDescent="0.25">
      <c r="A6746" s="90">
        <v>45828</v>
      </c>
      <c r="B6746" s="91" t="str">
        <v>UN 3590</v>
      </c>
      <c r="C6746" s="92" t="str">
        <v xml:space="preserve">8000666B12 PIPE FUEL TANK TO FEED PUMP (4 CYL.) NST  </v>
      </c>
      <c r="D6746" s="132" t="str">
        <v>2224, 2225, 2232</v>
      </c>
      <c r="E6746" s="92">
        <v>30</v>
      </c>
      <c r="F6746" s="92" t="str">
        <v>PCS</v>
      </c>
      <c r="G6746" s="92" t="str">
        <v>OUTWARD</v>
      </c>
      <c r="H6746" s="93" t="str">
        <v>SHOP</v>
      </c>
    </row>
    <row r="6747" spans="1:8" x14ac:dyDescent="0.25">
      <c r="A6747" s="94">
        <v>45828</v>
      </c>
      <c r="B6747" s="95" t="str">
        <v>UN 3591</v>
      </c>
      <c r="C6747" s="80" t="str">
        <v xml:space="preserve">8000667B12 PIPE FUEL TANK TO FEED PUMP (3 CYL.) NST  </v>
      </c>
      <c r="D6747" s="133" t="str">
        <v>2224, 2225, 2232</v>
      </c>
      <c r="E6747" s="80">
        <v>30</v>
      </c>
      <c r="F6747" s="80" t="str">
        <v>PCS</v>
      </c>
      <c r="G6747" s="80" t="str">
        <v>OUTWARD</v>
      </c>
      <c r="H6747" s="96" t="str">
        <v>SHOP</v>
      </c>
    </row>
    <row r="6748" spans="1:8" x14ac:dyDescent="0.25">
      <c r="A6748" s="90">
        <v>45828</v>
      </c>
      <c r="B6748" s="91" t="str">
        <v>11RLK771</v>
      </c>
      <c r="C6748" s="92" t="str">
        <v>CL KIT MAIN SW/SK/MM DUAL CLUTCH 11"</v>
      </c>
      <c r="D6748" s="132" t="str">
        <v>2224, 2225, 2232</v>
      </c>
      <c r="E6748" s="92">
        <v>10</v>
      </c>
      <c r="F6748" s="92" t="str">
        <v>PCS</v>
      </c>
      <c r="G6748" s="92" t="str">
        <v>OUTWARD</v>
      </c>
      <c r="H6748" s="93" t="str">
        <v>SHOP</v>
      </c>
    </row>
    <row r="6749" spans="1:8" x14ac:dyDescent="0.25">
      <c r="A6749" s="94">
        <v>45828</v>
      </c>
      <c r="B6749" s="95" t="str">
        <v>UN 2272</v>
      </c>
      <c r="C6749" s="80" t="str">
        <v>GEAR DRIVING 3rd &amp; 4thSPEED (PLAIN) 29/35/28 TEETH MKM</v>
      </c>
      <c r="D6749" s="133" t="str">
        <v>2224, 2225, 2232</v>
      </c>
      <c r="E6749" s="80">
        <v>3</v>
      </c>
      <c r="F6749" s="80" t="str">
        <v>PCS</v>
      </c>
      <c r="G6749" s="80" t="str">
        <v>OUTWARD</v>
      </c>
      <c r="H6749" s="96" t="str">
        <v>SHOP</v>
      </c>
    </row>
    <row r="6750" spans="1:8" x14ac:dyDescent="0.25">
      <c r="A6750" s="90">
        <v>45828</v>
      </c>
      <c r="B6750" s="91" t="str">
        <v>UN 2270</v>
      </c>
      <c r="C6750" s="92" t="str">
        <v>GEAR 3RD SPEED 34/28 TEETH MKM</v>
      </c>
      <c r="D6750" s="132" t="str">
        <v>2224, 2225, 2232</v>
      </c>
      <c r="E6750" s="92">
        <v>5</v>
      </c>
      <c r="F6750" s="92" t="str">
        <v>PCS</v>
      </c>
      <c r="G6750" s="92" t="str">
        <v>OUTWARD</v>
      </c>
      <c r="H6750" s="93" t="str">
        <v>SHOP</v>
      </c>
    </row>
    <row r="6751" spans="1:8" x14ac:dyDescent="0.25">
      <c r="A6751" s="94">
        <v>45828</v>
      </c>
      <c r="B6751" s="95" t="str">
        <v>1P 4066 4039 AOOOOB</v>
      </c>
      <c r="C6751" s="80" t="str">
        <v>HYD PUMP J.D</v>
      </c>
      <c r="D6751" s="133" t="str">
        <v>2224, 2225, 2232</v>
      </c>
      <c r="E6751" s="80">
        <v>2</v>
      </c>
      <c r="F6751" s="80" t="str">
        <v>PCS</v>
      </c>
      <c r="G6751" s="80" t="str">
        <v>OUTWARD</v>
      </c>
      <c r="H6751" s="96" t="str">
        <v>SHOP</v>
      </c>
    </row>
    <row r="6752" spans="1:8" x14ac:dyDescent="0.25">
      <c r="A6752" s="90">
        <v>45828</v>
      </c>
      <c r="B6752" s="91">
        <v>1280819100</v>
      </c>
      <c r="C6752" s="92" t="str">
        <v>P.P ASSY ACE CRANE D/F</v>
      </c>
      <c r="D6752" s="132" t="str">
        <v>2224, 2225, 2232</v>
      </c>
      <c r="E6752" s="92">
        <v>1</v>
      </c>
      <c r="F6752" s="92" t="str">
        <v>SET</v>
      </c>
      <c r="G6752" s="92" t="str">
        <v>OUTWARD</v>
      </c>
      <c r="H6752" s="93" t="str">
        <v>SHOP</v>
      </c>
    </row>
    <row r="6753" spans="1:8" x14ac:dyDescent="0.25">
      <c r="A6753" s="94">
        <v>45828</v>
      </c>
      <c r="B6753" s="95" t="str">
        <v>UN 1814</v>
      </c>
      <c r="C6753" s="80" t="str">
        <v>GEAR FORK 1ST REV BHOOMIPUTRA</v>
      </c>
      <c r="D6753" s="133" t="str">
        <v>2224, 2225, 2232</v>
      </c>
      <c r="E6753" s="80">
        <v>5</v>
      </c>
      <c r="F6753" s="80" t="str">
        <v>PCS</v>
      </c>
      <c r="G6753" s="80" t="str">
        <v>OUTWARD</v>
      </c>
      <c r="H6753" s="96" t="str">
        <v>SHOP</v>
      </c>
    </row>
    <row r="6754" spans="1:8" x14ac:dyDescent="0.25">
      <c r="A6754" s="90">
        <v>45828</v>
      </c>
      <c r="B6754" s="91" t="str">
        <v>UN 3403</v>
      </c>
      <c r="C6754" s="92" t="str">
        <v xml:space="preserve">ALTENATOR BRACKET 3 CYL. INTER DI  </v>
      </c>
      <c r="D6754" s="132" t="str">
        <v>2224, 2225, 2232</v>
      </c>
      <c r="E6754" s="92">
        <v>15</v>
      </c>
      <c r="F6754" s="92" t="str">
        <v>PCS</v>
      </c>
      <c r="G6754" s="92" t="str">
        <v>OUTWARD</v>
      </c>
      <c r="H6754" s="93" t="str">
        <v>SHOP</v>
      </c>
    </row>
    <row r="6755" spans="1:8" x14ac:dyDescent="0.25">
      <c r="A6755" s="94">
        <v>45828</v>
      </c>
      <c r="B6755" s="95" t="str">
        <v>UN 3462</v>
      </c>
      <c r="C6755" s="80" t="str">
        <v xml:space="preserve">WATER SEPERATOR INTER DI  </v>
      </c>
      <c r="D6755" s="133" t="str">
        <v>2224, 2225, 2232</v>
      </c>
      <c r="E6755" s="80">
        <v>4</v>
      </c>
      <c r="F6755" s="80" t="str">
        <v>PCS</v>
      </c>
      <c r="G6755" s="80" t="str">
        <v>OUTWARD</v>
      </c>
      <c r="H6755" s="96" t="str">
        <v>SHOP</v>
      </c>
    </row>
    <row r="6756" spans="1:8" x14ac:dyDescent="0.25">
      <c r="A6756" s="90">
        <v>45828</v>
      </c>
      <c r="B6756" s="91" t="str">
        <v>GK 2496</v>
      </c>
      <c r="C6756" s="92" t="str">
        <v>TROLLEY MALE FEMALE QRC (PUSH TYPE)</v>
      </c>
      <c r="D6756" s="132" t="str">
        <v>2224, 2225, 2232</v>
      </c>
      <c r="E6756" s="92">
        <v>18</v>
      </c>
      <c r="F6756" s="92" t="str">
        <v>PCS</v>
      </c>
      <c r="G6756" s="92" t="str">
        <v>OUTWARD</v>
      </c>
      <c r="H6756" s="93" t="str">
        <v>SHOP</v>
      </c>
    </row>
    <row r="6757" spans="1:8" x14ac:dyDescent="0.25">
      <c r="A6757" s="94">
        <v>45828</v>
      </c>
      <c r="B6757" s="95" t="str">
        <v>UN 2582</v>
      </c>
      <c r="C6757" s="80" t="str">
        <v xml:space="preserve">TOP LINK ASSEMBLY NST  </v>
      </c>
      <c r="D6757" s="133" t="str">
        <v>2224, 2225, 2232</v>
      </c>
      <c r="E6757" s="80">
        <v>4</v>
      </c>
      <c r="F6757" s="80" t="str">
        <v>PCS</v>
      </c>
      <c r="G6757" s="80" t="str">
        <v>OUTWARD</v>
      </c>
      <c r="H6757" s="96" t="str">
        <v>SHOP</v>
      </c>
    </row>
    <row r="6758" spans="1:8" x14ac:dyDescent="0.25">
      <c r="A6758" s="90">
        <v>45828</v>
      </c>
      <c r="B6758" s="91" t="str">
        <v>UN 2832</v>
      </c>
      <c r="C6758" s="92" t="str">
        <v xml:space="preserve">RADIATOR BOLT INTER  </v>
      </c>
      <c r="D6758" s="132" t="str">
        <v>2224, 2225, 2232</v>
      </c>
      <c r="E6758" s="92">
        <v>36</v>
      </c>
      <c r="F6758" s="92" t="str">
        <v>PCS</v>
      </c>
      <c r="G6758" s="92" t="str">
        <v>OUTWARD</v>
      </c>
      <c r="H6758" s="93" t="str">
        <v>SHOP</v>
      </c>
    </row>
    <row r="6759" spans="1:8" x14ac:dyDescent="0.25">
      <c r="A6759" s="94">
        <v>45828</v>
      </c>
      <c r="B6759" s="95" t="str">
        <v>UN 3430</v>
      </c>
      <c r="C6759" s="80" t="str">
        <v xml:space="preserve">COOLANT BOTTLE CAP 475 DI  </v>
      </c>
      <c r="D6759" s="133" t="str">
        <v>2224, 2225, 2232</v>
      </c>
      <c r="E6759" s="80">
        <v>144</v>
      </c>
      <c r="F6759" s="80" t="str">
        <v>PCS</v>
      </c>
      <c r="G6759" s="80" t="str">
        <v>OUTWARD</v>
      </c>
      <c r="H6759" s="96" t="str">
        <v>SHOP</v>
      </c>
    </row>
    <row r="6760" spans="1:8" x14ac:dyDescent="0.25">
      <c r="A6760" s="90">
        <v>45828</v>
      </c>
      <c r="B6760" s="91" t="str">
        <v>R983067914</v>
      </c>
      <c r="C6760" s="92" t="str">
        <v>HYD PUMP FARMTRAC 16.5 CC</v>
      </c>
      <c r="D6760" s="132" t="str">
        <v>2224, 2225, 2232</v>
      </c>
      <c r="E6760" s="92">
        <v>12</v>
      </c>
      <c r="F6760" s="92" t="str">
        <v>PCS</v>
      </c>
      <c r="G6760" s="92" t="str">
        <v>OUTWARD</v>
      </c>
      <c r="H6760" s="93" t="str">
        <v>SHOP</v>
      </c>
    </row>
    <row r="6761" spans="1:8" x14ac:dyDescent="0.25">
      <c r="A6761" s="94">
        <v>45828</v>
      </c>
      <c r="B6761" s="95" t="str">
        <v>R983068737</v>
      </c>
      <c r="C6761" s="80" t="str">
        <v>HYD.PUMP SWARAJ 855 XM (19CC)</v>
      </c>
      <c r="D6761" s="133" t="str">
        <v>2224, 2225, 2232</v>
      </c>
      <c r="E6761" s="80">
        <v>8</v>
      </c>
      <c r="F6761" s="80" t="str">
        <v>PCS</v>
      </c>
      <c r="G6761" s="80" t="str">
        <v>OUTWARD</v>
      </c>
      <c r="H6761" s="96" t="str">
        <v>SHOP</v>
      </c>
    </row>
    <row r="6762" spans="1:8" x14ac:dyDescent="0.25">
      <c r="A6762" s="90">
        <v>45828</v>
      </c>
      <c r="B6762" s="91" t="str">
        <v>UN 2611 A</v>
      </c>
      <c r="C6762" s="92" t="str">
        <v xml:space="preserve">FIX LIFT ROD 4 DI NST  </v>
      </c>
      <c r="D6762" s="132" t="str">
        <v>2224, 2225, 2232</v>
      </c>
      <c r="E6762" s="92">
        <v>4</v>
      </c>
      <c r="F6762" s="92" t="str">
        <v>PCS</v>
      </c>
      <c r="G6762" s="92" t="str">
        <v>OUTWARD</v>
      </c>
      <c r="H6762" s="93" t="str">
        <v>SHOP</v>
      </c>
    </row>
    <row r="6763" spans="1:8" x14ac:dyDescent="0.25">
      <c r="A6763" s="94">
        <v>45828</v>
      </c>
      <c r="B6763" s="95" t="str">
        <v>UN 1517</v>
      </c>
      <c r="C6763" s="80" t="str">
        <v>STARING WHEEL JHIDI TYPE SARPANCH</v>
      </c>
      <c r="D6763" s="133" t="str">
        <v>2224, 2225, 2232</v>
      </c>
      <c r="E6763" s="80">
        <v>4</v>
      </c>
      <c r="F6763" s="80" t="str">
        <v>PCS</v>
      </c>
      <c r="G6763" s="80" t="str">
        <v>OUTWARD</v>
      </c>
      <c r="H6763" s="96" t="str">
        <v>SHOP</v>
      </c>
    </row>
    <row r="6764" spans="1:8" x14ac:dyDescent="0.25">
      <c r="A6764" s="90">
        <v>45828</v>
      </c>
      <c r="B6764" s="91" t="str">
        <v>1P 4044 CTMMB</v>
      </c>
      <c r="C6764" s="92" t="str">
        <v>HYD PUMP MAHINDRA SINGLE</v>
      </c>
      <c r="D6764" s="132" t="str">
        <v>2224, 2225, 2232</v>
      </c>
      <c r="E6764" s="92">
        <v>3</v>
      </c>
      <c r="F6764" s="92" t="str">
        <v>PCS</v>
      </c>
      <c r="G6764" s="92" t="str">
        <v>OUTWARD</v>
      </c>
      <c r="H6764" s="93" t="str">
        <v>SHOP</v>
      </c>
    </row>
    <row r="6765" spans="1:8" x14ac:dyDescent="0.25">
      <c r="A6765" s="94">
        <v>45828</v>
      </c>
      <c r="B6765" s="95" t="str">
        <v>GK 225</v>
      </c>
      <c r="C6765" s="80" t="str">
        <v xml:space="preserve">BRAKE DISC PLATE MAHINDRA </v>
      </c>
      <c r="D6765" s="133" t="str">
        <v>2224, 2225, 2232</v>
      </c>
      <c r="E6765" s="80">
        <v>20</v>
      </c>
      <c r="F6765" s="80" t="str">
        <v>PCS</v>
      </c>
      <c r="G6765" s="80" t="str">
        <v>OUTWARD</v>
      </c>
      <c r="H6765" s="96" t="str">
        <v>SHOP</v>
      </c>
    </row>
    <row r="6766" spans="1:8" x14ac:dyDescent="0.25">
      <c r="A6766" s="90">
        <v>45828</v>
      </c>
      <c r="B6766" s="91" t="str">
        <v>UN 1414/GK 904</v>
      </c>
      <c r="C6766" s="92" t="str">
        <v>FRONT WHEEL HUB MAHINDRA NST STAR TYPE 25877-1988</v>
      </c>
      <c r="D6766" s="132" t="str">
        <v>2224, 2225, 2232</v>
      </c>
      <c r="E6766" s="92">
        <v>2</v>
      </c>
      <c r="F6766" s="92" t="str">
        <v>PCS</v>
      </c>
      <c r="G6766" s="92" t="str">
        <v>OUTWARD</v>
      </c>
      <c r="H6766" s="93" t="str">
        <v>SHOP</v>
      </c>
    </row>
    <row r="6767" spans="1:8" x14ac:dyDescent="0.25">
      <c r="A6767" s="94">
        <v>45828</v>
      </c>
      <c r="B6767" s="95" t="str">
        <v>GK 564/UN 1460</v>
      </c>
      <c r="C6767" s="80" t="str">
        <v xml:space="preserve">TIE ROD ASSY MKM (80 MM) </v>
      </c>
      <c r="D6767" s="133" t="str">
        <v>2224, 2225, 2232</v>
      </c>
      <c r="E6767" s="80">
        <v>6</v>
      </c>
      <c r="F6767" s="80" t="str">
        <v>SET</v>
      </c>
      <c r="G6767" s="80" t="str">
        <v>OUTWARD</v>
      </c>
      <c r="H6767" s="96" t="str">
        <v>SHOP</v>
      </c>
    </row>
    <row r="6768" spans="1:8" x14ac:dyDescent="0.25">
      <c r="A6768" s="90">
        <v>45828</v>
      </c>
      <c r="B6768" s="91" t="str">
        <v>GK 561/UN 1457</v>
      </c>
      <c r="C6768" s="92" t="str">
        <v xml:space="preserve">TIE ROD ASSY ARJUN 605 (3 BOLT TYPE) </v>
      </c>
      <c r="D6768" s="132" t="str">
        <v>2224, 2225, 2232</v>
      </c>
      <c r="E6768" s="92">
        <v>1</v>
      </c>
      <c r="F6768" s="92" t="str">
        <v>SET</v>
      </c>
      <c r="G6768" s="92" t="str">
        <v>OUTWARD</v>
      </c>
      <c r="H6768" s="93" t="str">
        <v>SHOP</v>
      </c>
    </row>
    <row r="6769" spans="1:8" x14ac:dyDescent="0.25">
      <c r="A6769" s="94">
        <v>45828</v>
      </c>
      <c r="B6769" s="95" t="str">
        <v>UN 1518</v>
      </c>
      <c r="C6769" s="80" t="str">
        <v>STARING WHEEL COTTAR TYPE SARPANCH</v>
      </c>
      <c r="D6769" s="133" t="str">
        <v>2224, 2225, 2232</v>
      </c>
      <c r="E6769" s="80">
        <v>6</v>
      </c>
      <c r="F6769" s="80" t="str">
        <v>PCS</v>
      </c>
      <c r="G6769" s="80" t="str">
        <v>OUTWARD</v>
      </c>
      <c r="H6769" s="96" t="str">
        <v>SHOP</v>
      </c>
    </row>
    <row r="6770" spans="1:8" x14ac:dyDescent="0.25">
      <c r="A6770" s="90">
        <v>45828</v>
      </c>
      <c r="B6770" s="91" t="str">
        <v>UN 1974</v>
      </c>
      <c r="C6770" s="92" t="str">
        <v>BREAKE DISC INTER DI</v>
      </c>
      <c r="D6770" s="132" t="str">
        <v>2224, 2225, 2232</v>
      </c>
      <c r="E6770" s="92">
        <v>10</v>
      </c>
      <c r="F6770" s="92" t="str">
        <v>SET</v>
      </c>
      <c r="G6770" s="92" t="str">
        <v>OUTWARD</v>
      </c>
      <c r="H6770" s="93" t="str">
        <v>SHOP</v>
      </c>
    </row>
    <row r="6771" spans="1:8" x14ac:dyDescent="0.25">
      <c r="A6771" s="94">
        <v>45828</v>
      </c>
      <c r="B6771" s="95" t="str">
        <v>UN 3296</v>
      </c>
      <c r="C6771" s="80" t="str">
        <v xml:space="preserve">SPANDLE COTTAR INTER DI  </v>
      </c>
      <c r="D6771" s="133" t="str">
        <v>2224, 2225, 2232</v>
      </c>
      <c r="E6771" s="80">
        <v>120</v>
      </c>
      <c r="F6771" s="80" t="str">
        <v>PCS</v>
      </c>
      <c r="G6771" s="80" t="str">
        <v>OUTWARD</v>
      </c>
      <c r="H6771" s="96" t="str">
        <v>SHOP</v>
      </c>
    </row>
    <row r="6772" spans="1:8" x14ac:dyDescent="0.25">
      <c r="A6772" s="90">
        <v>45828</v>
      </c>
      <c r="B6772" s="91" t="str">
        <v>UN 2497</v>
      </c>
      <c r="C6772" s="92" t="str">
        <v xml:space="preserve">HYDRAULIC RAM CYLINDER 40 HP INTER DI  </v>
      </c>
      <c r="D6772" s="132" t="str">
        <v>2224, 2225, 2232</v>
      </c>
      <c r="E6772" s="92">
        <v>4</v>
      </c>
      <c r="F6772" s="92" t="str">
        <v>PCS</v>
      </c>
      <c r="G6772" s="92" t="str">
        <v>OUTWARD</v>
      </c>
      <c r="H6772" s="93" t="str">
        <v>SHOP</v>
      </c>
    </row>
    <row r="6773" spans="1:8" x14ac:dyDescent="0.25">
      <c r="A6773" s="94">
        <v>45828</v>
      </c>
      <c r="B6773" s="95" t="str">
        <v>GK 630</v>
      </c>
      <c r="C6773" s="80" t="str">
        <v>TIE ROD END JOHN DEERE GLOBAL 4 WHEEL DRIVE (SET OF 2)</v>
      </c>
      <c r="D6773" s="133" t="str">
        <v>2224, 2225, 2232</v>
      </c>
      <c r="E6773" s="80">
        <v>12</v>
      </c>
      <c r="F6773" s="80" t="str">
        <v>SET</v>
      </c>
      <c r="G6773" s="80" t="str">
        <v>OUTWARD</v>
      </c>
      <c r="H6773" s="96" t="str">
        <v>SHOP</v>
      </c>
    </row>
    <row r="6774" spans="1:8" x14ac:dyDescent="0.25">
      <c r="A6774" s="90">
        <v>45828</v>
      </c>
      <c r="B6774" s="91" t="str">
        <v>GK 1073/UN 1426</v>
      </c>
      <c r="C6774" s="92" t="str">
        <v>FRONT STUB AXLE LH NST</v>
      </c>
      <c r="D6774" s="132" t="str">
        <v>2224, 2225, 2232</v>
      </c>
      <c r="E6774" s="92">
        <v>8</v>
      </c>
      <c r="F6774" s="92" t="str">
        <v>PCS</v>
      </c>
      <c r="G6774" s="92" t="str">
        <v>OUTWARD</v>
      </c>
      <c r="H6774" s="93" t="str">
        <v>SHOP</v>
      </c>
    </row>
    <row r="6775" spans="1:8" x14ac:dyDescent="0.25">
      <c r="A6775" s="94">
        <v>45828</v>
      </c>
      <c r="B6775" s="95" t="str">
        <v>GK 1073 A/UN 1426 A</v>
      </c>
      <c r="C6775" s="80" t="str">
        <v>FRONT STUB AXLE RH NST</v>
      </c>
      <c r="D6775" s="133" t="str">
        <v>2224, 2225, 2232</v>
      </c>
      <c r="E6775" s="80">
        <v>6</v>
      </c>
      <c r="F6775" s="80" t="str">
        <v>PCS</v>
      </c>
      <c r="G6775" s="80" t="str">
        <v>OUTWARD</v>
      </c>
      <c r="H6775" s="96" t="str">
        <v>SHOP</v>
      </c>
    </row>
    <row r="6776" spans="1:8" x14ac:dyDescent="0.25">
      <c r="A6776" s="90">
        <v>45828</v>
      </c>
      <c r="B6776" s="91" t="str">
        <v>T PIN WITH GUTKA G/T</v>
      </c>
      <c r="C6776" s="92" t="str">
        <v>T PIN WITH GUTKA G/T</v>
      </c>
      <c r="D6776" s="132" t="str">
        <v>2224, 2225, 2232</v>
      </c>
      <c r="E6776" s="92">
        <v>22</v>
      </c>
      <c r="F6776" s="92" t="str">
        <v>SET</v>
      </c>
      <c r="G6776" s="92" t="str">
        <v>OUTWARD</v>
      </c>
      <c r="H6776" s="93" t="str">
        <v>SHOP</v>
      </c>
    </row>
    <row r="6777" spans="1:8" x14ac:dyDescent="0.25">
      <c r="A6777" s="94">
        <v>45828</v>
      </c>
      <c r="B6777" s="95" t="str">
        <v>UN 1151</v>
      </c>
      <c r="C6777" s="80" t="str">
        <v>PRE CLEANER ASSEMBLY PVC B/P</v>
      </c>
      <c r="D6777" s="133" t="str">
        <v>2224, 2225, 2232</v>
      </c>
      <c r="E6777" s="80">
        <v>6</v>
      </c>
      <c r="F6777" s="80" t="str">
        <v>PCS</v>
      </c>
      <c r="G6777" s="80" t="str">
        <v>OUTWARD</v>
      </c>
      <c r="H6777" s="96" t="str">
        <v>SHOP</v>
      </c>
    </row>
    <row r="6778" spans="1:8" x14ac:dyDescent="0.25">
      <c r="A6778" s="90">
        <v>45828</v>
      </c>
      <c r="B6778" s="91" t="str">
        <v>R983020977</v>
      </c>
      <c r="C6778" s="92" t="str">
        <v>HYD. PUMP MAHINDRA 14 CC</v>
      </c>
      <c r="D6778" s="132" t="str">
        <v>2224, 2225, 2232</v>
      </c>
      <c r="E6778" s="92">
        <v>8</v>
      </c>
      <c r="F6778" s="92" t="str">
        <v>PCS</v>
      </c>
      <c r="G6778" s="92" t="str">
        <v>OUTWARD</v>
      </c>
      <c r="H6778" s="93" t="str">
        <v>SHOP</v>
      </c>
    </row>
    <row r="6779" spans="1:8" x14ac:dyDescent="0.25">
      <c r="A6779" s="94">
        <v>45828</v>
      </c>
      <c r="B6779" s="95" t="str">
        <v>GK 204</v>
      </c>
      <c r="C6779" s="80" t="str">
        <v>BRAKE DISC ACTUATING ASSY SWARAJ 735 6.5"</v>
      </c>
      <c r="D6779" s="133" t="str">
        <v>2224, 2225, 2232</v>
      </c>
      <c r="E6779" s="80">
        <v>6</v>
      </c>
      <c r="F6779" s="80" t="str">
        <v>SET</v>
      </c>
      <c r="G6779" s="80" t="str">
        <v>OUTWARD</v>
      </c>
      <c r="H6779" s="96" t="str">
        <v>SHOP</v>
      </c>
    </row>
    <row r="6780" spans="1:8" x14ac:dyDescent="0.25">
      <c r="A6780" s="90">
        <v>45828</v>
      </c>
      <c r="B6780" s="91" t="str">
        <v>UN 1389</v>
      </c>
      <c r="C6780" s="92" t="str">
        <v>FRONT SUPPORT SPACER (SET OF 2) INTER DI</v>
      </c>
      <c r="D6780" s="132" t="str">
        <v>2224, 2225, 2232</v>
      </c>
      <c r="E6780" s="92">
        <v>5</v>
      </c>
      <c r="F6780" s="92" t="str">
        <v>SET</v>
      </c>
      <c r="G6780" s="92" t="str">
        <v>OUTWARD</v>
      </c>
      <c r="H6780" s="93" t="str">
        <v>SHOP</v>
      </c>
    </row>
    <row r="6781" spans="1:8" x14ac:dyDescent="0.25">
      <c r="A6781" s="94">
        <v>45828</v>
      </c>
      <c r="B6781" s="95" t="str">
        <v>UN 2450</v>
      </c>
      <c r="C6781" s="80" t="str">
        <v xml:space="preserve">POSITION CONTROL TUBE SINGLE CAN INTER DI  </v>
      </c>
      <c r="D6781" s="133" t="str">
        <v>2207, 2208, 2209</v>
      </c>
      <c r="E6781" s="80">
        <v>10</v>
      </c>
      <c r="F6781" s="80" t="str">
        <v>PCS</v>
      </c>
      <c r="G6781" s="80" t="str">
        <v>OUTWARD</v>
      </c>
      <c r="H6781" s="96" t="str">
        <v>SANJAY</v>
      </c>
    </row>
    <row r="6782" spans="1:8" x14ac:dyDescent="0.25">
      <c r="A6782" s="90">
        <v>45828</v>
      </c>
      <c r="B6782" s="91" t="str">
        <v>UN 2450 B</v>
      </c>
      <c r="C6782" s="92" t="str">
        <v xml:space="preserve">POSITION CONTROL TUBE YUVO  </v>
      </c>
      <c r="D6782" s="132" t="str">
        <v>2207, 2208, 2209</v>
      </c>
      <c r="E6782" s="92">
        <v>2</v>
      </c>
      <c r="F6782" s="92" t="str">
        <v>PCS</v>
      </c>
      <c r="G6782" s="92" t="str">
        <v>OUTWARD</v>
      </c>
      <c r="H6782" s="93" t="str">
        <v>SANJAY</v>
      </c>
    </row>
    <row r="6783" spans="1:8" x14ac:dyDescent="0.25">
      <c r="A6783" s="94">
        <v>45828</v>
      </c>
      <c r="B6783" s="95" t="str">
        <v>UN 1316</v>
      </c>
      <c r="C6783" s="80" t="str">
        <v>RADIATOR FAN 7 WINGS NST</v>
      </c>
      <c r="D6783" s="133" t="str">
        <v>2207, 2208, 2209</v>
      </c>
      <c r="E6783" s="80">
        <v>4</v>
      </c>
      <c r="F6783" s="80" t="str">
        <v>PCS</v>
      </c>
      <c r="G6783" s="80" t="str">
        <v>OUTWARD</v>
      </c>
      <c r="H6783" s="96" t="str">
        <v>SANJAY</v>
      </c>
    </row>
    <row r="6784" spans="1:8" x14ac:dyDescent="0.25">
      <c r="A6784" s="90">
        <v>45828</v>
      </c>
      <c r="B6784" s="91" t="str">
        <v>UN 1318</v>
      </c>
      <c r="C6784" s="92" t="str">
        <v>RADIATOR FAN (BLACK) MKM</v>
      </c>
      <c r="D6784" s="132" t="str">
        <v>2207, 2208, 2209</v>
      </c>
      <c r="E6784" s="92">
        <v>4</v>
      </c>
      <c r="F6784" s="92" t="str">
        <v>PCS</v>
      </c>
      <c r="G6784" s="92" t="str">
        <v>OUTWARD</v>
      </c>
      <c r="H6784" s="93" t="str">
        <v>SANJAY</v>
      </c>
    </row>
    <row r="6785" spans="1:8" x14ac:dyDescent="0.25">
      <c r="A6785" s="94">
        <v>45828</v>
      </c>
      <c r="B6785" s="95" t="str">
        <v>UN 2453</v>
      </c>
      <c r="C6785" s="80" t="str">
        <v xml:space="preserve">POSITION CONTROL SHAFT HI-TECH  </v>
      </c>
      <c r="D6785" s="133" t="str">
        <v>2207, 2208, 2209</v>
      </c>
      <c r="E6785" s="80">
        <v>2</v>
      </c>
      <c r="F6785" s="80" t="str">
        <v>PCS</v>
      </c>
      <c r="G6785" s="80" t="str">
        <v>OUTWARD</v>
      </c>
      <c r="H6785" s="96" t="str">
        <v>SANJAY</v>
      </c>
    </row>
    <row r="6786" spans="1:8" x14ac:dyDescent="0.25">
      <c r="A6786" s="90">
        <v>45828</v>
      </c>
      <c r="B6786" s="91" t="str">
        <v>UN 1647 A</v>
      </c>
      <c r="C6786" s="92" t="str">
        <v>FOOT BOARD SET OF 2 MKM</v>
      </c>
      <c r="D6786" s="132" t="str">
        <v>2207, 2208, 2209</v>
      </c>
      <c r="E6786" s="92">
        <v>1</v>
      </c>
      <c r="F6786" s="92" t="str">
        <v>SET</v>
      </c>
      <c r="G6786" s="92" t="str">
        <v>OUTWARD</v>
      </c>
      <c r="H6786" s="93" t="str">
        <v>SANJAY</v>
      </c>
    </row>
    <row r="6787" spans="1:8" x14ac:dyDescent="0.25">
      <c r="A6787" s="94">
        <v>45828</v>
      </c>
      <c r="B6787" s="95" t="str">
        <v>UN 1881 C</v>
      </c>
      <c r="C6787" s="80" t="str">
        <v>DIFFERENTIAL PIN 020 INTER DI</v>
      </c>
      <c r="D6787" s="133" t="str">
        <v>2207, 2208, 2209</v>
      </c>
      <c r="E6787" s="80">
        <v>4</v>
      </c>
      <c r="F6787" s="80" t="str">
        <v>SET</v>
      </c>
      <c r="G6787" s="80" t="str">
        <v>OUTWARD</v>
      </c>
      <c r="H6787" s="96" t="str">
        <v>SANJAY</v>
      </c>
    </row>
    <row r="6788" spans="1:8" x14ac:dyDescent="0.25">
      <c r="A6788" s="90">
        <v>45828</v>
      </c>
      <c r="B6788" s="91" t="str">
        <v>UN 1881 D</v>
      </c>
      <c r="C6788" s="92" t="str">
        <v>DIFFERENTIAL PIN 030 INTER DI</v>
      </c>
      <c r="D6788" s="132" t="str">
        <v>2207, 2208, 2209</v>
      </c>
      <c r="E6788" s="92">
        <v>4</v>
      </c>
      <c r="F6788" s="92" t="str">
        <v>SET</v>
      </c>
      <c r="G6788" s="92" t="str">
        <v>OUTWARD</v>
      </c>
      <c r="H6788" s="93" t="str">
        <v>SANJAY</v>
      </c>
    </row>
    <row r="6789" spans="1:8" x14ac:dyDescent="0.25">
      <c r="A6789" s="94">
        <v>45828</v>
      </c>
      <c r="B6789" s="95" t="str">
        <v>UN 2922</v>
      </c>
      <c r="C6789" s="80" t="str">
        <v xml:space="preserve">RADIATOR HOSE BOTTOM EPDM INTER DI  </v>
      </c>
      <c r="D6789" s="133" t="str">
        <v>2207, 2208, 2209</v>
      </c>
      <c r="E6789" s="80">
        <v>4</v>
      </c>
      <c r="F6789" s="80" t="str">
        <v>PCS</v>
      </c>
      <c r="G6789" s="80" t="str">
        <v>OUTWARD</v>
      </c>
      <c r="H6789" s="96" t="str">
        <v>SANJAY</v>
      </c>
    </row>
    <row r="6790" spans="1:8" x14ac:dyDescent="0.25">
      <c r="A6790" s="90">
        <v>45828</v>
      </c>
      <c r="B6790" s="91" t="str">
        <v>UN 2921</v>
      </c>
      <c r="C6790" s="92" t="str">
        <v xml:space="preserve">RADIATOR HOSE TOP EPDM INTER DI  </v>
      </c>
      <c r="D6790" s="132" t="str">
        <v>2207, 2208, 2209</v>
      </c>
      <c r="E6790" s="92">
        <v>4</v>
      </c>
      <c r="F6790" s="92" t="str">
        <v>PCS</v>
      </c>
      <c r="G6790" s="92" t="str">
        <v>OUTWARD</v>
      </c>
      <c r="H6790" s="93" t="str">
        <v>SANJAY</v>
      </c>
    </row>
    <row r="6791" spans="1:8" x14ac:dyDescent="0.25">
      <c r="A6791" s="94">
        <v>45828</v>
      </c>
      <c r="B6791" s="95" t="str">
        <v>8658162020ALU</v>
      </c>
      <c r="C6791" s="80" t="str">
        <v xml:space="preserve">RADIATOR MAHINDRA 3 DI    </v>
      </c>
      <c r="D6791" s="133" t="str">
        <v>2207, 2208, 2209</v>
      </c>
      <c r="E6791" s="80">
        <v>2</v>
      </c>
      <c r="F6791" s="80" t="str">
        <v>PCS</v>
      </c>
      <c r="G6791" s="80" t="str">
        <v>OUTWARD</v>
      </c>
      <c r="H6791" s="96" t="str">
        <v>SANJAY</v>
      </c>
    </row>
    <row r="6792" spans="1:8" x14ac:dyDescent="0.25">
      <c r="A6792" s="90">
        <v>45828</v>
      </c>
      <c r="B6792" s="91" t="str">
        <v>8658172020ALU</v>
      </c>
      <c r="C6792" s="92" t="str">
        <v xml:space="preserve">RADIATOR MAHINDRA 4 DI    </v>
      </c>
      <c r="D6792" s="132" t="str">
        <v>2207, 2208, 2209</v>
      </c>
      <c r="E6792" s="92">
        <v>2</v>
      </c>
      <c r="F6792" s="92" t="str">
        <v>PCS</v>
      </c>
      <c r="G6792" s="92" t="str">
        <v>OUTWARD</v>
      </c>
      <c r="H6792" s="93" t="str">
        <v>SANJAY</v>
      </c>
    </row>
    <row r="6793" spans="1:8" x14ac:dyDescent="0.25">
      <c r="A6793" s="94">
        <v>45828</v>
      </c>
      <c r="B6793" s="95" t="str">
        <v>UN 2933</v>
      </c>
      <c r="C6793" s="80" t="str">
        <v xml:space="preserve">HYDRAULIC SUCTION HOSE CANVAS TYPE INTER DI  </v>
      </c>
      <c r="D6793" s="133" t="str">
        <v>2207, 2208, 2209</v>
      </c>
      <c r="E6793" s="80">
        <v>12</v>
      </c>
      <c r="F6793" s="80" t="str">
        <v>PCS</v>
      </c>
      <c r="G6793" s="80" t="str">
        <v>OUTWARD</v>
      </c>
      <c r="H6793" s="96" t="str">
        <v>SANJAY</v>
      </c>
    </row>
    <row r="6794" spans="1:8" x14ac:dyDescent="0.25">
      <c r="A6794" s="90">
        <v>45828</v>
      </c>
      <c r="B6794" s="91" t="str">
        <v>06932</v>
      </c>
      <c r="C6794" s="92" t="str">
        <v>HYDRAULIC SUCTION HOSE MKM THICK</v>
      </c>
      <c r="D6794" s="132" t="str">
        <v>2207, 2208, 2209</v>
      </c>
      <c r="E6794" s="92">
        <v>12</v>
      </c>
      <c r="F6794" s="92" t="str">
        <v>PCS</v>
      </c>
      <c r="G6794" s="92" t="str">
        <v>OUTWARD</v>
      </c>
      <c r="H6794" s="93" t="str">
        <v>SANJAY</v>
      </c>
    </row>
    <row r="6795" spans="1:8" x14ac:dyDescent="0.25">
      <c r="A6795" s="94">
        <v>45828</v>
      </c>
      <c r="B6795" s="95" t="str">
        <v>UN 2972</v>
      </c>
      <c r="C6795" s="80" t="str">
        <v xml:space="preserve">HYDRAULIC O RING KIT 40 HP HI-TECH  </v>
      </c>
      <c r="D6795" s="133" t="str">
        <v>2207, 2208, 2209</v>
      </c>
      <c r="E6795" s="80">
        <v>10</v>
      </c>
      <c r="F6795" s="80" t="str">
        <v>SET</v>
      </c>
      <c r="G6795" s="80" t="str">
        <v>OUTWARD</v>
      </c>
      <c r="H6795" s="96" t="str">
        <v>SANJAY</v>
      </c>
    </row>
    <row r="6796" spans="1:8" x14ac:dyDescent="0.25">
      <c r="A6796" s="90">
        <v>45828</v>
      </c>
      <c r="B6796" s="91" t="str">
        <v>06918</v>
      </c>
      <c r="C6796" s="92" t="str">
        <v>BREAK DRUM SEAL MKM</v>
      </c>
      <c r="D6796" s="132" t="str">
        <v>2207, 2208, 2209</v>
      </c>
      <c r="E6796" s="92">
        <v>10</v>
      </c>
      <c r="F6796" s="92" t="str">
        <v>PCS</v>
      </c>
      <c r="G6796" s="92" t="str">
        <v>OUTWARD</v>
      </c>
      <c r="H6796" s="93" t="str">
        <v>SANJAY</v>
      </c>
    </row>
    <row r="6797" spans="1:8" x14ac:dyDescent="0.25">
      <c r="A6797" s="94">
        <v>45828</v>
      </c>
      <c r="B6797" s="95" t="str">
        <v>06918</v>
      </c>
      <c r="C6797" s="80" t="str">
        <v>BREAK DRUM SEAL MKM</v>
      </c>
      <c r="D6797" s="133" t="str">
        <v>2207, 2208, 2209</v>
      </c>
      <c r="E6797" s="80">
        <v>10</v>
      </c>
      <c r="F6797" s="80" t="str">
        <v>PCS</v>
      </c>
      <c r="G6797" s="80" t="str">
        <v>INWARD</v>
      </c>
      <c r="H6797" s="96" t="str">
        <v>DISPATCHED FROM SHOP</v>
      </c>
    </row>
    <row r="6798" spans="1:8" x14ac:dyDescent="0.25">
      <c r="A6798" s="90">
        <v>45828</v>
      </c>
      <c r="B6798" s="91" t="str">
        <v>UN 2845</v>
      </c>
      <c r="C6798" s="92" t="str">
        <v xml:space="preserve">STAY ROD BOLT BIG INTER  </v>
      </c>
      <c r="D6798" s="132" t="str">
        <v>2207, 2208, 2209</v>
      </c>
      <c r="E6798" s="92">
        <v>12</v>
      </c>
      <c r="F6798" s="92" t="str">
        <v>PCS</v>
      </c>
      <c r="G6798" s="92" t="str">
        <v>OUTWARD</v>
      </c>
      <c r="H6798" s="93" t="str">
        <v>SANJAY</v>
      </c>
    </row>
    <row r="6799" spans="1:8" x14ac:dyDescent="0.25">
      <c r="A6799" s="94">
        <v>45828</v>
      </c>
      <c r="B6799" s="95" t="str">
        <v>UN 2844</v>
      </c>
      <c r="C6799" s="80" t="str">
        <v xml:space="preserve">STAY ROD BOLT SMALL INTER  </v>
      </c>
      <c r="D6799" s="133" t="str">
        <v>2207, 2208, 2209</v>
      </c>
      <c r="E6799" s="80">
        <v>12</v>
      </c>
      <c r="F6799" s="80" t="str">
        <v>PCS</v>
      </c>
      <c r="G6799" s="80" t="str">
        <v>OUTWARD</v>
      </c>
      <c r="H6799" s="96" t="str">
        <v>SANJAY</v>
      </c>
    </row>
    <row r="6800" spans="1:8" x14ac:dyDescent="0.25">
      <c r="A6800" s="90">
        <v>45828</v>
      </c>
      <c r="B6800" s="91" t="str">
        <v>UN 1778</v>
      </c>
      <c r="C6800" s="92" t="str">
        <v>GEAR BOX BALL &amp; SPRING KIT (SET OF 6) INTER DI</v>
      </c>
      <c r="D6800" s="132" t="str">
        <v>2207, 2208, 2209</v>
      </c>
      <c r="E6800" s="92">
        <v>20</v>
      </c>
      <c r="F6800" s="92" t="str">
        <v>SET</v>
      </c>
      <c r="G6800" s="92" t="str">
        <v>OUTWARD</v>
      </c>
      <c r="H6800" s="93" t="str">
        <v>SANJAY</v>
      </c>
    </row>
    <row r="6801" spans="1:8" x14ac:dyDescent="0.25">
      <c r="A6801" s="94">
        <v>45828</v>
      </c>
      <c r="B6801" s="95" t="str">
        <v>UN 1778 A</v>
      </c>
      <c r="C6801" s="80" t="str">
        <v>GEAR BOX BALL INTER DI</v>
      </c>
      <c r="D6801" s="133" t="str">
        <v>2207, 2208, 2209</v>
      </c>
      <c r="E6801" s="80">
        <v>438</v>
      </c>
      <c r="F6801" s="80" t="str">
        <v>PCS</v>
      </c>
      <c r="G6801" s="80" t="str">
        <v>OUTWARD</v>
      </c>
      <c r="H6801" s="96" t="str">
        <v>COMSUMED</v>
      </c>
    </row>
    <row r="6802" spans="1:8" x14ac:dyDescent="0.25">
      <c r="A6802" s="90">
        <v>45828</v>
      </c>
      <c r="B6802" s="91" t="str">
        <v>UN 2863</v>
      </c>
      <c r="C6802" s="92" t="str">
        <v xml:space="preserve">CLUTCH SLEEVE SPRING INTER DI  </v>
      </c>
      <c r="D6802" s="132" t="str">
        <v>2207, 2208, 2209</v>
      </c>
      <c r="E6802" s="92">
        <v>12</v>
      </c>
      <c r="F6802" s="92" t="str">
        <v>PCS</v>
      </c>
      <c r="G6802" s="92" t="str">
        <v>OUTWARD</v>
      </c>
      <c r="H6802" s="93" t="str">
        <v>SANJAY</v>
      </c>
    </row>
    <row r="6803" spans="1:8" x14ac:dyDescent="0.25">
      <c r="A6803" s="94">
        <v>45828</v>
      </c>
      <c r="B6803" s="95" t="str">
        <v>UN 1320</v>
      </c>
      <c r="C6803" s="80" t="str">
        <v>WATER PUMP ASSEMBLY NST</v>
      </c>
      <c r="D6803" s="133" t="str">
        <v>2207, 2208, 2209</v>
      </c>
      <c r="E6803" s="80">
        <v>4</v>
      </c>
      <c r="F6803" s="80" t="str">
        <v>PCS</v>
      </c>
      <c r="G6803" s="80" t="str">
        <v>OUTWARD</v>
      </c>
      <c r="H6803" s="96" t="str">
        <v>SANJAY</v>
      </c>
    </row>
    <row r="6804" spans="1:8" x14ac:dyDescent="0.25">
      <c r="A6804" s="90">
        <v>45828</v>
      </c>
      <c r="B6804" s="91" t="str">
        <v>UN 1797</v>
      </c>
      <c r="C6804" s="92" t="str">
        <v>GEAR PATTI CUT TYPE INTER</v>
      </c>
      <c r="D6804" s="132" t="str">
        <v>2207, 2208, 2209</v>
      </c>
      <c r="E6804" s="92">
        <v>24</v>
      </c>
      <c r="F6804" s="92" t="str">
        <v>PCS</v>
      </c>
      <c r="G6804" s="92" t="str">
        <v>OUTWARD</v>
      </c>
      <c r="H6804" s="93" t="str">
        <v>SANJAY</v>
      </c>
    </row>
    <row r="6805" spans="1:8" x14ac:dyDescent="0.25">
      <c r="A6805" s="94">
        <v>45828</v>
      </c>
      <c r="B6805" s="95" t="str">
        <v>UN 1284</v>
      </c>
      <c r="C6805" s="80" t="str">
        <v>CONNECTING ROD MKM</v>
      </c>
      <c r="D6805" s="133" t="str">
        <v>2207, 2208, 2209</v>
      </c>
      <c r="E6805" s="80">
        <v>4</v>
      </c>
      <c r="F6805" s="80" t="str">
        <v>PCS</v>
      </c>
      <c r="G6805" s="80" t="str">
        <v>OUTWARD</v>
      </c>
      <c r="H6805" s="96" t="str">
        <v>SANJAY</v>
      </c>
    </row>
    <row r="6806" spans="1:8" x14ac:dyDescent="0.25">
      <c r="A6806" s="90">
        <v>45828</v>
      </c>
      <c r="B6806" s="91" t="str">
        <v>UN 1282</v>
      </c>
      <c r="C6806" s="92" t="str">
        <v>CONNECTING ROD MDI</v>
      </c>
      <c r="D6806" s="132" t="str">
        <v>2207, 2208, 2209</v>
      </c>
      <c r="E6806" s="92">
        <v>2</v>
      </c>
      <c r="F6806" s="92" t="str">
        <v>PCS</v>
      </c>
      <c r="G6806" s="92" t="str">
        <v>OUTWARD</v>
      </c>
      <c r="H6806" s="93" t="str">
        <v>SANJAY</v>
      </c>
    </row>
    <row r="6807" spans="1:8" x14ac:dyDescent="0.25">
      <c r="A6807" s="94">
        <v>45828</v>
      </c>
      <c r="B6807" s="95" t="str">
        <v>UN 1563 A</v>
      </c>
      <c r="C6807" s="80" t="str">
        <v>SECTOR SHAFT RANE NST</v>
      </c>
      <c r="D6807" s="133" t="str">
        <v>2207, 2208, 2209</v>
      </c>
      <c r="E6807" s="80">
        <v>1</v>
      </c>
      <c r="F6807" s="80" t="str">
        <v>PCS</v>
      </c>
      <c r="G6807" s="80" t="str">
        <v>OUTWARD</v>
      </c>
      <c r="H6807" s="96" t="str">
        <v>SANJAY</v>
      </c>
    </row>
    <row r="6808" spans="1:8" x14ac:dyDescent="0.25">
      <c r="A6808" s="90">
        <v>45828</v>
      </c>
      <c r="B6808" s="91" t="str">
        <v>UN 1818</v>
      </c>
      <c r="C6808" s="92" t="str">
        <v>GEAR FORK 1st REVERSE NST</v>
      </c>
      <c r="D6808" s="132" t="str">
        <v>2207, 2208, 2209</v>
      </c>
      <c r="E6808" s="92">
        <v>2</v>
      </c>
      <c r="F6808" s="92" t="str">
        <v>PCS</v>
      </c>
      <c r="G6808" s="92" t="str">
        <v>OUTWARD</v>
      </c>
      <c r="H6808" s="93" t="str">
        <v>SANJAY</v>
      </c>
    </row>
    <row r="6809" spans="1:8" x14ac:dyDescent="0.25">
      <c r="A6809" s="94">
        <v>45828</v>
      </c>
      <c r="B6809" s="95" t="str">
        <v>UN 1819</v>
      </c>
      <c r="C6809" s="80" t="str">
        <v>GEAR FORK 2nd &amp; 3rd NST</v>
      </c>
      <c r="D6809" s="133" t="str">
        <v>2207, 2208, 2209</v>
      </c>
      <c r="E6809" s="80">
        <v>2</v>
      </c>
      <c r="F6809" s="80" t="str">
        <v>PCS</v>
      </c>
      <c r="G6809" s="80" t="str">
        <v>OUTWARD</v>
      </c>
      <c r="H6809" s="96" t="str">
        <v>SANJAY</v>
      </c>
    </row>
    <row r="6810" spans="1:8" x14ac:dyDescent="0.25">
      <c r="A6810" s="90">
        <v>45828</v>
      </c>
      <c r="B6810" s="91" t="str">
        <v>UN 1820</v>
      </c>
      <c r="C6810" s="92" t="str">
        <v>GEAR FORK 4th SPEED NST</v>
      </c>
      <c r="D6810" s="132" t="str">
        <v>2207, 2208, 2209</v>
      </c>
      <c r="E6810" s="92">
        <v>2</v>
      </c>
      <c r="F6810" s="92" t="str">
        <v>PCS</v>
      </c>
      <c r="G6810" s="92" t="str">
        <v>OUTWARD</v>
      </c>
      <c r="H6810" s="93" t="str">
        <v>SANJAY</v>
      </c>
    </row>
    <row r="6811" spans="1:8" x14ac:dyDescent="0.25">
      <c r="A6811" s="94">
        <v>45828</v>
      </c>
      <c r="B6811" s="95" t="str">
        <v>UN 1814</v>
      </c>
      <c r="C6811" s="80" t="str">
        <v>GEAR FORK 1ST REV BHOOMIPUTRA</v>
      </c>
      <c r="D6811" s="133" t="str">
        <v>2207, 2208, 2209</v>
      </c>
      <c r="E6811" s="80">
        <v>2</v>
      </c>
      <c r="F6811" s="80" t="str">
        <v>PCS</v>
      </c>
      <c r="G6811" s="80" t="str">
        <v>OUTWARD</v>
      </c>
      <c r="H6811" s="96" t="str">
        <v>SANJAY</v>
      </c>
    </row>
    <row r="6812" spans="1:8" x14ac:dyDescent="0.25">
      <c r="A6812" s="90">
        <v>45828</v>
      </c>
      <c r="B6812" s="91" t="str">
        <v>UN 1816</v>
      </c>
      <c r="C6812" s="92" t="str">
        <v>GEAR FORK 4TH SPEED BHOOMIPUTRA</v>
      </c>
      <c r="D6812" s="132" t="str">
        <v>2207, 2208, 2209</v>
      </c>
      <c r="E6812" s="92">
        <v>2</v>
      </c>
      <c r="F6812" s="92" t="str">
        <v>PCS</v>
      </c>
      <c r="G6812" s="92" t="str">
        <v>OUTWARD</v>
      </c>
      <c r="H6812" s="93" t="str">
        <v>SANJAY</v>
      </c>
    </row>
    <row r="6813" spans="1:8" x14ac:dyDescent="0.25">
      <c r="A6813" s="94">
        <v>45828</v>
      </c>
      <c r="B6813" s="95" t="str">
        <v>UN 1880 A</v>
      </c>
      <c r="C6813" s="80" t="str">
        <v>DIFFERENTIAL CROSS STD INTER DI</v>
      </c>
      <c r="D6813" s="133" t="str">
        <v>2207, 2208, 2209</v>
      </c>
      <c r="E6813" s="80">
        <v>1</v>
      </c>
      <c r="F6813" s="80" t="str">
        <v>PCS</v>
      </c>
      <c r="G6813" s="80" t="str">
        <v>OUTWARD</v>
      </c>
      <c r="H6813" s="96" t="str">
        <v>SANJAY</v>
      </c>
    </row>
    <row r="6814" spans="1:8" x14ac:dyDescent="0.25">
      <c r="A6814" s="90">
        <v>45828</v>
      </c>
      <c r="B6814" s="91" t="str">
        <v>UN 1880 B</v>
      </c>
      <c r="C6814" s="92" t="str">
        <v>DIFFERENTIAL CROSS 010 INTER DI</v>
      </c>
      <c r="D6814" s="132" t="str">
        <v>2207, 2208, 2209</v>
      </c>
      <c r="E6814" s="92">
        <v>1</v>
      </c>
      <c r="F6814" s="92" t="str">
        <v>PCS</v>
      </c>
      <c r="G6814" s="92" t="str">
        <v>OUTWARD</v>
      </c>
      <c r="H6814" s="93" t="str">
        <v>SANJAY</v>
      </c>
    </row>
    <row r="6815" spans="1:8" x14ac:dyDescent="0.25">
      <c r="A6815" s="94">
        <v>45828</v>
      </c>
      <c r="B6815" s="95" t="str">
        <v>UN 1880 C</v>
      </c>
      <c r="C6815" s="80" t="str">
        <v>DIFFERENTIAL CROSS 020 INTER DI</v>
      </c>
      <c r="D6815" s="133" t="str">
        <v>2207, 2208, 2209</v>
      </c>
      <c r="E6815" s="80">
        <v>1</v>
      </c>
      <c r="F6815" s="80" t="str">
        <v>PCS</v>
      </c>
      <c r="G6815" s="80" t="str">
        <v>OUTWARD</v>
      </c>
      <c r="H6815" s="96" t="str">
        <v>SANJAY</v>
      </c>
    </row>
    <row r="6816" spans="1:8" x14ac:dyDescent="0.25">
      <c r="A6816" s="90">
        <v>45828</v>
      </c>
      <c r="B6816" s="91" t="str">
        <v>UN 2543</v>
      </c>
      <c r="C6816" s="92" t="str">
        <v xml:space="preserve">RAM ROD PIN INTER  </v>
      </c>
      <c r="D6816" s="132" t="str">
        <v>2207, 2208, 2209</v>
      </c>
      <c r="E6816" s="92">
        <v>12</v>
      </c>
      <c r="F6816" s="92" t="str">
        <v>PCS</v>
      </c>
      <c r="G6816" s="92" t="str">
        <v>OUTWARD</v>
      </c>
      <c r="H6816" s="93" t="str">
        <v>SANJAY</v>
      </c>
    </row>
    <row r="6817" spans="1:8" x14ac:dyDescent="0.25">
      <c r="A6817" s="94">
        <v>45828</v>
      </c>
      <c r="B6817" s="95" t="str">
        <v>UN 2544</v>
      </c>
      <c r="C6817" s="80" t="str">
        <v xml:space="preserve">RAM ROD PIN INTER DI  </v>
      </c>
      <c r="D6817" s="133" t="str">
        <v>2207, 2208, 2209</v>
      </c>
      <c r="E6817" s="80">
        <v>12</v>
      </c>
      <c r="F6817" s="80" t="str">
        <v>PCS</v>
      </c>
      <c r="G6817" s="80" t="str">
        <v>OUTWARD</v>
      </c>
      <c r="H6817" s="96" t="str">
        <v>SANJAY</v>
      </c>
    </row>
    <row r="6818" spans="1:8" x14ac:dyDescent="0.25">
      <c r="A6818" s="90">
        <v>45828</v>
      </c>
      <c r="B6818" s="91" t="str">
        <v>UN 2543</v>
      </c>
      <c r="C6818" s="92" t="str">
        <v xml:space="preserve">RAM ROD PIN INTER  </v>
      </c>
      <c r="D6818" s="132" t="str">
        <v>2207, 2208, 2209</v>
      </c>
      <c r="E6818" s="92">
        <v>12</v>
      </c>
      <c r="F6818" s="92" t="str">
        <v>PCS</v>
      </c>
      <c r="G6818" s="92" t="str">
        <v>INWARD</v>
      </c>
      <c r="H6818" s="93" t="str">
        <v>DISPATCHED FROM SHOP</v>
      </c>
    </row>
    <row r="6819" spans="1:8" x14ac:dyDescent="0.25">
      <c r="A6819" s="94">
        <v>45828</v>
      </c>
      <c r="B6819" s="95" t="str">
        <v>UN 2544</v>
      </c>
      <c r="C6819" s="80" t="str">
        <v xml:space="preserve">RAM ROD PIN INTER DI  </v>
      </c>
      <c r="D6819" s="133" t="str">
        <v>2207, 2208, 2209</v>
      </c>
      <c r="E6819" s="80">
        <v>12</v>
      </c>
      <c r="F6819" s="80" t="str">
        <v>PCS</v>
      </c>
      <c r="G6819" s="80" t="str">
        <v>INWARD</v>
      </c>
      <c r="H6819" s="96" t="str">
        <v>DISPATCHED FROM SHOP</v>
      </c>
    </row>
    <row r="6820" spans="1:8" x14ac:dyDescent="0.25">
      <c r="A6820" s="90">
        <v>45828</v>
      </c>
      <c r="B6820" s="91" t="str">
        <v>UN 2052</v>
      </c>
      <c r="C6820" s="92" t="str">
        <v>COUPLING SLIDING 18 TEETH INTER DI</v>
      </c>
      <c r="D6820" s="132" t="str">
        <v>2207, 2208, 2209</v>
      </c>
      <c r="E6820" s="92">
        <v>6</v>
      </c>
      <c r="F6820" s="92" t="str">
        <v>PCS</v>
      </c>
      <c r="G6820" s="92" t="str">
        <v>OUTWARD</v>
      </c>
      <c r="H6820" s="93" t="str">
        <v>SANJAY</v>
      </c>
    </row>
    <row r="6821" spans="1:8" x14ac:dyDescent="0.25">
      <c r="A6821" s="94">
        <v>45828</v>
      </c>
      <c r="B6821" s="95" t="str">
        <v>UN 2037</v>
      </c>
      <c r="C6821" s="80" t="str">
        <v>2nd SPEED GEAR 26 TEETH INTER</v>
      </c>
      <c r="D6821" s="133" t="str">
        <v>2207, 2208, 2209</v>
      </c>
      <c r="E6821" s="80">
        <v>2</v>
      </c>
      <c r="F6821" s="80" t="str">
        <v>PCS</v>
      </c>
      <c r="G6821" s="80" t="str">
        <v>OUTWARD</v>
      </c>
      <c r="H6821" s="96" t="str">
        <v>SANJAY</v>
      </c>
    </row>
    <row r="6822" spans="1:8" x14ac:dyDescent="0.25">
      <c r="A6822" s="90">
        <v>45828</v>
      </c>
      <c r="B6822" s="91" t="str">
        <v>UN 2341</v>
      </c>
      <c r="C6822" s="92" t="str">
        <v>INNER RING TAPPER TYPE 18 TEETH SARPANCH</v>
      </c>
      <c r="D6822" s="132" t="str">
        <v>2207, 2208, 2209</v>
      </c>
      <c r="E6822" s="92">
        <v>12</v>
      </c>
      <c r="F6822" s="92" t="str">
        <v>PCS</v>
      </c>
      <c r="G6822" s="92" t="str">
        <v>OUTWARD</v>
      </c>
      <c r="H6822" s="93" t="str">
        <v>SANJAY</v>
      </c>
    </row>
    <row r="6823" spans="1:8" x14ac:dyDescent="0.25">
      <c r="A6823" s="94">
        <v>45828</v>
      </c>
      <c r="B6823" s="95" t="str">
        <v>UN 2402</v>
      </c>
      <c r="C6823" s="80" t="str">
        <v xml:space="preserve">MALE FEMALE COUPLING NST  </v>
      </c>
      <c r="D6823" s="133" t="str">
        <v>2207, 2208, 2209</v>
      </c>
      <c r="E6823" s="80">
        <v>3</v>
      </c>
      <c r="F6823" s="80" t="str">
        <v>PCS</v>
      </c>
      <c r="G6823" s="80" t="str">
        <v>OUTWARD</v>
      </c>
      <c r="H6823" s="96" t="str">
        <v>SANJAY</v>
      </c>
    </row>
    <row r="6824" spans="1:8" x14ac:dyDescent="0.25">
      <c r="A6824" s="90">
        <v>45828</v>
      </c>
      <c r="B6824" s="91" t="str">
        <v>UN 2790</v>
      </c>
      <c r="C6824" s="92" t="str">
        <v xml:space="preserve">BREAK ADJUSTING BOLT INTER  </v>
      </c>
      <c r="D6824" s="132" t="str">
        <v>2207, 2208, 2209</v>
      </c>
      <c r="E6824" s="92">
        <v>12</v>
      </c>
      <c r="F6824" s="92" t="str">
        <v>PCS</v>
      </c>
      <c r="G6824" s="92" t="str">
        <v>OUTWARD</v>
      </c>
      <c r="H6824" s="93" t="str">
        <v>SANJAY</v>
      </c>
    </row>
    <row r="6825" spans="1:8" x14ac:dyDescent="0.25">
      <c r="A6825" s="94">
        <v>45828</v>
      </c>
      <c r="B6825" s="95" t="str">
        <v>UN 2479 A</v>
      </c>
      <c r="C6825" s="80" t="str">
        <v xml:space="preserve">LIFT PLUG KIT W/PISTON INTER DI  </v>
      </c>
      <c r="D6825" s="133" t="str">
        <v>2207, 2208, 2209</v>
      </c>
      <c r="E6825" s="80">
        <v>10</v>
      </c>
      <c r="F6825" s="80" t="str">
        <v>SET</v>
      </c>
      <c r="G6825" s="80" t="str">
        <v>OUTWARD</v>
      </c>
      <c r="H6825" s="96" t="str">
        <v>SANJAY</v>
      </c>
    </row>
    <row r="6826" spans="1:8" x14ac:dyDescent="0.25">
      <c r="A6826" s="90">
        <v>45828</v>
      </c>
      <c r="B6826" s="91" t="str">
        <v>UN 2479 A</v>
      </c>
      <c r="C6826" s="92" t="str">
        <v xml:space="preserve">LIFT PLUG KIT W/PISTON INTER DI  </v>
      </c>
      <c r="D6826" s="132" t="str">
        <v>2207, 2208, 2209</v>
      </c>
      <c r="E6826" s="92">
        <v>10</v>
      </c>
      <c r="F6826" s="92" t="str">
        <v>SET</v>
      </c>
      <c r="G6826" s="92" t="str">
        <v>INWARD</v>
      </c>
      <c r="H6826" s="93" t="str">
        <v>DISPATCHED FROM SHOP</v>
      </c>
    </row>
    <row r="6827" spans="1:8" x14ac:dyDescent="0.25">
      <c r="A6827" s="94">
        <v>45828</v>
      </c>
      <c r="B6827" s="95" t="str">
        <v>UN 2413</v>
      </c>
      <c r="C6827" s="80" t="str">
        <v xml:space="preserve">HYDRAULIC PUMP ELBOW NST  </v>
      </c>
      <c r="D6827" s="133" t="str">
        <v>2207, 2208, 2209</v>
      </c>
      <c r="E6827" s="80">
        <v>4</v>
      </c>
      <c r="F6827" s="80" t="str">
        <v>PCS</v>
      </c>
      <c r="G6827" s="80" t="str">
        <v>OUTWARD</v>
      </c>
      <c r="H6827" s="96" t="str">
        <v>SANJAY</v>
      </c>
    </row>
    <row r="6828" spans="1:8" x14ac:dyDescent="0.25">
      <c r="A6828" s="90">
        <v>45828</v>
      </c>
      <c r="B6828" s="91" t="str">
        <v>UN 2432</v>
      </c>
      <c r="C6828" s="92" t="str">
        <v xml:space="preserve">HYDRAULIC PLATE SARPANCH  </v>
      </c>
      <c r="D6828" s="132" t="str">
        <v>2207, 2208, 2209</v>
      </c>
      <c r="E6828" s="92">
        <v>4</v>
      </c>
      <c r="F6828" s="92" t="str">
        <v>PCS</v>
      </c>
      <c r="G6828" s="92" t="str">
        <v>OUTWARD</v>
      </c>
      <c r="H6828" s="93" t="str">
        <v>SANJAY</v>
      </c>
    </row>
    <row r="6829" spans="1:8" x14ac:dyDescent="0.25">
      <c r="A6829" s="94">
        <v>45828</v>
      </c>
      <c r="B6829" s="95" t="str">
        <v>UN 2432</v>
      </c>
      <c r="C6829" s="80" t="str">
        <v xml:space="preserve">HYDRAULIC PLATE SARPANCH  </v>
      </c>
      <c r="D6829" s="133" t="str">
        <v>2207, 2208, 2209</v>
      </c>
      <c r="E6829" s="80">
        <v>4</v>
      </c>
      <c r="F6829" s="80" t="str">
        <v>PCS</v>
      </c>
      <c r="G6829" s="80" t="str">
        <v>INWARD</v>
      </c>
      <c r="H6829" s="96" t="str">
        <v>DISPATCHED FROM SHOP</v>
      </c>
    </row>
    <row r="6830" spans="1:8" x14ac:dyDescent="0.25">
      <c r="A6830" s="90">
        <v>45828</v>
      </c>
      <c r="B6830" s="91" t="str">
        <v>UN 2334</v>
      </c>
      <c r="C6830" s="92" t="str">
        <v>GEAR SLIDING 1st &amp; REV SPEED BIG COLLAR 52 TEETH SARPANCH</v>
      </c>
      <c r="D6830" s="132" t="str">
        <v>2207, 2208, 2209</v>
      </c>
      <c r="E6830" s="92">
        <v>1</v>
      </c>
      <c r="F6830" s="92" t="str">
        <v>PCS</v>
      </c>
      <c r="G6830" s="92" t="str">
        <v>OUTWARD</v>
      </c>
      <c r="H6830" s="93" t="str">
        <v>SANJAY</v>
      </c>
    </row>
    <row r="6831" spans="1:8" x14ac:dyDescent="0.25">
      <c r="A6831" s="94">
        <v>45828</v>
      </c>
      <c r="B6831" s="95" t="str">
        <v>UN 1361</v>
      </c>
      <c r="C6831" s="80" t="str">
        <v>DIESEL TANK TEA (WITH FILTER) NST</v>
      </c>
      <c r="D6831" s="133" t="str">
        <v>2207, 2208, 2209</v>
      </c>
      <c r="E6831" s="80">
        <v>16</v>
      </c>
      <c r="F6831" s="80" t="str">
        <v>PCS</v>
      </c>
      <c r="G6831" s="80" t="str">
        <v>OUTWARD</v>
      </c>
      <c r="H6831" s="96" t="str">
        <v>SANJAY</v>
      </c>
    </row>
    <row r="6832" spans="1:8" x14ac:dyDescent="0.25">
      <c r="A6832" s="90">
        <v>45828</v>
      </c>
      <c r="B6832" s="91" t="str">
        <v>UN 1969</v>
      </c>
      <c r="C6832" s="92" t="str">
        <v>BREAKE DISC PLATE INTER DI</v>
      </c>
      <c r="D6832" s="132">
        <v>2234</v>
      </c>
      <c r="E6832" s="92">
        <v>20</v>
      </c>
      <c r="F6832" s="92" t="str">
        <v>PCS</v>
      </c>
      <c r="G6832" s="92" t="str">
        <v>OUTWARD</v>
      </c>
      <c r="H6832" s="93" t="str">
        <v>SHOP</v>
      </c>
    </row>
    <row r="6833" spans="1:8" x14ac:dyDescent="0.25">
      <c r="A6833" s="94">
        <v>45828</v>
      </c>
      <c r="B6833" s="95" t="str">
        <v>GK 1640</v>
      </c>
      <c r="C6833" s="80" t="str">
        <v>RIM BOLT 3" F-T WITH S/NUT GOLDEN</v>
      </c>
      <c r="D6833" s="133">
        <v>2234</v>
      </c>
      <c r="E6833" s="80">
        <v>36</v>
      </c>
      <c r="F6833" s="80" t="str">
        <v>PCS</v>
      </c>
      <c r="G6833" s="80" t="str">
        <v>OUTWARD</v>
      </c>
      <c r="H6833" s="96" t="str">
        <v>SHOP</v>
      </c>
    </row>
    <row r="6834" spans="1:8" x14ac:dyDescent="0.25">
      <c r="A6834" s="90">
        <v>45828</v>
      </c>
      <c r="B6834" s="91" t="str">
        <v>GK 209</v>
      </c>
      <c r="C6834" s="92" t="str">
        <v>BRAKE DISC ACTUATING ASSY HMT 6.5"</v>
      </c>
      <c r="D6834" s="132">
        <v>2234</v>
      </c>
      <c r="E6834" s="92">
        <v>4</v>
      </c>
      <c r="F6834" s="92" t="str">
        <v>SET</v>
      </c>
      <c r="G6834" s="92" t="str">
        <v>OUTWARD</v>
      </c>
      <c r="H6834" s="93" t="str">
        <v>SHOP</v>
      </c>
    </row>
    <row r="6835" spans="1:8" x14ac:dyDescent="0.25">
      <c r="A6835" s="94">
        <v>45828</v>
      </c>
      <c r="B6835" s="95" t="str">
        <v>UN 2864</v>
      </c>
      <c r="C6835" s="80" t="str">
        <v xml:space="preserve">DELUXE SEAT SPRING INTER  </v>
      </c>
      <c r="D6835" s="133">
        <v>2234</v>
      </c>
      <c r="E6835" s="80">
        <v>10</v>
      </c>
      <c r="F6835" s="80" t="str">
        <v>PCS</v>
      </c>
      <c r="G6835" s="80" t="str">
        <v>OUTWARD</v>
      </c>
      <c r="H6835" s="96" t="str">
        <v>SHOP</v>
      </c>
    </row>
    <row r="6836" spans="1:8" x14ac:dyDescent="0.25">
      <c r="A6836" s="90">
        <v>45828</v>
      </c>
      <c r="B6836" s="91">
        <v>1280819100</v>
      </c>
      <c r="C6836" s="92" t="str">
        <v>P.P ASSY ACE CRANE D/F</v>
      </c>
      <c r="D6836" s="132">
        <v>2236</v>
      </c>
      <c r="E6836" s="92">
        <v>1</v>
      </c>
      <c r="F6836" s="92" t="str">
        <v>SET</v>
      </c>
      <c r="G6836" s="92" t="str">
        <v>OUTWARD</v>
      </c>
      <c r="H6836" s="93" t="str">
        <v>KHATRI STORES</v>
      </c>
    </row>
    <row r="6837" spans="1:8" x14ac:dyDescent="0.25">
      <c r="A6837" s="94">
        <v>45828</v>
      </c>
      <c r="B6837" s="95">
        <v>1280819100</v>
      </c>
      <c r="C6837" s="80" t="str">
        <v>P.P ASSY ACE CRANE D/F</v>
      </c>
      <c r="D6837" s="133">
        <v>2236</v>
      </c>
      <c r="E6837" s="80">
        <v>1</v>
      </c>
      <c r="F6837" s="80" t="str">
        <v>SET</v>
      </c>
      <c r="G6837" s="80" t="str">
        <v>INWARD</v>
      </c>
      <c r="H6837" s="96" t="str">
        <v>DISPATCHED FROM SHOP</v>
      </c>
    </row>
    <row r="6838" spans="1:8" x14ac:dyDescent="0.25">
      <c r="A6838" s="90">
        <v>45828</v>
      </c>
      <c r="B6838" s="91" t="str">
        <v>GK 629</v>
      </c>
      <c r="C6838" s="92" t="str">
        <v xml:space="preserve">POWER STG JACK ROD JOHN DEERE </v>
      </c>
      <c r="D6838" s="132">
        <v>2218</v>
      </c>
      <c r="E6838" s="92">
        <v>50</v>
      </c>
      <c r="F6838" s="92" t="str">
        <v>PCS</v>
      </c>
      <c r="G6838" s="92" t="str">
        <v>OUTWARD</v>
      </c>
      <c r="H6838" s="93" t="str">
        <v>VM AGRO</v>
      </c>
    </row>
    <row r="6839" spans="1:8" x14ac:dyDescent="0.25">
      <c r="A6839" s="94">
        <v>45828</v>
      </c>
      <c r="B6839" s="95" t="str">
        <v>UN 704</v>
      </c>
      <c r="C6839" s="80" t="str">
        <v>STABILIZER BRACKET JD (LH)</v>
      </c>
      <c r="D6839" s="133">
        <v>2218</v>
      </c>
      <c r="E6839" s="80">
        <v>20</v>
      </c>
      <c r="F6839" s="80" t="str">
        <v>PCS</v>
      </c>
      <c r="G6839" s="80" t="str">
        <v>OUTWARD</v>
      </c>
      <c r="H6839" s="96" t="str">
        <v>VM AGRO</v>
      </c>
    </row>
    <row r="6840" spans="1:8" x14ac:dyDescent="0.25">
      <c r="A6840" s="90">
        <v>45828</v>
      </c>
      <c r="B6840" s="91" t="str">
        <v>UN 705</v>
      </c>
      <c r="C6840" s="92" t="str">
        <v>STABILIZER BRACKET JD (RH)</v>
      </c>
      <c r="D6840" s="132">
        <v>2218</v>
      </c>
      <c r="E6840" s="92">
        <v>20</v>
      </c>
      <c r="F6840" s="92" t="str">
        <v>PCS</v>
      </c>
      <c r="G6840" s="92" t="str">
        <v>OUTWARD</v>
      </c>
      <c r="H6840" s="93" t="str">
        <v>VM AGRO</v>
      </c>
    </row>
    <row r="6841" spans="1:8" x14ac:dyDescent="0.25">
      <c r="A6841" s="94">
        <v>45828</v>
      </c>
      <c r="B6841" s="95" t="str">
        <v>SPANDLE ARM 5203</v>
      </c>
      <c r="C6841" s="80" t="str">
        <v>SPANDLE ARM 5203</v>
      </c>
      <c r="D6841" s="133">
        <v>2218</v>
      </c>
      <c r="E6841" s="80">
        <v>30</v>
      </c>
      <c r="F6841" s="80" t="str">
        <v>PCS</v>
      </c>
      <c r="G6841" s="80" t="str">
        <v>OUTWARD</v>
      </c>
      <c r="H6841" s="96" t="str">
        <v>VM AGRO</v>
      </c>
    </row>
    <row r="6842" spans="1:8" x14ac:dyDescent="0.25">
      <c r="A6842" s="90">
        <v>45826</v>
      </c>
      <c r="B6842" s="91" t="str">
        <v>UN 10589</v>
      </c>
      <c r="C6842" s="92" t="str">
        <v>PLOUGH LAMP ASSEMBLY ROUND BACK WITH H3 FITTING</v>
      </c>
      <c r="D6842" s="132">
        <v>3515</v>
      </c>
      <c r="E6842" s="92">
        <v>200</v>
      </c>
      <c r="F6842" s="92" t="str">
        <v>PCS</v>
      </c>
      <c r="G6842" s="92" t="str">
        <v>INWARD</v>
      </c>
      <c r="H6842" s="93">
        <v>0</v>
      </c>
    </row>
    <row r="6843" spans="1:8" x14ac:dyDescent="0.25">
      <c r="A6843" s="94">
        <v>45826</v>
      </c>
      <c r="B6843" s="95" t="str">
        <v>R983032349</v>
      </c>
      <c r="C6843" s="80" t="str">
        <v>HYD PUMP NH 3030 / 3230 6.7 CC</v>
      </c>
      <c r="D6843" s="133">
        <v>3520</v>
      </c>
      <c r="E6843" s="80">
        <v>24</v>
      </c>
      <c r="F6843" s="80" t="str">
        <v>PCS</v>
      </c>
      <c r="G6843" s="80" t="str">
        <v>INWARD</v>
      </c>
      <c r="H6843" s="96">
        <v>0</v>
      </c>
    </row>
    <row r="6844" spans="1:8" x14ac:dyDescent="0.25">
      <c r="A6844" s="90">
        <v>45826</v>
      </c>
      <c r="B6844" s="91" t="str">
        <v>R983032292</v>
      </c>
      <c r="C6844" s="92" t="str">
        <v>HYD PUMP SWARAJ 735 FE 12CC</v>
      </c>
      <c r="D6844" s="132">
        <v>3521</v>
      </c>
      <c r="E6844" s="92">
        <v>4</v>
      </c>
      <c r="F6844" s="92" t="str">
        <v>PCS</v>
      </c>
      <c r="G6844" s="92" t="str">
        <v>INWARD</v>
      </c>
      <c r="H6844" s="93">
        <v>0</v>
      </c>
    </row>
    <row r="6845" spans="1:8" x14ac:dyDescent="0.25">
      <c r="A6845" s="94">
        <v>45826</v>
      </c>
      <c r="B6845" s="95" t="str">
        <v>GK 2422</v>
      </c>
      <c r="C6845" s="80" t="str">
        <v>TROLLEY PIPE 40''   EPDM WITH SPRING</v>
      </c>
      <c r="D6845" s="133">
        <v>3522</v>
      </c>
      <c r="E6845" s="80">
        <v>20</v>
      </c>
      <c r="F6845" s="80" t="str">
        <v>PCS</v>
      </c>
      <c r="G6845" s="80" t="str">
        <v>INWARD</v>
      </c>
      <c r="H6845" s="96">
        <v>0</v>
      </c>
    </row>
    <row r="6846" spans="1:8" x14ac:dyDescent="0.25">
      <c r="A6846" s="90">
        <v>45826</v>
      </c>
      <c r="B6846" s="91" t="str">
        <v>GK 2421</v>
      </c>
      <c r="C6846" s="92" t="str">
        <v>TROLLEY PIPE 20''   EPDM WITH SPRING</v>
      </c>
      <c r="D6846" s="132">
        <v>3523</v>
      </c>
      <c r="E6846" s="92">
        <v>20</v>
      </c>
      <c r="F6846" s="92" t="str">
        <v>PCS</v>
      </c>
      <c r="G6846" s="92" t="str">
        <v>INWARD</v>
      </c>
      <c r="H6846" s="93">
        <v>0</v>
      </c>
    </row>
    <row r="6847" spans="1:8" x14ac:dyDescent="0.25">
      <c r="A6847" s="94">
        <v>45826</v>
      </c>
      <c r="B6847" s="95" t="str">
        <v>1P 4066 4039 AOOOOB</v>
      </c>
      <c r="C6847" s="80" t="str">
        <v>HYD PUMP J.D</v>
      </c>
      <c r="D6847" s="133">
        <v>3524</v>
      </c>
      <c r="E6847" s="80">
        <v>6</v>
      </c>
      <c r="F6847" s="80" t="str">
        <v>PCS</v>
      </c>
      <c r="G6847" s="80" t="str">
        <v>INWARD</v>
      </c>
      <c r="H6847" s="96">
        <v>0</v>
      </c>
    </row>
    <row r="6848" spans="1:8" x14ac:dyDescent="0.25">
      <c r="A6848" s="90">
        <v>45826</v>
      </c>
      <c r="B6848" s="91" t="str">
        <v>UN 1979 B</v>
      </c>
      <c r="C6848" s="92" t="str">
        <v>BREAK BALL YUVRAJ</v>
      </c>
      <c r="D6848" s="132">
        <v>3525</v>
      </c>
      <c r="E6848" s="92">
        <v>216</v>
      </c>
      <c r="F6848" s="92" t="str">
        <v>PCS</v>
      </c>
      <c r="G6848" s="92" t="str">
        <v>INWARD</v>
      </c>
      <c r="H6848" s="93">
        <v>0</v>
      </c>
    </row>
    <row r="6849" spans="1:8" x14ac:dyDescent="0.25">
      <c r="A6849" s="94">
        <v>45826</v>
      </c>
      <c r="B6849" s="95" t="str">
        <v>UN 11051</v>
      </c>
      <c r="C6849" s="80" t="str">
        <v>PLOUGH DISC 5 HOLE 28" 7MM</v>
      </c>
      <c r="D6849" s="133">
        <v>3526</v>
      </c>
      <c r="E6849" s="80">
        <v>300</v>
      </c>
      <c r="F6849" s="80" t="str">
        <v>PCS</v>
      </c>
      <c r="G6849" s="80" t="str">
        <v>INWARD</v>
      </c>
      <c r="H6849" s="96">
        <v>0</v>
      </c>
    </row>
    <row r="6850" spans="1:8" x14ac:dyDescent="0.25">
      <c r="A6850" s="90">
        <v>45827</v>
      </c>
      <c r="B6850" s="91" t="str">
        <v>UN 2643</v>
      </c>
      <c r="C6850" s="92" t="str">
        <v xml:space="preserve">CHECK CHAIN PIN BIG INTER  </v>
      </c>
      <c r="D6850" s="132">
        <v>3527</v>
      </c>
      <c r="E6850" s="92">
        <v>6</v>
      </c>
      <c r="F6850" s="92" t="str">
        <v>PCS</v>
      </c>
      <c r="G6850" s="92" t="str">
        <v>INWARD</v>
      </c>
      <c r="H6850" s="93">
        <v>0</v>
      </c>
    </row>
    <row r="6851" spans="1:8" x14ac:dyDescent="0.25">
      <c r="A6851" s="94">
        <v>45827</v>
      </c>
      <c r="B6851" s="95" t="str">
        <v>UN 3110</v>
      </c>
      <c r="C6851" s="80" t="str">
        <v xml:space="preserve">SPINDLE SHAFT SHIM THICK INTER  </v>
      </c>
      <c r="D6851" s="133">
        <v>3528</v>
      </c>
      <c r="E6851" s="80">
        <v>3</v>
      </c>
      <c r="F6851" s="80" t="str">
        <v>DOZEN</v>
      </c>
      <c r="G6851" s="80" t="str">
        <v>INWARD</v>
      </c>
      <c r="H6851" s="96">
        <v>0</v>
      </c>
    </row>
    <row r="6852" spans="1:8" x14ac:dyDescent="0.25">
      <c r="A6852" s="90">
        <v>45827</v>
      </c>
      <c r="B6852" s="91" t="str">
        <v>UN 3110</v>
      </c>
      <c r="C6852" s="92" t="str">
        <v xml:space="preserve">SPINDLE SHAFT SHIM THICK INTER  </v>
      </c>
      <c r="D6852" s="132">
        <v>3529</v>
      </c>
      <c r="E6852" s="92">
        <v>6</v>
      </c>
      <c r="F6852" s="92" t="str">
        <v>DOZEN</v>
      </c>
      <c r="G6852" s="92" t="str">
        <v>INWARD</v>
      </c>
      <c r="H6852" s="93">
        <v>0</v>
      </c>
    </row>
    <row r="6853" spans="1:8" x14ac:dyDescent="0.25">
      <c r="A6853" s="94">
        <v>45827</v>
      </c>
      <c r="B6853" s="95" t="str">
        <v>SPANDLE SHAFT HMT 3511</v>
      </c>
      <c r="C6853" s="80" t="str">
        <v>SPANDLE SHAFT HMT 3511</v>
      </c>
      <c r="D6853" s="133">
        <v>3530</v>
      </c>
      <c r="E6853" s="80">
        <v>12</v>
      </c>
      <c r="F6853" s="80" t="str">
        <v>PCS</v>
      </c>
      <c r="G6853" s="80" t="str">
        <v>INWARD</v>
      </c>
      <c r="H6853" s="96" t="str">
        <v xml:space="preserve"> </v>
      </c>
    </row>
    <row r="6854" spans="1:8" x14ac:dyDescent="0.25">
      <c r="A6854" s="90">
        <v>45827</v>
      </c>
      <c r="B6854" s="91" t="str">
        <v>UN 1827</v>
      </c>
      <c r="C6854" s="92" t="str">
        <v>REVERSE LINK ARJUN</v>
      </c>
      <c r="D6854" s="132">
        <v>3531</v>
      </c>
      <c r="E6854" s="92">
        <v>5</v>
      </c>
      <c r="F6854" s="92" t="str">
        <v>PCS</v>
      </c>
      <c r="G6854" s="92" t="str">
        <v>INWARD</v>
      </c>
      <c r="H6854" s="93" t="str">
        <v xml:space="preserve"> </v>
      </c>
    </row>
    <row r="6855" spans="1:8" x14ac:dyDescent="0.25">
      <c r="A6855" s="94">
        <v>45827</v>
      </c>
      <c r="B6855" s="95">
        <v>53345758</v>
      </c>
      <c r="C6855" s="80" t="str">
        <v>HYD FILTER CYL KIT NEW HOLLAND 3630 TEETH AND NITRY</v>
      </c>
      <c r="D6855" s="133">
        <v>3532</v>
      </c>
      <c r="E6855" s="80">
        <v>10</v>
      </c>
      <c r="F6855" s="80" t="str">
        <v>SET</v>
      </c>
      <c r="G6855" s="80" t="str">
        <v>INWARD</v>
      </c>
      <c r="H6855" s="96" t="str">
        <v xml:space="preserve"> </v>
      </c>
    </row>
    <row r="6856" spans="1:8" x14ac:dyDescent="0.25">
      <c r="A6856" s="90">
        <v>45827</v>
      </c>
      <c r="B6856" s="91" t="str">
        <v>601AD00007C</v>
      </c>
      <c r="C6856" s="92" t="str">
        <v>HYD PUMP J.D 5310 W/BRACKET (20CC + 12CC)</v>
      </c>
      <c r="D6856" s="132">
        <v>3535</v>
      </c>
      <c r="E6856" s="92">
        <v>48</v>
      </c>
      <c r="F6856" s="92" t="str">
        <v>PCS</v>
      </c>
      <c r="G6856" s="92" t="str">
        <v>INWARD</v>
      </c>
      <c r="H6856" s="93" t="str">
        <v xml:space="preserve"> </v>
      </c>
    </row>
    <row r="6857" spans="1:8" x14ac:dyDescent="0.25">
      <c r="A6857" s="94">
        <v>45827</v>
      </c>
      <c r="B6857" s="95" t="str">
        <v>005557652R1</v>
      </c>
      <c r="C6857" s="80" t="str">
        <v>LINK TOP LINK CRANK M&amp;M</v>
      </c>
      <c r="D6857" s="133">
        <v>3562</v>
      </c>
      <c r="E6857" s="80">
        <v>5</v>
      </c>
      <c r="F6857" s="80" t="str">
        <v>PCS</v>
      </c>
      <c r="G6857" s="80" t="str">
        <v>INWARD</v>
      </c>
      <c r="H6857" s="96" t="str">
        <v xml:space="preserve"> </v>
      </c>
    </row>
    <row r="6858" spans="1:8" x14ac:dyDescent="0.25">
      <c r="A6858" s="90">
        <v>45827</v>
      </c>
      <c r="B6858" s="91" t="str">
        <v>007207426B91</v>
      </c>
      <c r="C6858" s="92" t="str">
        <v>HYD BUCKET KIT M&amp;M</v>
      </c>
      <c r="D6858" s="132">
        <v>3563</v>
      </c>
      <c r="E6858" s="92">
        <v>1</v>
      </c>
      <c r="F6858" s="92" t="str">
        <v>PCS</v>
      </c>
      <c r="G6858" s="92" t="str">
        <v>INWARD</v>
      </c>
      <c r="H6858" s="93" t="str">
        <v xml:space="preserve"> </v>
      </c>
    </row>
    <row r="6859" spans="1:8" x14ac:dyDescent="0.25">
      <c r="A6859" s="94">
        <v>45827</v>
      </c>
      <c r="B6859" s="95" t="str">
        <v>0072108841</v>
      </c>
      <c r="C6859" s="80" t="str">
        <v>CAP CV SPOOL M&amp;M</v>
      </c>
      <c r="D6859" s="133">
        <v>3564</v>
      </c>
      <c r="E6859" s="80">
        <v>5</v>
      </c>
      <c r="F6859" s="80" t="str">
        <v>PCS</v>
      </c>
      <c r="G6859" s="80" t="str">
        <v>INWARD</v>
      </c>
      <c r="H6859" s="96" t="str">
        <v xml:space="preserve"> </v>
      </c>
    </row>
    <row r="6860" spans="1:8" x14ac:dyDescent="0.25">
      <c r="A6860" s="90">
        <v>45827</v>
      </c>
      <c r="B6860" s="91" t="str">
        <v>UN 2038</v>
      </c>
      <c r="C6860" s="92" t="str">
        <v>GEAR DRIVING 3rd &amp; 4th SPEED 28/32/39 TEETH INTER</v>
      </c>
      <c r="D6860" s="132">
        <v>3565</v>
      </c>
      <c r="E6860" s="92">
        <v>1</v>
      </c>
      <c r="F6860" s="92" t="str">
        <v>PCS</v>
      </c>
      <c r="G6860" s="92" t="str">
        <v>INWARD</v>
      </c>
      <c r="H6860" s="93" t="str">
        <v xml:space="preserve"> </v>
      </c>
    </row>
    <row r="6861" spans="1:8" x14ac:dyDescent="0.25">
      <c r="A6861" s="94">
        <v>45827</v>
      </c>
      <c r="B6861" s="95" t="str">
        <v>UN 2041</v>
      </c>
      <c r="C6861" s="80" t="str">
        <v>GEAR SLIDING 2nd &amp; 3rd SPEED 38/44/10 TEETH INTER</v>
      </c>
      <c r="D6861" s="133">
        <v>3566</v>
      </c>
      <c r="E6861" s="80">
        <v>1</v>
      </c>
      <c r="F6861" s="80" t="str">
        <v>PCS</v>
      </c>
      <c r="G6861" s="80" t="str">
        <v>INWARD</v>
      </c>
      <c r="H6861" s="96" t="str">
        <v xml:space="preserve"> </v>
      </c>
    </row>
    <row r="6862" spans="1:8" x14ac:dyDescent="0.25">
      <c r="A6862" s="90">
        <v>45827</v>
      </c>
      <c r="B6862" s="91" t="str">
        <v>UN 2334</v>
      </c>
      <c r="C6862" s="92" t="str">
        <v>GEAR SLIDING 1st &amp; REV SPEED BIG COLLAR 52 TEETH SARPANCH</v>
      </c>
      <c r="D6862" s="132">
        <v>3567</v>
      </c>
      <c r="E6862" s="92">
        <v>1</v>
      </c>
      <c r="F6862" s="92" t="str">
        <v>PCS</v>
      </c>
      <c r="G6862" s="92" t="str">
        <v>INWARD</v>
      </c>
      <c r="H6862" s="93" t="str">
        <v xml:space="preserve"> </v>
      </c>
    </row>
    <row r="6863" spans="1:8" x14ac:dyDescent="0.25">
      <c r="A6863" s="94">
        <v>45827</v>
      </c>
      <c r="B6863" s="95" t="str">
        <v>06932</v>
      </c>
      <c r="C6863" s="80" t="str">
        <v>HYDRAULIC SUCTION HOSE MKM THICK</v>
      </c>
      <c r="D6863" s="133">
        <v>3568</v>
      </c>
      <c r="E6863" s="80">
        <v>12</v>
      </c>
      <c r="F6863" s="80" t="str">
        <v>PCS</v>
      </c>
      <c r="G6863" s="80" t="str">
        <v>INWARD</v>
      </c>
      <c r="H6863" s="96" t="str">
        <v xml:space="preserve"> </v>
      </c>
    </row>
    <row r="6864" spans="1:8" x14ac:dyDescent="0.25">
      <c r="A6864" s="90">
        <v>45827</v>
      </c>
      <c r="B6864" s="91" t="str">
        <v>UN 2037</v>
      </c>
      <c r="C6864" s="92" t="str">
        <v>2nd SPEED GEAR 26 TEETH INTER</v>
      </c>
      <c r="D6864" s="132">
        <v>3569</v>
      </c>
      <c r="E6864" s="92">
        <v>2</v>
      </c>
      <c r="F6864" s="92" t="str">
        <v>PCS</v>
      </c>
      <c r="G6864" s="92" t="str">
        <v>INWARD</v>
      </c>
      <c r="H6864" s="93" t="str">
        <v xml:space="preserve"> </v>
      </c>
    </row>
    <row r="6865" spans="1:8" x14ac:dyDescent="0.25">
      <c r="A6865" s="94">
        <v>45828</v>
      </c>
      <c r="B6865" s="95" t="str">
        <v>UN 10213</v>
      </c>
      <c r="C6865" s="80" t="str">
        <v>STG ARM SHAFT MASSEY LONG 42/44 T</v>
      </c>
      <c r="D6865" s="133">
        <v>3574</v>
      </c>
      <c r="E6865" s="80">
        <v>46</v>
      </c>
      <c r="F6865" s="80" t="str">
        <v>PCS</v>
      </c>
      <c r="G6865" s="80" t="str">
        <v>INWARD</v>
      </c>
      <c r="H6865" s="96" t="str">
        <v xml:space="preserve"> </v>
      </c>
    </row>
    <row r="6866" spans="1:8" x14ac:dyDescent="0.25">
      <c r="A6866" s="90">
        <v>45828</v>
      </c>
      <c r="B6866" s="91" t="str">
        <v>UN 10212</v>
      </c>
      <c r="C6866" s="92" t="str">
        <v>STG ARM SHAFT MASSEY 285 SHORT 42/44 T</v>
      </c>
      <c r="D6866" s="132">
        <v>3575</v>
      </c>
      <c r="E6866" s="92">
        <v>89</v>
      </c>
      <c r="F6866" s="92" t="str">
        <v>PCS</v>
      </c>
      <c r="G6866" s="92" t="str">
        <v>INWARD</v>
      </c>
      <c r="H6866" s="93" t="str">
        <v xml:space="preserve"> </v>
      </c>
    </row>
    <row r="6867" spans="1:8" x14ac:dyDescent="0.25">
      <c r="A6867" s="94">
        <v>45832</v>
      </c>
      <c r="B6867" s="95" t="str">
        <v>UN 2747</v>
      </c>
      <c r="C6867" s="80" t="str">
        <v xml:space="preserve">FRONT SUPPORT BUSH (SET OF 2) NST  </v>
      </c>
      <c r="D6867" s="133" t="str">
        <v>2251, 2243, 2245</v>
      </c>
      <c r="E6867" s="80">
        <v>6</v>
      </c>
      <c r="F6867" s="80" t="str">
        <v>SET</v>
      </c>
      <c r="G6867" s="80" t="str">
        <v>OUTWARD</v>
      </c>
      <c r="H6867" s="96" t="str">
        <v>SHOP</v>
      </c>
    </row>
    <row r="6868" spans="1:8" x14ac:dyDescent="0.25">
      <c r="A6868" s="90">
        <v>45832</v>
      </c>
      <c r="B6868" s="91" t="str">
        <v>UN 2576</v>
      </c>
      <c r="C6868" s="92" t="str">
        <v xml:space="preserve">TOP LINK ZULLA INTER DI  </v>
      </c>
      <c r="D6868" s="132" t="str">
        <v>2251, 2243, 2245</v>
      </c>
      <c r="E6868" s="92">
        <v>10</v>
      </c>
      <c r="F6868" s="92" t="str">
        <v>PCS</v>
      </c>
      <c r="G6868" s="92" t="str">
        <v>OUTWARD</v>
      </c>
      <c r="H6868" s="93" t="str">
        <v>SHOP</v>
      </c>
    </row>
    <row r="6869" spans="1:8" x14ac:dyDescent="0.25">
      <c r="A6869" s="94">
        <v>45832</v>
      </c>
      <c r="B6869" s="95" t="str">
        <v>UN 1321</v>
      </c>
      <c r="C6869" s="80" t="str">
        <v>WATER PUMP ASSEMBLY INTER DI</v>
      </c>
      <c r="D6869" s="133" t="str">
        <v>2251, 2243, 2245</v>
      </c>
      <c r="E6869" s="80">
        <v>2</v>
      </c>
      <c r="F6869" s="80" t="str">
        <v>PCS</v>
      </c>
      <c r="G6869" s="80" t="str">
        <v>OUTWARD</v>
      </c>
      <c r="H6869" s="96" t="str">
        <v>SHOP</v>
      </c>
    </row>
    <row r="6870" spans="1:8" x14ac:dyDescent="0.25">
      <c r="A6870" s="90">
        <v>45832</v>
      </c>
      <c r="B6870" s="91" t="str">
        <v>UN 1751</v>
      </c>
      <c r="C6870" s="92" t="str">
        <v>CLUTCH SLEEVE NST</v>
      </c>
      <c r="D6870" s="132" t="str">
        <v>2251, 2243, 2245</v>
      </c>
      <c r="E6870" s="92">
        <v>2</v>
      </c>
      <c r="F6870" s="92" t="str">
        <v>PCS</v>
      </c>
      <c r="G6870" s="92" t="str">
        <v>OUTWARD</v>
      </c>
      <c r="H6870" s="93" t="str">
        <v>SHOP</v>
      </c>
    </row>
    <row r="6871" spans="1:8" x14ac:dyDescent="0.25">
      <c r="A6871" s="94">
        <v>45832</v>
      </c>
      <c r="B6871" s="95" t="str">
        <v>UN 2495</v>
      </c>
      <c r="C6871" s="80" t="str">
        <v xml:space="preserve">HYDRAULIC PISTON SEAL 60 HP HI-TECH  </v>
      </c>
      <c r="D6871" s="133" t="str">
        <v>2251, 2243, 2245</v>
      </c>
      <c r="E6871" s="80">
        <v>30</v>
      </c>
      <c r="F6871" s="80" t="str">
        <v>SET</v>
      </c>
      <c r="G6871" s="80" t="str">
        <v>OUTWARD</v>
      </c>
      <c r="H6871" s="96" t="str">
        <v>SHOP</v>
      </c>
    </row>
    <row r="6872" spans="1:8" x14ac:dyDescent="0.25">
      <c r="A6872" s="90">
        <v>45832</v>
      </c>
      <c r="B6872" s="91" t="str">
        <v>UN 2494</v>
      </c>
      <c r="C6872" s="92" t="str">
        <v xml:space="preserve">HYDRAULIC PISTON SEAL INTER  </v>
      </c>
      <c r="D6872" s="132" t="str">
        <v>2251, 2243, 2245</v>
      </c>
      <c r="E6872" s="92">
        <v>30</v>
      </c>
      <c r="F6872" s="92" t="str">
        <v>SET</v>
      </c>
      <c r="G6872" s="92" t="str">
        <v>OUTWARD</v>
      </c>
      <c r="H6872" s="93" t="str">
        <v>SHOP</v>
      </c>
    </row>
    <row r="6873" spans="1:8" x14ac:dyDescent="0.25">
      <c r="A6873" s="94">
        <v>45832</v>
      </c>
      <c r="B6873" s="95" t="str">
        <v>UN 1621</v>
      </c>
      <c r="C6873" s="80" t="str">
        <v>DELUXE SEAT SLIDING  YUVO</v>
      </c>
      <c r="D6873" s="133" t="str">
        <v>2251, 2243, 2245</v>
      </c>
      <c r="E6873" s="80">
        <v>2</v>
      </c>
      <c r="F6873" s="80" t="str">
        <v>PCS</v>
      </c>
      <c r="G6873" s="80" t="str">
        <v>OUTWARD</v>
      </c>
      <c r="H6873" s="96" t="str">
        <v>SHOP</v>
      </c>
    </row>
    <row r="6874" spans="1:8" x14ac:dyDescent="0.25">
      <c r="A6874" s="90">
        <v>45832</v>
      </c>
      <c r="B6874" s="91">
        <v>4340460100</v>
      </c>
      <c r="C6874" s="92" t="str">
        <v>P.P TAWA ARJUN MAIN D/CLUTCH</v>
      </c>
      <c r="D6874" s="132" t="str">
        <v>2251, 2243, 2245</v>
      </c>
      <c r="E6874" s="92">
        <v>2</v>
      </c>
      <c r="F6874" s="92" t="str">
        <v>PCS</v>
      </c>
      <c r="G6874" s="92" t="str">
        <v>OUTWARD</v>
      </c>
      <c r="H6874" s="93" t="str">
        <v>SHOP</v>
      </c>
    </row>
    <row r="6875" spans="1:8" x14ac:dyDescent="0.25">
      <c r="A6875" s="94">
        <v>45832</v>
      </c>
      <c r="B6875" s="95">
        <v>4341143100</v>
      </c>
      <c r="C6875" s="80" t="str">
        <v>PRESSURE PLATE TAWA PT/ FT 50 ,FT 60</v>
      </c>
      <c r="D6875" s="133" t="str">
        <v>2251, 2243, 2245</v>
      </c>
      <c r="E6875" s="80">
        <v>2</v>
      </c>
      <c r="F6875" s="80" t="str">
        <v>PCS</v>
      </c>
      <c r="G6875" s="80" t="str">
        <v>OUTWARD</v>
      </c>
      <c r="H6875" s="96" t="str">
        <v>SHOP</v>
      </c>
    </row>
    <row r="6876" spans="1:8" x14ac:dyDescent="0.25">
      <c r="A6876" s="90">
        <v>45832</v>
      </c>
      <c r="B6876" s="91">
        <v>4340454100</v>
      </c>
      <c r="C6876" s="92" t="str">
        <v>P.P TAWA NH MAIN</v>
      </c>
      <c r="D6876" s="132" t="str">
        <v>2251, 2243, 2245</v>
      </c>
      <c r="E6876" s="92">
        <v>2</v>
      </c>
      <c r="F6876" s="92" t="str">
        <v>PCS</v>
      </c>
      <c r="G6876" s="92" t="str">
        <v>OUTWARD</v>
      </c>
      <c r="H6876" s="93" t="str">
        <v>SHOP</v>
      </c>
    </row>
    <row r="6877" spans="1:8" x14ac:dyDescent="0.25">
      <c r="A6877" s="94">
        <v>45832</v>
      </c>
      <c r="B6877" s="95">
        <v>4340443100</v>
      </c>
      <c r="C6877" s="80" t="str">
        <v>P.P TAWA J.D MAIN</v>
      </c>
      <c r="D6877" s="133" t="str">
        <v>2251, 2243, 2245</v>
      </c>
      <c r="E6877" s="80">
        <v>2</v>
      </c>
      <c r="F6877" s="80" t="str">
        <v>PCS</v>
      </c>
      <c r="G6877" s="80" t="str">
        <v>OUTWARD</v>
      </c>
      <c r="H6877" s="96" t="str">
        <v>SHOP</v>
      </c>
    </row>
    <row r="6878" spans="1:8" x14ac:dyDescent="0.25">
      <c r="A6878" s="90">
        <v>45832</v>
      </c>
      <c r="B6878" s="91" t="str">
        <v>UN 3009</v>
      </c>
      <c r="C6878" s="92" t="str">
        <v xml:space="preserve">PC DC KNOB (SET OF 2) MKM  </v>
      </c>
      <c r="D6878" s="132" t="str">
        <v>2251, 2243, 2245</v>
      </c>
      <c r="E6878" s="92">
        <v>36</v>
      </c>
      <c r="F6878" s="92" t="str">
        <v>SET</v>
      </c>
      <c r="G6878" s="92" t="str">
        <v>OUTWARD</v>
      </c>
      <c r="H6878" s="93" t="str">
        <v>SHOP</v>
      </c>
    </row>
    <row r="6879" spans="1:8" x14ac:dyDescent="0.25">
      <c r="A6879" s="94">
        <v>45832</v>
      </c>
      <c r="B6879" s="95" t="str">
        <v>601AD00006C</v>
      </c>
      <c r="C6879" s="80" t="str">
        <v>HYD PUMP ARJUN 445 DOUBLE (12CC + 8CC)</v>
      </c>
      <c r="D6879" s="133" t="str">
        <v>2251, 2243, 2245</v>
      </c>
      <c r="E6879" s="80">
        <v>2</v>
      </c>
      <c r="F6879" s="80" t="str">
        <v>PCS</v>
      </c>
      <c r="G6879" s="80" t="str">
        <v>OUTWARD</v>
      </c>
      <c r="H6879" s="96" t="str">
        <v>SHOP</v>
      </c>
    </row>
    <row r="6880" spans="1:8" x14ac:dyDescent="0.25">
      <c r="A6880" s="90">
        <v>45832</v>
      </c>
      <c r="B6880" s="91" t="str">
        <v>601AD00009C</v>
      </c>
      <c r="C6880" s="92" t="str">
        <v>HYD PUMP ARJUN DOUBLE (F ELBOW) (18CC + 8CC)</v>
      </c>
      <c r="D6880" s="132" t="str">
        <v>2251, 2243, 2245</v>
      </c>
      <c r="E6880" s="92">
        <v>4</v>
      </c>
      <c r="F6880" s="92" t="str">
        <v>PCS</v>
      </c>
      <c r="G6880" s="92" t="str">
        <v>OUTWARD</v>
      </c>
      <c r="H6880" s="93" t="str">
        <v>SHOP</v>
      </c>
    </row>
    <row r="6881" spans="1:8" x14ac:dyDescent="0.25">
      <c r="A6881" s="94">
        <v>45832</v>
      </c>
      <c r="B6881" s="95" t="str">
        <v>R983067915</v>
      </c>
      <c r="C6881" s="80" t="str">
        <v>HYD. PUMP SONALIKA RX 16CC</v>
      </c>
      <c r="D6881" s="133" t="str">
        <v>2251, 2243, 2245</v>
      </c>
      <c r="E6881" s="80">
        <v>24</v>
      </c>
      <c r="F6881" s="80" t="str">
        <v>PCS</v>
      </c>
      <c r="G6881" s="80" t="str">
        <v>OUTWARD</v>
      </c>
      <c r="H6881" s="96" t="str">
        <v>SHOP</v>
      </c>
    </row>
    <row r="6882" spans="1:8" x14ac:dyDescent="0.25">
      <c r="A6882" s="90">
        <v>45832</v>
      </c>
      <c r="B6882" s="91" t="str">
        <v>UN 2270</v>
      </c>
      <c r="C6882" s="92" t="str">
        <v>GEAR 3RD SPEED 34/28 TEETH MKM</v>
      </c>
      <c r="D6882" s="132" t="str">
        <v>2251, 2243, 2245</v>
      </c>
      <c r="E6882" s="92">
        <v>6</v>
      </c>
      <c r="F6882" s="92" t="str">
        <v>PCS</v>
      </c>
      <c r="G6882" s="92" t="str">
        <v>OUTWARD</v>
      </c>
      <c r="H6882" s="93" t="str">
        <v>SHOP</v>
      </c>
    </row>
    <row r="6883" spans="1:8" x14ac:dyDescent="0.25">
      <c r="A6883" s="94">
        <v>45832</v>
      </c>
      <c r="B6883" s="95" t="str">
        <v>UN 1361</v>
      </c>
      <c r="C6883" s="80" t="str">
        <v>DIESEL TANK TEA (WITH FILTER) NST</v>
      </c>
      <c r="D6883" s="133" t="str">
        <v>2251, 2243, 2245</v>
      </c>
      <c r="E6883" s="80">
        <v>40</v>
      </c>
      <c r="F6883" s="80" t="str">
        <v>PCS</v>
      </c>
      <c r="G6883" s="80" t="str">
        <v>OUTWARD</v>
      </c>
      <c r="H6883" s="96" t="str">
        <v>SHOP</v>
      </c>
    </row>
    <row r="6884" spans="1:8" x14ac:dyDescent="0.25">
      <c r="A6884" s="90">
        <v>45832</v>
      </c>
      <c r="B6884" s="91" t="str">
        <v>GK 1656</v>
      </c>
      <c r="C6884" s="92" t="str">
        <v>SPANDLE NUT ARJUN</v>
      </c>
      <c r="D6884" s="132" t="str">
        <v>2251, 2243, 2245</v>
      </c>
      <c r="E6884" s="92">
        <v>36</v>
      </c>
      <c r="F6884" s="92" t="str">
        <v>PCS</v>
      </c>
      <c r="G6884" s="92" t="str">
        <v>OUTWARD</v>
      </c>
      <c r="H6884" s="93" t="str">
        <v>SHOP</v>
      </c>
    </row>
    <row r="6885" spans="1:8" x14ac:dyDescent="0.25">
      <c r="A6885" s="94">
        <v>45832</v>
      </c>
      <c r="B6885" s="95" t="str">
        <v>UN 1463</v>
      </c>
      <c r="C6885" s="80" t="str">
        <v>TIE ROD TUBE SMALL INTER DI</v>
      </c>
      <c r="D6885" s="133" t="str">
        <v>2251, 2243, 2245</v>
      </c>
      <c r="E6885" s="80">
        <v>10</v>
      </c>
      <c r="F6885" s="80" t="str">
        <v>PCS</v>
      </c>
      <c r="G6885" s="80" t="str">
        <v>OUTWARD</v>
      </c>
      <c r="H6885" s="96" t="str">
        <v>SHOP</v>
      </c>
    </row>
    <row r="6886" spans="1:8" x14ac:dyDescent="0.25">
      <c r="A6886" s="90">
        <v>45832</v>
      </c>
      <c r="B6886" s="91" t="str">
        <v>GK 2519</v>
      </c>
      <c r="C6886" s="92" t="str">
        <v>FLEXIBLE HOSE 27" (19 x 19 BENJO, R6)</v>
      </c>
      <c r="D6886" s="132" t="str">
        <v>2251, 2243, 2245</v>
      </c>
      <c r="E6886" s="92">
        <v>30</v>
      </c>
      <c r="F6886" s="92" t="str">
        <v>PCS</v>
      </c>
      <c r="G6886" s="92" t="str">
        <v>OUTWARD</v>
      </c>
      <c r="H6886" s="93" t="str">
        <v>SHOP</v>
      </c>
    </row>
    <row r="6887" spans="1:8" x14ac:dyDescent="0.25">
      <c r="A6887" s="94">
        <v>45832</v>
      </c>
      <c r="B6887" s="95" t="str">
        <v>UN 3665</v>
      </c>
      <c r="C6887" s="80" t="str">
        <v xml:space="preserve"> BREAK DISC ACTUATING ASSEMBLY INTER DI 6.5" </v>
      </c>
      <c r="D6887" s="133" t="str">
        <v>2251, 2243, 2245</v>
      </c>
      <c r="E6887" s="80">
        <v>10</v>
      </c>
      <c r="F6887" s="80" t="str">
        <v>SET</v>
      </c>
      <c r="G6887" s="80" t="str">
        <v>OUTWARD</v>
      </c>
      <c r="H6887" s="96" t="str">
        <v>SHOP</v>
      </c>
    </row>
    <row r="6888" spans="1:8" x14ac:dyDescent="0.25">
      <c r="A6888" s="90">
        <v>45832</v>
      </c>
      <c r="B6888" s="91" t="str">
        <v>UN 3640</v>
      </c>
      <c r="C6888" s="92" t="str">
        <v xml:space="preserve"> BREAK DISC ACTUATING INTER DI 6.5" </v>
      </c>
      <c r="D6888" s="132" t="str">
        <v>2251, 2243, 2245</v>
      </c>
      <c r="E6888" s="92">
        <v>16</v>
      </c>
      <c r="F6888" s="92" t="str">
        <v>PCS</v>
      </c>
      <c r="G6888" s="92" t="str">
        <v>OUTWARD</v>
      </c>
      <c r="H6888" s="93" t="str">
        <v>SHOP</v>
      </c>
    </row>
    <row r="6889" spans="1:8" x14ac:dyDescent="0.25">
      <c r="A6889" s="94">
        <v>45832</v>
      </c>
      <c r="B6889" s="95" t="str">
        <v>UN 1478</v>
      </c>
      <c r="C6889" s="80" t="str">
        <v>DIESEL TANK CAP INTER</v>
      </c>
      <c r="D6889" s="133" t="str">
        <v>2251, 2243, 2245</v>
      </c>
      <c r="E6889" s="80">
        <v>30</v>
      </c>
      <c r="F6889" s="80" t="str">
        <v>PCS</v>
      </c>
      <c r="G6889" s="80" t="str">
        <v>OUTWARD</v>
      </c>
      <c r="H6889" s="96" t="str">
        <v>SHOP</v>
      </c>
    </row>
    <row r="6890" spans="1:8" x14ac:dyDescent="0.25">
      <c r="A6890" s="90">
        <v>45832</v>
      </c>
      <c r="B6890" s="91" t="str">
        <v>VPH159133</v>
      </c>
      <c r="C6890" s="92" t="str">
        <v>SUPER SEAL</v>
      </c>
      <c r="D6890" s="132" t="str">
        <v>2251, 2243, 2245</v>
      </c>
      <c r="E6890" s="92">
        <v>4</v>
      </c>
      <c r="F6890" s="92" t="str">
        <v>PCS</v>
      </c>
      <c r="G6890" s="92" t="str">
        <v>OUTWARD</v>
      </c>
      <c r="H6890" s="93" t="str">
        <v>SHOP</v>
      </c>
    </row>
    <row r="6891" spans="1:8" x14ac:dyDescent="0.25">
      <c r="A6891" s="94">
        <v>45832</v>
      </c>
      <c r="B6891" s="95" t="str">
        <v>UN 2987</v>
      </c>
      <c r="C6891" s="80" t="str">
        <v xml:space="preserve">MUDGUARD PAD THICK INTER  </v>
      </c>
      <c r="D6891" s="133" t="str">
        <v>2251, 2243, 2245</v>
      </c>
      <c r="E6891" s="80">
        <v>40</v>
      </c>
      <c r="F6891" s="80" t="str">
        <v>PCS</v>
      </c>
      <c r="G6891" s="80" t="str">
        <v>OUTWARD</v>
      </c>
      <c r="H6891" s="96" t="str">
        <v>SHOP</v>
      </c>
    </row>
    <row r="6892" spans="1:8" x14ac:dyDescent="0.25">
      <c r="A6892" s="90">
        <v>45832</v>
      </c>
      <c r="B6892" s="91" t="str">
        <v>UN 617</v>
      </c>
      <c r="C6892" s="92" t="str">
        <v>LOWER LINK PIN WITH NUT J.D</v>
      </c>
      <c r="D6892" s="132" t="str">
        <v>2251, 2243, 2245</v>
      </c>
      <c r="E6892" s="92">
        <v>30</v>
      </c>
      <c r="F6892" s="92" t="str">
        <v>PCS</v>
      </c>
      <c r="G6892" s="92" t="str">
        <v>OUTWARD</v>
      </c>
      <c r="H6892" s="93" t="str">
        <v>SHOP</v>
      </c>
    </row>
    <row r="6893" spans="1:8" x14ac:dyDescent="0.25">
      <c r="A6893" s="94">
        <v>45832</v>
      </c>
      <c r="B6893" s="95" t="str">
        <v>UN 2887</v>
      </c>
      <c r="C6893" s="80" t="str">
        <v xml:space="preserve">TOPLINK SPRING INTER  </v>
      </c>
      <c r="D6893" s="133" t="str">
        <v>2251, 2243, 2245</v>
      </c>
      <c r="E6893" s="80">
        <v>30</v>
      </c>
      <c r="F6893" s="80" t="str">
        <v>PCS</v>
      </c>
      <c r="G6893" s="80" t="str">
        <v>OUTWARD</v>
      </c>
      <c r="H6893" s="96" t="str">
        <v>SHOP</v>
      </c>
    </row>
    <row r="6894" spans="1:8" x14ac:dyDescent="0.25">
      <c r="A6894" s="90">
        <v>45832</v>
      </c>
      <c r="B6894" s="91" t="str">
        <v>UN 2858</v>
      </c>
      <c r="C6894" s="92" t="str">
        <v xml:space="preserve">BREAK SHOE SPRING (O.E) INTER  </v>
      </c>
      <c r="D6894" s="132" t="str">
        <v>2251, 2243, 2245</v>
      </c>
      <c r="E6894" s="92">
        <v>120</v>
      </c>
      <c r="F6894" s="92" t="str">
        <v>PCS</v>
      </c>
      <c r="G6894" s="92" t="str">
        <v>OUTWARD</v>
      </c>
      <c r="H6894" s="93" t="str">
        <v>SHOP</v>
      </c>
    </row>
    <row r="6895" spans="1:8" x14ac:dyDescent="0.25">
      <c r="A6895" s="94">
        <v>45832</v>
      </c>
      <c r="B6895" s="95" t="str">
        <v>UN 1847 A</v>
      </c>
      <c r="C6895" s="80" t="str">
        <v>GEAR FORK SHIFTER 2nd &amp; 3rd YUVO (006510854V1)</v>
      </c>
      <c r="D6895" s="133" t="str">
        <v>2251, 2243, 2245</v>
      </c>
      <c r="E6895" s="80">
        <v>6</v>
      </c>
      <c r="F6895" s="80" t="str">
        <v>PCS</v>
      </c>
      <c r="G6895" s="80" t="str">
        <v>OUTWARD</v>
      </c>
      <c r="H6895" s="96" t="str">
        <v>SHOP</v>
      </c>
    </row>
    <row r="6896" spans="1:8" x14ac:dyDescent="0.25">
      <c r="A6896" s="90">
        <v>45832</v>
      </c>
      <c r="B6896" s="91" t="str">
        <v>UN 1995</v>
      </c>
      <c r="C6896" s="92" t="str">
        <v>BREAK PATTI SET SARPANCH</v>
      </c>
      <c r="D6896" s="132" t="str">
        <v>2251, 2243, 2245</v>
      </c>
      <c r="E6896" s="92">
        <v>50</v>
      </c>
      <c r="F6896" s="92" t="str">
        <v>SET</v>
      </c>
      <c r="G6896" s="92" t="str">
        <v>OUTWARD</v>
      </c>
      <c r="H6896" s="93" t="str">
        <v>SHOP</v>
      </c>
    </row>
    <row r="6897" spans="1:8" x14ac:dyDescent="0.25">
      <c r="A6897" s="94">
        <v>45832</v>
      </c>
      <c r="B6897" s="95" t="str">
        <v>UN 2401</v>
      </c>
      <c r="C6897" s="80" t="str">
        <v xml:space="preserve">MALE FEMALE COUPLING INTER DI  </v>
      </c>
      <c r="D6897" s="133" t="str">
        <v>2251, 2243, 2245</v>
      </c>
      <c r="E6897" s="80">
        <v>10</v>
      </c>
      <c r="F6897" s="80" t="str">
        <v>PCS</v>
      </c>
      <c r="G6897" s="80" t="str">
        <v>OUTWARD</v>
      </c>
      <c r="H6897" s="96" t="str">
        <v>SHOP</v>
      </c>
    </row>
    <row r="6898" spans="1:8" x14ac:dyDescent="0.25">
      <c r="A6898" s="90">
        <v>45832</v>
      </c>
      <c r="B6898" s="91" t="str">
        <v>UN 2829</v>
      </c>
      <c r="C6898" s="92" t="str">
        <v xml:space="preserve">MUDGUARD U BOLT 10" (GOLDEN) INTER  </v>
      </c>
      <c r="D6898" s="132" t="str">
        <v>2251, 2243, 2245</v>
      </c>
      <c r="E6898" s="92">
        <v>20</v>
      </c>
      <c r="F6898" s="92" t="str">
        <v>PCS</v>
      </c>
      <c r="G6898" s="92" t="str">
        <v>OUTWARD</v>
      </c>
      <c r="H6898" s="93" t="str">
        <v>SHOP</v>
      </c>
    </row>
    <row r="6899" spans="1:8" x14ac:dyDescent="0.25">
      <c r="A6899" s="94">
        <v>45832</v>
      </c>
      <c r="B6899" s="95" t="str">
        <v>UN 3418</v>
      </c>
      <c r="C6899" s="80" t="str">
        <v xml:space="preserve">CHOWK CABLE (L TYPE) INTER DI  </v>
      </c>
      <c r="D6899" s="133" t="str">
        <v>2251, 2243, 2245</v>
      </c>
      <c r="E6899" s="80">
        <v>10</v>
      </c>
      <c r="F6899" s="80" t="str">
        <v>PCS</v>
      </c>
      <c r="G6899" s="80" t="str">
        <v>OUTWARD</v>
      </c>
      <c r="H6899" s="96" t="str">
        <v>SHOP</v>
      </c>
    </row>
    <row r="6900" spans="1:8" x14ac:dyDescent="0.25">
      <c r="A6900" s="90">
        <v>45833</v>
      </c>
      <c r="B6900" s="91" t="str">
        <v>R983067915</v>
      </c>
      <c r="C6900" s="92" t="str">
        <v>HYD. PUMP SONALIKA RX 16CC</v>
      </c>
      <c r="D6900" s="132">
        <v>2257</v>
      </c>
      <c r="E6900" s="92">
        <v>16</v>
      </c>
      <c r="F6900" s="92" t="str">
        <v>PCS</v>
      </c>
      <c r="G6900" s="92" t="str">
        <v>OUTWARD</v>
      </c>
      <c r="H6900" s="93" t="str">
        <v>SHOP</v>
      </c>
    </row>
    <row r="6901" spans="1:8" x14ac:dyDescent="0.25">
      <c r="A6901" s="94">
        <v>45833</v>
      </c>
      <c r="B6901" s="95" t="str">
        <v>R983032309</v>
      </c>
      <c r="C6901" s="80" t="str">
        <v>HYD. PUMP SWARAJ 19CC (OUTER)</v>
      </c>
      <c r="D6901" s="133">
        <v>2257</v>
      </c>
      <c r="E6901" s="80">
        <v>8</v>
      </c>
      <c r="F6901" s="80" t="str">
        <v>PCS</v>
      </c>
      <c r="G6901" s="80" t="str">
        <v>OUTWARD</v>
      </c>
      <c r="H6901" s="96" t="str">
        <v>SHOP</v>
      </c>
    </row>
    <row r="6902" spans="1:8" x14ac:dyDescent="0.25">
      <c r="A6902" s="90">
        <v>45833</v>
      </c>
      <c r="B6902" s="91" t="str">
        <v>R983020977</v>
      </c>
      <c r="C6902" s="92" t="str">
        <v>HYD. PUMP MAHINDRA 14 CC</v>
      </c>
      <c r="D6902" s="132">
        <v>2257</v>
      </c>
      <c r="E6902" s="92">
        <v>16</v>
      </c>
      <c r="F6902" s="92" t="str">
        <v>PCS</v>
      </c>
      <c r="G6902" s="92" t="str">
        <v>OUTWARD</v>
      </c>
      <c r="H6902" s="93" t="str">
        <v>SHOP</v>
      </c>
    </row>
    <row r="6903" spans="1:8" x14ac:dyDescent="0.25">
      <c r="A6903" s="94">
        <v>45833</v>
      </c>
      <c r="B6903" s="95" t="str">
        <v>R983032349</v>
      </c>
      <c r="C6903" s="80" t="str">
        <v>HYD PUMP NH 3030 / 3230 6.7 CC</v>
      </c>
      <c r="D6903" s="133">
        <v>2257</v>
      </c>
      <c r="E6903" s="80">
        <v>8</v>
      </c>
      <c r="F6903" s="80" t="str">
        <v>PCS</v>
      </c>
      <c r="G6903" s="80" t="str">
        <v>OUTWARD</v>
      </c>
      <c r="H6903" s="96" t="str">
        <v>SHOP</v>
      </c>
    </row>
    <row r="6904" spans="1:8" x14ac:dyDescent="0.25">
      <c r="A6904" s="90">
        <v>45833</v>
      </c>
      <c r="B6904" s="91">
        <v>1280359100</v>
      </c>
      <c r="C6904" s="92" t="str">
        <v>P.P ASSY MAHINDRA D/F</v>
      </c>
      <c r="D6904" s="132">
        <v>2257</v>
      </c>
      <c r="E6904" s="92">
        <v>2</v>
      </c>
      <c r="F6904" s="92" t="str">
        <v>SET</v>
      </c>
      <c r="G6904" s="92" t="str">
        <v>OUTWARD</v>
      </c>
      <c r="H6904" s="93" t="str">
        <v>SHOP</v>
      </c>
    </row>
    <row r="6905" spans="1:8" x14ac:dyDescent="0.25">
      <c r="A6905" s="94">
        <v>45833</v>
      </c>
      <c r="B6905" s="95" t="str">
        <v>601AD00005C</v>
      </c>
      <c r="C6905" s="80" t="str">
        <v>HYD PUMP FARMTRAC DOUBLE (18CC + 11CC)</v>
      </c>
      <c r="D6905" s="133">
        <v>2257</v>
      </c>
      <c r="E6905" s="80">
        <v>4</v>
      </c>
      <c r="F6905" s="80" t="str">
        <v>PCS</v>
      </c>
      <c r="G6905" s="80" t="str">
        <v>OUTWARD</v>
      </c>
      <c r="H6905" s="96" t="str">
        <v>SHOP</v>
      </c>
    </row>
    <row r="6906" spans="1:8" x14ac:dyDescent="0.25">
      <c r="A6906" s="90">
        <v>45833</v>
      </c>
      <c r="B6906" s="91" t="str">
        <v>STAR KIT JD (SET OF 6) 5310</v>
      </c>
      <c r="C6906" s="92" t="str">
        <v>STAR KIT JD (SET OF 6) 5310</v>
      </c>
      <c r="D6906" s="132">
        <v>2257</v>
      </c>
      <c r="E6906" s="92">
        <v>4</v>
      </c>
      <c r="F6906" s="92" t="str">
        <v>SET</v>
      </c>
      <c r="G6906" s="92" t="str">
        <v>OUTWARD</v>
      </c>
      <c r="H6906" s="93" t="str">
        <v>SHOP</v>
      </c>
    </row>
    <row r="6907" spans="1:8" x14ac:dyDescent="0.25">
      <c r="A6907" s="94">
        <v>45833</v>
      </c>
      <c r="B6907" s="95" t="str">
        <v>UN 2089</v>
      </c>
      <c r="C6907" s="80" t="str">
        <v>TAIL PINION 9//10 TEETH NST</v>
      </c>
      <c r="D6907" s="133">
        <v>2257</v>
      </c>
      <c r="E6907" s="80">
        <v>1</v>
      </c>
      <c r="F6907" s="80" t="str">
        <v>PCS</v>
      </c>
      <c r="G6907" s="80" t="str">
        <v>OUTWARD</v>
      </c>
      <c r="H6907" s="96" t="str">
        <v>SHOP</v>
      </c>
    </row>
    <row r="6908" spans="1:8" x14ac:dyDescent="0.25">
      <c r="A6908" s="90">
        <v>45833</v>
      </c>
      <c r="B6908" s="91" t="str">
        <v>R983068737</v>
      </c>
      <c r="C6908" s="92" t="str">
        <v>HYD.PUMP SWARAJ 855 XM (19CC)</v>
      </c>
      <c r="D6908" s="132">
        <v>2257</v>
      </c>
      <c r="E6908" s="92">
        <v>8</v>
      </c>
      <c r="F6908" s="92" t="str">
        <v>PCS</v>
      </c>
      <c r="G6908" s="92" t="str">
        <v>OUTWARD</v>
      </c>
      <c r="H6908" s="93" t="str">
        <v>SHOP</v>
      </c>
    </row>
    <row r="6909" spans="1:8" x14ac:dyDescent="0.25">
      <c r="A6909" s="94">
        <v>45833</v>
      </c>
      <c r="B6909" s="95" t="str">
        <v>UN 3418</v>
      </c>
      <c r="C6909" s="80" t="str">
        <v xml:space="preserve">CHOWK CABLE (L TYPE) INTER DI  </v>
      </c>
      <c r="D6909" s="133">
        <v>2257</v>
      </c>
      <c r="E6909" s="80">
        <v>10</v>
      </c>
      <c r="F6909" s="80" t="str">
        <v>PCS</v>
      </c>
      <c r="G6909" s="80" t="str">
        <v>OUTWARD</v>
      </c>
      <c r="H6909" s="96" t="str">
        <v>SHOP</v>
      </c>
    </row>
    <row r="6910" spans="1:8" x14ac:dyDescent="0.25">
      <c r="A6910" s="90">
        <v>45833</v>
      </c>
      <c r="B6910" s="91" t="str">
        <v>R1100551</v>
      </c>
      <c r="C6910" s="92" t="str">
        <v>P.P ASSY EICHER 485 11" D/F TYPE</v>
      </c>
      <c r="D6910" s="132">
        <v>2257</v>
      </c>
      <c r="E6910" s="92">
        <v>2</v>
      </c>
      <c r="F6910" s="92" t="str">
        <v>SET</v>
      </c>
      <c r="G6910" s="92" t="str">
        <v>OUTWARD</v>
      </c>
      <c r="H6910" s="93" t="str">
        <v>SHOP</v>
      </c>
    </row>
    <row r="6911" spans="1:8" x14ac:dyDescent="0.25">
      <c r="A6911" s="94">
        <v>45833</v>
      </c>
      <c r="B6911" s="95" t="str">
        <v>R11143</v>
      </c>
      <c r="C6911" s="80" t="str">
        <v>CLUTCH PLATE EICHER D/F TYPE N/A</v>
      </c>
      <c r="D6911" s="133">
        <v>2257</v>
      </c>
      <c r="E6911" s="80">
        <v>1</v>
      </c>
      <c r="F6911" s="80" t="str">
        <v>PCS</v>
      </c>
      <c r="G6911" s="80" t="str">
        <v>OUTWARD</v>
      </c>
      <c r="H6911" s="96" t="str">
        <v>SHOP</v>
      </c>
    </row>
    <row r="6912" spans="1:8" x14ac:dyDescent="0.25">
      <c r="A6912" s="90">
        <v>45833</v>
      </c>
      <c r="B6912" s="91" t="str">
        <v>R1000122</v>
      </c>
      <c r="C6912" s="92" t="str">
        <v>P.P ASSY INTER 10"</v>
      </c>
      <c r="D6912" s="132">
        <v>2257</v>
      </c>
      <c r="E6912" s="92">
        <v>1</v>
      </c>
      <c r="F6912" s="92" t="str">
        <v>SET</v>
      </c>
      <c r="G6912" s="92" t="str">
        <v>OUTWARD</v>
      </c>
      <c r="H6912" s="93" t="str">
        <v>SHOP</v>
      </c>
    </row>
    <row r="6913" spans="1:8" x14ac:dyDescent="0.25">
      <c r="A6913" s="94">
        <v>45833</v>
      </c>
      <c r="B6913" s="95" t="str">
        <v>UN 1135</v>
      </c>
      <c r="C6913" s="80" t="str">
        <v>SILENCER INTER DI</v>
      </c>
      <c r="D6913" s="133">
        <v>2257</v>
      </c>
      <c r="E6913" s="80">
        <v>4</v>
      </c>
      <c r="F6913" s="80" t="str">
        <v>PCS</v>
      </c>
      <c r="G6913" s="80" t="str">
        <v>OUTWARD</v>
      </c>
      <c r="H6913" s="96" t="str">
        <v>SHOP</v>
      </c>
    </row>
    <row r="6914" spans="1:8" x14ac:dyDescent="0.25">
      <c r="A6914" s="90">
        <v>45833</v>
      </c>
      <c r="B6914" s="91" t="str">
        <v>GK 1623/UN 2825</v>
      </c>
      <c r="C6914" s="92" t="str">
        <v>AXLE BOLT R/T 8" BLACK</v>
      </c>
      <c r="D6914" s="132">
        <v>2257</v>
      </c>
      <c r="E6914" s="92">
        <v>36</v>
      </c>
      <c r="F6914" s="92" t="str">
        <v>PCS</v>
      </c>
      <c r="G6914" s="92" t="str">
        <v>OUTWARD</v>
      </c>
      <c r="H6914" s="93" t="str">
        <v>SHOP</v>
      </c>
    </row>
    <row r="6915" spans="1:8" x14ac:dyDescent="0.25">
      <c r="A6915" s="94">
        <v>45829</v>
      </c>
      <c r="B6915" s="95" t="str">
        <v>R983068737</v>
      </c>
      <c r="C6915" s="80" t="str">
        <v>HYD.PUMP SWARAJ 855 XM (19CC)</v>
      </c>
      <c r="D6915" s="133">
        <v>2235</v>
      </c>
      <c r="E6915" s="80">
        <v>6</v>
      </c>
      <c r="F6915" s="80" t="str">
        <v>PCS</v>
      </c>
      <c r="G6915" s="80" t="str">
        <v>OUTWARD</v>
      </c>
      <c r="H6915" s="96" t="str">
        <v>AMIT MOTORS</v>
      </c>
    </row>
    <row r="6916" spans="1:8" x14ac:dyDescent="0.25">
      <c r="A6916" s="90">
        <v>45829</v>
      </c>
      <c r="B6916" s="91" t="str">
        <v>R983032315</v>
      </c>
      <c r="C6916" s="92" t="str">
        <v>HYD PUMP MASSEY GAJRAJ 11 CC</v>
      </c>
      <c r="D6916" s="132">
        <v>2235</v>
      </c>
      <c r="E6916" s="92">
        <v>2</v>
      </c>
      <c r="F6916" s="92" t="str">
        <v>PCS</v>
      </c>
      <c r="G6916" s="92" t="str">
        <v>OUTWARD</v>
      </c>
      <c r="H6916" s="93" t="str">
        <v>AMIT MOTORS</v>
      </c>
    </row>
    <row r="6917" spans="1:8" x14ac:dyDescent="0.25">
      <c r="A6917" s="94">
        <v>45831</v>
      </c>
      <c r="B6917" s="95" t="str">
        <v>R983032309</v>
      </c>
      <c r="C6917" s="80" t="str">
        <v>HYD. PUMP SWARAJ 19CC (OUTER)</v>
      </c>
      <c r="D6917" s="133">
        <v>2247</v>
      </c>
      <c r="E6917" s="80">
        <v>8</v>
      </c>
      <c r="F6917" s="80" t="str">
        <v>PCS</v>
      </c>
      <c r="G6917" s="80" t="str">
        <v>OUTWARD</v>
      </c>
      <c r="H6917" s="96" t="str">
        <v>SHOP</v>
      </c>
    </row>
    <row r="6918" spans="1:8" x14ac:dyDescent="0.25">
      <c r="A6918" s="90">
        <v>45831</v>
      </c>
      <c r="B6918" s="91" t="str">
        <v>UN 2576</v>
      </c>
      <c r="C6918" s="92" t="str">
        <v xml:space="preserve">TOP LINK ZULLA INTER DI  </v>
      </c>
      <c r="D6918" s="132">
        <v>2247</v>
      </c>
      <c r="E6918" s="92">
        <v>5</v>
      </c>
      <c r="F6918" s="92" t="str">
        <v>PCS</v>
      </c>
      <c r="G6918" s="92" t="str">
        <v>OUTWARD</v>
      </c>
      <c r="H6918" s="93" t="str">
        <v>SHOP</v>
      </c>
    </row>
    <row r="6919" spans="1:8" x14ac:dyDescent="0.25">
      <c r="A6919" s="94">
        <v>45831</v>
      </c>
      <c r="B6919" s="95" t="str">
        <v>UN 1320</v>
      </c>
      <c r="C6919" s="80" t="str">
        <v>WATER PUMP ASSEMBLY NST</v>
      </c>
      <c r="D6919" s="133">
        <v>2247</v>
      </c>
      <c r="E6919" s="80">
        <v>2</v>
      </c>
      <c r="F6919" s="80" t="str">
        <v>PCS</v>
      </c>
      <c r="G6919" s="80" t="str">
        <v>OUTWARD</v>
      </c>
      <c r="H6919" s="96" t="str">
        <v>SHOP</v>
      </c>
    </row>
    <row r="6920" spans="1:8" x14ac:dyDescent="0.25">
      <c r="A6920" s="90">
        <v>45832</v>
      </c>
      <c r="B6920" s="91" t="str">
        <v>UN 217</v>
      </c>
      <c r="C6920" s="92" t="str">
        <v>POWER STG PIPE (SMALL) JD</v>
      </c>
      <c r="D6920" s="132">
        <v>2247</v>
      </c>
      <c r="E6920" s="92">
        <v>6</v>
      </c>
      <c r="F6920" s="92" t="str">
        <v>PCS</v>
      </c>
      <c r="G6920" s="92" t="str">
        <v>OUTWARD</v>
      </c>
      <c r="H6920" s="93" t="str">
        <v>RUN</v>
      </c>
    </row>
    <row r="6921" spans="1:8" x14ac:dyDescent="0.25">
      <c r="A6921" s="94">
        <v>45832</v>
      </c>
      <c r="B6921" s="95" t="str">
        <v>UN 1321</v>
      </c>
      <c r="C6921" s="80" t="str">
        <v>WATER PUMP ASSEMBLY INTER DI</v>
      </c>
      <c r="D6921" s="133">
        <v>2247</v>
      </c>
      <c r="E6921" s="80">
        <v>2</v>
      </c>
      <c r="F6921" s="80" t="str">
        <v>PCS</v>
      </c>
      <c r="G6921" s="80" t="str">
        <v>OUTWARD</v>
      </c>
      <c r="H6921" s="96" t="str">
        <v>RUN</v>
      </c>
    </row>
    <row r="6922" spans="1:8" x14ac:dyDescent="0.25">
      <c r="A6922" s="90">
        <v>45832</v>
      </c>
      <c r="B6922" s="91" t="str">
        <v>CROWN HANDI COMPLETE JD 5103</v>
      </c>
      <c r="C6922" s="92" t="str">
        <v>CROWN HANDI COMPLETE JD 5103</v>
      </c>
      <c r="D6922" s="132">
        <v>2247</v>
      </c>
      <c r="E6922" s="92">
        <v>1</v>
      </c>
      <c r="F6922" s="92" t="str">
        <v>PCS</v>
      </c>
      <c r="G6922" s="92" t="str">
        <v>OUTWARD</v>
      </c>
      <c r="H6922" s="93" t="str">
        <v>RUN</v>
      </c>
    </row>
    <row r="6923" spans="1:8" x14ac:dyDescent="0.25">
      <c r="A6923" s="94">
        <v>45832</v>
      </c>
      <c r="B6923" s="95" t="str">
        <v>CHECK CHAIN ASSY JOHN DEERE  LIGHT</v>
      </c>
      <c r="C6923" s="80" t="str">
        <v>CHECK CHAIN ASSY JOHN DEERE  LIGHT</v>
      </c>
      <c r="D6923" s="133">
        <v>2247</v>
      </c>
      <c r="E6923" s="80">
        <v>8</v>
      </c>
      <c r="F6923" s="80" t="str">
        <v>PCS</v>
      </c>
      <c r="G6923" s="80" t="str">
        <v>OUTWARD</v>
      </c>
      <c r="H6923" s="96" t="str">
        <v>RUN</v>
      </c>
    </row>
    <row r="6924" spans="1:8" x14ac:dyDescent="0.25">
      <c r="A6924" s="90">
        <v>45832</v>
      </c>
      <c r="B6924" s="91" t="str">
        <v>TOP LINK ASSY J.D 5310</v>
      </c>
      <c r="C6924" s="92" t="str">
        <v>TOP LINK ASSY J.D 5310</v>
      </c>
      <c r="D6924" s="132">
        <v>2247</v>
      </c>
      <c r="E6924" s="92">
        <v>2</v>
      </c>
      <c r="F6924" s="92" t="str">
        <v>PCS</v>
      </c>
      <c r="G6924" s="92" t="str">
        <v>OUTWARD</v>
      </c>
      <c r="H6924" s="93" t="str">
        <v>RUN</v>
      </c>
    </row>
    <row r="6925" spans="1:8" x14ac:dyDescent="0.25">
      <c r="A6925" s="94">
        <v>45832</v>
      </c>
      <c r="B6925" s="95" t="str">
        <v>LOWER LINK END JD</v>
      </c>
      <c r="C6925" s="80" t="str">
        <v>LOWER LINK END JD</v>
      </c>
      <c r="D6925" s="133">
        <v>2247</v>
      </c>
      <c r="E6925" s="80">
        <v>8</v>
      </c>
      <c r="F6925" s="80" t="str">
        <v>PCS</v>
      </c>
      <c r="G6925" s="80" t="str">
        <v>OUTWARD</v>
      </c>
      <c r="H6925" s="96" t="str">
        <v>RUN</v>
      </c>
    </row>
    <row r="6926" spans="1:8" x14ac:dyDescent="0.25">
      <c r="A6926" s="90">
        <v>45832</v>
      </c>
      <c r="B6926" s="91" t="str">
        <v>UN 1158</v>
      </c>
      <c r="C6926" s="92" t="str">
        <v>AIR CLEANER GLASS WHITE INTER</v>
      </c>
      <c r="D6926" s="132">
        <v>2247</v>
      </c>
      <c r="E6926" s="92">
        <v>10</v>
      </c>
      <c r="F6926" s="92" t="str">
        <v>PCS</v>
      </c>
      <c r="G6926" s="92" t="str">
        <v>OUTWARD</v>
      </c>
      <c r="H6926" s="93" t="str">
        <v>RUN</v>
      </c>
    </row>
    <row r="6927" spans="1:8" x14ac:dyDescent="0.25">
      <c r="A6927" s="94">
        <v>45832</v>
      </c>
      <c r="B6927" s="95" t="str">
        <v>GK 1244</v>
      </c>
      <c r="C6927" s="80" t="str">
        <v>HYD. FILTER  MAHINDRA TURBO SPIN ON</v>
      </c>
      <c r="D6927" s="133">
        <v>2247</v>
      </c>
      <c r="E6927" s="80">
        <v>12</v>
      </c>
      <c r="F6927" s="80" t="str">
        <v>PCS</v>
      </c>
      <c r="G6927" s="80" t="str">
        <v>OUTWARD</v>
      </c>
      <c r="H6927" s="96" t="str">
        <v>RUN</v>
      </c>
    </row>
    <row r="6928" spans="1:8" x14ac:dyDescent="0.25">
      <c r="A6928" s="90">
        <v>45832</v>
      </c>
      <c r="B6928" s="91" t="str">
        <v>GK 551/UN 1445</v>
      </c>
      <c r="C6928" s="92" t="str">
        <v>TIE ROD END MAHINDRA DI  (R+L) (SET OF 2)</v>
      </c>
      <c r="D6928" s="132">
        <v>2253</v>
      </c>
      <c r="E6928" s="92">
        <v>100</v>
      </c>
      <c r="F6928" s="92" t="str">
        <v>SET</v>
      </c>
      <c r="G6928" s="92" t="str">
        <v>OUTWARD</v>
      </c>
      <c r="H6928" s="93" t="str">
        <v>SLN TRACTOR</v>
      </c>
    </row>
    <row r="6929" spans="1:8" x14ac:dyDescent="0.25">
      <c r="A6929" s="94">
        <v>45832</v>
      </c>
      <c r="B6929" s="95" t="str">
        <v>GK 600 A</v>
      </c>
      <c r="C6929" s="80" t="str">
        <v>TIE ROD END SWARAJ 855 (H.D)  REAR  (SET OF 2)</v>
      </c>
      <c r="D6929" s="133">
        <v>2253</v>
      </c>
      <c r="E6929" s="80">
        <v>40</v>
      </c>
      <c r="F6929" s="80" t="str">
        <v>SET</v>
      </c>
      <c r="G6929" s="80" t="str">
        <v>OUTWARD</v>
      </c>
      <c r="H6929" s="96" t="str">
        <v>SLN TRACTOR</v>
      </c>
    </row>
    <row r="6930" spans="1:8" x14ac:dyDescent="0.25">
      <c r="A6930" s="90">
        <v>45832</v>
      </c>
      <c r="B6930" s="91" t="str">
        <v>GK 600 B</v>
      </c>
      <c r="C6930" s="92" t="str">
        <v>TIE ROD END SWARAJ 855 (H.D)  FRONT (SET OF 2)</v>
      </c>
      <c r="D6930" s="132">
        <v>2253</v>
      </c>
      <c r="E6930" s="92">
        <v>40</v>
      </c>
      <c r="F6930" s="92" t="str">
        <v>SET</v>
      </c>
      <c r="G6930" s="92" t="str">
        <v>OUTWARD</v>
      </c>
      <c r="H6930" s="93" t="str">
        <v>SLN TRACTOR</v>
      </c>
    </row>
    <row r="6931" spans="1:8" x14ac:dyDescent="0.25">
      <c r="A6931" s="94">
        <v>45831</v>
      </c>
      <c r="B6931" s="95" t="str">
        <v>UN 2288 D</v>
      </c>
      <c r="C6931" s="80" t="str">
        <v>PTO SHAFT WITH GEAR 47 TEETH YUVO</v>
      </c>
      <c r="D6931" s="133">
        <v>2244</v>
      </c>
      <c r="E6931" s="80">
        <v>2</v>
      </c>
      <c r="F6931" s="80" t="str">
        <v>PCS</v>
      </c>
      <c r="G6931" s="80" t="str">
        <v>OUTWARD</v>
      </c>
      <c r="H6931" s="96" t="str">
        <v>SHOP</v>
      </c>
    </row>
    <row r="6932" spans="1:8" x14ac:dyDescent="0.25">
      <c r="A6932" s="90">
        <v>45829</v>
      </c>
      <c r="B6932" s="91" t="str">
        <v>UN 2582</v>
      </c>
      <c r="C6932" s="92" t="str">
        <v xml:space="preserve">TOP LINK ASSEMBLY NST  </v>
      </c>
      <c r="D6932" s="132">
        <v>2238</v>
      </c>
      <c r="E6932" s="92">
        <v>12</v>
      </c>
      <c r="F6932" s="92" t="str">
        <v>PCS</v>
      </c>
      <c r="G6932" s="92" t="str">
        <v>OUTWARD</v>
      </c>
      <c r="H6932" s="93" t="str">
        <v>M/S NAND AUTO</v>
      </c>
    </row>
    <row r="6933" spans="1:8" x14ac:dyDescent="0.25">
      <c r="A6933" s="94">
        <v>45829</v>
      </c>
      <c r="B6933" s="95" t="str">
        <v>UN 2599</v>
      </c>
      <c r="C6933" s="80" t="str">
        <v xml:space="preserve">LEVELLING ASSY NST  </v>
      </c>
      <c r="D6933" s="133">
        <v>2238</v>
      </c>
      <c r="E6933" s="80">
        <v>2</v>
      </c>
      <c r="F6933" s="80" t="str">
        <v>PCS</v>
      </c>
      <c r="G6933" s="80" t="str">
        <v>OUTWARD</v>
      </c>
      <c r="H6933" s="96" t="str">
        <v>M/S NAND AUTO</v>
      </c>
    </row>
    <row r="6934" spans="1:8" x14ac:dyDescent="0.25">
      <c r="A6934" s="90">
        <v>45829</v>
      </c>
      <c r="B6934" s="91" t="str">
        <v>UN 2590 A</v>
      </c>
      <c r="C6934" s="92" t="str">
        <v>TOP LINK PIN ONE HOLE LOCK TYPE INTER DI</v>
      </c>
      <c r="D6934" s="132">
        <v>2238</v>
      </c>
      <c r="E6934" s="92">
        <v>24</v>
      </c>
      <c r="F6934" s="92" t="str">
        <v>PCS</v>
      </c>
      <c r="G6934" s="92" t="str">
        <v>OUTWARD</v>
      </c>
      <c r="H6934" s="93" t="str">
        <v>M/S NAND AUTO</v>
      </c>
    </row>
    <row r="6935" spans="1:8" x14ac:dyDescent="0.25">
      <c r="A6935" s="94">
        <v>45829</v>
      </c>
      <c r="B6935" s="95" t="str">
        <v>UN 2591 A</v>
      </c>
      <c r="C6935" s="80" t="str">
        <v xml:space="preserve">TOP LINK PIN TWO HOLE LOCK TYPE INTER DI  </v>
      </c>
      <c r="D6935" s="133">
        <v>2238</v>
      </c>
      <c r="E6935" s="80">
        <v>12</v>
      </c>
      <c r="F6935" s="80" t="str">
        <v>PCS</v>
      </c>
      <c r="G6935" s="80" t="str">
        <v>OUTWARD</v>
      </c>
      <c r="H6935" s="96" t="str">
        <v>M/S NAND AUTO</v>
      </c>
    </row>
    <row r="6936" spans="1:8" x14ac:dyDescent="0.25">
      <c r="A6936" s="90">
        <v>45829</v>
      </c>
      <c r="B6936" s="91" t="str">
        <v>UN 1135</v>
      </c>
      <c r="C6936" s="92" t="str">
        <v>SILENCER INTER DI</v>
      </c>
      <c r="D6936" s="132">
        <v>2238</v>
      </c>
      <c r="E6936" s="92">
        <v>8</v>
      </c>
      <c r="F6936" s="92" t="str">
        <v>PCS</v>
      </c>
      <c r="G6936" s="92" t="str">
        <v>OUTWARD</v>
      </c>
      <c r="H6936" s="93" t="str">
        <v>M/S NAND AUTO</v>
      </c>
    </row>
    <row r="6937" spans="1:8" x14ac:dyDescent="0.25">
      <c r="A6937" s="94">
        <v>45829</v>
      </c>
      <c r="B6937" s="95" t="str">
        <v>UN 1388 D</v>
      </c>
      <c r="C6937" s="80" t="str">
        <v>FRONT AXLE SUPPORT MKM</v>
      </c>
      <c r="D6937" s="133">
        <v>2238</v>
      </c>
      <c r="E6937" s="80">
        <v>1</v>
      </c>
      <c r="F6937" s="80" t="str">
        <v>PCS</v>
      </c>
      <c r="G6937" s="80" t="str">
        <v>OUTWARD</v>
      </c>
      <c r="H6937" s="96" t="str">
        <v>M/S NAND AUTO</v>
      </c>
    </row>
    <row r="6938" spans="1:8" x14ac:dyDescent="0.25">
      <c r="A6938" s="90">
        <v>45829</v>
      </c>
      <c r="B6938" s="91" t="str">
        <v>UN 1993</v>
      </c>
      <c r="C6938" s="92" t="str">
        <v>BREAK PATTI SET NST</v>
      </c>
      <c r="D6938" s="132">
        <v>2238</v>
      </c>
      <c r="E6938" s="92">
        <v>6</v>
      </c>
      <c r="F6938" s="92" t="str">
        <v>SET</v>
      </c>
      <c r="G6938" s="92" t="str">
        <v>OUTWARD</v>
      </c>
      <c r="H6938" s="93" t="str">
        <v>M/S NAND AUTO</v>
      </c>
    </row>
    <row r="6939" spans="1:8" x14ac:dyDescent="0.25">
      <c r="A6939" s="94">
        <v>45829</v>
      </c>
      <c r="B6939" s="95" t="str">
        <v>UN 1995</v>
      </c>
      <c r="C6939" s="80" t="str">
        <v>BREAK PATTI SET SARPANCH</v>
      </c>
      <c r="D6939" s="133">
        <v>2238</v>
      </c>
      <c r="E6939" s="80">
        <v>15</v>
      </c>
      <c r="F6939" s="80" t="str">
        <v>SET</v>
      </c>
      <c r="G6939" s="80" t="str">
        <v>OUTWARD</v>
      </c>
      <c r="H6939" s="96" t="str">
        <v>M/S NAND AUTO</v>
      </c>
    </row>
    <row r="6940" spans="1:8" x14ac:dyDescent="0.25">
      <c r="A6940" s="90">
        <v>45829</v>
      </c>
      <c r="B6940" s="91" t="str">
        <v>UN 1157</v>
      </c>
      <c r="C6940" s="92" t="str">
        <v>PRE CLEANER LOWER BASE PVC BHOOMIPUTRA</v>
      </c>
      <c r="D6940" s="132">
        <v>2238</v>
      </c>
      <c r="E6940" s="92">
        <v>12</v>
      </c>
      <c r="F6940" s="92" t="str">
        <v>PCS</v>
      </c>
      <c r="G6940" s="92" t="str">
        <v>OUTWARD</v>
      </c>
      <c r="H6940" s="93" t="str">
        <v>M/S NAND AUTO</v>
      </c>
    </row>
    <row r="6941" spans="1:8" x14ac:dyDescent="0.25">
      <c r="A6941" s="94">
        <v>45829</v>
      </c>
      <c r="B6941" s="95" t="str">
        <v>UN 3665</v>
      </c>
      <c r="C6941" s="80" t="str">
        <v xml:space="preserve"> BREAK DISC ACTUATING ASSEMBLY INTER DI 6.5" </v>
      </c>
      <c r="D6941" s="133">
        <v>2238</v>
      </c>
      <c r="E6941" s="80">
        <v>3</v>
      </c>
      <c r="F6941" s="80" t="str">
        <v>SET</v>
      </c>
      <c r="G6941" s="80" t="str">
        <v>OUTWARD</v>
      </c>
      <c r="H6941" s="96" t="str">
        <v>M/S NAND AUTO</v>
      </c>
    </row>
    <row r="6942" spans="1:8" x14ac:dyDescent="0.25">
      <c r="A6942" s="90">
        <v>45829</v>
      </c>
      <c r="B6942" s="91" t="str">
        <v>UN 1131</v>
      </c>
      <c r="C6942" s="92" t="str">
        <v>SILENCER ELBOW (O.E) INTER DI</v>
      </c>
      <c r="D6942" s="132">
        <v>2238</v>
      </c>
      <c r="E6942" s="92">
        <v>10</v>
      </c>
      <c r="F6942" s="92" t="str">
        <v>PCS</v>
      </c>
      <c r="G6942" s="92" t="str">
        <v>OUTWARD</v>
      </c>
      <c r="H6942" s="93" t="str">
        <v>M/S NAND AUTO</v>
      </c>
    </row>
    <row r="6943" spans="1:8" x14ac:dyDescent="0.25">
      <c r="A6943" s="94">
        <v>45829</v>
      </c>
      <c r="B6943" s="95" t="str">
        <v>UN 1419</v>
      </c>
      <c r="C6943" s="80" t="str">
        <v>FRONT WHEEL CAP 4 HOLE INTER DI</v>
      </c>
      <c r="D6943" s="133">
        <v>2238</v>
      </c>
      <c r="E6943" s="80">
        <v>10</v>
      </c>
      <c r="F6943" s="80" t="str">
        <v>PCS</v>
      </c>
      <c r="G6943" s="80" t="str">
        <v>OUTWARD</v>
      </c>
      <c r="H6943" s="96" t="str">
        <v>M/S NAND AUTO</v>
      </c>
    </row>
    <row r="6944" spans="1:8" x14ac:dyDescent="0.25">
      <c r="A6944" s="90">
        <v>45829</v>
      </c>
      <c r="B6944" s="91" t="str">
        <v>UN 2623</v>
      </c>
      <c r="C6944" s="92" t="str">
        <v xml:space="preserve">BRACKET PIN 585 DI  </v>
      </c>
      <c r="D6944" s="132">
        <v>2238</v>
      </c>
      <c r="E6944" s="92">
        <v>16</v>
      </c>
      <c r="F6944" s="92" t="str">
        <v>PCS</v>
      </c>
      <c r="G6944" s="92" t="str">
        <v>OUTWARD</v>
      </c>
      <c r="H6944" s="93" t="str">
        <v>M/S NAND AUTO</v>
      </c>
    </row>
    <row r="6945" spans="1:8" x14ac:dyDescent="0.25">
      <c r="A6945" s="94">
        <v>45829</v>
      </c>
      <c r="B6945" s="95" t="str">
        <v>UN 2861</v>
      </c>
      <c r="C6945" s="80" t="str">
        <v>CLUTCH PADEL SPRING INTER</v>
      </c>
      <c r="D6945" s="133">
        <v>2238</v>
      </c>
      <c r="E6945" s="80">
        <v>48</v>
      </c>
      <c r="F6945" s="80" t="str">
        <v>PCS</v>
      </c>
      <c r="G6945" s="80" t="str">
        <v>OUTWARD</v>
      </c>
      <c r="H6945" s="96" t="str">
        <v>M/S NAND AUTO</v>
      </c>
    </row>
    <row r="6946" spans="1:8" x14ac:dyDescent="0.25">
      <c r="A6946" s="90">
        <v>45829</v>
      </c>
      <c r="B6946" s="91" t="str">
        <v>GK 225</v>
      </c>
      <c r="C6946" s="92" t="str">
        <v xml:space="preserve">BRAKE DISC PLATE MAHINDRA </v>
      </c>
      <c r="D6946" s="132">
        <v>2238</v>
      </c>
      <c r="E6946" s="92">
        <v>10</v>
      </c>
      <c r="F6946" s="92" t="str">
        <v>PCS</v>
      </c>
      <c r="G6946" s="92" t="str">
        <v>OUTWARD</v>
      </c>
      <c r="H6946" s="93" t="str">
        <v>M/S NAND AUTO</v>
      </c>
    </row>
    <row r="6947" spans="1:8" x14ac:dyDescent="0.25">
      <c r="A6947" s="94">
        <v>45829</v>
      </c>
      <c r="B6947" s="95" t="str">
        <v>GK 977/UN 1374</v>
      </c>
      <c r="C6947" s="80" t="str">
        <v>CENTER PIN MAHINDRA NST (PATTI TYPE)</v>
      </c>
      <c r="D6947" s="133">
        <v>2238</v>
      </c>
      <c r="E6947" s="80">
        <v>6</v>
      </c>
      <c r="F6947" s="80" t="str">
        <v>PCS</v>
      </c>
      <c r="G6947" s="80" t="str">
        <v>OUTWARD</v>
      </c>
      <c r="H6947" s="96" t="str">
        <v>M/S NAND AUTO</v>
      </c>
    </row>
    <row r="6948" spans="1:8" x14ac:dyDescent="0.25">
      <c r="A6948" s="90">
        <v>45829</v>
      </c>
      <c r="B6948" s="91" t="str">
        <v>UN 2657</v>
      </c>
      <c r="C6948" s="92" t="str">
        <v xml:space="preserve">LOWER LINK END YUVO  </v>
      </c>
      <c r="D6948" s="132">
        <v>2238</v>
      </c>
      <c r="E6948" s="92">
        <v>6</v>
      </c>
      <c r="F6948" s="92" t="str">
        <v>PCS</v>
      </c>
      <c r="G6948" s="92" t="str">
        <v>OUTWARD</v>
      </c>
      <c r="H6948" s="93" t="str">
        <v>M/S NAND AUTO</v>
      </c>
    </row>
    <row r="6949" spans="1:8" x14ac:dyDescent="0.25">
      <c r="A6949" s="94">
        <v>45829</v>
      </c>
      <c r="B6949" s="95" t="str">
        <v>LEVELLING ASSY J.D 5310</v>
      </c>
      <c r="C6949" s="80" t="str">
        <v>LEVELLING ASSY J.D 5310</v>
      </c>
      <c r="D6949" s="133">
        <v>2238</v>
      </c>
      <c r="E6949" s="80">
        <v>2</v>
      </c>
      <c r="F6949" s="80" t="str">
        <v>PCS</v>
      </c>
      <c r="G6949" s="80" t="str">
        <v>OUTWARD</v>
      </c>
      <c r="H6949" s="96" t="str">
        <v>M/S NAND AUTO</v>
      </c>
    </row>
    <row r="6950" spans="1:8" x14ac:dyDescent="0.25">
      <c r="A6950" s="90">
        <v>45829</v>
      </c>
      <c r="B6950" s="91" t="str">
        <v>GK 175</v>
      </c>
      <c r="C6950" s="92" t="str">
        <v>BRAKE DISC ACTUATING MAHINDRA  6.5"</v>
      </c>
      <c r="D6950" s="132">
        <v>2242</v>
      </c>
      <c r="E6950" s="92">
        <v>100</v>
      </c>
      <c r="F6950" s="92" t="str">
        <v>PCS</v>
      </c>
      <c r="G6950" s="92" t="str">
        <v>OUTWARD</v>
      </c>
      <c r="H6950" s="93" t="str">
        <v>SHAM AUTO &amp; TRACTOR</v>
      </c>
    </row>
    <row r="6951" spans="1:8" x14ac:dyDescent="0.25">
      <c r="A6951" s="94">
        <v>45829</v>
      </c>
      <c r="B6951" s="95" t="str">
        <v>GK 179</v>
      </c>
      <c r="C6951" s="80" t="str">
        <v>BRAKE DISC ACTUATING SWARAJ 735 6.5"</v>
      </c>
      <c r="D6951" s="133">
        <v>2242</v>
      </c>
      <c r="E6951" s="80">
        <v>60</v>
      </c>
      <c r="F6951" s="80" t="str">
        <v>PCS</v>
      </c>
      <c r="G6951" s="80" t="str">
        <v>OUTWARD</v>
      </c>
      <c r="H6951" s="96" t="str">
        <v>SHAM AUTO &amp; TRACTOR</v>
      </c>
    </row>
    <row r="6952" spans="1:8" x14ac:dyDescent="0.25">
      <c r="A6952" s="90">
        <v>45829</v>
      </c>
      <c r="B6952" s="91" t="str">
        <v>GK 752/UN 1567</v>
      </c>
      <c r="C6952" s="92" t="str">
        <v>STG SHAFT INTER DI RANE TYPE (BRG. SIZE INT 53) 692 MM</v>
      </c>
      <c r="D6952" s="132">
        <v>2233</v>
      </c>
      <c r="E6952" s="92">
        <v>4</v>
      </c>
      <c r="F6952" s="92" t="str">
        <v>PCS</v>
      </c>
      <c r="G6952" s="92" t="str">
        <v>OUTWARD</v>
      </c>
      <c r="H6952" s="93" t="str">
        <v>SHOP</v>
      </c>
    </row>
    <row r="6953" spans="1:8" x14ac:dyDescent="0.25">
      <c r="A6953" s="94">
        <v>45829</v>
      </c>
      <c r="B6953" s="95" t="str">
        <v>GK 295</v>
      </c>
      <c r="C6953" s="80" t="str">
        <v>BRAKE SHOE WITH LINING HMT 2511</v>
      </c>
      <c r="D6953" s="133">
        <v>2233</v>
      </c>
      <c r="E6953" s="80">
        <v>20</v>
      </c>
      <c r="F6953" s="80" t="str">
        <v>SET</v>
      </c>
      <c r="G6953" s="80" t="str">
        <v>OUTWARD</v>
      </c>
      <c r="H6953" s="96" t="str">
        <v>SHOP</v>
      </c>
    </row>
    <row r="6954" spans="1:8" x14ac:dyDescent="0.25">
      <c r="A6954" s="90">
        <v>45829</v>
      </c>
      <c r="B6954" s="91" t="str">
        <v>UN 1795</v>
      </c>
      <c r="C6954" s="92" t="str">
        <v>GEAR BOX TOP COVER INTER DI</v>
      </c>
      <c r="D6954" s="132">
        <v>2233</v>
      </c>
      <c r="E6954" s="92">
        <v>2</v>
      </c>
      <c r="F6954" s="92" t="str">
        <v>PCS</v>
      </c>
      <c r="G6954" s="92" t="str">
        <v>OUTWARD</v>
      </c>
      <c r="H6954" s="93" t="str">
        <v>SHOP</v>
      </c>
    </row>
    <row r="6955" spans="1:8" x14ac:dyDescent="0.25">
      <c r="A6955" s="94">
        <v>45829</v>
      </c>
      <c r="B6955" s="95">
        <v>1280359100</v>
      </c>
      <c r="C6955" s="80" t="str">
        <v>P.P ASSY MAHINDRA D/F</v>
      </c>
      <c r="D6955" s="133">
        <v>2233</v>
      </c>
      <c r="E6955" s="80">
        <v>2</v>
      </c>
      <c r="F6955" s="80" t="str">
        <v>SET</v>
      </c>
      <c r="G6955" s="80" t="str">
        <v>OUTWARD</v>
      </c>
      <c r="H6955" s="96" t="str">
        <v>SHOP</v>
      </c>
    </row>
    <row r="6956" spans="1:8" x14ac:dyDescent="0.25">
      <c r="A6956" s="90">
        <v>45829</v>
      </c>
      <c r="B6956" s="91" t="str">
        <v>1P 4040 4027 CTOOOB</v>
      </c>
      <c r="C6956" s="92" t="str">
        <v>HYD PUMP DHRUV / YUVO</v>
      </c>
      <c r="D6956" s="132">
        <v>2233</v>
      </c>
      <c r="E6956" s="92">
        <v>2</v>
      </c>
      <c r="F6956" s="92" t="str">
        <v>PCS</v>
      </c>
      <c r="G6956" s="92" t="str">
        <v>OUTWARD</v>
      </c>
      <c r="H6956" s="93" t="str">
        <v>SHOP</v>
      </c>
    </row>
    <row r="6957" spans="1:8" x14ac:dyDescent="0.25">
      <c r="A6957" s="94">
        <v>45829</v>
      </c>
      <c r="B6957" s="95">
        <v>1280389100</v>
      </c>
      <c r="C6957" s="80" t="str">
        <v>CLUTCH COVER ASSY NH 42HP</v>
      </c>
      <c r="D6957" s="133">
        <v>2233</v>
      </c>
      <c r="E6957" s="80">
        <v>1</v>
      </c>
      <c r="F6957" s="80" t="str">
        <v>SET</v>
      </c>
      <c r="G6957" s="80" t="str">
        <v>OUTWARD</v>
      </c>
      <c r="H6957" s="96" t="str">
        <v>SHOP</v>
      </c>
    </row>
    <row r="6958" spans="1:8" x14ac:dyDescent="0.25">
      <c r="A6958" s="90">
        <v>45829</v>
      </c>
      <c r="B6958" s="91" t="str">
        <v>UN 2987</v>
      </c>
      <c r="C6958" s="92" t="str">
        <v xml:space="preserve">MUDGUARD PAD THICK INTER  </v>
      </c>
      <c r="D6958" s="132">
        <v>2241</v>
      </c>
      <c r="E6958" s="92">
        <v>40</v>
      </c>
      <c r="F6958" s="92" t="str">
        <v>PCS</v>
      </c>
      <c r="G6958" s="92" t="str">
        <v>OUTWARD</v>
      </c>
      <c r="H6958" s="93" t="str">
        <v>SHOP</v>
      </c>
    </row>
    <row r="6959" spans="1:8" x14ac:dyDescent="0.25">
      <c r="A6959" s="94">
        <v>45829</v>
      </c>
      <c r="B6959" s="95" t="str">
        <v>UN 1321</v>
      </c>
      <c r="C6959" s="80" t="str">
        <v>WATER PUMP ASSEMBLY INTER DI</v>
      </c>
      <c r="D6959" s="133">
        <v>2241</v>
      </c>
      <c r="E6959" s="80">
        <v>2</v>
      </c>
      <c r="F6959" s="80" t="str">
        <v>PCS</v>
      </c>
      <c r="G6959" s="80" t="str">
        <v>OUTWARD</v>
      </c>
      <c r="H6959" s="96" t="str">
        <v>SHOP</v>
      </c>
    </row>
    <row r="6960" spans="1:8" x14ac:dyDescent="0.25">
      <c r="A6960" s="90">
        <v>45829</v>
      </c>
      <c r="B6960" s="91" t="str">
        <v>UN 1487</v>
      </c>
      <c r="C6960" s="92" t="str">
        <v>FUEL TANK LOCK NST</v>
      </c>
      <c r="D6960" s="132">
        <v>2241</v>
      </c>
      <c r="E6960" s="92">
        <v>3</v>
      </c>
      <c r="F6960" s="92" t="str">
        <v>PCS</v>
      </c>
      <c r="G6960" s="92" t="str">
        <v>OUTWARD</v>
      </c>
      <c r="H6960" s="93" t="str">
        <v>SHOP</v>
      </c>
    </row>
    <row r="6961" spans="1:8" x14ac:dyDescent="0.25">
      <c r="A6961" s="94">
        <v>45829</v>
      </c>
      <c r="B6961" s="95" t="str">
        <v>GK 551/UN 1445</v>
      </c>
      <c r="C6961" s="80" t="str">
        <v>TIE ROD END MAHINDRA DI  (R+L) (SET OF 2)</v>
      </c>
      <c r="D6961" s="133">
        <v>2241</v>
      </c>
      <c r="E6961" s="80">
        <v>10</v>
      </c>
      <c r="F6961" s="80" t="str">
        <v>SET</v>
      </c>
      <c r="G6961" s="80" t="str">
        <v>OUTWARD</v>
      </c>
      <c r="H6961" s="96" t="str">
        <v>SHOP</v>
      </c>
    </row>
    <row r="6962" spans="1:8" x14ac:dyDescent="0.25">
      <c r="A6962" s="90">
        <v>45829</v>
      </c>
      <c r="B6962" s="91" t="str">
        <v>GK 1071/UN 1424</v>
      </c>
      <c r="C6962" s="92" t="str">
        <v>FRONT STUB AXLE MAHINDRA DI (LH) 48548-1988</v>
      </c>
      <c r="D6962" s="132">
        <v>2241</v>
      </c>
      <c r="E6962" s="92">
        <v>3</v>
      </c>
      <c r="F6962" s="92" t="str">
        <v>PCS</v>
      </c>
      <c r="G6962" s="92" t="str">
        <v>OUTWARD</v>
      </c>
      <c r="H6962" s="93" t="str">
        <v>SHOP</v>
      </c>
    </row>
    <row r="6963" spans="1:8" x14ac:dyDescent="0.25">
      <c r="A6963" s="94">
        <v>45829</v>
      </c>
      <c r="B6963" s="95" t="str">
        <v>GK 1071 A/UN 1424 A</v>
      </c>
      <c r="C6963" s="80" t="str">
        <v>FRONT STUB AXLE MAHINDRA DI (RH) 48548-1988</v>
      </c>
      <c r="D6963" s="133">
        <v>2241</v>
      </c>
      <c r="E6963" s="80">
        <v>3</v>
      </c>
      <c r="F6963" s="80" t="str">
        <v>PCS</v>
      </c>
      <c r="G6963" s="80" t="str">
        <v>OUTWARD</v>
      </c>
      <c r="H6963" s="96" t="str">
        <v>SHOP</v>
      </c>
    </row>
    <row r="6964" spans="1:8" x14ac:dyDescent="0.25">
      <c r="A6964" s="90">
        <v>45829</v>
      </c>
      <c r="B6964" s="91" t="str">
        <v>GK 1073/UN 1426</v>
      </c>
      <c r="C6964" s="92" t="str">
        <v>FRONT STUB AXLE LH NST</v>
      </c>
      <c r="D6964" s="132">
        <v>2241</v>
      </c>
      <c r="E6964" s="92">
        <v>3</v>
      </c>
      <c r="F6964" s="92" t="str">
        <v>PCS</v>
      </c>
      <c r="G6964" s="92" t="str">
        <v>OUTWARD</v>
      </c>
      <c r="H6964" s="93" t="str">
        <v>SHOP</v>
      </c>
    </row>
    <row r="6965" spans="1:8" x14ac:dyDescent="0.25">
      <c r="A6965" s="94">
        <v>45829</v>
      </c>
      <c r="B6965" s="95" t="str">
        <v>GK 1073 A/UN 1426 A</v>
      </c>
      <c r="C6965" s="80" t="str">
        <v>FRONT STUB AXLE RH NST</v>
      </c>
      <c r="D6965" s="133">
        <v>2241</v>
      </c>
      <c r="E6965" s="80">
        <v>3</v>
      </c>
      <c r="F6965" s="80" t="str">
        <v>PCS</v>
      </c>
      <c r="G6965" s="80" t="str">
        <v>OUTWARD</v>
      </c>
      <c r="H6965" s="96" t="str">
        <v>SHOP</v>
      </c>
    </row>
    <row r="6966" spans="1:8" x14ac:dyDescent="0.25">
      <c r="A6966" s="90">
        <v>45829</v>
      </c>
      <c r="B6966" s="91" t="str">
        <v>UN 3399</v>
      </c>
      <c r="C6966" s="92" t="str">
        <v xml:space="preserve">ACCILATOR CABLE YUVO  </v>
      </c>
      <c r="D6966" s="132">
        <v>2241</v>
      </c>
      <c r="E6966" s="92">
        <v>10</v>
      </c>
      <c r="F6966" s="92" t="str">
        <v>PCS</v>
      </c>
      <c r="G6966" s="92" t="str">
        <v>OUTWARD</v>
      </c>
      <c r="H6966" s="93" t="str">
        <v>SHOP</v>
      </c>
    </row>
    <row r="6967" spans="1:8" x14ac:dyDescent="0.25">
      <c r="A6967" s="94">
        <v>45829</v>
      </c>
      <c r="B6967" s="95" t="str">
        <v>UN 1425/GK 1077</v>
      </c>
      <c r="C6967" s="80" t="str">
        <v xml:space="preserve">FRONT STUB AXLE MAHINDRA YUVO POWER STG. (LH) </v>
      </c>
      <c r="D6967" s="133">
        <v>2241</v>
      </c>
      <c r="E6967" s="80">
        <v>2</v>
      </c>
      <c r="F6967" s="80" t="str">
        <v>PCS</v>
      </c>
      <c r="G6967" s="80" t="str">
        <v>OUTWARD</v>
      </c>
      <c r="H6967" s="96" t="str">
        <v>SHOP</v>
      </c>
    </row>
    <row r="6968" spans="1:8" x14ac:dyDescent="0.25">
      <c r="A6968" s="90">
        <v>45829</v>
      </c>
      <c r="B6968" s="91" t="str">
        <v>UN 1425 A/GK 1077 A</v>
      </c>
      <c r="C6968" s="92" t="str">
        <v xml:space="preserve">FRONT STUB AXLE MAHINDRA YUVO POWER STG. (RH) </v>
      </c>
      <c r="D6968" s="132">
        <v>2241</v>
      </c>
      <c r="E6968" s="92">
        <v>2</v>
      </c>
      <c r="F6968" s="92" t="str">
        <v>PCS</v>
      </c>
      <c r="G6968" s="92" t="str">
        <v>OUTWARD</v>
      </c>
      <c r="H6968" s="93" t="str">
        <v>SHOP</v>
      </c>
    </row>
    <row r="6969" spans="1:8" x14ac:dyDescent="0.25">
      <c r="A6969" s="94">
        <v>45829</v>
      </c>
      <c r="B6969" s="95" t="str">
        <v>SHOW JALI SET 4022</v>
      </c>
      <c r="C6969" s="80" t="str">
        <v>SHOW JALI SET 4022</v>
      </c>
      <c r="D6969" s="133">
        <v>2241</v>
      </c>
      <c r="E6969" s="80">
        <v>2</v>
      </c>
      <c r="F6969" s="80" t="str">
        <v>SET</v>
      </c>
      <c r="G6969" s="80" t="str">
        <v>OUTWARD</v>
      </c>
      <c r="H6969" s="96" t="str">
        <v>SHOP</v>
      </c>
    </row>
    <row r="6970" spans="1:8" x14ac:dyDescent="0.25">
      <c r="A6970" s="90">
        <v>45829</v>
      </c>
      <c r="B6970" s="91" t="str">
        <v>UN 2270</v>
      </c>
      <c r="C6970" s="92" t="str">
        <v>GEAR 3RD SPEED 34/28 TEETH MKM</v>
      </c>
      <c r="D6970" s="132">
        <v>2241</v>
      </c>
      <c r="E6970" s="92">
        <v>6</v>
      </c>
      <c r="F6970" s="92" t="str">
        <v>PCS</v>
      </c>
      <c r="G6970" s="92" t="str">
        <v>OUTWARD</v>
      </c>
      <c r="H6970" s="93" t="str">
        <v>SHOP</v>
      </c>
    </row>
    <row r="6971" spans="1:8" x14ac:dyDescent="0.25">
      <c r="A6971" s="94">
        <v>45829</v>
      </c>
      <c r="B6971" s="95" t="str">
        <v>R983032349</v>
      </c>
      <c r="C6971" s="80" t="str">
        <v>HYD PUMP NH 3030 / 3230 6.7 CC</v>
      </c>
      <c r="D6971" s="133">
        <v>2237</v>
      </c>
      <c r="E6971" s="80">
        <v>2</v>
      </c>
      <c r="F6971" s="80" t="str">
        <v>PCS</v>
      </c>
      <c r="G6971" s="80" t="str">
        <v>OUTWARD</v>
      </c>
      <c r="H6971" s="96" t="str">
        <v>JMT</v>
      </c>
    </row>
    <row r="6972" spans="1:8" x14ac:dyDescent="0.25">
      <c r="A6972" s="90">
        <v>45829</v>
      </c>
      <c r="B6972" s="91" t="str">
        <v>1P 4044 CTMMB</v>
      </c>
      <c r="C6972" s="92" t="str">
        <v>HYD PUMP MAHINDRA SINGLE</v>
      </c>
      <c r="D6972" s="132">
        <v>2237</v>
      </c>
      <c r="E6972" s="92">
        <v>2</v>
      </c>
      <c r="F6972" s="92" t="str">
        <v>PCS</v>
      </c>
      <c r="G6972" s="92" t="str">
        <v>OUTWARD</v>
      </c>
      <c r="H6972" s="93" t="str">
        <v>JMT</v>
      </c>
    </row>
    <row r="6973" spans="1:8" x14ac:dyDescent="0.25">
      <c r="A6973" s="94">
        <v>45829</v>
      </c>
      <c r="B6973" s="95" t="str">
        <v>GK 031 A/UN 3723 A</v>
      </c>
      <c r="C6973" s="80" t="str">
        <v>OIL STEEL PLATE  MKM N/M (THIN) 6.5"</v>
      </c>
      <c r="D6973" s="133">
        <v>2237</v>
      </c>
      <c r="E6973" s="80">
        <v>12</v>
      </c>
      <c r="F6973" s="80" t="str">
        <v>PCS</v>
      </c>
      <c r="G6973" s="80" t="str">
        <v>OUTWARD</v>
      </c>
      <c r="H6973" s="96" t="str">
        <v>JMT</v>
      </c>
    </row>
    <row r="6974" spans="1:8" x14ac:dyDescent="0.25">
      <c r="A6974" s="90">
        <v>45829</v>
      </c>
      <c r="B6974" s="91" t="str">
        <v>UN 3665</v>
      </c>
      <c r="C6974" s="92" t="str">
        <v xml:space="preserve"> BREAK DISC ACTUATING ASSEMBLY INTER DI 6.5" </v>
      </c>
      <c r="D6974" s="132">
        <v>2237</v>
      </c>
      <c r="E6974" s="92">
        <v>5</v>
      </c>
      <c r="F6974" s="92" t="str">
        <v>SET</v>
      </c>
      <c r="G6974" s="92" t="str">
        <v>OUTWARD</v>
      </c>
      <c r="H6974" s="93" t="str">
        <v>JMT</v>
      </c>
    </row>
    <row r="6975" spans="1:8" x14ac:dyDescent="0.25">
      <c r="A6975" s="94">
        <v>45829</v>
      </c>
      <c r="B6975" s="95" t="str">
        <v>UN 2270</v>
      </c>
      <c r="C6975" s="80" t="str">
        <v>GEAR 3RD SPEED 34/28 TEETH MKM</v>
      </c>
      <c r="D6975" s="133">
        <v>2237</v>
      </c>
      <c r="E6975" s="80">
        <v>2</v>
      </c>
      <c r="F6975" s="80" t="str">
        <v>PCS</v>
      </c>
      <c r="G6975" s="80" t="str">
        <v>OUTWARD</v>
      </c>
      <c r="H6975" s="96" t="str">
        <v>JMT</v>
      </c>
    </row>
    <row r="6976" spans="1:8" x14ac:dyDescent="0.25">
      <c r="A6976" s="90">
        <v>45829</v>
      </c>
      <c r="B6976" s="91" t="str">
        <v>12RLK733</v>
      </c>
      <c r="C6976" s="92" t="str">
        <v>CLUTCH KIT MF DUAL CLUTCH W/FINGER</v>
      </c>
      <c r="D6976" s="132">
        <v>2237</v>
      </c>
      <c r="E6976" s="92">
        <v>5</v>
      </c>
      <c r="F6976" s="92" t="str">
        <v>SET</v>
      </c>
      <c r="G6976" s="92" t="str">
        <v>OUTWARD</v>
      </c>
      <c r="H6976" s="93" t="str">
        <v>JMT</v>
      </c>
    </row>
    <row r="6977" spans="1:8" x14ac:dyDescent="0.25">
      <c r="A6977" s="94">
        <v>45829</v>
      </c>
      <c r="B6977" s="95" t="str">
        <v>UN 1281</v>
      </c>
      <c r="C6977" s="80" t="str">
        <v>CONNECTING ROD INTER DI</v>
      </c>
      <c r="D6977" s="133">
        <v>2240</v>
      </c>
      <c r="E6977" s="80">
        <v>4</v>
      </c>
      <c r="F6977" s="80" t="str">
        <v>PCS</v>
      </c>
      <c r="G6977" s="80" t="str">
        <v>OUTWARD</v>
      </c>
      <c r="H6977" s="96" t="str">
        <v>GULATI NOOH</v>
      </c>
    </row>
    <row r="6978" spans="1:8" x14ac:dyDescent="0.25">
      <c r="A6978" s="90">
        <v>45829</v>
      </c>
      <c r="B6978" s="91" t="str">
        <v>UN 2832</v>
      </c>
      <c r="C6978" s="92" t="str">
        <v xml:space="preserve">RADIATOR BOLT INTER  </v>
      </c>
      <c r="D6978" s="132">
        <v>2240</v>
      </c>
      <c r="E6978" s="92">
        <v>12</v>
      </c>
      <c r="F6978" s="92" t="str">
        <v>PCS</v>
      </c>
      <c r="G6978" s="92" t="str">
        <v>OUTWARD</v>
      </c>
      <c r="H6978" s="93" t="str">
        <v>GULATI NOOH</v>
      </c>
    </row>
    <row r="6979" spans="1:8" x14ac:dyDescent="0.25">
      <c r="A6979" s="94">
        <v>45829</v>
      </c>
      <c r="B6979" s="95" t="str">
        <v>UN 2829</v>
      </c>
      <c r="C6979" s="80" t="str">
        <v xml:space="preserve">MUDGUARD U BOLT 10" (GOLDEN) INTER  </v>
      </c>
      <c r="D6979" s="133">
        <v>2240</v>
      </c>
      <c r="E6979" s="80">
        <v>6</v>
      </c>
      <c r="F6979" s="80" t="str">
        <v>PCS</v>
      </c>
      <c r="G6979" s="80" t="str">
        <v>OUTWARD</v>
      </c>
      <c r="H6979" s="96" t="str">
        <v>GULATI NOOH</v>
      </c>
    </row>
    <row r="6980" spans="1:8" x14ac:dyDescent="0.25">
      <c r="A6980" s="90">
        <v>45829</v>
      </c>
      <c r="B6980" s="91" t="str">
        <v>UN 2864</v>
      </c>
      <c r="C6980" s="92" t="str">
        <v xml:space="preserve">DELUXE SEAT SPRING INTER  </v>
      </c>
      <c r="D6980" s="132">
        <v>2240</v>
      </c>
      <c r="E6980" s="92">
        <v>20</v>
      </c>
      <c r="F6980" s="92" t="str">
        <v>PCS</v>
      </c>
      <c r="G6980" s="92" t="str">
        <v>OUTWARD</v>
      </c>
      <c r="H6980" s="93" t="str">
        <v>GULATI NOOH</v>
      </c>
    </row>
    <row r="6981" spans="1:8" x14ac:dyDescent="0.25">
      <c r="A6981" s="94">
        <v>45833</v>
      </c>
      <c r="B6981" s="95" t="str">
        <v>GK 260</v>
      </c>
      <c r="C6981" s="80" t="str">
        <v>BRAKE DISC MAHINDRA  (Set of 4 Pcs.)</v>
      </c>
      <c r="D6981" s="133">
        <v>2258</v>
      </c>
      <c r="E6981" s="80">
        <v>40</v>
      </c>
      <c r="F6981" s="80" t="str">
        <v>SET</v>
      </c>
      <c r="G6981" s="80" t="str">
        <v>OUTWARD</v>
      </c>
      <c r="H6981" s="96" t="str">
        <v>SHOP</v>
      </c>
    </row>
    <row r="6982" spans="1:8" x14ac:dyDescent="0.25">
      <c r="A6982" s="90">
        <v>45833</v>
      </c>
      <c r="B6982" s="91" t="str">
        <v>GK 260 A</v>
      </c>
      <c r="C6982" s="92" t="str">
        <v>BRAKE DISC MAHINDRA O/S (Set of 4 Pcs.)</v>
      </c>
      <c r="D6982" s="132">
        <v>2258</v>
      </c>
      <c r="E6982" s="92">
        <v>8</v>
      </c>
      <c r="F6982" s="92" t="str">
        <v>SET</v>
      </c>
      <c r="G6982" s="92" t="str">
        <v>OUTWARD</v>
      </c>
      <c r="H6982" s="93" t="str">
        <v>SHOP</v>
      </c>
    </row>
    <row r="6983" spans="1:8" x14ac:dyDescent="0.25">
      <c r="A6983" s="94">
        <v>45833</v>
      </c>
      <c r="B6983" s="95" t="str">
        <v>GK 269</v>
      </c>
      <c r="C6983" s="80" t="str">
        <v>BRAKE DISC SWARAJ 855 (Set of 4 Pcs.)</v>
      </c>
      <c r="D6983" s="133">
        <v>2258</v>
      </c>
      <c r="E6983" s="80">
        <v>10</v>
      </c>
      <c r="F6983" s="80" t="str">
        <v>SET</v>
      </c>
      <c r="G6983" s="80" t="str">
        <v>OUTWARD</v>
      </c>
      <c r="H6983" s="96" t="str">
        <v>SHOP</v>
      </c>
    </row>
    <row r="6984" spans="1:8" x14ac:dyDescent="0.25">
      <c r="A6984" s="90">
        <v>45833</v>
      </c>
      <c r="B6984" s="91" t="str">
        <v>GK 265</v>
      </c>
      <c r="C6984" s="92" t="str">
        <v>BRAKE DISC SONALIKA 20 HOLE  (Set of 4 Pcs.)</v>
      </c>
      <c r="D6984" s="132">
        <v>2258</v>
      </c>
      <c r="E6984" s="92">
        <v>10</v>
      </c>
      <c r="F6984" s="92" t="str">
        <v>SET</v>
      </c>
      <c r="G6984" s="92" t="str">
        <v>OUTWARD</v>
      </c>
      <c r="H6984" s="93" t="str">
        <v>SHOP</v>
      </c>
    </row>
    <row r="6985" spans="1:8" x14ac:dyDescent="0.25">
      <c r="A6985" s="94">
        <v>45833</v>
      </c>
      <c r="B6985" s="95" t="str">
        <v>UN 1320</v>
      </c>
      <c r="C6985" s="80" t="str">
        <v>WATER PUMP ASSEMBLY NST</v>
      </c>
      <c r="D6985" s="133">
        <v>2258</v>
      </c>
      <c r="E6985" s="80">
        <v>4</v>
      </c>
      <c r="F6985" s="80" t="str">
        <v>PCS</v>
      </c>
      <c r="G6985" s="80" t="str">
        <v>OUTWARD</v>
      </c>
      <c r="H6985" s="96" t="str">
        <v>SHOP</v>
      </c>
    </row>
    <row r="6986" spans="1:8" x14ac:dyDescent="0.25">
      <c r="A6986" s="90">
        <v>45833</v>
      </c>
      <c r="B6986" s="91" t="str">
        <v>GK 2411 A</v>
      </c>
      <c r="C6986" s="92" t="str">
        <v>TROLLEY PIPE 24''   EPDM (MALE + FEMALE)</v>
      </c>
      <c r="D6986" s="132" t="str">
        <v>2201, 2202</v>
      </c>
      <c r="E6986" s="92">
        <v>30</v>
      </c>
      <c r="F6986" s="92" t="str">
        <v>PCS</v>
      </c>
      <c r="G6986" s="92" t="str">
        <v>OUTWARD</v>
      </c>
      <c r="H6986" s="93" t="str">
        <v>RAJ TRACTOR</v>
      </c>
    </row>
    <row r="6987" spans="1:8" x14ac:dyDescent="0.25">
      <c r="A6987" s="94">
        <v>45833</v>
      </c>
      <c r="B6987" s="95" t="str">
        <v>GK 2411 B</v>
      </c>
      <c r="C6987" s="80" t="str">
        <v>TROLLEY PIPE 30''   EPDM (MALE + FEMALE)</v>
      </c>
      <c r="D6987" s="133" t="str">
        <v>2201, 2202</v>
      </c>
      <c r="E6987" s="80">
        <v>29</v>
      </c>
      <c r="F6987" s="80" t="str">
        <v>PCS</v>
      </c>
      <c r="G6987" s="80" t="str">
        <v>OUTWARD</v>
      </c>
      <c r="H6987" s="96" t="str">
        <v>RAJ TRACTOR</v>
      </c>
    </row>
    <row r="6988" spans="1:8" x14ac:dyDescent="0.25">
      <c r="A6988" s="90">
        <v>45833</v>
      </c>
      <c r="B6988" s="91" t="str">
        <v>GK 2412</v>
      </c>
      <c r="C6988" s="92" t="str">
        <v>TROLLEY PIPE 40''   EPDM (MALE + FEMALE)</v>
      </c>
      <c r="D6988" s="132" t="str">
        <v>2201, 2202</v>
      </c>
      <c r="E6988" s="92">
        <v>50</v>
      </c>
      <c r="F6988" s="92" t="str">
        <v>PCS</v>
      </c>
      <c r="G6988" s="92" t="str">
        <v>OUTWARD</v>
      </c>
      <c r="H6988" s="93" t="str">
        <v>RAJ TRACTOR</v>
      </c>
    </row>
    <row r="6989" spans="1:8" x14ac:dyDescent="0.25">
      <c r="A6989" s="94">
        <v>45833</v>
      </c>
      <c r="B6989" s="95" t="str">
        <v>GK 2413</v>
      </c>
      <c r="C6989" s="80" t="str">
        <v>TROLLEY PIPE 50''   EPDM (MALE + FEMALE)</v>
      </c>
      <c r="D6989" s="133" t="str">
        <v>2201, 2202</v>
      </c>
      <c r="E6989" s="80">
        <v>10</v>
      </c>
      <c r="F6989" s="80" t="str">
        <v>PCS</v>
      </c>
      <c r="G6989" s="80" t="str">
        <v>OUTWARD</v>
      </c>
      <c r="H6989" s="96" t="str">
        <v>RAJ TRACTOR</v>
      </c>
    </row>
    <row r="6990" spans="1:8" x14ac:dyDescent="0.25">
      <c r="A6990" s="90">
        <v>45833</v>
      </c>
      <c r="B6990" s="91" t="str">
        <v>GK 2417</v>
      </c>
      <c r="C6990" s="92" t="str">
        <v>TROLLEY PIPE 100'' EPDM (MALE + FEMALE)</v>
      </c>
      <c r="D6990" s="132" t="str">
        <v>2201, 2202</v>
      </c>
      <c r="E6990" s="92">
        <v>49</v>
      </c>
      <c r="F6990" s="92" t="str">
        <v>PCS</v>
      </c>
      <c r="G6990" s="92" t="str">
        <v>OUTWARD</v>
      </c>
      <c r="H6990" s="93" t="str">
        <v>RAJ TRACTOR</v>
      </c>
    </row>
    <row r="6991" spans="1:8" x14ac:dyDescent="0.25">
      <c r="A6991" s="94">
        <v>45833</v>
      </c>
      <c r="B6991" s="95" t="str">
        <v>GK 2418</v>
      </c>
      <c r="C6991" s="80" t="str">
        <v>TROLLEY PIPE 120'' EPDM (MALE + FEMALE)</v>
      </c>
      <c r="D6991" s="133" t="str">
        <v>2201, 2202</v>
      </c>
      <c r="E6991" s="80">
        <v>30</v>
      </c>
      <c r="F6991" s="80" t="str">
        <v>PCS</v>
      </c>
      <c r="G6991" s="80" t="str">
        <v>OUTWARD</v>
      </c>
      <c r="H6991" s="96" t="str">
        <v>RAJ TRACTOR</v>
      </c>
    </row>
    <row r="6992" spans="1:8" x14ac:dyDescent="0.25">
      <c r="A6992" s="90">
        <v>45833</v>
      </c>
      <c r="B6992" s="91" t="str">
        <v>GK 1305</v>
      </c>
      <c r="C6992" s="92" t="str">
        <v>AIR FILTER MF 241 N/M OVAL TYPE (STEEL CAP)</v>
      </c>
      <c r="D6992" s="132" t="str">
        <v>2201, 2202</v>
      </c>
      <c r="E6992" s="92">
        <v>50</v>
      </c>
      <c r="F6992" s="92" t="str">
        <v>PCS</v>
      </c>
      <c r="G6992" s="92" t="str">
        <v>OUTWARD</v>
      </c>
      <c r="H6992" s="93" t="str">
        <v>RAJ TRACTOR</v>
      </c>
    </row>
    <row r="6993" spans="1:8" x14ac:dyDescent="0.25">
      <c r="A6993" s="94">
        <v>45833</v>
      </c>
      <c r="B6993" s="95" t="str">
        <v>UN 1440</v>
      </c>
      <c r="C6993" s="80" t="str">
        <v>STARING KNUCKLE ARM RH STEEL MKM</v>
      </c>
      <c r="D6993" s="133" t="str">
        <v>2201, 2202</v>
      </c>
      <c r="E6993" s="80">
        <v>10</v>
      </c>
      <c r="F6993" s="80" t="str">
        <v>PCS</v>
      </c>
      <c r="G6993" s="80" t="str">
        <v>OUTWARD</v>
      </c>
      <c r="H6993" s="96" t="str">
        <v>RAJ TRACTOR</v>
      </c>
    </row>
    <row r="6994" spans="1:8" x14ac:dyDescent="0.25">
      <c r="A6994" s="90">
        <v>45833</v>
      </c>
      <c r="B6994" s="91" t="str">
        <v>UN 1440 A</v>
      </c>
      <c r="C6994" s="92" t="str">
        <v>STARING KNUCKLE ARM LH STEEL MKM</v>
      </c>
      <c r="D6994" s="132" t="str">
        <v>2201, 2202</v>
      </c>
      <c r="E6994" s="92">
        <v>10</v>
      </c>
      <c r="F6994" s="92" t="str">
        <v>PCS</v>
      </c>
      <c r="G6994" s="92" t="str">
        <v>OUTWARD</v>
      </c>
      <c r="H6994" s="93" t="str">
        <v>RAJ TRACTOR</v>
      </c>
    </row>
    <row r="6995" spans="1:8" x14ac:dyDescent="0.25">
      <c r="A6995" s="94">
        <v>45833</v>
      </c>
      <c r="B6995" s="95" t="str">
        <v>UN 1441 A</v>
      </c>
      <c r="C6995" s="80" t="str">
        <v>STARING KNUCKLE ARM (POWER STG) LH STEEL MKM</v>
      </c>
      <c r="D6995" s="133" t="str">
        <v>2201, 2202</v>
      </c>
      <c r="E6995" s="80">
        <v>10</v>
      </c>
      <c r="F6995" s="80" t="str">
        <v>PCS</v>
      </c>
      <c r="G6995" s="80" t="str">
        <v>OUTWARD</v>
      </c>
      <c r="H6995" s="96" t="str">
        <v>RAJ TRACTOR</v>
      </c>
    </row>
    <row r="6996" spans="1:8" x14ac:dyDescent="0.25">
      <c r="A6996" s="90">
        <v>45833</v>
      </c>
      <c r="B6996" s="91" t="str">
        <v>UN 1441</v>
      </c>
      <c r="C6996" s="92" t="str">
        <v>STARING KNUCKLE ARM (POWER STG) RH STEEL MKM</v>
      </c>
      <c r="D6996" s="132" t="str">
        <v>2201, 2202</v>
      </c>
      <c r="E6996" s="92">
        <v>10</v>
      </c>
      <c r="F6996" s="92" t="str">
        <v>PCS</v>
      </c>
      <c r="G6996" s="92" t="str">
        <v>OUTWARD</v>
      </c>
      <c r="H6996" s="93" t="str">
        <v>RAJ TRACTOR</v>
      </c>
    </row>
    <row r="6997" spans="1:8" x14ac:dyDescent="0.25">
      <c r="A6997" s="94">
        <v>45833</v>
      </c>
      <c r="B6997" s="95" t="str">
        <v>UN 2615</v>
      </c>
      <c r="C6997" s="80" t="str">
        <v xml:space="preserve">LOWER LINK ASSY 4 DI (O.E) 585 DI  </v>
      </c>
      <c r="D6997" s="133" t="str">
        <v>2201, 2202</v>
      </c>
      <c r="E6997" s="80">
        <v>32</v>
      </c>
      <c r="F6997" s="80" t="str">
        <v>PCS</v>
      </c>
      <c r="G6997" s="80" t="str">
        <v>OUTWARD</v>
      </c>
      <c r="H6997" s="96" t="str">
        <v>RAJ TRACTOR</v>
      </c>
    </row>
    <row r="6998" spans="1:8" x14ac:dyDescent="0.25">
      <c r="A6998" s="90">
        <v>45833</v>
      </c>
      <c r="B6998" s="91" t="str">
        <v>UN 2614</v>
      </c>
      <c r="C6998" s="92" t="str">
        <v xml:space="preserve">LOWER LINK ASSY 2 HOLE YUVO  </v>
      </c>
      <c r="D6998" s="132" t="str">
        <v>2201, 2202</v>
      </c>
      <c r="E6998" s="92">
        <v>6</v>
      </c>
      <c r="F6998" s="92" t="str">
        <v>PCS</v>
      </c>
      <c r="G6998" s="92" t="str">
        <v>OUTWARD</v>
      </c>
      <c r="H6998" s="93" t="str">
        <v>RAJ TRACTOR</v>
      </c>
    </row>
    <row r="6999" spans="1:8" x14ac:dyDescent="0.25">
      <c r="A6999" s="94">
        <v>45833</v>
      </c>
      <c r="B6999" s="95" t="str">
        <v>UN 1905</v>
      </c>
      <c r="C6999" s="80" t="str">
        <v>REAR AXLE HOUSING LH INTER</v>
      </c>
      <c r="D6999" s="133" t="str">
        <v>2201, 2202</v>
      </c>
      <c r="E6999" s="80">
        <v>6</v>
      </c>
      <c r="F6999" s="80" t="str">
        <v>PCS</v>
      </c>
      <c r="G6999" s="80" t="str">
        <v>OUTWARD</v>
      </c>
      <c r="H6999" s="96" t="str">
        <v>RAJ TRACTOR</v>
      </c>
    </row>
    <row r="7000" spans="1:8" x14ac:dyDescent="0.25">
      <c r="A7000" s="90">
        <v>45833</v>
      </c>
      <c r="B7000" s="91" t="str">
        <v>UN 1905 A</v>
      </c>
      <c r="C7000" s="92" t="str">
        <v>REAR AXLE HOUSING RH INTER</v>
      </c>
      <c r="D7000" s="132" t="str">
        <v>2201, 2202</v>
      </c>
      <c r="E7000" s="92">
        <v>3</v>
      </c>
      <c r="F7000" s="92" t="str">
        <v>PCS</v>
      </c>
      <c r="G7000" s="92" t="str">
        <v>OUTWARD</v>
      </c>
      <c r="H7000" s="93" t="str">
        <v>RAJ TRACTOR</v>
      </c>
    </row>
    <row r="7001" spans="1:8" x14ac:dyDescent="0.25">
      <c r="A7001" s="94">
        <v>45833</v>
      </c>
      <c r="B7001" s="95" t="str">
        <v>GK 200</v>
      </c>
      <c r="C7001" s="80" t="str">
        <v>BRAKE DISC ACTUATING ASSY MAHINDRA  6.5"</v>
      </c>
      <c r="D7001" s="133" t="str">
        <v>2201, 2202</v>
      </c>
      <c r="E7001" s="80">
        <v>16</v>
      </c>
      <c r="F7001" s="80" t="str">
        <v>SET</v>
      </c>
      <c r="G7001" s="80" t="str">
        <v>OUTWARD</v>
      </c>
      <c r="H7001" s="96" t="str">
        <v>RAJ TRACTOR</v>
      </c>
    </row>
    <row r="7002" spans="1:8" x14ac:dyDescent="0.25">
      <c r="A7002" s="90">
        <v>45833</v>
      </c>
      <c r="B7002" s="91" t="str">
        <v>UN 3665</v>
      </c>
      <c r="C7002" s="92" t="str">
        <v xml:space="preserve"> BREAK DISC ACTUATING ASSEMBLY INTER DI 6.5" </v>
      </c>
      <c r="D7002" s="132" t="str">
        <v>2201, 2202</v>
      </c>
      <c r="E7002" s="92">
        <v>20</v>
      </c>
      <c r="F7002" s="92" t="str">
        <v>SET</v>
      </c>
      <c r="G7002" s="92" t="str">
        <v>OUTWARD</v>
      </c>
      <c r="H7002" s="93" t="str">
        <v>RAJ TRACTOR</v>
      </c>
    </row>
    <row r="7003" spans="1:8" x14ac:dyDescent="0.25">
      <c r="A7003" s="94">
        <v>45833</v>
      </c>
      <c r="B7003" s="95" t="str">
        <v>UN 3670</v>
      </c>
      <c r="C7003" s="80" t="str">
        <v xml:space="preserve"> BREAK DISC ACTUATING ASSEMBLY SWARAJ 855 7" </v>
      </c>
      <c r="D7003" s="133" t="str">
        <v>2201, 2202</v>
      </c>
      <c r="E7003" s="80">
        <v>13</v>
      </c>
      <c r="F7003" s="80" t="str">
        <v>SET</v>
      </c>
      <c r="G7003" s="80" t="str">
        <v>OUTWARD</v>
      </c>
      <c r="H7003" s="96" t="str">
        <v>RAJ TRACTOR</v>
      </c>
    </row>
    <row r="7004" spans="1:8" x14ac:dyDescent="0.25">
      <c r="A7004" s="90">
        <v>45833</v>
      </c>
      <c r="B7004" s="91" t="str">
        <v>GK 1220</v>
      </c>
      <c r="C7004" s="92" t="str">
        <v>DIESEL FILTER SET (0.5 LTR) PAPER + NAMADA (SET OF 2)</v>
      </c>
      <c r="D7004" s="132" t="str">
        <v>2201, 2202</v>
      </c>
      <c r="E7004" s="92">
        <v>240</v>
      </c>
      <c r="F7004" s="92" t="str">
        <v>SET</v>
      </c>
      <c r="G7004" s="92" t="str">
        <v>OUTWARD</v>
      </c>
      <c r="H7004" s="93" t="str">
        <v>RAJ TRACTOR</v>
      </c>
    </row>
    <row r="7005" spans="1:8" x14ac:dyDescent="0.25">
      <c r="A7005" s="94">
        <v>45833</v>
      </c>
      <c r="B7005" s="95" t="str">
        <v>UN 1651 A</v>
      </c>
      <c r="C7005" s="80" t="str">
        <v>FOOT STEP COMPLETE MKM</v>
      </c>
      <c r="D7005" s="133" t="str">
        <v>2201, 2202</v>
      </c>
      <c r="E7005" s="80">
        <v>35</v>
      </c>
      <c r="F7005" s="80" t="str">
        <v>PCS</v>
      </c>
      <c r="G7005" s="80" t="str">
        <v>OUTWARD</v>
      </c>
      <c r="H7005" s="96" t="str">
        <v>HARYANA TRACTOR</v>
      </c>
    </row>
    <row r="7006" spans="1:8" x14ac:dyDescent="0.25">
      <c r="A7006" s="90">
        <v>45833</v>
      </c>
      <c r="B7006" s="91" t="str">
        <v>UN 1441 A</v>
      </c>
      <c r="C7006" s="92" t="str">
        <v>STARING KNUCKLE ARM (POWER STG) LH STEEL MKM</v>
      </c>
      <c r="D7006" s="132" t="str">
        <v>2201, 2202</v>
      </c>
      <c r="E7006" s="92">
        <v>5</v>
      </c>
      <c r="F7006" s="92" t="str">
        <v>PCS</v>
      </c>
      <c r="G7006" s="92" t="str">
        <v>OUTWARD</v>
      </c>
      <c r="H7006" s="93" t="str">
        <v>HARYANA TRACTOR</v>
      </c>
    </row>
    <row r="7007" spans="1:8" x14ac:dyDescent="0.25">
      <c r="A7007" s="94">
        <v>45833</v>
      </c>
      <c r="B7007" s="95" t="str">
        <v>UN 1441</v>
      </c>
      <c r="C7007" s="80" t="str">
        <v>STARING KNUCKLE ARM (POWER STG) RH STEEL MKM</v>
      </c>
      <c r="D7007" s="133" t="str">
        <v>2201, 2202</v>
      </c>
      <c r="E7007" s="80">
        <v>5</v>
      </c>
      <c r="F7007" s="80" t="str">
        <v>PCS</v>
      </c>
      <c r="G7007" s="80" t="str">
        <v>OUTWARD</v>
      </c>
      <c r="H7007" s="96" t="str">
        <v>HARYANA TRACTOR</v>
      </c>
    </row>
    <row r="7008" spans="1:8" x14ac:dyDescent="0.25">
      <c r="A7008" s="90">
        <v>45833</v>
      </c>
      <c r="B7008" s="91" t="str">
        <v>UN 2638</v>
      </c>
      <c r="C7008" s="92" t="str">
        <v xml:space="preserve">STABILIZER ASSY ARJUN  </v>
      </c>
      <c r="D7008" s="132" t="str">
        <v>2201, 2202</v>
      </c>
      <c r="E7008" s="92">
        <v>20</v>
      </c>
      <c r="F7008" s="92" t="str">
        <v>PCS</v>
      </c>
      <c r="G7008" s="92" t="str">
        <v>OUTWARD</v>
      </c>
      <c r="H7008" s="93" t="str">
        <v>HARYANA TRACTOR</v>
      </c>
    </row>
    <row r="7009" spans="1:8" x14ac:dyDescent="0.25">
      <c r="A7009" s="94">
        <v>45833</v>
      </c>
      <c r="B7009" s="95" t="str">
        <v>CROWN &amp; PINION SONALIKA (12/38 T)</v>
      </c>
      <c r="C7009" s="80" t="str">
        <v>CROWN &amp; PINION SONALIKA (12/38 T)</v>
      </c>
      <c r="D7009" s="133" t="str">
        <v>2201, 2202</v>
      </c>
      <c r="E7009" s="80">
        <v>6</v>
      </c>
      <c r="F7009" s="80" t="str">
        <v>SET</v>
      </c>
      <c r="G7009" s="80" t="str">
        <v>OUTWARD</v>
      </c>
      <c r="H7009" s="96" t="str">
        <v>HARYANA TRACTOR</v>
      </c>
    </row>
    <row r="7010" spans="1:8" x14ac:dyDescent="0.25">
      <c r="A7010" s="90">
        <v>45833</v>
      </c>
      <c r="B7010" s="91" t="str">
        <v>UN 1587 C</v>
      </c>
      <c r="C7010" s="92" t="str">
        <v>POWER STG CYLINDER N/M (967101120) JOHN DEERE</v>
      </c>
      <c r="D7010" s="132" t="str">
        <v>2201, 2202</v>
      </c>
      <c r="E7010" s="92">
        <v>50</v>
      </c>
      <c r="F7010" s="92" t="str">
        <v>PCS</v>
      </c>
      <c r="G7010" s="92" t="str">
        <v>OUTWARD</v>
      </c>
      <c r="H7010" s="93" t="str">
        <v>HARYANA TRACTOR</v>
      </c>
    </row>
    <row r="7011" spans="1:8" x14ac:dyDescent="0.25">
      <c r="A7011" s="94">
        <v>45826</v>
      </c>
      <c r="B7011" s="95" t="str">
        <v>UN 1821</v>
      </c>
      <c r="C7011" s="80" t="str">
        <v>GEAR FORK HIGH SPEED NST</v>
      </c>
      <c r="D7011" s="133">
        <v>3576</v>
      </c>
      <c r="E7011" s="80">
        <v>2</v>
      </c>
      <c r="F7011" s="80" t="str">
        <v>PCS</v>
      </c>
      <c r="G7011" s="80" t="str">
        <v>INWARD</v>
      </c>
      <c r="H7011" s="96">
        <v>0</v>
      </c>
    </row>
    <row r="7012" spans="1:8" x14ac:dyDescent="0.25">
      <c r="A7012" s="90">
        <v>45826</v>
      </c>
      <c r="B7012" s="91" t="str">
        <v>UN 1816</v>
      </c>
      <c r="C7012" s="92" t="str">
        <v>GEAR FORK 4TH SPEED BHOOMIPUTRA</v>
      </c>
      <c r="D7012" s="132">
        <v>3577</v>
      </c>
      <c r="E7012" s="92">
        <v>2</v>
      </c>
      <c r="F7012" s="92" t="str">
        <v>PCS</v>
      </c>
      <c r="G7012" s="92" t="str">
        <v>INWARD</v>
      </c>
      <c r="H7012" s="93">
        <v>0</v>
      </c>
    </row>
    <row r="7013" spans="1:8" x14ac:dyDescent="0.25">
      <c r="A7013" s="94">
        <v>45826</v>
      </c>
      <c r="B7013" s="95" t="str">
        <v>UN 1818</v>
      </c>
      <c r="C7013" s="80" t="str">
        <v>GEAR FORK 1st REVERSE NST</v>
      </c>
      <c r="D7013" s="133">
        <v>3578</v>
      </c>
      <c r="E7013" s="80">
        <v>4</v>
      </c>
      <c r="F7013" s="80" t="str">
        <v>PCS</v>
      </c>
      <c r="G7013" s="80" t="str">
        <v>INWARD</v>
      </c>
      <c r="H7013" s="96">
        <v>0</v>
      </c>
    </row>
    <row r="7014" spans="1:8" x14ac:dyDescent="0.25">
      <c r="A7014" s="90">
        <v>45834</v>
      </c>
      <c r="B7014" s="91" t="str">
        <v>R983020977</v>
      </c>
      <c r="C7014" s="92" t="str">
        <v>HYD. PUMP MAHINDRA 14 CC</v>
      </c>
      <c r="D7014" s="132" t="str">
        <v>2260, 2261, 2262</v>
      </c>
      <c r="E7014" s="92">
        <v>8</v>
      </c>
      <c r="F7014" s="92" t="str">
        <v>PCS</v>
      </c>
      <c r="G7014" s="92" t="str">
        <v>OUTWARD</v>
      </c>
      <c r="H7014" s="93" t="str">
        <v>SHOP</v>
      </c>
    </row>
    <row r="7015" spans="1:8" x14ac:dyDescent="0.25">
      <c r="A7015" s="94">
        <v>45834</v>
      </c>
      <c r="B7015" s="95" t="str">
        <v>GK 1623/UN 2825</v>
      </c>
      <c r="C7015" s="80" t="str">
        <v>AXLE BOLT R/T 8" BLACK</v>
      </c>
      <c r="D7015" s="133" t="str">
        <v>2260, 2261, 2262</v>
      </c>
      <c r="E7015" s="80">
        <v>36</v>
      </c>
      <c r="F7015" s="80" t="str">
        <v>PCS</v>
      </c>
      <c r="G7015" s="80" t="str">
        <v>OUTWARD</v>
      </c>
      <c r="H7015" s="96" t="str">
        <v>SHOP</v>
      </c>
    </row>
    <row r="7016" spans="1:8" x14ac:dyDescent="0.25">
      <c r="A7016" s="90">
        <v>45834</v>
      </c>
      <c r="B7016" s="91" t="str">
        <v>GK 1627/UN 2826 C</v>
      </c>
      <c r="C7016" s="92" t="str">
        <v>AXLE BOLT R/T 10" BLACK</v>
      </c>
      <c r="D7016" s="132" t="str">
        <v>2260, 2261, 2262</v>
      </c>
      <c r="E7016" s="92">
        <v>36</v>
      </c>
      <c r="F7016" s="92" t="str">
        <v>PCS</v>
      </c>
      <c r="G7016" s="92" t="str">
        <v>OUTWARD</v>
      </c>
      <c r="H7016" s="93" t="str">
        <v>SHOP</v>
      </c>
    </row>
    <row r="7017" spans="1:8" x14ac:dyDescent="0.25">
      <c r="A7017" s="94">
        <v>45834</v>
      </c>
      <c r="B7017" s="95" t="str">
        <v>GK 225 A</v>
      </c>
      <c r="C7017" s="80" t="str">
        <v>BRAKE DISC PLATE MAHINDRA O/S</v>
      </c>
      <c r="D7017" s="133" t="str">
        <v>2260, 2261, 2262</v>
      </c>
      <c r="E7017" s="80">
        <v>20</v>
      </c>
      <c r="F7017" s="80" t="str">
        <v>PCS</v>
      </c>
      <c r="G7017" s="80" t="str">
        <v>OUTWARD</v>
      </c>
      <c r="H7017" s="96" t="str">
        <v>SHOP</v>
      </c>
    </row>
    <row r="7018" spans="1:8" x14ac:dyDescent="0.25">
      <c r="A7018" s="90">
        <v>45834</v>
      </c>
      <c r="B7018" s="91" t="str">
        <v>GK 225</v>
      </c>
      <c r="C7018" s="92" t="str">
        <v xml:space="preserve">BRAKE DISC PLATE MAHINDRA </v>
      </c>
      <c r="D7018" s="132" t="str">
        <v>2260, 2261, 2262</v>
      </c>
      <c r="E7018" s="92">
        <v>20</v>
      </c>
      <c r="F7018" s="92" t="str">
        <v>PCS</v>
      </c>
      <c r="G7018" s="92" t="str">
        <v>OUTWARD</v>
      </c>
      <c r="H7018" s="93" t="str">
        <v>SHOP</v>
      </c>
    </row>
    <row r="7019" spans="1:8" x14ac:dyDescent="0.25">
      <c r="A7019" s="94">
        <v>45834</v>
      </c>
      <c r="B7019" s="95" t="str">
        <v>UN 1135</v>
      </c>
      <c r="C7019" s="80" t="str">
        <v>SILENCER INTER DI</v>
      </c>
      <c r="D7019" s="133" t="str">
        <v>2260, 2261, 2262</v>
      </c>
      <c r="E7019" s="80">
        <v>4</v>
      </c>
      <c r="F7019" s="80" t="str">
        <v>PCS</v>
      </c>
      <c r="G7019" s="80" t="str">
        <v>OUTWARD</v>
      </c>
      <c r="H7019" s="96" t="str">
        <v>SHOP</v>
      </c>
    </row>
    <row r="7020" spans="1:8" x14ac:dyDescent="0.25">
      <c r="A7020" s="90">
        <v>45834</v>
      </c>
      <c r="B7020" s="91">
        <v>11333424</v>
      </c>
      <c r="C7020" s="92" t="str">
        <v>STG CONTROL UNIT ARJUN (NEW) (VSP 80)</v>
      </c>
      <c r="D7020" s="132" t="str">
        <v>2260, 2261, 2262</v>
      </c>
      <c r="E7020" s="92">
        <v>2</v>
      </c>
      <c r="F7020" s="92" t="str">
        <v>PCS</v>
      </c>
      <c r="G7020" s="92" t="str">
        <v>OUTWARD</v>
      </c>
      <c r="H7020" s="93" t="str">
        <v>SHOP</v>
      </c>
    </row>
    <row r="7021" spans="1:8" x14ac:dyDescent="0.25">
      <c r="A7021" s="94">
        <v>45834</v>
      </c>
      <c r="B7021" s="95" t="str">
        <v>UN 2646</v>
      </c>
      <c r="C7021" s="80" t="str">
        <v xml:space="preserve">CHAIN U WITH PIN BHOOMIPUTRA  </v>
      </c>
      <c r="D7021" s="133" t="str">
        <v>2260, 2261, 2262</v>
      </c>
      <c r="E7021" s="80">
        <v>19</v>
      </c>
      <c r="F7021" s="80" t="str">
        <v>PCS</v>
      </c>
      <c r="G7021" s="80" t="str">
        <v>OUTWARD</v>
      </c>
      <c r="H7021" s="96" t="str">
        <v>SHOP</v>
      </c>
    </row>
    <row r="7022" spans="1:8" x14ac:dyDescent="0.25">
      <c r="A7022" s="90">
        <v>45834</v>
      </c>
      <c r="B7022" s="91" t="str">
        <v>UN 2647 A</v>
      </c>
      <c r="C7022" s="92" t="str">
        <v xml:space="preserve">CHAIN U WITH PIN SMALL (O.E.) NST  </v>
      </c>
      <c r="D7022" s="132" t="str">
        <v>2260, 2261, 2262</v>
      </c>
      <c r="E7022" s="92">
        <v>20</v>
      </c>
      <c r="F7022" s="92" t="str">
        <v>PCS</v>
      </c>
      <c r="G7022" s="92" t="str">
        <v>OUTWARD</v>
      </c>
      <c r="H7022" s="93" t="str">
        <v>SHOP</v>
      </c>
    </row>
    <row r="7023" spans="1:8" x14ac:dyDescent="0.25">
      <c r="A7023" s="94">
        <v>45834</v>
      </c>
      <c r="B7023" s="95" t="str">
        <v>UN 1937</v>
      </c>
      <c r="C7023" s="80" t="str">
        <v>P.T.O COLLAR INTER</v>
      </c>
      <c r="D7023" s="133" t="str">
        <v>2260, 2261, 2262</v>
      </c>
      <c r="E7023" s="80">
        <v>60</v>
      </c>
      <c r="F7023" s="80" t="str">
        <v>PCS</v>
      </c>
      <c r="G7023" s="80" t="str">
        <v>OUTWARD</v>
      </c>
      <c r="H7023" s="96" t="str">
        <v>SHOP</v>
      </c>
    </row>
    <row r="7024" spans="1:8" x14ac:dyDescent="0.25">
      <c r="A7024" s="90">
        <v>45834</v>
      </c>
      <c r="B7024" s="91" t="str">
        <v>STABILIZER ASSY J.D</v>
      </c>
      <c r="C7024" s="92" t="str">
        <v>STABILIZER ASSY J.D</v>
      </c>
      <c r="D7024" s="132" t="str">
        <v>2260, 2261, 2262</v>
      </c>
      <c r="E7024" s="92">
        <v>6</v>
      </c>
      <c r="F7024" s="92" t="str">
        <v>PCS</v>
      </c>
      <c r="G7024" s="92" t="str">
        <v>OUTWARD</v>
      </c>
      <c r="H7024" s="93" t="str">
        <v>SHOP</v>
      </c>
    </row>
    <row r="7025" spans="1:8" x14ac:dyDescent="0.25">
      <c r="A7025" s="94">
        <v>45834</v>
      </c>
      <c r="B7025" s="95" t="str">
        <v>UN 2426</v>
      </c>
      <c r="C7025" s="80" t="str">
        <v xml:space="preserve">SUCTION STRAINER OIL BREAK ARJUN  </v>
      </c>
      <c r="D7025" s="133" t="str">
        <v>2260, 2261, 2262</v>
      </c>
      <c r="E7025" s="80">
        <v>6</v>
      </c>
      <c r="F7025" s="80" t="str">
        <v>PCS</v>
      </c>
      <c r="G7025" s="80" t="str">
        <v>OUTWARD</v>
      </c>
      <c r="H7025" s="96" t="str">
        <v>SHOP</v>
      </c>
    </row>
    <row r="7026" spans="1:8" x14ac:dyDescent="0.25">
      <c r="A7026" s="90">
        <v>45834</v>
      </c>
      <c r="B7026" s="91" t="str">
        <v>UN 2422</v>
      </c>
      <c r="C7026" s="92" t="str">
        <v xml:space="preserve">SUCTION FILTER NORMAL INTER DI  </v>
      </c>
      <c r="D7026" s="132" t="str">
        <v>2260, 2261, 2262</v>
      </c>
      <c r="E7026" s="92">
        <v>10</v>
      </c>
      <c r="F7026" s="92" t="str">
        <v>PCS</v>
      </c>
      <c r="G7026" s="92" t="str">
        <v>OUTWARD</v>
      </c>
      <c r="H7026" s="93" t="str">
        <v>SHOP</v>
      </c>
    </row>
    <row r="7027" spans="1:8" x14ac:dyDescent="0.25">
      <c r="A7027" s="94">
        <v>45834</v>
      </c>
      <c r="B7027" s="95" t="str">
        <v>UN 1131</v>
      </c>
      <c r="C7027" s="80" t="str">
        <v>SILENCER ELBOW (O.E) INTER DI</v>
      </c>
      <c r="D7027" s="133" t="str">
        <v>2260, 2261, 2262</v>
      </c>
      <c r="E7027" s="80">
        <v>10</v>
      </c>
      <c r="F7027" s="80" t="str">
        <v>PCS</v>
      </c>
      <c r="G7027" s="80" t="str">
        <v>OUTWARD</v>
      </c>
      <c r="H7027" s="96" t="str">
        <v>SHOP</v>
      </c>
    </row>
    <row r="7028" spans="1:8" x14ac:dyDescent="0.25">
      <c r="A7028" s="90">
        <v>45834</v>
      </c>
      <c r="B7028" s="91" t="str">
        <v>UN 2583</v>
      </c>
      <c r="C7028" s="92" t="str">
        <v xml:space="preserve">TOP LINK ASSEMBLY ARJUN  </v>
      </c>
      <c r="D7028" s="132" t="str">
        <v>2260, 2261, 2262</v>
      </c>
      <c r="E7028" s="92">
        <v>4</v>
      </c>
      <c r="F7028" s="92" t="str">
        <v>PCS</v>
      </c>
      <c r="G7028" s="92" t="str">
        <v>OUTWARD</v>
      </c>
      <c r="H7028" s="93" t="str">
        <v>SHOP</v>
      </c>
    </row>
    <row r="7029" spans="1:8" x14ac:dyDescent="0.25">
      <c r="A7029" s="94">
        <v>45834</v>
      </c>
      <c r="B7029" s="95" t="str">
        <v>UN 2638</v>
      </c>
      <c r="C7029" s="80" t="str">
        <v xml:space="preserve">STABILIZER ASSY ARJUN  </v>
      </c>
      <c r="D7029" s="133" t="str">
        <v>2260, 2261, 2262</v>
      </c>
      <c r="E7029" s="80">
        <v>4</v>
      </c>
      <c r="F7029" s="80" t="str">
        <v>PCS</v>
      </c>
      <c r="G7029" s="80" t="str">
        <v>OUTWARD</v>
      </c>
      <c r="H7029" s="96" t="str">
        <v>SHOP</v>
      </c>
    </row>
    <row r="7030" spans="1:8" x14ac:dyDescent="0.25">
      <c r="A7030" s="90">
        <v>45834</v>
      </c>
      <c r="B7030" s="91">
        <v>3280893100</v>
      </c>
      <c r="C7030" s="92" t="str">
        <v>CLUTCH PLATE FARMTRAC 5 FAN 11"</v>
      </c>
      <c r="D7030" s="132" t="str">
        <v>2260, 2261, 2262</v>
      </c>
      <c r="E7030" s="92">
        <v>1</v>
      </c>
      <c r="F7030" s="92" t="str">
        <v>PCS</v>
      </c>
      <c r="G7030" s="92" t="str">
        <v>OUTWARD</v>
      </c>
      <c r="H7030" s="93" t="str">
        <v>SHOP</v>
      </c>
    </row>
    <row r="7031" spans="1:8" x14ac:dyDescent="0.25">
      <c r="A7031" s="94">
        <v>45834</v>
      </c>
      <c r="B7031" s="95" t="str">
        <v>R11037</v>
      </c>
      <c r="C7031" s="80" t="str">
        <v>CLUTCH PLATE MM434/444 N/A 11"</v>
      </c>
      <c r="D7031" s="133" t="str">
        <v>2260, 2261, 2262</v>
      </c>
      <c r="E7031" s="80">
        <v>2</v>
      </c>
      <c r="F7031" s="80" t="str">
        <v>PCS</v>
      </c>
      <c r="G7031" s="80" t="str">
        <v>OUTWARD</v>
      </c>
      <c r="H7031" s="96" t="str">
        <v>SHOP</v>
      </c>
    </row>
    <row r="7032" spans="1:8" x14ac:dyDescent="0.25">
      <c r="A7032" s="90">
        <v>45834</v>
      </c>
      <c r="B7032" s="91" t="str">
        <v>R983067915</v>
      </c>
      <c r="C7032" s="92" t="str">
        <v>HYD. PUMP SONALIKA RX 16CC</v>
      </c>
      <c r="D7032" s="132" t="str">
        <v>2260, 2261, 2262</v>
      </c>
      <c r="E7032" s="92">
        <v>8</v>
      </c>
      <c r="F7032" s="92" t="str">
        <v>PCS</v>
      </c>
      <c r="G7032" s="92" t="str">
        <v>OUTWARD</v>
      </c>
      <c r="H7032" s="93" t="str">
        <v>SHOP</v>
      </c>
    </row>
    <row r="7033" spans="1:8" x14ac:dyDescent="0.25">
      <c r="A7033" s="94">
        <v>45834</v>
      </c>
      <c r="B7033" s="95" t="str">
        <v>R983068737</v>
      </c>
      <c r="C7033" s="80" t="str">
        <v>HYD.PUMP SWARAJ 855 XM (19CC)</v>
      </c>
      <c r="D7033" s="133" t="str">
        <v>2260, 2261, 2262</v>
      </c>
      <c r="E7033" s="80">
        <v>8</v>
      </c>
      <c r="F7033" s="80" t="str">
        <v>PCS</v>
      </c>
      <c r="G7033" s="80" t="str">
        <v>OUTWARD</v>
      </c>
      <c r="H7033" s="96" t="str">
        <v>SHOP</v>
      </c>
    </row>
    <row r="7034" spans="1:8" x14ac:dyDescent="0.25">
      <c r="A7034" s="90">
        <v>45834</v>
      </c>
      <c r="B7034" s="91" t="str">
        <v>UN 1361</v>
      </c>
      <c r="C7034" s="92" t="str">
        <v>DIESEL TANK TEA (WITH FILTER) NST</v>
      </c>
      <c r="D7034" s="132" t="str">
        <v>2260, 2261, 2262</v>
      </c>
      <c r="E7034" s="92">
        <v>20</v>
      </c>
      <c r="F7034" s="92" t="str">
        <v>PCS</v>
      </c>
      <c r="G7034" s="92" t="str">
        <v>OUTWARD</v>
      </c>
      <c r="H7034" s="93" t="str">
        <v>SHOP</v>
      </c>
    </row>
    <row r="7035" spans="1:8" x14ac:dyDescent="0.25">
      <c r="A7035" s="94">
        <v>45834</v>
      </c>
      <c r="B7035" s="95" t="str">
        <v>UN 2744</v>
      </c>
      <c r="C7035" s="80" t="str">
        <v xml:space="preserve">CENTRE PIN BUSH ARJUN / YUVO  </v>
      </c>
      <c r="D7035" s="133" t="str">
        <v>2260, 2261, 2262</v>
      </c>
      <c r="E7035" s="80">
        <v>40</v>
      </c>
      <c r="F7035" s="80" t="str">
        <v>PCS</v>
      </c>
      <c r="G7035" s="80" t="str">
        <v>OUTWARD</v>
      </c>
      <c r="H7035" s="96" t="str">
        <v>SHOP</v>
      </c>
    </row>
    <row r="7036" spans="1:8" x14ac:dyDescent="0.25">
      <c r="A7036" s="90">
        <v>45834</v>
      </c>
      <c r="B7036" s="91" t="str">
        <v>UN 3121</v>
      </c>
      <c r="C7036" s="92" t="str">
        <v xml:space="preserve">STEERING SHIM INTER Z/F  </v>
      </c>
      <c r="D7036" s="132" t="str">
        <v>2260, 2261, 2262</v>
      </c>
      <c r="E7036" s="92">
        <v>12</v>
      </c>
      <c r="F7036" s="92" t="str">
        <v>DOZEN</v>
      </c>
      <c r="G7036" s="92" t="str">
        <v>OUTWARD</v>
      </c>
      <c r="H7036" s="93" t="str">
        <v>SHOP</v>
      </c>
    </row>
    <row r="7037" spans="1:8" x14ac:dyDescent="0.25">
      <c r="A7037" s="94">
        <v>45834</v>
      </c>
      <c r="B7037" s="95" t="str">
        <v>UN 3323</v>
      </c>
      <c r="C7037" s="80" t="str">
        <v xml:space="preserve">HYDRAULIC FIBER WASHER INTER  </v>
      </c>
      <c r="D7037" s="133" t="str">
        <v>2260, 2261, 2262</v>
      </c>
      <c r="E7037" s="80">
        <v>60</v>
      </c>
      <c r="F7037" s="80" t="str">
        <v>PCS</v>
      </c>
      <c r="G7037" s="80" t="str">
        <v>OUTWARD</v>
      </c>
      <c r="H7037" s="96" t="str">
        <v>SHOP</v>
      </c>
    </row>
    <row r="7038" spans="1:8" x14ac:dyDescent="0.25">
      <c r="A7038" s="90">
        <v>45834</v>
      </c>
      <c r="B7038" s="91" t="str">
        <v>UN 2961</v>
      </c>
      <c r="C7038" s="92" t="str">
        <v xml:space="preserve">GEAR BOOT INTER  </v>
      </c>
      <c r="D7038" s="132" t="str">
        <v>2260, 2261, 2262</v>
      </c>
      <c r="E7038" s="92">
        <v>10</v>
      </c>
      <c r="F7038" s="92" t="str">
        <v>PCS</v>
      </c>
      <c r="G7038" s="92" t="str">
        <v>OUTWARD</v>
      </c>
      <c r="H7038" s="93" t="str">
        <v>SHOP</v>
      </c>
    </row>
    <row r="7039" spans="1:8" x14ac:dyDescent="0.25">
      <c r="A7039" s="94">
        <v>45834</v>
      </c>
      <c r="B7039" s="95" t="str">
        <v>UN 2888</v>
      </c>
      <c r="C7039" s="80" t="str">
        <v xml:space="preserve">TOPLINK SPRING INTER DI 130/-(17-1-2023) </v>
      </c>
      <c r="D7039" s="133" t="str">
        <v>2260, 2261, 2262</v>
      </c>
      <c r="E7039" s="80">
        <v>21</v>
      </c>
      <c r="F7039" s="80" t="str">
        <v>PCS</v>
      </c>
      <c r="G7039" s="80" t="str">
        <v>OUTWARD</v>
      </c>
      <c r="H7039" s="96" t="str">
        <v>SHOP</v>
      </c>
    </row>
    <row r="7040" spans="1:8" x14ac:dyDescent="0.25">
      <c r="A7040" s="90">
        <v>45834</v>
      </c>
      <c r="B7040" s="91" t="str">
        <v>UN 2856</v>
      </c>
      <c r="C7040" s="92" t="str">
        <v xml:space="preserve">BREAK PADEL SPRING INTER  </v>
      </c>
      <c r="D7040" s="132" t="str">
        <v>2260, 2261, 2262</v>
      </c>
      <c r="E7040" s="92">
        <v>60</v>
      </c>
      <c r="F7040" s="92" t="str">
        <v>PCS</v>
      </c>
      <c r="G7040" s="92" t="str">
        <v>OUTWARD</v>
      </c>
      <c r="H7040" s="93" t="str">
        <v>SHOP</v>
      </c>
    </row>
    <row r="7041" spans="1:8" x14ac:dyDescent="0.25">
      <c r="A7041" s="94">
        <v>45834</v>
      </c>
      <c r="B7041" s="95" t="str">
        <v>UN 1794</v>
      </c>
      <c r="C7041" s="80" t="str">
        <v>GEAR CATORI KIT PVC INTER</v>
      </c>
      <c r="D7041" s="133" t="str">
        <v>2260, 2261, 2262</v>
      </c>
      <c r="E7041" s="80">
        <v>15</v>
      </c>
      <c r="F7041" s="80" t="str">
        <v>SET</v>
      </c>
      <c r="G7041" s="80" t="str">
        <v>OUTWARD</v>
      </c>
      <c r="H7041" s="96" t="str">
        <v>SHOP</v>
      </c>
    </row>
    <row r="7042" spans="1:8" x14ac:dyDescent="0.25">
      <c r="A7042" s="90">
        <v>45834</v>
      </c>
      <c r="B7042" s="91">
        <v>4340441100</v>
      </c>
      <c r="C7042" s="92" t="str">
        <v>CL LEVER KIT ITL / HMT D/C PTO</v>
      </c>
      <c r="D7042" s="132" t="str">
        <v>2260, 2261, 2262</v>
      </c>
      <c r="E7042" s="92">
        <v>3</v>
      </c>
      <c r="F7042" s="92" t="str">
        <v>SET</v>
      </c>
      <c r="G7042" s="92" t="str">
        <v>OUTWARD</v>
      </c>
      <c r="H7042" s="93" t="str">
        <v>SHOP</v>
      </c>
    </row>
    <row r="7043" spans="1:8" x14ac:dyDescent="0.25">
      <c r="A7043" s="94">
        <v>45834</v>
      </c>
      <c r="B7043" s="95">
        <v>4340427100</v>
      </c>
      <c r="C7043" s="80" t="str">
        <v>CL. LEVER KIT HMT (60 HP) DCA PIN TY</v>
      </c>
      <c r="D7043" s="133" t="str">
        <v>2260, 2261, 2262</v>
      </c>
      <c r="E7043" s="80">
        <v>4</v>
      </c>
      <c r="F7043" s="80" t="str">
        <v>SET</v>
      </c>
      <c r="G7043" s="80" t="str">
        <v>OUTWARD</v>
      </c>
      <c r="H7043" s="96" t="str">
        <v>SHOP</v>
      </c>
    </row>
    <row r="7044" spans="1:8" x14ac:dyDescent="0.25">
      <c r="A7044" s="90">
        <v>45834</v>
      </c>
      <c r="B7044" s="91" t="str">
        <v>601AD00003C</v>
      </c>
      <c r="C7044" s="92" t="str">
        <v>HYD PUMP ARJUN DOUBLE (18CC + 8CC)</v>
      </c>
      <c r="D7044" s="132">
        <v>2252</v>
      </c>
      <c r="E7044" s="92">
        <v>8</v>
      </c>
      <c r="F7044" s="92" t="str">
        <v>PCS</v>
      </c>
      <c r="G7044" s="92" t="str">
        <v>OUTWARD</v>
      </c>
      <c r="H7044" s="93" t="str">
        <v>PREM MOTORS</v>
      </c>
    </row>
    <row r="7045" spans="1:8" x14ac:dyDescent="0.25">
      <c r="A7045" s="94">
        <v>45834</v>
      </c>
      <c r="B7045" s="95" t="str">
        <v>1P 3047 AOOOO</v>
      </c>
      <c r="C7045" s="80" t="str">
        <v>HYD PUMP NEW HOLLAND.</v>
      </c>
      <c r="D7045" s="133">
        <v>2252</v>
      </c>
      <c r="E7045" s="80">
        <v>6</v>
      </c>
      <c r="F7045" s="80" t="str">
        <v>PCS</v>
      </c>
      <c r="G7045" s="80" t="str">
        <v>OUTWARD</v>
      </c>
      <c r="H7045" s="96" t="str">
        <v>PREM MOTORS</v>
      </c>
    </row>
    <row r="7046" spans="1:8" x14ac:dyDescent="0.25">
      <c r="A7046" s="90">
        <v>45834</v>
      </c>
      <c r="B7046" s="91" t="str">
        <v>1P 3052</v>
      </c>
      <c r="C7046" s="92" t="str">
        <v>HYD PUMP SWARAJ W/COUPLER SWARAJ INNER</v>
      </c>
      <c r="D7046" s="132">
        <v>2252</v>
      </c>
      <c r="E7046" s="92">
        <v>4</v>
      </c>
      <c r="F7046" s="92" t="str">
        <v>PCS</v>
      </c>
      <c r="G7046" s="92" t="str">
        <v>OUTWARD</v>
      </c>
      <c r="H7046" s="93" t="str">
        <v>PREM MOTORS</v>
      </c>
    </row>
    <row r="7047" spans="1:8" x14ac:dyDescent="0.25">
      <c r="A7047" s="94">
        <v>45834</v>
      </c>
      <c r="B7047" s="95" t="str">
        <v>GK 232</v>
      </c>
      <c r="C7047" s="80" t="str">
        <v>BRAKE DISC PLATE MASSEY</v>
      </c>
      <c r="D7047" s="133">
        <v>2254</v>
      </c>
      <c r="E7047" s="80">
        <v>24</v>
      </c>
      <c r="F7047" s="80" t="str">
        <v>PCS</v>
      </c>
      <c r="G7047" s="80" t="str">
        <v>OUTWARD</v>
      </c>
      <c r="H7047" s="96" t="str">
        <v>AMIT MOTORS</v>
      </c>
    </row>
    <row r="7048" spans="1:8" x14ac:dyDescent="0.25">
      <c r="A7048" s="90">
        <v>45834</v>
      </c>
      <c r="B7048" s="91" t="str">
        <v>GK 230</v>
      </c>
      <c r="C7048" s="92" t="str">
        <v xml:space="preserve">BRAKE DISC PLATE SONALIKA 20 HOLE </v>
      </c>
      <c r="D7048" s="132">
        <v>2254</v>
      </c>
      <c r="E7048" s="92">
        <v>20</v>
      </c>
      <c r="F7048" s="92" t="str">
        <v>PCS</v>
      </c>
      <c r="G7048" s="92" t="str">
        <v>OUTWARD</v>
      </c>
      <c r="H7048" s="93" t="str">
        <v>AMIT MOTORS</v>
      </c>
    </row>
    <row r="7049" spans="1:8" x14ac:dyDescent="0.25">
      <c r="A7049" s="94">
        <v>45834</v>
      </c>
      <c r="B7049" s="95" t="str">
        <v>GK 001/UN 3694/GK 004</v>
      </c>
      <c r="C7049" s="80" t="str">
        <v>OIL BRAKE PLATE  SWARAJ 6.5" 14 TEETH</v>
      </c>
      <c r="D7049" s="133">
        <v>2254</v>
      </c>
      <c r="E7049" s="80">
        <v>20</v>
      </c>
      <c r="F7049" s="80" t="str">
        <v>PCS</v>
      </c>
      <c r="G7049" s="80" t="str">
        <v>OUTWARD</v>
      </c>
      <c r="H7049" s="96" t="str">
        <v>AMIT MOTORS</v>
      </c>
    </row>
    <row r="7050" spans="1:8" x14ac:dyDescent="0.25">
      <c r="A7050" s="90">
        <v>45834</v>
      </c>
      <c r="B7050" s="91" t="str">
        <v>R983032352</v>
      </c>
      <c r="C7050" s="92" t="str">
        <v>HYD PUMP FT45/55 12CC</v>
      </c>
      <c r="D7050" s="132">
        <v>2248</v>
      </c>
      <c r="E7050" s="92">
        <v>12</v>
      </c>
      <c r="F7050" s="92" t="str">
        <v>PCS</v>
      </c>
      <c r="G7050" s="92" t="str">
        <v>OUTWARD</v>
      </c>
      <c r="H7050" s="93" t="str">
        <v>RAKESH AUTOMOBILES</v>
      </c>
    </row>
    <row r="7051" spans="1:8" x14ac:dyDescent="0.25">
      <c r="A7051" s="94">
        <v>45834</v>
      </c>
      <c r="B7051" s="95" t="str">
        <v>UN 3409 A</v>
      </c>
      <c r="C7051" s="80" t="str">
        <v xml:space="preserve">BATTERY BOX MKM (OIB)  </v>
      </c>
      <c r="D7051" s="133">
        <v>2255</v>
      </c>
      <c r="E7051" s="80">
        <v>2</v>
      </c>
      <c r="F7051" s="80" t="str">
        <v>SET</v>
      </c>
      <c r="G7051" s="80" t="str">
        <v>OUTWARD</v>
      </c>
      <c r="H7051" s="96" t="str">
        <v>PNT TRACTOR</v>
      </c>
    </row>
    <row r="7052" spans="1:8" x14ac:dyDescent="0.25">
      <c r="A7052" s="90">
        <v>45834</v>
      </c>
      <c r="B7052" s="91" t="str">
        <v>UN 3408</v>
      </c>
      <c r="C7052" s="92" t="str">
        <v xml:space="preserve">BATTERY BOX MKM N/M (SMALL)  </v>
      </c>
      <c r="D7052" s="132">
        <v>2255</v>
      </c>
      <c r="E7052" s="92">
        <v>3</v>
      </c>
      <c r="F7052" s="92" t="str">
        <v>SET</v>
      </c>
      <c r="G7052" s="92" t="str">
        <v>OUTWARD</v>
      </c>
      <c r="H7052" s="93" t="str">
        <v>PNT TRACTOR</v>
      </c>
    </row>
    <row r="7053" spans="1:8" x14ac:dyDescent="0.25">
      <c r="A7053" s="94">
        <v>45834</v>
      </c>
      <c r="B7053" s="95" t="str">
        <v>GK 225</v>
      </c>
      <c r="C7053" s="80" t="str">
        <v xml:space="preserve">BRAKE DISC PLATE MAHINDRA </v>
      </c>
      <c r="D7053" s="133">
        <v>2255</v>
      </c>
      <c r="E7053" s="80">
        <v>40</v>
      </c>
      <c r="F7053" s="80" t="str">
        <v>PCS</v>
      </c>
      <c r="G7053" s="80" t="str">
        <v>OUTWARD</v>
      </c>
      <c r="H7053" s="96" t="str">
        <v>PNT TRACTOR</v>
      </c>
    </row>
    <row r="7054" spans="1:8" x14ac:dyDescent="0.25">
      <c r="A7054" s="90">
        <v>45834</v>
      </c>
      <c r="B7054" s="91" t="str">
        <v>UN 1144</v>
      </c>
      <c r="C7054" s="92" t="str">
        <v>AIR CLEANER ASSEMBLY INTER DI</v>
      </c>
      <c r="D7054" s="132">
        <v>2255</v>
      </c>
      <c r="E7054" s="92">
        <v>2</v>
      </c>
      <c r="F7054" s="92" t="str">
        <v>PCS</v>
      </c>
      <c r="G7054" s="92" t="str">
        <v>OUTWARD</v>
      </c>
      <c r="H7054" s="93" t="str">
        <v>PNT TRACTOR</v>
      </c>
    </row>
    <row r="7055" spans="1:8" x14ac:dyDescent="0.25">
      <c r="A7055" s="94">
        <v>45834</v>
      </c>
      <c r="B7055" s="95" t="str">
        <v>UN 1135</v>
      </c>
      <c r="C7055" s="80" t="str">
        <v>SILENCER INTER DI</v>
      </c>
      <c r="D7055" s="133">
        <v>14</v>
      </c>
      <c r="E7055" s="80">
        <v>8</v>
      </c>
      <c r="F7055" s="80" t="str">
        <v>PCS</v>
      </c>
      <c r="G7055" s="80" t="str">
        <v>OUTWARD</v>
      </c>
      <c r="H7055" s="96" t="str">
        <v>VINAY TRACTOR</v>
      </c>
    </row>
    <row r="7056" spans="1:8" x14ac:dyDescent="0.25">
      <c r="A7056" s="90">
        <v>45834</v>
      </c>
      <c r="B7056" s="91" t="str">
        <v>UN 1615</v>
      </c>
      <c r="C7056" s="92" t="str">
        <v>SEAT CUSHION BOTTOM INTER</v>
      </c>
      <c r="D7056" s="132">
        <v>2265</v>
      </c>
      <c r="E7056" s="92">
        <v>10</v>
      </c>
      <c r="F7056" s="92" t="str">
        <v>PCS</v>
      </c>
      <c r="G7056" s="92" t="str">
        <v>OUTWARD</v>
      </c>
      <c r="H7056" s="93" t="str">
        <v>SHOP</v>
      </c>
    </row>
    <row r="7057" spans="1:8" x14ac:dyDescent="0.25">
      <c r="A7057" s="94">
        <v>45834</v>
      </c>
      <c r="B7057" s="95" t="str">
        <v>GK 1369</v>
      </c>
      <c r="C7057" s="80" t="str">
        <v>STAINER FILTER EICHER WITH 3 HOLE PLATE</v>
      </c>
      <c r="D7057" s="133">
        <v>2265</v>
      </c>
      <c r="E7057" s="80">
        <v>8</v>
      </c>
      <c r="F7057" s="80" t="str">
        <v>PCS</v>
      </c>
      <c r="G7057" s="80" t="str">
        <v>OUTWARD</v>
      </c>
      <c r="H7057" s="96" t="str">
        <v>SHOP</v>
      </c>
    </row>
    <row r="7058" spans="1:8" x14ac:dyDescent="0.25">
      <c r="A7058" s="90">
        <v>45826</v>
      </c>
      <c r="B7058" s="91" t="str">
        <v>GK 1075/UN 1427</v>
      </c>
      <c r="C7058" s="92" t="str">
        <v>FRONT STUB AXLE ARJUN KEY TYPE (LH) 501349-32206</v>
      </c>
      <c r="D7058" s="132">
        <v>3579</v>
      </c>
      <c r="E7058" s="92">
        <v>1</v>
      </c>
      <c r="F7058" s="92" t="str">
        <v>PCS</v>
      </c>
      <c r="G7058" s="92" t="str">
        <v>INWARD</v>
      </c>
      <c r="H7058" s="93">
        <v>0</v>
      </c>
    </row>
    <row r="7059" spans="1:8" x14ac:dyDescent="0.25">
      <c r="A7059" s="94">
        <v>45826</v>
      </c>
      <c r="B7059" s="95" t="str">
        <v>UN 141</v>
      </c>
      <c r="C7059" s="80" t="str">
        <v>KING PIN ASSY WITH ARM GREEN TRACTOR RH</v>
      </c>
      <c r="D7059" s="133">
        <v>3580</v>
      </c>
      <c r="E7059" s="80">
        <v>1</v>
      </c>
      <c r="F7059" s="80" t="str">
        <v>PCS</v>
      </c>
      <c r="G7059" s="80" t="str">
        <v>INWARD</v>
      </c>
      <c r="H7059" s="96">
        <v>0</v>
      </c>
    </row>
    <row r="7060" spans="1:8" x14ac:dyDescent="0.25">
      <c r="A7060" s="90">
        <v>45826</v>
      </c>
      <c r="B7060" s="91" t="str">
        <v>GK 1155/UN 140</v>
      </c>
      <c r="C7060" s="92" t="str">
        <v xml:space="preserve">FRONT STUB AXLE JOHN DEERE 5103 W/ARM (LH) </v>
      </c>
      <c r="D7060" s="132">
        <v>3581</v>
      </c>
      <c r="E7060" s="92">
        <v>1</v>
      </c>
      <c r="F7060" s="92" t="str">
        <v>PCS</v>
      </c>
      <c r="G7060" s="92" t="str">
        <v>INWARD</v>
      </c>
      <c r="H7060" s="93">
        <v>0</v>
      </c>
    </row>
    <row r="7061" spans="1:8" x14ac:dyDescent="0.25">
      <c r="A7061" s="94">
        <v>45826</v>
      </c>
      <c r="B7061" s="95" t="str">
        <v>GK 1155 A</v>
      </c>
      <c r="C7061" s="80" t="str">
        <v xml:space="preserve">FRONT STUB AXLE JOHN DEERE 5103 W/ARM (RH) </v>
      </c>
      <c r="D7061" s="133">
        <v>3582</v>
      </c>
      <c r="E7061" s="80">
        <v>1</v>
      </c>
      <c r="F7061" s="80" t="str">
        <v>PCS</v>
      </c>
      <c r="G7061" s="80" t="str">
        <v>INWARD</v>
      </c>
      <c r="H7061" s="96">
        <v>0</v>
      </c>
    </row>
    <row r="7062" spans="1:8" x14ac:dyDescent="0.25">
      <c r="A7062" s="90">
        <v>45826</v>
      </c>
      <c r="B7062" s="91" t="str">
        <v>GK 1155/UN 140</v>
      </c>
      <c r="C7062" s="92" t="str">
        <v xml:space="preserve">FRONT STUB AXLE JOHN DEERE 5103 W/ARM (LH) </v>
      </c>
      <c r="D7062" s="132">
        <v>3583</v>
      </c>
      <c r="E7062" s="92">
        <v>1</v>
      </c>
      <c r="F7062" s="92" t="str">
        <v>PCS</v>
      </c>
      <c r="G7062" s="92" t="str">
        <v>INWARD</v>
      </c>
      <c r="H7062" s="93">
        <v>0</v>
      </c>
    </row>
    <row r="7063" spans="1:8" x14ac:dyDescent="0.25">
      <c r="A7063" s="94">
        <v>45826</v>
      </c>
      <c r="B7063" s="95" t="str">
        <v>UN 3610</v>
      </c>
      <c r="C7063" s="80" t="str">
        <v xml:space="preserve">6000820FI SPILL PIPE (4 CYL.) ARJUN  </v>
      </c>
      <c r="D7063" s="133">
        <v>3584</v>
      </c>
      <c r="E7063" s="80">
        <v>1</v>
      </c>
      <c r="F7063" s="80" t="str">
        <v>PCS</v>
      </c>
      <c r="G7063" s="80" t="str">
        <v>INWARD</v>
      </c>
      <c r="H7063" s="96">
        <v>0</v>
      </c>
    </row>
    <row r="7064" spans="1:8" x14ac:dyDescent="0.25">
      <c r="A7064" s="90">
        <v>45826</v>
      </c>
      <c r="B7064" s="91" t="str">
        <v>GK 123</v>
      </c>
      <c r="C7064" s="92" t="str">
        <v>CLUTCH PLATE NEW HOLLAND 3630  6 WING 14 TEETH</v>
      </c>
      <c r="D7064" s="132">
        <v>3585</v>
      </c>
      <c r="E7064" s="92">
        <v>7</v>
      </c>
      <c r="F7064" s="92" t="str">
        <v>PCS</v>
      </c>
      <c r="G7064" s="92" t="str">
        <v>INWARD</v>
      </c>
      <c r="H7064" s="93">
        <v>0</v>
      </c>
    </row>
    <row r="7065" spans="1:8" x14ac:dyDescent="0.25">
      <c r="A7065" s="94">
        <v>45826</v>
      </c>
      <c r="B7065" s="95" t="str">
        <v>GK 098</v>
      </c>
      <c r="C7065" s="80" t="str">
        <v>CLUTCH PLATE JOHN DEERE  6 WING 19 TEETH</v>
      </c>
      <c r="D7065" s="133">
        <v>3586</v>
      </c>
      <c r="E7065" s="80">
        <v>3</v>
      </c>
      <c r="F7065" s="80" t="str">
        <v>PCS</v>
      </c>
      <c r="G7065" s="80" t="str">
        <v>INWARD</v>
      </c>
      <c r="H7065" s="96">
        <v>0</v>
      </c>
    </row>
    <row r="7066" spans="1:8" x14ac:dyDescent="0.25">
      <c r="A7066" s="90">
        <v>45826</v>
      </c>
      <c r="B7066" s="91" t="str">
        <v>GK 097</v>
      </c>
      <c r="C7066" s="92" t="str">
        <v>CLUTCH PLATE JOHN DEERE  5 WING 19 TEETH</v>
      </c>
      <c r="D7066" s="132">
        <v>3587</v>
      </c>
      <c r="E7066" s="92">
        <v>5</v>
      </c>
      <c r="F7066" s="92" t="str">
        <v>PCS</v>
      </c>
      <c r="G7066" s="92" t="str">
        <v>INWARD</v>
      </c>
      <c r="H7066" s="93">
        <v>0</v>
      </c>
    </row>
    <row r="7067" spans="1:8" x14ac:dyDescent="0.25">
      <c r="A7067" s="94">
        <v>45826</v>
      </c>
      <c r="B7067" s="95" t="str">
        <v>GK 10577</v>
      </c>
      <c r="C7067" s="80" t="str">
        <v>CLUTCH PLATE 15 TEETH 6 FAN 11" MAHINDRA 8000</v>
      </c>
      <c r="D7067" s="133">
        <v>3588</v>
      </c>
      <c r="E7067" s="80">
        <v>2</v>
      </c>
      <c r="F7067" s="80" t="str">
        <v>PCS</v>
      </c>
      <c r="G7067" s="80" t="str">
        <v>INWARD</v>
      </c>
      <c r="H7067" s="96">
        <v>0</v>
      </c>
    </row>
    <row r="7068" spans="1:8" x14ac:dyDescent="0.25">
      <c r="A7068" s="90">
        <v>45826</v>
      </c>
      <c r="B7068" s="91" t="str">
        <v>UN 1705/GK 143</v>
      </c>
      <c r="C7068" s="92" t="str">
        <v>PRESSURE PLATE ASSY BHOOMIPUTRA  11"</v>
      </c>
      <c r="D7068" s="132">
        <v>3590</v>
      </c>
      <c r="E7068" s="92">
        <v>10</v>
      </c>
      <c r="F7068" s="92" t="str">
        <v>SET</v>
      </c>
      <c r="G7068" s="92" t="str">
        <v>INWARD</v>
      </c>
      <c r="H7068" s="93">
        <v>0</v>
      </c>
    </row>
    <row r="7069" spans="1:8" x14ac:dyDescent="0.25">
      <c r="A7069" s="94">
        <v>45826</v>
      </c>
      <c r="B7069" s="95" t="str">
        <v>GK 142/UN 1703</v>
      </c>
      <c r="C7069" s="80" t="str">
        <v>PRESSURE PLATE ASSY MAHINDRA DI  11"</v>
      </c>
      <c r="D7069" s="133">
        <v>3591</v>
      </c>
      <c r="E7069" s="80">
        <v>10</v>
      </c>
      <c r="F7069" s="80" t="str">
        <v>SET</v>
      </c>
      <c r="G7069" s="80" t="str">
        <v>INWARD</v>
      </c>
      <c r="H7069" s="96">
        <v>0</v>
      </c>
    </row>
    <row r="7070" spans="1:8" x14ac:dyDescent="0.25">
      <c r="A7070" s="90">
        <v>45829</v>
      </c>
      <c r="B7070" s="91" t="str">
        <v>UN 2576</v>
      </c>
      <c r="C7070" s="92" t="str">
        <v xml:space="preserve">TOP LINK ZULLA INTER DI  </v>
      </c>
      <c r="D7070" s="132">
        <v>3592</v>
      </c>
      <c r="E7070" s="92">
        <v>96</v>
      </c>
      <c r="F7070" s="92" t="str">
        <v>PCS</v>
      </c>
      <c r="G7070" s="92" t="str">
        <v>INWARD</v>
      </c>
      <c r="H7070" s="93">
        <v>0</v>
      </c>
    </row>
    <row r="7071" spans="1:8" x14ac:dyDescent="0.25">
      <c r="A7071" s="94">
        <v>45829</v>
      </c>
      <c r="B7071" s="95" t="str">
        <v>UN 1751</v>
      </c>
      <c r="C7071" s="80" t="str">
        <v>CLUTCH SLEEVE NST</v>
      </c>
      <c r="D7071" s="133">
        <v>3593</v>
      </c>
      <c r="E7071" s="80">
        <v>90</v>
      </c>
      <c r="F7071" s="80" t="str">
        <v>PCS</v>
      </c>
      <c r="G7071" s="80" t="str">
        <v>INWARD</v>
      </c>
      <c r="H7071" s="96">
        <v>0</v>
      </c>
    </row>
    <row r="7072" spans="1:8" x14ac:dyDescent="0.25">
      <c r="A7072" s="90">
        <v>45829</v>
      </c>
      <c r="B7072" s="91" t="str">
        <v>GK 903/UN 1413</v>
      </c>
      <c r="C7072" s="92" t="str">
        <v>FRONT WHEEL HUB MAHINDRA NST 25877-1988</v>
      </c>
      <c r="D7072" s="132">
        <v>3596</v>
      </c>
      <c r="E7072" s="92">
        <v>24</v>
      </c>
      <c r="F7072" s="92" t="str">
        <v>PCS</v>
      </c>
      <c r="G7072" s="92" t="str">
        <v>INWARD</v>
      </c>
      <c r="H7072" s="93">
        <v>0</v>
      </c>
    </row>
    <row r="7073" spans="1:8" x14ac:dyDescent="0.25">
      <c r="A7073" s="94">
        <v>45829</v>
      </c>
      <c r="B7073" s="95" t="str">
        <v>GK 911</v>
      </c>
      <c r="C7073" s="80" t="str">
        <v>FRONT WHEEL HUB MAHINDRA YUVO POWER STG.</v>
      </c>
      <c r="D7073" s="133">
        <v>3597</v>
      </c>
      <c r="E7073" s="80">
        <v>6</v>
      </c>
      <c r="F7073" s="80" t="str">
        <v>PCS</v>
      </c>
      <c r="G7073" s="80" t="str">
        <v>INWARD</v>
      </c>
      <c r="H7073" s="96">
        <v>0</v>
      </c>
    </row>
    <row r="7074" spans="1:8" x14ac:dyDescent="0.25">
      <c r="A7074" s="90">
        <v>45829</v>
      </c>
      <c r="B7074" s="91" t="str">
        <v>GK 917</v>
      </c>
      <c r="C7074" s="92" t="str">
        <v>FRONT WHEEL HUB SWARAJ 735 / 855 (5 HOLE) W/CAP 25877-1988</v>
      </c>
      <c r="D7074" s="132">
        <v>3598</v>
      </c>
      <c r="E7074" s="92">
        <v>18</v>
      </c>
      <c r="F7074" s="92" t="str">
        <v>PCS</v>
      </c>
      <c r="G7074" s="92" t="str">
        <v>INWARD</v>
      </c>
      <c r="H7074" s="93">
        <v>0</v>
      </c>
    </row>
    <row r="7075" spans="1:8" x14ac:dyDescent="0.25">
      <c r="A7075" s="94">
        <v>45829</v>
      </c>
      <c r="B7075" s="95" t="str">
        <v>GK 905</v>
      </c>
      <c r="C7075" s="80" t="str">
        <v>FRONT WHEEL HUB MAHINDRA ALTERATION TYPE 6207-1988</v>
      </c>
      <c r="D7075" s="133">
        <v>3599</v>
      </c>
      <c r="E7075" s="80">
        <v>6</v>
      </c>
      <c r="F7075" s="80" t="str">
        <v>PCS</v>
      </c>
      <c r="G7075" s="80" t="str">
        <v>INWARD</v>
      </c>
      <c r="H7075" s="96">
        <v>0</v>
      </c>
    </row>
    <row r="7076" spans="1:8" x14ac:dyDescent="0.25">
      <c r="A7076" s="90">
        <v>45829</v>
      </c>
      <c r="B7076" s="91" t="str">
        <v>GK 1903</v>
      </c>
      <c r="C7076" s="92" t="str">
        <v>TIMING OILSEAL MF 1035 50-70-10</v>
      </c>
      <c r="D7076" s="132">
        <v>3600</v>
      </c>
      <c r="E7076" s="92">
        <v>96</v>
      </c>
      <c r="F7076" s="92" t="str">
        <v>PCS</v>
      </c>
      <c r="G7076" s="92" t="str">
        <v>INWARD</v>
      </c>
      <c r="H7076" s="93">
        <v>0</v>
      </c>
    </row>
    <row r="7077" spans="1:8" x14ac:dyDescent="0.25">
      <c r="A7077" s="94">
        <v>45829</v>
      </c>
      <c r="B7077" s="95" t="str">
        <v>UN 1971/GK 228</v>
      </c>
      <c r="C7077" s="80" t="str">
        <v>BRAKE DISC PLATE YUVRAJ</v>
      </c>
      <c r="D7077" s="133">
        <v>3601</v>
      </c>
      <c r="E7077" s="80">
        <v>50</v>
      </c>
      <c r="F7077" s="80" t="str">
        <v>PCS</v>
      </c>
      <c r="G7077" s="80" t="str">
        <v>INWARD</v>
      </c>
      <c r="H7077" s="96">
        <v>0</v>
      </c>
    </row>
    <row r="7078" spans="1:8" x14ac:dyDescent="0.25">
      <c r="A7078" s="90">
        <v>45829</v>
      </c>
      <c r="B7078" s="91" t="str">
        <v>GK 230</v>
      </c>
      <c r="C7078" s="92" t="str">
        <v xml:space="preserve">BRAKE DISC PLATE SONALIKA 20 HOLE </v>
      </c>
      <c r="D7078" s="132">
        <v>3602</v>
      </c>
      <c r="E7078" s="92">
        <v>180</v>
      </c>
      <c r="F7078" s="92" t="str">
        <v>PCS</v>
      </c>
      <c r="G7078" s="92" t="str">
        <v>INWARD</v>
      </c>
      <c r="H7078" s="93">
        <v>0</v>
      </c>
    </row>
    <row r="7079" spans="1:8" x14ac:dyDescent="0.25">
      <c r="A7079" s="94">
        <v>45829</v>
      </c>
      <c r="B7079" s="95" t="str">
        <v>GK 226</v>
      </c>
      <c r="C7079" s="80" t="str">
        <v>BRAKE DISC PLATE SWARAJ 735</v>
      </c>
      <c r="D7079" s="133">
        <v>3603</v>
      </c>
      <c r="E7079" s="80">
        <v>48</v>
      </c>
      <c r="F7079" s="80" t="str">
        <v>PCS</v>
      </c>
      <c r="G7079" s="80" t="str">
        <v>INWARD</v>
      </c>
      <c r="H7079" s="96">
        <v>0</v>
      </c>
    </row>
    <row r="7080" spans="1:8" x14ac:dyDescent="0.25">
      <c r="A7080" s="90">
        <v>45829</v>
      </c>
      <c r="B7080" s="91" t="str">
        <v>UN 1615</v>
      </c>
      <c r="C7080" s="92" t="str">
        <v>SEAT CUSHION BOTTOM INTER</v>
      </c>
      <c r="D7080" s="132">
        <v>3604</v>
      </c>
      <c r="E7080" s="92">
        <v>60</v>
      </c>
      <c r="F7080" s="92" t="str">
        <v>PCS</v>
      </c>
      <c r="G7080" s="92" t="str">
        <v>INWARD</v>
      </c>
      <c r="H7080" s="93">
        <v>0</v>
      </c>
    </row>
    <row r="7081" spans="1:8" x14ac:dyDescent="0.25">
      <c r="A7081" s="94">
        <v>45829</v>
      </c>
      <c r="B7081" s="95" t="str">
        <v>UN 1614</v>
      </c>
      <c r="C7081" s="80" t="str">
        <v>SEAT CUSHION TOP INTER</v>
      </c>
      <c r="D7081" s="133">
        <v>3605</v>
      </c>
      <c r="E7081" s="80">
        <v>36</v>
      </c>
      <c r="F7081" s="80" t="str">
        <v>PCS</v>
      </c>
      <c r="G7081" s="80" t="str">
        <v>INWARD</v>
      </c>
      <c r="H7081" s="96">
        <v>0</v>
      </c>
    </row>
    <row r="7082" spans="1:8" x14ac:dyDescent="0.25">
      <c r="A7082" s="90">
        <v>45833</v>
      </c>
      <c r="B7082" s="91" t="str">
        <v>UN 10235 A</v>
      </c>
      <c r="C7082" s="92" t="str">
        <v>TOP LINK WITH LOCK MF 285</v>
      </c>
      <c r="D7082" s="132">
        <v>2273</v>
      </c>
      <c r="E7082" s="92">
        <v>31</v>
      </c>
      <c r="F7082" s="92" t="str">
        <v>PCS</v>
      </c>
      <c r="G7082" s="92" t="str">
        <v>OUTWARD</v>
      </c>
      <c r="H7082" s="93" t="str">
        <v>REJECTION</v>
      </c>
    </row>
    <row r="7083" spans="1:8" x14ac:dyDescent="0.25">
      <c r="A7083" s="94">
        <v>45833</v>
      </c>
      <c r="B7083" s="95" t="str">
        <v>UN 1621</v>
      </c>
      <c r="C7083" s="80" t="str">
        <v>DELUXE SEAT SLIDING  YUVO</v>
      </c>
      <c r="D7083" s="133">
        <v>3606</v>
      </c>
      <c r="E7083" s="80">
        <v>10</v>
      </c>
      <c r="F7083" s="80" t="str">
        <v>PCS</v>
      </c>
      <c r="G7083" s="80" t="str">
        <v>INWARD</v>
      </c>
      <c r="H7083" s="96">
        <v>0</v>
      </c>
    </row>
    <row r="7084" spans="1:8" x14ac:dyDescent="0.25">
      <c r="A7084" s="90">
        <v>45833</v>
      </c>
      <c r="B7084" s="91" t="str">
        <v>UN 1636</v>
      </c>
      <c r="C7084" s="92" t="str">
        <v>DELUXE SEAT (SLIDING TYPE) SONALIKA</v>
      </c>
      <c r="D7084" s="132">
        <v>3607</v>
      </c>
      <c r="E7084" s="92">
        <v>4</v>
      </c>
      <c r="F7084" s="92" t="str">
        <v>PCS</v>
      </c>
      <c r="G7084" s="92" t="str">
        <v>INWARD</v>
      </c>
      <c r="H7084" s="93">
        <v>0</v>
      </c>
    </row>
    <row r="7085" spans="1:8" x14ac:dyDescent="0.25">
      <c r="A7085" s="94">
        <v>45833</v>
      </c>
      <c r="B7085" s="95" t="str">
        <v>UN 1122</v>
      </c>
      <c r="C7085" s="80" t="str">
        <v>EXHAUST MANIFOLD 3 CYL. INTER DI</v>
      </c>
      <c r="D7085" s="133">
        <v>3608</v>
      </c>
      <c r="E7085" s="80">
        <v>32</v>
      </c>
      <c r="F7085" s="80" t="str">
        <v>PCS</v>
      </c>
      <c r="G7085" s="80" t="str">
        <v>INWARD</v>
      </c>
      <c r="H7085" s="96">
        <v>0</v>
      </c>
    </row>
    <row r="7086" spans="1:8" x14ac:dyDescent="0.25">
      <c r="A7086" s="90">
        <v>45833</v>
      </c>
      <c r="B7086" s="91" t="str">
        <v>1681789M91</v>
      </c>
      <c r="C7086" s="92" t="str">
        <v xml:space="preserve">CONTROL VALVE ASSY SQUARE ROD O RING </v>
      </c>
      <c r="D7086" s="132">
        <v>3609</v>
      </c>
      <c r="E7086" s="92">
        <v>200</v>
      </c>
      <c r="F7086" s="92" t="str">
        <v>SET</v>
      </c>
      <c r="G7086" s="92" t="str">
        <v>INWARD</v>
      </c>
      <c r="H7086" s="93">
        <v>0</v>
      </c>
    </row>
    <row r="7087" spans="1:8" x14ac:dyDescent="0.25">
      <c r="A7087" s="94">
        <v>45833</v>
      </c>
      <c r="B7087" s="95" t="str">
        <v>UN 2887</v>
      </c>
      <c r="C7087" s="80" t="str">
        <v xml:space="preserve">TOPLINK SPRING INTER  </v>
      </c>
      <c r="D7087" s="133">
        <v>3610</v>
      </c>
      <c r="E7087" s="80">
        <v>107</v>
      </c>
      <c r="F7087" s="80" t="str">
        <v>PCS</v>
      </c>
      <c r="G7087" s="80" t="str">
        <v>INWARD</v>
      </c>
      <c r="H7087" s="96">
        <v>0</v>
      </c>
    </row>
    <row r="7088" spans="1:8" x14ac:dyDescent="0.25">
      <c r="A7088" s="90">
        <v>45833</v>
      </c>
      <c r="B7088" s="91" t="str">
        <v>1693932M91</v>
      </c>
      <c r="C7088" s="92" t="str">
        <v>RAM CYL PISTON RING TEFLON &amp; RUBBER (SET OF 2) 93MM</v>
      </c>
      <c r="D7088" s="132">
        <v>3611</v>
      </c>
      <c r="E7088" s="92">
        <v>45</v>
      </c>
      <c r="F7088" s="92" t="str">
        <v>SET</v>
      </c>
      <c r="G7088" s="92" t="str">
        <v>INWARD</v>
      </c>
      <c r="H7088" s="93">
        <v>0</v>
      </c>
    </row>
    <row r="7089" spans="1:8" x14ac:dyDescent="0.25">
      <c r="A7089" s="94">
        <v>45833</v>
      </c>
      <c r="B7089" s="95" t="str">
        <v>UN 10424</v>
      </c>
      <c r="C7089" s="80" t="str">
        <v>OIL PUMP O/M ROD TYPE ARJUN</v>
      </c>
      <c r="D7089" s="133">
        <v>3613</v>
      </c>
      <c r="E7089" s="80">
        <v>48</v>
      </c>
      <c r="F7089" s="80" t="str">
        <v>PCS</v>
      </c>
      <c r="G7089" s="80" t="str">
        <v>INWARD</v>
      </c>
      <c r="H7089" s="96">
        <v>0</v>
      </c>
    </row>
    <row r="7090" spans="1:8" x14ac:dyDescent="0.25">
      <c r="A7090" s="90">
        <v>45833</v>
      </c>
      <c r="B7090" s="91" t="str">
        <v>DS10NN6600D</v>
      </c>
      <c r="C7090" s="92" t="str">
        <v>OIL PUMP FORD 3000</v>
      </c>
      <c r="D7090" s="132">
        <v>3614</v>
      </c>
      <c r="E7090" s="92">
        <v>66</v>
      </c>
      <c r="F7090" s="92" t="str">
        <v>PCS</v>
      </c>
      <c r="G7090" s="92" t="str">
        <v>INWARD</v>
      </c>
      <c r="H7090" s="93">
        <v>0</v>
      </c>
    </row>
    <row r="7091" spans="1:8" x14ac:dyDescent="0.25">
      <c r="A7091" s="94">
        <v>45833</v>
      </c>
      <c r="B7091" s="95" t="str">
        <v>UN 10425</v>
      </c>
      <c r="C7091" s="80" t="str">
        <v>OIL PUMP N/M ARJUN</v>
      </c>
      <c r="D7091" s="133">
        <v>3615</v>
      </c>
      <c r="E7091" s="80">
        <v>48</v>
      </c>
      <c r="F7091" s="80" t="str">
        <v>PCS</v>
      </c>
      <c r="G7091" s="80" t="str">
        <v>INWARD</v>
      </c>
      <c r="H7091" s="96">
        <v>0</v>
      </c>
    </row>
    <row r="7092" spans="1:8" x14ac:dyDescent="0.25">
      <c r="A7092" s="90">
        <v>45833</v>
      </c>
      <c r="B7092" s="91" t="str">
        <v>UN 10236</v>
      </c>
      <c r="C7092" s="92" t="str">
        <v>LEVELLING ASSY MASSEY 285</v>
      </c>
      <c r="D7092" s="132">
        <v>3616</v>
      </c>
      <c r="E7092" s="92">
        <v>48</v>
      </c>
      <c r="F7092" s="92" t="str">
        <v>PCS</v>
      </c>
      <c r="G7092" s="92" t="str">
        <v>INWARD</v>
      </c>
      <c r="H7092" s="93">
        <v>0</v>
      </c>
    </row>
    <row r="7093" spans="1:8" x14ac:dyDescent="0.25">
      <c r="A7093" s="94">
        <v>45833</v>
      </c>
      <c r="B7093" s="95" t="str">
        <v>UN 10237</v>
      </c>
      <c r="C7093" s="80" t="str">
        <v>Y ROD ASSY MASSEY 285</v>
      </c>
      <c r="D7093" s="133">
        <v>3617</v>
      </c>
      <c r="E7093" s="80">
        <v>48</v>
      </c>
      <c r="F7093" s="80" t="str">
        <v>PCS</v>
      </c>
      <c r="G7093" s="80" t="str">
        <v>INWARD</v>
      </c>
      <c r="H7093" s="96">
        <v>0</v>
      </c>
    </row>
    <row r="7094" spans="1:8" x14ac:dyDescent="0.25">
      <c r="A7094" s="90">
        <v>45833</v>
      </c>
      <c r="B7094" s="91" t="str">
        <v>GK 552/UN 1448</v>
      </c>
      <c r="C7094" s="92" t="str">
        <v xml:space="preserve">TIE ROD END MAHINDRA  575 FRONT THICK  </v>
      </c>
      <c r="D7094" s="132">
        <v>3618</v>
      </c>
      <c r="E7094" s="92">
        <v>100</v>
      </c>
      <c r="F7094" s="92" t="str">
        <v>PCS</v>
      </c>
      <c r="G7094" s="92" t="str">
        <v>INWARD</v>
      </c>
      <c r="H7094" s="93">
        <v>0</v>
      </c>
    </row>
    <row r="7095" spans="1:8" x14ac:dyDescent="0.25">
      <c r="A7095" s="94">
        <v>45833</v>
      </c>
      <c r="B7095" s="95" t="str">
        <v>GK 565/UN 1460 B</v>
      </c>
      <c r="C7095" s="80" t="str">
        <v>TIE ROD END POWER STG. MKM</v>
      </c>
      <c r="D7095" s="133">
        <v>3619</v>
      </c>
      <c r="E7095" s="80">
        <v>100</v>
      </c>
      <c r="F7095" s="80" t="str">
        <v>PCS</v>
      </c>
      <c r="G7095" s="80" t="str">
        <v>INWARD</v>
      </c>
      <c r="H7095" s="96">
        <v>0</v>
      </c>
    </row>
    <row r="7096" spans="1:8" x14ac:dyDescent="0.25">
      <c r="A7096" s="90">
        <v>45833</v>
      </c>
      <c r="B7096" s="91" t="str">
        <v>UN 2313</v>
      </c>
      <c r="C7096" s="92" t="str">
        <v>REVERSE GEAR SHAFT W/COUPLING   ARJUN</v>
      </c>
      <c r="D7096" s="132">
        <v>3620</v>
      </c>
      <c r="E7096" s="92">
        <v>50</v>
      </c>
      <c r="F7096" s="92" t="str">
        <v>PCS</v>
      </c>
      <c r="G7096" s="92" t="str">
        <v>INWARD</v>
      </c>
      <c r="H7096" s="93">
        <v>0</v>
      </c>
    </row>
    <row r="7097" spans="1:8" x14ac:dyDescent="0.25">
      <c r="A7097" s="94">
        <v>45833</v>
      </c>
      <c r="B7097" s="95" t="str">
        <v>UN 2343</v>
      </c>
      <c r="C7097" s="80" t="str">
        <v>RING CONTROL SHIFTING 28 TEETH SARPANCH</v>
      </c>
      <c r="D7097" s="133">
        <v>3621</v>
      </c>
      <c r="E7097" s="80">
        <v>50</v>
      </c>
      <c r="F7097" s="80" t="str">
        <v>PCS</v>
      </c>
      <c r="G7097" s="80" t="str">
        <v>INWARD</v>
      </c>
      <c r="H7097" s="96">
        <v>0</v>
      </c>
    </row>
    <row r="7098" spans="1:8" x14ac:dyDescent="0.25">
      <c r="A7098" s="90">
        <v>45833</v>
      </c>
      <c r="B7098" s="91" t="str">
        <v>GK 200</v>
      </c>
      <c r="C7098" s="92" t="str">
        <v>BRAKE DISC ACTUATING ASSY MAHINDRA  6.5"</v>
      </c>
      <c r="D7098" s="132">
        <v>3626</v>
      </c>
      <c r="E7098" s="92">
        <v>3</v>
      </c>
      <c r="F7098" s="92" t="str">
        <v>SET</v>
      </c>
      <c r="G7098" s="92" t="str">
        <v>INWARD</v>
      </c>
      <c r="H7098" s="93">
        <v>0</v>
      </c>
    </row>
    <row r="7099" spans="1:8" x14ac:dyDescent="0.25">
      <c r="A7099" s="94">
        <v>45833</v>
      </c>
      <c r="B7099" s="95" t="str">
        <v>UN 10235 A</v>
      </c>
      <c r="C7099" s="80" t="str">
        <v>TOP LINK WITH LOCK MF 285</v>
      </c>
      <c r="D7099" s="133">
        <v>3627</v>
      </c>
      <c r="E7099" s="80">
        <v>100</v>
      </c>
      <c r="F7099" s="80" t="str">
        <v>PCS</v>
      </c>
      <c r="G7099" s="80" t="str">
        <v>INWARD</v>
      </c>
      <c r="H7099" s="96">
        <v>0</v>
      </c>
    </row>
    <row r="7100" spans="1:8" x14ac:dyDescent="0.25">
      <c r="A7100" s="90">
        <v>45833</v>
      </c>
      <c r="B7100" s="91" t="str">
        <v>4040 4027 CTMMTO</v>
      </c>
      <c r="C7100" s="92" t="str">
        <v xml:space="preserve">HYD PUMP M&amp;M Y M/F </v>
      </c>
      <c r="D7100" s="132">
        <v>3628</v>
      </c>
      <c r="E7100" s="92">
        <v>8</v>
      </c>
      <c r="F7100" s="92" t="str">
        <v>PCS</v>
      </c>
      <c r="G7100" s="92" t="str">
        <v>INWARD</v>
      </c>
      <c r="H7100" s="93">
        <v>0</v>
      </c>
    </row>
    <row r="7101" spans="1:8" x14ac:dyDescent="0.25">
      <c r="A7101" s="94">
        <v>45833</v>
      </c>
      <c r="B7101" s="95" t="str">
        <v>1P 4044 CTMMB</v>
      </c>
      <c r="C7101" s="80" t="str">
        <v>HYD PUMP MAHINDRA SINGLE</v>
      </c>
      <c r="D7101" s="133">
        <v>3629</v>
      </c>
      <c r="E7101" s="80">
        <v>60</v>
      </c>
      <c r="F7101" s="80" t="str">
        <v>PCS</v>
      </c>
      <c r="G7101" s="80" t="str">
        <v>INWARD</v>
      </c>
      <c r="H7101" s="96">
        <v>0</v>
      </c>
    </row>
    <row r="7102" spans="1:8" x14ac:dyDescent="0.25">
      <c r="A7102" s="90">
        <v>45833</v>
      </c>
      <c r="B7102" s="91" t="str">
        <v>1P 4060 4027 CTOOOY</v>
      </c>
      <c r="C7102" s="92" t="str">
        <v>HYD PUMP ARJUN NOVO Y MANIFOLD</v>
      </c>
      <c r="D7102" s="132">
        <v>3630</v>
      </c>
      <c r="E7102" s="92">
        <v>12</v>
      </c>
      <c r="F7102" s="92" t="str">
        <v>PCS</v>
      </c>
      <c r="G7102" s="92" t="str">
        <v>INWARD</v>
      </c>
      <c r="H7102" s="93">
        <v>0</v>
      </c>
    </row>
    <row r="7103" spans="1:8" x14ac:dyDescent="0.25">
      <c r="A7103" s="94">
        <v>45833</v>
      </c>
      <c r="B7103" s="95" t="str">
        <v>1P 4032 AOOOO</v>
      </c>
      <c r="C7103" s="80" t="str">
        <v xml:space="preserve">HYD PUMP STANDARD TRACTOR </v>
      </c>
      <c r="D7103" s="133">
        <v>3631</v>
      </c>
      <c r="E7103" s="80">
        <v>12</v>
      </c>
      <c r="F7103" s="80" t="str">
        <v>PCS</v>
      </c>
      <c r="G7103" s="80" t="str">
        <v>INWARD</v>
      </c>
      <c r="H7103" s="96">
        <v>0</v>
      </c>
    </row>
    <row r="7104" spans="1:8" x14ac:dyDescent="0.25">
      <c r="A7104" s="90">
        <v>45833</v>
      </c>
      <c r="B7104" s="91" t="str">
        <v>1P 4040 4027 CTMMTO</v>
      </c>
      <c r="C7104" s="92" t="str">
        <v>HYD. PUMP MM ARJUN W/O Y MF</v>
      </c>
      <c r="D7104" s="132">
        <v>3632</v>
      </c>
      <c r="E7104" s="92">
        <v>4</v>
      </c>
      <c r="F7104" s="92" t="str">
        <v>PCS</v>
      </c>
      <c r="G7104" s="92" t="str">
        <v>INWARD</v>
      </c>
      <c r="H7104" s="93">
        <v>0</v>
      </c>
    </row>
    <row r="7105" spans="1:8" x14ac:dyDescent="0.25">
      <c r="A7105" s="94">
        <v>45833</v>
      </c>
      <c r="B7105" s="95" t="str">
        <v>1P 4044 CTMMB</v>
      </c>
      <c r="C7105" s="80" t="str">
        <v>HYD PUMP MAHINDRA SINGLE</v>
      </c>
      <c r="D7105" s="133">
        <v>3633</v>
      </c>
      <c r="E7105" s="80">
        <v>60</v>
      </c>
      <c r="F7105" s="80" t="str">
        <v>PCS</v>
      </c>
      <c r="G7105" s="80" t="str">
        <v>INWARD</v>
      </c>
      <c r="H7105" s="96">
        <v>0</v>
      </c>
    </row>
    <row r="7106" spans="1:8" x14ac:dyDescent="0.25">
      <c r="A7106" s="90">
        <v>45833</v>
      </c>
      <c r="B7106" s="91" t="str">
        <v>1P 3055 3036 AOOOOB</v>
      </c>
      <c r="C7106" s="92" t="str">
        <v>HYD PUMP  EICHER VALTRA</v>
      </c>
      <c r="D7106" s="132">
        <v>3634</v>
      </c>
      <c r="E7106" s="92">
        <v>3</v>
      </c>
      <c r="F7106" s="92" t="str">
        <v>PCS</v>
      </c>
      <c r="G7106" s="92" t="str">
        <v>INWARD</v>
      </c>
      <c r="H7106" s="93">
        <v>0</v>
      </c>
    </row>
    <row r="7107" spans="1:8" x14ac:dyDescent="0.25">
      <c r="A7107" s="94">
        <v>45833</v>
      </c>
      <c r="B7107" s="95" t="str">
        <v>1P 3020 ATMMB</v>
      </c>
      <c r="C7107" s="80" t="str">
        <v>HYD PUMP YUVRAJ</v>
      </c>
      <c r="D7107" s="133">
        <v>3635</v>
      </c>
      <c r="E7107" s="80">
        <v>4</v>
      </c>
      <c r="F7107" s="80" t="str">
        <v>PCS</v>
      </c>
      <c r="G7107" s="80" t="str">
        <v>INWARD</v>
      </c>
      <c r="H7107" s="96">
        <v>0</v>
      </c>
    </row>
    <row r="7108" spans="1:8" x14ac:dyDescent="0.25">
      <c r="A7108" s="90">
        <v>45833</v>
      </c>
      <c r="B7108" s="91">
        <v>3280590100</v>
      </c>
      <c r="C7108" s="92" t="str">
        <v>CLUTCH PLATE SWARAJ PTO</v>
      </c>
      <c r="D7108" s="132">
        <v>3639</v>
      </c>
      <c r="E7108" s="92">
        <v>30</v>
      </c>
      <c r="F7108" s="92" t="str">
        <v>PCS</v>
      </c>
      <c r="G7108" s="92" t="str">
        <v>INWARD</v>
      </c>
      <c r="H7108" s="93">
        <v>0</v>
      </c>
    </row>
    <row r="7109" spans="1:8" x14ac:dyDescent="0.25">
      <c r="A7109" s="94">
        <v>45833</v>
      </c>
      <c r="B7109" s="95" t="str">
        <v>UN 1155</v>
      </c>
      <c r="C7109" s="80" t="str">
        <v>PRE CLEANER CAP METAL INTER</v>
      </c>
      <c r="D7109" s="133">
        <v>3640</v>
      </c>
      <c r="E7109" s="80">
        <v>100</v>
      </c>
      <c r="F7109" s="80" t="str">
        <v>PCS</v>
      </c>
      <c r="G7109" s="80" t="str">
        <v>INWARD</v>
      </c>
      <c r="H7109" s="96">
        <v>0</v>
      </c>
    </row>
    <row r="7110" spans="1:8" x14ac:dyDescent="0.25">
      <c r="A7110" s="90">
        <v>45833</v>
      </c>
      <c r="B7110" s="91" t="str">
        <v>UN 1873</v>
      </c>
      <c r="C7110" s="92" t="str">
        <v>DIFFERENTIAL CASE INTER DI</v>
      </c>
      <c r="D7110" s="132">
        <v>3641</v>
      </c>
      <c r="E7110" s="92">
        <v>22</v>
      </c>
      <c r="F7110" s="92" t="str">
        <v>PCS</v>
      </c>
      <c r="G7110" s="92" t="str">
        <v>INWARD</v>
      </c>
      <c r="H7110" s="93">
        <v>0</v>
      </c>
    </row>
    <row r="7111" spans="1:8" x14ac:dyDescent="0.25">
      <c r="A7111" s="94">
        <v>45833</v>
      </c>
      <c r="B7111" s="95" t="str">
        <v>UN 1874</v>
      </c>
      <c r="C7111" s="80" t="str">
        <v>DIFFERENTIAL CASE ARJUN</v>
      </c>
      <c r="D7111" s="133">
        <v>3642</v>
      </c>
      <c r="E7111" s="80">
        <v>22</v>
      </c>
      <c r="F7111" s="80" t="str">
        <v>PCS</v>
      </c>
      <c r="G7111" s="80" t="str">
        <v>INWARD</v>
      </c>
      <c r="H7111" s="96">
        <v>0</v>
      </c>
    </row>
    <row r="7112" spans="1:8" x14ac:dyDescent="0.25">
      <c r="A7112" s="90">
        <v>45833</v>
      </c>
      <c r="B7112" s="91" t="str">
        <v>UN 1875</v>
      </c>
      <c r="C7112" s="92" t="str">
        <v>DIFFERENTIAL CASE MKM</v>
      </c>
      <c r="D7112" s="132">
        <v>3643</v>
      </c>
      <c r="E7112" s="92">
        <v>22</v>
      </c>
      <c r="F7112" s="92" t="str">
        <v>PCS</v>
      </c>
      <c r="G7112" s="92" t="str">
        <v>INWARD</v>
      </c>
      <c r="H7112" s="93">
        <v>0</v>
      </c>
    </row>
    <row r="7113" spans="1:8" x14ac:dyDescent="0.25">
      <c r="A7113" s="94">
        <v>45833</v>
      </c>
      <c r="B7113" s="95" t="str">
        <v>UN 1867 A</v>
      </c>
      <c r="C7113" s="80" t="str">
        <v>BULL PINION CAGE RH NST</v>
      </c>
      <c r="D7113" s="133">
        <v>3644</v>
      </c>
      <c r="E7113" s="80">
        <v>12</v>
      </c>
      <c r="F7113" s="80" t="str">
        <v>PCS</v>
      </c>
      <c r="G7113" s="80" t="str">
        <v>INWARD</v>
      </c>
      <c r="H7113" s="96">
        <v>0</v>
      </c>
    </row>
    <row r="7114" spans="1:8" x14ac:dyDescent="0.25">
      <c r="A7114" s="90">
        <v>45833</v>
      </c>
      <c r="B7114" s="91" t="str">
        <v>UN 1867</v>
      </c>
      <c r="C7114" s="92" t="str">
        <v>BULL PINION CAGE LH NST</v>
      </c>
      <c r="D7114" s="132">
        <v>3645</v>
      </c>
      <c r="E7114" s="92">
        <v>12</v>
      </c>
      <c r="F7114" s="92" t="str">
        <v>PCS</v>
      </c>
      <c r="G7114" s="92" t="str">
        <v>INWARD</v>
      </c>
      <c r="H7114" s="93">
        <v>0</v>
      </c>
    </row>
    <row r="7115" spans="1:8" x14ac:dyDescent="0.25">
      <c r="A7115" s="94">
        <v>45833</v>
      </c>
      <c r="B7115" s="95" t="str">
        <v>UN 10311</v>
      </c>
      <c r="C7115" s="80" t="str">
        <v>DOUBLE GEAR DRIVE 36/46 TEETH MF 285 1245</v>
      </c>
      <c r="D7115" s="133">
        <v>3646</v>
      </c>
      <c r="E7115" s="80">
        <v>40</v>
      </c>
      <c r="F7115" s="80" t="str">
        <v>PCS</v>
      </c>
      <c r="G7115" s="80" t="str">
        <v>INWARD</v>
      </c>
      <c r="H7115" s="96">
        <v>0</v>
      </c>
    </row>
    <row r="7116" spans="1:8" x14ac:dyDescent="0.25">
      <c r="A7116" s="90">
        <v>45833</v>
      </c>
      <c r="B7116" s="91" t="str">
        <v>UN 10216</v>
      </c>
      <c r="C7116" s="92" t="str">
        <v>CLUTCH SHAFT 26/10 TEETH MASSEY</v>
      </c>
      <c r="D7116" s="132">
        <v>3647</v>
      </c>
      <c r="E7116" s="92">
        <v>25</v>
      </c>
      <c r="F7116" s="92" t="str">
        <v>PCS</v>
      </c>
      <c r="G7116" s="92" t="str">
        <v>INWARD</v>
      </c>
      <c r="H7116" s="93">
        <v>0</v>
      </c>
    </row>
    <row r="7117" spans="1:8" x14ac:dyDescent="0.25">
      <c r="A7117" s="94">
        <v>45833</v>
      </c>
      <c r="B7117" s="95" t="str">
        <v>UN 10512</v>
      </c>
      <c r="C7117" s="80" t="str">
        <v>COUNTER SHAFT HOLLOW 15/20/17 TEETH MF 245/285</v>
      </c>
      <c r="D7117" s="133">
        <v>3648</v>
      </c>
      <c r="E7117" s="80">
        <v>30</v>
      </c>
      <c r="F7117" s="80" t="str">
        <v>PCS</v>
      </c>
      <c r="G7117" s="80" t="str">
        <v>INWARD</v>
      </c>
      <c r="H7117" s="96">
        <v>0</v>
      </c>
    </row>
    <row r="7118" spans="1:8" x14ac:dyDescent="0.25">
      <c r="A7118" s="90">
        <v>45833</v>
      </c>
      <c r="B7118" s="91" t="str">
        <v>UN 10316</v>
      </c>
      <c r="C7118" s="92" t="str">
        <v>PINION INTERMEDIATE SIZED GEAR 23/17 TEETH MF 245</v>
      </c>
      <c r="D7118" s="132">
        <v>3649</v>
      </c>
      <c r="E7118" s="92">
        <v>100</v>
      </c>
      <c r="F7118" s="92" t="str">
        <v>PCS</v>
      </c>
      <c r="G7118" s="92" t="str">
        <v>INWARD</v>
      </c>
      <c r="H7118" s="93">
        <v>0</v>
      </c>
    </row>
    <row r="7119" spans="1:8" x14ac:dyDescent="0.25">
      <c r="A7119" s="94">
        <v>45835</v>
      </c>
      <c r="B7119" s="95" t="str">
        <v>GK 903/UN 1413</v>
      </c>
      <c r="C7119" s="80" t="str">
        <v>FRONT WHEEL HUB MAHINDRA NST 25877-1988</v>
      </c>
      <c r="D7119" s="133">
        <v>2267</v>
      </c>
      <c r="E7119" s="80">
        <v>32</v>
      </c>
      <c r="F7119" s="80" t="str">
        <v>PCS</v>
      </c>
      <c r="G7119" s="80" t="str">
        <v>OUTWARD</v>
      </c>
      <c r="H7119" s="96" t="str">
        <v>RAJ TRACTOR</v>
      </c>
    </row>
    <row r="7120" spans="1:8" x14ac:dyDescent="0.25">
      <c r="A7120" s="90">
        <v>45835</v>
      </c>
      <c r="B7120" s="91" t="str">
        <v>UN 1991</v>
      </c>
      <c r="C7120" s="92" t="str">
        <v>BREAK PATTI NST</v>
      </c>
      <c r="D7120" s="132">
        <v>2267</v>
      </c>
      <c r="E7120" s="92">
        <v>120</v>
      </c>
      <c r="F7120" s="92" t="str">
        <v>PCS</v>
      </c>
      <c r="G7120" s="92" t="str">
        <v>OUTWARD</v>
      </c>
      <c r="H7120" s="93" t="str">
        <v>RAJ TRACTOR</v>
      </c>
    </row>
    <row r="7121" spans="1:8" x14ac:dyDescent="0.25">
      <c r="A7121" s="94">
        <v>45835</v>
      </c>
      <c r="B7121" s="95">
        <v>2280242100</v>
      </c>
      <c r="C7121" s="80" t="str">
        <v>D.C ASSY SONALIKA 6 HOLE 12T WITH ONLY PTO</v>
      </c>
      <c r="D7121" s="133">
        <v>2264</v>
      </c>
      <c r="E7121" s="80">
        <v>3</v>
      </c>
      <c r="F7121" s="80" t="str">
        <v>SET</v>
      </c>
      <c r="G7121" s="80" t="str">
        <v>OUTWARD</v>
      </c>
      <c r="H7121" s="96" t="str">
        <v>PREM MOTOR</v>
      </c>
    </row>
    <row r="7122" spans="1:8" x14ac:dyDescent="0.25">
      <c r="A7122" s="90">
        <v>45835</v>
      </c>
      <c r="B7122" s="91">
        <v>2280222100</v>
      </c>
      <c r="C7122" s="92" t="str">
        <v>D.C ASSY ARJUN WITH ONLY PTO</v>
      </c>
      <c r="D7122" s="132">
        <v>2264</v>
      </c>
      <c r="E7122" s="92">
        <v>2</v>
      </c>
      <c r="F7122" s="92" t="str">
        <v>PCS</v>
      </c>
      <c r="G7122" s="92" t="str">
        <v>OUTWARD</v>
      </c>
      <c r="H7122" s="93" t="str">
        <v>PREM MOTOR</v>
      </c>
    </row>
    <row r="7123" spans="1:8" x14ac:dyDescent="0.25">
      <c r="A7123" s="94">
        <v>45835</v>
      </c>
      <c r="B7123" s="95">
        <v>2280191100</v>
      </c>
      <c r="C7123" s="80" t="str">
        <v>DC ASSY SK 58 HP 12HOL WITH PTO 12 T</v>
      </c>
      <c r="D7123" s="133">
        <v>2264</v>
      </c>
      <c r="E7123" s="80">
        <v>1</v>
      </c>
      <c r="F7123" s="80" t="str">
        <v>SET</v>
      </c>
      <c r="G7123" s="80" t="str">
        <v>OUTWARD</v>
      </c>
      <c r="H7123" s="96" t="str">
        <v>PREM MOTOR</v>
      </c>
    </row>
    <row r="7124" spans="1:8" x14ac:dyDescent="0.25">
      <c r="A7124" s="90">
        <v>45835</v>
      </c>
      <c r="B7124" s="91" t="str">
        <v>RCWBGRL1</v>
      </c>
      <c r="C7124" s="92" t="str">
        <v>RADIATOR COOLANT WATER BLENDED 1 LITER</v>
      </c>
      <c r="D7124" s="132">
        <v>2266</v>
      </c>
      <c r="E7124" s="92">
        <v>700</v>
      </c>
      <c r="F7124" s="92" t="str">
        <v>PCS</v>
      </c>
      <c r="G7124" s="92" t="str">
        <v>OUTWARD</v>
      </c>
      <c r="H7124" s="93" t="str">
        <v>KAKA JI</v>
      </c>
    </row>
    <row r="7125" spans="1:8" x14ac:dyDescent="0.25">
      <c r="A7125" s="94">
        <v>45835</v>
      </c>
      <c r="B7125" s="95">
        <v>4340459100</v>
      </c>
      <c r="C7125" s="80" t="str">
        <v>DIAPHRAGM SPRING</v>
      </c>
      <c r="D7125" s="133">
        <v>2266</v>
      </c>
      <c r="E7125" s="80">
        <v>150</v>
      </c>
      <c r="F7125" s="80" t="str">
        <v>PCS</v>
      </c>
      <c r="G7125" s="80" t="str">
        <v>OUTWARD</v>
      </c>
      <c r="H7125" s="96" t="str">
        <v>KAKA JI</v>
      </c>
    </row>
    <row r="7126" spans="1:8" x14ac:dyDescent="0.25">
      <c r="A7126" s="90">
        <v>45835</v>
      </c>
      <c r="B7126" s="91" t="str">
        <v>LHUTTOWTBRKL5</v>
      </c>
      <c r="C7126" s="92" t="str">
        <v>TRANSMISSION OIL</v>
      </c>
      <c r="D7126" s="132">
        <v>2266</v>
      </c>
      <c r="E7126" s="92">
        <v>3</v>
      </c>
      <c r="F7126" s="92" t="str">
        <v>PCS</v>
      </c>
      <c r="G7126" s="92" t="str">
        <v>OUTWARD</v>
      </c>
      <c r="H7126" s="93" t="str">
        <v>KAKA JI</v>
      </c>
    </row>
    <row r="7127" spans="1:8" x14ac:dyDescent="0.25">
      <c r="A7127" s="94">
        <v>45835</v>
      </c>
      <c r="B7127" s="95" t="str">
        <v>RCGBGRL3</v>
      </c>
      <c r="C7127" s="80" t="str">
        <v>RADIATOR COOLANT OIL</v>
      </c>
      <c r="D7127" s="133">
        <v>2266</v>
      </c>
      <c r="E7127" s="80">
        <v>1</v>
      </c>
      <c r="F7127" s="80" t="str">
        <v>PCS</v>
      </c>
      <c r="G7127" s="80" t="str">
        <v>OUTWARD</v>
      </c>
      <c r="H7127" s="96" t="str">
        <v>KAKA JI</v>
      </c>
    </row>
    <row r="7128" spans="1:8" x14ac:dyDescent="0.25">
      <c r="A7128" s="90">
        <v>45835</v>
      </c>
      <c r="B7128" s="91" t="str">
        <v>LHUTTOWTBRKL20</v>
      </c>
      <c r="C7128" s="92" t="str">
        <v>TRANSMIISION OIL</v>
      </c>
      <c r="D7128" s="132">
        <v>2266</v>
      </c>
      <c r="E7128" s="92">
        <v>10</v>
      </c>
      <c r="F7128" s="92" t="str">
        <v>PCS</v>
      </c>
      <c r="G7128" s="92" t="str">
        <v>OUTWARD</v>
      </c>
      <c r="H7128" s="93" t="str">
        <v>KAKA JI</v>
      </c>
    </row>
    <row r="7129" spans="1:8" x14ac:dyDescent="0.25">
      <c r="A7129" s="94">
        <v>45835</v>
      </c>
      <c r="B7129" s="95">
        <v>3280893100</v>
      </c>
      <c r="C7129" s="80" t="str">
        <v>CLUTCH PLATE FARMTRAC 5 FAN 11"</v>
      </c>
      <c r="D7129" s="133">
        <v>2270</v>
      </c>
      <c r="E7129" s="80">
        <v>2</v>
      </c>
      <c r="F7129" s="80" t="str">
        <v>PCS</v>
      </c>
      <c r="G7129" s="80" t="str">
        <v>OUTWARD</v>
      </c>
      <c r="H7129" s="96" t="str">
        <v>SHOP</v>
      </c>
    </row>
    <row r="7130" spans="1:8" x14ac:dyDescent="0.25">
      <c r="A7130" s="90">
        <v>45835</v>
      </c>
      <c r="B7130" s="91" t="str">
        <v>GK 1082/UN 1428 A</v>
      </c>
      <c r="C7130" s="92" t="str">
        <v xml:space="preserve">FRONT STUB AXLE WITH ARM ARJUN NOVO LH </v>
      </c>
      <c r="D7130" s="132">
        <v>2270</v>
      </c>
      <c r="E7130" s="92">
        <v>2</v>
      </c>
      <c r="F7130" s="92" t="str">
        <v>PCS</v>
      </c>
      <c r="G7130" s="92" t="str">
        <v>OUTWARD</v>
      </c>
      <c r="H7130" s="93" t="str">
        <v>SHOP</v>
      </c>
    </row>
    <row r="7131" spans="1:8" x14ac:dyDescent="0.25">
      <c r="A7131" s="94">
        <v>45835</v>
      </c>
      <c r="B7131" s="95" t="str">
        <v>UN 1990</v>
      </c>
      <c r="C7131" s="80" t="str">
        <v>BREAK PATTI (3 HOLE) MKM</v>
      </c>
      <c r="D7131" s="133">
        <v>2270</v>
      </c>
      <c r="E7131" s="80">
        <v>50</v>
      </c>
      <c r="F7131" s="80" t="str">
        <v>PCS</v>
      </c>
      <c r="G7131" s="80" t="str">
        <v>OUTWARD</v>
      </c>
      <c r="H7131" s="96" t="str">
        <v>SHOP</v>
      </c>
    </row>
    <row r="7132" spans="1:8" x14ac:dyDescent="0.25">
      <c r="A7132" s="90">
        <v>45835</v>
      </c>
      <c r="B7132" s="91">
        <v>6283043090</v>
      </c>
      <c r="C7132" s="92" t="str">
        <v>DC ASSY JD5103 4 FAN 19T W/PTO 3 FAN</v>
      </c>
      <c r="D7132" s="132">
        <v>2270</v>
      </c>
      <c r="E7132" s="92">
        <v>2</v>
      </c>
      <c r="F7132" s="92" t="str">
        <v>SET</v>
      </c>
      <c r="G7132" s="92" t="str">
        <v>OUTWARD</v>
      </c>
      <c r="H7132" s="93" t="str">
        <v>SHOP</v>
      </c>
    </row>
    <row r="7133" spans="1:8" x14ac:dyDescent="0.25">
      <c r="A7133" s="94">
        <v>45835</v>
      </c>
      <c r="B7133" s="95" t="str">
        <v>UN 1388 H</v>
      </c>
      <c r="C7133" s="80" t="str">
        <v>FRONT AXLE SUPPORT W/BUSH NST</v>
      </c>
      <c r="D7133" s="133">
        <v>2270</v>
      </c>
      <c r="E7133" s="80">
        <v>4</v>
      </c>
      <c r="F7133" s="80" t="str">
        <v>PCS</v>
      </c>
      <c r="G7133" s="80" t="str">
        <v>OUTWARD</v>
      </c>
      <c r="H7133" s="96" t="str">
        <v>SHOP</v>
      </c>
    </row>
    <row r="7134" spans="1:8" x14ac:dyDescent="0.25">
      <c r="A7134" s="90">
        <v>45835</v>
      </c>
      <c r="B7134" s="91" t="str">
        <v>R983067915</v>
      </c>
      <c r="C7134" s="92" t="str">
        <v>HYD. PUMP SONALIKA RX 16CC</v>
      </c>
      <c r="D7134" s="132">
        <v>2270</v>
      </c>
      <c r="E7134" s="92">
        <v>16</v>
      </c>
      <c r="F7134" s="92" t="str">
        <v>PCS</v>
      </c>
      <c r="G7134" s="92" t="str">
        <v>OUTWARD</v>
      </c>
      <c r="H7134" s="93" t="str">
        <v>SHOP</v>
      </c>
    </row>
    <row r="7135" spans="1:8" x14ac:dyDescent="0.25">
      <c r="A7135" s="94">
        <v>45835</v>
      </c>
      <c r="B7135" s="95" t="str">
        <v>R983032309</v>
      </c>
      <c r="C7135" s="80" t="str">
        <v>HYD. PUMP SWARAJ 19CC (OUTER)</v>
      </c>
      <c r="D7135" s="133">
        <v>2270</v>
      </c>
      <c r="E7135" s="80">
        <v>8</v>
      </c>
      <c r="F7135" s="80" t="str">
        <v>PCS</v>
      </c>
      <c r="G7135" s="80" t="str">
        <v>OUTWARD</v>
      </c>
      <c r="H7135" s="96" t="str">
        <v>SHOP</v>
      </c>
    </row>
    <row r="7136" spans="1:8" x14ac:dyDescent="0.25">
      <c r="A7136" s="90">
        <v>45837</v>
      </c>
      <c r="B7136" s="91" t="str">
        <v>GK 234 A</v>
      </c>
      <c r="C7136" s="92" t="str">
        <v>BRAKE DISC PLATE SWARAJ 855 O/S</v>
      </c>
      <c r="D7136" s="132">
        <v>2280</v>
      </c>
      <c r="E7136" s="92">
        <v>10</v>
      </c>
      <c r="F7136" s="92" t="str">
        <v>PCS</v>
      </c>
      <c r="G7136" s="92" t="str">
        <v>OUTWARD</v>
      </c>
      <c r="H7136" s="93" t="str">
        <v>SHOP</v>
      </c>
    </row>
    <row r="7137" spans="1:8" x14ac:dyDescent="0.25">
      <c r="A7137" s="94">
        <v>45837</v>
      </c>
      <c r="B7137" s="95" t="str">
        <v>GK 234</v>
      </c>
      <c r="C7137" s="80" t="str">
        <v>BRAKE DISC PLATE SWARAJ 855</v>
      </c>
      <c r="D7137" s="133">
        <v>2280</v>
      </c>
      <c r="E7137" s="80">
        <v>10</v>
      </c>
      <c r="F7137" s="80" t="str">
        <v>PCS</v>
      </c>
      <c r="G7137" s="80" t="str">
        <v>OUTWARD</v>
      </c>
      <c r="H7137" s="96" t="str">
        <v>SHOP</v>
      </c>
    </row>
    <row r="7138" spans="1:8" x14ac:dyDescent="0.25">
      <c r="A7138" s="90">
        <v>45837</v>
      </c>
      <c r="B7138" s="91" t="str">
        <v>1P 3060 CTMMB</v>
      </c>
      <c r="C7138" s="92" t="str">
        <v xml:space="preserve">HYD. PUMP HEAVY MM </v>
      </c>
      <c r="D7138" s="132">
        <v>2280</v>
      </c>
      <c r="E7138" s="92">
        <v>6</v>
      </c>
      <c r="F7138" s="92" t="str">
        <v>PCS</v>
      </c>
      <c r="G7138" s="92" t="str">
        <v>OUTWARD</v>
      </c>
      <c r="H7138" s="93" t="str">
        <v>SHOP</v>
      </c>
    </row>
    <row r="7139" spans="1:8" x14ac:dyDescent="0.25">
      <c r="A7139" s="94">
        <v>45837</v>
      </c>
      <c r="B7139" s="95" t="str">
        <v>1P 4066 4039 AOOOOB</v>
      </c>
      <c r="C7139" s="80" t="str">
        <v>HYD PUMP J.D</v>
      </c>
      <c r="D7139" s="133">
        <v>2280</v>
      </c>
      <c r="E7139" s="80">
        <v>2</v>
      </c>
      <c r="F7139" s="80" t="str">
        <v>PCS</v>
      </c>
      <c r="G7139" s="80" t="str">
        <v>OUTWARD</v>
      </c>
      <c r="H7139" s="96" t="str">
        <v>SHOP</v>
      </c>
    </row>
    <row r="7140" spans="1:8" x14ac:dyDescent="0.25">
      <c r="A7140" s="90">
        <v>45838</v>
      </c>
      <c r="B7140" s="91" t="str">
        <v>UN 1614</v>
      </c>
      <c r="C7140" s="92" t="str">
        <v>SEAT CUSHION TOP INTER</v>
      </c>
      <c r="D7140" s="132">
        <v>2274</v>
      </c>
      <c r="E7140" s="92">
        <v>2</v>
      </c>
      <c r="F7140" s="92" t="str">
        <v>PCS</v>
      </c>
      <c r="G7140" s="92" t="str">
        <v>OUTWARD</v>
      </c>
      <c r="H7140" s="93" t="str">
        <v>SHOP</v>
      </c>
    </row>
    <row r="7141" spans="1:8" x14ac:dyDescent="0.25">
      <c r="A7141" s="94">
        <v>45838</v>
      </c>
      <c r="B7141" s="95" t="str">
        <v>UN 1158</v>
      </c>
      <c r="C7141" s="80" t="str">
        <v>AIR CLEANER GLASS WHITE INTER</v>
      </c>
      <c r="D7141" s="133">
        <v>2274</v>
      </c>
      <c r="E7141" s="80">
        <v>30</v>
      </c>
      <c r="F7141" s="80" t="str">
        <v>PCS</v>
      </c>
      <c r="G7141" s="80" t="str">
        <v>OUTWARD</v>
      </c>
      <c r="H7141" s="96" t="str">
        <v>SHOP</v>
      </c>
    </row>
    <row r="7142" spans="1:8" x14ac:dyDescent="0.25">
      <c r="A7142" s="90">
        <v>45838</v>
      </c>
      <c r="B7142" s="91" t="str">
        <v>UN 2747</v>
      </c>
      <c r="C7142" s="92" t="str">
        <v xml:space="preserve">FRONT SUPPORT BUSH (SET OF 2) NST  </v>
      </c>
      <c r="D7142" s="132">
        <v>2274</v>
      </c>
      <c r="E7142" s="92">
        <v>10</v>
      </c>
      <c r="F7142" s="92" t="str">
        <v>SET</v>
      </c>
      <c r="G7142" s="92" t="str">
        <v>OUTWARD</v>
      </c>
      <c r="H7142" s="93" t="str">
        <v>SHOP</v>
      </c>
    </row>
    <row r="7143" spans="1:8" x14ac:dyDescent="0.25">
      <c r="A7143" s="94">
        <v>45838</v>
      </c>
      <c r="B7143" s="95" t="str">
        <v>UN 2646</v>
      </c>
      <c r="C7143" s="80" t="str">
        <v xml:space="preserve">CHAIN U WITH PIN BHOOMIPUTRA  </v>
      </c>
      <c r="D7143" s="133">
        <v>2274</v>
      </c>
      <c r="E7143" s="80">
        <v>15</v>
      </c>
      <c r="F7143" s="80" t="str">
        <v>PCS</v>
      </c>
      <c r="G7143" s="80" t="str">
        <v>OUTWARD</v>
      </c>
      <c r="H7143" s="96" t="str">
        <v>SHOP</v>
      </c>
    </row>
    <row r="7144" spans="1:8" x14ac:dyDescent="0.25">
      <c r="A7144" s="90">
        <v>45838</v>
      </c>
      <c r="B7144" s="91" t="str">
        <v>GK 2601</v>
      </c>
      <c r="C7144" s="92" t="str">
        <v>HITCH PIN 1X4</v>
      </c>
      <c r="D7144" s="132">
        <v>2274</v>
      </c>
      <c r="E7144" s="92">
        <v>10</v>
      </c>
      <c r="F7144" s="92" t="str">
        <v>PCS</v>
      </c>
      <c r="G7144" s="92" t="str">
        <v>OUTWARD</v>
      </c>
      <c r="H7144" s="93" t="str">
        <v>SHOP</v>
      </c>
    </row>
    <row r="7145" spans="1:8" x14ac:dyDescent="0.25">
      <c r="A7145" s="94">
        <v>45838</v>
      </c>
      <c r="B7145" s="95" t="str">
        <v>UN 2594</v>
      </c>
      <c r="C7145" s="80" t="str">
        <v xml:space="preserve">KNUCKLE PIN INTER DI  </v>
      </c>
      <c r="D7145" s="133">
        <v>2274</v>
      </c>
      <c r="E7145" s="80">
        <v>36</v>
      </c>
      <c r="F7145" s="80" t="str">
        <v>PCS</v>
      </c>
      <c r="G7145" s="80" t="str">
        <v>OUTWARD</v>
      </c>
      <c r="H7145" s="96" t="str">
        <v>SHOP</v>
      </c>
    </row>
    <row r="7146" spans="1:8" x14ac:dyDescent="0.25">
      <c r="A7146" s="90">
        <v>45838</v>
      </c>
      <c r="B7146" s="91">
        <v>3280860100</v>
      </c>
      <c r="C7146" s="92" t="str">
        <v>CLUTCH PLATE M.M 434 DI (10 T, 11")</v>
      </c>
      <c r="D7146" s="132">
        <v>2274</v>
      </c>
      <c r="E7146" s="92">
        <v>2</v>
      </c>
      <c r="F7146" s="92" t="str">
        <v>PCS</v>
      </c>
      <c r="G7146" s="92" t="str">
        <v>OUTWARD</v>
      </c>
      <c r="H7146" s="93" t="str">
        <v>SHOP</v>
      </c>
    </row>
    <row r="7147" spans="1:8" x14ac:dyDescent="0.25">
      <c r="A7147" s="94">
        <v>45838</v>
      </c>
      <c r="B7147" s="95" t="str">
        <v>UN 1615</v>
      </c>
      <c r="C7147" s="80" t="str">
        <v>SEAT CUSHION BOTTOM INTER</v>
      </c>
      <c r="D7147" s="133">
        <v>2274</v>
      </c>
      <c r="E7147" s="80">
        <v>4</v>
      </c>
      <c r="F7147" s="80" t="str">
        <v>PCS</v>
      </c>
      <c r="G7147" s="80" t="str">
        <v>OUTWARD</v>
      </c>
      <c r="H7147" s="96" t="str">
        <v>SHOP</v>
      </c>
    </row>
    <row r="7148" spans="1:8" x14ac:dyDescent="0.25">
      <c r="A7148" s="90">
        <v>45838</v>
      </c>
      <c r="B7148" s="91" t="str">
        <v>UN 2089</v>
      </c>
      <c r="C7148" s="92" t="str">
        <v>TAIL PINION 9//10 TEETH NST</v>
      </c>
      <c r="D7148" s="132">
        <v>2278</v>
      </c>
      <c r="E7148" s="92">
        <v>2</v>
      </c>
      <c r="F7148" s="92" t="str">
        <v>PCS</v>
      </c>
      <c r="G7148" s="92" t="str">
        <v>OUTWARD</v>
      </c>
      <c r="H7148" s="93" t="str">
        <v>SHIVMANI</v>
      </c>
    </row>
    <row r="7149" spans="1:8" x14ac:dyDescent="0.25">
      <c r="A7149" s="94">
        <v>45838</v>
      </c>
      <c r="B7149" s="95" t="str">
        <v>GK 1153</v>
      </c>
      <c r="C7149" s="80" t="str">
        <v>FRONT STUB AXLE JOHN DEERE 5310 E.N.8 MATERIAL (LH) 30208-30206</v>
      </c>
      <c r="D7149" s="133">
        <v>2278</v>
      </c>
      <c r="E7149" s="80">
        <v>4</v>
      </c>
      <c r="F7149" s="80" t="str">
        <v>PCS</v>
      </c>
      <c r="G7149" s="80" t="str">
        <v>OUTWARD</v>
      </c>
      <c r="H7149" s="96" t="str">
        <v>SHIVMANI</v>
      </c>
    </row>
    <row r="7150" spans="1:8" x14ac:dyDescent="0.25">
      <c r="A7150" s="90">
        <v>45838</v>
      </c>
      <c r="B7150" s="91" t="str">
        <v>GK 1153 A</v>
      </c>
      <c r="C7150" s="92" t="str">
        <v>FRONT STUB AXLE JOHN DEERE 5310 E.N.8 MATERIAL (RH) 30208-30206</v>
      </c>
      <c r="D7150" s="132">
        <v>2278</v>
      </c>
      <c r="E7150" s="92">
        <v>4</v>
      </c>
      <c r="F7150" s="92" t="str">
        <v>PCS</v>
      </c>
      <c r="G7150" s="92" t="str">
        <v>OUTWARD</v>
      </c>
      <c r="H7150" s="93" t="str">
        <v>SHIVMANI</v>
      </c>
    </row>
    <row r="7151" spans="1:8" x14ac:dyDescent="0.25">
      <c r="A7151" s="94">
        <v>45838</v>
      </c>
      <c r="B7151" s="95" t="str">
        <v>GK 625</v>
      </c>
      <c r="C7151" s="80" t="str">
        <v>TIE ROD END JOHN DEERE 5310 (20x1.5) R+L (SET OF 2)</v>
      </c>
      <c r="D7151" s="133">
        <v>2278</v>
      </c>
      <c r="E7151" s="80">
        <v>4</v>
      </c>
      <c r="F7151" s="80" t="str">
        <v>SET</v>
      </c>
      <c r="G7151" s="80" t="str">
        <v>OUTWARD</v>
      </c>
      <c r="H7151" s="96" t="str">
        <v>SHIVMANI</v>
      </c>
    </row>
    <row r="7152" spans="1:8" x14ac:dyDescent="0.25">
      <c r="A7152" s="90">
        <v>45838</v>
      </c>
      <c r="B7152" s="91" t="str">
        <v>GK 909/UN 1416</v>
      </c>
      <c r="C7152" s="92" t="str">
        <v>FRONT WHEEL HUB MAHINDRA MKM / YUVO 6 HOLE 25877-1988</v>
      </c>
      <c r="D7152" s="132">
        <v>2278</v>
      </c>
      <c r="E7152" s="92">
        <v>6</v>
      </c>
      <c r="F7152" s="92" t="str">
        <v>PCS</v>
      </c>
      <c r="G7152" s="92" t="str">
        <v>OUTWARD</v>
      </c>
      <c r="H7152" s="93" t="str">
        <v>SHIVMANI</v>
      </c>
    </row>
    <row r="7153" spans="1:8" x14ac:dyDescent="0.25">
      <c r="A7153" s="94">
        <v>45838</v>
      </c>
      <c r="B7153" s="95" t="str">
        <v>SPANDLE ARM 5203</v>
      </c>
      <c r="C7153" s="80" t="str">
        <v>SPANDLE ARM 5203</v>
      </c>
      <c r="D7153" s="133">
        <v>2278</v>
      </c>
      <c r="E7153" s="80">
        <v>2</v>
      </c>
      <c r="F7153" s="80" t="str">
        <v>PCS</v>
      </c>
      <c r="G7153" s="80" t="str">
        <v>OUTWARD</v>
      </c>
      <c r="H7153" s="96" t="str">
        <v>SHIVMANI</v>
      </c>
    </row>
    <row r="7154" spans="1:8" x14ac:dyDescent="0.25">
      <c r="A7154" s="90">
        <v>45838</v>
      </c>
      <c r="B7154" s="91" t="str">
        <v>GK 566/UN 1460 A</v>
      </c>
      <c r="C7154" s="92" t="str">
        <v>BALL JOINT POWER STG. MKM</v>
      </c>
      <c r="D7154" s="132">
        <v>2278</v>
      </c>
      <c r="E7154" s="92">
        <v>12</v>
      </c>
      <c r="F7154" s="92" t="str">
        <v>PCS</v>
      </c>
      <c r="G7154" s="92" t="str">
        <v>OUTWARD</v>
      </c>
      <c r="H7154" s="93" t="str">
        <v>SHIVMANI</v>
      </c>
    </row>
    <row r="7155" spans="1:8" x14ac:dyDescent="0.25">
      <c r="A7155" s="94">
        <v>45838</v>
      </c>
      <c r="B7155" s="95" t="str">
        <v>UN 1880 A</v>
      </c>
      <c r="C7155" s="80" t="str">
        <v>DIFFERENTIAL CROSS STD INTER DI</v>
      </c>
      <c r="D7155" s="133">
        <v>2278</v>
      </c>
      <c r="E7155" s="80">
        <v>2</v>
      </c>
      <c r="F7155" s="80" t="str">
        <v>PCS</v>
      </c>
      <c r="G7155" s="80" t="str">
        <v>OUTWARD</v>
      </c>
      <c r="H7155" s="96" t="str">
        <v>SHIVMANI</v>
      </c>
    </row>
    <row r="7156" spans="1:8" x14ac:dyDescent="0.25">
      <c r="A7156" s="90">
        <v>45838</v>
      </c>
      <c r="B7156" s="91" t="str">
        <v>GK 1145</v>
      </c>
      <c r="C7156" s="92" t="str">
        <v>FRONT STUB AXLE EICHER 485 COMMON 32207-30305</v>
      </c>
      <c r="D7156" s="132">
        <v>2278</v>
      </c>
      <c r="E7156" s="92">
        <v>4</v>
      </c>
      <c r="F7156" s="92" t="str">
        <v>PCS</v>
      </c>
      <c r="G7156" s="92" t="str">
        <v>OUTWARD</v>
      </c>
      <c r="H7156" s="93" t="str">
        <v>SHIVMANI</v>
      </c>
    </row>
    <row r="7157" spans="1:8" x14ac:dyDescent="0.25">
      <c r="A7157" s="94">
        <v>45838</v>
      </c>
      <c r="B7157" s="95" t="str">
        <v>GK 1501/UN 2804</v>
      </c>
      <c r="C7157" s="80" t="str">
        <v xml:space="preserve">FRONT WHEEL BOLT INTER DI </v>
      </c>
      <c r="D7157" s="133">
        <v>2278</v>
      </c>
      <c r="E7157" s="80">
        <v>60</v>
      </c>
      <c r="F7157" s="80" t="str">
        <v>PCS</v>
      </c>
      <c r="G7157" s="80" t="str">
        <v>OUTWARD</v>
      </c>
      <c r="H7157" s="96" t="str">
        <v>SHIVMANI</v>
      </c>
    </row>
    <row r="7158" spans="1:8" x14ac:dyDescent="0.25">
      <c r="A7158" s="90">
        <v>45838</v>
      </c>
      <c r="B7158" s="91" t="str">
        <v>GK 1589</v>
      </c>
      <c r="C7158" s="92" t="str">
        <v>REAR WHEEL BOLT SWARAJ 855  BIG NUT 16 MM</v>
      </c>
      <c r="D7158" s="132">
        <v>2278</v>
      </c>
      <c r="E7158" s="92">
        <v>48</v>
      </c>
      <c r="F7158" s="92" t="str">
        <v>PCS</v>
      </c>
      <c r="G7158" s="92" t="str">
        <v>OUTWARD</v>
      </c>
      <c r="H7158" s="93" t="str">
        <v>SHIVMANI</v>
      </c>
    </row>
    <row r="7159" spans="1:8" x14ac:dyDescent="0.25">
      <c r="A7159" s="94">
        <v>45838</v>
      </c>
      <c r="B7159" s="95" t="str">
        <v>GK 1625/UN 2826</v>
      </c>
      <c r="C7159" s="80" t="str">
        <v>AXLE BOLT R/T 9" BLACK</v>
      </c>
      <c r="D7159" s="133">
        <v>2278</v>
      </c>
      <c r="E7159" s="80">
        <v>24</v>
      </c>
      <c r="F7159" s="80" t="str">
        <v>PCS</v>
      </c>
      <c r="G7159" s="80" t="str">
        <v>OUTWARD</v>
      </c>
      <c r="H7159" s="96" t="str">
        <v>SHIVMANI</v>
      </c>
    </row>
    <row r="7160" spans="1:8" x14ac:dyDescent="0.25">
      <c r="A7160" s="90">
        <v>45838</v>
      </c>
      <c r="B7160" s="91" t="str">
        <v>GK 1627/UN 2826 C</v>
      </c>
      <c r="C7160" s="92" t="str">
        <v>AXLE BOLT R/T 10" BLACK</v>
      </c>
      <c r="D7160" s="132">
        <v>2278</v>
      </c>
      <c r="E7160" s="92">
        <v>24</v>
      </c>
      <c r="F7160" s="92" t="str">
        <v>PCS</v>
      </c>
      <c r="G7160" s="92" t="str">
        <v>OUTWARD</v>
      </c>
      <c r="H7160" s="93" t="str">
        <v>SHIVMANI</v>
      </c>
    </row>
    <row r="7161" spans="1:8" x14ac:dyDescent="0.25">
      <c r="A7161" s="94">
        <v>45838</v>
      </c>
      <c r="B7161" s="95" t="str">
        <v>UN 2614</v>
      </c>
      <c r="C7161" s="80" t="str">
        <v xml:space="preserve">LOWER LINK ASSY 2 HOLE YUVO  </v>
      </c>
      <c r="D7161" s="133">
        <v>2279</v>
      </c>
      <c r="E7161" s="80">
        <v>2</v>
      </c>
      <c r="F7161" s="80" t="str">
        <v>PCS</v>
      </c>
      <c r="G7161" s="80" t="str">
        <v>OUTWARD</v>
      </c>
      <c r="H7161" s="96" t="str">
        <v>ABHISHEK</v>
      </c>
    </row>
    <row r="7162" spans="1:8" x14ac:dyDescent="0.25">
      <c r="A7162" s="90">
        <v>45838</v>
      </c>
      <c r="B7162" s="91" t="str">
        <v>UN 2615</v>
      </c>
      <c r="C7162" s="92" t="str">
        <v xml:space="preserve">LOWER LINK ASSY 4 DI (O.E) 585 DI  </v>
      </c>
      <c r="D7162" s="132">
        <v>2279</v>
      </c>
      <c r="E7162" s="92">
        <v>1</v>
      </c>
      <c r="F7162" s="92" t="str">
        <v>PCS</v>
      </c>
      <c r="G7162" s="92" t="str">
        <v>OUTWARD</v>
      </c>
      <c r="H7162" s="93" t="str">
        <v>ABHISHEK</v>
      </c>
    </row>
    <row r="7163" spans="1:8" x14ac:dyDescent="0.25">
      <c r="A7163" s="94">
        <v>45838</v>
      </c>
      <c r="B7163" s="95" t="str">
        <v>UN 1361</v>
      </c>
      <c r="C7163" s="80" t="str">
        <v>DIESEL TANK TEA (WITH FILTER) NST</v>
      </c>
      <c r="D7163" s="133">
        <v>2279</v>
      </c>
      <c r="E7163" s="80">
        <v>20</v>
      </c>
      <c r="F7163" s="80" t="str">
        <v>PCS</v>
      </c>
      <c r="G7163" s="80" t="str">
        <v>OUTWARD</v>
      </c>
      <c r="H7163" s="96" t="str">
        <v>ABHISHEK</v>
      </c>
    </row>
    <row r="7164" spans="1:8" x14ac:dyDescent="0.25">
      <c r="A7164" s="90">
        <v>45838</v>
      </c>
      <c r="B7164" s="91" t="str">
        <v>UN 2987</v>
      </c>
      <c r="C7164" s="92" t="str">
        <v xml:space="preserve">MUDGUARD PAD THICK INTER  </v>
      </c>
      <c r="D7164" s="132">
        <v>2279</v>
      </c>
      <c r="E7164" s="92">
        <v>20</v>
      </c>
      <c r="F7164" s="92" t="str">
        <v>PCS</v>
      </c>
      <c r="G7164" s="92" t="str">
        <v>OUTWARD</v>
      </c>
      <c r="H7164" s="93" t="str">
        <v>ABHISHEK</v>
      </c>
    </row>
    <row r="7165" spans="1:8" x14ac:dyDescent="0.25">
      <c r="A7165" s="94">
        <v>45838</v>
      </c>
      <c r="B7165" s="95" t="str">
        <v>UN 2537</v>
      </c>
      <c r="C7165" s="80" t="str">
        <v xml:space="preserve">HYDRAULIC SIDE ARM SARPANCH  </v>
      </c>
      <c r="D7165" s="133">
        <v>2279</v>
      </c>
      <c r="E7165" s="80">
        <v>1</v>
      </c>
      <c r="F7165" s="80" t="str">
        <v>PCS</v>
      </c>
      <c r="G7165" s="80" t="str">
        <v>OUTWARD</v>
      </c>
      <c r="H7165" s="96" t="str">
        <v>ABHISHEK</v>
      </c>
    </row>
    <row r="7166" spans="1:8" x14ac:dyDescent="0.25">
      <c r="A7166" s="90">
        <v>45838</v>
      </c>
      <c r="B7166" s="91" t="str">
        <v>GK 2495</v>
      </c>
      <c r="C7166" s="92" t="str">
        <v>TROLLEY MALE FEMALE COMMON</v>
      </c>
      <c r="D7166" s="132">
        <v>2279</v>
      </c>
      <c r="E7166" s="92">
        <v>48</v>
      </c>
      <c r="F7166" s="92" t="str">
        <v>PCS</v>
      </c>
      <c r="G7166" s="92" t="str">
        <v>OUTWARD</v>
      </c>
      <c r="H7166" s="93" t="str">
        <v>ABHISHEK</v>
      </c>
    </row>
    <row r="7167" spans="1:8" x14ac:dyDescent="0.25">
      <c r="A7167" s="94">
        <v>45838</v>
      </c>
      <c r="B7167" s="95" t="str">
        <v>WATER PUMP ASSY JD</v>
      </c>
      <c r="C7167" s="80" t="str">
        <v>WATER PUMP ASSY JD</v>
      </c>
      <c r="D7167" s="133">
        <v>2279</v>
      </c>
      <c r="E7167" s="80">
        <v>1</v>
      </c>
      <c r="F7167" s="80" t="str">
        <v>PCS</v>
      </c>
      <c r="G7167" s="80" t="str">
        <v>OUTWARD</v>
      </c>
      <c r="H7167" s="96" t="str">
        <v>ABHISHEK</v>
      </c>
    </row>
    <row r="7168" spans="1:8" x14ac:dyDescent="0.25">
      <c r="A7168" s="90">
        <v>45838</v>
      </c>
      <c r="B7168" s="91">
        <v>4340460100</v>
      </c>
      <c r="C7168" s="92" t="str">
        <v>P.P TAWA ARJUN MAIN D/CLUTCH</v>
      </c>
      <c r="D7168" s="132" t="str">
        <v>2275, 2277</v>
      </c>
      <c r="E7168" s="92">
        <v>2</v>
      </c>
      <c r="F7168" s="92" t="str">
        <v>PCS</v>
      </c>
      <c r="G7168" s="92" t="str">
        <v>OUTWARD</v>
      </c>
      <c r="H7168" s="93" t="str">
        <v>SHOP</v>
      </c>
    </row>
    <row r="7169" spans="1:8" x14ac:dyDescent="0.25">
      <c r="A7169" s="94">
        <v>45838</v>
      </c>
      <c r="B7169" s="95" t="str">
        <v>GK 1073/UN 1426</v>
      </c>
      <c r="C7169" s="80" t="str">
        <v>FRONT STUB AXLE LH NST</v>
      </c>
      <c r="D7169" s="133" t="str">
        <v>2275, 2277</v>
      </c>
      <c r="E7169" s="80">
        <v>4</v>
      </c>
      <c r="F7169" s="80" t="str">
        <v>PCS</v>
      </c>
      <c r="G7169" s="80" t="str">
        <v>OUTWARD</v>
      </c>
      <c r="H7169" s="96" t="str">
        <v>SHOP</v>
      </c>
    </row>
    <row r="7170" spans="1:8" x14ac:dyDescent="0.25">
      <c r="A7170" s="90">
        <v>45838</v>
      </c>
      <c r="B7170" s="91" t="str">
        <v>GK 1073 A/UN 1426 A</v>
      </c>
      <c r="C7170" s="92" t="str">
        <v>FRONT STUB AXLE RH NST</v>
      </c>
      <c r="D7170" s="132" t="str">
        <v>2275, 2277</v>
      </c>
      <c r="E7170" s="92">
        <v>4</v>
      </c>
      <c r="F7170" s="92" t="str">
        <v>PCS</v>
      </c>
      <c r="G7170" s="92" t="str">
        <v>OUTWARD</v>
      </c>
      <c r="H7170" s="93" t="str">
        <v>SHOP</v>
      </c>
    </row>
    <row r="7171" spans="1:8" x14ac:dyDescent="0.25">
      <c r="A7171" s="94">
        <v>45838</v>
      </c>
      <c r="B7171" s="95" t="str">
        <v>GK 1075/UN 1427</v>
      </c>
      <c r="C7171" s="80" t="str">
        <v>FRONT STUB AXLE ARJUN KEY TYPE (LH) 501349-32206</v>
      </c>
      <c r="D7171" s="133" t="str">
        <v>2275, 2277</v>
      </c>
      <c r="E7171" s="80">
        <v>4</v>
      </c>
      <c r="F7171" s="80" t="str">
        <v>PCS</v>
      </c>
      <c r="G7171" s="80" t="str">
        <v>OUTWARD</v>
      </c>
      <c r="H7171" s="96" t="str">
        <v>SHOP</v>
      </c>
    </row>
    <row r="7172" spans="1:8" x14ac:dyDescent="0.25">
      <c r="A7172" s="90">
        <v>45838</v>
      </c>
      <c r="B7172" s="91" t="str">
        <v>GK 1075 A/UN 1427 A</v>
      </c>
      <c r="C7172" s="92" t="str">
        <v>FRONT STUB AXLE ARJUN KEY TYPE (RH) 501349-32206</v>
      </c>
      <c r="D7172" s="132" t="str">
        <v>2275, 2277</v>
      </c>
      <c r="E7172" s="92">
        <v>4</v>
      </c>
      <c r="F7172" s="92" t="str">
        <v>PCS</v>
      </c>
      <c r="G7172" s="92" t="str">
        <v>OUTWARD</v>
      </c>
      <c r="H7172" s="93" t="str">
        <v>SHOP</v>
      </c>
    </row>
    <row r="7173" spans="1:8" x14ac:dyDescent="0.25">
      <c r="A7173" s="94">
        <v>45838</v>
      </c>
      <c r="B7173" s="95" t="str">
        <v>GK 1078/UN 1430</v>
      </c>
      <c r="C7173" s="80" t="str">
        <v xml:space="preserve">FRONT STUB AXLE MAHINDRA YUVRAJ (LH) </v>
      </c>
      <c r="D7173" s="133" t="str">
        <v>2275, 2277</v>
      </c>
      <c r="E7173" s="80">
        <v>2</v>
      </c>
      <c r="F7173" s="80" t="str">
        <v>PCS</v>
      </c>
      <c r="G7173" s="80" t="str">
        <v>OUTWARD</v>
      </c>
      <c r="H7173" s="96" t="str">
        <v>SHOP</v>
      </c>
    </row>
    <row r="7174" spans="1:8" x14ac:dyDescent="0.25">
      <c r="A7174" s="90">
        <v>45838</v>
      </c>
      <c r="B7174" s="91" t="str">
        <v>GK 1078 A/UN 1430 A</v>
      </c>
      <c r="C7174" s="92" t="str">
        <v xml:space="preserve">FRONT STUB AXLE MAHINDRA YUVRAJ (RH) </v>
      </c>
      <c r="D7174" s="132" t="str">
        <v>2275, 2277</v>
      </c>
      <c r="E7174" s="92">
        <v>2</v>
      </c>
      <c r="F7174" s="92" t="str">
        <v>PCS</v>
      </c>
      <c r="G7174" s="92" t="str">
        <v>OUTWARD</v>
      </c>
      <c r="H7174" s="93" t="str">
        <v>SHOP</v>
      </c>
    </row>
    <row r="7175" spans="1:8" x14ac:dyDescent="0.25">
      <c r="A7175" s="94">
        <v>45838</v>
      </c>
      <c r="B7175" s="95" t="str">
        <v>R1000122</v>
      </c>
      <c r="C7175" s="80" t="str">
        <v>P.P ASSY INTER 10"</v>
      </c>
      <c r="D7175" s="133" t="str">
        <v>2275, 2277</v>
      </c>
      <c r="E7175" s="80">
        <v>1</v>
      </c>
      <c r="F7175" s="80" t="str">
        <v>SET</v>
      </c>
      <c r="G7175" s="80" t="str">
        <v>OUTWARD</v>
      </c>
      <c r="H7175" s="96" t="str">
        <v>SHOP</v>
      </c>
    </row>
    <row r="7176" spans="1:8" x14ac:dyDescent="0.25">
      <c r="A7176" s="90">
        <v>45838</v>
      </c>
      <c r="B7176" s="91" t="str">
        <v>GK 1238</v>
      </c>
      <c r="C7176" s="92" t="str">
        <v>HYD. FILTER ARJUN SPIN ON</v>
      </c>
      <c r="D7176" s="132" t="str">
        <v>2275, 2277</v>
      </c>
      <c r="E7176" s="92">
        <v>10</v>
      </c>
      <c r="F7176" s="92" t="str">
        <v>PCS</v>
      </c>
      <c r="G7176" s="92" t="str">
        <v>OUTWARD</v>
      </c>
      <c r="H7176" s="93" t="str">
        <v>SHOP</v>
      </c>
    </row>
    <row r="7177" spans="1:8" x14ac:dyDescent="0.25">
      <c r="A7177" s="94">
        <v>45838</v>
      </c>
      <c r="B7177" s="95" t="str">
        <v>GK 1240</v>
      </c>
      <c r="C7177" s="80" t="str">
        <v>HYD. FILTER ARJUN 8" LONG</v>
      </c>
      <c r="D7177" s="133" t="str">
        <v>2275, 2277</v>
      </c>
      <c r="E7177" s="80">
        <v>10</v>
      </c>
      <c r="F7177" s="80" t="str">
        <v>PCS</v>
      </c>
      <c r="G7177" s="80" t="str">
        <v>OUTWARD</v>
      </c>
      <c r="H7177" s="96" t="str">
        <v>SHOP</v>
      </c>
    </row>
    <row r="7178" spans="1:8" x14ac:dyDescent="0.25">
      <c r="A7178" s="90">
        <v>45838</v>
      </c>
      <c r="B7178" s="91" t="str">
        <v>UN 126</v>
      </c>
      <c r="C7178" s="92" t="str">
        <v>FRONT WHEEL CAP (4 HOLE) JD</v>
      </c>
      <c r="D7178" s="132" t="str">
        <v>2275, 2277</v>
      </c>
      <c r="E7178" s="92">
        <v>50</v>
      </c>
      <c r="F7178" s="92" t="str">
        <v>PCS</v>
      </c>
      <c r="G7178" s="92" t="str">
        <v>OUTWARD</v>
      </c>
      <c r="H7178" s="93" t="str">
        <v>SHOP</v>
      </c>
    </row>
    <row r="7179" spans="1:8" x14ac:dyDescent="0.25">
      <c r="A7179" s="94">
        <v>45838</v>
      </c>
      <c r="B7179" s="95" t="str">
        <v>UN 2414</v>
      </c>
      <c r="C7179" s="80" t="str">
        <v xml:space="preserve">SUCTION HOSE CLAMP INTER DI  </v>
      </c>
      <c r="D7179" s="133" t="str">
        <v>2275, 2277</v>
      </c>
      <c r="E7179" s="80">
        <v>10</v>
      </c>
      <c r="F7179" s="80" t="str">
        <v>PCS</v>
      </c>
      <c r="G7179" s="80" t="str">
        <v>OUTWARD</v>
      </c>
      <c r="H7179" s="96" t="str">
        <v>SHOP</v>
      </c>
    </row>
    <row r="7180" spans="1:8" x14ac:dyDescent="0.25">
      <c r="A7180" s="90">
        <v>45838</v>
      </c>
      <c r="B7180" s="91" t="str">
        <v>UN 2001</v>
      </c>
      <c r="C7180" s="92" t="str">
        <v>BREAK PATTI (3 HOLE) YUVO</v>
      </c>
      <c r="D7180" s="132" t="str">
        <v>2275, 2277</v>
      </c>
      <c r="E7180" s="92">
        <v>10</v>
      </c>
      <c r="F7180" s="92" t="str">
        <v>PCS</v>
      </c>
      <c r="G7180" s="92" t="str">
        <v>OUTWARD</v>
      </c>
      <c r="H7180" s="93" t="str">
        <v>SHOP</v>
      </c>
    </row>
    <row r="7181" spans="1:8" x14ac:dyDescent="0.25">
      <c r="A7181" s="94">
        <v>45838</v>
      </c>
      <c r="B7181" s="95" t="str">
        <v>GK 009/UN 3700</v>
      </c>
      <c r="C7181" s="80" t="str">
        <v>OIL BRAKE PLATE  JOHN DEERE  10" 14 TEETH</v>
      </c>
      <c r="D7181" s="133" t="str">
        <v>2275, 2277</v>
      </c>
      <c r="E7181" s="80">
        <v>16</v>
      </c>
      <c r="F7181" s="80" t="str">
        <v>PCS</v>
      </c>
      <c r="G7181" s="80" t="str">
        <v>OUTWARD</v>
      </c>
      <c r="H7181" s="96" t="str">
        <v>SHOP</v>
      </c>
    </row>
    <row r="7182" spans="1:8" x14ac:dyDescent="0.25">
      <c r="A7182" s="90">
        <v>45838</v>
      </c>
      <c r="B7182" s="91" t="str">
        <v>GK 1241</v>
      </c>
      <c r="C7182" s="92" t="str">
        <v>OIL FILTER YUVRAJ (SPIN ON ) AGNI</v>
      </c>
      <c r="D7182" s="132" t="str">
        <v>2275, 2277</v>
      </c>
      <c r="E7182" s="92">
        <v>10</v>
      </c>
      <c r="F7182" s="92" t="str">
        <v>PCS</v>
      </c>
      <c r="G7182" s="92" t="str">
        <v>OUTWARD</v>
      </c>
      <c r="H7182" s="93" t="str">
        <v>SHOP</v>
      </c>
    </row>
    <row r="7183" spans="1:8" x14ac:dyDescent="0.25">
      <c r="A7183" s="94">
        <v>45838</v>
      </c>
      <c r="B7183" s="95" t="str">
        <v>GK 2496</v>
      </c>
      <c r="C7183" s="80" t="str">
        <v>TROLLEY MALE FEMALE QRC (PUSH TYPE)</v>
      </c>
      <c r="D7183" s="133" t="str">
        <v>2275, 2277</v>
      </c>
      <c r="E7183" s="80">
        <v>24</v>
      </c>
      <c r="F7183" s="80" t="str">
        <v>PCS</v>
      </c>
      <c r="G7183" s="80" t="str">
        <v>OUTWARD</v>
      </c>
      <c r="H7183" s="96" t="str">
        <v>SHOP</v>
      </c>
    </row>
    <row r="7184" spans="1:8" x14ac:dyDescent="0.25">
      <c r="A7184" s="90">
        <v>45838</v>
      </c>
      <c r="B7184" s="91" t="str">
        <v>GK 2495</v>
      </c>
      <c r="C7184" s="92" t="str">
        <v>TROLLEY MALE FEMALE COMMON</v>
      </c>
      <c r="D7184" s="132" t="str">
        <v>2275, 2277</v>
      </c>
      <c r="E7184" s="92">
        <v>12</v>
      </c>
      <c r="F7184" s="92" t="str">
        <v>PCS</v>
      </c>
      <c r="G7184" s="92" t="str">
        <v>OUTWARD</v>
      </c>
      <c r="H7184" s="93" t="str">
        <v>SHOP</v>
      </c>
    </row>
    <row r="7185" spans="1:8" x14ac:dyDescent="0.25">
      <c r="A7185" s="94">
        <v>45838</v>
      </c>
      <c r="B7185" s="95" t="str">
        <v>UN 1678</v>
      </c>
      <c r="C7185" s="80" t="str">
        <v>TOOL BOX INTER DI</v>
      </c>
      <c r="D7185" s="133" t="str">
        <v>2275, 2277</v>
      </c>
      <c r="E7185" s="80">
        <v>10</v>
      </c>
      <c r="F7185" s="80" t="str">
        <v>PCS</v>
      </c>
      <c r="G7185" s="80" t="str">
        <v>OUTWARD</v>
      </c>
      <c r="H7185" s="96" t="str">
        <v>SHOP</v>
      </c>
    </row>
    <row r="7186" spans="1:8" x14ac:dyDescent="0.25">
      <c r="A7186" s="90">
        <v>45838</v>
      </c>
      <c r="B7186" s="91" t="str">
        <v>UN 2829</v>
      </c>
      <c r="C7186" s="92" t="str">
        <v xml:space="preserve">MUDGUARD U BOLT 10" (GOLDEN) INTER  </v>
      </c>
      <c r="D7186" s="132" t="str">
        <v>2275, 2277</v>
      </c>
      <c r="E7186" s="92">
        <v>20</v>
      </c>
      <c r="F7186" s="92" t="str">
        <v>PCS</v>
      </c>
      <c r="G7186" s="92" t="str">
        <v>OUTWARD</v>
      </c>
      <c r="H7186" s="93" t="str">
        <v>SHOP</v>
      </c>
    </row>
    <row r="7187" spans="1:8" x14ac:dyDescent="0.25">
      <c r="A7187" s="94">
        <v>45838</v>
      </c>
      <c r="B7187" s="95" t="str">
        <v>GK 2513</v>
      </c>
      <c r="C7187" s="80" t="str">
        <v>FLEXIBLE HOSE 12" (19 x 19 BENJO, R6)</v>
      </c>
      <c r="D7187" s="133" t="str">
        <v>2275, 2277</v>
      </c>
      <c r="E7187" s="80">
        <v>20</v>
      </c>
      <c r="F7187" s="80" t="str">
        <v>PCS</v>
      </c>
      <c r="G7187" s="80" t="str">
        <v>OUTWARD</v>
      </c>
      <c r="H7187" s="96" t="str">
        <v>SHOP</v>
      </c>
    </row>
    <row r="7188" spans="1:8" x14ac:dyDescent="0.25">
      <c r="A7188" s="90">
        <v>45838</v>
      </c>
      <c r="B7188" s="91" t="str">
        <v>GK 2519</v>
      </c>
      <c r="C7188" s="92" t="str">
        <v>FLEXIBLE HOSE 27" (19 x 19 BENJO, R6)</v>
      </c>
      <c r="D7188" s="132" t="str">
        <v>2275, 2277</v>
      </c>
      <c r="E7188" s="92">
        <v>20</v>
      </c>
      <c r="F7188" s="92" t="str">
        <v>PCS</v>
      </c>
      <c r="G7188" s="92" t="str">
        <v>OUTWARD</v>
      </c>
      <c r="H7188" s="93" t="str">
        <v>SHOP</v>
      </c>
    </row>
    <row r="7189" spans="1:8" x14ac:dyDescent="0.25">
      <c r="A7189" s="94">
        <v>45838</v>
      </c>
      <c r="B7189" s="95" t="str">
        <v>GK 1623/UN 2825</v>
      </c>
      <c r="C7189" s="80" t="str">
        <v>AXLE BOLT R/T 8" BLACK</v>
      </c>
      <c r="D7189" s="133" t="str">
        <v>2275, 2277</v>
      </c>
      <c r="E7189" s="80">
        <v>24</v>
      </c>
      <c r="F7189" s="80" t="str">
        <v>PCS</v>
      </c>
      <c r="G7189" s="80" t="str">
        <v>OUTWARD</v>
      </c>
      <c r="H7189" s="96" t="str">
        <v>SHOP</v>
      </c>
    </row>
    <row r="7190" spans="1:8" x14ac:dyDescent="0.25">
      <c r="A7190" s="90">
        <v>45838</v>
      </c>
      <c r="B7190" s="91" t="str">
        <v>UN 1360 A</v>
      </c>
      <c r="C7190" s="92" t="str">
        <v>DIESEL TANK TEA (WITH FILTER) YUVO</v>
      </c>
      <c r="D7190" s="132" t="str">
        <v>2275, 2277</v>
      </c>
      <c r="E7190" s="92">
        <v>10</v>
      </c>
      <c r="F7190" s="92" t="str">
        <v>PCS</v>
      </c>
      <c r="G7190" s="92" t="str">
        <v>OUTWARD</v>
      </c>
      <c r="H7190" s="93" t="str">
        <v>SHOP</v>
      </c>
    </row>
    <row r="7191" spans="1:8" x14ac:dyDescent="0.25">
      <c r="A7191" s="94">
        <v>45838</v>
      </c>
      <c r="B7191" s="95" t="str">
        <v>UN 2658</v>
      </c>
      <c r="C7191" s="80" t="str">
        <v xml:space="preserve">LOWER LINK BRACKET LH YUVO  </v>
      </c>
      <c r="D7191" s="133" t="str">
        <v>2275, 2277</v>
      </c>
      <c r="E7191" s="80">
        <v>5</v>
      </c>
      <c r="F7191" s="80" t="str">
        <v>PCS</v>
      </c>
      <c r="G7191" s="80" t="str">
        <v>OUTWARD</v>
      </c>
      <c r="H7191" s="96" t="str">
        <v>SHOP</v>
      </c>
    </row>
    <row r="7192" spans="1:8" x14ac:dyDescent="0.25">
      <c r="A7192" s="90">
        <v>45838</v>
      </c>
      <c r="B7192" s="91" t="str">
        <v>UN 2658 A</v>
      </c>
      <c r="C7192" s="92" t="str">
        <v xml:space="preserve">LOWER LINK BRACKET RH YUVO  </v>
      </c>
      <c r="D7192" s="132" t="str">
        <v>2275, 2277</v>
      </c>
      <c r="E7192" s="92">
        <v>5</v>
      </c>
      <c r="F7192" s="92" t="str">
        <v>PCS</v>
      </c>
      <c r="G7192" s="92" t="str">
        <v>OUTWARD</v>
      </c>
      <c r="H7192" s="93" t="str">
        <v>SHOP</v>
      </c>
    </row>
    <row r="7193" spans="1:8" x14ac:dyDescent="0.25">
      <c r="A7193" s="94">
        <v>45838</v>
      </c>
      <c r="B7193" s="95" t="str">
        <v>GK 903/UN 1413</v>
      </c>
      <c r="C7193" s="80" t="str">
        <v>FRONT WHEEL HUB MAHINDRA NST 25877-1988</v>
      </c>
      <c r="D7193" s="133" t="str">
        <v>2275, 2277</v>
      </c>
      <c r="E7193" s="80">
        <v>2</v>
      </c>
      <c r="F7193" s="80" t="str">
        <v>PCS</v>
      </c>
      <c r="G7193" s="80" t="str">
        <v>OUTWARD</v>
      </c>
      <c r="H7193" s="96" t="str">
        <v>SHOP</v>
      </c>
    </row>
    <row r="7194" spans="1:8" x14ac:dyDescent="0.25">
      <c r="A7194" s="90">
        <v>45838</v>
      </c>
      <c r="B7194" s="91" t="str">
        <v>UN 1433/GK 1079</v>
      </c>
      <c r="C7194" s="92" t="str">
        <v xml:space="preserve">FRONT STUB AXLE MAHINDRA MKM (LH) </v>
      </c>
      <c r="D7194" s="132" t="str">
        <v>2275, 2277</v>
      </c>
      <c r="E7194" s="92">
        <v>1</v>
      </c>
      <c r="F7194" s="92" t="str">
        <v>PCS</v>
      </c>
      <c r="G7194" s="92" t="str">
        <v>OUTWARD</v>
      </c>
      <c r="H7194" s="93" t="str">
        <v>SHOP</v>
      </c>
    </row>
    <row r="7195" spans="1:8" x14ac:dyDescent="0.25">
      <c r="A7195" s="94">
        <v>45838</v>
      </c>
      <c r="B7195" s="95" t="str">
        <v>UN 1433 A/GK 1079 A</v>
      </c>
      <c r="C7195" s="80" t="str">
        <v xml:space="preserve">FRONT STUB AXLE MAHINDRA MKM (RH) </v>
      </c>
      <c r="D7195" s="133" t="str">
        <v>2275, 2277</v>
      </c>
      <c r="E7195" s="80">
        <v>1</v>
      </c>
      <c r="F7195" s="80" t="str">
        <v>PCS</v>
      </c>
      <c r="G7195" s="80" t="str">
        <v>OUTWARD</v>
      </c>
      <c r="H7195" s="96" t="str">
        <v>SHOP</v>
      </c>
    </row>
    <row r="7196" spans="1:8" x14ac:dyDescent="0.25">
      <c r="A7196" s="90">
        <v>45838</v>
      </c>
      <c r="B7196" s="91" t="str">
        <v>UN 1425/GK 1077</v>
      </c>
      <c r="C7196" s="92" t="str">
        <v xml:space="preserve">FRONT STUB AXLE MAHINDRA YUVO POWER STG. (LH) </v>
      </c>
      <c r="D7196" s="132" t="str">
        <v>2275, 2277</v>
      </c>
      <c r="E7196" s="92">
        <v>1</v>
      </c>
      <c r="F7196" s="92" t="str">
        <v>PCS</v>
      </c>
      <c r="G7196" s="92" t="str">
        <v>OUTWARD</v>
      </c>
      <c r="H7196" s="93" t="str">
        <v>SHOP</v>
      </c>
    </row>
    <row r="7197" spans="1:8" x14ac:dyDescent="0.25">
      <c r="A7197" s="94">
        <v>45838</v>
      </c>
      <c r="B7197" s="95" t="str">
        <v>UN 1425 A/GK 1077 A</v>
      </c>
      <c r="C7197" s="80" t="str">
        <v xml:space="preserve">FRONT STUB AXLE MAHINDRA YUVO POWER STG. (RH) </v>
      </c>
      <c r="D7197" s="133" t="str">
        <v>2275, 2277</v>
      </c>
      <c r="E7197" s="80">
        <v>1</v>
      </c>
      <c r="F7197" s="80" t="str">
        <v>PCS</v>
      </c>
      <c r="G7197" s="80" t="str">
        <v>OUTWARD</v>
      </c>
      <c r="H7197" s="96" t="str">
        <v>SHOP</v>
      </c>
    </row>
    <row r="7198" spans="1:8" x14ac:dyDescent="0.25">
      <c r="A7198" s="90">
        <v>45838</v>
      </c>
      <c r="B7198" s="91" t="str">
        <v>UN 1431/GK 1076</v>
      </c>
      <c r="C7198" s="92" t="str">
        <v xml:space="preserve">FRONT STUB AXLE MAHINDRA YUVO (LH) </v>
      </c>
      <c r="D7198" s="132" t="str">
        <v>2275, 2277</v>
      </c>
      <c r="E7198" s="92">
        <v>1</v>
      </c>
      <c r="F7198" s="92" t="str">
        <v>PCS</v>
      </c>
      <c r="G7198" s="92" t="str">
        <v>OUTWARD</v>
      </c>
      <c r="H7198" s="93" t="str">
        <v>SHOP</v>
      </c>
    </row>
    <row r="7199" spans="1:8" x14ac:dyDescent="0.25">
      <c r="A7199" s="94">
        <v>45838</v>
      </c>
      <c r="B7199" s="95" t="str">
        <v>UN 1431 A/GK 1076 A</v>
      </c>
      <c r="C7199" s="80" t="str">
        <v xml:space="preserve">FRONT STUB AXLE MAHINDRA YUVO (RH) </v>
      </c>
      <c r="D7199" s="133" t="str">
        <v>2275, 2277</v>
      </c>
      <c r="E7199" s="80">
        <v>1</v>
      </c>
      <c r="F7199" s="80" t="str">
        <v>PCS</v>
      </c>
      <c r="G7199" s="80" t="str">
        <v>OUTWARD</v>
      </c>
      <c r="H7199" s="96" t="str">
        <v>SHOP</v>
      </c>
    </row>
    <row r="7200" spans="1:8" x14ac:dyDescent="0.25">
      <c r="A7200" s="90">
        <v>45838</v>
      </c>
      <c r="B7200" s="91">
        <v>4330349100</v>
      </c>
      <c r="C7200" s="92" t="str">
        <v>CLUTCH LEVER KIT D/C BUSH TYPE SK</v>
      </c>
      <c r="D7200" s="132" t="str">
        <v>2281, 2282</v>
      </c>
      <c r="E7200" s="92">
        <v>5</v>
      </c>
      <c r="F7200" s="92" t="str">
        <v>SET</v>
      </c>
      <c r="G7200" s="92" t="str">
        <v>OUTWARD</v>
      </c>
      <c r="H7200" s="93" t="str">
        <v>SHOP</v>
      </c>
    </row>
    <row r="7201" spans="1:8" x14ac:dyDescent="0.25">
      <c r="A7201" s="94">
        <v>45838</v>
      </c>
      <c r="B7201" s="95" t="str">
        <v>UN 1388 A</v>
      </c>
      <c r="C7201" s="80" t="str">
        <v>FRONT AXLE SUPPORT INTER DI</v>
      </c>
      <c r="D7201" s="133" t="str">
        <v>2281, 2282</v>
      </c>
      <c r="E7201" s="80">
        <v>2</v>
      </c>
      <c r="F7201" s="80" t="str">
        <v>PCS</v>
      </c>
      <c r="G7201" s="80" t="str">
        <v>OUTWARD</v>
      </c>
      <c r="H7201" s="96" t="str">
        <v>SHOP</v>
      </c>
    </row>
    <row r="7202" spans="1:8" x14ac:dyDescent="0.25">
      <c r="A7202" s="90">
        <v>45838</v>
      </c>
      <c r="B7202" s="91" t="str">
        <v>UN 1151</v>
      </c>
      <c r="C7202" s="92" t="str">
        <v>PRE CLEANER ASSEMBLY PVC B/P</v>
      </c>
      <c r="D7202" s="132" t="str">
        <v>2281, 2282</v>
      </c>
      <c r="E7202" s="92">
        <v>12</v>
      </c>
      <c r="F7202" s="92" t="str">
        <v>PCS</v>
      </c>
      <c r="G7202" s="92" t="str">
        <v>OUTWARD</v>
      </c>
      <c r="H7202" s="93" t="str">
        <v>SHOP</v>
      </c>
    </row>
    <row r="7203" spans="1:8" x14ac:dyDescent="0.25">
      <c r="A7203" s="94">
        <v>45838</v>
      </c>
      <c r="B7203" s="95" t="str">
        <v>R983032309</v>
      </c>
      <c r="C7203" s="80" t="str">
        <v>HYD. PUMP SWARAJ 19CC (OUTER)</v>
      </c>
      <c r="D7203" s="133" t="str">
        <v>2281, 2282</v>
      </c>
      <c r="E7203" s="80">
        <v>8</v>
      </c>
      <c r="F7203" s="80" t="str">
        <v>PCS</v>
      </c>
      <c r="G7203" s="80" t="str">
        <v>OUTWARD</v>
      </c>
      <c r="H7203" s="96" t="str">
        <v>SHOP</v>
      </c>
    </row>
    <row r="7204" spans="1:8" x14ac:dyDescent="0.25">
      <c r="A7204" s="90">
        <v>45838</v>
      </c>
      <c r="B7204" s="91" t="str">
        <v>R983067915</v>
      </c>
      <c r="C7204" s="92" t="str">
        <v>HYD. PUMP SONALIKA RX 16CC</v>
      </c>
      <c r="D7204" s="132" t="str">
        <v>2281, 2282</v>
      </c>
      <c r="E7204" s="92">
        <v>8</v>
      </c>
      <c r="F7204" s="92" t="str">
        <v>PCS</v>
      </c>
      <c r="G7204" s="92" t="str">
        <v>OUTWARD</v>
      </c>
      <c r="H7204" s="93" t="str">
        <v>SHOP</v>
      </c>
    </row>
    <row r="7205" spans="1:8" x14ac:dyDescent="0.25">
      <c r="A7205" s="94">
        <v>45838</v>
      </c>
      <c r="B7205" s="95" t="str">
        <v>R983068737</v>
      </c>
      <c r="C7205" s="80" t="str">
        <v>HYD.PUMP SWARAJ 855 XM (19CC)</v>
      </c>
      <c r="D7205" s="133" t="str">
        <v>2281, 2282</v>
      </c>
      <c r="E7205" s="80">
        <v>8</v>
      </c>
      <c r="F7205" s="80" t="str">
        <v>PCS</v>
      </c>
      <c r="G7205" s="80" t="str">
        <v>OUTWARD</v>
      </c>
      <c r="H7205" s="96" t="str">
        <v>SHOP</v>
      </c>
    </row>
    <row r="7206" spans="1:8" x14ac:dyDescent="0.25">
      <c r="A7206" s="90">
        <v>45838</v>
      </c>
      <c r="B7206" s="91" t="str">
        <v>UN 3420</v>
      </c>
      <c r="C7206" s="92" t="str">
        <v xml:space="preserve">CHOWK CABLE (L TYPE) BRASS INTER DI  </v>
      </c>
      <c r="D7206" s="132" t="str">
        <v>2281, 2282</v>
      </c>
      <c r="E7206" s="92">
        <v>10</v>
      </c>
      <c r="F7206" s="92" t="str">
        <v>PCS</v>
      </c>
      <c r="G7206" s="92" t="str">
        <v>OUTWARD</v>
      </c>
      <c r="H7206" s="93" t="str">
        <v>SHOP</v>
      </c>
    </row>
    <row r="7207" spans="1:8" x14ac:dyDescent="0.25">
      <c r="A7207" s="94">
        <v>45838</v>
      </c>
      <c r="B7207" s="95" t="str">
        <v>UN 3419</v>
      </c>
      <c r="C7207" s="80" t="str">
        <v xml:space="preserve">CHOWK CABLE (HOOK TYPE) BRASS INTER DI  </v>
      </c>
      <c r="D7207" s="133" t="str">
        <v>2281, 2282</v>
      </c>
      <c r="E7207" s="80">
        <v>10</v>
      </c>
      <c r="F7207" s="80" t="str">
        <v>PCS</v>
      </c>
      <c r="G7207" s="80" t="str">
        <v>OUTWARD</v>
      </c>
      <c r="H7207" s="96" t="str">
        <v>SHOP</v>
      </c>
    </row>
    <row r="7208" spans="1:8" x14ac:dyDescent="0.25">
      <c r="A7208" s="90">
        <v>45838</v>
      </c>
      <c r="B7208" s="91" t="str">
        <v>GK 1655</v>
      </c>
      <c r="C7208" s="92" t="str">
        <v>SPANDLE NUT INTER DI</v>
      </c>
      <c r="D7208" s="132" t="str">
        <v>2281, 2282</v>
      </c>
      <c r="E7208" s="92">
        <v>48</v>
      </c>
      <c r="F7208" s="92" t="str">
        <v>PCS</v>
      </c>
      <c r="G7208" s="92" t="str">
        <v>OUTWARD</v>
      </c>
      <c r="H7208" s="93" t="str">
        <v>SHOP</v>
      </c>
    </row>
    <row r="7209" spans="1:8" x14ac:dyDescent="0.25">
      <c r="A7209" s="94">
        <v>45838</v>
      </c>
      <c r="B7209" s="95" t="str">
        <v>UN 1479</v>
      </c>
      <c r="C7209" s="80" t="str">
        <v>DIESEL TANK CAP (SMALL) BHOOMIPUTRA</v>
      </c>
      <c r="D7209" s="133" t="str">
        <v>2281, 2282</v>
      </c>
      <c r="E7209" s="80">
        <v>10</v>
      </c>
      <c r="F7209" s="80" t="str">
        <v>PCS</v>
      </c>
      <c r="G7209" s="80" t="str">
        <v>OUTWARD</v>
      </c>
      <c r="H7209" s="96" t="str">
        <v>SHOP</v>
      </c>
    </row>
    <row r="7210" spans="1:8" x14ac:dyDescent="0.25">
      <c r="A7210" s="90">
        <v>45838</v>
      </c>
      <c r="B7210" s="91" t="str">
        <v>UN 2590 A</v>
      </c>
      <c r="C7210" s="92" t="str">
        <v>TOP LINK PIN ONE HOLE LOCK TYPE INTER DI</v>
      </c>
      <c r="D7210" s="132" t="str">
        <v>2281, 2282</v>
      </c>
      <c r="E7210" s="92">
        <v>40</v>
      </c>
      <c r="F7210" s="92" t="str">
        <v>PCS</v>
      </c>
      <c r="G7210" s="92" t="str">
        <v>OUTWARD</v>
      </c>
      <c r="H7210" s="93" t="str">
        <v>SHOP</v>
      </c>
    </row>
    <row r="7211" spans="1:8" x14ac:dyDescent="0.25">
      <c r="A7211" s="94">
        <v>45838</v>
      </c>
      <c r="B7211" s="95" t="str">
        <v>GK 2515</v>
      </c>
      <c r="C7211" s="80" t="str">
        <v>FLEXIBLE HOSE 15" (19 x 19 BENJO, R6)</v>
      </c>
      <c r="D7211" s="133" t="str">
        <v>2281, 2282</v>
      </c>
      <c r="E7211" s="80">
        <v>20</v>
      </c>
      <c r="F7211" s="80" t="str">
        <v>PCS</v>
      </c>
      <c r="G7211" s="80" t="str">
        <v>OUTWARD</v>
      </c>
      <c r="H7211" s="96" t="str">
        <v>SHOP</v>
      </c>
    </row>
    <row r="7212" spans="1:8" x14ac:dyDescent="0.25">
      <c r="A7212" s="90">
        <v>45838</v>
      </c>
      <c r="B7212" s="91" t="str">
        <v>GK 2516</v>
      </c>
      <c r="C7212" s="92" t="str">
        <v>FLEXIBLE HOSE 18" (19 x 19 BENJO, R6)</v>
      </c>
      <c r="D7212" s="132" t="str">
        <v>2281, 2282</v>
      </c>
      <c r="E7212" s="92">
        <v>20</v>
      </c>
      <c r="F7212" s="92" t="str">
        <v>PCS</v>
      </c>
      <c r="G7212" s="92" t="str">
        <v>OUTWARD</v>
      </c>
      <c r="H7212" s="93" t="str">
        <v>SHOP</v>
      </c>
    </row>
    <row r="7213" spans="1:8" x14ac:dyDescent="0.25">
      <c r="A7213" s="94">
        <v>45838</v>
      </c>
      <c r="B7213" s="95">
        <v>4340460100</v>
      </c>
      <c r="C7213" s="80" t="str">
        <v>P.P TAWA ARJUN MAIN D/CLUTCH</v>
      </c>
      <c r="D7213" s="133" t="str">
        <v>2281, 2282</v>
      </c>
      <c r="E7213" s="80">
        <v>2</v>
      </c>
      <c r="F7213" s="80" t="str">
        <v>PCS</v>
      </c>
      <c r="G7213" s="80" t="str">
        <v>OUTWARD</v>
      </c>
      <c r="H7213" s="96" t="str">
        <v>SHOP</v>
      </c>
    </row>
    <row r="7214" spans="1:8" x14ac:dyDescent="0.25">
      <c r="A7214" s="90">
        <v>45838</v>
      </c>
      <c r="B7214" s="91">
        <v>1280359100</v>
      </c>
      <c r="C7214" s="92" t="str">
        <v>P.P ASSY MAHINDRA D/F</v>
      </c>
      <c r="D7214" s="132" t="str">
        <v>2281, 2282</v>
      </c>
      <c r="E7214" s="92">
        <v>1</v>
      </c>
      <c r="F7214" s="92" t="str">
        <v>SET</v>
      </c>
      <c r="G7214" s="92" t="str">
        <v>OUTWARD</v>
      </c>
      <c r="H7214" s="93" t="str">
        <v>SHOP</v>
      </c>
    </row>
    <row r="7215" spans="1:8" x14ac:dyDescent="0.25">
      <c r="A7215" s="94">
        <v>45838</v>
      </c>
      <c r="B7215" s="95">
        <v>3310308100</v>
      </c>
      <c r="C7215" s="80" t="str">
        <v>C P SWARAJ 12.25" 8TEETH , 8 SPRING</v>
      </c>
      <c r="D7215" s="133" t="str">
        <v>2281, 2282</v>
      </c>
      <c r="E7215" s="80">
        <v>1</v>
      </c>
      <c r="F7215" s="80" t="str">
        <v>PCS</v>
      </c>
      <c r="G7215" s="80" t="str">
        <v>OUTWARD</v>
      </c>
      <c r="H7215" s="96" t="str">
        <v>SHOP</v>
      </c>
    </row>
    <row r="7216" spans="1:8" x14ac:dyDescent="0.25">
      <c r="A7216" s="90">
        <v>45838</v>
      </c>
      <c r="B7216" s="91">
        <v>3280825100</v>
      </c>
      <c r="C7216" s="92" t="str">
        <v>PTO PLATE ESCORTS 29 T 11"</v>
      </c>
      <c r="D7216" s="132" t="str">
        <v>2281, 2282</v>
      </c>
      <c r="E7216" s="92">
        <v>1</v>
      </c>
      <c r="F7216" s="92" t="str">
        <v>PCS</v>
      </c>
      <c r="G7216" s="92" t="str">
        <v>OUTWARD</v>
      </c>
      <c r="H7216" s="93" t="str">
        <v>SHOP</v>
      </c>
    </row>
    <row r="7217" spans="1:8" x14ac:dyDescent="0.25">
      <c r="A7217" s="94">
        <v>45838</v>
      </c>
      <c r="B7217" s="95" t="str">
        <v>GK 977/UN 1374</v>
      </c>
      <c r="C7217" s="80" t="str">
        <v>CENTER PIN MAHINDRA NST (PATTI TYPE)</v>
      </c>
      <c r="D7217" s="133" t="str">
        <v>2281, 2282</v>
      </c>
      <c r="E7217" s="80">
        <v>20</v>
      </c>
      <c r="F7217" s="80" t="str">
        <v>PCS</v>
      </c>
      <c r="G7217" s="80" t="str">
        <v>OUTWARD</v>
      </c>
      <c r="H7217" s="96" t="str">
        <v>SHOP</v>
      </c>
    </row>
    <row r="7218" spans="1:8" x14ac:dyDescent="0.25">
      <c r="A7218" s="90">
        <v>45838</v>
      </c>
      <c r="B7218" s="91" t="str">
        <v>UN 1958</v>
      </c>
      <c r="C7218" s="92" t="str">
        <v>HAND BREAK CABLE W/KNOB YUVO</v>
      </c>
      <c r="D7218" s="132" t="str">
        <v>2281, 2282</v>
      </c>
      <c r="E7218" s="92">
        <v>10</v>
      </c>
      <c r="F7218" s="92" t="str">
        <v>PCS</v>
      </c>
      <c r="G7218" s="92" t="str">
        <v>OUTWARD</v>
      </c>
      <c r="H7218" s="93" t="str">
        <v>SHOP</v>
      </c>
    </row>
    <row r="7219" spans="1:8" x14ac:dyDescent="0.25">
      <c r="A7219" s="94">
        <v>45838</v>
      </c>
      <c r="B7219" s="95" t="str">
        <v>UN 1678</v>
      </c>
      <c r="C7219" s="80" t="str">
        <v>TOOL BOX INTER DI</v>
      </c>
      <c r="D7219" s="133" t="str">
        <v>2281, 2282</v>
      </c>
      <c r="E7219" s="80">
        <v>10</v>
      </c>
      <c r="F7219" s="80" t="str">
        <v>PCS</v>
      </c>
      <c r="G7219" s="80" t="str">
        <v>OUTWARD</v>
      </c>
      <c r="H7219" s="96" t="str">
        <v>SHOP</v>
      </c>
    </row>
    <row r="7220" spans="1:8" x14ac:dyDescent="0.25">
      <c r="A7220" s="90">
        <v>45838</v>
      </c>
      <c r="B7220" s="91" t="str">
        <v>UN 2753</v>
      </c>
      <c r="C7220" s="92" t="str">
        <v xml:space="preserve">ROCK SHAFT BUSH (SET OF 4 PCS) INTER DI  </v>
      </c>
      <c r="D7220" s="132" t="str">
        <v>2281, 2282</v>
      </c>
      <c r="E7220" s="92">
        <v>6</v>
      </c>
      <c r="F7220" s="92" t="str">
        <v>SET</v>
      </c>
      <c r="G7220" s="92" t="str">
        <v>OUTWARD</v>
      </c>
      <c r="H7220" s="93" t="str">
        <v>SHOP</v>
      </c>
    </row>
    <row r="7221" spans="1:8" x14ac:dyDescent="0.25">
      <c r="A7221" s="94">
        <v>45838</v>
      </c>
      <c r="B7221" s="95" t="str">
        <v>UN 2753 A</v>
      </c>
      <c r="C7221" s="80" t="str">
        <v xml:space="preserve">ROCK SHAFT BUSH (SET OF 4 PCS) MKM  </v>
      </c>
      <c r="D7221" s="133" t="str">
        <v>2281, 2282</v>
      </c>
      <c r="E7221" s="80">
        <v>6</v>
      </c>
      <c r="F7221" s="80" t="str">
        <v>SET</v>
      </c>
      <c r="G7221" s="80" t="str">
        <v>OUTWARD</v>
      </c>
      <c r="H7221" s="96" t="str">
        <v>SHOP</v>
      </c>
    </row>
    <row r="7222" spans="1:8" x14ac:dyDescent="0.25">
      <c r="A7222" s="90">
        <v>45838</v>
      </c>
      <c r="B7222" s="91" t="str">
        <v>UN 2498</v>
      </c>
      <c r="C7222" s="92" t="str">
        <v xml:space="preserve">HYDRAULIC RAM CYLINDER 60 HP HI-TECH  </v>
      </c>
      <c r="D7222" s="132" t="str">
        <v>2281, 2282</v>
      </c>
      <c r="E7222" s="92">
        <v>2</v>
      </c>
      <c r="F7222" s="92" t="str">
        <v>PCS</v>
      </c>
      <c r="G7222" s="92" t="str">
        <v>OUTWARD</v>
      </c>
      <c r="H7222" s="93" t="str">
        <v>SHOP</v>
      </c>
    </row>
    <row r="7223" spans="1:8" x14ac:dyDescent="0.25">
      <c r="A7223" s="94">
        <v>45838</v>
      </c>
      <c r="B7223" s="95" t="str">
        <v>UN 1123</v>
      </c>
      <c r="C7223" s="80" t="str">
        <v>EXHAUST MANIFOLD 3 CYL. NST</v>
      </c>
      <c r="D7223" s="133" t="str">
        <v>2281, 2282</v>
      </c>
      <c r="E7223" s="80">
        <v>4</v>
      </c>
      <c r="F7223" s="80" t="str">
        <v>PCS</v>
      </c>
      <c r="G7223" s="80" t="str">
        <v>OUTWARD</v>
      </c>
      <c r="H7223" s="96" t="str">
        <v>SHOP</v>
      </c>
    </row>
    <row r="7224" spans="1:8" x14ac:dyDescent="0.25">
      <c r="A7224" s="90">
        <v>45838</v>
      </c>
      <c r="B7224" s="91" t="str">
        <v>BREAK BOTTLE PVC HMT</v>
      </c>
      <c r="C7224" s="92" t="str">
        <v>BREAK BOTTLE PVC HMT</v>
      </c>
      <c r="D7224" s="132" t="str">
        <v>2281, 2282</v>
      </c>
      <c r="E7224" s="92">
        <v>59</v>
      </c>
      <c r="F7224" s="92" t="str">
        <v>PCS</v>
      </c>
      <c r="G7224" s="92" t="str">
        <v>OUTWARD</v>
      </c>
      <c r="H7224" s="93" t="str">
        <v>SHOP</v>
      </c>
    </row>
    <row r="7225" spans="1:8" x14ac:dyDescent="0.25">
      <c r="A7225" s="94">
        <v>45838</v>
      </c>
      <c r="B7225" s="95" t="str">
        <v>GK 1667</v>
      </c>
      <c r="C7225" s="80" t="str">
        <v>SPANDLE NUT JOHNDEERE 5103 BIG</v>
      </c>
      <c r="D7225" s="133" t="str">
        <v>2281, 2282</v>
      </c>
      <c r="E7225" s="80">
        <v>24</v>
      </c>
      <c r="F7225" s="80" t="str">
        <v>PCS</v>
      </c>
      <c r="G7225" s="80" t="str">
        <v>OUTWARD</v>
      </c>
      <c r="H7225" s="96" t="str">
        <v>SHOP</v>
      </c>
    </row>
    <row r="7226" spans="1:8" x14ac:dyDescent="0.25">
      <c r="A7226" s="90">
        <v>45838</v>
      </c>
      <c r="B7226" s="91" t="str">
        <v>UN 1159</v>
      </c>
      <c r="C7226" s="92" t="str">
        <v>AIR CLEANER ASSY COMPLETE ARJUN</v>
      </c>
      <c r="D7226" s="132" t="str">
        <v>2281, 2282</v>
      </c>
      <c r="E7226" s="92">
        <v>1</v>
      </c>
      <c r="F7226" s="92" t="str">
        <v>SET</v>
      </c>
      <c r="G7226" s="92" t="str">
        <v>OUTWARD</v>
      </c>
      <c r="H7226" s="93" t="str">
        <v>SHOP</v>
      </c>
    </row>
    <row r="7227" spans="1:8" x14ac:dyDescent="0.25">
      <c r="A7227" s="94">
        <v>45838</v>
      </c>
      <c r="B7227" s="95" t="str">
        <v>GK 1231</v>
      </c>
      <c r="C7227" s="80" t="str">
        <v>AIR FILTER SET ARJUN / JOHN DEERE  (PU) (SET OF 2)</v>
      </c>
      <c r="D7227" s="133" t="str">
        <v>2281, 2282</v>
      </c>
      <c r="E7227" s="80">
        <v>6</v>
      </c>
      <c r="F7227" s="80" t="str">
        <v>SET</v>
      </c>
      <c r="G7227" s="80" t="str">
        <v>OUTWARD</v>
      </c>
      <c r="H7227" s="96" t="str">
        <v>SHOP</v>
      </c>
    </row>
    <row r="7228" spans="1:8" x14ac:dyDescent="0.25">
      <c r="A7228" s="90">
        <v>45838</v>
      </c>
      <c r="B7228" s="91" t="str">
        <v>UN 2470</v>
      </c>
      <c r="C7228" s="92" t="str">
        <v xml:space="preserve">VALVE ISOLATOR SHUT-OPEN INTER DI  </v>
      </c>
      <c r="D7228" s="132">
        <v>3650</v>
      </c>
      <c r="E7228" s="92">
        <v>100</v>
      </c>
      <c r="F7228" s="92" t="str">
        <v>PCS</v>
      </c>
      <c r="G7228" s="92" t="str">
        <v>INWARD</v>
      </c>
      <c r="H7228" s="93" t="str">
        <v>SHOP</v>
      </c>
    </row>
    <row r="7229" spans="1:8" x14ac:dyDescent="0.25">
      <c r="A7229" s="94">
        <v>45838</v>
      </c>
      <c r="B7229" s="95" t="str">
        <v>UN 1320</v>
      </c>
      <c r="C7229" s="80" t="str">
        <v>WATER PUMP ASSEMBLY NST</v>
      </c>
      <c r="D7229" s="133">
        <v>3651</v>
      </c>
      <c r="E7229" s="80">
        <v>73</v>
      </c>
      <c r="F7229" s="80" t="str">
        <v>PCS</v>
      </c>
      <c r="G7229" s="80" t="str">
        <v>INWARD</v>
      </c>
      <c r="H7229" s="96" t="str">
        <v>SHOP</v>
      </c>
    </row>
    <row r="7230" spans="1:8" x14ac:dyDescent="0.25">
      <c r="A7230" s="90">
        <v>45838</v>
      </c>
      <c r="B7230" s="91" t="str">
        <v>GK 1073/UN 1426</v>
      </c>
      <c r="C7230" s="92" t="str">
        <v>FRONT STUB AXLE LH NST</v>
      </c>
      <c r="D7230" s="132">
        <v>3653</v>
      </c>
      <c r="E7230" s="92">
        <v>11</v>
      </c>
      <c r="F7230" s="92" t="str">
        <v>PCS</v>
      </c>
      <c r="G7230" s="92" t="str">
        <v>INWARD</v>
      </c>
      <c r="H7230" s="93" t="str">
        <v>SHOP</v>
      </c>
    </row>
    <row r="7231" spans="1:8" x14ac:dyDescent="0.25">
      <c r="A7231" s="94">
        <v>45838</v>
      </c>
      <c r="B7231" s="95" t="str">
        <v>GK 1073 A/UN 1426 A</v>
      </c>
      <c r="C7231" s="80" t="str">
        <v>FRONT STUB AXLE RH NST</v>
      </c>
      <c r="D7231" s="133">
        <v>3654</v>
      </c>
      <c r="E7231" s="80">
        <v>9</v>
      </c>
      <c r="F7231" s="80" t="str">
        <v>PCS</v>
      </c>
      <c r="G7231" s="80" t="str">
        <v>INWARD</v>
      </c>
      <c r="H7231" s="96" t="str">
        <v>SHOP</v>
      </c>
    </row>
    <row r="7232" spans="1:8" x14ac:dyDescent="0.25">
      <c r="A7232" s="90">
        <v>45838</v>
      </c>
      <c r="B7232" s="91" t="str">
        <v>3761477M1</v>
      </c>
      <c r="C7232" s="92" t="str">
        <v>RAM CYL. PISTON RING TEFLON &amp; RUBBER MF 85 MM ( SET OF 2)</v>
      </c>
      <c r="D7232" s="132">
        <v>3656</v>
      </c>
      <c r="E7232" s="92">
        <v>250</v>
      </c>
      <c r="F7232" s="92" t="str">
        <v>SET</v>
      </c>
      <c r="G7232" s="92" t="str">
        <v>INWARD</v>
      </c>
      <c r="H7232" s="93" t="str">
        <v>SHOP</v>
      </c>
    </row>
    <row r="7233" spans="1:8" x14ac:dyDescent="0.25">
      <c r="A7233" s="94">
        <v>45838</v>
      </c>
      <c r="B7233" s="95" t="str">
        <v>1693932M91</v>
      </c>
      <c r="C7233" s="80" t="str">
        <v>RAM CYL PISTON RING TEFLON &amp; RUBBER (SET OF 2) 93MM</v>
      </c>
      <c r="D7233" s="133">
        <v>3657</v>
      </c>
      <c r="E7233" s="80">
        <v>250</v>
      </c>
      <c r="F7233" s="80" t="str">
        <v>SET</v>
      </c>
      <c r="G7233" s="80" t="str">
        <v>INWARD</v>
      </c>
      <c r="H7233" s="96" t="str">
        <v>SHOP</v>
      </c>
    </row>
    <row r="7234" spans="1:8" x14ac:dyDescent="0.25">
      <c r="A7234" s="90">
        <v>45838</v>
      </c>
      <c r="B7234" s="91" t="str">
        <v>1665738M91</v>
      </c>
      <c r="C7234" s="92" t="str">
        <v>RAM CYL PISTON ( 1 GROOVE) 85 MM MF 285</v>
      </c>
      <c r="D7234" s="132">
        <v>3658</v>
      </c>
      <c r="E7234" s="92">
        <v>50</v>
      </c>
      <c r="F7234" s="92" t="str">
        <v>PCS</v>
      </c>
      <c r="G7234" s="92" t="str">
        <v>INWARD</v>
      </c>
      <c r="H7234" s="93" t="str">
        <v>SHOP</v>
      </c>
    </row>
    <row r="7235" spans="1:8" x14ac:dyDescent="0.25">
      <c r="A7235" s="94">
        <v>45838</v>
      </c>
      <c r="B7235" s="95" t="str">
        <v>1693921M93</v>
      </c>
      <c r="C7235" s="80" t="str">
        <v>RAM CYL PISTON ( 1 GROOVE) 93 MM STD MAHASHAKTI</v>
      </c>
      <c r="D7235" s="133">
        <v>3659</v>
      </c>
      <c r="E7235" s="80">
        <v>50</v>
      </c>
      <c r="F7235" s="80" t="str">
        <v>PCS</v>
      </c>
      <c r="G7235" s="80" t="str">
        <v>INWARD</v>
      </c>
      <c r="H7235" s="96" t="str">
        <v>SHOP</v>
      </c>
    </row>
    <row r="7236" spans="1:8" x14ac:dyDescent="0.25">
      <c r="A7236" s="90">
        <v>45838</v>
      </c>
      <c r="B7236" s="91" t="str">
        <v>1869093M93</v>
      </c>
      <c r="C7236" s="92" t="str">
        <v>HYD LIFT LEVER CAM ASSY MF</v>
      </c>
      <c r="D7236" s="132">
        <v>3660</v>
      </c>
      <c r="E7236" s="92">
        <v>150</v>
      </c>
      <c r="F7236" s="92" t="str">
        <v>PCS</v>
      </c>
      <c r="G7236" s="92" t="str">
        <v>INWARD</v>
      </c>
      <c r="H7236" s="93" t="str">
        <v>SHOP</v>
      </c>
    </row>
    <row r="7237" spans="1:8" x14ac:dyDescent="0.25">
      <c r="A7237" s="94">
        <v>45838</v>
      </c>
      <c r="B7237" s="95" t="str">
        <v>601AD00006C</v>
      </c>
      <c r="C7237" s="80" t="str">
        <v>HYD PUMP ARJUN 445 DOUBLE (12CC + 8CC)</v>
      </c>
      <c r="D7237" s="133">
        <v>3661</v>
      </c>
      <c r="E7237" s="80">
        <v>100</v>
      </c>
      <c r="F7237" s="80" t="str">
        <v>PCS</v>
      </c>
      <c r="G7237" s="80" t="str">
        <v>INWARD</v>
      </c>
      <c r="H7237" s="96" t="str">
        <v>SHOP</v>
      </c>
    </row>
    <row r="7238" spans="1:8" x14ac:dyDescent="0.25">
      <c r="A7238" s="90">
        <v>45838</v>
      </c>
      <c r="B7238" s="91" t="str">
        <v>GK 2495</v>
      </c>
      <c r="C7238" s="92" t="str">
        <v>TROLLEY MALE FEMALE COMMON</v>
      </c>
      <c r="D7238" s="132">
        <v>3662</v>
      </c>
      <c r="E7238" s="92">
        <v>500</v>
      </c>
      <c r="F7238" s="92" t="str">
        <v>PCS</v>
      </c>
      <c r="G7238" s="92" t="str">
        <v>INWARD</v>
      </c>
      <c r="H7238" s="93" t="str">
        <v>SHOP</v>
      </c>
    </row>
    <row r="7239" spans="1:8" x14ac:dyDescent="0.25">
      <c r="A7239" s="94">
        <v>45838</v>
      </c>
      <c r="B7239" s="95" t="str">
        <v>GK 2496</v>
      </c>
      <c r="C7239" s="80" t="str">
        <v>TROLLEY MALE FEMALE QRC (PUSH TYPE)</v>
      </c>
      <c r="D7239" s="133">
        <v>3663</v>
      </c>
      <c r="E7239" s="80">
        <v>250</v>
      </c>
      <c r="F7239" s="80" t="str">
        <v>PCS</v>
      </c>
      <c r="G7239" s="80" t="str">
        <v>INWARD</v>
      </c>
      <c r="H7239" s="96" t="str">
        <v>SHOP</v>
      </c>
    </row>
    <row r="7240" spans="1:8" x14ac:dyDescent="0.25">
      <c r="A7240" s="90">
        <v>45840</v>
      </c>
      <c r="B7240" s="91" t="str">
        <v>GK 2495</v>
      </c>
      <c r="C7240" s="92" t="str">
        <v>TROLLEY MALE FEMALE COMMON</v>
      </c>
      <c r="D7240" s="132">
        <v>2297</v>
      </c>
      <c r="E7240" s="92">
        <v>60</v>
      </c>
      <c r="F7240" s="92" t="str">
        <v>PCS</v>
      </c>
      <c r="G7240" s="92" t="str">
        <v>OUTWARD</v>
      </c>
      <c r="H7240" s="93" t="str">
        <v>VENKATA SAI TRACTOR SPARES</v>
      </c>
    </row>
    <row r="7241" spans="1:8" x14ac:dyDescent="0.25">
      <c r="A7241" s="94">
        <v>45840</v>
      </c>
      <c r="B7241" s="95" t="str">
        <v>GK 2502</v>
      </c>
      <c r="C7241" s="80" t="str">
        <v>TROLLEY MALE FEMALE JOHN DEERE SMALL (PUSH TYPE)</v>
      </c>
      <c r="D7241" s="133">
        <v>2297</v>
      </c>
      <c r="E7241" s="80">
        <v>12</v>
      </c>
      <c r="F7241" s="80" t="str">
        <v>PCS</v>
      </c>
      <c r="G7241" s="80" t="str">
        <v>OUTWARD</v>
      </c>
      <c r="H7241" s="96" t="str">
        <v>VENKATA SAI TRACTOR SPARES</v>
      </c>
    </row>
    <row r="7242" spans="1:8" x14ac:dyDescent="0.25">
      <c r="A7242" s="90">
        <v>45839</v>
      </c>
      <c r="B7242" s="91" t="str">
        <v>GK 2401</v>
      </c>
      <c r="C7242" s="92" t="str">
        <v>TROLLEY PIPE 20''  (MALE + FEMALE) WRAPPING</v>
      </c>
      <c r="D7242" s="132">
        <v>2263</v>
      </c>
      <c r="E7242" s="92">
        <v>100</v>
      </c>
      <c r="F7242" s="92" t="str">
        <v>PCS</v>
      </c>
      <c r="G7242" s="92" t="str">
        <v>OUTWARD</v>
      </c>
      <c r="H7242" s="93" t="str">
        <v>VM AGRO</v>
      </c>
    </row>
    <row r="7243" spans="1:8" x14ac:dyDescent="0.25">
      <c r="A7243" s="94">
        <v>45839</v>
      </c>
      <c r="B7243" s="95" t="str">
        <v>GK 2402</v>
      </c>
      <c r="C7243" s="80" t="str">
        <v>TROLLEY PIPE 40'' (MALE + FEMALE)  WRAPPING</v>
      </c>
      <c r="D7243" s="133">
        <v>2263</v>
      </c>
      <c r="E7243" s="80">
        <v>100</v>
      </c>
      <c r="F7243" s="80" t="str">
        <v>PCS</v>
      </c>
      <c r="G7243" s="80" t="str">
        <v>OUTWARD</v>
      </c>
      <c r="H7243" s="96" t="str">
        <v>VM AGRO</v>
      </c>
    </row>
    <row r="7244" spans="1:8" x14ac:dyDescent="0.25">
      <c r="A7244" s="90">
        <v>45839</v>
      </c>
      <c r="B7244" s="91" t="str">
        <v>GK 2404</v>
      </c>
      <c r="C7244" s="92" t="str">
        <v>TROLLEY PIPE 60'' (MALE + FEMALE)  WRAPPING</v>
      </c>
      <c r="D7244" s="132">
        <v>2263</v>
      </c>
      <c r="E7244" s="92">
        <v>30</v>
      </c>
      <c r="F7244" s="92" t="str">
        <v>PCS</v>
      </c>
      <c r="G7244" s="92" t="str">
        <v>OUTWARD</v>
      </c>
      <c r="H7244" s="93" t="str">
        <v>VM AGRO</v>
      </c>
    </row>
    <row r="7245" spans="1:8" x14ac:dyDescent="0.25">
      <c r="A7245" s="94">
        <v>45839</v>
      </c>
      <c r="B7245" s="95" t="str">
        <v>R983068737</v>
      </c>
      <c r="C7245" s="80" t="str">
        <v>HYD.PUMP SWARAJ 855 XM (19CC)</v>
      </c>
      <c r="D7245" s="133">
        <v>2286</v>
      </c>
      <c r="E7245" s="80">
        <v>1</v>
      </c>
      <c r="F7245" s="80" t="str">
        <v>PCS</v>
      </c>
      <c r="G7245" s="80" t="str">
        <v>OUTWARD</v>
      </c>
      <c r="H7245" s="96" t="str">
        <v>PUNJAB IRON STORE</v>
      </c>
    </row>
    <row r="7246" spans="1:8" x14ac:dyDescent="0.25">
      <c r="A7246" s="90">
        <v>45839</v>
      </c>
      <c r="B7246" s="91" t="str">
        <v>R983032376</v>
      </c>
      <c r="C7246" s="92" t="str">
        <v>HYD. PUMP SONALIKA 12CC</v>
      </c>
      <c r="D7246" s="132">
        <v>2286</v>
      </c>
      <c r="E7246" s="92">
        <v>1</v>
      </c>
      <c r="F7246" s="92" t="str">
        <v>PCS</v>
      </c>
      <c r="G7246" s="92" t="str">
        <v>OUTWARD</v>
      </c>
      <c r="H7246" s="93" t="str">
        <v>PUNJAB IRON STORE</v>
      </c>
    </row>
    <row r="7247" spans="1:8" x14ac:dyDescent="0.25">
      <c r="A7247" s="94">
        <v>45839</v>
      </c>
      <c r="B7247" s="95" t="str">
        <v>R983067915</v>
      </c>
      <c r="C7247" s="80" t="str">
        <v>HYD. PUMP SONALIKA RX 16CC</v>
      </c>
      <c r="D7247" s="133">
        <v>2286</v>
      </c>
      <c r="E7247" s="80">
        <v>1</v>
      </c>
      <c r="F7247" s="80" t="str">
        <v>PCS</v>
      </c>
      <c r="G7247" s="80" t="str">
        <v>OUTWARD</v>
      </c>
      <c r="H7247" s="96" t="str">
        <v>PUNJAB IRON STORE</v>
      </c>
    </row>
    <row r="7248" spans="1:8" x14ac:dyDescent="0.25">
      <c r="A7248" s="90">
        <v>45839</v>
      </c>
      <c r="B7248" s="91" t="str">
        <v>GK 579 A</v>
      </c>
      <c r="C7248" s="92" t="str">
        <v xml:space="preserve">TIE ROD END ARJUN NOVO N/M 3 BOLT TYPE (2 HOLE NEAR) </v>
      </c>
      <c r="D7248" s="132">
        <v>2286</v>
      </c>
      <c r="E7248" s="92">
        <v>4</v>
      </c>
      <c r="F7248" s="92" t="str">
        <v>PCS</v>
      </c>
      <c r="G7248" s="92" t="str">
        <v>OUTWARD</v>
      </c>
      <c r="H7248" s="93" t="str">
        <v>PUNJAB IRON STORE</v>
      </c>
    </row>
    <row r="7249" spans="1:8" x14ac:dyDescent="0.25">
      <c r="A7249" s="94">
        <v>45839</v>
      </c>
      <c r="B7249" s="95" t="str">
        <v>GK 1641</v>
      </c>
      <c r="C7249" s="80" t="str">
        <v>RIM BOLT 4" R-T WITH D/N BLACK</v>
      </c>
      <c r="D7249" s="133">
        <v>2286</v>
      </c>
      <c r="E7249" s="80">
        <v>60</v>
      </c>
      <c r="F7249" s="80" t="str">
        <v>PCS</v>
      </c>
      <c r="G7249" s="80" t="str">
        <v>OUTWARD</v>
      </c>
      <c r="H7249" s="96" t="str">
        <v>PUNJAB IRON STORE</v>
      </c>
    </row>
    <row r="7250" spans="1:8" x14ac:dyDescent="0.25">
      <c r="A7250" s="90">
        <v>45839</v>
      </c>
      <c r="B7250" s="91" t="str">
        <v>UN 2910</v>
      </c>
      <c r="C7250" s="92" t="str">
        <v xml:space="preserve">AIR CLEANER HOSE TURBO  </v>
      </c>
      <c r="D7250" s="132">
        <v>2286</v>
      </c>
      <c r="E7250" s="92">
        <v>2</v>
      </c>
      <c r="F7250" s="92" t="str">
        <v>PCS</v>
      </c>
      <c r="G7250" s="92" t="str">
        <v>OUTWARD</v>
      </c>
      <c r="H7250" s="93" t="str">
        <v>PUNJAB IRON STORE</v>
      </c>
    </row>
    <row r="7251" spans="1:8" x14ac:dyDescent="0.25">
      <c r="A7251" s="94">
        <v>45836</v>
      </c>
      <c r="B7251" s="95" t="str">
        <v>GK 2502</v>
      </c>
      <c r="C7251" s="80" t="str">
        <v>TROLLEY MALE FEMALE JOHN DEERE SMALL (PUSH TYPE)</v>
      </c>
      <c r="D7251" s="133">
        <v>3664</v>
      </c>
      <c r="E7251" s="80">
        <v>20</v>
      </c>
      <c r="F7251" s="80" t="str">
        <v>PCS</v>
      </c>
      <c r="G7251" s="80" t="str">
        <v>INWARD</v>
      </c>
      <c r="H7251" s="96">
        <v>0</v>
      </c>
    </row>
    <row r="7252" spans="1:8" x14ac:dyDescent="0.25">
      <c r="A7252" s="90">
        <v>45836</v>
      </c>
      <c r="B7252" s="91" t="str">
        <v>UN 2656 A</v>
      </c>
      <c r="C7252" s="92" t="str">
        <v xml:space="preserve">LOWER LINK BALL COLLAR TYPE BIG INTER DI  </v>
      </c>
      <c r="D7252" s="132">
        <v>3665</v>
      </c>
      <c r="E7252" s="92">
        <v>1995</v>
      </c>
      <c r="F7252" s="92" t="str">
        <v>PCS</v>
      </c>
      <c r="G7252" s="92" t="str">
        <v>INWARD</v>
      </c>
      <c r="H7252" s="93">
        <v>0</v>
      </c>
    </row>
    <row r="7253" spans="1:8" x14ac:dyDescent="0.25">
      <c r="A7253" s="94">
        <v>45836</v>
      </c>
      <c r="B7253" s="95" t="str">
        <v>UN 10557</v>
      </c>
      <c r="C7253" s="80" t="str">
        <v xml:space="preserve">LOWER LINK END BALL MASSEY </v>
      </c>
      <c r="D7253" s="133">
        <v>3666</v>
      </c>
      <c r="E7253" s="80">
        <v>1854</v>
      </c>
      <c r="F7253" s="80" t="str">
        <v>PCS</v>
      </c>
      <c r="G7253" s="80" t="str">
        <v>INWARD</v>
      </c>
      <c r="H7253" s="96">
        <v>0</v>
      </c>
    </row>
    <row r="7254" spans="1:8" x14ac:dyDescent="0.25">
      <c r="A7254" s="90">
        <v>45836</v>
      </c>
      <c r="B7254" s="91" t="str">
        <v>UN 3426 A</v>
      </c>
      <c r="C7254" s="92" t="str">
        <v xml:space="preserve">COOLANT BOTTLE THREAD TYPE TURBO  </v>
      </c>
      <c r="D7254" s="132">
        <v>3667</v>
      </c>
      <c r="E7254" s="92">
        <v>100</v>
      </c>
      <c r="F7254" s="92" t="str">
        <v>PCS</v>
      </c>
      <c r="G7254" s="92" t="str">
        <v>INWARD</v>
      </c>
      <c r="H7254" s="93">
        <v>0</v>
      </c>
    </row>
    <row r="7255" spans="1:8" x14ac:dyDescent="0.25">
      <c r="A7255" s="94">
        <v>45836</v>
      </c>
      <c r="B7255" s="95" t="str">
        <v>UN 1471 A</v>
      </c>
      <c r="C7255" s="80" t="str">
        <v xml:space="preserve">TIE ROD END ARJUN NOVO </v>
      </c>
      <c r="D7255" s="133">
        <v>3668</v>
      </c>
      <c r="E7255" s="80">
        <v>100</v>
      </c>
      <c r="F7255" s="80" t="str">
        <v>PCS</v>
      </c>
      <c r="G7255" s="80" t="str">
        <v>INWARD</v>
      </c>
      <c r="H7255" s="96">
        <v>0</v>
      </c>
    </row>
    <row r="7256" spans="1:8" x14ac:dyDescent="0.25">
      <c r="A7256" s="90">
        <v>45836</v>
      </c>
      <c r="B7256" s="91" t="str">
        <v>SPANDLE BUSH 5310 JD (SET OF 4)</v>
      </c>
      <c r="C7256" s="92" t="str">
        <v>SPANDLE BUSH 5310 JD (SET OF 4)</v>
      </c>
      <c r="D7256" s="132">
        <v>3669</v>
      </c>
      <c r="E7256" s="92">
        <v>80</v>
      </c>
      <c r="F7256" s="92" t="str">
        <v>SET</v>
      </c>
      <c r="G7256" s="92" t="str">
        <v>INWARD</v>
      </c>
      <c r="H7256" s="93">
        <v>0</v>
      </c>
    </row>
    <row r="7257" spans="1:8" x14ac:dyDescent="0.25">
      <c r="A7257" s="94">
        <v>45836</v>
      </c>
      <c r="B7257" s="95" t="str">
        <v>3280605100/3280871100</v>
      </c>
      <c r="C7257" s="80" t="str">
        <v>CLUTCH PLATE SWARAJ XM 8 T. (RIGID) PT800/PT806</v>
      </c>
      <c r="D7257" s="133">
        <v>3670</v>
      </c>
      <c r="E7257" s="80">
        <v>80</v>
      </c>
      <c r="F7257" s="80" t="str">
        <v>PCS</v>
      </c>
      <c r="G7257" s="80" t="str">
        <v>INWARD</v>
      </c>
      <c r="H7257" s="96">
        <v>0</v>
      </c>
    </row>
    <row r="7258" spans="1:8" x14ac:dyDescent="0.25">
      <c r="A7258" s="90">
        <v>45836</v>
      </c>
      <c r="B7258" s="91">
        <v>3280524100</v>
      </c>
      <c r="C7258" s="92" t="str">
        <v>PTO PLATE MAHINDRA 3 FAN, 10 TEETH</v>
      </c>
      <c r="D7258" s="132">
        <v>3671</v>
      </c>
      <c r="E7258" s="92">
        <v>80</v>
      </c>
      <c r="F7258" s="92" t="str">
        <v>PCS</v>
      </c>
      <c r="G7258" s="92" t="str">
        <v>INWARD</v>
      </c>
      <c r="H7258" s="93">
        <v>0</v>
      </c>
    </row>
    <row r="7259" spans="1:8" x14ac:dyDescent="0.25">
      <c r="A7259" s="94">
        <v>45836</v>
      </c>
      <c r="B7259" s="95" t="str">
        <v>UN 2637 A</v>
      </c>
      <c r="C7259" s="80" t="str">
        <v xml:space="preserve">CHECK CHAIN ASSY YUVO  </v>
      </c>
      <c r="D7259" s="133">
        <v>3672</v>
      </c>
      <c r="E7259" s="80">
        <v>100</v>
      </c>
      <c r="F7259" s="80" t="str">
        <v>SET</v>
      </c>
      <c r="G7259" s="80" t="str">
        <v>INWARD</v>
      </c>
      <c r="H7259" s="96">
        <v>0</v>
      </c>
    </row>
    <row r="7260" spans="1:8" x14ac:dyDescent="0.25">
      <c r="A7260" s="90">
        <v>45836</v>
      </c>
      <c r="B7260" s="91" t="str">
        <v>UN 2637 B</v>
      </c>
      <c r="C7260" s="92" t="str">
        <v xml:space="preserve">CHECK CHAIN ASSY ARJUN  </v>
      </c>
      <c r="D7260" s="132">
        <v>3673</v>
      </c>
      <c r="E7260" s="92">
        <v>200</v>
      </c>
      <c r="F7260" s="92" t="str">
        <v>PCS</v>
      </c>
      <c r="G7260" s="92" t="str">
        <v>INWARD</v>
      </c>
      <c r="H7260" s="93">
        <v>0</v>
      </c>
    </row>
    <row r="7261" spans="1:8" x14ac:dyDescent="0.25">
      <c r="A7261" s="94">
        <v>45836</v>
      </c>
      <c r="B7261" s="95" t="str">
        <v>GK 626</v>
      </c>
      <c r="C7261" s="80" t="str">
        <v>TIE ROD END JOHN DEERE 5203 (24x1.5) R+L (SET OF 2)</v>
      </c>
      <c r="D7261" s="133">
        <v>3675</v>
      </c>
      <c r="E7261" s="80">
        <v>245</v>
      </c>
      <c r="F7261" s="80" t="str">
        <v>SET</v>
      </c>
      <c r="G7261" s="80" t="str">
        <v>INWARD</v>
      </c>
      <c r="H7261" s="96">
        <v>0</v>
      </c>
    </row>
    <row r="7262" spans="1:8" x14ac:dyDescent="0.25">
      <c r="A7262" s="90">
        <v>45836</v>
      </c>
      <c r="B7262" s="91" t="str">
        <v>UN 2637 D</v>
      </c>
      <c r="C7262" s="92" t="str">
        <v>CHECK CHAIN ASSY JOHN DEERE  O.E</v>
      </c>
      <c r="D7262" s="132">
        <v>3678</v>
      </c>
      <c r="E7262" s="92">
        <v>200</v>
      </c>
      <c r="F7262" s="92" t="str">
        <v>PCS</v>
      </c>
      <c r="G7262" s="92" t="str">
        <v>INWARD</v>
      </c>
      <c r="H7262" s="93">
        <v>0</v>
      </c>
    </row>
    <row r="7263" spans="1:8" x14ac:dyDescent="0.25">
      <c r="A7263" s="94">
        <v>45836</v>
      </c>
      <c r="B7263" s="95" t="str">
        <v>UN 1388 E</v>
      </c>
      <c r="C7263" s="80" t="str">
        <v>FRONT AXLE SUPPORT W/BUSH MKM</v>
      </c>
      <c r="D7263" s="133">
        <v>3679</v>
      </c>
      <c r="E7263" s="80">
        <v>3</v>
      </c>
      <c r="F7263" s="80" t="str">
        <v>PCS</v>
      </c>
      <c r="G7263" s="80" t="str">
        <v>INWARD</v>
      </c>
      <c r="H7263" s="96">
        <v>0</v>
      </c>
    </row>
    <row r="7264" spans="1:8" x14ac:dyDescent="0.25">
      <c r="A7264" s="90">
        <v>45839</v>
      </c>
      <c r="B7264" s="91" t="str">
        <v>3280605100/3280871100</v>
      </c>
      <c r="C7264" s="92" t="str">
        <v>CLUTCH PLATE SWARAJ XM 8 T. (RIGID) PT800/PT806</v>
      </c>
      <c r="D7264" s="132">
        <v>3681</v>
      </c>
      <c r="E7264" s="92">
        <v>4</v>
      </c>
      <c r="F7264" s="92" t="str">
        <v>PCS</v>
      </c>
      <c r="G7264" s="92" t="str">
        <v>INWARD</v>
      </c>
      <c r="H7264" s="93">
        <v>0</v>
      </c>
    </row>
    <row r="7265" spans="1:8" x14ac:dyDescent="0.25">
      <c r="A7265" s="94">
        <v>45839</v>
      </c>
      <c r="B7265" s="95" t="str">
        <v>UN 3426</v>
      </c>
      <c r="C7265" s="80" t="str">
        <v xml:space="preserve">COOLANT BOTTLE TURBO  </v>
      </c>
      <c r="D7265" s="133">
        <v>3682</v>
      </c>
      <c r="E7265" s="80">
        <v>100</v>
      </c>
      <c r="F7265" s="80" t="str">
        <v>PCS</v>
      </c>
      <c r="G7265" s="80" t="str">
        <v>INWARD</v>
      </c>
      <c r="H7265" s="96">
        <v>0</v>
      </c>
    </row>
    <row r="7266" spans="1:8" x14ac:dyDescent="0.25">
      <c r="A7266" s="90">
        <v>45839</v>
      </c>
      <c r="B7266" s="91" t="str">
        <v>UN 2953</v>
      </c>
      <c r="C7266" s="92" t="str">
        <v xml:space="preserve">BREAK BOOT EPDM NST N/M  </v>
      </c>
      <c r="D7266" s="132">
        <v>3683</v>
      </c>
      <c r="E7266" s="92">
        <v>120</v>
      </c>
      <c r="F7266" s="92" t="str">
        <v>PCS</v>
      </c>
      <c r="G7266" s="92" t="str">
        <v>INWARD</v>
      </c>
      <c r="H7266" s="93">
        <v>0</v>
      </c>
    </row>
    <row r="7267" spans="1:8" x14ac:dyDescent="0.25">
      <c r="A7267" s="94">
        <v>45839</v>
      </c>
      <c r="B7267" s="95" t="str">
        <v>UN 2945</v>
      </c>
      <c r="C7267" s="80" t="str">
        <v xml:space="preserve">BONNET BEEDING EPDM NST  </v>
      </c>
      <c r="D7267" s="133">
        <v>3684</v>
      </c>
      <c r="E7267" s="80">
        <v>100</v>
      </c>
      <c r="F7267" s="80" t="str">
        <v>PCS</v>
      </c>
      <c r="G7267" s="80" t="str">
        <v>INWARD</v>
      </c>
      <c r="H7267" s="96">
        <v>0</v>
      </c>
    </row>
    <row r="7268" spans="1:8" x14ac:dyDescent="0.25">
      <c r="A7268" s="90">
        <v>45839</v>
      </c>
      <c r="B7268" s="91" t="str">
        <v>Y ROD ASSY J.D</v>
      </c>
      <c r="C7268" s="92" t="str">
        <v>Y ROD ASSY J.D</v>
      </c>
      <c r="D7268" s="132">
        <v>3686</v>
      </c>
      <c r="E7268" s="92">
        <v>20</v>
      </c>
      <c r="F7268" s="92" t="str">
        <v>PCS</v>
      </c>
      <c r="G7268" s="92" t="str">
        <v>INWARD</v>
      </c>
      <c r="H7268" s="93">
        <v>0</v>
      </c>
    </row>
    <row r="7269" spans="1:8" x14ac:dyDescent="0.25">
      <c r="A7269" s="94">
        <v>45839</v>
      </c>
      <c r="B7269" s="95" t="str">
        <v>TOP LINK ASSY J.D 5310</v>
      </c>
      <c r="C7269" s="80" t="str">
        <v>TOP LINK ASSY J.D 5310</v>
      </c>
      <c r="D7269" s="133">
        <v>3687</v>
      </c>
      <c r="E7269" s="80">
        <v>60</v>
      </c>
      <c r="F7269" s="80" t="str">
        <v>PCS</v>
      </c>
      <c r="G7269" s="80" t="str">
        <v>INWARD</v>
      </c>
      <c r="H7269" s="96">
        <v>0</v>
      </c>
    </row>
    <row r="7270" spans="1:8" x14ac:dyDescent="0.25">
      <c r="A7270" s="90">
        <v>45839</v>
      </c>
      <c r="B7270" s="91" t="str">
        <v>UN 2591 A</v>
      </c>
      <c r="C7270" s="92" t="str">
        <v xml:space="preserve">TOP LINK PIN TWO HOLE LOCK TYPE INTER DI  </v>
      </c>
      <c r="D7270" s="132">
        <v>3688</v>
      </c>
      <c r="E7270" s="92">
        <v>540</v>
      </c>
      <c r="F7270" s="92" t="str">
        <v>PCS</v>
      </c>
      <c r="G7270" s="92" t="str">
        <v>INWARD</v>
      </c>
      <c r="H7270" s="93">
        <v>0</v>
      </c>
    </row>
    <row r="7271" spans="1:8" x14ac:dyDescent="0.25">
      <c r="A7271" s="94">
        <v>45839</v>
      </c>
      <c r="B7271" s="95" t="str">
        <v>1P 4060 4036 AOOOOB</v>
      </c>
      <c r="C7271" s="80" t="str">
        <v>HYD PUMP ESCORT/FT TAMDEM</v>
      </c>
      <c r="D7271" s="133">
        <v>3689</v>
      </c>
      <c r="E7271" s="80">
        <v>9</v>
      </c>
      <c r="F7271" s="80" t="str">
        <v>PCS</v>
      </c>
      <c r="G7271" s="80" t="str">
        <v>INWARD</v>
      </c>
      <c r="H7271" s="96">
        <v>0</v>
      </c>
    </row>
    <row r="7272" spans="1:8" x14ac:dyDescent="0.25">
      <c r="A7272" s="90">
        <v>45839</v>
      </c>
      <c r="B7272" s="91" t="str">
        <v>1P 4060 4036 AOOOOB</v>
      </c>
      <c r="C7272" s="92" t="str">
        <v>HYD PUMP ESCORT/FT TAMDEM</v>
      </c>
      <c r="D7272" s="132">
        <v>3689</v>
      </c>
      <c r="E7272" s="92">
        <v>6</v>
      </c>
      <c r="F7272" s="92" t="str">
        <v>PCS</v>
      </c>
      <c r="G7272" s="92" t="str">
        <v>OUTWARD</v>
      </c>
      <c r="H7272" s="93" t="str">
        <v>TAKEN BY SHOP</v>
      </c>
    </row>
    <row r="7273" spans="1:8" x14ac:dyDescent="0.25">
      <c r="A7273" s="94">
        <v>45839</v>
      </c>
      <c r="B7273" s="95" t="str">
        <v>GK 311/UN 1714</v>
      </c>
      <c r="C7273" s="80" t="str">
        <v>CLUTCH PLATE N/A SARPANCH 5 SPRING VALEO TYPE 585 DI / 605 DI 11" 10 TEETH</v>
      </c>
      <c r="D7273" s="133">
        <v>3690</v>
      </c>
      <c r="E7273" s="80">
        <v>150</v>
      </c>
      <c r="F7273" s="80" t="str">
        <v>PCS</v>
      </c>
      <c r="G7273" s="80" t="str">
        <v>INWARD</v>
      </c>
      <c r="H7273" s="96">
        <v>0</v>
      </c>
    </row>
    <row r="7274" spans="1:8" x14ac:dyDescent="0.25">
      <c r="A7274" s="90">
        <v>45839</v>
      </c>
      <c r="B7274" s="91" t="str">
        <v>GK 2229</v>
      </c>
      <c r="C7274" s="92" t="str">
        <v>POWER STEERING SEAL KIT SONALIKA DOUBLE CYL</v>
      </c>
      <c r="D7274" s="132">
        <v>3691</v>
      </c>
      <c r="E7274" s="92">
        <v>345</v>
      </c>
      <c r="F7274" s="92" t="str">
        <v>SET</v>
      </c>
      <c r="G7274" s="92" t="str">
        <v>INWARD</v>
      </c>
      <c r="H7274" s="93">
        <v>0</v>
      </c>
    </row>
    <row r="7275" spans="1:8" x14ac:dyDescent="0.25">
      <c r="A7275" s="94">
        <v>45840</v>
      </c>
      <c r="B7275" s="95" t="str">
        <v>GK 1283</v>
      </c>
      <c r="C7275" s="80" t="str">
        <v>OIL FILTER SPIN ON SWARAJ 960</v>
      </c>
      <c r="D7275" s="133">
        <v>2293</v>
      </c>
      <c r="E7275" s="80">
        <v>10</v>
      </c>
      <c r="F7275" s="80" t="str">
        <v>PCS</v>
      </c>
      <c r="G7275" s="80" t="str">
        <v>OUTWARD</v>
      </c>
      <c r="H7275" s="96">
        <v>0</v>
      </c>
    </row>
    <row r="7276" spans="1:8" x14ac:dyDescent="0.25">
      <c r="A7276" s="90">
        <v>45840</v>
      </c>
      <c r="B7276" s="91" t="str">
        <v>GK 1291</v>
      </c>
      <c r="C7276" s="92" t="str">
        <v>OIL FILTER SONALIKA  N/M SPIN ON (FORD TYPE)</v>
      </c>
      <c r="D7276" s="132">
        <v>2293</v>
      </c>
      <c r="E7276" s="92">
        <v>50</v>
      </c>
      <c r="F7276" s="92" t="str">
        <v>PCS</v>
      </c>
      <c r="G7276" s="92" t="str">
        <v>OUTWARD</v>
      </c>
      <c r="H7276" s="93">
        <v>0</v>
      </c>
    </row>
    <row r="7277" spans="1:8" x14ac:dyDescent="0.25">
      <c r="A7277" s="94">
        <v>45840</v>
      </c>
      <c r="B7277" s="95" t="str">
        <v>GK 241</v>
      </c>
      <c r="C7277" s="80" t="str">
        <v>BRAKE DISC PLATE ARJUN 24 HOLE</v>
      </c>
      <c r="D7277" s="133">
        <v>2285</v>
      </c>
      <c r="E7277" s="80">
        <v>20</v>
      </c>
      <c r="F7277" s="80" t="str">
        <v>PCS</v>
      </c>
      <c r="G7277" s="80" t="str">
        <v>OUTWARD</v>
      </c>
      <c r="H7277" s="96" t="str">
        <v>TIKU JI</v>
      </c>
    </row>
    <row r="7278" spans="1:8" x14ac:dyDescent="0.25">
      <c r="A7278" s="90">
        <v>45840</v>
      </c>
      <c r="B7278" s="91" t="str">
        <v>GK 001/UN 3694/GK 004</v>
      </c>
      <c r="C7278" s="92" t="str">
        <v>OIL BRAKE PLATE  SWARAJ 6.5" 14 TEETH</v>
      </c>
      <c r="D7278" s="132">
        <v>2285</v>
      </c>
      <c r="E7278" s="92">
        <v>60</v>
      </c>
      <c r="F7278" s="92" t="str">
        <v>PCS</v>
      </c>
      <c r="G7278" s="92" t="str">
        <v>OUTWARD</v>
      </c>
      <c r="H7278" s="93" t="str">
        <v>TIKU JI</v>
      </c>
    </row>
    <row r="7279" spans="1:8" x14ac:dyDescent="0.25">
      <c r="A7279" s="94">
        <v>45840</v>
      </c>
      <c r="B7279" s="95" t="str">
        <v>GK 032/UN 3720</v>
      </c>
      <c r="C7279" s="80" t="str">
        <v>OIL STEEL PLATE  SWARAJ 6.5"</v>
      </c>
      <c r="D7279" s="133">
        <v>2285</v>
      </c>
      <c r="E7279" s="80">
        <v>40</v>
      </c>
      <c r="F7279" s="80" t="str">
        <v>PCS</v>
      </c>
      <c r="G7279" s="80" t="str">
        <v>OUTWARD</v>
      </c>
      <c r="H7279" s="96" t="str">
        <v>TIKU JI</v>
      </c>
    </row>
    <row r="7280" spans="1:8" x14ac:dyDescent="0.25">
      <c r="A7280" s="90">
        <v>45840</v>
      </c>
      <c r="B7280" s="91" t="str">
        <v>GK 031/UN 3723</v>
      </c>
      <c r="C7280" s="92" t="str">
        <v>OIL STEEL PLATE  MKM  6.5"</v>
      </c>
      <c r="D7280" s="132">
        <v>2285</v>
      </c>
      <c r="E7280" s="92">
        <v>40</v>
      </c>
      <c r="F7280" s="92" t="str">
        <v>PCS</v>
      </c>
      <c r="G7280" s="92" t="str">
        <v>OUTWARD</v>
      </c>
      <c r="H7280" s="93" t="str">
        <v>TIKU JI</v>
      </c>
    </row>
    <row r="7281" spans="1:8" x14ac:dyDescent="0.25">
      <c r="A7281" s="94">
        <v>45840</v>
      </c>
      <c r="B7281" s="95" t="str">
        <v>GK 225</v>
      </c>
      <c r="C7281" s="80" t="str">
        <v xml:space="preserve">BRAKE DISC PLATE MAHINDRA </v>
      </c>
      <c r="D7281" s="133">
        <v>2285</v>
      </c>
      <c r="E7281" s="80">
        <v>202</v>
      </c>
      <c r="F7281" s="80" t="str">
        <v>PCS</v>
      </c>
      <c r="G7281" s="80" t="str">
        <v>OUTWARD</v>
      </c>
      <c r="H7281" s="96" t="str">
        <v>TIKU JI</v>
      </c>
    </row>
    <row r="7282" spans="1:8" x14ac:dyDescent="0.25">
      <c r="A7282" s="90">
        <v>45840</v>
      </c>
      <c r="B7282" s="91" t="str">
        <v>GK 213</v>
      </c>
      <c r="C7282" s="92" t="str">
        <v>BRAKE DISC ACTUATING ASSY SWARAJ (OIB) 6.5"</v>
      </c>
      <c r="D7282" s="132">
        <v>2285</v>
      </c>
      <c r="E7282" s="92">
        <v>10</v>
      </c>
      <c r="F7282" s="92" t="str">
        <v>SET</v>
      </c>
      <c r="G7282" s="92" t="str">
        <v>OUTWARD</v>
      </c>
      <c r="H7282" s="93" t="str">
        <v>TIKU JI</v>
      </c>
    </row>
    <row r="7283" spans="1:8" x14ac:dyDescent="0.25">
      <c r="A7283" s="94">
        <v>45840</v>
      </c>
      <c r="B7283" s="95" t="str">
        <v>GK 205</v>
      </c>
      <c r="C7283" s="80" t="str">
        <v>BRAKE DISC ACTUATING ASSY SWARAJ 855 7.5"</v>
      </c>
      <c r="D7283" s="133">
        <v>2285</v>
      </c>
      <c r="E7283" s="80">
        <v>12</v>
      </c>
      <c r="F7283" s="80" t="str">
        <v>SET</v>
      </c>
      <c r="G7283" s="80" t="str">
        <v>OUTWARD</v>
      </c>
      <c r="H7283" s="96" t="str">
        <v>TIKU JI</v>
      </c>
    </row>
    <row r="7284" spans="1:8" x14ac:dyDescent="0.25">
      <c r="A7284" s="90">
        <v>45840</v>
      </c>
      <c r="B7284" s="91" t="str">
        <v>UN 1933</v>
      </c>
      <c r="C7284" s="92" t="str">
        <v>PTO PLATE 3 HOLE INTER</v>
      </c>
      <c r="D7284" s="132">
        <v>2285</v>
      </c>
      <c r="E7284" s="92">
        <v>10</v>
      </c>
      <c r="F7284" s="92" t="str">
        <v>PCS</v>
      </c>
      <c r="G7284" s="92" t="str">
        <v>OUTWARD</v>
      </c>
      <c r="H7284" s="93" t="str">
        <v>TIKU JI</v>
      </c>
    </row>
    <row r="7285" spans="1:8" x14ac:dyDescent="0.25">
      <c r="A7285" s="94">
        <v>45840</v>
      </c>
      <c r="B7285" s="95" t="str">
        <v>UN 1122</v>
      </c>
      <c r="C7285" s="80" t="str">
        <v>EXHAUST MANIFOLD 3 CYL. INTER DI</v>
      </c>
      <c r="D7285" s="133">
        <v>2285</v>
      </c>
      <c r="E7285" s="80">
        <v>12</v>
      </c>
      <c r="F7285" s="80" t="str">
        <v>PCS</v>
      </c>
      <c r="G7285" s="80" t="str">
        <v>OUTWARD</v>
      </c>
      <c r="H7285" s="96" t="str">
        <v>TIKU JI</v>
      </c>
    </row>
    <row r="7286" spans="1:8" x14ac:dyDescent="0.25">
      <c r="A7286" s="90">
        <v>45839</v>
      </c>
      <c r="B7286" s="91" t="str">
        <v>GK 626</v>
      </c>
      <c r="C7286" s="92" t="str">
        <v>TIE ROD END JOHN DEERE 5203 (24x1.5) R+L (SET OF 2)</v>
      </c>
      <c r="D7286" s="132">
        <v>2294</v>
      </c>
      <c r="E7286" s="92">
        <v>100</v>
      </c>
      <c r="F7286" s="92" t="str">
        <v>SET</v>
      </c>
      <c r="G7286" s="92" t="str">
        <v>OUTWARD</v>
      </c>
      <c r="H7286" s="93" t="str">
        <v>SLN TRACTOR</v>
      </c>
    </row>
    <row r="7287" spans="1:8" x14ac:dyDescent="0.25">
      <c r="A7287" s="94">
        <v>45839</v>
      </c>
      <c r="B7287" s="95" t="str">
        <v>GK 565/UN 1460 B</v>
      </c>
      <c r="C7287" s="80" t="str">
        <v>TIE ROD END POWER STG. MKM</v>
      </c>
      <c r="D7287" s="133">
        <v>2294</v>
      </c>
      <c r="E7287" s="80">
        <v>20</v>
      </c>
      <c r="F7287" s="80" t="str">
        <v>PCS</v>
      </c>
      <c r="G7287" s="80" t="str">
        <v>OUTWARD</v>
      </c>
      <c r="H7287" s="96" t="str">
        <v>SLN TRACTOR</v>
      </c>
    </row>
    <row r="7288" spans="1:8" x14ac:dyDescent="0.25">
      <c r="A7288" s="90">
        <v>45839</v>
      </c>
      <c r="B7288" s="91" t="str">
        <v>UN 1469 A/GK 573</v>
      </c>
      <c r="C7288" s="92" t="str">
        <v xml:space="preserve">TIE ROD END MAHINDRA YUVO </v>
      </c>
      <c r="D7288" s="132">
        <v>2283</v>
      </c>
      <c r="E7288" s="92">
        <v>12</v>
      </c>
      <c r="F7288" s="92" t="str">
        <v>PCS</v>
      </c>
      <c r="G7288" s="92" t="str">
        <v>OUTWARD</v>
      </c>
      <c r="H7288" s="93" t="str">
        <v>POPULAR</v>
      </c>
    </row>
    <row r="7289" spans="1:8" x14ac:dyDescent="0.25">
      <c r="A7289" s="94">
        <v>45839</v>
      </c>
      <c r="B7289" s="95" t="str">
        <v>UN 1614</v>
      </c>
      <c r="C7289" s="80" t="str">
        <v>SEAT CUSHION TOP INTER</v>
      </c>
      <c r="D7289" s="133">
        <v>2283</v>
      </c>
      <c r="E7289" s="80">
        <v>10</v>
      </c>
      <c r="F7289" s="80" t="str">
        <v>PCS</v>
      </c>
      <c r="G7289" s="80" t="str">
        <v>OUTWARD</v>
      </c>
      <c r="H7289" s="96" t="str">
        <v>POPULAR</v>
      </c>
    </row>
    <row r="7290" spans="1:8" x14ac:dyDescent="0.25">
      <c r="A7290" s="90">
        <v>45839</v>
      </c>
      <c r="B7290" s="91" t="str">
        <v>UN 1615</v>
      </c>
      <c r="C7290" s="92" t="str">
        <v>SEAT CUSHION BOTTOM INTER</v>
      </c>
      <c r="D7290" s="132">
        <v>2283</v>
      </c>
      <c r="E7290" s="92">
        <v>10</v>
      </c>
      <c r="F7290" s="92" t="str">
        <v>PCS</v>
      </c>
      <c r="G7290" s="92" t="str">
        <v>OUTWARD</v>
      </c>
      <c r="H7290" s="93" t="str">
        <v>POPULAR</v>
      </c>
    </row>
    <row r="7291" spans="1:8" x14ac:dyDescent="0.25">
      <c r="A7291" s="94">
        <v>45838</v>
      </c>
      <c r="B7291" s="95" t="str">
        <v>GK 234</v>
      </c>
      <c r="C7291" s="80" t="str">
        <v>BRAKE DISC PLATE SWARAJ 855</v>
      </c>
      <c r="D7291" s="133">
        <v>2290</v>
      </c>
      <c r="E7291" s="80">
        <v>10</v>
      </c>
      <c r="F7291" s="80" t="str">
        <v>PCS</v>
      </c>
      <c r="G7291" s="80" t="str">
        <v>OUTWARD</v>
      </c>
      <c r="H7291" s="96" t="str">
        <v>SHOP</v>
      </c>
    </row>
    <row r="7292" spans="1:8" x14ac:dyDescent="0.25">
      <c r="A7292" s="90">
        <v>45838</v>
      </c>
      <c r="B7292" s="91" t="str">
        <v>UN 1678</v>
      </c>
      <c r="C7292" s="92" t="str">
        <v>TOOL BOX INTER DI</v>
      </c>
      <c r="D7292" s="132">
        <v>2287</v>
      </c>
      <c r="E7292" s="92">
        <v>12</v>
      </c>
      <c r="F7292" s="92" t="str">
        <v>PCS</v>
      </c>
      <c r="G7292" s="92" t="str">
        <v>OUTWARD</v>
      </c>
      <c r="H7292" s="93" t="str">
        <v>PANKAJ TRACTOR</v>
      </c>
    </row>
    <row r="7293" spans="1:8" x14ac:dyDescent="0.25">
      <c r="A7293" s="94">
        <v>45838</v>
      </c>
      <c r="B7293" s="95" t="str">
        <v>UN 1650</v>
      </c>
      <c r="C7293" s="80" t="str">
        <v>FOOT STEP COMPLETE B/P</v>
      </c>
      <c r="D7293" s="133">
        <v>2287</v>
      </c>
      <c r="E7293" s="80">
        <v>5</v>
      </c>
      <c r="F7293" s="80" t="str">
        <v>PCS</v>
      </c>
      <c r="G7293" s="80" t="str">
        <v>OUTWARD</v>
      </c>
      <c r="H7293" s="96" t="str">
        <v>PANKAJ TRACTOR</v>
      </c>
    </row>
    <row r="7294" spans="1:8" x14ac:dyDescent="0.25">
      <c r="A7294" s="90">
        <v>45838</v>
      </c>
      <c r="B7294" s="91" t="str">
        <v>UN 1795</v>
      </c>
      <c r="C7294" s="92" t="str">
        <v>GEAR BOX TOP COVER INTER DI</v>
      </c>
      <c r="D7294" s="132">
        <v>2287</v>
      </c>
      <c r="E7294" s="92">
        <v>4</v>
      </c>
      <c r="F7294" s="92" t="str">
        <v>PCS</v>
      </c>
      <c r="G7294" s="92" t="str">
        <v>OUTWARD</v>
      </c>
      <c r="H7294" s="93" t="str">
        <v>PANKAJ TRACTOR</v>
      </c>
    </row>
    <row r="7295" spans="1:8" x14ac:dyDescent="0.25">
      <c r="A7295" s="94">
        <v>45838</v>
      </c>
      <c r="B7295" s="95" t="str">
        <v>UN 1370 A</v>
      </c>
      <c r="C7295" s="80" t="str">
        <v>FRONT AXLE BEAM (ONE PCS) INTER DI</v>
      </c>
      <c r="D7295" s="133">
        <v>2287</v>
      </c>
      <c r="E7295" s="80">
        <v>1</v>
      </c>
      <c r="F7295" s="80" t="str">
        <v>PCS</v>
      </c>
      <c r="G7295" s="80" t="str">
        <v>OUTWARD</v>
      </c>
      <c r="H7295" s="96" t="str">
        <v>PANKAJ TRACTOR</v>
      </c>
    </row>
    <row r="7296" spans="1:8" x14ac:dyDescent="0.25">
      <c r="A7296" s="90">
        <v>45838</v>
      </c>
      <c r="B7296" s="91" t="str">
        <v>UN 3410</v>
      </c>
      <c r="C7296" s="92" t="str">
        <v xml:space="preserve">BATTERY BOX STUD L TYPE INTER  </v>
      </c>
      <c r="D7296" s="132">
        <v>2287</v>
      </c>
      <c r="E7296" s="92">
        <v>24</v>
      </c>
      <c r="F7296" s="92" t="str">
        <v>PCS</v>
      </c>
      <c r="G7296" s="92" t="str">
        <v>OUTWARD</v>
      </c>
      <c r="H7296" s="93" t="str">
        <v>PANKAJ TRACTOR</v>
      </c>
    </row>
    <row r="7297" spans="1:8" x14ac:dyDescent="0.25">
      <c r="A7297" s="94">
        <v>45838</v>
      </c>
      <c r="B7297" s="95" t="str">
        <v>UN 3413</v>
      </c>
      <c r="C7297" s="80" t="str">
        <v xml:space="preserve">BATTERY H BRACKET INTER  </v>
      </c>
      <c r="D7297" s="133">
        <v>2287</v>
      </c>
      <c r="E7297" s="80">
        <v>10</v>
      </c>
      <c r="F7297" s="80" t="str">
        <v>PCS</v>
      </c>
      <c r="G7297" s="80" t="str">
        <v>OUTWARD</v>
      </c>
      <c r="H7297" s="96" t="str">
        <v>PANKAJ TRACTOR</v>
      </c>
    </row>
    <row r="7298" spans="1:8" x14ac:dyDescent="0.25">
      <c r="A7298" s="90">
        <v>45838</v>
      </c>
      <c r="B7298" s="91" t="str">
        <v>UN 2632</v>
      </c>
      <c r="C7298" s="92" t="str">
        <v xml:space="preserve">CHECK CHAIN ASSY (O.E) INTER  </v>
      </c>
      <c r="D7298" s="132">
        <v>2287</v>
      </c>
      <c r="E7298" s="92">
        <v>6</v>
      </c>
      <c r="F7298" s="92" t="str">
        <v>PCS</v>
      </c>
      <c r="G7298" s="92" t="str">
        <v>OUTWARD</v>
      </c>
      <c r="H7298" s="93" t="str">
        <v>PANKAJ TRACTOR</v>
      </c>
    </row>
    <row r="7299" spans="1:8" x14ac:dyDescent="0.25">
      <c r="A7299" s="94">
        <v>45838</v>
      </c>
      <c r="B7299" s="95" t="str">
        <v>UN 1252</v>
      </c>
      <c r="C7299" s="80" t="str">
        <v>OIL PAN 2 CYL. INTER</v>
      </c>
      <c r="D7299" s="133">
        <v>2287</v>
      </c>
      <c r="E7299" s="80">
        <v>1</v>
      </c>
      <c r="F7299" s="80" t="str">
        <v>PCS</v>
      </c>
      <c r="G7299" s="80" t="str">
        <v>OUTWARD</v>
      </c>
      <c r="H7299" s="96" t="str">
        <v>PANKAJ TRACTOR</v>
      </c>
    </row>
    <row r="7300" spans="1:8" x14ac:dyDescent="0.25">
      <c r="A7300" s="90">
        <v>45838</v>
      </c>
      <c r="B7300" s="91" t="str">
        <v>DS 159</v>
      </c>
      <c r="C7300" s="92" t="str">
        <v xml:space="preserve"> REAR AXLE 585 DI BIG PLATE 18 T.</v>
      </c>
      <c r="D7300" s="132">
        <v>2287</v>
      </c>
      <c r="E7300" s="92">
        <v>1</v>
      </c>
      <c r="F7300" s="92" t="str">
        <v>PCS</v>
      </c>
      <c r="G7300" s="92" t="str">
        <v>OUTWARD</v>
      </c>
      <c r="H7300" s="93" t="str">
        <v>PANKAJ TRACTOR</v>
      </c>
    </row>
    <row r="7301" spans="1:8" x14ac:dyDescent="0.25">
      <c r="A7301" s="94">
        <v>45826</v>
      </c>
      <c r="B7301" s="95" t="str">
        <v>1P 4060 4027 CTOOOY</v>
      </c>
      <c r="C7301" s="80" t="str">
        <v>HYD PUMP ARJUN NOVO Y MANIFOLD</v>
      </c>
      <c r="D7301" s="133">
        <v>2230</v>
      </c>
      <c r="E7301" s="80">
        <v>1</v>
      </c>
      <c r="F7301" s="80" t="str">
        <v>PCS</v>
      </c>
      <c r="G7301" s="80" t="str">
        <v>OUTWARD</v>
      </c>
      <c r="H7301" s="96" t="str">
        <v>PAL AUTOMOBILES</v>
      </c>
    </row>
    <row r="7302" spans="1:8" x14ac:dyDescent="0.25">
      <c r="A7302" s="90">
        <v>45826</v>
      </c>
      <c r="B7302" s="91" t="str">
        <v>R983067917</v>
      </c>
      <c r="C7302" s="92" t="str">
        <v>HYD PUMP SONALIKA 735 (12 CC)</v>
      </c>
      <c r="D7302" s="132">
        <v>2230</v>
      </c>
      <c r="E7302" s="92">
        <v>1</v>
      </c>
      <c r="F7302" s="92" t="str">
        <v>PCS</v>
      </c>
      <c r="G7302" s="92" t="str">
        <v>OUTWARD</v>
      </c>
      <c r="H7302" s="93" t="str">
        <v>PAL AUTOMOBILES</v>
      </c>
    </row>
    <row r="7303" spans="1:8" x14ac:dyDescent="0.25">
      <c r="A7303" s="94">
        <v>45826</v>
      </c>
      <c r="B7303" s="95" t="str">
        <v>1P 4060 4027 CTOOOY</v>
      </c>
      <c r="C7303" s="80" t="str">
        <v>HYD PUMP ARJUN NOVO Y MANIFOLD</v>
      </c>
      <c r="D7303" s="133">
        <v>2210</v>
      </c>
      <c r="E7303" s="80">
        <v>1</v>
      </c>
      <c r="F7303" s="80" t="str">
        <v>PCS</v>
      </c>
      <c r="G7303" s="80" t="str">
        <v>OUTWARD</v>
      </c>
      <c r="H7303" s="96" t="str">
        <v>PAL AUTOMOBILES</v>
      </c>
    </row>
    <row r="7304" spans="1:8" x14ac:dyDescent="0.25">
      <c r="A7304" s="90">
        <v>45826</v>
      </c>
      <c r="B7304" s="91" t="str">
        <v>R983067917</v>
      </c>
      <c r="C7304" s="92" t="str">
        <v>HYD PUMP SONALIKA 735 (12 CC)</v>
      </c>
      <c r="D7304" s="132">
        <v>2210</v>
      </c>
      <c r="E7304" s="92">
        <v>1</v>
      </c>
      <c r="F7304" s="92" t="str">
        <v>PCS</v>
      </c>
      <c r="G7304" s="92" t="str">
        <v>OUTWARD</v>
      </c>
      <c r="H7304" s="93" t="str">
        <v>PAL AUTOMOBILES</v>
      </c>
    </row>
    <row r="7305" spans="1:8" x14ac:dyDescent="0.25">
      <c r="A7305" s="94">
        <v>45826</v>
      </c>
      <c r="B7305" s="95" t="str">
        <v>1P 4060 4027 CTOOOY</v>
      </c>
      <c r="C7305" s="80" t="str">
        <v>HYD PUMP ARJUN NOVO Y MANIFOLD</v>
      </c>
      <c r="D7305" s="133">
        <v>2230</v>
      </c>
      <c r="E7305" s="80">
        <v>1</v>
      </c>
      <c r="F7305" s="80" t="str">
        <v>PCS</v>
      </c>
      <c r="G7305" s="80" t="str">
        <v>INWARD</v>
      </c>
      <c r="H7305" s="96" t="str">
        <v>DISPATCHED FROM SHOP</v>
      </c>
    </row>
    <row r="7306" spans="1:8" x14ac:dyDescent="0.25">
      <c r="A7306" s="90">
        <v>45826</v>
      </c>
      <c r="B7306" s="91" t="str">
        <v>R983067917</v>
      </c>
      <c r="C7306" s="92" t="str">
        <v>HYD PUMP SONALIKA 735 (12 CC)</v>
      </c>
      <c r="D7306" s="132">
        <v>2230</v>
      </c>
      <c r="E7306" s="92">
        <v>1</v>
      </c>
      <c r="F7306" s="92" t="str">
        <v>PCS</v>
      </c>
      <c r="G7306" s="92" t="str">
        <v>INWARD</v>
      </c>
      <c r="H7306" s="93" t="str">
        <v>DISPATCHED FROM SHOP</v>
      </c>
    </row>
    <row r="7307" spans="1:8" x14ac:dyDescent="0.25">
      <c r="A7307" s="94">
        <v>45826</v>
      </c>
      <c r="B7307" s="95" t="str">
        <v>1P 4060 4027 CTOOOY</v>
      </c>
      <c r="C7307" s="80" t="str">
        <v>HYD PUMP ARJUN NOVO Y MANIFOLD</v>
      </c>
      <c r="D7307" s="133">
        <v>2210</v>
      </c>
      <c r="E7307" s="80">
        <v>1</v>
      </c>
      <c r="F7307" s="80" t="str">
        <v>PCS</v>
      </c>
      <c r="G7307" s="80" t="str">
        <v>INWARD</v>
      </c>
      <c r="H7307" s="96" t="str">
        <v>DISPATCHED FROM SHOP</v>
      </c>
    </row>
    <row r="7308" spans="1:8" x14ac:dyDescent="0.25">
      <c r="A7308" s="90">
        <v>45826</v>
      </c>
      <c r="B7308" s="91" t="str">
        <v>R983067917</v>
      </c>
      <c r="C7308" s="92" t="str">
        <v>HYD PUMP SONALIKA 735 (12 CC)</v>
      </c>
      <c r="D7308" s="132">
        <v>2210</v>
      </c>
      <c r="E7308" s="92">
        <v>1</v>
      </c>
      <c r="F7308" s="92" t="str">
        <v>PCS</v>
      </c>
      <c r="G7308" s="92" t="str">
        <v>INWARD</v>
      </c>
      <c r="H7308" s="93" t="str">
        <v>DISPATCHED FROM SHOP</v>
      </c>
    </row>
    <row r="7309" spans="1:8" x14ac:dyDescent="0.25">
      <c r="A7309" s="94">
        <v>45827</v>
      </c>
      <c r="B7309" s="95" t="str">
        <v>R983067915</v>
      </c>
      <c r="C7309" s="80" t="str">
        <v>HYD. PUMP SONALIKA RX 16CC</v>
      </c>
      <c r="D7309" s="133">
        <v>2229</v>
      </c>
      <c r="E7309" s="80">
        <v>2</v>
      </c>
      <c r="F7309" s="80" t="str">
        <v>PCS</v>
      </c>
      <c r="G7309" s="80" t="str">
        <v>OUTWARD</v>
      </c>
      <c r="H7309" s="96" t="str">
        <v>PAL AUTOMOBILES</v>
      </c>
    </row>
    <row r="7310" spans="1:8" x14ac:dyDescent="0.25">
      <c r="A7310" s="90">
        <v>45827</v>
      </c>
      <c r="B7310" s="91" t="str">
        <v>R983067915</v>
      </c>
      <c r="C7310" s="92" t="str">
        <v>HYD. PUMP SONALIKA RX 16CC</v>
      </c>
      <c r="D7310" s="132">
        <v>2229</v>
      </c>
      <c r="E7310" s="92">
        <v>2</v>
      </c>
      <c r="F7310" s="92" t="str">
        <v>PCS</v>
      </c>
      <c r="G7310" s="92" t="str">
        <v>INWARD</v>
      </c>
      <c r="H7310" s="93" t="str">
        <v>DISPATCHED FROM SHOP</v>
      </c>
    </row>
    <row r="7311" spans="1:8" x14ac:dyDescent="0.25">
      <c r="A7311" s="94">
        <v>45840</v>
      </c>
      <c r="B7311" s="95" t="str">
        <v>GK 1073/UN 1426</v>
      </c>
      <c r="C7311" s="80" t="str">
        <v>FRONT STUB AXLE LH NST</v>
      </c>
      <c r="D7311" s="133" t="str">
        <v>2299, 2300</v>
      </c>
      <c r="E7311" s="80">
        <v>9</v>
      </c>
      <c r="F7311" s="80" t="str">
        <v>PCS</v>
      </c>
      <c r="G7311" s="80" t="str">
        <v>OUTWARD</v>
      </c>
      <c r="H7311" s="96" t="str">
        <v>JYOTI TRACTOR</v>
      </c>
    </row>
    <row r="7312" spans="1:8" x14ac:dyDescent="0.25">
      <c r="A7312" s="90">
        <v>45840</v>
      </c>
      <c r="B7312" s="91" t="str">
        <v>GK 1073 A/UN 1426 A</v>
      </c>
      <c r="C7312" s="92" t="str">
        <v>FRONT STUB AXLE RH NST</v>
      </c>
      <c r="D7312" s="132" t="str">
        <v>2299, 2300</v>
      </c>
      <c r="E7312" s="92">
        <v>8</v>
      </c>
      <c r="F7312" s="92" t="str">
        <v>PCS</v>
      </c>
      <c r="G7312" s="92" t="str">
        <v>OUTWARD</v>
      </c>
      <c r="H7312" s="93" t="str">
        <v>JYOTI TRACTOR</v>
      </c>
    </row>
    <row r="7313" spans="1:8" x14ac:dyDescent="0.25">
      <c r="A7313" s="94">
        <v>45840</v>
      </c>
      <c r="B7313" s="95" t="str">
        <v>UN 1414/GK 904</v>
      </c>
      <c r="C7313" s="80" t="str">
        <v>FRONT WHEEL HUB MAHINDRA NST STAR TYPE 25877-1988</v>
      </c>
      <c r="D7313" s="133" t="str">
        <v>2299, 2300</v>
      </c>
      <c r="E7313" s="80">
        <v>6</v>
      </c>
      <c r="F7313" s="80" t="str">
        <v>PCS</v>
      </c>
      <c r="G7313" s="80" t="str">
        <v>OUTWARD</v>
      </c>
      <c r="H7313" s="96" t="str">
        <v>JYOTI TRACTOR</v>
      </c>
    </row>
    <row r="7314" spans="1:8" x14ac:dyDescent="0.25">
      <c r="A7314" s="90">
        <v>45840</v>
      </c>
      <c r="B7314" s="91" t="str">
        <v>UN 2987</v>
      </c>
      <c r="C7314" s="92" t="str">
        <v xml:space="preserve">MUDGUARD PAD THICK INTER  </v>
      </c>
      <c r="D7314" s="132" t="str">
        <v>2299, 2300</v>
      </c>
      <c r="E7314" s="92">
        <v>20</v>
      </c>
      <c r="F7314" s="92" t="str">
        <v>PCS</v>
      </c>
      <c r="G7314" s="92" t="str">
        <v>OUTWARD</v>
      </c>
      <c r="H7314" s="93" t="str">
        <v>JYOTI TRACTOR</v>
      </c>
    </row>
    <row r="7315" spans="1:8" x14ac:dyDescent="0.25">
      <c r="A7315" s="94">
        <v>45840</v>
      </c>
      <c r="B7315" s="95" t="str">
        <v>UN 2590</v>
      </c>
      <c r="C7315" s="80" t="str">
        <v xml:space="preserve">TOP LINK PIN ONE HOLE INTER DI  </v>
      </c>
      <c r="D7315" s="133" t="str">
        <v>2299, 2300</v>
      </c>
      <c r="E7315" s="80">
        <v>20</v>
      </c>
      <c r="F7315" s="80" t="str">
        <v>PCS</v>
      </c>
      <c r="G7315" s="80" t="str">
        <v>OUTWARD</v>
      </c>
      <c r="H7315" s="96" t="str">
        <v>JYOTI TRACTOR</v>
      </c>
    </row>
    <row r="7316" spans="1:8" x14ac:dyDescent="0.25">
      <c r="A7316" s="90">
        <v>45840</v>
      </c>
      <c r="B7316" s="91" t="str">
        <v>UN 1984</v>
      </c>
      <c r="C7316" s="92" t="str">
        <v>BREAK TRUNION INTER DI</v>
      </c>
      <c r="D7316" s="132" t="str">
        <v>2299, 2300</v>
      </c>
      <c r="E7316" s="92">
        <v>24</v>
      </c>
      <c r="F7316" s="92" t="str">
        <v>PCS</v>
      </c>
      <c r="G7316" s="92" t="str">
        <v>OUTWARD</v>
      </c>
      <c r="H7316" s="93" t="str">
        <v>JYOTI TRACTOR</v>
      </c>
    </row>
    <row r="7317" spans="1:8" x14ac:dyDescent="0.25">
      <c r="A7317" s="94">
        <v>45840</v>
      </c>
      <c r="B7317" s="95" t="str">
        <v>UN 1537</v>
      </c>
      <c r="C7317" s="80" t="str">
        <v>STARING MAIN NUT INTER DI</v>
      </c>
      <c r="D7317" s="133" t="str">
        <v>2299, 2300</v>
      </c>
      <c r="E7317" s="80">
        <v>5</v>
      </c>
      <c r="F7317" s="80" t="str">
        <v>PCS</v>
      </c>
      <c r="G7317" s="80" t="str">
        <v>OUTWARD</v>
      </c>
      <c r="H7317" s="96" t="str">
        <v>JYOTI TRACTOR</v>
      </c>
    </row>
    <row r="7318" spans="1:8" x14ac:dyDescent="0.25">
      <c r="A7318" s="90">
        <v>45840</v>
      </c>
      <c r="B7318" s="91" t="str">
        <v>UN 1531</v>
      </c>
      <c r="C7318" s="92" t="str">
        <v>SECTOR SHAFT NUT Z/F</v>
      </c>
      <c r="D7318" s="132" t="str">
        <v>2299, 2300</v>
      </c>
      <c r="E7318" s="92">
        <v>6</v>
      </c>
      <c r="F7318" s="92" t="str">
        <v>PCS</v>
      </c>
      <c r="G7318" s="92" t="str">
        <v>OUTWARD</v>
      </c>
      <c r="H7318" s="93" t="str">
        <v>JYOTI TRACTOR</v>
      </c>
    </row>
    <row r="7319" spans="1:8" x14ac:dyDescent="0.25">
      <c r="A7319" s="94">
        <v>45840</v>
      </c>
      <c r="B7319" s="95" t="str">
        <v>UN 1596</v>
      </c>
      <c r="C7319" s="80" t="str">
        <v>SEAT SLIDING BUSH WHITE (OE) INTER DI</v>
      </c>
      <c r="D7319" s="133" t="str">
        <v>2299, 2300</v>
      </c>
      <c r="E7319" s="80">
        <v>60</v>
      </c>
      <c r="F7319" s="80" t="str">
        <v>PCS</v>
      </c>
      <c r="G7319" s="80" t="str">
        <v>OUTWARD</v>
      </c>
      <c r="H7319" s="96" t="str">
        <v>JYOTI TRACTOR</v>
      </c>
    </row>
    <row r="7320" spans="1:8" x14ac:dyDescent="0.25">
      <c r="A7320" s="90">
        <v>45840</v>
      </c>
      <c r="B7320" s="91" t="str">
        <v>GK 1472 A/UN 2783 A</v>
      </c>
      <c r="C7320" s="92" t="str">
        <v>BONNET BOLT INTER DI (6 CUT)</v>
      </c>
      <c r="D7320" s="132" t="str">
        <v>2299, 2300</v>
      </c>
      <c r="E7320" s="92">
        <v>30</v>
      </c>
      <c r="F7320" s="92" t="str">
        <v>PCS</v>
      </c>
      <c r="G7320" s="92" t="str">
        <v>OUTWARD</v>
      </c>
      <c r="H7320" s="93" t="str">
        <v>JYOTI TRACTOR</v>
      </c>
    </row>
    <row r="7321" spans="1:8" x14ac:dyDescent="0.25">
      <c r="A7321" s="94">
        <v>45840</v>
      </c>
      <c r="B7321" s="95" t="str">
        <v>UN 2741</v>
      </c>
      <c r="C7321" s="80" t="str">
        <v xml:space="preserve">BONNET BOLT BUSH 585 DI  </v>
      </c>
      <c r="D7321" s="133" t="str">
        <v>2299, 2300</v>
      </c>
      <c r="E7321" s="80">
        <v>24</v>
      </c>
      <c r="F7321" s="80" t="str">
        <v>PCS</v>
      </c>
      <c r="G7321" s="80" t="str">
        <v>OUTWARD</v>
      </c>
      <c r="H7321" s="96" t="str">
        <v>JYOTI TRACTOR</v>
      </c>
    </row>
    <row r="7322" spans="1:8" x14ac:dyDescent="0.25">
      <c r="A7322" s="90">
        <v>45840</v>
      </c>
      <c r="B7322" s="91" t="str">
        <v>UN 2818</v>
      </c>
      <c r="C7322" s="92" t="str">
        <v xml:space="preserve">LOWER LINK BRACKET BOLT (STD) INTER  </v>
      </c>
      <c r="D7322" s="132" t="str">
        <v>2299, 2300</v>
      </c>
      <c r="E7322" s="92">
        <v>24</v>
      </c>
      <c r="F7322" s="92" t="str">
        <v>PCS</v>
      </c>
      <c r="G7322" s="92" t="str">
        <v>OUTWARD</v>
      </c>
      <c r="H7322" s="93" t="str">
        <v>JYOTI TRACTOR</v>
      </c>
    </row>
    <row r="7323" spans="1:8" x14ac:dyDescent="0.25">
      <c r="A7323" s="94">
        <v>45840</v>
      </c>
      <c r="B7323" s="95" t="str">
        <v>UN 2819</v>
      </c>
      <c r="C7323" s="80" t="str">
        <v xml:space="preserve">LOWER LINK BRACKET BOLT (O/S) INTER  </v>
      </c>
      <c r="D7323" s="133" t="str">
        <v>2299, 2300</v>
      </c>
      <c r="E7323" s="80">
        <v>24</v>
      </c>
      <c r="F7323" s="80" t="str">
        <v>PCS</v>
      </c>
      <c r="G7323" s="80" t="str">
        <v>OUTWARD</v>
      </c>
      <c r="H7323" s="96" t="str">
        <v>JYOTI TRACTOR</v>
      </c>
    </row>
    <row r="7324" spans="1:8" x14ac:dyDescent="0.25">
      <c r="A7324" s="90">
        <v>45840</v>
      </c>
      <c r="B7324" s="91" t="str">
        <v>UN 2855</v>
      </c>
      <c r="C7324" s="92" t="str">
        <v xml:space="preserve">BREAK LIGHT SWITCH SPRING INTER  </v>
      </c>
      <c r="D7324" s="132" t="str">
        <v>2299, 2300</v>
      </c>
      <c r="E7324" s="92">
        <v>60</v>
      </c>
      <c r="F7324" s="92" t="str">
        <v>PCS</v>
      </c>
      <c r="G7324" s="92" t="str">
        <v>OUTWARD</v>
      </c>
      <c r="H7324" s="93" t="str">
        <v>JYOTI TRACTOR</v>
      </c>
    </row>
    <row r="7325" spans="1:8" x14ac:dyDescent="0.25">
      <c r="A7325" s="94">
        <v>45840</v>
      </c>
      <c r="B7325" s="95" t="str">
        <v>UN 2879</v>
      </c>
      <c r="C7325" s="80" t="str">
        <v xml:space="preserve">R PIN BIG INTER  </v>
      </c>
      <c r="D7325" s="133" t="str">
        <v>2299, 2300</v>
      </c>
      <c r="E7325" s="80">
        <v>108</v>
      </c>
      <c r="F7325" s="80" t="str">
        <v>PCS</v>
      </c>
      <c r="G7325" s="80" t="str">
        <v>OUTWARD</v>
      </c>
      <c r="H7325" s="96" t="str">
        <v>JYOTI TRACTOR</v>
      </c>
    </row>
    <row r="7326" spans="1:8" x14ac:dyDescent="0.25">
      <c r="A7326" s="90">
        <v>45840</v>
      </c>
      <c r="B7326" s="91" t="str">
        <v>UN 2921</v>
      </c>
      <c r="C7326" s="92" t="str">
        <v xml:space="preserve">RADIATOR HOSE TOP EPDM INTER DI  </v>
      </c>
      <c r="D7326" s="132" t="str">
        <v>2299, 2300</v>
      </c>
      <c r="E7326" s="92">
        <v>4</v>
      </c>
      <c r="F7326" s="92" t="str">
        <v>PCS</v>
      </c>
      <c r="G7326" s="92" t="str">
        <v>OUTWARD</v>
      </c>
      <c r="H7326" s="93" t="str">
        <v>JYOTI TRACTOR</v>
      </c>
    </row>
    <row r="7327" spans="1:8" x14ac:dyDescent="0.25">
      <c r="A7327" s="94">
        <v>45840</v>
      </c>
      <c r="B7327" s="95" t="str">
        <v>UN 2922</v>
      </c>
      <c r="C7327" s="80" t="str">
        <v xml:space="preserve">RADIATOR HOSE BOTTOM EPDM INTER DI  </v>
      </c>
      <c r="D7327" s="133" t="str">
        <v>2299, 2300</v>
      </c>
      <c r="E7327" s="80">
        <v>10</v>
      </c>
      <c r="F7327" s="80" t="str">
        <v>PCS</v>
      </c>
      <c r="G7327" s="80" t="str">
        <v>OUTWARD</v>
      </c>
      <c r="H7327" s="96" t="str">
        <v>JYOTI TRACTOR</v>
      </c>
    </row>
    <row r="7328" spans="1:8" x14ac:dyDescent="0.25">
      <c r="A7328" s="90">
        <v>45840</v>
      </c>
      <c r="B7328" s="91" t="str">
        <v>GK 2602</v>
      </c>
      <c r="C7328" s="92" t="str">
        <v>HITCH PIN 1X5</v>
      </c>
      <c r="D7328" s="132" t="str">
        <v>2299, 2300</v>
      </c>
      <c r="E7328" s="92">
        <v>37</v>
      </c>
      <c r="F7328" s="92" t="str">
        <v>PCS</v>
      </c>
      <c r="G7328" s="92" t="str">
        <v>OUTWARD</v>
      </c>
      <c r="H7328" s="93" t="str">
        <v>JYOTI TRACTOR</v>
      </c>
    </row>
    <row r="7329" spans="1:8" x14ac:dyDescent="0.25">
      <c r="A7329" s="94">
        <v>45840</v>
      </c>
      <c r="B7329" s="95" t="str">
        <v>R925044</v>
      </c>
      <c r="C7329" s="80" t="str">
        <v>P.P ASSY EICHER 241 9.25"</v>
      </c>
      <c r="D7329" s="133" t="str">
        <v>2289, 2291, 2295</v>
      </c>
      <c r="E7329" s="80">
        <v>1</v>
      </c>
      <c r="F7329" s="80" t="str">
        <v>SET</v>
      </c>
      <c r="G7329" s="80" t="str">
        <v>OUTWARD</v>
      </c>
      <c r="H7329" s="96" t="str">
        <v>SHOP</v>
      </c>
    </row>
    <row r="7330" spans="1:8" x14ac:dyDescent="0.25">
      <c r="A7330" s="90">
        <v>45840</v>
      </c>
      <c r="B7330" s="91" t="str">
        <v>UN 1795</v>
      </c>
      <c r="C7330" s="92" t="str">
        <v>GEAR BOX TOP COVER INTER DI</v>
      </c>
      <c r="D7330" s="132" t="str">
        <v>2289, 2291, 2295</v>
      </c>
      <c r="E7330" s="92">
        <v>2</v>
      </c>
      <c r="F7330" s="92" t="str">
        <v>PCS</v>
      </c>
      <c r="G7330" s="92" t="str">
        <v>OUTWARD</v>
      </c>
      <c r="H7330" s="93" t="str">
        <v>SHOP</v>
      </c>
    </row>
    <row r="7331" spans="1:8" x14ac:dyDescent="0.25">
      <c r="A7331" s="94">
        <v>45840</v>
      </c>
      <c r="B7331" s="95" t="str">
        <v>UN 1615</v>
      </c>
      <c r="C7331" s="80" t="str">
        <v>SEAT CUSHION BOTTOM INTER</v>
      </c>
      <c r="D7331" s="133" t="str">
        <v>2289, 2291, 2295</v>
      </c>
      <c r="E7331" s="80">
        <v>4</v>
      </c>
      <c r="F7331" s="80" t="str">
        <v>PCS</v>
      </c>
      <c r="G7331" s="80" t="str">
        <v>OUTWARD</v>
      </c>
      <c r="H7331" s="96" t="str">
        <v>SHOP</v>
      </c>
    </row>
    <row r="7332" spans="1:8" x14ac:dyDescent="0.25">
      <c r="A7332" s="90">
        <v>45840</v>
      </c>
      <c r="B7332" s="91" t="str">
        <v>UN 1614</v>
      </c>
      <c r="C7332" s="92" t="str">
        <v>SEAT CUSHION TOP INTER</v>
      </c>
      <c r="D7332" s="132" t="str">
        <v>2289, 2291, 2295</v>
      </c>
      <c r="E7332" s="92">
        <v>2</v>
      </c>
      <c r="F7332" s="92" t="str">
        <v>PCS</v>
      </c>
      <c r="G7332" s="92" t="str">
        <v>OUTWARD</v>
      </c>
      <c r="H7332" s="93" t="str">
        <v>SHOP</v>
      </c>
    </row>
    <row r="7333" spans="1:8" x14ac:dyDescent="0.25">
      <c r="A7333" s="94">
        <v>45840</v>
      </c>
      <c r="B7333" s="95" t="str">
        <v>UN 3332</v>
      </c>
      <c r="C7333" s="80" t="str">
        <v xml:space="preserve">PINION LOCK WASHER (SET OF 6) NST  </v>
      </c>
      <c r="D7333" s="133" t="str">
        <v>2289, 2291, 2295</v>
      </c>
      <c r="E7333" s="80">
        <v>20</v>
      </c>
      <c r="F7333" s="80" t="str">
        <v>SET</v>
      </c>
      <c r="G7333" s="80" t="str">
        <v>OUTWARD</v>
      </c>
      <c r="H7333" s="96" t="str">
        <v>SHOP</v>
      </c>
    </row>
    <row r="7334" spans="1:8" x14ac:dyDescent="0.25">
      <c r="A7334" s="90">
        <v>45840</v>
      </c>
      <c r="B7334" s="91" t="str">
        <v>UN 1323</v>
      </c>
      <c r="C7334" s="92" t="str">
        <v>WATER BODY CHUKNUT INTER DI</v>
      </c>
      <c r="D7334" s="132" t="str">
        <v>2289, 2291, 2295</v>
      </c>
      <c r="E7334" s="92">
        <v>10</v>
      </c>
      <c r="F7334" s="92" t="str">
        <v>PCS</v>
      </c>
      <c r="G7334" s="92" t="str">
        <v>OUTWARD</v>
      </c>
      <c r="H7334" s="93" t="str">
        <v>SHOP</v>
      </c>
    </row>
    <row r="7335" spans="1:8" x14ac:dyDescent="0.25">
      <c r="A7335" s="94">
        <v>45840</v>
      </c>
      <c r="B7335" s="95" t="str">
        <v>UN 1275</v>
      </c>
      <c r="C7335" s="80" t="str">
        <v>CRANK PULLEY CAST IRON 3CYL INTER DI</v>
      </c>
      <c r="D7335" s="133" t="str">
        <v>2289, 2291, 2295</v>
      </c>
      <c r="E7335" s="80">
        <v>3</v>
      </c>
      <c r="F7335" s="80" t="str">
        <v>PCS</v>
      </c>
      <c r="G7335" s="80" t="str">
        <v>OUTWARD</v>
      </c>
      <c r="H7335" s="96" t="str">
        <v>SHOP</v>
      </c>
    </row>
    <row r="7336" spans="1:8" x14ac:dyDescent="0.25">
      <c r="A7336" s="90">
        <v>45840</v>
      </c>
      <c r="B7336" s="91" t="str">
        <v>UN 3331</v>
      </c>
      <c r="C7336" s="92" t="str">
        <v xml:space="preserve">PINION LOCK WASHER (SET OF 3) NST  </v>
      </c>
      <c r="D7336" s="132" t="str">
        <v>2289, 2291, 2295</v>
      </c>
      <c r="E7336" s="92">
        <v>20</v>
      </c>
      <c r="F7336" s="92" t="str">
        <v>SET</v>
      </c>
      <c r="G7336" s="92" t="str">
        <v>OUTWARD</v>
      </c>
      <c r="H7336" s="93" t="str">
        <v>SHOP</v>
      </c>
    </row>
    <row r="7337" spans="1:8" x14ac:dyDescent="0.25">
      <c r="A7337" s="94">
        <v>45840</v>
      </c>
      <c r="B7337" s="95" t="str">
        <v>UN 2935</v>
      </c>
      <c r="C7337" s="80" t="str">
        <v xml:space="preserve">WATER BODY HOSE L TYPE EPDM INTER  </v>
      </c>
      <c r="D7337" s="133" t="str">
        <v>2289, 2291, 2295</v>
      </c>
      <c r="E7337" s="80">
        <v>60</v>
      </c>
      <c r="F7337" s="80" t="str">
        <v>PCS</v>
      </c>
      <c r="G7337" s="80" t="str">
        <v>OUTWARD</v>
      </c>
      <c r="H7337" s="96" t="str">
        <v>SHOP</v>
      </c>
    </row>
    <row r="7338" spans="1:8" x14ac:dyDescent="0.25">
      <c r="A7338" s="90">
        <v>45840</v>
      </c>
      <c r="B7338" s="91" t="str">
        <v>UN 1897</v>
      </c>
      <c r="C7338" s="92" t="str">
        <v>REAR AXLE COLLAR BIG INTER DI</v>
      </c>
      <c r="D7338" s="132" t="str">
        <v>2289, 2291, 2295</v>
      </c>
      <c r="E7338" s="92">
        <v>25</v>
      </c>
      <c r="F7338" s="92" t="str">
        <v>PCS</v>
      </c>
      <c r="G7338" s="92" t="str">
        <v>OUTWARD</v>
      </c>
      <c r="H7338" s="93" t="str">
        <v>SHOP</v>
      </c>
    </row>
    <row r="7339" spans="1:8" x14ac:dyDescent="0.25">
      <c r="A7339" s="94">
        <v>45840</v>
      </c>
      <c r="B7339" s="95" t="str">
        <v>UN 2834</v>
      </c>
      <c r="C7339" s="80" t="str">
        <v xml:space="preserve">REAR AXLE TOP BOLT (LONG) INTER DI  </v>
      </c>
      <c r="D7339" s="133" t="str">
        <v>2289, 2291, 2295</v>
      </c>
      <c r="E7339" s="80">
        <v>36</v>
      </c>
      <c r="F7339" s="80" t="str">
        <v>PCS</v>
      </c>
      <c r="G7339" s="80" t="str">
        <v>OUTWARD</v>
      </c>
      <c r="H7339" s="96" t="str">
        <v>SHOP</v>
      </c>
    </row>
    <row r="7340" spans="1:8" x14ac:dyDescent="0.25">
      <c r="A7340" s="90">
        <v>45840</v>
      </c>
      <c r="B7340" s="91" t="str">
        <v>UN 1883</v>
      </c>
      <c r="C7340" s="92" t="str">
        <v>DIFFERENTIAL PIN YUVRAJ</v>
      </c>
      <c r="D7340" s="132" t="str">
        <v>2289, 2291, 2295</v>
      </c>
      <c r="E7340" s="92">
        <v>10</v>
      </c>
      <c r="F7340" s="92" t="str">
        <v>PCS</v>
      </c>
      <c r="G7340" s="92" t="str">
        <v>OUTWARD</v>
      </c>
      <c r="H7340" s="93" t="str">
        <v>SHOP</v>
      </c>
    </row>
    <row r="7341" spans="1:8" x14ac:dyDescent="0.25">
      <c r="A7341" s="94">
        <v>45840</v>
      </c>
      <c r="B7341" s="95" t="str">
        <v>UN 1883 A</v>
      </c>
      <c r="C7341" s="80" t="str">
        <v>DIFFERENTIAL PIN YUVRAJ N/M</v>
      </c>
      <c r="D7341" s="133" t="str">
        <v>2289, 2291, 2295</v>
      </c>
      <c r="E7341" s="80">
        <v>10</v>
      </c>
      <c r="F7341" s="80" t="str">
        <v>PCS</v>
      </c>
      <c r="G7341" s="80" t="str">
        <v>OUTWARD</v>
      </c>
      <c r="H7341" s="96" t="str">
        <v>SHOP</v>
      </c>
    </row>
    <row r="7342" spans="1:8" x14ac:dyDescent="0.25">
      <c r="A7342" s="90">
        <v>45840</v>
      </c>
      <c r="B7342" s="91" t="str">
        <v>UN 1971/GK 228</v>
      </c>
      <c r="C7342" s="92" t="str">
        <v>BRAKE DISC PLATE YUVRAJ</v>
      </c>
      <c r="D7342" s="132" t="str">
        <v>2289, 2291, 2295</v>
      </c>
      <c r="E7342" s="92">
        <v>20</v>
      </c>
      <c r="F7342" s="92" t="str">
        <v>PCS</v>
      </c>
      <c r="G7342" s="92" t="str">
        <v>OUTWARD</v>
      </c>
      <c r="H7342" s="93" t="str">
        <v>SHOP</v>
      </c>
    </row>
    <row r="7343" spans="1:8" x14ac:dyDescent="0.25">
      <c r="A7343" s="94">
        <v>45840</v>
      </c>
      <c r="B7343" s="95" t="str">
        <v>GK 234</v>
      </c>
      <c r="C7343" s="80" t="str">
        <v>BRAKE DISC PLATE SWARAJ 855</v>
      </c>
      <c r="D7343" s="133" t="str">
        <v>2289, 2291, 2295</v>
      </c>
      <c r="E7343" s="80">
        <v>10</v>
      </c>
      <c r="F7343" s="80" t="str">
        <v>PCS</v>
      </c>
      <c r="G7343" s="80" t="str">
        <v>OUTWARD</v>
      </c>
      <c r="H7343" s="96" t="str">
        <v>SHOP</v>
      </c>
    </row>
    <row r="7344" spans="1:8" x14ac:dyDescent="0.25">
      <c r="A7344" s="90">
        <v>45840</v>
      </c>
      <c r="B7344" s="91" t="str">
        <v>GK 234 A</v>
      </c>
      <c r="C7344" s="92" t="str">
        <v>BRAKE DISC PLATE SWARAJ 855 O/S</v>
      </c>
      <c r="D7344" s="132" t="str">
        <v>2289, 2291, 2295</v>
      </c>
      <c r="E7344" s="92">
        <v>10</v>
      </c>
      <c r="F7344" s="92" t="str">
        <v>PCS</v>
      </c>
      <c r="G7344" s="92" t="str">
        <v>OUTWARD</v>
      </c>
      <c r="H7344" s="93" t="str">
        <v>SHOP</v>
      </c>
    </row>
    <row r="7345" spans="1:8" x14ac:dyDescent="0.25">
      <c r="A7345" s="94">
        <v>45840</v>
      </c>
      <c r="B7345" s="95">
        <v>3280876100</v>
      </c>
      <c r="C7345" s="80" t="str">
        <v>CLUTCH PLATE SARPANCH 5 SRING</v>
      </c>
      <c r="D7345" s="133" t="str">
        <v>2289, 2291, 2295</v>
      </c>
      <c r="E7345" s="80">
        <v>1</v>
      </c>
      <c r="F7345" s="80" t="str">
        <v>PCS</v>
      </c>
      <c r="G7345" s="80" t="str">
        <v>OUTWARD</v>
      </c>
      <c r="H7345" s="96" t="str">
        <v>SHOP</v>
      </c>
    </row>
    <row r="7346" spans="1:8" x14ac:dyDescent="0.25">
      <c r="A7346" s="90">
        <v>45840</v>
      </c>
      <c r="B7346" s="91">
        <v>3280876100</v>
      </c>
      <c r="C7346" s="92" t="str">
        <v>CLUTCH PLATE SARPANCH 5 SRING</v>
      </c>
      <c r="D7346" s="132" t="str">
        <v>2289, 2291, 2295</v>
      </c>
      <c r="E7346" s="92">
        <v>3</v>
      </c>
      <c r="F7346" s="92" t="str">
        <v>PCS</v>
      </c>
      <c r="G7346" s="92" t="str">
        <v>OUTWARD</v>
      </c>
      <c r="H7346" s="93" t="str">
        <v>SHOP</v>
      </c>
    </row>
    <row r="7347" spans="1:8" x14ac:dyDescent="0.25">
      <c r="A7347" s="94">
        <v>45840</v>
      </c>
      <c r="B7347" s="95">
        <v>3280613100</v>
      </c>
      <c r="C7347" s="80" t="str">
        <v>CLUTCH PLATE SP/ARJUN 605 (6 SPRG 11")</v>
      </c>
      <c r="D7347" s="133" t="str">
        <v>2289, 2291, 2295</v>
      </c>
      <c r="E7347" s="80">
        <v>2</v>
      </c>
      <c r="F7347" s="80" t="str">
        <v>PCS</v>
      </c>
      <c r="G7347" s="80" t="str">
        <v>OUTWARD</v>
      </c>
      <c r="H7347" s="96" t="str">
        <v>SHOP</v>
      </c>
    </row>
    <row r="7348" spans="1:8" x14ac:dyDescent="0.25">
      <c r="A7348" s="90">
        <v>45840</v>
      </c>
      <c r="B7348" s="91" t="str">
        <v>UN 1131</v>
      </c>
      <c r="C7348" s="92" t="str">
        <v>SILENCER ELBOW (O.E) INTER DI</v>
      </c>
      <c r="D7348" s="132" t="str">
        <v>2289, 2291, 2295</v>
      </c>
      <c r="E7348" s="92">
        <v>10</v>
      </c>
      <c r="F7348" s="92" t="str">
        <v>PCS</v>
      </c>
      <c r="G7348" s="92" t="str">
        <v>OUTWARD</v>
      </c>
      <c r="H7348" s="93" t="str">
        <v>SHOP</v>
      </c>
    </row>
    <row r="7349" spans="1:8" x14ac:dyDescent="0.25">
      <c r="A7349" s="94">
        <v>45840</v>
      </c>
      <c r="B7349" s="95" t="str">
        <v>GK 980/UN 1375</v>
      </c>
      <c r="C7349" s="80" t="str">
        <v>CENTER PIN MAHINDRA ARJUN</v>
      </c>
      <c r="D7349" s="133" t="str">
        <v>2289, 2291, 2295</v>
      </c>
      <c r="E7349" s="80">
        <v>3</v>
      </c>
      <c r="F7349" s="80" t="str">
        <v>PCS</v>
      </c>
      <c r="G7349" s="80" t="str">
        <v>OUTWARD</v>
      </c>
      <c r="H7349" s="96" t="str">
        <v>SHOP</v>
      </c>
    </row>
    <row r="7350" spans="1:8" x14ac:dyDescent="0.25">
      <c r="A7350" s="90">
        <v>45840</v>
      </c>
      <c r="B7350" s="91" t="str">
        <v>GK 910/UN 1408</v>
      </c>
      <c r="C7350" s="92" t="str">
        <v>FRONT WHEEL HUB MAHINDRA YUVO</v>
      </c>
      <c r="D7350" s="132" t="str">
        <v>2289, 2291, 2295</v>
      </c>
      <c r="E7350" s="92">
        <v>2</v>
      </c>
      <c r="F7350" s="92" t="str">
        <v>PCS</v>
      </c>
      <c r="G7350" s="92" t="str">
        <v>OUTWARD</v>
      </c>
      <c r="H7350" s="93" t="str">
        <v>SHOP</v>
      </c>
    </row>
    <row r="7351" spans="1:8" x14ac:dyDescent="0.25">
      <c r="A7351" s="94">
        <v>45840</v>
      </c>
      <c r="B7351" s="95" t="str">
        <v>UN 2474</v>
      </c>
      <c r="C7351" s="80" t="str">
        <v xml:space="preserve">HYDRAULIC DISTRIBUTOR HEAD 60 HP HI-TECH  </v>
      </c>
      <c r="D7351" s="133" t="str">
        <v>2289, 2291, 2295</v>
      </c>
      <c r="E7351" s="80">
        <v>1</v>
      </c>
      <c r="F7351" s="80" t="str">
        <v>PCS</v>
      </c>
      <c r="G7351" s="80" t="str">
        <v>OUTWARD</v>
      </c>
      <c r="H7351" s="96" t="str">
        <v>SHOP</v>
      </c>
    </row>
    <row r="7352" spans="1:8" x14ac:dyDescent="0.25">
      <c r="A7352" s="90">
        <v>45840</v>
      </c>
      <c r="B7352" s="91" t="str">
        <v>UN 1466</v>
      </c>
      <c r="C7352" s="92" t="str">
        <v>TIE ROD TUBE MKM</v>
      </c>
      <c r="D7352" s="132" t="str">
        <v>2289, 2291, 2295</v>
      </c>
      <c r="E7352" s="92">
        <v>6</v>
      </c>
      <c r="F7352" s="92" t="str">
        <v>PCS</v>
      </c>
      <c r="G7352" s="92" t="str">
        <v>OUTWARD</v>
      </c>
      <c r="H7352" s="93" t="str">
        <v>SHOP</v>
      </c>
    </row>
    <row r="7353" spans="1:8" x14ac:dyDescent="0.25">
      <c r="A7353" s="94">
        <v>45840</v>
      </c>
      <c r="B7353" s="95" t="str">
        <v>UN 2637 C</v>
      </c>
      <c r="C7353" s="80" t="str">
        <v xml:space="preserve">CHECK CHAIN ASSY YUVRAJ  </v>
      </c>
      <c r="D7353" s="133" t="str">
        <v>2289, 2291, 2295</v>
      </c>
      <c r="E7353" s="80">
        <v>10</v>
      </c>
      <c r="F7353" s="80" t="str">
        <v>PCS</v>
      </c>
      <c r="G7353" s="80" t="str">
        <v>OUTWARD</v>
      </c>
      <c r="H7353" s="96" t="str">
        <v>SHOP</v>
      </c>
    </row>
    <row r="7354" spans="1:8" x14ac:dyDescent="0.25">
      <c r="A7354" s="90">
        <v>45840</v>
      </c>
      <c r="B7354" s="91" t="str">
        <v>UN 1140</v>
      </c>
      <c r="C7354" s="92" t="str">
        <v>EXHAUST  MANIFOLD YUVRAJ</v>
      </c>
      <c r="D7354" s="132" t="str">
        <v>2289, 2291, 2295</v>
      </c>
      <c r="E7354" s="92">
        <v>6</v>
      </c>
      <c r="F7354" s="92" t="str">
        <v>PCS</v>
      </c>
      <c r="G7354" s="92" t="str">
        <v>OUTWARD</v>
      </c>
      <c r="H7354" s="93" t="str">
        <v>SHOP</v>
      </c>
    </row>
    <row r="7355" spans="1:8" x14ac:dyDescent="0.25">
      <c r="A7355" s="94">
        <v>45840</v>
      </c>
      <c r="B7355" s="95" t="str">
        <v>UN 3618</v>
      </c>
      <c r="C7355" s="80" t="str">
        <v xml:space="preserve">6001670C2 PIPE FUEL TANK TO FEED PUMP ARJUN  </v>
      </c>
      <c r="D7355" s="133" t="str">
        <v>2289, 2291, 2295</v>
      </c>
      <c r="E7355" s="80">
        <v>10</v>
      </c>
      <c r="F7355" s="80" t="str">
        <v>PCS</v>
      </c>
      <c r="G7355" s="80" t="str">
        <v>OUTWARD</v>
      </c>
      <c r="H7355" s="96" t="str">
        <v>SHOP</v>
      </c>
    </row>
    <row r="7356" spans="1:8" x14ac:dyDescent="0.25">
      <c r="A7356" s="90">
        <v>45840</v>
      </c>
      <c r="B7356" s="91">
        <v>1280354100</v>
      </c>
      <c r="C7356" s="92" t="str">
        <v>PRESSURE PLATE ASSY SW D/F</v>
      </c>
      <c r="D7356" s="132" t="str">
        <v>2289, 2291, 2295</v>
      </c>
      <c r="E7356" s="92">
        <v>2</v>
      </c>
      <c r="F7356" s="92" t="str">
        <v>SET</v>
      </c>
      <c r="G7356" s="92" t="str">
        <v>OUTWARD</v>
      </c>
      <c r="H7356" s="93" t="str">
        <v>SHOP</v>
      </c>
    </row>
    <row r="7357" spans="1:8" x14ac:dyDescent="0.25">
      <c r="A7357" s="94">
        <v>45840</v>
      </c>
      <c r="B7357" s="95" t="str">
        <v>UN 1441</v>
      </c>
      <c r="C7357" s="80" t="str">
        <v>STARING KNUCKLE ARM (POWER STG) RH STEEL MKM</v>
      </c>
      <c r="D7357" s="133" t="str">
        <v>2289, 2291, 2295</v>
      </c>
      <c r="E7357" s="80">
        <v>6</v>
      </c>
      <c r="F7357" s="80" t="str">
        <v>PCS</v>
      </c>
      <c r="G7357" s="80" t="str">
        <v>OUTWARD</v>
      </c>
      <c r="H7357" s="96" t="str">
        <v>SHOP</v>
      </c>
    </row>
    <row r="7358" spans="1:8" x14ac:dyDescent="0.25">
      <c r="A7358" s="90">
        <v>45840</v>
      </c>
      <c r="B7358" s="91" t="str">
        <v>UN 1441 A</v>
      </c>
      <c r="C7358" s="92" t="str">
        <v>STARING KNUCKLE ARM (POWER STG) LH STEEL MKM</v>
      </c>
      <c r="D7358" s="132" t="str">
        <v>2289, 2291, 2295</v>
      </c>
      <c r="E7358" s="92">
        <v>6</v>
      </c>
      <c r="F7358" s="92" t="str">
        <v>PCS</v>
      </c>
      <c r="G7358" s="92" t="str">
        <v>OUTWARD</v>
      </c>
      <c r="H7358" s="93" t="str">
        <v>SHOP</v>
      </c>
    </row>
    <row r="7359" spans="1:8" x14ac:dyDescent="0.25">
      <c r="A7359" s="94">
        <v>45840</v>
      </c>
      <c r="B7359" s="95" t="str">
        <v>CENTER PIN BUSH G/T 5310</v>
      </c>
      <c r="C7359" s="80" t="str">
        <v>CENTER PIN BUSH G/T 5310</v>
      </c>
      <c r="D7359" s="133" t="str">
        <v>2289, 2291, 2295</v>
      </c>
      <c r="E7359" s="80">
        <v>12</v>
      </c>
      <c r="F7359" s="80" t="str">
        <v>PCS</v>
      </c>
      <c r="G7359" s="80" t="str">
        <v>OUTWARD</v>
      </c>
      <c r="H7359" s="96" t="str">
        <v>SHOP</v>
      </c>
    </row>
    <row r="7360" spans="1:8" x14ac:dyDescent="0.25">
      <c r="A7360" s="90">
        <v>45840</v>
      </c>
      <c r="B7360" s="91" t="str">
        <v>UN 1159</v>
      </c>
      <c r="C7360" s="92" t="str">
        <v>AIR CLEANER ASSY COMPLETE ARJUN</v>
      </c>
      <c r="D7360" s="132" t="str">
        <v>2289, 2291, 2295</v>
      </c>
      <c r="E7360" s="92">
        <v>2</v>
      </c>
      <c r="F7360" s="92" t="str">
        <v>SET</v>
      </c>
      <c r="G7360" s="92" t="str">
        <v>OUTWARD</v>
      </c>
      <c r="H7360" s="93" t="str">
        <v>SHOP</v>
      </c>
    </row>
    <row r="7361" spans="1:8" x14ac:dyDescent="0.25">
      <c r="A7361" s="94">
        <v>45840</v>
      </c>
      <c r="B7361" s="95" t="str">
        <v>UN 1153</v>
      </c>
      <c r="C7361" s="80" t="str">
        <v>PRE CLEANER ASSEMBLY LONG PVC NST</v>
      </c>
      <c r="D7361" s="133" t="str">
        <v>2289, 2291, 2295</v>
      </c>
      <c r="E7361" s="80">
        <v>2</v>
      </c>
      <c r="F7361" s="80" t="str">
        <v>PCS</v>
      </c>
      <c r="G7361" s="80" t="str">
        <v>OUTWARD</v>
      </c>
      <c r="H7361" s="96" t="str">
        <v>SHOP</v>
      </c>
    </row>
    <row r="7362" spans="1:8" x14ac:dyDescent="0.25">
      <c r="A7362" s="90">
        <v>45840</v>
      </c>
      <c r="B7362" s="91" t="str">
        <v>UN 1252</v>
      </c>
      <c r="C7362" s="92" t="str">
        <v>OIL PAN 2 CYL. INTER</v>
      </c>
      <c r="D7362" s="132" t="str">
        <v>2289, 2291, 2295</v>
      </c>
      <c r="E7362" s="92">
        <v>3</v>
      </c>
      <c r="F7362" s="92" t="str">
        <v>PCS</v>
      </c>
      <c r="G7362" s="92" t="str">
        <v>OUTWARD</v>
      </c>
      <c r="H7362" s="93" t="str">
        <v>SHOP</v>
      </c>
    </row>
    <row r="7363" spans="1:8" x14ac:dyDescent="0.25">
      <c r="A7363" s="94">
        <v>45840</v>
      </c>
      <c r="B7363" s="95" t="str">
        <v>R983032309</v>
      </c>
      <c r="C7363" s="80" t="str">
        <v>HYD. PUMP SWARAJ 19CC (OUTER)</v>
      </c>
      <c r="D7363" s="133" t="str">
        <v>2289, 2291, 2295</v>
      </c>
      <c r="E7363" s="80">
        <v>8</v>
      </c>
      <c r="F7363" s="80" t="str">
        <v>PCS</v>
      </c>
      <c r="G7363" s="80" t="str">
        <v>OUTWARD</v>
      </c>
      <c r="H7363" s="96" t="str">
        <v>SHOP</v>
      </c>
    </row>
    <row r="7364" spans="1:8" x14ac:dyDescent="0.25">
      <c r="A7364" s="90">
        <v>45840</v>
      </c>
      <c r="B7364" s="91" t="str">
        <v>UN 2662 A</v>
      </c>
      <c r="C7364" s="92" t="str">
        <v xml:space="preserve">CHECK CHAIN BRACKET RH INTER DI  </v>
      </c>
      <c r="D7364" s="132" t="str">
        <v>2289, 2291, 2295</v>
      </c>
      <c r="E7364" s="92">
        <v>1</v>
      </c>
      <c r="F7364" s="92" t="str">
        <v>PCS</v>
      </c>
      <c r="G7364" s="92" t="str">
        <v>OUTWARD</v>
      </c>
      <c r="H7364" s="93" t="str">
        <v>SHOP</v>
      </c>
    </row>
    <row r="7365" spans="1:8" x14ac:dyDescent="0.25">
      <c r="A7365" s="94">
        <v>45840</v>
      </c>
      <c r="B7365" s="95" t="str">
        <v>UN 2662</v>
      </c>
      <c r="C7365" s="80" t="str">
        <v xml:space="preserve">CHECK CHAIN BRACKET LH INTER DI  </v>
      </c>
      <c r="D7365" s="133" t="str">
        <v>2289, 2291, 2295</v>
      </c>
      <c r="E7365" s="80">
        <v>1</v>
      </c>
      <c r="F7365" s="80" t="str">
        <v>PCS</v>
      </c>
      <c r="G7365" s="80" t="str">
        <v>OUTWARD</v>
      </c>
      <c r="H7365" s="96" t="str">
        <v>SHOP</v>
      </c>
    </row>
    <row r="7366" spans="1:8" x14ac:dyDescent="0.25">
      <c r="A7366" s="90">
        <v>45840</v>
      </c>
      <c r="B7366" s="91" t="str">
        <v>601AD00006C</v>
      </c>
      <c r="C7366" s="92" t="str">
        <v>HYD PUMP ARJUN 445 DOUBLE (12CC + 8CC) (NEW CODE : 11351806</v>
      </c>
      <c r="D7366" s="132" t="str">
        <v>2289, 2291, 2295</v>
      </c>
      <c r="E7366" s="92">
        <v>4</v>
      </c>
      <c r="F7366" s="92" t="str">
        <v>PCS</v>
      </c>
      <c r="G7366" s="92" t="str">
        <v>OUTWARD</v>
      </c>
      <c r="H7366" s="93" t="str">
        <v>SHOP</v>
      </c>
    </row>
    <row r="7367" spans="1:8" x14ac:dyDescent="0.25">
      <c r="A7367" s="94">
        <v>45840</v>
      </c>
      <c r="B7367" s="95" t="str">
        <v>UN 2870</v>
      </c>
      <c r="C7367" s="80" t="str">
        <v xml:space="preserve">HYDRAULIC SPRING BIG INTER DI  </v>
      </c>
      <c r="D7367" s="133">
        <v>2298</v>
      </c>
      <c r="E7367" s="80">
        <v>4</v>
      </c>
      <c r="F7367" s="80" t="str">
        <v>PCS</v>
      </c>
      <c r="G7367" s="80" t="str">
        <v>OUTWARD</v>
      </c>
      <c r="H7367" s="96" t="str">
        <v>SHOP</v>
      </c>
    </row>
    <row r="7368" spans="1:8" x14ac:dyDescent="0.25">
      <c r="A7368" s="90">
        <v>45840</v>
      </c>
      <c r="B7368" s="91" t="str">
        <v>UN 2762</v>
      </c>
      <c r="C7368" s="92" t="str">
        <v xml:space="preserve">CENTRE PIN BUSH (SET OF 2) YUVRAJ  </v>
      </c>
      <c r="D7368" s="132">
        <v>2298</v>
      </c>
      <c r="E7368" s="92">
        <v>20</v>
      </c>
      <c r="F7368" s="92" t="str">
        <v>SET</v>
      </c>
      <c r="G7368" s="92" t="str">
        <v>OUTWARD</v>
      </c>
      <c r="H7368" s="93" t="str">
        <v>SHOP</v>
      </c>
    </row>
    <row r="7369" spans="1:8" x14ac:dyDescent="0.25">
      <c r="A7369" s="94">
        <v>45840</v>
      </c>
      <c r="B7369" s="95" t="str">
        <v>UN 1135</v>
      </c>
      <c r="C7369" s="80" t="str">
        <v>SILENCER INTER DI</v>
      </c>
      <c r="D7369" s="133">
        <v>2298</v>
      </c>
      <c r="E7369" s="80">
        <v>4</v>
      </c>
      <c r="F7369" s="80" t="str">
        <v>PCS</v>
      </c>
      <c r="G7369" s="80" t="str">
        <v>OUTWARD</v>
      </c>
      <c r="H7369" s="96" t="str">
        <v>SHOP</v>
      </c>
    </row>
    <row r="7370" spans="1:8" x14ac:dyDescent="0.25">
      <c r="A7370" s="90">
        <v>45840</v>
      </c>
      <c r="B7370" s="91" t="str">
        <v>GK 979/UN 1376</v>
      </c>
      <c r="C7370" s="92" t="str">
        <v>CENTRE PIN YUVRAJ</v>
      </c>
      <c r="D7370" s="132">
        <v>2298</v>
      </c>
      <c r="E7370" s="92">
        <v>10</v>
      </c>
      <c r="F7370" s="92" t="str">
        <v>PCS</v>
      </c>
      <c r="G7370" s="92" t="str">
        <v>OUTWARD</v>
      </c>
      <c r="H7370" s="93" t="str">
        <v>SHOP</v>
      </c>
    </row>
    <row r="7371" spans="1:8" x14ac:dyDescent="0.25">
      <c r="A7371" s="94">
        <v>45840</v>
      </c>
      <c r="B7371" s="95" t="str">
        <v>1P 4052 AGOOB</v>
      </c>
      <c r="C7371" s="80" t="str">
        <v>HYD PUMP SK HEAVY / PREET</v>
      </c>
      <c r="D7371" s="133">
        <v>2298</v>
      </c>
      <c r="E7371" s="80">
        <v>2</v>
      </c>
      <c r="F7371" s="80" t="str">
        <v>PCS</v>
      </c>
      <c r="G7371" s="80" t="str">
        <v>OUTWARD</v>
      </c>
      <c r="H7371" s="96" t="str">
        <v>SHOP</v>
      </c>
    </row>
    <row r="7372" spans="1:8" x14ac:dyDescent="0.25">
      <c r="A7372" s="90">
        <v>45840</v>
      </c>
      <c r="B7372" s="91">
        <v>1280819100</v>
      </c>
      <c r="C7372" s="92" t="str">
        <v>P.P ASSY ACE CRANE D/F</v>
      </c>
      <c r="D7372" s="132">
        <v>2298</v>
      </c>
      <c r="E7372" s="92">
        <v>2</v>
      </c>
      <c r="F7372" s="92" t="str">
        <v>SET</v>
      </c>
      <c r="G7372" s="92" t="str">
        <v>OUTWARD</v>
      </c>
      <c r="H7372" s="93" t="str">
        <v>SHOP</v>
      </c>
    </row>
    <row r="7373" spans="1:8" x14ac:dyDescent="0.25">
      <c r="A7373" s="94">
        <v>45840</v>
      </c>
      <c r="B7373" s="95" t="str">
        <v>UN 1160</v>
      </c>
      <c r="C7373" s="80" t="str">
        <v>AIR CLEANER MESH INTER DI</v>
      </c>
      <c r="D7373" s="133">
        <v>2298</v>
      </c>
      <c r="E7373" s="80">
        <v>6</v>
      </c>
      <c r="F7373" s="80" t="str">
        <v>PCS</v>
      </c>
      <c r="G7373" s="80" t="str">
        <v>OUTWARD</v>
      </c>
      <c r="H7373" s="96" t="str">
        <v>SHOP</v>
      </c>
    </row>
    <row r="7374" spans="1:8" x14ac:dyDescent="0.25">
      <c r="A7374" s="90">
        <v>45840</v>
      </c>
      <c r="B7374" s="91" t="str">
        <v>UN 1164</v>
      </c>
      <c r="C7374" s="92" t="str">
        <v>SECONDARY MESH INTER DI</v>
      </c>
      <c r="D7374" s="132">
        <v>2298</v>
      </c>
      <c r="E7374" s="92">
        <v>6</v>
      </c>
      <c r="F7374" s="92" t="str">
        <v>PCS</v>
      </c>
      <c r="G7374" s="92" t="str">
        <v>OUTWARD</v>
      </c>
      <c r="H7374" s="93" t="str">
        <v>SHOP</v>
      </c>
    </row>
    <row r="7375" spans="1:8" x14ac:dyDescent="0.25">
      <c r="A7375" s="94">
        <v>45840</v>
      </c>
      <c r="B7375" s="95" t="str">
        <v>UN 2862</v>
      </c>
      <c r="C7375" s="80" t="str">
        <v xml:space="preserve">CLUTCH PADLE SPRING NST  </v>
      </c>
      <c r="D7375" s="133">
        <v>2298</v>
      </c>
      <c r="E7375" s="80">
        <v>24</v>
      </c>
      <c r="F7375" s="80" t="str">
        <v>PCS</v>
      </c>
      <c r="G7375" s="80" t="str">
        <v>OUTWARD</v>
      </c>
      <c r="H7375" s="96" t="str">
        <v>SHOP</v>
      </c>
    </row>
    <row r="7376" spans="1:8" x14ac:dyDescent="0.25">
      <c r="A7376" s="90">
        <v>45840</v>
      </c>
      <c r="B7376" s="91" t="str">
        <v>GK 318</v>
      </c>
      <c r="C7376" s="92" t="str">
        <v>CLUTCH PLATE N/A MAHINDRA YUVRAJ 4 SPRING 8" 24 TEETH</v>
      </c>
      <c r="D7376" s="132">
        <v>2298</v>
      </c>
      <c r="E7376" s="92">
        <v>1</v>
      </c>
      <c r="F7376" s="92" t="str">
        <v>PCS</v>
      </c>
      <c r="G7376" s="92" t="str">
        <v>OUTWARD</v>
      </c>
      <c r="H7376" s="93" t="str">
        <v>SHOP</v>
      </c>
    </row>
    <row r="7377" spans="1:8" x14ac:dyDescent="0.25">
      <c r="A7377" s="94">
        <v>45840</v>
      </c>
      <c r="B7377" s="95" t="str">
        <v>UN 2420</v>
      </c>
      <c r="C7377" s="80" t="str">
        <v xml:space="preserve">SUCTION FILTER MKM  </v>
      </c>
      <c r="D7377" s="133">
        <v>2298</v>
      </c>
      <c r="E7377" s="80">
        <v>3</v>
      </c>
      <c r="F7377" s="80" t="str">
        <v>PCS</v>
      </c>
      <c r="G7377" s="80" t="str">
        <v>OUTWARD</v>
      </c>
      <c r="H7377" s="96" t="str">
        <v>SHOP</v>
      </c>
    </row>
    <row r="7378" spans="1:8" x14ac:dyDescent="0.25">
      <c r="A7378" s="90">
        <v>45840</v>
      </c>
      <c r="B7378" s="91" t="str">
        <v>UN 2426</v>
      </c>
      <c r="C7378" s="92" t="str">
        <v xml:space="preserve">SUCTION STRAINER OIL BREAK ARJUN  </v>
      </c>
      <c r="D7378" s="132">
        <v>2298</v>
      </c>
      <c r="E7378" s="92">
        <v>3</v>
      </c>
      <c r="F7378" s="92" t="str">
        <v>PCS</v>
      </c>
      <c r="G7378" s="92" t="str">
        <v>OUTWARD</v>
      </c>
      <c r="H7378" s="93" t="str">
        <v>SHOP</v>
      </c>
    </row>
    <row r="7379" spans="1:8" x14ac:dyDescent="0.25">
      <c r="A7379" s="94">
        <v>45840</v>
      </c>
      <c r="B7379" s="95" t="str">
        <v>UN 2616</v>
      </c>
      <c r="C7379" s="80" t="str">
        <v xml:space="preserve">LOWER LINK ASSY 3 DI (O.E) 585 DI  </v>
      </c>
      <c r="D7379" s="133">
        <v>2298</v>
      </c>
      <c r="E7379" s="80">
        <v>4</v>
      </c>
      <c r="F7379" s="80" t="str">
        <v>PCS</v>
      </c>
      <c r="G7379" s="80" t="str">
        <v>OUTWARD</v>
      </c>
      <c r="H7379" s="96" t="str">
        <v>SHOP</v>
      </c>
    </row>
    <row r="7380" spans="1:8" x14ac:dyDescent="0.25">
      <c r="A7380" s="90">
        <v>45840</v>
      </c>
      <c r="B7380" s="91" t="str">
        <v>UN 2615</v>
      </c>
      <c r="C7380" s="92" t="str">
        <v xml:space="preserve">LOWER LINK ASSY 4 DI (O.E) 585 DI  </v>
      </c>
      <c r="D7380" s="132">
        <v>2298</v>
      </c>
      <c r="E7380" s="92">
        <v>4</v>
      </c>
      <c r="F7380" s="92" t="str">
        <v>PCS</v>
      </c>
      <c r="G7380" s="92" t="str">
        <v>OUTWARD</v>
      </c>
      <c r="H7380" s="93" t="str">
        <v>SHOP</v>
      </c>
    </row>
    <row r="7381" spans="1:8" x14ac:dyDescent="0.25">
      <c r="A7381" s="94">
        <v>45840</v>
      </c>
      <c r="B7381" s="95" t="str">
        <v>GK 2495</v>
      </c>
      <c r="C7381" s="80" t="str">
        <v>TROLLEY MALE FEMALE COMMON</v>
      </c>
      <c r="D7381" s="133">
        <v>2298</v>
      </c>
      <c r="E7381" s="80">
        <v>24</v>
      </c>
      <c r="F7381" s="80" t="str">
        <v>PCS</v>
      </c>
      <c r="G7381" s="80" t="str">
        <v>OUTWARD</v>
      </c>
      <c r="H7381" s="96" t="str">
        <v>SHOP</v>
      </c>
    </row>
    <row r="7382" spans="1:8" x14ac:dyDescent="0.25">
      <c r="A7382" s="90">
        <v>45840</v>
      </c>
      <c r="B7382" s="91" t="str">
        <v>GK 2496</v>
      </c>
      <c r="C7382" s="92" t="str">
        <v>TROLLEY MALE FEMALE QRC (PUSH TYPE)</v>
      </c>
      <c r="D7382" s="132">
        <v>2298</v>
      </c>
      <c r="E7382" s="92">
        <v>18</v>
      </c>
      <c r="F7382" s="92" t="str">
        <v>PCS</v>
      </c>
      <c r="G7382" s="92" t="str">
        <v>OUTWARD</v>
      </c>
      <c r="H7382" s="93" t="str">
        <v>SHOP</v>
      </c>
    </row>
    <row r="7383" spans="1:8" x14ac:dyDescent="0.25">
      <c r="A7383" s="94">
        <v>45840</v>
      </c>
      <c r="B7383" s="95" t="str">
        <v>UN 3420</v>
      </c>
      <c r="C7383" s="80" t="str">
        <v xml:space="preserve">CHOWK CABLE (L TYPE) BRASS INTER DI  </v>
      </c>
      <c r="D7383" s="133">
        <v>2303</v>
      </c>
      <c r="E7383" s="80">
        <v>40</v>
      </c>
      <c r="F7383" s="80" t="str">
        <v>PCS</v>
      </c>
      <c r="G7383" s="80" t="str">
        <v>OUTWARD</v>
      </c>
      <c r="H7383" s="96" t="str">
        <v>SHOP</v>
      </c>
    </row>
    <row r="7384" spans="1:8" x14ac:dyDescent="0.25">
      <c r="A7384" s="90">
        <v>45840</v>
      </c>
      <c r="B7384" s="91">
        <v>11333424</v>
      </c>
      <c r="C7384" s="92" t="str">
        <v>STG CONTROL UNIT ARJUN (NEW) (VSP 80)</v>
      </c>
      <c r="D7384" s="132">
        <v>2303</v>
      </c>
      <c r="E7384" s="92">
        <v>2</v>
      </c>
      <c r="F7384" s="92" t="str">
        <v>PCS</v>
      </c>
      <c r="G7384" s="92" t="str">
        <v>OUTWARD</v>
      </c>
      <c r="H7384" s="93" t="str">
        <v>SHOP</v>
      </c>
    </row>
    <row r="7385" spans="1:8" x14ac:dyDescent="0.25">
      <c r="A7385" s="94">
        <v>45840</v>
      </c>
      <c r="B7385" s="95" t="str">
        <v>GK 569/UN 1455 C</v>
      </c>
      <c r="C7385" s="80" t="str">
        <v xml:space="preserve">TIE ROD ASSY ARJUN C.E </v>
      </c>
      <c r="D7385" s="133">
        <v>2303</v>
      </c>
      <c r="E7385" s="80">
        <v>4</v>
      </c>
      <c r="F7385" s="80" t="str">
        <v>SET</v>
      </c>
      <c r="G7385" s="80" t="str">
        <v>OUTWARD</v>
      </c>
      <c r="H7385" s="96" t="str">
        <v>SHOP</v>
      </c>
    </row>
    <row r="7386" spans="1:8" x14ac:dyDescent="0.25">
      <c r="A7386" s="90">
        <v>45840</v>
      </c>
      <c r="B7386" s="91" t="str">
        <v>GK 569/UN 1455 C</v>
      </c>
      <c r="C7386" s="92" t="str">
        <v xml:space="preserve">TIE ROD ASSY ARJUN C.E </v>
      </c>
      <c r="D7386" s="132">
        <v>2303</v>
      </c>
      <c r="E7386" s="92">
        <v>4</v>
      </c>
      <c r="F7386" s="92" t="str">
        <v>SET</v>
      </c>
      <c r="G7386" s="92" t="str">
        <v>INWARD</v>
      </c>
      <c r="H7386" s="93" t="str">
        <v xml:space="preserve">ASSEMBLED </v>
      </c>
    </row>
    <row r="7387" spans="1:8" x14ac:dyDescent="0.25">
      <c r="A7387" s="94">
        <v>45840</v>
      </c>
      <c r="B7387" s="95" t="str">
        <v>GK 571/UN 1455 B</v>
      </c>
      <c r="C7387" s="80" t="str">
        <v xml:space="preserve">BALL JOINT ARJUN C.E </v>
      </c>
      <c r="D7387" s="133">
        <v>2303</v>
      </c>
      <c r="E7387" s="80">
        <v>4</v>
      </c>
      <c r="F7387" s="80" t="str">
        <v>PCS</v>
      </c>
      <c r="G7387" s="80" t="str">
        <v>OUTWARD</v>
      </c>
      <c r="H7387" s="96" t="str">
        <v xml:space="preserve">ASSEMBLED </v>
      </c>
    </row>
    <row r="7388" spans="1:8" x14ac:dyDescent="0.25">
      <c r="A7388" s="90">
        <v>45840</v>
      </c>
      <c r="B7388" s="91" t="str">
        <v>GK 570/UN 1455 A</v>
      </c>
      <c r="C7388" s="92" t="str">
        <v xml:space="preserve">TIE ROD END ARJUN C.E </v>
      </c>
      <c r="D7388" s="132">
        <v>2303</v>
      </c>
      <c r="E7388" s="92">
        <v>4</v>
      </c>
      <c r="F7388" s="92" t="str">
        <v>PCS</v>
      </c>
      <c r="G7388" s="92" t="str">
        <v>OUTWARD</v>
      </c>
      <c r="H7388" s="93" t="str">
        <v xml:space="preserve">ASSEMBLED </v>
      </c>
    </row>
    <row r="7389" spans="1:8" x14ac:dyDescent="0.25">
      <c r="A7389" s="94">
        <v>45840</v>
      </c>
      <c r="B7389" s="95" t="str">
        <v>10081088AAFG</v>
      </c>
      <c r="C7389" s="80" t="str">
        <v>HYD GEAR VALVE ASSY FOR ALL MODEL</v>
      </c>
      <c r="D7389" s="133">
        <v>3692</v>
      </c>
      <c r="E7389" s="80">
        <v>50</v>
      </c>
      <c r="F7389" s="80" t="str">
        <v>PCS</v>
      </c>
      <c r="G7389" s="80" t="str">
        <v>INWARD</v>
      </c>
      <c r="H7389" s="96">
        <v>0</v>
      </c>
    </row>
    <row r="7390" spans="1:8" x14ac:dyDescent="0.25">
      <c r="A7390" s="90">
        <v>45840</v>
      </c>
      <c r="B7390" s="91" t="str">
        <v>HYD PUMP 4X4 SWARAJ EXPORT</v>
      </c>
      <c r="C7390" s="92" t="str">
        <v>HYD PUMP 4X4 SWARAJ EXPORT</v>
      </c>
      <c r="D7390" s="132">
        <v>3693</v>
      </c>
      <c r="E7390" s="92">
        <v>60</v>
      </c>
      <c r="F7390" s="92" t="str">
        <v>PCS</v>
      </c>
      <c r="G7390" s="92" t="str">
        <v>INWARD</v>
      </c>
      <c r="H7390" s="93">
        <v>0</v>
      </c>
    </row>
    <row r="7391" spans="1:8" x14ac:dyDescent="0.25">
      <c r="A7391" s="94">
        <v>45840</v>
      </c>
      <c r="B7391" s="95" t="str">
        <v>GK 2424</v>
      </c>
      <c r="C7391" s="80" t="str">
        <v>TROLLEY PIPE 60''   EPDM WITH SPRING</v>
      </c>
      <c r="D7391" s="133">
        <v>3694</v>
      </c>
      <c r="E7391" s="80">
        <v>300</v>
      </c>
      <c r="F7391" s="80" t="str">
        <v>PCS</v>
      </c>
      <c r="G7391" s="80" t="str">
        <v>INWARD</v>
      </c>
      <c r="H7391" s="96">
        <v>0</v>
      </c>
    </row>
    <row r="7392" spans="1:8" x14ac:dyDescent="0.25">
      <c r="A7392" s="90">
        <v>45840</v>
      </c>
      <c r="B7392" s="91" t="str">
        <v>GK 2423</v>
      </c>
      <c r="C7392" s="92" t="str">
        <v>TROLLEY PIPE 50''   EPDM WITH SPRING</v>
      </c>
      <c r="D7392" s="132">
        <v>3695</v>
      </c>
      <c r="E7392" s="92">
        <v>290</v>
      </c>
      <c r="F7392" s="92" t="str">
        <v>PCS</v>
      </c>
      <c r="G7392" s="92" t="str">
        <v>INWARD</v>
      </c>
      <c r="H7392" s="93">
        <v>0</v>
      </c>
    </row>
    <row r="7393" spans="1:8" x14ac:dyDescent="0.25">
      <c r="A7393" s="94">
        <v>45838</v>
      </c>
      <c r="B7393" s="95" t="str">
        <v>TAIL LAMP RH SWARAJ</v>
      </c>
      <c r="C7393" s="80" t="str">
        <v>TAIL LAMP RH SWARAJ</v>
      </c>
      <c r="D7393" s="133" t="str">
        <v>EXPORT 001</v>
      </c>
      <c r="E7393" s="80">
        <v>100</v>
      </c>
      <c r="F7393" s="80" t="str">
        <v>PCS</v>
      </c>
      <c r="G7393" s="80" t="str">
        <v>INWARD</v>
      </c>
      <c r="H7393" s="96">
        <v>0</v>
      </c>
    </row>
    <row r="7394" spans="1:8" x14ac:dyDescent="0.25">
      <c r="A7394" s="90">
        <v>45838</v>
      </c>
      <c r="B7394" s="91" t="str">
        <v>TAIL LAMP LH SWARAJ</v>
      </c>
      <c r="C7394" s="92" t="str">
        <v>TAIL LAMP LH SWARAJ</v>
      </c>
      <c r="D7394" s="132" t="str">
        <v>EXPORT 001</v>
      </c>
      <c r="E7394" s="92">
        <v>100</v>
      </c>
      <c r="F7394" s="92" t="str">
        <v>PCS</v>
      </c>
      <c r="G7394" s="92" t="str">
        <v>INWARD</v>
      </c>
      <c r="H7394" s="93">
        <v>0</v>
      </c>
    </row>
    <row r="7395" spans="1:8" x14ac:dyDescent="0.25">
      <c r="A7395" s="94">
        <v>45838</v>
      </c>
      <c r="B7395" s="95" t="str">
        <v>SIDE LAMP RH SWARAJ</v>
      </c>
      <c r="C7395" s="80" t="str">
        <v>HEAD LAMP RH SWARAJ</v>
      </c>
      <c r="D7395" s="133" t="str">
        <v>EXPORT 001</v>
      </c>
      <c r="E7395" s="80">
        <v>100</v>
      </c>
      <c r="F7395" s="80" t="str">
        <v>PCS</v>
      </c>
      <c r="G7395" s="80" t="str">
        <v>INWARD</v>
      </c>
      <c r="H7395" s="96">
        <v>0</v>
      </c>
    </row>
    <row r="7396" spans="1:8" x14ac:dyDescent="0.25">
      <c r="A7396" s="90">
        <v>45838</v>
      </c>
      <c r="B7396" s="91" t="str">
        <v>SIDE LAMP LH SWARAJ</v>
      </c>
      <c r="C7396" s="92" t="str">
        <v>HEAD LAMP LH SWARAJ</v>
      </c>
      <c r="D7396" s="132" t="str">
        <v>EXPORT 001</v>
      </c>
      <c r="E7396" s="92">
        <v>100</v>
      </c>
      <c r="F7396" s="92" t="str">
        <v>PCS</v>
      </c>
      <c r="G7396" s="92" t="str">
        <v>INWARD</v>
      </c>
      <c r="H7396" s="93">
        <v>0</v>
      </c>
    </row>
    <row r="7397" spans="1:8" x14ac:dyDescent="0.25">
      <c r="A7397" s="94">
        <v>45827</v>
      </c>
      <c r="B7397" s="95" t="str">
        <v>UN 10606</v>
      </c>
      <c r="C7397" s="80" t="str">
        <v>AIR CLEANER ASSY (STRAIGHT) MF</v>
      </c>
      <c r="D7397" s="133">
        <v>3533</v>
      </c>
      <c r="E7397" s="80">
        <v>121</v>
      </c>
      <c r="F7397" s="80" t="str">
        <v>PCS</v>
      </c>
      <c r="G7397" s="80" t="str">
        <v>INWARD</v>
      </c>
      <c r="H7397" s="96">
        <v>0</v>
      </c>
    </row>
    <row r="7398" spans="1:8" x14ac:dyDescent="0.25">
      <c r="A7398" s="90">
        <v>45827</v>
      </c>
      <c r="B7398" s="91" t="str">
        <v>AIR CLEANER ASSY (BEND) MF</v>
      </c>
      <c r="C7398" s="92" t="str">
        <v>AIR CLEANER ASSY (BEND) MF</v>
      </c>
      <c r="D7398" s="132">
        <v>3534</v>
      </c>
      <c r="E7398" s="92">
        <v>49</v>
      </c>
      <c r="F7398" s="92" t="str">
        <v>PCS</v>
      </c>
      <c r="G7398" s="92" t="str">
        <v>INWARD</v>
      </c>
      <c r="H7398" s="93">
        <v>0</v>
      </c>
    </row>
    <row r="7399" spans="1:8" x14ac:dyDescent="0.25">
      <c r="A7399" s="94">
        <v>45827</v>
      </c>
      <c r="B7399" s="95" t="str">
        <v>UN 10540</v>
      </c>
      <c r="C7399" s="80" t="str">
        <v>STEERING BOX ASSY MF 240 D</v>
      </c>
      <c r="D7399" s="133">
        <v>3536</v>
      </c>
      <c r="E7399" s="80">
        <v>10</v>
      </c>
      <c r="F7399" s="80" t="str">
        <v>PCS</v>
      </c>
      <c r="G7399" s="80" t="str">
        <v>INWARD</v>
      </c>
      <c r="H7399" s="96">
        <v>0</v>
      </c>
    </row>
    <row r="7400" spans="1:8" x14ac:dyDescent="0.25">
      <c r="A7400" s="90">
        <v>45827</v>
      </c>
      <c r="B7400" s="91" t="str">
        <v>STEERING ASSY INTER 63"</v>
      </c>
      <c r="C7400" s="92" t="str">
        <v>STEERING ASSY INTER 63"</v>
      </c>
      <c r="D7400" s="132">
        <v>3537</v>
      </c>
      <c r="E7400" s="92">
        <v>2</v>
      </c>
      <c r="F7400" s="92" t="str">
        <v>PCS</v>
      </c>
      <c r="G7400" s="92" t="str">
        <v>INWARD</v>
      </c>
      <c r="H7400" s="93">
        <v>0</v>
      </c>
    </row>
    <row r="7401" spans="1:8" x14ac:dyDescent="0.25">
      <c r="A7401" s="94">
        <v>45827</v>
      </c>
      <c r="B7401" s="95" t="str">
        <v>STEERING BOX ASSY FORD 5000</v>
      </c>
      <c r="C7401" s="80" t="str">
        <v>STEERING BOX ASSY FORD 5000</v>
      </c>
      <c r="D7401" s="133">
        <v>3538</v>
      </c>
      <c r="E7401" s="80">
        <v>4</v>
      </c>
      <c r="F7401" s="80" t="str">
        <v>PCS</v>
      </c>
      <c r="G7401" s="80" t="str">
        <v>INWARD</v>
      </c>
      <c r="H7401" s="96">
        <v>0</v>
      </c>
    </row>
    <row r="7402" spans="1:8" x14ac:dyDescent="0.25">
      <c r="A7402" s="90">
        <v>45827</v>
      </c>
      <c r="B7402" s="91" t="str">
        <v>SECTOR SHAFT FORD 5000</v>
      </c>
      <c r="C7402" s="92" t="str">
        <v>SECTOR SHAFT FORD 5000</v>
      </c>
      <c r="D7402" s="132">
        <v>3539</v>
      </c>
      <c r="E7402" s="92">
        <v>20</v>
      </c>
      <c r="F7402" s="92" t="str">
        <v>PCS</v>
      </c>
      <c r="G7402" s="92" t="str">
        <v>INWARD</v>
      </c>
      <c r="H7402" s="93">
        <v>0</v>
      </c>
    </row>
    <row r="7403" spans="1:8" x14ac:dyDescent="0.25">
      <c r="A7403" s="94">
        <v>45827</v>
      </c>
      <c r="B7403" s="95" t="str">
        <v>RAM ARM JD</v>
      </c>
      <c r="C7403" s="80" t="str">
        <v>RAM ARM JD</v>
      </c>
      <c r="D7403" s="133">
        <v>3540</v>
      </c>
      <c r="E7403" s="80">
        <v>5</v>
      </c>
      <c r="F7403" s="80" t="str">
        <v>PCS</v>
      </c>
      <c r="G7403" s="80" t="str">
        <v>INWARD</v>
      </c>
      <c r="H7403" s="96">
        <v>0</v>
      </c>
    </row>
    <row r="7404" spans="1:8" x14ac:dyDescent="0.25">
      <c r="A7404" s="90">
        <v>45827</v>
      </c>
      <c r="B7404" s="91" t="str">
        <v>ARM SHAFT JD 19 TEETH</v>
      </c>
      <c r="C7404" s="92" t="str">
        <v>ARM SHAFT JD 19 TEETH</v>
      </c>
      <c r="D7404" s="132">
        <v>3541</v>
      </c>
      <c r="E7404" s="92">
        <v>20</v>
      </c>
      <c r="F7404" s="92" t="str">
        <v>PCS</v>
      </c>
      <c r="G7404" s="92" t="str">
        <v>INWARD</v>
      </c>
      <c r="H7404" s="93">
        <v>0</v>
      </c>
    </row>
    <row r="7405" spans="1:8" x14ac:dyDescent="0.25">
      <c r="A7405" s="94">
        <v>45827</v>
      </c>
      <c r="B7405" s="95" t="str">
        <v>UN 2278</v>
      </c>
      <c r="C7405" s="80" t="str">
        <v>COUPLER BUSH 10 TEETH MKM</v>
      </c>
      <c r="D7405" s="133">
        <v>3542</v>
      </c>
      <c r="E7405" s="80">
        <v>33</v>
      </c>
      <c r="F7405" s="80" t="str">
        <v>PCS</v>
      </c>
      <c r="G7405" s="80" t="str">
        <v>INWARD</v>
      </c>
      <c r="H7405" s="96">
        <v>0</v>
      </c>
    </row>
    <row r="7406" spans="1:8" x14ac:dyDescent="0.25">
      <c r="A7406" s="90">
        <v>45827</v>
      </c>
      <c r="B7406" s="91" t="str">
        <v>UN 10574</v>
      </c>
      <c r="C7406" s="92" t="str">
        <v>GEAR DRIVE 39/38 TEETH SWARAJ</v>
      </c>
      <c r="D7406" s="132">
        <v>3543</v>
      </c>
      <c r="E7406" s="92">
        <v>5</v>
      </c>
      <c r="F7406" s="92" t="str">
        <v>PCS</v>
      </c>
      <c r="G7406" s="92" t="str">
        <v>INWARD</v>
      </c>
      <c r="H7406" s="93">
        <v>0</v>
      </c>
    </row>
    <row r="7407" spans="1:8" x14ac:dyDescent="0.25">
      <c r="A7407" s="94">
        <v>45827</v>
      </c>
      <c r="B7407" s="95" t="str">
        <v>GEAR TAPA</v>
      </c>
      <c r="C7407" s="80" t="str">
        <v>GEAR TAPA</v>
      </c>
      <c r="D7407" s="133">
        <v>3544</v>
      </c>
      <c r="E7407" s="80">
        <v>1</v>
      </c>
      <c r="F7407" s="80" t="str">
        <v>PCS</v>
      </c>
      <c r="G7407" s="80" t="str">
        <v>INWARD</v>
      </c>
      <c r="H7407" s="96">
        <v>0</v>
      </c>
    </row>
    <row r="7408" spans="1:8" x14ac:dyDescent="0.25">
      <c r="A7408" s="90">
        <v>45827</v>
      </c>
      <c r="B7408" s="91" t="str">
        <v>TAIL LAMP RH SWARAJ</v>
      </c>
      <c r="C7408" s="92" t="str">
        <v>TAIL LAMP RH SWARAJ</v>
      </c>
      <c r="D7408" s="132">
        <v>3555</v>
      </c>
      <c r="E7408" s="92">
        <v>18</v>
      </c>
      <c r="F7408" s="92" t="str">
        <v>PCS</v>
      </c>
      <c r="G7408" s="92" t="str">
        <v>INWARD</v>
      </c>
      <c r="H7408" s="93">
        <v>0</v>
      </c>
    </row>
    <row r="7409" spans="1:8" x14ac:dyDescent="0.25">
      <c r="A7409" s="94">
        <v>45827</v>
      </c>
      <c r="B7409" s="95" t="str">
        <v>TAIL LAMP LH SWARAJ</v>
      </c>
      <c r="C7409" s="80" t="str">
        <v>TAIL LAMP LH SWARAJ</v>
      </c>
      <c r="D7409" s="133">
        <v>3555</v>
      </c>
      <c r="E7409" s="80">
        <v>18</v>
      </c>
      <c r="F7409" s="80" t="str">
        <v>PCS</v>
      </c>
      <c r="G7409" s="80" t="str">
        <v>INWARD</v>
      </c>
      <c r="H7409" s="96">
        <v>0</v>
      </c>
    </row>
    <row r="7410" spans="1:8" x14ac:dyDescent="0.25">
      <c r="A7410" s="90">
        <v>45827</v>
      </c>
      <c r="B7410" s="91" t="str">
        <v>SIDE LAMP RH SWARAJ</v>
      </c>
      <c r="C7410" s="92" t="str">
        <v>SIDE LAMP RH SWARAJ</v>
      </c>
      <c r="D7410" s="132">
        <v>3556</v>
      </c>
      <c r="E7410" s="92">
        <v>18</v>
      </c>
      <c r="F7410" s="92" t="str">
        <v>PCS</v>
      </c>
      <c r="G7410" s="92" t="str">
        <v>INWARD</v>
      </c>
      <c r="H7410" s="93">
        <v>0</v>
      </c>
    </row>
    <row r="7411" spans="1:8" x14ac:dyDescent="0.25">
      <c r="A7411" s="94">
        <v>45827</v>
      </c>
      <c r="B7411" s="95" t="str">
        <v>SIDE LAMP LH SWARAJ</v>
      </c>
      <c r="C7411" s="80" t="str">
        <v>SIDE LAMP LH SWARAJ</v>
      </c>
      <c r="D7411" s="133">
        <v>3556</v>
      </c>
      <c r="E7411" s="80">
        <v>18</v>
      </c>
      <c r="F7411" s="80" t="str">
        <v>PCS</v>
      </c>
      <c r="G7411" s="80" t="str">
        <v>INWARD</v>
      </c>
      <c r="H7411" s="96">
        <v>0</v>
      </c>
    </row>
    <row r="7412" spans="1:8" x14ac:dyDescent="0.25">
      <c r="A7412" s="90">
        <v>45827</v>
      </c>
      <c r="B7412" s="91" t="str">
        <v>SIDE LAMP ASSY MF H.D WITH BULB L/R</v>
      </c>
      <c r="C7412" s="92" t="str">
        <v>SIDE LAMP ASSY MF H.D WITH BULB L/R</v>
      </c>
      <c r="D7412" s="132">
        <v>3557</v>
      </c>
      <c r="E7412" s="92">
        <v>120</v>
      </c>
      <c r="F7412" s="92" t="str">
        <v>PCS</v>
      </c>
      <c r="G7412" s="92" t="str">
        <v>INWARD</v>
      </c>
      <c r="H7412" s="93">
        <v>0</v>
      </c>
    </row>
    <row r="7413" spans="1:8" x14ac:dyDescent="0.25">
      <c r="A7413" s="94">
        <v>45827</v>
      </c>
      <c r="B7413" s="95" t="str">
        <v>TAIL LAMP ASSY MF HD WITH BULB L/R</v>
      </c>
      <c r="C7413" s="80" t="str">
        <v>TAIL LAMP ASSY MF HD WITH BULB L/R</v>
      </c>
      <c r="D7413" s="133">
        <v>3558</v>
      </c>
      <c r="E7413" s="80">
        <v>120</v>
      </c>
      <c r="F7413" s="80" t="str">
        <v>PCS</v>
      </c>
      <c r="G7413" s="80" t="str">
        <v>INWARD</v>
      </c>
      <c r="H7413" s="96">
        <v>0</v>
      </c>
    </row>
    <row r="7414" spans="1:8" x14ac:dyDescent="0.25">
      <c r="A7414" s="90">
        <v>45827</v>
      </c>
      <c r="B7414" s="91" t="str">
        <v>UN 10596</v>
      </c>
      <c r="C7414" s="92" t="str">
        <v>HEAD LAMP LH SWARAJ WITH INDICATOR</v>
      </c>
      <c r="D7414" s="132">
        <v>3559</v>
      </c>
      <c r="E7414" s="92">
        <v>36</v>
      </c>
      <c r="F7414" s="92" t="str">
        <v>PCS</v>
      </c>
      <c r="G7414" s="92" t="str">
        <v>INWARD</v>
      </c>
      <c r="H7414" s="93">
        <v>0</v>
      </c>
    </row>
    <row r="7415" spans="1:8" x14ac:dyDescent="0.25">
      <c r="A7415" s="94">
        <v>45827</v>
      </c>
      <c r="B7415" s="95" t="str">
        <v>UN 10597</v>
      </c>
      <c r="C7415" s="80" t="str">
        <v>HEAD LAMP RH SWARAJ WITH INDICATOR</v>
      </c>
      <c r="D7415" s="133">
        <v>3560</v>
      </c>
      <c r="E7415" s="80">
        <v>36</v>
      </c>
      <c r="F7415" s="80" t="str">
        <v>PCS</v>
      </c>
      <c r="G7415" s="80" t="str">
        <v>INWARD</v>
      </c>
      <c r="H7415" s="96">
        <v>0</v>
      </c>
    </row>
    <row r="7416" spans="1:8" x14ac:dyDescent="0.25">
      <c r="A7416" s="90">
        <v>45827</v>
      </c>
      <c r="B7416" s="91" t="str">
        <v>PLOUGH LAMP ASSY INTER BLACK</v>
      </c>
      <c r="C7416" s="92" t="str">
        <v>PLOUGH LAMP ASSY INTER BLACK</v>
      </c>
      <c r="D7416" s="132">
        <v>3561</v>
      </c>
      <c r="E7416" s="92">
        <v>192</v>
      </c>
      <c r="F7416" s="92" t="str">
        <v>PCS</v>
      </c>
      <c r="G7416" s="92" t="str">
        <v>INWARD</v>
      </c>
      <c r="H7416" s="93">
        <v>0</v>
      </c>
    </row>
    <row r="7417" spans="1:8" x14ac:dyDescent="0.25">
      <c r="A7417" s="94">
        <v>45827</v>
      </c>
      <c r="B7417" s="95" t="str">
        <v>BEARING 6009</v>
      </c>
      <c r="C7417" s="80" t="str">
        <v>BEARING 6009</v>
      </c>
      <c r="D7417" s="133">
        <v>3570</v>
      </c>
      <c r="E7417" s="80">
        <v>19</v>
      </c>
      <c r="F7417" s="80" t="str">
        <v>PCS</v>
      </c>
      <c r="G7417" s="80" t="str">
        <v>INWARD</v>
      </c>
      <c r="H7417" s="96">
        <v>0</v>
      </c>
    </row>
    <row r="7418" spans="1:8" x14ac:dyDescent="0.25">
      <c r="A7418" s="90">
        <v>45827</v>
      </c>
      <c r="B7418" s="91" t="str">
        <v>UN 1586</v>
      </c>
      <c r="C7418" s="92" t="str">
        <v>POWER STARING CYL SWARAJ</v>
      </c>
      <c r="D7418" s="132">
        <v>3571</v>
      </c>
      <c r="E7418" s="92">
        <v>99</v>
      </c>
      <c r="F7418" s="92" t="str">
        <v>PCS</v>
      </c>
      <c r="G7418" s="92" t="str">
        <v>INWARD</v>
      </c>
      <c r="H7418" s="93">
        <v>0</v>
      </c>
    </row>
    <row r="7419" spans="1:8" x14ac:dyDescent="0.25">
      <c r="A7419" s="94">
        <v>45827</v>
      </c>
      <c r="B7419" s="95" t="str">
        <v>UN 10600</v>
      </c>
      <c r="C7419" s="80" t="str">
        <v>BONNET GRILL SWARAJ</v>
      </c>
      <c r="D7419" s="133">
        <v>3572</v>
      </c>
      <c r="E7419" s="80">
        <v>24</v>
      </c>
      <c r="F7419" s="80" t="str">
        <v>PCS</v>
      </c>
      <c r="G7419" s="80" t="str">
        <v>INWARD</v>
      </c>
      <c r="H7419" s="96">
        <v>0</v>
      </c>
    </row>
    <row r="7420" spans="1:8" x14ac:dyDescent="0.25">
      <c r="A7420" s="90">
        <v>45827</v>
      </c>
      <c r="B7420" s="91" t="str">
        <v>UN 10599</v>
      </c>
      <c r="C7420" s="92" t="str">
        <v>BATTERY BOX SWARAJ</v>
      </c>
      <c r="D7420" s="132">
        <v>3573</v>
      </c>
      <c r="E7420" s="92">
        <v>20</v>
      </c>
      <c r="F7420" s="92" t="str">
        <v>PCS</v>
      </c>
      <c r="G7420" s="92" t="str">
        <v>INWARD</v>
      </c>
      <c r="H7420" s="93">
        <v>0</v>
      </c>
    </row>
    <row r="7421" spans="1:8" x14ac:dyDescent="0.25">
      <c r="A7421" s="94">
        <v>45827</v>
      </c>
      <c r="B7421" s="95" t="str">
        <v>CLUTCH PLATE 4 FAN 14 TEETH NOVO</v>
      </c>
      <c r="C7421" s="80" t="str">
        <v>CLUTCH PLATE 4 FAN 14 TEETH NOVO</v>
      </c>
      <c r="D7421" s="133">
        <v>3589</v>
      </c>
      <c r="E7421" s="80">
        <v>20</v>
      </c>
      <c r="F7421" s="80" t="str">
        <v>PCS</v>
      </c>
      <c r="G7421" s="80" t="str">
        <v>INWARD</v>
      </c>
      <c r="H7421" s="96">
        <v>0</v>
      </c>
    </row>
    <row r="7422" spans="1:8" x14ac:dyDescent="0.25">
      <c r="A7422" s="90">
        <v>45827</v>
      </c>
      <c r="B7422" s="91" t="str">
        <v>LINNER 94MM ARJUN</v>
      </c>
      <c r="C7422" s="92" t="str">
        <v>LINNER 94MM ARJUN</v>
      </c>
      <c r="D7422" s="132">
        <v>3594</v>
      </c>
      <c r="E7422" s="92">
        <v>60</v>
      </c>
      <c r="F7422" s="92" t="str">
        <v>PCS</v>
      </c>
      <c r="G7422" s="92" t="str">
        <v>INWARD</v>
      </c>
      <c r="H7422" s="93">
        <v>0</v>
      </c>
    </row>
    <row r="7423" spans="1:8" x14ac:dyDescent="0.25">
      <c r="A7423" s="94">
        <v>45827</v>
      </c>
      <c r="B7423" s="95" t="str">
        <v>LINNER 89.90 MM YUVO</v>
      </c>
      <c r="C7423" s="80" t="str">
        <v>LINNER 89.90 MM YUVO</v>
      </c>
      <c r="D7423" s="133">
        <v>3595</v>
      </c>
      <c r="E7423" s="80">
        <v>50</v>
      </c>
      <c r="F7423" s="80" t="str">
        <v>PCS</v>
      </c>
      <c r="G7423" s="80" t="str">
        <v>INWARD</v>
      </c>
      <c r="H7423" s="96">
        <v>0</v>
      </c>
    </row>
    <row r="7424" spans="1:8" x14ac:dyDescent="0.25">
      <c r="A7424" s="90">
        <v>45827</v>
      </c>
      <c r="B7424" s="91">
        <v>48154443</v>
      </c>
      <c r="C7424" s="92" t="str">
        <v>HYD OIL FILTER NH</v>
      </c>
      <c r="D7424" s="132">
        <v>3612</v>
      </c>
      <c r="E7424" s="92">
        <v>1</v>
      </c>
      <c r="F7424" s="92" t="str">
        <v>PCS</v>
      </c>
      <c r="G7424" s="92" t="str">
        <v>INWARD</v>
      </c>
      <c r="H7424" s="93">
        <v>0</v>
      </c>
    </row>
    <row r="7425" spans="1:8" x14ac:dyDescent="0.25">
      <c r="A7425" s="94">
        <v>45827</v>
      </c>
      <c r="B7425" s="95" t="str">
        <v>UN 10214</v>
      </c>
      <c r="C7425" s="80" t="str">
        <v>CLUTCH SHAFT MASSEY 375 21/26 TEETH</v>
      </c>
      <c r="D7425" s="133">
        <v>3622</v>
      </c>
      <c r="E7425" s="80">
        <v>6</v>
      </c>
      <c r="F7425" s="80" t="str">
        <v>PCS</v>
      </c>
      <c r="G7425" s="80" t="str">
        <v>INWARD</v>
      </c>
      <c r="H7425" s="96">
        <v>0</v>
      </c>
    </row>
    <row r="7426" spans="1:8" x14ac:dyDescent="0.25">
      <c r="A7426" s="90">
        <v>45827</v>
      </c>
      <c r="B7426" s="91" t="str">
        <v>WATER PUMP ASSY SONALIKA POWER STG</v>
      </c>
      <c r="C7426" s="92" t="str">
        <v>WATER PUMP ASSY SONALIKA POWER STG</v>
      </c>
      <c r="D7426" s="132">
        <v>3623</v>
      </c>
      <c r="E7426" s="92">
        <v>30</v>
      </c>
      <c r="F7426" s="92" t="str">
        <v>PCS</v>
      </c>
      <c r="G7426" s="92" t="str">
        <v>INWARD</v>
      </c>
      <c r="H7426" s="93">
        <v>0</v>
      </c>
    </row>
    <row r="7427" spans="1:8" x14ac:dyDescent="0.25">
      <c r="A7427" s="94">
        <v>45827</v>
      </c>
      <c r="B7427" s="95" t="str">
        <v>UN 10607</v>
      </c>
      <c r="C7427" s="80" t="str">
        <v>HEAD LAMP BLUE LH FORD MAHINDRA DI</v>
      </c>
      <c r="D7427" s="133">
        <v>3624</v>
      </c>
      <c r="E7427" s="80">
        <v>96</v>
      </c>
      <c r="F7427" s="80" t="str">
        <v>PCS</v>
      </c>
      <c r="G7427" s="80" t="str">
        <v>INWARD</v>
      </c>
      <c r="H7427" s="96">
        <v>0</v>
      </c>
    </row>
    <row r="7428" spans="1:8" x14ac:dyDescent="0.25">
      <c r="A7428" s="90">
        <v>45827</v>
      </c>
      <c r="B7428" s="91" t="str">
        <v>UN 10608</v>
      </c>
      <c r="C7428" s="92" t="str">
        <v>HEAD LAMP BLUE RH FORD MAHINDRA DI</v>
      </c>
      <c r="D7428" s="132">
        <v>3625</v>
      </c>
      <c r="E7428" s="92">
        <v>96</v>
      </c>
      <c r="F7428" s="92" t="str">
        <v>PCS</v>
      </c>
      <c r="G7428" s="92" t="str">
        <v>INWARD</v>
      </c>
      <c r="H7428" s="93">
        <v>0</v>
      </c>
    </row>
    <row r="7429" spans="1:8" x14ac:dyDescent="0.25">
      <c r="A7429" s="94">
        <v>45838</v>
      </c>
      <c r="B7429" s="95" t="str">
        <v>UN 10424</v>
      </c>
      <c r="C7429" s="80" t="str">
        <v>OIL PUMP O/M ROD TYPE ARJUN</v>
      </c>
      <c r="D7429" s="133" t="str">
        <v>EXPORT 001</v>
      </c>
      <c r="E7429" s="80">
        <v>54</v>
      </c>
      <c r="F7429" s="80" t="str">
        <v>PCS</v>
      </c>
      <c r="G7429" s="80" t="str">
        <v>OUTWARD</v>
      </c>
      <c r="H7429" s="96" t="str">
        <v>CZN &amp; PS</v>
      </c>
    </row>
    <row r="7430" spans="1:8" x14ac:dyDescent="0.25">
      <c r="A7430" s="90">
        <v>45838</v>
      </c>
      <c r="B7430" s="91" t="str">
        <v>UN 10320</v>
      </c>
      <c r="C7430" s="92" t="str">
        <v>HYD PUMP MAHINDRA 2*3 ARJUN</v>
      </c>
      <c r="D7430" s="132" t="str">
        <v>EXPORT 001</v>
      </c>
      <c r="E7430" s="92">
        <v>64</v>
      </c>
      <c r="F7430" s="92" t="str">
        <v>PCS</v>
      </c>
      <c r="G7430" s="92" t="str">
        <v>OUTWARD</v>
      </c>
      <c r="H7430" s="93" t="str">
        <v>CZN &amp; PS</v>
      </c>
    </row>
    <row r="7431" spans="1:8" x14ac:dyDescent="0.25">
      <c r="A7431" s="94">
        <v>45838</v>
      </c>
      <c r="B7431" s="95" t="str">
        <v>UN 10243</v>
      </c>
      <c r="C7431" s="80" t="str">
        <v>HYDRAULIC RAM CYLINDER WITH PISTON 39MM</v>
      </c>
      <c r="D7431" s="133" t="str">
        <v>EXPORT 001</v>
      </c>
      <c r="E7431" s="80">
        <v>30</v>
      </c>
      <c r="F7431" s="80" t="str">
        <v>PCS</v>
      </c>
      <c r="G7431" s="80" t="str">
        <v>OUTWARD</v>
      </c>
      <c r="H7431" s="96" t="str">
        <v>CZN &amp; PS</v>
      </c>
    </row>
    <row r="7432" spans="1:8" x14ac:dyDescent="0.25">
      <c r="A7432" s="90">
        <v>45838</v>
      </c>
      <c r="B7432" s="91" t="str">
        <v>UN 10504</v>
      </c>
      <c r="C7432" s="92" t="str">
        <v>HYDRAULIC RAM CYLINDER WITH PISTON 85.5MM 1 GROOVE</v>
      </c>
      <c r="D7432" s="132" t="str">
        <v>EXPORT 001</v>
      </c>
      <c r="E7432" s="92">
        <v>27</v>
      </c>
      <c r="F7432" s="92" t="str">
        <v>PCS</v>
      </c>
      <c r="G7432" s="92" t="str">
        <v>INWARD</v>
      </c>
      <c r="H7432" s="93" t="str">
        <v>CZN &amp; PS</v>
      </c>
    </row>
    <row r="7433" spans="1:8" x14ac:dyDescent="0.25">
      <c r="A7433" s="94">
        <v>45838</v>
      </c>
      <c r="B7433" s="95" t="str">
        <v>UN 10504</v>
      </c>
      <c r="C7433" s="80" t="str">
        <v>HYDRAULIC RAM CYLINDER WITH PISTON 85.5MM 1 GROOVE</v>
      </c>
      <c r="D7433" s="133" t="str">
        <v>EXPORT 001</v>
      </c>
      <c r="E7433" s="80">
        <v>46</v>
      </c>
      <c r="F7433" s="80" t="str">
        <v>PCS</v>
      </c>
      <c r="G7433" s="80" t="str">
        <v>OUTWARD</v>
      </c>
      <c r="H7433" s="96" t="str">
        <v>CZN &amp; PS</v>
      </c>
    </row>
    <row r="7434" spans="1:8" x14ac:dyDescent="0.25">
      <c r="A7434" s="90">
        <v>45838</v>
      </c>
      <c r="B7434" s="91" t="str">
        <v>UN 10532</v>
      </c>
      <c r="C7434" s="92" t="str">
        <v>CENTER SHAFT 28/30/20/17 NEW HOLLAND</v>
      </c>
      <c r="D7434" s="132" t="str">
        <v>EXPORT 001</v>
      </c>
      <c r="E7434" s="92">
        <v>12</v>
      </c>
      <c r="F7434" s="92" t="str">
        <v>PCS</v>
      </c>
      <c r="G7434" s="92" t="str">
        <v>OUTWARD</v>
      </c>
      <c r="H7434" s="93" t="str">
        <v>CZN &amp; PS</v>
      </c>
    </row>
    <row r="7435" spans="1:8" x14ac:dyDescent="0.25">
      <c r="A7435" s="94">
        <v>45838</v>
      </c>
      <c r="B7435" s="95" t="str">
        <v>UN 10313</v>
      </c>
      <c r="C7435" s="80" t="str">
        <v>2ND GEAR WITH BUSH 28/43 TEETH NEW HOLLAND</v>
      </c>
      <c r="D7435" s="133" t="str">
        <v>EXPORT 001</v>
      </c>
      <c r="E7435" s="80">
        <v>24</v>
      </c>
      <c r="F7435" s="80" t="str">
        <v>PCS</v>
      </c>
      <c r="G7435" s="80" t="str">
        <v>OUTWARD</v>
      </c>
      <c r="H7435" s="96" t="str">
        <v>CZN &amp; PS</v>
      </c>
    </row>
    <row r="7436" spans="1:8" x14ac:dyDescent="0.25">
      <c r="A7436" s="90">
        <v>45838</v>
      </c>
      <c r="B7436" s="91" t="str">
        <v>UN 10312</v>
      </c>
      <c r="C7436" s="92" t="str">
        <v>1ST GEAR WITH BUSH 28/46 TEETH NEW HOLLAND</v>
      </c>
      <c r="D7436" s="132" t="str">
        <v>EXPORT 001</v>
      </c>
      <c r="E7436" s="92">
        <v>24</v>
      </c>
      <c r="F7436" s="92" t="str">
        <v>PCS</v>
      </c>
      <c r="G7436" s="92" t="str">
        <v>OUTWARD</v>
      </c>
      <c r="H7436" s="93" t="str">
        <v>CZN &amp; PS</v>
      </c>
    </row>
    <row r="7437" spans="1:8" x14ac:dyDescent="0.25">
      <c r="A7437" s="94">
        <v>45838</v>
      </c>
      <c r="B7437" s="95" t="str">
        <v>UN 10314</v>
      </c>
      <c r="C7437" s="80" t="str">
        <v>REVERSE GEAR WITH BUSH 28/32 TEETH NEW HOLLAND</v>
      </c>
      <c r="D7437" s="133" t="str">
        <v>EXPORT 001</v>
      </c>
      <c r="E7437" s="80">
        <v>20</v>
      </c>
      <c r="F7437" s="80" t="str">
        <v>PCS</v>
      </c>
      <c r="G7437" s="80" t="str">
        <v>OUTWARD</v>
      </c>
      <c r="H7437" s="96" t="str">
        <v>CZN &amp; PS</v>
      </c>
    </row>
    <row r="7438" spans="1:8" x14ac:dyDescent="0.25">
      <c r="A7438" s="90">
        <v>45838</v>
      </c>
      <c r="B7438" s="91" t="str">
        <v>UN 10505</v>
      </c>
      <c r="C7438" s="92" t="str">
        <v>3RD GEAR WITH BUSH 28/35 TEETH NEW HOLLAND</v>
      </c>
      <c r="D7438" s="132" t="str">
        <v>EXPORT 001</v>
      </c>
      <c r="E7438" s="92">
        <v>20</v>
      </c>
      <c r="F7438" s="92" t="str">
        <v>PCS</v>
      </c>
      <c r="G7438" s="92" t="str">
        <v>OUTWARD</v>
      </c>
      <c r="H7438" s="93" t="str">
        <v>CZN &amp; PS</v>
      </c>
    </row>
    <row r="7439" spans="1:8" x14ac:dyDescent="0.25">
      <c r="A7439" s="94">
        <v>45838</v>
      </c>
      <c r="B7439" s="95" t="str">
        <v>UN 10219</v>
      </c>
      <c r="C7439" s="80" t="str">
        <v>REVERSE GEAR 21/13 MASSEY 365/285</v>
      </c>
      <c r="D7439" s="133" t="str">
        <v>EXPORT 001</v>
      </c>
      <c r="E7439" s="80">
        <v>30</v>
      </c>
      <c r="F7439" s="80" t="str">
        <v>PCS</v>
      </c>
      <c r="G7439" s="80" t="str">
        <v>OUTWARD</v>
      </c>
      <c r="H7439" s="96" t="str">
        <v>CZN &amp; PS</v>
      </c>
    </row>
    <row r="7440" spans="1:8" x14ac:dyDescent="0.25">
      <c r="A7440" s="90">
        <v>45838</v>
      </c>
      <c r="B7440" s="91" t="str">
        <v>UN 2305</v>
      </c>
      <c r="C7440" s="92" t="str">
        <v>ADOPTER 4th GEAR (QUIL GEAR) 18/24/28 TEETH ARJUN</v>
      </c>
      <c r="D7440" s="132" t="str">
        <v>EXPORT 001</v>
      </c>
      <c r="E7440" s="92">
        <v>60</v>
      </c>
      <c r="F7440" s="92" t="str">
        <v>PCS</v>
      </c>
      <c r="G7440" s="92" t="str">
        <v>OUTWARD</v>
      </c>
      <c r="H7440" s="93" t="str">
        <v>CZN &amp; PS</v>
      </c>
    </row>
    <row r="7441" spans="1:8" x14ac:dyDescent="0.25">
      <c r="A7441" s="94">
        <v>45838</v>
      </c>
      <c r="B7441" s="95" t="str">
        <v>UN 10310</v>
      </c>
      <c r="C7441" s="80" t="str">
        <v>LOW SPEED GEAR 44/18 TEETH MASSEY 265/285</v>
      </c>
      <c r="D7441" s="133" t="str">
        <v>EXPORT 001</v>
      </c>
      <c r="E7441" s="80">
        <v>20</v>
      </c>
      <c r="F7441" s="80" t="str">
        <v>PCS</v>
      </c>
      <c r="G7441" s="80" t="str">
        <v>OUTWARD</v>
      </c>
      <c r="H7441" s="96" t="str">
        <v>CZN &amp; PS</v>
      </c>
    </row>
    <row r="7442" spans="1:8" x14ac:dyDescent="0.25">
      <c r="A7442" s="90">
        <v>45838</v>
      </c>
      <c r="B7442" s="91" t="str">
        <v>GK 007/UN 3691</v>
      </c>
      <c r="C7442" s="92" t="str">
        <v>OIL BRAKE PLATE  NEW HOLLAND  6.5" 22 TEETH</v>
      </c>
      <c r="D7442" s="132" t="str">
        <v>EXPORT 001</v>
      </c>
      <c r="E7442" s="92">
        <v>240</v>
      </c>
      <c r="F7442" s="92" t="str">
        <v>PCS</v>
      </c>
      <c r="G7442" s="92" t="str">
        <v>OUTWARD</v>
      </c>
      <c r="H7442" s="93" t="str">
        <v>CZN &amp; PS</v>
      </c>
    </row>
    <row r="7443" spans="1:8" x14ac:dyDescent="0.25">
      <c r="A7443" s="94">
        <v>45838</v>
      </c>
      <c r="B7443" s="95" t="str">
        <v>601AD00007C</v>
      </c>
      <c r="C7443" s="80" t="str">
        <v>HYD PUMP J.D 5310 W/BRACKET (20CC + 12CC)</v>
      </c>
      <c r="D7443" s="133" t="str">
        <v>EXPORT 001</v>
      </c>
      <c r="E7443" s="80">
        <v>40</v>
      </c>
      <c r="F7443" s="80" t="str">
        <v>PCS</v>
      </c>
      <c r="G7443" s="80" t="str">
        <v>OUTWARD</v>
      </c>
      <c r="H7443" s="96" t="str">
        <v>CZN &amp; PS</v>
      </c>
    </row>
    <row r="7444" spans="1:8" x14ac:dyDescent="0.25">
      <c r="A7444" s="90">
        <v>45838</v>
      </c>
      <c r="B7444" s="91" t="str">
        <v>601AD00004C</v>
      </c>
      <c r="C7444" s="92" t="str">
        <v>MAHINDRA DOUBLE COMPACT 40 MACHINE (18CC + 8CC (LONG STUD))</v>
      </c>
      <c r="D7444" s="132" t="str">
        <v>EXPORT 001</v>
      </c>
      <c r="E7444" s="92">
        <v>24</v>
      </c>
      <c r="F7444" s="92" t="str">
        <v>PCS</v>
      </c>
      <c r="G7444" s="92" t="str">
        <v>OUTWARD</v>
      </c>
      <c r="H7444" s="93" t="str">
        <v>CZN &amp; PS</v>
      </c>
    </row>
    <row r="7445" spans="1:8" x14ac:dyDescent="0.25">
      <c r="A7445" s="94">
        <v>45838</v>
      </c>
      <c r="B7445" s="95" t="str">
        <v>UN 10560</v>
      </c>
      <c r="C7445" s="80" t="str">
        <v>PRE CLEANER MF 285 6" WITHOUT PIPE</v>
      </c>
      <c r="D7445" s="133" t="str">
        <v>EXPORT 001</v>
      </c>
      <c r="E7445" s="80">
        <v>184</v>
      </c>
      <c r="F7445" s="80" t="str">
        <v>PCS</v>
      </c>
      <c r="G7445" s="80" t="str">
        <v>OUTWARD</v>
      </c>
      <c r="H7445" s="96" t="str">
        <v>CZN &amp; PS</v>
      </c>
    </row>
    <row r="7446" spans="1:8" x14ac:dyDescent="0.25">
      <c r="A7446" s="90">
        <v>45838</v>
      </c>
      <c r="B7446" s="91" t="str">
        <v>UN 10561</v>
      </c>
      <c r="C7446" s="92" t="str">
        <v>PRE CLEANER MF 375 7" WITHOUT PIPE</v>
      </c>
      <c r="D7446" s="132" t="str">
        <v>EXPORT 001</v>
      </c>
      <c r="E7446" s="92">
        <v>198</v>
      </c>
      <c r="F7446" s="92" t="str">
        <v>PCS</v>
      </c>
      <c r="G7446" s="92" t="str">
        <v>OUTWARD</v>
      </c>
      <c r="H7446" s="93" t="str">
        <v>CZN &amp; PS</v>
      </c>
    </row>
    <row r="7447" spans="1:8" x14ac:dyDescent="0.25">
      <c r="A7447" s="94">
        <v>45838</v>
      </c>
      <c r="B7447" s="95" t="str">
        <v>GK 122</v>
      </c>
      <c r="C7447" s="80" t="str">
        <v>CLUTCH PLATE NEW HOLLAND 3630 5 WING 14 TEETH</v>
      </c>
      <c r="D7447" s="133" t="str">
        <v>EXPORT 001</v>
      </c>
      <c r="E7447" s="80">
        <v>10</v>
      </c>
      <c r="F7447" s="80" t="str">
        <v>PCS</v>
      </c>
      <c r="G7447" s="80" t="str">
        <v>OUTWARD</v>
      </c>
      <c r="H7447" s="96" t="str">
        <v>CZN &amp; PS</v>
      </c>
    </row>
    <row r="7448" spans="1:8" x14ac:dyDescent="0.25">
      <c r="A7448" s="90">
        <v>45838</v>
      </c>
      <c r="B7448" s="91" t="str">
        <v>GK 097</v>
      </c>
      <c r="C7448" s="92" t="str">
        <v>CLUTCH PLATE JOHN DEERE  5 WING 19 TEETH</v>
      </c>
      <c r="D7448" s="132" t="str">
        <v>EXPORT 001</v>
      </c>
      <c r="E7448" s="92">
        <v>40</v>
      </c>
      <c r="F7448" s="92" t="str">
        <v>PCS</v>
      </c>
      <c r="G7448" s="92" t="str">
        <v>OUTWARD</v>
      </c>
      <c r="H7448" s="93" t="str">
        <v>CZN &amp; PS</v>
      </c>
    </row>
    <row r="7449" spans="1:8" x14ac:dyDescent="0.25">
      <c r="A7449" s="94">
        <v>45838</v>
      </c>
      <c r="B7449" s="95" t="str">
        <v>GK 077</v>
      </c>
      <c r="C7449" s="80" t="str">
        <v>CLUTCH PLATE NOVO 5 WING 21 TEETH 12"</v>
      </c>
      <c r="D7449" s="133" t="str">
        <v>EXPORT 001</v>
      </c>
      <c r="E7449" s="80">
        <v>20</v>
      </c>
      <c r="F7449" s="80" t="str">
        <v>PCS</v>
      </c>
      <c r="G7449" s="80" t="str">
        <v>OUTWARD</v>
      </c>
      <c r="H7449" s="96" t="str">
        <v>CZN &amp; PS</v>
      </c>
    </row>
    <row r="7450" spans="1:8" x14ac:dyDescent="0.25">
      <c r="A7450" s="90">
        <v>45838</v>
      </c>
      <c r="B7450" s="91" t="str">
        <v>GK 002</v>
      </c>
      <c r="C7450" s="92" t="str">
        <v>OIL BRAKE PLATE  ARJUN 7" 18 TEETH</v>
      </c>
      <c r="D7450" s="132" t="str">
        <v>EXPORT 001</v>
      </c>
      <c r="E7450" s="92">
        <v>240</v>
      </c>
      <c r="F7450" s="92" t="str">
        <v>PCS</v>
      </c>
      <c r="G7450" s="92" t="str">
        <v>OUTWARD</v>
      </c>
      <c r="H7450" s="93" t="str">
        <v>CZN &amp; PS</v>
      </c>
    </row>
    <row r="7451" spans="1:8" x14ac:dyDescent="0.25">
      <c r="A7451" s="94">
        <v>45838</v>
      </c>
      <c r="B7451" s="95" t="str">
        <v>UN 10535</v>
      </c>
      <c r="C7451" s="80" t="str">
        <v>INPUT SHAFT NEW HOLLAND 16/10 TEETH</v>
      </c>
      <c r="D7451" s="133" t="str">
        <v>EXPORT 001</v>
      </c>
      <c r="E7451" s="80">
        <v>10</v>
      </c>
      <c r="F7451" s="80" t="str">
        <v>PCS</v>
      </c>
      <c r="G7451" s="80" t="str">
        <v>OUTWARD</v>
      </c>
      <c r="H7451" s="96" t="str">
        <v>CZN &amp; PS</v>
      </c>
    </row>
    <row r="7452" spans="1:8" x14ac:dyDescent="0.25">
      <c r="A7452" s="90">
        <v>45838</v>
      </c>
      <c r="B7452" s="91" t="str">
        <v>UN 10536</v>
      </c>
      <c r="C7452" s="92" t="str">
        <v>INPUT SHAFT NEW HOLLAND 20/25 TEETH</v>
      </c>
      <c r="D7452" s="132" t="str">
        <v>EXPORT 001</v>
      </c>
      <c r="E7452" s="92">
        <v>10</v>
      </c>
      <c r="F7452" s="92" t="str">
        <v>PCS</v>
      </c>
      <c r="G7452" s="92" t="str">
        <v>OUTWARD</v>
      </c>
      <c r="H7452" s="93" t="str">
        <v>CZN &amp; PS</v>
      </c>
    </row>
    <row r="7453" spans="1:8" x14ac:dyDescent="0.25">
      <c r="A7453" s="94">
        <v>45838</v>
      </c>
      <c r="B7453" s="95" t="str">
        <v>1681789M91</v>
      </c>
      <c r="C7453" s="80" t="str">
        <v>CONTROL VALVE ASSY SQUARE ROD O RING MART III</v>
      </c>
      <c r="D7453" s="133" t="str">
        <v>EXPORT 001</v>
      </c>
      <c r="E7453" s="80">
        <v>600</v>
      </c>
      <c r="F7453" s="80" t="str">
        <v>SET</v>
      </c>
      <c r="G7453" s="80" t="str">
        <v>OUTWARD</v>
      </c>
      <c r="H7453" s="96" t="str">
        <v>CZN &amp; PS</v>
      </c>
    </row>
    <row r="7454" spans="1:8" x14ac:dyDescent="0.25">
      <c r="A7454" s="90">
        <v>45838</v>
      </c>
      <c r="B7454" s="91" t="str">
        <v>WATER PUMP ASSY JD</v>
      </c>
      <c r="C7454" s="92" t="str">
        <v>WATER PUMP ASSY JD</v>
      </c>
      <c r="D7454" s="132" t="str">
        <v>EXPORT 001</v>
      </c>
      <c r="E7454" s="92">
        <v>12</v>
      </c>
      <c r="F7454" s="92" t="str">
        <v>PCS</v>
      </c>
      <c r="G7454" s="92" t="str">
        <v>OUTWARD</v>
      </c>
      <c r="H7454" s="93" t="str">
        <v>CZN &amp; PS</v>
      </c>
    </row>
    <row r="7455" spans="1:8" x14ac:dyDescent="0.25">
      <c r="A7455" s="94">
        <v>45838</v>
      </c>
      <c r="B7455" s="95" t="str">
        <v>UN 10537</v>
      </c>
      <c r="C7455" s="80" t="str">
        <v>PTO PINION MF 245 16/35 TEETH</v>
      </c>
      <c r="D7455" s="133" t="str">
        <v>EXPORT 001</v>
      </c>
      <c r="E7455" s="80">
        <v>30</v>
      </c>
      <c r="F7455" s="80" t="str">
        <v>PCS</v>
      </c>
      <c r="G7455" s="80" t="str">
        <v>OUTWARD</v>
      </c>
      <c r="H7455" s="96" t="str">
        <v>CZN &amp; PS</v>
      </c>
    </row>
    <row r="7456" spans="1:8" x14ac:dyDescent="0.25">
      <c r="A7456" s="90">
        <v>45838</v>
      </c>
      <c r="B7456" s="91" t="str">
        <v>UN 2342</v>
      </c>
      <c r="C7456" s="92" t="str">
        <v>HUB INNER GEAR FOR RING CONTROL 28//10 TEETH SARPANCH</v>
      </c>
      <c r="D7456" s="132" t="str">
        <v>EXPORT 001</v>
      </c>
      <c r="E7456" s="92">
        <v>50</v>
      </c>
      <c r="F7456" s="92" t="str">
        <v>PCS</v>
      </c>
      <c r="G7456" s="92" t="str">
        <v>OUTWARD</v>
      </c>
      <c r="H7456" s="93" t="str">
        <v>CZN &amp; PS</v>
      </c>
    </row>
    <row r="7457" spans="1:8" x14ac:dyDescent="0.25">
      <c r="A7457" s="94">
        <v>45838</v>
      </c>
      <c r="B7457" s="95" t="str">
        <v>UN 2343</v>
      </c>
      <c r="C7457" s="80" t="str">
        <v>RING CONTROL SHIFTING 28 TEETH SARPANCH</v>
      </c>
      <c r="D7457" s="133" t="str">
        <v>EXPORT 001</v>
      </c>
      <c r="E7457" s="80">
        <v>100</v>
      </c>
      <c r="F7457" s="80" t="str">
        <v>PCS</v>
      </c>
      <c r="G7457" s="80" t="str">
        <v>OUTWARD</v>
      </c>
      <c r="H7457" s="96" t="str">
        <v>CZN &amp; PS</v>
      </c>
    </row>
    <row r="7458" spans="1:8" x14ac:dyDescent="0.25">
      <c r="A7458" s="90">
        <v>45838</v>
      </c>
      <c r="B7458" s="91" t="str">
        <v>UN 1322 B</v>
      </c>
      <c r="C7458" s="92" t="str">
        <v>WATER PUMP ASSEMBLY ARJUN NOVO</v>
      </c>
      <c r="D7458" s="132" t="str">
        <v>EXPORT 001</v>
      </c>
      <c r="E7458" s="92">
        <v>18</v>
      </c>
      <c r="F7458" s="92" t="str">
        <v>PCS</v>
      </c>
      <c r="G7458" s="92" t="str">
        <v>OUTWARD</v>
      </c>
      <c r="H7458" s="93" t="str">
        <v>CZN &amp; PS</v>
      </c>
    </row>
    <row r="7459" spans="1:8" x14ac:dyDescent="0.25">
      <c r="A7459" s="94">
        <v>45838</v>
      </c>
      <c r="B7459" s="95" t="str">
        <v>UN 10322</v>
      </c>
      <c r="C7459" s="80" t="str">
        <v>HYD PUMP MAHINDRA 2*2</v>
      </c>
      <c r="D7459" s="133" t="str">
        <v>EXPORT 001</v>
      </c>
      <c r="E7459" s="80">
        <v>64</v>
      </c>
      <c r="F7459" s="80" t="str">
        <v>PCS</v>
      </c>
      <c r="G7459" s="80" t="str">
        <v>OUTWARD</v>
      </c>
      <c r="H7459" s="96" t="str">
        <v>CZN &amp; PS</v>
      </c>
    </row>
    <row r="7460" spans="1:8" x14ac:dyDescent="0.25">
      <c r="A7460" s="90">
        <v>45838</v>
      </c>
      <c r="B7460" s="91" t="str">
        <v>UN 1322</v>
      </c>
      <c r="C7460" s="92" t="str">
        <v>WATER PUMP ASSEMBLY ARJUN</v>
      </c>
      <c r="D7460" s="132" t="str">
        <v>EXPORT 001</v>
      </c>
      <c r="E7460" s="92">
        <v>18</v>
      </c>
      <c r="F7460" s="92" t="str">
        <v>PCS</v>
      </c>
      <c r="G7460" s="92" t="str">
        <v>OUTWARD</v>
      </c>
      <c r="H7460" s="93" t="str">
        <v>CZN &amp; PS</v>
      </c>
    </row>
    <row r="7461" spans="1:8" x14ac:dyDescent="0.25">
      <c r="A7461" s="94">
        <v>45838</v>
      </c>
      <c r="B7461" s="95" t="str">
        <v>UN 10549</v>
      </c>
      <c r="C7461" s="80" t="str">
        <v>HYD CONTROL VALVE SONALIKA/SWARAJ (1 PIN) WITHOUT COLLAR</v>
      </c>
      <c r="D7461" s="133" t="str">
        <v>EXPORT 001</v>
      </c>
      <c r="E7461" s="80">
        <v>40</v>
      </c>
      <c r="F7461" s="80" t="str">
        <v>SET</v>
      </c>
      <c r="G7461" s="80" t="str">
        <v>OUTWARD</v>
      </c>
      <c r="H7461" s="96" t="str">
        <v>CZN &amp; PS</v>
      </c>
    </row>
    <row r="7462" spans="1:8" x14ac:dyDescent="0.25">
      <c r="A7462" s="90">
        <v>45838</v>
      </c>
      <c r="B7462" s="91" t="str">
        <v>GK 2237</v>
      </c>
      <c r="C7462" s="92" t="str">
        <v>POWER STEERING SEAL KIT SWARAJ N/M SINGLE CYL</v>
      </c>
      <c r="D7462" s="132" t="str">
        <v>EXPORT 001</v>
      </c>
      <c r="E7462" s="92">
        <v>36</v>
      </c>
      <c r="F7462" s="92" t="str">
        <v>SET</v>
      </c>
      <c r="G7462" s="92" t="str">
        <v>OUTWARD</v>
      </c>
      <c r="H7462" s="93" t="str">
        <v>CZN &amp; PS</v>
      </c>
    </row>
    <row r="7463" spans="1:8" x14ac:dyDescent="0.25">
      <c r="A7463" s="94">
        <v>45838</v>
      </c>
      <c r="B7463" s="95" t="str">
        <v>UN 10559</v>
      </c>
      <c r="C7463" s="80" t="str">
        <v>PRE CLEANER MF 375 7" WITH PIPE</v>
      </c>
      <c r="D7463" s="133" t="str">
        <v>EXPORT 001</v>
      </c>
      <c r="E7463" s="80">
        <v>72</v>
      </c>
      <c r="F7463" s="80" t="str">
        <v>PCS</v>
      </c>
      <c r="G7463" s="80" t="str">
        <v>OUTWARD</v>
      </c>
      <c r="H7463" s="96" t="str">
        <v>CZN &amp; PS</v>
      </c>
    </row>
    <row r="7464" spans="1:8" x14ac:dyDescent="0.25">
      <c r="A7464" s="90">
        <v>45838</v>
      </c>
      <c r="B7464" s="91" t="str">
        <v>UN 11001</v>
      </c>
      <c r="C7464" s="92" t="str">
        <v>PLOUGH HUB 5 HOLE MASSEY WITH BOLT</v>
      </c>
      <c r="D7464" s="132" t="str">
        <v>EXPORT 001</v>
      </c>
      <c r="E7464" s="92">
        <v>240</v>
      </c>
      <c r="F7464" s="92" t="str">
        <v>PCS</v>
      </c>
      <c r="G7464" s="92" t="str">
        <v>OUTWARD</v>
      </c>
      <c r="H7464" s="93" t="str">
        <v>CZN &amp; PS</v>
      </c>
    </row>
    <row r="7465" spans="1:8" x14ac:dyDescent="0.25">
      <c r="A7465" s="94">
        <v>45838</v>
      </c>
      <c r="B7465" s="95" t="str">
        <v>UN 1587 C</v>
      </c>
      <c r="C7465" s="80" t="str">
        <v>POWER STG CYLINDER N/M (967101120) JOHN DEERE</v>
      </c>
      <c r="D7465" s="133" t="str">
        <v>EXPORT 001</v>
      </c>
      <c r="E7465" s="80">
        <v>10</v>
      </c>
      <c r="F7465" s="80" t="str">
        <v>PCS</v>
      </c>
      <c r="G7465" s="80" t="str">
        <v>OUTWARD</v>
      </c>
      <c r="H7465" s="96" t="str">
        <v>CZN &amp; PS</v>
      </c>
    </row>
    <row r="7466" spans="1:8" x14ac:dyDescent="0.25">
      <c r="A7466" s="90">
        <v>45838</v>
      </c>
      <c r="B7466" s="91" t="str">
        <v>UN 1587</v>
      </c>
      <c r="C7466" s="92" t="str">
        <v>POWER STARING CYL  (967100147) NEW HOLLAND 3630 O.E</v>
      </c>
      <c r="D7466" s="132" t="str">
        <v>EXPORT 001</v>
      </c>
      <c r="E7466" s="92">
        <v>10</v>
      </c>
      <c r="F7466" s="92" t="str">
        <v>PCS</v>
      </c>
      <c r="G7466" s="92" t="str">
        <v>OUTWARD</v>
      </c>
      <c r="H7466" s="93" t="str">
        <v>CZN &amp; PS</v>
      </c>
    </row>
    <row r="7467" spans="1:8" x14ac:dyDescent="0.25">
      <c r="A7467" s="94">
        <v>45838</v>
      </c>
      <c r="B7467" s="95" t="str">
        <v>UN 10574</v>
      </c>
      <c r="C7467" s="80" t="str">
        <v>GEAR DRIVE 39/38 TEETH SWARAJ</v>
      </c>
      <c r="D7467" s="133" t="str">
        <v>EXPORT 001</v>
      </c>
      <c r="E7467" s="80">
        <v>20</v>
      </c>
      <c r="F7467" s="80" t="str">
        <v>PCS</v>
      </c>
      <c r="G7467" s="80" t="str">
        <v>OUTWARD</v>
      </c>
      <c r="H7467" s="96" t="str">
        <v>CZN &amp; PS</v>
      </c>
    </row>
    <row r="7468" spans="1:8" x14ac:dyDescent="0.25">
      <c r="A7468" s="90">
        <v>45838</v>
      </c>
      <c r="B7468" s="91" t="str">
        <v>UN 10540</v>
      </c>
      <c r="C7468" s="92" t="str">
        <v>STEERING BOX ASSY MF 240 DI</v>
      </c>
      <c r="D7468" s="132" t="str">
        <v>EXPORT 001</v>
      </c>
      <c r="E7468" s="92">
        <v>6</v>
      </c>
      <c r="F7468" s="92" t="str">
        <v>PCS</v>
      </c>
      <c r="G7468" s="92" t="str">
        <v>OUTWARD</v>
      </c>
      <c r="H7468" s="93" t="str">
        <v>CZN &amp; PS</v>
      </c>
    </row>
    <row r="7469" spans="1:8" x14ac:dyDescent="0.25">
      <c r="A7469" s="94">
        <v>45838</v>
      </c>
      <c r="B7469" s="95" t="str">
        <v>UN 2298</v>
      </c>
      <c r="C7469" s="80" t="str">
        <v>GEAR DRIVING 4th SPEED (HI TORQUE) 39/28/18 TEETH ARJUN</v>
      </c>
      <c r="D7469" s="133" t="str">
        <v>EXPORT 001</v>
      </c>
      <c r="E7469" s="80">
        <v>30</v>
      </c>
      <c r="F7469" s="80" t="str">
        <v>PCS</v>
      </c>
      <c r="G7469" s="80" t="str">
        <v>OUTWARD</v>
      </c>
      <c r="H7469" s="96" t="str">
        <v>CZN &amp; PS</v>
      </c>
    </row>
    <row r="7470" spans="1:8" x14ac:dyDescent="0.25">
      <c r="A7470" s="90">
        <v>45838</v>
      </c>
      <c r="B7470" s="91" t="str">
        <v>UN 10237</v>
      </c>
      <c r="C7470" s="92" t="str">
        <v>Y ROD ASSY MASSEY 285</v>
      </c>
      <c r="D7470" s="132" t="str">
        <v>EXPORT 001</v>
      </c>
      <c r="E7470" s="92">
        <v>48</v>
      </c>
      <c r="F7470" s="92" t="str">
        <v>PCS</v>
      </c>
      <c r="G7470" s="92" t="str">
        <v>OUTWARD</v>
      </c>
      <c r="H7470" s="93" t="str">
        <v>CZN &amp; PS</v>
      </c>
    </row>
    <row r="7471" spans="1:8" x14ac:dyDescent="0.25">
      <c r="A7471" s="94">
        <v>45838</v>
      </c>
      <c r="B7471" s="95" t="str">
        <v>UN 10589</v>
      </c>
      <c r="C7471" s="80" t="str">
        <v>PLOUGH LAMP ASSEMBLY ROUND BACK WITH H3 FITTING</v>
      </c>
      <c r="D7471" s="133" t="str">
        <v>EXPORT 001</v>
      </c>
      <c r="E7471" s="80">
        <v>150</v>
      </c>
      <c r="F7471" s="80" t="str">
        <v>PCS</v>
      </c>
      <c r="G7471" s="80" t="str">
        <v>OUTWARD</v>
      </c>
      <c r="H7471" s="96" t="str">
        <v>CZN &amp; PS</v>
      </c>
    </row>
    <row r="7472" spans="1:8" x14ac:dyDescent="0.25">
      <c r="A7472" s="90">
        <v>45838</v>
      </c>
      <c r="B7472" s="91" t="str">
        <v>UN 10582</v>
      </c>
      <c r="C7472" s="92" t="str">
        <v>GEAR 17/33 TEETH</v>
      </c>
      <c r="D7472" s="132" t="str">
        <v>EXPORT 001</v>
      </c>
      <c r="E7472" s="92">
        <v>30</v>
      </c>
      <c r="F7472" s="92" t="str">
        <v>PCS</v>
      </c>
      <c r="G7472" s="92" t="str">
        <v>OUTWARD</v>
      </c>
      <c r="H7472" s="93" t="str">
        <v>CZN &amp; PS</v>
      </c>
    </row>
    <row r="7473" spans="1:8" x14ac:dyDescent="0.25">
      <c r="A7473" s="94">
        <v>45838</v>
      </c>
      <c r="B7473" s="95" t="str">
        <v>UN 2303</v>
      </c>
      <c r="C7473" s="80" t="str">
        <v>GEAR DRIVEN 3rd SPEED (THICK) 38/28 TEETH ARJUN</v>
      </c>
      <c r="D7473" s="133" t="str">
        <v>EXPORT 001</v>
      </c>
      <c r="E7473" s="80">
        <v>60</v>
      </c>
      <c r="F7473" s="80" t="str">
        <v>PCS</v>
      </c>
      <c r="G7473" s="80" t="str">
        <v>OUTWARD</v>
      </c>
      <c r="H7473" s="96" t="str">
        <v>CZN &amp; PS</v>
      </c>
    </row>
    <row r="7474" spans="1:8" x14ac:dyDescent="0.25">
      <c r="A7474" s="90">
        <v>45838</v>
      </c>
      <c r="B7474" s="91" t="str">
        <v>UN 10583</v>
      </c>
      <c r="C7474" s="92" t="str">
        <v>TAPPET PACKING SONALIKA</v>
      </c>
      <c r="D7474" s="132" t="str">
        <v>EXPORT 001</v>
      </c>
      <c r="E7474" s="92">
        <v>324</v>
      </c>
      <c r="F7474" s="92" t="str">
        <v>PCS</v>
      </c>
      <c r="G7474" s="92" t="str">
        <v>OUTWARD</v>
      </c>
      <c r="H7474" s="93" t="str">
        <v>CZN &amp; PS</v>
      </c>
    </row>
    <row r="7475" spans="1:8" x14ac:dyDescent="0.25">
      <c r="A7475" s="94">
        <v>45838</v>
      </c>
      <c r="B7475" s="95" t="str">
        <v>UN 10311</v>
      </c>
      <c r="C7475" s="80" t="str">
        <v>DOUBLE GEAR DRIVE 36/46 TEETH MF 285 1245</v>
      </c>
      <c r="D7475" s="133" t="str">
        <v>EXPORT 001</v>
      </c>
      <c r="E7475" s="80">
        <v>32</v>
      </c>
      <c r="F7475" s="80" t="str">
        <v>PCS</v>
      </c>
      <c r="G7475" s="80" t="str">
        <v>OUTWARD</v>
      </c>
      <c r="H7475" s="96" t="str">
        <v>CZN &amp; PS</v>
      </c>
    </row>
    <row r="7476" spans="1:8" x14ac:dyDescent="0.25">
      <c r="A7476" s="90">
        <v>45838</v>
      </c>
      <c r="B7476" s="91" t="str">
        <v>UN 10606</v>
      </c>
      <c r="C7476" s="92" t="str">
        <v>AIR CLEANER ASSY (STRAIGHT) MF</v>
      </c>
      <c r="D7476" s="132" t="str">
        <v>EXPORT 001</v>
      </c>
      <c r="E7476" s="92">
        <v>30</v>
      </c>
      <c r="F7476" s="92" t="str">
        <v>PCS</v>
      </c>
      <c r="G7476" s="92" t="str">
        <v>OUTWARD</v>
      </c>
      <c r="H7476" s="93" t="str">
        <v>CZN &amp; PS</v>
      </c>
    </row>
    <row r="7477" spans="1:8" x14ac:dyDescent="0.25">
      <c r="A7477" s="94">
        <v>45838</v>
      </c>
      <c r="B7477" s="95" t="str">
        <v>UN 10316</v>
      </c>
      <c r="C7477" s="80" t="str">
        <v>PINION INTERMEDIATE SIZED GEAR 23/17 TEETH MF 245</v>
      </c>
      <c r="D7477" s="133" t="str">
        <v>EXPORT 001</v>
      </c>
      <c r="E7477" s="80">
        <v>100</v>
      </c>
      <c r="F7477" s="80" t="str">
        <v>PCS</v>
      </c>
      <c r="G7477" s="80" t="str">
        <v>OUTWARD</v>
      </c>
      <c r="H7477" s="96" t="str">
        <v>CZN &amp; PS</v>
      </c>
    </row>
    <row r="7478" spans="1:8" x14ac:dyDescent="0.25">
      <c r="A7478" s="90">
        <v>45835</v>
      </c>
      <c r="B7478" s="91" t="str">
        <v>UN 10215</v>
      </c>
      <c r="C7478" s="92" t="str">
        <v>CLUTCH SHAFT MASSEY 24/10 TEETH</v>
      </c>
      <c r="D7478" s="132">
        <v>3652</v>
      </c>
      <c r="E7478" s="92">
        <v>5</v>
      </c>
      <c r="F7478" s="92" t="str">
        <v>PCS</v>
      </c>
      <c r="G7478" s="92" t="str">
        <v>INWARD</v>
      </c>
      <c r="H7478" s="93">
        <v>0</v>
      </c>
    </row>
    <row r="7479" spans="1:8" x14ac:dyDescent="0.25">
      <c r="A7479" s="94">
        <v>45838</v>
      </c>
      <c r="B7479" s="95" t="str">
        <v>UN 10215</v>
      </c>
      <c r="C7479" s="80" t="str">
        <v>CLUTCH SHAFT MASSEY 24/10 TEETH</v>
      </c>
      <c r="D7479" s="133" t="str">
        <v>EXPORT 001</v>
      </c>
      <c r="E7479" s="80">
        <v>5</v>
      </c>
      <c r="F7479" s="80" t="str">
        <v>PCS</v>
      </c>
      <c r="G7479" s="80" t="str">
        <v>OUTWARD</v>
      </c>
      <c r="H7479" s="96" t="str">
        <v>CZN &amp; PS</v>
      </c>
    </row>
    <row r="7480" spans="1:8" x14ac:dyDescent="0.25">
      <c r="A7480" s="90">
        <v>45838</v>
      </c>
      <c r="B7480" s="91" t="str">
        <v>UN 10216</v>
      </c>
      <c r="C7480" s="92" t="str">
        <v>CLUTCH SHAFT 26/10 TEETH MASSEY</v>
      </c>
      <c r="D7480" s="132" t="str">
        <v>EXPORT 001</v>
      </c>
      <c r="E7480" s="92">
        <v>20</v>
      </c>
      <c r="F7480" s="92" t="str">
        <v>PCS</v>
      </c>
      <c r="G7480" s="92" t="str">
        <v>OUTWARD</v>
      </c>
      <c r="H7480" s="93" t="str">
        <v>CZN &amp; PS</v>
      </c>
    </row>
    <row r="7481" spans="1:8" x14ac:dyDescent="0.25">
      <c r="A7481" s="94">
        <v>45838</v>
      </c>
      <c r="B7481" s="95" t="str">
        <v>UN 10201</v>
      </c>
      <c r="C7481" s="80" t="str">
        <v>FRONT WHEEL HUB MF 285 WITH CAP</v>
      </c>
      <c r="D7481" s="133">
        <v>3674</v>
      </c>
      <c r="E7481" s="80">
        <v>264</v>
      </c>
      <c r="F7481" s="80" t="str">
        <v>PCS</v>
      </c>
      <c r="G7481" s="80" t="str">
        <v>INWARD</v>
      </c>
      <c r="H7481" s="96">
        <v>0</v>
      </c>
    </row>
    <row r="7482" spans="1:8" x14ac:dyDescent="0.25">
      <c r="A7482" s="90">
        <v>45838</v>
      </c>
      <c r="B7482" s="91" t="str">
        <v>UN 10201</v>
      </c>
      <c r="C7482" s="92" t="str">
        <v>FRONT WHEEL HUB MF 285 WITH CAP</v>
      </c>
      <c r="D7482" s="132" t="str">
        <v>EXPORT 001</v>
      </c>
      <c r="E7482" s="92">
        <v>200</v>
      </c>
      <c r="F7482" s="92" t="str">
        <v>PCS</v>
      </c>
      <c r="G7482" s="92" t="str">
        <v>OUTWARD</v>
      </c>
      <c r="H7482" s="93" t="str">
        <v>CZN &amp; PS</v>
      </c>
    </row>
    <row r="7483" spans="1:8" x14ac:dyDescent="0.25">
      <c r="A7483" s="94">
        <v>45838</v>
      </c>
      <c r="B7483" s="95" t="str">
        <v>UN 10607</v>
      </c>
      <c r="C7483" s="80" t="str">
        <v>HEAD LAMP BLUE LH FORD MAHINDRA DI</v>
      </c>
      <c r="D7483" s="133" t="str">
        <v>EXPORT 001</v>
      </c>
      <c r="E7483" s="80">
        <v>72</v>
      </c>
      <c r="F7483" s="80" t="str">
        <v>PCS</v>
      </c>
      <c r="G7483" s="80" t="str">
        <v>OUTWARD</v>
      </c>
      <c r="H7483" s="96" t="str">
        <v>CZN &amp; PS</v>
      </c>
    </row>
    <row r="7484" spans="1:8" x14ac:dyDescent="0.25">
      <c r="A7484" s="90">
        <v>45838</v>
      </c>
      <c r="B7484" s="91" t="str">
        <v>UN 10608</v>
      </c>
      <c r="C7484" s="92" t="str">
        <v>HEAD LAMP BLUE RH FORD MAHINDRA DI</v>
      </c>
      <c r="D7484" s="132" t="str">
        <v>EXPORT 001</v>
      </c>
      <c r="E7484" s="92">
        <v>72</v>
      </c>
      <c r="F7484" s="92" t="str">
        <v>PCS</v>
      </c>
      <c r="G7484" s="92" t="str">
        <v>OUTWARD</v>
      </c>
      <c r="H7484" s="93" t="str">
        <v>CZN &amp; PS</v>
      </c>
    </row>
    <row r="7485" spans="1:8" x14ac:dyDescent="0.25">
      <c r="A7485" s="94">
        <v>45838</v>
      </c>
      <c r="B7485" s="95" t="str">
        <v>UN 10214</v>
      </c>
      <c r="C7485" s="80" t="str">
        <v>CLUTCH SHAFT MASSEY 375 21/26 TEETH</v>
      </c>
      <c r="D7485" s="133" t="str">
        <v>EXPORT 001</v>
      </c>
      <c r="E7485" s="80">
        <v>6</v>
      </c>
      <c r="F7485" s="80" t="str">
        <v>PCS</v>
      </c>
      <c r="G7485" s="80" t="str">
        <v>OUTWARD</v>
      </c>
      <c r="H7485" s="96" t="str">
        <v>CZN &amp; PS</v>
      </c>
    </row>
    <row r="7486" spans="1:8" x14ac:dyDescent="0.25">
      <c r="A7486" s="90">
        <v>45838</v>
      </c>
      <c r="B7486" s="91" t="str">
        <v>UN 10596</v>
      </c>
      <c r="C7486" s="92" t="str">
        <v>HEAD LAMP LH SWARAJ WITH INDICATOR</v>
      </c>
      <c r="D7486" s="132" t="str">
        <v>EXPORT 001</v>
      </c>
      <c r="E7486" s="92">
        <v>36</v>
      </c>
      <c r="F7486" s="92" t="str">
        <v>PCS</v>
      </c>
      <c r="G7486" s="92" t="str">
        <v>OUTWARD</v>
      </c>
      <c r="H7486" s="93" t="str">
        <v>CZN &amp; PS</v>
      </c>
    </row>
    <row r="7487" spans="1:8" x14ac:dyDescent="0.25">
      <c r="A7487" s="94">
        <v>45838</v>
      </c>
      <c r="B7487" s="95" t="str">
        <v>UN 10597</v>
      </c>
      <c r="C7487" s="80" t="str">
        <v>HEAD LAMP RH SWARAJ WITH INDICATOR</v>
      </c>
      <c r="D7487" s="133" t="str">
        <v>EXPORT 001</v>
      </c>
      <c r="E7487" s="80">
        <v>36</v>
      </c>
      <c r="F7487" s="80" t="str">
        <v>PCS</v>
      </c>
      <c r="G7487" s="80" t="str">
        <v>OUTWARD</v>
      </c>
      <c r="H7487" s="96" t="str">
        <v>CZN &amp; PS</v>
      </c>
    </row>
    <row r="7488" spans="1:8" x14ac:dyDescent="0.25">
      <c r="A7488" s="90">
        <v>45838</v>
      </c>
      <c r="B7488" s="91" t="str">
        <v>1860890M91</v>
      </c>
      <c r="C7488" s="92" t="str">
        <v>GEAR BOX INPUT HOUSING 8 SPEED SINGLE CLUTCH</v>
      </c>
      <c r="D7488" s="132" t="str">
        <v>EXPORT 001</v>
      </c>
      <c r="E7488" s="92">
        <v>5</v>
      </c>
      <c r="F7488" s="92" t="str">
        <v>PCS</v>
      </c>
      <c r="G7488" s="92" t="str">
        <v>OUTWARD</v>
      </c>
      <c r="H7488" s="93" t="str">
        <v>CZN &amp; PS</v>
      </c>
    </row>
    <row r="7489" spans="1:8" x14ac:dyDescent="0.25">
      <c r="A7489" s="94">
        <v>45838</v>
      </c>
      <c r="B7489" s="95" t="str">
        <v>UN 10236</v>
      </c>
      <c r="C7489" s="80" t="str">
        <v>LEVELLING ASSY MASSEY 285</v>
      </c>
      <c r="D7489" s="133" t="str">
        <v>EXPORT 001</v>
      </c>
      <c r="E7489" s="80">
        <v>48</v>
      </c>
      <c r="F7489" s="80" t="str">
        <v>PCS</v>
      </c>
      <c r="G7489" s="80" t="str">
        <v>OUTWARD</v>
      </c>
      <c r="H7489" s="96" t="str">
        <v>CZN &amp; PS</v>
      </c>
    </row>
    <row r="7490" spans="1:8" x14ac:dyDescent="0.25">
      <c r="A7490" s="90">
        <v>45838</v>
      </c>
      <c r="B7490" s="91" t="str">
        <v>UN 10512</v>
      </c>
      <c r="C7490" s="92" t="str">
        <v>COUNTER SHAFT HOLLOW 15/20/17 TEETH MF 245/285</v>
      </c>
      <c r="D7490" s="132" t="str">
        <v>EXPORT 001</v>
      </c>
      <c r="E7490" s="92">
        <v>30</v>
      </c>
      <c r="F7490" s="92" t="str">
        <v>PCS</v>
      </c>
      <c r="G7490" s="92" t="str">
        <v>OUTWARD</v>
      </c>
      <c r="H7490" s="93" t="str">
        <v>CZN &amp; PS</v>
      </c>
    </row>
    <row r="7491" spans="1:8" x14ac:dyDescent="0.25">
      <c r="A7491" s="94">
        <v>45838</v>
      </c>
      <c r="B7491" s="95" t="str">
        <v>UN 10600</v>
      </c>
      <c r="C7491" s="80" t="str">
        <v>BONNET GRILL SWARAJ</v>
      </c>
      <c r="D7491" s="133" t="str">
        <v>EXPORT 001</v>
      </c>
      <c r="E7491" s="80">
        <v>24</v>
      </c>
      <c r="F7491" s="80" t="str">
        <v>PCS</v>
      </c>
      <c r="G7491" s="80" t="str">
        <v>OUTWARD</v>
      </c>
      <c r="H7491" s="96" t="str">
        <v>CZN &amp; PS</v>
      </c>
    </row>
    <row r="7492" spans="1:8" x14ac:dyDescent="0.25">
      <c r="A7492" s="90">
        <v>45838</v>
      </c>
      <c r="B7492" s="91" t="str">
        <v>UN 10599</v>
      </c>
      <c r="C7492" s="92" t="str">
        <v>BATTERY BOX SWARAJ</v>
      </c>
      <c r="D7492" s="132" t="str">
        <v>EXPORT 001</v>
      </c>
      <c r="E7492" s="92">
        <v>20</v>
      </c>
      <c r="F7492" s="92" t="str">
        <v>PCS</v>
      </c>
      <c r="G7492" s="92" t="str">
        <v>OUTWARD</v>
      </c>
      <c r="H7492" s="93" t="str">
        <v>CZN &amp; PS</v>
      </c>
    </row>
    <row r="7493" spans="1:8" x14ac:dyDescent="0.25">
      <c r="A7493" s="94">
        <v>45838</v>
      </c>
      <c r="B7493" s="95" t="str">
        <v>GK 1075 A/UN 1427 A</v>
      </c>
      <c r="C7493" s="80" t="str">
        <v>FRONT STUB AXLE ARJUN KEY TYPE (RH) 501349-32206</v>
      </c>
      <c r="D7493" s="133" t="str">
        <v>EXPORT 001</v>
      </c>
      <c r="E7493" s="80">
        <v>32</v>
      </c>
      <c r="F7493" s="80" t="str">
        <v>PCS</v>
      </c>
      <c r="G7493" s="80" t="str">
        <v>OUTWARD</v>
      </c>
      <c r="H7493" s="96" t="str">
        <v>CZN &amp; PS</v>
      </c>
    </row>
    <row r="7494" spans="1:8" x14ac:dyDescent="0.25">
      <c r="A7494" s="90">
        <v>45838</v>
      </c>
      <c r="B7494" s="91" t="str">
        <v>GK 1075/UN 1427</v>
      </c>
      <c r="C7494" s="92" t="str">
        <v>FRONT STUB AXLE ARJUN KEY TYPE (LH) 501349-32206</v>
      </c>
      <c r="D7494" s="132" t="str">
        <v>EXPORT 001</v>
      </c>
      <c r="E7494" s="92">
        <v>32</v>
      </c>
      <c r="F7494" s="92" t="str">
        <v>PCS</v>
      </c>
      <c r="G7494" s="92" t="str">
        <v>OUTWARD</v>
      </c>
      <c r="H7494" s="93" t="str">
        <v>CZN &amp; PS</v>
      </c>
    </row>
    <row r="7495" spans="1:8" x14ac:dyDescent="0.25">
      <c r="A7495" s="94">
        <v>45838</v>
      </c>
      <c r="B7495" s="95" t="str">
        <v>UN 10570</v>
      </c>
      <c r="C7495" s="80" t="str">
        <v>PUSH GUIDE TAPPET VALVE ARJUN</v>
      </c>
      <c r="D7495" s="133" t="str">
        <v>EXPORT 001</v>
      </c>
      <c r="E7495" s="80">
        <v>300</v>
      </c>
      <c r="F7495" s="80" t="str">
        <v>PCS</v>
      </c>
      <c r="G7495" s="80" t="str">
        <v>OUTWARD</v>
      </c>
      <c r="H7495" s="96" t="str">
        <v>CZN &amp; PS</v>
      </c>
    </row>
    <row r="7496" spans="1:8" x14ac:dyDescent="0.25">
      <c r="A7496" s="90">
        <v>45838</v>
      </c>
      <c r="B7496" s="91" t="str">
        <v>UN 10515</v>
      </c>
      <c r="C7496" s="92" t="str">
        <v>SPANDLE BUSH &amp; CENTER PIN MF 285 (SP 4, CP 2, STG 2) WITH STARING</v>
      </c>
      <c r="D7496" s="132" t="str">
        <v>EXPORT 001</v>
      </c>
      <c r="E7496" s="92">
        <v>200</v>
      </c>
      <c r="F7496" s="92" t="str">
        <v>SET</v>
      </c>
      <c r="G7496" s="92" t="str">
        <v>OUTWARD</v>
      </c>
      <c r="H7496" s="93" t="str">
        <v>CZN &amp; PS</v>
      </c>
    </row>
    <row r="7497" spans="1:8" x14ac:dyDescent="0.25">
      <c r="A7497" s="94">
        <v>45838</v>
      </c>
      <c r="B7497" s="95" t="str">
        <v>UN 10563</v>
      </c>
      <c r="C7497" s="80" t="str">
        <v>PRE CLEANER PRE GLASS 7" MF 375</v>
      </c>
      <c r="D7497" s="133" t="str">
        <v>EXPORT 001</v>
      </c>
      <c r="E7497" s="80">
        <v>180</v>
      </c>
      <c r="F7497" s="80" t="str">
        <v>PCS</v>
      </c>
      <c r="G7497" s="80" t="str">
        <v>OUTWARD</v>
      </c>
      <c r="H7497" s="96" t="str">
        <v>CZN &amp; PS</v>
      </c>
    </row>
    <row r="7498" spans="1:8" x14ac:dyDescent="0.25">
      <c r="A7498" s="90">
        <v>45838</v>
      </c>
      <c r="B7498" s="91" t="str">
        <v>UN 10562</v>
      </c>
      <c r="C7498" s="92" t="str">
        <v>PRE CLEANER PRE GLASS 6" MF 285</v>
      </c>
      <c r="D7498" s="132" t="str">
        <v>EXPORT 001</v>
      </c>
      <c r="E7498" s="92">
        <v>150</v>
      </c>
      <c r="F7498" s="92" t="str">
        <v>PCS</v>
      </c>
      <c r="G7498" s="92" t="str">
        <v>OUTWARD</v>
      </c>
      <c r="H7498" s="93" t="str">
        <v>CZN &amp; PS</v>
      </c>
    </row>
    <row r="7499" spans="1:8" x14ac:dyDescent="0.25">
      <c r="A7499" s="94">
        <v>45838</v>
      </c>
      <c r="B7499" s="95" t="str">
        <v>RADIATOR FAN 8 WINGS 3 HOLE FIAT</v>
      </c>
      <c r="C7499" s="80" t="str">
        <v>RADIATOR FAN 8 WINGS 3 HOLE FIAT</v>
      </c>
      <c r="D7499" s="133" t="str">
        <v>EXPORT 001</v>
      </c>
      <c r="E7499" s="80">
        <v>100</v>
      </c>
      <c r="F7499" s="80" t="str">
        <v>PCS</v>
      </c>
      <c r="G7499" s="80" t="str">
        <v>OUTWARD</v>
      </c>
      <c r="H7499" s="96" t="str">
        <v>CZN &amp; PS</v>
      </c>
    </row>
    <row r="7500" spans="1:8" x14ac:dyDescent="0.25">
      <c r="A7500" s="90">
        <v>45838</v>
      </c>
      <c r="B7500" s="91" t="str">
        <v>RADIATOR FAN 8 WINGS 4 HOLE MASSEY</v>
      </c>
      <c r="C7500" s="92" t="str">
        <v>RADIATOR FAN 8 WINGS 4 HOLE MASSEY</v>
      </c>
      <c r="D7500" s="132" t="str">
        <v>EXPORT 001</v>
      </c>
      <c r="E7500" s="92">
        <v>100</v>
      </c>
      <c r="F7500" s="92" t="str">
        <v>PCS</v>
      </c>
      <c r="G7500" s="92" t="str">
        <v>OUTWARD</v>
      </c>
      <c r="H7500" s="93" t="str">
        <v>CZN &amp; PS</v>
      </c>
    </row>
    <row r="7501" spans="1:8" x14ac:dyDescent="0.25">
      <c r="A7501" s="94">
        <v>45838</v>
      </c>
      <c r="B7501" s="95" t="str">
        <v>UN 11051</v>
      </c>
      <c r="C7501" s="80" t="str">
        <v>PLOUGH DISC 5 HOLE 28" 7MM</v>
      </c>
      <c r="D7501" s="133" t="str">
        <v>EXPORT 001</v>
      </c>
      <c r="E7501" s="80">
        <v>200</v>
      </c>
      <c r="F7501" s="80" t="str">
        <v>PCS</v>
      </c>
      <c r="G7501" s="80" t="str">
        <v>OUTWARD</v>
      </c>
      <c r="H7501" s="96" t="str">
        <v>CZN &amp; PS</v>
      </c>
    </row>
    <row r="7502" spans="1:8" x14ac:dyDescent="0.25">
      <c r="A7502" s="90">
        <v>45838</v>
      </c>
      <c r="B7502" s="91" t="str">
        <v>PLOUGH DISC 28"*6MM 4 HOLE</v>
      </c>
      <c r="C7502" s="92" t="str">
        <v>PLOUGH DISC 28"*6MM 4 HOLE</v>
      </c>
      <c r="D7502" s="132" t="str">
        <v>EXPORT 001</v>
      </c>
      <c r="E7502" s="92">
        <v>50</v>
      </c>
      <c r="F7502" s="92" t="str">
        <v>PCS</v>
      </c>
      <c r="G7502" s="92" t="str">
        <v>OUTWARD</v>
      </c>
      <c r="H7502" s="93" t="str">
        <v>CZN &amp; PS</v>
      </c>
    </row>
    <row r="7503" spans="1:8" x14ac:dyDescent="0.25">
      <c r="A7503" s="94">
        <v>45838</v>
      </c>
      <c r="B7503" s="95" t="str">
        <v>GK 140/UN 1706</v>
      </c>
      <c r="C7503" s="80" t="str">
        <v>PRESSURE PLATE ASSY MAHINDRA DIAPHRAGM 11"</v>
      </c>
      <c r="D7503" s="133" t="str">
        <v>EXPORT 001</v>
      </c>
      <c r="E7503" s="80">
        <v>48</v>
      </c>
      <c r="F7503" s="80" t="str">
        <v>SET</v>
      </c>
      <c r="G7503" s="80" t="str">
        <v>OUTWARD</v>
      </c>
      <c r="H7503" s="96" t="str">
        <v>CZN &amp; PS</v>
      </c>
    </row>
    <row r="7504" spans="1:8" x14ac:dyDescent="0.25">
      <c r="A7504" s="90">
        <v>45838</v>
      </c>
      <c r="B7504" s="91" t="str">
        <v>UN 10423</v>
      </c>
      <c r="C7504" s="92" t="str">
        <v>OIL PUMP ASSY. JOHN DEERE</v>
      </c>
      <c r="D7504" s="132" t="str">
        <v>EXPORT 001</v>
      </c>
      <c r="E7504" s="92">
        <v>17</v>
      </c>
      <c r="F7504" s="92" t="str">
        <v>PCS</v>
      </c>
      <c r="G7504" s="92" t="str">
        <v>OUTWARD</v>
      </c>
      <c r="H7504" s="93" t="str">
        <v>CZN &amp; PS</v>
      </c>
    </row>
    <row r="7505" spans="1:8" x14ac:dyDescent="0.25">
      <c r="A7505" s="94">
        <v>45838</v>
      </c>
      <c r="B7505" s="95" t="str">
        <v>UN 10227</v>
      </c>
      <c r="C7505" s="80" t="str">
        <v>STARTER MOTOR (235) MF 285 (LEFT SIDE)</v>
      </c>
      <c r="D7505" s="133" t="str">
        <v>EXPORT 001</v>
      </c>
      <c r="E7505" s="80">
        <v>40</v>
      </c>
      <c r="F7505" s="80" t="str">
        <v>PCS</v>
      </c>
      <c r="G7505" s="80" t="str">
        <v>OUTWARD</v>
      </c>
      <c r="H7505" s="96" t="str">
        <v>CZN &amp; PS</v>
      </c>
    </row>
    <row r="7506" spans="1:8" x14ac:dyDescent="0.25">
      <c r="A7506" s="90">
        <v>45838</v>
      </c>
      <c r="B7506" s="91" t="str">
        <v>UN 10205</v>
      </c>
      <c r="C7506" s="92" t="str">
        <v>SIDE ARM SQUARE NEW HOLLAND (3 HOLE)</v>
      </c>
      <c r="D7506" s="132" t="str">
        <v>EXPORT 001</v>
      </c>
      <c r="E7506" s="92">
        <v>50</v>
      </c>
      <c r="F7506" s="92" t="str">
        <v>PCS</v>
      </c>
      <c r="G7506" s="92" t="str">
        <v>OUTWARD</v>
      </c>
      <c r="H7506" s="93" t="str">
        <v>CZN &amp; PS</v>
      </c>
    </row>
    <row r="7507" spans="1:8" x14ac:dyDescent="0.25">
      <c r="A7507" s="94">
        <v>45838</v>
      </c>
      <c r="B7507" s="95" t="str">
        <v>UN 10329</v>
      </c>
      <c r="C7507" s="80" t="str">
        <v>HYD SIDE ARM NEW HOLLAND (18 MM) 60 TEETH (51642241)</v>
      </c>
      <c r="D7507" s="133" t="str">
        <v>EXPORT 001</v>
      </c>
      <c r="E7507" s="80">
        <v>20</v>
      </c>
      <c r="F7507" s="80" t="str">
        <v>PCS</v>
      </c>
      <c r="G7507" s="80" t="str">
        <v>OUTWARD</v>
      </c>
      <c r="H7507" s="96" t="str">
        <v>CZN &amp; PS</v>
      </c>
    </row>
    <row r="7508" spans="1:8" x14ac:dyDescent="0.25">
      <c r="A7508" s="90">
        <v>45838</v>
      </c>
      <c r="B7508" s="91" t="str">
        <v>UN 10330</v>
      </c>
      <c r="C7508" s="92" t="str">
        <v>HYD. SIDE ARM NEW HOLLAND (22 MM) 60 TEETH (84337313)</v>
      </c>
      <c r="D7508" s="132" t="str">
        <v>EXPORT 001</v>
      </c>
      <c r="E7508" s="92">
        <v>20</v>
      </c>
      <c r="F7508" s="92" t="str">
        <v>PCS</v>
      </c>
      <c r="G7508" s="92" t="str">
        <v>OUTWARD</v>
      </c>
      <c r="H7508" s="93" t="str">
        <v>CZN &amp; PS</v>
      </c>
    </row>
    <row r="7509" spans="1:8" x14ac:dyDescent="0.25">
      <c r="A7509" s="94">
        <v>45838</v>
      </c>
      <c r="B7509" s="95" t="str">
        <v>UN 10423</v>
      </c>
      <c r="C7509" s="80" t="str">
        <v>OIL PUMP ASSY. JOHN DEERE</v>
      </c>
      <c r="D7509" s="133" t="str">
        <v>EXCEPTIONAL ENTRY</v>
      </c>
      <c r="E7509" s="80">
        <v>17</v>
      </c>
      <c r="F7509" s="80" t="str">
        <v>PCS</v>
      </c>
      <c r="G7509" s="80" t="str">
        <v>INWARD</v>
      </c>
      <c r="H7509" s="96" t="str">
        <v>EXCEPTIONAL ENTRY</v>
      </c>
    </row>
    <row r="7510" spans="1:8" x14ac:dyDescent="0.25">
      <c r="A7510" s="90">
        <v>45838</v>
      </c>
      <c r="B7510" s="91" t="str">
        <v>UN 10227</v>
      </c>
      <c r="C7510" s="92" t="str">
        <v>STARTER MOTOR (235) MF 285 (LEFT SIDE)</v>
      </c>
      <c r="D7510" s="132" t="str">
        <v>EXCEPTIONAL ENTRY</v>
      </c>
      <c r="E7510" s="92">
        <v>40</v>
      </c>
      <c r="F7510" s="92" t="str">
        <v>PCS</v>
      </c>
      <c r="G7510" s="92" t="str">
        <v>INWARD</v>
      </c>
      <c r="H7510" s="93" t="str">
        <v>EXCEPTIONAL ENTRY</v>
      </c>
    </row>
    <row r="7511" spans="1:8" x14ac:dyDescent="0.25">
      <c r="A7511" s="94">
        <v>45838</v>
      </c>
      <c r="B7511" s="95" t="str">
        <v>UN 10205</v>
      </c>
      <c r="C7511" s="80" t="str">
        <v>SIDE ARM SQUARE NEW HOLLAND (3 HOLE)</v>
      </c>
      <c r="D7511" s="133" t="str">
        <v>EXCEPTIONAL ENTRY</v>
      </c>
      <c r="E7511" s="80">
        <v>50</v>
      </c>
      <c r="F7511" s="80" t="str">
        <v>PCS</v>
      </c>
      <c r="G7511" s="80" t="str">
        <v>INWARD</v>
      </c>
      <c r="H7511" s="96" t="str">
        <v>EXCEPTIONAL ENTRY</v>
      </c>
    </row>
    <row r="7512" spans="1:8" x14ac:dyDescent="0.25">
      <c r="A7512" s="90">
        <v>45838</v>
      </c>
      <c r="B7512" s="91" t="str">
        <v>UN 10329</v>
      </c>
      <c r="C7512" s="92" t="str">
        <v>HYD SIDE ARM NEW HOLLAND (18 MM) 60 TEETH (51642241)</v>
      </c>
      <c r="D7512" s="132" t="str">
        <v>EXCEPTIONAL ENTRY</v>
      </c>
      <c r="E7512" s="92">
        <v>20</v>
      </c>
      <c r="F7512" s="92" t="str">
        <v>PCS</v>
      </c>
      <c r="G7512" s="92" t="str">
        <v>INWARD</v>
      </c>
      <c r="H7512" s="93" t="str">
        <v>EXCEPTIONAL ENTRY</v>
      </c>
    </row>
    <row r="7513" spans="1:8" x14ac:dyDescent="0.25">
      <c r="A7513" s="94">
        <v>45838</v>
      </c>
      <c r="B7513" s="95" t="str">
        <v>UN 10330</v>
      </c>
      <c r="C7513" s="80" t="str">
        <v>HYD. SIDE ARM NEW HOLLAND (22 MM) 60 TEETH (84337313)</v>
      </c>
      <c r="D7513" s="133" t="str">
        <v>EXCEPTIONAL ENTRY</v>
      </c>
      <c r="E7513" s="80">
        <v>20</v>
      </c>
      <c r="F7513" s="80" t="str">
        <v>PCS</v>
      </c>
      <c r="G7513" s="80" t="str">
        <v>INWARD</v>
      </c>
      <c r="H7513" s="96" t="str">
        <v>EXCEPTIONAL ENTRY</v>
      </c>
    </row>
    <row r="7514" spans="1:8" x14ac:dyDescent="0.25">
      <c r="A7514" s="90">
        <v>45838</v>
      </c>
      <c r="B7514" s="91" t="str">
        <v>UN 10241</v>
      </c>
      <c r="C7514" s="92" t="str">
        <v>HYD PUMP REPAIR KIT MAJOR KIT MKM</v>
      </c>
      <c r="D7514" s="132" t="str">
        <v>EXPORT 001</v>
      </c>
      <c r="E7514" s="92">
        <v>100</v>
      </c>
      <c r="F7514" s="92" t="str">
        <v>PCS</v>
      </c>
      <c r="G7514" s="92" t="str">
        <v>OUTWARD</v>
      </c>
      <c r="H7514" s="93" t="str">
        <v>CZN &amp; PS</v>
      </c>
    </row>
    <row r="7515" spans="1:8" x14ac:dyDescent="0.25">
      <c r="A7515" s="94">
        <v>45838</v>
      </c>
      <c r="B7515" s="95" t="str">
        <v>SIDE LAMP RH SWARAJ</v>
      </c>
      <c r="C7515" s="80" t="str">
        <v>SIDE LAMP RH SWARAJ</v>
      </c>
      <c r="D7515" s="133" t="str">
        <v>EXPORT 001</v>
      </c>
      <c r="E7515" s="80">
        <v>81</v>
      </c>
      <c r="F7515" s="80" t="str">
        <v>PCS</v>
      </c>
      <c r="G7515" s="80" t="str">
        <v>OUTWARD</v>
      </c>
      <c r="H7515" s="96" t="str">
        <v>CZN &amp; PS</v>
      </c>
    </row>
    <row r="7516" spans="1:8" x14ac:dyDescent="0.25">
      <c r="A7516" s="90">
        <v>45838</v>
      </c>
      <c r="B7516" s="91" t="str">
        <v>SIDE LAMP LH SWARAJ</v>
      </c>
      <c r="C7516" s="92" t="str">
        <v>SIDE LAMP LH SWARAJ</v>
      </c>
      <c r="D7516" s="132" t="str">
        <v>EXPORT 001</v>
      </c>
      <c r="E7516" s="92">
        <v>81</v>
      </c>
      <c r="F7516" s="92" t="str">
        <v>PCS</v>
      </c>
      <c r="G7516" s="92" t="str">
        <v>OUTWARD</v>
      </c>
      <c r="H7516" s="93" t="str">
        <v>CZN &amp; PS</v>
      </c>
    </row>
    <row r="7517" spans="1:8" x14ac:dyDescent="0.25">
      <c r="A7517" s="94">
        <v>45838</v>
      </c>
      <c r="B7517" s="95" t="str">
        <v>TAIL LAMP LH SWARAJ</v>
      </c>
      <c r="C7517" s="80" t="str">
        <v>TAIL LAMP LH SWARAJ</v>
      </c>
      <c r="D7517" s="133" t="str">
        <v>EXPORT 001</v>
      </c>
      <c r="E7517" s="80">
        <v>81</v>
      </c>
      <c r="F7517" s="80" t="str">
        <v>PCS</v>
      </c>
      <c r="G7517" s="80" t="str">
        <v>OUTWARD</v>
      </c>
      <c r="H7517" s="96" t="str">
        <v>CZN &amp; PS</v>
      </c>
    </row>
    <row r="7518" spans="1:8" x14ac:dyDescent="0.25">
      <c r="A7518" s="90">
        <v>45838</v>
      </c>
      <c r="B7518" s="91" t="str">
        <v>TAIL LAMP RH SWARAJ</v>
      </c>
      <c r="C7518" s="92" t="str">
        <v>TAIL LAMP RH SWARAJ</v>
      </c>
      <c r="D7518" s="132" t="str">
        <v>EXPORT 001</v>
      </c>
      <c r="E7518" s="92">
        <v>81</v>
      </c>
      <c r="F7518" s="92" t="str">
        <v>PCS</v>
      </c>
      <c r="G7518" s="92" t="str">
        <v>OUTWARD</v>
      </c>
      <c r="H7518" s="93" t="str">
        <v>CZN &amp; PS</v>
      </c>
    </row>
    <row r="7519" spans="1:8" x14ac:dyDescent="0.25">
      <c r="A7519" s="94">
        <v>45839</v>
      </c>
      <c r="B7519" s="95" t="str">
        <v>FRONT WHEEL HUB FORD 5000 CAP</v>
      </c>
      <c r="C7519" s="80" t="str">
        <v>FRONT WHEEL HUB FORD 5000 CAP</v>
      </c>
      <c r="D7519" s="133">
        <v>3676</v>
      </c>
      <c r="E7519" s="80">
        <v>96</v>
      </c>
      <c r="F7519" s="80" t="str">
        <v>PCS</v>
      </c>
      <c r="G7519" s="80" t="str">
        <v>INWARD</v>
      </c>
      <c r="H7519" s="96">
        <v>0</v>
      </c>
    </row>
    <row r="7520" spans="1:8" x14ac:dyDescent="0.25">
      <c r="A7520" s="90">
        <v>45839</v>
      </c>
      <c r="B7520" s="91" t="str">
        <v>FRONT WHEEL HUB FIAT 50X13X49 19/88</v>
      </c>
      <c r="C7520" s="92" t="str">
        <v>FRONT WHEEL HUB FIAT 50X13X49 19/88</v>
      </c>
      <c r="D7520" s="132">
        <v>3677</v>
      </c>
      <c r="E7520" s="92">
        <v>120</v>
      </c>
      <c r="F7520" s="92" t="str">
        <v>PCS</v>
      </c>
      <c r="G7520" s="92" t="str">
        <v>INWARD</v>
      </c>
      <c r="H7520" s="93">
        <v>0</v>
      </c>
    </row>
    <row r="7521" spans="1:8" x14ac:dyDescent="0.25">
      <c r="A7521" s="94">
        <v>45839</v>
      </c>
      <c r="B7521" s="95" t="str">
        <v>BATTERY BOX H PATTI</v>
      </c>
      <c r="C7521" s="80" t="str">
        <v>BATTERY BOX H PATTI</v>
      </c>
      <c r="D7521" s="133">
        <v>3680</v>
      </c>
      <c r="E7521" s="80">
        <v>50</v>
      </c>
      <c r="F7521" s="80" t="str">
        <v>PCS</v>
      </c>
      <c r="G7521" s="80" t="str">
        <v>INWARD</v>
      </c>
      <c r="H7521" s="96">
        <v>0</v>
      </c>
    </row>
    <row r="7522" spans="1:8" x14ac:dyDescent="0.25">
      <c r="A7522" s="90">
        <v>45839</v>
      </c>
      <c r="B7522" s="91" t="str">
        <v>UN 2529</v>
      </c>
      <c r="C7522" s="92" t="str">
        <v xml:space="preserve">SPOOL CONTROL VALVE YUVO  </v>
      </c>
      <c r="D7522" s="132">
        <v>3685</v>
      </c>
      <c r="E7522" s="92">
        <v>25</v>
      </c>
      <c r="F7522" s="92" t="str">
        <v>PCS</v>
      </c>
      <c r="G7522" s="92" t="str">
        <v>INWARD</v>
      </c>
      <c r="H7522" s="93">
        <v>0</v>
      </c>
    </row>
    <row r="7523" spans="1:8" x14ac:dyDescent="0.25">
      <c r="A7523" s="94">
        <v>45840</v>
      </c>
      <c r="B7523" s="95" t="str">
        <v>UN 2544</v>
      </c>
      <c r="C7523" s="80" t="str">
        <v xml:space="preserve">RAM ROD PIN INTER DI  </v>
      </c>
      <c r="D7523" s="133">
        <v>3696</v>
      </c>
      <c r="E7523" s="80">
        <v>12</v>
      </c>
      <c r="F7523" s="80" t="str">
        <v>PCS</v>
      </c>
      <c r="G7523" s="80" t="str">
        <v>INWARD</v>
      </c>
      <c r="H7523" s="96">
        <v>0</v>
      </c>
    </row>
    <row r="7524" spans="1:8" x14ac:dyDescent="0.25">
      <c r="A7524" s="90">
        <v>45840</v>
      </c>
      <c r="B7524" s="91" t="str">
        <v>UN 2543</v>
      </c>
      <c r="C7524" s="92" t="str">
        <v xml:space="preserve">RAM ROD PIN INTER  </v>
      </c>
      <c r="D7524" s="132">
        <v>3697</v>
      </c>
      <c r="E7524" s="92">
        <v>12</v>
      </c>
      <c r="F7524" s="92" t="str">
        <v>PCS</v>
      </c>
      <c r="G7524" s="92" t="str">
        <v>INWARD</v>
      </c>
      <c r="H7524" s="93">
        <v>0</v>
      </c>
    </row>
    <row r="7525" spans="1:8" x14ac:dyDescent="0.25">
      <c r="A7525" s="94">
        <v>45840</v>
      </c>
      <c r="B7525" s="95" t="str">
        <v>CLUTCH SLEEVE HUB GREENTRACTOR</v>
      </c>
      <c r="C7525" s="80" t="str">
        <v>CLUTCH SLEEVE HUB GREENTRACTOR</v>
      </c>
      <c r="D7525" s="133">
        <v>3698</v>
      </c>
      <c r="E7525" s="80">
        <v>2</v>
      </c>
      <c r="F7525" s="80" t="str">
        <v>PCS</v>
      </c>
      <c r="G7525" s="80" t="str">
        <v>INWARD</v>
      </c>
      <c r="H7525" s="96">
        <v>0</v>
      </c>
    </row>
    <row r="7526" spans="1:8" x14ac:dyDescent="0.25">
      <c r="A7526" s="90">
        <v>45840</v>
      </c>
      <c r="B7526" s="91" t="str">
        <v>HYD PUMP 4X4 SWARAJ EXPORT</v>
      </c>
      <c r="C7526" s="92" t="str">
        <v>HYD PUMP 4X4 SWARAJ EXPORT</v>
      </c>
      <c r="D7526" s="132">
        <v>3699</v>
      </c>
      <c r="E7526" s="92">
        <v>60</v>
      </c>
      <c r="F7526" s="92" t="str">
        <v>PCS</v>
      </c>
      <c r="G7526" s="92" t="str">
        <v>INWARD</v>
      </c>
      <c r="H7526" s="93">
        <v>0</v>
      </c>
    </row>
    <row r="7527" spans="1:8" x14ac:dyDescent="0.25">
      <c r="A7527" s="94">
        <v>45841</v>
      </c>
      <c r="B7527" s="95" t="str">
        <v>UN 2922</v>
      </c>
      <c r="C7527" s="80" t="str">
        <v xml:space="preserve">RADIATOR HOSE BOTTOM EPDM INTER DI  </v>
      </c>
      <c r="D7527" s="133">
        <v>3701</v>
      </c>
      <c r="E7527" s="80">
        <v>6</v>
      </c>
      <c r="F7527" s="80" t="str">
        <v>PCS</v>
      </c>
      <c r="G7527" s="80" t="str">
        <v>INWARD</v>
      </c>
      <c r="H7527" s="96">
        <v>0</v>
      </c>
    </row>
    <row r="7528" spans="1:8" x14ac:dyDescent="0.25">
      <c r="A7528" s="90">
        <v>45841</v>
      </c>
      <c r="B7528" s="91" t="str">
        <v>UN 1520</v>
      </c>
      <c r="C7528" s="92" t="str">
        <v>STARING TOP NUT OPEN INTER DI</v>
      </c>
      <c r="D7528" s="132">
        <v>3702</v>
      </c>
      <c r="E7528" s="92">
        <v>12</v>
      </c>
      <c r="F7528" s="92" t="str">
        <v>PCS</v>
      </c>
      <c r="G7528" s="92" t="str">
        <v>INWARD</v>
      </c>
      <c r="H7528" s="93">
        <v>0</v>
      </c>
    </row>
    <row r="7529" spans="1:8" x14ac:dyDescent="0.25">
      <c r="A7529" s="94">
        <v>45841</v>
      </c>
      <c r="B7529" s="95" t="str">
        <v>UN 2921</v>
      </c>
      <c r="C7529" s="80" t="str">
        <v xml:space="preserve">RADIATOR HOSE TOP EPDM INTER DI  </v>
      </c>
      <c r="D7529" s="133">
        <v>3703</v>
      </c>
      <c r="E7529" s="80">
        <v>4</v>
      </c>
      <c r="F7529" s="80" t="str">
        <v>PCS</v>
      </c>
      <c r="G7529" s="80" t="str">
        <v>INWARD</v>
      </c>
      <c r="H7529" s="96">
        <v>0</v>
      </c>
    </row>
    <row r="7530" spans="1:8" x14ac:dyDescent="0.25">
      <c r="A7530" s="90">
        <v>45841</v>
      </c>
      <c r="B7530" s="91" t="str">
        <v>UN 3210</v>
      </c>
      <c r="C7530" s="92" t="str">
        <v xml:space="preserve">HORN BUTTON SWITCH INTER DI  </v>
      </c>
      <c r="D7530" s="132">
        <v>3704</v>
      </c>
      <c r="E7530" s="92">
        <v>6</v>
      </c>
      <c r="F7530" s="92" t="str">
        <v>PCS</v>
      </c>
      <c r="G7530" s="92" t="str">
        <v>INWARD</v>
      </c>
      <c r="H7530" s="93">
        <v>0</v>
      </c>
    </row>
    <row r="7531" spans="1:8" x14ac:dyDescent="0.25">
      <c r="A7531" s="94">
        <v>45841</v>
      </c>
      <c r="B7531" s="95" t="str">
        <v>UN 3340</v>
      </c>
      <c r="C7531" s="80" t="str">
        <v xml:space="preserve">HYD SIDE ARM WASHER INTER DI  </v>
      </c>
      <c r="D7531" s="133">
        <v>3705</v>
      </c>
      <c r="E7531" s="80">
        <v>24</v>
      </c>
      <c r="F7531" s="80" t="str">
        <v>PCS</v>
      </c>
      <c r="G7531" s="80" t="str">
        <v>INWARD</v>
      </c>
      <c r="H7531" s="96">
        <v>0</v>
      </c>
    </row>
    <row r="7532" spans="1:8" x14ac:dyDescent="0.25">
      <c r="A7532" s="90">
        <v>45841</v>
      </c>
      <c r="B7532" s="91" t="str">
        <v>UN 3005</v>
      </c>
      <c r="C7532" s="92" t="str">
        <v xml:space="preserve">O RING FOR SUCTION FILTER INTER  </v>
      </c>
      <c r="D7532" s="132">
        <v>3706</v>
      </c>
      <c r="E7532" s="92">
        <v>12</v>
      </c>
      <c r="F7532" s="92" t="str">
        <v>PCS</v>
      </c>
      <c r="G7532" s="92" t="str">
        <v>INWARD</v>
      </c>
      <c r="H7532" s="93">
        <v>0</v>
      </c>
    </row>
    <row r="7533" spans="1:8" x14ac:dyDescent="0.25">
      <c r="A7533" s="94">
        <v>45841</v>
      </c>
      <c r="B7533" s="95" t="str">
        <v>UN 2401</v>
      </c>
      <c r="C7533" s="80" t="str">
        <v xml:space="preserve">MALE FEMALE COUPLING INTER DI  </v>
      </c>
      <c r="D7533" s="133">
        <v>3707</v>
      </c>
      <c r="E7533" s="80">
        <v>600</v>
      </c>
      <c r="F7533" s="80" t="str">
        <v>PCS</v>
      </c>
      <c r="G7533" s="80" t="str">
        <v>INWARD</v>
      </c>
      <c r="H7533" s="96">
        <v>0</v>
      </c>
    </row>
    <row r="7534" spans="1:8" x14ac:dyDescent="0.25">
      <c r="A7534" s="90">
        <v>45841</v>
      </c>
      <c r="B7534" s="91" t="str">
        <v>UN 2402</v>
      </c>
      <c r="C7534" s="92" t="str">
        <v xml:space="preserve">MALE FEMALE COUPLING NST  </v>
      </c>
      <c r="D7534" s="132">
        <v>3708</v>
      </c>
      <c r="E7534" s="92">
        <v>600</v>
      </c>
      <c r="F7534" s="92" t="str">
        <v>PCS</v>
      </c>
      <c r="G7534" s="92" t="str">
        <v>INWARD</v>
      </c>
      <c r="H7534" s="93">
        <v>0</v>
      </c>
    </row>
    <row r="7535" spans="1:8" x14ac:dyDescent="0.25">
      <c r="A7535" s="94">
        <v>45841</v>
      </c>
      <c r="B7535" s="95" t="str">
        <v>UN 2400</v>
      </c>
      <c r="C7535" s="80" t="str">
        <v xml:space="preserve">MALE FEMALE COUPLING INTER  </v>
      </c>
      <c r="D7535" s="133">
        <v>3709</v>
      </c>
      <c r="E7535" s="80">
        <v>150</v>
      </c>
      <c r="F7535" s="80" t="str">
        <v>PCS</v>
      </c>
      <c r="G7535" s="80" t="str">
        <v>INWARD</v>
      </c>
      <c r="H7535" s="96">
        <v>0</v>
      </c>
    </row>
    <row r="7536" spans="1:8" x14ac:dyDescent="0.25">
      <c r="A7536" s="90">
        <v>45841</v>
      </c>
      <c r="B7536" s="91" t="str">
        <v>GK 2251</v>
      </c>
      <c r="C7536" s="92" t="str">
        <v>POWER STEERING SEAL KIT  MASSEY 7250 DOUBLE CYL</v>
      </c>
      <c r="D7536" s="132">
        <v>3710</v>
      </c>
      <c r="E7536" s="92">
        <v>25</v>
      </c>
      <c r="F7536" s="92" t="str">
        <v>SET</v>
      </c>
      <c r="G7536" s="92" t="str">
        <v>INWARD</v>
      </c>
      <c r="H7536" s="93">
        <v>0</v>
      </c>
    </row>
    <row r="7537" spans="1:8" x14ac:dyDescent="0.25">
      <c r="A7537" s="94">
        <v>45841</v>
      </c>
      <c r="B7537" s="95" t="str">
        <v>GK 2216</v>
      </c>
      <c r="C7537" s="80" t="str">
        <v>POWER STEERING SEAL KIT ARJUN 40 MM DOUBLE CYL</v>
      </c>
      <c r="D7537" s="133">
        <v>3711</v>
      </c>
      <c r="E7537" s="80">
        <v>100</v>
      </c>
      <c r="F7537" s="80" t="str">
        <v>SET</v>
      </c>
      <c r="G7537" s="80" t="str">
        <v>INWARD</v>
      </c>
      <c r="H7537" s="96">
        <v>0</v>
      </c>
    </row>
    <row r="7538" spans="1:8" x14ac:dyDescent="0.25">
      <c r="A7538" s="90">
        <v>45841</v>
      </c>
      <c r="B7538" s="91" t="str">
        <v>GK 2245</v>
      </c>
      <c r="C7538" s="92" t="str">
        <v>POWER STEERING SEAL KIT NEW HOLLAND 3630 SINGLE CYL</v>
      </c>
      <c r="D7538" s="132">
        <v>3712</v>
      </c>
      <c r="E7538" s="92">
        <v>400</v>
      </c>
      <c r="F7538" s="92" t="str">
        <v>SET</v>
      </c>
      <c r="G7538" s="92" t="str">
        <v>INWARD</v>
      </c>
      <c r="H7538" s="93">
        <v>0</v>
      </c>
    </row>
    <row r="7539" spans="1:8" x14ac:dyDescent="0.25">
      <c r="A7539" s="94">
        <v>45841</v>
      </c>
      <c r="B7539" s="95" t="str">
        <v>GK 2258</v>
      </c>
      <c r="C7539" s="80" t="str">
        <v>POWER STEERING SEAL KIT EICHER 5660/VALTRA 380 DOUBLE CYL</v>
      </c>
      <c r="D7539" s="133">
        <v>3713</v>
      </c>
      <c r="E7539" s="80">
        <v>50</v>
      </c>
      <c r="F7539" s="80" t="str">
        <v>SET</v>
      </c>
      <c r="G7539" s="80" t="str">
        <v>INWARD</v>
      </c>
      <c r="H7539" s="96">
        <v>0</v>
      </c>
    </row>
    <row r="7540" spans="1:8" x14ac:dyDescent="0.25">
      <c r="A7540" s="90">
        <v>45841</v>
      </c>
      <c r="B7540" s="91" t="str">
        <v>GK 2250</v>
      </c>
      <c r="C7540" s="92" t="str">
        <v>POWER STEERING SEAL KIT  MASSEY MAHAN SINGLE CYL</v>
      </c>
      <c r="D7540" s="132">
        <v>3714</v>
      </c>
      <c r="E7540" s="92">
        <v>250</v>
      </c>
      <c r="F7540" s="92" t="str">
        <v>SET</v>
      </c>
      <c r="G7540" s="92" t="str">
        <v>INWARD</v>
      </c>
      <c r="H7540" s="93">
        <v>0</v>
      </c>
    </row>
    <row r="7541" spans="1:8" x14ac:dyDescent="0.25">
      <c r="A7541" s="94">
        <v>45841</v>
      </c>
      <c r="B7541" s="95" t="str">
        <v>GK 2237</v>
      </c>
      <c r="C7541" s="80" t="str">
        <v>POWER STEERING SEAL KIT SWARAJ N/M SINGLE CYL</v>
      </c>
      <c r="D7541" s="133">
        <v>3715</v>
      </c>
      <c r="E7541" s="80">
        <v>100</v>
      </c>
      <c r="F7541" s="80" t="str">
        <v>SET</v>
      </c>
      <c r="G7541" s="80" t="str">
        <v>INWARD</v>
      </c>
      <c r="H7541" s="96">
        <v>0</v>
      </c>
    </row>
    <row r="7542" spans="1:8" x14ac:dyDescent="0.25">
      <c r="A7542" s="90">
        <v>45841</v>
      </c>
      <c r="B7542" s="91" t="str">
        <v>GK 2217</v>
      </c>
      <c r="C7542" s="92" t="str">
        <v>POWER STEERING SEAL KIT MAHINDRA YUVO DOUBLE CYL</v>
      </c>
      <c r="D7542" s="132">
        <v>3716</v>
      </c>
      <c r="E7542" s="92">
        <v>500</v>
      </c>
      <c r="F7542" s="92" t="str">
        <v>SET</v>
      </c>
      <c r="G7542" s="92" t="str">
        <v>INWARD</v>
      </c>
      <c r="H7542" s="93">
        <v>0</v>
      </c>
    </row>
    <row r="7543" spans="1:8" x14ac:dyDescent="0.25">
      <c r="A7543" s="94">
        <v>45841</v>
      </c>
      <c r="B7543" s="95" t="str">
        <v>GK 2281</v>
      </c>
      <c r="C7543" s="80" t="str">
        <v>POWER STEERING SEAL KIT JOHNDEERE N/M SINGLE CYL</v>
      </c>
      <c r="D7543" s="133">
        <v>3717</v>
      </c>
      <c r="E7543" s="80">
        <v>200</v>
      </c>
      <c r="F7543" s="80" t="str">
        <v>SET</v>
      </c>
      <c r="G7543" s="80" t="str">
        <v>INWARD</v>
      </c>
      <c r="H7543" s="96">
        <v>0</v>
      </c>
    </row>
    <row r="7544" spans="1:8" x14ac:dyDescent="0.25">
      <c r="A7544" s="90">
        <v>45841</v>
      </c>
      <c r="B7544" s="91" t="str">
        <v>GK 296</v>
      </c>
      <c r="C7544" s="92" t="str">
        <v>BRAKE SHOE WITH LINING HMT 5911</v>
      </c>
      <c r="D7544" s="132">
        <v>3718</v>
      </c>
      <c r="E7544" s="92">
        <v>120</v>
      </c>
      <c r="F7544" s="92" t="str">
        <v>SET</v>
      </c>
      <c r="G7544" s="92" t="str">
        <v>INWARD</v>
      </c>
      <c r="H7544" s="93">
        <v>0</v>
      </c>
    </row>
    <row r="7545" spans="1:8" x14ac:dyDescent="0.25">
      <c r="A7545" s="94">
        <v>45841</v>
      </c>
      <c r="B7545" s="95" t="str">
        <v>601AD00005C</v>
      </c>
      <c r="C7545" s="80" t="str">
        <v>HYD PUMP FARMTRAC DOUBLE (18CC + 11CC)</v>
      </c>
      <c r="D7545" s="133">
        <v>3719</v>
      </c>
      <c r="E7545" s="80">
        <v>48</v>
      </c>
      <c r="F7545" s="80" t="str">
        <v>PCS</v>
      </c>
      <c r="G7545" s="80" t="str">
        <v>INWARD</v>
      </c>
      <c r="H7545" s="96">
        <v>0</v>
      </c>
    </row>
    <row r="7546" spans="1:8" x14ac:dyDescent="0.25">
      <c r="A7546" s="90">
        <v>45842</v>
      </c>
      <c r="B7546" s="91" t="str">
        <v>DS 147</v>
      </c>
      <c r="C7546" s="92" t="str">
        <v xml:space="preserve"> REAR AXLE SONALIKA SMALL PLATE 18 T.(759513)</v>
      </c>
      <c r="D7546" s="132">
        <v>2314</v>
      </c>
      <c r="E7546" s="92">
        <v>3</v>
      </c>
      <c r="F7546" s="92" t="str">
        <v>PCS</v>
      </c>
      <c r="G7546" s="92" t="str">
        <v>OUTWARD</v>
      </c>
      <c r="H7546" s="93" t="str">
        <v>VR AUTO</v>
      </c>
    </row>
    <row r="7547" spans="1:8" x14ac:dyDescent="0.25">
      <c r="A7547" s="94">
        <v>45842</v>
      </c>
      <c r="B7547" s="95" t="str">
        <v>UN 3210</v>
      </c>
      <c r="C7547" s="80" t="str">
        <v xml:space="preserve">HORN BUTTON SWITCH INTER DI  </v>
      </c>
      <c r="D7547" s="133" t="str">
        <v>2301, 2302</v>
      </c>
      <c r="E7547" s="80">
        <v>6</v>
      </c>
      <c r="F7547" s="80" t="str">
        <v>PCS</v>
      </c>
      <c r="G7547" s="80" t="str">
        <v>OUTWARD</v>
      </c>
      <c r="H7547" s="96" t="str">
        <v>SHRI RAM MOTOR</v>
      </c>
    </row>
    <row r="7548" spans="1:8" x14ac:dyDescent="0.25">
      <c r="A7548" s="90">
        <v>45842</v>
      </c>
      <c r="B7548" s="91" t="str">
        <v>GK 003 A/UN 3695 A</v>
      </c>
      <c r="C7548" s="92" t="str">
        <v>OIL BRAKE PLATE  MKM N/M (THIN) 6.5" 18 TEETH</v>
      </c>
      <c r="D7548" s="132" t="str">
        <v>2301, 2302</v>
      </c>
      <c r="E7548" s="92">
        <v>12</v>
      </c>
      <c r="F7548" s="92" t="str">
        <v>PCS</v>
      </c>
      <c r="G7548" s="92" t="str">
        <v>OUTWARD</v>
      </c>
      <c r="H7548" s="93" t="str">
        <v>SHRI RAM MOTOR</v>
      </c>
    </row>
    <row r="7549" spans="1:8" x14ac:dyDescent="0.25">
      <c r="A7549" s="94">
        <v>45842</v>
      </c>
      <c r="B7549" s="95" t="str">
        <v>UN 2483</v>
      </c>
      <c r="C7549" s="80" t="str">
        <v xml:space="preserve">HYDRAULIC DISTRIBUTOR HEAD NUT INTER DI  </v>
      </c>
      <c r="D7549" s="133" t="str">
        <v>2301, 2302</v>
      </c>
      <c r="E7549" s="80">
        <v>24</v>
      </c>
      <c r="F7549" s="80" t="str">
        <v>PCS</v>
      </c>
      <c r="G7549" s="80" t="str">
        <v>OUTWARD</v>
      </c>
      <c r="H7549" s="96" t="str">
        <v>SHRI RAM MOTOR</v>
      </c>
    </row>
    <row r="7550" spans="1:8" x14ac:dyDescent="0.25">
      <c r="A7550" s="90">
        <v>45842</v>
      </c>
      <c r="B7550" s="91" t="str">
        <v>UN 1361</v>
      </c>
      <c r="C7550" s="92" t="str">
        <v>DIESEL TANK TEA (WITH FILTER) NST</v>
      </c>
      <c r="D7550" s="132" t="str">
        <v>2301, 2302</v>
      </c>
      <c r="E7550" s="92">
        <v>12</v>
      </c>
      <c r="F7550" s="92" t="str">
        <v>PCS</v>
      </c>
      <c r="G7550" s="92" t="str">
        <v>OUTWARD</v>
      </c>
      <c r="H7550" s="93" t="str">
        <v>SHRI RAM MOTOR</v>
      </c>
    </row>
    <row r="7551" spans="1:8" x14ac:dyDescent="0.25">
      <c r="A7551" s="94">
        <v>45842</v>
      </c>
      <c r="B7551" s="95" t="str">
        <v>UN 1520</v>
      </c>
      <c r="C7551" s="80" t="str">
        <v>STARING TOP NUT OPEN INTER DI</v>
      </c>
      <c r="D7551" s="133" t="str">
        <v>2301, 2302</v>
      </c>
      <c r="E7551" s="80">
        <v>12</v>
      </c>
      <c r="F7551" s="80" t="str">
        <v>PCS</v>
      </c>
      <c r="G7551" s="80" t="str">
        <v>OUTWARD</v>
      </c>
      <c r="H7551" s="96" t="str">
        <v>SHRI RAM MOTOR</v>
      </c>
    </row>
    <row r="7552" spans="1:8" x14ac:dyDescent="0.25">
      <c r="A7552" s="90">
        <v>45842</v>
      </c>
      <c r="B7552" s="91" t="str">
        <v>UN 2921</v>
      </c>
      <c r="C7552" s="92" t="str">
        <v xml:space="preserve">RADIATOR HOSE TOP EPDM INTER DI  </v>
      </c>
      <c r="D7552" s="132" t="str">
        <v>2301, 2302</v>
      </c>
      <c r="E7552" s="92">
        <v>4</v>
      </c>
      <c r="F7552" s="92" t="str">
        <v>PCS</v>
      </c>
      <c r="G7552" s="92" t="str">
        <v>OUTWARD</v>
      </c>
      <c r="H7552" s="93" t="str">
        <v>SHRI RAM MOTOR</v>
      </c>
    </row>
    <row r="7553" spans="1:8" x14ac:dyDescent="0.25">
      <c r="A7553" s="94">
        <v>45842</v>
      </c>
      <c r="B7553" s="95" t="str">
        <v>UN 1992</v>
      </c>
      <c r="C7553" s="80" t="str">
        <v>BREAK PATTI SET (OIL BREAK) MKM</v>
      </c>
      <c r="D7553" s="133" t="str">
        <v>2301, 2302</v>
      </c>
      <c r="E7553" s="80">
        <v>4</v>
      </c>
      <c r="F7553" s="80" t="str">
        <v>SET</v>
      </c>
      <c r="G7553" s="80" t="str">
        <v>OUTWARD</v>
      </c>
      <c r="H7553" s="96" t="str">
        <v>SHRI RAM MOTOR</v>
      </c>
    </row>
    <row r="7554" spans="1:8" x14ac:dyDescent="0.25">
      <c r="A7554" s="90">
        <v>45842</v>
      </c>
      <c r="B7554" s="91" t="str">
        <v>UN 1431 A/GK 1076 A</v>
      </c>
      <c r="C7554" s="92" t="str">
        <v xml:space="preserve">FRONT STUB AXLE MAHINDRA YUVO (RH) </v>
      </c>
      <c r="D7554" s="132" t="str">
        <v>2301, 2302</v>
      </c>
      <c r="E7554" s="92">
        <v>2</v>
      </c>
      <c r="F7554" s="92" t="str">
        <v>PCS</v>
      </c>
      <c r="G7554" s="92" t="str">
        <v>OUTWARD</v>
      </c>
      <c r="H7554" s="93" t="str">
        <v>SHRI RAM MOTOR</v>
      </c>
    </row>
    <row r="7555" spans="1:8" x14ac:dyDescent="0.25">
      <c r="A7555" s="94">
        <v>45842</v>
      </c>
      <c r="B7555" s="95" t="str">
        <v>UN 1990</v>
      </c>
      <c r="C7555" s="80" t="str">
        <v>BREAK PATTI (3 HOLE) MKM</v>
      </c>
      <c r="D7555" s="133" t="str">
        <v>2301, 2302</v>
      </c>
      <c r="E7555" s="80">
        <v>6</v>
      </c>
      <c r="F7555" s="80" t="str">
        <v>PCS</v>
      </c>
      <c r="G7555" s="80" t="str">
        <v>OUTWARD</v>
      </c>
      <c r="H7555" s="96" t="str">
        <v>SHRI RAM MOTOR</v>
      </c>
    </row>
    <row r="7556" spans="1:8" x14ac:dyDescent="0.25">
      <c r="A7556" s="90">
        <v>45842</v>
      </c>
      <c r="B7556" s="91" t="str">
        <v>UN 1981</v>
      </c>
      <c r="C7556" s="92" t="str">
        <v>BREAK PIN BIG INTER</v>
      </c>
      <c r="D7556" s="132" t="str">
        <v>2301, 2302</v>
      </c>
      <c r="E7556" s="92">
        <v>3</v>
      </c>
      <c r="F7556" s="92" t="str">
        <v>PCS</v>
      </c>
      <c r="G7556" s="92" t="str">
        <v>OUTWARD</v>
      </c>
      <c r="H7556" s="93" t="str">
        <v>SHRI RAM MOTOR</v>
      </c>
    </row>
    <row r="7557" spans="1:8" x14ac:dyDescent="0.25">
      <c r="A7557" s="94">
        <v>45842</v>
      </c>
      <c r="B7557" s="95" t="str">
        <v>UN 1877</v>
      </c>
      <c r="C7557" s="80" t="str">
        <v>DIFFERENTIAL RETAINER KIT INTER</v>
      </c>
      <c r="D7557" s="133" t="str">
        <v>2301, 2302</v>
      </c>
      <c r="E7557" s="80">
        <v>10</v>
      </c>
      <c r="F7557" s="80" t="str">
        <v>SET</v>
      </c>
      <c r="G7557" s="80" t="str">
        <v>OUTWARD</v>
      </c>
      <c r="H7557" s="96" t="str">
        <v>SHRI RAM MOTOR</v>
      </c>
    </row>
    <row r="7558" spans="1:8" x14ac:dyDescent="0.25">
      <c r="A7558" s="90">
        <v>45842</v>
      </c>
      <c r="B7558" s="91" t="str">
        <v>UN 1898</v>
      </c>
      <c r="C7558" s="92" t="str">
        <v>REAR AXLE COLLAR THICK SARPANCH</v>
      </c>
      <c r="D7558" s="132" t="str">
        <v>2301, 2302</v>
      </c>
      <c r="E7558" s="92">
        <v>2</v>
      </c>
      <c r="F7558" s="92" t="str">
        <v>PCS</v>
      </c>
      <c r="G7558" s="92" t="str">
        <v>OUTWARD</v>
      </c>
      <c r="H7558" s="93" t="str">
        <v>SHRI RAM MOTOR</v>
      </c>
    </row>
    <row r="7559" spans="1:8" x14ac:dyDescent="0.25">
      <c r="A7559" s="94">
        <v>45842</v>
      </c>
      <c r="B7559" s="95" t="str">
        <v>UN 2744</v>
      </c>
      <c r="C7559" s="80" t="str">
        <v xml:space="preserve">CENTRE PIN BUSH ARJUN / YUVO  </v>
      </c>
      <c r="D7559" s="133" t="str">
        <v>2301, 2302</v>
      </c>
      <c r="E7559" s="80">
        <v>4</v>
      </c>
      <c r="F7559" s="80" t="str">
        <v>PCS</v>
      </c>
      <c r="G7559" s="80" t="str">
        <v>OUTWARD</v>
      </c>
      <c r="H7559" s="96" t="str">
        <v>SHRI RAM MOTOR</v>
      </c>
    </row>
    <row r="7560" spans="1:8" x14ac:dyDescent="0.25">
      <c r="A7560" s="90">
        <v>45842</v>
      </c>
      <c r="B7560" s="91" t="str">
        <v>UN 2864</v>
      </c>
      <c r="C7560" s="92" t="str">
        <v xml:space="preserve">DELUXE SEAT SPRING INTER  </v>
      </c>
      <c r="D7560" s="132" t="str">
        <v>2301, 2302</v>
      </c>
      <c r="E7560" s="92">
        <v>10</v>
      </c>
      <c r="F7560" s="92" t="str">
        <v>PCS</v>
      </c>
      <c r="G7560" s="92" t="str">
        <v>OUTWARD</v>
      </c>
      <c r="H7560" s="93" t="str">
        <v>SHRI RAM MOTOR</v>
      </c>
    </row>
    <row r="7561" spans="1:8" x14ac:dyDescent="0.25">
      <c r="A7561" s="94">
        <v>45842</v>
      </c>
      <c r="B7561" s="95" t="str">
        <v>UN 2922</v>
      </c>
      <c r="C7561" s="80" t="str">
        <v xml:space="preserve">RADIATOR HOSE BOTTOM EPDM INTER DI  </v>
      </c>
      <c r="D7561" s="133" t="str">
        <v>2301, 2302</v>
      </c>
      <c r="E7561" s="80">
        <v>6</v>
      </c>
      <c r="F7561" s="80" t="str">
        <v>PCS</v>
      </c>
      <c r="G7561" s="80" t="str">
        <v>OUTWARD</v>
      </c>
      <c r="H7561" s="96" t="str">
        <v>SHRI RAM MOTOR</v>
      </c>
    </row>
    <row r="7562" spans="1:8" x14ac:dyDescent="0.25">
      <c r="A7562" s="90">
        <v>45842</v>
      </c>
      <c r="B7562" s="91" t="str">
        <v>UN 3005</v>
      </c>
      <c r="C7562" s="92" t="str">
        <v xml:space="preserve">O RING FOR SUCTION FILTER INTER  </v>
      </c>
      <c r="D7562" s="132" t="str">
        <v>2301, 2302</v>
      </c>
      <c r="E7562" s="92">
        <v>12</v>
      </c>
      <c r="F7562" s="92" t="str">
        <v>PCS</v>
      </c>
      <c r="G7562" s="92" t="str">
        <v>OUTWARD</v>
      </c>
      <c r="H7562" s="93" t="str">
        <v>SHRI RAM MOTOR</v>
      </c>
    </row>
    <row r="7563" spans="1:8" x14ac:dyDescent="0.25">
      <c r="A7563" s="94">
        <v>45842</v>
      </c>
      <c r="B7563" s="95" t="str">
        <v>UN 3296</v>
      </c>
      <c r="C7563" s="80" t="str">
        <v xml:space="preserve">SPANDLE COTTAR INTER DI  </v>
      </c>
      <c r="D7563" s="133" t="str">
        <v>2301, 2302</v>
      </c>
      <c r="E7563" s="80">
        <v>24</v>
      </c>
      <c r="F7563" s="80" t="str">
        <v>PCS</v>
      </c>
      <c r="G7563" s="80" t="str">
        <v>OUTWARD</v>
      </c>
      <c r="H7563" s="96" t="str">
        <v>SHRI RAM MOTOR</v>
      </c>
    </row>
    <row r="7564" spans="1:8" x14ac:dyDescent="0.25">
      <c r="A7564" s="90">
        <v>45842</v>
      </c>
      <c r="B7564" s="91" t="str">
        <v>UN 3420</v>
      </c>
      <c r="C7564" s="92" t="str">
        <v xml:space="preserve">CHOWK CABLE (L TYPE) BRASS INTER DI  </v>
      </c>
      <c r="D7564" s="132" t="str">
        <v>2301, 2302</v>
      </c>
      <c r="E7564" s="92">
        <v>10</v>
      </c>
      <c r="F7564" s="92" t="str">
        <v>PCS</v>
      </c>
      <c r="G7564" s="92" t="str">
        <v>OUTWARD</v>
      </c>
      <c r="H7564" s="93" t="str">
        <v>SHRI RAM MOTOR</v>
      </c>
    </row>
    <row r="7565" spans="1:8" x14ac:dyDescent="0.25">
      <c r="A7565" s="94">
        <v>45842</v>
      </c>
      <c r="B7565" s="95" t="str">
        <v>UN 3430</v>
      </c>
      <c r="C7565" s="80" t="str">
        <v xml:space="preserve">COOLANT BOTTLE CAP 475 DI  </v>
      </c>
      <c r="D7565" s="133" t="str">
        <v>2301, 2302</v>
      </c>
      <c r="E7565" s="80">
        <v>12</v>
      </c>
      <c r="F7565" s="80" t="str">
        <v>PCS</v>
      </c>
      <c r="G7565" s="80" t="str">
        <v>OUTWARD</v>
      </c>
      <c r="H7565" s="96" t="str">
        <v>SHRI RAM MOTOR</v>
      </c>
    </row>
    <row r="7566" spans="1:8" x14ac:dyDescent="0.25">
      <c r="A7566" s="90">
        <v>45842</v>
      </c>
      <c r="B7566" s="91" t="str">
        <v>UN 3550</v>
      </c>
      <c r="C7566" s="92" t="str">
        <v>5551104R91 SPILL PIPE BENJO TYPE INTER DI  (3 CYL.)</v>
      </c>
      <c r="D7566" s="132" t="str">
        <v>2301, 2302</v>
      </c>
      <c r="E7566" s="92">
        <v>6</v>
      </c>
      <c r="F7566" s="92" t="str">
        <v>PCS</v>
      </c>
      <c r="G7566" s="92" t="str">
        <v>OUTWARD</v>
      </c>
      <c r="H7566" s="93" t="str">
        <v>SHRI RAM MOTOR</v>
      </c>
    </row>
    <row r="7567" spans="1:8" x14ac:dyDescent="0.25">
      <c r="A7567" s="94">
        <v>45842</v>
      </c>
      <c r="B7567" s="95" t="str">
        <v>UN 3552</v>
      </c>
      <c r="C7567" s="80" t="str">
        <v xml:space="preserve">5551103R91 SPILL PIPE BENJO TYPE (4 CYL.) INTER DI  </v>
      </c>
      <c r="D7567" s="133" t="str">
        <v>2301, 2302</v>
      </c>
      <c r="E7567" s="80">
        <v>6</v>
      </c>
      <c r="F7567" s="80" t="str">
        <v>PCS</v>
      </c>
      <c r="G7567" s="80" t="str">
        <v>OUTWARD</v>
      </c>
      <c r="H7567" s="96" t="str">
        <v>SHRI RAM MOTOR</v>
      </c>
    </row>
    <row r="7568" spans="1:8" x14ac:dyDescent="0.25">
      <c r="A7568" s="90">
        <v>45842</v>
      </c>
      <c r="B7568" s="91" t="str">
        <v>GK 260</v>
      </c>
      <c r="C7568" s="92" t="str">
        <v>BRAKE DISC MAHINDRA  (Set of 4 Pcs.)</v>
      </c>
      <c r="D7568" s="132" t="str">
        <v>2301, 2302</v>
      </c>
      <c r="E7568" s="92">
        <v>12</v>
      </c>
      <c r="F7568" s="92" t="str">
        <v>SET</v>
      </c>
      <c r="G7568" s="92" t="str">
        <v>OUTWARD</v>
      </c>
      <c r="H7568" s="93" t="str">
        <v>SHRI RAM MOTOR</v>
      </c>
    </row>
    <row r="7569" spans="1:8" x14ac:dyDescent="0.25">
      <c r="A7569" s="94">
        <v>45842</v>
      </c>
      <c r="B7569" s="95" t="str">
        <v>UN 1315</v>
      </c>
      <c r="C7569" s="80" t="str">
        <v>RADIATOR FAN 8 WINGS INTER DI</v>
      </c>
      <c r="D7569" s="133" t="str">
        <v>2301, 2302</v>
      </c>
      <c r="E7569" s="80">
        <v>6</v>
      </c>
      <c r="F7569" s="80" t="str">
        <v>PCS</v>
      </c>
      <c r="G7569" s="80" t="str">
        <v>OUTWARD</v>
      </c>
      <c r="H7569" s="96" t="str">
        <v>SHRI RAM MOTOR</v>
      </c>
    </row>
    <row r="7570" spans="1:8" x14ac:dyDescent="0.25">
      <c r="A7570" s="90">
        <v>45842</v>
      </c>
      <c r="B7570" s="91" t="str">
        <v>UN 2985</v>
      </c>
      <c r="C7570" s="92" t="str">
        <v xml:space="preserve">LIFT PLUG RUBBER WASHER INTER DI  </v>
      </c>
      <c r="D7570" s="132" t="str">
        <v>2301, 2302</v>
      </c>
      <c r="E7570" s="92">
        <v>24</v>
      </c>
      <c r="F7570" s="92" t="str">
        <v>PCS</v>
      </c>
      <c r="G7570" s="92" t="str">
        <v>OUTWARD</v>
      </c>
      <c r="H7570" s="93" t="str">
        <v>SHRI RAM MOTOR</v>
      </c>
    </row>
    <row r="7571" spans="1:8" x14ac:dyDescent="0.25">
      <c r="A7571" s="94">
        <v>45842</v>
      </c>
      <c r="B7571" s="95" t="str">
        <v>UN 1984</v>
      </c>
      <c r="C7571" s="80" t="str">
        <v>BREAK TRUNION INTER DI</v>
      </c>
      <c r="D7571" s="133" t="str">
        <v>2301, 2302</v>
      </c>
      <c r="E7571" s="80">
        <v>6</v>
      </c>
      <c r="F7571" s="80" t="str">
        <v>PCS</v>
      </c>
      <c r="G7571" s="80" t="str">
        <v>OUTWARD</v>
      </c>
      <c r="H7571" s="96" t="str">
        <v>SHRI RAM MOTOR</v>
      </c>
    </row>
    <row r="7572" spans="1:8" x14ac:dyDescent="0.25">
      <c r="A7572" s="90">
        <v>45842</v>
      </c>
      <c r="B7572" s="91" t="str">
        <v>1P 4044 CTMMB</v>
      </c>
      <c r="C7572" s="92" t="str">
        <v>HYD PUMP MAHINDRA SINGLE</v>
      </c>
      <c r="D7572" s="132" t="str">
        <v>2301, 2302</v>
      </c>
      <c r="E7572" s="92">
        <v>6</v>
      </c>
      <c r="F7572" s="92" t="str">
        <v>PCS</v>
      </c>
      <c r="G7572" s="92" t="str">
        <v>OUTWARD</v>
      </c>
      <c r="H7572" s="93" t="str">
        <v>SHRI RAM MOTOR</v>
      </c>
    </row>
    <row r="7573" spans="1:8" x14ac:dyDescent="0.25">
      <c r="A7573" s="94">
        <v>45842</v>
      </c>
      <c r="B7573" s="95" t="str">
        <v>1P 4036 CTOOO</v>
      </c>
      <c r="C7573" s="80" t="str">
        <v xml:space="preserve">HYD PUMP EICHER WATER COOLED </v>
      </c>
      <c r="D7573" s="133" t="str">
        <v>2301, 2302</v>
      </c>
      <c r="E7573" s="80">
        <v>1</v>
      </c>
      <c r="F7573" s="80" t="str">
        <v>PCS</v>
      </c>
      <c r="G7573" s="80" t="str">
        <v>OUTWARD</v>
      </c>
      <c r="H7573" s="96" t="str">
        <v>SHRI RAM MOTOR</v>
      </c>
    </row>
    <row r="7574" spans="1:8" x14ac:dyDescent="0.25">
      <c r="A7574" s="90">
        <v>45842</v>
      </c>
      <c r="B7574" s="91" t="str">
        <v>UN 1948</v>
      </c>
      <c r="C7574" s="92" t="str">
        <v>HAND BREAK WIRE INTER</v>
      </c>
      <c r="D7574" s="132" t="str">
        <v>2301, 2302</v>
      </c>
      <c r="E7574" s="92">
        <v>6</v>
      </c>
      <c r="F7574" s="92" t="str">
        <v>PCS</v>
      </c>
      <c r="G7574" s="92" t="str">
        <v>OUTWARD</v>
      </c>
      <c r="H7574" s="93" t="str">
        <v>SHRI RAM MOTOR</v>
      </c>
    </row>
    <row r="7575" spans="1:8" x14ac:dyDescent="0.25">
      <c r="A7575" s="94">
        <v>45839</v>
      </c>
      <c r="B7575" s="95" t="str">
        <v>GK 2440 B</v>
      </c>
      <c r="C7575" s="80" t="str">
        <v>TROLLEY PIPE FEMALE + BENJO T 36'' EPDM WITH SPRING</v>
      </c>
      <c r="D7575" s="133">
        <v>2284</v>
      </c>
      <c r="E7575" s="80">
        <v>40</v>
      </c>
      <c r="F7575" s="80" t="str">
        <v>PCS</v>
      </c>
      <c r="G7575" s="80" t="str">
        <v>OUTWARD</v>
      </c>
      <c r="H7575" s="96" t="str">
        <v>SHRI SAI RAM</v>
      </c>
    </row>
    <row r="7576" spans="1:8" x14ac:dyDescent="0.25">
      <c r="A7576" s="90">
        <v>45839</v>
      </c>
      <c r="B7576" s="91" t="str">
        <v>GK 2413</v>
      </c>
      <c r="C7576" s="92" t="str">
        <v>TROLLEY PIPE 50''   EPDM (MALE + FEMALE)</v>
      </c>
      <c r="D7576" s="132">
        <v>2284</v>
      </c>
      <c r="E7576" s="92">
        <v>40</v>
      </c>
      <c r="F7576" s="92" t="str">
        <v>PCS</v>
      </c>
      <c r="G7576" s="92" t="str">
        <v>OUTWARD</v>
      </c>
      <c r="H7576" s="93" t="str">
        <v>SHRI SAI RAM</v>
      </c>
    </row>
    <row r="7577" spans="1:8" x14ac:dyDescent="0.25">
      <c r="A7577" s="94">
        <v>45839</v>
      </c>
      <c r="B7577" s="95" t="str">
        <v>UN 217</v>
      </c>
      <c r="C7577" s="80" t="str">
        <v>POWER STG PIPE (SMALL) JD</v>
      </c>
      <c r="D7577" s="133">
        <v>2284</v>
      </c>
      <c r="E7577" s="80">
        <v>10</v>
      </c>
      <c r="F7577" s="80" t="str">
        <v>PCS</v>
      </c>
      <c r="G7577" s="80" t="str">
        <v>OUTWARD</v>
      </c>
      <c r="H7577" s="96" t="str">
        <v>SHRI SAI RAM</v>
      </c>
    </row>
    <row r="7578" spans="1:8" x14ac:dyDescent="0.25">
      <c r="A7578" s="90">
        <v>45839</v>
      </c>
      <c r="B7578" s="91" t="str">
        <v>UN 218</v>
      </c>
      <c r="C7578" s="92" t="str">
        <v>POWER STG. PIPE (MEDIUM) JD</v>
      </c>
      <c r="D7578" s="132">
        <v>2284</v>
      </c>
      <c r="E7578" s="92">
        <v>10</v>
      </c>
      <c r="F7578" s="92" t="str">
        <v>PCS</v>
      </c>
      <c r="G7578" s="92" t="str">
        <v>OUTWARD</v>
      </c>
      <c r="H7578" s="93" t="str">
        <v>SHRI SAI RAM</v>
      </c>
    </row>
    <row r="7579" spans="1:8" x14ac:dyDescent="0.25">
      <c r="A7579" s="94">
        <v>45839</v>
      </c>
      <c r="B7579" s="95" t="str">
        <v>UN 2636</v>
      </c>
      <c r="C7579" s="80" t="str">
        <v xml:space="preserve">CHECK CHAIN ASSY MKM  </v>
      </c>
      <c r="D7579" s="133">
        <v>2284</v>
      </c>
      <c r="E7579" s="80">
        <v>34</v>
      </c>
      <c r="F7579" s="80" t="str">
        <v>PCS</v>
      </c>
      <c r="G7579" s="80" t="str">
        <v>OUTWARD</v>
      </c>
      <c r="H7579" s="96" t="str">
        <v>SHRI SAI RAM</v>
      </c>
    </row>
    <row r="7580" spans="1:8" x14ac:dyDescent="0.25">
      <c r="A7580" s="90">
        <v>45839</v>
      </c>
      <c r="B7580" s="91" t="str">
        <v>GK 2495</v>
      </c>
      <c r="C7580" s="92" t="str">
        <v>TROLLEY MALE FEMALE COMMON</v>
      </c>
      <c r="D7580" s="132">
        <v>2284</v>
      </c>
      <c r="E7580" s="92">
        <v>54</v>
      </c>
      <c r="F7580" s="92" t="str">
        <v>PCS</v>
      </c>
      <c r="G7580" s="92" t="str">
        <v>OUTWARD</v>
      </c>
      <c r="H7580" s="93" t="str">
        <v>SHRI SAI RAM</v>
      </c>
    </row>
    <row r="7581" spans="1:8" x14ac:dyDescent="0.25">
      <c r="A7581" s="94">
        <v>45839</v>
      </c>
      <c r="B7581" s="95" t="str">
        <v>GK 657 A</v>
      </c>
      <c r="C7581" s="80" t="str">
        <v>TIE ROD END EICHER 380 (REAR) (SET OF 2)</v>
      </c>
      <c r="D7581" s="133">
        <v>2269</v>
      </c>
      <c r="E7581" s="80">
        <v>20</v>
      </c>
      <c r="F7581" s="80" t="str">
        <v>SET</v>
      </c>
      <c r="G7581" s="80" t="str">
        <v>OUTWARD</v>
      </c>
      <c r="H7581" s="96" t="str">
        <v>SLN TRACTOR SPARES</v>
      </c>
    </row>
    <row r="7582" spans="1:8" x14ac:dyDescent="0.25">
      <c r="A7582" s="90">
        <v>45839</v>
      </c>
      <c r="B7582" s="91" t="str">
        <v>GK 657 B</v>
      </c>
      <c r="C7582" s="92" t="str">
        <v>TIE ROD END EICHER 380 (FRONT) (SET OF 2)</v>
      </c>
      <c r="D7582" s="132">
        <v>2269</v>
      </c>
      <c r="E7582" s="92">
        <v>20</v>
      </c>
      <c r="F7582" s="92" t="str">
        <v>SET</v>
      </c>
      <c r="G7582" s="92" t="str">
        <v>OUTWARD</v>
      </c>
      <c r="H7582" s="93" t="str">
        <v>SLN TRACTOR SPARES</v>
      </c>
    </row>
    <row r="7583" spans="1:8" x14ac:dyDescent="0.25">
      <c r="A7583" s="94">
        <v>45839</v>
      </c>
      <c r="B7583" s="95" t="str">
        <v>UN 1469 A/GK 573</v>
      </c>
      <c r="C7583" s="80" t="str">
        <v xml:space="preserve">TIE ROD END MAHINDRA YUVO </v>
      </c>
      <c r="D7583" s="133">
        <v>2269</v>
      </c>
      <c r="E7583" s="80">
        <v>20</v>
      </c>
      <c r="F7583" s="80" t="str">
        <v>PCS</v>
      </c>
      <c r="G7583" s="80" t="str">
        <v>OUTWARD</v>
      </c>
      <c r="H7583" s="96" t="str">
        <v>SLN TRACTOR SPARES</v>
      </c>
    </row>
    <row r="7584" spans="1:8" x14ac:dyDescent="0.25">
      <c r="A7584" s="90">
        <v>45839</v>
      </c>
      <c r="B7584" s="91" t="str">
        <v>GK 565/UN 1460 B</v>
      </c>
      <c r="C7584" s="92" t="str">
        <v>TIE ROD END POWER STG. MKM</v>
      </c>
      <c r="D7584" s="132">
        <v>2269</v>
      </c>
      <c r="E7584" s="92">
        <v>20</v>
      </c>
      <c r="F7584" s="92" t="str">
        <v>PCS</v>
      </c>
      <c r="G7584" s="92" t="str">
        <v>OUTWARD</v>
      </c>
      <c r="H7584" s="93" t="str">
        <v>SLN TRACTOR SPARES</v>
      </c>
    </row>
    <row r="7585" spans="1:8" x14ac:dyDescent="0.25">
      <c r="A7585" s="94">
        <v>45839</v>
      </c>
      <c r="B7585" s="95" t="str">
        <v>GK 564/UN 1460</v>
      </c>
      <c r="C7585" s="80" t="str">
        <v xml:space="preserve">TIE ROD ASSY MKM (80 MM) </v>
      </c>
      <c r="D7585" s="133">
        <v>2269</v>
      </c>
      <c r="E7585" s="80">
        <v>40</v>
      </c>
      <c r="F7585" s="80" t="str">
        <v>SET</v>
      </c>
      <c r="G7585" s="80" t="str">
        <v>OUTWARD</v>
      </c>
      <c r="H7585" s="96" t="str">
        <v>SLN TRACTOR SPARES</v>
      </c>
    </row>
    <row r="7586" spans="1:8" x14ac:dyDescent="0.25">
      <c r="A7586" s="90">
        <v>45839</v>
      </c>
      <c r="B7586" s="91" t="str">
        <v>GK 009/UN 3700</v>
      </c>
      <c r="C7586" s="92" t="str">
        <v>OIL BRAKE PLATE  JOHN DEERE  10" 14 TEETH</v>
      </c>
      <c r="D7586" s="132">
        <v>2269</v>
      </c>
      <c r="E7586" s="92">
        <v>80</v>
      </c>
      <c r="F7586" s="92" t="str">
        <v>PCS</v>
      </c>
      <c r="G7586" s="92" t="str">
        <v>OUTWARD</v>
      </c>
      <c r="H7586" s="93" t="str">
        <v>SLN TRACTOR SPARES</v>
      </c>
    </row>
    <row r="7587" spans="1:8" x14ac:dyDescent="0.25">
      <c r="A7587" s="94">
        <v>45839</v>
      </c>
      <c r="B7587" s="95" t="str">
        <v>GK 039/UN 3728</v>
      </c>
      <c r="C7587" s="80" t="str">
        <v>OIL STEEL PLATE  JOHN DEERE 10"</v>
      </c>
      <c r="D7587" s="133">
        <v>2269</v>
      </c>
      <c r="E7587" s="80">
        <v>80</v>
      </c>
      <c r="F7587" s="80" t="str">
        <v>PCS</v>
      </c>
      <c r="G7587" s="80" t="str">
        <v>OUTWARD</v>
      </c>
      <c r="H7587" s="96" t="str">
        <v>SLN TRACTOR SPARES</v>
      </c>
    </row>
    <row r="7588" spans="1:8" x14ac:dyDescent="0.25">
      <c r="A7588" s="90">
        <v>45839</v>
      </c>
      <c r="B7588" s="91" t="str">
        <v>GK 1536</v>
      </c>
      <c r="C7588" s="92" t="str">
        <v>FRONT WHEEL BOLT SONALIKA STUD TYPE HEX</v>
      </c>
      <c r="D7588" s="132">
        <v>2269</v>
      </c>
      <c r="E7588" s="92">
        <v>360</v>
      </c>
      <c r="F7588" s="92" t="str">
        <v>PCS</v>
      </c>
      <c r="G7588" s="92" t="str">
        <v>OUTWARD</v>
      </c>
      <c r="H7588" s="93" t="str">
        <v>SLN TRACTOR SPARES</v>
      </c>
    </row>
    <row r="7589" spans="1:8" x14ac:dyDescent="0.25">
      <c r="A7589" s="94">
        <v>45839</v>
      </c>
      <c r="B7589" s="95" t="str">
        <v>UN 1425/GK 1077</v>
      </c>
      <c r="C7589" s="80" t="str">
        <v xml:space="preserve">FRONT STUB AXLE MAHINDRA YUVO POWER STG. (LH) </v>
      </c>
      <c r="D7589" s="133">
        <v>2269</v>
      </c>
      <c r="E7589" s="80">
        <v>16</v>
      </c>
      <c r="F7589" s="80" t="str">
        <v>PCS</v>
      </c>
      <c r="G7589" s="80" t="str">
        <v>OUTWARD</v>
      </c>
      <c r="H7589" s="96" t="str">
        <v>SLN TRACTOR SPARES</v>
      </c>
    </row>
    <row r="7590" spans="1:8" x14ac:dyDescent="0.25">
      <c r="A7590" s="90">
        <v>45839</v>
      </c>
      <c r="B7590" s="91" t="str">
        <v>UN 1425 A/GK 1077 A</v>
      </c>
      <c r="C7590" s="92" t="str">
        <v xml:space="preserve">FRONT STUB AXLE MAHINDRA YUVO POWER STG. (RH) </v>
      </c>
      <c r="D7590" s="132">
        <v>2269</v>
      </c>
      <c r="E7590" s="92">
        <v>16</v>
      </c>
      <c r="F7590" s="92" t="str">
        <v>PCS</v>
      </c>
      <c r="G7590" s="92" t="str">
        <v>OUTWARD</v>
      </c>
      <c r="H7590" s="93" t="str">
        <v>SLN TRACTOR SPARES</v>
      </c>
    </row>
    <row r="7591" spans="1:8" x14ac:dyDescent="0.25">
      <c r="A7591" s="94">
        <v>45841</v>
      </c>
      <c r="B7591" s="95" t="str">
        <v>1P 4060 4036 AOOOOB</v>
      </c>
      <c r="C7591" s="80" t="str">
        <v>HYD PUMP ESCORT/FT TAMDEM</v>
      </c>
      <c r="D7591" s="133">
        <v>2311</v>
      </c>
      <c r="E7591" s="80">
        <v>3</v>
      </c>
      <c r="F7591" s="80" t="str">
        <v>PCS</v>
      </c>
      <c r="G7591" s="80" t="str">
        <v>OUTWARD</v>
      </c>
      <c r="H7591" s="96" t="str">
        <v>SHOP</v>
      </c>
    </row>
    <row r="7592" spans="1:8" x14ac:dyDescent="0.25">
      <c r="A7592" s="90">
        <v>45841</v>
      </c>
      <c r="B7592" s="91" t="str">
        <v>GK 227</v>
      </c>
      <c r="C7592" s="92" t="str">
        <v>BRAKE DISC PLATE HMT 3522</v>
      </c>
      <c r="D7592" s="132">
        <v>2311</v>
      </c>
      <c r="E7592" s="92">
        <v>10</v>
      </c>
      <c r="F7592" s="92" t="str">
        <v>PCS</v>
      </c>
      <c r="G7592" s="92" t="str">
        <v>OUTWARD</v>
      </c>
      <c r="H7592" s="93" t="str">
        <v>SHOP</v>
      </c>
    </row>
    <row r="7593" spans="1:8" x14ac:dyDescent="0.25">
      <c r="A7593" s="94">
        <v>45841</v>
      </c>
      <c r="B7593" s="95" t="str">
        <v>GK 015</v>
      </c>
      <c r="C7593" s="80" t="str">
        <v>OIL BRAKE PLATE  POWERTRAC (W TYPE) 7" 18 TEETH</v>
      </c>
      <c r="D7593" s="133">
        <v>2311</v>
      </c>
      <c r="E7593" s="80">
        <v>10</v>
      </c>
      <c r="F7593" s="80" t="str">
        <v>PCS</v>
      </c>
      <c r="G7593" s="80" t="str">
        <v>OUTWARD</v>
      </c>
      <c r="H7593" s="96" t="str">
        <v>SHOP</v>
      </c>
    </row>
    <row r="7594" spans="1:8" x14ac:dyDescent="0.25">
      <c r="A7594" s="90">
        <v>45841</v>
      </c>
      <c r="B7594" s="91" t="str">
        <v>HYD PISTON HMT 5911040</v>
      </c>
      <c r="C7594" s="92" t="str">
        <v>HYD PISTON HMT 5911040</v>
      </c>
      <c r="D7594" s="132">
        <v>2311</v>
      </c>
      <c r="E7594" s="92">
        <v>10</v>
      </c>
      <c r="F7594" s="92" t="str">
        <v>PCS</v>
      </c>
      <c r="G7594" s="92" t="str">
        <v>OUTWARD</v>
      </c>
      <c r="H7594" s="93" t="str">
        <v>SHOP</v>
      </c>
    </row>
    <row r="7595" spans="1:8" x14ac:dyDescent="0.25">
      <c r="A7595" s="94">
        <v>45841</v>
      </c>
      <c r="B7595" s="95" t="str">
        <v>UN 1614</v>
      </c>
      <c r="C7595" s="80" t="str">
        <v>SEAT CUSHION TOP INTER</v>
      </c>
      <c r="D7595" s="133">
        <v>2309</v>
      </c>
      <c r="E7595" s="80">
        <v>10</v>
      </c>
      <c r="F7595" s="80" t="str">
        <v>PCS</v>
      </c>
      <c r="G7595" s="80" t="str">
        <v>OUTWARD</v>
      </c>
      <c r="H7595" s="96" t="str">
        <v>POPULAR</v>
      </c>
    </row>
    <row r="7596" spans="1:8" x14ac:dyDescent="0.25">
      <c r="A7596" s="90">
        <v>45841</v>
      </c>
      <c r="B7596" s="91" t="str">
        <v>UN 1615</v>
      </c>
      <c r="C7596" s="92" t="str">
        <v>SEAT CUSHION BOTTOM INTER</v>
      </c>
      <c r="D7596" s="132">
        <v>2309</v>
      </c>
      <c r="E7596" s="92">
        <v>10</v>
      </c>
      <c r="F7596" s="92" t="str">
        <v>PCS</v>
      </c>
      <c r="G7596" s="92" t="str">
        <v>OUTWARD</v>
      </c>
      <c r="H7596" s="93" t="str">
        <v>POPULAR</v>
      </c>
    </row>
    <row r="7597" spans="1:8" x14ac:dyDescent="0.25">
      <c r="A7597" s="94">
        <v>45841</v>
      </c>
      <c r="B7597" s="95" t="str">
        <v>703405377AFG</v>
      </c>
      <c r="C7597" s="80" t="str">
        <v>GASKET CYL. HEAL N/A</v>
      </c>
      <c r="D7597" s="133">
        <v>2321</v>
      </c>
      <c r="E7597" s="80">
        <v>160</v>
      </c>
      <c r="F7597" s="80" t="str">
        <v>PCS</v>
      </c>
      <c r="G7597" s="80" t="str">
        <v>OUTWARD</v>
      </c>
      <c r="H7597" s="96" t="str">
        <v>MITTAL</v>
      </c>
    </row>
    <row r="7598" spans="1:8" x14ac:dyDescent="0.25">
      <c r="A7598" s="90">
        <v>45840</v>
      </c>
      <c r="B7598" s="91" t="str">
        <v>UN 2847</v>
      </c>
      <c r="C7598" s="92" t="str">
        <v xml:space="preserve">LEVELLING BOLT YUVRAJ  </v>
      </c>
      <c r="D7598" s="132" t="str">
        <v>2304, 2308</v>
      </c>
      <c r="E7598" s="92">
        <v>20</v>
      </c>
      <c r="F7598" s="92" t="str">
        <v>PCS</v>
      </c>
      <c r="G7598" s="92" t="str">
        <v>OUTWARD</v>
      </c>
      <c r="H7598" s="93" t="str">
        <v>SHOP</v>
      </c>
    </row>
    <row r="7599" spans="1:8" x14ac:dyDescent="0.25">
      <c r="A7599" s="94">
        <v>45840</v>
      </c>
      <c r="B7599" s="95">
        <v>4341188100</v>
      </c>
      <c r="C7599" s="80" t="str">
        <v>DIAPHRAGM SPRING SONALIKA</v>
      </c>
      <c r="D7599" s="133" t="str">
        <v>2304, 2308</v>
      </c>
      <c r="E7599" s="80">
        <v>6</v>
      </c>
      <c r="F7599" s="80" t="str">
        <v>PCS</v>
      </c>
      <c r="G7599" s="80" t="str">
        <v>OUTWARD</v>
      </c>
      <c r="H7599" s="96" t="str">
        <v>SHOP</v>
      </c>
    </row>
    <row r="7600" spans="1:8" x14ac:dyDescent="0.25">
      <c r="A7600" s="90">
        <v>45840</v>
      </c>
      <c r="B7600" s="91" t="str">
        <v>UN 1583 B</v>
      </c>
      <c r="C7600" s="92" t="str">
        <v>POWER STARING CYL (O.E.) (972080730) MKM</v>
      </c>
      <c r="D7600" s="132" t="str">
        <v>2304, 2308</v>
      </c>
      <c r="E7600" s="92">
        <v>2</v>
      </c>
      <c r="F7600" s="92" t="str">
        <v>PCS</v>
      </c>
      <c r="G7600" s="92" t="str">
        <v>OUTWARD</v>
      </c>
      <c r="H7600" s="93" t="str">
        <v>SHOP</v>
      </c>
    </row>
    <row r="7601" spans="1:8" x14ac:dyDescent="0.25">
      <c r="A7601" s="94">
        <v>45840</v>
      </c>
      <c r="B7601" s="95" t="str">
        <v>HEAD LIGHT SWITCH JD</v>
      </c>
      <c r="C7601" s="80" t="str">
        <v>HEAD LIGHT SWITCH JD</v>
      </c>
      <c r="D7601" s="133" t="str">
        <v>2304, 2308</v>
      </c>
      <c r="E7601" s="80">
        <v>10</v>
      </c>
      <c r="F7601" s="80" t="str">
        <v>PCS</v>
      </c>
      <c r="G7601" s="80" t="str">
        <v>OUTWARD</v>
      </c>
      <c r="H7601" s="96" t="str">
        <v>SHOP</v>
      </c>
    </row>
    <row r="7602" spans="1:8" x14ac:dyDescent="0.25">
      <c r="A7602" s="90">
        <v>45840</v>
      </c>
      <c r="B7602" s="91" t="str">
        <v>UN 1750</v>
      </c>
      <c r="C7602" s="92" t="str">
        <v>CLUTCH SLEEVE INTER DI</v>
      </c>
      <c r="D7602" s="132" t="str">
        <v>2304, 2308</v>
      </c>
      <c r="E7602" s="92">
        <v>4</v>
      </c>
      <c r="F7602" s="92" t="str">
        <v>PCS</v>
      </c>
      <c r="G7602" s="92" t="str">
        <v>OUTWARD</v>
      </c>
      <c r="H7602" s="93" t="str">
        <v>SHOP</v>
      </c>
    </row>
    <row r="7603" spans="1:8" x14ac:dyDescent="0.25">
      <c r="A7603" s="94">
        <v>45840</v>
      </c>
      <c r="B7603" s="95" t="str">
        <v>UN 2061 A</v>
      </c>
      <c r="C7603" s="80" t="str">
        <v>P.T.O SHAFT WITH BEARING 6//8 TEETH INTER</v>
      </c>
      <c r="D7603" s="133" t="str">
        <v>2304, 2308</v>
      </c>
      <c r="E7603" s="80">
        <v>2</v>
      </c>
      <c r="F7603" s="80" t="str">
        <v>PCS</v>
      </c>
      <c r="G7603" s="80" t="str">
        <v>OUTWARD</v>
      </c>
      <c r="H7603" s="96" t="str">
        <v>SHOP</v>
      </c>
    </row>
    <row r="7604" spans="1:8" x14ac:dyDescent="0.25">
      <c r="A7604" s="90">
        <v>45840</v>
      </c>
      <c r="B7604" s="91" t="str">
        <v>STABILIZER ASSY J.D</v>
      </c>
      <c r="C7604" s="92" t="str">
        <v>STABILIZER ASSY J.D</v>
      </c>
      <c r="D7604" s="132" t="str">
        <v>2304, 2308</v>
      </c>
      <c r="E7604" s="92">
        <v>1</v>
      </c>
      <c r="F7604" s="92" t="str">
        <v>PCS</v>
      </c>
      <c r="G7604" s="92" t="str">
        <v>OUTWARD</v>
      </c>
      <c r="H7604" s="93" t="str">
        <v>SHOP</v>
      </c>
    </row>
    <row r="7605" spans="1:8" x14ac:dyDescent="0.25">
      <c r="A7605" s="94">
        <v>45840</v>
      </c>
      <c r="B7605" s="95" t="str">
        <v>R983020977</v>
      </c>
      <c r="C7605" s="80" t="str">
        <v>HYD. PUMP MAHINDRA 14 CC</v>
      </c>
      <c r="D7605" s="133" t="str">
        <v>2304, 2308</v>
      </c>
      <c r="E7605" s="80">
        <v>8</v>
      </c>
      <c r="F7605" s="80" t="str">
        <v>PCS</v>
      </c>
      <c r="G7605" s="80" t="str">
        <v>OUTWARD</v>
      </c>
      <c r="H7605" s="96" t="str">
        <v>SHOP</v>
      </c>
    </row>
    <row r="7606" spans="1:8" x14ac:dyDescent="0.25">
      <c r="A7606" s="90">
        <v>45840</v>
      </c>
      <c r="B7606" s="91" t="str">
        <v>R983032309</v>
      </c>
      <c r="C7606" s="92" t="str">
        <v>HYD. PUMP SWARAJ 19CC (OUTER)</v>
      </c>
      <c r="D7606" s="132" t="str">
        <v>2304, 2308</v>
      </c>
      <c r="E7606" s="92">
        <v>8</v>
      </c>
      <c r="F7606" s="92" t="str">
        <v>PCS</v>
      </c>
      <c r="G7606" s="92" t="str">
        <v>OUTWARD</v>
      </c>
      <c r="H7606" s="93" t="str">
        <v>SHOP</v>
      </c>
    </row>
    <row r="7607" spans="1:8" x14ac:dyDescent="0.25">
      <c r="A7607" s="94">
        <v>45840</v>
      </c>
      <c r="B7607" s="95" t="str">
        <v>GK 909/UN 1416</v>
      </c>
      <c r="C7607" s="80" t="str">
        <v>FRONT WHEEL HUB MAHINDRA MKM / YUVO 6 HOLE 25877-1988</v>
      </c>
      <c r="D7607" s="133" t="str">
        <v>2304, 2308</v>
      </c>
      <c r="E7607" s="80">
        <v>2</v>
      </c>
      <c r="F7607" s="80" t="str">
        <v>PCS</v>
      </c>
      <c r="G7607" s="80" t="str">
        <v>OUTWARD</v>
      </c>
      <c r="H7607" s="96" t="str">
        <v>SHOP</v>
      </c>
    </row>
    <row r="7608" spans="1:8" x14ac:dyDescent="0.25">
      <c r="A7608" s="90">
        <v>45840</v>
      </c>
      <c r="B7608" s="91" t="str">
        <v>UN 1207</v>
      </c>
      <c r="C7608" s="92" t="str">
        <v>CAM SHAFT 3 CYL. INTER DI</v>
      </c>
      <c r="D7608" s="132" t="str">
        <v>2304, 2308</v>
      </c>
      <c r="E7608" s="92">
        <v>1</v>
      </c>
      <c r="F7608" s="92" t="str">
        <v>PCS</v>
      </c>
      <c r="G7608" s="92" t="str">
        <v>OUTWARD</v>
      </c>
      <c r="H7608" s="93" t="str">
        <v>SHOP</v>
      </c>
    </row>
    <row r="7609" spans="1:8" x14ac:dyDescent="0.25">
      <c r="A7609" s="94">
        <v>45840</v>
      </c>
      <c r="B7609" s="95" t="str">
        <v>UN 2611 A</v>
      </c>
      <c r="C7609" s="80" t="str">
        <v xml:space="preserve">FIX LIFT ROD 4 DI NST  </v>
      </c>
      <c r="D7609" s="133" t="str">
        <v>2304, 2308</v>
      </c>
      <c r="E7609" s="80">
        <v>2</v>
      </c>
      <c r="F7609" s="80" t="str">
        <v>PCS</v>
      </c>
      <c r="G7609" s="80" t="str">
        <v>OUTWARD</v>
      </c>
      <c r="H7609" s="96" t="str">
        <v>SHOP</v>
      </c>
    </row>
    <row r="7610" spans="1:8" x14ac:dyDescent="0.25">
      <c r="A7610" s="90">
        <v>45840</v>
      </c>
      <c r="B7610" s="91" t="str">
        <v>UN 2611 B</v>
      </c>
      <c r="C7610" s="92" t="str">
        <v xml:space="preserve">FIX LIFT ROD ARJUN  </v>
      </c>
      <c r="D7610" s="132" t="str">
        <v>2304, 2308</v>
      </c>
      <c r="E7610" s="92">
        <v>2</v>
      </c>
      <c r="F7610" s="92" t="str">
        <v>PCS</v>
      </c>
      <c r="G7610" s="92" t="str">
        <v>OUTWARD</v>
      </c>
      <c r="H7610" s="93" t="str">
        <v>SHOP</v>
      </c>
    </row>
    <row r="7611" spans="1:8" x14ac:dyDescent="0.25">
      <c r="A7611" s="94">
        <v>45840</v>
      </c>
      <c r="B7611" s="95" t="str">
        <v>UN 1867</v>
      </c>
      <c r="C7611" s="80" t="str">
        <v>BULL PINION CAGE LH NST</v>
      </c>
      <c r="D7611" s="133" t="str">
        <v>2304, 2308</v>
      </c>
      <c r="E7611" s="80">
        <v>1</v>
      </c>
      <c r="F7611" s="80" t="str">
        <v>PCS</v>
      </c>
      <c r="G7611" s="80" t="str">
        <v>OUTWARD</v>
      </c>
      <c r="H7611" s="96" t="str">
        <v>SHOP</v>
      </c>
    </row>
    <row r="7612" spans="1:8" x14ac:dyDescent="0.25">
      <c r="A7612" s="90">
        <v>45840</v>
      </c>
      <c r="B7612" s="91" t="str">
        <v>UN 1867 A</v>
      </c>
      <c r="C7612" s="92" t="str">
        <v>BULL PINION CAGE RH NST</v>
      </c>
      <c r="D7612" s="132" t="str">
        <v>2304, 2308</v>
      </c>
      <c r="E7612" s="92">
        <v>1</v>
      </c>
      <c r="F7612" s="92" t="str">
        <v>PCS</v>
      </c>
      <c r="G7612" s="92" t="str">
        <v>OUTWARD</v>
      </c>
      <c r="H7612" s="93" t="str">
        <v>SHOP</v>
      </c>
    </row>
    <row r="7613" spans="1:8" x14ac:dyDescent="0.25">
      <c r="A7613" s="94">
        <v>45840</v>
      </c>
      <c r="B7613" s="95" t="str">
        <v>UN 2862</v>
      </c>
      <c r="C7613" s="80" t="str">
        <v xml:space="preserve">CLUTCH PADLE SPRING NST  </v>
      </c>
      <c r="D7613" s="133" t="str">
        <v>2304, 2308</v>
      </c>
      <c r="E7613" s="80">
        <v>36</v>
      </c>
      <c r="F7613" s="80" t="str">
        <v>PCS</v>
      </c>
      <c r="G7613" s="80" t="str">
        <v>OUTWARD</v>
      </c>
      <c r="H7613" s="96" t="str">
        <v>SHOP</v>
      </c>
    </row>
    <row r="7614" spans="1:8" x14ac:dyDescent="0.25">
      <c r="A7614" s="90">
        <v>45840</v>
      </c>
      <c r="B7614" s="91" t="str">
        <v>UN 2867</v>
      </c>
      <c r="C7614" s="92" t="str">
        <v xml:space="preserve">FOOT ACCILATOR SPRING MKM 36 </v>
      </c>
      <c r="D7614" s="132" t="str">
        <v>2304, 2308</v>
      </c>
      <c r="E7614" s="92">
        <v>36</v>
      </c>
      <c r="F7614" s="92" t="str">
        <v>PCS</v>
      </c>
      <c r="G7614" s="92" t="str">
        <v>OUTWARD</v>
      </c>
      <c r="H7614" s="93" t="str">
        <v>SHOP</v>
      </c>
    </row>
    <row r="7615" spans="1:8" x14ac:dyDescent="0.25">
      <c r="A7615" s="94">
        <v>45840</v>
      </c>
      <c r="B7615" s="95" t="str">
        <v>UN 1802</v>
      </c>
      <c r="C7615" s="80" t="str">
        <v>GEAR PATTI 2HOLE BIG INTER</v>
      </c>
      <c r="D7615" s="133" t="str">
        <v>2304, 2308</v>
      </c>
      <c r="E7615" s="80">
        <v>20</v>
      </c>
      <c r="F7615" s="80" t="str">
        <v>PCS</v>
      </c>
      <c r="G7615" s="80" t="str">
        <v>OUTWARD</v>
      </c>
      <c r="H7615" s="96" t="str">
        <v>SHOP</v>
      </c>
    </row>
    <row r="7616" spans="1:8" x14ac:dyDescent="0.25">
      <c r="A7616" s="90">
        <v>45840</v>
      </c>
      <c r="B7616" s="91" t="str">
        <v>UN 1164</v>
      </c>
      <c r="C7616" s="92" t="str">
        <v>SECONDARY MESH INTER DI</v>
      </c>
      <c r="D7616" s="132" t="str">
        <v>2304, 2308</v>
      </c>
      <c r="E7616" s="92">
        <v>10</v>
      </c>
      <c r="F7616" s="92" t="str">
        <v>PCS</v>
      </c>
      <c r="G7616" s="92" t="str">
        <v>OUTWARD</v>
      </c>
      <c r="H7616" s="93" t="str">
        <v>SHOP</v>
      </c>
    </row>
    <row r="7617" spans="1:8" x14ac:dyDescent="0.25">
      <c r="A7617" s="94">
        <v>45840</v>
      </c>
      <c r="B7617" s="95" t="str">
        <v>R983032352</v>
      </c>
      <c r="C7617" s="80" t="str">
        <v>HYD PUMP FT45/55 12CC</v>
      </c>
      <c r="D7617" s="133" t="str">
        <v>2304, 2308</v>
      </c>
      <c r="E7617" s="80">
        <v>8</v>
      </c>
      <c r="F7617" s="80" t="str">
        <v>PCS</v>
      </c>
      <c r="G7617" s="80" t="str">
        <v>OUTWARD</v>
      </c>
      <c r="H7617" s="96" t="str">
        <v>SHOP</v>
      </c>
    </row>
    <row r="7618" spans="1:8" x14ac:dyDescent="0.25">
      <c r="A7618" s="90">
        <v>45840</v>
      </c>
      <c r="B7618" s="91" t="str">
        <v>GK 1181 / UN 1287</v>
      </c>
      <c r="C7618" s="92" t="str">
        <v>FLY WHEEL RING INTER DI 110 TEETH</v>
      </c>
      <c r="D7618" s="132" t="str">
        <v>2304, 2308</v>
      </c>
      <c r="E7618" s="92">
        <v>6</v>
      </c>
      <c r="F7618" s="92" t="str">
        <v>PCS</v>
      </c>
      <c r="G7618" s="92" t="str">
        <v>OUTWARD</v>
      </c>
      <c r="H7618" s="93" t="str">
        <v>SHOP</v>
      </c>
    </row>
    <row r="7619" spans="1:8" x14ac:dyDescent="0.25">
      <c r="A7619" s="94">
        <v>45840</v>
      </c>
      <c r="B7619" s="95" t="str">
        <v>UN 1294</v>
      </c>
      <c r="C7619" s="80" t="str">
        <v>OIL PUMP ASSEMBLY INTER DI</v>
      </c>
      <c r="D7619" s="133" t="str">
        <v>2304, 2308</v>
      </c>
      <c r="E7619" s="80">
        <v>2</v>
      </c>
      <c r="F7619" s="80" t="str">
        <v>PCS</v>
      </c>
      <c r="G7619" s="80" t="str">
        <v>OUTWARD</v>
      </c>
      <c r="H7619" s="96" t="str">
        <v>SHOP</v>
      </c>
    </row>
    <row r="7620" spans="1:8" x14ac:dyDescent="0.25">
      <c r="A7620" s="90">
        <v>45840</v>
      </c>
      <c r="B7620" s="91" t="str">
        <v>UN 1880 B</v>
      </c>
      <c r="C7620" s="92" t="str">
        <v>DIFFERENTIAL CROSS 010 INTER DI</v>
      </c>
      <c r="D7620" s="132" t="str">
        <v>2304, 2308</v>
      </c>
      <c r="E7620" s="92">
        <v>10</v>
      </c>
      <c r="F7620" s="92" t="str">
        <v>PCS</v>
      </c>
      <c r="G7620" s="92" t="str">
        <v>OUTWARD</v>
      </c>
      <c r="H7620" s="93" t="str">
        <v>SHOP</v>
      </c>
    </row>
    <row r="7621" spans="1:8" x14ac:dyDescent="0.25">
      <c r="A7621" s="94">
        <v>45840</v>
      </c>
      <c r="B7621" s="95" t="str">
        <v>UN 1160</v>
      </c>
      <c r="C7621" s="80" t="str">
        <v>AIR CLEANER MESH INTER DI</v>
      </c>
      <c r="D7621" s="133" t="str">
        <v>2304, 2308</v>
      </c>
      <c r="E7621" s="80">
        <v>15</v>
      </c>
      <c r="F7621" s="80" t="str">
        <v>PCS</v>
      </c>
      <c r="G7621" s="80" t="str">
        <v>OUTWARD</v>
      </c>
      <c r="H7621" s="96" t="str">
        <v>SHOP</v>
      </c>
    </row>
    <row r="7622" spans="1:8" x14ac:dyDescent="0.25">
      <c r="A7622" s="90">
        <v>45840</v>
      </c>
      <c r="B7622" s="91" t="str">
        <v>UN 2872</v>
      </c>
      <c r="C7622" s="92" t="str">
        <v xml:space="preserve">LATCH HOOD SPRING SET OF 2 INTER  </v>
      </c>
      <c r="D7622" s="132" t="str">
        <v>2304, 2308</v>
      </c>
      <c r="E7622" s="92">
        <v>60</v>
      </c>
      <c r="F7622" s="92" t="str">
        <v>PCS</v>
      </c>
      <c r="G7622" s="92" t="str">
        <v>OUTWARD</v>
      </c>
      <c r="H7622" s="93" t="str">
        <v>SHOP</v>
      </c>
    </row>
    <row r="7623" spans="1:8" x14ac:dyDescent="0.25">
      <c r="A7623" s="94">
        <v>45840</v>
      </c>
      <c r="B7623" s="95" t="str">
        <v>GK 318</v>
      </c>
      <c r="C7623" s="80" t="str">
        <v>CLUTCH PLATE N/A MAHINDRA YUVRAJ 4 SPRING 8" 24 TEETH</v>
      </c>
      <c r="D7623" s="133" t="str">
        <v>2304, 2308</v>
      </c>
      <c r="E7623" s="80">
        <v>2</v>
      </c>
      <c r="F7623" s="80" t="str">
        <v>PCS</v>
      </c>
      <c r="G7623" s="80" t="str">
        <v>OUTWARD</v>
      </c>
      <c r="H7623" s="96" t="str">
        <v>SHOP</v>
      </c>
    </row>
    <row r="7624" spans="1:8" x14ac:dyDescent="0.25">
      <c r="A7624" s="90">
        <v>45840</v>
      </c>
      <c r="B7624" s="91" t="str">
        <v>UN 1356</v>
      </c>
      <c r="C7624" s="92" t="str">
        <v>DIESEL FILTER BRACKET 4 CYL INTER DI</v>
      </c>
      <c r="D7624" s="132" t="str">
        <v>2304, 2308</v>
      </c>
      <c r="E7624" s="92">
        <v>10</v>
      </c>
      <c r="F7624" s="92" t="str">
        <v>PCS</v>
      </c>
      <c r="G7624" s="92" t="str">
        <v>OUTWARD</v>
      </c>
      <c r="H7624" s="93" t="str">
        <v>SHOP</v>
      </c>
    </row>
    <row r="7625" spans="1:8" x14ac:dyDescent="0.25">
      <c r="A7625" s="94">
        <v>45840</v>
      </c>
      <c r="B7625" s="95" t="str">
        <v>UN 2637 B</v>
      </c>
      <c r="C7625" s="80" t="str">
        <v xml:space="preserve">CHECK CHAIN ASSY ARJUN  </v>
      </c>
      <c r="D7625" s="133" t="str">
        <v>2304, 2308</v>
      </c>
      <c r="E7625" s="80">
        <v>10</v>
      </c>
      <c r="F7625" s="80" t="str">
        <v>PCS</v>
      </c>
      <c r="G7625" s="80" t="str">
        <v>OUTWARD</v>
      </c>
      <c r="H7625" s="96" t="str">
        <v>SHOP</v>
      </c>
    </row>
    <row r="7626" spans="1:8" x14ac:dyDescent="0.25">
      <c r="A7626" s="90">
        <v>45840</v>
      </c>
      <c r="B7626" s="91" t="str">
        <v>R11143</v>
      </c>
      <c r="C7626" s="92" t="str">
        <v>CLUTCH PLATE EICHER D/F TYPE N/A</v>
      </c>
      <c r="D7626" s="132" t="str">
        <v>2304, 2308</v>
      </c>
      <c r="E7626" s="92">
        <v>3</v>
      </c>
      <c r="F7626" s="92" t="str">
        <v>PCS</v>
      </c>
      <c r="G7626" s="92" t="str">
        <v>OUTWARD</v>
      </c>
      <c r="H7626" s="93" t="str">
        <v>SHOP</v>
      </c>
    </row>
    <row r="7627" spans="1:8" x14ac:dyDescent="0.25">
      <c r="A7627" s="94">
        <v>45840</v>
      </c>
      <c r="B7627" s="95" t="str">
        <v>GK 032/UN 3720</v>
      </c>
      <c r="C7627" s="80" t="str">
        <v>OIL STEEL PLATE  SWARAJ 6.5"</v>
      </c>
      <c r="D7627" s="133" t="str">
        <v>2304, 2308</v>
      </c>
      <c r="E7627" s="80">
        <v>20</v>
      </c>
      <c r="F7627" s="80" t="str">
        <v>PCS</v>
      </c>
      <c r="G7627" s="80" t="str">
        <v>OUTWARD</v>
      </c>
      <c r="H7627" s="96" t="str">
        <v>SHOP</v>
      </c>
    </row>
    <row r="7628" spans="1:8" x14ac:dyDescent="0.25">
      <c r="A7628" s="90">
        <v>45840</v>
      </c>
      <c r="B7628" s="91" t="str">
        <v>UN 10322</v>
      </c>
      <c r="C7628" s="92" t="str">
        <v>HYD PUMP MAHINDRA 2*2</v>
      </c>
      <c r="D7628" s="132" t="str">
        <v>EXCEPTIONAL ENTRY</v>
      </c>
      <c r="E7628" s="92">
        <v>70</v>
      </c>
      <c r="F7628" s="92" t="str">
        <v>PCS</v>
      </c>
      <c r="G7628" s="92" t="str">
        <v>INWARD</v>
      </c>
      <c r="H7628" s="93" t="str">
        <v>PACKED IN AFS</v>
      </c>
    </row>
    <row r="7629" spans="1:8" x14ac:dyDescent="0.25">
      <c r="A7629" s="94">
        <v>45843</v>
      </c>
      <c r="B7629" s="95" t="str">
        <v>GK 011</v>
      </c>
      <c r="C7629" s="80" t="str">
        <v>OIL BRAKE PLATE  JOHN DEERE  12" 14 TEETH</v>
      </c>
      <c r="D7629" s="133">
        <v>2319</v>
      </c>
      <c r="E7629" s="80">
        <v>6</v>
      </c>
      <c r="F7629" s="80" t="str">
        <v>PCS</v>
      </c>
      <c r="G7629" s="80" t="str">
        <v>OUTWARD</v>
      </c>
      <c r="H7629" s="96" t="str">
        <v>AMIT MOTORS(PNT TRACTOR)</v>
      </c>
    </row>
    <row r="7630" spans="1:8" x14ac:dyDescent="0.25">
      <c r="A7630" s="90">
        <v>45843</v>
      </c>
      <c r="B7630" s="91" t="str">
        <v>GK 001/UN 3694/GK 004</v>
      </c>
      <c r="C7630" s="92" t="str">
        <v>OIL BRAKE PLATE  SWARAJ 6.5" 14 TEETH</v>
      </c>
      <c r="D7630" s="132">
        <v>2319</v>
      </c>
      <c r="E7630" s="92">
        <v>20</v>
      </c>
      <c r="F7630" s="92" t="str">
        <v>PCS</v>
      </c>
      <c r="G7630" s="92" t="str">
        <v>OUTWARD</v>
      </c>
      <c r="H7630" s="93" t="str">
        <v>AMIT MOTORS(PNT TRACTOR)</v>
      </c>
    </row>
    <row r="7631" spans="1:8" x14ac:dyDescent="0.25">
      <c r="A7631" s="94">
        <v>45843</v>
      </c>
      <c r="B7631" s="95" t="str">
        <v>GK 1273</v>
      </c>
      <c r="C7631" s="80" t="str">
        <v>HYD. FILTER SWARAJ 855 TURBO (BIG)  SPIN ON</v>
      </c>
      <c r="D7631" s="133">
        <v>2319</v>
      </c>
      <c r="E7631" s="80">
        <v>10</v>
      </c>
      <c r="F7631" s="80" t="str">
        <v>PCS</v>
      </c>
      <c r="G7631" s="80" t="str">
        <v>OUTWARD</v>
      </c>
      <c r="H7631" s="96" t="str">
        <v>AMIT MOTORS(PNT TRACTOR)</v>
      </c>
    </row>
    <row r="7632" spans="1:8" x14ac:dyDescent="0.25">
      <c r="A7632" s="90">
        <v>45843</v>
      </c>
      <c r="B7632" s="91" t="str">
        <v>GK 1308</v>
      </c>
      <c r="C7632" s="92" t="str">
        <v>OIL FILTER MF-245 DI SPIN ON</v>
      </c>
      <c r="D7632" s="132">
        <v>2319</v>
      </c>
      <c r="E7632" s="92">
        <v>20</v>
      </c>
      <c r="F7632" s="92" t="str">
        <v>PCS</v>
      </c>
      <c r="G7632" s="92" t="str">
        <v>OUTWARD</v>
      </c>
      <c r="H7632" s="93" t="str">
        <v>AMIT MOTORS(PNT TRACTOR)</v>
      </c>
    </row>
    <row r="7633" spans="1:8" x14ac:dyDescent="0.25">
      <c r="A7633" s="94">
        <v>45843</v>
      </c>
      <c r="B7633" s="95" t="str">
        <v>GK 1292</v>
      </c>
      <c r="C7633" s="80" t="str">
        <v>HYD.  FILTER SONALIKA N/M SPIN ON</v>
      </c>
      <c r="D7633" s="133">
        <v>2319</v>
      </c>
      <c r="E7633" s="80">
        <v>30</v>
      </c>
      <c r="F7633" s="80" t="str">
        <v>PCS</v>
      </c>
      <c r="G7633" s="80" t="str">
        <v>OUTWARD</v>
      </c>
      <c r="H7633" s="96" t="str">
        <v>AMIT MOTORS(PNT TRACTOR)</v>
      </c>
    </row>
    <row r="7634" spans="1:8" x14ac:dyDescent="0.25">
      <c r="A7634" s="90">
        <v>45843</v>
      </c>
      <c r="B7634" s="91" t="str">
        <v>GK 1291</v>
      </c>
      <c r="C7634" s="92" t="str">
        <v>OIL FILTER SONALIKA  N/M SPIN ON (FORD TYPE)</v>
      </c>
      <c r="D7634" s="132">
        <v>2319</v>
      </c>
      <c r="E7634" s="92">
        <v>30</v>
      </c>
      <c r="F7634" s="92" t="str">
        <v>PCS</v>
      </c>
      <c r="G7634" s="92" t="str">
        <v>OUTWARD</v>
      </c>
      <c r="H7634" s="93" t="str">
        <v>AMIT MOTORS(PNT TRACTOR)</v>
      </c>
    </row>
    <row r="7635" spans="1:8" x14ac:dyDescent="0.25">
      <c r="A7635" s="94">
        <v>45843</v>
      </c>
      <c r="B7635" s="95" t="str">
        <v>UN 3665</v>
      </c>
      <c r="C7635" s="80" t="str">
        <v xml:space="preserve"> BREAK DISC ACTUATING ASSEMBLY INTER DI 6.5" </v>
      </c>
      <c r="D7635" s="133">
        <v>2320</v>
      </c>
      <c r="E7635" s="80">
        <v>10</v>
      </c>
      <c r="F7635" s="80" t="str">
        <v>SET</v>
      </c>
      <c r="G7635" s="80" t="str">
        <v>OUTWARD</v>
      </c>
      <c r="H7635" s="96" t="str">
        <v>AMIT MOTORS(PNT TRACTOR)</v>
      </c>
    </row>
    <row r="7636" spans="1:8" x14ac:dyDescent="0.25">
      <c r="A7636" s="90">
        <v>45843</v>
      </c>
      <c r="B7636" s="91" t="str">
        <v>GK 225</v>
      </c>
      <c r="C7636" s="92" t="str">
        <v xml:space="preserve">BRAKE DISC PLATE MAHINDRA </v>
      </c>
      <c r="D7636" s="132">
        <v>2320</v>
      </c>
      <c r="E7636" s="92">
        <v>40</v>
      </c>
      <c r="F7636" s="92" t="str">
        <v>PCS</v>
      </c>
      <c r="G7636" s="92" t="str">
        <v>OUTWARD</v>
      </c>
      <c r="H7636" s="93" t="str">
        <v>AMIT MOTORS(PNT TRACTOR)</v>
      </c>
    </row>
    <row r="7637" spans="1:8" x14ac:dyDescent="0.25">
      <c r="A7637" s="94">
        <v>45843</v>
      </c>
      <c r="B7637" s="95" t="str">
        <v>GK 1244</v>
      </c>
      <c r="C7637" s="80" t="str">
        <v>HYD. FILTER  MAHINDRA TURBO SPIN ON</v>
      </c>
      <c r="D7637" s="133">
        <v>2320</v>
      </c>
      <c r="E7637" s="80">
        <v>24</v>
      </c>
      <c r="F7637" s="80" t="str">
        <v>PCS</v>
      </c>
      <c r="G7637" s="80" t="str">
        <v>OUTWARD</v>
      </c>
      <c r="H7637" s="96" t="str">
        <v>AMIT MOTORS(PNT TRACTOR)</v>
      </c>
    </row>
    <row r="7638" spans="1:8" x14ac:dyDescent="0.25">
      <c r="A7638" s="90">
        <v>45842</v>
      </c>
      <c r="B7638" s="91" t="str">
        <v>601AD00007C</v>
      </c>
      <c r="C7638" s="92" t="str">
        <v>HYD PUMP J.D 5310 W/BRACKET (20CC + 12CC) (NEW CODE : 1151822)</v>
      </c>
      <c r="D7638" s="132">
        <v>2316</v>
      </c>
      <c r="E7638" s="92">
        <v>8</v>
      </c>
      <c r="F7638" s="92" t="str">
        <v>PCS</v>
      </c>
      <c r="G7638" s="92" t="str">
        <v>OUTWARD</v>
      </c>
      <c r="H7638" s="93" t="str">
        <v>PREM MOTOR</v>
      </c>
    </row>
    <row r="7639" spans="1:8" x14ac:dyDescent="0.25">
      <c r="A7639" s="94">
        <v>45842</v>
      </c>
      <c r="B7639" s="95" t="str">
        <v>UN 2657</v>
      </c>
      <c r="C7639" s="80" t="str">
        <v xml:space="preserve">LOWER LINK END YUVO  </v>
      </c>
      <c r="D7639" s="133">
        <v>2322</v>
      </c>
      <c r="E7639" s="80">
        <v>4</v>
      </c>
      <c r="F7639" s="80" t="str">
        <v>PCS</v>
      </c>
      <c r="G7639" s="80" t="str">
        <v>OUTWARD</v>
      </c>
      <c r="H7639" s="96" t="str">
        <v>NAND AUTO</v>
      </c>
    </row>
    <row r="7640" spans="1:8" x14ac:dyDescent="0.25">
      <c r="A7640" s="90">
        <v>45842</v>
      </c>
      <c r="B7640" s="91" t="str">
        <v>UN 2590 A</v>
      </c>
      <c r="C7640" s="92" t="str">
        <v>TOP LINK PIN ONE HOLE LOCK TYPE INTER DI</v>
      </c>
      <c r="D7640" s="132">
        <v>2322</v>
      </c>
      <c r="E7640" s="92">
        <v>12</v>
      </c>
      <c r="F7640" s="92" t="str">
        <v>PCS</v>
      </c>
      <c r="G7640" s="92" t="str">
        <v>OUTWARD</v>
      </c>
      <c r="H7640" s="93" t="str">
        <v>NAND AUTO</v>
      </c>
    </row>
    <row r="7641" spans="1:8" x14ac:dyDescent="0.25">
      <c r="A7641" s="94">
        <v>45842</v>
      </c>
      <c r="B7641" s="95" t="str">
        <v>UN 2591 A</v>
      </c>
      <c r="C7641" s="80" t="str">
        <v xml:space="preserve">TOP LINK PIN TWO HOLE LOCK TYPE INTER DI  </v>
      </c>
      <c r="D7641" s="133">
        <v>2322</v>
      </c>
      <c r="E7641" s="80">
        <v>12</v>
      </c>
      <c r="F7641" s="80" t="str">
        <v>PCS</v>
      </c>
      <c r="G7641" s="80" t="str">
        <v>OUTWARD</v>
      </c>
      <c r="H7641" s="96" t="str">
        <v>NAND AUTO</v>
      </c>
    </row>
    <row r="7642" spans="1:8" x14ac:dyDescent="0.25">
      <c r="A7642" s="90">
        <v>45842</v>
      </c>
      <c r="B7642" s="91" t="str">
        <v>CHECK CHAIN ASSY JOHN DEERE  LIGHT</v>
      </c>
      <c r="C7642" s="92" t="str">
        <v>CHECK CHAIN ASSY JOHN DEERE  LIGHT</v>
      </c>
      <c r="D7642" s="132">
        <v>2322</v>
      </c>
      <c r="E7642" s="92">
        <v>6</v>
      </c>
      <c r="F7642" s="92" t="str">
        <v>PCS</v>
      </c>
      <c r="G7642" s="92" t="str">
        <v>OUTWARD</v>
      </c>
      <c r="H7642" s="93" t="str">
        <v>NAND AUTO</v>
      </c>
    </row>
    <row r="7643" spans="1:8" x14ac:dyDescent="0.25">
      <c r="A7643" s="94">
        <v>45842</v>
      </c>
      <c r="B7643" s="95" t="str">
        <v>UN 1794</v>
      </c>
      <c r="C7643" s="80" t="str">
        <v>GEAR CATORI KIT PVC INTER</v>
      </c>
      <c r="D7643" s="133">
        <v>2322</v>
      </c>
      <c r="E7643" s="80">
        <v>10</v>
      </c>
      <c r="F7643" s="80" t="str">
        <v>SET</v>
      </c>
      <c r="G7643" s="80" t="str">
        <v>OUTWARD</v>
      </c>
      <c r="H7643" s="96" t="str">
        <v>NAND AUTO</v>
      </c>
    </row>
    <row r="7644" spans="1:8" x14ac:dyDescent="0.25">
      <c r="A7644" s="90">
        <v>45842</v>
      </c>
      <c r="B7644" s="91" t="str">
        <v>UN 2987</v>
      </c>
      <c r="C7644" s="92" t="str">
        <v xml:space="preserve">MUDGUARD PAD THICK INTER  </v>
      </c>
      <c r="D7644" s="132">
        <v>2322</v>
      </c>
      <c r="E7644" s="92">
        <v>10</v>
      </c>
      <c r="F7644" s="92" t="str">
        <v>PCS</v>
      </c>
      <c r="G7644" s="92" t="str">
        <v>OUTWARD</v>
      </c>
      <c r="H7644" s="93" t="str">
        <v>NAND AUTO</v>
      </c>
    </row>
    <row r="7645" spans="1:8" x14ac:dyDescent="0.25">
      <c r="A7645" s="94">
        <v>45842</v>
      </c>
      <c r="B7645" s="95" t="str">
        <v>UN 2623</v>
      </c>
      <c r="C7645" s="80" t="str">
        <v xml:space="preserve">BRACKET PIN 585 DI  </v>
      </c>
      <c r="D7645" s="133">
        <v>2322</v>
      </c>
      <c r="E7645" s="80">
        <v>16</v>
      </c>
      <c r="F7645" s="80" t="str">
        <v>PCS</v>
      </c>
      <c r="G7645" s="80" t="str">
        <v>OUTWARD</v>
      </c>
      <c r="H7645" s="96" t="str">
        <v>NAND AUTO</v>
      </c>
    </row>
    <row r="7646" spans="1:8" x14ac:dyDescent="0.25">
      <c r="A7646" s="90">
        <v>45842</v>
      </c>
      <c r="B7646" s="91" t="str">
        <v>GK 225</v>
      </c>
      <c r="C7646" s="92" t="str">
        <v xml:space="preserve">BRAKE DISC PLATE MAHINDRA </v>
      </c>
      <c r="D7646" s="132">
        <v>2322</v>
      </c>
      <c r="E7646" s="92">
        <v>20</v>
      </c>
      <c r="F7646" s="92" t="str">
        <v>PCS</v>
      </c>
      <c r="G7646" s="92" t="str">
        <v>OUTWARD</v>
      </c>
      <c r="H7646" s="93" t="str">
        <v>NAND AUTO</v>
      </c>
    </row>
    <row r="7647" spans="1:8" x14ac:dyDescent="0.25">
      <c r="A7647" s="94">
        <v>45842</v>
      </c>
      <c r="B7647" s="95" t="str">
        <v>UN 2636</v>
      </c>
      <c r="C7647" s="80" t="str">
        <v xml:space="preserve">CHECK CHAIN ASSY MKM  </v>
      </c>
      <c r="D7647" s="133">
        <v>2322</v>
      </c>
      <c r="E7647" s="80">
        <v>13</v>
      </c>
      <c r="F7647" s="80" t="str">
        <v>PCS</v>
      </c>
      <c r="G7647" s="80" t="str">
        <v>OUTWARD</v>
      </c>
      <c r="H7647" s="96" t="str">
        <v>NAND AUTO</v>
      </c>
    </row>
    <row r="7648" spans="1:8" x14ac:dyDescent="0.25">
      <c r="A7648" s="90">
        <v>45842</v>
      </c>
      <c r="B7648" s="91" t="str">
        <v>UN 2582</v>
      </c>
      <c r="C7648" s="92" t="str">
        <v xml:space="preserve">TOP LINK ASSEMBLY NST  </v>
      </c>
      <c r="D7648" s="132">
        <v>2322</v>
      </c>
      <c r="E7648" s="92">
        <v>4</v>
      </c>
      <c r="F7648" s="92" t="str">
        <v>PCS</v>
      </c>
      <c r="G7648" s="92" t="str">
        <v>OUTWARD</v>
      </c>
      <c r="H7648" s="93" t="str">
        <v>NAND AUTO</v>
      </c>
    </row>
    <row r="7649" spans="1:8" x14ac:dyDescent="0.25">
      <c r="A7649" s="94">
        <v>45842</v>
      </c>
      <c r="B7649" s="95" t="str">
        <v>UN 1678</v>
      </c>
      <c r="C7649" s="80" t="str">
        <v>TOOL BOX INTER DI</v>
      </c>
      <c r="D7649" s="133">
        <v>2322</v>
      </c>
      <c r="E7649" s="80">
        <v>10</v>
      </c>
      <c r="F7649" s="80" t="str">
        <v>PCS</v>
      </c>
      <c r="G7649" s="80" t="str">
        <v>OUTWARD</v>
      </c>
      <c r="H7649" s="96" t="str">
        <v>NAND AUTO</v>
      </c>
    </row>
    <row r="7650" spans="1:8" x14ac:dyDescent="0.25">
      <c r="A7650" s="90">
        <v>45842</v>
      </c>
      <c r="B7650" s="91" t="str">
        <v>UN 3584</v>
      </c>
      <c r="C7650" s="92" t="str">
        <v xml:space="preserve">6003187B91 PIPE FEED PUMP TO FILTER INTER DI  </v>
      </c>
      <c r="D7650" s="132">
        <v>2322</v>
      </c>
      <c r="E7650" s="92">
        <v>20</v>
      </c>
      <c r="F7650" s="92" t="str">
        <v>PCS</v>
      </c>
      <c r="G7650" s="92" t="str">
        <v>OUTWARD</v>
      </c>
      <c r="H7650" s="93" t="str">
        <v>NAND AUTO</v>
      </c>
    </row>
    <row r="7651" spans="1:8" x14ac:dyDescent="0.25">
      <c r="A7651" s="94">
        <v>45842</v>
      </c>
      <c r="B7651" s="95" t="str">
        <v>UN 3419</v>
      </c>
      <c r="C7651" s="80" t="str">
        <v xml:space="preserve">CHOWK CABLE (HOOK TYPE) BRASS INTER DI  </v>
      </c>
      <c r="D7651" s="133">
        <v>2322</v>
      </c>
      <c r="E7651" s="80">
        <v>10</v>
      </c>
      <c r="F7651" s="80" t="str">
        <v>PCS</v>
      </c>
      <c r="G7651" s="80" t="str">
        <v>OUTWARD</v>
      </c>
      <c r="H7651" s="96" t="str">
        <v>NAND AUTO</v>
      </c>
    </row>
    <row r="7652" spans="1:8" x14ac:dyDescent="0.25">
      <c r="A7652" s="90">
        <v>45842</v>
      </c>
      <c r="B7652" s="91" t="str">
        <v>UN 1539</v>
      </c>
      <c r="C7652" s="92" t="str">
        <v>STARING GOLI COMPLETE Z/F</v>
      </c>
      <c r="D7652" s="132">
        <v>2322</v>
      </c>
      <c r="E7652" s="92">
        <v>6</v>
      </c>
      <c r="F7652" s="92" t="str">
        <v>PCS</v>
      </c>
      <c r="G7652" s="92" t="str">
        <v>OUTWARD</v>
      </c>
      <c r="H7652" s="93" t="str">
        <v>NAND AUTO</v>
      </c>
    </row>
    <row r="7653" spans="1:8" x14ac:dyDescent="0.25">
      <c r="A7653" s="94">
        <v>45820</v>
      </c>
      <c r="B7653" s="95" t="str">
        <v>GK 2403</v>
      </c>
      <c r="C7653" s="80" t="str">
        <v>TROLLEY PIPE 50'' (MALE + FEMALE)  WRAPPING</v>
      </c>
      <c r="D7653" s="133">
        <v>2166</v>
      </c>
      <c r="E7653" s="80">
        <v>200</v>
      </c>
      <c r="F7653" s="80" t="str">
        <v>PCS</v>
      </c>
      <c r="G7653" s="80" t="str">
        <v>OUTWARD</v>
      </c>
      <c r="H7653" s="96" t="str">
        <v>VM AGRO</v>
      </c>
    </row>
    <row r="7654" spans="1:8" x14ac:dyDescent="0.25">
      <c r="A7654" s="90">
        <v>45820</v>
      </c>
      <c r="B7654" s="91" t="str">
        <v>GK 2401</v>
      </c>
      <c r="C7654" s="92" t="str">
        <v>TROLLEY PIPE 20''  (MALE + FEMALE) WRAPPING</v>
      </c>
      <c r="D7654" s="132">
        <v>2166</v>
      </c>
      <c r="E7654" s="92">
        <v>200</v>
      </c>
      <c r="F7654" s="92" t="str">
        <v>PCS</v>
      </c>
      <c r="G7654" s="92" t="str">
        <v>OUTWARD</v>
      </c>
      <c r="H7654" s="93" t="str">
        <v>VM AGRO</v>
      </c>
    </row>
    <row r="7655" spans="1:8" x14ac:dyDescent="0.25">
      <c r="A7655" s="94">
        <v>45821</v>
      </c>
      <c r="B7655" s="95" t="str">
        <v>UN 1979</v>
      </c>
      <c r="C7655" s="80" t="str">
        <v>BREAKE BALL INTER</v>
      </c>
      <c r="D7655" s="133">
        <v>2175</v>
      </c>
      <c r="E7655" s="80">
        <v>300</v>
      </c>
      <c r="F7655" s="80" t="str">
        <v>PCS</v>
      </c>
      <c r="G7655" s="80" t="str">
        <v>OUTWARD</v>
      </c>
      <c r="H7655" s="96" t="str">
        <v>TIKU JI</v>
      </c>
    </row>
    <row r="7656" spans="1:8" x14ac:dyDescent="0.25">
      <c r="A7656" s="90">
        <v>45821</v>
      </c>
      <c r="B7656" s="91" t="str">
        <v>GK 1691</v>
      </c>
      <c r="C7656" s="92" t="str">
        <v>ROTAVATOR BOLT W/NUT &amp; WASHER 12*40 (19 NO) ZINC</v>
      </c>
      <c r="D7656" s="132">
        <v>2175</v>
      </c>
      <c r="E7656" s="92">
        <v>2304</v>
      </c>
      <c r="F7656" s="92" t="str">
        <v>PCS</v>
      </c>
      <c r="G7656" s="92" t="str">
        <v>OUTWARD</v>
      </c>
      <c r="H7656" s="93" t="str">
        <v>TIKU JI</v>
      </c>
    </row>
    <row r="7657" spans="1:8" x14ac:dyDescent="0.25">
      <c r="A7657" s="94">
        <v>45821</v>
      </c>
      <c r="B7657" s="95" t="str">
        <v>GK 226</v>
      </c>
      <c r="C7657" s="80" t="str">
        <v>BRAKE DISC PLATE SWARAJ 735</v>
      </c>
      <c r="D7657" s="133">
        <v>2175</v>
      </c>
      <c r="E7657" s="80">
        <v>40</v>
      </c>
      <c r="F7657" s="80" t="str">
        <v>PCS</v>
      </c>
      <c r="G7657" s="80" t="str">
        <v>OUTWARD</v>
      </c>
      <c r="H7657" s="96" t="str">
        <v>TIKU JI</v>
      </c>
    </row>
    <row r="7658" spans="1:8" x14ac:dyDescent="0.25">
      <c r="A7658" s="90">
        <v>45818</v>
      </c>
      <c r="B7658" s="91" t="str">
        <v>601AD00007C</v>
      </c>
      <c r="C7658" s="92" t="str">
        <v>HYD PUMP J.D 5310 W/BRACKET (20CC + 12CC) (NEW CODE : 1151822)</v>
      </c>
      <c r="D7658" s="132">
        <v>2149</v>
      </c>
      <c r="E7658" s="92">
        <v>1</v>
      </c>
      <c r="F7658" s="92" t="str">
        <v>PCS</v>
      </c>
      <c r="G7658" s="92" t="str">
        <v>OUTWARD</v>
      </c>
      <c r="H7658" s="93" t="str">
        <v>KHATRI STORE</v>
      </c>
    </row>
    <row r="7659" spans="1:8" x14ac:dyDescent="0.25">
      <c r="A7659" s="94">
        <v>45818</v>
      </c>
      <c r="B7659" s="95" t="str">
        <v>UN 1744</v>
      </c>
      <c r="C7659" s="80" t="str">
        <v>CLUTCH HUB INTER</v>
      </c>
      <c r="D7659" s="133">
        <v>2149</v>
      </c>
      <c r="E7659" s="80">
        <v>2</v>
      </c>
      <c r="F7659" s="80" t="str">
        <v>PCS</v>
      </c>
      <c r="G7659" s="80" t="str">
        <v>OUTWARD</v>
      </c>
      <c r="H7659" s="96" t="str">
        <v>KHATRI STORE</v>
      </c>
    </row>
    <row r="7660" spans="1:8" x14ac:dyDescent="0.25">
      <c r="A7660" s="90">
        <v>45818</v>
      </c>
      <c r="B7660" s="91">
        <v>4340454100</v>
      </c>
      <c r="C7660" s="92" t="str">
        <v>P.P TAWA NH MAIN</v>
      </c>
      <c r="D7660" s="132">
        <v>2149</v>
      </c>
      <c r="E7660" s="92">
        <v>2</v>
      </c>
      <c r="F7660" s="92" t="str">
        <v>PCS</v>
      </c>
      <c r="G7660" s="92" t="str">
        <v>OUTWARD</v>
      </c>
      <c r="H7660" s="93" t="str">
        <v>KHATRI STORE</v>
      </c>
    </row>
    <row r="7661" spans="1:8" x14ac:dyDescent="0.25">
      <c r="A7661" s="94">
        <v>45818</v>
      </c>
      <c r="B7661" s="95">
        <v>4340459100</v>
      </c>
      <c r="C7661" s="80" t="str">
        <v>DIAPHRAGM SPRING</v>
      </c>
      <c r="D7661" s="133">
        <v>2149</v>
      </c>
      <c r="E7661" s="80">
        <v>6</v>
      </c>
      <c r="F7661" s="80" t="str">
        <v>PCS</v>
      </c>
      <c r="G7661" s="80" t="str">
        <v>OUTWARD</v>
      </c>
      <c r="H7661" s="96" t="str">
        <v>KHATRI STORE</v>
      </c>
    </row>
    <row r="7662" spans="1:8" x14ac:dyDescent="0.25">
      <c r="A7662" s="90">
        <v>45818</v>
      </c>
      <c r="B7662" s="91" t="str">
        <v>UN 1933 A</v>
      </c>
      <c r="C7662" s="92" t="str">
        <v>PTO PLATE 6 HOLE ARJUN</v>
      </c>
      <c r="D7662" s="132">
        <v>2149</v>
      </c>
      <c r="E7662" s="92">
        <v>1</v>
      </c>
      <c r="F7662" s="92" t="str">
        <v>PCS</v>
      </c>
      <c r="G7662" s="92" t="str">
        <v>OUTWARD</v>
      </c>
      <c r="H7662" s="93" t="str">
        <v>KHATRI STORE</v>
      </c>
    </row>
    <row r="7663" spans="1:8" x14ac:dyDescent="0.25">
      <c r="A7663" s="94">
        <v>45818</v>
      </c>
      <c r="B7663" s="95" t="str">
        <v>UN 1616</v>
      </c>
      <c r="C7663" s="80" t="str">
        <v>SEAT SHOCKER PIN TYPE INTER DI</v>
      </c>
      <c r="D7663" s="133">
        <v>2149</v>
      </c>
      <c r="E7663" s="80">
        <v>2</v>
      </c>
      <c r="F7663" s="80" t="str">
        <v>PCS</v>
      </c>
      <c r="G7663" s="80" t="str">
        <v>OUTWARD</v>
      </c>
      <c r="H7663" s="96" t="str">
        <v>KHATRI STORE</v>
      </c>
    </row>
    <row r="7664" spans="1:8" x14ac:dyDescent="0.25">
      <c r="A7664" s="90">
        <v>45818</v>
      </c>
      <c r="B7664" s="91" t="str">
        <v>UN 1617</v>
      </c>
      <c r="C7664" s="92" t="str">
        <v>SEAT SHOCKER BUSH TYPE INTER DI</v>
      </c>
      <c r="D7664" s="132">
        <v>2149</v>
      </c>
      <c r="E7664" s="92">
        <v>2</v>
      </c>
      <c r="F7664" s="92" t="str">
        <v>PCS</v>
      </c>
      <c r="G7664" s="92" t="str">
        <v>OUTWARD</v>
      </c>
      <c r="H7664" s="93" t="str">
        <v>KHATRI STORE</v>
      </c>
    </row>
    <row r="7665" spans="1:8" x14ac:dyDescent="0.25">
      <c r="A7665" s="94">
        <v>45818</v>
      </c>
      <c r="B7665" s="95" t="str">
        <v>UN 3584</v>
      </c>
      <c r="C7665" s="80" t="str">
        <v xml:space="preserve">6003187B91 PIPE FEED PUMP TO FILTER INTER DI  </v>
      </c>
      <c r="D7665" s="133">
        <v>2149</v>
      </c>
      <c r="E7665" s="80">
        <v>10</v>
      </c>
      <c r="F7665" s="80" t="str">
        <v>PCS</v>
      </c>
      <c r="G7665" s="80" t="str">
        <v>OUTWARD</v>
      </c>
      <c r="H7665" s="96" t="str">
        <v>KHATRI STORE</v>
      </c>
    </row>
    <row r="7666" spans="1:8" x14ac:dyDescent="0.25">
      <c r="A7666" s="90">
        <v>45818</v>
      </c>
      <c r="B7666" s="91" t="str">
        <v>R983100866</v>
      </c>
      <c r="C7666" s="92" t="str">
        <v>HYD PUMP EICHER 480/485WATER COOL12CC</v>
      </c>
      <c r="D7666" s="132">
        <v>2149</v>
      </c>
      <c r="E7666" s="92">
        <v>2</v>
      </c>
      <c r="F7666" s="92" t="str">
        <v>PCS</v>
      </c>
      <c r="G7666" s="92" t="str">
        <v>OUTWARD</v>
      </c>
      <c r="H7666" s="93" t="str">
        <v>KHATRI STORE</v>
      </c>
    </row>
    <row r="7667" spans="1:8" x14ac:dyDescent="0.25">
      <c r="A7667" s="94">
        <v>45818</v>
      </c>
      <c r="B7667" s="95" t="str">
        <v>R983100866</v>
      </c>
      <c r="C7667" s="80" t="str">
        <v>HYD PUMP EICHER 480/485WATER COOL12CC</v>
      </c>
      <c r="D7667" s="133">
        <v>2149</v>
      </c>
      <c r="E7667" s="80">
        <v>2</v>
      </c>
      <c r="F7667" s="80" t="str">
        <v>PCS</v>
      </c>
      <c r="G7667" s="80" t="str">
        <v>INWARD</v>
      </c>
      <c r="H7667" s="96" t="str">
        <v>DISPATCHED FROM SHOP</v>
      </c>
    </row>
    <row r="7668" spans="1:8" x14ac:dyDescent="0.25">
      <c r="A7668" s="90">
        <v>45818</v>
      </c>
      <c r="B7668" s="91" t="str">
        <v>ARSK4562</v>
      </c>
      <c r="C7668" s="92" t="str">
        <v>CLUTCH PLATE SARPANCH 5SPRING NA RWC</v>
      </c>
      <c r="D7668" s="132">
        <v>2149</v>
      </c>
      <c r="E7668" s="92">
        <v>1</v>
      </c>
      <c r="F7668" s="92" t="str">
        <v>PCS</v>
      </c>
      <c r="G7668" s="92" t="str">
        <v>OUTWARD</v>
      </c>
      <c r="H7668" s="93" t="str">
        <v>KHATRI STORE</v>
      </c>
    </row>
    <row r="7669" spans="1:8" x14ac:dyDescent="0.25">
      <c r="A7669" s="94">
        <v>45818</v>
      </c>
      <c r="B7669" s="95">
        <v>6283184090</v>
      </c>
      <c r="C7669" s="80" t="str">
        <v>P.P ASSY W/CLUTCH ARJUN 6 SPR&amp;TAWA MAIN</v>
      </c>
      <c r="D7669" s="133">
        <v>2149</v>
      </c>
      <c r="E7669" s="80">
        <v>1</v>
      </c>
      <c r="F7669" s="80" t="str">
        <v>SET</v>
      </c>
      <c r="G7669" s="80" t="str">
        <v>OUTWARD</v>
      </c>
      <c r="H7669" s="96" t="str">
        <v>KHATRI STORE</v>
      </c>
    </row>
    <row r="7670" spans="1:8" x14ac:dyDescent="0.25">
      <c r="A7670" s="90">
        <v>45818</v>
      </c>
      <c r="B7670" s="91">
        <v>4341186100</v>
      </c>
      <c r="C7670" s="92" t="str">
        <v>PRESSURE PLATE TAWA MAIN SONALIKA</v>
      </c>
      <c r="D7670" s="132">
        <v>2149</v>
      </c>
      <c r="E7670" s="92">
        <v>2</v>
      </c>
      <c r="F7670" s="92" t="str">
        <v>PCS</v>
      </c>
      <c r="G7670" s="92" t="str">
        <v>OUTWARD</v>
      </c>
      <c r="H7670" s="93" t="str">
        <v>KHATRI STORE</v>
      </c>
    </row>
    <row r="7671" spans="1:8" x14ac:dyDescent="0.25">
      <c r="A7671" s="94">
        <v>45818</v>
      </c>
      <c r="B7671" s="95" t="str">
        <v>UN 2943</v>
      </c>
      <c r="C7671" s="80" t="str">
        <v xml:space="preserve">BONNET BEEDING EPDM INTER DI  </v>
      </c>
      <c r="D7671" s="133">
        <v>2149</v>
      </c>
      <c r="E7671" s="80">
        <v>10</v>
      </c>
      <c r="F7671" s="80" t="str">
        <v>PCS</v>
      </c>
      <c r="G7671" s="80" t="str">
        <v>OUTWARD</v>
      </c>
      <c r="H7671" s="96" t="str">
        <v>KHATRI STORE</v>
      </c>
    </row>
    <row r="7672" spans="1:8" x14ac:dyDescent="0.25">
      <c r="A7672" s="90">
        <v>45818</v>
      </c>
      <c r="B7672" s="91" t="str">
        <v>UN 2945</v>
      </c>
      <c r="C7672" s="92" t="str">
        <v xml:space="preserve">BONNET BEEDING EPDM NST  </v>
      </c>
      <c r="D7672" s="132">
        <v>2149</v>
      </c>
      <c r="E7672" s="92">
        <v>10</v>
      </c>
      <c r="F7672" s="92" t="str">
        <v>PCS</v>
      </c>
      <c r="G7672" s="92" t="str">
        <v>OUTWARD</v>
      </c>
      <c r="H7672" s="93" t="str">
        <v>KHATRI STORE</v>
      </c>
    </row>
    <row r="7673" spans="1:8" x14ac:dyDescent="0.25">
      <c r="A7673" s="94">
        <v>45818</v>
      </c>
      <c r="B7673" s="95" t="str">
        <v>GK 977/UN 1374</v>
      </c>
      <c r="C7673" s="80" t="str">
        <v>CENTER PIN MAHINDRA NST (PATTI TYPE)</v>
      </c>
      <c r="D7673" s="133">
        <v>2149</v>
      </c>
      <c r="E7673" s="80">
        <v>5</v>
      </c>
      <c r="F7673" s="80" t="str">
        <v>PCS</v>
      </c>
      <c r="G7673" s="80" t="str">
        <v>OUTWARD</v>
      </c>
      <c r="H7673" s="96" t="str">
        <v>KHATRI STORE</v>
      </c>
    </row>
    <row r="7674" spans="1:8" x14ac:dyDescent="0.25">
      <c r="A7674" s="90">
        <v>45821</v>
      </c>
      <c r="B7674" s="91" t="str">
        <v>BATTERY TRAY MKM BIG</v>
      </c>
      <c r="C7674" s="92" t="str">
        <v>BATTERY TRAY MKM BIG</v>
      </c>
      <c r="D7674" s="132">
        <v>1920</v>
      </c>
      <c r="E7674" s="92">
        <v>100</v>
      </c>
      <c r="F7674" s="92" t="str">
        <v>PCS</v>
      </c>
      <c r="G7674" s="92" t="str">
        <v>OUTWARD</v>
      </c>
      <c r="H7674" s="93" t="str">
        <v>HARYANA TRACTOR</v>
      </c>
    </row>
    <row r="7675" spans="1:8" x14ac:dyDescent="0.25">
      <c r="A7675" s="94">
        <v>45843</v>
      </c>
      <c r="B7675" s="95" t="str">
        <v>UN 1796</v>
      </c>
      <c r="C7675" s="80" t="str">
        <v>GEAR PIN KIT SET OF 4 INTER</v>
      </c>
      <c r="D7675" s="133" t="str">
        <v>2318, 2315, 2323</v>
      </c>
      <c r="E7675" s="80">
        <v>10</v>
      </c>
      <c r="F7675" s="80" t="str">
        <v>SET</v>
      </c>
      <c r="G7675" s="80" t="str">
        <v>OUTWARD</v>
      </c>
      <c r="H7675" s="96" t="str">
        <v>SHOP</v>
      </c>
    </row>
    <row r="7676" spans="1:8" x14ac:dyDescent="0.25">
      <c r="A7676" s="90">
        <v>45843</v>
      </c>
      <c r="B7676" s="91" t="str">
        <v>UN 2786</v>
      </c>
      <c r="C7676" s="92" t="str">
        <v xml:space="preserve">BREAK DISC BOLT INTER  </v>
      </c>
      <c r="D7676" s="132" t="str">
        <v>2318, 2315, 2323</v>
      </c>
      <c r="E7676" s="92">
        <v>120</v>
      </c>
      <c r="F7676" s="92" t="str">
        <v>PCS</v>
      </c>
      <c r="G7676" s="92" t="str">
        <v>OUTWARD</v>
      </c>
      <c r="H7676" s="93" t="str">
        <v>SHOP</v>
      </c>
    </row>
    <row r="7677" spans="1:8" x14ac:dyDescent="0.25">
      <c r="A7677" s="94">
        <v>45843</v>
      </c>
      <c r="B7677" s="95" t="str">
        <v>UN 217</v>
      </c>
      <c r="C7677" s="80" t="str">
        <v>POWER STG PIPE (SMALL) JD</v>
      </c>
      <c r="D7677" s="133" t="str">
        <v>2318, 2315, 2323</v>
      </c>
      <c r="E7677" s="80">
        <v>10</v>
      </c>
      <c r="F7677" s="80" t="str">
        <v>PCS</v>
      </c>
      <c r="G7677" s="80" t="str">
        <v>OUTWARD</v>
      </c>
      <c r="H7677" s="96" t="str">
        <v>SHOP</v>
      </c>
    </row>
    <row r="7678" spans="1:8" x14ac:dyDescent="0.25">
      <c r="A7678" s="90">
        <v>45843</v>
      </c>
      <c r="B7678" s="91" t="str">
        <v>R983067916</v>
      </c>
      <c r="C7678" s="92" t="str">
        <v>HYD PUMP SK ITL EXPORT (22.5 CC)</v>
      </c>
      <c r="D7678" s="132" t="str">
        <v>2318, 2315, 2323</v>
      </c>
      <c r="E7678" s="92">
        <v>4</v>
      </c>
      <c r="F7678" s="92" t="str">
        <v>PCS</v>
      </c>
      <c r="G7678" s="92" t="str">
        <v>OUTWARD</v>
      </c>
      <c r="H7678" s="93" t="str">
        <v>SHOP</v>
      </c>
    </row>
    <row r="7679" spans="1:8" x14ac:dyDescent="0.25">
      <c r="A7679" s="94">
        <v>45843</v>
      </c>
      <c r="B7679" s="95" t="str">
        <v>R983032295</v>
      </c>
      <c r="C7679" s="80" t="str">
        <v>HYD.PUMP NH 3630 FORD, 5630 FE 16CC</v>
      </c>
      <c r="D7679" s="133" t="str">
        <v>2318, 2315, 2323</v>
      </c>
      <c r="E7679" s="80">
        <v>4</v>
      </c>
      <c r="F7679" s="80" t="str">
        <v>PCS</v>
      </c>
      <c r="G7679" s="80" t="str">
        <v>OUTWARD</v>
      </c>
      <c r="H7679" s="96" t="str">
        <v>SHOP</v>
      </c>
    </row>
    <row r="7680" spans="1:8" x14ac:dyDescent="0.25">
      <c r="A7680" s="90">
        <v>45843</v>
      </c>
      <c r="B7680" s="91" t="str">
        <v>R983032309</v>
      </c>
      <c r="C7680" s="92" t="str">
        <v>HYD. PUMP SWARAJ 19CC (OUTER)</v>
      </c>
      <c r="D7680" s="132" t="str">
        <v>2318, 2315, 2323</v>
      </c>
      <c r="E7680" s="92">
        <v>4</v>
      </c>
      <c r="F7680" s="92" t="str">
        <v>PCS</v>
      </c>
      <c r="G7680" s="92" t="str">
        <v>OUTWARD</v>
      </c>
      <c r="H7680" s="93" t="str">
        <v>SHOP</v>
      </c>
    </row>
    <row r="7681" spans="1:8" x14ac:dyDescent="0.25">
      <c r="A7681" s="94">
        <v>45843</v>
      </c>
      <c r="B7681" s="95" t="str">
        <v>UN 2447</v>
      </c>
      <c r="C7681" s="80" t="str">
        <v xml:space="preserve">HYDRAULIC LEVER STRAIGHT INTER DI  </v>
      </c>
      <c r="D7681" s="133" t="str">
        <v>2318, 2315, 2323</v>
      </c>
      <c r="E7681" s="80">
        <v>10</v>
      </c>
      <c r="F7681" s="80" t="str">
        <v>PCS</v>
      </c>
      <c r="G7681" s="80" t="str">
        <v>OUTWARD</v>
      </c>
      <c r="H7681" s="96" t="str">
        <v>SHOP</v>
      </c>
    </row>
    <row r="7682" spans="1:8" x14ac:dyDescent="0.25">
      <c r="A7682" s="90">
        <v>45843</v>
      </c>
      <c r="B7682" s="91" t="str">
        <v>UN 2445</v>
      </c>
      <c r="C7682" s="92" t="str">
        <v xml:space="preserve">HYDRAULIC LEVER NST  </v>
      </c>
      <c r="D7682" s="132" t="str">
        <v>2318, 2315, 2323</v>
      </c>
      <c r="E7682" s="92">
        <v>15</v>
      </c>
      <c r="F7682" s="92" t="str">
        <v>PCS</v>
      </c>
      <c r="G7682" s="92" t="str">
        <v>OUTWARD</v>
      </c>
      <c r="H7682" s="93" t="str">
        <v>SHOP</v>
      </c>
    </row>
    <row r="7683" spans="1:8" x14ac:dyDescent="0.25">
      <c r="A7683" s="94">
        <v>45843</v>
      </c>
      <c r="B7683" s="95" t="str">
        <v>UN 2444</v>
      </c>
      <c r="C7683" s="80" t="str">
        <v xml:space="preserve">HYDRAULIC LEVER YUVO  </v>
      </c>
      <c r="D7683" s="133" t="str">
        <v>2318, 2315, 2323</v>
      </c>
      <c r="E7683" s="80">
        <v>12</v>
      </c>
      <c r="F7683" s="80" t="str">
        <v>PCS</v>
      </c>
      <c r="G7683" s="80" t="str">
        <v>OUTWARD</v>
      </c>
      <c r="H7683" s="96" t="str">
        <v>SHOP</v>
      </c>
    </row>
    <row r="7684" spans="1:8" x14ac:dyDescent="0.25">
      <c r="A7684" s="90">
        <v>45843</v>
      </c>
      <c r="B7684" s="91" t="str">
        <v>UN 2852</v>
      </c>
      <c r="C7684" s="92" t="str">
        <v xml:space="preserve">HYD PLUNGER BOLT YUVO  </v>
      </c>
      <c r="D7684" s="132" t="str">
        <v>2318, 2315, 2323</v>
      </c>
      <c r="E7684" s="92">
        <v>24</v>
      </c>
      <c r="F7684" s="92" t="str">
        <v>PCS</v>
      </c>
      <c r="G7684" s="92" t="str">
        <v>OUTWARD</v>
      </c>
      <c r="H7684" s="93" t="str">
        <v>SHOP</v>
      </c>
    </row>
    <row r="7685" spans="1:8" x14ac:dyDescent="0.25">
      <c r="A7685" s="94">
        <v>45843</v>
      </c>
      <c r="B7685" s="95" t="str">
        <v>UN 3323</v>
      </c>
      <c r="C7685" s="80" t="str">
        <v xml:space="preserve">HYDRAULIC FIBER WASHER INTER  </v>
      </c>
      <c r="D7685" s="133" t="str">
        <v>2318, 2315, 2323</v>
      </c>
      <c r="E7685" s="80">
        <v>120</v>
      </c>
      <c r="F7685" s="80" t="str">
        <v>PCS</v>
      </c>
      <c r="G7685" s="80" t="str">
        <v>OUTWARD</v>
      </c>
      <c r="H7685" s="96" t="str">
        <v>SHOP</v>
      </c>
    </row>
    <row r="7686" spans="1:8" x14ac:dyDescent="0.25">
      <c r="A7686" s="90">
        <v>45843</v>
      </c>
      <c r="B7686" s="91" t="str">
        <v>UN 2408</v>
      </c>
      <c r="C7686" s="92" t="str">
        <v xml:space="preserve">MALE FEMALE SLEEVE XTRA LONG L/M  </v>
      </c>
      <c r="D7686" s="132" t="str">
        <v>2318, 2315, 2323</v>
      </c>
      <c r="E7686" s="92">
        <v>120</v>
      </c>
      <c r="F7686" s="92" t="str">
        <v>PCS</v>
      </c>
      <c r="G7686" s="92" t="str">
        <v>OUTWARD</v>
      </c>
      <c r="H7686" s="93" t="str">
        <v>SHOP</v>
      </c>
    </row>
    <row r="7687" spans="1:8" x14ac:dyDescent="0.25">
      <c r="A7687" s="94">
        <v>45843</v>
      </c>
      <c r="B7687" s="95" t="str">
        <v>UN 2541</v>
      </c>
      <c r="C7687" s="80" t="str">
        <v xml:space="preserve">HYDRAULIC CAM PVC INTER DI  </v>
      </c>
      <c r="D7687" s="133" t="str">
        <v>2318, 2315, 2323</v>
      </c>
      <c r="E7687" s="80">
        <v>7</v>
      </c>
      <c r="F7687" s="80" t="str">
        <v>PCS</v>
      </c>
      <c r="G7687" s="80" t="str">
        <v>OUTWARD</v>
      </c>
      <c r="H7687" s="96" t="str">
        <v>SHOP</v>
      </c>
    </row>
    <row r="7688" spans="1:8" x14ac:dyDescent="0.25">
      <c r="A7688" s="90">
        <v>45843</v>
      </c>
      <c r="B7688" s="91" t="str">
        <v>UN 1361</v>
      </c>
      <c r="C7688" s="92" t="str">
        <v>DIESEL TANK TEA (WITH FILTER) NST</v>
      </c>
      <c r="D7688" s="132" t="str">
        <v>2318, 2315, 2323</v>
      </c>
      <c r="E7688" s="92">
        <v>48</v>
      </c>
      <c r="F7688" s="92" t="str">
        <v>PCS</v>
      </c>
      <c r="G7688" s="92" t="str">
        <v>OUTWARD</v>
      </c>
      <c r="H7688" s="93" t="str">
        <v>SHOP</v>
      </c>
    </row>
    <row r="7689" spans="1:8" x14ac:dyDescent="0.25">
      <c r="A7689" s="94">
        <v>45843</v>
      </c>
      <c r="B7689" s="95" t="str">
        <v>GK 015</v>
      </c>
      <c r="C7689" s="80" t="str">
        <v>OIL BRAKE PLATE  POWERTRAC (W TYPE) 7" 18 TEETH</v>
      </c>
      <c r="D7689" s="133" t="str">
        <v>2318, 2315, 2323</v>
      </c>
      <c r="E7689" s="80">
        <v>14</v>
      </c>
      <c r="F7689" s="80" t="str">
        <v>PCS</v>
      </c>
      <c r="G7689" s="80" t="str">
        <v>OUTWARD</v>
      </c>
      <c r="H7689" s="96" t="str">
        <v>SHOP</v>
      </c>
    </row>
    <row r="7690" spans="1:8" x14ac:dyDescent="0.25">
      <c r="A7690" s="90">
        <v>45843</v>
      </c>
      <c r="B7690" s="91" t="str">
        <v>UN 2662</v>
      </c>
      <c r="C7690" s="92" t="str">
        <v xml:space="preserve">CHECK CHAIN BRACKET LH INTER DI  </v>
      </c>
      <c r="D7690" s="132" t="str">
        <v>2318, 2315, 2323</v>
      </c>
      <c r="E7690" s="92">
        <v>2</v>
      </c>
      <c r="F7690" s="92" t="str">
        <v>PCS</v>
      </c>
      <c r="G7690" s="92" t="str">
        <v>OUTWARD</v>
      </c>
      <c r="H7690" s="93" t="str">
        <v>SHOP</v>
      </c>
    </row>
    <row r="7691" spans="1:8" x14ac:dyDescent="0.25">
      <c r="A7691" s="94">
        <v>45843</v>
      </c>
      <c r="B7691" s="95" t="str">
        <v>UN 2662 A</v>
      </c>
      <c r="C7691" s="80" t="str">
        <v xml:space="preserve">CHECK CHAIN BRACKET RH INTER DI  </v>
      </c>
      <c r="D7691" s="133" t="str">
        <v>2318, 2315, 2323</v>
      </c>
      <c r="E7691" s="80">
        <v>2</v>
      </c>
      <c r="F7691" s="80" t="str">
        <v>PCS</v>
      </c>
      <c r="G7691" s="80" t="str">
        <v>OUTWARD</v>
      </c>
      <c r="H7691" s="96" t="str">
        <v>SHOP</v>
      </c>
    </row>
    <row r="7692" spans="1:8" x14ac:dyDescent="0.25">
      <c r="A7692" s="90">
        <v>45843</v>
      </c>
      <c r="B7692" s="91" t="str">
        <v>UN 1388 A</v>
      </c>
      <c r="C7692" s="92" t="str">
        <v>FRONT AXLE SUPPORT INTER DI</v>
      </c>
      <c r="D7692" s="132" t="str">
        <v>2318, 2315, 2323</v>
      </c>
      <c r="E7692" s="92">
        <v>2</v>
      </c>
      <c r="F7692" s="92" t="str">
        <v>PCS</v>
      </c>
      <c r="G7692" s="92" t="str">
        <v>OUTWARD</v>
      </c>
      <c r="H7692" s="93" t="str">
        <v>SHOP</v>
      </c>
    </row>
    <row r="7693" spans="1:8" x14ac:dyDescent="0.25">
      <c r="A7693" s="94">
        <v>45843</v>
      </c>
      <c r="B7693" s="95" t="str">
        <v>DS 680</v>
      </c>
      <c r="C7693" s="80" t="str">
        <v xml:space="preserve"> REAR AXLE SWARAJ 735 (17 T) 32211-32212 TRB SMALL PLATE</v>
      </c>
      <c r="D7693" s="133" t="str">
        <v>2318, 2315, 2323</v>
      </c>
      <c r="E7693" s="80">
        <v>2</v>
      </c>
      <c r="F7693" s="80" t="str">
        <v>PCS</v>
      </c>
      <c r="G7693" s="80" t="str">
        <v>OUTWARD</v>
      </c>
      <c r="H7693" s="96" t="str">
        <v>SHOP</v>
      </c>
    </row>
    <row r="7694" spans="1:8" x14ac:dyDescent="0.25">
      <c r="A7694" s="90">
        <v>45843</v>
      </c>
      <c r="B7694" s="91" t="str">
        <v>T PIN LOWER THIN G/T</v>
      </c>
      <c r="C7694" s="92" t="str">
        <v>T PIN LOWER THIN G/T</v>
      </c>
      <c r="D7694" s="132" t="str">
        <v>2318, 2315, 2323</v>
      </c>
      <c r="E7694" s="92">
        <v>30</v>
      </c>
      <c r="F7694" s="92" t="str">
        <v>PCS</v>
      </c>
      <c r="G7694" s="92" t="str">
        <v>OUTWARD</v>
      </c>
      <c r="H7694" s="93" t="str">
        <v>SHOP</v>
      </c>
    </row>
    <row r="7695" spans="1:8" x14ac:dyDescent="0.25">
      <c r="A7695" s="94">
        <v>45843</v>
      </c>
      <c r="B7695" s="95" t="str">
        <v>UN 2062</v>
      </c>
      <c r="C7695" s="80" t="str">
        <v>DIFFERENTIAL GEAR 13 TEETH INTER MM9739</v>
      </c>
      <c r="D7695" s="133" t="str">
        <v>2318, 2315, 2323</v>
      </c>
      <c r="E7695" s="80">
        <v>20</v>
      </c>
      <c r="F7695" s="80" t="str">
        <v>PCS</v>
      </c>
      <c r="G7695" s="80" t="str">
        <v>OUTWARD</v>
      </c>
      <c r="H7695" s="96" t="str">
        <v>SHOP</v>
      </c>
    </row>
    <row r="7696" spans="1:8" x14ac:dyDescent="0.25">
      <c r="A7696" s="90">
        <v>45843</v>
      </c>
      <c r="B7696" s="91" t="str">
        <v>UN 1135</v>
      </c>
      <c r="C7696" s="92" t="str">
        <v>SILENCER INTER DI</v>
      </c>
      <c r="D7696" s="132" t="str">
        <v>2318, 2315, 2323</v>
      </c>
      <c r="E7696" s="92">
        <v>4</v>
      </c>
      <c r="F7696" s="92" t="str">
        <v>PCS</v>
      </c>
      <c r="G7696" s="92" t="str">
        <v>OUTWARD</v>
      </c>
      <c r="H7696" s="93" t="str">
        <v>SHOP</v>
      </c>
    </row>
    <row r="7697" spans="1:8" x14ac:dyDescent="0.25">
      <c r="A7697" s="94">
        <v>45843</v>
      </c>
      <c r="B7697" s="95" t="str">
        <v>UN 2405</v>
      </c>
      <c r="C7697" s="80" t="str">
        <v xml:space="preserve">MALE FEMALE SLEEVE INTER  </v>
      </c>
      <c r="D7697" s="133" t="str">
        <v>2318, 2315, 2323</v>
      </c>
      <c r="E7697" s="80">
        <v>120</v>
      </c>
      <c r="F7697" s="80" t="str">
        <v>PCS</v>
      </c>
      <c r="G7697" s="80" t="str">
        <v>OUTWARD</v>
      </c>
      <c r="H7697" s="96" t="str">
        <v>SHOP</v>
      </c>
    </row>
    <row r="7698" spans="1:8" x14ac:dyDescent="0.25">
      <c r="A7698" s="90">
        <v>45843</v>
      </c>
      <c r="B7698" s="91" t="str">
        <v>UN 3328</v>
      </c>
      <c r="C7698" s="92" t="str">
        <v xml:space="preserve">PINION LOCK WASHER INTER DI  </v>
      </c>
      <c r="D7698" s="132" t="str">
        <v>2318, 2315, 2323</v>
      </c>
      <c r="E7698" s="92">
        <v>120</v>
      </c>
      <c r="F7698" s="92" t="str">
        <v>PCS</v>
      </c>
      <c r="G7698" s="92" t="str">
        <v>OUTWARD</v>
      </c>
      <c r="H7698" s="93" t="str">
        <v>SHOP</v>
      </c>
    </row>
    <row r="7699" spans="1:8" x14ac:dyDescent="0.25">
      <c r="A7699" s="94">
        <v>45843</v>
      </c>
      <c r="B7699" s="95" t="str">
        <v>UN 1797</v>
      </c>
      <c r="C7699" s="80" t="str">
        <v>GEAR PATTI CUT TYPE INTER</v>
      </c>
      <c r="D7699" s="133" t="str">
        <v>2318, 2315, 2323</v>
      </c>
      <c r="E7699" s="80">
        <v>72</v>
      </c>
      <c r="F7699" s="80" t="str">
        <v>PCS</v>
      </c>
      <c r="G7699" s="80" t="str">
        <v>OUTWARD</v>
      </c>
      <c r="H7699" s="96" t="str">
        <v>SHOP</v>
      </c>
    </row>
    <row r="7700" spans="1:8" x14ac:dyDescent="0.25">
      <c r="A7700" s="90">
        <v>45843</v>
      </c>
      <c r="B7700" s="91" t="str">
        <v>UN 2858</v>
      </c>
      <c r="C7700" s="92" t="str">
        <v xml:space="preserve">BREAK SHOE SPRING (O.E) INTER  </v>
      </c>
      <c r="D7700" s="132" t="str">
        <v>2318, 2315, 2323</v>
      </c>
      <c r="E7700" s="92">
        <v>12</v>
      </c>
      <c r="F7700" s="92" t="str">
        <v>PCS</v>
      </c>
      <c r="G7700" s="92" t="str">
        <v>OUTWARD</v>
      </c>
      <c r="H7700" s="93" t="str">
        <v>SHOP</v>
      </c>
    </row>
    <row r="7701" spans="1:8" x14ac:dyDescent="0.25">
      <c r="A7701" s="94">
        <v>45843</v>
      </c>
      <c r="B7701" s="95" t="str">
        <v>UN 127</v>
      </c>
      <c r="C7701" s="80" t="str">
        <v>FRONT WHEEL CAP ROUND JD</v>
      </c>
      <c r="D7701" s="133" t="str">
        <v>2318, 2315, 2323</v>
      </c>
      <c r="E7701" s="80">
        <v>20</v>
      </c>
      <c r="F7701" s="80" t="str">
        <v>PCS</v>
      </c>
      <c r="G7701" s="80" t="str">
        <v>OUTWARD</v>
      </c>
      <c r="H7701" s="96" t="str">
        <v>SHOP</v>
      </c>
    </row>
    <row r="7702" spans="1:8" x14ac:dyDescent="0.25">
      <c r="A7702" s="90">
        <v>45843</v>
      </c>
      <c r="B7702" s="91" t="str">
        <v>GK 1047</v>
      </c>
      <c r="C7702" s="92" t="str">
        <v>CENTER PIN JOHN DEERE 5204 SMALL</v>
      </c>
      <c r="D7702" s="132" t="str">
        <v>2318, 2315, 2323</v>
      </c>
      <c r="E7702" s="92">
        <v>10</v>
      </c>
      <c r="F7702" s="92" t="str">
        <v>PCS</v>
      </c>
      <c r="G7702" s="92" t="str">
        <v>OUTWARD</v>
      </c>
      <c r="H7702" s="93" t="str">
        <v>SHOP</v>
      </c>
    </row>
    <row r="7703" spans="1:8" x14ac:dyDescent="0.25">
      <c r="A7703" s="94">
        <v>45843</v>
      </c>
      <c r="B7703" s="95" t="str">
        <v>601AD00009C</v>
      </c>
      <c r="C7703" s="80" t="str">
        <v>HYD PUMP ARJUN DOUBLE (F ELBOW) (18CC + 8CC)</v>
      </c>
      <c r="D7703" s="133" t="str">
        <v>2318, 2315, 2323</v>
      </c>
      <c r="E7703" s="80">
        <v>4</v>
      </c>
      <c r="F7703" s="80" t="str">
        <v>PCS</v>
      </c>
      <c r="G7703" s="80" t="str">
        <v>OUTWARD</v>
      </c>
      <c r="H7703" s="96" t="str">
        <v>SHOP</v>
      </c>
    </row>
    <row r="7704" spans="1:8" x14ac:dyDescent="0.25">
      <c r="A7704" s="90">
        <v>45843</v>
      </c>
      <c r="B7704" s="91" t="str">
        <v>UN 1781</v>
      </c>
      <c r="C7704" s="92" t="str">
        <v>GEAR LEVER INTER DI</v>
      </c>
      <c r="D7704" s="132" t="str">
        <v>2318, 2315, 2323</v>
      </c>
      <c r="E7704" s="92">
        <v>10</v>
      </c>
      <c r="F7704" s="92" t="str">
        <v>PCS</v>
      </c>
      <c r="G7704" s="92" t="str">
        <v>OUTWARD</v>
      </c>
      <c r="H7704" s="93" t="str">
        <v>SHOP</v>
      </c>
    </row>
    <row r="7705" spans="1:8" x14ac:dyDescent="0.25">
      <c r="A7705" s="94">
        <v>45843</v>
      </c>
      <c r="B7705" s="95" t="str">
        <v>UN 3332</v>
      </c>
      <c r="C7705" s="80" t="str">
        <v xml:space="preserve">PINION LOCK WASHER (SET OF 6) NST  </v>
      </c>
      <c r="D7705" s="133" t="str">
        <v>2318, 2315, 2323</v>
      </c>
      <c r="E7705" s="80">
        <v>10</v>
      </c>
      <c r="F7705" s="80" t="str">
        <v>SET</v>
      </c>
      <c r="G7705" s="80" t="str">
        <v>OUTWARD</v>
      </c>
      <c r="H7705" s="96" t="str">
        <v>SHOP</v>
      </c>
    </row>
    <row r="7706" spans="1:8" x14ac:dyDescent="0.25">
      <c r="A7706" s="90">
        <v>45843</v>
      </c>
      <c r="B7706" s="91" t="str">
        <v>UN 2465</v>
      </c>
      <c r="C7706" s="92" t="str">
        <v xml:space="preserve">HYDRAULIC ADJUSTING PATTI YUVO  </v>
      </c>
      <c r="D7706" s="132" t="str">
        <v>2318, 2315, 2323</v>
      </c>
      <c r="E7706" s="92">
        <v>20</v>
      </c>
      <c r="F7706" s="92" t="str">
        <v>PCS</v>
      </c>
      <c r="G7706" s="92" t="str">
        <v>OUTWARD</v>
      </c>
      <c r="H7706" s="93" t="str">
        <v>SHOP</v>
      </c>
    </row>
    <row r="7707" spans="1:8" x14ac:dyDescent="0.25">
      <c r="A7707" s="94">
        <v>45843</v>
      </c>
      <c r="B7707" s="95" t="str">
        <v>UN 2335</v>
      </c>
      <c r="C7707" s="80" t="str">
        <v>GEAR 2nd SPEED CONSTANT MESH 44/28 TEETH SARPANCH</v>
      </c>
      <c r="D7707" s="133" t="str">
        <v>2318, 2315, 2323</v>
      </c>
      <c r="E7707" s="80">
        <v>10</v>
      </c>
      <c r="F7707" s="80" t="str">
        <v>PCS</v>
      </c>
      <c r="G7707" s="80" t="str">
        <v>OUTWARD</v>
      </c>
      <c r="H7707" s="96" t="str">
        <v>SHOP</v>
      </c>
    </row>
    <row r="7708" spans="1:8" x14ac:dyDescent="0.25">
      <c r="A7708" s="90">
        <v>45843</v>
      </c>
      <c r="B7708" s="91" t="str">
        <v>GK 1234</v>
      </c>
      <c r="C7708" s="92" t="str">
        <v>HYD. FILTER INTER DI SPIN ON</v>
      </c>
      <c r="D7708" s="132" t="str">
        <v>2318, 2315, 2323</v>
      </c>
      <c r="E7708" s="92">
        <v>10</v>
      </c>
      <c r="F7708" s="92" t="str">
        <v>PCS</v>
      </c>
      <c r="G7708" s="92" t="str">
        <v>OUTWARD</v>
      </c>
      <c r="H7708" s="93" t="str">
        <v>SHOP</v>
      </c>
    </row>
    <row r="7709" spans="1:8" x14ac:dyDescent="0.25">
      <c r="A7709" s="94">
        <v>45843</v>
      </c>
      <c r="B7709" s="95" t="str">
        <v>601AD00005C</v>
      </c>
      <c r="C7709" s="80" t="str">
        <v>HYD PUMP FARMTRAC DOUBLE (18CC + 11CC)</v>
      </c>
      <c r="D7709" s="133" t="str">
        <v>2318, 2315, 2323</v>
      </c>
      <c r="E7709" s="80">
        <v>8</v>
      </c>
      <c r="F7709" s="80" t="str">
        <v>PCS</v>
      </c>
      <c r="G7709" s="80" t="str">
        <v>OUTWARD</v>
      </c>
      <c r="H7709" s="96" t="str">
        <v>SHOP</v>
      </c>
    </row>
    <row r="7710" spans="1:8" x14ac:dyDescent="0.25">
      <c r="A7710" s="90">
        <v>45843</v>
      </c>
      <c r="B7710" s="91" t="str">
        <v>ARSK5123</v>
      </c>
      <c r="C7710" s="92" t="str">
        <v>PP ASSY FRAMTRAC-FORD 3600/3000 11"</v>
      </c>
      <c r="D7710" s="132" t="str">
        <v>2318, 2315, 2323</v>
      </c>
      <c r="E7710" s="92">
        <v>2</v>
      </c>
      <c r="F7710" s="92" t="str">
        <v>SET</v>
      </c>
      <c r="G7710" s="92" t="str">
        <v>OUTWARD</v>
      </c>
      <c r="H7710" s="93" t="str">
        <v>SHOP</v>
      </c>
    </row>
    <row r="7711" spans="1:8" x14ac:dyDescent="0.25">
      <c r="A7711" s="94">
        <v>45840</v>
      </c>
      <c r="B7711" s="95" t="str">
        <v>UN 1964</v>
      </c>
      <c r="C7711" s="80" t="str">
        <v>BREAK HOUSING LH NST</v>
      </c>
      <c r="D7711" s="133">
        <v>2296</v>
      </c>
      <c r="E7711" s="80">
        <v>2</v>
      </c>
      <c r="F7711" s="80" t="str">
        <v>PCS</v>
      </c>
      <c r="G7711" s="80" t="str">
        <v>OUTWARD</v>
      </c>
      <c r="H7711" s="96" t="str">
        <v>SEEMI AUTOMOBILES</v>
      </c>
    </row>
    <row r="7712" spans="1:8" x14ac:dyDescent="0.25">
      <c r="A7712" s="90">
        <v>45840</v>
      </c>
      <c r="B7712" s="91" t="str">
        <v>UN 1964 A</v>
      </c>
      <c r="C7712" s="92" t="str">
        <v>BREAK HOUSING RH NST</v>
      </c>
      <c r="D7712" s="132">
        <v>2296</v>
      </c>
      <c r="E7712" s="92">
        <v>2</v>
      </c>
      <c r="F7712" s="92" t="str">
        <v>PCS</v>
      </c>
      <c r="G7712" s="92" t="str">
        <v>OUTWARD</v>
      </c>
      <c r="H7712" s="93" t="str">
        <v>SEEMI AUTOMOBILES</v>
      </c>
    </row>
    <row r="7713" spans="1:8" x14ac:dyDescent="0.25">
      <c r="A7713" s="94">
        <v>45840</v>
      </c>
      <c r="B7713" s="95" t="str">
        <v>UN 1997</v>
      </c>
      <c r="C7713" s="80" t="str">
        <v>BREAK ADJUSTOR W/PATTI &amp; BOLT MKM</v>
      </c>
      <c r="D7713" s="133">
        <v>2296</v>
      </c>
      <c r="E7713" s="80">
        <v>10</v>
      </c>
      <c r="F7713" s="80" t="str">
        <v>PCS</v>
      </c>
      <c r="G7713" s="80" t="str">
        <v>OUTWARD</v>
      </c>
      <c r="H7713" s="96" t="str">
        <v>SEEMI AUTOMOBILES</v>
      </c>
    </row>
    <row r="7714" spans="1:8" x14ac:dyDescent="0.25">
      <c r="A7714" s="90">
        <v>45840</v>
      </c>
      <c r="B7714" s="91" t="str">
        <v>UN 1869</v>
      </c>
      <c r="C7714" s="92" t="str">
        <v>BULL PINION CAGE LH MKM</v>
      </c>
      <c r="D7714" s="132">
        <v>2296</v>
      </c>
      <c r="E7714" s="92">
        <v>2</v>
      </c>
      <c r="F7714" s="92" t="str">
        <v>PCS</v>
      </c>
      <c r="G7714" s="92" t="str">
        <v>OUTWARD</v>
      </c>
      <c r="H7714" s="93" t="str">
        <v>SEEMI AUTOMOBILES</v>
      </c>
    </row>
    <row r="7715" spans="1:8" x14ac:dyDescent="0.25">
      <c r="A7715" s="94">
        <v>45840</v>
      </c>
      <c r="B7715" s="95" t="str">
        <v>UN 2952</v>
      </c>
      <c r="C7715" s="80" t="str">
        <v xml:space="preserve">BREAK BOOT EPDM NST  </v>
      </c>
      <c r="D7715" s="133">
        <v>2296</v>
      </c>
      <c r="E7715" s="80">
        <v>24</v>
      </c>
      <c r="F7715" s="80" t="str">
        <v>PCS</v>
      </c>
      <c r="G7715" s="80" t="str">
        <v>OUTWARD</v>
      </c>
      <c r="H7715" s="96" t="str">
        <v>SEEMI AUTOMOBILES</v>
      </c>
    </row>
    <row r="7716" spans="1:8" x14ac:dyDescent="0.25">
      <c r="A7716" s="90">
        <v>45840</v>
      </c>
      <c r="B7716" s="91" t="str">
        <v>UN 2543</v>
      </c>
      <c r="C7716" s="92" t="str">
        <v xml:space="preserve">RAM ROD PIN INTER  </v>
      </c>
      <c r="D7716" s="132">
        <v>2296</v>
      </c>
      <c r="E7716" s="92">
        <v>12</v>
      </c>
      <c r="F7716" s="92" t="str">
        <v>PCS</v>
      </c>
      <c r="G7716" s="92" t="str">
        <v>OUTWARD</v>
      </c>
      <c r="H7716" s="93" t="str">
        <v>SEEMI AUTOMOBILES</v>
      </c>
    </row>
    <row r="7717" spans="1:8" x14ac:dyDescent="0.25">
      <c r="A7717" s="94">
        <v>45840</v>
      </c>
      <c r="B7717" s="95" t="str">
        <v>UN 2544</v>
      </c>
      <c r="C7717" s="80" t="str">
        <v xml:space="preserve">RAM ROD PIN INTER DI  </v>
      </c>
      <c r="D7717" s="133">
        <v>2296</v>
      </c>
      <c r="E7717" s="80">
        <v>12</v>
      </c>
      <c r="F7717" s="80" t="str">
        <v>PCS</v>
      </c>
      <c r="G7717" s="80" t="str">
        <v>OUTWARD</v>
      </c>
      <c r="H7717" s="96" t="str">
        <v>SEEMI AUTOMOBILES</v>
      </c>
    </row>
    <row r="7718" spans="1:8" x14ac:dyDescent="0.25">
      <c r="A7718" s="90">
        <v>45840</v>
      </c>
      <c r="B7718" s="91" t="str">
        <v>UN 2539</v>
      </c>
      <c r="C7718" s="92" t="str">
        <v xml:space="preserve">HYDRAULIC RAM ARM INTER  </v>
      </c>
      <c r="D7718" s="132">
        <v>2296</v>
      </c>
      <c r="E7718" s="92">
        <v>1</v>
      </c>
      <c r="F7718" s="92" t="str">
        <v>PCS</v>
      </c>
      <c r="G7718" s="92" t="str">
        <v>OUTWARD</v>
      </c>
      <c r="H7718" s="93" t="str">
        <v>SEEMI AUTOMOBILES</v>
      </c>
    </row>
    <row r="7719" spans="1:8" x14ac:dyDescent="0.25">
      <c r="A7719" s="94">
        <v>45840</v>
      </c>
      <c r="B7719" s="95" t="str">
        <v>UN 1732</v>
      </c>
      <c r="C7719" s="80" t="str">
        <v>CLUTCH FLY WHEEL PATRA INTER DI</v>
      </c>
      <c r="D7719" s="133">
        <v>2296</v>
      </c>
      <c r="E7719" s="80">
        <v>1</v>
      </c>
      <c r="F7719" s="80" t="str">
        <v>PCS</v>
      </c>
      <c r="G7719" s="80" t="str">
        <v>OUTWARD</v>
      </c>
      <c r="H7719" s="96" t="str">
        <v>SEEMI AUTOMOBILES</v>
      </c>
    </row>
    <row r="7720" spans="1:8" x14ac:dyDescent="0.25">
      <c r="A7720" s="90">
        <v>45840</v>
      </c>
      <c r="B7720" s="91" t="str">
        <v>UN 1993</v>
      </c>
      <c r="C7720" s="92" t="str">
        <v>BREAK PATTI SET NST</v>
      </c>
      <c r="D7720" s="132">
        <v>2296</v>
      </c>
      <c r="E7720" s="92">
        <v>10</v>
      </c>
      <c r="F7720" s="92" t="str">
        <v>SET</v>
      </c>
      <c r="G7720" s="92" t="str">
        <v>OUTWARD</v>
      </c>
      <c r="H7720" s="93" t="str">
        <v>SEEMI AUTOMOBILES</v>
      </c>
    </row>
    <row r="7721" spans="1:8" x14ac:dyDescent="0.25">
      <c r="A7721" s="94">
        <v>45840</v>
      </c>
      <c r="B7721" s="95" t="str">
        <v>R983067917</v>
      </c>
      <c r="C7721" s="80" t="str">
        <v>HYD PUMP SONALIKA 735 (12 CC)</v>
      </c>
      <c r="D7721" s="133">
        <v>2296</v>
      </c>
      <c r="E7721" s="80">
        <v>2</v>
      </c>
      <c r="F7721" s="80" t="str">
        <v>PCS</v>
      </c>
      <c r="G7721" s="80" t="str">
        <v>OUTWARD</v>
      </c>
      <c r="H7721" s="96" t="str">
        <v>SEEMI AUTOMOBILES</v>
      </c>
    </row>
    <row r="7722" spans="1:8" x14ac:dyDescent="0.25">
      <c r="A7722" s="90">
        <v>45840</v>
      </c>
      <c r="B7722" s="91" t="str">
        <v>R983067923</v>
      </c>
      <c r="C7722" s="92" t="str">
        <v>HYD PUMP MASSEY 9500 (19+11 CC)</v>
      </c>
      <c r="D7722" s="132">
        <v>2296</v>
      </c>
      <c r="E7722" s="92">
        <v>1</v>
      </c>
      <c r="F7722" s="92" t="str">
        <v>PCS</v>
      </c>
      <c r="G7722" s="92" t="str">
        <v>OUTWARD</v>
      </c>
      <c r="H7722" s="93" t="str">
        <v>SEEMI AUTOMOBILES</v>
      </c>
    </row>
    <row r="7723" spans="1:8" x14ac:dyDescent="0.25">
      <c r="A7723" s="94">
        <v>45842</v>
      </c>
      <c r="B7723" s="95" t="str">
        <v>UN 1584</v>
      </c>
      <c r="C7723" s="80" t="str">
        <v>POWER STARING CYL (30 MM) ARJUN</v>
      </c>
      <c r="D7723" s="133" t="str">
        <v>2312, 2313</v>
      </c>
      <c r="E7723" s="80">
        <v>2</v>
      </c>
      <c r="F7723" s="80" t="str">
        <v>PCS</v>
      </c>
      <c r="G7723" s="80" t="str">
        <v>OUTWARD</v>
      </c>
      <c r="H7723" s="96" t="str">
        <v>SHOP</v>
      </c>
    </row>
    <row r="7724" spans="1:8" x14ac:dyDescent="0.25">
      <c r="A7724" s="90">
        <v>45842</v>
      </c>
      <c r="B7724" s="91" t="str">
        <v>UN 2391</v>
      </c>
      <c r="C7724" s="92" t="str">
        <v xml:space="preserve">HYDRAULIC PRESSURE PIPE (3 CYL.) MKM  </v>
      </c>
      <c r="D7724" s="132" t="str">
        <v>2312, 2313</v>
      </c>
      <c r="E7724" s="92">
        <v>3</v>
      </c>
      <c r="F7724" s="92" t="str">
        <v>PCS</v>
      </c>
      <c r="G7724" s="92" t="str">
        <v>OUTWARD</v>
      </c>
      <c r="H7724" s="93" t="str">
        <v>SHOP</v>
      </c>
    </row>
    <row r="7725" spans="1:8" x14ac:dyDescent="0.25">
      <c r="A7725" s="94">
        <v>45842</v>
      </c>
      <c r="B7725" s="95" t="str">
        <v>UN 2393</v>
      </c>
      <c r="C7725" s="80" t="str">
        <v xml:space="preserve">HYDRAULIC PRESSURE PIPE NST BAND MKM  </v>
      </c>
      <c r="D7725" s="133" t="str">
        <v>2312, 2313</v>
      </c>
      <c r="E7725" s="80">
        <v>2</v>
      </c>
      <c r="F7725" s="80" t="str">
        <v>PCS</v>
      </c>
      <c r="G7725" s="80" t="str">
        <v>OUTWARD</v>
      </c>
      <c r="H7725" s="96" t="str">
        <v>SHOP</v>
      </c>
    </row>
    <row r="7726" spans="1:8" x14ac:dyDescent="0.25">
      <c r="A7726" s="90">
        <v>45842</v>
      </c>
      <c r="B7726" s="91" t="str">
        <v>UN 2382</v>
      </c>
      <c r="C7726" s="92" t="str">
        <v xml:space="preserve">HYDRAULIC PRESSURE PIPE (3 CYL.) NST  </v>
      </c>
      <c r="D7726" s="132" t="str">
        <v>2312, 2313</v>
      </c>
      <c r="E7726" s="92">
        <v>3</v>
      </c>
      <c r="F7726" s="92" t="str">
        <v>PCS</v>
      </c>
      <c r="G7726" s="92" t="str">
        <v>OUTWARD</v>
      </c>
      <c r="H7726" s="93" t="str">
        <v>SHOP</v>
      </c>
    </row>
    <row r="7727" spans="1:8" x14ac:dyDescent="0.25">
      <c r="A7727" s="94">
        <v>45842</v>
      </c>
      <c r="B7727" s="95" t="str">
        <v>UN 2383</v>
      </c>
      <c r="C7727" s="80" t="str">
        <v xml:space="preserve">HYDRAULIC PRESSURE PIPE (4 CYL.) NST  </v>
      </c>
      <c r="D7727" s="133" t="str">
        <v>2312, 2313</v>
      </c>
      <c r="E7727" s="80">
        <v>3</v>
      </c>
      <c r="F7727" s="80" t="str">
        <v>PCS</v>
      </c>
      <c r="G7727" s="80" t="str">
        <v>OUTWARD</v>
      </c>
      <c r="H7727" s="96" t="str">
        <v>SHOP</v>
      </c>
    </row>
    <row r="7728" spans="1:8" x14ac:dyDescent="0.25">
      <c r="A7728" s="90">
        <v>45842</v>
      </c>
      <c r="B7728" s="91" t="str">
        <v>UN 2384</v>
      </c>
      <c r="C7728" s="92" t="str">
        <v xml:space="preserve">HYDRAULIC PRESSURE PIPE (3 CYL.) TURBO  </v>
      </c>
      <c r="D7728" s="132" t="str">
        <v>2312, 2313</v>
      </c>
      <c r="E7728" s="92">
        <v>3</v>
      </c>
      <c r="F7728" s="92" t="str">
        <v>PCS</v>
      </c>
      <c r="G7728" s="92" t="str">
        <v>OUTWARD</v>
      </c>
      <c r="H7728" s="93" t="str">
        <v>SHOP</v>
      </c>
    </row>
    <row r="7729" spans="1:8" x14ac:dyDescent="0.25">
      <c r="A7729" s="94">
        <v>45842</v>
      </c>
      <c r="B7729" s="95" t="str">
        <v>UN 1996</v>
      </c>
      <c r="C7729" s="80" t="str">
        <v>BREAK PATTI SET (LONG BOLT) SARPANCH</v>
      </c>
      <c r="D7729" s="133" t="str">
        <v>2312, 2313</v>
      </c>
      <c r="E7729" s="80">
        <v>20</v>
      </c>
      <c r="F7729" s="80" t="str">
        <v>SET</v>
      </c>
      <c r="G7729" s="80" t="str">
        <v>OUTWARD</v>
      </c>
      <c r="H7729" s="96" t="str">
        <v>SHOP</v>
      </c>
    </row>
    <row r="7730" spans="1:8" x14ac:dyDescent="0.25">
      <c r="A7730" s="90">
        <v>45842</v>
      </c>
      <c r="B7730" s="91" t="str">
        <v>UN 2346</v>
      </c>
      <c r="C7730" s="92" t="str">
        <v>QUIL GEAR SMALL HEIGHT 18 TEETH TURBO</v>
      </c>
      <c r="D7730" s="132" t="str">
        <v>2312, 2313</v>
      </c>
      <c r="E7730" s="92">
        <v>20</v>
      </c>
      <c r="F7730" s="92" t="str">
        <v>PCS</v>
      </c>
      <c r="G7730" s="92" t="str">
        <v>OUTWARD</v>
      </c>
      <c r="H7730" s="93" t="str">
        <v>SHOP</v>
      </c>
    </row>
    <row r="7731" spans="1:8" x14ac:dyDescent="0.25">
      <c r="A7731" s="94">
        <v>45842</v>
      </c>
      <c r="B7731" s="95" t="str">
        <v>UN 2049</v>
      </c>
      <c r="C7731" s="80" t="str">
        <v>QUIL GEAR BIG BORE 18 TEETH INTER DI</v>
      </c>
      <c r="D7731" s="133" t="str">
        <v>2312, 2313</v>
      </c>
      <c r="E7731" s="80">
        <v>20</v>
      </c>
      <c r="F7731" s="80" t="str">
        <v>PCS</v>
      </c>
      <c r="G7731" s="80" t="str">
        <v>OUTWARD</v>
      </c>
      <c r="H7731" s="96" t="str">
        <v>SHOP</v>
      </c>
    </row>
    <row r="7732" spans="1:8" x14ac:dyDescent="0.25">
      <c r="A7732" s="90">
        <v>45842</v>
      </c>
      <c r="B7732" s="91" t="str">
        <v>UN 2539</v>
      </c>
      <c r="C7732" s="92" t="str">
        <v xml:space="preserve">HYDRAULIC RAM ARM INTER  </v>
      </c>
      <c r="D7732" s="132" t="str">
        <v>2312, 2313</v>
      </c>
      <c r="E7732" s="92">
        <v>6</v>
      </c>
      <c r="F7732" s="92" t="str">
        <v>PCS</v>
      </c>
      <c r="G7732" s="92" t="str">
        <v>OUTWARD</v>
      </c>
      <c r="H7732" s="93" t="str">
        <v>SHOP</v>
      </c>
    </row>
    <row r="7733" spans="1:8" x14ac:dyDescent="0.25">
      <c r="A7733" s="94">
        <v>45842</v>
      </c>
      <c r="B7733" s="95" t="str">
        <v>601AD00009C</v>
      </c>
      <c r="C7733" s="80" t="str">
        <v>HYD PUMP ARJUN DOUBLE (F ELBOW) (18CC + 8CC)</v>
      </c>
      <c r="D7733" s="133" t="str">
        <v>2312, 2313</v>
      </c>
      <c r="E7733" s="80">
        <v>4</v>
      </c>
      <c r="F7733" s="80" t="str">
        <v>PCS</v>
      </c>
      <c r="G7733" s="80" t="str">
        <v>OUTWARD</v>
      </c>
      <c r="H7733" s="96" t="str">
        <v>SHOP</v>
      </c>
    </row>
    <row r="7734" spans="1:8" x14ac:dyDescent="0.25">
      <c r="A7734" s="90">
        <v>45842</v>
      </c>
      <c r="B7734" s="91" t="str">
        <v>UN 2634</v>
      </c>
      <c r="C7734" s="92" t="str">
        <v xml:space="preserve">CHECK CHAIN ASSY BIG END BIG U NST  </v>
      </c>
      <c r="D7734" s="132" t="str">
        <v>2312, 2313</v>
      </c>
      <c r="E7734" s="92">
        <v>10</v>
      </c>
      <c r="F7734" s="92" t="str">
        <v>PCS</v>
      </c>
      <c r="G7734" s="92" t="str">
        <v>OUTWARD</v>
      </c>
      <c r="H7734" s="93" t="str">
        <v>SHOP</v>
      </c>
    </row>
    <row r="7735" spans="1:8" x14ac:dyDescent="0.25">
      <c r="A7735" s="94">
        <v>45842</v>
      </c>
      <c r="B7735" s="95" t="str">
        <v>UN 1385</v>
      </c>
      <c r="C7735" s="80" t="str">
        <v>CAP STAY ROD BALL INTER</v>
      </c>
      <c r="D7735" s="133" t="str">
        <v>2312, 2313</v>
      </c>
      <c r="E7735" s="80">
        <v>10</v>
      </c>
      <c r="F7735" s="80" t="str">
        <v>PCS</v>
      </c>
      <c r="G7735" s="80" t="str">
        <v>OUTWARD</v>
      </c>
      <c r="H7735" s="96" t="str">
        <v>SHOP</v>
      </c>
    </row>
    <row r="7736" spans="1:8" x14ac:dyDescent="0.25">
      <c r="A7736" s="90">
        <v>45842</v>
      </c>
      <c r="B7736" s="91" t="str">
        <v>UN 1135</v>
      </c>
      <c r="C7736" s="92" t="str">
        <v>SILENCER INTER DI</v>
      </c>
      <c r="D7736" s="132" t="str">
        <v>2312, 2313</v>
      </c>
      <c r="E7736" s="92">
        <v>4</v>
      </c>
      <c r="F7736" s="92" t="str">
        <v>PCS</v>
      </c>
      <c r="G7736" s="92" t="str">
        <v>OUTWARD</v>
      </c>
      <c r="H7736" s="93" t="str">
        <v>SHOP</v>
      </c>
    </row>
    <row r="7737" spans="1:8" x14ac:dyDescent="0.25">
      <c r="A7737" s="94">
        <v>45842</v>
      </c>
      <c r="B7737" s="95" t="str">
        <v>UN 3426 A</v>
      </c>
      <c r="C7737" s="80" t="str">
        <v xml:space="preserve">COOLANT BOTTLE THREAD TYPE TURBO  </v>
      </c>
      <c r="D7737" s="133" t="str">
        <v>2312, 2313</v>
      </c>
      <c r="E7737" s="80">
        <v>10</v>
      </c>
      <c r="F7737" s="80" t="str">
        <v>PCS</v>
      </c>
      <c r="G7737" s="80" t="str">
        <v>OUTWARD</v>
      </c>
      <c r="H7737" s="96" t="str">
        <v>SHOP</v>
      </c>
    </row>
    <row r="7738" spans="1:8" x14ac:dyDescent="0.25">
      <c r="A7738" s="98">
        <v>45842</v>
      </c>
      <c r="B7738" s="99" t="str">
        <v>UN 1672 A</v>
      </c>
      <c r="C7738" s="100" t="str">
        <v>FENDER PIPE R/H BHOOMIPUTRA</v>
      </c>
      <c r="D7738" s="134" t="str">
        <v>2312, 2313</v>
      </c>
      <c r="E7738" s="100">
        <v>5</v>
      </c>
      <c r="F7738" s="100" t="str">
        <v>PCS</v>
      </c>
      <c r="G7738" s="100" t="str">
        <v>OUTWARD</v>
      </c>
      <c r="H7738" s="101" t="str">
        <v>SHOP</v>
      </c>
    </row>
    <row r="7739" spans="1:8" x14ac:dyDescent="0.25">
      <c r="A7739" s="102">
        <v>45842</v>
      </c>
      <c r="B7739" s="103" t="str">
        <v>UN 1672</v>
      </c>
      <c r="C7739" s="104" t="str">
        <v>FENDER PIPE L/H BHOOMIPUTRA</v>
      </c>
      <c r="D7739" s="135" t="str">
        <v>2312, 2313</v>
      </c>
      <c r="E7739" s="104">
        <v>5</v>
      </c>
      <c r="F7739" s="104" t="str">
        <v>PCS</v>
      </c>
      <c r="G7739" s="104" t="str">
        <v>OUTWARD</v>
      </c>
      <c r="H7739" s="105" t="str">
        <v>SHOP</v>
      </c>
    </row>
    <row r="7740" spans="1:8" x14ac:dyDescent="0.25">
      <c r="A7740" s="106">
        <v>45842</v>
      </c>
      <c r="B7740" s="107" t="str">
        <v>GK 626</v>
      </c>
      <c r="C7740" s="108" t="str">
        <v>TIE ROD END JOHN DEERE 5203 (24x1.5) R+L (SET OF 2)</v>
      </c>
      <c r="D7740" s="136" t="str">
        <v>2312, 2313</v>
      </c>
      <c r="E7740" s="108">
        <v>12</v>
      </c>
      <c r="F7740" s="108" t="str">
        <v>SET</v>
      </c>
      <c r="G7740" s="108" t="str">
        <v>OUTWARD</v>
      </c>
      <c r="H7740" s="109" t="str">
        <v>SHOP</v>
      </c>
    </row>
    <row r="7741" spans="1:8" x14ac:dyDescent="0.25">
      <c r="A7741" s="102">
        <v>45843</v>
      </c>
      <c r="B7741" s="103" t="str">
        <v>1P 4036 AOOOO</v>
      </c>
      <c r="C7741" s="104" t="str">
        <v>HYD. PUMP ESCORT/ F/T</v>
      </c>
      <c r="D7741" s="135">
        <v>2326</v>
      </c>
      <c r="E7741" s="104">
        <v>4</v>
      </c>
      <c r="F7741" s="104" t="str">
        <v>PCS</v>
      </c>
      <c r="G7741" s="104" t="str">
        <v>OUTWARD</v>
      </c>
      <c r="H7741" s="105" t="str">
        <v>AMIT MOTOR (PNT TRACTOR)</v>
      </c>
    </row>
    <row r="7742" spans="1:8" x14ac:dyDescent="0.25">
      <c r="A7742" s="106">
        <v>45843</v>
      </c>
      <c r="B7742" s="107" t="str">
        <v>R983032352</v>
      </c>
      <c r="C7742" s="108" t="str">
        <v>HYD PUMP FT45/55 12CC</v>
      </c>
      <c r="D7742" s="136">
        <v>2326</v>
      </c>
      <c r="E7742" s="108">
        <v>2</v>
      </c>
      <c r="F7742" s="108" t="str">
        <v>PCS</v>
      </c>
      <c r="G7742" s="108" t="str">
        <v>OUTWARD</v>
      </c>
      <c r="H7742" s="109" t="str">
        <v>AMIT MOTOR (PNT TRACTOR)</v>
      </c>
    </row>
    <row r="7743" spans="1:8" x14ac:dyDescent="0.25">
      <c r="A7743" s="102">
        <v>45843</v>
      </c>
      <c r="B7743" s="103" t="str">
        <v>GK 001/UN 3694/GK 004</v>
      </c>
      <c r="C7743" s="104" t="str">
        <v>OIL BRAKE PLATE  SWARAJ 6.5" 14 TEETH</v>
      </c>
      <c r="D7743" s="135">
        <v>2326</v>
      </c>
      <c r="E7743" s="104">
        <v>26</v>
      </c>
      <c r="F7743" s="104" t="str">
        <v>PCS</v>
      </c>
      <c r="G7743" s="104" t="str">
        <v>OUTWARD</v>
      </c>
      <c r="H7743" s="105" t="str">
        <v>AMIT MOTOR (PNT TRACTOR)</v>
      </c>
    </row>
    <row r="7744" spans="1:8" x14ac:dyDescent="0.25">
      <c r="A7744" s="106">
        <v>45843</v>
      </c>
      <c r="B7744" s="107" t="str">
        <v>1P 4036 AOOOO</v>
      </c>
      <c r="C7744" s="108" t="str">
        <v>HYD. PUMP ESCORT/ F/T</v>
      </c>
      <c r="D7744" s="136">
        <v>2326</v>
      </c>
      <c r="E7744" s="108">
        <v>4</v>
      </c>
      <c r="F7744" s="108" t="str">
        <v>PCS</v>
      </c>
      <c r="G7744" s="108" t="str">
        <v>INWARD</v>
      </c>
      <c r="H7744" s="109" t="str">
        <v>DISPATCHED FROM SHOP</v>
      </c>
    </row>
    <row r="7745" spans="1:8" x14ac:dyDescent="0.25">
      <c r="A7745" s="102">
        <v>45843</v>
      </c>
      <c r="B7745" s="103" t="str">
        <v>R983032352</v>
      </c>
      <c r="C7745" s="104" t="str">
        <v>HYD PUMP FT45/55 12CC</v>
      </c>
      <c r="D7745" s="135">
        <v>2326</v>
      </c>
      <c r="E7745" s="104">
        <v>2</v>
      </c>
      <c r="F7745" s="104" t="str">
        <v>PCS</v>
      </c>
      <c r="G7745" s="104" t="str">
        <v>INWARD</v>
      </c>
      <c r="H7745" s="105" t="str">
        <v>DISPATCHED FROM SHOP</v>
      </c>
    </row>
    <row r="7746" spans="1:8" x14ac:dyDescent="0.25">
      <c r="A7746" s="106">
        <v>45843</v>
      </c>
      <c r="B7746" s="107" t="str">
        <v>GK 001/UN 3694/GK 004</v>
      </c>
      <c r="C7746" s="108" t="str">
        <v>OIL BRAKE PLATE  SWARAJ 6.5" 14 TEETH</v>
      </c>
      <c r="D7746" s="136">
        <v>2326</v>
      </c>
      <c r="E7746" s="108">
        <v>26</v>
      </c>
      <c r="F7746" s="108" t="str">
        <v>PCS</v>
      </c>
      <c r="G7746" s="108" t="str">
        <v>INWARD</v>
      </c>
      <c r="H7746" s="109" t="str">
        <v>DISPATCHED FROM SHOP</v>
      </c>
    </row>
    <row r="7747" spans="1:8" x14ac:dyDescent="0.25">
      <c r="A7747" s="102">
        <v>45843</v>
      </c>
      <c r="B7747" s="103" t="str">
        <v>GK 2196</v>
      </c>
      <c r="C7747" s="104" t="str">
        <v>P.T.O SEAL (CUP TYPE) JOHN DEERE 34.60-65.8-13.5/20</v>
      </c>
      <c r="D7747" s="135">
        <v>2325</v>
      </c>
      <c r="E7747" s="104">
        <v>20</v>
      </c>
      <c r="F7747" s="104" t="str">
        <v>PCS</v>
      </c>
      <c r="G7747" s="104" t="str">
        <v>OUTWARD</v>
      </c>
      <c r="H7747" s="105" t="str">
        <v>SHOP</v>
      </c>
    </row>
    <row r="7748" spans="1:8" x14ac:dyDescent="0.25">
      <c r="A7748" s="106">
        <v>45843</v>
      </c>
      <c r="B7748" s="107" t="str">
        <v>UN 1840</v>
      </c>
      <c r="C7748" s="108" t="str">
        <v>PINION SPACER INTER DI</v>
      </c>
      <c r="D7748" s="136">
        <v>2325</v>
      </c>
      <c r="E7748" s="108">
        <v>50</v>
      </c>
      <c r="F7748" s="108" t="str">
        <v>PCS</v>
      </c>
      <c r="G7748" s="108" t="str">
        <v>OUTWARD</v>
      </c>
      <c r="H7748" s="109" t="str">
        <v>SHOP</v>
      </c>
    </row>
    <row r="7749" spans="1:8" x14ac:dyDescent="0.25">
      <c r="A7749" s="102">
        <v>45843</v>
      </c>
      <c r="B7749" s="103" t="str">
        <v>UN 2091</v>
      </c>
      <c r="C7749" s="104" t="str">
        <v>TAIL PINION 11//10 TEETH MKM</v>
      </c>
      <c r="D7749" s="135">
        <v>2325</v>
      </c>
      <c r="E7749" s="104">
        <v>2</v>
      </c>
      <c r="F7749" s="104" t="str">
        <v>PCS</v>
      </c>
      <c r="G7749" s="104" t="str">
        <v>OUTWARD</v>
      </c>
      <c r="H7749" s="105" t="str">
        <v>SHOP</v>
      </c>
    </row>
    <row r="7750" spans="1:8" x14ac:dyDescent="0.25">
      <c r="A7750" s="106">
        <v>45843</v>
      </c>
      <c r="B7750" s="107" t="str">
        <v>3280494100 / 3280859100</v>
      </c>
      <c r="C7750" s="108" t="str">
        <v>CLUTCH PLATE SWARAJ RIGID &amp; CUSHION</v>
      </c>
      <c r="D7750" s="136">
        <v>2325</v>
      </c>
      <c r="E7750" s="108">
        <v>4</v>
      </c>
      <c r="F7750" s="108" t="str">
        <v>PCS</v>
      </c>
      <c r="G7750" s="108" t="str">
        <v>OUTWARD</v>
      </c>
      <c r="H7750" s="109" t="str">
        <v>SHOP</v>
      </c>
    </row>
    <row r="7751" spans="1:8" x14ac:dyDescent="0.25">
      <c r="A7751" s="102">
        <v>45843</v>
      </c>
      <c r="B7751" s="103" t="str">
        <v>UN 2861</v>
      </c>
      <c r="C7751" s="104" t="str">
        <v>CLUTCH PADEL SPRING INTER</v>
      </c>
      <c r="D7751" s="135">
        <v>2325</v>
      </c>
      <c r="E7751" s="104">
        <v>60</v>
      </c>
      <c r="F7751" s="104" t="str">
        <v>PCS</v>
      </c>
      <c r="G7751" s="104" t="str">
        <v>OUTWARD</v>
      </c>
      <c r="H7751" s="105" t="str">
        <v>SHOP</v>
      </c>
    </row>
    <row r="7752" spans="1:8" x14ac:dyDescent="0.25">
      <c r="A7752" s="106">
        <v>45843</v>
      </c>
      <c r="B7752" s="107" t="str">
        <v>UN 2412</v>
      </c>
      <c r="C7752" s="108" t="str">
        <v xml:space="preserve">HYDRAULIC PUMP ELBOW BIG INTER DI  </v>
      </c>
      <c r="D7752" s="136">
        <v>2325</v>
      </c>
      <c r="E7752" s="108">
        <v>20</v>
      </c>
      <c r="F7752" s="108" t="str">
        <v>PCS</v>
      </c>
      <c r="G7752" s="108" t="str">
        <v>OUTWARD</v>
      </c>
      <c r="H7752" s="109" t="str">
        <v>SHOP</v>
      </c>
    </row>
    <row r="7753" spans="1:8" x14ac:dyDescent="0.25">
      <c r="A7753" s="102">
        <v>45843</v>
      </c>
      <c r="B7753" s="103" t="str">
        <v>UN 2411</v>
      </c>
      <c r="C7753" s="104" t="str">
        <v xml:space="preserve">HYDRAULIC PUMP ELBOW SMALL INTER DI  </v>
      </c>
      <c r="D7753" s="135">
        <v>2325</v>
      </c>
      <c r="E7753" s="104">
        <v>20</v>
      </c>
      <c r="F7753" s="104" t="str">
        <v>PCS</v>
      </c>
      <c r="G7753" s="104" t="str">
        <v>OUTWARD</v>
      </c>
      <c r="H7753" s="105" t="str">
        <v>SHOP</v>
      </c>
    </row>
    <row r="7754" spans="1:8" x14ac:dyDescent="0.25">
      <c r="A7754" s="106">
        <v>45843</v>
      </c>
      <c r="B7754" s="107" t="str">
        <v>UN 2413</v>
      </c>
      <c r="C7754" s="108" t="str">
        <v xml:space="preserve">HYDRAULIC PUMP ELBOW NST  </v>
      </c>
      <c r="D7754" s="136">
        <v>2325</v>
      </c>
      <c r="E7754" s="108">
        <v>20</v>
      </c>
      <c r="F7754" s="108" t="str">
        <v>PCS</v>
      </c>
      <c r="G7754" s="108" t="str">
        <v>OUTWARD</v>
      </c>
      <c r="H7754" s="109" t="str">
        <v>SHOP</v>
      </c>
    </row>
    <row r="7755" spans="1:8" x14ac:dyDescent="0.25">
      <c r="A7755" s="102">
        <v>45843</v>
      </c>
      <c r="B7755" s="103" t="str">
        <v>UN 2470</v>
      </c>
      <c r="C7755" s="104" t="str">
        <v xml:space="preserve">VALVE ISOLATOR SHUT-OPEN INTER DI  </v>
      </c>
      <c r="D7755" s="135">
        <v>2325</v>
      </c>
      <c r="E7755" s="104">
        <v>30</v>
      </c>
      <c r="F7755" s="104" t="str">
        <v>PCS</v>
      </c>
      <c r="G7755" s="104" t="str">
        <v>OUTWARD</v>
      </c>
      <c r="H7755" s="105" t="str">
        <v>SHOP</v>
      </c>
    </row>
    <row r="7756" spans="1:8" x14ac:dyDescent="0.25">
      <c r="A7756" s="106">
        <v>45843</v>
      </c>
      <c r="B7756" s="107" t="str">
        <v>UN 3097</v>
      </c>
      <c r="C7756" s="108" t="str">
        <v xml:space="preserve">BULL PINION SHIM THIN INTER  </v>
      </c>
      <c r="D7756" s="136">
        <v>2325</v>
      </c>
      <c r="E7756" s="108">
        <v>10</v>
      </c>
      <c r="F7756" s="108" t="str">
        <v>DOZEN</v>
      </c>
      <c r="G7756" s="108" t="str">
        <v>OUTWARD</v>
      </c>
      <c r="H7756" s="109" t="str">
        <v>SHOP</v>
      </c>
    </row>
    <row r="7757" spans="1:8" x14ac:dyDescent="0.25">
      <c r="A7757" s="102">
        <v>45843</v>
      </c>
      <c r="B7757" s="103" t="str">
        <v>1P 4036 CTOOO</v>
      </c>
      <c r="C7757" s="104" t="str">
        <v xml:space="preserve">HYD PUMP EICHER WATER COOLED </v>
      </c>
      <c r="D7757" s="135">
        <v>2325</v>
      </c>
      <c r="E7757" s="104">
        <v>1</v>
      </c>
      <c r="F7757" s="104" t="str">
        <v>PCS</v>
      </c>
      <c r="G7757" s="104" t="str">
        <v>OUTWARD</v>
      </c>
      <c r="H7757" s="105" t="str">
        <v>SHOP</v>
      </c>
    </row>
    <row r="7758" spans="1:8" x14ac:dyDescent="0.25">
      <c r="A7758" s="106">
        <v>45843</v>
      </c>
      <c r="B7758" s="107" t="str">
        <v>UN 1750</v>
      </c>
      <c r="C7758" s="108" t="str">
        <v>CLUTCH SLEEVE INTER DI</v>
      </c>
      <c r="D7758" s="136">
        <v>2325</v>
      </c>
      <c r="E7758" s="108">
        <v>3</v>
      </c>
      <c r="F7758" s="108" t="str">
        <v>PCS</v>
      </c>
      <c r="G7758" s="108" t="str">
        <v>OUTWARD</v>
      </c>
      <c r="H7758" s="109" t="str">
        <v>SHOP</v>
      </c>
    </row>
    <row r="7759" spans="1:8" x14ac:dyDescent="0.25">
      <c r="A7759" s="102">
        <v>45843</v>
      </c>
      <c r="B7759" s="103" t="str">
        <v>UN 2921</v>
      </c>
      <c r="C7759" s="104" t="str">
        <v xml:space="preserve">RADIATOR HOSE TOP EPDM INTER DI  </v>
      </c>
      <c r="D7759" s="135">
        <v>2325</v>
      </c>
      <c r="E7759" s="104">
        <v>10</v>
      </c>
      <c r="F7759" s="104" t="str">
        <v>PCS</v>
      </c>
      <c r="G7759" s="104" t="str">
        <v>OUTWARD</v>
      </c>
      <c r="H7759" s="105" t="str">
        <v>SHOP</v>
      </c>
    </row>
    <row r="7760" spans="1:8" x14ac:dyDescent="0.25">
      <c r="A7760" s="106">
        <v>45843</v>
      </c>
      <c r="B7760" s="107" t="str">
        <v>UN 2922</v>
      </c>
      <c r="C7760" s="108" t="str">
        <v xml:space="preserve">RADIATOR HOSE BOTTOM EPDM INTER DI  </v>
      </c>
      <c r="D7760" s="136">
        <v>2325</v>
      </c>
      <c r="E7760" s="108">
        <v>10</v>
      </c>
      <c r="F7760" s="108" t="str">
        <v>PCS</v>
      </c>
      <c r="G7760" s="108" t="str">
        <v>OUTWARD</v>
      </c>
      <c r="H7760" s="109" t="str">
        <v>SHOP</v>
      </c>
    </row>
    <row r="7761" spans="1:8" x14ac:dyDescent="0.25">
      <c r="A7761" s="102">
        <v>45843</v>
      </c>
      <c r="B7761" s="103" t="str">
        <v>R1100173</v>
      </c>
      <c r="C7761" s="104" t="str">
        <v>P.P ASSY SW/SK 11" W/O RELASE PLATE</v>
      </c>
      <c r="D7761" s="135">
        <v>2325</v>
      </c>
      <c r="E7761" s="104">
        <v>1</v>
      </c>
      <c r="F7761" s="104" t="str">
        <v>SET</v>
      </c>
      <c r="G7761" s="104" t="str">
        <v>OUTWARD</v>
      </c>
      <c r="H7761" s="105" t="str">
        <v>SHOP</v>
      </c>
    </row>
    <row r="7762" spans="1:8" x14ac:dyDescent="0.25">
      <c r="A7762" s="106">
        <v>45843</v>
      </c>
      <c r="B7762" s="107" t="str">
        <v>R1100173</v>
      </c>
      <c r="C7762" s="108" t="str">
        <v>P.P ASSY SW/SK 11" W/O RELASE PLATE</v>
      </c>
      <c r="D7762" s="136">
        <v>2325</v>
      </c>
      <c r="E7762" s="108">
        <v>3</v>
      </c>
      <c r="F7762" s="108" t="str">
        <v>SET</v>
      </c>
      <c r="G7762" s="108" t="str">
        <v>OUTWARD</v>
      </c>
      <c r="H7762" s="109" t="str">
        <v>SHOP</v>
      </c>
    </row>
    <row r="7763" spans="1:8" x14ac:dyDescent="0.25">
      <c r="A7763" s="102">
        <v>45843</v>
      </c>
      <c r="B7763" s="103" t="str">
        <v>GK 260</v>
      </c>
      <c r="C7763" s="104" t="str">
        <v>BRAKE DISC MAHINDRA  (Set of 4 Pcs.)</v>
      </c>
      <c r="D7763" s="135">
        <v>2325</v>
      </c>
      <c r="E7763" s="104">
        <v>10</v>
      </c>
      <c r="F7763" s="104" t="str">
        <v>SET</v>
      </c>
      <c r="G7763" s="104" t="str">
        <v>OUTWARD</v>
      </c>
      <c r="H7763" s="105" t="str">
        <v>SHOP</v>
      </c>
    </row>
    <row r="7764" spans="1:8" x14ac:dyDescent="0.25">
      <c r="A7764" s="106">
        <v>45845</v>
      </c>
      <c r="B7764" s="107" t="str">
        <v>GK 260</v>
      </c>
      <c r="C7764" s="108" t="str">
        <v>BRAKE DISC MAHINDRA  (Set of 4 Pcs.)</v>
      </c>
      <c r="D7764" s="136">
        <v>2330</v>
      </c>
      <c r="E7764" s="108">
        <v>20</v>
      </c>
      <c r="F7764" s="108" t="str">
        <v>SET</v>
      </c>
      <c r="G7764" s="108" t="str">
        <v>OUTWARD</v>
      </c>
      <c r="H7764" s="109" t="str">
        <v>SHOP</v>
      </c>
    </row>
    <row r="7765" spans="1:8" x14ac:dyDescent="0.25">
      <c r="A7765" s="102">
        <v>45845</v>
      </c>
      <c r="B7765" s="103" t="str">
        <v>GK 211</v>
      </c>
      <c r="C7765" s="104" t="str">
        <v>BRAKE DISC ACTUATING ASSY ESCORTS 6.5"</v>
      </c>
      <c r="D7765" s="135">
        <v>2330</v>
      </c>
      <c r="E7765" s="104">
        <v>4</v>
      </c>
      <c r="F7765" s="104" t="str">
        <v>SET</v>
      </c>
      <c r="G7765" s="104" t="str">
        <v>OUTWARD</v>
      </c>
      <c r="H7765" s="105" t="str">
        <v>SHOP</v>
      </c>
    </row>
    <row r="7766" spans="1:8" x14ac:dyDescent="0.25">
      <c r="A7766" s="106">
        <v>45845</v>
      </c>
      <c r="B7766" s="107" t="str">
        <v>GK 236</v>
      </c>
      <c r="C7766" s="108" t="str">
        <v>BRAKE DISC PLATE ESCORTS 355</v>
      </c>
      <c r="D7766" s="136">
        <v>2330</v>
      </c>
      <c r="E7766" s="108">
        <v>3</v>
      </c>
      <c r="F7766" s="108" t="str">
        <v>PCS</v>
      </c>
      <c r="G7766" s="108" t="str">
        <v>OUTWARD</v>
      </c>
      <c r="H7766" s="109" t="str">
        <v>SHOP</v>
      </c>
    </row>
    <row r="7767" spans="1:8" x14ac:dyDescent="0.25">
      <c r="A7767" s="102">
        <v>45845</v>
      </c>
      <c r="B7767" s="103" t="str">
        <v>GK 272</v>
      </c>
      <c r="C7767" s="104" t="str">
        <v>BRAKE DISC MASSEY DURO (Set of 4 Pcs.)</v>
      </c>
      <c r="D7767" s="135">
        <v>2330</v>
      </c>
      <c r="E7767" s="104">
        <v>9</v>
      </c>
      <c r="F7767" s="104" t="str">
        <v>SET</v>
      </c>
      <c r="G7767" s="104" t="str">
        <v>OUTWARD</v>
      </c>
      <c r="H7767" s="105" t="str">
        <v>SHOP</v>
      </c>
    </row>
    <row r="7768" spans="1:8" x14ac:dyDescent="0.25">
      <c r="A7768" s="106">
        <v>45845</v>
      </c>
      <c r="B7768" s="107" t="str">
        <v>UN 1866 A</v>
      </c>
      <c r="C7768" s="108" t="str">
        <v>BULL PINION CAGE RH INTER DI</v>
      </c>
      <c r="D7768" s="136">
        <v>2329</v>
      </c>
      <c r="E7768" s="108">
        <v>3</v>
      </c>
      <c r="F7768" s="108" t="str">
        <v>PCS</v>
      </c>
      <c r="G7768" s="108" t="str">
        <v>OUTWARD</v>
      </c>
      <c r="H7768" s="109" t="str">
        <v>SEEMI AUTOMOBILES</v>
      </c>
    </row>
    <row r="7769" spans="1:8" x14ac:dyDescent="0.25">
      <c r="A7769" s="102">
        <v>45841</v>
      </c>
      <c r="B7769" s="103" t="str">
        <v>601AD00009C</v>
      </c>
      <c r="C7769" s="104" t="str">
        <v>HYD PUMP ARJUN DOUBLE (F ELBOW) (18CC + 8CC) (NEW CODE: 11351824)</v>
      </c>
      <c r="D7769" s="135">
        <v>3720</v>
      </c>
      <c r="E7769" s="104">
        <v>12</v>
      </c>
      <c r="F7769" s="104" t="str">
        <v>PCS</v>
      </c>
      <c r="G7769" s="104" t="str">
        <v>INWARD</v>
      </c>
      <c r="H7769" s="105">
        <v>0</v>
      </c>
    </row>
    <row r="7770" spans="1:8" x14ac:dyDescent="0.25">
      <c r="A7770" s="106">
        <v>45841</v>
      </c>
      <c r="B7770" s="107" t="str">
        <v>601AD00007C</v>
      </c>
      <c r="C7770" s="108" t="str">
        <v>HYD PUMP J.D 5310 W/BRACKET (20CC + 12CC) (NEW CODE : 11351822)</v>
      </c>
      <c r="D7770" s="136">
        <v>3721</v>
      </c>
      <c r="E7770" s="108">
        <v>40</v>
      </c>
      <c r="F7770" s="108" t="str">
        <v>PCS</v>
      </c>
      <c r="G7770" s="108" t="str">
        <v>INWARD</v>
      </c>
      <c r="H7770" s="109">
        <v>0</v>
      </c>
    </row>
    <row r="7771" spans="1:8" x14ac:dyDescent="0.25">
      <c r="A7771" s="102">
        <v>45841</v>
      </c>
      <c r="B7771" s="103" t="str">
        <v>601AD00024C</v>
      </c>
      <c r="C7771" s="104" t="str">
        <v>HYD PUMP SONALIKA DOUBLE DANFOSS</v>
      </c>
      <c r="D7771" s="135">
        <v>3722</v>
      </c>
      <c r="E7771" s="104">
        <v>8</v>
      </c>
      <c r="F7771" s="104" t="str">
        <v>PCS</v>
      </c>
      <c r="G7771" s="104" t="str">
        <v>INWARD</v>
      </c>
      <c r="H7771" s="105">
        <v>0</v>
      </c>
    </row>
    <row r="7772" spans="1:8" x14ac:dyDescent="0.25">
      <c r="A7772" s="106">
        <v>45842</v>
      </c>
      <c r="B7772" s="107" t="str">
        <v>1P 3047 AOOOO</v>
      </c>
      <c r="C7772" s="108" t="str">
        <v>HYD PUMP NEW HOLLAND O/M</v>
      </c>
      <c r="D7772" s="136">
        <v>3723</v>
      </c>
      <c r="E7772" s="108">
        <v>12</v>
      </c>
      <c r="F7772" s="108" t="str">
        <v>PCS</v>
      </c>
      <c r="G7772" s="108" t="str">
        <v>INWARD</v>
      </c>
      <c r="H7772" s="109">
        <v>0</v>
      </c>
    </row>
    <row r="7773" spans="1:8" x14ac:dyDescent="0.25">
      <c r="A7773" s="102">
        <v>45842</v>
      </c>
      <c r="B7773" s="103" t="str">
        <v>3047 AOOOO</v>
      </c>
      <c r="C7773" s="104" t="str">
        <v>HYD PUMP NEW HOLLAND N/M</v>
      </c>
      <c r="D7773" s="135">
        <v>3724</v>
      </c>
      <c r="E7773" s="104">
        <v>6</v>
      </c>
      <c r="F7773" s="104" t="str">
        <v>PCS</v>
      </c>
      <c r="G7773" s="104" t="str">
        <v>INWARD</v>
      </c>
      <c r="H7773" s="105">
        <v>0</v>
      </c>
    </row>
    <row r="7774" spans="1:8" x14ac:dyDescent="0.25">
      <c r="A7774" s="106">
        <v>45842</v>
      </c>
      <c r="B7774" s="107" t="str">
        <v>4040 4027 CTMMTO</v>
      </c>
      <c r="C7774" s="108" t="str">
        <v xml:space="preserve">HYD PUMP M&amp;M Y M/F </v>
      </c>
      <c r="D7774" s="136">
        <v>3725</v>
      </c>
      <c r="E7774" s="108">
        <v>20</v>
      </c>
      <c r="F7774" s="108" t="str">
        <v>PCS</v>
      </c>
      <c r="G7774" s="108" t="str">
        <v>INWARD</v>
      </c>
      <c r="H7774" s="109">
        <v>0</v>
      </c>
    </row>
    <row r="7775" spans="1:8" x14ac:dyDescent="0.25">
      <c r="A7775" s="102">
        <v>45842</v>
      </c>
      <c r="B7775" s="103" t="str">
        <v>GK 077</v>
      </c>
      <c r="C7775" s="104" t="str">
        <v>CLUTCH PLATE NOVO 5 WING 21 TEETH 12" ( GK 10391)</v>
      </c>
      <c r="D7775" s="135">
        <v>3726</v>
      </c>
      <c r="E7775" s="104">
        <v>20</v>
      </c>
      <c r="F7775" s="104" t="str">
        <v>PCS</v>
      </c>
      <c r="G7775" s="104" t="str">
        <v>INWARD</v>
      </c>
      <c r="H7775" s="105">
        <v>0</v>
      </c>
    </row>
    <row r="7776" spans="1:8" x14ac:dyDescent="0.25">
      <c r="A7776" s="106">
        <v>45842</v>
      </c>
      <c r="B7776" s="107" t="str">
        <v>GK 10393</v>
      </c>
      <c r="C7776" s="108" t="str">
        <v>CLUTCH PLATE NOVO 6 WING 21 TEETH 12"</v>
      </c>
      <c r="D7776" s="136">
        <v>3727</v>
      </c>
      <c r="E7776" s="108">
        <v>21</v>
      </c>
      <c r="F7776" s="108" t="str">
        <v>PCS</v>
      </c>
      <c r="G7776" s="108" t="str">
        <v>INWARD</v>
      </c>
      <c r="H7776" s="109">
        <v>0</v>
      </c>
    </row>
    <row r="7777" spans="1:8" x14ac:dyDescent="0.25">
      <c r="A7777" s="102">
        <v>45842</v>
      </c>
      <c r="B7777" s="103" t="str">
        <v>GK 121</v>
      </c>
      <c r="C7777" s="104" t="str">
        <v>CLUTCH PLATE NEW HOLLAND 3630  4 WING 14 TEETH</v>
      </c>
      <c r="D7777" s="135">
        <v>3728</v>
      </c>
      <c r="E7777" s="104">
        <v>21</v>
      </c>
      <c r="F7777" s="104" t="str">
        <v>PCS</v>
      </c>
      <c r="G7777" s="104" t="str">
        <v>INWARD</v>
      </c>
      <c r="H7777" s="105">
        <v>0</v>
      </c>
    </row>
    <row r="7778" spans="1:8" x14ac:dyDescent="0.25">
      <c r="A7778" s="106">
        <v>45842</v>
      </c>
      <c r="B7778" s="107" t="str">
        <v>GK 122</v>
      </c>
      <c r="C7778" s="108" t="str">
        <v>CLUTCH PLATE NEW HOLLAND 3630 5 WING 14 TEETH</v>
      </c>
      <c r="D7778" s="136">
        <v>3729</v>
      </c>
      <c r="E7778" s="108">
        <v>6</v>
      </c>
      <c r="F7778" s="108" t="str">
        <v>PCS</v>
      </c>
      <c r="G7778" s="108" t="str">
        <v>INWARD</v>
      </c>
      <c r="H7778" s="109">
        <v>0</v>
      </c>
    </row>
    <row r="7779" spans="1:8" x14ac:dyDescent="0.25">
      <c r="A7779" s="102">
        <v>45842</v>
      </c>
      <c r="B7779" s="103" t="str">
        <v>CLUTCH PLATE POWERTRAC 12" 6 FAN 12 TEETH</v>
      </c>
      <c r="C7779" s="104" t="str">
        <v>CLUTCH PLATE POWERTRAC 12" 6 FAN 12 TEETH</v>
      </c>
      <c r="D7779" s="135">
        <v>3730</v>
      </c>
      <c r="E7779" s="104">
        <v>9</v>
      </c>
      <c r="F7779" s="104" t="str">
        <v>PCS</v>
      </c>
      <c r="G7779" s="104" t="str">
        <v>INWARD</v>
      </c>
      <c r="H7779" s="105">
        <v>0</v>
      </c>
    </row>
    <row r="7780" spans="1:8" x14ac:dyDescent="0.25">
      <c r="A7780" s="106">
        <v>45842</v>
      </c>
      <c r="B7780" s="107" t="str">
        <v>UN 10214</v>
      </c>
      <c r="C7780" s="108" t="str">
        <v>CLUTCH SHAFT MASSEY 375 21/26 TEETH</v>
      </c>
      <c r="D7780" s="136">
        <v>3731</v>
      </c>
      <c r="E7780" s="108">
        <v>52</v>
      </c>
      <c r="F7780" s="108" t="str">
        <v>PCS</v>
      </c>
      <c r="G7780" s="108" t="str">
        <v>INWARD</v>
      </c>
      <c r="H7780" s="109">
        <v>0</v>
      </c>
    </row>
    <row r="7781" spans="1:8" x14ac:dyDescent="0.25">
      <c r="A7781" s="102">
        <v>45842</v>
      </c>
      <c r="B7781" s="103" t="str">
        <v>UN 2729 B</v>
      </c>
      <c r="C7781" s="104" t="str">
        <v xml:space="preserve">SIDE STICKER L/M (RED)  MKM 475 DI </v>
      </c>
      <c r="D7781" s="135">
        <v>3732</v>
      </c>
      <c r="E7781" s="104">
        <v>10</v>
      </c>
      <c r="F7781" s="104" t="str">
        <v>SET</v>
      </c>
      <c r="G7781" s="104" t="str">
        <v>INWARD</v>
      </c>
      <c r="H7781" s="105">
        <v>0</v>
      </c>
    </row>
    <row r="7782" spans="1:8" x14ac:dyDescent="0.25">
      <c r="A7782" s="106">
        <v>45842</v>
      </c>
      <c r="B7782" s="107" t="str">
        <v>UN 1135</v>
      </c>
      <c r="C7782" s="108" t="str">
        <v>SILENCER INTER DI</v>
      </c>
      <c r="D7782" s="136">
        <v>3733</v>
      </c>
      <c r="E7782" s="108">
        <v>1</v>
      </c>
      <c r="F7782" s="108" t="str">
        <v>PCS</v>
      </c>
      <c r="G7782" s="108" t="str">
        <v>INWARD</v>
      </c>
      <c r="H7782" s="109">
        <v>0</v>
      </c>
    </row>
    <row r="7783" spans="1:8" x14ac:dyDescent="0.25">
      <c r="A7783" s="102">
        <v>45843</v>
      </c>
      <c r="B7783" s="103" t="str">
        <v>UN 2614 A</v>
      </c>
      <c r="C7783" s="104" t="str">
        <v xml:space="preserve">LOWER LINK ASSY 3 HOLE YUVO  </v>
      </c>
      <c r="D7783" s="135">
        <v>3734</v>
      </c>
      <c r="E7783" s="104">
        <v>10</v>
      </c>
      <c r="F7783" s="104" t="str">
        <v>PCS</v>
      </c>
      <c r="G7783" s="104" t="str">
        <v>INWARD</v>
      </c>
      <c r="H7783" s="105">
        <v>0</v>
      </c>
    </row>
    <row r="7784" spans="1:8" x14ac:dyDescent="0.25">
      <c r="A7784" s="106">
        <v>45843</v>
      </c>
      <c r="B7784" s="107" t="str">
        <v>UN 2614</v>
      </c>
      <c r="C7784" s="108" t="str">
        <v xml:space="preserve">LOWER LINK ASSY 2 HOLE YUVO  </v>
      </c>
      <c r="D7784" s="136">
        <v>3735</v>
      </c>
      <c r="E7784" s="108">
        <v>10</v>
      </c>
      <c r="F7784" s="108" t="str">
        <v>PCS</v>
      </c>
      <c r="G7784" s="108" t="str">
        <v>INWARD</v>
      </c>
      <c r="H7784" s="109">
        <v>0</v>
      </c>
    </row>
    <row r="7785" spans="1:8" x14ac:dyDescent="0.25">
      <c r="A7785" s="102">
        <v>45843</v>
      </c>
      <c r="B7785" s="103" t="str">
        <v>UN 2473</v>
      </c>
      <c r="C7785" s="104" t="str">
        <v xml:space="preserve">HYDRAULIC DISTRIBUTOR HEAD 40 HP INTER DI  </v>
      </c>
      <c r="D7785" s="135">
        <v>3736</v>
      </c>
      <c r="E7785" s="104">
        <v>30</v>
      </c>
      <c r="F7785" s="104" t="str">
        <v>PCS</v>
      </c>
      <c r="G7785" s="104" t="str">
        <v>INWARD</v>
      </c>
      <c r="H7785" s="105">
        <v>0</v>
      </c>
    </row>
    <row r="7786" spans="1:8" x14ac:dyDescent="0.25">
      <c r="A7786" s="106">
        <v>45843</v>
      </c>
      <c r="B7786" s="107" t="str">
        <v>GK 241</v>
      </c>
      <c r="C7786" s="108" t="str">
        <v>BRAKE DISC PLATE ARJUN 24 HOLE</v>
      </c>
      <c r="D7786" s="136">
        <v>3739</v>
      </c>
      <c r="E7786" s="108">
        <v>300</v>
      </c>
      <c r="F7786" s="108" t="str">
        <v>PCS</v>
      </c>
      <c r="G7786" s="108" t="str">
        <v>INWARD</v>
      </c>
      <c r="H7786" s="109">
        <v>0</v>
      </c>
    </row>
    <row r="7787" spans="1:8" x14ac:dyDescent="0.25">
      <c r="A7787" s="102">
        <v>45843</v>
      </c>
      <c r="B7787" s="103" t="str">
        <v>GK 234</v>
      </c>
      <c r="C7787" s="104" t="str">
        <v>BRAKE DISC PLATE SWARAJ 855</v>
      </c>
      <c r="D7787" s="135">
        <v>3740</v>
      </c>
      <c r="E7787" s="104">
        <v>150</v>
      </c>
      <c r="F7787" s="104" t="str">
        <v>PCS</v>
      </c>
      <c r="G7787" s="104" t="str">
        <v>INWARD</v>
      </c>
      <c r="H7787" s="105">
        <v>0</v>
      </c>
    </row>
    <row r="7788" spans="1:8" x14ac:dyDescent="0.25">
      <c r="A7788" s="106">
        <v>45843</v>
      </c>
      <c r="B7788" s="107" t="str">
        <v>GK 790</v>
      </c>
      <c r="C7788" s="108" t="str">
        <v>STG SHAFT SONALIKA RANE KEY TYPE (SQUARE NUT) 676 MM</v>
      </c>
      <c r="D7788" s="136">
        <v>3741</v>
      </c>
      <c r="E7788" s="108">
        <v>30</v>
      </c>
      <c r="F7788" s="108" t="str">
        <v>PCS</v>
      </c>
      <c r="G7788" s="108" t="str">
        <v>INWARD</v>
      </c>
      <c r="H7788" s="109">
        <v>0</v>
      </c>
    </row>
    <row r="7789" spans="1:8" x14ac:dyDescent="0.25">
      <c r="A7789" s="102">
        <v>45843</v>
      </c>
      <c r="B7789" s="103" t="str">
        <v>UN 2858</v>
      </c>
      <c r="C7789" s="104" t="str">
        <v xml:space="preserve">BREAK SHOE SPRING (O.E) INTER  </v>
      </c>
      <c r="D7789" s="135">
        <v>3742</v>
      </c>
      <c r="E7789" s="104">
        <v>2160</v>
      </c>
      <c r="F7789" s="104" t="str">
        <v>PCS</v>
      </c>
      <c r="G7789" s="104" t="str">
        <v>INWARD</v>
      </c>
      <c r="H7789" s="105">
        <v>0</v>
      </c>
    </row>
    <row r="7790" spans="1:8" x14ac:dyDescent="0.25">
      <c r="A7790" s="106">
        <v>45843</v>
      </c>
      <c r="B7790" s="107">
        <v>3280845100</v>
      </c>
      <c r="C7790" s="108" t="str">
        <v>CLUTCH PLATE ARJUN 5 WING (PMV-02)</v>
      </c>
      <c r="D7790" s="136">
        <v>3743</v>
      </c>
      <c r="E7790" s="108">
        <v>70</v>
      </c>
      <c r="F7790" s="108" t="str">
        <v>PCS</v>
      </c>
      <c r="G7790" s="108" t="str">
        <v>INWARD</v>
      </c>
      <c r="H7790" s="109">
        <v>0</v>
      </c>
    </row>
    <row r="7791" spans="1:8" x14ac:dyDescent="0.25">
      <c r="A7791" s="102">
        <v>45843</v>
      </c>
      <c r="B7791" s="103">
        <v>3280613100</v>
      </c>
      <c r="C7791" s="104" t="str">
        <v>CLUTCH PLATE SP/ARJUN 605 (6 SPRG 11")</v>
      </c>
      <c r="D7791" s="135">
        <v>3744</v>
      </c>
      <c r="E7791" s="104">
        <v>30</v>
      </c>
      <c r="F7791" s="104" t="str">
        <v>PCS</v>
      </c>
      <c r="G7791" s="104" t="str">
        <v>INWARD</v>
      </c>
      <c r="H7791" s="105">
        <v>0</v>
      </c>
    </row>
    <row r="7792" spans="1:8" x14ac:dyDescent="0.25">
      <c r="A7792" s="106">
        <v>45843</v>
      </c>
      <c r="B7792" s="107">
        <v>3280606100</v>
      </c>
      <c r="C7792" s="108" t="str">
        <v>CLUTCH PLATE FT 60/ESCORT 6SPRING 11"</v>
      </c>
      <c r="D7792" s="136">
        <v>3745</v>
      </c>
      <c r="E7792" s="108">
        <v>12</v>
      </c>
      <c r="F7792" s="108" t="str">
        <v>PCS</v>
      </c>
      <c r="G7792" s="108" t="str">
        <v>INWARD</v>
      </c>
      <c r="H7792" s="109">
        <v>0</v>
      </c>
    </row>
    <row r="7793" spans="1:8" x14ac:dyDescent="0.25">
      <c r="A7793" s="102">
        <v>45843</v>
      </c>
      <c r="B7793" s="103">
        <v>3280595100</v>
      </c>
      <c r="C7793" s="104" t="str">
        <v>CLUTCH PLATE NEW HOLLAND 3630 14 T 4 FAN</v>
      </c>
      <c r="D7793" s="135">
        <v>3746</v>
      </c>
      <c r="E7793" s="104">
        <v>6</v>
      </c>
      <c r="F7793" s="104" t="str">
        <v>PCS</v>
      </c>
      <c r="G7793" s="104" t="str">
        <v>INWARD</v>
      </c>
      <c r="H7793" s="105">
        <v>0</v>
      </c>
    </row>
    <row r="7794" spans="1:8" x14ac:dyDescent="0.25">
      <c r="A7794" s="106">
        <v>45843</v>
      </c>
      <c r="B7794" s="107" t="str">
        <v>UN 2102</v>
      </c>
      <c r="C7794" s="108" t="str">
        <v>REAR AXLE 28 TEETH YUVO</v>
      </c>
      <c r="D7794" s="136">
        <v>3748</v>
      </c>
      <c r="E7794" s="108">
        <v>2</v>
      </c>
      <c r="F7794" s="108" t="str">
        <v>PCS</v>
      </c>
      <c r="G7794" s="108" t="str">
        <v>INWARD</v>
      </c>
      <c r="H7794" s="109">
        <v>0</v>
      </c>
    </row>
    <row r="7795" spans="1:8" x14ac:dyDescent="0.25">
      <c r="A7795" s="102">
        <v>45843</v>
      </c>
      <c r="B7795" s="103" t="str">
        <v>UN 2747</v>
      </c>
      <c r="C7795" s="104" t="str">
        <v xml:space="preserve">FRONT SUPPORT BUSH (SET OF 2) NST  </v>
      </c>
      <c r="D7795" s="135">
        <v>3749</v>
      </c>
      <c r="E7795" s="104">
        <v>500</v>
      </c>
      <c r="F7795" s="104" t="str">
        <v>SET</v>
      </c>
      <c r="G7795" s="104" t="str">
        <v>INWARD</v>
      </c>
      <c r="H7795" s="105">
        <v>0</v>
      </c>
    </row>
    <row r="7796" spans="1:8" x14ac:dyDescent="0.25">
      <c r="A7796" s="106">
        <v>45843</v>
      </c>
      <c r="B7796" s="107" t="str">
        <v>UN 2744</v>
      </c>
      <c r="C7796" s="108" t="str">
        <v xml:space="preserve">CENTRE PIN BUSH ARJUN / YUVO  </v>
      </c>
      <c r="D7796" s="136">
        <v>3752</v>
      </c>
      <c r="E7796" s="108">
        <v>46</v>
      </c>
      <c r="F7796" s="108" t="str">
        <v>PCS</v>
      </c>
      <c r="G7796" s="108" t="str">
        <v>INWARD</v>
      </c>
      <c r="H7796" s="109">
        <v>0</v>
      </c>
    </row>
    <row r="7797" spans="1:8" x14ac:dyDescent="0.25">
      <c r="A7797" s="102">
        <v>45843</v>
      </c>
      <c r="B7797" s="103">
        <v>11333424</v>
      </c>
      <c r="C7797" s="104" t="str">
        <v>STG CONTROL UNIT ARJUN (NEW) (VSP 80)</v>
      </c>
      <c r="D7797" s="135">
        <v>3753</v>
      </c>
      <c r="E7797" s="104">
        <v>100</v>
      </c>
      <c r="F7797" s="104" t="str">
        <v>PCS</v>
      </c>
      <c r="G7797" s="104" t="str">
        <v>INWARD</v>
      </c>
      <c r="H7797" s="105">
        <v>0</v>
      </c>
    </row>
    <row r="7798" spans="1:8" x14ac:dyDescent="0.25">
      <c r="A7798" s="106">
        <v>45843</v>
      </c>
      <c r="B7798" s="107">
        <v>6044397001</v>
      </c>
      <c r="C7798" s="108" t="str">
        <v>STG CONTROL UNIT J.C.B 2DX/3DX ALL MODEL</v>
      </c>
      <c r="D7798" s="136">
        <v>3754</v>
      </c>
      <c r="E7798" s="108">
        <v>50</v>
      </c>
      <c r="F7798" s="108" t="str">
        <v>PCS</v>
      </c>
      <c r="G7798" s="108" t="str">
        <v>INWARD</v>
      </c>
      <c r="H7798" s="109">
        <v>0</v>
      </c>
    </row>
    <row r="7799" spans="1:8" x14ac:dyDescent="0.25">
      <c r="A7799" s="102">
        <v>45843</v>
      </c>
      <c r="B7799" s="103" t="str">
        <v>601AD00009C</v>
      </c>
      <c r="C7799" s="104" t="str">
        <v>HYD PUMP ARJUN DOUBLE (F ELBOW) (18CC + 8CC) (NEW CODE: 11351824)</v>
      </c>
      <c r="D7799" s="135">
        <v>3755</v>
      </c>
      <c r="E7799" s="104">
        <v>84</v>
      </c>
      <c r="F7799" s="104" t="str">
        <v>PCS</v>
      </c>
      <c r="G7799" s="104" t="str">
        <v>INWARD</v>
      </c>
      <c r="H7799" s="105">
        <v>0</v>
      </c>
    </row>
    <row r="7800" spans="1:8" x14ac:dyDescent="0.25">
      <c r="A7800" s="106">
        <v>45843</v>
      </c>
      <c r="B7800" s="107">
        <v>2280272100</v>
      </c>
      <c r="C7800" s="108" t="str">
        <v>MAIN CLUTCH TAWA 57 HP POWERTRAC</v>
      </c>
      <c r="D7800" s="136">
        <v>3756</v>
      </c>
      <c r="E7800" s="108">
        <v>5</v>
      </c>
      <c r="F7800" s="108" t="str">
        <v>PCS</v>
      </c>
      <c r="G7800" s="108" t="str">
        <v>INWARD</v>
      </c>
      <c r="H7800" s="109">
        <v>0</v>
      </c>
    </row>
    <row r="7801" spans="1:8" x14ac:dyDescent="0.25">
      <c r="A7801" s="102">
        <v>45842</v>
      </c>
      <c r="B7801" s="103" t="str">
        <v>GK 1691</v>
      </c>
      <c r="C7801" s="104" t="str">
        <v>ROTAVATOR BOLT W/NUT &amp; WASHER 12*40 (19 NO) ZINC</v>
      </c>
      <c r="D7801" s="135">
        <v>2317</v>
      </c>
      <c r="E7801" s="104">
        <v>3456</v>
      </c>
      <c r="F7801" s="104" t="str">
        <v>PCS</v>
      </c>
      <c r="G7801" s="104" t="str">
        <v>OUTWARD</v>
      </c>
      <c r="H7801" s="105" t="str">
        <v>SLN TRACTOR</v>
      </c>
    </row>
    <row r="7802" spans="1:8" x14ac:dyDescent="0.25">
      <c r="A7802" s="106">
        <v>45842</v>
      </c>
      <c r="B7802" s="107" t="str">
        <v>UN 1501</v>
      </c>
      <c r="C7802" s="108" t="str">
        <v>ACCILATOR END 585 DI / MKM</v>
      </c>
      <c r="D7802" s="136">
        <v>2317</v>
      </c>
      <c r="E7802" s="108">
        <v>1188</v>
      </c>
      <c r="F7802" s="108" t="str">
        <v>PCS</v>
      </c>
      <c r="G7802" s="108" t="str">
        <v>OUTWARD</v>
      </c>
      <c r="H7802" s="109" t="str">
        <v>SLN TRACTOR</v>
      </c>
    </row>
    <row r="7803" spans="1:8" x14ac:dyDescent="0.25">
      <c r="A7803" s="102">
        <v>45842</v>
      </c>
      <c r="B7803" s="103" t="str">
        <v>GK 1554</v>
      </c>
      <c r="C7803" s="104" t="str">
        <v>REAR WHEEL BOLT JOHN DEERE</v>
      </c>
      <c r="D7803" s="135">
        <v>2317</v>
      </c>
      <c r="E7803" s="104">
        <v>120</v>
      </c>
      <c r="F7803" s="104" t="str">
        <v>PCS</v>
      </c>
      <c r="G7803" s="104" t="str">
        <v>OUTWARD</v>
      </c>
      <c r="H7803" s="105" t="str">
        <v>SLN TRACTOR</v>
      </c>
    </row>
    <row r="7804" spans="1:8" x14ac:dyDescent="0.25">
      <c r="A7804" s="106">
        <v>45842</v>
      </c>
      <c r="B7804" s="107" t="str">
        <v>UN 1469/GK 572</v>
      </c>
      <c r="C7804" s="108" t="str">
        <v xml:space="preserve">TIE ROD ASSY MAHINDRA YUVO </v>
      </c>
      <c r="D7804" s="136">
        <v>2317</v>
      </c>
      <c r="E7804" s="108">
        <v>25</v>
      </c>
      <c r="F7804" s="108" t="str">
        <v>SET</v>
      </c>
      <c r="G7804" s="108" t="str">
        <v>OUTWARD</v>
      </c>
      <c r="H7804" s="109" t="str">
        <v>SLN TRACTOR</v>
      </c>
    </row>
    <row r="7805" spans="1:8" x14ac:dyDescent="0.25">
      <c r="A7805" s="102">
        <v>45843</v>
      </c>
      <c r="B7805" s="103" t="str">
        <v>UN 1218</v>
      </c>
      <c r="C7805" s="104" t="str">
        <v>ROCKER BRACKET SET OF 3 INTER DI</v>
      </c>
      <c r="D7805" s="135">
        <v>2324</v>
      </c>
      <c r="E7805" s="104">
        <v>4</v>
      </c>
      <c r="F7805" s="104" t="str">
        <v>SET</v>
      </c>
      <c r="G7805" s="104" t="str">
        <v>OUTWARD</v>
      </c>
      <c r="H7805" s="105" t="str">
        <v>SHOP</v>
      </c>
    </row>
    <row r="7806" spans="1:8" x14ac:dyDescent="0.25">
      <c r="A7806" s="106">
        <v>45843</v>
      </c>
      <c r="B7806" s="107" t="str">
        <v>1P 4036 AOOOO</v>
      </c>
      <c r="C7806" s="108" t="str">
        <v>HYD. PUMP ESCORT/ F/T</v>
      </c>
      <c r="D7806" s="136">
        <v>2324</v>
      </c>
      <c r="E7806" s="108">
        <v>4</v>
      </c>
      <c r="F7806" s="108" t="str">
        <v>PCS</v>
      </c>
      <c r="G7806" s="108" t="str">
        <v>OUTWARD</v>
      </c>
      <c r="H7806" s="109" t="str">
        <v>SHOP</v>
      </c>
    </row>
    <row r="7807" spans="1:8" x14ac:dyDescent="0.25">
      <c r="A7807" s="102">
        <v>45843</v>
      </c>
      <c r="B7807" s="103" t="str">
        <v>R983032352</v>
      </c>
      <c r="C7807" s="104" t="str">
        <v>HYD PUMP FT45/55 12CC</v>
      </c>
      <c r="D7807" s="135">
        <v>2324</v>
      </c>
      <c r="E7807" s="104">
        <v>2</v>
      </c>
      <c r="F7807" s="104" t="str">
        <v>PCS</v>
      </c>
      <c r="G7807" s="104" t="str">
        <v>OUTWARD</v>
      </c>
      <c r="H7807" s="105" t="str">
        <v>SHOP</v>
      </c>
    </row>
    <row r="7808" spans="1:8" x14ac:dyDescent="0.25">
      <c r="A7808" s="106">
        <v>45843</v>
      </c>
      <c r="B7808" s="107" t="str">
        <v>GK 001/UN 3694/GK 004</v>
      </c>
      <c r="C7808" s="108" t="str">
        <v>OIL BRAKE PLATE  SWARAJ 6.5" 14 TEETH</v>
      </c>
      <c r="D7808" s="136">
        <v>2324</v>
      </c>
      <c r="E7808" s="108">
        <v>26</v>
      </c>
      <c r="F7808" s="108" t="str">
        <v>PCS</v>
      </c>
      <c r="G7808" s="108" t="str">
        <v>OUTWARD</v>
      </c>
      <c r="H7808" s="109" t="str">
        <v>SHOP</v>
      </c>
    </row>
    <row r="7809" spans="1:8" x14ac:dyDescent="0.25">
      <c r="A7809" s="102">
        <v>45843</v>
      </c>
      <c r="B7809" s="103" t="str">
        <v>GK 2196</v>
      </c>
      <c r="C7809" s="104" t="str">
        <v>P.T.O SEAL (CUP TYPE) JOHN DEERE 34.60-65.8-13.5/20</v>
      </c>
      <c r="D7809" s="135">
        <v>2324</v>
      </c>
      <c r="E7809" s="104">
        <v>20</v>
      </c>
      <c r="F7809" s="104" t="str">
        <v>PCS</v>
      </c>
      <c r="G7809" s="104" t="str">
        <v>OUTWARD</v>
      </c>
      <c r="H7809" s="105" t="str">
        <v>SHOP</v>
      </c>
    </row>
    <row r="7810" spans="1:8" x14ac:dyDescent="0.25">
      <c r="A7810" s="106">
        <v>45843</v>
      </c>
      <c r="B7810" s="107" t="str">
        <v>UN 2645</v>
      </c>
      <c r="C7810" s="108" t="str">
        <v xml:space="preserve">CHECK CHAIN PIN SMALL (NUT TYPE) NST  </v>
      </c>
      <c r="D7810" s="136">
        <v>2324</v>
      </c>
      <c r="E7810" s="108">
        <v>25</v>
      </c>
      <c r="F7810" s="108" t="str">
        <v>PCS</v>
      </c>
      <c r="G7810" s="108" t="str">
        <v>OUTWARD</v>
      </c>
      <c r="H7810" s="109" t="str">
        <v>SHOP</v>
      </c>
    </row>
    <row r="7811" spans="1:8" x14ac:dyDescent="0.25">
      <c r="A7811" s="102">
        <v>45846</v>
      </c>
      <c r="B7811" s="103" t="str">
        <v>UN 2829</v>
      </c>
      <c r="C7811" s="104" t="str">
        <v xml:space="preserve">MUDGUARD U BOLT 10" (GOLDEN) INTER  </v>
      </c>
      <c r="D7811" s="135">
        <v>2335</v>
      </c>
      <c r="E7811" s="104">
        <v>20</v>
      </c>
      <c r="F7811" s="104" t="str">
        <v>PCS</v>
      </c>
      <c r="G7811" s="104" t="str">
        <v>OUTWARD</v>
      </c>
      <c r="H7811" s="105" t="str">
        <v>ARVIND PANDA</v>
      </c>
    </row>
    <row r="7812" spans="1:8" x14ac:dyDescent="0.25">
      <c r="A7812" s="106">
        <v>45846</v>
      </c>
      <c r="B7812" s="107" t="str">
        <v>GK 903/UN 1413</v>
      </c>
      <c r="C7812" s="108" t="str">
        <v>FRONT WHEEL HUB MAHINDRA NST 25877-1988</v>
      </c>
      <c r="D7812" s="136">
        <v>2335</v>
      </c>
      <c r="E7812" s="108">
        <v>4</v>
      </c>
      <c r="F7812" s="108" t="str">
        <v>PCS</v>
      </c>
      <c r="G7812" s="108" t="str">
        <v>OUTWARD</v>
      </c>
      <c r="H7812" s="109" t="str">
        <v>ARVIND PANDA</v>
      </c>
    </row>
    <row r="7813" spans="1:8" x14ac:dyDescent="0.25">
      <c r="A7813" s="102">
        <v>45846</v>
      </c>
      <c r="B7813" s="103" t="str">
        <v>GK 009/UN 3700</v>
      </c>
      <c r="C7813" s="104" t="str">
        <v>OIL BRAKE PLATE  JOHN DEERE  10" 14 TEETH</v>
      </c>
      <c r="D7813" s="135">
        <v>2335</v>
      </c>
      <c r="E7813" s="104">
        <v>20</v>
      </c>
      <c r="F7813" s="104" t="str">
        <v>PCS</v>
      </c>
      <c r="G7813" s="104" t="str">
        <v>OUTWARD</v>
      </c>
      <c r="H7813" s="105" t="str">
        <v>ARVIND PANDA</v>
      </c>
    </row>
    <row r="7814" spans="1:8" x14ac:dyDescent="0.25">
      <c r="A7814" s="106">
        <v>45846</v>
      </c>
      <c r="B7814" s="107" t="str">
        <v>GK 039/UN 3728</v>
      </c>
      <c r="C7814" s="108" t="str">
        <v>OIL STEEL PLATE  JOHN DEERE 10"</v>
      </c>
      <c r="D7814" s="136">
        <v>2335</v>
      </c>
      <c r="E7814" s="108">
        <v>20</v>
      </c>
      <c r="F7814" s="108" t="str">
        <v>PCS</v>
      </c>
      <c r="G7814" s="108" t="str">
        <v>OUTWARD</v>
      </c>
      <c r="H7814" s="109" t="str">
        <v>ARVIND PANDA</v>
      </c>
    </row>
    <row r="7815" spans="1:8" x14ac:dyDescent="0.25">
      <c r="A7815" s="102">
        <v>45846</v>
      </c>
      <c r="B7815" s="103" t="str">
        <v>UN 217</v>
      </c>
      <c r="C7815" s="104" t="str">
        <v>POWER STG PIPE (SMALL) JD</v>
      </c>
      <c r="D7815" s="135">
        <v>2335</v>
      </c>
      <c r="E7815" s="104">
        <v>4</v>
      </c>
      <c r="F7815" s="104" t="str">
        <v>PCS</v>
      </c>
      <c r="G7815" s="104" t="str">
        <v>OUTWARD</v>
      </c>
      <c r="H7815" s="105" t="str">
        <v>ARVIND PANDA</v>
      </c>
    </row>
    <row r="7816" spans="1:8" x14ac:dyDescent="0.25">
      <c r="A7816" s="106">
        <v>45846</v>
      </c>
      <c r="B7816" s="107" t="str">
        <v>UN 506</v>
      </c>
      <c r="C7816" s="108" t="str">
        <v>BRAKE LOCKING PIN BIG JD 5310</v>
      </c>
      <c r="D7816" s="136">
        <v>2335</v>
      </c>
      <c r="E7816" s="108">
        <v>12</v>
      </c>
      <c r="F7816" s="108" t="str">
        <v>PCS</v>
      </c>
      <c r="G7816" s="108" t="str">
        <v>OUTWARD</v>
      </c>
      <c r="H7816" s="109" t="str">
        <v>ARVIND PANDA</v>
      </c>
    </row>
    <row r="7817" spans="1:8" x14ac:dyDescent="0.25">
      <c r="A7817" s="102">
        <v>45846</v>
      </c>
      <c r="B7817" s="103" t="str">
        <v>GK 1190/UN 010</v>
      </c>
      <c r="C7817" s="104" t="str">
        <v>FLY WHEEL RING JOHN DEERE  142 TEETH</v>
      </c>
      <c r="D7817" s="135">
        <v>2335</v>
      </c>
      <c r="E7817" s="104">
        <v>4</v>
      </c>
      <c r="F7817" s="104" t="str">
        <v>PCS</v>
      </c>
      <c r="G7817" s="104" t="str">
        <v>OUTWARD</v>
      </c>
      <c r="H7817" s="105" t="str">
        <v>ARVIND PANDA</v>
      </c>
    </row>
    <row r="7818" spans="1:8" x14ac:dyDescent="0.25">
      <c r="A7818" s="106">
        <v>45846</v>
      </c>
      <c r="B7818" s="107" t="str">
        <v>GK 2512</v>
      </c>
      <c r="C7818" s="108" t="str">
        <v>FLEXIBLE HOSE 10" (19 x 19 BENJO, R6)</v>
      </c>
      <c r="D7818" s="136">
        <v>2335</v>
      </c>
      <c r="E7818" s="108">
        <v>20</v>
      </c>
      <c r="F7818" s="108" t="str">
        <v>PCS</v>
      </c>
      <c r="G7818" s="108" t="str">
        <v>OUTWARD</v>
      </c>
      <c r="H7818" s="109" t="str">
        <v>ARVIND PANDA</v>
      </c>
    </row>
    <row r="7819" spans="1:8" x14ac:dyDescent="0.25">
      <c r="A7819" s="102">
        <v>45846</v>
      </c>
      <c r="B7819" s="103" t="str">
        <v>GK 2513</v>
      </c>
      <c r="C7819" s="104" t="str">
        <v>FLEXIBLE HOSE 12" (19 x 19 BENJO, R6)</v>
      </c>
      <c r="D7819" s="135">
        <v>2335</v>
      </c>
      <c r="E7819" s="104">
        <v>20</v>
      </c>
      <c r="F7819" s="104" t="str">
        <v>PCS</v>
      </c>
      <c r="G7819" s="104" t="str">
        <v>OUTWARD</v>
      </c>
      <c r="H7819" s="105" t="str">
        <v>ARVIND PANDA</v>
      </c>
    </row>
    <row r="7820" spans="1:8" x14ac:dyDescent="0.25">
      <c r="A7820" s="106">
        <v>45846</v>
      </c>
      <c r="B7820" s="107" t="str">
        <v>GK 2515</v>
      </c>
      <c r="C7820" s="108" t="str">
        <v>FLEXIBLE HOSE 15" (19 x 19 BENJO, R6)</v>
      </c>
      <c r="D7820" s="136">
        <v>2335</v>
      </c>
      <c r="E7820" s="108">
        <v>20</v>
      </c>
      <c r="F7820" s="108" t="str">
        <v>PCS</v>
      </c>
      <c r="G7820" s="108" t="str">
        <v>OUTWARD</v>
      </c>
      <c r="H7820" s="109" t="str">
        <v>ARVIND PANDA</v>
      </c>
    </row>
    <row r="7821" spans="1:8" x14ac:dyDescent="0.25">
      <c r="A7821" s="102">
        <v>45846</v>
      </c>
      <c r="B7821" s="103" t="str">
        <v>GK 2516</v>
      </c>
      <c r="C7821" s="104" t="str">
        <v>FLEXIBLE HOSE 18" (19 x 19 BENJO, R6)</v>
      </c>
      <c r="D7821" s="135">
        <v>2335</v>
      </c>
      <c r="E7821" s="104">
        <v>20</v>
      </c>
      <c r="F7821" s="104" t="str">
        <v>PCS</v>
      </c>
      <c r="G7821" s="104" t="str">
        <v>OUTWARD</v>
      </c>
      <c r="H7821" s="105" t="str">
        <v>ARVIND PANDA</v>
      </c>
    </row>
    <row r="7822" spans="1:8" x14ac:dyDescent="0.25">
      <c r="A7822" s="106">
        <v>45846</v>
      </c>
      <c r="B7822" s="107" t="str">
        <v>GK 2517</v>
      </c>
      <c r="C7822" s="108" t="str">
        <v>FLEXIBLE HOSE 21" (19 x 19 BENJO, R6)</v>
      </c>
      <c r="D7822" s="136">
        <v>2335</v>
      </c>
      <c r="E7822" s="108">
        <v>20</v>
      </c>
      <c r="F7822" s="108" t="str">
        <v>PCS</v>
      </c>
      <c r="G7822" s="108" t="str">
        <v>OUTWARD</v>
      </c>
      <c r="H7822" s="109" t="str">
        <v>ARVIND PANDA</v>
      </c>
    </row>
    <row r="7823" spans="1:8" x14ac:dyDescent="0.25">
      <c r="A7823" s="102">
        <v>45846</v>
      </c>
      <c r="B7823" s="103" t="str">
        <v>GK 2518</v>
      </c>
      <c r="C7823" s="104" t="str">
        <v>FLEXIBLE HOSE 24" (19 x 19 BENJO, R6)</v>
      </c>
      <c r="D7823" s="135">
        <v>2335</v>
      </c>
      <c r="E7823" s="104">
        <v>20</v>
      </c>
      <c r="F7823" s="104" t="str">
        <v>PCS</v>
      </c>
      <c r="G7823" s="104" t="str">
        <v>OUTWARD</v>
      </c>
      <c r="H7823" s="105" t="str">
        <v>ARVIND PANDA</v>
      </c>
    </row>
    <row r="7824" spans="1:8" x14ac:dyDescent="0.25">
      <c r="A7824" s="106">
        <v>45846</v>
      </c>
      <c r="B7824" s="107" t="str">
        <v>GK 2519</v>
      </c>
      <c r="C7824" s="108" t="str">
        <v>FLEXIBLE HOSE 27" (19 x 19 BENJO, R6)</v>
      </c>
      <c r="D7824" s="136">
        <v>2335</v>
      </c>
      <c r="E7824" s="108">
        <v>20</v>
      </c>
      <c r="F7824" s="108" t="str">
        <v>PCS</v>
      </c>
      <c r="G7824" s="108" t="str">
        <v>OUTWARD</v>
      </c>
      <c r="H7824" s="109" t="str">
        <v>ARVIND PANDA</v>
      </c>
    </row>
    <row r="7825" spans="1:8" x14ac:dyDescent="0.25">
      <c r="A7825" s="102">
        <v>45846</v>
      </c>
      <c r="B7825" s="103" t="str">
        <v>GK 2520</v>
      </c>
      <c r="C7825" s="104" t="str">
        <v>FLEXIBLE HOSE 30" (19 x 19 BENJO, R6)</v>
      </c>
      <c r="D7825" s="135">
        <v>2335</v>
      </c>
      <c r="E7825" s="104">
        <v>20</v>
      </c>
      <c r="F7825" s="104" t="str">
        <v>PCS</v>
      </c>
      <c r="G7825" s="104" t="str">
        <v>OUTWARD</v>
      </c>
      <c r="H7825" s="105" t="str">
        <v>ARVIND PANDA</v>
      </c>
    </row>
    <row r="7826" spans="1:8" x14ac:dyDescent="0.25">
      <c r="A7826" s="106">
        <v>45846</v>
      </c>
      <c r="B7826" s="107" t="str">
        <v>UN 2987</v>
      </c>
      <c r="C7826" s="108" t="str">
        <v xml:space="preserve">MUDGUARD PAD THICK INTER  </v>
      </c>
      <c r="D7826" s="136">
        <v>2335</v>
      </c>
      <c r="E7826" s="108">
        <v>20</v>
      </c>
      <c r="F7826" s="108" t="str">
        <v>PCS</v>
      </c>
      <c r="G7826" s="108" t="str">
        <v>OUTWARD</v>
      </c>
      <c r="H7826" s="109" t="str">
        <v>ARVIND PANDA</v>
      </c>
    </row>
    <row r="7827" spans="1:8" x14ac:dyDescent="0.25">
      <c r="A7827" s="102">
        <v>45846</v>
      </c>
      <c r="B7827" s="103" t="str">
        <v>GK 1804</v>
      </c>
      <c r="C7827" s="104" t="str">
        <v>FRONT WHEEL SEAL N/M SWARAJ 50-73-8</v>
      </c>
      <c r="D7827" s="135">
        <v>2335</v>
      </c>
      <c r="E7827" s="104">
        <v>20</v>
      </c>
      <c r="F7827" s="104" t="str">
        <v>PCS</v>
      </c>
      <c r="G7827" s="104" t="str">
        <v>OUTWARD</v>
      </c>
      <c r="H7827" s="105" t="str">
        <v>ARVIND PANDA</v>
      </c>
    </row>
    <row r="7828" spans="1:8" x14ac:dyDescent="0.25">
      <c r="A7828" s="106">
        <v>45846</v>
      </c>
      <c r="B7828" s="107">
        <v>4340427100</v>
      </c>
      <c r="C7828" s="108" t="str">
        <v>CL. LEVER KIT HMT (60 HP) DCA PIN TY</v>
      </c>
      <c r="D7828" s="136">
        <v>2336</v>
      </c>
      <c r="E7828" s="108">
        <v>20</v>
      </c>
      <c r="F7828" s="108" t="str">
        <v>SET</v>
      </c>
      <c r="G7828" s="108" t="str">
        <v>OUTWARD</v>
      </c>
      <c r="H7828" s="109" t="str">
        <v>PERFECT</v>
      </c>
    </row>
    <row r="7829" spans="1:8" x14ac:dyDescent="0.25">
      <c r="A7829" s="102">
        <v>45846</v>
      </c>
      <c r="B7829" s="103">
        <v>4330349100</v>
      </c>
      <c r="C7829" s="104" t="str">
        <v>CLUTCH LEVER KIT D/C BUSH TYPE SK</v>
      </c>
      <c r="D7829" s="135">
        <v>2336</v>
      </c>
      <c r="E7829" s="104">
        <v>10</v>
      </c>
      <c r="F7829" s="104" t="str">
        <v>SET</v>
      </c>
      <c r="G7829" s="104" t="str">
        <v>OUTWARD</v>
      </c>
      <c r="H7829" s="105" t="str">
        <v>PERFECT</v>
      </c>
    </row>
    <row r="7830" spans="1:8" x14ac:dyDescent="0.25">
      <c r="A7830" s="106">
        <v>45846</v>
      </c>
      <c r="B7830" s="107">
        <v>4340444100</v>
      </c>
      <c r="C7830" s="108" t="str">
        <v>CLUTCH KIT J.D PTO</v>
      </c>
      <c r="D7830" s="136">
        <v>2336</v>
      </c>
      <c r="E7830" s="108">
        <v>2</v>
      </c>
      <c r="F7830" s="108" t="str">
        <v>SET</v>
      </c>
      <c r="G7830" s="108" t="str">
        <v>OUTWARD</v>
      </c>
      <c r="H7830" s="109" t="str">
        <v>PERFECT</v>
      </c>
    </row>
    <row r="7831" spans="1:8" x14ac:dyDescent="0.25">
      <c r="A7831" s="102">
        <v>45846</v>
      </c>
      <c r="B7831" s="103">
        <v>4340452100</v>
      </c>
      <c r="C7831" s="104" t="str">
        <v>CLUTCH KIT NEW HOLLAND MAIN</v>
      </c>
      <c r="D7831" s="135">
        <v>2336</v>
      </c>
      <c r="E7831" s="104">
        <v>2</v>
      </c>
      <c r="F7831" s="104" t="str">
        <v>SET</v>
      </c>
      <c r="G7831" s="104" t="str">
        <v>OUTWARD</v>
      </c>
      <c r="H7831" s="105" t="str">
        <v>PERFECT</v>
      </c>
    </row>
    <row r="7832" spans="1:8" x14ac:dyDescent="0.25">
      <c r="A7832" s="106">
        <v>45846</v>
      </c>
      <c r="B7832" s="107">
        <v>4340460100</v>
      </c>
      <c r="C7832" s="108" t="str">
        <v>P.P TAWA ARJUN MAIN D/CLUTCH</v>
      </c>
      <c r="D7832" s="136">
        <v>2336</v>
      </c>
      <c r="E7832" s="108">
        <v>4</v>
      </c>
      <c r="F7832" s="108" t="str">
        <v>PCS</v>
      </c>
      <c r="G7832" s="108" t="str">
        <v>OUTWARD</v>
      </c>
      <c r="H7832" s="109" t="str">
        <v>PERFECT</v>
      </c>
    </row>
    <row r="7833" spans="1:8" x14ac:dyDescent="0.25">
      <c r="A7833" s="102">
        <v>45846</v>
      </c>
      <c r="B7833" s="103">
        <v>1280819100</v>
      </c>
      <c r="C7833" s="104" t="str">
        <v>P.P ASSY ACE CRANE D/F</v>
      </c>
      <c r="D7833" s="135">
        <v>2336</v>
      </c>
      <c r="E7833" s="104">
        <v>1</v>
      </c>
      <c r="F7833" s="104" t="str">
        <v>SET</v>
      </c>
      <c r="G7833" s="104" t="str">
        <v>OUTWARD</v>
      </c>
      <c r="H7833" s="105" t="str">
        <v>PERFECT</v>
      </c>
    </row>
    <row r="7834" spans="1:8" x14ac:dyDescent="0.25">
      <c r="A7834" s="106">
        <v>45846</v>
      </c>
      <c r="B7834" s="107">
        <v>4340459100</v>
      </c>
      <c r="C7834" s="108" t="str">
        <v>DIAPHRAGM SPRING</v>
      </c>
      <c r="D7834" s="136">
        <v>2336</v>
      </c>
      <c r="E7834" s="108">
        <v>50</v>
      </c>
      <c r="F7834" s="108" t="str">
        <v>PCS</v>
      </c>
      <c r="G7834" s="108" t="str">
        <v>OUTWARD</v>
      </c>
      <c r="H7834" s="109" t="str">
        <v>PERFECT</v>
      </c>
    </row>
    <row r="7835" spans="1:8" x14ac:dyDescent="0.25">
      <c r="A7835" s="102">
        <v>45846</v>
      </c>
      <c r="B7835" s="103">
        <v>3280860100</v>
      </c>
      <c r="C7835" s="104" t="str">
        <v>CLUTCH PLATE M.M 434 DI (10 T, 11")</v>
      </c>
      <c r="D7835" s="135">
        <v>2336</v>
      </c>
      <c r="E7835" s="104">
        <v>5</v>
      </c>
      <c r="F7835" s="104" t="str">
        <v>PCS</v>
      </c>
      <c r="G7835" s="104" t="str">
        <v>OUTWARD</v>
      </c>
      <c r="H7835" s="105" t="str">
        <v>PERFECT</v>
      </c>
    </row>
    <row r="7836" spans="1:8" x14ac:dyDescent="0.25">
      <c r="A7836" s="106">
        <v>45846</v>
      </c>
      <c r="B7836" s="107">
        <v>3280820100</v>
      </c>
      <c r="C7836" s="108" t="str">
        <v>CLUTCH PLATE SK / SW 4 FAN (CUT PAD)</v>
      </c>
      <c r="D7836" s="136">
        <v>2336</v>
      </c>
      <c r="E7836" s="108">
        <v>2</v>
      </c>
      <c r="F7836" s="108" t="str">
        <v>PCS</v>
      </c>
      <c r="G7836" s="108" t="str">
        <v>OUTWARD</v>
      </c>
      <c r="H7836" s="109" t="str">
        <v>PERFECT</v>
      </c>
    </row>
    <row r="7837" spans="1:8" x14ac:dyDescent="0.25">
      <c r="A7837" s="102">
        <v>45846</v>
      </c>
      <c r="B7837" s="103">
        <v>3280587100</v>
      </c>
      <c r="C7837" s="104" t="str">
        <v>CLUTCH PLATE SONALIKA 5 FAN 8 TEETH</v>
      </c>
      <c r="D7837" s="135">
        <v>2336</v>
      </c>
      <c r="E7837" s="104">
        <v>2</v>
      </c>
      <c r="F7837" s="104" t="str">
        <v>PCS</v>
      </c>
      <c r="G7837" s="104" t="str">
        <v>OUTWARD</v>
      </c>
      <c r="H7837" s="105" t="str">
        <v>PERFECT</v>
      </c>
    </row>
    <row r="7838" spans="1:8" x14ac:dyDescent="0.25">
      <c r="A7838" s="106">
        <v>45846</v>
      </c>
      <c r="B7838" s="107">
        <v>3280843100</v>
      </c>
      <c r="C7838" s="108" t="str">
        <v>CLUTCH PLATE SW/ACE CRANE 5 FAN 8 T</v>
      </c>
      <c r="D7838" s="136">
        <v>2336</v>
      </c>
      <c r="E7838" s="108">
        <v>4</v>
      </c>
      <c r="F7838" s="108" t="str">
        <v>PCS</v>
      </c>
      <c r="G7838" s="108" t="str">
        <v>OUTWARD</v>
      </c>
      <c r="H7838" s="109" t="str">
        <v>PERFECT</v>
      </c>
    </row>
    <row r="7839" spans="1:8" x14ac:dyDescent="0.25">
      <c r="A7839" s="102">
        <v>45846</v>
      </c>
      <c r="B7839" s="103">
        <v>3280845100</v>
      </c>
      <c r="C7839" s="104" t="str">
        <v>CLUTCH PLATE ARJUN 5 WING (PMV-02)</v>
      </c>
      <c r="D7839" s="135">
        <v>2336</v>
      </c>
      <c r="E7839" s="104">
        <v>4</v>
      </c>
      <c r="F7839" s="104" t="str">
        <v>PCS</v>
      </c>
      <c r="G7839" s="104" t="str">
        <v>OUTWARD</v>
      </c>
      <c r="H7839" s="105" t="str">
        <v>PERFECT</v>
      </c>
    </row>
    <row r="7840" spans="1:8" x14ac:dyDescent="0.25">
      <c r="A7840" s="106">
        <v>45846</v>
      </c>
      <c r="B7840" s="107">
        <v>3280524100</v>
      </c>
      <c r="C7840" s="108" t="str">
        <v>PTO PLATE MAHINDRA 3 FAN, 10 TEETH</v>
      </c>
      <c r="D7840" s="136">
        <v>2336</v>
      </c>
      <c r="E7840" s="108">
        <v>4</v>
      </c>
      <c r="F7840" s="108" t="str">
        <v>PCS</v>
      </c>
      <c r="G7840" s="108" t="str">
        <v>OUTWARD</v>
      </c>
      <c r="H7840" s="109" t="str">
        <v>PERFECT</v>
      </c>
    </row>
    <row r="7841" spans="1:8" x14ac:dyDescent="0.25">
      <c r="A7841" s="102">
        <v>45846</v>
      </c>
      <c r="B7841" s="103">
        <v>3280574100</v>
      </c>
      <c r="C7841" s="104" t="str">
        <v>CLUTCH PLATE J.D 4 FAN 19 TEETH</v>
      </c>
      <c r="D7841" s="135">
        <v>2336</v>
      </c>
      <c r="E7841" s="104">
        <v>4</v>
      </c>
      <c r="F7841" s="104" t="str">
        <v>PCS</v>
      </c>
      <c r="G7841" s="104" t="str">
        <v>OUTWARD</v>
      </c>
      <c r="H7841" s="105" t="str">
        <v>PERFECT</v>
      </c>
    </row>
    <row r="7842" spans="1:8" x14ac:dyDescent="0.25">
      <c r="A7842" s="106">
        <v>45846</v>
      </c>
      <c r="B7842" s="107">
        <v>2280191100</v>
      </c>
      <c r="C7842" s="108" t="str">
        <v>DC ASSY SK 58 HP 12HOL WITH PTO 12 T</v>
      </c>
      <c r="D7842" s="136">
        <v>2336</v>
      </c>
      <c r="E7842" s="108">
        <v>1</v>
      </c>
      <c r="F7842" s="108" t="str">
        <v>SET</v>
      </c>
      <c r="G7842" s="108" t="str">
        <v>OUTWARD</v>
      </c>
      <c r="H7842" s="109" t="str">
        <v>PERFECT</v>
      </c>
    </row>
    <row r="7843" spans="1:8" x14ac:dyDescent="0.25">
      <c r="A7843" s="102">
        <v>45846</v>
      </c>
      <c r="B7843" s="103" t="str">
        <v>3280494100 / 3280859100</v>
      </c>
      <c r="C7843" s="104" t="str">
        <v>CLUTCH PLATE SWARAJ RIGID &amp; CUSHION</v>
      </c>
      <c r="D7843" s="135">
        <v>2336</v>
      </c>
      <c r="E7843" s="104">
        <v>5</v>
      </c>
      <c r="F7843" s="104" t="str">
        <v>PCS</v>
      </c>
      <c r="G7843" s="104" t="str">
        <v>OUTWARD</v>
      </c>
      <c r="H7843" s="105" t="str">
        <v>PERFECT</v>
      </c>
    </row>
    <row r="7844" spans="1:8" x14ac:dyDescent="0.25">
      <c r="A7844" s="106">
        <v>45846</v>
      </c>
      <c r="B7844" s="107" t="str">
        <v>3280605100/3280871100</v>
      </c>
      <c r="C7844" s="108" t="str">
        <v>CLUTCH PLATE SWARAJ XM 8 T. (RIGID) PT800/PT806</v>
      </c>
      <c r="D7844" s="136">
        <v>2336</v>
      </c>
      <c r="E7844" s="108">
        <v>20</v>
      </c>
      <c r="F7844" s="108" t="str">
        <v>PCS</v>
      </c>
      <c r="G7844" s="108" t="str">
        <v>OUTWARD</v>
      </c>
      <c r="H7844" s="109" t="str">
        <v>PERFECT</v>
      </c>
    </row>
    <row r="7845" spans="1:8" x14ac:dyDescent="0.25">
      <c r="A7845" s="102">
        <v>45846</v>
      </c>
      <c r="B7845" s="103">
        <v>3280503100</v>
      </c>
      <c r="C7845" s="104" t="str">
        <v>PTO PLATE SWRAJ SINGLE CLUTCH PUC-00</v>
      </c>
      <c r="D7845" s="135">
        <v>2336</v>
      </c>
      <c r="E7845" s="104">
        <v>5</v>
      </c>
      <c r="F7845" s="104" t="str">
        <v>PCS</v>
      </c>
      <c r="G7845" s="104" t="str">
        <v>OUTWARD</v>
      </c>
      <c r="H7845" s="105" t="str">
        <v>PERFECT</v>
      </c>
    </row>
    <row r="7846" spans="1:8" x14ac:dyDescent="0.25">
      <c r="A7846" s="106">
        <v>45846</v>
      </c>
      <c r="B7846" s="107">
        <v>3280825100</v>
      </c>
      <c r="C7846" s="108" t="str">
        <v>PTO PLATE ESCORTS 29 T 11"</v>
      </c>
      <c r="D7846" s="136">
        <v>2336</v>
      </c>
      <c r="E7846" s="108">
        <v>2</v>
      </c>
      <c r="F7846" s="108" t="str">
        <v>PCS</v>
      </c>
      <c r="G7846" s="108" t="str">
        <v>OUTWARD</v>
      </c>
      <c r="H7846" s="109" t="str">
        <v>PERFECT</v>
      </c>
    </row>
    <row r="7847" spans="1:8" x14ac:dyDescent="0.25">
      <c r="A7847" s="102">
        <v>45846</v>
      </c>
      <c r="B7847" s="103">
        <v>3280590100</v>
      </c>
      <c r="C7847" s="104" t="str">
        <v>CLUTCH PLATE SWARAJ PTO</v>
      </c>
      <c r="D7847" s="135">
        <v>2336</v>
      </c>
      <c r="E7847" s="104">
        <v>4</v>
      </c>
      <c r="F7847" s="104" t="str">
        <v>PCS</v>
      </c>
      <c r="G7847" s="104" t="str">
        <v>OUTWARD</v>
      </c>
      <c r="H7847" s="105" t="str">
        <v>PERFECT</v>
      </c>
    </row>
    <row r="7848" spans="1:8" x14ac:dyDescent="0.25">
      <c r="A7848" s="106">
        <v>45845</v>
      </c>
      <c r="B7848" s="107" t="str">
        <v>601AD00005C</v>
      </c>
      <c r="C7848" s="108" t="str">
        <v>HYD PUMP FARMTRAC DOUBLE (18CC + 11CC)</v>
      </c>
      <c r="D7848" s="136">
        <v>2334</v>
      </c>
      <c r="E7848" s="108">
        <v>1</v>
      </c>
      <c r="F7848" s="108" t="str">
        <v>PCS</v>
      </c>
      <c r="G7848" s="108" t="str">
        <v>OUTWARD</v>
      </c>
      <c r="H7848" s="109" t="str">
        <v>PAL AUTOMOBILES</v>
      </c>
    </row>
    <row r="7849" spans="1:8" x14ac:dyDescent="0.25">
      <c r="A7849" s="102">
        <v>45845</v>
      </c>
      <c r="B7849" s="103" t="str">
        <v>R983067915</v>
      </c>
      <c r="C7849" s="104" t="str">
        <v>HYD. PUMP SONALIKA RX 16CC</v>
      </c>
      <c r="D7849" s="135">
        <v>2334</v>
      </c>
      <c r="E7849" s="104">
        <v>2</v>
      </c>
      <c r="F7849" s="104" t="str">
        <v>PCS</v>
      </c>
      <c r="G7849" s="104" t="str">
        <v>OUTWARD</v>
      </c>
      <c r="H7849" s="105" t="str">
        <v>PAL AUTOMOBILES</v>
      </c>
    </row>
    <row r="7850" spans="1:8" x14ac:dyDescent="0.25">
      <c r="A7850" s="106">
        <v>45845</v>
      </c>
      <c r="B7850" s="107" t="str">
        <v>R983067922</v>
      </c>
      <c r="C7850" s="108" t="str">
        <v>HYD.PUMP SWARAJ PTL14CC (POWER STG)</v>
      </c>
      <c r="D7850" s="136">
        <v>2334</v>
      </c>
      <c r="E7850" s="108">
        <v>1</v>
      </c>
      <c r="F7850" s="108" t="str">
        <v>PCS</v>
      </c>
      <c r="G7850" s="108" t="str">
        <v>OUTWARD</v>
      </c>
      <c r="H7850" s="109" t="str">
        <v>PAL AUTOMOBILES</v>
      </c>
    </row>
    <row r="7851" spans="1:8" x14ac:dyDescent="0.25">
      <c r="A7851" s="102">
        <v>45845</v>
      </c>
      <c r="B7851" s="103" t="str">
        <v>601AD00009C</v>
      </c>
      <c r="C7851" s="104" t="str">
        <v>HYD PUMP ARJUN DOUBLE (F ELBOW) (18CC + 8CC) (NEW CODE: 11351824)</v>
      </c>
      <c r="D7851" s="135">
        <v>2334</v>
      </c>
      <c r="E7851" s="104">
        <v>1</v>
      </c>
      <c r="F7851" s="104" t="str">
        <v>PCS</v>
      </c>
      <c r="G7851" s="104" t="str">
        <v>OUTWARD</v>
      </c>
      <c r="H7851" s="105" t="str">
        <v>PAL AUTOMOBILES</v>
      </c>
    </row>
    <row r="7852" spans="1:8" x14ac:dyDescent="0.25">
      <c r="A7852" s="106">
        <v>45845</v>
      </c>
      <c r="B7852" s="107" t="str">
        <v>UN 2459</v>
      </c>
      <c r="C7852" s="108" t="str">
        <v xml:space="preserve">BRACKET SUPPORT SMALL INTER DI  </v>
      </c>
      <c r="D7852" s="136">
        <v>2334</v>
      </c>
      <c r="E7852" s="108">
        <v>12</v>
      </c>
      <c r="F7852" s="108" t="str">
        <v>PCS</v>
      </c>
      <c r="G7852" s="108" t="str">
        <v>OUTWARD</v>
      </c>
      <c r="H7852" s="109" t="str">
        <v>PAL AUTOMOBILES</v>
      </c>
    </row>
    <row r="7853" spans="1:8" x14ac:dyDescent="0.25">
      <c r="A7853" s="102">
        <v>45845</v>
      </c>
      <c r="B7853" s="103" t="str">
        <v>601AD00005C</v>
      </c>
      <c r="C7853" s="104" t="str">
        <v>HYD PUMP FARMTRAC DOUBLE (18CC + 11CC)</v>
      </c>
      <c r="D7853" s="135">
        <v>2334</v>
      </c>
      <c r="E7853" s="104">
        <v>1</v>
      </c>
      <c r="F7853" s="104" t="str">
        <v>PCS</v>
      </c>
      <c r="G7853" s="104" t="str">
        <v>INWARD</v>
      </c>
      <c r="H7853" s="105" t="str">
        <v>DISPATCHED FROM SHOP</v>
      </c>
    </row>
    <row r="7854" spans="1:8" x14ac:dyDescent="0.25">
      <c r="A7854" s="106">
        <v>45845</v>
      </c>
      <c r="B7854" s="107" t="str">
        <v>R983067915</v>
      </c>
      <c r="C7854" s="108" t="str">
        <v>HYD. PUMP SONALIKA RX 16CC</v>
      </c>
      <c r="D7854" s="136">
        <v>2334</v>
      </c>
      <c r="E7854" s="108">
        <v>2</v>
      </c>
      <c r="F7854" s="108" t="str">
        <v>PCS</v>
      </c>
      <c r="G7854" s="108" t="str">
        <v>INWARD</v>
      </c>
      <c r="H7854" s="109" t="str">
        <v>DISPATCHED FROM SHOP</v>
      </c>
    </row>
    <row r="7855" spans="1:8" x14ac:dyDescent="0.25">
      <c r="A7855" s="102">
        <v>45845</v>
      </c>
      <c r="B7855" s="103" t="str">
        <v>R983067922</v>
      </c>
      <c r="C7855" s="104" t="str">
        <v>HYD.PUMP SWARAJ PTL14CC (POWER STG)</v>
      </c>
      <c r="D7855" s="135">
        <v>2334</v>
      </c>
      <c r="E7855" s="104">
        <v>1</v>
      </c>
      <c r="F7855" s="104" t="str">
        <v>PCS</v>
      </c>
      <c r="G7855" s="104" t="str">
        <v>INWARD</v>
      </c>
      <c r="H7855" s="105" t="str">
        <v>DISPATCHED FROM SHOP</v>
      </c>
    </row>
    <row r="7856" spans="1:8" x14ac:dyDescent="0.25">
      <c r="A7856" s="106">
        <v>45845</v>
      </c>
      <c r="B7856" s="107" t="str">
        <v>601AD00009C</v>
      </c>
      <c r="C7856" s="108" t="str">
        <v>HYD PUMP ARJUN DOUBLE (F ELBOW) (18CC + 8CC) (NEW CODE: 11351824)</v>
      </c>
      <c r="D7856" s="136">
        <v>2334</v>
      </c>
      <c r="E7856" s="108">
        <v>1</v>
      </c>
      <c r="F7856" s="108" t="str">
        <v>PCS</v>
      </c>
      <c r="G7856" s="108" t="str">
        <v>INWARD</v>
      </c>
      <c r="H7856" s="109" t="str">
        <v>DISPATCHED FROM SHOP</v>
      </c>
    </row>
    <row r="7857" spans="1:8" x14ac:dyDescent="0.25">
      <c r="A7857" s="102">
        <v>45845</v>
      </c>
      <c r="B7857" s="103" t="str">
        <v>UN 2459</v>
      </c>
      <c r="C7857" s="104" t="str">
        <v xml:space="preserve">BRACKET SUPPORT SMALL INTER DI  </v>
      </c>
      <c r="D7857" s="135">
        <v>2334</v>
      </c>
      <c r="E7857" s="104">
        <v>12</v>
      </c>
      <c r="F7857" s="104" t="str">
        <v>PCS</v>
      </c>
      <c r="G7857" s="104" t="str">
        <v>INWARD</v>
      </c>
      <c r="H7857" s="105" t="str">
        <v>DISPATCHED FROM SHOP</v>
      </c>
    </row>
    <row r="7858" spans="1:8" x14ac:dyDescent="0.25">
      <c r="A7858" s="106">
        <v>45846</v>
      </c>
      <c r="B7858" s="107" t="str">
        <v>703405377AFG</v>
      </c>
      <c r="C7858" s="108" t="str">
        <v>GASKET CYL. HEAL N/A</v>
      </c>
      <c r="D7858" s="136" t="str">
        <v>SRM096</v>
      </c>
      <c r="E7858" s="108">
        <v>160</v>
      </c>
      <c r="F7858" s="108" t="str">
        <v>PCS</v>
      </c>
      <c r="G7858" s="108" t="str">
        <v>OUTWARD</v>
      </c>
      <c r="H7858" s="109" t="str">
        <v>MITTAL</v>
      </c>
    </row>
    <row r="7859" spans="1:8" x14ac:dyDescent="0.25">
      <c r="A7859" s="102">
        <v>45845</v>
      </c>
      <c r="B7859" s="103" t="str">
        <v>1P 4044 CTMMB</v>
      </c>
      <c r="C7859" s="104" t="str">
        <v>HYD PUMP MAHINDRA SINGLE</v>
      </c>
      <c r="D7859" s="135">
        <v>2328</v>
      </c>
      <c r="E7859" s="104">
        <v>72</v>
      </c>
      <c r="F7859" s="104" t="str">
        <v>PCS</v>
      </c>
      <c r="G7859" s="104" t="str">
        <v>OUTWARD</v>
      </c>
      <c r="H7859" s="105" t="str">
        <v>SRI NIVASA AUTOMOTIVE</v>
      </c>
    </row>
    <row r="7860" spans="1:8" x14ac:dyDescent="0.25">
      <c r="A7860" s="106">
        <v>45845</v>
      </c>
      <c r="B7860" s="107" t="str">
        <v>GK 2423</v>
      </c>
      <c r="C7860" s="108" t="str">
        <v>TROLLEY PIPE 50''   EPDM WITH SPRING</v>
      </c>
      <c r="D7860" s="136">
        <v>2328</v>
      </c>
      <c r="E7860" s="108">
        <v>80</v>
      </c>
      <c r="F7860" s="108" t="str">
        <v>PCS</v>
      </c>
      <c r="G7860" s="108" t="str">
        <v>OUTWARD</v>
      </c>
      <c r="H7860" s="109" t="str">
        <v>SRI NIVASA AUTOMOTIVE</v>
      </c>
    </row>
    <row r="7861" spans="1:8" x14ac:dyDescent="0.25">
      <c r="A7861" s="102">
        <v>45845</v>
      </c>
      <c r="B7861" s="103" t="str">
        <v>GK 2424</v>
      </c>
      <c r="C7861" s="104" t="str">
        <v>TROLLEY PIPE 60''   EPDM WITH SPRING</v>
      </c>
      <c r="D7861" s="135">
        <v>2328</v>
      </c>
      <c r="E7861" s="104">
        <v>80</v>
      </c>
      <c r="F7861" s="104" t="str">
        <v>PCS</v>
      </c>
      <c r="G7861" s="104" t="str">
        <v>OUTWARD</v>
      </c>
      <c r="H7861" s="105" t="str">
        <v>SRI NIVASA AUTOMOTIVE</v>
      </c>
    </row>
    <row r="7862" spans="1:8" x14ac:dyDescent="0.25">
      <c r="A7862" s="106">
        <v>45845</v>
      </c>
      <c r="B7862" s="107" t="str">
        <v>UN 2637 D</v>
      </c>
      <c r="C7862" s="108" t="str">
        <v>CHECK CHAIN ASSY JOHN DEERE  O.E</v>
      </c>
      <c r="D7862" s="136">
        <v>2328</v>
      </c>
      <c r="E7862" s="108">
        <v>40</v>
      </c>
      <c r="F7862" s="108" t="str">
        <v>PCS</v>
      </c>
      <c r="G7862" s="108" t="str">
        <v>OUTWARD</v>
      </c>
      <c r="H7862" s="109" t="str">
        <v>SRI NIVASA AUTOMOTIVE</v>
      </c>
    </row>
    <row r="7863" spans="1:8" x14ac:dyDescent="0.25">
      <c r="A7863" s="102">
        <v>45845</v>
      </c>
      <c r="B7863" s="103" t="str">
        <v>UN 2576</v>
      </c>
      <c r="C7863" s="104" t="str">
        <v xml:space="preserve">TOP LINK ZULLA INTER DI  </v>
      </c>
      <c r="D7863" s="135">
        <v>2328</v>
      </c>
      <c r="E7863" s="104">
        <v>20</v>
      </c>
      <c r="F7863" s="104" t="str">
        <v>PCS</v>
      </c>
      <c r="G7863" s="104" t="str">
        <v>OUTWARD</v>
      </c>
      <c r="H7863" s="105" t="str">
        <v>SRI NIVASA AUTOMOTIVE</v>
      </c>
    </row>
    <row r="7864" spans="1:8" x14ac:dyDescent="0.25">
      <c r="A7864" s="106">
        <v>45845</v>
      </c>
      <c r="B7864" s="107" t="str">
        <v>GK 1472 A/UN 2783 A</v>
      </c>
      <c r="C7864" s="108" t="str">
        <v>BONNET BOLT INTER DI (6 CUT)</v>
      </c>
      <c r="D7864" s="136">
        <v>2328</v>
      </c>
      <c r="E7864" s="108">
        <v>300</v>
      </c>
      <c r="F7864" s="108" t="str">
        <v>PCS</v>
      </c>
      <c r="G7864" s="108" t="str">
        <v>OUTWARD</v>
      </c>
      <c r="H7864" s="109" t="str">
        <v>SRI NIVASA AUTOMOTIVE</v>
      </c>
    </row>
    <row r="7865" spans="1:8" x14ac:dyDescent="0.25">
      <c r="A7865" s="102">
        <v>45842</v>
      </c>
      <c r="B7865" s="103" t="str">
        <v>GK 313</v>
      </c>
      <c r="C7865" s="104" t="str">
        <v>CLUTCH PLATE N/A MAHINDRA B-275 10" 10 TEETH</v>
      </c>
      <c r="D7865" s="135" t="str">
        <v>2305, 2306, 2307</v>
      </c>
      <c r="E7865" s="104">
        <v>2</v>
      </c>
      <c r="F7865" s="104" t="str">
        <v>PCS</v>
      </c>
      <c r="G7865" s="104" t="str">
        <v>OUTWARD</v>
      </c>
      <c r="H7865" s="105" t="str">
        <v>LAXMI MOTOR</v>
      </c>
    </row>
    <row r="7866" spans="1:8" x14ac:dyDescent="0.25">
      <c r="A7866" s="106">
        <v>45842</v>
      </c>
      <c r="B7866" s="107" t="str">
        <v>GK 328</v>
      </c>
      <c r="C7866" s="108" t="str">
        <v>CLUTCH PLATE N/A SWARAJ 855 (RIGID &amp; CUSHION TYPE) 11" 8 TEETH</v>
      </c>
      <c r="D7866" s="136" t="str">
        <v>2305, 2306, 2307</v>
      </c>
      <c r="E7866" s="108">
        <v>8</v>
      </c>
      <c r="F7866" s="108" t="str">
        <v>PCS</v>
      </c>
      <c r="G7866" s="108" t="str">
        <v>OUTWARD</v>
      </c>
      <c r="H7866" s="109" t="str">
        <v>LAXMI MOTOR</v>
      </c>
    </row>
    <row r="7867" spans="1:8" x14ac:dyDescent="0.25">
      <c r="A7867" s="102">
        <v>45842</v>
      </c>
      <c r="B7867" s="103" t="str">
        <v>GK 140/UN 1706</v>
      </c>
      <c r="C7867" s="104" t="str">
        <v>PRESSURE PLATE ASSY MAHINDRA DIAPHRAGM 11"</v>
      </c>
      <c r="D7867" s="135" t="str">
        <v>2305, 2306, 2307</v>
      </c>
      <c r="E7867" s="104">
        <v>2</v>
      </c>
      <c r="F7867" s="104" t="str">
        <v>SET</v>
      </c>
      <c r="G7867" s="104" t="str">
        <v>OUTWARD</v>
      </c>
      <c r="H7867" s="105" t="str">
        <v>LAXMI MOTOR</v>
      </c>
    </row>
    <row r="7868" spans="1:8" x14ac:dyDescent="0.25">
      <c r="A7868" s="106">
        <v>45842</v>
      </c>
      <c r="B7868" s="107" t="str">
        <v>GK 142/UN 1703</v>
      </c>
      <c r="C7868" s="108" t="str">
        <v>PRESSURE PLATE ASSY MAHINDRA DI  11"</v>
      </c>
      <c r="D7868" s="136" t="str">
        <v>2305, 2306, 2307</v>
      </c>
      <c r="E7868" s="108">
        <v>2</v>
      </c>
      <c r="F7868" s="108" t="str">
        <v>SET</v>
      </c>
      <c r="G7868" s="108" t="str">
        <v>OUTWARD</v>
      </c>
      <c r="H7868" s="109" t="str">
        <v>LAXMI MOTOR</v>
      </c>
    </row>
    <row r="7869" spans="1:8" x14ac:dyDescent="0.25">
      <c r="A7869" s="102">
        <v>45842</v>
      </c>
      <c r="B7869" s="103" t="str">
        <v>GK 338</v>
      </c>
      <c r="C7869" s="104" t="str">
        <v>CLUTCH PLATE N/A FERGUSON 135 / 245 COOPA TYPE 12" 10 TEETH</v>
      </c>
      <c r="D7869" s="135" t="str">
        <v>2305, 2306, 2307</v>
      </c>
      <c r="E7869" s="104">
        <v>4</v>
      </c>
      <c r="F7869" s="104" t="str">
        <v>PCS</v>
      </c>
      <c r="G7869" s="104" t="str">
        <v>OUTWARD</v>
      </c>
      <c r="H7869" s="105" t="str">
        <v>LAXMI MOTOR</v>
      </c>
    </row>
    <row r="7870" spans="1:8" x14ac:dyDescent="0.25">
      <c r="A7870" s="106">
        <v>45842</v>
      </c>
      <c r="B7870" s="107" t="str">
        <v>GK 317</v>
      </c>
      <c r="C7870" s="108" t="str">
        <v>CLUTCH PLATE N/A MAHINDRA 434 DI (SPRING TYPE) 11" 10 TEETH</v>
      </c>
      <c r="D7870" s="136" t="str">
        <v>2305, 2306, 2307</v>
      </c>
      <c r="E7870" s="108">
        <v>6</v>
      </c>
      <c r="F7870" s="108" t="str">
        <v>PCS</v>
      </c>
      <c r="G7870" s="108" t="str">
        <v>OUTWARD</v>
      </c>
      <c r="H7870" s="109" t="str">
        <v>LAXMI MOTOR</v>
      </c>
    </row>
    <row r="7871" spans="1:8" x14ac:dyDescent="0.25">
      <c r="A7871" s="102">
        <v>45842</v>
      </c>
      <c r="B7871" s="103" t="str">
        <v>UN 1632</v>
      </c>
      <c r="C7871" s="104" t="str">
        <v>DELUXE SEAT SLIDING JOHNDEERE 5203</v>
      </c>
      <c r="D7871" s="135" t="str">
        <v>2305, 2306, 2307</v>
      </c>
      <c r="E7871" s="104">
        <v>2</v>
      </c>
      <c r="F7871" s="104" t="str">
        <v>PCS</v>
      </c>
      <c r="G7871" s="104" t="str">
        <v>OUTWARD</v>
      </c>
      <c r="H7871" s="105" t="str">
        <v>LAXMI MOTOR</v>
      </c>
    </row>
    <row r="7872" spans="1:8" x14ac:dyDescent="0.25">
      <c r="A7872" s="106">
        <v>45842</v>
      </c>
      <c r="B7872" s="107" t="str">
        <v>GK 234</v>
      </c>
      <c r="C7872" s="108" t="str">
        <v>BRAKE DISC PLATE SWARAJ 855</v>
      </c>
      <c r="D7872" s="136" t="str">
        <v>2305, 2306, 2307</v>
      </c>
      <c r="E7872" s="108">
        <v>30</v>
      </c>
      <c r="F7872" s="108" t="str">
        <v>PCS</v>
      </c>
      <c r="G7872" s="108" t="str">
        <v>OUTWARD</v>
      </c>
      <c r="H7872" s="109" t="str">
        <v>LAXMI MOTOR</v>
      </c>
    </row>
    <row r="7873" spans="1:8" x14ac:dyDescent="0.25">
      <c r="A7873" s="102">
        <v>45842</v>
      </c>
      <c r="B7873" s="103" t="str">
        <v>GK 230</v>
      </c>
      <c r="C7873" s="104" t="str">
        <v xml:space="preserve">BRAKE DISC PLATE SONALIKA 20 HOLE </v>
      </c>
      <c r="D7873" s="135" t="str">
        <v>2305, 2306, 2307</v>
      </c>
      <c r="E7873" s="104">
        <v>20</v>
      </c>
      <c r="F7873" s="104" t="str">
        <v>PCS</v>
      </c>
      <c r="G7873" s="104" t="str">
        <v>OUTWARD</v>
      </c>
      <c r="H7873" s="105" t="str">
        <v>LAXMI MOTOR</v>
      </c>
    </row>
    <row r="7874" spans="1:8" x14ac:dyDescent="0.25">
      <c r="A7874" s="106">
        <v>45842</v>
      </c>
      <c r="B7874" s="107" t="str">
        <v>GK 236</v>
      </c>
      <c r="C7874" s="108" t="str">
        <v>BRAKE DISC PLATE ESCORTS 355</v>
      </c>
      <c r="D7874" s="136" t="str">
        <v>2305, 2306, 2307</v>
      </c>
      <c r="E7874" s="108">
        <v>10</v>
      </c>
      <c r="F7874" s="108" t="str">
        <v>PCS</v>
      </c>
      <c r="G7874" s="108" t="str">
        <v>OUTWARD</v>
      </c>
      <c r="H7874" s="109" t="str">
        <v>LAXMI MOTOR</v>
      </c>
    </row>
    <row r="7875" spans="1:8" x14ac:dyDescent="0.25">
      <c r="A7875" s="102">
        <v>45842</v>
      </c>
      <c r="B7875" s="103" t="str">
        <v>GK 1183</v>
      </c>
      <c r="C7875" s="104" t="str">
        <v>FLY WHEEL RING SWARAJ  125 TEETH</v>
      </c>
      <c r="D7875" s="135" t="str">
        <v>2305, 2306, 2307</v>
      </c>
      <c r="E7875" s="104">
        <v>6</v>
      </c>
      <c r="F7875" s="104" t="str">
        <v>PCS</v>
      </c>
      <c r="G7875" s="104" t="str">
        <v>OUTWARD</v>
      </c>
      <c r="H7875" s="105" t="str">
        <v>LAXMI MOTOR</v>
      </c>
    </row>
    <row r="7876" spans="1:8" x14ac:dyDescent="0.25">
      <c r="A7876" s="106">
        <v>45842</v>
      </c>
      <c r="B7876" s="107" t="str">
        <v>GK 1193</v>
      </c>
      <c r="C7876" s="108" t="str">
        <v>FLY WHEEL RING MASSEY P-4 115 TEETH</v>
      </c>
      <c r="D7876" s="136" t="str">
        <v>2305, 2306, 2307</v>
      </c>
      <c r="E7876" s="108">
        <v>4</v>
      </c>
      <c r="F7876" s="108" t="str">
        <v>PCS</v>
      </c>
      <c r="G7876" s="108" t="str">
        <v>OUTWARD</v>
      </c>
      <c r="H7876" s="109" t="str">
        <v>LAXMI MOTOR</v>
      </c>
    </row>
    <row r="7877" spans="1:8" x14ac:dyDescent="0.25">
      <c r="A7877" s="102">
        <v>45842</v>
      </c>
      <c r="B7877" s="103" t="str">
        <v>GK 1181 / UN 1287</v>
      </c>
      <c r="C7877" s="104" t="str">
        <v>FLY WHEEL RING INTER DI 110 TEETH</v>
      </c>
      <c r="D7877" s="135" t="str">
        <v>2305, 2306, 2307</v>
      </c>
      <c r="E7877" s="104">
        <v>3</v>
      </c>
      <c r="F7877" s="104" t="str">
        <v>PCS</v>
      </c>
      <c r="G7877" s="104" t="str">
        <v>OUTWARD</v>
      </c>
      <c r="H7877" s="105" t="str">
        <v>LAXMI MOTOR</v>
      </c>
    </row>
    <row r="7878" spans="1:8" x14ac:dyDescent="0.25">
      <c r="A7878" s="106">
        <v>45842</v>
      </c>
      <c r="B7878" s="107" t="str">
        <v>UN 1517</v>
      </c>
      <c r="C7878" s="108" t="str">
        <v>STARING WHEEL JHIDI TYPE SARPANCH</v>
      </c>
      <c r="D7878" s="136" t="str">
        <v>2305, 2306, 2307</v>
      </c>
      <c r="E7878" s="108">
        <v>3</v>
      </c>
      <c r="F7878" s="108" t="str">
        <v>PCS</v>
      </c>
      <c r="G7878" s="108" t="str">
        <v>OUTWARD</v>
      </c>
      <c r="H7878" s="109" t="str">
        <v>LAXMI MOTOR</v>
      </c>
    </row>
    <row r="7879" spans="1:8" x14ac:dyDescent="0.25">
      <c r="A7879" s="102">
        <v>45842</v>
      </c>
      <c r="B7879" s="103" t="str">
        <v>UN 1518</v>
      </c>
      <c r="C7879" s="104" t="str">
        <v>STARING WHEEL COTTAR TYPE SARPANCH</v>
      </c>
      <c r="D7879" s="135" t="str">
        <v>2305, 2306, 2307</v>
      </c>
      <c r="E7879" s="104">
        <v>4</v>
      </c>
      <c r="F7879" s="104" t="str">
        <v>PCS</v>
      </c>
      <c r="G7879" s="104" t="str">
        <v>OUTWARD</v>
      </c>
      <c r="H7879" s="105" t="str">
        <v>LAXMI MOTOR</v>
      </c>
    </row>
    <row r="7880" spans="1:8" x14ac:dyDescent="0.25">
      <c r="A7880" s="106">
        <v>45842</v>
      </c>
      <c r="B7880" s="107" t="str">
        <v>GK 205</v>
      </c>
      <c r="C7880" s="108" t="str">
        <v>BRAKE DISC ACTUATING ASSY SWARAJ 855 7.5"</v>
      </c>
      <c r="D7880" s="136" t="str">
        <v>2305, 2306, 2307</v>
      </c>
      <c r="E7880" s="108">
        <v>2</v>
      </c>
      <c r="F7880" s="108" t="str">
        <v>SET</v>
      </c>
      <c r="G7880" s="108" t="str">
        <v>OUTWARD</v>
      </c>
      <c r="H7880" s="109" t="str">
        <v>LAXMI MOTOR</v>
      </c>
    </row>
    <row r="7881" spans="1:8" x14ac:dyDescent="0.25">
      <c r="A7881" s="102">
        <v>45842</v>
      </c>
      <c r="B7881" s="103" t="str">
        <v>GK 207</v>
      </c>
      <c r="C7881" s="104" t="str">
        <v>BRAKE DISC ACTUATING ASSY MASSEY  8.75"</v>
      </c>
      <c r="D7881" s="135" t="str">
        <v>2305, 2306, 2307</v>
      </c>
      <c r="E7881" s="104">
        <v>2</v>
      </c>
      <c r="F7881" s="104" t="str">
        <v>SET</v>
      </c>
      <c r="G7881" s="104" t="str">
        <v>OUTWARD</v>
      </c>
      <c r="H7881" s="105" t="str">
        <v>LAXMI MOTOR</v>
      </c>
    </row>
    <row r="7882" spans="1:8" x14ac:dyDescent="0.25">
      <c r="A7882" s="106">
        <v>45842</v>
      </c>
      <c r="B7882" s="107" t="str">
        <v>GK 1589</v>
      </c>
      <c r="C7882" s="108" t="str">
        <v>REAR WHEEL BOLT SWARAJ 855  BIG NUT 16 MM</v>
      </c>
      <c r="D7882" s="136" t="str">
        <v>2305, 2306, 2307</v>
      </c>
      <c r="E7882" s="108">
        <v>84</v>
      </c>
      <c r="F7882" s="108" t="str">
        <v>PCS</v>
      </c>
      <c r="G7882" s="108" t="str">
        <v>OUTWARD</v>
      </c>
      <c r="H7882" s="109" t="str">
        <v>LAXMI MOTOR</v>
      </c>
    </row>
    <row r="7883" spans="1:8" x14ac:dyDescent="0.25">
      <c r="A7883" s="102">
        <v>45842</v>
      </c>
      <c r="B7883" s="103" t="str">
        <v>UN 2836/GK 1543</v>
      </c>
      <c r="C7883" s="104" t="str">
        <v xml:space="preserve">REAR WHEEL BOLT INTER DI  </v>
      </c>
      <c r="D7883" s="135" t="str">
        <v>2305, 2306, 2307</v>
      </c>
      <c r="E7883" s="104">
        <v>48</v>
      </c>
      <c r="F7883" s="104" t="str">
        <v>PCS</v>
      </c>
      <c r="G7883" s="104" t="str">
        <v>OUTWARD</v>
      </c>
      <c r="H7883" s="105" t="str">
        <v>LAXMI MOTOR</v>
      </c>
    </row>
    <row r="7884" spans="1:8" x14ac:dyDescent="0.25">
      <c r="A7884" s="106">
        <v>45842</v>
      </c>
      <c r="B7884" s="107" t="str">
        <v>UN 1136</v>
      </c>
      <c r="C7884" s="108" t="str">
        <v>SILENCER NST</v>
      </c>
      <c r="D7884" s="136" t="str">
        <v>2305, 2306, 2307</v>
      </c>
      <c r="E7884" s="108">
        <v>72</v>
      </c>
      <c r="F7884" s="108" t="str">
        <v>PCS</v>
      </c>
      <c r="G7884" s="108" t="str">
        <v>OUTWARD</v>
      </c>
      <c r="H7884" s="109" t="str">
        <v>LAXMI MOTOR</v>
      </c>
    </row>
    <row r="7885" spans="1:8" x14ac:dyDescent="0.25">
      <c r="A7885" s="102">
        <v>45842</v>
      </c>
      <c r="B7885" s="103" t="str">
        <v>GK 1501/UN 2804</v>
      </c>
      <c r="C7885" s="104" t="str">
        <v xml:space="preserve">FRONT WHEEL BOLT INTER DI </v>
      </c>
      <c r="D7885" s="135" t="str">
        <v>2305, 2306, 2307</v>
      </c>
      <c r="E7885" s="104">
        <v>72</v>
      </c>
      <c r="F7885" s="104" t="str">
        <v>PCS</v>
      </c>
      <c r="G7885" s="104" t="str">
        <v>OUTWARD</v>
      </c>
      <c r="H7885" s="105" t="str">
        <v>LAXMI MOTOR</v>
      </c>
    </row>
    <row r="7886" spans="1:8" x14ac:dyDescent="0.25">
      <c r="A7886" s="106">
        <v>45842</v>
      </c>
      <c r="B7886" s="107" t="str">
        <v>GK 1535</v>
      </c>
      <c r="C7886" s="108" t="str">
        <v>FRONT WHEEL BOLT SONALIKA WITH COLLAR NUT</v>
      </c>
      <c r="D7886" s="136" t="str">
        <v>2305, 2306, 2307</v>
      </c>
      <c r="E7886" s="108">
        <v>24</v>
      </c>
      <c r="F7886" s="108" t="str">
        <v>PCS</v>
      </c>
      <c r="G7886" s="108" t="str">
        <v>OUTWARD</v>
      </c>
      <c r="H7886" s="109" t="str">
        <v>LAXMI MOTOR</v>
      </c>
    </row>
    <row r="7887" spans="1:8" x14ac:dyDescent="0.25">
      <c r="A7887" s="102">
        <v>45842</v>
      </c>
      <c r="B7887" s="103" t="str">
        <v>GK 1534</v>
      </c>
      <c r="C7887" s="104" t="str">
        <v>FRONT WHEEL BOLT SONALIKA TAPPER NUT</v>
      </c>
      <c r="D7887" s="135" t="str">
        <v>2305, 2306, 2307</v>
      </c>
      <c r="E7887" s="104">
        <v>24</v>
      </c>
      <c r="F7887" s="104" t="str">
        <v>PCS</v>
      </c>
      <c r="G7887" s="104" t="str">
        <v>OUTWARD</v>
      </c>
      <c r="H7887" s="105" t="str">
        <v>LAXMI MOTOR</v>
      </c>
    </row>
    <row r="7888" spans="1:8" x14ac:dyDescent="0.25">
      <c r="A7888" s="106">
        <v>45842</v>
      </c>
      <c r="B7888" s="107" t="str">
        <v>GK 1400</v>
      </c>
      <c r="C7888" s="108" t="str">
        <v>HYD. FILTER JOHN DEERE N/M KRISH (SPIN ON)</v>
      </c>
      <c r="D7888" s="136" t="str">
        <v>2305, 2306, 2307</v>
      </c>
      <c r="E7888" s="108">
        <v>10</v>
      </c>
      <c r="F7888" s="108" t="str">
        <v>PCS</v>
      </c>
      <c r="G7888" s="108" t="str">
        <v>OUTWARD</v>
      </c>
      <c r="H7888" s="109" t="str">
        <v>LAXMI MOTOR</v>
      </c>
    </row>
    <row r="7889" spans="1:8" x14ac:dyDescent="0.25">
      <c r="A7889" s="102">
        <v>45842</v>
      </c>
      <c r="B7889" s="103" t="str">
        <v>GK 1398</v>
      </c>
      <c r="C7889" s="104" t="str">
        <v>HYD. FILTER JOHN DEERE O/M SPIN ON</v>
      </c>
      <c r="D7889" s="135" t="str">
        <v>2305, 2306, 2307</v>
      </c>
      <c r="E7889" s="104">
        <v>2</v>
      </c>
      <c r="F7889" s="104" t="str">
        <v>PCS</v>
      </c>
      <c r="G7889" s="104" t="str">
        <v>OUTWARD</v>
      </c>
      <c r="H7889" s="105" t="str">
        <v>LAXMI MOTOR</v>
      </c>
    </row>
    <row r="7890" spans="1:8" x14ac:dyDescent="0.25">
      <c r="A7890" s="106">
        <v>45842</v>
      </c>
      <c r="B7890" s="107" t="str">
        <v>GK 1271</v>
      </c>
      <c r="C7890" s="108" t="str">
        <v>HYD. FILTER SWARAJ  SMALL SPIN ON</v>
      </c>
      <c r="D7890" s="136" t="str">
        <v>2305, 2306, 2307</v>
      </c>
      <c r="E7890" s="108">
        <v>10</v>
      </c>
      <c r="F7890" s="108" t="str">
        <v>PCS</v>
      </c>
      <c r="G7890" s="108" t="str">
        <v>OUTWARD</v>
      </c>
      <c r="H7890" s="109" t="str">
        <v>LAXMI MOTOR</v>
      </c>
    </row>
    <row r="7891" spans="1:8" x14ac:dyDescent="0.25">
      <c r="A7891" s="102">
        <v>45842</v>
      </c>
      <c r="B7891" s="103" t="str">
        <v>GK 1273</v>
      </c>
      <c r="C7891" s="104" t="str">
        <v>HYD. FILTER SWARAJ 855 TURBO (BIG)  SPIN ON</v>
      </c>
      <c r="D7891" s="135" t="str">
        <v>2305, 2306, 2307</v>
      </c>
      <c r="E7891" s="104">
        <v>6</v>
      </c>
      <c r="F7891" s="104" t="str">
        <v>PCS</v>
      </c>
      <c r="G7891" s="104" t="str">
        <v>OUTWARD</v>
      </c>
      <c r="H7891" s="105" t="str">
        <v>LAXMI MOTOR</v>
      </c>
    </row>
    <row r="7892" spans="1:8" x14ac:dyDescent="0.25">
      <c r="A7892" s="106">
        <v>45842</v>
      </c>
      <c r="B7892" s="107" t="str">
        <v>GK 1234</v>
      </c>
      <c r="C7892" s="108" t="str">
        <v>HYD. FILTER INTER DI SPIN ON</v>
      </c>
      <c r="D7892" s="136" t="str">
        <v>2305, 2306, 2307</v>
      </c>
      <c r="E7892" s="108">
        <v>10</v>
      </c>
      <c r="F7892" s="108" t="str">
        <v>PCS</v>
      </c>
      <c r="G7892" s="108" t="str">
        <v>OUTWARD</v>
      </c>
      <c r="H7892" s="109" t="str">
        <v>LAXMI MOTOR</v>
      </c>
    </row>
    <row r="7893" spans="1:8" x14ac:dyDescent="0.25">
      <c r="A7893" s="102">
        <v>45842</v>
      </c>
      <c r="B7893" s="103" t="str">
        <v>GK 1238</v>
      </c>
      <c r="C7893" s="104" t="str">
        <v>HYD. FILTER ARJUN SPIN ON</v>
      </c>
      <c r="D7893" s="135" t="str">
        <v>2305, 2306, 2307</v>
      </c>
      <c r="E7893" s="104">
        <v>10</v>
      </c>
      <c r="F7893" s="104" t="str">
        <v>PCS</v>
      </c>
      <c r="G7893" s="104" t="str">
        <v>OUTWARD</v>
      </c>
      <c r="H7893" s="105" t="str">
        <v>LAXMI MOTOR</v>
      </c>
    </row>
    <row r="7894" spans="1:8" x14ac:dyDescent="0.25">
      <c r="A7894" s="106">
        <v>45842</v>
      </c>
      <c r="B7894" s="107" t="str">
        <v>GK 1244</v>
      </c>
      <c r="C7894" s="108" t="str">
        <v>HYD. FILTER  MAHINDRA TURBO SPIN ON</v>
      </c>
      <c r="D7894" s="136" t="str">
        <v>2305, 2306, 2307</v>
      </c>
      <c r="E7894" s="108">
        <v>6</v>
      </c>
      <c r="F7894" s="108" t="str">
        <v>PCS</v>
      </c>
      <c r="G7894" s="108" t="str">
        <v>OUTWARD</v>
      </c>
      <c r="H7894" s="109" t="str">
        <v>LAXMI MOTOR</v>
      </c>
    </row>
    <row r="7895" spans="1:8" x14ac:dyDescent="0.25">
      <c r="A7895" s="102">
        <v>45842</v>
      </c>
      <c r="B7895" s="103" t="str">
        <v>UN 1153</v>
      </c>
      <c r="C7895" s="104" t="str">
        <v>PRE CLEANER ASSEMBLY LONG PVC NST</v>
      </c>
      <c r="D7895" s="135" t="str">
        <v>2305, 2306, 2307</v>
      </c>
      <c r="E7895" s="104">
        <v>8</v>
      </c>
      <c r="F7895" s="104" t="str">
        <v>PCS</v>
      </c>
      <c r="G7895" s="104" t="str">
        <v>OUTWARD</v>
      </c>
      <c r="H7895" s="105" t="str">
        <v>LAXMI MOTOR</v>
      </c>
    </row>
    <row r="7896" spans="1:8" x14ac:dyDescent="0.25">
      <c r="A7896" s="106">
        <v>45842</v>
      </c>
      <c r="B7896" s="107" t="str">
        <v>GK 1292</v>
      </c>
      <c r="C7896" s="108" t="str">
        <v>HYD.  FILTER SONALIKA N/M SPIN ON</v>
      </c>
      <c r="D7896" s="136" t="str">
        <v>2305, 2306, 2307</v>
      </c>
      <c r="E7896" s="108">
        <v>10</v>
      </c>
      <c r="F7896" s="108" t="str">
        <v>PCS</v>
      </c>
      <c r="G7896" s="108" t="str">
        <v>OUTWARD</v>
      </c>
      <c r="H7896" s="109" t="str">
        <v>LAXMI MOTOR</v>
      </c>
    </row>
    <row r="7897" spans="1:8" x14ac:dyDescent="0.25">
      <c r="A7897" s="102">
        <v>45842</v>
      </c>
      <c r="B7897" s="103" t="str">
        <v>UN 2754</v>
      </c>
      <c r="C7897" s="104" t="str">
        <v xml:space="preserve">SPANDLE BUSH SET OF 4 PCS INTER DI  </v>
      </c>
      <c r="D7897" s="135" t="str">
        <v>2305, 2306, 2307</v>
      </c>
      <c r="E7897" s="104">
        <v>10</v>
      </c>
      <c r="F7897" s="104" t="str">
        <v>SET</v>
      </c>
      <c r="G7897" s="104" t="str">
        <v>OUTWARD</v>
      </c>
      <c r="H7897" s="105" t="str">
        <v>LAXMI MOTOR</v>
      </c>
    </row>
    <row r="7898" spans="1:8" x14ac:dyDescent="0.25">
      <c r="A7898" s="106">
        <v>45842</v>
      </c>
      <c r="B7898" s="107" t="str">
        <v>R983032309</v>
      </c>
      <c r="C7898" s="108" t="str">
        <v>HYD. PUMP SWARAJ 19CC (OUTER)</v>
      </c>
      <c r="D7898" s="136" t="str">
        <v>2305, 2306, 2307</v>
      </c>
      <c r="E7898" s="108">
        <v>3</v>
      </c>
      <c r="F7898" s="108" t="str">
        <v>PCS</v>
      </c>
      <c r="G7898" s="108" t="str">
        <v>OUTWARD</v>
      </c>
      <c r="H7898" s="109" t="str">
        <v>LAXMI MOTOR</v>
      </c>
    </row>
    <row r="7899" spans="1:8" x14ac:dyDescent="0.25">
      <c r="A7899" s="102">
        <v>45842</v>
      </c>
      <c r="B7899" s="103" t="str">
        <v>4B085070</v>
      </c>
      <c r="C7899" s="104" t="str">
        <v>SUPER SEAL 70X85.37X8</v>
      </c>
      <c r="D7899" s="135" t="str">
        <v>2305, 2306, 2307</v>
      </c>
      <c r="E7899" s="104">
        <v>20</v>
      </c>
      <c r="F7899" s="104" t="str">
        <v>PCS</v>
      </c>
      <c r="G7899" s="104" t="str">
        <v>OUTWARD</v>
      </c>
      <c r="H7899" s="105" t="str">
        <v>LAXMI MOTOR</v>
      </c>
    </row>
    <row r="7900" spans="1:8" x14ac:dyDescent="0.25">
      <c r="A7900" s="106">
        <v>45842</v>
      </c>
      <c r="B7900" s="107" t="str">
        <v>GK 641 A</v>
      </c>
      <c r="C7900" s="108" t="str">
        <v>TIE ROD END MASEY P3 DI / MASSEY 245  (REAR) (SET OF 2)</v>
      </c>
      <c r="D7900" s="136" t="str">
        <v>2305, 2306, 2307</v>
      </c>
      <c r="E7900" s="108">
        <v>6</v>
      </c>
      <c r="F7900" s="108" t="str">
        <v>SET</v>
      </c>
      <c r="G7900" s="108" t="str">
        <v>OUTWARD</v>
      </c>
      <c r="H7900" s="109" t="str">
        <v>LAXMI MOTOR</v>
      </c>
    </row>
    <row r="7901" spans="1:8" x14ac:dyDescent="0.25">
      <c r="A7901" s="102">
        <v>45842</v>
      </c>
      <c r="B7901" s="103" t="str">
        <v>GK 641 B</v>
      </c>
      <c r="C7901" s="104" t="str">
        <v>TIE ROD END MASEY P3 DI / MASSEY 245  (FRONT) (SET OF 2)</v>
      </c>
      <c r="D7901" s="135" t="str">
        <v>2305, 2306, 2307</v>
      </c>
      <c r="E7901" s="104">
        <v>6</v>
      </c>
      <c r="F7901" s="104" t="str">
        <v>SET</v>
      </c>
      <c r="G7901" s="104" t="str">
        <v>OUTWARD</v>
      </c>
      <c r="H7901" s="105" t="str">
        <v>LAXMI MOTOR</v>
      </c>
    </row>
    <row r="7902" spans="1:8" x14ac:dyDescent="0.25">
      <c r="A7902" s="106">
        <v>45842</v>
      </c>
      <c r="B7902" s="107" t="str">
        <v>GK 600 A</v>
      </c>
      <c r="C7902" s="108" t="str">
        <v>TIE ROD END SWARAJ 855 (H.D)  REAR  (SET OF 2)</v>
      </c>
      <c r="D7902" s="136" t="str">
        <v>2305, 2306, 2307</v>
      </c>
      <c r="E7902" s="108">
        <v>15</v>
      </c>
      <c r="F7902" s="108" t="str">
        <v>SET</v>
      </c>
      <c r="G7902" s="108" t="str">
        <v>OUTWARD</v>
      </c>
      <c r="H7902" s="109" t="str">
        <v>LAXMI MOTOR</v>
      </c>
    </row>
    <row r="7903" spans="1:8" x14ac:dyDescent="0.25">
      <c r="A7903" s="102">
        <v>45842</v>
      </c>
      <c r="B7903" s="103" t="str">
        <v>GK 600 B</v>
      </c>
      <c r="C7903" s="104" t="str">
        <v>TIE ROD END SWARAJ 855 (H.D)  FRONT (SET OF 2)</v>
      </c>
      <c r="D7903" s="135" t="str">
        <v>2305, 2306, 2307</v>
      </c>
      <c r="E7903" s="104">
        <v>15</v>
      </c>
      <c r="F7903" s="104" t="str">
        <v>SET</v>
      </c>
      <c r="G7903" s="104" t="str">
        <v>OUTWARD</v>
      </c>
      <c r="H7903" s="105" t="str">
        <v>LAXMI MOTOR</v>
      </c>
    </row>
    <row r="7904" spans="1:8" x14ac:dyDescent="0.25">
      <c r="A7904" s="106">
        <v>45842</v>
      </c>
      <c r="B7904" s="107" t="str">
        <v>GK 602</v>
      </c>
      <c r="C7904" s="108" t="str">
        <v>TIE ROD END SWARAJ 855 POWER STG. / SWARAJ XM (SET OF 2)</v>
      </c>
      <c r="D7904" s="136" t="str">
        <v>2305, 2306, 2307</v>
      </c>
      <c r="E7904" s="108">
        <v>2</v>
      </c>
      <c r="F7904" s="108" t="str">
        <v>SET</v>
      </c>
      <c r="G7904" s="108" t="str">
        <v>OUTWARD</v>
      </c>
      <c r="H7904" s="109" t="str">
        <v>LAXMI MOTOR</v>
      </c>
    </row>
    <row r="7905" spans="1:8" x14ac:dyDescent="0.25">
      <c r="A7905" s="102">
        <v>45842</v>
      </c>
      <c r="B7905" s="103" t="str">
        <v>1P 4040 4027 CTOOOB</v>
      </c>
      <c r="C7905" s="104" t="str">
        <v>HYD PUMP DHRUV / YUVO</v>
      </c>
      <c r="D7905" s="135" t="str">
        <v>2305, 2306, 2307</v>
      </c>
      <c r="E7905" s="104">
        <v>1</v>
      </c>
      <c r="F7905" s="104" t="str">
        <v>PCS</v>
      </c>
      <c r="G7905" s="104" t="str">
        <v>OUTWARD</v>
      </c>
      <c r="H7905" s="105" t="str">
        <v>LAXMI MOTOR</v>
      </c>
    </row>
    <row r="7906" spans="1:8" x14ac:dyDescent="0.25">
      <c r="A7906" s="106">
        <v>45842</v>
      </c>
      <c r="B7906" s="107" t="str">
        <v>1P 4066 4039 AOOOOB</v>
      </c>
      <c r="C7906" s="108" t="str">
        <v>HYD PUMP J.D</v>
      </c>
      <c r="D7906" s="136" t="str">
        <v>2305, 2306, 2307</v>
      </c>
      <c r="E7906" s="108">
        <v>1</v>
      </c>
      <c r="F7906" s="108" t="str">
        <v>PCS</v>
      </c>
      <c r="G7906" s="108" t="str">
        <v>OUTWARD</v>
      </c>
      <c r="H7906" s="109" t="str">
        <v>LAXMI MOTOR</v>
      </c>
    </row>
    <row r="7907" spans="1:8" x14ac:dyDescent="0.25">
      <c r="A7907" s="102">
        <v>45842</v>
      </c>
      <c r="B7907" s="103" t="str">
        <v>1P 4044 CTMMB</v>
      </c>
      <c r="C7907" s="104" t="str">
        <v>HYD PUMP MAHINDRA SINGLE</v>
      </c>
      <c r="D7907" s="135" t="str">
        <v>2305, 2306, 2307</v>
      </c>
      <c r="E7907" s="104">
        <v>4</v>
      </c>
      <c r="F7907" s="104" t="str">
        <v>PCS</v>
      </c>
      <c r="G7907" s="104" t="str">
        <v>OUTWARD</v>
      </c>
      <c r="H7907" s="105" t="str">
        <v>LAXMI MOTOR</v>
      </c>
    </row>
    <row r="7908" spans="1:8" x14ac:dyDescent="0.25">
      <c r="A7908" s="106">
        <v>45842</v>
      </c>
      <c r="B7908" s="107" t="str">
        <v>R983067915</v>
      </c>
      <c r="C7908" s="108" t="str">
        <v>HYD. PUMP SONALIKA RX 16CC</v>
      </c>
      <c r="D7908" s="136" t="str">
        <v>2305, 2306, 2307</v>
      </c>
      <c r="E7908" s="108">
        <v>2</v>
      </c>
      <c r="F7908" s="108" t="str">
        <v>PCS</v>
      </c>
      <c r="G7908" s="108" t="str">
        <v>OUTWARD</v>
      </c>
      <c r="H7908" s="109" t="str">
        <v>LAXMI MOTOR</v>
      </c>
    </row>
    <row r="7909" spans="1:8" x14ac:dyDescent="0.25">
      <c r="A7909" s="102">
        <v>45842</v>
      </c>
      <c r="B7909" s="103" t="str">
        <v>UN 1161 A</v>
      </c>
      <c r="C7909" s="104" t="str">
        <v>AIR CLEANER BOWL (O.E) INTER</v>
      </c>
      <c r="D7909" s="135" t="str">
        <v>2305, 2306, 2307</v>
      </c>
      <c r="E7909" s="104">
        <v>4</v>
      </c>
      <c r="F7909" s="104" t="str">
        <v>PCS</v>
      </c>
      <c r="G7909" s="104" t="str">
        <v>OUTWARD</v>
      </c>
      <c r="H7909" s="105" t="str">
        <v>LAXMI MOTOR</v>
      </c>
    </row>
    <row r="7910" spans="1:8" x14ac:dyDescent="0.25">
      <c r="A7910" s="106">
        <v>45842</v>
      </c>
      <c r="B7910" s="107" t="str">
        <v>UN 1160</v>
      </c>
      <c r="C7910" s="108" t="str">
        <v>AIR CLEANER MESH INTER DI</v>
      </c>
      <c r="D7910" s="136" t="str">
        <v>2305, 2306, 2307</v>
      </c>
      <c r="E7910" s="108">
        <v>4</v>
      </c>
      <c r="F7910" s="108" t="str">
        <v>PCS</v>
      </c>
      <c r="G7910" s="108" t="str">
        <v>OUTWARD</v>
      </c>
      <c r="H7910" s="109" t="str">
        <v>LAXMI MOTOR</v>
      </c>
    </row>
    <row r="7911" spans="1:8" x14ac:dyDescent="0.25">
      <c r="A7911" s="102">
        <v>45842</v>
      </c>
      <c r="B7911" s="103" t="str">
        <v>GK 917</v>
      </c>
      <c r="C7911" s="104" t="str">
        <v>FRONT WHEEL HUB SWARAJ 735 / 855 (5 HOLE) W/CAP 25877-1988</v>
      </c>
      <c r="D7911" s="135" t="str">
        <v>2305, 2306, 2307</v>
      </c>
      <c r="E7911" s="104">
        <v>2</v>
      </c>
      <c r="F7911" s="104" t="str">
        <v>PCS</v>
      </c>
      <c r="G7911" s="104" t="str">
        <v>OUTWARD</v>
      </c>
      <c r="H7911" s="105" t="str">
        <v>LAXMI MOTOR</v>
      </c>
    </row>
    <row r="7912" spans="1:8" x14ac:dyDescent="0.25">
      <c r="A7912" s="106">
        <v>45842</v>
      </c>
      <c r="B7912" s="107" t="str">
        <v>GK 918</v>
      </c>
      <c r="C7912" s="108" t="str">
        <v>FRONT WHEEL HUB SWARAJ XM 6 HOLE W/CAP 25877-1988</v>
      </c>
      <c r="D7912" s="136" t="str">
        <v>2305, 2306, 2307</v>
      </c>
      <c r="E7912" s="108">
        <v>12</v>
      </c>
      <c r="F7912" s="108" t="str">
        <v>PCS</v>
      </c>
      <c r="G7912" s="108" t="str">
        <v>OUTWARD</v>
      </c>
      <c r="H7912" s="109" t="str">
        <v>LAXMI MOTOR</v>
      </c>
    </row>
    <row r="7913" spans="1:8" x14ac:dyDescent="0.25">
      <c r="A7913" s="102">
        <v>45842</v>
      </c>
      <c r="B7913" s="103" t="str">
        <v>GK 1089 A</v>
      </c>
      <c r="C7913" s="104" t="str">
        <v xml:space="preserve">FRONT STUB AXLE SWARAJ XM / 855 POWER STG 12" (4 HOLE) (RH) </v>
      </c>
      <c r="D7913" s="135" t="str">
        <v>2305, 2306, 2307</v>
      </c>
      <c r="E7913" s="104">
        <v>1</v>
      </c>
      <c r="F7913" s="104" t="str">
        <v>PCS</v>
      </c>
      <c r="G7913" s="104" t="str">
        <v>OUTWARD</v>
      </c>
      <c r="H7913" s="105" t="str">
        <v>LAXMI MOTOR</v>
      </c>
    </row>
    <row r="7914" spans="1:8" x14ac:dyDescent="0.25">
      <c r="A7914" s="106">
        <v>45842</v>
      </c>
      <c r="B7914" s="107" t="str">
        <v>GK 1098</v>
      </c>
      <c r="C7914" s="108" t="str">
        <v xml:space="preserve">FRONT STUB AXLE SONALIKA WITH ARM (LH) REGULAR </v>
      </c>
      <c r="D7914" s="136" t="str">
        <v>2305, 2306, 2307</v>
      </c>
      <c r="E7914" s="108">
        <v>2</v>
      </c>
      <c r="F7914" s="108" t="str">
        <v>PCS</v>
      </c>
      <c r="G7914" s="108" t="str">
        <v>OUTWARD</v>
      </c>
      <c r="H7914" s="109" t="str">
        <v>LAXMI MOTOR</v>
      </c>
    </row>
    <row r="7915" spans="1:8" x14ac:dyDescent="0.25">
      <c r="A7915" s="102">
        <v>45842</v>
      </c>
      <c r="B7915" s="103" t="str">
        <v>GK 1098 A</v>
      </c>
      <c r="C7915" s="104" t="str">
        <v xml:space="preserve">FRONT STUB AXLE SONALIKA WITH ARM (RH) REGULAR </v>
      </c>
      <c r="D7915" s="135" t="str">
        <v>2305, 2306, 2307</v>
      </c>
      <c r="E7915" s="104">
        <v>2</v>
      </c>
      <c r="F7915" s="104" t="str">
        <v>PCS</v>
      </c>
      <c r="G7915" s="104" t="str">
        <v>OUTWARD</v>
      </c>
      <c r="H7915" s="105" t="str">
        <v>LAXMI MOTOR</v>
      </c>
    </row>
    <row r="7916" spans="1:8" x14ac:dyDescent="0.25">
      <c r="A7916" s="106">
        <v>45842</v>
      </c>
      <c r="B7916" s="107" t="str">
        <v>GK 1085</v>
      </c>
      <c r="C7916" s="108" t="str">
        <v>FRONT STUB AXLE SWARAJ 855 COMMON 25877-1988</v>
      </c>
      <c r="D7916" s="136" t="str">
        <v>2305, 2306, 2307</v>
      </c>
      <c r="E7916" s="108">
        <v>4</v>
      </c>
      <c r="F7916" s="108" t="str">
        <v>PCS</v>
      </c>
      <c r="G7916" s="108" t="str">
        <v>OUTWARD</v>
      </c>
      <c r="H7916" s="109" t="str">
        <v>LAXMI MOTOR</v>
      </c>
    </row>
    <row r="7917" spans="1:8" x14ac:dyDescent="0.25">
      <c r="A7917" s="102">
        <v>45845</v>
      </c>
      <c r="B7917" s="103" t="str">
        <v>UN 2858</v>
      </c>
      <c r="C7917" s="104" t="str">
        <v xml:space="preserve">BREAK SHOE SPRING (O.E) INTER  </v>
      </c>
      <c r="D7917" s="135">
        <v>2331</v>
      </c>
      <c r="E7917" s="104">
        <v>720</v>
      </c>
      <c r="F7917" s="104" t="str">
        <v>PCS</v>
      </c>
      <c r="G7917" s="104" t="str">
        <v>OUTWARD</v>
      </c>
      <c r="H7917" s="105" t="str">
        <v>SHOP</v>
      </c>
    </row>
    <row r="7918" spans="1:8" x14ac:dyDescent="0.25">
      <c r="A7918" s="106">
        <v>45846</v>
      </c>
      <c r="B7918" s="107" t="str">
        <v>GK 328</v>
      </c>
      <c r="C7918" s="108" t="str">
        <v>CLUTCH PLATE N/A SWARAJ 855 (RIGID &amp; CUSHION TYPE) 11" 8 TEETH</v>
      </c>
      <c r="D7918" s="136">
        <v>2337</v>
      </c>
      <c r="E7918" s="108">
        <v>4</v>
      </c>
      <c r="F7918" s="108" t="str">
        <v>PCS</v>
      </c>
      <c r="G7918" s="108" t="str">
        <v>OUTWARD</v>
      </c>
      <c r="H7918" s="109" t="str">
        <v>SHOP</v>
      </c>
    </row>
    <row r="7919" spans="1:8" x14ac:dyDescent="0.25">
      <c r="A7919" s="102">
        <v>45846</v>
      </c>
      <c r="B7919" s="103" t="str">
        <v>UN 1257</v>
      </c>
      <c r="C7919" s="104" t="str">
        <v>OIL PRESSURE TEA INTER DI</v>
      </c>
      <c r="D7919" s="135">
        <v>2337</v>
      </c>
      <c r="E7919" s="104">
        <v>60</v>
      </c>
      <c r="F7919" s="104" t="str">
        <v>PCS</v>
      </c>
      <c r="G7919" s="104" t="str">
        <v>OUTWARD</v>
      </c>
      <c r="H7919" s="105" t="str">
        <v>SHOP</v>
      </c>
    </row>
    <row r="7920" spans="1:8" x14ac:dyDescent="0.25">
      <c r="A7920" s="106">
        <v>45846</v>
      </c>
      <c r="B7920" s="107" t="str">
        <v>R983067915</v>
      </c>
      <c r="C7920" s="108" t="str">
        <v>HYD. PUMP SONALIKA RX 16CC</v>
      </c>
      <c r="D7920" s="136">
        <v>2337</v>
      </c>
      <c r="E7920" s="108">
        <v>8</v>
      </c>
      <c r="F7920" s="108" t="str">
        <v>PCS</v>
      </c>
      <c r="G7920" s="108" t="str">
        <v>OUTWARD</v>
      </c>
      <c r="H7920" s="109" t="str">
        <v>SHOP</v>
      </c>
    </row>
    <row r="7921" spans="1:8" x14ac:dyDescent="0.25">
      <c r="A7921" s="102">
        <v>45846</v>
      </c>
      <c r="B7921" s="103" t="str">
        <v>601AD00007C</v>
      </c>
      <c r="C7921" s="104" t="str">
        <v>HYD PUMP J.D 5310 W/BRACKET (20CC + 12CC) (NEW CODE : 11351822)</v>
      </c>
      <c r="D7921" s="135">
        <v>2337</v>
      </c>
      <c r="E7921" s="104">
        <v>4</v>
      </c>
      <c r="F7921" s="104" t="str">
        <v>PCS</v>
      </c>
      <c r="G7921" s="104" t="str">
        <v>OUTWARD</v>
      </c>
      <c r="H7921" s="105" t="str">
        <v>SHOP</v>
      </c>
    </row>
    <row r="7922" spans="1:8" x14ac:dyDescent="0.25">
      <c r="A7922" s="106">
        <v>45840</v>
      </c>
      <c r="B7922" s="107" t="str">
        <v>GK 230</v>
      </c>
      <c r="C7922" s="108" t="str">
        <v xml:space="preserve">BRAKE DISC PLATE SONALIKA 20 HOLE </v>
      </c>
      <c r="D7922" s="136">
        <v>2288</v>
      </c>
      <c r="E7922" s="108">
        <v>80</v>
      </c>
      <c r="F7922" s="108" t="str">
        <v>PCS</v>
      </c>
      <c r="G7922" s="108" t="str">
        <v>OUTWARD</v>
      </c>
      <c r="H7922" s="109" t="str">
        <v>NIRMAL AUTOMOBILES</v>
      </c>
    </row>
    <row r="7923" spans="1:8" x14ac:dyDescent="0.25">
      <c r="A7923" s="102">
        <v>45840</v>
      </c>
      <c r="B7923" s="103" t="str">
        <v>UN 3399</v>
      </c>
      <c r="C7923" s="104" t="str">
        <v xml:space="preserve">ACCILATOR CABLE YUVO  </v>
      </c>
      <c r="D7923" s="135">
        <v>2288</v>
      </c>
      <c r="E7923" s="104">
        <v>12</v>
      </c>
      <c r="F7923" s="104" t="str">
        <v>PCS</v>
      </c>
      <c r="G7923" s="104" t="str">
        <v>OUTWARD</v>
      </c>
      <c r="H7923" s="105" t="str">
        <v>NIRMAL AUTOMOBILES</v>
      </c>
    </row>
    <row r="7924" spans="1:8" x14ac:dyDescent="0.25">
      <c r="A7924" s="106">
        <v>45840</v>
      </c>
      <c r="B7924" s="107" t="str">
        <v>DIESEL PIPE JD 10MM</v>
      </c>
      <c r="C7924" s="108" t="str">
        <v>DIESEL PIPE JD 10MM</v>
      </c>
      <c r="D7924" s="136">
        <v>2288</v>
      </c>
      <c r="E7924" s="108">
        <v>1</v>
      </c>
      <c r="F7924" s="108" t="str">
        <v>PCS</v>
      </c>
      <c r="G7924" s="108" t="str">
        <v>OUTWARD</v>
      </c>
      <c r="H7924" s="109" t="str">
        <v>NIRMAL AUTOMOBILES</v>
      </c>
    </row>
    <row r="7925" spans="1:8" x14ac:dyDescent="0.25">
      <c r="A7925" s="102">
        <v>45840</v>
      </c>
      <c r="B7925" s="103" t="str">
        <v>DIESEL PIPE 8MM JD</v>
      </c>
      <c r="C7925" s="104" t="str">
        <v>DIESEL PIPE 8MM JD</v>
      </c>
      <c r="D7925" s="135">
        <v>2288</v>
      </c>
      <c r="E7925" s="104">
        <v>6</v>
      </c>
      <c r="F7925" s="104" t="str">
        <v>PCS</v>
      </c>
      <c r="G7925" s="104" t="str">
        <v>OUTWARD</v>
      </c>
      <c r="H7925" s="105" t="str">
        <v>NIRMAL AUTOMOBILES</v>
      </c>
    </row>
    <row r="7926" spans="1:8" x14ac:dyDescent="0.25">
      <c r="A7926" s="106">
        <v>45840</v>
      </c>
      <c r="B7926" s="107" t="str">
        <v>UN 617</v>
      </c>
      <c r="C7926" s="108" t="str">
        <v>LOWER LINK PIN WITH NUT J.D</v>
      </c>
      <c r="D7926" s="136">
        <v>2288</v>
      </c>
      <c r="E7926" s="108">
        <v>10</v>
      </c>
      <c r="F7926" s="108" t="str">
        <v>PCS</v>
      </c>
      <c r="G7926" s="108" t="str">
        <v>OUTWARD</v>
      </c>
      <c r="H7926" s="109" t="str">
        <v>NIRMAL AUTOMOBILES</v>
      </c>
    </row>
    <row r="7927" spans="1:8" x14ac:dyDescent="0.25">
      <c r="A7927" s="102">
        <v>45840</v>
      </c>
      <c r="B7927" s="103" t="str">
        <v>GK 1695</v>
      </c>
      <c r="C7927" s="104" t="str">
        <v>ROTAVATOR YOKE PIN SET SHAKTIMAAN  70 MM</v>
      </c>
      <c r="D7927" s="135">
        <v>2288</v>
      </c>
      <c r="E7927" s="104">
        <v>50</v>
      </c>
      <c r="F7927" s="104" t="str">
        <v>PCS</v>
      </c>
      <c r="G7927" s="104" t="str">
        <v>OUTWARD</v>
      </c>
      <c r="H7927" s="105" t="str">
        <v>NIRMAL AUTOMOBILES</v>
      </c>
    </row>
    <row r="7928" spans="1:8" x14ac:dyDescent="0.25">
      <c r="A7928" s="106">
        <v>45840</v>
      </c>
      <c r="B7928" s="107" t="str">
        <v>UN 1160</v>
      </c>
      <c r="C7928" s="108" t="str">
        <v>AIR CLEANER MESH INTER DI</v>
      </c>
      <c r="D7928" s="136">
        <v>2288</v>
      </c>
      <c r="E7928" s="108">
        <v>5</v>
      </c>
      <c r="F7928" s="108" t="str">
        <v>PCS</v>
      </c>
      <c r="G7928" s="108" t="str">
        <v>OUTWARD</v>
      </c>
      <c r="H7928" s="109" t="str">
        <v>NIRMAL AUTOMOBILES</v>
      </c>
    </row>
    <row r="7929" spans="1:8" x14ac:dyDescent="0.25">
      <c r="A7929" s="102">
        <v>45840</v>
      </c>
      <c r="B7929" s="103" t="str">
        <v>UN 1161 A</v>
      </c>
      <c r="C7929" s="104" t="str">
        <v>AIR CLEANER BOWL (O.E) INTER</v>
      </c>
      <c r="D7929" s="135">
        <v>2288</v>
      </c>
      <c r="E7929" s="104">
        <v>5</v>
      </c>
      <c r="F7929" s="104" t="str">
        <v>PCS</v>
      </c>
      <c r="G7929" s="104" t="str">
        <v>OUTWARD</v>
      </c>
      <c r="H7929" s="105" t="str">
        <v>NIRMAL AUTOMOBILES</v>
      </c>
    </row>
    <row r="7930" spans="1:8" x14ac:dyDescent="0.25">
      <c r="A7930" s="106">
        <v>45840</v>
      </c>
      <c r="B7930" s="107" t="str">
        <v>UN 4203</v>
      </c>
      <c r="C7930" s="108" t="str">
        <v>SIDE GEAR MASCHIO T-30</v>
      </c>
      <c r="D7930" s="136">
        <v>2288</v>
      </c>
      <c r="E7930" s="108">
        <v>2</v>
      </c>
      <c r="F7930" s="108" t="str">
        <v>PCS</v>
      </c>
      <c r="G7930" s="108" t="str">
        <v>OUTWARD</v>
      </c>
      <c r="H7930" s="109" t="str">
        <v>NIRMAL AUTOMOBILES</v>
      </c>
    </row>
    <row r="7931" spans="1:8" x14ac:dyDescent="0.25">
      <c r="A7931" s="102">
        <v>45840</v>
      </c>
      <c r="B7931" s="103" t="str">
        <v>UN 1751</v>
      </c>
      <c r="C7931" s="104" t="str">
        <v>CLUTCH SLEEVE NST</v>
      </c>
      <c r="D7931" s="135">
        <v>2288</v>
      </c>
      <c r="E7931" s="104">
        <v>2</v>
      </c>
      <c r="F7931" s="104" t="str">
        <v>PCS</v>
      </c>
      <c r="G7931" s="104" t="str">
        <v>OUTWARD</v>
      </c>
      <c r="H7931" s="105" t="str">
        <v>NIRMAL AUTOMOBILES</v>
      </c>
    </row>
    <row r="7932" spans="1:8" x14ac:dyDescent="0.25">
      <c r="A7932" s="106">
        <v>45840</v>
      </c>
      <c r="B7932" s="107" t="str">
        <v>GK 005</v>
      </c>
      <c r="C7932" s="108" t="str">
        <v>OIL BRAKE PLATE  EICHER 6.5" 10 TEETH</v>
      </c>
      <c r="D7932" s="136">
        <v>2288</v>
      </c>
      <c r="E7932" s="108">
        <v>10</v>
      </c>
      <c r="F7932" s="108" t="str">
        <v>PCS</v>
      </c>
      <c r="G7932" s="108" t="str">
        <v>OUTWARD</v>
      </c>
      <c r="H7932" s="109" t="str">
        <v>NIRMAL AUTOMOBILES</v>
      </c>
    </row>
    <row r="7933" spans="1:8" x14ac:dyDescent="0.25">
      <c r="A7933" s="102">
        <v>45840</v>
      </c>
      <c r="B7933" s="103" t="str">
        <v>UN 1958</v>
      </c>
      <c r="C7933" s="104" t="str">
        <v>HAND BREAK CABLE W/KNOB YUVO</v>
      </c>
      <c r="D7933" s="135">
        <v>2288</v>
      </c>
      <c r="E7933" s="104">
        <v>6</v>
      </c>
      <c r="F7933" s="104" t="str">
        <v>PCS</v>
      </c>
      <c r="G7933" s="104" t="str">
        <v>OUTWARD</v>
      </c>
      <c r="H7933" s="105" t="str">
        <v>NIRMAL AUTOMOBILES</v>
      </c>
    </row>
    <row r="7934" spans="1:8" x14ac:dyDescent="0.25">
      <c r="A7934" s="106">
        <v>45840</v>
      </c>
      <c r="B7934" s="107" t="str">
        <v>GK 1694</v>
      </c>
      <c r="C7934" s="108" t="str">
        <v>ROTAVATOR YOKE PIN SET SONALIKA  90 MM</v>
      </c>
      <c r="D7934" s="136">
        <v>2288</v>
      </c>
      <c r="E7934" s="108">
        <v>40</v>
      </c>
      <c r="F7934" s="108" t="str">
        <v>PCS</v>
      </c>
      <c r="G7934" s="108" t="str">
        <v>OUTWARD</v>
      </c>
      <c r="H7934" s="109" t="str">
        <v>NIRMAL AUTOMOBILES</v>
      </c>
    </row>
    <row r="7935" spans="1:8" x14ac:dyDescent="0.25">
      <c r="A7935" s="102">
        <v>45840</v>
      </c>
      <c r="B7935" s="103" t="str">
        <v>CLUTCH SLEEVE HUB GREENTRACTOR</v>
      </c>
      <c r="C7935" s="104" t="str">
        <v>CLUTCH SLEEVE HUB GREENTRACTOR</v>
      </c>
      <c r="D7935" s="135">
        <v>2288</v>
      </c>
      <c r="E7935" s="104">
        <v>2</v>
      </c>
      <c r="F7935" s="104" t="str">
        <v>PCS</v>
      </c>
      <c r="G7935" s="104" t="str">
        <v>OUTWARD</v>
      </c>
      <c r="H7935" s="105" t="str">
        <v>NIRMAL AUTOMOBILES</v>
      </c>
    </row>
    <row r="7936" spans="1:8" x14ac:dyDescent="0.25">
      <c r="A7936" s="106">
        <v>45847</v>
      </c>
      <c r="B7936" s="107" t="str">
        <v>UN 2861</v>
      </c>
      <c r="C7936" s="108" t="str">
        <v>CLUTCH PADEL SPRING INTER</v>
      </c>
      <c r="D7936" s="136" t="str">
        <v>2343, 2344, 2348</v>
      </c>
      <c r="E7936" s="108">
        <v>72</v>
      </c>
      <c r="F7936" s="108" t="str">
        <v>PCS</v>
      </c>
      <c r="G7936" s="108" t="str">
        <v>OUTWARD</v>
      </c>
      <c r="H7936" s="109" t="str">
        <v>SHOP</v>
      </c>
    </row>
    <row r="7937" spans="1:8" x14ac:dyDescent="0.25">
      <c r="A7937" s="102">
        <v>45847</v>
      </c>
      <c r="B7937" s="103" t="str">
        <v>UN 1981</v>
      </c>
      <c r="C7937" s="104" t="str">
        <v>BREAK PIN BIG INTER</v>
      </c>
      <c r="D7937" s="135" t="str">
        <v>2343, 2344, 2348</v>
      </c>
      <c r="E7937" s="104">
        <v>180</v>
      </c>
      <c r="F7937" s="104" t="str">
        <v>PCS</v>
      </c>
      <c r="G7937" s="104" t="str">
        <v>OUTWARD</v>
      </c>
      <c r="H7937" s="105" t="str">
        <v>SHOP</v>
      </c>
    </row>
    <row r="7938" spans="1:8" x14ac:dyDescent="0.25">
      <c r="A7938" s="106">
        <v>45847</v>
      </c>
      <c r="B7938" s="107" t="str">
        <v>UN 1994</v>
      </c>
      <c r="C7938" s="108" t="str">
        <v>BREAK PATTI SET SET OF 5 INTER</v>
      </c>
      <c r="D7938" s="136" t="str">
        <v>2343, 2344, 2348</v>
      </c>
      <c r="E7938" s="108">
        <v>30</v>
      </c>
      <c r="F7938" s="108" t="str">
        <v>SET</v>
      </c>
      <c r="G7938" s="108" t="str">
        <v>OUTWARD</v>
      </c>
      <c r="H7938" s="109" t="str">
        <v>SHOP</v>
      </c>
    </row>
    <row r="7939" spans="1:8" x14ac:dyDescent="0.25">
      <c r="A7939" s="102">
        <v>45847</v>
      </c>
      <c r="B7939" s="103" t="str">
        <v>UN 2866</v>
      </c>
      <c r="C7939" s="104" t="str">
        <v xml:space="preserve">FOOT ACCILATOR SPRING INTER  </v>
      </c>
      <c r="D7939" s="135" t="str">
        <v>2343, 2344, 2348</v>
      </c>
      <c r="E7939" s="104">
        <v>72</v>
      </c>
      <c r="F7939" s="104" t="str">
        <v>PCS</v>
      </c>
      <c r="G7939" s="104" t="str">
        <v>OUTWARD</v>
      </c>
      <c r="H7939" s="105" t="str">
        <v>SHOP</v>
      </c>
    </row>
    <row r="7940" spans="1:8" x14ac:dyDescent="0.25">
      <c r="A7940" s="106">
        <v>45847</v>
      </c>
      <c r="B7940" s="107" t="str">
        <v>UN 1148</v>
      </c>
      <c r="C7940" s="108" t="str">
        <v>AIR CLEANER BRACKET INTER DI</v>
      </c>
      <c r="D7940" s="136" t="str">
        <v>2343, 2344, 2348</v>
      </c>
      <c r="E7940" s="108">
        <v>2</v>
      </c>
      <c r="F7940" s="108" t="str">
        <v>PCS</v>
      </c>
      <c r="G7940" s="108" t="str">
        <v>OUTWARD</v>
      </c>
      <c r="H7940" s="109" t="str">
        <v>SHOP</v>
      </c>
    </row>
    <row r="7941" spans="1:8" x14ac:dyDescent="0.25">
      <c r="A7941" s="102">
        <v>45847</v>
      </c>
      <c r="B7941" s="103" t="str">
        <v>UN 2631</v>
      </c>
      <c r="C7941" s="104" t="str">
        <v xml:space="preserve">LOWER LINK BRACKET RH NST  </v>
      </c>
      <c r="D7941" s="135" t="str">
        <v>2343, 2344, 2348</v>
      </c>
      <c r="E7941" s="104">
        <v>6</v>
      </c>
      <c r="F7941" s="104" t="str">
        <v>PCS</v>
      </c>
      <c r="G7941" s="104" t="str">
        <v>OUTWARD</v>
      </c>
      <c r="H7941" s="105" t="str">
        <v>SHOP</v>
      </c>
    </row>
    <row r="7942" spans="1:8" x14ac:dyDescent="0.25">
      <c r="A7942" s="106">
        <v>45847</v>
      </c>
      <c r="B7942" s="107" t="str">
        <v>UN 2630</v>
      </c>
      <c r="C7942" s="108" t="str">
        <v xml:space="preserve">LOWER LINK BRACKET LH NST  </v>
      </c>
      <c r="D7942" s="136" t="str">
        <v>2343, 2344, 2348</v>
      </c>
      <c r="E7942" s="108">
        <v>6</v>
      </c>
      <c r="F7942" s="108" t="str">
        <v>PCS</v>
      </c>
      <c r="G7942" s="108" t="str">
        <v>OUTWARD</v>
      </c>
      <c r="H7942" s="109" t="str">
        <v>SHOP</v>
      </c>
    </row>
    <row r="7943" spans="1:8" x14ac:dyDescent="0.25">
      <c r="A7943" s="102">
        <v>45847</v>
      </c>
      <c r="B7943" s="103" t="str">
        <v>UN 1123</v>
      </c>
      <c r="C7943" s="104" t="str">
        <v>EXHAUST MANIFOLD 3 CYL. NST</v>
      </c>
      <c r="D7943" s="135" t="str">
        <v>2343, 2344, 2348</v>
      </c>
      <c r="E7943" s="104">
        <v>7</v>
      </c>
      <c r="F7943" s="104" t="str">
        <v>PCS</v>
      </c>
      <c r="G7943" s="104" t="str">
        <v>OUTWARD</v>
      </c>
      <c r="H7943" s="105" t="str">
        <v>SHOP</v>
      </c>
    </row>
    <row r="7944" spans="1:8" x14ac:dyDescent="0.25">
      <c r="A7944" s="106">
        <v>45847</v>
      </c>
      <c r="B7944" s="107" t="str">
        <v>UN 1122</v>
      </c>
      <c r="C7944" s="108" t="str">
        <v>EXHAUST MANIFOLD 3 CYL. INTER DI</v>
      </c>
      <c r="D7944" s="136" t="str">
        <v>2343, 2344, 2348</v>
      </c>
      <c r="E7944" s="108">
        <v>7</v>
      </c>
      <c r="F7944" s="108" t="str">
        <v>PCS</v>
      </c>
      <c r="G7944" s="108" t="str">
        <v>OUTWARD</v>
      </c>
      <c r="H7944" s="109" t="str">
        <v>SHOP</v>
      </c>
    </row>
    <row r="7945" spans="1:8" x14ac:dyDescent="0.25">
      <c r="A7945" s="102">
        <v>45847</v>
      </c>
      <c r="B7945" s="103" t="str">
        <v>R983020977</v>
      </c>
      <c r="C7945" s="104" t="str">
        <v>HYD. PUMP MAHINDRA 14 CC</v>
      </c>
      <c r="D7945" s="135" t="str">
        <v>2343, 2344, 2348</v>
      </c>
      <c r="E7945" s="104">
        <v>8</v>
      </c>
      <c r="F7945" s="104" t="str">
        <v>PCS</v>
      </c>
      <c r="G7945" s="104" t="str">
        <v>OUTWARD</v>
      </c>
      <c r="H7945" s="105" t="str">
        <v>SHOP</v>
      </c>
    </row>
    <row r="7946" spans="1:8" x14ac:dyDescent="0.25">
      <c r="A7946" s="106">
        <v>45847</v>
      </c>
      <c r="B7946" s="107" t="str">
        <v>UN 2545</v>
      </c>
      <c r="C7946" s="108" t="str">
        <v xml:space="preserve">HYDRAULIC SAFETY CHAIN INTER  </v>
      </c>
      <c r="D7946" s="136" t="str">
        <v>2343, 2344, 2348</v>
      </c>
      <c r="E7946" s="108">
        <v>72</v>
      </c>
      <c r="F7946" s="108" t="str">
        <v>PCS</v>
      </c>
      <c r="G7946" s="108" t="str">
        <v>OUTWARD</v>
      </c>
      <c r="H7946" s="109" t="str">
        <v>SHOP</v>
      </c>
    </row>
    <row r="7947" spans="1:8" x14ac:dyDescent="0.25">
      <c r="A7947" s="102">
        <v>45847</v>
      </c>
      <c r="B7947" s="103" t="str">
        <v>GK 756/UN 1573</v>
      </c>
      <c r="C7947" s="104" t="str">
        <v>STG SHAFT NST/SARPANCH (30" LONG) 762 MM</v>
      </c>
      <c r="D7947" s="135" t="str">
        <v>2343, 2344, 2348</v>
      </c>
      <c r="E7947" s="104">
        <v>4</v>
      </c>
      <c r="F7947" s="104" t="str">
        <v>PCS</v>
      </c>
      <c r="G7947" s="104" t="str">
        <v>OUTWARD</v>
      </c>
      <c r="H7947" s="105" t="str">
        <v>SHOP</v>
      </c>
    </row>
    <row r="7948" spans="1:8" x14ac:dyDescent="0.25">
      <c r="A7948" s="106">
        <v>45847</v>
      </c>
      <c r="B7948" s="107" t="str">
        <v>UN 2401</v>
      </c>
      <c r="C7948" s="108" t="str">
        <v xml:space="preserve">MALE FEMALE COUPLING INTER DI  </v>
      </c>
      <c r="D7948" s="136" t="str">
        <v>2343, 2344, 2348</v>
      </c>
      <c r="E7948" s="108">
        <v>84</v>
      </c>
      <c r="F7948" s="108" t="str">
        <v>PCS</v>
      </c>
      <c r="G7948" s="108" t="str">
        <v>OUTWARD</v>
      </c>
      <c r="H7948" s="109" t="str">
        <v>SHOP</v>
      </c>
    </row>
    <row r="7949" spans="1:8" x14ac:dyDescent="0.25">
      <c r="A7949" s="102">
        <v>45847</v>
      </c>
      <c r="B7949" s="103" t="str">
        <v>UN 2491</v>
      </c>
      <c r="C7949" s="104" t="str">
        <v xml:space="preserve">HYDRAULIC PISTON 3 GROOVE INTER DI  </v>
      </c>
      <c r="D7949" s="135" t="str">
        <v>2343, 2344, 2348</v>
      </c>
      <c r="E7949" s="104">
        <v>5</v>
      </c>
      <c r="F7949" s="104" t="str">
        <v>PCS</v>
      </c>
      <c r="G7949" s="104" t="str">
        <v>OUTWARD</v>
      </c>
      <c r="H7949" s="105" t="str">
        <v>SHOP</v>
      </c>
    </row>
    <row r="7950" spans="1:8" x14ac:dyDescent="0.25">
      <c r="A7950" s="106">
        <v>45847</v>
      </c>
      <c r="B7950" s="107" t="str">
        <v>UN 3426 A</v>
      </c>
      <c r="C7950" s="108" t="str">
        <v xml:space="preserve">COOLANT BOTTLE THREAD TYPE TURBO  </v>
      </c>
      <c r="D7950" s="136" t="str">
        <v>2343, 2344, 2348</v>
      </c>
      <c r="E7950" s="108">
        <v>15</v>
      </c>
      <c r="F7950" s="108" t="str">
        <v>PCS</v>
      </c>
      <c r="G7950" s="108" t="str">
        <v>OUTWARD</v>
      </c>
      <c r="H7950" s="109" t="str">
        <v>SHOP</v>
      </c>
    </row>
    <row r="7951" spans="1:8" x14ac:dyDescent="0.25">
      <c r="A7951" s="102">
        <v>45847</v>
      </c>
      <c r="B7951" s="103" t="str">
        <v>UN 2578</v>
      </c>
      <c r="C7951" s="104" t="str">
        <v xml:space="preserve">TOP LINK ZULLA PIN INTER DI  </v>
      </c>
      <c r="D7951" s="135" t="str">
        <v>2343, 2344, 2348</v>
      </c>
      <c r="E7951" s="104">
        <v>40</v>
      </c>
      <c r="F7951" s="104" t="str">
        <v>PCS</v>
      </c>
      <c r="G7951" s="104" t="str">
        <v>OUTWARD</v>
      </c>
      <c r="H7951" s="105" t="str">
        <v>SHOP</v>
      </c>
    </row>
    <row r="7952" spans="1:8" x14ac:dyDescent="0.25">
      <c r="A7952" s="106">
        <v>45847</v>
      </c>
      <c r="B7952" s="107" t="str">
        <v>UN 3336</v>
      </c>
      <c r="C7952" s="108" t="str">
        <v xml:space="preserve">CENTRE PIN WASHER INTER  </v>
      </c>
      <c r="D7952" s="136" t="str">
        <v>2343, 2344, 2348</v>
      </c>
      <c r="E7952" s="108">
        <v>120</v>
      </c>
      <c r="F7952" s="108" t="str">
        <v>PCS</v>
      </c>
      <c r="G7952" s="108" t="str">
        <v>OUTWARD</v>
      </c>
      <c r="H7952" s="109" t="str">
        <v>SHOP</v>
      </c>
    </row>
    <row r="7953" spans="1:8" x14ac:dyDescent="0.25">
      <c r="A7953" s="102">
        <v>45847</v>
      </c>
      <c r="B7953" s="103" t="str">
        <v>UN 2402</v>
      </c>
      <c r="C7953" s="104" t="str">
        <v xml:space="preserve">MALE FEMALE COUPLING NST  </v>
      </c>
      <c r="D7953" s="135" t="str">
        <v>2343, 2344, 2348</v>
      </c>
      <c r="E7953" s="104">
        <v>50</v>
      </c>
      <c r="F7953" s="104" t="str">
        <v>PCS</v>
      </c>
      <c r="G7953" s="104" t="str">
        <v>OUTWARD</v>
      </c>
      <c r="H7953" s="105" t="str">
        <v>SHOP</v>
      </c>
    </row>
    <row r="7954" spans="1:8" x14ac:dyDescent="0.25">
      <c r="A7954" s="106">
        <v>45847</v>
      </c>
      <c r="B7954" s="107" t="str">
        <v>UN 1989</v>
      </c>
      <c r="C7954" s="108" t="str">
        <v>BREAK PATTI STRAIGHT INTER</v>
      </c>
      <c r="D7954" s="136" t="str">
        <v>2343, 2344, 2348</v>
      </c>
      <c r="E7954" s="108">
        <v>120</v>
      </c>
      <c r="F7954" s="108" t="str">
        <v>PCS</v>
      </c>
      <c r="G7954" s="108" t="str">
        <v>OUTWARD</v>
      </c>
      <c r="H7954" s="109" t="str">
        <v>SHOP</v>
      </c>
    </row>
    <row r="7955" spans="1:8" x14ac:dyDescent="0.25">
      <c r="A7955" s="102">
        <v>45847</v>
      </c>
      <c r="B7955" s="103" t="str">
        <v>UN 1993</v>
      </c>
      <c r="C7955" s="104" t="str">
        <v>BREAK PATTI SET NST</v>
      </c>
      <c r="D7955" s="135" t="str">
        <v>2343, 2344, 2348</v>
      </c>
      <c r="E7955" s="104">
        <v>20</v>
      </c>
      <c r="F7955" s="104" t="str">
        <v>SET</v>
      </c>
      <c r="G7955" s="104" t="str">
        <v>OUTWARD</v>
      </c>
      <c r="H7955" s="105" t="str">
        <v>SHOP</v>
      </c>
    </row>
    <row r="7956" spans="1:8" x14ac:dyDescent="0.25">
      <c r="A7956" s="106">
        <v>45847</v>
      </c>
      <c r="B7956" s="107" t="str">
        <v>UN 1995</v>
      </c>
      <c r="C7956" s="108" t="str">
        <v>BREAK PATTI SET SARPANCH</v>
      </c>
      <c r="D7956" s="136" t="str">
        <v>2343, 2344, 2348</v>
      </c>
      <c r="E7956" s="108">
        <v>50</v>
      </c>
      <c r="F7956" s="108" t="str">
        <v>SET</v>
      </c>
      <c r="G7956" s="108" t="str">
        <v>OUTWARD</v>
      </c>
      <c r="H7956" s="109" t="str">
        <v>SHOP</v>
      </c>
    </row>
    <row r="7957" spans="1:8" x14ac:dyDescent="0.25">
      <c r="A7957" s="102">
        <v>45847</v>
      </c>
      <c r="B7957" s="103">
        <v>11333424</v>
      </c>
      <c r="C7957" s="104" t="str">
        <v>STG CONTROL UNIT ARJUN (NEW) (VSP 80)</v>
      </c>
      <c r="D7957" s="135" t="str">
        <v>2343, 2344, 2348</v>
      </c>
      <c r="E7957" s="104">
        <v>1</v>
      </c>
      <c r="F7957" s="104" t="str">
        <v>PCS</v>
      </c>
      <c r="G7957" s="104" t="str">
        <v>OUTWARD</v>
      </c>
      <c r="H7957" s="105" t="str">
        <v>SHOP</v>
      </c>
    </row>
    <row r="7958" spans="1:8" x14ac:dyDescent="0.25">
      <c r="A7958" s="106">
        <v>45847</v>
      </c>
      <c r="B7958" s="107">
        <v>11114489</v>
      </c>
      <c r="C7958" s="108" t="str">
        <v>POWER STG UNIT JOHNDEERE XCEL-45 (VSP 100)</v>
      </c>
      <c r="D7958" s="136" t="str">
        <v>2343, 2344, 2348</v>
      </c>
      <c r="E7958" s="108">
        <v>1</v>
      </c>
      <c r="F7958" s="108" t="str">
        <v>PCS</v>
      </c>
      <c r="G7958" s="108" t="str">
        <v>OUTWARD</v>
      </c>
      <c r="H7958" s="109" t="str">
        <v>SHOP</v>
      </c>
    </row>
    <row r="7959" spans="1:8" x14ac:dyDescent="0.25">
      <c r="A7959" s="102">
        <v>45847</v>
      </c>
      <c r="B7959" s="103" t="str">
        <v>UN 2450</v>
      </c>
      <c r="C7959" s="104" t="str">
        <v xml:space="preserve">POSITION CONTROL TUBE SINGLE CAN INTER DI  </v>
      </c>
      <c r="D7959" s="135" t="str">
        <v>2343, 2344, 2348</v>
      </c>
      <c r="E7959" s="104">
        <v>10</v>
      </c>
      <c r="F7959" s="104" t="str">
        <v>PCS</v>
      </c>
      <c r="G7959" s="104" t="str">
        <v>OUTWARD</v>
      </c>
      <c r="H7959" s="105" t="str">
        <v>SHOP</v>
      </c>
    </row>
    <row r="7960" spans="1:8" x14ac:dyDescent="0.25">
      <c r="A7960" s="106">
        <v>45847</v>
      </c>
      <c r="B7960" s="107">
        <v>6283049090</v>
      </c>
      <c r="C7960" s="108" t="str">
        <v>DC ASSY NH 14T 4FAN MAIN W/PTO ROUND</v>
      </c>
      <c r="D7960" s="136" t="str">
        <v>2343, 2344, 2348</v>
      </c>
      <c r="E7960" s="108">
        <v>1</v>
      </c>
      <c r="F7960" s="108" t="str">
        <v>SET</v>
      </c>
      <c r="G7960" s="108" t="str">
        <v>OUTWARD</v>
      </c>
      <c r="H7960" s="109" t="str">
        <v>SHOP</v>
      </c>
    </row>
    <row r="7961" spans="1:8" x14ac:dyDescent="0.25">
      <c r="A7961" s="102">
        <v>45847</v>
      </c>
      <c r="B7961" s="103" t="str">
        <v>1P 4044 CTMMB</v>
      </c>
      <c r="C7961" s="104" t="str">
        <v>HYD PUMP MAHINDRA SINGLE</v>
      </c>
      <c r="D7961" s="135" t="str">
        <v>2343, 2344, 2348</v>
      </c>
      <c r="E7961" s="104">
        <v>6</v>
      </c>
      <c r="F7961" s="104" t="str">
        <v>PCS</v>
      </c>
      <c r="G7961" s="104" t="str">
        <v>OUTWARD</v>
      </c>
      <c r="H7961" s="105" t="str">
        <v>SHOP</v>
      </c>
    </row>
    <row r="7962" spans="1:8" x14ac:dyDescent="0.25">
      <c r="A7962" s="106">
        <v>45847</v>
      </c>
      <c r="B7962" s="107" t="str">
        <v>UN 2041</v>
      </c>
      <c r="C7962" s="108" t="str">
        <v>GEAR SLIDING 2nd &amp; 3rd SPEED 38/44/10 TEETH INTER</v>
      </c>
      <c r="D7962" s="136" t="str">
        <v>2343, 2344, 2348</v>
      </c>
      <c r="E7962" s="108">
        <v>5</v>
      </c>
      <c r="F7962" s="108" t="str">
        <v>PCS</v>
      </c>
      <c r="G7962" s="108" t="str">
        <v>OUTWARD</v>
      </c>
      <c r="H7962" s="109" t="str">
        <v>SHOP</v>
      </c>
    </row>
    <row r="7963" spans="1:8" x14ac:dyDescent="0.25">
      <c r="A7963" s="102">
        <v>45847</v>
      </c>
      <c r="B7963" s="103">
        <v>3280843100</v>
      </c>
      <c r="C7963" s="104" t="str">
        <v>CLUTCH PLATE SW/ACE CRANE 5 FAN 8 T</v>
      </c>
      <c r="D7963" s="135" t="str">
        <v>2343, 2344, 2348</v>
      </c>
      <c r="E7963" s="104">
        <v>4</v>
      </c>
      <c r="F7963" s="104" t="str">
        <v>PCS</v>
      </c>
      <c r="G7963" s="104" t="str">
        <v>OUTWARD</v>
      </c>
      <c r="H7963" s="105" t="str">
        <v>SHOP</v>
      </c>
    </row>
    <row r="7964" spans="1:8" x14ac:dyDescent="0.25">
      <c r="A7964" s="106">
        <v>45847</v>
      </c>
      <c r="B7964" s="107">
        <v>3280845100</v>
      </c>
      <c r="C7964" s="108" t="str">
        <v>CLUTCH PLATE ARJUN 5 WING (PMV-02)</v>
      </c>
      <c r="D7964" s="136" t="str">
        <v>2343, 2344, 2348</v>
      </c>
      <c r="E7964" s="108">
        <v>2</v>
      </c>
      <c r="F7964" s="108" t="str">
        <v>PCS</v>
      </c>
      <c r="G7964" s="108" t="str">
        <v>OUTWARD</v>
      </c>
      <c r="H7964" s="109" t="str">
        <v>SHOP</v>
      </c>
    </row>
    <row r="7965" spans="1:8" x14ac:dyDescent="0.25">
      <c r="A7965" s="102">
        <v>45847</v>
      </c>
      <c r="B7965" s="103" t="str">
        <v>UN 1672</v>
      </c>
      <c r="C7965" s="104" t="str">
        <v>FENDER PIPE L/H BHOOMIPUTRA</v>
      </c>
      <c r="D7965" s="135" t="str">
        <v>2343, 2344, 2348</v>
      </c>
      <c r="E7965" s="104">
        <v>5</v>
      </c>
      <c r="F7965" s="104" t="str">
        <v>PCS</v>
      </c>
      <c r="G7965" s="104" t="str">
        <v>OUTWARD</v>
      </c>
      <c r="H7965" s="105" t="str">
        <v>SHOP</v>
      </c>
    </row>
    <row r="7966" spans="1:8" x14ac:dyDescent="0.25">
      <c r="A7966" s="106">
        <v>45847</v>
      </c>
      <c r="B7966" s="107" t="str">
        <v>UN 1672 A</v>
      </c>
      <c r="C7966" s="108" t="str">
        <v>FENDER PIPE R/H BHOOMIPUTRA</v>
      </c>
      <c r="D7966" s="136" t="str">
        <v>2343, 2344, 2348</v>
      </c>
      <c r="E7966" s="108">
        <v>5</v>
      </c>
      <c r="F7966" s="108" t="str">
        <v>PCS</v>
      </c>
      <c r="G7966" s="108" t="str">
        <v>OUTWARD</v>
      </c>
      <c r="H7966" s="109" t="str">
        <v>SHOP</v>
      </c>
    </row>
    <row r="7967" spans="1:8" x14ac:dyDescent="0.25">
      <c r="A7967" s="102">
        <v>45847</v>
      </c>
      <c r="B7967" s="103">
        <v>1280819100</v>
      </c>
      <c r="C7967" s="104" t="str">
        <v>P.P ASSY ACE CRANE D/F</v>
      </c>
      <c r="D7967" s="135" t="str">
        <v>2343, 2344, 2348</v>
      </c>
      <c r="E7967" s="104">
        <v>1</v>
      </c>
      <c r="F7967" s="104" t="str">
        <v>SET</v>
      </c>
      <c r="G7967" s="104" t="str">
        <v>OUTWARD</v>
      </c>
      <c r="H7967" s="105" t="str">
        <v>SHOP</v>
      </c>
    </row>
    <row r="7968" spans="1:8" x14ac:dyDescent="0.25">
      <c r="A7968" s="106">
        <v>45847</v>
      </c>
      <c r="B7968" s="107" t="str">
        <v>UN 1871</v>
      </c>
      <c r="C7968" s="108" t="str">
        <v>DIFFERENTIAL LOCK INTER DI</v>
      </c>
      <c r="D7968" s="136" t="str">
        <v>2343, 2344, 2348</v>
      </c>
      <c r="E7968" s="108">
        <v>240</v>
      </c>
      <c r="F7968" s="108" t="str">
        <v>PCS</v>
      </c>
      <c r="G7968" s="108" t="str">
        <v>OUTWARD</v>
      </c>
      <c r="H7968" s="109" t="str">
        <v>SHOP</v>
      </c>
    </row>
    <row r="7969" spans="1:8" x14ac:dyDescent="0.25">
      <c r="A7969" s="102">
        <v>45847</v>
      </c>
      <c r="B7969" s="103" t="str">
        <v>10RLK370</v>
      </c>
      <c r="C7969" s="104" t="str">
        <v>CL KIT MF1035/ESC 335/EICHER 312</v>
      </c>
      <c r="D7969" s="135" t="str">
        <v>2343, 2344, 2348</v>
      </c>
      <c r="E7969" s="104">
        <v>6</v>
      </c>
      <c r="F7969" s="104" t="str">
        <v>SET</v>
      </c>
      <c r="G7969" s="104" t="str">
        <v>OUTWARD</v>
      </c>
      <c r="H7969" s="105" t="str">
        <v>SHOP</v>
      </c>
    </row>
    <row r="7970" spans="1:8" x14ac:dyDescent="0.25">
      <c r="A7970" s="106">
        <v>45847</v>
      </c>
      <c r="B7970" s="107" t="str">
        <v>11RLK703</v>
      </c>
      <c r="C7970" s="108" t="str">
        <v>CLUTCH KIT MFDI/INTER DI /FORD FOR 11"P.PASSY M-12 NUT</v>
      </c>
      <c r="D7970" s="136" t="str">
        <v>2343, 2344, 2348</v>
      </c>
      <c r="E7970" s="108">
        <v>8</v>
      </c>
      <c r="F7970" s="108" t="str">
        <v>PCS</v>
      </c>
      <c r="G7970" s="108" t="str">
        <v>OUTWARD</v>
      </c>
      <c r="H7970" s="109" t="str">
        <v>SHOP</v>
      </c>
    </row>
    <row r="7971" spans="1:8" x14ac:dyDescent="0.25">
      <c r="A7971" s="102">
        <v>45847</v>
      </c>
      <c r="B7971" s="103" t="str">
        <v>12RSK160</v>
      </c>
      <c r="C7971" s="104" t="str">
        <v>CLUTCH SPRING KIT MF 245 (9 SPRING)</v>
      </c>
      <c r="D7971" s="135" t="str">
        <v>2343, 2344, 2348</v>
      </c>
      <c r="E7971" s="104">
        <v>4</v>
      </c>
      <c r="F7971" s="104" t="str">
        <v>PCS</v>
      </c>
      <c r="G7971" s="104" t="str">
        <v>OUTWARD</v>
      </c>
      <c r="H7971" s="105" t="str">
        <v>SHOP</v>
      </c>
    </row>
    <row r="7972" spans="1:8" x14ac:dyDescent="0.25">
      <c r="A7972" s="106">
        <v>45847</v>
      </c>
      <c r="B7972" s="107" t="str">
        <v>UN 2743</v>
      </c>
      <c r="C7972" s="108" t="str">
        <v xml:space="preserve">CENTRE PIN BUSH SET OF 2 PCS INTER DI  </v>
      </c>
      <c r="D7972" s="136" t="str">
        <v>2343, 2344, 2348</v>
      </c>
      <c r="E7972" s="108">
        <v>30</v>
      </c>
      <c r="F7972" s="108" t="str">
        <v>SET</v>
      </c>
      <c r="G7972" s="108" t="str">
        <v>OUTWARD</v>
      </c>
      <c r="H7972" s="109" t="str">
        <v>SHOP</v>
      </c>
    </row>
    <row r="7973" spans="1:8" x14ac:dyDescent="0.25">
      <c r="A7973" s="102">
        <v>45847</v>
      </c>
      <c r="B7973" s="103" t="str">
        <v>GK 2440 A</v>
      </c>
      <c r="C7973" s="104" t="str">
        <v>TROLLEY PIPE FEMALE + BENJO T 36'' EPDM</v>
      </c>
      <c r="D7973" s="135" t="str">
        <v>2343, 2344, 2348</v>
      </c>
      <c r="E7973" s="104">
        <v>20</v>
      </c>
      <c r="F7973" s="104" t="str">
        <v>PCS</v>
      </c>
      <c r="G7973" s="104" t="str">
        <v>OUTWARD</v>
      </c>
      <c r="H7973" s="105" t="str">
        <v>SHOP</v>
      </c>
    </row>
    <row r="7974" spans="1:8" x14ac:dyDescent="0.25">
      <c r="A7974" s="106">
        <v>45843</v>
      </c>
      <c r="B7974" s="107" t="str">
        <v>UN 2534</v>
      </c>
      <c r="C7974" s="108" t="str">
        <v>SIDE ARM YUVO</v>
      </c>
      <c r="D7974" s="136">
        <v>3737</v>
      </c>
      <c r="E7974" s="108">
        <v>12</v>
      </c>
      <c r="F7974" s="108" t="str">
        <v>PCS</v>
      </c>
      <c r="G7974" s="108" t="str">
        <v>INWARD</v>
      </c>
      <c r="H7974" s="109">
        <v>0</v>
      </c>
    </row>
    <row r="7975" spans="1:8" x14ac:dyDescent="0.25">
      <c r="A7975" s="102">
        <v>45843</v>
      </c>
      <c r="B7975" s="103" t="str">
        <v>LIFT ARM SHAFT 33X7 YUVO</v>
      </c>
      <c r="C7975" s="104" t="str">
        <v>LIFT ARM SHAFT 33X7 YUVO</v>
      </c>
      <c r="D7975" s="135">
        <v>3738</v>
      </c>
      <c r="E7975" s="104">
        <v>6</v>
      </c>
      <c r="F7975" s="104" t="str">
        <v>PCS</v>
      </c>
      <c r="G7975" s="104" t="str">
        <v>INWARD</v>
      </c>
      <c r="H7975" s="105">
        <v>0</v>
      </c>
    </row>
    <row r="7976" spans="1:8" x14ac:dyDescent="0.25">
      <c r="A7976" s="106">
        <v>45843</v>
      </c>
      <c r="B7976" s="107" t="str">
        <v>FRONT WHEEL BOLT MASSEY 285</v>
      </c>
      <c r="C7976" s="108" t="str">
        <v>FRONT WHEEL BOLT MASSEY 285</v>
      </c>
      <c r="D7976" s="136">
        <v>3747</v>
      </c>
      <c r="E7976" s="108">
        <v>212</v>
      </c>
      <c r="F7976" s="108" t="str">
        <v>PCS</v>
      </c>
      <c r="G7976" s="108" t="str">
        <v>INWARD</v>
      </c>
      <c r="H7976" s="109">
        <v>0</v>
      </c>
    </row>
    <row r="7977" spans="1:8" x14ac:dyDescent="0.25">
      <c r="A7977" s="102">
        <v>45845</v>
      </c>
      <c r="B7977" s="103" t="str">
        <v>UN 2922</v>
      </c>
      <c r="C7977" s="104" t="str">
        <v xml:space="preserve">RADIATOR HOSE BOTTOM EPDM INTER DI  </v>
      </c>
      <c r="D7977" s="135">
        <v>3750</v>
      </c>
      <c r="E7977" s="104">
        <v>40</v>
      </c>
      <c r="F7977" s="104" t="str">
        <v>PCS</v>
      </c>
      <c r="G7977" s="104" t="str">
        <v>INWARD</v>
      </c>
      <c r="H7977" s="105">
        <v>0</v>
      </c>
    </row>
    <row r="7978" spans="1:8" x14ac:dyDescent="0.25">
      <c r="A7978" s="106">
        <v>45845</v>
      </c>
      <c r="B7978" s="107" t="str">
        <v>UN 2921</v>
      </c>
      <c r="C7978" s="108" t="str">
        <v xml:space="preserve">RADIATOR HOSE TOP EPDM INTER DI  </v>
      </c>
      <c r="D7978" s="136">
        <v>3751</v>
      </c>
      <c r="E7978" s="108">
        <v>42</v>
      </c>
      <c r="F7978" s="108" t="str">
        <v>PCS</v>
      </c>
      <c r="G7978" s="108" t="str">
        <v>INWARD</v>
      </c>
      <c r="H7978" s="109">
        <v>0</v>
      </c>
    </row>
    <row r="7979" spans="1:8" x14ac:dyDescent="0.25">
      <c r="A7979" s="102">
        <v>45845</v>
      </c>
      <c r="B7979" s="103" t="str">
        <v>006024048V1</v>
      </c>
      <c r="C7979" s="104" t="str">
        <v>CR MAIN BEARING (SET OF 8)</v>
      </c>
      <c r="D7979" s="135">
        <v>3757</v>
      </c>
      <c r="E7979" s="104">
        <v>15</v>
      </c>
      <c r="F7979" s="104" t="str">
        <v>SET</v>
      </c>
      <c r="G7979" s="104" t="str">
        <v>INWARD</v>
      </c>
      <c r="H7979" s="105">
        <v>0</v>
      </c>
    </row>
    <row r="7980" spans="1:8" x14ac:dyDescent="0.25">
      <c r="A7980" s="106">
        <v>45845</v>
      </c>
      <c r="B7980" s="107" t="str">
        <v>006015926V1</v>
      </c>
      <c r="C7980" s="108" t="str">
        <v>PISTON DHRUV</v>
      </c>
      <c r="D7980" s="136">
        <v>3758</v>
      </c>
      <c r="E7980" s="108">
        <v>30</v>
      </c>
      <c r="F7980" s="108" t="str">
        <v>PCS</v>
      </c>
      <c r="G7980" s="108" t="str">
        <v>INWARD</v>
      </c>
      <c r="H7980" s="109">
        <v>0</v>
      </c>
    </row>
    <row r="7981" spans="1:8" x14ac:dyDescent="0.25">
      <c r="A7981" s="102">
        <v>45845</v>
      </c>
      <c r="B7981" s="103" t="str">
        <v>005550746R1</v>
      </c>
      <c r="C7981" s="104" t="str">
        <v>BEARING CRANK SHAFT FRONT CENTER</v>
      </c>
      <c r="D7981" s="135">
        <v>3759</v>
      </c>
      <c r="E7981" s="104">
        <v>35</v>
      </c>
      <c r="F7981" s="104" t="str">
        <v>PCS</v>
      </c>
      <c r="G7981" s="104" t="str">
        <v>INWARD</v>
      </c>
      <c r="H7981" s="105">
        <v>0</v>
      </c>
    </row>
    <row r="7982" spans="1:8" x14ac:dyDescent="0.25">
      <c r="A7982" s="106">
        <v>45845</v>
      </c>
      <c r="B7982" s="107" t="str">
        <v>005550748R1</v>
      </c>
      <c r="C7982" s="108" t="str">
        <v>BEARING CRANK SHAFT REAR TOP</v>
      </c>
      <c r="D7982" s="136">
        <v>3760</v>
      </c>
      <c r="E7982" s="108">
        <v>3</v>
      </c>
      <c r="F7982" s="108" t="str">
        <v>PCS</v>
      </c>
      <c r="G7982" s="108" t="str">
        <v>INWARD</v>
      </c>
      <c r="H7982" s="109">
        <v>0</v>
      </c>
    </row>
    <row r="7983" spans="1:8" x14ac:dyDescent="0.25">
      <c r="A7983" s="102">
        <v>45845</v>
      </c>
      <c r="B7983" s="103" t="str">
        <v>005550749R1</v>
      </c>
      <c r="C7983" s="104" t="str">
        <v>BEARING CRANK SHAFT REAR BOTTOM</v>
      </c>
      <c r="D7983" s="135">
        <v>3761</v>
      </c>
      <c r="E7983" s="104">
        <v>20</v>
      </c>
      <c r="F7983" s="104" t="str">
        <v>PCS</v>
      </c>
      <c r="G7983" s="104" t="str">
        <v>INWARD</v>
      </c>
      <c r="H7983" s="105">
        <v>0</v>
      </c>
    </row>
    <row r="7984" spans="1:8" x14ac:dyDescent="0.25">
      <c r="A7984" s="106">
        <v>45845</v>
      </c>
      <c r="B7984" s="107" t="str">
        <v>005550747R1</v>
      </c>
      <c r="C7984" s="108" t="str">
        <v>BEARING CRANK SHAFT FRONT &amp; CENTER BOTTOM</v>
      </c>
      <c r="D7984" s="136">
        <v>3762</v>
      </c>
      <c r="E7984" s="108">
        <v>40</v>
      </c>
      <c r="F7984" s="108" t="str">
        <v>PCS</v>
      </c>
      <c r="G7984" s="108" t="str">
        <v>INWARD</v>
      </c>
      <c r="H7984" s="109">
        <v>0</v>
      </c>
    </row>
    <row r="7985" spans="1:8" x14ac:dyDescent="0.25">
      <c r="A7985" s="102">
        <v>45845</v>
      </c>
      <c r="B7985" s="103" t="str">
        <v>006024365V1</v>
      </c>
      <c r="C7985" s="104" t="str">
        <v>BEARING CONNECTING ROD DHRUV</v>
      </c>
      <c r="D7985" s="135">
        <v>3763</v>
      </c>
      <c r="E7985" s="104">
        <v>90</v>
      </c>
      <c r="F7985" s="104" t="str">
        <v>PCS</v>
      </c>
      <c r="G7985" s="104" t="str">
        <v>INWARD</v>
      </c>
      <c r="H7985" s="105">
        <v>0</v>
      </c>
    </row>
    <row r="7986" spans="1:8" x14ac:dyDescent="0.25">
      <c r="A7986" s="106">
        <v>45845</v>
      </c>
      <c r="B7986" s="107" t="str">
        <v>006016793V1</v>
      </c>
      <c r="C7986" s="108" t="str">
        <v>BEARING CONNECTING ROD DHRUV.</v>
      </c>
      <c r="D7986" s="136">
        <v>3764</v>
      </c>
      <c r="E7986" s="108">
        <v>80</v>
      </c>
      <c r="F7986" s="108" t="str">
        <v>PCS</v>
      </c>
      <c r="G7986" s="108" t="str">
        <v>INWARD</v>
      </c>
      <c r="H7986" s="109">
        <v>0</v>
      </c>
    </row>
    <row r="7987" spans="1:8" x14ac:dyDescent="0.25">
      <c r="A7987" s="102">
        <v>45846</v>
      </c>
      <c r="B7987" s="103" t="str">
        <v>GK 2412</v>
      </c>
      <c r="C7987" s="104" t="str">
        <v>TROLLEY PIPE 40''   EPDM (MALE + FEMALE)</v>
      </c>
      <c r="D7987" s="135">
        <v>3765</v>
      </c>
      <c r="E7987" s="104">
        <v>198</v>
      </c>
      <c r="F7987" s="104" t="str">
        <v>PCS</v>
      </c>
      <c r="G7987" s="104" t="str">
        <v>INWARD</v>
      </c>
      <c r="H7987" s="105">
        <v>0</v>
      </c>
    </row>
    <row r="7988" spans="1:8" x14ac:dyDescent="0.25">
      <c r="A7988" s="106">
        <v>45846</v>
      </c>
      <c r="B7988" s="107" t="str">
        <v>GK 2413</v>
      </c>
      <c r="C7988" s="108" t="str">
        <v>TROLLEY PIPE 50''   EPDM (MALE + FEMALE)</v>
      </c>
      <c r="D7988" s="136">
        <v>3766</v>
      </c>
      <c r="E7988" s="108">
        <v>70</v>
      </c>
      <c r="F7988" s="108" t="str">
        <v>PCS</v>
      </c>
      <c r="G7988" s="108" t="str">
        <v>INWARD</v>
      </c>
      <c r="H7988" s="109">
        <v>0</v>
      </c>
    </row>
    <row r="7989" spans="1:8" x14ac:dyDescent="0.25">
      <c r="A7989" s="102">
        <v>45846</v>
      </c>
      <c r="B7989" s="103" t="str">
        <v>GK 2414</v>
      </c>
      <c r="C7989" s="104" t="str">
        <v>TROLLEY PIPE 60''   EPDM (MALE + FEMALE)</v>
      </c>
      <c r="D7989" s="135">
        <v>3767</v>
      </c>
      <c r="E7989" s="104">
        <v>70</v>
      </c>
      <c r="F7989" s="104" t="str">
        <v>PCS</v>
      </c>
      <c r="G7989" s="104" t="str">
        <v>INWARD</v>
      </c>
      <c r="H7989" s="105">
        <v>0</v>
      </c>
    </row>
    <row r="7990" spans="1:8" x14ac:dyDescent="0.25">
      <c r="A7990" s="106">
        <v>45846</v>
      </c>
      <c r="B7990" s="107" t="str">
        <v>GK 2411</v>
      </c>
      <c r="C7990" s="108" t="str">
        <v>TROLLEY PIPE 20''   EPDM (MALE + FEMALE)</v>
      </c>
      <c r="D7990" s="136">
        <v>3768</v>
      </c>
      <c r="E7990" s="108">
        <v>250</v>
      </c>
      <c r="F7990" s="108" t="str">
        <v>PCS</v>
      </c>
      <c r="G7990" s="108" t="str">
        <v>INWARD</v>
      </c>
      <c r="H7990" s="109">
        <v>0</v>
      </c>
    </row>
    <row r="7991" spans="1:8" x14ac:dyDescent="0.25">
      <c r="A7991" s="102">
        <v>45846</v>
      </c>
      <c r="B7991" s="103" t="str">
        <v>GK 2440 A</v>
      </c>
      <c r="C7991" s="104" t="str">
        <v>TROLLEY PIPE FEMALE + BENJO T 36'' EPDM</v>
      </c>
      <c r="D7991" s="135">
        <v>3769</v>
      </c>
      <c r="E7991" s="104">
        <v>102</v>
      </c>
      <c r="F7991" s="104" t="str">
        <v>PCS</v>
      </c>
      <c r="G7991" s="104" t="str">
        <v>INWARD</v>
      </c>
      <c r="H7991" s="105">
        <v>0</v>
      </c>
    </row>
    <row r="7992" spans="1:8" x14ac:dyDescent="0.25">
      <c r="A7992" s="106">
        <v>45846</v>
      </c>
      <c r="B7992" s="107" t="str">
        <v>GK 2411 B</v>
      </c>
      <c r="C7992" s="108" t="str">
        <v>TROLLEY PIPE 30''   EPDM (MALE + FEMALE)</v>
      </c>
      <c r="D7992" s="136">
        <v>3770</v>
      </c>
      <c r="E7992" s="108">
        <v>48</v>
      </c>
      <c r="F7992" s="108" t="str">
        <v>PCS</v>
      </c>
      <c r="G7992" s="108" t="str">
        <v>INWARD</v>
      </c>
      <c r="H7992" s="109">
        <v>0</v>
      </c>
    </row>
    <row r="7993" spans="1:8" x14ac:dyDescent="0.25">
      <c r="A7993" s="102">
        <v>45846</v>
      </c>
      <c r="B7993" s="103" t="str">
        <v>GK 2403</v>
      </c>
      <c r="C7993" s="104" t="str">
        <v>TROLLEY PIPE 50'' (MALE + FEMALE)  WRAPPING</v>
      </c>
      <c r="D7993" s="135">
        <v>3771</v>
      </c>
      <c r="E7993" s="104">
        <v>25</v>
      </c>
      <c r="F7993" s="104" t="str">
        <v>PCS</v>
      </c>
      <c r="G7993" s="104" t="str">
        <v>INWARD</v>
      </c>
      <c r="H7993" s="105">
        <v>0</v>
      </c>
    </row>
    <row r="7994" spans="1:8" x14ac:dyDescent="0.25">
      <c r="A7994" s="106">
        <v>45846</v>
      </c>
      <c r="B7994" s="107" t="str">
        <v>GK 2404</v>
      </c>
      <c r="C7994" s="108" t="str">
        <v>TROLLEY PIPE 60'' (MALE + FEMALE)  WRAPPING</v>
      </c>
      <c r="D7994" s="136">
        <v>3772</v>
      </c>
      <c r="E7994" s="108">
        <v>25</v>
      </c>
      <c r="F7994" s="108" t="str">
        <v>PCS</v>
      </c>
      <c r="G7994" s="108" t="str">
        <v>INWARD</v>
      </c>
      <c r="H7994" s="109">
        <v>0</v>
      </c>
    </row>
    <row r="7995" spans="1:8" x14ac:dyDescent="0.25">
      <c r="A7995" s="102">
        <v>45846</v>
      </c>
      <c r="B7995" s="103" t="str">
        <v>GK 2401</v>
      </c>
      <c r="C7995" s="104" t="str">
        <v>TROLLEY PIPE 20''  (MALE + FEMALE) WRAPPING</v>
      </c>
      <c r="D7995" s="135">
        <v>3773</v>
      </c>
      <c r="E7995" s="104">
        <v>67</v>
      </c>
      <c r="F7995" s="104" t="str">
        <v>PCS</v>
      </c>
      <c r="G7995" s="104" t="str">
        <v>INWARD</v>
      </c>
      <c r="H7995" s="105">
        <v>0</v>
      </c>
    </row>
    <row r="7996" spans="1:8" x14ac:dyDescent="0.25">
      <c r="A7996" s="106">
        <v>45846</v>
      </c>
      <c r="B7996" s="107" t="str">
        <v>GK 2402</v>
      </c>
      <c r="C7996" s="108" t="str">
        <v>TROLLEY PIPE 40'' (MALE + FEMALE)  WRAPPING</v>
      </c>
      <c r="D7996" s="136">
        <v>3774</v>
      </c>
      <c r="E7996" s="108">
        <v>25</v>
      </c>
      <c r="F7996" s="108" t="str">
        <v>PCS</v>
      </c>
      <c r="G7996" s="108" t="str">
        <v>INWARD</v>
      </c>
      <c r="H7996" s="109">
        <v>0</v>
      </c>
    </row>
    <row r="7997" spans="1:8" x14ac:dyDescent="0.25">
      <c r="A7997" s="102">
        <v>45846</v>
      </c>
      <c r="B7997" s="103" t="str">
        <v>GK 2411 A</v>
      </c>
      <c r="C7997" s="104" t="str">
        <v>TROLLEY PIPE 24''   EPDM (MALE + FEMALE)</v>
      </c>
      <c r="D7997" s="135">
        <v>3775</v>
      </c>
      <c r="E7997" s="104">
        <v>30</v>
      </c>
      <c r="F7997" s="104" t="str">
        <v>PCS</v>
      </c>
      <c r="G7997" s="104" t="str">
        <v>INWARD</v>
      </c>
      <c r="H7997" s="105">
        <v>0</v>
      </c>
    </row>
    <row r="7998" spans="1:8" x14ac:dyDescent="0.25">
      <c r="A7998" s="106">
        <v>45846</v>
      </c>
      <c r="B7998" s="107" t="str">
        <v>GK 2421</v>
      </c>
      <c r="C7998" s="108" t="str">
        <v>TROLLEY PIPE 20''   EPDM WITH SPRING</v>
      </c>
      <c r="D7998" s="136">
        <v>3776</v>
      </c>
      <c r="E7998" s="108">
        <v>100</v>
      </c>
      <c r="F7998" s="108" t="str">
        <v>PCS</v>
      </c>
      <c r="G7998" s="108" t="str">
        <v>INWARD</v>
      </c>
      <c r="H7998" s="109">
        <v>0</v>
      </c>
    </row>
    <row r="7999" spans="1:8" x14ac:dyDescent="0.25">
      <c r="A7999" s="102">
        <v>45846</v>
      </c>
      <c r="B7999" s="103" t="str">
        <v>UN 3110</v>
      </c>
      <c r="C7999" s="104" t="str">
        <v xml:space="preserve">SPINDLE SHAFT SHIM THICK INTER  </v>
      </c>
      <c r="D7999" s="135">
        <v>3777</v>
      </c>
      <c r="E7999" s="104">
        <v>228</v>
      </c>
      <c r="F7999" s="104" t="str">
        <v>DOZEN</v>
      </c>
      <c r="G7999" s="104" t="str">
        <v>INWARD</v>
      </c>
      <c r="H7999" s="105">
        <v>0</v>
      </c>
    </row>
    <row r="8000" spans="1:8" x14ac:dyDescent="0.25">
      <c r="A8000" s="106">
        <v>45846</v>
      </c>
      <c r="B8000" s="107" t="str">
        <v>UN 3113</v>
      </c>
      <c r="C8000" s="108" t="str">
        <v xml:space="preserve">SPINDLE SHIM THICK INTER  </v>
      </c>
      <c r="D8000" s="136">
        <v>3778</v>
      </c>
      <c r="E8000" s="108">
        <v>540</v>
      </c>
      <c r="F8000" s="108" t="str">
        <v>DOZEN</v>
      </c>
      <c r="G8000" s="108" t="str">
        <v>INWARD</v>
      </c>
      <c r="H8000" s="109">
        <v>0</v>
      </c>
    </row>
    <row r="8001" spans="1:8" x14ac:dyDescent="0.25">
      <c r="A8001" s="102">
        <v>45846</v>
      </c>
      <c r="B8001" s="103" t="str">
        <v>UN 2041</v>
      </c>
      <c r="C8001" s="104" t="str">
        <v>GEAR SLIDING 2nd &amp; 3rd SPEED 38/44/10 TEETH INTER</v>
      </c>
      <c r="D8001" s="135">
        <v>3779</v>
      </c>
      <c r="E8001" s="104">
        <v>20</v>
      </c>
      <c r="F8001" s="104" t="str">
        <v>PCS</v>
      </c>
      <c r="G8001" s="104" t="str">
        <v>INWARD</v>
      </c>
      <c r="H8001" s="105">
        <v>0</v>
      </c>
    </row>
    <row r="8002" spans="1:8" x14ac:dyDescent="0.25">
      <c r="A8002" s="106">
        <v>45846</v>
      </c>
      <c r="B8002" s="107" t="str">
        <v>GK 269</v>
      </c>
      <c r="C8002" s="108" t="str">
        <v>BRAKE DISC SWARAJ 855 (Set of 4 Pcs.)</v>
      </c>
      <c r="D8002" s="136">
        <v>3780</v>
      </c>
      <c r="E8002" s="108">
        <v>70</v>
      </c>
      <c r="F8002" s="108" t="str">
        <v>SET</v>
      </c>
      <c r="G8002" s="108" t="str">
        <v>INWARD</v>
      </c>
      <c r="H8002" s="109">
        <v>0</v>
      </c>
    </row>
    <row r="8003" spans="1:8" x14ac:dyDescent="0.25">
      <c r="A8003" s="102">
        <v>45846</v>
      </c>
      <c r="B8003" s="103" t="str">
        <v>GK 260</v>
      </c>
      <c r="C8003" s="104" t="str">
        <v>BRAKE DISC MAHINDRA  (Set of 4 Pcs.)</v>
      </c>
      <c r="D8003" s="135">
        <v>3781</v>
      </c>
      <c r="E8003" s="104">
        <v>350</v>
      </c>
      <c r="F8003" s="104" t="str">
        <v>SET</v>
      </c>
      <c r="G8003" s="104" t="str">
        <v>INWARD</v>
      </c>
      <c r="H8003" s="105">
        <v>0</v>
      </c>
    </row>
    <row r="8004" spans="1:8" x14ac:dyDescent="0.25">
      <c r="A8004" s="106">
        <v>45846</v>
      </c>
      <c r="B8004" s="107" t="str">
        <v>GK 276</v>
      </c>
      <c r="C8004" s="108" t="str">
        <v>BRAKE DISC ARJUN 24 HOLE  (Set of 4 Pcs.)</v>
      </c>
      <c r="D8004" s="136">
        <v>3782</v>
      </c>
      <c r="E8004" s="108">
        <v>150</v>
      </c>
      <c r="F8004" s="108" t="str">
        <v>SET</v>
      </c>
      <c r="G8004" s="108" t="str">
        <v>INWARD</v>
      </c>
      <c r="H8004" s="109">
        <v>0</v>
      </c>
    </row>
    <row r="8005" spans="1:8" x14ac:dyDescent="0.25">
      <c r="A8005" s="102">
        <v>45846</v>
      </c>
      <c r="B8005" s="103" t="str">
        <v>GK 561/UN 1457</v>
      </c>
      <c r="C8005" s="104" t="str">
        <v xml:space="preserve">TIE ROD ASSY ARJUN 605 (3 BOLT TYPE) </v>
      </c>
      <c r="D8005" s="135">
        <v>3783</v>
      </c>
      <c r="E8005" s="104">
        <v>30</v>
      </c>
      <c r="F8005" s="104" t="str">
        <v>SET</v>
      </c>
      <c r="G8005" s="104" t="str">
        <v>INWARD</v>
      </c>
      <c r="H8005" s="105">
        <v>0</v>
      </c>
    </row>
    <row r="8006" spans="1:8" x14ac:dyDescent="0.25">
      <c r="A8006" s="106">
        <v>45846</v>
      </c>
      <c r="B8006" s="107" t="str">
        <v>UN 3648</v>
      </c>
      <c r="C8006" s="108" t="str">
        <v xml:space="preserve"> BREAK DISC ACTUATING MASSEY 241 8.75" </v>
      </c>
      <c r="D8006" s="136">
        <v>3784</v>
      </c>
      <c r="E8006" s="108">
        <v>36</v>
      </c>
      <c r="F8006" s="108" t="str">
        <v>PCS</v>
      </c>
      <c r="G8006" s="108" t="str">
        <v>INWARD</v>
      </c>
      <c r="H8006" s="109">
        <v>0</v>
      </c>
    </row>
    <row r="8007" spans="1:8" x14ac:dyDescent="0.25">
      <c r="A8007" s="102">
        <v>45846</v>
      </c>
      <c r="B8007" s="103" t="str">
        <v>UN 1118 B</v>
      </c>
      <c r="C8007" s="104" t="str">
        <v>SILENCER  NEW HOLLAND 3630</v>
      </c>
      <c r="D8007" s="135">
        <v>3785</v>
      </c>
      <c r="E8007" s="104">
        <v>3</v>
      </c>
      <c r="F8007" s="104" t="str">
        <v>PCS</v>
      </c>
      <c r="G8007" s="104" t="str">
        <v>INWARD</v>
      </c>
      <c r="H8007" s="105">
        <v>0</v>
      </c>
    </row>
    <row r="8008" spans="1:8" x14ac:dyDescent="0.25">
      <c r="A8008" s="106">
        <v>45846</v>
      </c>
      <c r="B8008" s="107" t="str">
        <v>UN 1118 A</v>
      </c>
      <c r="C8008" s="108" t="str">
        <v xml:space="preserve">SILENCER W/OUT GUARD  EICHER </v>
      </c>
      <c r="D8008" s="136">
        <v>3786</v>
      </c>
      <c r="E8008" s="108">
        <v>1</v>
      </c>
      <c r="F8008" s="108" t="str">
        <v>PCS</v>
      </c>
      <c r="G8008" s="108" t="str">
        <v>INWARD</v>
      </c>
      <c r="H8008" s="109">
        <v>0</v>
      </c>
    </row>
    <row r="8009" spans="1:8" x14ac:dyDescent="0.25">
      <c r="A8009" s="102">
        <v>45846</v>
      </c>
      <c r="B8009" s="103" t="str">
        <v>SILENCER HMT 3522</v>
      </c>
      <c r="C8009" s="104" t="str">
        <v>SILENCER HMT 3522</v>
      </c>
      <c r="D8009" s="135">
        <v>3787</v>
      </c>
      <c r="E8009" s="104">
        <v>1</v>
      </c>
      <c r="F8009" s="104" t="str">
        <v>PCS</v>
      </c>
      <c r="G8009" s="104" t="str">
        <v>INWARD</v>
      </c>
      <c r="H8009" s="105">
        <v>0</v>
      </c>
    </row>
    <row r="8010" spans="1:8" x14ac:dyDescent="0.25">
      <c r="A8010" s="106">
        <v>45846</v>
      </c>
      <c r="B8010" s="107" t="str">
        <v>SILENCER HMT 5911</v>
      </c>
      <c r="C8010" s="108" t="str">
        <v>SILENCER HMT 5911</v>
      </c>
      <c r="D8010" s="136">
        <v>3788</v>
      </c>
      <c r="E8010" s="108">
        <v>1</v>
      </c>
      <c r="F8010" s="108" t="str">
        <v>PCS</v>
      </c>
      <c r="G8010" s="108" t="str">
        <v>INWARD</v>
      </c>
      <c r="H8010" s="109">
        <v>0</v>
      </c>
    </row>
    <row r="8011" spans="1:8" x14ac:dyDescent="0.25">
      <c r="A8011" s="102">
        <v>45846</v>
      </c>
      <c r="B8011" s="103" t="str">
        <v>LINNER 100 MM STEYR</v>
      </c>
      <c r="C8011" s="104" t="str">
        <v>LINNER 100 MM STEYR</v>
      </c>
      <c r="D8011" s="135">
        <v>3789</v>
      </c>
      <c r="E8011" s="104">
        <v>180</v>
      </c>
      <c r="F8011" s="104" t="str">
        <v>PCS</v>
      </c>
      <c r="G8011" s="104" t="str">
        <v>INWARD</v>
      </c>
      <c r="H8011" s="105">
        <v>0</v>
      </c>
    </row>
    <row r="8012" spans="1:8" x14ac:dyDescent="0.25">
      <c r="A8012" s="106">
        <v>45846</v>
      </c>
      <c r="B8012" s="107">
        <v>135120362</v>
      </c>
      <c r="C8012" s="108" t="str">
        <v>RANE STG ASSY INTER DI 51 DEGREE</v>
      </c>
      <c r="D8012" s="136">
        <v>3790</v>
      </c>
      <c r="E8012" s="108">
        <v>1</v>
      </c>
      <c r="F8012" s="108" t="str">
        <v>SET</v>
      </c>
      <c r="G8012" s="108" t="str">
        <v>INWARD</v>
      </c>
      <c r="H8012" s="109">
        <v>0</v>
      </c>
    </row>
    <row r="8013" spans="1:8" x14ac:dyDescent="0.25">
      <c r="A8013" s="102">
        <v>45846</v>
      </c>
      <c r="B8013" s="103">
        <v>135120182</v>
      </c>
      <c r="C8013" s="104" t="str">
        <v>RANE STG ASSY SARPANCH 63 DEGREE</v>
      </c>
      <c r="D8013" s="135">
        <v>3791</v>
      </c>
      <c r="E8013" s="104">
        <v>1</v>
      </c>
      <c r="F8013" s="104" t="str">
        <v>SET</v>
      </c>
      <c r="G8013" s="104" t="str">
        <v>INWARD</v>
      </c>
      <c r="H8013" s="105">
        <v>0</v>
      </c>
    </row>
    <row r="8014" spans="1:8" x14ac:dyDescent="0.25">
      <c r="A8014" s="106">
        <v>45847</v>
      </c>
      <c r="B8014" s="107" t="str">
        <v>1P 4040 4027 CTOOOB</v>
      </c>
      <c r="C8014" s="108" t="str">
        <v>HYD PUMP DHRUV / YUVO</v>
      </c>
      <c r="D8014" s="136">
        <v>3792</v>
      </c>
      <c r="E8014" s="108">
        <v>38</v>
      </c>
      <c r="F8014" s="108" t="str">
        <v>PCS</v>
      </c>
      <c r="G8014" s="108" t="str">
        <v>INWARD</v>
      </c>
      <c r="H8014" s="109">
        <v>0</v>
      </c>
    </row>
    <row r="8015" spans="1:8" x14ac:dyDescent="0.25">
      <c r="A8015" s="102">
        <v>45817</v>
      </c>
      <c r="B8015" s="103" t="str">
        <v>UN 2656 A</v>
      </c>
      <c r="C8015" s="104" t="str">
        <v xml:space="preserve">LOWER LINK BALL COLLAR TYPE BIG INTER DI  </v>
      </c>
      <c r="D8015" s="135">
        <v>3793</v>
      </c>
      <c r="E8015" s="104">
        <v>13</v>
      </c>
      <c r="F8015" s="104" t="str">
        <v>PCS</v>
      </c>
      <c r="G8015" s="104" t="str">
        <v>INWARD</v>
      </c>
      <c r="H8015" s="105">
        <v>0</v>
      </c>
    </row>
    <row r="8016" spans="1:8" x14ac:dyDescent="0.25">
      <c r="A8016" s="106">
        <v>45817</v>
      </c>
      <c r="B8016" s="107" t="str">
        <v>UN 4117</v>
      </c>
      <c r="C8016" s="108" t="str">
        <v>LOWER LINK BALL NH 56X28X45 (PLAN TYPE)</v>
      </c>
      <c r="D8016" s="136">
        <v>3794</v>
      </c>
      <c r="E8016" s="108">
        <v>125</v>
      </c>
      <c r="F8016" s="108" t="str">
        <v>PCS</v>
      </c>
      <c r="G8016" s="108" t="str">
        <v>INWARD</v>
      </c>
      <c r="H8016" s="109">
        <v>0</v>
      </c>
    </row>
    <row r="8017" spans="1:8" x14ac:dyDescent="0.25">
      <c r="A8017" s="102">
        <v>45817</v>
      </c>
      <c r="B8017" s="103" t="str">
        <v>GK 2228</v>
      </c>
      <c r="C8017" s="104" t="str">
        <v>POWER STEERING SEAL KIT SONALIKA  SINGLE CYL</v>
      </c>
      <c r="D8017" s="135">
        <v>3795</v>
      </c>
      <c r="E8017" s="104">
        <v>300</v>
      </c>
      <c r="F8017" s="104" t="str">
        <v>SET</v>
      </c>
      <c r="G8017" s="104" t="str">
        <v>INWARD</v>
      </c>
      <c r="H8017" s="105">
        <v>0</v>
      </c>
    </row>
    <row r="8018" spans="1:8" x14ac:dyDescent="0.25">
      <c r="A8018" s="106">
        <v>45817</v>
      </c>
      <c r="B8018" s="107">
        <v>1280819100</v>
      </c>
      <c r="C8018" s="108" t="str">
        <v>P.P ASSY ACE CRANE D/F</v>
      </c>
      <c r="D8018" s="136">
        <v>2354</v>
      </c>
      <c r="E8018" s="108">
        <v>2</v>
      </c>
      <c r="F8018" s="108" t="str">
        <v>SET</v>
      </c>
      <c r="G8018" s="108" t="str">
        <v>OUTWARD</v>
      </c>
      <c r="H8018" s="109" t="str">
        <v>SHOP</v>
      </c>
    </row>
    <row r="8019" spans="1:8" x14ac:dyDescent="0.25">
      <c r="A8019" s="102">
        <v>45817</v>
      </c>
      <c r="B8019" s="103" t="str">
        <v>GK 2496</v>
      </c>
      <c r="C8019" s="104" t="str">
        <v>TROLLEY MALE FEMALE QRC (PUSH TYPE)</v>
      </c>
      <c r="D8019" s="135">
        <v>2354</v>
      </c>
      <c r="E8019" s="104">
        <v>18</v>
      </c>
      <c r="F8019" s="104" t="str">
        <v>PCS</v>
      </c>
      <c r="G8019" s="104" t="str">
        <v>OUTWARD</v>
      </c>
      <c r="H8019" s="105" t="str">
        <v>SHOP</v>
      </c>
    </row>
    <row r="8020" spans="1:8" x14ac:dyDescent="0.25">
      <c r="A8020" s="106">
        <v>45817</v>
      </c>
      <c r="B8020" s="107" t="str">
        <v>UN 3665</v>
      </c>
      <c r="C8020" s="108" t="str">
        <v xml:space="preserve"> BREAK DISC ACTUATING ASSEMBLY INTER DI 6.5" </v>
      </c>
      <c r="D8020" s="136">
        <v>2354</v>
      </c>
      <c r="E8020" s="108">
        <v>3</v>
      </c>
      <c r="F8020" s="108" t="str">
        <v>SET</v>
      </c>
      <c r="G8020" s="108" t="str">
        <v>OUTWARD</v>
      </c>
      <c r="H8020" s="109" t="str">
        <v>SHOP</v>
      </c>
    </row>
    <row r="8021" spans="1:8" x14ac:dyDescent="0.25">
      <c r="A8021" s="102">
        <v>45817</v>
      </c>
      <c r="B8021" s="103" t="str">
        <v>GK 635</v>
      </c>
      <c r="C8021" s="104" t="str">
        <v xml:space="preserve">TIE ROD END HMT 4022 POWER STG. </v>
      </c>
      <c r="D8021" s="135">
        <v>2354</v>
      </c>
      <c r="E8021" s="104">
        <v>4</v>
      </c>
      <c r="F8021" s="104" t="str">
        <v>PCS</v>
      </c>
      <c r="G8021" s="104" t="str">
        <v>OUTWARD</v>
      </c>
      <c r="H8021" s="105" t="str">
        <v>SHOP</v>
      </c>
    </row>
    <row r="8022" spans="1:8" x14ac:dyDescent="0.25">
      <c r="A8022" s="106">
        <v>45817</v>
      </c>
      <c r="B8022" s="107" t="str">
        <v>GK 296</v>
      </c>
      <c r="C8022" s="108" t="str">
        <v>BRAKE SHOE WITH LINING HMT 5911</v>
      </c>
      <c r="D8022" s="136">
        <v>2347</v>
      </c>
      <c r="E8022" s="108">
        <v>30</v>
      </c>
      <c r="F8022" s="108" t="str">
        <v>SET</v>
      </c>
      <c r="G8022" s="108" t="str">
        <v>OUTWARD</v>
      </c>
      <c r="H8022" s="109" t="str">
        <v>TIKU JI</v>
      </c>
    </row>
    <row r="8023" spans="1:8" x14ac:dyDescent="0.25">
      <c r="A8023" s="102">
        <v>45817</v>
      </c>
      <c r="B8023" s="103" t="str">
        <v>UN 1388 A</v>
      </c>
      <c r="C8023" s="104" t="str">
        <v>FRONT AXLE SUPPORT INTER DI</v>
      </c>
      <c r="D8023" s="135">
        <v>2349</v>
      </c>
      <c r="E8023" s="104">
        <v>1</v>
      </c>
      <c r="F8023" s="104" t="str">
        <v>PCS</v>
      </c>
      <c r="G8023" s="104" t="str">
        <v>OUTWARD</v>
      </c>
      <c r="H8023" s="105" t="str">
        <v>PUNJAB IRON STORE</v>
      </c>
    </row>
    <row r="8024" spans="1:8" x14ac:dyDescent="0.25">
      <c r="A8024" s="106">
        <v>45817</v>
      </c>
      <c r="B8024" s="107" t="str">
        <v>GK 1686</v>
      </c>
      <c r="C8024" s="108" t="str">
        <v>ROTAVATOR BOLT W/NUT &amp; WASHER 14*38 (22 NO) ZINC</v>
      </c>
      <c r="D8024" s="136">
        <v>2333</v>
      </c>
      <c r="E8024" s="108">
        <v>2448</v>
      </c>
      <c r="F8024" s="108" t="str">
        <v>PCS</v>
      </c>
      <c r="G8024" s="108" t="str">
        <v>OUTWARD</v>
      </c>
      <c r="H8024" s="109" t="str">
        <v>SLN TRACTOR</v>
      </c>
    </row>
    <row r="8025" spans="1:8" x14ac:dyDescent="0.25">
      <c r="A8025" s="102">
        <v>45817</v>
      </c>
      <c r="B8025" s="103" t="str">
        <v>GK 1501/UN 2804</v>
      </c>
      <c r="C8025" s="104" t="str">
        <v xml:space="preserve">FRONT WHEEL BOLT INTER DI </v>
      </c>
      <c r="D8025" s="135">
        <v>2333</v>
      </c>
      <c r="E8025" s="104">
        <v>792</v>
      </c>
      <c r="F8025" s="104" t="str">
        <v>PCS</v>
      </c>
      <c r="G8025" s="104" t="str">
        <v>OUTWARD</v>
      </c>
      <c r="H8025" s="105" t="str">
        <v>SLN TRACTOR</v>
      </c>
    </row>
    <row r="8026" spans="1:8" x14ac:dyDescent="0.25">
      <c r="A8026" s="106">
        <v>45817</v>
      </c>
      <c r="B8026" s="107" t="str">
        <v>GK 1541/UN 2835</v>
      </c>
      <c r="C8026" s="108" t="str">
        <v>REAR WHEEL BOLT INTER B-275</v>
      </c>
      <c r="D8026" s="136">
        <v>2333</v>
      </c>
      <c r="E8026" s="108">
        <v>600</v>
      </c>
      <c r="F8026" s="108" t="str">
        <v>PCS</v>
      </c>
      <c r="G8026" s="108" t="str">
        <v>OUTWARD</v>
      </c>
      <c r="H8026" s="109" t="str">
        <v>SLN TRACTOR</v>
      </c>
    </row>
    <row r="8027" spans="1:8" x14ac:dyDescent="0.25">
      <c r="A8027" s="102">
        <v>45817</v>
      </c>
      <c r="B8027" s="103" t="str">
        <v>GK 003/UN 3695</v>
      </c>
      <c r="C8027" s="104" t="str">
        <v>OIL BRAKE PLATE  MKM 6.5" 18 TEETH</v>
      </c>
      <c r="D8027" s="135">
        <v>2333</v>
      </c>
      <c r="E8027" s="104">
        <v>80</v>
      </c>
      <c r="F8027" s="104" t="str">
        <v>PCS</v>
      </c>
      <c r="G8027" s="104" t="str">
        <v>OUTWARD</v>
      </c>
      <c r="H8027" s="105" t="str">
        <v>SLN TRACTOR</v>
      </c>
    </row>
    <row r="8028" spans="1:8" x14ac:dyDescent="0.25">
      <c r="A8028" s="106">
        <v>45817</v>
      </c>
      <c r="B8028" s="107" t="str">
        <v>GK 031/UN 3723</v>
      </c>
      <c r="C8028" s="108" t="str">
        <v>OIL STEEL PLATE  MKM  6.5"</v>
      </c>
      <c r="D8028" s="136">
        <v>2333</v>
      </c>
      <c r="E8028" s="108">
        <v>40</v>
      </c>
      <c r="F8028" s="108" t="str">
        <v>PCS</v>
      </c>
      <c r="G8028" s="108" t="str">
        <v>OUTWARD</v>
      </c>
      <c r="H8028" s="109" t="str">
        <v>SLN TRACTOR</v>
      </c>
    </row>
    <row r="8029" spans="1:8" x14ac:dyDescent="0.25">
      <c r="A8029" s="102">
        <v>45817</v>
      </c>
      <c r="B8029" s="103" t="str">
        <v>GK 032/UN 3720</v>
      </c>
      <c r="C8029" s="104" t="str">
        <v>OIL STEEL PLATE  SWARAJ 6.5"</v>
      </c>
      <c r="D8029" s="135">
        <v>2333</v>
      </c>
      <c r="E8029" s="104">
        <v>40</v>
      </c>
      <c r="F8029" s="104" t="str">
        <v>PCS</v>
      </c>
      <c r="G8029" s="104" t="str">
        <v>OUTWARD</v>
      </c>
      <c r="H8029" s="105" t="str">
        <v>SLN TRACTOR</v>
      </c>
    </row>
    <row r="8030" spans="1:8" x14ac:dyDescent="0.25">
      <c r="A8030" s="106">
        <v>45817</v>
      </c>
      <c r="B8030" s="107" t="str">
        <v>GK 009/UN 3700</v>
      </c>
      <c r="C8030" s="108" t="str">
        <v>OIL BRAKE PLATE  JOHN DEERE  10" 14 TEETH</v>
      </c>
      <c r="D8030" s="136">
        <v>2338</v>
      </c>
      <c r="E8030" s="108">
        <v>60</v>
      </c>
      <c r="F8030" s="108" t="str">
        <v>PCS</v>
      </c>
      <c r="G8030" s="108" t="str">
        <v>OUTWARD</v>
      </c>
      <c r="H8030" s="109" t="str">
        <v>RSJ</v>
      </c>
    </row>
    <row r="8031" spans="1:8" x14ac:dyDescent="0.25">
      <c r="A8031" s="102">
        <v>45848</v>
      </c>
      <c r="B8031" s="103" t="str">
        <v>R983020977</v>
      </c>
      <c r="C8031" s="104" t="str">
        <v>HYD. PUMP MAHINDRA 14 CC</v>
      </c>
      <c r="D8031" s="135">
        <v>2353</v>
      </c>
      <c r="E8031" s="104">
        <v>8</v>
      </c>
      <c r="F8031" s="104" t="str">
        <v>PCS</v>
      </c>
      <c r="G8031" s="104" t="str">
        <v>OUTWARD</v>
      </c>
      <c r="H8031" s="105" t="str">
        <v>SHOP</v>
      </c>
    </row>
    <row r="8032" spans="1:8" x14ac:dyDescent="0.25">
      <c r="A8032" s="106">
        <v>45848</v>
      </c>
      <c r="B8032" s="107" t="str">
        <v>UN 1738</v>
      </c>
      <c r="C8032" s="108" t="str">
        <v>CLUTCH CARBON BEARING TYPE INTER DI</v>
      </c>
      <c r="D8032" s="136">
        <v>2353</v>
      </c>
      <c r="E8032" s="108">
        <v>20</v>
      </c>
      <c r="F8032" s="108" t="str">
        <v>PCS</v>
      </c>
      <c r="G8032" s="108" t="str">
        <v>OUTWARD</v>
      </c>
      <c r="H8032" s="109" t="str">
        <v>SHOP</v>
      </c>
    </row>
    <row r="8033" spans="1:8" x14ac:dyDescent="0.25">
      <c r="A8033" s="102">
        <v>45848</v>
      </c>
      <c r="B8033" s="103" t="str">
        <v>UN 1992 A</v>
      </c>
      <c r="C8033" s="104" t="str">
        <v>BREAK ADJUSTOR MKM</v>
      </c>
      <c r="D8033" s="135">
        <v>2353</v>
      </c>
      <c r="E8033" s="104">
        <v>20</v>
      </c>
      <c r="F8033" s="104" t="str">
        <v>PCS</v>
      </c>
      <c r="G8033" s="104" t="str">
        <v>OUTWARD</v>
      </c>
      <c r="H8033" s="105" t="str">
        <v>SHOP</v>
      </c>
    </row>
    <row r="8034" spans="1:8" x14ac:dyDescent="0.25">
      <c r="A8034" s="106">
        <v>45848</v>
      </c>
      <c r="B8034" s="107" t="str">
        <v>UN 3201</v>
      </c>
      <c r="C8034" s="108" t="str">
        <v xml:space="preserve">HEAD LIGHT W/HALOGEN BULB RH INTER DI  </v>
      </c>
      <c r="D8034" s="136">
        <v>2353</v>
      </c>
      <c r="E8034" s="108">
        <v>3</v>
      </c>
      <c r="F8034" s="108" t="str">
        <v>PCS</v>
      </c>
      <c r="G8034" s="108" t="str">
        <v>OUTWARD</v>
      </c>
      <c r="H8034" s="109" t="str">
        <v>SHOP</v>
      </c>
    </row>
    <row r="8035" spans="1:8" x14ac:dyDescent="0.25">
      <c r="A8035" s="102">
        <v>45848</v>
      </c>
      <c r="B8035" s="103" t="str">
        <v>UN 1737</v>
      </c>
      <c r="C8035" s="104" t="str">
        <v>CLUTCH CARBON INTER</v>
      </c>
      <c r="D8035" s="135">
        <v>2353</v>
      </c>
      <c r="E8035" s="104">
        <v>4</v>
      </c>
      <c r="F8035" s="104" t="str">
        <v>PCS</v>
      </c>
      <c r="G8035" s="104" t="str">
        <v>OUTWARD</v>
      </c>
      <c r="H8035" s="105" t="str">
        <v>SHOP</v>
      </c>
    </row>
    <row r="8036" spans="1:8" x14ac:dyDescent="0.25">
      <c r="A8036" s="106">
        <v>45848</v>
      </c>
      <c r="B8036" s="107" t="str">
        <v>UN 1740</v>
      </c>
      <c r="C8036" s="108" t="str">
        <v>CLUTCH CARBON EASY FIT (TWO PART) INTER DI</v>
      </c>
      <c r="D8036" s="136">
        <v>2353</v>
      </c>
      <c r="E8036" s="108">
        <v>4</v>
      </c>
      <c r="F8036" s="108" t="str">
        <v>PCS</v>
      </c>
      <c r="G8036" s="108" t="str">
        <v>OUTWARD</v>
      </c>
      <c r="H8036" s="109" t="str">
        <v>SHOP</v>
      </c>
    </row>
    <row r="8037" spans="1:8" x14ac:dyDescent="0.25">
      <c r="A8037" s="102">
        <v>45848</v>
      </c>
      <c r="B8037" s="103" t="str">
        <v>GK 2515</v>
      </c>
      <c r="C8037" s="104" t="str">
        <v>FLEXIBLE HOSE 15" (19 x 19 BENJO, R6)</v>
      </c>
      <c r="D8037" s="135">
        <v>2353</v>
      </c>
      <c r="E8037" s="104">
        <v>10</v>
      </c>
      <c r="F8037" s="104" t="str">
        <v>PCS</v>
      </c>
      <c r="G8037" s="104" t="str">
        <v>OUTWARD</v>
      </c>
      <c r="H8037" s="105" t="str">
        <v>SHOP</v>
      </c>
    </row>
    <row r="8038" spans="1:8" x14ac:dyDescent="0.25">
      <c r="A8038" s="106">
        <v>45848</v>
      </c>
      <c r="B8038" s="107" t="str">
        <v>GK 2516</v>
      </c>
      <c r="C8038" s="108" t="str">
        <v>FLEXIBLE HOSE 18" (19 x 19 BENJO, R6)</v>
      </c>
      <c r="D8038" s="136">
        <v>2353</v>
      </c>
      <c r="E8038" s="108">
        <v>10</v>
      </c>
      <c r="F8038" s="108" t="str">
        <v>PCS</v>
      </c>
      <c r="G8038" s="108" t="str">
        <v>OUTWARD</v>
      </c>
      <c r="H8038" s="109" t="str">
        <v>SHOP</v>
      </c>
    </row>
    <row r="8039" spans="1:8" x14ac:dyDescent="0.25">
      <c r="A8039" s="102">
        <v>45848</v>
      </c>
      <c r="B8039" s="103" t="str">
        <v>GK 2517</v>
      </c>
      <c r="C8039" s="104" t="str">
        <v>FLEXIBLE HOSE 21" (19 x 19 BENJO, R6)</v>
      </c>
      <c r="D8039" s="135">
        <v>2353</v>
      </c>
      <c r="E8039" s="104">
        <v>10</v>
      </c>
      <c r="F8039" s="104" t="str">
        <v>PCS</v>
      </c>
      <c r="G8039" s="104" t="str">
        <v>OUTWARD</v>
      </c>
      <c r="H8039" s="105" t="str">
        <v>SHOP</v>
      </c>
    </row>
    <row r="8040" spans="1:8" x14ac:dyDescent="0.25">
      <c r="A8040" s="106">
        <v>45848</v>
      </c>
      <c r="B8040" s="107" t="str">
        <v>GK 2518</v>
      </c>
      <c r="C8040" s="108" t="str">
        <v>FLEXIBLE HOSE 24" (19 x 19 BENJO, R6)</v>
      </c>
      <c r="D8040" s="136">
        <v>2353</v>
      </c>
      <c r="E8040" s="108">
        <v>10</v>
      </c>
      <c r="F8040" s="108" t="str">
        <v>PCS</v>
      </c>
      <c r="G8040" s="108" t="str">
        <v>OUTWARD</v>
      </c>
      <c r="H8040" s="109" t="str">
        <v>SHOP</v>
      </c>
    </row>
    <row r="8041" spans="1:8" x14ac:dyDescent="0.25">
      <c r="A8041" s="102">
        <v>45848</v>
      </c>
      <c r="B8041" s="103" t="str">
        <v>UN 2656 A</v>
      </c>
      <c r="C8041" s="104" t="str">
        <v xml:space="preserve">LOWER LINK BALL COLLAR TYPE BIG INTER DI  </v>
      </c>
      <c r="D8041" s="135">
        <v>2353</v>
      </c>
      <c r="E8041" s="104">
        <v>15</v>
      </c>
      <c r="F8041" s="104" t="str">
        <v>PCS</v>
      </c>
      <c r="G8041" s="104" t="str">
        <v>OUTWARD</v>
      </c>
      <c r="H8041" s="105" t="str">
        <v>SHOP</v>
      </c>
    </row>
    <row r="8042" spans="1:8" x14ac:dyDescent="0.25">
      <c r="A8042" s="106">
        <v>45848</v>
      </c>
      <c r="B8042" s="107" t="str">
        <v>UN 2619</v>
      </c>
      <c r="C8042" s="108" t="str">
        <v xml:space="preserve">LOWER LINK END BIG INTER  </v>
      </c>
      <c r="D8042" s="136">
        <v>2353</v>
      </c>
      <c r="E8042" s="108">
        <v>6</v>
      </c>
      <c r="F8042" s="108" t="str">
        <v>PCS</v>
      </c>
      <c r="G8042" s="108" t="str">
        <v>OUTWARD</v>
      </c>
      <c r="H8042" s="109" t="str">
        <v>SHOP</v>
      </c>
    </row>
    <row r="8043" spans="1:8" x14ac:dyDescent="0.25">
      <c r="A8043" s="102">
        <v>45848</v>
      </c>
      <c r="B8043" s="103" t="str">
        <v>UN 2620</v>
      </c>
      <c r="C8043" s="104" t="str">
        <v xml:space="preserve">LOWER LINK END 585  </v>
      </c>
      <c r="D8043" s="135">
        <v>2353</v>
      </c>
      <c r="E8043" s="104">
        <v>6</v>
      </c>
      <c r="F8043" s="104" t="str">
        <v>PCS</v>
      </c>
      <c r="G8043" s="104" t="str">
        <v>OUTWARD</v>
      </c>
      <c r="H8043" s="105" t="str">
        <v>SHOP</v>
      </c>
    </row>
    <row r="8044" spans="1:8" x14ac:dyDescent="0.25">
      <c r="A8044" s="106">
        <v>45848</v>
      </c>
      <c r="B8044" s="107" t="str">
        <v>UN 2616</v>
      </c>
      <c r="C8044" s="108" t="str">
        <v xml:space="preserve">LOWER LINK ASSY 3 DI (O.E) 585 DI  </v>
      </c>
      <c r="D8044" s="136">
        <v>2353</v>
      </c>
      <c r="E8044" s="108">
        <v>3</v>
      </c>
      <c r="F8044" s="108" t="str">
        <v>PCS</v>
      </c>
      <c r="G8044" s="108" t="str">
        <v>OUTWARD</v>
      </c>
      <c r="H8044" s="109" t="str">
        <v>SHOP</v>
      </c>
    </row>
    <row r="8045" spans="1:8" x14ac:dyDescent="0.25">
      <c r="A8045" s="102">
        <v>45848</v>
      </c>
      <c r="B8045" s="103" t="str">
        <v>UN 2635</v>
      </c>
      <c r="C8045" s="104" t="str">
        <v xml:space="preserve">CHECK CHAIN ASSY SMALL END BIG U NST  </v>
      </c>
      <c r="D8045" s="135">
        <v>2353</v>
      </c>
      <c r="E8045" s="104">
        <v>10</v>
      </c>
      <c r="F8045" s="104" t="str">
        <v>PCS</v>
      </c>
      <c r="G8045" s="104" t="str">
        <v>OUTWARD</v>
      </c>
      <c r="H8045" s="105" t="str">
        <v>SHOP</v>
      </c>
    </row>
    <row r="8046" spans="1:8" x14ac:dyDescent="0.25">
      <c r="A8046" s="106">
        <v>45848</v>
      </c>
      <c r="B8046" s="107" t="str">
        <v>GK 1073/UN 1426</v>
      </c>
      <c r="C8046" s="108" t="str">
        <v>FRONT STUB AXLE LH NST</v>
      </c>
      <c r="D8046" s="136">
        <v>2353</v>
      </c>
      <c r="E8046" s="108">
        <v>3</v>
      </c>
      <c r="F8046" s="108" t="str">
        <v>PCS</v>
      </c>
      <c r="G8046" s="108" t="str">
        <v>OUTWARD</v>
      </c>
      <c r="H8046" s="109" t="str">
        <v>SHOP</v>
      </c>
    </row>
    <row r="8047" spans="1:8" x14ac:dyDescent="0.25">
      <c r="A8047" s="102">
        <v>45848</v>
      </c>
      <c r="B8047" s="103" t="str">
        <v>GK 2512</v>
      </c>
      <c r="C8047" s="104" t="str">
        <v>FLEXIBLE HOSE 10" (19 x 19 BENJO, R6)</v>
      </c>
      <c r="D8047" s="135">
        <v>2353</v>
      </c>
      <c r="E8047" s="104">
        <v>20</v>
      </c>
      <c r="F8047" s="104" t="str">
        <v>PCS</v>
      </c>
      <c r="G8047" s="104" t="str">
        <v>OUTWARD</v>
      </c>
      <c r="H8047" s="105" t="str">
        <v>SHOP</v>
      </c>
    </row>
    <row r="8048" spans="1:8" x14ac:dyDescent="0.25">
      <c r="A8048" s="106">
        <v>45848</v>
      </c>
      <c r="B8048" s="107" t="str">
        <v>UN 2281</v>
      </c>
      <c r="C8048" s="108" t="str">
        <v>GEAR SLIDING 2nd &amp; 3rd SPEED 34/44/10 TEETH MKM</v>
      </c>
      <c r="D8048" s="136">
        <v>2353</v>
      </c>
      <c r="E8048" s="108">
        <v>5</v>
      </c>
      <c r="F8048" s="108" t="str">
        <v>PCS</v>
      </c>
      <c r="G8048" s="108" t="str">
        <v>OUTWARD</v>
      </c>
      <c r="H8048" s="109" t="str">
        <v>SHOP</v>
      </c>
    </row>
    <row r="8049" spans="1:8" x14ac:dyDescent="0.25">
      <c r="A8049" s="102">
        <v>45848</v>
      </c>
      <c r="B8049" s="103" t="str">
        <v>UN 1980</v>
      </c>
      <c r="C8049" s="104" t="str">
        <v>BREAK PIN SMALL INTER</v>
      </c>
      <c r="D8049" s="135">
        <v>2353</v>
      </c>
      <c r="E8049" s="104">
        <v>16</v>
      </c>
      <c r="F8049" s="104" t="str">
        <v>PCS</v>
      </c>
      <c r="G8049" s="104" t="str">
        <v>OUTWARD</v>
      </c>
      <c r="H8049" s="105" t="str">
        <v>SHOP</v>
      </c>
    </row>
    <row r="8050" spans="1:8" x14ac:dyDescent="0.25">
      <c r="A8050" s="106">
        <v>45848</v>
      </c>
      <c r="B8050" s="107" t="str">
        <v>UN 1478</v>
      </c>
      <c r="C8050" s="108" t="str">
        <v>DIESEL TANK CAP INTER</v>
      </c>
      <c r="D8050" s="136">
        <v>2353</v>
      </c>
      <c r="E8050" s="108">
        <v>10</v>
      </c>
      <c r="F8050" s="108" t="str">
        <v>PCS</v>
      </c>
      <c r="G8050" s="108" t="str">
        <v>OUTWARD</v>
      </c>
      <c r="H8050" s="109" t="str">
        <v>SHOP</v>
      </c>
    </row>
    <row r="8051" spans="1:8" x14ac:dyDescent="0.25">
      <c r="A8051" s="102">
        <v>45848</v>
      </c>
      <c r="B8051" s="103" t="str">
        <v>UN 1135</v>
      </c>
      <c r="C8051" s="104" t="str">
        <v>SILENCER INTER DI</v>
      </c>
      <c r="D8051" s="135">
        <v>2353</v>
      </c>
      <c r="E8051" s="104">
        <v>4</v>
      </c>
      <c r="F8051" s="104" t="str">
        <v>PCS</v>
      </c>
      <c r="G8051" s="104" t="str">
        <v>OUTWARD</v>
      </c>
      <c r="H8051" s="105" t="str">
        <v>SHOP</v>
      </c>
    </row>
    <row r="8052" spans="1:8" x14ac:dyDescent="0.25">
      <c r="A8052" s="106">
        <v>45848</v>
      </c>
      <c r="B8052" s="107" t="str">
        <v>UN 2102</v>
      </c>
      <c r="C8052" s="108" t="str">
        <v>REAR AXLE 28 TEETH YUVO</v>
      </c>
      <c r="D8052" s="136" t="str">
        <v>2340, 2341, 2342</v>
      </c>
      <c r="E8052" s="108">
        <v>2</v>
      </c>
      <c r="F8052" s="108" t="str">
        <v>PCS</v>
      </c>
      <c r="G8052" s="108" t="str">
        <v>OUTWARD</v>
      </c>
      <c r="H8052" s="109" t="str">
        <v>LAXMI MOTOR</v>
      </c>
    </row>
    <row r="8053" spans="1:8" x14ac:dyDescent="0.25">
      <c r="A8053" s="102">
        <v>45848</v>
      </c>
      <c r="B8053" s="103" t="str">
        <v>GK 560/UN 1446 A</v>
      </c>
      <c r="C8053" s="104" t="str">
        <v>TIE ROD END MKM THIN BALL  (SET OF 2)</v>
      </c>
      <c r="D8053" s="135" t="str">
        <v>2340, 2341, 2342</v>
      </c>
      <c r="E8053" s="104">
        <v>10</v>
      </c>
      <c r="F8053" s="104" t="str">
        <v>SET</v>
      </c>
      <c r="G8053" s="104" t="str">
        <v>OUTWARD</v>
      </c>
      <c r="H8053" s="105" t="str">
        <v>LAXMI MOTOR</v>
      </c>
    </row>
    <row r="8054" spans="1:8" x14ac:dyDescent="0.25">
      <c r="A8054" s="106">
        <v>45848</v>
      </c>
      <c r="B8054" s="107" t="str">
        <v>GK 212</v>
      </c>
      <c r="C8054" s="108" t="str">
        <v>BRAKE DISC ACTUATING ASSY JOHN DEERE 10"</v>
      </c>
      <c r="D8054" s="136" t="str">
        <v>2340, 2341, 2342</v>
      </c>
      <c r="E8054" s="108">
        <v>8</v>
      </c>
      <c r="F8054" s="108" t="str">
        <v>SET</v>
      </c>
      <c r="G8054" s="108" t="str">
        <v>OUTWARD</v>
      </c>
      <c r="H8054" s="109" t="str">
        <v>LAXMI MOTOR</v>
      </c>
    </row>
    <row r="8055" spans="1:8" x14ac:dyDescent="0.25">
      <c r="A8055" s="102">
        <v>45848</v>
      </c>
      <c r="B8055" s="103" t="str">
        <v>BREAK SHOW JD SPRING</v>
      </c>
      <c r="C8055" s="104" t="str">
        <v>BREAK SHOW JD SPRING</v>
      </c>
      <c r="D8055" s="135" t="str">
        <v>2340, 2341, 2342</v>
      </c>
      <c r="E8055" s="104">
        <v>36</v>
      </c>
      <c r="F8055" s="104" t="str">
        <v>PCS</v>
      </c>
      <c r="G8055" s="104" t="str">
        <v>OUTWARD</v>
      </c>
      <c r="H8055" s="105" t="str">
        <v>LAXMI MOTOR</v>
      </c>
    </row>
    <row r="8056" spans="1:8" x14ac:dyDescent="0.25">
      <c r="A8056" s="106">
        <v>45848</v>
      </c>
      <c r="B8056" s="107" t="str">
        <v>GK 2141</v>
      </c>
      <c r="C8056" s="108" t="str">
        <v>FRONT WHEEL SEAL EICHER 485 / 380 50-73-8</v>
      </c>
      <c r="D8056" s="136" t="str">
        <v>2340, 2341, 2342</v>
      </c>
      <c r="E8056" s="108">
        <v>60</v>
      </c>
      <c r="F8056" s="108" t="str">
        <v>PCS</v>
      </c>
      <c r="G8056" s="108" t="str">
        <v>OUTWARD</v>
      </c>
      <c r="H8056" s="109" t="str">
        <v>LAXMI MOTOR</v>
      </c>
    </row>
    <row r="8057" spans="1:8" x14ac:dyDescent="0.25">
      <c r="A8057" s="102">
        <v>45848</v>
      </c>
      <c r="B8057" s="103" t="str">
        <v>GK 1961</v>
      </c>
      <c r="C8057" s="104" t="str">
        <v>INPUT SHAFT SEAL SWARAJ 25-35-7</v>
      </c>
      <c r="D8057" s="135" t="str">
        <v>2340, 2341, 2342</v>
      </c>
      <c r="E8057" s="104">
        <v>40</v>
      </c>
      <c r="F8057" s="104" t="str">
        <v>PCS</v>
      </c>
      <c r="G8057" s="104" t="str">
        <v>OUTWARD</v>
      </c>
      <c r="H8057" s="105" t="str">
        <v>LAXMI MOTOR</v>
      </c>
    </row>
    <row r="8058" spans="1:8" x14ac:dyDescent="0.25">
      <c r="A8058" s="106">
        <v>45848</v>
      </c>
      <c r="B8058" s="107" t="str">
        <v>GK 1919</v>
      </c>
      <c r="C8058" s="108" t="str">
        <v>FRONT WHEEL SEAL 47-70-10</v>
      </c>
      <c r="D8058" s="136" t="str">
        <v>2340, 2341, 2342</v>
      </c>
      <c r="E8058" s="108">
        <v>40</v>
      </c>
      <c r="F8058" s="108" t="str">
        <v>PCS</v>
      </c>
      <c r="G8058" s="108" t="str">
        <v>OUTWARD</v>
      </c>
      <c r="H8058" s="109" t="str">
        <v>LAXMI MOTOR</v>
      </c>
    </row>
    <row r="8059" spans="1:8" x14ac:dyDescent="0.25">
      <c r="A8059" s="102">
        <v>45848</v>
      </c>
      <c r="B8059" s="103" t="str">
        <v>GK 1803</v>
      </c>
      <c r="C8059" s="104" t="str">
        <v>FRONT WHEEL SEAL OIM SWARAJ 50-72-8</v>
      </c>
      <c r="D8059" s="135" t="str">
        <v>2340, 2341, 2342</v>
      </c>
      <c r="E8059" s="104">
        <v>30</v>
      </c>
      <c r="F8059" s="104" t="str">
        <v>PCS</v>
      </c>
      <c r="G8059" s="104" t="str">
        <v>OUTWARD</v>
      </c>
      <c r="H8059" s="105" t="str">
        <v>LAXMI MOTOR</v>
      </c>
    </row>
    <row r="8060" spans="1:8" x14ac:dyDescent="0.25">
      <c r="A8060" s="106">
        <v>45848</v>
      </c>
      <c r="B8060" s="107" t="str">
        <v>GK 2185</v>
      </c>
      <c r="C8060" s="108" t="str">
        <v>FRONT WHEEL SEAL JD 5203 (ROTATION TYPE) 56-80-13/14.5</v>
      </c>
      <c r="D8060" s="136" t="str">
        <v>2340, 2341, 2342</v>
      </c>
      <c r="E8060" s="108">
        <v>30</v>
      </c>
      <c r="F8060" s="108" t="str">
        <v>PCS</v>
      </c>
      <c r="G8060" s="108" t="str">
        <v>OUTWARD</v>
      </c>
      <c r="H8060" s="109" t="str">
        <v>LAXMI MOTOR</v>
      </c>
    </row>
    <row r="8061" spans="1:8" x14ac:dyDescent="0.25">
      <c r="A8061" s="102">
        <v>45848</v>
      </c>
      <c r="B8061" s="103" t="str">
        <v>GK 1731</v>
      </c>
      <c r="C8061" s="104" t="str">
        <v>REAR WHEEL SEAL SARPANCH / ARJUN 73-93-9</v>
      </c>
      <c r="D8061" s="135" t="str">
        <v>2340, 2341, 2342</v>
      </c>
      <c r="E8061" s="104">
        <v>30</v>
      </c>
      <c r="F8061" s="104" t="str">
        <v>PCS</v>
      </c>
      <c r="G8061" s="104" t="str">
        <v>OUTWARD</v>
      </c>
      <c r="H8061" s="105" t="str">
        <v>LAXMI MOTOR</v>
      </c>
    </row>
    <row r="8062" spans="1:8" x14ac:dyDescent="0.25">
      <c r="A8062" s="106">
        <v>45848</v>
      </c>
      <c r="B8062" s="107" t="str">
        <v>GK 1710</v>
      </c>
      <c r="C8062" s="108" t="str">
        <v>FRONT WHEEL SEAL SARPANCH / BHOOMIPUTRA 175-290-50</v>
      </c>
      <c r="D8062" s="136" t="str">
        <v>2340, 2341, 2342</v>
      </c>
      <c r="E8062" s="108">
        <v>30</v>
      </c>
      <c r="F8062" s="108" t="str">
        <v>PCS</v>
      </c>
      <c r="G8062" s="108" t="str">
        <v>OUTWARD</v>
      </c>
      <c r="H8062" s="109" t="str">
        <v>LAXMI MOTOR</v>
      </c>
    </row>
    <row r="8063" spans="1:8" x14ac:dyDescent="0.25">
      <c r="A8063" s="102">
        <v>45848</v>
      </c>
      <c r="B8063" s="103" t="str">
        <v>GK 2196</v>
      </c>
      <c r="C8063" s="104" t="str">
        <v>P.T.O SEAL (CUP TYPE) JOHN DEERE 34.60-65.8-13.5/20</v>
      </c>
      <c r="D8063" s="135" t="str">
        <v>2340, 2341, 2342</v>
      </c>
      <c r="E8063" s="104">
        <v>10</v>
      </c>
      <c r="F8063" s="104" t="str">
        <v>PCS</v>
      </c>
      <c r="G8063" s="104" t="str">
        <v>OUTWARD</v>
      </c>
      <c r="H8063" s="105" t="str">
        <v>LAXMI MOTOR</v>
      </c>
    </row>
    <row r="8064" spans="1:8" x14ac:dyDescent="0.25">
      <c r="A8064" s="106">
        <v>45848</v>
      </c>
      <c r="B8064" s="107" t="str">
        <v>4D080056</v>
      </c>
      <c r="C8064" s="108" t="str">
        <v>SUPER SEAL 55X80.25X8</v>
      </c>
      <c r="D8064" s="136" t="str">
        <v>2340, 2341, 2342</v>
      </c>
      <c r="E8064" s="108">
        <v>60</v>
      </c>
      <c r="F8064" s="108" t="str">
        <v>PCS</v>
      </c>
      <c r="G8064" s="108" t="str">
        <v>OUTWARD</v>
      </c>
      <c r="H8064" s="109" t="str">
        <v>LAXMI MOTOR</v>
      </c>
    </row>
    <row r="8065" spans="1:8" x14ac:dyDescent="0.25">
      <c r="A8065" s="102">
        <v>45848</v>
      </c>
      <c r="B8065" s="103" t="str">
        <v>GK 1865</v>
      </c>
      <c r="C8065" s="104" t="str">
        <v>P.T.0 SEAL SONALIKA 43-64-10</v>
      </c>
      <c r="D8065" s="135" t="str">
        <v>2340, 2341, 2342</v>
      </c>
      <c r="E8065" s="104">
        <v>10</v>
      </c>
      <c r="F8065" s="104" t="str">
        <v>PCS</v>
      </c>
      <c r="G8065" s="104" t="str">
        <v>OUTWARD</v>
      </c>
      <c r="H8065" s="105" t="str">
        <v>LAXMI MOTOR</v>
      </c>
    </row>
    <row r="8066" spans="1:8" x14ac:dyDescent="0.25">
      <c r="A8066" s="106">
        <v>45848</v>
      </c>
      <c r="B8066" s="107" t="str">
        <v>GK 1702</v>
      </c>
      <c r="C8066" s="108" t="str">
        <v>BULL PINION SEAL N/M THICK 41-62-16</v>
      </c>
      <c r="D8066" s="136" t="str">
        <v>2340, 2341, 2342</v>
      </c>
      <c r="E8066" s="108">
        <v>10</v>
      </c>
      <c r="F8066" s="108" t="str">
        <v>PCS</v>
      </c>
      <c r="G8066" s="108" t="str">
        <v>OUTWARD</v>
      </c>
      <c r="H8066" s="109" t="str">
        <v>LAXMI MOTOR</v>
      </c>
    </row>
    <row r="8067" spans="1:8" x14ac:dyDescent="0.25">
      <c r="A8067" s="102">
        <v>45848</v>
      </c>
      <c r="B8067" s="103" t="str">
        <v>GK 924</v>
      </c>
      <c r="C8067" s="104" t="str">
        <v>FRONT WHEEL HUB SONALIKA 6 HOLE THREAD TYPE W/CAP 32208-32206</v>
      </c>
      <c r="D8067" s="135" t="str">
        <v>2340, 2341, 2342</v>
      </c>
      <c r="E8067" s="104">
        <v>8</v>
      </c>
      <c r="F8067" s="104" t="str">
        <v>PCS</v>
      </c>
      <c r="G8067" s="104" t="str">
        <v>OUTWARD</v>
      </c>
      <c r="H8067" s="105" t="str">
        <v>LAXMI MOTOR</v>
      </c>
    </row>
    <row r="8068" spans="1:8" x14ac:dyDescent="0.25">
      <c r="A8068" s="106">
        <v>45848</v>
      </c>
      <c r="B8068" s="107" t="str">
        <v>GK 1265</v>
      </c>
      <c r="C8068" s="108" t="str">
        <v>AIR FILTER SWARAJ 855 STEEL CAP STEEL JALI</v>
      </c>
      <c r="D8068" s="136" t="str">
        <v>2340, 2341, 2342</v>
      </c>
      <c r="E8068" s="108">
        <v>12</v>
      </c>
      <c r="F8068" s="108" t="str">
        <v>PCS</v>
      </c>
      <c r="G8068" s="108" t="str">
        <v>OUTWARD</v>
      </c>
      <c r="H8068" s="109" t="str">
        <v>LAXMI MOTOR</v>
      </c>
    </row>
    <row r="8069" spans="1:8" x14ac:dyDescent="0.25">
      <c r="A8069" s="102">
        <v>45848</v>
      </c>
      <c r="B8069" s="103" t="str">
        <v>GK 925</v>
      </c>
      <c r="C8069" s="104" t="str">
        <v>FRONT WHEEL HUB SONALIKA 6 HOLE STUD TYPE W/CAP 32208-32206</v>
      </c>
      <c r="D8069" s="135" t="str">
        <v>2340, 2341, 2342</v>
      </c>
      <c r="E8069" s="104">
        <v>8</v>
      </c>
      <c r="F8069" s="104" t="str">
        <v>PCS</v>
      </c>
      <c r="G8069" s="104" t="str">
        <v>OUTWARD</v>
      </c>
      <c r="H8069" s="105" t="str">
        <v>LAXMI MOTOR</v>
      </c>
    </row>
    <row r="8070" spans="1:8" x14ac:dyDescent="0.25">
      <c r="A8070" s="106">
        <v>45848</v>
      </c>
      <c r="B8070" s="107" t="str">
        <v>UN 808</v>
      </c>
      <c r="C8070" s="108" t="str">
        <v>HYD. ARM SEAL J.D</v>
      </c>
      <c r="D8070" s="136" t="str">
        <v>2340, 2341, 2342</v>
      </c>
      <c r="E8070" s="108">
        <v>10</v>
      </c>
      <c r="F8070" s="108" t="str">
        <v>PCS</v>
      </c>
      <c r="G8070" s="108" t="str">
        <v>OUTWARD</v>
      </c>
      <c r="H8070" s="109" t="str">
        <v>LAXMI MOTOR</v>
      </c>
    </row>
    <row r="8071" spans="1:8" x14ac:dyDescent="0.25">
      <c r="A8071" s="102">
        <v>45848</v>
      </c>
      <c r="B8071" s="103" t="str">
        <v>GK 1851</v>
      </c>
      <c r="C8071" s="104" t="str">
        <v>FRONT WHEEL SEAL SONALIKA N/M 64-80-08</v>
      </c>
      <c r="D8071" s="135" t="str">
        <v>2340, 2341, 2342</v>
      </c>
      <c r="E8071" s="104">
        <v>30</v>
      </c>
      <c r="F8071" s="104" t="str">
        <v>PCS</v>
      </c>
      <c r="G8071" s="104" t="str">
        <v>OUTWARD</v>
      </c>
      <c r="H8071" s="105" t="str">
        <v>LAXMI MOTOR</v>
      </c>
    </row>
    <row r="8072" spans="1:8" x14ac:dyDescent="0.25">
      <c r="A8072" s="106">
        <v>45848</v>
      </c>
      <c r="B8072" s="107" t="str">
        <v>GK 1850</v>
      </c>
      <c r="C8072" s="108" t="str">
        <v>CENTER PIN SEAL SONALIKA 35-50-08</v>
      </c>
      <c r="D8072" s="136" t="str">
        <v>2340, 2341, 2342</v>
      </c>
      <c r="E8072" s="108">
        <v>20</v>
      </c>
      <c r="F8072" s="108" t="str">
        <v>PCS</v>
      </c>
      <c r="G8072" s="108" t="str">
        <v>OUTWARD</v>
      </c>
      <c r="H8072" s="109" t="str">
        <v>LAXMI MOTOR</v>
      </c>
    </row>
    <row r="8073" spans="1:8" x14ac:dyDescent="0.25">
      <c r="A8073" s="102">
        <v>45848</v>
      </c>
      <c r="B8073" s="103" t="str">
        <v>GK 2126</v>
      </c>
      <c r="C8073" s="104" t="str">
        <v>SPANDLE SEAL BIG 3230 50-65-8</v>
      </c>
      <c r="D8073" s="135" t="str">
        <v>2340, 2341, 2342</v>
      </c>
      <c r="E8073" s="104">
        <v>20</v>
      </c>
      <c r="F8073" s="104" t="str">
        <v>PCS</v>
      </c>
      <c r="G8073" s="104" t="str">
        <v>OUTWARD</v>
      </c>
      <c r="H8073" s="105" t="str">
        <v>LAXMI MOTOR</v>
      </c>
    </row>
    <row r="8074" spans="1:8" x14ac:dyDescent="0.25">
      <c r="A8074" s="106">
        <v>45848</v>
      </c>
      <c r="B8074" s="107" t="str">
        <v>OIL SEAL 40X62X10</v>
      </c>
      <c r="C8074" s="108" t="str">
        <v>OIL SEAL 40X62X10</v>
      </c>
      <c r="D8074" s="136" t="str">
        <v>2340, 2341, 2342</v>
      </c>
      <c r="E8074" s="108">
        <v>20</v>
      </c>
      <c r="F8074" s="108" t="str">
        <v>PCS</v>
      </c>
      <c r="G8074" s="108" t="str">
        <v>OUTWARD</v>
      </c>
      <c r="H8074" s="109" t="str">
        <v>LAXMI MOTOR</v>
      </c>
    </row>
    <row r="8075" spans="1:8" x14ac:dyDescent="0.25">
      <c r="A8075" s="102">
        <v>45848</v>
      </c>
      <c r="B8075" s="103" t="str">
        <v>GK 1972</v>
      </c>
      <c r="C8075" s="104" t="str">
        <v>HYLOW SHAFT SEAL/ CHILAM SEAL 28-35-07</v>
      </c>
      <c r="D8075" s="135" t="str">
        <v>2340, 2341, 2342</v>
      </c>
      <c r="E8075" s="104">
        <v>20</v>
      </c>
      <c r="F8075" s="104" t="str">
        <v>PCS</v>
      </c>
      <c r="G8075" s="104" t="str">
        <v>OUTWARD</v>
      </c>
      <c r="H8075" s="105" t="str">
        <v>LAXMI MOTOR</v>
      </c>
    </row>
    <row r="8076" spans="1:8" x14ac:dyDescent="0.25">
      <c r="A8076" s="106">
        <v>45848</v>
      </c>
      <c r="B8076" s="107" t="str">
        <v>GK 1742</v>
      </c>
      <c r="C8076" s="108" t="str">
        <v>SPANDLE SEAL INTER TOP (SMALL) 32-45-9.5</v>
      </c>
      <c r="D8076" s="136" t="str">
        <v>2340, 2341, 2342</v>
      </c>
      <c r="E8076" s="108">
        <v>20</v>
      </c>
      <c r="F8076" s="108" t="str">
        <v>PCS</v>
      </c>
      <c r="G8076" s="108" t="str">
        <v>OUTWARD</v>
      </c>
      <c r="H8076" s="109" t="str">
        <v>LAXMI MOTOR</v>
      </c>
    </row>
    <row r="8077" spans="1:8" x14ac:dyDescent="0.25">
      <c r="A8077" s="102">
        <v>45848</v>
      </c>
      <c r="B8077" s="103" t="str">
        <v>GK 1741</v>
      </c>
      <c r="C8077" s="104" t="str">
        <v>SPANDLE SEAL INTER  BOTTOM (BIG) 60-75-8</v>
      </c>
      <c r="D8077" s="135" t="str">
        <v>2340, 2341, 2342</v>
      </c>
      <c r="E8077" s="104">
        <v>20</v>
      </c>
      <c r="F8077" s="104" t="str">
        <v>PCS</v>
      </c>
      <c r="G8077" s="104" t="str">
        <v>OUTWARD</v>
      </c>
      <c r="H8077" s="105" t="str">
        <v>LAXMI MOTOR</v>
      </c>
    </row>
    <row r="8078" spans="1:8" x14ac:dyDescent="0.25">
      <c r="A8078" s="106">
        <v>45848</v>
      </c>
      <c r="B8078" s="107" t="str">
        <v>GK 1823</v>
      </c>
      <c r="C8078" s="108" t="str">
        <v>SPANDLE SEAL 744 60-75-8</v>
      </c>
      <c r="D8078" s="136" t="str">
        <v>2340, 2341, 2342</v>
      </c>
      <c r="E8078" s="108">
        <v>20</v>
      </c>
      <c r="F8078" s="108" t="str">
        <v>PCS</v>
      </c>
      <c r="G8078" s="108" t="str">
        <v>OUTWARD</v>
      </c>
      <c r="H8078" s="109" t="str">
        <v>LAXMI MOTOR</v>
      </c>
    </row>
    <row r="8079" spans="1:8" x14ac:dyDescent="0.25">
      <c r="A8079" s="102">
        <v>45848</v>
      </c>
      <c r="B8079" s="103" t="str">
        <v>GK 1737</v>
      </c>
      <c r="C8079" s="104" t="str">
        <v>ROCKER SHAFT SEAL  N/M (1146) 225-287-50</v>
      </c>
      <c r="D8079" s="135" t="str">
        <v>2340, 2341, 2342</v>
      </c>
      <c r="E8079" s="104">
        <v>10</v>
      </c>
      <c r="F8079" s="104" t="str">
        <v>PCS</v>
      </c>
      <c r="G8079" s="104" t="str">
        <v>OUTWARD</v>
      </c>
      <c r="H8079" s="105" t="str">
        <v>LAXMI MOTOR</v>
      </c>
    </row>
    <row r="8080" spans="1:8" x14ac:dyDescent="0.25">
      <c r="A8080" s="106">
        <v>45848</v>
      </c>
      <c r="B8080" s="107" t="str">
        <v>DS 681</v>
      </c>
      <c r="C8080" s="108" t="str">
        <v xml:space="preserve"> REAR AXLE SWARAJ FE S PLATE 22 T. (12-12)</v>
      </c>
      <c r="D8080" s="136" t="str">
        <v>2340, 2341, 2342</v>
      </c>
      <c r="E8080" s="108">
        <v>2</v>
      </c>
      <c r="F8080" s="108" t="str">
        <v>PCS</v>
      </c>
      <c r="G8080" s="108" t="str">
        <v>OUTWARD</v>
      </c>
      <c r="H8080" s="109" t="str">
        <v>LAXMI MOTOR</v>
      </c>
    </row>
    <row r="8081" spans="1:8" x14ac:dyDescent="0.25">
      <c r="A8081" s="102">
        <v>45848</v>
      </c>
      <c r="B8081" s="103" t="str">
        <v>GK 1531/UN 682</v>
      </c>
      <c r="C8081" s="104" t="str">
        <v>FRONT WHEEL BOLT JOHN DEERE LONG</v>
      </c>
      <c r="D8081" s="135" t="str">
        <v>2340, 2341, 2342</v>
      </c>
      <c r="E8081" s="104">
        <v>12</v>
      </c>
      <c r="F8081" s="104" t="str">
        <v>PCS</v>
      </c>
      <c r="G8081" s="104" t="str">
        <v>OUTWARD</v>
      </c>
      <c r="H8081" s="105" t="str">
        <v>LAXMI MOTOR</v>
      </c>
    </row>
    <row r="8082" spans="1:8" x14ac:dyDescent="0.25">
      <c r="A8082" s="106">
        <v>45848</v>
      </c>
      <c r="B8082" s="107">
        <v>1280819100</v>
      </c>
      <c r="C8082" s="108" t="str">
        <v>P.P ASSY ACE CRANE D/F</v>
      </c>
      <c r="D8082" s="136">
        <v>2356</v>
      </c>
      <c r="E8082" s="108">
        <v>2</v>
      </c>
      <c r="F8082" s="108" t="str">
        <v>SET</v>
      </c>
      <c r="G8082" s="108" t="str">
        <v>OUTWARD</v>
      </c>
      <c r="H8082" s="109" t="str">
        <v>LAXMI MOTOR</v>
      </c>
    </row>
    <row r="8083" spans="1:8" x14ac:dyDescent="0.25">
      <c r="A8083" s="102">
        <v>45848</v>
      </c>
      <c r="B8083" s="103" t="str">
        <v>1P 4066 4039 AOOOOB</v>
      </c>
      <c r="C8083" s="104" t="str">
        <v>HYD PUMP J.D</v>
      </c>
      <c r="D8083" s="135">
        <v>2356</v>
      </c>
      <c r="E8083" s="104">
        <v>3</v>
      </c>
      <c r="F8083" s="104" t="str">
        <v>PCS</v>
      </c>
      <c r="G8083" s="104" t="str">
        <v>OUTWARD</v>
      </c>
      <c r="H8083" s="105" t="str">
        <v>LAXMI MOTOR</v>
      </c>
    </row>
    <row r="8084" spans="1:8" x14ac:dyDescent="0.25">
      <c r="A8084" s="106">
        <v>45848</v>
      </c>
      <c r="B8084" s="107" t="str">
        <v>UN 1874</v>
      </c>
      <c r="C8084" s="108" t="str">
        <v>DIFFERENTIAL CASE ARJUN</v>
      </c>
      <c r="D8084" s="136">
        <v>2357</v>
      </c>
      <c r="E8084" s="108">
        <v>3</v>
      </c>
      <c r="F8084" s="108" t="str">
        <v>PCS</v>
      </c>
      <c r="G8084" s="108" t="str">
        <v>OUTWARD</v>
      </c>
      <c r="H8084" s="109" t="str">
        <v>AMIT GOOD LUCK</v>
      </c>
    </row>
    <row r="8085" spans="1:8" x14ac:dyDescent="0.25">
      <c r="A8085" s="102">
        <v>45848</v>
      </c>
      <c r="B8085" s="103" t="str">
        <v>UN 2978</v>
      </c>
      <c r="C8085" s="104" t="str">
        <v xml:space="preserve">KNOB FOR GEAR LEVER BLACK INTER  </v>
      </c>
      <c r="D8085" s="135">
        <v>2357</v>
      </c>
      <c r="E8085" s="104">
        <v>48</v>
      </c>
      <c r="F8085" s="104" t="str">
        <v>PCS</v>
      </c>
      <c r="G8085" s="104" t="str">
        <v>OUTWARD</v>
      </c>
      <c r="H8085" s="105" t="str">
        <v>AMIT GOOD LUCK</v>
      </c>
    </row>
    <row r="8086" spans="1:8" x14ac:dyDescent="0.25">
      <c r="A8086" s="106">
        <v>45848</v>
      </c>
      <c r="B8086" s="107" t="str">
        <v>UN 1151</v>
      </c>
      <c r="C8086" s="108" t="str">
        <v>PRE CLEANER ASSEMBLY PVC B/P</v>
      </c>
      <c r="D8086" s="136">
        <v>2357</v>
      </c>
      <c r="E8086" s="108">
        <v>12</v>
      </c>
      <c r="F8086" s="108" t="str">
        <v>PCS</v>
      </c>
      <c r="G8086" s="108" t="str">
        <v>OUTWARD</v>
      </c>
      <c r="H8086" s="109" t="str">
        <v>AMIT GOOD LUCK</v>
      </c>
    </row>
    <row r="8087" spans="1:8" x14ac:dyDescent="0.25">
      <c r="A8087" s="102">
        <v>45848</v>
      </c>
      <c r="B8087" s="103" t="str">
        <v>GK 977/UN 1374</v>
      </c>
      <c r="C8087" s="104" t="str">
        <v>CENTER PIN MAHINDRA NST (PATTI TYPE)</v>
      </c>
      <c r="D8087" s="135">
        <v>2357</v>
      </c>
      <c r="E8087" s="104">
        <v>10</v>
      </c>
      <c r="F8087" s="104" t="str">
        <v>PCS</v>
      </c>
      <c r="G8087" s="104" t="str">
        <v>OUTWARD</v>
      </c>
      <c r="H8087" s="105" t="str">
        <v>AMIT GOOD LUCK</v>
      </c>
    </row>
    <row r="8088" spans="1:8" x14ac:dyDescent="0.25">
      <c r="A8088" s="106">
        <v>45848</v>
      </c>
      <c r="B8088" s="107" t="str">
        <v>UN 1361</v>
      </c>
      <c r="C8088" s="108" t="str">
        <v>DIESEL TANK TEA (WITH FILTER) NST</v>
      </c>
      <c r="D8088" s="136">
        <v>2357</v>
      </c>
      <c r="E8088" s="108">
        <v>32</v>
      </c>
      <c r="F8088" s="108" t="str">
        <v>PCS</v>
      </c>
      <c r="G8088" s="108" t="str">
        <v>OUTWARD</v>
      </c>
      <c r="H8088" s="109" t="str">
        <v>AMIT GOOD LUCK</v>
      </c>
    </row>
    <row r="8089" spans="1:8" x14ac:dyDescent="0.25">
      <c r="A8089" s="102">
        <v>45848</v>
      </c>
      <c r="B8089" s="103" t="str">
        <v>UN 2648</v>
      </c>
      <c r="C8089" s="104" t="str">
        <v xml:space="preserve">CHAIN U PIN BIG BHOOMIPUTRA / NST  </v>
      </c>
      <c r="D8089" s="135">
        <v>2357</v>
      </c>
      <c r="E8089" s="104">
        <v>48</v>
      </c>
      <c r="F8089" s="104" t="str">
        <v>PCS</v>
      </c>
      <c r="G8089" s="104" t="str">
        <v>OUTWARD</v>
      </c>
      <c r="H8089" s="105" t="str">
        <v>AMIT GOOD LUCK</v>
      </c>
    </row>
    <row r="8090" spans="1:8" x14ac:dyDescent="0.25">
      <c r="A8090" s="106">
        <v>45848</v>
      </c>
      <c r="B8090" s="107" t="str">
        <v>UN 1797</v>
      </c>
      <c r="C8090" s="108" t="str">
        <v>GEAR PATTI CUT TYPE INTER</v>
      </c>
      <c r="D8090" s="136">
        <v>2357</v>
      </c>
      <c r="E8090" s="108">
        <v>48</v>
      </c>
      <c r="F8090" s="108" t="str">
        <v>PCS</v>
      </c>
      <c r="G8090" s="108" t="str">
        <v>OUTWARD</v>
      </c>
      <c r="H8090" s="109" t="str">
        <v>AMIT GOOD LUCK</v>
      </c>
    </row>
    <row r="8091" spans="1:8" x14ac:dyDescent="0.25">
      <c r="A8091" s="102">
        <v>45848</v>
      </c>
      <c r="B8091" s="103" t="str">
        <v>UN 1901</v>
      </c>
      <c r="C8091" s="104" t="str">
        <v>REAR AXLE PLATE (DOUBLE OIL SEAL) NST</v>
      </c>
      <c r="D8091" s="135">
        <v>2357</v>
      </c>
      <c r="E8091" s="104">
        <v>2</v>
      </c>
      <c r="F8091" s="104" t="str">
        <v>PCS</v>
      </c>
      <c r="G8091" s="104" t="str">
        <v>OUTWARD</v>
      </c>
      <c r="H8091" s="105" t="str">
        <v>AMIT GOOD LUCK</v>
      </c>
    </row>
    <row r="8092" spans="1:8" x14ac:dyDescent="0.25">
      <c r="A8092" s="106">
        <v>45848</v>
      </c>
      <c r="B8092" s="107" t="str">
        <v>UN 2615</v>
      </c>
      <c r="C8092" s="108" t="str">
        <v xml:space="preserve">LOWER LINK ASSY 4 DI (O.E) 585 DI  </v>
      </c>
      <c r="D8092" s="136">
        <v>2357</v>
      </c>
      <c r="E8092" s="108">
        <v>4</v>
      </c>
      <c r="F8092" s="108" t="str">
        <v>PCS</v>
      </c>
      <c r="G8092" s="108" t="str">
        <v>OUTWARD</v>
      </c>
      <c r="H8092" s="109" t="str">
        <v>AMIT GOOD LUCK</v>
      </c>
    </row>
    <row r="8093" spans="1:8" x14ac:dyDescent="0.25">
      <c r="A8093" s="102">
        <v>45848</v>
      </c>
      <c r="B8093" s="103" t="str">
        <v>UN 3665</v>
      </c>
      <c r="C8093" s="104" t="str">
        <v xml:space="preserve"> BREAK DISC ACTUATING ASSEMBLY INTER DI 6.5" </v>
      </c>
      <c r="D8093" s="135">
        <v>2357</v>
      </c>
      <c r="E8093" s="104">
        <v>4</v>
      </c>
      <c r="F8093" s="104" t="str">
        <v>SET</v>
      </c>
      <c r="G8093" s="104" t="str">
        <v>OUTWARD</v>
      </c>
      <c r="H8093" s="105" t="str">
        <v>AMIT GOOD LUCK</v>
      </c>
    </row>
    <row r="8094" spans="1:8" x14ac:dyDescent="0.25">
      <c r="A8094" s="106">
        <v>45848</v>
      </c>
      <c r="B8094" s="107" t="str">
        <v>UN 1897</v>
      </c>
      <c r="C8094" s="108" t="str">
        <v>REAR AXLE COLLAR BIG INTER DI</v>
      </c>
      <c r="D8094" s="136">
        <v>2357</v>
      </c>
      <c r="E8094" s="108">
        <v>6</v>
      </c>
      <c r="F8094" s="108" t="str">
        <v>PCS</v>
      </c>
      <c r="G8094" s="108" t="str">
        <v>OUTWARD</v>
      </c>
      <c r="H8094" s="109" t="str">
        <v>AMIT GOOD LUCK</v>
      </c>
    </row>
    <row r="8095" spans="1:8" x14ac:dyDescent="0.25">
      <c r="A8095" s="102">
        <v>45848</v>
      </c>
      <c r="B8095" s="103" t="str">
        <v>UN 2639</v>
      </c>
      <c r="C8095" s="104" t="str">
        <v xml:space="preserve">STABILIZER PIPE ARJUN  </v>
      </c>
      <c r="D8095" s="135">
        <v>2357</v>
      </c>
      <c r="E8095" s="104">
        <v>10</v>
      </c>
      <c r="F8095" s="104" t="str">
        <v>PCS</v>
      </c>
      <c r="G8095" s="104" t="str">
        <v>OUTWARD</v>
      </c>
      <c r="H8095" s="105" t="str">
        <v>AMIT GOOD LUCK</v>
      </c>
    </row>
    <row r="8096" spans="1:8" x14ac:dyDescent="0.25">
      <c r="A8096" s="106">
        <v>45848</v>
      </c>
      <c r="B8096" s="107" t="str">
        <v>UN 2422</v>
      </c>
      <c r="C8096" s="108" t="str">
        <v xml:space="preserve">SUCTION FILTER NORMAL INTER DI  </v>
      </c>
      <c r="D8096" s="136">
        <v>2357</v>
      </c>
      <c r="E8096" s="108">
        <v>20</v>
      </c>
      <c r="F8096" s="108" t="str">
        <v>PCS</v>
      </c>
      <c r="G8096" s="108" t="str">
        <v>OUTWARD</v>
      </c>
      <c r="H8096" s="109" t="str">
        <v>AMIT GOOD LUCK</v>
      </c>
    </row>
    <row r="8097" spans="1:8" x14ac:dyDescent="0.25">
      <c r="A8097" s="102">
        <v>45848</v>
      </c>
      <c r="B8097" s="103" t="str">
        <v>UN 1300</v>
      </c>
      <c r="C8097" s="104" t="str">
        <v>OIL PUMP MESH INTER</v>
      </c>
      <c r="D8097" s="135">
        <v>2357</v>
      </c>
      <c r="E8097" s="104">
        <v>6</v>
      </c>
      <c r="F8097" s="104" t="str">
        <v>PCS</v>
      </c>
      <c r="G8097" s="104" t="str">
        <v>OUTWARD</v>
      </c>
      <c r="H8097" s="105" t="str">
        <v>AMIT GOOD LUCK</v>
      </c>
    </row>
    <row r="8098" spans="1:8" x14ac:dyDescent="0.25">
      <c r="A8098" s="106">
        <v>45848</v>
      </c>
      <c r="B8098" s="107" t="str">
        <v>R983067915</v>
      </c>
      <c r="C8098" s="108" t="str">
        <v>HYD. PUMP SONALIKA RX 16CC</v>
      </c>
      <c r="D8098" s="136">
        <v>2357</v>
      </c>
      <c r="E8098" s="108">
        <v>8</v>
      </c>
      <c r="F8098" s="108" t="str">
        <v>PCS</v>
      </c>
      <c r="G8098" s="108" t="str">
        <v>OUTWARD</v>
      </c>
      <c r="H8098" s="109" t="str">
        <v>AMIT GOOD LUCK</v>
      </c>
    </row>
    <row r="8099" spans="1:8" x14ac:dyDescent="0.25">
      <c r="A8099" s="102">
        <v>45848</v>
      </c>
      <c r="B8099" s="103" t="str">
        <v>GK 1501/UN 2804</v>
      </c>
      <c r="C8099" s="104" t="str">
        <v xml:space="preserve">FRONT WHEEL BOLT INTER DI </v>
      </c>
      <c r="D8099" s="135">
        <v>2355</v>
      </c>
      <c r="E8099" s="104">
        <v>240</v>
      </c>
      <c r="F8099" s="104" t="str">
        <v>PCS</v>
      </c>
      <c r="G8099" s="104" t="str">
        <v>OUTWARD</v>
      </c>
      <c r="H8099" s="105" t="str">
        <v>SHOP</v>
      </c>
    </row>
    <row r="8100" spans="1:8" x14ac:dyDescent="0.25">
      <c r="A8100" s="106">
        <v>45848</v>
      </c>
      <c r="B8100" s="107" t="str">
        <v>UN 2808</v>
      </c>
      <c r="C8100" s="108" t="str">
        <v xml:space="preserve">FRONT WEIGHT BOLT 6" (THICK) INTER DI  </v>
      </c>
      <c r="D8100" s="136">
        <v>2355</v>
      </c>
      <c r="E8100" s="108">
        <v>60</v>
      </c>
      <c r="F8100" s="108" t="str">
        <v>PCS</v>
      </c>
      <c r="G8100" s="108" t="str">
        <v>OUTWARD</v>
      </c>
      <c r="H8100" s="109" t="str">
        <v>SHOP</v>
      </c>
    </row>
    <row r="8101" spans="1:8" x14ac:dyDescent="0.25">
      <c r="A8101" s="102">
        <v>45848</v>
      </c>
      <c r="B8101" s="103" t="str">
        <v>UN 2832</v>
      </c>
      <c r="C8101" s="104" t="str">
        <v xml:space="preserve">RADIATOR BOLT INTER  </v>
      </c>
      <c r="D8101" s="135">
        <v>2355</v>
      </c>
      <c r="E8101" s="104">
        <v>24</v>
      </c>
      <c r="F8101" s="104" t="str">
        <v>PCS</v>
      </c>
      <c r="G8101" s="104" t="str">
        <v>OUTWARD</v>
      </c>
      <c r="H8101" s="105" t="str">
        <v>SHOP</v>
      </c>
    </row>
    <row r="8102" spans="1:8" x14ac:dyDescent="0.25">
      <c r="A8102" s="106">
        <v>45848</v>
      </c>
      <c r="B8102" s="107" t="str">
        <v>UN 2754 A</v>
      </c>
      <c r="C8102" s="108" t="str">
        <v xml:space="preserve">SPANDLE PIN BUSH ARJUN C.E.  </v>
      </c>
      <c r="D8102" s="136">
        <v>2355</v>
      </c>
      <c r="E8102" s="108">
        <v>20</v>
      </c>
      <c r="F8102" s="108" t="str">
        <v>PCS</v>
      </c>
      <c r="G8102" s="108" t="str">
        <v>OUTWARD</v>
      </c>
      <c r="H8102" s="109" t="str">
        <v>SHOP</v>
      </c>
    </row>
    <row r="8103" spans="1:8" x14ac:dyDescent="0.25">
      <c r="A8103" s="102">
        <v>45848</v>
      </c>
      <c r="B8103" s="103">
        <v>4340453100</v>
      </c>
      <c r="C8103" s="104" t="str">
        <v>CLUTCH KIT NEW HOLLAND PTO</v>
      </c>
      <c r="D8103" s="135">
        <v>2355</v>
      </c>
      <c r="E8103" s="104">
        <v>2</v>
      </c>
      <c r="F8103" s="104" t="str">
        <v>SET</v>
      </c>
      <c r="G8103" s="104" t="str">
        <v>OUTWARD</v>
      </c>
      <c r="H8103" s="105" t="str">
        <v>SHOP</v>
      </c>
    </row>
    <row r="8104" spans="1:8" x14ac:dyDescent="0.25">
      <c r="A8104" s="106">
        <v>45848</v>
      </c>
      <c r="B8104" s="107" t="str">
        <v>UN 1538</v>
      </c>
      <c r="C8104" s="108" t="str">
        <v>STARING GOLI COMPLETE XLO</v>
      </c>
      <c r="D8104" s="136">
        <v>2355</v>
      </c>
      <c r="E8104" s="108">
        <v>20</v>
      </c>
      <c r="F8104" s="108" t="str">
        <v>PCS</v>
      </c>
      <c r="G8104" s="108" t="str">
        <v>OUTWARD</v>
      </c>
      <c r="H8104" s="109" t="str">
        <v>SHOP</v>
      </c>
    </row>
    <row r="8105" spans="1:8" x14ac:dyDescent="0.25">
      <c r="A8105" s="102">
        <v>45848</v>
      </c>
      <c r="B8105" s="103" t="str">
        <v>UN 1814</v>
      </c>
      <c r="C8105" s="104" t="str">
        <v>GEAR FORK 1ST REV BHOOMIPUTRA</v>
      </c>
      <c r="D8105" s="135">
        <v>2355</v>
      </c>
      <c r="E8105" s="104">
        <v>2</v>
      </c>
      <c r="F8105" s="104" t="str">
        <v>PCS</v>
      </c>
      <c r="G8105" s="104" t="str">
        <v>OUTWARD</v>
      </c>
      <c r="H8105" s="105" t="str">
        <v>SHOP</v>
      </c>
    </row>
    <row r="8106" spans="1:8" x14ac:dyDescent="0.25">
      <c r="A8106" s="106">
        <v>45848</v>
      </c>
      <c r="B8106" s="107" t="str">
        <v>UN 2422</v>
      </c>
      <c r="C8106" s="108" t="str">
        <v xml:space="preserve">SUCTION FILTER NORMAL INTER DI  </v>
      </c>
      <c r="D8106" s="136">
        <v>2355</v>
      </c>
      <c r="E8106" s="108">
        <v>9</v>
      </c>
      <c r="F8106" s="108" t="str">
        <v>PCS</v>
      </c>
      <c r="G8106" s="108" t="str">
        <v>OUTWARD</v>
      </c>
      <c r="H8106" s="109" t="str">
        <v>SHOP</v>
      </c>
    </row>
    <row r="8107" spans="1:8" x14ac:dyDescent="0.25">
      <c r="A8107" s="102">
        <v>45848</v>
      </c>
      <c r="B8107" s="103" t="str">
        <v>1P 4044 CTMMB</v>
      </c>
      <c r="C8107" s="104" t="str">
        <v>HYD PUMP MAHINDRA SINGLE</v>
      </c>
      <c r="D8107" s="135">
        <v>2355</v>
      </c>
      <c r="E8107" s="104">
        <v>4</v>
      </c>
      <c r="F8107" s="104" t="str">
        <v>PCS</v>
      </c>
      <c r="G8107" s="104" t="str">
        <v>OUTWARD</v>
      </c>
      <c r="H8107" s="105" t="str">
        <v>SHOP</v>
      </c>
    </row>
    <row r="8108" spans="1:8" x14ac:dyDescent="0.25">
      <c r="A8108" s="106">
        <v>45848</v>
      </c>
      <c r="B8108" s="107" t="str">
        <v>11RSK140</v>
      </c>
      <c r="C8108" s="108" t="str">
        <v>SPRING KITFOR M.M/MF/ECHR FOR 11"P.PASSY</v>
      </c>
      <c r="D8108" s="136">
        <v>2355</v>
      </c>
      <c r="E8108" s="108">
        <v>3</v>
      </c>
      <c r="F8108" s="108" t="str">
        <v>PCS</v>
      </c>
      <c r="G8108" s="108" t="str">
        <v>OUTWARD</v>
      </c>
      <c r="H8108" s="109" t="str">
        <v>SHOP</v>
      </c>
    </row>
    <row r="8109" spans="1:8" x14ac:dyDescent="0.25">
      <c r="A8109" s="102">
        <v>45849</v>
      </c>
      <c r="B8109" s="103" t="str">
        <v>1P 4044 CTMMB</v>
      </c>
      <c r="C8109" s="104" t="str">
        <v>HYD PUMP MAHINDRA SINGLE</v>
      </c>
      <c r="D8109" s="135">
        <v>2364</v>
      </c>
      <c r="E8109" s="104">
        <v>4</v>
      </c>
      <c r="F8109" s="104" t="str">
        <v>PCS</v>
      </c>
      <c r="G8109" s="104" t="str">
        <v>OUTWARD</v>
      </c>
      <c r="H8109" s="105" t="str">
        <v>SHOP</v>
      </c>
    </row>
    <row r="8110" spans="1:8" x14ac:dyDescent="0.25">
      <c r="A8110" s="106">
        <v>45849</v>
      </c>
      <c r="B8110" s="107" t="str">
        <v>UN 2538 A</v>
      </c>
      <c r="C8110" s="108" t="str">
        <v>HYDRAULIC ROCK SHAFT YUVO</v>
      </c>
      <c r="D8110" s="136">
        <v>2364</v>
      </c>
      <c r="E8110" s="108">
        <v>2</v>
      </c>
      <c r="F8110" s="108" t="str">
        <v>PCS</v>
      </c>
      <c r="G8110" s="108" t="str">
        <v>OUTWARD</v>
      </c>
      <c r="H8110" s="109" t="str">
        <v>SHOP</v>
      </c>
    </row>
    <row r="8111" spans="1:8" x14ac:dyDescent="0.25">
      <c r="A8111" s="102">
        <v>45849</v>
      </c>
      <c r="B8111" s="103" t="str">
        <v>UN 2534</v>
      </c>
      <c r="C8111" s="104" t="str">
        <v>HYD. SIDE ARM YUVO</v>
      </c>
      <c r="D8111" s="135">
        <v>2364</v>
      </c>
      <c r="E8111" s="104">
        <v>2</v>
      </c>
      <c r="F8111" s="104" t="str">
        <v>PCS</v>
      </c>
      <c r="G8111" s="104" t="str">
        <v>OUTWARD</v>
      </c>
      <c r="H8111" s="105" t="str">
        <v>SHOP</v>
      </c>
    </row>
    <row r="8112" spans="1:8" x14ac:dyDescent="0.25">
      <c r="A8112" s="106">
        <v>45849</v>
      </c>
      <c r="B8112" s="107" t="str">
        <v>GK 2411</v>
      </c>
      <c r="C8112" s="108" t="str">
        <v>TROLLEY PIPE 20''   EPDM (MALE + FEMALE)</v>
      </c>
      <c r="D8112" s="136" t="str">
        <v>2345, 2346</v>
      </c>
      <c r="E8112" s="108">
        <v>50</v>
      </c>
      <c r="F8112" s="108" t="str">
        <v>PCS</v>
      </c>
      <c r="G8112" s="108" t="str">
        <v>OUTWARD</v>
      </c>
      <c r="H8112" s="109" t="str">
        <v>SRI NIVASA AUTOMOTIVES</v>
      </c>
    </row>
    <row r="8113" spans="1:8" x14ac:dyDescent="0.25">
      <c r="A8113" s="102">
        <v>45849</v>
      </c>
      <c r="B8113" s="103" t="str">
        <v>GK 2412</v>
      </c>
      <c r="C8113" s="104" t="str">
        <v>TROLLEY PIPE 40''   EPDM (MALE + FEMALE)</v>
      </c>
      <c r="D8113" s="135" t="str">
        <v>2345, 2346</v>
      </c>
      <c r="E8113" s="104">
        <v>50</v>
      </c>
      <c r="F8113" s="104" t="str">
        <v>PCS</v>
      </c>
      <c r="G8113" s="104" t="str">
        <v>OUTWARD</v>
      </c>
      <c r="H8113" s="105" t="str">
        <v>SRI NIVASA AUTOMOTIVES</v>
      </c>
    </row>
    <row r="8114" spans="1:8" x14ac:dyDescent="0.25">
      <c r="A8114" s="106">
        <v>45849</v>
      </c>
      <c r="B8114" s="107" t="str">
        <v>GK 2413</v>
      </c>
      <c r="C8114" s="108" t="str">
        <v>TROLLEY PIPE 50''   EPDM (MALE + FEMALE)</v>
      </c>
      <c r="D8114" s="136" t="str">
        <v>2345, 2346</v>
      </c>
      <c r="E8114" s="108">
        <v>50</v>
      </c>
      <c r="F8114" s="108" t="str">
        <v>PCS</v>
      </c>
      <c r="G8114" s="108" t="str">
        <v>OUTWARD</v>
      </c>
      <c r="H8114" s="109" t="str">
        <v>SRI NIVASA AUTOMOTIVES</v>
      </c>
    </row>
    <row r="8115" spans="1:8" x14ac:dyDescent="0.25">
      <c r="A8115" s="102">
        <v>45849</v>
      </c>
      <c r="B8115" s="103" t="str">
        <v>GK 2414</v>
      </c>
      <c r="C8115" s="104" t="str">
        <v>TROLLEY PIPE 60''   EPDM (MALE + FEMALE)</v>
      </c>
      <c r="D8115" s="135" t="str">
        <v>2345, 2346</v>
      </c>
      <c r="E8115" s="104">
        <v>50</v>
      </c>
      <c r="F8115" s="104" t="str">
        <v>PCS</v>
      </c>
      <c r="G8115" s="104" t="str">
        <v>OUTWARD</v>
      </c>
      <c r="H8115" s="105" t="str">
        <v>SRI NIVASA AUTOMOTIVES</v>
      </c>
    </row>
    <row r="8116" spans="1:8" x14ac:dyDescent="0.25">
      <c r="A8116" s="106">
        <v>45849</v>
      </c>
      <c r="B8116" s="107" t="str">
        <v>GK 2421</v>
      </c>
      <c r="C8116" s="108" t="str">
        <v>TROLLEY PIPE 20''   EPDM WITH SPRING</v>
      </c>
      <c r="D8116" s="136" t="str">
        <v>2345, 2346</v>
      </c>
      <c r="E8116" s="108">
        <v>20</v>
      </c>
      <c r="F8116" s="108" t="str">
        <v>PCS</v>
      </c>
      <c r="G8116" s="108" t="str">
        <v>OUTWARD</v>
      </c>
      <c r="H8116" s="109" t="str">
        <v>SRI NIVASA AUTOMOTIVES</v>
      </c>
    </row>
    <row r="8117" spans="1:8" x14ac:dyDescent="0.25">
      <c r="A8117" s="102">
        <v>45849</v>
      </c>
      <c r="B8117" s="103" t="str">
        <v>GK 2424</v>
      </c>
      <c r="C8117" s="104" t="str">
        <v>TROLLEY PIPE 60''   EPDM WITH SPRING</v>
      </c>
      <c r="D8117" s="135" t="str">
        <v>2345, 2346</v>
      </c>
      <c r="E8117" s="104">
        <v>40</v>
      </c>
      <c r="F8117" s="104" t="str">
        <v>PCS</v>
      </c>
      <c r="G8117" s="104" t="str">
        <v>OUTWARD</v>
      </c>
      <c r="H8117" s="105" t="str">
        <v>SRI NIVASA AUTOMOTIVES</v>
      </c>
    </row>
    <row r="8118" spans="1:8" x14ac:dyDescent="0.25">
      <c r="A8118" s="106">
        <v>45849</v>
      </c>
      <c r="B8118" s="107" t="str">
        <v>GK 2495</v>
      </c>
      <c r="C8118" s="108" t="str">
        <v>TROLLEY MALE FEMALE COMMON</v>
      </c>
      <c r="D8118" s="136" t="str">
        <v>2345, 2346</v>
      </c>
      <c r="E8118" s="108">
        <v>102</v>
      </c>
      <c r="F8118" s="108" t="str">
        <v>PCS</v>
      </c>
      <c r="G8118" s="108" t="str">
        <v>OUTWARD</v>
      </c>
      <c r="H8118" s="109" t="str">
        <v>SRI NIVASA AUTOMOTIVES</v>
      </c>
    </row>
    <row r="8119" spans="1:8" x14ac:dyDescent="0.25">
      <c r="A8119" s="102">
        <v>45849</v>
      </c>
      <c r="B8119" s="103" t="str">
        <v>UN 2637 D</v>
      </c>
      <c r="C8119" s="104" t="str">
        <v>CHECK CHAIN ASSY JOHN DEERE  O.E</v>
      </c>
      <c r="D8119" s="135" t="str">
        <v>2345, 2346</v>
      </c>
      <c r="E8119" s="104">
        <v>100</v>
      </c>
      <c r="F8119" s="104" t="str">
        <v>PCS</v>
      </c>
      <c r="G8119" s="104" t="str">
        <v>OUTWARD</v>
      </c>
      <c r="H8119" s="105" t="str">
        <v>SRI NIVASA AUTOMOTIVES</v>
      </c>
    </row>
    <row r="8120" spans="1:8" x14ac:dyDescent="0.25">
      <c r="A8120" s="106">
        <v>45849</v>
      </c>
      <c r="B8120" s="107" t="str">
        <v>UN 1440</v>
      </c>
      <c r="C8120" s="108" t="str">
        <v>STARING KNUCKLE ARM RH STEEL MKM</v>
      </c>
      <c r="D8120" s="136" t="str">
        <v>2345, 2346</v>
      </c>
      <c r="E8120" s="108">
        <v>10</v>
      </c>
      <c r="F8120" s="108" t="str">
        <v>PCS</v>
      </c>
      <c r="G8120" s="108" t="str">
        <v>OUTWARD</v>
      </c>
      <c r="H8120" s="109" t="str">
        <v>SRI NIVASA AUTOMOTIVES</v>
      </c>
    </row>
    <row r="8121" spans="1:8" x14ac:dyDescent="0.25">
      <c r="A8121" s="102">
        <v>45849</v>
      </c>
      <c r="B8121" s="103" t="str">
        <v>UN 1678</v>
      </c>
      <c r="C8121" s="104" t="str">
        <v>TOOL BOX INTER DI</v>
      </c>
      <c r="D8121" s="135" t="str">
        <v>2345, 2346</v>
      </c>
      <c r="E8121" s="104">
        <v>60</v>
      </c>
      <c r="F8121" s="104" t="str">
        <v>PCS</v>
      </c>
      <c r="G8121" s="104" t="str">
        <v>OUTWARD</v>
      </c>
      <c r="H8121" s="105" t="str">
        <v>SRI NIVASA AUTOMOTIVES</v>
      </c>
    </row>
    <row r="8122" spans="1:8" x14ac:dyDescent="0.25">
      <c r="A8122" s="106">
        <v>45849</v>
      </c>
      <c r="B8122" s="107" t="str">
        <v>UN 2747</v>
      </c>
      <c r="C8122" s="108" t="str">
        <v xml:space="preserve">FRONT SUPPORT BUSH (SET OF 2) NST  </v>
      </c>
      <c r="D8122" s="136" t="str">
        <v>2345, 2346</v>
      </c>
      <c r="E8122" s="108">
        <v>100</v>
      </c>
      <c r="F8122" s="108" t="str">
        <v>SET</v>
      </c>
      <c r="G8122" s="108" t="str">
        <v>OUTWARD</v>
      </c>
      <c r="H8122" s="109" t="str">
        <v>SRI NIVASA AUTOMOTIVES</v>
      </c>
    </row>
    <row r="8123" spans="1:8" x14ac:dyDescent="0.25">
      <c r="A8123" s="102">
        <v>45849</v>
      </c>
      <c r="B8123" s="103" t="str">
        <v>UN 3110</v>
      </c>
      <c r="C8123" s="104" t="str">
        <v xml:space="preserve">SPINDLE SHAFT SHIM THICK INTER  </v>
      </c>
      <c r="D8123" s="135" t="str">
        <v>2345, 2346</v>
      </c>
      <c r="E8123" s="104">
        <v>24</v>
      </c>
      <c r="F8123" s="104" t="str">
        <v>DOZEN</v>
      </c>
      <c r="G8123" s="104" t="str">
        <v>OUTWARD</v>
      </c>
      <c r="H8123" s="105" t="str">
        <v>SRI NIVASA AUTOMOTIVES</v>
      </c>
    </row>
    <row r="8124" spans="1:8" x14ac:dyDescent="0.25">
      <c r="A8124" s="106">
        <v>45849</v>
      </c>
      <c r="B8124" s="107" t="str">
        <v>601AD00007C</v>
      </c>
      <c r="C8124" s="108" t="str">
        <v>HYD PUMP J.D 5310 W/BRACKET (20CC + 12CC) (NEW CODE : 11351822)</v>
      </c>
      <c r="D8124" s="136" t="str">
        <v>2345, 2346</v>
      </c>
      <c r="E8124" s="108">
        <v>40</v>
      </c>
      <c r="F8124" s="108" t="str">
        <v>PCS</v>
      </c>
      <c r="G8124" s="108" t="str">
        <v>OUTWARD</v>
      </c>
      <c r="H8124" s="109" t="str">
        <v>SRI NIVASA AUTOMOTIVES</v>
      </c>
    </row>
    <row r="8125" spans="1:8" x14ac:dyDescent="0.25">
      <c r="A8125" s="102">
        <v>45834</v>
      </c>
      <c r="B8125" s="103" t="str">
        <v>4052 4036 AOOOOO</v>
      </c>
      <c r="C8125" s="104" t="str">
        <v>HYD PUMP ACE</v>
      </c>
      <c r="D8125" s="135">
        <v>3636</v>
      </c>
      <c r="E8125" s="104">
        <v>1</v>
      </c>
      <c r="F8125" s="104" t="str">
        <v>PCS</v>
      </c>
      <c r="G8125" s="104" t="str">
        <v>INWARD</v>
      </c>
      <c r="H8125" s="105">
        <v>0</v>
      </c>
    </row>
    <row r="8126" spans="1:8" x14ac:dyDescent="0.25">
      <c r="A8126" s="106">
        <v>45834</v>
      </c>
      <c r="B8126" s="107" t="str">
        <v>3761477M1</v>
      </c>
      <c r="C8126" s="108" t="str">
        <v>RAM CYL. PISTON RING TEFLON &amp; RUBBER MF 85 MM ( SET OF 2)</v>
      </c>
      <c r="D8126" s="136">
        <v>3637</v>
      </c>
      <c r="E8126" s="108">
        <v>27</v>
      </c>
      <c r="F8126" s="108" t="str">
        <v>SET</v>
      </c>
      <c r="G8126" s="108" t="str">
        <v>INWARD</v>
      </c>
      <c r="H8126" s="109">
        <v>0</v>
      </c>
    </row>
    <row r="8127" spans="1:8" x14ac:dyDescent="0.25">
      <c r="A8127" s="102">
        <v>45850</v>
      </c>
      <c r="B8127" s="103" t="str">
        <v>UN 2658</v>
      </c>
      <c r="C8127" s="104" t="str">
        <v xml:space="preserve">LOWER LINK BRACKET LH YUVO  </v>
      </c>
      <c r="D8127" s="135">
        <v>2361</v>
      </c>
      <c r="E8127" s="104">
        <v>1</v>
      </c>
      <c r="F8127" s="104" t="str">
        <v>PCS</v>
      </c>
      <c r="G8127" s="104" t="str">
        <v>OUTWARD</v>
      </c>
      <c r="H8127" s="105" t="str">
        <v>POPULAR</v>
      </c>
    </row>
    <row r="8128" spans="1:8" x14ac:dyDescent="0.25">
      <c r="A8128" s="106">
        <v>45850</v>
      </c>
      <c r="B8128" s="107" t="str">
        <v>UN 2658 A</v>
      </c>
      <c r="C8128" s="108" t="str">
        <v xml:space="preserve">LOWER LINK BRACKET RH YUVO  </v>
      </c>
      <c r="D8128" s="136">
        <v>2361</v>
      </c>
      <c r="E8128" s="108">
        <v>2</v>
      </c>
      <c r="F8128" s="108" t="str">
        <v>PCS</v>
      </c>
      <c r="G8128" s="108" t="str">
        <v>OUTWARD</v>
      </c>
      <c r="H8128" s="109" t="str">
        <v>POPULAR</v>
      </c>
    </row>
    <row r="8129" spans="1:8" x14ac:dyDescent="0.25">
      <c r="A8129" s="102">
        <v>45850</v>
      </c>
      <c r="B8129" s="103" t="str">
        <v>UN 2616</v>
      </c>
      <c r="C8129" s="104" t="str">
        <v xml:space="preserve">LOWER LINK ASSY 3 DI (O.E) 585 DI  </v>
      </c>
      <c r="D8129" s="135">
        <v>2361</v>
      </c>
      <c r="E8129" s="104">
        <v>2</v>
      </c>
      <c r="F8129" s="104" t="str">
        <v>PCS</v>
      </c>
      <c r="G8129" s="104" t="str">
        <v>OUTWARD</v>
      </c>
      <c r="H8129" s="105" t="str">
        <v>POPULAR</v>
      </c>
    </row>
    <row r="8130" spans="1:8" x14ac:dyDescent="0.25">
      <c r="A8130" s="106">
        <v>45850</v>
      </c>
      <c r="B8130" s="107" t="str">
        <v>1P 3036 AOOOB</v>
      </c>
      <c r="C8130" s="108" t="str">
        <v xml:space="preserve">HYD. PUMP SWARAJ XM 4*4 </v>
      </c>
      <c r="D8130" s="136">
        <v>2363</v>
      </c>
      <c r="E8130" s="108">
        <v>2</v>
      </c>
      <c r="F8130" s="108" t="str">
        <v>PCS</v>
      </c>
      <c r="G8130" s="108" t="str">
        <v>OUTWARD</v>
      </c>
      <c r="H8130" s="109" t="str">
        <v>SHOP</v>
      </c>
    </row>
    <row r="8131" spans="1:8" x14ac:dyDescent="0.25">
      <c r="A8131" s="102">
        <v>45850</v>
      </c>
      <c r="B8131" s="103">
        <v>6313187090</v>
      </c>
      <c r="C8131" s="104" t="str">
        <v>CLUTCH PLATE WITH PRESSURE PLATE SW 12" / ACE CRANE</v>
      </c>
      <c r="D8131" s="135">
        <v>2363</v>
      </c>
      <c r="E8131" s="104">
        <v>1</v>
      </c>
      <c r="F8131" s="104" t="str">
        <v>SET</v>
      </c>
      <c r="G8131" s="104" t="str">
        <v>OUTWARD</v>
      </c>
      <c r="H8131" s="105" t="str">
        <v>SHOP</v>
      </c>
    </row>
    <row r="8132" spans="1:8" x14ac:dyDescent="0.25">
      <c r="A8132" s="106">
        <v>45850</v>
      </c>
      <c r="B8132" s="107" t="str">
        <v>UN 1874</v>
      </c>
      <c r="C8132" s="108" t="str">
        <v>DIFFERENTIAL CASE ARJUN</v>
      </c>
      <c r="D8132" s="136">
        <v>2363</v>
      </c>
      <c r="E8132" s="108">
        <v>1</v>
      </c>
      <c r="F8132" s="108" t="str">
        <v>PCS</v>
      </c>
      <c r="G8132" s="108" t="str">
        <v>OUTWARD</v>
      </c>
      <c r="H8132" s="109" t="str">
        <v>SHOP</v>
      </c>
    </row>
    <row r="8133" spans="1:8" x14ac:dyDescent="0.25">
      <c r="A8133" s="102">
        <v>45850</v>
      </c>
      <c r="B8133" s="103" t="str">
        <v>UN 1795</v>
      </c>
      <c r="C8133" s="104" t="str">
        <v>GEAR BOX TOP COVER INTER DI</v>
      </c>
      <c r="D8133" s="135">
        <v>2363</v>
      </c>
      <c r="E8133" s="104">
        <v>1</v>
      </c>
      <c r="F8133" s="104" t="str">
        <v>PCS</v>
      </c>
      <c r="G8133" s="104" t="str">
        <v>OUTWARD</v>
      </c>
      <c r="H8133" s="105" t="str">
        <v>SHOP</v>
      </c>
    </row>
    <row r="8134" spans="1:8" x14ac:dyDescent="0.25">
      <c r="A8134" s="106">
        <v>45850</v>
      </c>
      <c r="B8134" s="107" t="str">
        <v>UN 2781</v>
      </c>
      <c r="C8134" s="108" t="str">
        <v xml:space="preserve">AIR CLEANER CLAMP BOLT INTER  </v>
      </c>
      <c r="D8134" s="136">
        <v>2363</v>
      </c>
      <c r="E8134" s="108">
        <v>20</v>
      </c>
      <c r="F8134" s="108" t="str">
        <v>PCS</v>
      </c>
      <c r="G8134" s="108" t="str">
        <v>OUTWARD</v>
      </c>
      <c r="H8134" s="109" t="str">
        <v>SHOP</v>
      </c>
    </row>
    <row r="8135" spans="1:8" x14ac:dyDescent="0.25">
      <c r="A8135" s="102">
        <v>45850</v>
      </c>
      <c r="B8135" s="103" t="str">
        <v>UN 1151</v>
      </c>
      <c r="C8135" s="104" t="str">
        <v>PRE CLEANER ASSEMBLY PVC B/P</v>
      </c>
      <c r="D8135" s="135">
        <v>2360</v>
      </c>
      <c r="E8135" s="104">
        <v>8</v>
      </c>
      <c r="F8135" s="104" t="str">
        <v>PCS</v>
      </c>
      <c r="G8135" s="104" t="str">
        <v>OUTWARD</v>
      </c>
      <c r="H8135" s="105" t="str">
        <v>JK DAS</v>
      </c>
    </row>
    <row r="8136" spans="1:8" x14ac:dyDescent="0.25">
      <c r="A8136" s="106">
        <v>45850</v>
      </c>
      <c r="B8136" s="107" t="str">
        <v>UN 2637 A</v>
      </c>
      <c r="C8136" s="108" t="str">
        <v xml:space="preserve">CHECK CHAIN ASSY YUVO  </v>
      </c>
      <c r="D8136" s="136">
        <v>2360</v>
      </c>
      <c r="E8136" s="108">
        <v>4</v>
      </c>
      <c r="F8136" s="108" t="str">
        <v>SET</v>
      </c>
      <c r="G8136" s="108" t="str">
        <v>OUTWARD</v>
      </c>
      <c r="H8136" s="109" t="str">
        <v>JK DAS</v>
      </c>
    </row>
    <row r="8137" spans="1:8" x14ac:dyDescent="0.25">
      <c r="A8137" s="102">
        <v>45850</v>
      </c>
      <c r="B8137" s="103" t="str">
        <v>GK 630</v>
      </c>
      <c r="C8137" s="104" t="str">
        <v>TIE ROD END JOHN DEERE GLOBAL 4 WHEEL DRIVE (SET OF 2)</v>
      </c>
      <c r="D8137" s="135">
        <v>2360</v>
      </c>
      <c r="E8137" s="104">
        <v>3</v>
      </c>
      <c r="F8137" s="104" t="str">
        <v>SET</v>
      </c>
      <c r="G8137" s="104" t="str">
        <v>OUTWARD</v>
      </c>
      <c r="H8137" s="105" t="str">
        <v>JK DAS</v>
      </c>
    </row>
    <row r="8138" spans="1:8" x14ac:dyDescent="0.25">
      <c r="A8138" s="106">
        <v>45850</v>
      </c>
      <c r="B8138" s="107" t="str">
        <v>UN 1615</v>
      </c>
      <c r="C8138" s="108" t="str">
        <v>SEAT CUSHION BOTTOM INTER</v>
      </c>
      <c r="D8138" s="136">
        <v>2360</v>
      </c>
      <c r="E8138" s="108">
        <v>2</v>
      </c>
      <c r="F8138" s="108" t="str">
        <v>PCS</v>
      </c>
      <c r="G8138" s="108" t="str">
        <v>OUTWARD</v>
      </c>
      <c r="H8138" s="109" t="str">
        <v>JK DAS</v>
      </c>
    </row>
    <row r="8139" spans="1:8" x14ac:dyDescent="0.25">
      <c r="A8139" s="102">
        <v>45850</v>
      </c>
      <c r="B8139" s="103" t="str">
        <v>GK 564/UN 1460</v>
      </c>
      <c r="C8139" s="104" t="str">
        <v xml:space="preserve">TIE ROD ASSY MKM (80 MM) </v>
      </c>
      <c r="D8139" s="135">
        <v>2360</v>
      </c>
      <c r="E8139" s="104">
        <v>2</v>
      </c>
      <c r="F8139" s="104" t="str">
        <v>SET</v>
      </c>
      <c r="G8139" s="104" t="str">
        <v>OUTWARD</v>
      </c>
      <c r="H8139" s="105" t="str">
        <v>JK DAS</v>
      </c>
    </row>
    <row r="8140" spans="1:8" x14ac:dyDescent="0.25">
      <c r="A8140" s="106">
        <v>45850</v>
      </c>
      <c r="B8140" s="107" t="str">
        <v>UN 2634</v>
      </c>
      <c r="C8140" s="108" t="str">
        <v xml:space="preserve">CHECK CHAIN ASSY BIG END BIG U NST  </v>
      </c>
      <c r="D8140" s="136">
        <v>2360</v>
      </c>
      <c r="E8140" s="108">
        <v>4</v>
      </c>
      <c r="F8140" s="108" t="str">
        <v>PCS</v>
      </c>
      <c r="G8140" s="108" t="str">
        <v>OUTWARD</v>
      </c>
      <c r="H8140" s="109" t="str">
        <v>JK DAS</v>
      </c>
    </row>
    <row r="8141" spans="1:8" x14ac:dyDescent="0.25">
      <c r="A8141" s="102">
        <v>45850</v>
      </c>
      <c r="B8141" s="103" t="str">
        <v>UN 2635</v>
      </c>
      <c r="C8141" s="104" t="str">
        <v xml:space="preserve">CHECK CHAIN ASSY SMALL END BIG U NST  </v>
      </c>
      <c r="D8141" s="135">
        <v>2360</v>
      </c>
      <c r="E8141" s="104">
        <v>4</v>
      </c>
      <c r="F8141" s="104" t="str">
        <v>PCS</v>
      </c>
      <c r="G8141" s="104" t="str">
        <v>OUTWARD</v>
      </c>
      <c r="H8141" s="105" t="str">
        <v>JK DAS</v>
      </c>
    </row>
    <row r="8142" spans="1:8" x14ac:dyDescent="0.25">
      <c r="A8142" s="106">
        <v>45848</v>
      </c>
      <c r="B8142" s="107" t="str">
        <v>1676664M1</v>
      </c>
      <c r="C8142" s="108" t="str">
        <v>SIDE ARM MASSEY 285 D HOLE</v>
      </c>
      <c r="D8142" s="136">
        <v>3796</v>
      </c>
      <c r="E8142" s="108">
        <v>240</v>
      </c>
      <c r="F8142" s="108" t="str">
        <v>PCS</v>
      </c>
      <c r="G8142" s="108" t="str">
        <v>INWARD</v>
      </c>
      <c r="H8142" s="109">
        <v>0</v>
      </c>
    </row>
    <row r="8143" spans="1:8" x14ac:dyDescent="0.25">
      <c r="A8143" s="102">
        <v>45848</v>
      </c>
      <c r="B8143" s="103" t="str">
        <v>1680040M1</v>
      </c>
      <c r="C8143" s="104" t="str">
        <v>SIDE ARM MASSEY 285 CENTER HOLE</v>
      </c>
      <c r="D8143" s="135">
        <v>3797</v>
      </c>
      <c r="E8143" s="104">
        <v>204</v>
      </c>
      <c r="F8143" s="104" t="str">
        <v>PCS</v>
      </c>
      <c r="G8143" s="104" t="str">
        <v>INWARD</v>
      </c>
      <c r="H8143" s="105">
        <v>0</v>
      </c>
    </row>
    <row r="8144" spans="1:8" x14ac:dyDescent="0.25">
      <c r="A8144" s="106">
        <v>45848</v>
      </c>
      <c r="B8144" s="107" t="str">
        <v>SIDE ARM NEW HOLLAND ( 3 HOLE)</v>
      </c>
      <c r="C8144" s="108" t="str">
        <v>SIDE ARM NEW HOLLAND ( 3 HOLE)</v>
      </c>
      <c r="D8144" s="136">
        <v>3798</v>
      </c>
      <c r="E8144" s="108">
        <v>216</v>
      </c>
      <c r="F8144" s="108" t="str">
        <v>PCS</v>
      </c>
      <c r="G8144" s="108" t="str">
        <v>INWARD</v>
      </c>
      <c r="H8144" s="109">
        <v>0</v>
      </c>
    </row>
    <row r="8145" spans="1:8" x14ac:dyDescent="0.25">
      <c r="A8145" s="102">
        <v>45848</v>
      </c>
      <c r="B8145" s="103" t="str">
        <v>GK 241</v>
      </c>
      <c r="C8145" s="104" t="str">
        <v>BRAKE DISC PLATE ARJUN 24 HOLE</v>
      </c>
      <c r="D8145" s="135">
        <v>3799</v>
      </c>
      <c r="E8145" s="104">
        <v>198</v>
      </c>
      <c r="F8145" s="104" t="str">
        <v>PCS</v>
      </c>
      <c r="G8145" s="104" t="str">
        <v>INWARD</v>
      </c>
      <c r="H8145" s="105">
        <v>0</v>
      </c>
    </row>
    <row r="8146" spans="1:8" x14ac:dyDescent="0.25">
      <c r="A8146" s="106">
        <v>45848</v>
      </c>
      <c r="B8146" s="107" t="str">
        <v>GK 122</v>
      </c>
      <c r="C8146" s="108" t="str">
        <v>CLUTCH PLATE NEW HOLLAND 3630 5 WING 14 TEETH</v>
      </c>
      <c r="D8146" s="136">
        <v>3800</v>
      </c>
      <c r="E8146" s="108">
        <v>29</v>
      </c>
      <c r="F8146" s="108" t="str">
        <v>PCS</v>
      </c>
      <c r="G8146" s="108" t="str">
        <v>INWARD</v>
      </c>
      <c r="H8146" s="109">
        <v>0</v>
      </c>
    </row>
    <row r="8147" spans="1:8" x14ac:dyDescent="0.25">
      <c r="A8147" s="102">
        <v>45848</v>
      </c>
      <c r="B8147" s="103" t="str">
        <v>GK 121</v>
      </c>
      <c r="C8147" s="104" t="str">
        <v>CLUTCH PLATE NEW HOLLAND 3630  4 WING 14 TEETH</v>
      </c>
      <c r="D8147" s="135">
        <v>3801</v>
      </c>
      <c r="E8147" s="104">
        <v>17</v>
      </c>
      <c r="F8147" s="104" t="str">
        <v>PCS</v>
      </c>
      <c r="G8147" s="104" t="str">
        <v>INWARD</v>
      </c>
      <c r="H8147" s="105">
        <v>0</v>
      </c>
    </row>
    <row r="8148" spans="1:8" x14ac:dyDescent="0.25">
      <c r="A8148" s="106">
        <v>45848</v>
      </c>
      <c r="B8148" s="107" t="str">
        <v>GK 964</v>
      </c>
      <c r="C8148" s="108" t="str">
        <v>FRONT WHEEL HUB JOHN DEERE 5203 (4 HOLE) 501349-48548</v>
      </c>
      <c r="D8148" s="136">
        <v>3802</v>
      </c>
      <c r="E8148" s="108">
        <v>24</v>
      </c>
      <c r="F8148" s="108" t="str">
        <v>PCS</v>
      </c>
      <c r="G8148" s="108" t="str">
        <v>INWARD</v>
      </c>
      <c r="H8148" s="109">
        <v>0</v>
      </c>
    </row>
    <row r="8149" spans="1:8" x14ac:dyDescent="0.25">
      <c r="A8149" s="102">
        <v>45848</v>
      </c>
      <c r="B8149" s="103" t="str">
        <v>UN 10294</v>
      </c>
      <c r="C8149" s="104" t="str">
        <v>DIESEL FILTER ASSY COMMON</v>
      </c>
      <c r="D8149" s="135">
        <v>3803</v>
      </c>
      <c r="E8149" s="104">
        <v>200</v>
      </c>
      <c r="F8149" s="104" t="str">
        <v>SET</v>
      </c>
      <c r="G8149" s="104" t="str">
        <v>INWARD</v>
      </c>
      <c r="H8149" s="105">
        <v>0</v>
      </c>
    </row>
    <row r="8150" spans="1:8" x14ac:dyDescent="0.25">
      <c r="A8150" s="106">
        <v>45848</v>
      </c>
      <c r="B8150" s="107" t="str">
        <v>UN 10256</v>
      </c>
      <c r="C8150" s="108" t="str">
        <v>FRONT STUB AXLE (LH) FIAT</v>
      </c>
      <c r="D8150" s="136">
        <v>3804</v>
      </c>
      <c r="E8150" s="108">
        <v>30</v>
      </c>
      <c r="F8150" s="108" t="str">
        <v>PCS</v>
      </c>
      <c r="G8150" s="108" t="str">
        <v>INWARD</v>
      </c>
      <c r="H8150" s="109">
        <v>0</v>
      </c>
    </row>
    <row r="8151" spans="1:8" x14ac:dyDescent="0.25">
      <c r="A8151" s="102">
        <v>45848</v>
      </c>
      <c r="B8151" s="103" t="str">
        <v>UN 10257</v>
      </c>
      <c r="C8151" s="104" t="str">
        <v>FRONT STUB AXLE (RH) FIAT</v>
      </c>
      <c r="D8151" s="135">
        <v>3805</v>
      </c>
      <c r="E8151" s="104">
        <v>30</v>
      </c>
      <c r="F8151" s="104" t="str">
        <v>PCS</v>
      </c>
      <c r="G8151" s="104" t="str">
        <v>INWARD</v>
      </c>
      <c r="H8151" s="105">
        <v>0</v>
      </c>
    </row>
    <row r="8152" spans="1:8" x14ac:dyDescent="0.25">
      <c r="A8152" s="106">
        <v>45848</v>
      </c>
      <c r="B8152" s="107" t="str">
        <v>005550748R1</v>
      </c>
      <c r="C8152" s="108" t="str">
        <v>BEARING CRANK SHAFT REAR TOP</v>
      </c>
      <c r="D8152" s="136">
        <v>3806</v>
      </c>
      <c r="E8152" s="108">
        <v>17</v>
      </c>
      <c r="F8152" s="108" t="str">
        <v>PCS</v>
      </c>
      <c r="G8152" s="108" t="str">
        <v>INWARD</v>
      </c>
      <c r="H8152" s="109">
        <v>0</v>
      </c>
    </row>
    <row r="8153" spans="1:8" x14ac:dyDescent="0.25">
      <c r="A8153" s="102">
        <v>45848</v>
      </c>
      <c r="B8153" s="103" t="str">
        <v>UN 1135</v>
      </c>
      <c r="C8153" s="104" t="str">
        <v>SILENCER INTER DI</v>
      </c>
      <c r="D8153" s="135">
        <v>3807</v>
      </c>
      <c r="E8153" s="104">
        <v>2</v>
      </c>
      <c r="F8153" s="104" t="str">
        <v>PCS</v>
      </c>
      <c r="G8153" s="104" t="str">
        <v>INWARD</v>
      </c>
      <c r="H8153" s="105">
        <v>0</v>
      </c>
    </row>
    <row r="8154" spans="1:8" x14ac:dyDescent="0.25">
      <c r="A8154" s="106">
        <v>45848</v>
      </c>
      <c r="B8154" s="107" t="str">
        <v>GK 001/UN 3694/GK 004</v>
      </c>
      <c r="C8154" s="108" t="str">
        <v>OIL BRAKE PLATE  SWARAJ 6.5" 14 TEETH</v>
      </c>
      <c r="D8154" s="136">
        <v>3808</v>
      </c>
      <c r="E8154" s="108">
        <v>6</v>
      </c>
      <c r="F8154" s="108" t="str">
        <v>PCS</v>
      </c>
      <c r="G8154" s="108" t="str">
        <v>INWARD</v>
      </c>
      <c r="H8154" s="109">
        <v>0</v>
      </c>
    </row>
    <row r="8155" spans="1:8" x14ac:dyDescent="0.25">
      <c r="A8155" s="102">
        <v>45848</v>
      </c>
      <c r="B8155" s="103" t="str">
        <v>GK 1181 / UN 1287</v>
      </c>
      <c r="C8155" s="104" t="str">
        <v>FLY WHEEL RING INTER DI 110 TEETH</v>
      </c>
      <c r="D8155" s="135">
        <v>3809</v>
      </c>
      <c r="E8155" s="104">
        <v>150</v>
      </c>
      <c r="F8155" s="104" t="str">
        <v>PCS</v>
      </c>
      <c r="G8155" s="104" t="str">
        <v>INWARD</v>
      </c>
      <c r="H8155" s="105">
        <v>0</v>
      </c>
    </row>
    <row r="8156" spans="1:8" x14ac:dyDescent="0.25">
      <c r="A8156" s="106">
        <v>45848</v>
      </c>
      <c r="B8156" s="107" t="str">
        <v>GK 1183</v>
      </c>
      <c r="C8156" s="108" t="str">
        <v>FLY WHEEL RING SWARAJ  125 TEETH</v>
      </c>
      <c r="D8156" s="136">
        <v>3810</v>
      </c>
      <c r="E8156" s="108">
        <v>50</v>
      </c>
      <c r="F8156" s="108" t="str">
        <v>PCS</v>
      </c>
      <c r="G8156" s="108" t="str">
        <v>INWARD</v>
      </c>
      <c r="H8156" s="109">
        <v>0</v>
      </c>
    </row>
    <row r="8157" spans="1:8" x14ac:dyDescent="0.25">
      <c r="A8157" s="102">
        <v>45849</v>
      </c>
      <c r="B8157" s="103" t="str">
        <v>GK 1075 A/UN 1427 A</v>
      </c>
      <c r="C8157" s="104" t="str">
        <v>FRONT STUB AXLE ARJUN KEY TYPE (RH) 501349-32206</v>
      </c>
      <c r="D8157" s="135">
        <v>3811</v>
      </c>
      <c r="E8157" s="104">
        <v>12</v>
      </c>
      <c r="F8157" s="104" t="str">
        <v>PCS</v>
      </c>
      <c r="G8157" s="104" t="str">
        <v>INWARD</v>
      </c>
      <c r="H8157" s="105">
        <v>0</v>
      </c>
    </row>
    <row r="8158" spans="1:8" x14ac:dyDescent="0.25">
      <c r="A8158" s="106">
        <v>45849</v>
      </c>
      <c r="B8158" s="107" t="str">
        <v>GK 1075/UN 1427</v>
      </c>
      <c r="C8158" s="108" t="str">
        <v>FRONT STUB AXLE ARJUN KEY TYPE (LH) 501349-32206</v>
      </c>
      <c r="D8158" s="136">
        <v>3812</v>
      </c>
      <c r="E8158" s="108">
        <v>8</v>
      </c>
      <c r="F8158" s="108" t="str">
        <v>PCS</v>
      </c>
      <c r="G8158" s="108" t="str">
        <v>INWARD</v>
      </c>
      <c r="H8158" s="109">
        <v>0</v>
      </c>
    </row>
    <row r="8159" spans="1:8" x14ac:dyDescent="0.25">
      <c r="A8159" s="102">
        <v>45849</v>
      </c>
      <c r="B8159" s="103" t="str">
        <v>UN 1433/GK 1079</v>
      </c>
      <c r="C8159" s="104" t="str">
        <v xml:space="preserve">FRONT STUB AXLE MAHINDRA MKM (LH) </v>
      </c>
      <c r="D8159" s="135">
        <v>3813</v>
      </c>
      <c r="E8159" s="104">
        <v>39</v>
      </c>
      <c r="F8159" s="104" t="str">
        <v>PCS</v>
      </c>
      <c r="G8159" s="104" t="str">
        <v>INWARD</v>
      </c>
      <c r="H8159" s="105">
        <v>0</v>
      </c>
    </row>
    <row r="8160" spans="1:8" x14ac:dyDescent="0.25">
      <c r="A8160" s="106">
        <v>45849</v>
      </c>
      <c r="B8160" s="107" t="str">
        <v>UN 1433 A/GK 1079 A</v>
      </c>
      <c r="C8160" s="108" t="str">
        <v xml:space="preserve">FRONT STUB AXLE MAHINDRA MKM (RH) </v>
      </c>
      <c r="D8160" s="136">
        <v>3814</v>
      </c>
      <c r="E8160" s="108">
        <v>39</v>
      </c>
      <c r="F8160" s="108" t="str">
        <v>PCS</v>
      </c>
      <c r="G8160" s="108" t="str">
        <v>INWARD</v>
      </c>
      <c r="H8160" s="109">
        <v>0</v>
      </c>
    </row>
    <row r="8161" spans="1:8" x14ac:dyDescent="0.25">
      <c r="A8161" s="102">
        <v>45849</v>
      </c>
      <c r="B8161" s="103" t="str">
        <v>GK 1073/UN 1426</v>
      </c>
      <c r="C8161" s="104" t="str">
        <v>FRONT STUB AXLE LH NST</v>
      </c>
      <c r="D8161" s="135">
        <v>3815</v>
      </c>
      <c r="E8161" s="104">
        <v>73</v>
      </c>
      <c r="F8161" s="104" t="str">
        <v>PCS</v>
      </c>
      <c r="G8161" s="104" t="str">
        <v>INWARD</v>
      </c>
      <c r="H8161" s="105">
        <v>0</v>
      </c>
    </row>
    <row r="8162" spans="1:8" x14ac:dyDescent="0.25">
      <c r="A8162" s="106">
        <v>45849</v>
      </c>
      <c r="B8162" s="107" t="str">
        <v>GK 1073 A/UN 1426 A</v>
      </c>
      <c r="C8162" s="108" t="str">
        <v>FRONT STUB AXLE RH NST</v>
      </c>
      <c r="D8162" s="136">
        <v>3816</v>
      </c>
      <c r="E8162" s="108">
        <v>77</v>
      </c>
      <c r="F8162" s="108" t="str">
        <v>PCS</v>
      </c>
      <c r="G8162" s="108" t="str">
        <v>INWARD</v>
      </c>
      <c r="H8162" s="109">
        <v>0</v>
      </c>
    </row>
    <row r="8163" spans="1:8" x14ac:dyDescent="0.25">
      <c r="A8163" s="102">
        <v>45848</v>
      </c>
      <c r="B8163" s="103" t="str">
        <v>GK 2228</v>
      </c>
      <c r="C8163" s="104" t="str">
        <v>POWER STEERING SEAL KIT SONALIKA  SINGLE CYL</v>
      </c>
      <c r="D8163" s="135">
        <v>2352</v>
      </c>
      <c r="E8163" s="104">
        <v>300</v>
      </c>
      <c r="F8163" s="104" t="str">
        <v>SET</v>
      </c>
      <c r="G8163" s="104" t="str">
        <v>OUTWARD</v>
      </c>
      <c r="H8163" s="105" t="str">
        <v>KAKA JI</v>
      </c>
    </row>
    <row r="8164" spans="1:8" x14ac:dyDescent="0.25">
      <c r="A8164" s="106">
        <v>45846</v>
      </c>
      <c r="B8164" s="107" t="str">
        <v>UN 1440</v>
      </c>
      <c r="C8164" s="108" t="str">
        <v>STARING KNUCKLE ARM RH STEEL MKM</v>
      </c>
      <c r="D8164" s="136">
        <v>2219</v>
      </c>
      <c r="E8164" s="108">
        <v>5</v>
      </c>
      <c r="F8164" s="108" t="str">
        <v>PCS</v>
      </c>
      <c r="G8164" s="108" t="str">
        <v>OUTWARD</v>
      </c>
      <c r="H8164" s="109" t="str">
        <v>RAVI TRACTOR</v>
      </c>
    </row>
    <row r="8165" spans="1:8" x14ac:dyDescent="0.25">
      <c r="A8165" s="102">
        <v>45846</v>
      </c>
      <c r="B8165" s="103" t="str">
        <v>UN 1440 A</v>
      </c>
      <c r="C8165" s="104" t="str">
        <v>STARING KNUCKLE ARM LH STEEL MKM</v>
      </c>
      <c r="D8165" s="135">
        <v>2219</v>
      </c>
      <c r="E8165" s="104">
        <v>8</v>
      </c>
      <c r="F8165" s="104" t="str">
        <v>PCS</v>
      </c>
      <c r="G8165" s="104" t="str">
        <v>OUTWARD</v>
      </c>
      <c r="H8165" s="105" t="str">
        <v>RAVI TRACTOR</v>
      </c>
    </row>
    <row r="8166" spans="1:8" x14ac:dyDescent="0.25">
      <c r="A8166" s="106">
        <v>45846</v>
      </c>
      <c r="B8166" s="107" t="str">
        <v>GK 770</v>
      </c>
      <c r="C8166" s="108" t="str">
        <v>STG SHAFT SWARAJ 855 ZF 705 MM</v>
      </c>
      <c r="D8166" s="136">
        <v>2219</v>
      </c>
      <c r="E8166" s="108">
        <v>4</v>
      </c>
      <c r="F8166" s="108" t="str">
        <v>PCS</v>
      </c>
      <c r="G8166" s="108" t="str">
        <v>OUTWARD</v>
      </c>
      <c r="H8166" s="109" t="str">
        <v>RAVI TRACTOR</v>
      </c>
    </row>
    <row r="8167" spans="1:8" x14ac:dyDescent="0.25">
      <c r="A8167" s="102">
        <v>45846</v>
      </c>
      <c r="B8167" s="103" t="str">
        <v>GK 790</v>
      </c>
      <c r="C8167" s="104" t="str">
        <v>STG SHAFT SONALIKA RANE KEY TYPE (SQUARE NUT) 676 MM</v>
      </c>
      <c r="D8167" s="135">
        <v>2219</v>
      </c>
      <c r="E8167" s="104">
        <v>4</v>
      </c>
      <c r="F8167" s="104" t="str">
        <v>PCS</v>
      </c>
      <c r="G8167" s="104" t="str">
        <v>OUTWARD</v>
      </c>
      <c r="H8167" s="105" t="str">
        <v>RAVI TRACTOR</v>
      </c>
    </row>
    <row r="8168" spans="1:8" x14ac:dyDescent="0.25">
      <c r="A8168" s="106">
        <v>45846</v>
      </c>
      <c r="B8168" s="107" t="str">
        <v>GK 1181 / UN 1287</v>
      </c>
      <c r="C8168" s="108" t="str">
        <v>FLY WHEEL RING INTER DI 110 TEETH</v>
      </c>
      <c r="D8168" s="136">
        <v>2219</v>
      </c>
      <c r="E8168" s="108">
        <v>8</v>
      </c>
      <c r="F8168" s="108" t="str">
        <v>PCS</v>
      </c>
      <c r="G8168" s="108" t="str">
        <v>OUTWARD</v>
      </c>
      <c r="H8168" s="109" t="str">
        <v>RAVI TRACTOR</v>
      </c>
    </row>
    <row r="8169" spans="1:8" x14ac:dyDescent="0.25">
      <c r="A8169" s="102">
        <v>45846</v>
      </c>
      <c r="B8169" s="103" t="str">
        <v>GK 1098</v>
      </c>
      <c r="C8169" s="104" t="str">
        <v xml:space="preserve">FRONT STUB AXLE SONALIKA WITH ARM (LH) REGULAR </v>
      </c>
      <c r="D8169" s="135">
        <v>2219</v>
      </c>
      <c r="E8169" s="104">
        <v>1</v>
      </c>
      <c r="F8169" s="104" t="str">
        <v>PCS</v>
      </c>
      <c r="G8169" s="104" t="str">
        <v>OUTWARD</v>
      </c>
      <c r="H8169" s="105" t="str">
        <v>RAVI TRACTOR</v>
      </c>
    </row>
    <row r="8170" spans="1:8" x14ac:dyDescent="0.25">
      <c r="A8170" s="106">
        <v>45846</v>
      </c>
      <c r="B8170" s="107" t="str">
        <v>GK 213</v>
      </c>
      <c r="C8170" s="108" t="str">
        <v>BRAKE DISC ACTUATING ASSY SWARAJ (OIB) 6.5"</v>
      </c>
      <c r="D8170" s="136">
        <v>2219</v>
      </c>
      <c r="E8170" s="108">
        <v>4</v>
      </c>
      <c r="F8170" s="108" t="str">
        <v>SET</v>
      </c>
      <c r="G8170" s="108" t="str">
        <v>OUTWARD</v>
      </c>
      <c r="H8170" s="109" t="str">
        <v>RAVI TRACTOR</v>
      </c>
    </row>
    <row r="8171" spans="1:8" x14ac:dyDescent="0.25">
      <c r="A8171" s="102">
        <v>45846</v>
      </c>
      <c r="B8171" s="103" t="str">
        <v>UN 3430</v>
      </c>
      <c r="C8171" s="104" t="str">
        <v xml:space="preserve">COOLANT BOTTLE CAP 475 DI  </v>
      </c>
      <c r="D8171" s="135">
        <v>2219</v>
      </c>
      <c r="E8171" s="104">
        <v>24</v>
      </c>
      <c r="F8171" s="104" t="str">
        <v>PCS</v>
      </c>
      <c r="G8171" s="104" t="str">
        <v>OUTWARD</v>
      </c>
      <c r="H8171" s="105" t="str">
        <v>RAVI TRACTOR</v>
      </c>
    </row>
    <row r="8172" spans="1:8" x14ac:dyDescent="0.25">
      <c r="A8172" s="106">
        <v>45846</v>
      </c>
      <c r="B8172" s="107" t="str">
        <v>GK 1098 A</v>
      </c>
      <c r="C8172" s="108" t="str">
        <v xml:space="preserve">FRONT STUB AXLE SONALIKA WITH ARM (RH) REGULAR </v>
      </c>
      <c r="D8172" s="136">
        <v>2219</v>
      </c>
      <c r="E8172" s="108">
        <v>1</v>
      </c>
      <c r="F8172" s="108" t="str">
        <v>PCS</v>
      </c>
      <c r="G8172" s="108" t="str">
        <v>OUTWARD</v>
      </c>
      <c r="H8172" s="109" t="str">
        <v>RAVI TRACTOR</v>
      </c>
    </row>
    <row r="8173" spans="1:8" x14ac:dyDescent="0.25">
      <c r="A8173" s="102">
        <v>45846</v>
      </c>
      <c r="B8173" s="103" t="str">
        <v>UN 217</v>
      </c>
      <c r="C8173" s="104" t="str">
        <v>POWER STG PIPE (SMALL) JD</v>
      </c>
      <c r="D8173" s="135">
        <v>2219</v>
      </c>
      <c r="E8173" s="104">
        <v>15</v>
      </c>
      <c r="F8173" s="104" t="str">
        <v>PCS</v>
      </c>
      <c r="G8173" s="104" t="str">
        <v>OUTWARD</v>
      </c>
      <c r="H8173" s="105" t="str">
        <v>RAVI TRACTOR</v>
      </c>
    </row>
    <row r="8174" spans="1:8" x14ac:dyDescent="0.25">
      <c r="A8174" s="106">
        <v>45846</v>
      </c>
      <c r="B8174" s="107" t="str">
        <v>UN 218</v>
      </c>
      <c r="C8174" s="108" t="str">
        <v>POWER STG. PIPE (MEDIUM) JD</v>
      </c>
      <c r="D8174" s="136">
        <v>2219</v>
      </c>
      <c r="E8174" s="108">
        <v>6</v>
      </c>
      <c r="F8174" s="108" t="str">
        <v>PCS</v>
      </c>
      <c r="G8174" s="108" t="str">
        <v>OUTWARD</v>
      </c>
      <c r="H8174" s="109" t="str">
        <v>RAVI TRACTOR</v>
      </c>
    </row>
    <row r="8175" spans="1:8" x14ac:dyDescent="0.25">
      <c r="A8175" s="102">
        <v>45852</v>
      </c>
      <c r="B8175" s="103" t="str">
        <v>GK 1731</v>
      </c>
      <c r="C8175" s="104" t="str">
        <v>REAR WHEEL SEAL SARPANCH / ARJUN 73-93-9</v>
      </c>
      <c r="D8175" s="135">
        <v>2369</v>
      </c>
      <c r="E8175" s="104">
        <v>40</v>
      </c>
      <c r="F8175" s="104" t="str">
        <v>PCS</v>
      </c>
      <c r="G8175" s="104" t="str">
        <v>OUTWARD</v>
      </c>
      <c r="H8175" s="105" t="str">
        <v>ARVIND PANDA</v>
      </c>
    </row>
    <row r="8176" spans="1:8" x14ac:dyDescent="0.25">
      <c r="A8176" s="106">
        <v>45852</v>
      </c>
      <c r="B8176" s="107" t="str">
        <v>GK 1625/UN 2826</v>
      </c>
      <c r="C8176" s="108" t="str">
        <v>AXLE BOLT R/T 9" BLACK</v>
      </c>
      <c r="D8176" s="136">
        <v>2369</v>
      </c>
      <c r="E8176" s="108">
        <v>60</v>
      </c>
      <c r="F8176" s="108" t="str">
        <v>PCS</v>
      </c>
      <c r="G8176" s="108" t="str">
        <v>OUTWARD</v>
      </c>
      <c r="H8176" s="109" t="str">
        <v>ARVIND PANDA</v>
      </c>
    </row>
    <row r="8177" spans="1:8" x14ac:dyDescent="0.25">
      <c r="A8177" s="102">
        <v>45852</v>
      </c>
      <c r="B8177" s="103" t="str">
        <v>GK 551/UN 1445</v>
      </c>
      <c r="C8177" s="104" t="str">
        <v>TIE ROD END MAHINDRA DI  (R+L) (SET OF 2)</v>
      </c>
      <c r="D8177" s="135">
        <v>2369</v>
      </c>
      <c r="E8177" s="104">
        <v>8</v>
      </c>
      <c r="F8177" s="104" t="str">
        <v>SET</v>
      </c>
      <c r="G8177" s="104" t="str">
        <v>OUTWARD</v>
      </c>
      <c r="H8177" s="105" t="str">
        <v>ARVIND PANDA</v>
      </c>
    </row>
    <row r="8178" spans="1:8" x14ac:dyDescent="0.25">
      <c r="A8178" s="106">
        <v>45852</v>
      </c>
      <c r="B8178" s="107" t="str">
        <v>GK 2192</v>
      </c>
      <c r="C8178" s="108" t="str">
        <v>KING PIN SEAL (SMALL) (COMMON)  JOHN DEERE</v>
      </c>
      <c r="D8178" s="136">
        <v>2369</v>
      </c>
      <c r="E8178" s="108">
        <v>10</v>
      </c>
      <c r="F8178" s="108" t="str">
        <v>PCS</v>
      </c>
      <c r="G8178" s="108" t="str">
        <v>OUTWARD</v>
      </c>
      <c r="H8178" s="109" t="str">
        <v>ARVIND PANDA</v>
      </c>
    </row>
    <row r="8179" spans="1:8" x14ac:dyDescent="0.25">
      <c r="A8179" s="102">
        <v>45852</v>
      </c>
      <c r="B8179" s="103" t="str">
        <v>GK 2194</v>
      </c>
      <c r="C8179" s="104" t="str">
        <v>KING PIN SEAL BIG JOHN DEERE</v>
      </c>
      <c r="D8179" s="135">
        <v>2369</v>
      </c>
      <c r="E8179" s="104">
        <v>0</v>
      </c>
      <c r="F8179" s="104" t="str">
        <v>PCS</v>
      </c>
      <c r="G8179" s="104" t="str">
        <v>OUTWARD</v>
      </c>
      <c r="H8179" s="105" t="str">
        <v>ARVIND PANDA</v>
      </c>
    </row>
    <row r="8180" spans="1:8" x14ac:dyDescent="0.25">
      <c r="A8180" s="106">
        <v>45852</v>
      </c>
      <c r="B8180" s="107" t="str">
        <v>GK 2185</v>
      </c>
      <c r="C8180" s="108" t="str">
        <v>FRONT WHEEL SEAL JD 5203 (ROTATION TYPE) 56-80-13/14.5</v>
      </c>
      <c r="D8180" s="136">
        <v>2369</v>
      </c>
      <c r="E8180" s="108">
        <v>10</v>
      </c>
      <c r="F8180" s="108" t="str">
        <v>PCS</v>
      </c>
      <c r="G8180" s="108" t="str">
        <v>OUTWARD</v>
      </c>
      <c r="H8180" s="109" t="str">
        <v>ARVIND PANDA</v>
      </c>
    </row>
    <row r="8181" spans="1:8" x14ac:dyDescent="0.25">
      <c r="A8181" s="102">
        <v>45852</v>
      </c>
      <c r="B8181" s="103" t="str">
        <v>GK 629</v>
      </c>
      <c r="C8181" s="104" t="str">
        <v xml:space="preserve">POWER STG JACK ROD JOHN DEERE </v>
      </c>
      <c r="D8181" s="135">
        <v>2369</v>
      </c>
      <c r="E8181" s="104">
        <v>2</v>
      </c>
      <c r="F8181" s="104" t="str">
        <v>PCS</v>
      </c>
      <c r="G8181" s="104" t="str">
        <v>OUTWARD</v>
      </c>
      <c r="H8181" s="105" t="str">
        <v>ARVIND PANDA</v>
      </c>
    </row>
    <row r="8182" spans="1:8" x14ac:dyDescent="0.25">
      <c r="A8182" s="106">
        <v>45852</v>
      </c>
      <c r="B8182" s="107" t="str">
        <v>GEAR BOOT JD</v>
      </c>
      <c r="C8182" s="108" t="str">
        <v>GEAR BOOT JD</v>
      </c>
      <c r="D8182" s="136">
        <v>2369</v>
      </c>
      <c r="E8182" s="108">
        <v>30</v>
      </c>
      <c r="F8182" s="108" t="str">
        <v>PCS</v>
      </c>
      <c r="G8182" s="108" t="str">
        <v>OUTWARD</v>
      </c>
      <c r="H8182" s="109" t="str">
        <v>ARVIND PANDA</v>
      </c>
    </row>
    <row r="8183" spans="1:8" x14ac:dyDescent="0.25">
      <c r="A8183" s="102">
        <v>45852</v>
      </c>
      <c r="B8183" s="103" t="str">
        <v>UN 2582</v>
      </c>
      <c r="C8183" s="104" t="str">
        <v xml:space="preserve">TOP LINK ASSEMBLY NST  </v>
      </c>
      <c r="D8183" s="135">
        <v>2369</v>
      </c>
      <c r="E8183" s="104">
        <v>20</v>
      </c>
      <c r="F8183" s="104" t="str">
        <v>PCS</v>
      </c>
      <c r="G8183" s="104" t="str">
        <v>OUTWARD</v>
      </c>
      <c r="H8183" s="105" t="str">
        <v>ARVIND PANDA</v>
      </c>
    </row>
    <row r="8184" spans="1:8" x14ac:dyDescent="0.25">
      <c r="A8184" s="106">
        <v>45850</v>
      </c>
      <c r="B8184" s="107" t="str">
        <v>UN 1425 A/GK 1077 A</v>
      </c>
      <c r="C8184" s="108" t="str">
        <v xml:space="preserve">FRONT STUB AXLE MAHINDRA YUVO POWER STG. (RH) </v>
      </c>
      <c r="D8184" s="136">
        <v>3817</v>
      </c>
      <c r="E8184" s="108">
        <v>42</v>
      </c>
      <c r="F8184" s="108" t="str">
        <v>PCS</v>
      </c>
      <c r="G8184" s="108" t="str">
        <v>INWARD</v>
      </c>
      <c r="H8184" s="109">
        <v>0</v>
      </c>
    </row>
    <row r="8185" spans="1:8" x14ac:dyDescent="0.25">
      <c r="A8185" s="102">
        <v>45850</v>
      </c>
      <c r="B8185" s="103" t="str">
        <v>UN 1425/GK 1077</v>
      </c>
      <c r="C8185" s="104" t="str">
        <v xml:space="preserve">FRONT STUB AXLE MAHINDRA YUVO POWER STG. (LH) </v>
      </c>
      <c r="D8185" s="135">
        <v>3818</v>
      </c>
      <c r="E8185" s="104">
        <v>30</v>
      </c>
      <c r="F8185" s="104" t="str">
        <v>PCS</v>
      </c>
      <c r="G8185" s="104" t="str">
        <v>INWARD</v>
      </c>
      <c r="H8185" s="105">
        <v>0</v>
      </c>
    </row>
    <row r="8186" spans="1:8" x14ac:dyDescent="0.25">
      <c r="A8186" s="106">
        <v>45850</v>
      </c>
      <c r="B8186" s="107">
        <v>1280389100</v>
      </c>
      <c r="C8186" s="108" t="str">
        <v>CLUTCH COVER ASSY NH 42HP</v>
      </c>
      <c r="D8186" s="136">
        <v>3819</v>
      </c>
      <c r="E8186" s="108">
        <v>2</v>
      </c>
      <c r="F8186" s="108" t="str">
        <v>SET</v>
      </c>
      <c r="G8186" s="108" t="str">
        <v>INWARD</v>
      </c>
      <c r="H8186" s="109">
        <v>0</v>
      </c>
    </row>
    <row r="8187" spans="1:8" x14ac:dyDescent="0.25">
      <c r="A8187" s="102">
        <v>45850</v>
      </c>
      <c r="B8187" s="103">
        <v>1280314100</v>
      </c>
      <c r="C8187" s="104" t="str">
        <v>P.P ASSY SWARAJ 735/ESCORTS 11''</v>
      </c>
      <c r="D8187" s="135">
        <v>3820</v>
      </c>
      <c r="E8187" s="104">
        <v>1</v>
      </c>
      <c r="F8187" s="104" t="str">
        <v>PCS</v>
      </c>
      <c r="G8187" s="104" t="str">
        <v>INWARD</v>
      </c>
      <c r="H8187" s="105">
        <v>0</v>
      </c>
    </row>
    <row r="8188" spans="1:8" x14ac:dyDescent="0.25">
      <c r="A8188" s="106">
        <v>45850</v>
      </c>
      <c r="B8188" s="107">
        <v>1280359100</v>
      </c>
      <c r="C8188" s="108" t="str">
        <v>P.P ASSY MAHINDRA D/F</v>
      </c>
      <c r="D8188" s="136">
        <v>3821</v>
      </c>
      <c r="E8188" s="108">
        <v>4</v>
      </c>
      <c r="F8188" s="108" t="str">
        <v>SET</v>
      </c>
      <c r="G8188" s="108" t="str">
        <v>INWARD</v>
      </c>
      <c r="H8188" s="109">
        <v>0</v>
      </c>
    </row>
    <row r="8189" spans="1:8" x14ac:dyDescent="0.25">
      <c r="A8189" s="102">
        <v>45850</v>
      </c>
      <c r="B8189" s="103">
        <v>4340446100</v>
      </c>
      <c r="C8189" s="104" t="str">
        <v>DC ASSY COVER HOUSING J.D</v>
      </c>
      <c r="D8189" s="135">
        <v>3822</v>
      </c>
      <c r="E8189" s="104">
        <v>1</v>
      </c>
      <c r="F8189" s="104" t="str">
        <v>SET</v>
      </c>
      <c r="G8189" s="104" t="str">
        <v>INWARD</v>
      </c>
      <c r="H8189" s="105">
        <v>0</v>
      </c>
    </row>
    <row r="8190" spans="1:8" x14ac:dyDescent="0.25">
      <c r="A8190" s="106">
        <v>45850</v>
      </c>
      <c r="B8190" s="107" t="str">
        <v>UN 2038</v>
      </c>
      <c r="C8190" s="108" t="str">
        <v>GEAR DRIVING 3rd &amp; 4th SPEED 28/32/39 TEETH INTER</v>
      </c>
      <c r="D8190" s="136">
        <v>3823</v>
      </c>
      <c r="E8190" s="108">
        <v>25</v>
      </c>
      <c r="F8190" s="108" t="str">
        <v>PCS</v>
      </c>
      <c r="G8190" s="108" t="str">
        <v>INWARD</v>
      </c>
      <c r="H8190" s="109">
        <v>0</v>
      </c>
    </row>
    <row r="8191" spans="1:8" x14ac:dyDescent="0.25">
      <c r="A8191" s="102">
        <v>45850</v>
      </c>
      <c r="B8191" s="103" t="str">
        <v>UN 617</v>
      </c>
      <c r="C8191" s="104" t="str">
        <v>LOWER LINK PIN WITH NUT J.D</v>
      </c>
      <c r="D8191" s="135">
        <v>3826</v>
      </c>
      <c r="E8191" s="104">
        <v>132</v>
      </c>
      <c r="F8191" s="104" t="str">
        <v>PCS</v>
      </c>
      <c r="G8191" s="104" t="str">
        <v>INWARD</v>
      </c>
      <c r="H8191" s="105">
        <v>0</v>
      </c>
    </row>
    <row r="8192" spans="1:8" x14ac:dyDescent="0.25">
      <c r="A8192" s="106">
        <v>45850</v>
      </c>
      <c r="B8192" s="107" t="str">
        <v>GK 1554</v>
      </c>
      <c r="C8192" s="108" t="str">
        <v>REAR WHEEL BOLT JOHN DEERE</v>
      </c>
      <c r="D8192" s="136">
        <v>3827</v>
      </c>
      <c r="E8192" s="108">
        <v>1440</v>
      </c>
      <c r="F8192" s="108" t="str">
        <v>PCS</v>
      </c>
      <c r="G8192" s="108" t="str">
        <v>INWARD</v>
      </c>
      <c r="H8192" s="109">
        <v>0</v>
      </c>
    </row>
    <row r="8193" spans="1:8" x14ac:dyDescent="0.25">
      <c r="A8193" s="102">
        <v>45850</v>
      </c>
      <c r="B8193" s="103" t="str">
        <v>GK 2495</v>
      </c>
      <c r="C8193" s="104" t="str">
        <v>TROLLEY MALE FEMALE COMMON</v>
      </c>
      <c r="D8193" s="135">
        <v>3828</v>
      </c>
      <c r="E8193" s="104">
        <v>500</v>
      </c>
      <c r="F8193" s="104" t="str">
        <v>PCS</v>
      </c>
      <c r="G8193" s="104" t="str">
        <v>INWARD</v>
      </c>
      <c r="H8193" s="105">
        <v>0</v>
      </c>
    </row>
    <row r="8194" spans="1:8" x14ac:dyDescent="0.25">
      <c r="A8194" s="106">
        <v>45850</v>
      </c>
      <c r="B8194" s="107" t="str">
        <v>GK 2496</v>
      </c>
      <c r="C8194" s="108" t="str">
        <v>TROLLEY MALE FEMALE QRC (PUSH TYPE)</v>
      </c>
      <c r="D8194" s="136">
        <v>3829</v>
      </c>
      <c r="E8194" s="108">
        <v>250</v>
      </c>
      <c r="F8194" s="108" t="str">
        <v>PCS</v>
      </c>
      <c r="G8194" s="108" t="str">
        <v>INWARD</v>
      </c>
      <c r="H8194" s="109">
        <v>0</v>
      </c>
    </row>
    <row r="8195" spans="1:8" x14ac:dyDescent="0.25">
      <c r="A8195" s="102">
        <v>45850</v>
      </c>
      <c r="B8195" s="103" t="str">
        <v>UN 2761</v>
      </c>
      <c r="C8195" s="104" t="str">
        <v xml:space="preserve">SPANDLE BUSH (SET OF 4 PCS) YUVRAJ  </v>
      </c>
      <c r="D8195" s="135" t="str">
        <v>2365, 2366</v>
      </c>
      <c r="E8195" s="104">
        <v>20</v>
      </c>
      <c r="F8195" s="104" t="str">
        <v>SET</v>
      </c>
      <c r="G8195" s="104" t="str">
        <v>OUTWARD</v>
      </c>
      <c r="H8195" s="105" t="str">
        <v>SHOP</v>
      </c>
    </row>
    <row r="8196" spans="1:8" x14ac:dyDescent="0.25">
      <c r="A8196" s="106">
        <v>45850</v>
      </c>
      <c r="B8196" s="107" t="str">
        <v>UN 2744 B</v>
      </c>
      <c r="C8196" s="108" t="str">
        <v xml:space="preserve">CENTER PIN BUSH ARJUN C.E.  </v>
      </c>
      <c r="D8196" s="136" t="str">
        <v>2365, 2366</v>
      </c>
      <c r="E8196" s="108">
        <v>16</v>
      </c>
      <c r="F8196" s="108" t="str">
        <v>PCS</v>
      </c>
      <c r="G8196" s="108" t="str">
        <v>OUTWARD</v>
      </c>
      <c r="H8196" s="109" t="str">
        <v>SHOP</v>
      </c>
    </row>
    <row r="8197" spans="1:8" x14ac:dyDescent="0.25">
      <c r="A8197" s="102">
        <v>45850</v>
      </c>
      <c r="B8197" s="103" t="str">
        <v>1P 4036 4036 AOOOB</v>
      </c>
      <c r="C8197" s="104" t="str">
        <v>HYD PUMP EICHER DOUBLE</v>
      </c>
      <c r="D8197" s="135" t="str">
        <v>2365, 2366</v>
      </c>
      <c r="E8197" s="104">
        <v>1</v>
      </c>
      <c r="F8197" s="104" t="str">
        <v>PCS</v>
      </c>
      <c r="G8197" s="104" t="str">
        <v>OUTWARD</v>
      </c>
      <c r="H8197" s="105" t="str">
        <v>SHOP</v>
      </c>
    </row>
    <row r="8198" spans="1:8" x14ac:dyDescent="0.25">
      <c r="A8198" s="106">
        <v>45850</v>
      </c>
      <c r="B8198" s="107" t="str">
        <v>UN 2637 D</v>
      </c>
      <c r="C8198" s="108" t="str">
        <v>CHECK CHAIN ASSY JOHN DEERE  O.E</v>
      </c>
      <c r="D8198" s="136" t="str">
        <v>2365, 2366</v>
      </c>
      <c r="E8198" s="108">
        <v>20</v>
      </c>
      <c r="F8198" s="108" t="str">
        <v>PCS</v>
      </c>
      <c r="G8198" s="108" t="str">
        <v>OUTWARD</v>
      </c>
      <c r="H8198" s="109" t="str">
        <v>SHOP</v>
      </c>
    </row>
    <row r="8199" spans="1:8" x14ac:dyDescent="0.25">
      <c r="A8199" s="102">
        <v>45850</v>
      </c>
      <c r="B8199" s="103" t="str">
        <v>UN 1158</v>
      </c>
      <c r="C8199" s="104" t="str">
        <v>AIR CLEANER GLASS WHITE INTER</v>
      </c>
      <c r="D8199" s="135" t="str">
        <v>2365, 2366</v>
      </c>
      <c r="E8199" s="104">
        <v>20</v>
      </c>
      <c r="F8199" s="104" t="str">
        <v>PCS</v>
      </c>
      <c r="G8199" s="104" t="str">
        <v>OUTWARD</v>
      </c>
      <c r="H8199" s="105" t="str">
        <v>SHOP</v>
      </c>
    </row>
    <row r="8200" spans="1:8" x14ac:dyDescent="0.25">
      <c r="A8200" s="106">
        <v>45850</v>
      </c>
      <c r="B8200" s="107" t="str">
        <v>UN 1135</v>
      </c>
      <c r="C8200" s="108" t="str">
        <v>SILENCER INTER DI</v>
      </c>
      <c r="D8200" s="136" t="str">
        <v>2365, 2366</v>
      </c>
      <c r="E8200" s="108">
        <v>12</v>
      </c>
      <c r="F8200" s="108" t="str">
        <v>PCS</v>
      </c>
      <c r="G8200" s="108" t="str">
        <v>OUTWARD</v>
      </c>
      <c r="H8200" s="109" t="str">
        <v>SHOP</v>
      </c>
    </row>
    <row r="8201" spans="1:8" x14ac:dyDescent="0.25">
      <c r="A8201" s="102">
        <v>45850</v>
      </c>
      <c r="B8201" s="103" t="str">
        <v>UN 2566</v>
      </c>
      <c r="C8201" s="104" t="str">
        <v xml:space="preserve">SPINDLE TOPLINK WITH COLLAR F/T NST  </v>
      </c>
      <c r="D8201" s="135" t="str">
        <v>2365, 2366</v>
      </c>
      <c r="E8201" s="104">
        <v>10</v>
      </c>
      <c r="F8201" s="104" t="str">
        <v>PCS</v>
      </c>
      <c r="G8201" s="104" t="str">
        <v>OUTWARD</v>
      </c>
      <c r="H8201" s="105" t="str">
        <v>SHOP</v>
      </c>
    </row>
    <row r="8202" spans="1:8" x14ac:dyDescent="0.25">
      <c r="A8202" s="106">
        <v>45850</v>
      </c>
      <c r="B8202" s="107" t="str">
        <v>R983067915</v>
      </c>
      <c r="C8202" s="108" t="str">
        <v>HYD. PUMP SONALIKA RX 16CC</v>
      </c>
      <c r="D8202" s="136" t="str">
        <v>2365, 2366</v>
      </c>
      <c r="E8202" s="108">
        <v>8</v>
      </c>
      <c r="F8202" s="108" t="str">
        <v>PCS</v>
      </c>
      <c r="G8202" s="108" t="str">
        <v>OUTWARD</v>
      </c>
      <c r="H8202" s="109" t="str">
        <v>SHOP</v>
      </c>
    </row>
    <row r="8203" spans="1:8" x14ac:dyDescent="0.25">
      <c r="A8203" s="102">
        <v>45850</v>
      </c>
      <c r="B8203" s="103" t="str">
        <v>R983032352</v>
      </c>
      <c r="C8203" s="104" t="str">
        <v>HYD PUMP FT45/55 12CC</v>
      </c>
      <c r="D8203" s="135" t="str">
        <v>2365, 2366</v>
      </c>
      <c r="E8203" s="104">
        <v>8</v>
      </c>
      <c r="F8203" s="104" t="str">
        <v>PCS</v>
      </c>
      <c r="G8203" s="104" t="str">
        <v>INWARD</v>
      </c>
      <c r="H8203" s="105" t="str">
        <v>SHOP</v>
      </c>
    </row>
    <row r="8204" spans="1:8" x14ac:dyDescent="0.25">
      <c r="A8204" s="106">
        <v>45850</v>
      </c>
      <c r="B8204" s="107" t="str">
        <v>1P 4044 CTMMB</v>
      </c>
      <c r="C8204" s="108" t="str">
        <v>HYD PUMP MAHINDRA SINGLE</v>
      </c>
      <c r="D8204" s="136" t="str">
        <v>2365, 2366</v>
      </c>
      <c r="E8204" s="108">
        <v>4</v>
      </c>
      <c r="F8204" s="108" t="str">
        <v>PCS</v>
      </c>
      <c r="G8204" s="108" t="str">
        <v>OUTWARD</v>
      </c>
      <c r="H8204" s="109" t="str">
        <v>SHOP</v>
      </c>
    </row>
    <row r="8205" spans="1:8" x14ac:dyDescent="0.25">
      <c r="A8205" s="102">
        <v>45850</v>
      </c>
      <c r="B8205" s="103" t="str">
        <v>1P 4036 CTOOO</v>
      </c>
      <c r="C8205" s="104" t="str">
        <v xml:space="preserve">HYD PUMP EICHER WATER COOLED </v>
      </c>
      <c r="D8205" s="135" t="str">
        <v>2365, 2366</v>
      </c>
      <c r="E8205" s="104">
        <v>4</v>
      </c>
      <c r="F8205" s="104" t="str">
        <v>PCS</v>
      </c>
      <c r="G8205" s="104" t="str">
        <v>OUTWARD</v>
      </c>
      <c r="H8205" s="105" t="str">
        <v>SHOP</v>
      </c>
    </row>
    <row r="8206" spans="1:8" x14ac:dyDescent="0.25">
      <c r="A8206" s="106">
        <v>45850</v>
      </c>
      <c r="B8206" s="107" t="str">
        <v>GK 1073 A/UN 1426 A</v>
      </c>
      <c r="C8206" s="108" t="str">
        <v>FRONT STUB AXLE RH NST</v>
      </c>
      <c r="D8206" s="136" t="str">
        <v>2365, 2366</v>
      </c>
      <c r="E8206" s="108">
        <v>5</v>
      </c>
      <c r="F8206" s="108" t="str">
        <v>PCS</v>
      </c>
      <c r="G8206" s="108" t="str">
        <v>OUTWARD</v>
      </c>
      <c r="H8206" s="109" t="str">
        <v>SHOP</v>
      </c>
    </row>
    <row r="8207" spans="1:8" x14ac:dyDescent="0.25">
      <c r="A8207" s="102">
        <v>45850</v>
      </c>
      <c r="B8207" s="103" t="str">
        <v>GK 1073/UN 1426</v>
      </c>
      <c r="C8207" s="104" t="str">
        <v>FRONT STUB AXLE LH NST</v>
      </c>
      <c r="D8207" s="135" t="str">
        <v>2365, 2366</v>
      </c>
      <c r="E8207" s="104">
        <v>5</v>
      </c>
      <c r="F8207" s="104" t="str">
        <v>PCS</v>
      </c>
      <c r="G8207" s="104" t="str">
        <v>OUTWARD</v>
      </c>
      <c r="H8207" s="105" t="str">
        <v>SHOP</v>
      </c>
    </row>
    <row r="8208" spans="1:8" x14ac:dyDescent="0.25">
      <c r="A8208" s="106">
        <v>45850</v>
      </c>
      <c r="B8208" s="107" t="str">
        <v>8641112010ALU</v>
      </c>
      <c r="C8208" s="108" t="str">
        <v xml:space="preserve">RADIATOR SONALIKA TRACTOR 735/740 DI (45/35 HP) </v>
      </c>
      <c r="D8208" s="136" t="str">
        <v>2365, 2366</v>
      </c>
      <c r="E8208" s="108">
        <v>2</v>
      </c>
      <c r="F8208" s="108" t="str">
        <v>PCS</v>
      </c>
      <c r="G8208" s="108" t="str">
        <v>OUTWARD</v>
      </c>
      <c r="H8208" s="109" t="str">
        <v>SHOP</v>
      </c>
    </row>
    <row r="8209" spans="1:8" x14ac:dyDescent="0.25">
      <c r="A8209" s="102">
        <v>45850</v>
      </c>
      <c r="B8209" s="103" t="str">
        <v>T PIN WITH GUTKA G/T</v>
      </c>
      <c r="C8209" s="104" t="str">
        <v>T PIN WITH GUTKA G/T</v>
      </c>
      <c r="D8209" s="135" t="str">
        <v>2365, 2366</v>
      </c>
      <c r="E8209" s="104">
        <v>40</v>
      </c>
      <c r="F8209" s="104" t="str">
        <v>SET</v>
      </c>
      <c r="G8209" s="104" t="str">
        <v>OUTWARD</v>
      </c>
      <c r="H8209" s="105" t="str">
        <v>SHOP</v>
      </c>
    </row>
    <row r="8210" spans="1:8" x14ac:dyDescent="0.25">
      <c r="A8210" s="106">
        <v>45850</v>
      </c>
      <c r="B8210" s="107" t="str">
        <v>UN 2038</v>
      </c>
      <c r="C8210" s="108" t="str">
        <v>GEAR DRIVING 3rd &amp; 4th SPEED 28/32/39 TEETH INTER</v>
      </c>
      <c r="D8210" s="136" t="str">
        <v>2365, 2366</v>
      </c>
      <c r="E8210" s="108">
        <v>6</v>
      </c>
      <c r="F8210" s="108" t="str">
        <v>PCS</v>
      </c>
      <c r="G8210" s="108" t="str">
        <v>OUTWARD</v>
      </c>
      <c r="H8210" s="109" t="str">
        <v>SHOP</v>
      </c>
    </row>
    <row r="8211" spans="1:8" x14ac:dyDescent="0.25">
      <c r="A8211" s="102">
        <v>45850</v>
      </c>
      <c r="B8211" s="103" t="str">
        <v>GK 1073/UN 1426</v>
      </c>
      <c r="C8211" s="104" t="str">
        <v>FRONT STUB AXLE LH NST</v>
      </c>
      <c r="D8211" s="135" t="str">
        <v>2365, 2366</v>
      </c>
      <c r="E8211" s="104">
        <v>10</v>
      </c>
      <c r="F8211" s="104" t="str">
        <v>PCS</v>
      </c>
      <c r="G8211" s="104" t="str">
        <v>OUTWARD</v>
      </c>
      <c r="H8211" s="105" t="str">
        <v>SHOP</v>
      </c>
    </row>
    <row r="8212" spans="1:8" x14ac:dyDescent="0.25">
      <c r="A8212" s="106">
        <v>45850</v>
      </c>
      <c r="B8212" s="107" t="str">
        <v>GK 1073 A/UN 1426 A</v>
      </c>
      <c r="C8212" s="108" t="str">
        <v>FRONT STUB AXLE RH NST</v>
      </c>
      <c r="D8212" s="136" t="str">
        <v>2365, 2366</v>
      </c>
      <c r="E8212" s="108">
        <v>10</v>
      </c>
      <c r="F8212" s="108" t="str">
        <v>PCS</v>
      </c>
      <c r="G8212" s="108" t="str">
        <v>OUTWARD</v>
      </c>
      <c r="H8212" s="109" t="str">
        <v>SHOP</v>
      </c>
    </row>
    <row r="8213" spans="1:8" x14ac:dyDescent="0.25">
      <c r="A8213" s="102">
        <v>45852</v>
      </c>
      <c r="B8213" s="103" t="str">
        <v>UN 3296</v>
      </c>
      <c r="C8213" s="104" t="str">
        <v xml:space="preserve">SPANDLE COTTAR INTER DI  </v>
      </c>
      <c r="D8213" s="135">
        <v>2367</v>
      </c>
      <c r="E8213" s="104">
        <v>360</v>
      </c>
      <c r="F8213" s="104" t="str">
        <v>PCS</v>
      </c>
      <c r="G8213" s="104" t="str">
        <v>OUTWARD</v>
      </c>
      <c r="H8213" s="105" t="str">
        <v>SHOP</v>
      </c>
    </row>
    <row r="8214" spans="1:8" x14ac:dyDescent="0.25">
      <c r="A8214" s="106">
        <v>45852</v>
      </c>
      <c r="B8214" s="107" t="str">
        <v>GK 236</v>
      </c>
      <c r="C8214" s="108" t="str">
        <v>BRAKE DISC PLATE ESCORTS 355</v>
      </c>
      <c r="D8214" s="136">
        <v>2372</v>
      </c>
      <c r="E8214" s="108">
        <v>10</v>
      </c>
      <c r="F8214" s="108" t="str">
        <v>PCS</v>
      </c>
      <c r="G8214" s="108" t="str">
        <v>OUTWARD</v>
      </c>
      <c r="H8214" s="109" t="str">
        <v>SONU ALAHABAD</v>
      </c>
    </row>
    <row r="8215" spans="1:8" x14ac:dyDescent="0.25">
      <c r="A8215" s="102">
        <v>45852</v>
      </c>
      <c r="B8215" s="103" t="str">
        <v>GK 131/GK 134</v>
      </c>
      <c r="C8215" s="104" t="str">
        <v>CLUTCH PLATE FARMTRAC  5 WING 10 TEETH</v>
      </c>
      <c r="D8215" s="135">
        <v>2372</v>
      </c>
      <c r="E8215" s="104">
        <v>1</v>
      </c>
      <c r="F8215" s="104" t="str">
        <v>PCS</v>
      </c>
      <c r="G8215" s="104" t="str">
        <v>OUTWARD</v>
      </c>
      <c r="H8215" s="105" t="str">
        <v>SONU ALAHABAD</v>
      </c>
    </row>
    <row r="8216" spans="1:8" x14ac:dyDescent="0.25">
      <c r="A8216" s="106">
        <v>45852</v>
      </c>
      <c r="B8216" s="107" t="str">
        <v>GK 022</v>
      </c>
      <c r="C8216" s="108" t="str">
        <v>OIL BRAKE PLATE  SWARAJ (W TYPE) 6.5" 14 TEETH</v>
      </c>
      <c r="D8216" s="136">
        <v>2372</v>
      </c>
      <c r="E8216" s="108">
        <v>6</v>
      </c>
      <c r="F8216" s="108" t="str">
        <v>PCS</v>
      </c>
      <c r="G8216" s="108" t="str">
        <v>OUTWARD</v>
      </c>
      <c r="H8216" s="109" t="str">
        <v>SONU ALAHABAD</v>
      </c>
    </row>
    <row r="8217" spans="1:8" x14ac:dyDescent="0.25">
      <c r="A8217" s="102">
        <v>45851</v>
      </c>
      <c r="B8217" s="103" t="str">
        <v>REAR AXLE HOUSING SWARAJ LH</v>
      </c>
      <c r="C8217" s="104" t="str">
        <v>REAR AXLE HOUSING SWARAJ LH</v>
      </c>
      <c r="D8217" s="135">
        <v>2370</v>
      </c>
      <c r="E8217" s="104">
        <v>24</v>
      </c>
      <c r="F8217" s="104" t="str">
        <v>PCS</v>
      </c>
      <c r="G8217" s="104" t="str">
        <v>OUTWARD</v>
      </c>
      <c r="H8217" s="105" t="str">
        <v>CHARAN (SATKAR TRACTOR)</v>
      </c>
    </row>
    <row r="8218" spans="1:8" x14ac:dyDescent="0.25">
      <c r="A8218" s="106">
        <v>45851</v>
      </c>
      <c r="B8218" s="107" t="str">
        <v>REAR AXLE HOUSING SWARAJ RH</v>
      </c>
      <c r="C8218" s="108" t="str">
        <v>REAR AXLE HOUSING SWARAJ RH</v>
      </c>
      <c r="D8218" s="136">
        <v>2370</v>
      </c>
      <c r="E8218" s="108">
        <v>24</v>
      </c>
      <c r="F8218" s="108" t="str">
        <v>PCS</v>
      </c>
      <c r="G8218" s="108" t="str">
        <v>OUTWARD</v>
      </c>
      <c r="H8218" s="109" t="str">
        <v>CHARAN (SATKAR TRACTOR)</v>
      </c>
    </row>
    <row r="8219" spans="1:8" x14ac:dyDescent="0.25">
      <c r="A8219" s="102">
        <v>45851</v>
      </c>
      <c r="B8219" s="103" t="str">
        <v>HYD. TOP COVER SWARAJ</v>
      </c>
      <c r="C8219" s="104" t="str">
        <v>HYD. TOP COVER SWARAJ</v>
      </c>
      <c r="D8219" s="135">
        <v>2370</v>
      </c>
      <c r="E8219" s="104">
        <v>2</v>
      </c>
      <c r="F8219" s="104" t="str">
        <v>PCS</v>
      </c>
      <c r="G8219" s="104" t="str">
        <v>OUTWARD</v>
      </c>
      <c r="H8219" s="105" t="str">
        <v>CHARAN (SATKAR TRACTOR)</v>
      </c>
    </row>
    <row r="8220" spans="1:8" x14ac:dyDescent="0.25">
      <c r="A8220" s="106">
        <v>45851</v>
      </c>
      <c r="B8220" s="107" t="str">
        <v>REAR AXLE HOUSING SWARAJ LH</v>
      </c>
      <c r="C8220" s="108" t="str">
        <v>REAR AXLE HOUSING SWARAJ LH</v>
      </c>
      <c r="D8220" s="136">
        <v>2371</v>
      </c>
      <c r="E8220" s="108">
        <v>15</v>
      </c>
      <c r="F8220" s="108" t="str">
        <v>PCS</v>
      </c>
      <c r="G8220" s="108" t="str">
        <v>OUTWARD</v>
      </c>
      <c r="H8220" s="109" t="str">
        <v>GOLDI</v>
      </c>
    </row>
    <row r="8221" spans="1:8" x14ac:dyDescent="0.25">
      <c r="A8221" s="102">
        <v>45851</v>
      </c>
      <c r="B8221" s="103" t="str">
        <v>REAR AXLE HOUSING SWARAJ RH</v>
      </c>
      <c r="C8221" s="104" t="str">
        <v>REAR AXLE HOUSING SWARAJ RH</v>
      </c>
      <c r="D8221" s="135">
        <v>2371</v>
      </c>
      <c r="E8221" s="104">
        <v>15</v>
      </c>
      <c r="F8221" s="104" t="str">
        <v>PCS</v>
      </c>
      <c r="G8221" s="104" t="str">
        <v>OUTWARD</v>
      </c>
      <c r="H8221" s="105" t="str">
        <v>GOLDI</v>
      </c>
    </row>
    <row r="8222" spans="1:8" x14ac:dyDescent="0.25">
      <c r="A8222" s="106">
        <v>45851</v>
      </c>
      <c r="B8222" s="107" t="str">
        <v>FRONT AXLE SUPPORT FARMRAC</v>
      </c>
      <c r="C8222" s="108" t="str">
        <v>FRONT AXLE SUPPORT FARMRAC</v>
      </c>
      <c r="D8222" s="136">
        <v>2371</v>
      </c>
      <c r="E8222" s="108">
        <v>3</v>
      </c>
      <c r="F8222" s="108" t="str">
        <v>PCS</v>
      </c>
      <c r="G8222" s="108" t="str">
        <v>OUTWARD</v>
      </c>
      <c r="H8222" s="109" t="str">
        <v>GOLDI</v>
      </c>
    </row>
    <row r="8223" spans="1:8" x14ac:dyDescent="0.25">
      <c r="A8223" s="102">
        <v>45850</v>
      </c>
      <c r="B8223" s="103" t="str">
        <v>GK 267</v>
      </c>
      <c r="C8223" s="104" t="str">
        <v>BRAKE DISC MASSEY (Set of 4 Pcs.)</v>
      </c>
      <c r="D8223" s="135">
        <v>2362</v>
      </c>
      <c r="E8223" s="104">
        <v>30</v>
      </c>
      <c r="F8223" s="104" t="str">
        <v>SET</v>
      </c>
      <c r="G8223" s="104" t="str">
        <v>OUTWARD</v>
      </c>
      <c r="H8223" s="105" t="str">
        <v>TIKU JI</v>
      </c>
    </row>
    <row r="8224" spans="1:8" x14ac:dyDescent="0.25">
      <c r="A8224" s="106">
        <v>45850</v>
      </c>
      <c r="B8224" s="107" t="str">
        <v>GK 039/UN 3728</v>
      </c>
      <c r="C8224" s="108" t="str">
        <v>OIL STEEL PLATE  JOHN DEERE 10"</v>
      </c>
      <c r="D8224" s="136">
        <v>2362</v>
      </c>
      <c r="E8224" s="108">
        <v>32</v>
      </c>
      <c r="F8224" s="108" t="str">
        <v>PCS</v>
      </c>
      <c r="G8224" s="108" t="str">
        <v>OUTWARD</v>
      </c>
      <c r="H8224" s="109" t="str">
        <v>TIKU JI</v>
      </c>
    </row>
    <row r="8225" spans="1:8" x14ac:dyDescent="0.25">
      <c r="A8225" s="102">
        <v>45850</v>
      </c>
      <c r="B8225" s="103" t="str">
        <v>GK 010</v>
      </c>
      <c r="C8225" s="104" t="str">
        <v>OIL BRAKE PLATE  JOHN DEERE  10" 16 TEETH</v>
      </c>
      <c r="D8225" s="135">
        <v>2362</v>
      </c>
      <c r="E8225" s="104">
        <v>20</v>
      </c>
      <c r="F8225" s="104" t="str">
        <v>PCS</v>
      </c>
      <c r="G8225" s="104" t="str">
        <v>OUTWARD</v>
      </c>
      <c r="H8225" s="105" t="str">
        <v>TIKU JI</v>
      </c>
    </row>
    <row r="8226" spans="1:8" x14ac:dyDescent="0.25">
      <c r="A8226" s="106">
        <v>45850</v>
      </c>
      <c r="B8226" s="107" t="str">
        <v>GK 296</v>
      </c>
      <c r="C8226" s="108" t="str">
        <v>BRAKE SHOE WITH LINING HMT 5911</v>
      </c>
      <c r="D8226" s="136">
        <v>2362</v>
      </c>
      <c r="E8226" s="108">
        <v>20</v>
      </c>
      <c r="F8226" s="108" t="str">
        <v>SET</v>
      </c>
      <c r="G8226" s="108" t="str">
        <v>OUTWARD</v>
      </c>
      <c r="H8226" s="109" t="str">
        <v>TIKU JI</v>
      </c>
    </row>
    <row r="8227" spans="1:8" x14ac:dyDescent="0.25">
      <c r="A8227" s="102">
        <v>45850</v>
      </c>
      <c r="B8227" s="103" t="str">
        <v>UN 2534</v>
      </c>
      <c r="C8227" s="104" t="str">
        <v>HYD. SIDE ARM YUVO</v>
      </c>
      <c r="D8227" s="135">
        <v>2362</v>
      </c>
      <c r="E8227" s="104">
        <v>4</v>
      </c>
      <c r="F8227" s="104" t="str">
        <v>PCS</v>
      </c>
      <c r="G8227" s="104" t="str">
        <v>OUTWARD</v>
      </c>
      <c r="H8227" s="105" t="str">
        <v>TIKU JI</v>
      </c>
    </row>
    <row r="8228" spans="1:8" x14ac:dyDescent="0.25">
      <c r="A8228" s="106">
        <v>45850</v>
      </c>
      <c r="B8228" s="107" t="str">
        <v>GK 205</v>
      </c>
      <c r="C8228" s="108" t="str">
        <v>BRAKE DISC ACTUATING ASSY SWARAJ 855 7.5"</v>
      </c>
      <c r="D8228" s="136">
        <v>2362</v>
      </c>
      <c r="E8228" s="108">
        <v>8</v>
      </c>
      <c r="F8228" s="108" t="str">
        <v>SET</v>
      </c>
      <c r="G8228" s="108" t="str">
        <v>OUTWARD</v>
      </c>
      <c r="H8228" s="109" t="str">
        <v>TIKU JI</v>
      </c>
    </row>
    <row r="8229" spans="1:8" x14ac:dyDescent="0.25">
      <c r="A8229" s="102">
        <v>45850</v>
      </c>
      <c r="B8229" s="103" t="str">
        <v>GK 088</v>
      </c>
      <c r="C8229" s="104" t="str">
        <v>CLUTCH PLATE SONALIKA / SWARAJ  4 WING  8 TEETH</v>
      </c>
      <c r="D8229" s="135">
        <v>2362</v>
      </c>
      <c r="E8229" s="104">
        <v>1</v>
      </c>
      <c r="F8229" s="104" t="str">
        <v>PCS</v>
      </c>
      <c r="G8229" s="104" t="str">
        <v>OUTWARD</v>
      </c>
      <c r="H8229" s="105" t="str">
        <v>TIKU JI</v>
      </c>
    </row>
    <row r="8230" spans="1:8" x14ac:dyDescent="0.25">
      <c r="A8230" s="106">
        <v>45850</v>
      </c>
      <c r="B8230" s="107" t="str">
        <v>GK 113</v>
      </c>
      <c r="C8230" s="108" t="str">
        <v>CLUTCH PLATE HMT  4 WING 18 TEETH</v>
      </c>
      <c r="D8230" s="136">
        <v>2362</v>
      </c>
      <c r="E8230" s="108">
        <v>2</v>
      </c>
      <c r="F8230" s="108" t="str">
        <v>PCS</v>
      </c>
      <c r="G8230" s="108" t="str">
        <v>OUTWARD</v>
      </c>
      <c r="H8230" s="109" t="str">
        <v>TIKU JI</v>
      </c>
    </row>
    <row r="8231" spans="1:8" x14ac:dyDescent="0.25">
      <c r="A8231" s="102">
        <v>45850</v>
      </c>
      <c r="B8231" s="103" t="str">
        <v>GK 031 A/UN 3723 A</v>
      </c>
      <c r="C8231" s="104" t="str">
        <v>OIL STEEL PLATE  MKM N/M (THIN) 6.5"</v>
      </c>
      <c r="D8231" s="135">
        <v>2362</v>
      </c>
      <c r="E8231" s="104">
        <v>8</v>
      </c>
      <c r="F8231" s="104" t="str">
        <v>PCS</v>
      </c>
      <c r="G8231" s="104" t="str">
        <v>OUTWARD</v>
      </c>
      <c r="H8231" s="105" t="str">
        <v>TIKU JI</v>
      </c>
    </row>
    <row r="8232" spans="1:8" x14ac:dyDescent="0.25">
      <c r="A8232" s="106">
        <v>45850</v>
      </c>
      <c r="B8232" s="107" t="str">
        <v>GK 1691</v>
      </c>
      <c r="C8232" s="108" t="str">
        <v>ROTAVATOR BOLT W/NUT &amp; WASHER 12*40 (19 NO) ZINC</v>
      </c>
      <c r="D8232" s="136">
        <v>2362</v>
      </c>
      <c r="E8232" s="108">
        <v>2304</v>
      </c>
      <c r="F8232" s="108" t="str">
        <v>PCS</v>
      </c>
      <c r="G8232" s="108" t="str">
        <v>OUTWARD</v>
      </c>
      <c r="H8232" s="109" t="str">
        <v>TIKU JI</v>
      </c>
    </row>
    <row r="8233" spans="1:8" x14ac:dyDescent="0.25">
      <c r="A8233" s="102">
        <v>45850</v>
      </c>
      <c r="B8233" s="103" t="str">
        <v>1P 4040 4027 CTOOOB</v>
      </c>
      <c r="C8233" s="104" t="str">
        <v>HYD PUMP DHRUV / YUVO</v>
      </c>
      <c r="D8233" s="135">
        <v>2382</v>
      </c>
      <c r="E8233" s="104">
        <v>60</v>
      </c>
      <c r="F8233" s="104" t="str">
        <v>PCS</v>
      </c>
      <c r="G8233" s="104" t="str">
        <v>OUTWARD</v>
      </c>
      <c r="H8233" s="105" t="str">
        <v>SHAFIK</v>
      </c>
    </row>
    <row r="8234" spans="1:8" x14ac:dyDescent="0.25">
      <c r="A8234" s="106">
        <v>45850</v>
      </c>
      <c r="B8234" s="107" t="str">
        <v>4040 4027 CTMMTO</v>
      </c>
      <c r="C8234" s="108" t="str">
        <v xml:space="preserve">HYD PUMP M&amp;M Y M/F </v>
      </c>
      <c r="D8234" s="136">
        <v>2382</v>
      </c>
      <c r="E8234" s="108">
        <v>42</v>
      </c>
      <c r="F8234" s="108" t="str">
        <v>PCS</v>
      </c>
      <c r="G8234" s="108" t="str">
        <v>OUTWARD</v>
      </c>
      <c r="H8234" s="109" t="str">
        <v>SHAFIK</v>
      </c>
    </row>
    <row r="8235" spans="1:8" x14ac:dyDescent="0.25">
      <c r="A8235" s="102">
        <v>45852</v>
      </c>
      <c r="B8235" s="103">
        <v>3280845100</v>
      </c>
      <c r="C8235" s="104" t="str">
        <v>CLUTCH PLATE ARJUN 5 WING (PMV-02)</v>
      </c>
      <c r="D8235" s="135">
        <v>2381</v>
      </c>
      <c r="E8235" s="104">
        <v>16</v>
      </c>
      <c r="F8235" s="104" t="str">
        <v>PCS</v>
      </c>
      <c r="G8235" s="104" t="str">
        <v>OUTWARD</v>
      </c>
      <c r="H8235" s="105" t="str">
        <v>PREM MOTOR</v>
      </c>
    </row>
    <row r="8236" spans="1:8" x14ac:dyDescent="0.25">
      <c r="A8236" s="106">
        <v>45852</v>
      </c>
      <c r="B8236" s="107" t="str">
        <v>1P 3060 AOOOO</v>
      </c>
      <c r="C8236" s="108" t="str">
        <v>HYD PUMP NEW HOLLAND</v>
      </c>
      <c r="D8236" s="136">
        <v>2381</v>
      </c>
      <c r="E8236" s="108">
        <v>6</v>
      </c>
      <c r="F8236" s="108" t="str">
        <v>PCS</v>
      </c>
      <c r="G8236" s="108" t="str">
        <v>OUTWARD</v>
      </c>
      <c r="H8236" s="109" t="str">
        <v>PREM MOTOR</v>
      </c>
    </row>
    <row r="8237" spans="1:8" x14ac:dyDescent="0.25">
      <c r="A8237" s="102">
        <v>45852</v>
      </c>
      <c r="B8237" s="103" t="str">
        <v>1P 3047 AOOOO</v>
      </c>
      <c r="C8237" s="104" t="str">
        <v>HYD PUMP NEW HOLLAND O/M</v>
      </c>
      <c r="D8237" s="135">
        <v>2381</v>
      </c>
      <c r="E8237" s="104">
        <v>6</v>
      </c>
      <c r="F8237" s="104" t="str">
        <v>PCS</v>
      </c>
      <c r="G8237" s="104" t="str">
        <v>OUTWARD</v>
      </c>
      <c r="H8237" s="105" t="str">
        <v>PREM MOTOR</v>
      </c>
    </row>
    <row r="8238" spans="1:8" x14ac:dyDescent="0.25">
      <c r="A8238" s="106">
        <v>45852</v>
      </c>
      <c r="B8238" s="107">
        <v>4340460100</v>
      </c>
      <c r="C8238" s="108" t="str">
        <v>P.P TAWA ARJUN MAIN D/CLUTCH</v>
      </c>
      <c r="D8238" s="136">
        <v>2381</v>
      </c>
      <c r="E8238" s="108">
        <v>8</v>
      </c>
      <c r="F8238" s="108" t="str">
        <v>PCS</v>
      </c>
      <c r="G8238" s="108" t="str">
        <v>OUTWARD</v>
      </c>
      <c r="H8238" s="109" t="str">
        <v>PREM MOTOR</v>
      </c>
    </row>
    <row r="8239" spans="1:8" x14ac:dyDescent="0.25">
      <c r="A8239" s="102">
        <v>45853</v>
      </c>
      <c r="B8239" s="103" t="str">
        <v>UN 1614</v>
      </c>
      <c r="C8239" s="104" t="str">
        <v>SEAT CUSHION TOP INTER</v>
      </c>
      <c r="D8239" s="135" t="str">
        <v>2376, 2379</v>
      </c>
      <c r="E8239" s="104">
        <v>1</v>
      </c>
      <c r="F8239" s="104" t="str">
        <v>PCS</v>
      </c>
      <c r="G8239" s="104" t="str">
        <v>OUTWARD</v>
      </c>
      <c r="H8239" s="105" t="str">
        <v>SHOP</v>
      </c>
    </row>
    <row r="8240" spans="1:8" x14ac:dyDescent="0.25">
      <c r="A8240" s="106">
        <v>45853</v>
      </c>
      <c r="B8240" s="107" t="str">
        <v>UN 1615</v>
      </c>
      <c r="C8240" s="108" t="str">
        <v>SEAT CUSHION BOTTOM INTER</v>
      </c>
      <c r="D8240" s="136" t="str">
        <v>2376, 2379</v>
      </c>
      <c r="E8240" s="108">
        <v>1</v>
      </c>
      <c r="F8240" s="108" t="str">
        <v>PCS</v>
      </c>
      <c r="G8240" s="108" t="str">
        <v>OUTWARD</v>
      </c>
      <c r="H8240" s="109" t="str">
        <v>SHOP</v>
      </c>
    </row>
    <row r="8241" spans="1:8" x14ac:dyDescent="0.25">
      <c r="A8241" s="102">
        <v>45853</v>
      </c>
      <c r="B8241" s="103" t="str">
        <v>UN 297</v>
      </c>
      <c r="C8241" s="104" t="str">
        <v>CLUTCH BEARING COVER JD (6009)</v>
      </c>
      <c r="D8241" s="135" t="str">
        <v>2376, 2379</v>
      </c>
      <c r="E8241" s="104">
        <v>4</v>
      </c>
      <c r="F8241" s="104" t="str">
        <v>PCS</v>
      </c>
      <c r="G8241" s="104" t="str">
        <v>OUTWARD</v>
      </c>
      <c r="H8241" s="105" t="str">
        <v>SHOP</v>
      </c>
    </row>
    <row r="8242" spans="1:8" x14ac:dyDescent="0.25">
      <c r="A8242" s="106">
        <v>45853</v>
      </c>
      <c r="B8242" s="107" t="str">
        <v>REAR WHEEL RETAINER JD (BIG)</v>
      </c>
      <c r="C8242" s="108" t="str">
        <v>REAR WHEEL RETAINER JD (BIG)</v>
      </c>
      <c r="D8242" s="136" t="str">
        <v>2376, 2379</v>
      </c>
      <c r="E8242" s="108">
        <v>10</v>
      </c>
      <c r="F8242" s="108" t="str">
        <v>PCS</v>
      </c>
      <c r="G8242" s="108" t="str">
        <v>OUTWARD</v>
      </c>
      <c r="H8242" s="109" t="str">
        <v>SHOP</v>
      </c>
    </row>
    <row r="8243" spans="1:8" x14ac:dyDescent="0.25">
      <c r="A8243" s="102">
        <v>45853</v>
      </c>
      <c r="B8243" s="103" t="str">
        <v>R983067922</v>
      </c>
      <c r="C8243" s="104" t="str">
        <v>HYD.PUMP SWARAJ PTL14CC (POWER STG)</v>
      </c>
      <c r="D8243" s="135" t="str">
        <v>2376, 2379</v>
      </c>
      <c r="E8243" s="104">
        <v>8</v>
      </c>
      <c r="F8243" s="104" t="str">
        <v>PCS</v>
      </c>
      <c r="G8243" s="104" t="str">
        <v>OUTWARD</v>
      </c>
      <c r="H8243" s="105" t="str">
        <v>SHOP</v>
      </c>
    </row>
    <row r="8244" spans="1:8" x14ac:dyDescent="0.25">
      <c r="A8244" s="106">
        <v>45853</v>
      </c>
      <c r="B8244" s="107" t="str">
        <v>UN 2331</v>
      </c>
      <c r="C8244" s="108" t="str">
        <v>2nd SPEED GEAR BOTH SIDE COLLAR 26 TEETH SARPANCH L/M</v>
      </c>
      <c r="D8244" s="136" t="str">
        <v>2376, 2379</v>
      </c>
      <c r="E8244" s="108">
        <v>15</v>
      </c>
      <c r="F8244" s="108" t="str">
        <v>PCS</v>
      </c>
      <c r="G8244" s="108" t="str">
        <v>OUTWARD</v>
      </c>
      <c r="H8244" s="109" t="str">
        <v>SHOP</v>
      </c>
    </row>
    <row r="8245" spans="1:8" x14ac:dyDescent="0.25">
      <c r="A8245" s="102">
        <v>45853</v>
      </c>
      <c r="B8245" s="103" t="str">
        <v>UN 2282</v>
      </c>
      <c r="C8245" s="104" t="str">
        <v>GEAR 4th &amp; DIRECT SPEED (SMALL TEETH) 29/18 TEETH MKM</v>
      </c>
      <c r="D8245" s="135" t="str">
        <v>2376, 2379</v>
      </c>
      <c r="E8245" s="104">
        <v>10</v>
      </c>
      <c r="F8245" s="104" t="str">
        <v>PCS</v>
      </c>
      <c r="G8245" s="104" t="str">
        <v>OUTWARD</v>
      </c>
      <c r="H8245" s="105" t="str">
        <v>SHOP</v>
      </c>
    </row>
    <row r="8246" spans="1:8" x14ac:dyDescent="0.25">
      <c r="A8246" s="106">
        <v>45853</v>
      </c>
      <c r="B8246" s="107" t="str">
        <v>UN 2615</v>
      </c>
      <c r="C8246" s="108" t="str">
        <v xml:space="preserve">LOWER LINK ASSY 4 DI (O.E) 585 DI  </v>
      </c>
      <c r="D8246" s="136" t="str">
        <v>2376, 2379</v>
      </c>
      <c r="E8246" s="108">
        <v>5</v>
      </c>
      <c r="F8246" s="108" t="str">
        <v>PCS</v>
      </c>
      <c r="G8246" s="108" t="str">
        <v>OUTWARD</v>
      </c>
      <c r="H8246" s="109" t="str">
        <v>SHOP</v>
      </c>
    </row>
    <row r="8247" spans="1:8" x14ac:dyDescent="0.25">
      <c r="A8247" s="102">
        <v>45853</v>
      </c>
      <c r="B8247" s="103" t="str">
        <v>UN 1614</v>
      </c>
      <c r="C8247" s="104" t="str">
        <v>SEAT CUSHION TOP INTER</v>
      </c>
      <c r="D8247" s="135" t="str">
        <v>2376, 2379</v>
      </c>
      <c r="E8247" s="104">
        <v>5</v>
      </c>
      <c r="F8247" s="104" t="str">
        <v>PCS</v>
      </c>
      <c r="G8247" s="104" t="str">
        <v>OUTWARD</v>
      </c>
      <c r="H8247" s="105" t="str">
        <v>SHOP</v>
      </c>
    </row>
    <row r="8248" spans="1:8" x14ac:dyDescent="0.25">
      <c r="A8248" s="106">
        <v>45853</v>
      </c>
      <c r="B8248" s="107" t="str">
        <v>GK 752/UN 1567</v>
      </c>
      <c r="C8248" s="108" t="str">
        <v>STG SHAFT INTER DI RANE TYPE (BRG. SIZE INT 53) 692 MM</v>
      </c>
      <c r="D8248" s="136" t="str">
        <v>2376, 2379</v>
      </c>
      <c r="E8248" s="108">
        <v>2</v>
      </c>
      <c r="F8248" s="108" t="str">
        <v>PCS</v>
      </c>
      <c r="G8248" s="108" t="str">
        <v>OUTWARD</v>
      </c>
      <c r="H8248" s="109" t="str">
        <v>SHOP</v>
      </c>
    </row>
    <row r="8249" spans="1:8" x14ac:dyDescent="0.25">
      <c r="A8249" s="102">
        <v>45853</v>
      </c>
      <c r="B8249" s="103" t="str">
        <v>UN 3405</v>
      </c>
      <c r="C8249" s="104" t="str">
        <v xml:space="preserve">ALTENATOR BRACKET NST  </v>
      </c>
      <c r="D8249" s="135" t="str">
        <v>2376, 2379</v>
      </c>
      <c r="E8249" s="104">
        <v>10</v>
      </c>
      <c r="F8249" s="104" t="str">
        <v>PCS</v>
      </c>
      <c r="G8249" s="104" t="str">
        <v>OUTWARD</v>
      </c>
      <c r="H8249" s="105" t="str">
        <v>SHOP</v>
      </c>
    </row>
    <row r="8250" spans="1:8" x14ac:dyDescent="0.25">
      <c r="A8250" s="106">
        <v>45853</v>
      </c>
      <c r="B8250" s="107" t="str">
        <v>UN 2961</v>
      </c>
      <c r="C8250" s="108" t="str">
        <v xml:space="preserve">GEAR BOOT INTER  </v>
      </c>
      <c r="D8250" s="136" t="str">
        <v>2376, 2379</v>
      </c>
      <c r="E8250" s="108">
        <v>10</v>
      </c>
      <c r="F8250" s="108" t="str">
        <v>PCS</v>
      </c>
      <c r="G8250" s="108" t="str">
        <v>OUTWARD</v>
      </c>
      <c r="H8250" s="109" t="str">
        <v>SHOP</v>
      </c>
    </row>
    <row r="8251" spans="1:8" x14ac:dyDescent="0.25">
      <c r="A8251" s="102">
        <v>45853</v>
      </c>
      <c r="B8251" s="103" t="str">
        <v>UN 1420</v>
      </c>
      <c r="C8251" s="104" t="str">
        <v>FRONT WHEEL CAP 6 HOLE ARJUN</v>
      </c>
      <c r="D8251" s="135" t="str">
        <v>2376, 2379</v>
      </c>
      <c r="E8251" s="104">
        <v>10</v>
      </c>
      <c r="F8251" s="104" t="str">
        <v>PCS</v>
      </c>
      <c r="G8251" s="104" t="str">
        <v>OUTWARD</v>
      </c>
      <c r="H8251" s="105" t="str">
        <v>SHOP</v>
      </c>
    </row>
    <row r="8252" spans="1:8" x14ac:dyDescent="0.25">
      <c r="A8252" s="106">
        <v>45853</v>
      </c>
      <c r="B8252" s="107" t="str">
        <v>GK 1541/UN 2835</v>
      </c>
      <c r="C8252" s="108" t="str">
        <v>REAR WHEEL BOLT INTER B-275</v>
      </c>
      <c r="D8252" s="136" t="str">
        <v>2376, 2379</v>
      </c>
      <c r="E8252" s="108">
        <v>36</v>
      </c>
      <c r="F8252" s="108" t="str">
        <v>PCS</v>
      </c>
      <c r="G8252" s="108" t="str">
        <v>OUTWARD</v>
      </c>
      <c r="H8252" s="109" t="str">
        <v>SHOP</v>
      </c>
    </row>
    <row r="8253" spans="1:8" x14ac:dyDescent="0.25">
      <c r="A8253" s="102">
        <v>45853</v>
      </c>
      <c r="B8253" s="103" t="str">
        <v>GK 551/UN 1445</v>
      </c>
      <c r="C8253" s="104" t="str">
        <v>TIE ROD END MAHINDRA DI  (R+L) (SET OF 2)</v>
      </c>
      <c r="D8253" s="135" t="str">
        <v>2376, 2379</v>
      </c>
      <c r="E8253" s="104">
        <v>4</v>
      </c>
      <c r="F8253" s="104" t="str">
        <v>SET</v>
      </c>
      <c r="G8253" s="104" t="str">
        <v>OUTWARD</v>
      </c>
      <c r="H8253" s="105" t="str">
        <v>SHOP</v>
      </c>
    </row>
    <row r="8254" spans="1:8" x14ac:dyDescent="0.25">
      <c r="A8254" s="106">
        <v>45853</v>
      </c>
      <c r="B8254" s="107" t="str">
        <v>GK 1625/UN 2826</v>
      </c>
      <c r="C8254" s="108" t="str">
        <v>AXLE BOLT R/T 9" BLACK</v>
      </c>
      <c r="D8254" s="136" t="str">
        <v>2376, 2379</v>
      </c>
      <c r="E8254" s="108">
        <v>36</v>
      </c>
      <c r="F8254" s="108" t="str">
        <v>PCS</v>
      </c>
      <c r="G8254" s="108" t="str">
        <v>OUTWARD</v>
      </c>
      <c r="H8254" s="109" t="str">
        <v>SHOP</v>
      </c>
    </row>
    <row r="8255" spans="1:8" x14ac:dyDescent="0.25">
      <c r="A8255" s="102">
        <v>45853</v>
      </c>
      <c r="B8255" s="103" t="str">
        <v>601AD00009C</v>
      </c>
      <c r="C8255" s="104" t="str">
        <v>HYD PUMP ARJUN DOUBLE (F ELBOW) (18CC + 8CC) (NEW CODE: 11351824)</v>
      </c>
      <c r="D8255" s="135" t="str">
        <v>2376, 2379</v>
      </c>
      <c r="E8255" s="104">
        <v>4</v>
      </c>
      <c r="F8255" s="104" t="str">
        <v>PCS</v>
      </c>
      <c r="G8255" s="104" t="str">
        <v>OUTWARD</v>
      </c>
      <c r="H8255" s="105" t="str">
        <v>SHOP</v>
      </c>
    </row>
    <row r="8256" spans="1:8" x14ac:dyDescent="0.25">
      <c r="A8256" s="106">
        <v>45853</v>
      </c>
      <c r="B8256" s="107" t="str">
        <v>GK 964</v>
      </c>
      <c r="C8256" s="108" t="str">
        <v>FRONT WHEEL HUB JOHN DEERE 5203 (4 HOLE) 501349-48548</v>
      </c>
      <c r="D8256" s="136" t="str">
        <v>2376, 2379</v>
      </c>
      <c r="E8256" s="108">
        <v>1</v>
      </c>
      <c r="F8256" s="108" t="str">
        <v>PCS</v>
      </c>
      <c r="G8256" s="108" t="str">
        <v>OUTWARD</v>
      </c>
      <c r="H8256" s="109" t="str">
        <v>SHOP</v>
      </c>
    </row>
    <row r="8257" spans="1:8" x14ac:dyDescent="0.25">
      <c r="A8257" s="102">
        <v>45853</v>
      </c>
      <c r="B8257" s="103" t="str">
        <v>R983032289</v>
      </c>
      <c r="C8257" s="104" t="str">
        <v>HYD PUMP EICHER 368/485 AIRCOOL 12CC</v>
      </c>
      <c r="D8257" s="135" t="str">
        <v>2376, 2379</v>
      </c>
      <c r="E8257" s="104">
        <v>4</v>
      </c>
      <c r="F8257" s="104" t="str">
        <v>PCS</v>
      </c>
      <c r="G8257" s="104" t="str">
        <v>OUTWARD</v>
      </c>
      <c r="H8257" s="105" t="str">
        <v>SHOP</v>
      </c>
    </row>
    <row r="8258" spans="1:8" x14ac:dyDescent="0.25">
      <c r="A8258" s="106">
        <v>45853</v>
      </c>
      <c r="B8258" s="107" t="str">
        <v>UN 1304</v>
      </c>
      <c r="C8258" s="108" t="str">
        <v>OIL FILTER COVER SPINION TYPE INTER DI</v>
      </c>
      <c r="D8258" s="136" t="str">
        <v>2376, 2379</v>
      </c>
      <c r="E8258" s="108">
        <v>6</v>
      </c>
      <c r="F8258" s="108" t="str">
        <v>PCS</v>
      </c>
      <c r="G8258" s="108" t="str">
        <v>OUTWARD</v>
      </c>
      <c r="H8258" s="109" t="str">
        <v>SHOP</v>
      </c>
    </row>
    <row r="8259" spans="1:8" x14ac:dyDescent="0.25">
      <c r="A8259" s="102">
        <v>45853</v>
      </c>
      <c r="B8259" s="103" t="str">
        <v>UN 1518</v>
      </c>
      <c r="C8259" s="104" t="str">
        <v>STARING WHEEL COTTAR TYPE SARPANCH</v>
      </c>
      <c r="D8259" s="135" t="str">
        <v>2376, 2379</v>
      </c>
      <c r="E8259" s="104">
        <v>2</v>
      </c>
      <c r="F8259" s="104" t="str">
        <v>PCS</v>
      </c>
      <c r="G8259" s="104" t="str">
        <v>OUTWARD</v>
      </c>
      <c r="H8259" s="105" t="str">
        <v>SHOP</v>
      </c>
    </row>
    <row r="8260" spans="1:8" x14ac:dyDescent="0.25">
      <c r="A8260" s="106">
        <v>45853</v>
      </c>
      <c r="B8260" s="107" t="str">
        <v>WC ASSEMBLY HMT 5911 LH</v>
      </c>
      <c r="C8260" s="108" t="str">
        <v>WC ASSEMBLY HMT 5911 LH</v>
      </c>
      <c r="D8260" s="136" t="str">
        <v>2376, 2379</v>
      </c>
      <c r="E8260" s="108">
        <v>8</v>
      </c>
      <c r="F8260" s="108" t="str">
        <v>SET</v>
      </c>
      <c r="G8260" s="108" t="str">
        <v>OUTWARD</v>
      </c>
      <c r="H8260" s="109" t="str">
        <v>SHOP</v>
      </c>
    </row>
    <row r="8261" spans="1:8" x14ac:dyDescent="0.25">
      <c r="A8261" s="102">
        <v>45853</v>
      </c>
      <c r="B8261" s="103" t="str">
        <v>UN 2886 A</v>
      </c>
      <c r="C8261" s="104" t="str">
        <v xml:space="preserve">SPRING DRAFT LINK YUVO  </v>
      </c>
      <c r="D8261" s="135" t="str">
        <v>2376, 2379</v>
      </c>
      <c r="E8261" s="104">
        <v>12</v>
      </c>
      <c r="F8261" s="104" t="str">
        <v>PCS</v>
      </c>
      <c r="G8261" s="104" t="str">
        <v>OUTWARD</v>
      </c>
      <c r="H8261" s="105" t="str">
        <v>SHOP</v>
      </c>
    </row>
    <row r="8262" spans="1:8" x14ac:dyDescent="0.25">
      <c r="A8262" s="106">
        <v>45853</v>
      </c>
      <c r="B8262" s="107" t="str">
        <v>1P 4044 CTMMB</v>
      </c>
      <c r="C8262" s="108" t="str">
        <v>HYD PUMP MAHINDRA SINGLE</v>
      </c>
      <c r="D8262" s="136" t="str">
        <v>2376, 2379</v>
      </c>
      <c r="E8262" s="108">
        <v>4</v>
      </c>
      <c r="F8262" s="108" t="str">
        <v>PCS</v>
      </c>
      <c r="G8262" s="108" t="str">
        <v>OUTWARD</v>
      </c>
      <c r="H8262" s="109" t="str">
        <v>SHOP</v>
      </c>
    </row>
    <row r="8263" spans="1:8" x14ac:dyDescent="0.25">
      <c r="A8263" s="102">
        <v>45853</v>
      </c>
      <c r="B8263" s="103" t="str">
        <v>DS 125</v>
      </c>
      <c r="C8263" s="104" t="str">
        <v xml:space="preserve"> HALF AXLE ESCORT 335</v>
      </c>
      <c r="D8263" s="135" t="str">
        <v>2376, 2379</v>
      </c>
      <c r="E8263" s="104">
        <v>1</v>
      </c>
      <c r="F8263" s="104" t="str">
        <v>PCS</v>
      </c>
      <c r="G8263" s="104" t="str">
        <v>OUTWARD</v>
      </c>
      <c r="H8263" s="105" t="str">
        <v>SHOP</v>
      </c>
    </row>
    <row r="8264" spans="1:8" x14ac:dyDescent="0.25">
      <c r="A8264" s="106">
        <v>45853</v>
      </c>
      <c r="B8264" s="107" t="str">
        <v>UN 1131</v>
      </c>
      <c r="C8264" s="108" t="str">
        <v>SILENCER ELBOW (O.E) INTER DI</v>
      </c>
      <c r="D8264" s="136" t="str">
        <v>2376, 2379</v>
      </c>
      <c r="E8264" s="108">
        <v>20</v>
      </c>
      <c r="F8264" s="108" t="str">
        <v>PCS</v>
      </c>
      <c r="G8264" s="108" t="str">
        <v>OUTWARD</v>
      </c>
      <c r="H8264" s="109" t="str">
        <v>SHOP</v>
      </c>
    </row>
    <row r="8265" spans="1:8" x14ac:dyDescent="0.25">
      <c r="A8265" s="102">
        <v>45853</v>
      </c>
      <c r="B8265" s="103">
        <v>2280236100</v>
      </c>
      <c r="C8265" s="104" t="str">
        <v>D.C ASSY EICHER 485 WITH ONLY PTO</v>
      </c>
      <c r="D8265" s="135" t="str">
        <v>2376, 2379</v>
      </c>
      <c r="E8265" s="104">
        <v>1</v>
      </c>
      <c r="F8265" s="104" t="str">
        <v>SET</v>
      </c>
      <c r="G8265" s="104" t="str">
        <v>OUTWARD</v>
      </c>
      <c r="H8265" s="105" t="str">
        <v>SHOP</v>
      </c>
    </row>
    <row r="8266" spans="1:8" x14ac:dyDescent="0.25">
      <c r="A8266" s="106">
        <v>45853</v>
      </c>
      <c r="B8266" s="107" t="str">
        <v>UN 874</v>
      </c>
      <c r="C8266" s="108" t="str">
        <v>BONNET SHOCKER JOHNDEERE</v>
      </c>
      <c r="D8266" s="136">
        <v>2377</v>
      </c>
      <c r="E8266" s="108">
        <v>54</v>
      </c>
      <c r="F8266" s="108" t="str">
        <v>PCS</v>
      </c>
      <c r="G8266" s="108" t="str">
        <v>OUTWARD</v>
      </c>
      <c r="H8266" s="109" t="str">
        <v>VM AGRO</v>
      </c>
    </row>
    <row r="8267" spans="1:8" x14ac:dyDescent="0.25">
      <c r="A8267" s="102">
        <v>45853</v>
      </c>
      <c r="B8267" s="103" t="str">
        <v>GK 2403</v>
      </c>
      <c r="C8267" s="104" t="str">
        <v>TROLLEY PIPE 50'' (MALE + FEMALE)  WRAPPING</v>
      </c>
      <c r="D8267" s="135">
        <v>2377</v>
      </c>
      <c r="E8267" s="104">
        <v>25</v>
      </c>
      <c r="F8267" s="104" t="str">
        <v>PCS</v>
      </c>
      <c r="G8267" s="104" t="str">
        <v>OUTWARD</v>
      </c>
      <c r="H8267" s="105" t="str">
        <v>VM AGRO</v>
      </c>
    </row>
    <row r="8268" spans="1:8" x14ac:dyDescent="0.25">
      <c r="A8268" s="106">
        <v>45853</v>
      </c>
      <c r="B8268" s="107" t="str">
        <v>KING PIN ARM G/T (SMALL)</v>
      </c>
      <c r="C8268" s="108" t="str">
        <v>KING PIN ARM G/T (SMALL)</v>
      </c>
      <c r="D8268" s="136">
        <v>2377</v>
      </c>
      <c r="E8268" s="108">
        <v>6</v>
      </c>
      <c r="F8268" s="108" t="str">
        <v>PCS</v>
      </c>
      <c r="G8268" s="108" t="str">
        <v>OUTWARD</v>
      </c>
      <c r="H8268" s="109" t="str">
        <v>VM AGRO</v>
      </c>
    </row>
    <row r="8269" spans="1:8" x14ac:dyDescent="0.25">
      <c r="A8269" s="102">
        <v>45853</v>
      </c>
      <c r="B8269" s="103" t="str">
        <v>GK 009/UN 3700</v>
      </c>
      <c r="C8269" s="104" t="str">
        <v>OIL BRAKE PLATE  JOHN DEERE  10" 14 TEETH</v>
      </c>
      <c r="D8269" s="135">
        <v>2377</v>
      </c>
      <c r="E8269" s="104">
        <v>12</v>
      </c>
      <c r="F8269" s="104" t="str">
        <v>PCS</v>
      </c>
      <c r="G8269" s="104" t="str">
        <v>OUTWARD</v>
      </c>
      <c r="H8269" s="105" t="str">
        <v>VM AGRO</v>
      </c>
    </row>
    <row r="8270" spans="1:8" x14ac:dyDescent="0.25">
      <c r="A8270" s="106">
        <v>45853</v>
      </c>
      <c r="B8270" s="107" t="str">
        <v>UN 875</v>
      </c>
      <c r="C8270" s="108" t="str">
        <v>STAR DOWEL PIN JD</v>
      </c>
      <c r="D8270" s="136">
        <v>2377</v>
      </c>
      <c r="E8270" s="108">
        <v>54</v>
      </c>
      <c r="F8270" s="108" t="str">
        <v>PCS</v>
      </c>
      <c r="G8270" s="108" t="str">
        <v>OUTWARD</v>
      </c>
      <c r="H8270" s="109" t="str">
        <v>VM AGRO</v>
      </c>
    </row>
    <row r="8271" spans="1:8" x14ac:dyDescent="0.25">
      <c r="A8271" s="102">
        <v>45853</v>
      </c>
      <c r="B8271" s="103" t="str">
        <v>COOLANT BOTTLE N/M GREEN TRACTOR</v>
      </c>
      <c r="C8271" s="104" t="str">
        <v>COOLANT BOTTLE N/M GREEN TRACTOR</v>
      </c>
      <c r="D8271" s="135">
        <v>2377</v>
      </c>
      <c r="E8271" s="104">
        <v>10</v>
      </c>
      <c r="F8271" s="104" t="str">
        <v>PCS</v>
      </c>
      <c r="G8271" s="104" t="str">
        <v>OUTWARD</v>
      </c>
      <c r="H8271" s="105" t="str">
        <v>VM AGRO</v>
      </c>
    </row>
    <row r="8272" spans="1:8" x14ac:dyDescent="0.25">
      <c r="A8272" s="106">
        <v>45850</v>
      </c>
      <c r="B8272" s="107" t="str">
        <v>UN 604</v>
      </c>
      <c r="C8272" s="108" t="str">
        <v>T PIN GUTKA G/T (THIN)</v>
      </c>
      <c r="D8272" s="136">
        <v>3824</v>
      </c>
      <c r="E8272" s="108">
        <v>94</v>
      </c>
      <c r="F8272" s="108" t="str">
        <v>PCS</v>
      </c>
      <c r="G8272" s="108" t="str">
        <v>INWARD</v>
      </c>
      <c r="H8272" s="109">
        <v>0</v>
      </c>
    </row>
    <row r="8273" spans="1:8" x14ac:dyDescent="0.25">
      <c r="A8273" s="102">
        <v>45850</v>
      </c>
      <c r="B8273" s="103" t="str">
        <v>UN 606</v>
      </c>
      <c r="C8273" s="104" t="str">
        <v>T PIN (THIN) GREEN TRACTOR</v>
      </c>
      <c r="D8273" s="135">
        <v>3825</v>
      </c>
      <c r="E8273" s="104">
        <v>92</v>
      </c>
      <c r="F8273" s="104" t="str">
        <v>PCS</v>
      </c>
      <c r="G8273" s="104" t="str">
        <v>INWARD</v>
      </c>
      <c r="H8273" s="105">
        <v>0</v>
      </c>
    </row>
    <row r="8274" spans="1:8" x14ac:dyDescent="0.25">
      <c r="A8274" s="106">
        <v>45850</v>
      </c>
      <c r="B8274" s="107" t="str">
        <v>T PIN WITH GUTKA G/T</v>
      </c>
      <c r="C8274" s="108" t="str">
        <v>T PIN WITH GUTKA G/T</v>
      </c>
      <c r="D8274" s="136" t="str">
        <v>ASSEMBLY</v>
      </c>
      <c r="E8274" s="108">
        <v>92</v>
      </c>
      <c r="F8274" s="108" t="str">
        <v>SET</v>
      </c>
      <c r="G8274" s="108" t="str">
        <v>INWARD</v>
      </c>
      <c r="H8274" s="109">
        <v>0</v>
      </c>
    </row>
    <row r="8275" spans="1:8" x14ac:dyDescent="0.25">
      <c r="A8275" s="102">
        <v>45850</v>
      </c>
      <c r="B8275" s="103" t="str">
        <v>UN 604</v>
      </c>
      <c r="C8275" s="104" t="str">
        <v>T PIN GUTKA G/T (THIN)</v>
      </c>
      <c r="D8275" s="135" t="str">
        <v>ASSEMBLE</v>
      </c>
      <c r="E8275" s="104">
        <v>92</v>
      </c>
      <c r="F8275" s="104" t="str">
        <v>PCS</v>
      </c>
      <c r="G8275" s="104" t="str">
        <v>OUTWARD</v>
      </c>
      <c r="H8275" s="105" t="str">
        <v>USED IN ASSEMBLE</v>
      </c>
    </row>
    <row r="8276" spans="1:8" x14ac:dyDescent="0.25">
      <c r="A8276" s="106">
        <v>45850</v>
      </c>
      <c r="B8276" s="107" t="str">
        <v>UN 606</v>
      </c>
      <c r="C8276" s="108" t="str">
        <v>T PIN (THIN) GREEN TRACTOR</v>
      </c>
      <c r="D8276" s="136" t="str">
        <v>ASSEMBLE</v>
      </c>
      <c r="E8276" s="108">
        <v>92</v>
      </c>
      <c r="F8276" s="108" t="str">
        <v>PCS</v>
      </c>
      <c r="G8276" s="108" t="str">
        <v>OUTWARD</v>
      </c>
      <c r="H8276" s="109" t="str">
        <v>USED IN ASSEMBLE</v>
      </c>
    </row>
    <row r="8277" spans="1:8" x14ac:dyDescent="0.25">
      <c r="A8277" s="102">
        <v>45852</v>
      </c>
      <c r="B8277" s="103" t="str">
        <v>1P 3060 AOOOO</v>
      </c>
      <c r="C8277" s="104" t="str">
        <v>HYD PUMP NEW HOLLAND</v>
      </c>
      <c r="D8277" s="135">
        <v>3830</v>
      </c>
      <c r="E8277" s="104">
        <v>12</v>
      </c>
      <c r="F8277" s="104" t="str">
        <v>PCS</v>
      </c>
      <c r="G8277" s="104" t="str">
        <v>INWARD</v>
      </c>
      <c r="H8277" s="105">
        <v>0</v>
      </c>
    </row>
    <row r="8278" spans="1:8" x14ac:dyDescent="0.25">
      <c r="A8278" s="106">
        <v>45852</v>
      </c>
      <c r="B8278" s="107" t="str">
        <v>1P 4036 ATOOO</v>
      </c>
      <c r="C8278" s="108" t="str">
        <v xml:space="preserve">HYD PUMP EICHER AIRCOOL </v>
      </c>
      <c r="D8278" s="136">
        <v>3831</v>
      </c>
      <c r="E8278" s="108">
        <v>6</v>
      </c>
      <c r="F8278" s="108" t="str">
        <v>PCS</v>
      </c>
      <c r="G8278" s="108" t="str">
        <v>INWARD</v>
      </c>
      <c r="H8278" s="109">
        <v>0</v>
      </c>
    </row>
    <row r="8279" spans="1:8" x14ac:dyDescent="0.25">
      <c r="A8279" s="102">
        <v>45852</v>
      </c>
      <c r="B8279" s="103" t="str">
        <v>1P 4036 CTOOO</v>
      </c>
      <c r="C8279" s="104" t="str">
        <v xml:space="preserve">HYD PUMP EICHER WATER COOLED </v>
      </c>
      <c r="D8279" s="135">
        <v>3832</v>
      </c>
      <c r="E8279" s="104">
        <v>6</v>
      </c>
      <c r="F8279" s="104" t="str">
        <v>PCS</v>
      </c>
      <c r="G8279" s="104" t="str">
        <v>INWARD</v>
      </c>
      <c r="H8279" s="105">
        <v>0</v>
      </c>
    </row>
    <row r="8280" spans="1:8" x14ac:dyDescent="0.25">
      <c r="A8280" s="106">
        <v>45852</v>
      </c>
      <c r="B8280" s="107" t="str">
        <v>1P 4040 4027 CTOOOB</v>
      </c>
      <c r="C8280" s="108" t="str">
        <v>HYD PUMP DHRUV / YUVO</v>
      </c>
      <c r="D8280" s="136">
        <v>3833</v>
      </c>
      <c r="E8280" s="108">
        <v>48</v>
      </c>
      <c r="F8280" s="108" t="str">
        <v>PCS</v>
      </c>
      <c r="G8280" s="108" t="str">
        <v>INWARD</v>
      </c>
      <c r="H8280" s="109">
        <v>0</v>
      </c>
    </row>
    <row r="8281" spans="1:8" x14ac:dyDescent="0.25">
      <c r="A8281" s="102">
        <v>45852</v>
      </c>
      <c r="B8281" s="103" t="str">
        <v>UN 2466</v>
      </c>
      <c r="C8281" s="104" t="str">
        <v>HYDRAULIC ROLLER PATTI YUVO  (UN 10620)</v>
      </c>
      <c r="D8281" s="135">
        <v>3834</v>
      </c>
      <c r="E8281" s="104">
        <v>100</v>
      </c>
      <c r="F8281" s="104" t="str">
        <v>PCS</v>
      </c>
      <c r="G8281" s="104" t="str">
        <v>INWARD</v>
      </c>
      <c r="H8281" s="105">
        <v>0</v>
      </c>
    </row>
    <row r="8282" spans="1:8" x14ac:dyDescent="0.25">
      <c r="A8282" s="106">
        <v>45852</v>
      </c>
      <c r="B8282" s="107" t="str">
        <v>UN 3202</v>
      </c>
      <c r="C8282" s="108" t="str">
        <v xml:space="preserve">HEAD LIGHT W/HALOGEN BULB LH INTER DI  </v>
      </c>
      <c r="D8282" s="136">
        <v>3835</v>
      </c>
      <c r="E8282" s="108">
        <v>1</v>
      </c>
      <c r="F8282" s="108" t="str">
        <v>PCS</v>
      </c>
      <c r="G8282" s="108" t="str">
        <v>INWARD</v>
      </c>
      <c r="H8282" s="109">
        <v>0</v>
      </c>
    </row>
    <row r="8283" spans="1:8" x14ac:dyDescent="0.25">
      <c r="A8283" s="102">
        <v>45852</v>
      </c>
      <c r="B8283" s="103" t="str">
        <v>1P 4036 4036 COOOOOB</v>
      </c>
      <c r="C8283" s="104" t="str">
        <v>HYD PUMP NH DOUBLE</v>
      </c>
      <c r="D8283" s="135">
        <v>3836</v>
      </c>
      <c r="E8283" s="104">
        <v>2</v>
      </c>
      <c r="F8283" s="104" t="str">
        <v>PCS</v>
      </c>
      <c r="G8283" s="104" t="str">
        <v>INWARD</v>
      </c>
      <c r="H8283" s="105">
        <v>0</v>
      </c>
    </row>
    <row r="8284" spans="1:8" x14ac:dyDescent="0.25">
      <c r="A8284" s="106">
        <v>45852</v>
      </c>
      <c r="B8284" s="107" t="str">
        <v>1P 4040 4027 CTMMTO</v>
      </c>
      <c r="C8284" s="108" t="str">
        <v>HYD. PUMP MM ARJUN W/O Y MF</v>
      </c>
      <c r="D8284" s="136">
        <v>3837</v>
      </c>
      <c r="E8284" s="108">
        <v>2</v>
      </c>
      <c r="F8284" s="108" t="str">
        <v>PCS</v>
      </c>
      <c r="G8284" s="108" t="str">
        <v>INWARD</v>
      </c>
      <c r="H8284" s="109">
        <v>0</v>
      </c>
    </row>
    <row r="8285" spans="1:8" x14ac:dyDescent="0.25">
      <c r="A8285" s="102">
        <v>45852</v>
      </c>
      <c r="B8285" s="103" t="str">
        <v>1P 3052 3028 ASOOOB</v>
      </c>
      <c r="C8285" s="104" t="str">
        <v>HYD PUMP SONALIKA DOUBLE</v>
      </c>
      <c r="D8285" s="135">
        <v>3838</v>
      </c>
      <c r="E8285" s="104">
        <v>1</v>
      </c>
      <c r="F8285" s="104" t="str">
        <v>PCS</v>
      </c>
      <c r="G8285" s="104" t="str">
        <v>INWARD</v>
      </c>
      <c r="H8285" s="105">
        <v>0</v>
      </c>
    </row>
    <row r="8286" spans="1:8" x14ac:dyDescent="0.25">
      <c r="A8286" s="106">
        <v>45852</v>
      </c>
      <c r="B8286" s="107" t="str">
        <v>4040 4027 CTMMTO</v>
      </c>
      <c r="C8286" s="108" t="str">
        <v xml:space="preserve">HYD PUMP M&amp;M Y M/F </v>
      </c>
      <c r="D8286" s="136">
        <v>3839</v>
      </c>
      <c r="E8286" s="108">
        <v>1</v>
      </c>
      <c r="F8286" s="108" t="str">
        <v>PCS</v>
      </c>
      <c r="G8286" s="108" t="str">
        <v>INWARD</v>
      </c>
      <c r="H8286" s="109">
        <v>0</v>
      </c>
    </row>
    <row r="8287" spans="1:8" x14ac:dyDescent="0.25">
      <c r="A8287" s="102">
        <v>45852</v>
      </c>
      <c r="B8287" s="103" t="str">
        <v>UN 2037</v>
      </c>
      <c r="C8287" s="104" t="str">
        <v>2nd SPEED GEAR 26 TEETH INTER</v>
      </c>
      <c r="D8287" s="135">
        <v>3840</v>
      </c>
      <c r="E8287" s="104">
        <v>20</v>
      </c>
      <c r="F8287" s="104" t="str">
        <v>PCS</v>
      </c>
      <c r="G8287" s="104" t="str">
        <v>INWARD</v>
      </c>
      <c r="H8287" s="105">
        <v>0</v>
      </c>
    </row>
    <row r="8288" spans="1:8" x14ac:dyDescent="0.25">
      <c r="A8288" s="106">
        <v>45852</v>
      </c>
      <c r="B8288" s="107" t="str">
        <v>UN 2282</v>
      </c>
      <c r="C8288" s="108" t="str">
        <v>GEAR 4th &amp; DIRECT SPEED (SMALL TEETH) 29/18 TEETH MKM</v>
      </c>
      <c r="D8288" s="136">
        <v>3841</v>
      </c>
      <c r="E8288" s="108">
        <v>20</v>
      </c>
      <c r="F8288" s="108" t="str">
        <v>PCS</v>
      </c>
      <c r="G8288" s="108" t="str">
        <v>INWARD</v>
      </c>
      <c r="H8288" s="109">
        <v>0</v>
      </c>
    </row>
    <row r="8289" spans="1:8" x14ac:dyDescent="0.25">
      <c r="A8289" s="102">
        <v>45852</v>
      </c>
      <c r="B8289" s="103" t="str">
        <v>UN 2331</v>
      </c>
      <c r="C8289" s="104" t="str">
        <v>2nd SPEED GEAR BOTH SIDE COLLAR 26 TEETH SARPANCH L/M</v>
      </c>
      <c r="D8289" s="135">
        <v>3842</v>
      </c>
      <c r="E8289" s="104">
        <v>20</v>
      </c>
      <c r="F8289" s="104" t="str">
        <v>PCS</v>
      </c>
      <c r="G8289" s="104" t="str">
        <v>INWARD</v>
      </c>
      <c r="H8289" s="105">
        <v>0</v>
      </c>
    </row>
    <row r="8290" spans="1:8" x14ac:dyDescent="0.25">
      <c r="A8290" s="106">
        <v>45852</v>
      </c>
      <c r="B8290" s="107" t="str">
        <v>GK 001/UN 3694/GK 004</v>
      </c>
      <c r="C8290" s="108" t="str">
        <v>OIL BRAKE PLATE  SWARAJ 6.5" 14 TEETH</v>
      </c>
      <c r="D8290" s="136">
        <v>3843</v>
      </c>
      <c r="E8290" s="108">
        <v>320</v>
      </c>
      <c r="F8290" s="108" t="str">
        <v>PCS</v>
      </c>
      <c r="G8290" s="108" t="str">
        <v>INWARD</v>
      </c>
      <c r="H8290" s="109">
        <v>0</v>
      </c>
    </row>
    <row r="8291" spans="1:8" x14ac:dyDescent="0.25">
      <c r="A8291" s="102">
        <v>45852</v>
      </c>
      <c r="B8291" s="103" t="str">
        <v>GK 015A</v>
      </c>
      <c r="C8291" s="104" t="str">
        <v>OIL BRAKE PLATE  POWERTRAC  6.5" 18 TEETH</v>
      </c>
      <c r="D8291" s="135">
        <v>3844</v>
      </c>
      <c r="E8291" s="104">
        <v>120</v>
      </c>
      <c r="F8291" s="104" t="str">
        <v>PCS</v>
      </c>
      <c r="G8291" s="104" t="str">
        <v>INWARD</v>
      </c>
      <c r="H8291" s="105">
        <v>0</v>
      </c>
    </row>
    <row r="8292" spans="1:8" x14ac:dyDescent="0.25">
      <c r="A8292" s="106">
        <v>45852</v>
      </c>
      <c r="B8292" s="107" t="str">
        <v>1P 3028 AOOOB</v>
      </c>
      <c r="C8292" s="108" t="str">
        <v>HYD PUMP SAME POWER STG</v>
      </c>
      <c r="D8292" s="136">
        <v>3845</v>
      </c>
      <c r="E8292" s="108">
        <v>6</v>
      </c>
      <c r="F8292" s="108" t="str">
        <v>PCS</v>
      </c>
      <c r="G8292" s="108" t="str">
        <v>INWARD</v>
      </c>
      <c r="H8292" s="109">
        <v>0</v>
      </c>
    </row>
    <row r="8293" spans="1:8" x14ac:dyDescent="0.25">
      <c r="A8293" s="102">
        <v>45852</v>
      </c>
      <c r="B8293" s="103" t="str">
        <v>UN 875</v>
      </c>
      <c r="C8293" s="104" t="str">
        <v>STAR DOWEL PIN JD</v>
      </c>
      <c r="D8293" s="135">
        <v>3855</v>
      </c>
      <c r="E8293" s="104">
        <v>252</v>
      </c>
      <c r="F8293" s="104" t="str">
        <v>PCS</v>
      </c>
      <c r="G8293" s="104" t="str">
        <v>INWARD</v>
      </c>
      <c r="H8293" s="105">
        <v>0</v>
      </c>
    </row>
    <row r="8294" spans="1:8" x14ac:dyDescent="0.25">
      <c r="A8294" s="106">
        <v>45853</v>
      </c>
      <c r="B8294" s="107" t="str">
        <v>GK 081</v>
      </c>
      <c r="C8294" s="108" t="str">
        <v>CLUTCH PLATE ARJUN  5 WING 10 TEETH</v>
      </c>
      <c r="D8294" s="136">
        <v>3856</v>
      </c>
      <c r="E8294" s="108">
        <v>1</v>
      </c>
      <c r="F8294" s="108" t="str">
        <v>PCS</v>
      </c>
      <c r="G8294" s="108" t="str">
        <v>INWARD</v>
      </c>
      <c r="H8294" s="109">
        <v>0</v>
      </c>
    </row>
    <row r="8295" spans="1:8" x14ac:dyDescent="0.25">
      <c r="A8295" s="102">
        <v>45853</v>
      </c>
      <c r="B8295" s="103" t="str">
        <v>UN 2744</v>
      </c>
      <c r="C8295" s="104" t="str">
        <v xml:space="preserve">CENTRE PIN BUSH ARJUN / YUVO  </v>
      </c>
      <c r="D8295" s="135">
        <v>3857</v>
      </c>
      <c r="E8295" s="104">
        <v>200</v>
      </c>
      <c r="F8295" s="104" t="str">
        <v>PCS</v>
      </c>
      <c r="G8295" s="104" t="str">
        <v>INWARD</v>
      </c>
      <c r="H8295" s="105">
        <v>0</v>
      </c>
    </row>
    <row r="8296" spans="1:8" x14ac:dyDescent="0.25">
      <c r="A8296" s="106">
        <v>45853</v>
      </c>
      <c r="B8296" s="107" t="str">
        <v>SPOOL LOWERING VALVE ASSY MM DI</v>
      </c>
      <c r="C8296" s="108" t="str">
        <v>SPOOL LOWERING VALVE ASSY MM DI</v>
      </c>
      <c r="D8296" s="136">
        <v>3858</v>
      </c>
      <c r="E8296" s="108">
        <v>40</v>
      </c>
      <c r="F8296" s="108" t="str">
        <v>PCS</v>
      </c>
      <c r="G8296" s="108" t="str">
        <v>INWARD</v>
      </c>
      <c r="H8296" s="109">
        <v>0</v>
      </c>
    </row>
    <row r="8297" spans="1:8" x14ac:dyDescent="0.25">
      <c r="A8297" s="102">
        <v>45853</v>
      </c>
      <c r="B8297" s="103" t="str">
        <v>GK 276</v>
      </c>
      <c r="C8297" s="104" t="str">
        <v>BRAKE DISC ARJUN 24 HOLE  (Set of 4 Pcs.)</v>
      </c>
      <c r="D8297" s="135">
        <v>3859</v>
      </c>
      <c r="E8297" s="104">
        <v>300</v>
      </c>
      <c r="F8297" s="104" t="str">
        <v>SET</v>
      </c>
      <c r="G8297" s="104" t="str">
        <v>INWARD</v>
      </c>
      <c r="H8297" s="105">
        <v>0</v>
      </c>
    </row>
    <row r="8298" spans="1:8" x14ac:dyDescent="0.25">
      <c r="A8298" s="106">
        <v>45853</v>
      </c>
      <c r="B8298" s="107" t="str">
        <v>GK 328</v>
      </c>
      <c r="C8298" s="108" t="str">
        <v>CLUTCH PLATE N/A SWARAJ 855 (RIGID &amp; CUSHION TYPE) 11" 8 TEETH</v>
      </c>
      <c r="D8298" s="136">
        <v>2373</v>
      </c>
      <c r="E8298" s="108">
        <v>1</v>
      </c>
      <c r="F8298" s="108" t="str">
        <v>PCS</v>
      </c>
      <c r="G8298" s="108" t="str">
        <v>OUTWARD</v>
      </c>
      <c r="H8298" s="109" t="str">
        <v>SHOP</v>
      </c>
    </row>
    <row r="8299" spans="1:8" x14ac:dyDescent="0.25">
      <c r="A8299" s="102">
        <v>45853</v>
      </c>
      <c r="B8299" s="103" t="str">
        <v>GK 327</v>
      </c>
      <c r="C8299" s="104" t="str">
        <v>CLUTCH PLATE N/A SWARAJ 855 / 735 FE (SPRING TYPE) 11" 8 TEETH</v>
      </c>
      <c r="D8299" s="135">
        <v>2373</v>
      </c>
      <c r="E8299" s="104">
        <v>2</v>
      </c>
      <c r="F8299" s="104" t="str">
        <v>PCS</v>
      </c>
      <c r="G8299" s="104" t="str">
        <v>OUTWARD</v>
      </c>
      <c r="H8299" s="105" t="str">
        <v>SHOP</v>
      </c>
    </row>
    <row r="8300" spans="1:8" x14ac:dyDescent="0.25">
      <c r="A8300" s="106">
        <v>45853</v>
      </c>
      <c r="B8300" s="107" t="str">
        <v>UN 2037</v>
      </c>
      <c r="C8300" s="108" t="str">
        <v>2nd SPEED GEAR 26 TEETH INTER</v>
      </c>
      <c r="D8300" s="136">
        <v>2373</v>
      </c>
      <c r="E8300" s="108">
        <v>5</v>
      </c>
      <c r="F8300" s="108" t="str">
        <v>PCS</v>
      </c>
      <c r="G8300" s="108" t="str">
        <v>OUTWARD</v>
      </c>
      <c r="H8300" s="109" t="str">
        <v>SHOP</v>
      </c>
    </row>
    <row r="8301" spans="1:8" x14ac:dyDescent="0.25">
      <c r="A8301" s="102">
        <v>45854</v>
      </c>
      <c r="B8301" s="103" t="str">
        <v>LEVELLING ASSY J.D 5310</v>
      </c>
      <c r="C8301" s="104" t="str">
        <v>LEVELLING ASSY J.D 5310</v>
      </c>
      <c r="D8301" s="135">
        <v>2389</v>
      </c>
      <c r="E8301" s="104">
        <v>4</v>
      </c>
      <c r="F8301" s="104" t="str">
        <v>PCS</v>
      </c>
      <c r="G8301" s="104" t="str">
        <v>OUTWARD</v>
      </c>
      <c r="H8301" s="105" t="str">
        <v>PANDU GARAGE</v>
      </c>
    </row>
    <row r="8302" spans="1:8" x14ac:dyDescent="0.25">
      <c r="A8302" s="106">
        <v>45854</v>
      </c>
      <c r="B8302" s="107" t="str">
        <v>Y ROD ASSY J.D</v>
      </c>
      <c r="C8302" s="108" t="str">
        <v>Y ROD ASSY J.D</v>
      </c>
      <c r="D8302" s="136">
        <v>2389</v>
      </c>
      <c r="E8302" s="108">
        <v>3</v>
      </c>
      <c r="F8302" s="108" t="str">
        <v>PCS</v>
      </c>
      <c r="G8302" s="108" t="str">
        <v>OUTWARD</v>
      </c>
      <c r="H8302" s="109" t="str">
        <v>PANDU GARAGE</v>
      </c>
    </row>
    <row r="8303" spans="1:8" x14ac:dyDescent="0.25">
      <c r="A8303" s="102">
        <v>45854</v>
      </c>
      <c r="B8303" s="103" t="str">
        <v>UN 2611 A</v>
      </c>
      <c r="C8303" s="104" t="str">
        <v xml:space="preserve">FIX LIFT ROD 4 DI NST  </v>
      </c>
      <c r="D8303" s="135">
        <v>2389</v>
      </c>
      <c r="E8303" s="104">
        <v>2</v>
      </c>
      <c r="F8303" s="104" t="str">
        <v>PCS</v>
      </c>
      <c r="G8303" s="104" t="str">
        <v>OUTWARD</v>
      </c>
      <c r="H8303" s="105" t="str">
        <v>PANDU GARAGE</v>
      </c>
    </row>
    <row r="8304" spans="1:8" x14ac:dyDescent="0.25">
      <c r="A8304" s="106">
        <v>45854</v>
      </c>
      <c r="B8304" s="107" t="str">
        <v>UN 1873</v>
      </c>
      <c r="C8304" s="108" t="str">
        <v>DIFFERENTIAL CASE INTER DI</v>
      </c>
      <c r="D8304" s="136">
        <v>2390</v>
      </c>
      <c r="E8304" s="108">
        <v>4</v>
      </c>
      <c r="F8304" s="108" t="str">
        <v>PCS</v>
      </c>
      <c r="G8304" s="108" t="str">
        <v>OUTWARD</v>
      </c>
      <c r="H8304" s="109" t="str">
        <v>TIKU JI</v>
      </c>
    </row>
    <row r="8305" spans="1:8" x14ac:dyDescent="0.25">
      <c r="A8305" s="102">
        <v>45854</v>
      </c>
      <c r="B8305" s="103" t="str">
        <v>GK 1554</v>
      </c>
      <c r="C8305" s="104" t="str">
        <v>REAR WHEEL BOLT JOHN DEERE</v>
      </c>
      <c r="D8305" s="135">
        <v>2375</v>
      </c>
      <c r="E8305" s="104">
        <v>1152</v>
      </c>
      <c r="F8305" s="104" t="str">
        <v>PCS</v>
      </c>
      <c r="G8305" s="104" t="str">
        <v>OUTWARD</v>
      </c>
      <c r="H8305" s="105" t="str">
        <v>SLN TRACTOR SPARES</v>
      </c>
    </row>
    <row r="8306" spans="1:8" x14ac:dyDescent="0.25">
      <c r="A8306" s="106">
        <v>45854</v>
      </c>
      <c r="B8306" s="107" t="str">
        <v>GK 001/UN 3694/GK 004</v>
      </c>
      <c r="C8306" s="108" t="str">
        <v>OIL BRAKE PLATE  SWARAJ 6.5" 14 TEETH</v>
      </c>
      <c r="D8306" s="136">
        <v>2375</v>
      </c>
      <c r="E8306" s="108">
        <v>80</v>
      </c>
      <c r="F8306" s="108" t="str">
        <v>PCS</v>
      </c>
      <c r="G8306" s="108" t="str">
        <v>OUTWARD</v>
      </c>
      <c r="H8306" s="109" t="str">
        <v>SLN TRACTOR SPARES</v>
      </c>
    </row>
    <row r="8307" spans="1:8" x14ac:dyDescent="0.25">
      <c r="A8307" s="102">
        <v>45853</v>
      </c>
      <c r="B8307" s="103" t="str">
        <v>GK 006</v>
      </c>
      <c r="C8307" s="104" t="str">
        <v>OIL BRAKE PLATE  BALWAN 6.5" 23 TEETH</v>
      </c>
      <c r="D8307" s="135">
        <v>2380</v>
      </c>
      <c r="E8307" s="104">
        <v>300</v>
      </c>
      <c r="F8307" s="104" t="str">
        <v>PCS</v>
      </c>
      <c r="G8307" s="104" t="str">
        <v>OUTWARD</v>
      </c>
      <c r="H8307" s="105" t="str">
        <v>SURENDER JI</v>
      </c>
    </row>
    <row r="8308" spans="1:8" x14ac:dyDescent="0.25">
      <c r="A8308" s="106">
        <v>45853</v>
      </c>
      <c r="B8308" s="107" t="str">
        <v>GK 034/UN 3721</v>
      </c>
      <c r="C8308" s="108" t="str">
        <v>OIL STEEL PLATE  NEW HOLLAND 6.5"</v>
      </c>
      <c r="D8308" s="136">
        <v>2380</v>
      </c>
      <c r="E8308" s="108">
        <v>1000</v>
      </c>
      <c r="F8308" s="108" t="str">
        <v>PCS</v>
      </c>
      <c r="G8308" s="108" t="str">
        <v>OUTWARD</v>
      </c>
      <c r="H8308" s="109" t="str">
        <v>SURENDER JI</v>
      </c>
    </row>
    <row r="8309" spans="1:8" x14ac:dyDescent="0.25">
      <c r="A8309" s="102">
        <v>45853</v>
      </c>
      <c r="B8309" s="103" t="str">
        <v>GK 009/UN 3700</v>
      </c>
      <c r="C8309" s="104" t="str">
        <v>OIL BRAKE PLATE  JOHN DEERE  10" 14 TEETH</v>
      </c>
      <c r="D8309" s="135">
        <v>2380</v>
      </c>
      <c r="E8309" s="104">
        <v>300</v>
      </c>
      <c r="F8309" s="104" t="str">
        <v>PCS</v>
      </c>
      <c r="G8309" s="104" t="str">
        <v>OUTWARD</v>
      </c>
      <c r="H8309" s="105" t="str">
        <v>SURENDER JI</v>
      </c>
    </row>
    <row r="8310" spans="1:8" x14ac:dyDescent="0.25">
      <c r="A8310" s="106">
        <v>45854</v>
      </c>
      <c r="B8310" s="107">
        <v>3280893100</v>
      </c>
      <c r="C8310" s="108" t="str">
        <v>CLUTCH PLATE FARMTRAC 5 FAN 11"</v>
      </c>
      <c r="D8310" s="136" t="str">
        <v>2383, 2386, 2391</v>
      </c>
      <c r="E8310" s="108">
        <v>2</v>
      </c>
      <c r="F8310" s="108" t="str">
        <v>PCS</v>
      </c>
      <c r="G8310" s="108" t="str">
        <v>OUTWARD</v>
      </c>
      <c r="H8310" s="109" t="str">
        <v>SHOP</v>
      </c>
    </row>
    <row r="8311" spans="1:8" x14ac:dyDescent="0.25">
      <c r="A8311" s="102">
        <v>45854</v>
      </c>
      <c r="B8311" s="103" t="str">
        <v>UN 1971/GK 228</v>
      </c>
      <c r="C8311" s="104" t="str">
        <v>BRAKE DISC PLATE YUVRAJ</v>
      </c>
      <c r="D8311" s="135" t="str">
        <v>2383, 2386, 2391</v>
      </c>
      <c r="E8311" s="104">
        <v>10</v>
      </c>
      <c r="F8311" s="104" t="str">
        <v>PCS</v>
      </c>
      <c r="G8311" s="104" t="str">
        <v>OUTWARD</v>
      </c>
      <c r="H8311" s="105" t="str">
        <v>SHOP</v>
      </c>
    </row>
    <row r="8312" spans="1:8" x14ac:dyDescent="0.25">
      <c r="A8312" s="106">
        <v>45854</v>
      </c>
      <c r="B8312" s="107" t="str">
        <v>UN 1974</v>
      </c>
      <c r="C8312" s="108" t="str">
        <v>BREAKE DISC INTER DI</v>
      </c>
      <c r="D8312" s="136" t="str">
        <v>2383, 2386, 2391</v>
      </c>
      <c r="E8312" s="108">
        <v>5</v>
      </c>
      <c r="F8312" s="108" t="str">
        <v>SET</v>
      </c>
      <c r="G8312" s="108" t="str">
        <v>OUTWARD</v>
      </c>
      <c r="H8312" s="109" t="str">
        <v>SHOP</v>
      </c>
    </row>
    <row r="8313" spans="1:8" x14ac:dyDescent="0.25">
      <c r="A8313" s="102">
        <v>45854</v>
      </c>
      <c r="B8313" s="103" t="str">
        <v>UN 1131</v>
      </c>
      <c r="C8313" s="104" t="str">
        <v>SILENCER ELBOW (O.E) INTER DI</v>
      </c>
      <c r="D8313" s="135" t="str">
        <v>2383, 2386, 2391</v>
      </c>
      <c r="E8313" s="104">
        <v>20</v>
      </c>
      <c r="F8313" s="104" t="str">
        <v>PCS</v>
      </c>
      <c r="G8313" s="104" t="str">
        <v>OUTWARD</v>
      </c>
      <c r="H8313" s="105" t="str">
        <v>SHOP</v>
      </c>
    </row>
    <row r="8314" spans="1:8" x14ac:dyDescent="0.25">
      <c r="A8314" s="106">
        <v>45854</v>
      </c>
      <c r="B8314" s="107" t="str">
        <v>UN 3453</v>
      </c>
      <c r="C8314" s="108" t="str">
        <v xml:space="preserve">SPEEDO METER CABLE B/P  </v>
      </c>
      <c r="D8314" s="136" t="str">
        <v>2383, 2386, 2391</v>
      </c>
      <c r="E8314" s="108">
        <v>10</v>
      </c>
      <c r="F8314" s="108" t="str">
        <v>PCS</v>
      </c>
      <c r="G8314" s="108" t="str">
        <v>OUTWARD</v>
      </c>
      <c r="H8314" s="109" t="str">
        <v>SHOP</v>
      </c>
    </row>
    <row r="8315" spans="1:8" x14ac:dyDescent="0.25">
      <c r="A8315" s="102">
        <v>45854</v>
      </c>
      <c r="B8315" s="103" t="str">
        <v>UN 1411/GK 902</v>
      </c>
      <c r="C8315" s="104" t="str">
        <v>FRONT WHEEL HUB MAHINDRA DI (4 HOLE) 48548-1988</v>
      </c>
      <c r="D8315" s="135" t="str">
        <v>2383, 2386, 2391</v>
      </c>
      <c r="E8315" s="104">
        <v>3</v>
      </c>
      <c r="F8315" s="104" t="str">
        <v>PCS</v>
      </c>
      <c r="G8315" s="104" t="str">
        <v>OUTWARD</v>
      </c>
      <c r="H8315" s="105" t="str">
        <v>SHOP</v>
      </c>
    </row>
    <row r="8316" spans="1:8" x14ac:dyDescent="0.25">
      <c r="A8316" s="106">
        <v>45854</v>
      </c>
      <c r="B8316" s="107" t="str">
        <v>3280605100/3280871100</v>
      </c>
      <c r="C8316" s="108" t="str">
        <v>CLUTCH PLATE SWARAJ XM 8 T. (RIGID) PT800/PT806</v>
      </c>
      <c r="D8316" s="136" t="str">
        <v>2383, 2386, 2391</v>
      </c>
      <c r="E8316" s="108">
        <v>2</v>
      </c>
      <c r="F8316" s="108" t="str">
        <v>PCS</v>
      </c>
      <c r="G8316" s="108" t="str">
        <v>OUTWARD</v>
      </c>
      <c r="H8316" s="109" t="str">
        <v>SHOP</v>
      </c>
    </row>
    <row r="8317" spans="1:8" x14ac:dyDescent="0.25">
      <c r="A8317" s="102">
        <v>45854</v>
      </c>
      <c r="B8317" s="103">
        <v>1280819100</v>
      </c>
      <c r="C8317" s="104" t="str">
        <v>P.P ASSY ACE CRANE D/F</v>
      </c>
      <c r="D8317" s="135" t="str">
        <v>2383, 2386, 2391</v>
      </c>
      <c r="E8317" s="104">
        <v>1</v>
      </c>
      <c r="F8317" s="104" t="str">
        <v>SET</v>
      </c>
      <c r="G8317" s="104" t="str">
        <v>OUTWARD</v>
      </c>
      <c r="H8317" s="105" t="str">
        <v>SHOP</v>
      </c>
    </row>
    <row r="8318" spans="1:8" x14ac:dyDescent="0.25">
      <c r="A8318" s="106">
        <v>45854</v>
      </c>
      <c r="B8318" s="107">
        <v>1280354100</v>
      </c>
      <c r="C8318" s="108" t="str">
        <v>PRESSURE PLATE ASSY SW D/F</v>
      </c>
      <c r="D8318" s="136" t="str">
        <v>2383, 2386, 2391</v>
      </c>
      <c r="E8318" s="108">
        <v>1</v>
      </c>
      <c r="F8318" s="108" t="str">
        <v>SET</v>
      </c>
      <c r="G8318" s="108" t="str">
        <v>OUTWARD</v>
      </c>
      <c r="H8318" s="109" t="str">
        <v>SHOP</v>
      </c>
    </row>
    <row r="8319" spans="1:8" x14ac:dyDescent="0.25">
      <c r="A8319" s="102">
        <v>45854</v>
      </c>
      <c r="B8319" s="103" t="str">
        <v>UN 2282</v>
      </c>
      <c r="C8319" s="104" t="str">
        <v>GEAR 4th &amp; DIRECT SPEED (SMALL TEETH) 29/18 TEETH MKM</v>
      </c>
      <c r="D8319" s="135" t="str">
        <v>2383, 2386, 2391</v>
      </c>
      <c r="E8319" s="104">
        <v>6</v>
      </c>
      <c r="F8319" s="104" t="str">
        <v>PCS</v>
      </c>
      <c r="G8319" s="104" t="str">
        <v>OUTWARD</v>
      </c>
      <c r="H8319" s="105" t="str">
        <v>SHOP</v>
      </c>
    </row>
    <row r="8320" spans="1:8" x14ac:dyDescent="0.25">
      <c r="A8320" s="106">
        <v>45854</v>
      </c>
      <c r="B8320" s="107" t="str">
        <v>UN 2336</v>
      </c>
      <c r="C8320" s="108" t="str">
        <v>GEAR 3rd SPEED CONSTANT MESH 38/28 TEETH SARPANCH</v>
      </c>
      <c r="D8320" s="136" t="str">
        <v>2383, 2386, 2391</v>
      </c>
      <c r="E8320" s="108">
        <v>5</v>
      </c>
      <c r="F8320" s="108" t="str">
        <v>PCS</v>
      </c>
      <c r="G8320" s="108" t="str">
        <v>OUTWARD</v>
      </c>
      <c r="H8320" s="109" t="str">
        <v>SHOP</v>
      </c>
    </row>
    <row r="8321" spans="1:8" x14ac:dyDescent="0.25">
      <c r="A8321" s="102">
        <v>45854</v>
      </c>
      <c r="B8321" s="103" t="str">
        <v>UN 2052</v>
      </c>
      <c r="C8321" s="104" t="str">
        <v>COUPLING SLIDING 18 TEETH INTER DI</v>
      </c>
      <c r="D8321" s="135" t="str">
        <v>2383, 2386, 2391</v>
      </c>
      <c r="E8321" s="104">
        <v>4</v>
      </c>
      <c r="F8321" s="104" t="str">
        <v>PCS</v>
      </c>
      <c r="G8321" s="104" t="str">
        <v>OUTWARD</v>
      </c>
      <c r="H8321" s="105" t="str">
        <v>SHOP</v>
      </c>
    </row>
    <row r="8322" spans="1:8" x14ac:dyDescent="0.25">
      <c r="A8322" s="106">
        <v>45854</v>
      </c>
      <c r="B8322" s="107" t="str">
        <v>UN 1433 A/GK 1079 A</v>
      </c>
      <c r="C8322" s="108" t="str">
        <v xml:space="preserve">FRONT STUB AXLE MAHINDRA MKM (RH) </v>
      </c>
      <c r="D8322" s="136" t="str">
        <v>2383, 2386, 2391</v>
      </c>
      <c r="E8322" s="108">
        <v>4</v>
      </c>
      <c r="F8322" s="108" t="str">
        <v>PCS</v>
      </c>
      <c r="G8322" s="108" t="str">
        <v>OUTWARD</v>
      </c>
      <c r="H8322" s="109" t="str">
        <v>SHOP</v>
      </c>
    </row>
    <row r="8323" spans="1:8" x14ac:dyDescent="0.25">
      <c r="A8323" s="102">
        <v>45854</v>
      </c>
      <c r="B8323" s="103" t="str">
        <v>R1000122</v>
      </c>
      <c r="C8323" s="104" t="str">
        <v>P.P ASSY INTER 10"</v>
      </c>
      <c r="D8323" s="135" t="str">
        <v>2383, 2386, 2391</v>
      </c>
      <c r="E8323" s="104">
        <v>2</v>
      </c>
      <c r="F8323" s="104" t="str">
        <v>SET</v>
      </c>
      <c r="G8323" s="104" t="str">
        <v>OUTWARD</v>
      </c>
      <c r="H8323" s="105" t="str">
        <v>SHOP</v>
      </c>
    </row>
    <row r="8324" spans="1:8" x14ac:dyDescent="0.25">
      <c r="A8324" s="106">
        <v>45854</v>
      </c>
      <c r="B8324" s="107" t="str">
        <v>R983020977</v>
      </c>
      <c r="C8324" s="108" t="str">
        <v>HYD. PUMP MAHINDRA 14 CC</v>
      </c>
      <c r="D8324" s="136" t="str">
        <v>2383, 2386, 2391</v>
      </c>
      <c r="E8324" s="108">
        <v>16</v>
      </c>
      <c r="F8324" s="108" t="str">
        <v>PCS</v>
      </c>
      <c r="G8324" s="108" t="str">
        <v>OUTWARD</v>
      </c>
      <c r="H8324" s="109" t="str">
        <v>SHOP</v>
      </c>
    </row>
    <row r="8325" spans="1:8" x14ac:dyDescent="0.25">
      <c r="A8325" s="102">
        <v>45854</v>
      </c>
      <c r="B8325" s="103" t="str">
        <v>1P 3036 AOOOB</v>
      </c>
      <c r="C8325" s="104" t="str">
        <v xml:space="preserve">HYD. PUMP SWARAJ XM 4*4 </v>
      </c>
      <c r="D8325" s="135" t="str">
        <v>2383, 2386, 2391</v>
      </c>
      <c r="E8325" s="104">
        <v>2</v>
      </c>
      <c r="F8325" s="104" t="str">
        <v>PCS</v>
      </c>
      <c r="G8325" s="104" t="str">
        <v>OUTWARD</v>
      </c>
      <c r="H8325" s="105" t="str">
        <v>SHOP</v>
      </c>
    </row>
    <row r="8326" spans="1:8" x14ac:dyDescent="0.25">
      <c r="A8326" s="106">
        <v>45854</v>
      </c>
      <c r="B8326" s="107">
        <v>4340460100</v>
      </c>
      <c r="C8326" s="108" t="str">
        <v>P.P TAWA ARJUN MAIN D/CLUTCH</v>
      </c>
      <c r="D8326" s="136" t="str">
        <v>2383, 2386, 2391</v>
      </c>
      <c r="E8326" s="108">
        <v>2</v>
      </c>
      <c r="F8326" s="108" t="str">
        <v>PCS</v>
      </c>
      <c r="G8326" s="108" t="str">
        <v>OUTWARD</v>
      </c>
      <c r="H8326" s="109" t="str">
        <v>SHOP</v>
      </c>
    </row>
    <row r="8327" spans="1:8" x14ac:dyDescent="0.25">
      <c r="A8327" s="102">
        <v>45854</v>
      </c>
      <c r="B8327" s="103" t="str">
        <v>R983032309</v>
      </c>
      <c r="C8327" s="104" t="str">
        <v>HYD. PUMP SWARAJ 19CC (OUTER)</v>
      </c>
      <c r="D8327" s="135" t="str">
        <v>2383, 2386, 2391</v>
      </c>
      <c r="E8327" s="104">
        <v>8</v>
      </c>
      <c r="F8327" s="104" t="str">
        <v>PCS</v>
      </c>
      <c r="G8327" s="104" t="str">
        <v>OUTWARD</v>
      </c>
      <c r="H8327" s="105" t="str">
        <v>SHOP</v>
      </c>
    </row>
    <row r="8328" spans="1:8" x14ac:dyDescent="0.25">
      <c r="A8328" s="106">
        <v>45854</v>
      </c>
      <c r="B8328" s="107" t="str">
        <v>R983067915</v>
      </c>
      <c r="C8328" s="108" t="str">
        <v>HYD. PUMP SONALIKA RX 16CC</v>
      </c>
      <c r="D8328" s="136" t="str">
        <v>2383, 2386, 2391</v>
      </c>
      <c r="E8328" s="108">
        <v>8</v>
      </c>
      <c r="F8328" s="108" t="str">
        <v>PCS</v>
      </c>
      <c r="G8328" s="108" t="str">
        <v>OUTWARD</v>
      </c>
      <c r="H8328" s="109" t="str">
        <v>SHOP</v>
      </c>
    </row>
    <row r="8329" spans="1:8" x14ac:dyDescent="0.25">
      <c r="A8329" s="102">
        <v>45854</v>
      </c>
      <c r="B8329" s="103" t="str">
        <v>4040 4027 CTMMTO</v>
      </c>
      <c r="C8329" s="104" t="str">
        <v xml:space="preserve">HYD PUMP M&amp;M Y M/F </v>
      </c>
      <c r="D8329" s="135" t="str">
        <v>2383, 2386, 2391</v>
      </c>
      <c r="E8329" s="104">
        <v>2</v>
      </c>
      <c r="F8329" s="104" t="str">
        <v>PCS</v>
      </c>
      <c r="G8329" s="104" t="str">
        <v>OUTWARD</v>
      </c>
      <c r="H8329" s="105" t="str">
        <v>SHOP</v>
      </c>
    </row>
    <row r="8330" spans="1:8" x14ac:dyDescent="0.25">
      <c r="A8330" s="106">
        <v>45854</v>
      </c>
      <c r="B8330" s="107" t="str">
        <v>1P 3020 COOOB</v>
      </c>
      <c r="C8330" s="108" t="str">
        <v>HYD PUMP NEW HOLLAND 3630</v>
      </c>
      <c r="D8330" s="136" t="str">
        <v>2383, 2386, 2391</v>
      </c>
      <c r="E8330" s="108">
        <v>1</v>
      </c>
      <c r="F8330" s="108" t="str">
        <v>PCS</v>
      </c>
      <c r="G8330" s="108" t="str">
        <v>OUTWARD</v>
      </c>
      <c r="H8330" s="109" t="str">
        <v>SHOP</v>
      </c>
    </row>
    <row r="8331" spans="1:8" x14ac:dyDescent="0.25">
      <c r="A8331" s="102">
        <v>45854</v>
      </c>
      <c r="B8331" s="103" t="str">
        <v>1P 4040 4027 CTOOOB</v>
      </c>
      <c r="C8331" s="104" t="str">
        <v>HYD PUMP DHRUV / YUVO</v>
      </c>
      <c r="D8331" s="135" t="str">
        <v>2383, 2386, 2391</v>
      </c>
      <c r="E8331" s="104">
        <v>3</v>
      </c>
      <c r="F8331" s="104" t="str">
        <v>PCS</v>
      </c>
      <c r="G8331" s="104" t="str">
        <v>OUTWARD</v>
      </c>
      <c r="H8331" s="105" t="str">
        <v>SHOP</v>
      </c>
    </row>
    <row r="8332" spans="1:8" x14ac:dyDescent="0.25">
      <c r="A8332" s="106">
        <v>45854</v>
      </c>
      <c r="B8332" s="107" t="str">
        <v>R983100866</v>
      </c>
      <c r="C8332" s="108" t="str">
        <v>HYD PUMP EICHER 480/485WATER COOL12CC</v>
      </c>
      <c r="D8332" s="136" t="str">
        <v>2383, 2386, 2391</v>
      </c>
      <c r="E8332" s="108">
        <v>16</v>
      </c>
      <c r="F8332" s="108" t="str">
        <v>PCS</v>
      </c>
      <c r="G8332" s="108" t="str">
        <v>OUTWARD</v>
      </c>
      <c r="H8332" s="109" t="str">
        <v>SHOP</v>
      </c>
    </row>
    <row r="8333" spans="1:8" x14ac:dyDescent="0.25">
      <c r="A8333" s="102">
        <v>45854</v>
      </c>
      <c r="B8333" s="103" t="str">
        <v>UN 3100</v>
      </c>
      <c r="C8333" s="104" t="str">
        <v xml:space="preserve">BULL PINION SHIM THIN NST  </v>
      </c>
      <c r="D8333" s="135" t="str">
        <v>2383, 2386, 2391</v>
      </c>
      <c r="E8333" s="104">
        <v>144</v>
      </c>
      <c r="F8333" s="104" t="str">
        <v>PCS</v>
      </c>
      <c r="G8333" s="104" t="str">
        <v>OUTWARD</v>
      </c>
      <c r="H8333" s="105" t="str">
        <v>SHOP</v>
      </c>
    </row>
    <row r="8334" spans="1:8" x14ac:dyDescent="0.25">
      <c r="A8334" s="106">
        <v>45854</v>
      </c>
      <c r="B8334" s="107" t="str">
        <v>UN 3091</v>
      </c>
      <c r="C8334" s="108" t="str">
        <v xml:space="preserve">BREAK LINING SHIM THICK INTER  </v>
      </c>
      <c r="D8334" s="136" t="str">
        <v>2383, 2386, 2391</v>
      </c>
      <c r="E8334" s="108">
        <v>12</v>
      </c>
      <c r="F8334" s="108" t="str">
        <v>DOZEN</v>
      </c>
      <c r="G8334" s="108" t="str">
        <v>OUTWARD</v>
      </c>
      <c r="H8334" s="109" t="str">
        <v>SHOP</v>
      </c>
    </row>
    <row r="8335" spans="1:8" x14ac:dyDescent="0.25">
      <c r="A8335" s="102">
        <v>45854</v>
      </c>
      <c r="B8335" s="103" t="str">
        <v>UN 3104</v>
      </c>
      <c r="C8335" s="104" t="str">
        <v xml:space="preserve">PINION TIKONI SHIM THIN INTER  </v>
      </c>
      <c r="D8335" s="135" t="str">
        <v>2383, 2386, 2391</v>
      </c>
      <c r="E8335" s="104">
        <v>3</v>
      </c>
      <c r="F8335" s="104" t="str">
        <v>DOZEN</v>
      </c>
      <c r="G8335" s="104" t="str">
        <v>OUTWARD</v>
      </c>
      <c r="H8335" s="105" t="str">
        <v>SHOP</v>
      </c>
    </row>
    <row r="8336" spans="1:8" x14ac:dyDescent="0.25">
      <c r="A8336" s="106">
        <v>45854</v>
      </c>
      <c r="B8336" s="107" t="str">
        <v>UN 3119</v>
      </c>
      <c r="C8336" s="108" t="str">
        <v xml:space="preserve">STEERING SHIM RANE INTER DI  </v>
      </c>
      <c r="D8336" s="136" t="str">
        <v>2383, 2386, 2391</v>
      </c>
      <c r="E8336" s="108">
        <v>6</v>
      </c>
      <c r="F8336" s="108" t="str">
        <v>DOZEN</v>
      </c>
      <c r="G8336" s="108" t="str">
        <v>OUTWARD</v>
      </c>
      <c r="H8336" s="109" t="str">
        <v>SHOP</v>
      </c>
    </row>
    <row r="8337" spans="1:8" x14ac:dyDescent="0.25">
      <c r="A8337" s="102">
        <v>45854</v>
      </c>
      <c r="B8337" s="103" t="str">
        <v>UN 3120</v>
      </c>
      <c r="C8337" s="104" t="str">
        <v xml:space="preserve">STEERING SHIM INTER XLO  </v>
      </c>
      <c r="D8337" s="135" t="str">
        <v>2383, 2386, 2391</v>
      </c>
      <c r="E8337" s="104">
        <v>12</v>
      </c>
      <c r="F8337" s="104" t="str">
        <v>DOZEN</v>
      </c>
      <c r="G8337" s="104" t="str">
        <v>OUTWARD</v>
      </c>
      <c r="H8337" s="105" t="str">
        <v>SHOP</v>
      </c>
    </row>
    <row r="8338" spans="1:8" x14ac:dyDescent="0.25">
      <c r="A8338" s="106">
        <v>45854</v>
      </c>
      <c r="B8338" s="107" t="str">
        <v>UN 3114</v>
      </c>
      <c r="C8338" s="108" t="str">
        <v xml:space="preserve">SPINDLE SHIM THIN INTER  </v>
      </c>
      <c r="D8338" s="136" t="str">
        <v>2383, 2386, 2391</v>
      </c>
      <c r="E8338" s="108">
        <v>24</v>
      </c>
      <c r="F8338" s="108" t="str">
        <v>DOZEN</v>
      </c>
      <c r="G8338" s="108" t="str">
        <v>OUTWARD</v>
      </c>
      <c r="H8338" s="109" t="str">
        <v>SHOP</v>
      </c>
    </row>
    <row r="8339" spans="1:8" x14ac:dyDescent="0.25">
      <c r="A8339" s="102">
        <v>45854</v>
      </c>
      <c r="B8339" s="103" t="str">
        <v>UN 3116</v>
      </c>
      <c r="C8339" s="104" t="str">
        <v xml:space="preserve">STAY ROD CAP SHIM THICK INTER  </v>
      </c>
      <c r="D8339" s="135" t="str">
        <v>2383, 2386, 2391</v>
      </c>
      <c r="E8339" s="104">
        <v>10</v>
      </c>
      <c r="F8339" s="104" t="str">
        <v>DOZEN</v>
      </c>
      <c r="G8339" s="104" t="str">
        <v>OUTWARD</v>
      </c>
      <c r="H8339" s="105" t="str">
        <v>SHOP</v>
      </c>
    </row>
    <row r="8340" spans="1:8" x14ac:dyDescent="0.25">
      <c r="A8340" s="106">
        <v>45854</v>
      </c>
      <c r="B8340" s="107" t="str">
        <v>UN 3115</v>
      </c>
      <c r="C8340" s="108" t="str">
        <v xml:space="preserve">STAY ROD CAP SHIM THIN INTER  </v>
      </c>
      <c r="D8340" s="136" t="str">
        <v>2383, 2386, 2391</v>
      </c>
      <c r="E8340" s="108">
        <v>12</v>
      </c>
      <c r="F8340" s="108" t="str">
        <v>DOZEN</v>
      </c>
      <c r="G8340" s="108" t="str">
        <v>OUTWARD</v>
      </c>
      <c r="H8340" s="109" t="str">
        <v>SHOP</v>
      </c>
    </row>
    <row r="8341" spans="1:8" x14ac:dyDescent="0.25">
      <c r="A8341" s="102">
        <v>45854</v>
      </c>
      <c r="B8341" s="103">
        <v>2280236100</v>
      </c>
      <c r="C8341" s="104" t="str">
        <v>D.C ASSY EICHER 485 WITH ONLY PTO</v>
      </c>
      <c r="D8341" s="135" t="str">
        <v>2383, 2386, 2391</v>
      </c>
      <c r="E8341" s="104">
        <v>1</v>
      </c>
      <c r="F8341" s="104" t="str">
        <v>SET</v>
      </c>
      <c r="G8341" s="104" t="str">
        <v>OUTWARD</v>
      </c>
      <c r="H8341" s="105" t="str">
        <v>SHOP</v>
      </c>
    </row>
    <row r="8342" spans="1:8" x14ac:dyDescent="0.25">
      <c r="A8342" s="106">
        <v>45855</v>
      </c>
      <c r="B8342" s="107" t="str">
        <v>UN 2616</v>
      </c>
      <c r="C8342" s="108" t="str">
        <v xml:space="preserve">LOWER LINK ASSY 3 DI (O.E) 585 DI  </v>
      </c>
      <c r="D8342" s="136">
        <v>2387</v>
      </c>
      <c r="E8342" s="108">
        <v>12</v>
      </c>
      <c r="F8342" s="108" t="str">
        <v>PCS</v>
      </c>
      <c r="G8342" s="108" t="str">
        <v>OUTWARD</v>
      </c>
      <c r="H8342" s="109" t="str">
        <v>VINAY TRACTOR</v>
      </c>
    </row>
    <row r="8343" spans="1:8" x14ac:dyDescent="0.25">
      <c r="A8343" s="102">
        <v>45855</v>
      </c>
      <c r="B8343" s="103" t="str">
        <v>UN 2615</v>
      </c>
      <c r="C8343" s="104" t="str">
        <v xml:space="preserve">LOWER LINK ASSY 4 DI (O.E) 585 DI  </v>
      </c>
      <c r="D8343" s="135">
        <v>2387</v>
      </c>
      <c r="E8343" s="104">
        <v>20</v>
      </c>
      <c r="F8343" s="104" t="str">
        <v>PCS</v>
      </c>
      <c r="G8343" s="104" t="str">
        <v>OUTWARD</v>
      </c>
      <c r="H8343" s="105" t="str">
        <v>VINAY TRACTOR</v>
      </c>
    </row>
    <row r="8344" spans="1:8" x14ac:dyDescent="0.25">
      <c r="A8344" s="106">
        <v>45855</v>
      </c>
      <c r="B8344" s="107" t="str">
        <v>UN 1885</v>
      </c>
      <c r="C8344" s="108" t="str">
        <v>DIFFERENTIAL CASE YUVO</v>
      </c>
      <c r="D8344" s="136">
        <v>2387</v>
      </c>
      <c r="E8344" s="108">
        <v>1</v>
      </c>
      <c r="F8344" s="108" t="str">
        <v>PCS</v>
      </c>
      <c r="G8344" s="108" t="str">
        <v>OUTWARD</v>
      </c>
      <c r="H8344" s="109" t="str">
        <v>VINAY TRACTOR</v>
      </c>
    </row>
    <row r="8345" spans="1:8" x14ac:dyDescent="0.25">
      <c r="A8345" s="102">
        <v>45855</v>
      </c>
      <c r="B8345" s="103" t="str">
        <v>UN 1156 A</v>
      </c>
      <c r="C8345" s="104" t="str">
        <v>PRE CLEANER CAP BHOOMIPUTRA</v>
      </c>
      <c r="D8345" s="135">
        <v>2387</v>
      </c>
      <c r="E8345" s="104">
        <v>20</v>
      </c>
      <c r="F8345" s="104" t="str">
        <v>PCS</v>
      </c>
      <c r="G8345" s="104" t="str">
        <v>OUTWARD</v>
      </c>
      <c r="H8345" s="105" t="str">
        <v>VINAY TRACTOR</v>
      </c>
    </row>
    <row r="8346" spans="1:8" x14ac:dyDescent="0.25">
      <c r="A8346" s="106">
        <v>45855</v>
      </c>
      <c r="B8346" s="107" t="str">
        <v>1P 4040 4027 CTOOOB</v>
      </c>
      <c r="C8346" s="108" t="str">
        <v>HYD PUMP DHRUV / YUVO</v>
      </c>
      <c r="D8346" s="136">
        <v>2387</v>
      </c>
      <c r="E8346" s="108">
        <v>1</v>
      </c>
      <c r="F8346" s="108" t="str">
        <v>PCS</v>
      </c>
      <c r="G8346" s="108" t="str">
        <v>OUTWARD</v>
      </c>
      <c r="H8346" s="109" t="str">
        <v>VINAY TRACTOR</v>
      </c>
    </row>
    <row r="8347" spans="1:8" x14ac:dyDescent="0.25">
      <c r="A8347" s="102">
        <v>45855</v>
      </c>
      <c r="B8347" s="103" t="str">
        <v>UN 1796</v>
      </c>
      <c r="C8347" s="104" t="str">
        <v>GEAR PIN KIT SET OF 4 INTER</v>
      </c>
      <c r="D8347" s="135">
        <v>2387</v>
      </c>
      <c r="E8347" s="104">
        <v>60</v>
      </c>
      <c r="F8347" s="104" t="str">
        <v>SET</v>
      </c>
      <c r="G8347" s="104" t="str">
        <v>OUTWARD</v>
      </c>
      <c r="H8347" s="105" t="str">
        <v>VINAY TRACTOR</v>
      </c>
    </row>
    <row r="8348" spans="1:8" x14ac:dyDescent="0.25">
      <c r="A8348" s="106">
        <v>45855</v>
      </c>
      <c r="B8348" s="107">
        <v>11114489</v>
      </c>
      <c r="C8348" s="108" t="str">
        <v>POWER STG UNIT JOHNDEERE XCEL-45 (VSP 100)</v>
      </c>
      <c r="D8348" s="136">
        <v>2387</v>
      </c>
      <c r="E8348" s="108">
        <v>1</v>
      </c>
      <c r="F8348" s="108" t="str">
        <v>PCS</v>
      </c>
      <c r="G8348" s="108" t="str">
        <v>OUTWARD</v>
      </c>
      <c r="H8348" s="109" t="str">
        <v>VINAY TRACTOR</v>
      </c>
    </row>
    <row r="8349" spans="1:8" x14ac:dyDescent="0.25">
      <c r="A8349" s="102">
        <v>45855</v>
      </c>
      <c r="B8349" s="103" t="str">
        <v>UN 3333</v>
      </c>
      <c r="C8349" s="104" t="str">
        <v xml:space="preserve">QUIL GEAR WASHER NST  </v>
      </c>
      <c r="D8349" s="135">
        <v>2387</v>
      </c>
      <c r="E8349" s="104">
        <v>12</v>
      </c>
      <c r="F8349" s="104" t="str">
        <v>PCS</v>
      </c>
      <c r="G8349" s="104" t="str">
        <v>OUTWARD</v>
      </c>
      <c r="H8349" s="105" t="str">
        <v>VINAY TRACTOR</v>
      </c>
    </row>
    <row r="8350" spans="1:8" x14ac:dyDescent="0.25">
      <c r="A8350" s="106">
        <v>45855</v>
      </c>
      <c r="B8350" s="107" t="str">
        <v>POWER STG UNIT KIT JD</v>
      </c>
      <c r="C8350" s="108" t="str">
        <v>POWER STG UNIT KIT JD</v>
      </c>
      <c r="D8350" s="136">
        <v>2387</v>
      </c>
      <c r="E8350" s="108">
        <v>2</v>
      </c>
      <c r="F8350" s="108" t="str">
        <v>SET</v>
      </c>
      <c r="G8350" s="108" t="str">
        <v>OUTWARD</v>
      </c>
      <c r="H8350" s="109" t="str">
        <v>VINAY TRACTOR</v>
      </c>
    </row>
    <row r="8351" spans="1:8" x14ac:dyDescent="0.25">
      <c r="A8351" s="102">
        <v>45855</v>
      </c>
      <c r="B8351" s="103" t="str">
        <v>UN 1120</v>
      </c>
      <c r="C8351" s="104" t="str">
        <v>SILENCER W/GUARD YUVO</v>
      </c>
      <c r="D8351" s="135">
        <v>2387</v>
      </c>
      <c r="E8351" s="104">
        <v>2</v>
      </c>
      <c r="F8351" s="104" t="str">
        <v>PCS</v>
      </c>
      <c r="G8351" s="104" t="str">
        <v>OUTWARD</v>
      </c>
      <c r="H8351" s="105" t="str">
        <v>VINAY TRACTOR</v>
      </c>
    </row>
    <row r="8352" spans="1:8" x14ac:dyDescent="0.25">
      <c r="A8352" s="106">
        <v>45855</v>
      </c>
      <c r="B8352" s="107" t="str">
        <v>UN 1774</v>
      </c>
      <c r="C8352" s="108" t="str">
        <v>HI LOW PIN (3 CUT) INTER</v>
      </c>
      <c r="D8352" s="136">
        <v>2387</v>
      </c>
      <c r="E8352" s="108">
        <v>24</v>
      </c>
      <c r="F8352" s="108" t="str">
        <v>PCS</v>
      </c>
      <c r="G8352" s="108" t="str">
        <v>OUTWARD</v>
      </c>
      <c r="H8352" s="109" t="str">
        <v>VINAY TRACTOR</v>
      </c>
    </row>
    <row r="8353" spans="1:8" x14ac:dyDescent="0.25">
      <c r="A8353" s="102">
        <v>45855</v>
      </c>
      <c r="B8353" s="103" t="str">
        <v>UN 1388 A</v>
      </c>
      <c r="C8353" s="104" t="str">
        <v>FRONT AXLE SUPPORT INTER DI</v>
      </c>
      <c r="D8353" s="135" t="str">
        <v>2392, 2393</v>
      </c>
      <c r="E8353" s="104">
        <v>3</v>
      </c>
      <c r="F8353" s="104" t="str">
        <v>PCS</v>
      </c>
      <c r="G8353" s="104" t="str">
        <v>OUTWARD</v>
      </c>
      <c r="H8353" s="105" t="str">
        <v>SHOP</v>
      </c>
    </row>
    <row r="8354" spans="1:8" x14ac:dyDescent="0.25">
      <c r="A8354" s="106">
        <v>45855</v>
      </c>
      <c r="B8354" s="107" t="str">
        <v>UN 2855</v>
      </c>
      <c r="C8354" s="108" t="str">
        <v xml:space="preserve">BREAK LIGHT SWITCH SPRING INTER  </v>
      </c>
      <c r="D8354" s="136" t="str">
        <v>2392, 2393</v>
      </c>
      <c r="E8354" s="108">
        <v>36</v>
      </c>
      <c r="F8354" s="108" t="str">
        <v>PCS</v>
      </c>
      <c r="G8354" s="108" t="str">
        <v>OUTWARD</v>
      </c>
      <c r="H8354" s="109" t="str">
        <v>SHOP</v>
      </c>
    </row>
    <row r="8355" spans="1:8" x14ac:dyDescent="0.25">
      <c r="A8355" s="102">
        <v>45855</v>
      </c>
      <c r="B8355" s="103" t="str">
        <v>UN 2062</v>
      </c>
      <c r="C8355" s="104" t="str">
        <v>DIFFERENTIAL GEAR 13 TEETH INTER MM9739</v>
      </c>
      <c r="D8355" s="135" t="str">
        <v>2392, 2393</v>
      </c>
      <c r="E8355" s="104">
        <v>15</v>
      </c>
      <c r="F8355" s="104" t="str">
        <v>PCS</v>
      </c>
      <c r="G8355" s="104" t="str">
        <v>OUTWARD</v>
      </c>
      <c r="H8355" s="105" t="str">
        <v>SHOP</v>
      </c>
    </row>
    <row r="8356" spans="1:8" x14ac:dyDescent="0.25">
      <c r="A8356" s="106">
        <v>45855</v>
      </c>
      <c r="B8356" s="107" t="str">
        <v>UN 2350</v>
      </c>
      <c r="C8356" s="108" t="str">
        <v>COUNTER SHAFT 18 TEETH SARPANCH</v>
      </c>
      <c r="D8356" s="136" t="str">
        <v>2392, 2393</v>
      </c>
      <c r="E8356" s="108">
        <v>3</v>
      </c>
      <c r="F8356" s="108" t="str">
        <v>PCS</v>
      </c>
      <c r="G8356" s="108" t="str">
        <v>OUTWARD</v>
      </c>
      <c r="H8356" s="109" t="str">
        <v>SHOP</v>
      </c>
    </row>
    <row r="8357" spans="1:8" x14ac:dyDescent="0.25">
      <c r="A8357" s="102">
        <v>45855</v>
      </c>
      <c r="B8357" s="103" t="str">
        <v>GK 1073 A/UN 1426 A</v>
      </c>
      <c r="C8357" s="104" t="str">
        <v>FRONT STUB AXLE RH NST</v>
      </c>
      <c r="D8357" s="135" t="str">
        <v>2392, 2393</v>
      </c>
      <c r="E8357" s="104">
        <v>5</v>
      </c>
      <c r="F8357" s="104" t="str">
        <v>PCS</v>
      </c>
      <c r="G8357" s="104" t="str">
        <v>OUTWARD</v>
      </c>
      <c r="H8357" s="105" t="str">
        <v>SHOP</v>
      </c>
    </row>
    <row r="8358" spans="1:8" x14ac:dyDescent="0.25">
      <c r="A8358" s="106">
        <v>45855</v>
      </c>
      <c r="B8358" s="107" t="str">
        <v>GK 1073/UN 1426</v>
      </c>
      <c r="C8358" s="108" t="str">
        <v>FRONT STUB AXLE LH NST</v>
      </c>
      <c r="D8358" s="136" t="str">
        <v>2392, 2393</v>
      </c>
      <c r="E8358" s="108">
        <v>3</v>
      </c>
      <c r="F8358" s="108" t="str">
        <v>PCS</v>
      </c>
      <c r="G8358" s="108" t="str">
        <v>OUTWARD</v>
      </c>
      <c r="H8358" s="109" t="str">
        <v>SHOP</v>
      </c>
    </row>
    <row r="8359" spans="1:8" x14ac:dyDescent="0.25">
      <c r="A8359" s="102">
        <v>45855</v>
      </c>
      <c r="B8359" s="103" t="str">
        <v>UN 1678</v>
      </c>
      <c r="C8359" s="104" t="str">
        <v>TOOL BOX INTER DI</v>
      </c>
      <c r="D8359" s="135" t="str">
        <v>2392, 2393</v>
      </c>
      <c r="E8359" s="104">
        <v>10</v>
      </c>
      <c r="F8359" s="104" t="str">
        <v>PCS</v>
      </c>
      <c r="G8359" s="104" t="str">
        <v>OUTWARD</v>
      </c>
      <c r="H8359" s="105" t="str">
        <v>SHOP</v>
      </c>
    </row>
    <row r="8360" spans="1:8" x14ac:dyDescent="0.25">
      <c r="A8360" s="106">
        <v>45855</v>
      </c>
      <c r="B8360" s="107" t="str">
        <v>UN 3115</v>
      </c>
      <c r="C8360" s="108" t="str">
        <v xml:space="preserve">STAY ROD CAP SHIM THIN INTER  </v>
      </c>
      <c r="D8360" s="136" t="str">
        <v>2392, 2393</v>
      </c>
      <c r="E8360" s="108">
        <v>30</v>
      </c>
      <c r="F8360" s="108" t="str">
        <v>DOZEN</v>
      </c>
      <c r="G8360" s="108" t="str">
        <v>OUTWARD</v>
      </c>
      <c r="H8360" s="109" t="str">
        <v>SHOP</v>
      </c>
    </row>
    <row r="8361" spans="1:8" x14ac:dyDescent="0.25">
      <c r="A8361" s="102">
        <v>45855</v>
      </c>
      <c r="B8361" s="103" t="str">
        <v>3052 COOOB</v>
      </c>
      <c r="C8361" s="104" t="str">
        <v>HYD PUMP SWARAJ 4*4 HOLE</v>
      </c>
      <c r="D8361" s="135" t="str">
        <v>2392, 2393</v>
      </c>
      <c r="E8361" s="104">
        <v>2</v>
      </c>
      <c r="F8361" s="104" t="str">
        <v>PCS</v>
      </c>
      <c r="G8361" s="104" t="str">
        <v>OUTWARD</v>
      </c>
      <c r="H8361" s="105" t="str">
        <v>SHOP</v>
      </c>
    </row>
    <row r="8362" spans="1:8" x14ac:dyDescent="0.25">
      <c r="A8362" s="106">
        <v>45855</v>
      </c>
      <c r="B8362" s="107" t="str">
        <v>1P 3047 AOOOO</v>
      </c>
      <c r="C8362" s="108" t="str">
        <v>HYD PUMP NEW HOLLAND O/M</v>
      </c>
      <c r="D8362" s="136" t="str">
        <v>2392, 2393</v>
      </c>
      <c r="E8362" s="108">
        <v>2</v>
      </c>
      <c r="F8362" s="108" t="str">
        <v>PCS</v>
      </c>
      <c r="G8362" s="108" t="str">
        <v>OUTWARD</v>
      </c>
      <c r="H8362" s="109" t="str">
        <v>SHOP</v>
      </c>
    </row>
    <row r="8363" spans="1:8" x14ac:dyDescent="0.25">
      <c r="A8363" s="102">
        <v>45855</v>
      </c>
      <c r="B8363" s="103" t="str">
        <v>1P 3060 AOOOO</v>
      </c>
      <c r="C8363" s="104" t="str">
        <v>HYD PUMP NEW HOLLAND</v>
      </c>
      <c r="D8363" s="135" t="str">
        <v>2392, 2393</v>
      </c>
      <c r="E8363" s="104">
        <v>1</v>
      </c>
      <c r="F8363" s="104" t="str">
        <v>PCS</v>
      </c>
      <c r="G8363" s="104" t="str">
        <v>OUTWARD</v>
      </c>
      <c r="H8363" s="105" t="str">
        <v>SHOP</v>
      </c>
    </row>
    <row r="8364" spans="1:8" x14ac:dyDescent="0.25">
      <c r="A8364" s="106">
        <v>45855</v>
      </c>
      <c r="B8364" s="107" t="str">
        <v>GK 578/UN 1470</v>
      </c>
      <c r="C8364" s="108" t="str">
        <v>TIE ROD END MAHINDRA YUVRAJ 215 (R+L) (SET OF 2)</v>
      </c>
      <c r="D8364" s="136" t="str">
        <v>2392, 2393</v>
      </c>
      <c r="E8364" s="108">
        <v>8</v>
      </c>
      <c r="F8364" s="108" t="str">
        <v>SET</v>
      </c>
      <c r="G8364" s="108" t="str">
        <v>OUTWARD</v>
      </c>
      <c r="H8364" s="109" t="str">
        <v>SHOP</v>
      </c>
    </row>
    <row r="8365" spans="1:8" x14ac:dyDescent="0.25">
      <c r="A8365" s="102">
        <v>45855</v>
      </c>
      <c r="B8365" s="103" t="str">
        <v>GK 760 A</v>
      </c>
      <c r="C8365" s="104" t="str">
        <v>STG SHAFT YUVRAJ RANE TYPE COTTAR TYPE 546 MM</v>
      </c>
      <c r="D8365" s="135" t="str">
        <v>2392, 2393</v>
      </c>
      <c r="E8365" s="104">
        <v>4</v>
      </c>
      <c r="F8365" s="104" t="str">
        <v>PCS</v>
      </c>
      <c r="G8365" s="104" t="str">
        <v>OUTWARD</v>
      </c>
      <c r="H8365" s="105" t="str">
        <v>SHOP</v>
      </c>
    </row>
    <row r="8366" spans="1:8" x14ac:dyDescent="0.25">
      <c r="A8366" s="106">
        <v>45855</v>
      </c>
      <c r="B8366" s="107" t="str">
        <v>1P 3020 ATMMB</v>
      </c>
      <c r="C8366" s="108" t="str">
        <v>HYD PUMP YUVRAJ</v>
      </c>
      <c r="D8366" s="136" t="str">
        <v>2392, 2393</v>
      </c>
      <c r="E8366" s="108">
        <v>1</v>
      </c>
      <c r="F8366" s="108" t="str">
        <v>PCS</v>
      </c>
      <c r="G8366" s="108" t="str">
        <v>OUTWARD</v>
      </c>
      <c r="H8366" s="109" t="str">
        <v>SHOP</v>
      </c>
    </row>
    <row r="8367" spans="1:8" x14ac:dyDescent="0.25">
      <c r="A8367" s="102">
        <v>45855</v>
      </c>
      <c r="B8367" s="103" t="str">
        <v>1P 4060 4027 CTOOOY</v>
      </c>
      <c r="C8367" s="104" t="str">
        <v>HYD PUMP ARJUN NOVO Y MANIFOLD</v>
      </c>
      <c r="D8367" s="135" t="str">
        <v>2392, 2393</v>
      </c>
      <c r="E8367" s="104">
        <v>2</v>
      </c>
      <c r="F8367" s="104" t="str">
        <v>PCS</v>
      </c>
      <c r="G8367" s="104" t="str">
        <v>OUTWARD</v>
      </c>
      <c r="H8367" s="105" t="str">
        <v>SHOP</v>
      </c>
    </row>
    <row r="8368" spans="1:8" x14ac:dyDescent="0.25">
      <c r="A8368" s="106">
        <v>45855</v>
      </c>
      <c r="B8368" s="107" t="str">
        <v>UN 2829</v>
      </c>
      <c r="C8368" s="108" t="str">
        <v xml:space="preserve">MUDGUARD U BOLT 10" (GOLDEN) INTER  </v>
      </c>
      <c r="D8368" s="136" t="str">
        <v>2392, 2393</v>
      </c>
      <c r="E8368" s="108">
        <v>20</v>
      </c>
      <c r="F8368" s="108" t="str">
        <v>PCS</v>
      </c>
      <c r="G8368" s="108" t="str">
        <v>OUTWARD</v>
      </c>
      <c r="H8368" s="109" t="str">
        <v>SHOP</v>
      </c>
    </row>
    <row r="8369" spans="1:8" x14ac:dyDescent="0.25">
      <c r="A8369" s="102">
        <v>45855</v>
      </c>
      <c r="B8369" s="103" t="str">
        <v>UN 2061</v>
      </c>
      <c r="C8369" s="104" t="str">
        <v>P.T.O SHAFT 6//8 TEETH INTER</v>
      </c>
      <c r="D8369" s="135" t="str">
        <v>2392, 2393</v>
      </c>
      <c r="E8369" s="104">
        <v>1</v>
      </c>
      <c r="F8369" s="104" t="str">
        <v>PCS</v>
      </c>
      <c r="G8369" s="104" t="str">
        <v>OUTWARD</v>
      </c>
      <c r="H8369" s="105" t="str">
        <v>SHOP</v>
      </c>
    </row>
    <row r="8370" spans="1:8" x14ac:dyDescent="0.25">
      <c r="A8370" s="106">
        <v>45855</v>
      </c>
      <c r="B8370" s="107" t="str">
        <v>UN 2420</v>
      </c>
      <c r="C8370" s="108" t="str">
        <v xml:space="preserve">SUCTION FILTER MKM  </v>
      </c>
      <c r="D8370" s="136" t="str">
        <v>2392, 2393</v>
      </c>
      <c r="E8370" s="108">
        <v>2</v>
      </c>
      <c r="F8370" s="108" t="str">
        <v>PCS</v>
      </c>
      <c r="G8370" s="108" t="str">
        <v>OUTWARD</v>
      </c>
      <c r="H8370" s="109" t="str">
        <v>SHOP</v>
      </c>
    </row>
    <row r="8371" spans="1:8" x14ac:dyDescent="0.25">
      <c r="A8371" s="102">
        <v>45855</v>
      </c>
      <c r="B8371" s="103" t="str">
        <v>UN 1278</v>
      </c>
      <c r="C8371" s="104" t="str">
        <v>CRANK PULLEY SHEET METAL NST</v>
      </c>
      <c r="D8371" s="135" t="str">
        <v>2392, 2393</v>
      </c>
      <c r="E8371" s="104">
        <v>1</v>
      </c>
      <c r="F8371" s="104" t="str">
        <v>PCS</v>
      </c>
      <c r="G8371" s="104" t="str">
        <v>OUTWARD</v>
      </c>
      <c r="H8371" s="105" t="str">
        <v>SHOP</v>
      </c>
    </row>
    <row r="8372" spans="1:8" x14ac:dyDescent="0.25">
      <c r="A8372" s="106">
        <v>45855</v>
      </c>
      <c r="B8372" s="107" t="str">
        <v>UN 1441 A</v>
      </c>
      <c r="C8372" s="108" t="str">
        <v>STARING KNUCKLE ARM (POWER STG) LH STEEL MKM</v>
      </c>
      <c r="D8372" s="136" t="str">
        <v>2392, 2393</v>
      </c>
      <c r="E8372" s="108">
        <v>4</v>
      </c>
      <c r="F8372" s="108" t="str">
        <v>PCS</v>
      </c>
      <c r="G8372" s="108" t="str">
        <v>OUTWARD</v>
      </c>
      <c r="H8372" s="109" t="str">
        <v>SHOP</v>
      </c>
    </row>
    <row r="8373" spans="1:8" x14ac:dyDescent="0.25">
      <c r="A8373" s="102">
        <v>45855</v>
      </c>
      <c r="B8373" s="103" t="str">
        <v>UN 1441</v>
      </c>
      <c r="C8373" s="104" t="str">
        <v>STARING KNUCKLE ARM (POWER STG) RH STEEL MKM</v>
      </c>
      <c r="D8373" s="135" t="str">
        <v>2392, 2393</v>
      </c>
      <c r="E8373" s="104">
        <v>2</v>
      </c>
      <c r="F8373" s="104" t="str">
        <v>PCS</v>
      </c>
      <c r="G8373" s="104" t="str">
        <v>OUTWARD</v>
      </c>
      <c r="H8373" s="105" t="str">
        <v>SHOP</v>
      </c>
    </row>
    <row r="8374" spans="1:8" x14ac:dyDescent="0.25">
      <c r="A8374" s="106">
        <v>45855</v>
      </c>
      <c r="B8374" s="107" t="str">
        <v>UN 1418</v>
      </c>
      <c r="C8374" s="108" t="str">
        <v>FRONT WHEEL CAP 3 HOLE INTER</v>
      </c>
      <c r="D8374" s="136" t="str">
        <v>2392, 2393</v>
      </c>
      <c r="E8374" s="108">
        <v>10</v>
      </c>
      <c r="F8374" s="108" t="str">
        <v>PCS</v>
      </c>
      <c r="G8374" s="108" t="str">
        <v>OUTWARD</v>
      </c>
      <c r="H8374" s="109" t="str">
        <v>SHOP</v>
      </c>
    </row>
    <row r="8375" spans="1:8" x14ac:dyDescent="0.25">
      <c r="A8375" s="102">
        <v>45855</v>
      </c>
      <c r="B8375" s="103" t="str">
        <v>UN 1160</v>
      </c>
      <c r="C8375" s="104" t="str">
        <v>AIR CLEANER MESH INTER DI</v>
      </c>
      <c r="D8375" s="135" t="str">
        <v>2392, 2393</v>
      </c>
      <c r="E8375" s="104">
        <v>10</v>
      </c>
      <c r="F8375" s="104" t="str">
        <v>PCS</v>
      </c>
      <c r="G8375" s="104" t="str">
        <v>OUTWARD</v>
      </c>
      <c r="H8375" s="105" t="str">
        <v>SHOP</v>
      </c>
    </row>
    <row r="8376" spans="1:8" x14ac:dyDescent="0.25">
      <c r="A8376" s="106">
        <v>45855</v>
      </c>
      <c r="B8376" s="107" t="str">
        <v>UN 2785</v>
      </c>
      <c r="C8376" s="108" t="str">
        <v xml:space="preserve">BONNET BOLT 6 CUT ARJUN  </v>
      </c>
      <c r="D8376" s="136" t="str">
        <v>2392, 2393</v>
      </c>
      <c r="E8376" s="108">
        <v>40</v>
      </c>
      <c r="F8376" s="108" t="str">
        <v>PCS</v>
      </c>
      <c r="G8376" s="108" t="str">
        <v>OUTWARD</v>
      </c>
      <c r="H8376" s="109" t="str">
        <v>SHOP</v>
      </c>
    </row>
    <row r="8377" spans="1:8" x14ac:dyDescent="0.25">
      <c r="A8377" s="102">
        <v>45855</v>
      </c>
      <c r="B8377" s="103" t="str">
        <v>GK 1472 A/UN 2783 A</v>
      </c>
      <c r="C8377" s="104" t="str">
        <v>BONNET BOLT INTER DI (6 CUT)</v>
      </c>
      <c r="D8377" s="135" t="str">
        <v>2392, 2393</v>
      </c>
      <c r="E8377" s="104">
        <v>36</v>
      </c>
      <c r="F8377" s="104" t="str">
        <v>PCS</v>
      </c>
      <c r="G8377" s="104" t="str">
        <v>OUTWARD</v>
      </c>
      <c r="H8377" s="105" t="str">
        <v>SHOP</v>
      </c>
    </row>
    <row r="8378" spans="1:8" x14ac:dyDescent="0.25">
      <c r="A8378" s="106">
        <v>45855</v>
      </c>
      <c r="B8378" s="107" t="str">
        <v>UN 2620</v>
      </c>
      <c r="C8378" s="108" t="str">
        <v xml:space="preserve">LOWER LINK END 585  </v>
      </c>
      <c r="D8378" s="136" t="str">
        <v>2392, 2393</v>
      </c>
      <c r="E8378" s="108">
        <v>6</v>
      </c>
      <c r="F8378" s="108" t="str">
        <v>PCS</v>
      </c>
      <c r="G8378" s="108" t="str">
        <v>OUTWARD</v>
      </c>
      <c r="H8378" s="109" t="str">
        <v>SHOP</v>
      </c>
    </row>
    <row r="8379" spans="1:8" x14ac:dyDescent="0.25">
      <c r="A8379" s="102">
        <v>45855</v>
      </c>
      <c r="B8379" s="103" t="str">
        <v>UN 2616</v>
      </c>
      <c r="C8379" s="104" t="str">
        <v xml:space="preserve">LOWER LINK ASSY 3 DI (O.E) 585 DI  </v>
      </c>
      <c r="D8379" s="135" t="str">
        <v>2392, 2393</v>
      </c>
      <c r="E8379" s="104">
        <v>2</v>
      </c>
      <c r="F8379" s="104" t="str">
        <v>PCS</v>
      </c>
      <c r="G8379" s="104" t="str">
        <v>OUTWARD</v>
      </c>
      <c r="H8379" s="105" t="str">
        <v>SHOP</v>
      </c>
    </row>
    <row r="8380" spans="1:8" x14ac:dyDescent="0.25">
      <c r="A8380" s="106">
        <v>45855</v>
      </c>
      <c r="B8380" s="107" t="str">
        <v>UN 2615</v>
      </c>
      <c r="C8380" s="108" t="str">
        <v xml:space="preserve">LOWER LINK ASSY 4 DI (O.E) 585 DI  </v>
      </c>
      <c r="D8380" s="136" t="str">
        <v>2392, 2393</v>
      </c>
      <c r="E8380" s="108">
        <v>2</v>
      </c>
      <c r="F8380" s="108" t="str">
        <v>PCS</v>
      </c>
      <c r="G8380" s="108" t="str">
        <v>OUTWARD</v>
      </c>
      <c r="H8380" s="109" t="str">
        <v>SHOP</v>
      </c>
    </row>
    <row r="8381" spans="1:8" x14ac:dyDescent="0.25">
      <c r="A8381" s="102">
        <v>45855</v>
      </c>
      <c r="B8381" s="103" t="str">
        <v>1P 4044 AOOOO</v>
      </c>
      <c r="C8381" s="104" t="str">
        <v>HYD PUMP ACE 350 TRACTORS</v>
      </c>
      <c r="D8381" s="135" t="str">
        <v>2392, 2393</v>
      </c>
      <c r="E8381" s="104">
        <v>2</v>
      </c>
      <c r="F8381" s="104" t="str">
        <v>PCS</v>
      </c>
      <c r="G8381" s="104" t="str">
        <v>OUTWARD</v>
      </c>
      <c r="H8381" s="105" t="str">
        <v>SHOP</v>
      </c>
    </row>
    <row r="8382" spans="1:8" x14ac:dyDescent="0.25">
      <c r="A8382" s="106">
        <v>45855</v>
      </c>
      <c r="B8382" s="107" t="str">
        <v>8658172020ALU</v>
      </c>
      <c r="C8382" s="108" t="str">
        <v xml:space="preserve">RADIATOR MAHINDRA 4 DI    </v>
      </c>
      <c r="D8382" s="136" t="str">
        <v>2392, 2393</v>
      </c>
      <c r="E8382" s="108">
        <v>1</v>
      </c>
      <c r="F8382" s="108" t="str">
        <v>PCS</v>
      </c>
      <c r="G8382" s="108" t="str">
        <v>OUTWARD</v>
      </c>
      <c r="H8382" s="109" t="str">
        <v>SHOP</v>
      </c>
    </row>
    <row r="8383" spans="1:8" x14ac:dyDescent="0.25">
      <c r="A8383" s="102">
        <v>45855</v>
      </c>
      <c r="B8383" s="103" t="str">
        <v>1P 4060 4036 AOOOOB</v>
      </c>
      <c r="C8383" s="104" t="str">
        <v>HYD PUMP ESCORT/FT TAMDEM</v>
      </c>
      <c r="D8383" s="135" t="str">
        <v>2392, 2393</v>
      </c>
      <c r="E8383" s="104">
        <v>1</v>
      </c>
      <c r="F8383" s="104" t="str">
        <v>PCS</v>
      </c>
      <c r="G8383" s="104" t="str">
        <v>OUTWARD</v>
      </c>
      <c r="H8383" s="105" t="str">
        <v>SHOP</v>
      </c>
    </row>
    <row r="8384" spans="1:8" x14ac:dyDescent="0.25">
      <c r="A8384" s="106">
        <v>45855</v>
      </c>
      <c r="B8384" s="107" t="str">
        <v>UN 2502</v>
      </c>
      <c r="C8384" s="108" t="str">
        <v xml:space="preserve">SPOOL LOWERING ASSY INTER  </v>
      </c>
      <c r="D8384" s="136" t="str">
        <v>2392, 2393</v>
      </c>
      <c r="E8384" s="108">
        <v>40</v>
      </c>
      <c r="F8384" s="108" t="str">
        <v>PCS</v>
      </c>
      <c r="G8384" s="108" t="str">
        <v>OUTWARD</v>
      </c>
      <c r="H8384" s="109" t="str">
        <v>SHOP</v>
      </c>
    </row>
    <row r="8385" spans="1:8" x14ac:dyDescent="0.25">
      <c r="A8385" s="102">
        <v>45856</v>
      </c>
      <c r="B8385" s="103" t="str">
        <v>1P 4060 4036 AOOOOB</v>
      </c>
      <c r="C8385" s="104" t="str">
        <v>HYD PUMP ESCORT/FT TAMDEM</v>
      </c>
      <c r="D8385" s="135">
        <v>2350</v>
      </c>
      <c r="E8385" s="104">
        <v>1</v>
      </c>
      <c r="F8385" s="104" t="str">
        <v>PCS</v>
      </c>
      <c r="G8385" s="104" t="str">
        <v>OUTWARD</v>
      </c>
      <c r="H8385" s="105" t="str">
        <v>GURU AUTO</v>
      </c>
    </row>
    <row r="8386" spans="1:8" x14ac:dyDescent="0.25">
      <c r="A8386" s="106">
        <v>45856</v>
      </c>
      <c r="B8386" s="107" t="str">
        <v>1P 4040 4027 CTOOOB</v>
      </c>
      <c r="C8386" s="108" t="str">
        <v>HYD PUMP DHRUV / YUVO</v>
      </c>
      <c r="D8386" s="136">
        <v>2350</v>
      </c>
      <c r="E8386" s="108">
        <v>2</v>
      </c>
      <c r="F8386" s="108" t="str">
        <v>PCS</v>
      </c>
      <c r="G8386" s="108" t="str">
        <v>OUTWARD</v>
      </c>
      <c r="H8386" s="109" t="str">
        <v>GURU AUTO</v>
      </c>
    </row>
    <row r="8387" spans="1:8" x14ac:dyDescent="0.25">
      <c r="A8387" s="102">
        <v>45856</v>
      </c>
      <c r="B8387" s="103" t="str">
        <v>UN 1736</v>
      </c>
      <c r="C8387" s="104" t="str">
        <v>CLUTCH RELEASE FORK 585 DI</v>
      </c>
      <c r="D8387" s="135">
        <v>2350</v>
      </c>
      <c r="E8387" s="104">
        <v>2</v>
      </c>
      <c r="F8387" s="104" t="str">
        <v>PCS</v>
      </c>
      <c r="G8387" s="104" t="str">
        <v>OUTWARD</v>
      </c>
      <c r="H8387" s="105" t="str">
        <v>GURU AUTO</v>
      </c>
    </row>
    <row r="8388" spans="1:8" x14ac:dyDescent="0.25">
      <c r="A8388" s="106">
        <v>45856</v>
      </c>
      <c r="B8388" s="107" t="str">
        <v>UN 3591</v>
      </c>
      <c r="C8388" s="108" t="str">
        <v xml:space="preserve">8000667B12 PIPE FUEL TANK TO FEED PUMP (3 CYL.) NST  </v>
      </c>
      <c r="D8388" s="136">
        <v>2350</v>
      </c>
      <c r="E8388" s="108">
        <v>10</v>
      </c>
      <c r="F8388" s="108" t="str">
        <v>PCS</v>
      </c>
      <c r="G8388" s="108" t="str">
        <v>OUTWARD</v>
      </c>
      <c r="H8388" s="109" t="str">
        <v>GURU AUTO</v>
      </c>
    </row>
    <row r="8389" spans="1:8" x14ac:dyDescent="0.25">
      <c r="A8389" s="102">
        <v>45856</v>
      </c>
      <c r="B8389" s="103" t="str">
        <v>UN 1441 A</v>
      </c>
      <c r="C8389" s="104" t="str">
        <v>STARING KNUCKLE ARM (POWER STG) LH STEEL MKM</v>
      </c>
      <c r="D8389" s="135">
        <v>2350</v>
      </c>
      <c r="E8389" s="104">
        <v>3</v>
      </c>
      <c r="F8389" s="104" t="str">
        <v>PCS</v>
      </c>
      <c r="G8389" s="104" t="str">
        <v>OUTWARD</v>
      </c>
      <c r="H8389" s="105" t="str">
        <v>GURU AUTO</v>
      </c>
    </row>
    <row r="8390" spans="1:8" x14ac:dyDescent="0.25">
      <c r="A8390" s="106">
        <v>45856</v>
      </c>
      <c r="B8390" s="107" t="str">
        <v>8641112010ALU</v>
      </c>
      <c r="C8390" s="108" t="str">
        <v xml:space="preserve">RADIATOR SONALIKA TRACTOR 735/740 DI (45/35 HP) </v>
      </c>
      <c r="D8390" s="136">
        <v>2350</v>
      </c>
      <c r="E8390" s="108">
        <v>2</v>
      </c>
      <c r="F8390" s="108" t="str">
        <v>PCS</v>
      </c>
      <c r="G8390" s="108" t="str">
        <v>OUTWARD</v>
      </c>
      <c r="H8390" s="109" t="str">
        <v>GURU AUTO</v>
      </c>
    </row>
    <row r="8391" spans="1:8" x14ac:dyDescent="0.25">
      <c r="A8391" s="102">
        <v>45856</v>
      </c>
      <c r="B8391" s="103" t="str">
        <v>UN 1561</v>
      </c>
      <c r="C8391" s="104" t="str">
        <v>STARING ASSEMBLY CASTING INTER DI 51 DEGREE</v>
      </c>
      <c r="D8391" s="135">
        <v>2350</v>
      </c>
      <c r="E8391" s="104">
        <v>2</v>
      </c>
      <c r="F8391" s="104" t="str">
        <v>SET</v>
      </c>
      <c r="G8391" s="104" t="str">
        <v>OUTWARD</v>
      </c>
      <c r="H8391" s="105" t="str">
        <v>GURU AUTO</v>
      </c>
    </row>
    <row r="8392" spans="1:8" x14ac:dyDescent="0.25">
      <c r="A8392" s="106">
        <v>45856</v>
      </c>
      <c r="B8392" s="107" t="str">
        <v>UN 1160</v>
      </c>
      <c r="C8392" s="108" t="str">
        <v>AIR CLEANER MESH INTER DI</v>
      </c>
      <c r="D8392" s="136">
        <v>2350</v>
      </c>
      <c r="E8392" s="108">
        <v>12</v>
      </c>
      <c r="F8392" s="108" t="str">
        <v>PCS</v>
      </c>
      <c r="G8392" s="108" t="str">
        <v>OUTWARD</v>
      </c>
      <c r="H8392" s="109" t="str">
        <v>GURU AUTO</v>
      </c>
    </row>
    <row r="8393" spans="1:8" x14ac:dyDescent="0.25">
      <c r="A8393" s="102">
        <v>45856</v>
      </c>
      <c r="B8393" s="103" t="str">
        <v>UN 3418</v>
      </c>
      <c r="C8393" s="104" t="str">
        <v xml:space="preserve">CHOWK CABLE (L TYPE) INTER DI  </v>
      </c>
      <c r="D8393" s="135">
        <v>2350</v>
      </c>
      <c r="E8393" s="104">
        <v>20</v>
      </c>
      <c r="F8393" s="104" t="str">
        <v>PCS</v>
      </c>
      <c r="G8393" s="104" t="str">
        <v>OUTWARD</v>
      </c>
      <c r="H8393" s="105" t="str">
        <v>GURU AUTO</v>
      </c>
    </row>
    <row r="8394" spans="1:8" x14ac:dyDescent="0.25">
      <c r="A8394" s="106">
        <v>45856</v>
      </c>
      <c r="B8394" s="107" t="str">
        <v>UN 2384</v>
      </c>
      <c r="C8394" s="108" t="str">
        <v xml:space="preserve">HYDRAULIC PRESSURE PIPE (3 CYL.) TURBO  </v>
      </c>
      <c r="D8394" s="136">
        <v>2350</v>
      </c>
      <c r="E8394" s="108">
        <v>5</v>
      </c>
      <c r="F8394" s="108" t="str">
        <v>PCS</v>
      </c>
      <c r="G8394" s="108" t="str">
        <v>OUTWARD</v>
      </c>
      <c r="H8394" s="109" t="str">
        <v>GURU AUTO</v>
      </c>
    </row>
    <row r="8395" spans="1:8" x14ac:dyDescent="0.25">
      <c r="A8395" s="102">
        <v>45856</v>
      </c>
      <c r="B8395" s="103" t="str">
        <v>UN 2402</v>
      </c>
      <c r="C8395" s="104" t="str">
        <v xml:space="preserve">MALE FEMALE COUPLING NST  </v>
      </c>
      <c r="D8395" s="135">
        <v>2350</v>
      </c>
      <c r="E8395" s="104">
        <v>6</v>
      </c>
      <c r="F8395" s="104" t="str">
        <v>PCS</v>
      </c>
      <c r="G8395" s="104" t="str">
        <v>OUTWARD</v>
      </c>
      <c r="H8395" s="105" t="str">
        <v>GURU AUTO</v>
      </c>
    </row>
    <row r="8396" spans="1:8" x14ac:dyDescent="0.25">
      <c r="A8396" s="106">
        <v>45856</v>
      </c>
      <c r="B8396" s="107" t="str">
        <v>R983032376</v>
      </c>
      <c r="C8396" s="108" t="str">
        <v>HYD. PUMP SONALIKA 12CC</v>
      </c>
      <c r="D8396" s="136">
        <v>2350</v>
      </c>
      <c r="E8396" s="108">
        <v>2</v>
      </c>
      <c r="F8396" s="108" t="str">
        <v>PCS</v>
      </c>
      <c r="G8396" s="108" t="str">
        <v>OUTWARD</v>
      </c>
      <c r="H8396" s="109" t="str">
        <v>GURU AUTO</v>
      </c>
    </row>
    <row r="8397" spans="1:8" x14ac:dyDescent="0.25">
      <c r="A8397" s="102">
        <v>45856</v>
      </c>
      <c r="B8397" s="103" t="str">
        <v>UN 1164</v>
      </c>
      <c r="C8397" s="104" t="str">
        <v>SECONDARY MESH INTER DI</v>
      </c>
      <c r="D8397" s="135">
        <v>2350</v>
      </c>
      <c r="E8397" s="104">
        <v>6</v>
      </c>
      <c r="F8397" s="104" t="str">
        <v>PCS</v>
      </c>
      <c r="G8397" s="104" t="str">
        <v>OUTWARD</v>
      </c>
      <c r="H8397" s="105" t="str">
        <v>GURU AUTO</v>
      </c>
    </row>
    <row r="8398" spans="1:8" x14ac:dyDescent="0.25">
      <c r="A8398" s="106">
        <v>45856</v>
      </c>
      <c r="B8398" s="107" t="str">
        <v>GK 2411 A</v>
      </c>
      <c r="C8398" s="108" t="str">
        <v>TROLLEY PIPE 24''   EPDM (MALE + FEMALE)</v>
      </c>
      <c r="D8398" s="136">
        <v>2350</v>
      </c>
      <c r="E8398" s="108">
        <v>5</v>
      </c>
      <c r="F8398" s="108" t="str">
        <v>PCS</v>
      </c>
      <c r="G8398" s="108" t="str">
        <v>OUTWARD</v>
      </c>
      <c r="H8398" s="109" t="str">
        <v>GURU AUTO</v>
      </c>
    </row>
    <row r="8399" spans="1:8" x14ac:dyDescent="0.25">
      <c r="A8399" s="102">
        <v>45856</v>
      </c>
      <c r="B8399" s="103" t="str">
        <v>GK 2412</v>
      </c>
      <c r="C8399" s="104" t="str">
        <v>TROLLEY PIPE 40''   EPDM (MALE + FEMALE)</v>
      </c>
      <c r="D8399" s="135">
        <v>2350</v>
      </c>
      <c r="E8399" s="104">
        <v>5</v>
      </c>
      <c r="F8399" s="104" t="str">
        <v>PCS</v>
      </c>
      <c r="G8399" s="104" t="str">
        <v>OUTWARD</v>
      </c>
      <c r="H8399" s="105" t="str">
        <v>GURU AUTO</v>
      </c>
    </row>
    <row r="8400" spans="1:8" x14ac:dyDescent="0.25">
      <c r="A8400" s="106">
        <v>45856</v>
      </c>
      <c r="B8400" s="107" t="str">
        <v>GK 564/UN 1460</v>
      </c>
      <c r="C8400" s="108" t="str">
        <v xml:space="preserve">TIE ROD ASSY MKM (80 MM) </v>
      </c>
      <c r="D8400" s="136">
        <v>2350</v>
      </c>
      <c r="E8400" s="108">
        <v>10</v>
      </c>
      <c r="F8400" s="108" t="str">
        <v>SET</v>
      </c>
      <c r="G8400" s="108" t="str">
        <v>OUTWARD</v>
      </c>
      <c r="H8400" s="109" t="str">
        <v>GURU AUTO</v>
      </c>
    </row>
    <row r="8401" spans="1:8" x14ac:dyDescent="0.25">
      <c r="A8401" s="102">
        <v>45856</v>
      </c>
      <c r="B8401" s="103" t="str">
        <v>UN 3109</v>
      </c>
      <c r="C8401" s="104" t="str">
        <v xml:space="preserve">REAR AXLE TOP BOLT SHIM THICK INTER  </v>
      </c>
      <c r="D8401" s="135">
        <v>2350</v>
      </c>
      <c r="E8401" s="104">
        <v>2</v>
      </c>
      <c r="F8401" s="104" t="str">
        <v>DOZEN</v>
      </c>
      <c r="G8401" s="104" t="str">
        <v>OUTWARD</v>
      </c>
      <c r="H8401" s="105" t="str">
        <v>GURU AUTO</v>
      </c>
    </row>
    <row r="8402" spans="1:8" x14ac:dyDescent="0.25">
      <c r="A8402" s="106">
        <v>45856</v>
      </c>
      <c r="B8402" s="107" t="str">
        <v>UN 3150</v>
      </c>
      <c r="C8402" s="108" t="str">
        <v xml:space="preserve">REAR AXLE HOUSING CIRCLIP INTER  </v>
      </c>
      <c r="D8402" s="136">
        <v>2350</v>
      </c>
      <c r="E8402" s="108">
        <v>12</v>
      </c>
      <c r="F8402" s="108" t="str">
        <v>PCS</v>
      </c>
      <c r="G8402" s="108" t="str">
        <v>OUTWARD</v>
      </c>
      <c r="H8402" s="109" t="str">
        <v>GURU AUTO</v>
      </c>
    </row>
    <row r="8403" spans="1:8" x14ac:dyDescent="0.25">
      <c r="A8403" s="102">
        <v>45856</v>
      </c>
      <c r="B8403" s="103" t="str">
        <v>R983067922</v>
      </c>
      <c r="C8403" s="104" t="str">
        <v>HYD.PUMP SWARAJ PTL14CC (POWER STG)</v>
      </c>
      <c r="D8403" s="135">
        <v>2350</v>
      </c>
      <c r="E8403" s="104">
        <v>2</v>
      </c>
      <c r="F8403" s="104" t="str">
        <v>PCS</v>
      </c>
      <c r="G8403" s="104" t="str">
        <v>OUTWARD</v>
      </c>
      <c r="H8403" s="105" t="str">
        <v>GURU AUTO</v>
      </c>
    </row>
    <row r="8404" spans="1:8" x14ac:dyDescent="0.25">
      <c r="A8404" s="106">
        <v>45856</v>
      </c>
      <c r="B8404" s="107" t="str">
        <v>DS 680</v>
      </c>
      <c r="C8404" s="108" t="str">
        <v xml:space="preserve"> REAR AXLE SWARAJ 735 (17 T) 32211-32212 TRB SMALL PLATE</v>
      </c>
      <c r="D8404" s="136">
        <v>2350</v>
      </c>
      <c r="E8404" s="108">
        <v>2</v>
      </c>
      <c r="F8404" s="108" t="str">
        <v>PCS</v>
      </c>
      <c r="G8404" s="108" t="str">
        <v>OUTWARD</v>
      </c>
      <c r="H8404" s="109" t="str">
        <v>GURU AUTO</v>
      </c>
    </row>
    <row r="8405" spans="1:8" x14ac:dyDescent="0.25">
      <c r="A8405" s="102">
        <v>45856</v>
      </c>
      <c r="B8405" s="103" t="str">
        <v>GK 260</v>
      </c>
      <c r="C8405" s="104" t="str">
        <v>BRAKE DISC MAHINDRA  (Set of 4 Pcs.)</v>
      </c>
      <c r="D8405" s="135">
        <v>2398</v>
      </c>
      <c r="E8405" s="104">
        <v>20</v>
      </c>
      <c r="F8405" s="104" t="str">
        <v>SET</v>
      </c>
      <c r="G8405" s="104" t="str">
        <v>OUTWARD</v>
      </c>
      <c r="H8405" s="105" t="str">
        <v>AZAM</v>
      </c>
    </row>
    <row r="8406" spans="1:8" x14ac:dyDescent="0.25">
      <c r="A8406" s="106">
        <v>45856</v>
      </c>
      <c r="B8406" s="107" t="str">
        <v>GK 630</v>
      </c>
      <c r="C8406" s="108" t="str">
        <v>TIE ROD END JOHN DEERE GLOBAL 4 WHEEL DRIVE (SET OF 2)</v>
      </c>
      <c r="D8406" s="136">
        <v>2395</v>
      </c>
      <c r="E8406" s="108">
        <v>4</v>
      </c>
      <c r="F8406" s="108" t="str">
        <v>SET</v>
      </c>
      <c r="G8406" s="108" t="str">
        <v>OUTWARD</v>
      </c>
      <c r="H8406" s="109" t="str">
        <v>SHOP</v>
      </c>
    </row>
    <row r="8407" spans="1:8" x14ac:dyDescent="0.25">
      <c r="A8407" s="102">
        <v>45856</v>
      </c>
      <c r="B8407" s="103" t="str">
        <v>UN 1979</v>
      </c>
      <c r="C8407" s="104" t="str">
        <v>BREAKE BALL INTER</v>
      </c>
      <c r="D8407" s="135">
        <v>2395</v>
      </c>
      <c r="E8407" s="104">
        <v>72</v>
      </c>
      <c r="F8407" s="104" t="str">
        <v>PCS</v>
      </c>
      <c r="G8407" s="104" t="str">
        <v>OUTWARD</v>
      </c>
      <c r="H8407" s="105" t="str">
        <v>SHOP</v>
      </c>
    </row>
    <row r="8408" spans="1:8" x14ac:dyDescent="0.25">
      <c r="A8408" s="106">
        <v>45856</v>
      </c>
      <c r="B8408" s="107" t="str">
        <v>UN 1980</v>
      </c>
      <c r="C8408" s="108" t="str">
        <v>BREAK PIN SMALL INTER</v>
      </c>
      <c r="D8408" s="136">
        <v>2395</v>
      </c>
      <c r="E8408" s="108">
        <v>120</v>
      </c>
      <c r="F8408" s="108" t="str">
        <v>PCS</v>
      </c>
      <c r="G8408" s="108" t="str">
        <v>OUTWARD</v>
      </c>
      <c r="H8408" s="109" t="str">
        <v>SHOP</v>
      </c>
    </row>
    <row r="8409" spans="1:8" x14ac:dyDescent="0.25">
      <c r="A8409" s="102">
        <v>45856</v>
      </c>
      <c r="B8409" s="103" t="str">
        <v>UN 2645</v>
      </c>
      <c r="C8409" s="104" t="str">
        <v xml:space="preserve">CHECK CHAIN PIN SMALL (NUT TYPE) NST  </v>
      </c>
      <c r="D8409" s="135">
        <v>2395</v>
      </c>
      <c r="E8409" s="104">
        <v>10</v>
      </c>
      <c r="F8409" s="104" t="str">
        <v>PCS</v>
      </c>
      <c r="G8409" s="104" t="str">
        <v>OUTWARD</v>
      </c>
      <c r="H8409" s="105" t="str">
        <v>SHOP</v>
      </c>
    </row>
    <row r="8410" spans="1:8" x14ac:dyDescent="0.25">
      <c r="A8410" s="106">
        <v>45856</v>
      </c>
      <c r="B8410" s="107" t="str">
        <v>UN 1981</v>
      </c>
      <c r="C8410" s="108" t="str">
        <v>BREAK PIN BIG INTER</v>
      </c>
      <c r="D8410" s="136">
        <v>2395</v>
      </c>
      <c r="E8410" s="108">
        <v>120</v>
      </c>
      <c r="F8410" s="108" t="str">
        <v>PCS</v>
      </c>
      <c r="G8410" s="108" t="str">
        <v>OUTWARD</v>
      </c>
      <c r="H8410" s="109" t="str">
        <v>SHOP</v>
      </c>
    </row>
    <row r="8411" spans="1:8" x14ac:dyDescent="0.25">
      <c r="A8411" s="102">
        <v>45856</v>
      </c>
      <c r="B8411" s="103" t="str">
        <v>UN 2848</v>
      </c>
      <c r="C8411" s="104" t="str">
        <v xml:space="preserve">BONNET BOLT  YUVRAJ  </v>
      </c>
      <c r="D8411" s="135">
        <v>2395</v>
      </c>
      <c r="E8411" s="104">
        <v>120</v>
      </c>
      <c r="F8411" s="104" t="str">
        <v>PCS</v>
      </c>
      <c r="G8411" s="104" t="str">
        <v>OUTWARD</v>
      </c>
      <c r="H8411" s="105" t="str">
        <v>SHOP</v>
      </c>
    </row>
    <row r="8412" spans="1:8" x14ac:dyDescent="0.25">
      <c r="A8412" s="106">
        <v>45856</v>
      </c>
      <c r="B8412" s="107" t="str">
        <v>UN 1976/GK 263</v>
      </c>
      <c r="C8412" s="108" t="str">
        <v>BRAKE DISC YUVRAJ (Set of 4 Pcs.)</v>
      </c>
      <c r="D8412" s="136">
        <v>2395</v>
      </c>
      <c r="E8412" s="108">
        <v>10</v>
      </c>
      <c r="F8412" s="108" t="str">
        <v>SET</v>
      </c>
      <c r="G8412" s="108" t="str">
        <v>OUTWARD</v>
      </c>
      <c r="H8412" s="109" t="str">
        <v>SHOP</v>
      </c>
    </row>
    <row r="8413" spans="1:8" x14ac:dyDescent="0.25">
      <c r="A8413" s="102">
        <v>45856</v>
      </c>
      <c r="B8413" s="103" t="str">
        <v>UN 2506</v>
      </c>
      <c r="C8413" s="104" t="str">
        <v xml:space="preserve">SPOOL AND SLEEVE 60 HP HI-TECH  </v>
      </c>
      <c r="D8413" s="135">
        <v>2395</v>
      </c>
      <c r="E8413" s="104">
        <v>30</v>
      </c>
      <c r="F8413" s="104" t="str">
        <v>PCS</v>
      </c>
      <c r="G8413" s="104" t="str">
        <v>OUTWARD</v>
      </c>
      <c r="H8413" s="105" t="str">
        <v>SHOP</v>
      </c>
    </row>
    <row r="8414" spans="1:8" x14ac:dyDescent="0.25">
      <c r="A8414" s="106">
        <v>45856</v>
      </c>
      <c r="B8414" s="107" t="str">
        <v>GK 260</v>
      </c>
      <c r="C8414" s="108" t="str">
        <v>BRAKE DISC MAHINDRA  (Set of 4 Pcs.)</v>
      </c>
      <c r="D8414" s="136">
        <v>2395</v>
      </c>
      <c r="E8414" s="108">
        <v>20</v>
      </c>
      <c r="F8414" s="108" t="str">
        <v>SET</v>
      </c>
      <c r="G8414" s="108" t="str">
        <v>OUTWARD</v>
      </c>
      <c r="H8414" s="109" t="str">
        <v>SHOP</v>
      </c>
    </row>
    <row r="8415" spans="1:8" x14ac:dyDescent="0.25">
      <c r="A8415" s="102">
        <v>45853</v>
      </c>
      <c r="B8415" s="103" t="str">
        <v>UN 1275</v>
      </c>
      <c r="C8415" s="104" t="str">
        <v>CRANK PULLEY CAST IRON 3CYL INTER DI</v>
      </c>
      <c r="D8415" s="135">
        <v>3860</v>
      </c>
      <c r="E8415" s="104">
        <v>30</v>
      </c>
      <c r="F8415" s="104" t="str">
        <v>PCS</v>
      </c>
      <c r="G8415" s="104" t="str">
        <v>INWARD</v>
      </c>
      <c r="H8415" s="105">
        <v>0</v>
      </c>
    </row>
    <row r="8416" spans="1:8" x14ac:dyDescent="0.25">
      <c r="A8416" s="106">
        <v>45854</v>
      </c>
      <c r="B8416" s="107" t="str">
        <v>UN 3333</v>
      </c>
      <c r="C8416" s="108" t="str">
        <v xml:space="preserve">QUIL GEAR WASHER NST  </v>
      </c>
      <c r="D8416" s="136">
        <v>3862</v>
      </c>
      <c r="E8416" s="108">
        <v>12</v>
      </c>
      <c r="F8416" s="108" t="str">
        <v>PCS</v>
      </c>
      <c r="G8416" s="108" t="str">
        <v>INWARD</v>
      </c>
      <c r="H8416" s="109">
        <v>0</v>
      </c>
    </row>
    <row r="8417" spans="1:8" x14ac:dyDescent="0.25">
      <c r="A8417" s="102">
        <v>45854</v>
      </c>
      <c r="B8417" s="103" t="str">
        <v>UN 10237</v>
      </c>
      <c r="C8417" s="104" t="str">
        <v>Y ROD ASSY MASSEY 285</v>
      </c>
      <c r="D8417" s="135">
        <v>3863</v>
      </c>
      <c r="E8417" s="104">
        <v>50</v>
      </c>
      <c r="F8417" s="104" t="str">
        <v>PCS</v>
      </c>
      <c r="G8417" s="104" t="str">
        <v>INWARD</v>
      </c>
      <c r="H8417" s="105">
        <v>0</v>
      </c>
    </row>
    <row r="8418" spans="1:8" x14ac:dyDescent="0.25">
      <c r="A8418" s="106">
        <v>45854</v>
      </c>
      <c r="B8418" s="107" t="str">
        <v>UN 10236</v>
      </c>
      <c r="C8418" s="108" t="str">
        <v>LEVELLING ASSY MASSEY 285</v>
      </c>
      <c r="D8418" s="136">
        <v>3864</v>
      </c>
      <c r="E8418" s="108">
        <v>50</v>
      </c>
      <c r="F8418" s="108" t="str">
        <v>PCS</v>
      </c>
      <c r="G8418" s="108" t="str">
        <v>INWARD</v>
      </c>
      <c r="H8418" s="109">
        <v>0</v>
      </c>
    </row>
    <row r="8419" spans="1:8" x14ac:dyDescent="0.25">
      <c r="A8419" s="102">
        <v>45854</v>
      </c>
      <c r="B8419" s="103" t="str">
        <v>UN 1440 A</v>
      </c>
      <c r="C8419" s="104" t="str">
        <v>STARING KNUCKLE ARM LH STEEL MKM</v>
      </c>
      <c r="D8419" s="135">
        <v>3865</v>
      </c>
      <c r="E8419" s="104">
        <v>100</v>
      </c>
      <c r="F8419" s="104" t="str">
        <v>PCS</v>
      </c>
      <c r="G8419" s="104" t="str">
        <v>INWARD</v>
      </c>
      <c r="H8419" s="105">
        <v>0</v>
      </c>
    </row>
    <row r="8420" spans="1:8" x14ac:dyDescent="0.25">
      <c r="A8420" s="106">
        <v>45854</v>
      </c>
      <c r="B8420" s="107" t="str">
        <v>GK 081</v>
      </c>
      <c r="C8420" s="108" t="str">
        <v>CLUTCH PLATE ARJUN  5 WING 10 TEETH</v>
      </c>
      <c r="D8420" s="136">
        <v>3866</v>
      </c>
      <c r="E8420" s="108">
        <v>5</v>
      </c>
      <c r="F8420" s="108" t="str">
        <v>PCS</v>
      </c>
      <c r="G8420" s="108" t="str">
        <v>INWARD</v>
      </c>
      <c r="H8420" s="109">
        <v>0</v>
      </c>
    </row>
    <row r="8421" spans="1:8" x14ac:dyDescent="0.25">
      <c r="A8421" s="102">
        <v>45854</v>
      </c>
      <c r="B8421" s="103" t="str">
        <v>1P 4044 CTMMB</v>
      </c>
      <c r="C8421" s="104" t="str">
        <v>HYD PUMP MAHINDRA SINGLE</v>
      </c>
      <c r="D8421" s="135">
        <v>3867</v>
      </c>
      <c r="E8421" s="104">
        <v>30</v>
      </c>
      <c r="F8421" s="104" t="str">
        <v>PCS</v>
      </c>
      <c r="G8421" s="104" t="str">
        <v>INWARD</v>
      </c>
      <c r="H8421" s="105">
        <v>0</v>
      </c>
    </row>
    <row r="8422" spans="1:8" x14ac:dyDescent="0.25">
      <c r="A8422" s="106">
        <v>45854</v>
      </c>
      <c r="B8422" s="107" t="str">
        <v>1P 3052 AOOOB</v>
      </c>
      <c r="C8422" s="108" t="str">
        <v>HYD PUMP SWARAJ SINGLE  (Outer)</v>
      </c>
      <c r="D8422" s="136">
        <v>3868</v>
      </c>
      <c r="E8422" s="108">
        <v>18</v>
      </c>
      <c r="F8422" s="108" t="str">
        <v>PCS</v>
      </c>
      <c r="G8422" s="108" t="str">
        <v>INWARD</v>
      </c>
      <c r="H8422" s="109">
        <v>0</v>
      </c>
    </row>
    <row r="8423" spans="1:8" x14ac:dyDescent="0.25">
      <c r="A8423" s="102">
        <v>45854</v>
      </c>
      <c r="B8423" s="103" t="str">
        <v>4040 4027 CTMMTO</v>
      </c>
      <c r="C8423" s="104" t="str">
        <v xml:space="preserve">HYD PUMP M&amp;M Y M/F </v>
      </c>
      <c r="D8423" s="135">
        <v>3869</v>
      </c>
      <c r="E8423" s="104">
        <v>7</v>
      </c>
      <c r="F8423" s="104" t="str">
        <v>PCS</v>
      </c>
      <c r="G8423" s="104" t="str">
        <v>INWARD</v>
      </c>
      <c r="H8423" s="105">
        <v>0</v>
      </c>
    </row>
    <row r="8424" spans="1:8" x14ac:dyDescent="0.25">
      <c r="A8424" s="106">
        <v>45854</v>
      </c>
      <c r="B8424" s="107" t="str">
        <v>1P 4036 4036 AOOOB</v>
      </c>
      <c r="C8424" s="108" t="str">
        <v>HYD PUMP EICHER DOUBLE</v>
      </c>
      <c r="D8424" s="136">
        <v>3870</v>
      </c>
      <c r="E8424" s="108">
        <v>6</v>
      </c>
      <c r="F8424" s="108" t="str">
        <v>PCS</v>
      </c>
      <c r="G8424" s="108" t="str">
        <v>INWARD</v>
      </c>
      <c r="H8424" s="109">
        <v>0</v>
      </c>
    </row>
    <row r="8425" spans="1:8" x14ac:dyDescent="0.25">
      <c r="A8425" s="102">
        <v>45854</v>
      </c>
      <c r="B8425" s="103" t="str">
        <v>1P 4060 4027 CTMOOOF</v>
      </c>
      <c r="C8425" s="104" t="str">
        <v>HYD PUMP ARJUN F MANIFOLD</v>
      </c>
      <c r="D8425" s="135">
        <v>3871</v>
      </c>
      <c r="E8425" s="104">
        <v>2</v>
      </c>
      <c r="F8425" s="104" t="str">
        <v>PCS</v>
      </c>
      <c r="G8425" s="104" t="str">
        <v>INWARD</v>
      </c>
      <c r="H8425" s="105">
        <v>0</v>
      </c>
    </row>
    <row r="8426" spans="1:8" x14ac:dyDescent="0.25">
      <c r="A8426" s="106">
        <v>45854</v>
      </c>
      <c r="B8426" s="107" t="str">
        <v>1P 4040 4027 CTMMTO</v>
      </c>
      <c r="C8426" s="108" t="str">
        <v>HYD. PUMP MM ARJUN W/O Y MF</v>
      </c>
      <c r="D8426" s="136">
        <v>3872</v>
      </c>
      <c r="E8426" s="108">
        <v>2</v>
      </c>
      <c r="F8426" s="108" t="str">
        <v>PCS</v>
      </c>
      <c r="G8426" s="108" t="str">
        <v>INWARD</v>
      </c>
      <c r="H8426" s="109">
        <v>0</v>
      </c>
    </row>
    <row r="8427" spans="1:8" x14ac:dyDescent="0.25">
      <c r="A8427" s="102">
        <v>45854</v>
      </c>
      <c r="B8427" s="103" t="str">
        <v>1P 4060 4036 AOOOOB</v>
      </c>
      <c r="C8427" s="104" t="str">
        <v>HYD PUMP ESCORT/FT TAMDEM</v>
      </c>
      <c r="D8427" s="135">
        <v>3873</v>
      </c>
      <c r="E8427" s="104">
        <v>2</v>
      </c>
      <c r="F8427" s="104" t="str">
        <v>PCS</v>
      </c>
      <c r="G8427" s="104" t="str">
        <v>INWARD</v>
      </c>
      <c r="H8427" s="105">
        <v>0</v>
      </c>
    </row>
    <row r="8428" spans="1:8" x14ac:dyDescent="0.25">
      <c r="A8428" s="106">
        <v>45854</v>
      </c>
      <c r="B8428" s="107">
        <v>1280191100</v>
      </c>
      <c r="C8428" s="108" t="str">
        <v>DC ASSY SK 58 HP 12 HOLE WITH PTO 12 TEETH</v>
      </c>
      <c r="D8428" s="136">
        <v>3874</v>
      </c>
      <c r="E8428" s="108">
        <v>3</v>
      </c>
      <c r="F8428" s="108" t="str">
        <v>SET</v>
      </c>
      <c r="G8428" s="108" t="str">
        <v>INWARD</v>
      </c>
      <c r="H8428" s="109">
        <v>0</v>
      </c>
    </row>
    <row r="8429" spans="1:8" x14ac:dyDescent="0.25">
      <c r="A8429" s="102">
        <v>45854</v>
      </c>
      <c r="B8429" s="103" t="str">
        <v>UN 10418</v>
      </c>
      <c r="C8429" s="104" t="str">
        <v>STEERING ASSY MASSEY 285</v>
      </c>
      <c r="D8429" s="135">
        <v>3875</v>
      </c>
      <c r="E8429" s="104">
        <v>13</v>
      </c>
      <c r="F8429" s="104" t="str">
        <v>PCS</v>
      </c>
      <c r="G8429" s="104" t="str">
        <v>INWARD</v>
      </c>
      <c r="H8429" s="105">
        <v>0</v>
      </c>
    </row>
    <row r="8430" spans="1:8" x14ac:dyDescent="0.25">
      <c r="A8430" s="106">
        <v>45854</v>
      </c>
      <c r="B8430" s="107" t="str">
        <v>UN 10540</v>
      </c>
      <c r="C8430" s="108" t="str">
        <v>STEERING BOX ASSY MF 240 DI</v>
      </c>
      <c r="D8430" s="136">
        <v>3876</v>
      </c>
      <c r="E8430" s="108">
        <v>15</v>
      </c>
      <c r="F8430" s="108" t="str">
        <v>PCS</v>
      </c>
      <c r="G8430" s="108" t="str">
        <v>INWARD</v>
      </c>
      <c r="H8430" s="109">
        <v>0</v>
      </c>
    </row>
    <row r="8431" spans="1:8" x14ac:dyDescent="0.25">
      <c r="A8431" s="102">
        <v>45854</v>
      </c>
      <c r="B8431" s="103" t="str">
        <v>UN 10420</v>
      </c>
      <c r="C8431" s="104" t="str">
        <v>STEERING ASSY FORD 5000</v>
      </c>
      <c r="D8431" s="135">
        <v>3877</v>
      </c>
      <c r="E8431" s="104">
        <v>1</v>
      </c>
      <c r="F8431" s="104" t="str">
        <v>PCS</v>
      </c>
      <c r="G8431" s="104" t="str">
        <v>INWARD</v>
      </c>
      <c r="H8431" s="105">
        <v>0</v>
      </c>
    </row>
    <row r="8432" spans="1:8" x14ac:dyDescent="0.25">
      <c r="A8432" s="106">
        <v>45855</v>
      </c>
      <c r="B8432" s="107" t="str">
        <v>UN 10325</v>
      </c>
      <c r="C8432" s="108" t="str">
        <v>HYD GEAR PUMP SWARAJ SINGLE</v>
      </c>
      <c r="D8432" s="136">
        <v>3878</v>
      </c>
      <c r="E8432" s="108">
        <v>40</v>
      </c>
      <c r="F8432" s="108" t="str">
        <v>PCS</v>
      </c>
      <c r="G8432" s="108" t="str">
        <v>INWARD</v>
      </c>
      <c r="H8432" s="109">
        <v>0</v>
      </c>
    </row>
    <row r="8433" spans="1:8" x14ac:dyDescent="0.25">
      <c r="A8433" s="102">
        <v>45855</v>
      </c>
      <c r="B8433" s="103" t="str">
        <v>UN 10326</v>
      </c>
      <c r="C8433" s="104" t="str">
        <v>HYD GEAR PUMP SWARAJ DOUBLE</v>
      </c>
      <c r="D8433" s="135">
        <v>3879</v>
      </c>
      <c r="E8433" s="104">
        <v>40</v>
      </c>
      <c r="F8433" s="104" t="str">
        <v>PCS</v>
      </c>
      <c r="G8433" s="104" t="str">
        <v>INWARD</v>
      </c>
      <c r="H8433" s="105">
        <v>0</v>
      </c>
    </row>
    <row r="8434" spans="1:8" x14ac:dyDescent="0.25">
      <c r="A8434" s="106">
        <v>45855</v>
      </c>
      <c r="B8434" s="107" t="str">
        <v>UN 2744 B</v>
      </c>
      <c r="C8434" s="108" t="str">
        <v xml:space="preserve">CENTER PIN BUSH ARJUN C.E.  </v>
      </c>
      <c r="D8434" s="136">
        <v>3880</v>
      </c>
      <c r="E8434" s="108">
        <v>96</v>
      </c>
      <c r="F8434" s="108" t="str">
        <v>PCS</v>
      </c>
      <c r="G8434" s="108" t="str">
        <v>INWARD</v>
      </c>
      <c r="H8434" s="109">
        <v>0</v>
      </c>
    </row>
    <row r="8435" spans="1:8" x14ac:dyDescent="0.25">
      <c r="A8435" s="102">
        <v>45856</v>
      </c>
      <c r="B8435" s="103" t="str">
        <v>UN 1561</v>
      </c>
      <c r="C8435" s="104" t="str">
        <v>STARING ASSEMBLY CASTING INTER DI 51 DEGREE</v>
      </c>
      <c r="D8435" s="135">
        <v>3881</v>
      </c>
      <c r="E8435" s="104">
        <v>5</v>
      </c>
      <c r="F8435" s="104" t="str">
        <v>SET</v>
      </c>
      <c r="G8435" s="104" t="str">
        <v>INWARD</v>
      </c>
      <c r="H8435" s="105">
        <v>0</v>
      </c>
    </row>
    <row r="8436" spans="1:8" x14ac:dyDescent="0.25">
      <c r="A8436" s="106">
        <v>45856</v>
      </c>
      <c r="B8436" s="107" t="str">
        <v>UN 1562</v>
      </c>
      <c r="C8436" s="108" t="str">
        <v>STARING ASSEMBLY 63° INTER DI N/M</v>
      </c>
      <c r="D8436" s="136">
        <v>3882</v>
      </c>
      <c r="E8436" s="108">
        <v>7</v>
      </c>
      <c r="F8436" s="108" t="str">
        <v>SET</v>
      </c>
      <c r="G8436" s="108" t="str">
        <v>INWARD</v>
      </c>
      <c r="H8436" s="109">
        <v>0</v>
      </c>
    </row>
    <row r="8437" spans="1:8" x14ac:dyDescent="0.25">
      <c r="A8437" s="102">
        <v>45856</v>
      </c>
      <c r="B8437" s="103" t="str">
        <v>UN 3644</v>
      </c>
      <c r="C8437" s="104" t="str">
        <v xml:space="preserve"> BREAK DISC ACTUATING SWARAJ 855 7" </v>
      </c>
      <c r="D8437" s="135">
        <v>3883</v>
      </c>
      <c r="E8437" s="104">
        <v>200</v>
      </c>
      <c r="F8437" s="104" t="str">
        <v>PCS</v>
      </c>
      <c r="G8437" s="104" t="str">
        <v>INWARD</v>
      </c>
      <c r="H8437" s="105">
        <v>0</v>
      </c>
    </row>
    <row r="8438" spans="1:8" x14ac:dyDescent="0.25">
      <c r="A8438" s="106">
        <v>45856</v>
      </c>
      <c r="B8438" s="107" t="str">
        <v>GK 025/UN 3697</v>
      </c>
      <c r="C8438" s="108" t="str">
        <v>OIL BRAKE PLATE  MAHINDRA YUVO 7" 23 TEETH</v>
      </c>
      <c r="D8438" s="136">
        <v>3884</v>
      </c>
      <c r="E8438" s="108">
        <v>4</v>
      </c>
      <c r="F8438" s="108" t="str">
        <v>PCS</v>
      </c>
      <c r="G8438" s="108" t="str">
        <v>INWARD</v>
      </c>
      <c r="H8438" s="109">
        <v>0</v>
      </c>
    </row>
    <row r="8439" spans="1:8" x14ac:dyDescent="0.25">
      <c r="A8439" s="102">
        <v>45856</v>
      </c>
      <c r="B8439" s="103" t="str">
        <v>UN 3150</v>
      </c>
      <c r="C8439" s="104" t="str">
        <v xml:space="preserve">REAR AXLE HOUSING CIRCLIP INTER  </v>
      </c>
      <c r="D8439" s="135">
        <v>3885</v>
      </c>
      <c r="E8439" s="104">
        <v>12</v>
      </c>
      <c r="F8439" s="104" t="str">
        <v>PCS</v>
      </c>
      <c r="G8439" s="104" t="str">
        <v>INWARD</v>
      </c>
      <c r="H8439" s="105">
        <v>0</v>
      </c>
    </row>
    <row r="8440" spans="1:8" x14ac:dyDescent="0.25">
      <c r="A8440" s="106">
        <v>45856</v>
      </c>
      <c r="B8440" s="107" t="str">
        <v>GK 050</v>
      </c>
      <c r="C8440" s="108" t="str">
        <v>OIL STEEL PLATE  YUVO N/M 7"</v>
      </c>
      <c r="D8440" s="136">
        <v>3886</v>
      </c>
      <c r="E8440" s="108">
        <v>32</v>
      </c>
      <c r="F8440" s="108" t="str">
        <v>PCS</v>
      </c>
      <c r="G8440" s="108" t="str">
        <v>INWARD</v>
      </c>
      <c r="H8440" s="109">
        <v>0</v>
      </c>
    </row>
    <row r="8441" spans="1:8" x14ac:dyDescent="0.25">
      <c r="A8441" s="102">
        <v>45856</v>
      </c>
      <c r="B8441" s="103" t="str">
        <v>UN 3552</v>
      </c>
      <c r="C8441" s="104" t="str">
        <v xml:space="preserve">5551103R91 SPILL PIPE BENJO TYPE (4 CYL.) INTER DI  </v>
      </c>
      <c r="D8441" s="135">
        <v>3887</v>
      </c>
      <c r="E8441" s="104">
        <v>1</v>
      </c>
      <c r="F8441" s="104" t="str">
        <v>PCS</v>
      </c>
      <c r="G8441" s="104" t="str">
        <v>INWARD</v>
      </c>
      <c r="H8441" s="105">
        <v>0</v>
      </c>
    </row>
    <row r="8442" spans="1:8" x14ac:dyDescent="0.25">
      <c r="A8442" s="106">
        <v>45856</v>
      </c>
      <c r="B8442" s="107" t="str">
        <v>GK 1075 A/UN 1427 A</v>
      </c>
      <c r="C8442" s="108" t="str">
        <v>FRONT STUB AXLE ARJUN KEY TYPE (RH) 501349-32206</v>
      </c>
      <c r="D8442" s="136">
        <v>3888</v>
      </c>
      <c r="E8442" s="108">
        <v>1</v>
      </c>
      <c r="F8442" s="108" t="str">
        <v>PCS</v>
      </c>
      <c r="G8442" s="108" t="str">
        <v>INWARD</v>
      </c>
      <c r="H8442" s="109">
        <v>0</v>
      </c>
    </row>
    <row r="8443" spans="1:8" x14ac:dyDescent="0.25">
      <c r="A8443" s="102">
        <v>45856</v>
      </c>
      <c r="B8443" s="103" t="str">
        <v>GK 2401</v>
      </c>
      <c r="C8443" s="104" t="str">
        <v>TROLLEY PIPE 20''  (MALE + FEMALE) WRAPPING</v>
      </c>
      <c r="D8443" s="135">
        <v>3889</v>
      </c>
      <c r="E8443" s="104">
        <v>84</v>
      </c>
      <c r="F8443" s="104" t="str">
        <v>PCS</v>
      </c>
      <c r="G8443" s="104" t="str">
        <v>INWARD</v>
      </c>
      <c r="H8443" s="105">
        <v>0</v>
      </c>
    </row>
    <row r="8444" spans="1:8" x14ac:dyDescent="0.25">
      <c r="A8444" s="106">
        <v>45856</v>
      </c>
      <c r="B8444" s="107" t="str">
        <v>GK 2402</v>
      </c>
      <c r="C8444" s="108" t="str">
        <v>TROLLEY PIPE 40'' (MALE + FEMALE)  WRAPPING</v>
      </c>
      <c r="D8444" s="136">
        <v>3890</v>
      </c>
      <c r="E8444" s="108">
        <v>176</v>
      </c>
      <c r="F8444" s="108" t="str">
        <v>PCS</v>
      </c>
      <c r="G8444" s="108" t="str">
        <v>INWARD</v>
      </c>
      <c r="H8444" s="109">
        <v>0</v>
      </c>
    </row>
    <row r="8445" spans="1:8" x14ac:dyDescent="0.25">
      <c r="A8445" s="102">
        <v>45856</v>
      </c>
      <c r="B8445" s="103" t="str">
        <v>GK 2403</v>
      </c>
      <c r="C8445" s="104" t="str">
        <v>TROLLEY PIPE 50'' (MALE + FEMALE)  WRAPPING</v>
      </c>
      <c r="D8445" s="135">
        <v>3891</v>
      </c>
      <c r="E8445" s="104">
        <v>176</v>
      </c>
      <c r="F8445" s="104" t="str">
        <v>PCS</v>
      </c>
      <c r="G8445" s="104" t="str">
        <v>INWARD</v>
      </c>
      <c r="H8445" s="105">
        <v>0</v>
      </c>
    </row>
    <row r="8446" spans="1:8" x14ac:dyDescent="0.25">
      <c r="A8446" s="106">
        <v>45856</v>
      </c>
      <c r="B8446" s="107" t="str">
        <v>GK 2404</v>
      </c>
      <c r="C8446" s="108" t="str">
        <v>TROLLEY PIPE 60'' (MALE + FEMALE)  WRAPPING</v>
      </c>
      <c r="D8446" s="136">
        <v>3892</v>
      </c>
      <c r="E8446" s="108">
        <v>25</v>
      </c>
      <c r="F8446" s="108" t="str">
        <v>PCS</v>
      </c>
      <c r="G8446" s="108" t="str">
        <v>INWARD</v>
      </c>
      <c r="H8446" s="109">
        <v>0</v>
      </c>
    </row>
    <row r="8447" spans="1:8" x14ac:dyDescent="0.25">
      <c r="A8447" s="102">
        <v>45856</v>
      </c>
      <c r="B8447" s="103" t="str">
        <v>UN 2961</v>
      </c>
      <c r="C8447" s="104" t="str">
        <v xml:space="preserve">GEAR BOOT INTER  </v>
      </c>
      <c r="D8447" s="135">
        <v>3893</v>
      </c>
      <c r="E8447" s="104">
        <v>60</v>
      </c>
      <c r="F8447" s="104" t="str">
        <v>PCS</v>
      </c>
      <c r="G8447" s="104" t="str">
        <v>INWARD</v>
      </c>
      <c r="H8447" s="105">
        <v>0</v>
      </c>
    </row>
    <row r="8448" spans="1:8" x14ac:dyDescent="0.25">
      <c r="A8448" s="106">
        <v>45856</v>
      </c>
      <c r="B8448" s="107" t="str">
        <v>UN 3009</v>
      </c>
      <c r="C8448" s="108" t="str">
        <v xml:space="preserve">PC DC KNOB (SET OF 2) MKM  </v>
      </c>
      <c r="D8448" s="136">
        <v>3894</v>
      </c>
      <c r="E8448" s="108">
        <v>70</v>
      </c>
      <c r="F8448" s="108" t="str">
        <v>SET</v>
      </c>
      <c r="G8448" s="108" t="str">
        <v>INWARD</v>
      </c>
      <c r="H8448" s="109">
        <v>0</v>
      </c>
    </row>
    <row r="8449" spans="1:8" x14ac:dyDescent="0.25">
      <c r="A8449" s="102">
        <v>45856</v>
      </c>
      <c r="B8449" s="103" t="str">
        <v>UN 2986</v>
      </c>
      <c r="C8449" s="104" t="str">
        <v xml:space="preserve">MUDGUARD PAD THIN INTER  </v>
      </c>
      <c r="D8449" s="135">
        <v>3895</v>
      </c>
      <c r="E8449" s="104">
        <v>10</v>
      </c>
      <c r="F8449" s="104" t="str">
        <v>PCS</v>
      </c>
      <c r="G8449" s="104" t="str">
        <v>INWARD</v>
      </c>
      <c r="H8449" s="105">
        <v>0</v>
      </c>
    </row>
    <row r="8450" spans="1:8" x14ac:dyDescent="0.25">
      <c r="A8450" s="106">
        <v>45856</v>
      </c>
      <c r="B8450" s="107" t="str">
        <v>GK 049</v>
      </c>
      <c r="C8450" s="108" t="str">
        <v>OIL STEEL PLATE  YUVO (2 HOLE) 7"</v>
      </c>
      <c r="D8450" s="136">
        <v>2394</v>
      </c>
      <c r="E8450" s="108">
        <v>20</v>
      </c>
      <c r="F8450" s="108" t="str">
        <v>PCS</v>
      </c>
      <c r="G8450" s="108" t="str">
        <v>OUTWARD</v>
      </c>
      <c r="H8450" s="109">
        <v>0</v>
      </c>
    </row>
    <row r="8451" spans="1:8" x14ac:dyDescent="0.25">
      <c r="A8451" s="110">
        <v>45856</v>
      </c>
      <c r="B8451" s="103" t="str">
        <v>UN 1135</v>
      </c>
      <c r="C8451" s="104" t="str">
        <v>SILENCER INTER DI</v>
      </c>
      <c r="D8451" s="135">
        <v>2401</v>
      </c>
      <c r="E8451" s="104">
        <v>184</v>
      </c>
      <c r="F8451" s="104" t="str">
        <v>PCS</v>
      </c>
      <c r="G8451" s="104" t="str">
        <v>OUTWARD</v>
      </c>
      <c r="H8451" s="105" t="str">
        <v>RAJA</v>
      </c>
    </row>
    <row r="8452" spans="1:8" x14ac:dyDescent="0.25">
      <c r="A8452" s="111">
        <v>45856</v>
      </c>
      <c r="B8452" s="112" t="str">
        <v>UN 1137</v>
      </c>
      <c r="C8452" s="113" t="str">
        <v>SILENCER ARJUN</v>
      </c>
      <c r="D8452" s="137">
        <v>2401</v>
      </c>
      <c r="E8452" s="113">
        <v>50</v>
      </c>
      <c r="F8452" s="113" t="str">
        <v>PCS</v>
      </c>
      <c r="G8452" s="113" t="str">
        <v>OUTWARD</v>
      </c>
      <c r="H8452" s="114" t="str">
        <v>RAJA</v>
      </c>
    </row>
    <row r="8453" spans="1:8" x14ac:dyDescent="0.25">
      <c r="A8453" s="115">
        <v>45857</v>
      </c>
      <c r="B8453" s="116" t="str">
        <v>UN 2739 B</v>
      </c>
      <c r="C8453" s="117" t="str">
        <v xml:space="preserve">CRANK PULLEY BUSH INTER DI  </v>
      </c>
      <c r="D8453" s="138">
        <v>2397</v>
      </c>
      <c r="E8453" s="117">
        <v>12</v>
      </c>
      <c r="F8453" s="117" t="str">
        <v>PCS</v>
      </c>
      <c r="G8453" s="117" t="str">
        <v>OUTWARD</v>
      </c>
      <c r="H8453" s="118" t="str">
        <v>KHATRI STORE</v>
      </c>
    </row>
    <row r="8454" spans="1:8" x14ac:dyDescent="0.25">
      <c r="A8454" s="111">
        <v>45857</v>
      </c>
      <c r="B8454" s="112" t="str">
        <v>UN 2739 B</v>
      </c>
      <c r="C8454" s="113" t="str">
        <v xml:space="preserve">CRANK PULLEY BUSH INTER DI  </v>
      </c>
      <c r="D8454" s="137">
        <v>2397</v>
      </c>
      <c r="E8454" s="113">
        <v>12</v>
      </c>
      <c r="F8454" s="113" t="str">
        <v>PCS</v>
      </c>
      <c r="G8454" s="113" t="str">
        <v>INWARD</v>
      </c>
      <c r="H8454" s="114" t="str">
        <v>DISPATCHED FROM SHOP</v>
      </c>
    </row>
    <row r="8455" spans="1:8" x14ac:dyDescent="0.25">
      <c r="A8455" s="115">
        <v>45857</v>
      </c>
      <c r="B8455" s="116" t="str">
        <v>UN 1124</v>
      </c>
      <c r="C8455" s="117" t="str">
        <v>EXHAUST MANIFOLD 2 CYL. 225 DI</v>
      </c>
      <c r="D8455" s="138">
        <v>2397</v>
      </c>
      <c r="E8455" s="117">
        <v>1</v>
      </c>
      <c r="F8455" s="117" t="str">
        <v>PCS</v>
      </c>
      <c r="G8455" s="117" t="str">
        <v>OUTWARD</v>
      </c>
      <c r="H8455" s="118" t="str">
        <v>KHATRI STORE</v>
      </c>
    </row>
    <row r="8456" spans="1:8" x14ac:dyDescent="0.25">
      <c r="A8456" s="111">
        <v>45857</v>
      </c>
      <c r="B8456" s="112" t="str">
        <v>601AD00007C</v>
      </c>
      <c r="C8456" s="113" t="str">
        <v>HYD PUMP J.D 5310 W/BRACKET (20CC + 12CC) (NEW CODE : 11351822)</v>
      </c>
      <c r="D8456" s="137">
        <v>2397</v>
      </c>
      <c r="E8456" s="113">
        <v>1</v>
      </c>
      <c r="F8456" s="113" t="str">
        <v>PCS</v>
      </c>
      <c r="G8456" s="113" t="str">
        <v>OUTWARD</v>
      </c>
      <c r="H8456" s="114" t="str">
        <v>KHATRI STORE</v>
      </c>
    </row>
    <row r="8457" spans="1:8" x14ac:dyDescent="0.25">
      <c r="A8457" s="115">
        <v>45857</v>
      </c>
      <c r="B8457" s="116" t="str">
        <v>UN 2411</v>
      </c>
      <c r="C8457" s="117" t="str">
        <v xml:space="preserve">HYDRAULIC PUMP ELBOW SMALL INTER DI  </v>
      </c>
      <c r="D8457" s="138">
        <v>2397</v>
      </c>
      <c r="E8457" s="117">
        <v>2</v>
      </c>
      <c r="F8457" s="117" t="str">
        <v>PCS</v>
      </c>
      <c r="G8457" s="117" t="str">
        <v>OUTWARD</v>
      </c>
      <c r="H8457" s="118" t="str">
        <v>KHATRI STORE</v>
      </c>
    </row>
    <row r="8458" spans="1:8" x14ac:dyDescent="0.25">
      <c r="A8458" s="111">
        <v>45857</v>
      </c>
      <c r="B8458" s="112" t="str">
        <v>UN 1131</v>
      </c>
      <c r="C8458" s="113" t="str">
        <v>SILENCER ELBOW (O.E) INTER DI</v>
      </c>
      <c r="D8458" s="137">
        <v>2397</v>
      </c>
      <c r="E8458" s="113">
        <v>3</v>
      </c>
      <c r="F8458" s="113" t="str">
        <v>PCS</v>
      </c>
      <c r="G8458" s="113" t="str">
        <v>OUTWARD</v>
      </c>
      <c r="H8458" s="114" t="str">
        <v>KHATRI STORE</v>
      </c>
    </row>
    <row r="8459" spans="1:8" x14ac:dyDescent="0.25">
      <c r="A8459" s="115">
        <v>45857</v>
      </c>
      <c r="B8459" s="116">
        <v>3280845100</v>
      </c>
      <c r="C8459" s="117" t="str">
        <v>CLUTCH PLATE ARJUN 5 WING (PMV-02)</v>
      </c>
      <c r="D8459" s="138">
        <v>2397</v>
      </c>
      <c r="E8459" s="117">
        <v>2</v>
      </c>
      <c r="F8459" s="117" t="str">
        <v>PCS</v>
      </c>
      <c r="G8459" s="117" t="str">
        <v>OUTWARD</v>
      </c>
      <c r="H8459" s="118" t="str">
        <v>KHATRI STORE</v>
      </c>
    </row>
    <row r="8460" spans="1:8" x14ac:dyDescent="0.25">
      <c r="A8460" s="111">
        <v>45857</v>
      </c>
      <c r="B8460" s="112">
        <v>1280347100</v>
      </c>
      <c r="C8460" s="113" t="str">
        <v>PRESSURE PLATE ASSY J.D 45/55 H.P</v>
      </c>
      <c r="D8460" s="137">
        <v>2397</v>
      </c>
      <c r="E8460" s="113">
        <v>1</v>
      </c>
      <c r="F8460" s="113" t="str">
        <v>SET</v>
      </c>
      <c r="G8460" s="113" t="str">
        <v>OUTWARD</v>
      </c>
      <c r="H8460" s="114" t="str">
        <v>KHATRI STORE</v>
      </c>
    </row>
    <row r="8461" spans="1:8" x14ac:dyDescent="0.25">
      <c r="A8461" s="115">
        <v>45857</v>
      </c>
      <c r="B8461" s="116" t="str">
        <v>UN 2405</v>
      </c>
      <c r="C8461" s="117" t="str">
        <v xml:space="preserve">MALE FEMALE SLEEVE INTER  </v>
      </c>
      <c r="D8461" s="138">
        <v>2397</v>
      </c>
      <c r="E8461" s="117">
        <v>24</v>
      </c>
      <c r="F8461" s="117" t="str">
        <v>PCS</v>
      </c>
      <c r="G8461" s="117" t="str">
        <v>OUTWARD</v>
      </c>
      <c r="H8461" s="118" t="str">
        <v>KHATRI STORE</v>
      </c>
    </row>
    <row r="8462" spans="1:8" x14ac:dyDescent="0.25">
      <c r="A8462" s="111">
        <v>45857</v>
      </c>
      <c r="B8462" s="112" t="str">
        <v>GK 2495</v>
      </c>
      <c r="C8462" s="113" t="str">
        <v>TROLLEY MALE FEMALE COMMON</v>
      </c>
      <c r="D8462" s="137">
        <v>2397</v>
      </c>
      <c r="E8462" s="113">
        <v>6</v>
      </c>
      <c r="F8462" s="113" t="str">
        <v>PCS</v>
      </c>
      <c r="G8462" s="113" t="str">
        <v>OUTWARD</v>
      </c>
      <c r="H8462" s="114" t="str">
        <v>KHATRI STORE</v>
      </c>
    </row>
    <row r="8463" spans="1:8" x14ac:dyDescent="0.25">
      <c r="A8463" s="115">
        <v>45857</v>
      </c>
      <c r="B8463" s="116" t="str">
        <v>R983100866</v>
      </c>
      <c r="C8463" s="117" t="str">
        <v>HYD PUMP EICHER 480/485WATER COOL12CC</v>
      </c>
      <c r="D8463" s="138">
        <v>2397</v>
      </c>
      <c r="E8463" s="117">
        <v>1</v>
      </c>
      <c r="F8463" s="117" t="str">
        <v>PCS</v>
      </c>
      <c r="G8463" s="117" t="str">
        <v>OUTWARD</v>
      </c>
      <c r="H8463" s="118" t="str">
        <v>KHATRI STORE</v>
      </c>
    </row>
    <row r="8464" spans="1:8" x14ac:dyDescent="0.25">
      <c r="A8464" s="111">
        <v>45857</v>
      </c>
      <c r="B8464" s="112" t="str">
        <v>R983100866</v>
      </c>
      <c r="C8464" s="113" t="str">
        <v>HYD PUMP EICHER 480/485WATER COOL12CC</v>
      </c>
      <c r="D8464" s="137">
        <v>2397</v>
      </c>
      <c r="E8464" s="113">
        <v>1</v>
      </c>
      <c r="F8464" s="113" t="str">
        <v>PCS</v>
      </c>
      <c r="G8464" s="113" t="str">
        <v>INWARD</v>
      </c>
      <c r="H8464" s="114" t="str">
        <v>KHATRI STORE</v>
      </c>
    </row>
    <row r="8465" spans="1:8" x14ac:dyDescent="0.25">
      <c r="A8465" s="115">
        <v>45857</v>
      </c>
      <c r="B8465" s="116" t="str">
        <v>UN 2483</v>
      </c>
      <c r="C8465" s="117" t="str">
        <v xml:space="preserve">HYDRAULIC DISTRIBUTOR HEAD NUT INTER DI  </v>
      </c>
      <c r="D8465" s="138">
        <v>2397</v>
      </c>
      <c r="E8465" s="117">
        <v>12</v>
      </c>
      <c r="F8465" s="117" t="str">
        <v>PCS</v>
      </c>
      <c r="G8465" s="117" t="str">
        <v>OUTWARD</v>
      </c>
      <c r="H8465" s="118" t="str">
        <v>KHATRI STORE</v>
      </c>
    </row>
    <row r="8466" spans="1:8" x14ac:dyDescent="0.25">
      <c r="A8466" s="111">
        <v>45857</v>
      </c>
      <c r="B8466" s="112" t="str">
        <v>UN 2481</v>
      </c>
      <c r="C8466" s="113" t="str">
        <v xml:space="preserve">SPEED CONTROL PISTON ONLY INTER DI  </v>
      </c>
      <c r="D8466" s="137">
        <v>2397</v>
      </c>
      <c r="E8466" s="113">
        <v>6</v>
      </c>
      <c r="F8466" s="113" t="str">
        <v>PCS</v>
      </c>
      <c r="G8466" s="113" t="str">
        <v>OUTWARD</v>
      </c>
      <c r="H8466" s="114" t="str">
        <v>KHATRI STORE</v>
      </c>
    </row>
    <row r="8467" spans="1:8" x14ac:dyDescent="0.25">
      <c r="A8467" s="115">
        <v>45857</v>
      </c>
      <c r="B8467" s="116" t="str">
        <v>UN 2481</v>
      </c>
      <c r="C8467" s="117" t="str">
        <v xml:space="preserve">SPEED CONTROL PISTON ONLY INTER DI  </v>
      </c>
      <c r="D8467" s="138">
        <v>2397</v>
      </c>
      <c r="E8467" s="117">
        <v>6</v>
      </c>
      <c r="F8467" s="117" t="str">
        <v>PCS</v>
      </c>
      <c r="G8467" s="117" t="str">
        <v>INWARD</v>
      </c>
      <c r="H8467" s="118" t="str">
        <v>DISPATCHED FROM SHOP</v>
      </c>
    </row>
    <row r="8468" spans="1:8" x14ac:dyDescent="0.25">
      <c r="A8468" s="111">
        <v>45857</v>
      </c>
      <c r="B8468" s="112" t="str">
        <v>UN 2523</v>
      </c>
      <c r="C8468" s="113" t="str">
        <v xml:space="preserve">SEAT NON RETURN VALVE LONG N/M  </v>
      </c>
      <c r="D8468" s="137">
        <v>2397</v>
      </c>
      <c r="E8468" s="113">
        <v>6</v>
      </c>
      <c r="F8468" s="113" t="str">
        <v>PCS</v>
      </c>
      <c r="G8468" s="113" t="str">
        <v>OUTWARD</v>
      </c>
      <c r="H8468" s="114" t="str">
        <v>KHATRI STORE</v>
      </c>
    </row>
    <row r="8469" spans="1:8" x14ac:dyDescent="0.25">
      <c r="A8469" s="115">
        <v>45857</v>
      </c>
      <c r="B8469" s="116" t="str">
        <v>UN 2523</v>
      </c>
      <c r="C8469" s="117" t="str">
        <v xml:space="preserve">SEAT NON RETURN VALVE LONG N/M  </v>
      </c>
      <c r="D8469" s="138">
        <v>2397</v>
      </c>
      <c r="E8469" s="117">
        <v>6</v>
      </c>
      <c r="F8469" s="117" t="str">
        <v>PCS</v>
      </c>
      <c r="G8469" s="117" t="str">
        <v>INWARD</v>
      </c>
      <c r="H8469" s="118" t="str">
        <v>DISPATCHED FROM SHOP</v>
      </c>
    </row>
    <row r="8470" spans="1:8" x14ac:dyDescent="0.25">
      <c r="A8470" s="111">
        <v>45857</v>
      </c>
      <c r="B8470" s="112">
        <v>3280681100</v>
      </c>
      <c r="C8470" s="113" t="str">
        <v>CLUTCH PLATE J.D. 13T ROUND</v>
      </c>
      <c r="D8470" s="137">
        <v>2397</v>
      </c>
      <c r="E8470" s="113">
        <v>1</v>
      </c>
      <c r="F8470" s="113" t="str">
        <v>PCS</v>
      </c>
      <c r="G8470" s="113" t="str">
        <v>OUTWARD</v>
      </c>
      <c r="H8470" s="114" t="str">
        <v>KHATRI STORE</v>
      </c>
    </row>
    <row r="8471" spans="1:8" x14ac:dyDescent="0.25">
      <c r="A8471" s="115">
        <v>45857</v>
      </c>
      <c r="B8471" s="116" t="str">
        <v>R983020977</v>
      </c>
      <c r="C8471" s="117" t="str">
        <v>HYD. PUMP MAHINDRA 14 CC</v>
      </c>
      <c r="D8471" s="138">
        <v>2397</v>
      </c>
      <c r="E8471" s="117">
        <v>2</v>
      </c>
      <c r="F8471" s="117" t="str">
        <v>PCS</v>
      </c>
      <c r="G8471" s="117" t="str">
        <v>OUTWARD</v>
      </c>
      <c r="H8471" s="118" t="str">
        <v>KHATRI STORE</v>
      </c>
    </row>
    <row r="8472" spans="1:8" x14ac:dyDescent="0.25">
      <c r="A8472" s="111">
        <v>45857</v>
      </c>
      <c r="B8472" s="112" t="str">
        <v>UN 2402</v>
      </c>
      <c r="C8472" s="113" t="str">
        <v xml:space="preserve">MALE FEMALE COUPLING NST  </v>
      </c>
      <c r="D8472" s="137">
        <v>2397</v>
      </c>
      <c r="E8472" s="113">
        <v>6</v>
      </c>
      <c r="F8472" s="113" t="str">
        <v>PCS</v>
      </c>
      <c r="G8472" s="113" t="str">
        <v>OUTWARD</v>
      </c>
      <c r="H8472" s="114" t="str">
        <v>KHATRI STORE</v>
      </c>
    </row>
    <row r="8473" spans="1:8" x14ac:dyDescent="0.25">
      <c r="A8473" s="115">
        <v>45856</v>
      </c>
      <c r="B8473" s="116" t="str">
        <v>UN 1345</v>
      </c>
      <c r="C8473" s="117" t="str">
        <v>WATER PUMP ASSEMBLY YUVO</v>
      </c>
      <c r="D8473" s="138">
        <v>3896</v>
      </c>
      <c r="E8473" s="117">
        <v>15</v>
      </c>
      <c r="F8473" s="117" t="str">
        <v>PCS</v>
      </c>
      <c r="G8473" s="117" t="str">
        <v>INWARD</v>
      </c>
      <c r="H8473" s="118">
        <v>0</v>
      </c>
    </row>
    <row r="8474" spans="1:8" x14ac:dyDescent="0.25">
      <c r="A8474" s="111">
        <v>45856</v>
      </c>
      <c r="B8474" s="112" t="str">
        <v>KING PIN ARM BIG JD 5310</v>
      </c>
      <c r="C8474" s="113" t="str">
        <v>KING PIN ARM BIG JD 5310</v>
      </c>
      <c r="D8474" s="137">
        <v>3897</v>
      </c>
      <c r="E8474" s="113">
        <v>50</v>
      </c>
      <c r="F8474" s="113" t="str">
        <v>PCS</v>
      </c>
      <c r="G8474" s="113" t="str">
        <v>INWARD</v>
      </c>
      <c r="H8474" s="114">
        <v>0</v>
      </c>
    </row>
    <row r="8475" spans="1:8" x14ac:dyDescent="0.25">
      <c r="A8475" s="115">
        <v>45856</v>
      </c>
      <c r="B8475" s="116" t="str">
        <v>UN 1469 B/GK 574</v>
      </c>
      <c r="C8475" s="117" t="str">
        <v xml:space="preserve">BALL JOINT MAHINDRA YUVO </v>
      </c>
      <c r="D8475" s="138">
        <v>3898</v>
      </c>
      <c r="E8475" s="117">
        <v>150</v>
      </c>
      <c r="F8475" s="117" t="str">
        <v>PCS</v>
      </c>
      <c r="G8475" s="117" t="str">
        <v>INWARD</v>
      </c>
      <c r="H8475" s="118">
        <v>0</v>
      </c>
    </row>
    <row r="8476" spans="1:8" x14ac:dyDescent="0.25">
      <c r="A8476" s="111">
        <v>45856</v>
      </c>
      <c r="B8476" s="112" t="str">
        <v>WATER SEPARATOR JD</v>
      </c>
      <c r="C8476" s="113" t="str">
        <v>WATER SEPARATOR JD</v>
      </c>
      <c r="D8476" s="137">
        <v>3899</v>
      </c>
      <c r="E8476" s="113">
        <v>25</v>
      </c>
      <c r="F8476" s="113" t="str">
        <v>PCS</v>
      </c>
      <c r="G8476" s="113" t="str">
        <v>INWARD</v>
      </c>
      <c r="H8476" s="114">
        <v>0</v>
      </c>
    </row>
    <row r="8477" spans="1:8" x14ac:dyDescent="0.25">
      <c r="A8477" s="115">
        <v>45856</v>
      </c>
      <c r="B8477" s="116" t="str">
        <v>UN 1327</v>
      </c>
      <c r="C8477" s="117" t="str">
        <v>WATER BODY TUBE INTER DI</v>
      </c>
      <c r="D8477" s="138">
        <v>3900</v>
      </c>
      <c r="E8477" s="117">
        <v>1176</v>
      </c>
      <c r="F8477" s="117" t="str">
        <v>PCS</v>
      </c>
      <c r="G8477" s="117" t="str">
        <v>INWARD</v>
      </c>
      <c r="H8477" s="118">
        <v>0</v>
      </c>
    </row>
    <row r="8478" spans="1:8" x14ac:dyDescent="0.25">
      <c r="A8478" s="111">
        <v>45856</v>
      </c>
      <c r="B8478" s="112" t="str">
        <v>UN 1135</v>
      </c>
      <c r="C8478" s="113" t="str">
        <v>SILENCER INTER DI</v>
      </c>
      <c r="D8478" s="137">
        <v>3901</v>
      </c>
      <c r="E8478" s="113">
        <v>400</v>
      </c>
      <c r="F8478" s="113" t="str">
        <v>PCS</v>
      </c>
      <c r="G8478" s="113" t="str">
        <v>INWARD</v>
      </c>
      <c r="H8478" s="114">
        <v>0</v>
      </c>
    </row>
    <row r="8479" spans="1:8" x14ac:dyDescent="0.25">
      <c r="A8479" s="115">
        <v>45856</v>
      </c>
      <c r="B8479" s="116" t="str">
        <v>UN 1137</v>
      </c>
      <c r="C8479" s="117" t="str">
        <v>SILENCER ARJUN</v>
      </c>
      <c r="D8479" s="138">
        <v>3902</v>
      </c>
      <c r="E8479" s="117">
        <v>100</v>
      </c>
      <c r="F8479" s="117" t="str">
        <v>PCS</v>
      </c>
      <c r="G8479" s="117" t="str">
        <v>INWARD</v>
      </c>
      <c r="H8479" s="118">
        <v>0</v>
      </c>
    </row>
    <row r="8480" spans="1:8" x14ac:dyDescent="0.25">
      <c r="A8480" s="111">
        <v>45856</v>
      </c>
      <c r="B8480" s="112" t="str">
        <v>GK 328</v>
      </c>
      <c r="C8480" s="113" t="str">
        <v>CLUTCH PLATE N/A SWARAJ 855 (RIGID &amp; CUSHION TYPE) 11" 8 TEETH</v>
      </c>
      <c r="D8480" s="137">
        <v>3903</v>
      </c>
      <c r="E8480" s="113">
        <v>20</v>
      </c>
      <c r="F8480" s="113" t="str">
        <v>PCS</v>
      </c>
      <c r="G8480" s="113" t="str">
        <v>INWARD</v>
      </c>
      <c r="H8480" s="114">
        <v>0</v>
      </c>
    </row>
    <row r="8481" spans="1:8" x14ac:dyDescent="0.25">
      <c r="A8481" s="115">
        <v>45859</v>
      </c>
      <c r="B8481" s="116" t="str">
        <v>GK 225</v>
      </c>
      <c r="C8481" s="117" t="str">
        <v xml:space="preserve">BRAKE DISC PLATE MAHINDRA </v>
      </c>
      <c r="D8481" s="138">
        <v>2403</v>
      </c>
      <c r="E8481" s="117">
        <v>40</v>
      </c>
      <c r="F8481" s="117" t="str">
        <v>PCS</v>
      </c>
      <c r="G8481" s="117" t="str">
        <v>OUTWARD</v>
      </c>
      <c r="H8481" s="118" t="str">
        <v>PNT TRACTOR</v>
      </c>
    </row>
    <row r="8482" spans="1:8" x14ac:dyDescent="0.25">
      <c r="A8482" s="111">
        <v>45859</v>
      </c>
      <c r="B8482" s="112" t="str">
        <v>GK 1240</v>
      </c>
      <c r="C8482" s="113" t="str">
        <v>HYD. FILTER ARJUN 8" LONG</v>
      </c>
      <c r="D8482" s="137">
        <v>2403</v>
      </c>
      <c r="E8482" s="113">
        <v>40</v>
      </c>
      <c r="F8482" s="113" t="str">
        <v>PCS</v>
      </c>
      <c r="G8482" s="113" t="str">
        <v>OUTWARD</v>
      </c>
      <c r="H8482" s="114" t="str">
        <v>PNT TRACTOR</v>
      </c>
    </row>
    <row r="8483" spans="1:8" x14ac:dyDescent="0.25">
      <c r="A8483" s="115">
        <v>45859</v>
      </c>
      <c r="B8483" s="116" t="str">
        <v>GK 1244</v>
      </c>
      <c r="C8483" s="117" t="str">
        <v>HYD. FILTER  MAHINDRA TURBO SPIN ON</v>
      </c>
      <c r="D8483" s="138">
        <v>2403</v>
      </c>
      <c r="E8483" s="117">
        <v>12</v>
      </c>
      <c r="F8483" s="117" t="str">
        <v>PCS</v>
      </c>
      <c r="G8483" s="117" t="str">
        <v>OUTWARD</v>
      </c>
      <c r="H8483" s="118" t="str">
        <v>PNT TRACTOR</v>
      </c>
    </row>
    <row r="8484" spans="1:8" x14ac:dyDescent="0.25">
      <c r="A8484" s="111">
        <v>45859</v>
      </c>
      <c r="B8484" s="112" t="str">
        <v>UN 3665</v>
      </c>
      <c r="C8484" s="113" t="str">
        <v xml:space="preserve"> BREAK DISC ACTUATING ASSEMBLY INTER DI 6.5" </v>
      </c>
      <c r="D8484" s="137">
        <v>2403</v>
      </c>
      <c r="E8484" s="113">
        <v>10</v>
      </c>
      <c r="F8484" s="113" t="str">
        <v>SET</v>
      </c>
      <c r="G8484" s="113" t="str">
        <v>OUTWARD</v>
      </c>
      <c r="H8484" s="114" t="str">
        <v>PNT TRACTOR</v>
      </c>
    </row>
    <row r="8485" spans="1:8" x14ac:dyDescent="0.25">
      <c r="A8485" s="115">
        <v>45859</v>
      </c>
      <c r="B8485" s="116" t="str">
        <v>GK 1233</v>
      </c>
      <c r="C8485" s="117" t="str">
        <v>OIL FILTER INTER DI SPIN ON</v>
      </c>
      <c r="D8485" s="138">
        <v>2403</v>
      </c>
      <c r="E8485" s="117">
        <v>40</v>
      </c>
      <c r="F8485" s="117" t="str">
        <v>PCS</v>
      </c>
      <c r="G8485" s="117" t="str">
        <v>OUTWARD</v>
      </c>
      <c r="H8485" s="118" t="str">
        <v>PNT TRACTOR</v>
      </c>
    </row>
    <row r="8486" spans="1:8" x14ac:dyDescent="0.25">
      <c r="A8486" s="111">
        <v>45859</v>
      </c>
      <c r="B8486" s="112" t="str">
        <v>GK 1237</v>
      </c>
      <c r="C8486" s="113" t="str">
        <v>OIL FILTER ARJUN SPIN ON</v>
      </c>
      <c r="D8486" s="137">
        <v>2403</v>
      </c>
      <c r="E8486" s="113">
        <v>10</v>
      </c>
      <c r="F8486" s="113" t="str">
        <v>PCS</v>
      </c>
      <c r="G8486" s="113" t="str">
        <v>OUTWARD</v>
      </c>
      <c r="H8486" s="114" t="str">
        <v>PNT TRACTOR</v>
      </c>
    </row>
    <row r="8487" spans="1:8" x14ac:dyDescent="0.25">
      <c r="A8487" s="115">
        <v>45859</v>
      </c>
      <c r="B8487" s="116" t="str">
        <v>GK 002</v>
      </c>
      <c r="C8487" s="117" t="str">
        <v>OIL BRAKE PLATE  ARJUN 7" 18 TEETH</v>
      </c>
      <c r="D8487" s="138">
        <v>2403</v>
      </c>
      <c r="E8487" s="117">
        <v>10</v>
      </c>
      <c r="F8487" s="117" t="str">
        <v>PCS</v>
      </c>
      <c r="G8487" s="117" t="str">
        <v>OUTWARD</v>
      </c>
      <c r="H8487" s="118" t="str">
        <v>PNT TRACTOR</v>
      </c>
    </row>
    <row r="8488" spans="1:8" x14ac:dyDescent="0.25">
      <c r="A8488" s="111">
        <v>45859</v>
      </c>
      <c r="B8488" s="112" t="str">
        <v>4040 4027 CTMMTO</v>
      </c>
      <c r="C8488" s="113" t="str">
        <v xml:space="preserve">HYD PUMP M&amp;M Y M/F </v>
      </c>
      <c r="D8488" s="137">
        <v>2403</v>
      </c>
      <c r="E8488" s="113">
        <v>1</v>
      </c>
      <c r="F8488" s="113" t="str">
        <v>PCS</v>
      </c>
      <c r="G8488" s="113" t="str">
        <v>OUTWARD</v>
      </c>
      <c r="H8488" s="114" t="str">
        <v>PNT TRACTOR</v>
      </c>
    </row>
    <row r="8489" spans="1:8" x14ac:dyDescent="0.25">
      <c r="A8489" s="115">
        <v>45859</v>
      </c>
      <c r="B8489" s="116" t="str">
        <v>GK 2413</v>
      </c>
      <c r="C8489" s="117" t="str">
        <v>TROLLEY PIPE 50''   EPDM (MALE + FEMALE)</v>
      </c>
      <c r="D8489" s="138">
        <v>2388</v>
      </c>
      <c r="E8489" s="117">
        <v>50</v>
      </c>
      <c r="F8489" s="117" t="str">
        <v>PCS</v>
      </c>
      <c r="G8489" s="117" t="str">
        <v>OUTWARD</v>
      </c>
      <c r="H8489" s="118" t="str">
        <v>SHRI NIVASA AUTOMOTIVES</v>
      </c>
    </row>
    <row r="8490" spans="1:8" x14ac:dyDescent="0.25">
      <c r="A8490" s="111">
        <v>45859</v>
      </c>
      <c r="B8490" s="112" t="str">
        <v>UN 3408</v>
      </c>
      <c r="C8490" s="113" t="str">
        <v xml:space="preserve">BATTERY BOX MKM N/M (SMALL)  </v>
      </c>
      <c r="D8490" s="137">
        <v>2388</v>
      </c>
      <c r="E8490" s="113">
        <v>16</v>
      </c>
      <c r="F8490" s="113" t="str">
        <v>SET</v>
      </c>
      <c r="G8490" s="113" t="str">
        <v>OUTWARD</v>
      </c>
      <c r="H8490" s="114" t="str">
        <v>SHRI NIVASA AUTOMOTIVES</v>
      </c>
    </row>
    <row r="8491" spans="1:8" x14ac:dyDescent="0.25">
      <c r="A8491" s="115">
        <v>45859</v>
      </c>
      <c r="B8491" s="116" t="str">
        <v>UN 1963</v>
      </c>
      <c r="C8491" s="117" t="str">
        <v>BREAK HOUSING LH (COMPLETE) INTER DI</v>
      </c>
      <c r="D8491" s="138">
        <v>2388</v>
      </c>
      <c r="E8491" s="117">
        <v>3</v>
      </c>
      <c r="F8491" s="117" t="str">
        <v>SET</v>
      </c>
      <c r="G8491" s="117" t="str">
        <v>OUTWARD</v>
      </c>
      <c r="H8491" s="118" t="str">
        <v>SHRI NIVASA AUTOMOTIVES</v>
      </c>
    </row>
    <row r="8492" spans="1:8" x14ac:dyDescent="0.25">
      <c r="A8492" s="111">
        <v>45859</v>
      </c>
      <c r="B8492" s="112" t="str">
        <v>UN 1963A</v>
      </c>
      <c r="C8492" s="113" t="str">
        <v>BREAK HOUSING RH (COMPLETE) INTER DI</v>
      </c>
      <c r="D8492" s="137">
        <v>2388</v>
      </c>
      <c r="E8492" s="113">
        <v>3</v>
      </c>
      <c r="F8492" s="113" t="str">
        <v>SET</v>
      </c>
      <c r="G8492" s="113" t="str">
        <v>OUTWARD</v>
      </c>
      <c r="H8492" s="114" t="str">
        <v>SHRI NIVASA AUTOMOTIVES</v>
      </c>
    </row>
    <row r="8493" spans="1:8" x14ac:dyDescent="0.25">
      <c r="A8493" s="115">
        <v>45859</v>
      </c>
      <c r="B8493" s="116" t="str">
        <v>UN 2635</v>
      </c>
      <c r="C8493" s="117" t="str">
        <v xml:space="preserve">CHECK CHAIN ASSY SMALL END BIG U NST  </v>
      </c>
      <c r="D8493" s="138">
        <v>2388</v>
      </c>
      <c r="E8493" s="117">
        <v>20</v>
      </c>
      <c r="F8493" s="117" t="str">
        <v>PCS</v>
      </c>
      <c r="G8493" s="117" t="str">
        <v>OUTWARD</v>
      </c>
      <c r="H8493" s="118" t="str">
        <v>SHRI NIVASA AUTOMOTIVES</v>
      </c>
    </row>
    <row r="8494" spans="1:8" x14ac:dyDescent="0.25">
      <c r="A8494" s="111">
        <v>45859</v>
      </c>
      <c r="B8494" s="112" t="str">
        <v>UN 2637 A</v>
      </c>
      <c r="C8494" s="113" t="str">
        <v xml:space="preserve">CHECK CHAIN ASSY YUVO  </v>
      </c>
      <c r="D8494" s="137">
        <v>2388</v>
      </c>
      <c r="E8494" s="113">
        <v>40</v>
      </c>
      <c r="F8494" s="113" t="str">
        <v>SET</v>
      </c>
      <c r="G8494" s="113" t="str">
        <v>OUTWARD</v>
      </c>
      <c r="H8494" s="114" t="str">
        <v>SHRI NIVASA AUTOMOTIVES</v>
      </c>
    </row>
    <row r="8495" spans="1:8" x14ac:dyDescent="0.25">
      <c r="A8495" s="115">
        <v>45859</v>
      </c>
      <c r="B8495" s="116" t="str">
        <v>UN 1440 A</v>
      </c>
      <c r="C8495" s="117" t="str">
        <v>STARING KNUCKLE ARM LH STEEL MKM</v>
      </c>
      <c r="D8495" s="138">
        <v>2388</v>
      </c>
      <c r="E8495" s="117">
        <v>15</v>
      </c>
      <c r="F8495" s="117" t="str">
        <v>PCS</v>
      </c>
      <c r="G8495" s="117" t="str">
        <v>OUTWARD</v>
      </c>
      <c r="H8495" s="118" t="str">
        <v>SHRI NIVASA AUTOMOTIVES</v>
      </c>
    </row>
    <row r="8496" spans="1:8" x14ac:dyDescent="0.25">
      <c r="A8496" s="111">
        <v>45859</v>
      </c>
      <c r="B8496" s="112" t="str">
        <v>UN 2595</v>
      </c>
      <c r="C8496" s="113" t="str">
        <v xml:space="preserve">KNUCKLE PIN 585  </v>
      </c>
      <c r="D8496" s="137">
        <v>2388</v>
      </c>
      <c r="E8496" s="113">
        <v>156</v>
      </c>
      <c r="F8496" s="113" t="str">
        <v>PCS</v>
      </c>
      <c r="G8496" s="113" t="str">
        <v>OUTWARD</v>
      </c>
      <c r="H8496" s="114" t="str">
        <v>SHRI NIVASA AUTOMOTIVES</v>
      </c>
    </row>
    <row r="8497" spans="1:8" x14ac:dyDescent="0.25">
      <c r="A8497" s="115">
        <v>45859</v>
      </c>
      <c r="B8497" s="116" t="str">
        <v>UN 1158</v>
      </c>
      <c r="C8497" s="117" t="str">
        <v>AIR CLEANER GLASS WHITE INTER</v>
      </c>
      <c r="D8497" s="138">
        <v>2388</v>
      </c>
      <c r="E8497" s="117">
        <v>20</v>
      </c>
      <c r="F8497" s="117" t="str">
        <v>PCS</v>
      </c>
      <c r="G8497" s="117" t="str">
        <v>OUTWARD</v>
      </c>
      <c r="H8497" s="118" t="str">
        <v>SHRI NIVASA AUTOMOTIVES</v>
      </c>
    </row>
    <row r="8498" spans="1:8" x14ac:dyDescent="0.25">
      <c r="A8498" s="111">
        <v>45859</v>
      </c>
      <c r="B8498" s="112" t="str">
        <v>GK 564/UN 1460</v>
      </c>
      <c r="C8498" s="113" t="str">
        <v xml:space="preserve">TIE ROD ASSY MKM (80 MM) </v>
      </c>
      <c r="D8498" s="137">
        <v>2388</v>
      </c>
      <c r="E8498" s="113">
        <v>10</v>
      </c>
      <c r="F8498" s="113" t="str">
        <v>SET</v>
      </c>
      <c r="G8498" s="113" t="str">
        <v>OUTWARD</v>
      </c>
      <c r="H8498" s="114" t="str">
        <v>SHRI NIVASA AUTOMOTIVES</v>
      </c>
    </row>
    <row r="8499" spans="1:8" x14ac:dyDescent="0.25">
      <c r="A8499" s="115">
        <v>45859</v>
      </c>
      <c r="B8499" s="116" t="str">
        <v>UN 2591 A</v>
      </c>
      <c r="C8499" s="117" t="str">
        <v xml:space="preserve">TOP LINK PIN TWO HOLE LOCK TYPE INTER DI  </v>
      </c>
      <c r="D8499" s="138">
        <v>2388</v>
      </c>
      <c r="E8499" s="117">
        <v>52</v>
      </c>
      <c r="F8499" s="117" t="str">
        <v>PCS</v>
      </c>
      <c r="G8499" s="117" t="str">
        <v>OUTWARD</v>
      </c>
      <c r="H8499" s="118" t="str">
        <v>SHRI NIVASA AUTOMOTIVES</v>
      </c>
    </row>
    <row r="8500" spans="1:8" x14ac:dyDescent="0.25">
      <c r="A8500" s="111">
        <v>45859</v>
      </c>
      <c r="B8500" s="112" t="str">
        <v>1P 4040 4027 CTOOOB</v>
      </c>
      <c r="C8500" s="113" t="str">
        <v>HYD PUMP DHRUV / YUVO</v>
      </c>
      <c r="D8500" s="137">
        <v>2388</v>
      </c>
      <c r="E8500" s="113">
        <v>6</v>
      </c>
      <c r="F8500" s="113" t="str">
        <v>PCS</v>
      </c>
      <c r="G8500" s="113" t="str">
        <v>OUTWARD</v>
      </c>
      <c r="H8500" s="114" t="str">
        <v>SHRI NIVASA AUTOMOTIVES</v>
      </c>
    </row>
    <row r="8501" spans="1:8" x14ac:dyDescent="0.25">
      <c r="A8501" s="115">
        <v>45859</v>
      </c>
      <c r="B8501" s="116" t="str">
        <v>4040 4027 CTMMTO</v>
      </c>
      <c r="C8501" s="117" t="str">
        <v xml:space="preserve">HYD PUMP M&amp;M Y M/F </v>
      </c>
      <c r="D8501" s="138">
        <v>2388</v>
      </c>
      <c r="E8501" s="117">
        <v>10</v>
      </c>
      <c r="F8501" s="117" t="str">
        <v>PCS</v>
      </c>
      <c r="G8501" s="117" t="str">
        <v>OUTWARD</v>
      </c>
      <c r="H8501" s="118" t="str">
        <v>SHRI NIVASA AUTOMOTIVES</v>
      </c>
    </row>
    <row r="8502" spans="1:8" x14ac:dyDescent="0.25">
      <c r="A8502" s="111">
        <v>45859</v>
      </c>
      <c r="B8502" s="112" t="str">
        <v>GK 1308</v>
      </c>
      <c r="C8502" s="113" t="str">
        <v>OIL FILTER MF-245 DI SPIN ON</v>
      </c>
      <c r="D8502" s="137">
        <v>2404</v>
      </c>
      <c r="E8502" s="113">
        <v>60</v>
      </c>
      <c r="F8502" s="113" t="str">
        <v>PCS</v>
      </c>
      <c r="G8502" s="113" t="str">
        <v>OUTWARD</v>
      </c>
      <c r="H8502" s="114" t="str">
        <v>AMIT MOTOR</v>
      </c>
    </row>
    <row r="8503" spans="1:8" x14ac:dyDescent="0.25">
      <c r="A8503" s="115">
        <v>45859</v>
      </c>
      <c r="B8503" s="116" t="str">
        <v>GK 1384/GK 1350</v>
      </c>
      <c r="C8503" s="117" t="str">
        <v>FUEL FILTER POWERTRAC N/M</v>
      </c>
      <c r="D8503" s="138">
        <v>2404</v>
      </c>
      <c r="E8503" s="117">
        <v>40</v>
      </c>
      <c r="F8503" s="117" t="str">
        <v>PCS</v>
      </c>
      <c r="G8503" s="117" t="str">
        <v>OUTWARD</v>
      </c>
      <c r="H8503" s="118" t="str">
        <v>AMIT MOTOR</v>
      </c>
    </row>
    <row r="8504" spans="1:8" x14ac:dyDescent="0.25">
      <c r="A8504" s="111">
        <v>45859</v>
      </c>
      <c r="B8504" s="112" t="str">
        <v>GK 1330</v>
      </c>
      <c r="C8504" s="113" t="str">
        <v>HYD. FILTER FARMTRAC / POWERTRAC SPIN ON LONG</v>
      </c>
      <c r="D8504" s="137">
        <v>2404</v>
      </c>
      <c r="E8504" s="113">
        <v>20</v>
      </c>
      <c r="F8504" s="113" t="str">
        <v>PCS</v>
      </c>
      <c r="G8504" s="113" t="str">
        <v>OUTWARD</v>
      </c>
      <c r="H8504" s="114" t="str">
        <v>AMIT MOTOR</v>
      </c>
    </row>
    <row r="8505" spans="1:8" x14ac:dyDescent="0.25">
      <c r="A8505" s="115">
        <v>45859</v>
      </c>
      <c r="B8505" s="116" t="str">
        <v>GK 1273</v>
      </c>
      <c r="C8505" s="117" t="str">
        <v>HYD. FILTER SWARAJ 855 TURBO (BIG)  SPIN ON</v>
      </c>
      <c r="D8505" s="138">
        <v>2404</v>
      </c>
      <c r="E8505" s="117">
        <v>10</v>
      </c>
      <c r="F8505" s="117" t="str">
        <v>PCS</v>
      </c>
      <c r="G8505" s="117" t="str">
        <v>OUTWARD</v>
      </c>
      <c r="H8505" s="118" t="str">
        <v>AMIT MOTOR</v>
      </c>
    </row>
    <row r="8506" spans="1:8" x14ac:dyDescent="0.25">
      <c r="A8506" s="111">
        <v>45859</v>
      </c>
      <c r="B8506" s="112" t="str">
        <v>GK 230</v>
      </c>
      <c r="C8506" s="113" t="str">
        <v xml:space="preserve">BRAKE DISC PLATE SONALIKA 20 HOLE </v>
      </c>
      <c r="D8506" s="137">
        <v>2404</v>
      </c>
      <c r="E8506" s="113">
        <v>40</v>
      </c>
      <c r="F8506" s="113" t="str">
        <v>PCS</v>
      </c>
      <c r="G8506" s="113" t="str">
        <v>OUTWARD</v>
      </c>
      <c r="H8506" s="114" t="str">
        <v>AMIT MOTOR</v>
      </c>
    </row>
    <row r="8507" spans="1:8" x14ac:dyDescent="0.25">
      <c r="A8507" s="115">
        <v>45859</v>
      </c>
      <c r="B8507" s="116" t="str">
        <v>GK 236</v>
      </c>
      <c r="C8507" s="117" t="str">
        <v>BRAKE DISC PLATE ESCORTS 355</v>
      </c>
      <c r="D8507" s="138">
        <v>2404</v>
      </c>
      <c r="E8507" s="117">
        <v>20</v>
      </c>
      <c r="F8507" s="117" t="str">
        <v>PCS</v>
      </c>
      <c r="G8507" s="117" t="str">
        <v>OUTWARD</v>
      </c>
      <c r="H8507" s="118" t="str">
        <v>AMIT MOTOR</v>
      </c>
    </row>
    <row r="8508" spans="1:8" x14ac:dyDescent="0.25">
      <c r="A8508" s="111">
        <v>45859</v>
      </c>
      <c r="B8508" s="112" t="str">
        <v>GK 015A</v>
      </c>
      <c r="C8508" s="113" t="str">
        <v>OIL BRAKE PLATE  POWERTRAC  6.5" 18 TEETH</v>
      </c>
      <c r="D8508" s="137">
        <v>2404</v>
      </c>
      <c r="E8508" s="113">
        <v>20</v>
      </c>
      <c r="F8508" s="113" t="str">
        <v>PCS</v>
      </c>
      <c r="G8508" s="113" t="str">
        <v>OUTWARD</v>
      </c>
      <c r="H8508" s="114" t="str">
        <v>AMIT MOTOR</v>
      </c>
    </row>
    <row r="8509" spans="1:8" x14ac:dyDescent="0.25">
      <c r="A8509" s="115">
        <v>45859</v>
      </c>
      <c r="B8509" s="116" t="str">
        <v>GK 015</v>
      </c>
      <c r="C8509" s="117" t="str">
        <v>OIL BRAKE PLATE  POWERTRAC (W TYPE) 7" 18 TEETH</v>
      </c>
      <c r="D8509" s="138">
        <v>2404</v>
      </c>
      <c r="E8509" s="117">
        <v>12</v>
      </c>
      <c r="F8509" s="117" t="str">
        <v>PCS</v>
      </c>
      <c r="G8509" s="117" t="str">
        <v>OUTWARD</v>
      </c>
      <c r="H8509" s="118" t="str">
        <v>AMIT MOTOR</v>
      </c>
    </row>
    <row r="8510" spans="1:8" x14ac:dyDescent="0.25">
      <c r="A8510" s="111">
        <v>45859</v>
      </c>
      <c r="B8510" s="112" t="str">
        <v>GK 016/UN 3704</v>
      </c>
      <c r="C8510" s="113" t="str">
        <v xml:space="preserve"> OIL BREAK PLATE 8" 20 TEETH FARMTRAC 60</v>
      </c>
      <c r="D8510" s="137">
        <v>2404</v>
      </c>
      <c r="E8510" s="113">
        <v>8</v>
      </c>
      <c r="F8510" s="113" t="str">
        <v>PCS</v>
      </c>
      <c r="G8510" s="113" t="str">
        <v>OUTWARD</v>
      </c>
      <c r="H8510" s="114" t="str">
        <v>AMIT MOTOR</v>
      </c>
    </row>
    <row r="8511" spans="1:8" x14ac:dyDescent="0.25">
      <c r="A8511" s="115">
        <v>45859</v>
      </c>
      <c r="B8511" s="116" t="str">
        <v>GK 1220</v>
      </c>
      <c r="C8511" s="117" t="str">
        <v>DIESEL FILTER SET (0.5 LTR) PAPER + NAMADA (SET OF 2)</v>
      </c>
      <c r="D8511" s="138">
        <v>2404</v>
      </c>
      <c r="E8511" s="117">
        <v>130</v>
      </c>
      <c r="F8511" s="117" t="str">
        <v>SET</v>
      </c>
      <c r="G8511" s="117" t="str">
        <v>OUTWARD</v>
      </c>
      <c r="H8511" s="118" t="str">
        <v>AMIT MOTOR</v>
      </c>
    </row>
    <row r="8512" spans="1:8" x14ac:dyDescent="0.25">
      <c r="A8512" s="111">
        <v>45859</v>
      </c>
      <c r="B8512" s="112" t="str">
        <v>1P 4052 AGOOB</v>
      </c>
      <c r="C8512" s="113" t="str">
        <v>HYD PUMP SK HEAVY / PREET</v>
      </c>
      <c r="D8512" s="137">
        <v>2404</v>
      </c>
      <c r="E8512" s="113">
        <v>2</v>
      </c>
      <c r="F8512" s="113" t="str">
        <v>PCS</v>
      </c>
      <c r="G8512" s="113" t="str">
        <v>OUTWARD</v>
      </c>
      <c r="H8512" s="114" t="str">
        <v>AMIT MOTOR</v>
      </c>
    </row>
    <row r="8513" spans="1:8" x14ac:dyDescent="0.25">
      <c r="A8513" s="115">
        <v>45859</v>
      </c>
      <c r="B8513" s="116" t="str">
        <v>GK 1221</v>
      </c>
      <c r="C8513" s="117" t="str">
        <v>DIESEL FILTER SET (0.5 LTR) COIL + NAMADA  (SET OF 2)</v>
      </c>
      <c r="D8513" s="138">
        <v>2407</v>
      </c>
      <c r="E8513" s="117">
        <v>100</v>
      </c>
      <c r="F8513" s="117" t="str">
        <v>SET</v>
      </c>
      <c r="G8513" s="117" t="str">
        <v>OUTWARD</v>
      </c>
      <c r="H8513" s="118" t="str">
        <v>NIRMAL</v>
      </c>
    </row>
    <row r="8514" spans="1:8" x14ac:dyDescent="0.25">
      <c r="A8514" s="111">
        <v>45859</v>
      </c>
      <c r="B8514" s="112" t="str">
        <v>GK 1291</v>
      </c>
      <c r="C8514" s="113" t="str">
        <v>OIL FILTER SONALIKA  N/M SPIN ON (FORD TYPE)</v>
      </c>
      <c r="D8514" s="137">
        <v>2407</v>
      </c>
      <c r="E8514" s="113">
        <v>100</v>
      </c>
      <c r="F8514" s="113" t="str">
        <v>PCS</v>
      </c>
      <c r="G8514" s="113" t="str">
        <v>OUTWARD</v>
      </c>
      <c r="H8514" s="114" t="str">
        <v>NIRMAL</v>
      </c>
    </row>
    <row r="8515" spans="1:8" x14ac:dyDescent="0.25">
      <c r="A8515" s="115">
        <v>45859</v>
      </c>
      <c r="B8515" s="116" t="str">
        <v>GK 1240</v>
      </c>
      <c r="C8515" s="117" t="str">
        <v>HYD. FILTER ARJUN 8" LONG</v>
      </c>
      <c r="D8515" s="138">
        <v>2407</v>
      </c>
      <c r="E8515" s="117">
        <v>20</v>
      </c>
      <c r="F8515" s="117" t="str">
        <v>PCS</v>
      </c>
      <c r="G8515" s="117" t="str">
        <v>OUTWARD</v>
      </c>
      <c r="H8515" s="118" t="str">
        <v>NIRMAL</v>
      </c>
    </row>
    <row r="8516" spans="1:8" x14ac:dyDescent="0.25">
      <c r="A8516" s="111">
        <v>45859</v>
      </c>
      <c r="B8516" s="112" t="str">
        <v>GK 1238</v>
      </c>
      <c r="C8516" s="113" t="str">
        <v>HYD. FILTER ARJUN SPIN ON</v>
      </c>
      <c r="D8516" s="137">
        <v>2407</v>
      </c>
      <c r="E8516" s="113">
        <v>20</v>
      </c>
      <c r="F8516" s="113" t="str">
        <v>PCS</v>
      </c>
      <c r="G8516" s="113" t="str">
        <v>OUTWARD</v>
      </c>
      <c r="H8516" s="114" t="str">
        <v>NIRMAL</v>
      </c>
    </row>
    <row r="8517" spans="1:8" x14ac:dyDescent="0.25">
      <c r="A8517" s="115">
        <v>45859</v>
      </c>
      <c r="B8517" s="116" t="str">
        <v>GK 1293</v>
      </c>
      <c r="C8517" s="117" t="str">
        <v>HYD. FILTER SONALIKA N/M SPIN ON (BRASS MESH)</v>
      </c>
      <c r="D8517" s="138">
        <v>2407</v>
      </c>
      <c r="E8517" s="117">
        <v>50</v>
      </c>
      <c r="F8517" s="117" t="str">
        <v>PCS</v>
      </c>
      <c r="G8517" s="117" t="str">
        <v>OUTWARD</v>
      </c>
      <c r="H8517" s="118" t="str">
        <v>NIRMAL</v>
      </c>
    </row>
    <row r="8518" spans="1:8" x14ac:dyDescent="0.25">
      <c r="A8518" s="111">
        <v>45859</v>
      </c>
      <c r="B8518" s="112" t="str">
        <v>GK 1271</v>
      </c>
      <c r="C8518" s="113" t="str">
        <v>HYD. FILTER SWARAJ  SMALL SPIN ON</v>
      </c>
      <c r="D8518" s="137">
        <v>2407</v>
      </c>
      <c r="E8518" s="113">
        <v>50</v>
      </c>
      <c r="F8518" s="113" t="str">
        <v>PCS</v>
      </c>
      <c r="G8518" s="113" t="str">
        <v>OUTWARD</v>
      </c>
      <c r="H8518" s="114" t="str">
        <v>NIRMAL</v>
      </c>
    </row>
    <row r="8519" spans="1:8" x14ac:dyDescent="0.25">
      <c r="A8519" s="115">
        <v>45859</v>
      </c>
      <c r="B8519" s="116" t="str">
        <v>GK 1265</v>
      </c>
      <c r="C8519" s="117" t="str">
        <v>AIR FILTER SWARAJ 855 STEEL CAP STEEL JALI</v>
      </c>
      <c r="D8519" s="138">
        <v>2407</v>
      </c>
      <c r="E8519" s="117">
        <v>50</v>
      </c>
      <c r="F8519" s="117" t="str">
        <v>PCS</v>
      </c>
      <c r="G8519" s="117" t="str">
        <v>OUTWARD</v>
      </c>
      <c r="H8519" s="118" t="str">
        <v>NIRMAL</v>
      </c>
    </row>
    <row r="8520" spans="1:8" x14ac:dyDescent="0.25">
      <c r="A8520" s="111">
        <v>45859</v>
      </c>
      <c r="B8520" s="112" t="str">
        <v>GK 1308</v>
      </c>
      <c r="C8520" s="113" t="str">
        <v>OIL FILTER MF-245 DI SPIN ON</v>
      </c>
      <c r="D8520" s="137">
        <v>2407</v>
      </c>
      <c r="E8520" s="113">
        <v>50</v>
      </c>
      <c r="F8520" s="113" t="str">
        <v>PCS</v>
      </c>
      <c r="G8520" s="113" t="str">
        <v>OUTWARD</v>
      </c>
      <c r="H8520" s="114" t="str">
        <v>NIRMAL</v>
      </c>
    </row>
    <row r="8521" spans="1:8" x14ac:dyDescent="0.25">
      <c r="A8521" s="115">
        <v>45859</v>
      </c>
      <c r="B8521" s="116" t="str">
        <v>KING PIN ARM BIG JD 5310</v>
      </c>
      <c r="C8521" s="117" t="str">
        <v>KING PIN ARM BIG JD 5310</v>
      </c>
      <c r="D8521" s="138">
        <v>2407</v>
      </c>
      <c r="E8521" s="117">
        <v>2</v>
      </c>
      <c r="F8521" s="117" t="str">
        <v>PCS</v>
      </c>
      <c r="G8521" s="117" t="str">
        <v>OUTWARD</v>
      </c>
      <c r="H8521" s="118" t="str">
        <v>NIRMAL</v>
      </c>
    </row>
    <row r="8522" spans="1:8" x14ac:dyDescent="0.25">
      <c r="A8522" s="111">
        <v>45859</v>
      </c>
      <c r="B8522" s="112" t="str">
        <v>UN 1823</v>
      </c>
      <c r="C8522" s="113" t="str">
        <v>GEAR FORK LOW SPEED NST</v>
      </c>
      <c r="D8522" s="137">
        <v>2407</v>
      </c>
      <c r="E8522" s="113">
        <v>1</v>
      </c>
      <c r="F8522" s="113" t="str">
        <v>PCS</v>
      </c>
      <c r="G8522" s="113" t="str">
        <v>OUTWARD</v>
      </c>
      <c r="H8522" s="114" t="str">
        <v>NIRMAL</v>
      </c>
    </row>
    <row r="8523" spans="1:8" x14ac:dyDescent="0.25">
      <c r="A8523" s="115">
        <v>45859</v>
      </c>
      <c r="B8523" s="116" t="str">
        <v>UN 1817</v>
      </c>
      <c r="C8523" s="117" t="str">
        <v>GEAR FORK LOW SPEED INTER DI</v>
      </c>
      <c r="D8523" s="138">
        <v>2407</v>
      </c>
      <c r="E8523" s="117">
        <v>1</v>
      </c>
      <c r="F8523" s="117" t="str">
        <v>PCS</v>
      </c>
      <c r="G8523" s="117" t="str">
        <v>OUTWARD</v>
      </c>
      <c r="H8523" s="118" t="str">
        <v>NIRMAL</v>
      </c>
    </row>
    <row r="8524" spans="1:8" x14ac:dyDescent="0.25">
      <c r="A8524" s="111">
        <v>45859</v>
      </c>
      <c r="B8524" s="112" t="str">
        <v>UN 4204</v>
      </c>
      <c r="C8524" s="113" t="str">
        <v>SIDE GEAR MASCHIO ROTAVATOR T-35</v>
      </c>
      <c r="D8524" s="137">
        <v>2407</v>
      </c>
      <c r="E8524" s="113">
        <v>1</v>
      </c>
      <c r="F8524" s="113" t="str">
        <v>PCS</v>
      </c>
      <c r="G8524" s="113" t="str">
        <v>OUTWARD</v>
      </c>
      <c r="H8524" s="114" t="str">
        <v>NIRMAL</v>
      </c>
    </row>
    <row r="8525" spans="1:8" x14ac:dyDescent="0.25">
      <c r="A8525" s="115">
        <v>45859</v>
      </c>
      <c r="B8525" s="116" t="str">
        <v>UN 3644</v>
      </c>
      <c r="C8525" s="117" t="str">
        <v xml:space="preserve"> BREAK DISC ACTUATING SWARAJ 855 7" </v>
      </c>
      <c r="D8525" s="138">
        <v>2406</v>
      </c>
      <c r="E8525" s="117">
        <v>60</v>
      </c>
      <c r="F8525" s="117" t="str">
        <v>PCS</v>
      </c>
      <c r="G8525" s="117" t="str">
        <v>OUTWARD</v>
      </c>
      <c r="H8525" s="118" t="str">
        <v>SHAM AUTO AND TRACTOR</v>
      </c>
    </row>
    <row r="8526" spans="1:8" x14ac:dyDescent="0.25">
      <c r="A8526" s="111">
        <v>45859</v>
      </c>
      <c r="B8526" s="112" t="str">
        <v>UN 3648</v>
      </c>
      <c r="C8526" s="113" t="str">
        <v xml:space="preserve"> BREAK DISC ACTUATING MASSEY 241 8.75" </v>
      </c>
      <c r="D8526" s="137">
        <v>2406</v>
      </c>
      <c r="E8526" s="113">
        <v>12</v>
      </c>
      <c r="F8526" s="113" t="str">
        <v>PCS</v>
      </c>
      <c r="G8526" s="113" t="str">
        <v>OUTWARD</v>
      </c>
      <c r="H8526" s="114" t="str">
        <v>SHAM AUTO AND TRACTOR</v>
      </c>
    </row>
    <row r="8527" spans="1:8" x14ac:dyDescent="0.25">
      <c r="A8527" s="115">
        <v>45859</v>
      </c>
      <c r="B8527" s="116" t="str">
        <v>R12029</v>
      </c>
      <c r="C8527" s="117" t="str">
        <v>CLUTCH P. MF245 CUPA TYPE 12" ASBESTOS</v>
      </c>
      <c r="D8527" s="138">
        <v>2408</v>
      </c>
      <c r="E8527" s="117">
        <v>4</v>
      </c>
      <c r="F8527" s="117" t="str">
        <v>PCS</v>
      </c>
      <c r="G8527" s="117" t="str">
        <v>OUTWARD</v>
      </c>
      <c r="H8527" s="118" t="str">
        <v>SHOP</v>
      </c>
    </row>
    <row r="8528" spans="1:8" x14ac:dyDescent="0.25">
      <c r="A8528" s="111">
        <v>45859</v>
      </c>
      <c r="B8528" s="112" t="str">
        <v>R12036</v>
      </c>
      <c r="C8528" s="113" t="str">
        <v>CLUTCH PLATE 12"MF 241/245 COOPA</v>
      </c>
      <c r="D8528" s="137">
        <v>2408</v>
      </c>
      <c r="E8528" s="113">
        <v>4</v>
      </c>
      <c r="F8528" s="113" t="str">
        <v>PCS</v>
      </c>
      <c r="G8528" s="113" t="str">
        <v>OUTWARD</v>
      </c>
      <c r="H8528" s="114" t="str">
        <v>SHOP</v>
      </c>
    </row>
    <row r="8529" spans="1:8" x14ac:dyDescent="0.25">
      <c r="A8529" s="115">
        <v>45859</v>
      </c>
      <c r="B8529" s="116" t="str">
        <v>1P 4066 4039 AOOOOB</v>
      </c>
      <c r="C8529" s="117" t="str">
        <v>HYD PUMP J.D</v>
      </c>
      <c r="D8529" s="138">
        <v>2408</v>
      </c>
      <c r="E8529" s="117">
        <v>1</v>
      </c>
      <c r="F8529" s="117" t="str">
        <v>PCS</v>
      </c>
      <c r="G8529" s="117" t="str">
        <v>OUTWARD</v>
      </c>
      <c r="H8529" s="118" t="str">
        <v>SHOP</v>
      </c>
    </row>
    <row r="8530" spans="1:8" x14ac:dyDescent="0.25">
      <c r="A8530" s="111">
        <v>45859</v>
      </c>
      <c r="B8530" s="112" t="str">
        <v>1P 4044 CTMMB</v>
      </c>
      <c r="C8530" s="113" t="str">
        <v>HYD PUMP MAHINDRA SINGLE</v>
      </c>
      <c r="D8530" s="137">
        <v>2408</v>
      </c>
      <c r="E8530" s="113">
        <v>6</v>
      </c>
      <c r="F8530" s="113" t="str">
        <v>PCS</v>
      </c>
      <c r="G8530" s="113" t="str">
        <v>OUTWARD</v>
      </c>
      <c r="H8530" s="114" t="str">
        <v>SHOP</v>
      </c>
    </row>
    <row r="8531" spans="1:8" x14ac:dyDescent="0.25">
      <c r="A8531" s="115">
        <v>45857</v>
      </c>
      <c r="B8531" s="116" t="str">
        <v>UN 297</v>
      </c>
      <c r="C8531" s="117" t="str">
        <v>CLUTCH BEARING COVER JD (6009)</v>
      </c>
      <c r="D8531" s="138">
        <v>2411</v>
      </c>
      <c r="E8531" s="117">
        <v>20</v>
      </c>
      <c r="F8531" s="117" t="str">
        <v>PCS</v>
      </c>
      <c r="G8531" s="117" t="str">
        <v>OUTWARD</v>
      </c>
      <c r="H8531" s="118" t="str">
        <v>SHOP</v>
      </c>
    </row>
    <row r="8532" spans="1:8" x14ac:dyDescent="0.25">
      <c r="A8532" s="111">
        <v>45857</v>
      </c>
      <c r="B8532" s="112" t="str">
        <v>GK 967</v>
      </c>
      <c r="C8532" s="113" t="str">
        <v>FRONT WHEEL HUB JOHN DEERE 5203 (FLOWER TYPE)</v>
      </c>
      <c r="D8532" s="137">
        <v>2368</v>
      </c>
      <c r="E8532" s="113">
        <v>8</v>
      </c>
      <c r="F8532" s="113" t="str">
        <v>PCS</v>
      </c>
      <c r="G8532" s="113" t="str">
        <v>OUTWARD</v>
      </c>
      <c r="H8532" s="114" t="str">
        <v>RAJ TRACTOR</v>
      </c>
    </row>
    <row r="8533" spans="1:8" x14ac:dyDescent="0.25">
      <c r="A8533" s="115">
        <v>45857</v>
      </c>
      <c r="B8533" s="116" t="str">
        <v>GK 2411</v>
      </c>
      <c r="C8533" s="117" t="str">
        <v>TROLLEY PIPE 20''   EPDM (MALE + FEMALE)</v>
      </c>
      <c r="D8533" s="138">
        <v>2368</v>
      </c>
      <c r="E8533" s="117">
        <v>50</v>
      </c>
      <c r="F8533" s="117" t="str">
        <v>PCS</v>
      </c>
      <c r="G8533" s="117" t="str">
        <v>OUTWARD</v>
      </c>
      <c r="H8533" s="118" t="str">
        <v>RAJ TRACTOR</v>
      </c>
    </row>
    <row r="8534" spans="1:8" x14ac:dyDescent="0.25">
      <c r="A8534" s="111">
        <v>45857</v>
      </c>
      <c r="B8534" s="112" t="str">
        <v>GK 1073/UN 1426</v>
      </c>
      <c r="C8534" s="113" t="str">
        <v>FRONT STUB AXLE LH NST</v>
      </c>
      <c r="D8534" s="137">
        <v>2368</v>
      </c>
      <c r="E8534" s="113">
        <v>16</v>
      </c>
      <c r="F8534" s="113" t="str">
        <v>PCS</v>
      </c>
      <c r="G8534" s="113" t="str">
        <v>OUTWARD</v>
      </c>
      <c r="H8534" s="114" t="str">
        <v>RAJ TRACTOR</v>
      </c>
    </row>
    <row r="8535" spans="1:8" x14ac:dyDescent="0.25">
      <c r="A8535" s="115">
        <v>45857</v>
      </c>
      <c r="B8535" s="116" t="str">
        <v>GK 1073 A/UN 1426 A</v>
      </c>
      <c r="C8535" s="117" t="str">
        <v>FRONT STUB AXLE RH NST</v>
      </c>
      <c r="D8535" s="138">
        <v>2368</v>
      </c>
      <c r="E8535" s="117">
        <v>16</v>
      </c>
      <c r="F8535" s="117" t="str">
        <v>PCS</v>
      </c>
      <c r="G8535" s="117" t="str">
        <v>OUTWARD</v>
      </c>
      <c r="H8535" s="118" t="str">
        <v>RAJ TRACTOR</v>
      </c>
    </row>
    <row r="8536" spans="1:8" x14ac:dyDescent="0.25">
      <c r="A8536" s="111">
        <v>45857</v>
      </c>
      <c r="B8536" s="112" t="str">
        <v>GK 200</v>
      </c>
      <c r="C8536" s="113" t="str">
        <v>BRAKE DISC ACTUATING ASSY MAHINDRA  6.5"</v>
      </c>
      <c r="D8536" s="137">
        <v>2368</v>
      </c>
      <c r="E8536" s="113">
        <v>4</v>
      </c>
      <c r="F8536" s="113" t="str">
        <v>SET</v>
      </c>
      <c r="G8536" s="113" t="str">
        <v>OUTWARD</v>
      </c>
      <c r="H8536" s="114" t="str">
        <v>RAJ TRACTOR</v>
      </c>
    </row>
    <row r="8537" spans="1:8" x14ac:dyDescent="0.25">
      <c r="A8537" s="115">
        <v>45857</v>
      </c>
      <c r="B8537" s="116" t="str">
        <v>UN 3670</v>
      </c>
      <c r="C8537" s="117" t="str">
        <v xml:space="preserve"> BREAK DISC ACTUATING ASSEMBLY SWARAJ 855 7" </v>
      </c>
      <c r="D8537" s="138">
        <v>2368</v>
      </c>
      <c r="E8537" s="117">
        <v>4</v>
      </c>
      <c r="F8537" s="117" t="str">
        <v>SET</v>
      </c>
      <c r="G8537" s="117" t="str">
        <v>OUTWARD</v>
      </c>
      <c r="H8537" s="118" t="str">
        <v>RAJ TRACTOR</v>
      </c>
    </row>
    <row r="8538" spans="1:8" x14ac:dyDescent="0.25">
      <c r="A8538" s="111">
        <v>45860</v>
      </c>
      <c r="B8538" s="112">
        <v>403799529803790</v>
      </c>
      <c r="C8538" s="113" t="str">
        <v>STG UNIT W/PRIORITY VALVE JCB</v>
      </c>
      <c r="D8538" s="137">
        <v>2417</v>
      </c>
      <c r="E8538" s="113">
        <v>55</v>
      </c>
      <c r="F8538" s="113" t="str">
        <v>PCS</v>
      </c>
      <c r="G8538" s="113" t="str">
        <v>OUTWARD</v>
      </c>
      <c r="H8538" s="114" t="str">
        <v>MK EARTHMOVER</v>
      </c>
    </row>
    <row r="8539" spans="1:8" x14ac:dyDescent="0.25">
      <c r="A8539" s="115">
        <v>45857</v>
      </c>
      <c r="B8539" s="116" t="str">
        <v>8641132070ALU</v>
      </c>
      <c r="C8539" s="117" t="str">
        <v xml:space="preserve">RADIATOR JD / SK DI 60 HP </v>
      </c>
      <c r="D8539" s="138" t="str">
        <v>2400, 2402, 2405</v>
      </c>
      <c r="E8539" s="117">
        <v>1</v>
      </c>
      <c r="F8539" s="117" t="str">
        <v>PCS</v>
      </c>
      <c r="G8539" s="117" t="str">
        <v>OUTWARD</v>
      </c>
      <c r="H8539" s="118" t="str">
        <v>SHOP</v>
      </c>
    </row>
    <row r="8540" spans="1:8" x14ac:dyDescent="0.25">
      <c r="A8540" s="111">
        <v>45857</v>
      </c>
      <c r="B8540" s="112" t="str">
        <v>UN 2066</v>
      </c>
      <c r="C8540" s="113" t="str">
        <v>DIFFERENTIAL GEAR KIT (SET OF 4)   YUVO</v>
      </c>
      <c r="D8540" s="137" t="str">
        <v>2400, 2402, 2405</v>
      </c>
      <c r="E8540" s="113">
        <v>1</v>
      </c>
      <c r="F8540" s="113" t="str">
        <v>SET</v>
      </c>
      <c r="G8540" s="113" t="str">
        <v>OUTWARD</v>
      </c>
      <c r="H8540" s="114" t="str">
        <v>SHOP</v>
      </c>
    </row>
    <row r="8541" spans="1:8" x14ac:dyDescent="0.25">
      <c r="A8541" s="115">
        <v>45857</v>
      </c>
      <c r="B8541" s="116" t="str">
        <v>UN 1885</v>
      </c>
      <c r="C8541" s="117" t="str">
        <v>DIFFERENTIAL CASE YUVO</v>
      </c>
      <c r="D8541" s="138" t="str">
        <v>2400, 2402, 2405</v>
      </c>
      <c r="E8541" s="117">
        <v>2</v>
      </c>
      <c r="F8541" s="117" t="str">
        <v>PCS</v>
      </c>
      <c r="G8541" s="117" t="str">
        <v>OUTWARD</v>
      </c>
      <c r="H8541" s="118" t="str">
        <v>SHOP</v>
      </c>
    </row>
    <row r="8542" spans="1:8" x14ac:dyDescent="0.25">
      <c r="A8542" s="111">
        <v>45857</v>
      </c>
      <c r="B8542" s="112" t="str">
        <v>UN 2744</v>
      </c>
      <c r="C8542" s="113" t="str">
        <v xml:space="preserve">CENTRE PIN BUSH ARJUN / YUVO  </v>
      </c>
      <c r="D8542" s="137" t="str">
        <v>2400, 2402, 2405</v>
      </c>
      <c r="E8542" s="113">
        <v>20</v>
      </c>
      <c r="F8542" s="113" t="str">
        <v>PCS</v>
      </c>
      <c r="G8542" s="113" t="str">
        <v>OUTWARD</v>
      </c>
      <c r="H8542" s="114" t="str">
        <v>SHOP</v>
      </c>
    </row>
    <row r="8543" spans="1:8" x14ac:dyDescent="0.25">
      <c r="A8543" s="115">
        <v>45857</v>
      </c>
      <c r="B8543" s="116" t="str">
        <v>UN 1385</v>
      </c>
      <c r="C8543" s="117" t="str">
        <v>CAP STAY ROD BALL INTER</v>
      </c>
      <c r="D8543" s="138" t="str">
        <v>2400, 2402, 2405</v>
      </c>
      <c r="E8543" s="117">
        <v>10</v>
      </c>
      <c r="F8543" s="117" t="str">
        <v>PCS</v>
      </c>
      <c r="G8543" s="117" t="str">
        <v>OUTWARD</v>
      </c>
      <c r="H8543" s="118" t="str">
        <v>SHOP</v>
      </c>
    </row>
    <row r="8544" spans="1:8" x14ac:dyDescent="0.25">
      <c r="A8544" s="111">
        <v>45857</v>
      </c>
      <c r="B8544" s="112" t="str">
        <v>UN 2886</v>
      </c>
      <c r="C8544" s="113" t="str">
        <v xml:space="preserve">SPRING DRAFT LINK INTER  </v>
      </c>
      <c r="D8544" s="137" t="str">
        <v>2400, 2402, 2405</v>
      </c>
      <c r="E8544" s="113">
        <v>24</v>
      </c>
      <c r="F8544" s="113" t="str">
        <v>PCS</v>
      </c>
      <c r="G8544" s="113" t="str">
        <v>OUTWARD</v>
      </c>
      <c r="H8544" s="114" t="str">
        <v>SHOP</v>
      </c>
    </row>
    <row r="8545" spans="1:8" x14ac:dyDescent="0.25">
      <c r="A8545" s="115">
        <v>45857</v>
      </c>
      <c r="B8545" s="116" t="str">
        <v>UN 2881</v>
      </c>
      <c r="C8545" s="117" t="str">
        <v xml:space="preserve">RELEASE PLATE SPRING INTER  </v>
      </c>
      <c r="D8545" s="138" t="str">
        <v>2400, 2402, 2405</v>
      </c>
      <c r="E8545" s="117">
        <v>120</v>
      </c>
      <c r="F8545" s="117" t="str">
        <v>PCS</v>
      </c>
      <c r="G8545" s="117" t="str">
        <v>OUTWARD</v>
      </c>
      <c r="H8545" s="118" t="str">
        <v>SHOP</v>
      </c>
    </row>
    <row r="8546" spans="1:8" x14ac:dyDescent="0.25">
      <c r="A8546" s="111">
        <v>45857</v>
      </c>
      <c r="B8546" s="112" t="str">
        <v>UN 2003 A</v>
      </c>
      <c r="C8546" s="113" t="str">
        <v>BREAK ADJUSTOR YUVRAJ</v>
      </c>
      <c r="D8546" s="137" t="str">
        <v>2400, 2402, 2405</v>
      </c>
      <c r="E8546" s="113">
        <v>20</v>
      </c>
      <c r="F8546" s="113" t="str">
        <v>PCS</v>
      </c>
      <c r="G8546" s="113" t="str">
        <v>OUTWARD</v>
      </c>
      <c r="H8546" s="114" t="str">
        <v>SHOP</v>
      </c>
    </row>
    <row r="8547" spans="1:8" x14ac:dyDescent="0.25">
      <c r="A8547" s="115">
        <v>45857</v>
      </c>
      <c r="B8547" s="116" t="str">
        <v>UN 2599</v>
      </c>
      <c r="C8547" s="117" t="str">
        <v xml:space="preserve">LEVELLING ASSY NST  </v>
      </c>
      <c r="D8547" s="138" t="str">
        <v>2400, 2402, 2405</v>
      </c>
      <c r="E8547" s="117">
        <v>6</v>
      </c>
      <c r="F8547" s="117" t="str">
        <v>PCS</v>
      </c>
      <c r="G8547" s="117" t="str">
        <v>OUTWARD</v>
      </c>
      <c r="H8547" s="118" t="str">
        <v>SHOP</v>
      </c>
    </row>
    <row r="8548" spans="1:8" x14ac:dyDescent="0.25">
      <c r="A8548" s="111">
        <v>45857</v>
      </c>
      <c r="B8548" s="112" t="str">
        <v>R11143</v>
      </c>
      <c r="C8548" s="113" t="str">
        <v>CLUTCH PLATE EICHER D/F TYPE N/A</v>
      </c>
      <c r="D8548" s="137" t="str">
        <v>2400, 2402, 2405</v>
      </c>
      <c r="E8548" s="113">
        <v>2</v>
      </c>
      <c r="F8548" s="113" t="str">
        <v>PCS</v>
      </c>
      <c r="G8548" s="113" t="str">
        <v>OUTWARD</v>
      </c>
      <c r="H8548" s="114" t="str">
        <v>SHOP</v>
      </c>
    </row>
    <row r="8549" spans="1:8" x14ac:dyDescent="0.25">
      <c r="A8549" s="115">
        <v>45857</v>
      </c>
      <c r="B8549" s="116" t="str">
        <v>R10019</v>
      </c>
      <c r="C8549" s="117" t="str">
        <v>CLUTCH PLATE INTER/MF P-3 10" ASB</v>
      </c>
      <c r="D8549" s="138" t="str">
        <v>2400, 2402, 2405</v>
      </c>
      <c r="E8549" s="117">
        <v>4</v>
      </c>
      <c r="F8549" s="117" t="str">
        <v>PCS</v>
      </c>
      <c r="G8549" s="117" t="str">
        <v>OUTWARD</v>
      </c>
      <c r="H8549" s="118" t="str">
        <v>SHOP</v>
      </c>
    </row>
    <row r="8550" spans="1:8" x14ac:dyDescent="0.25">
      <c r="A8550" s="111">
        <v>45857</v>
      </c>
      <c r="B8550" s="112" t="str">
        <v>UN 1321</v>
      </c>
      <c r="C8550" s="113" t="str">
        <v>WATER PUMP ASSEMBLY INTER DI</v>
      </c>
      <c r="D8550" s="137" t="str">
        <v>2400, 2402, 2405</v>
      </c>
      <c r="E8550" s="113">
        <v>1</v>
      </c>
      <c r="F8550" s="113" t="str">
        <v>PCS</v>
      </c>
      <c r="G8550" s="113" t="str">
        <v>OUTWARD</v>
      </c>
      <c r="H8550" s="114" t="str">
        <v>SHOP</v>
      </c>
    </row>
    <row r="8551" spans="1:8" x14ac:dyDescent="0.25">
      <c r="A8551" s="115">
        <v>45857</v>
      </c>
      <c r="B8551" s="116" t="str">
        <v>UN 1345</v>
      </c>
      <c r="C8551" s="117" t="str">
        <v>WATER PUMP ASSEMBLY YUVO</v>
      </c>
      <c r="D8551" s="138" t="str">
        <v>2400, 2402, 2405</v>
      </c>
      <c r="E8551" s="117">
        <v>2</v>
      </c>
      <c r="F8551" s="117" t="str">
        <v>PCS</v>
      </c>
      <c r="G8551" s="117" t="str">
        <v>OUTWARD</v>
      </c>
      <c r="H8551" s="118" t="str">
        <v>SHOP</v>
      </c>
    </row>
    <row r="8552" spans="1:8" x14ac:dyDescent="0.25">
      <c r="A8552" s="111">
        <v>45857</v>
      </c>
      <c r="B8552" s="112" t="str">
        <v>UN 1954/UN 1758</v>
      </c>
      <c r="C8552" s="113" t="str">
        <v>CLUTCH PADEL PIN INTER DI</v>
      </c>
      <c r="D8552" s="137" t="str">
        <v>2400, 2402, 2405</v>
      </c>
      <c r="E8552" s="113">
        <v>36</v>
      </c>
      <c r="F8552" s="113" t="str">
        <v>PCS</v>
      </c>
      <c r="G8552" s="113" t="str">
        <v>OUTWARD</v>
      </c>
      <c r="H8552" s="114" t="str">
        <v>SHOP</v>
      </c>
    </row>
    <row r="8553" spans="1:8" x14ac:dyDescent="0.25">
      <c r="A8553" s="115">
        <v>45857</v>
      </c>
      <c r="B8553" s="116" t="str">
        <v>UN 2506 A</v>
      </c>
      <c r="C8553" s="117" t="str">
        <v xml:space="preserve">SPOOL AND SLEEVE (19 HOLE) MKM  </v>
      </c>
      <c r="D8553" s="138" t="str">
        <v>2400, 2402, 2405</v>
      </c>
      <c r="E8553" s="117">
        <v>20</v>
      </c>
      <c r="F8553" s="117" t="str">
        <v>PCS</v>
      </c>
      <c r="G8553" s="117" t="str">
        <v>OUTWARD</v>
      </c>
      <c r="H8553" s="118" t="str">
        <v>SHOP</v>
      </c>
    </row>
    <row r="8554" spans="1:8" x14ac:dyDescent="0.25">
      <c r="A8554" s="111">
        <v>45857</v>
      </c>
      <c r="B8554" s="112" t="str">
        <v>3280494100 / 3280859100</v>
      </c>
      <c r="C8554" s="113" t="str">
        <v>CLUTCH PLATE SWARAJ RIGID &amp; CUSHION</v>
      </c>
      <c r="D8554" s="137" t="str">
        <v>2400, 2402, 2405</v>
      </c>
      <c r="E8554" s="113">
        <v>4</v>
      </c>
      <c r="F8554" s="113" t="str">
        <v>PCS</v>
      </c>
      <c r="G8554" s="113" t="str">
        <v>OUTWARD</v>
      </c>
      <c r="H8554" s="114" t="str">
        <v>SHOP</v>
      </c>
    </row>
    <row r="8555" spans="1:8" x14ac:dyDescent="0.25">
      <c r="A8555" s="115">
        <v>45857</v>
      </c>
      <c r="B8555" s="116">
        <v>4340460100</v>
      </c>
      <c r="C8555" s="117" t="str">
        <v>P.P TAWA ARJUN MAIN D/CLUTCH</v>
      </c>
      <c r="D8555" s="138" t="str">
        <v>2400, 2402, 2405</v>
      </c>
      <c r="E8555" s="117">
        <v>2</v>
      </c>
      <c r="F8555" s="117" t="str">
        <v>PCS</v>
      </c>
      <c r="G8555" s="117" t="str">
        <v>OUTWARD</v>
      </c>
      <c r="H8555" s="118" t="str">
        <v>SHOP</v>
      </c>
    </row>
    <row r="8556" spans="1:8" x14ac:dyDescent="0.25">
      <c r="A8556" s="111">
        <v>45857</v>
      </c>
      <c r="B8556" s="112" t="str">
        <v>UN 1780</v>
      </c>
      <c r="C8556" s="113" t="str">
        <v>GEAR LEVER INTER</v>
      </c>
      <c r="D8556" s="137" t="str">
        <v>2400, 2402, 2405</v>
      </c>
      <c r="E8556" s="113">
        <v>8</v>
      </c>
      <c r="F8556" s="113" t="str">
        <v>PCS</v>
      </c>
      <c r="G8556" s="113" t="str">
        <v>OUTWARD</v>
      </c>
      <c r="H8556" s="114" t="str">
        <v>SHOP</v>
      </c>
    </row>
    <row r="8557" spans="1:8" x14ac:dyDescent="0.25">
      <c r="A8557" s="115">
        <v>45857</v>
      </c>
      <c r="B8557" s="116" t="str">
        <v>UN 1782</v>
      </c>
      <c r="C8557" s="117" t="str">
        <v>GEAR LEVER 585 DI</v>
      </c>
      <c r="D8557" s="138" t="str">
        <v>2400, 2402, 2405</v>
      </c>
      <c r="E8557" s="117">
        <v>8</v>
      </c>
      <c r="F8557" s="117" t="str">
        <v>PCS</v>
      </c>
      <c r="G8557" s="117" t="str">
        <v>OUTWARD</v>
      </c>
      <c r="H8557" s="118" t="str">
        <v>SHOP</v>
      </c>
    </row>
    <row r="8558" spans="1:8" x14ac:dyDescent="0.25">
      <c r="A8558" s="111">
        <v>45857</v>
      </c>
      <c r="B8558" s="112" t="str">
        <v>UN 1814</v>
      </c>
      <c r="C8558" s="113" t="str">
        <v>GEAR FORK 1ST REV BHOOMIPUTRA</v>
      </c>
      <c r="D8558" s="137" t="str">
        <v>2400, 2402, 2405</v>
      </c>
      <c r="E8558" s="113">
        <v>2</v>
      </c>
      <c r="F8558" s="113" t="str">
        <v>PCS</v>
      </c>
      <c r="G8558" s="113" t="str">
        <v>OUTWARD</v>
      </c>
      <c r="H8558" s="114" t="str">
        <v>SHOP</v>
      </c>
    </row>
    <row r="8559" spans="1:8" x14ac:dyDescent="0.25">
      <c r="A8559" s="115">
        <v>45857</v>
      </c>
      <c r="B8559" s="116" t="str">
        <v>UN 1129</v>
      </c>
      <c r="C8559" s="117" t="str">
        <v>SILENCER ELBOW TURBO</v>
      </c>
      <c r="D8559" s="138" t="str">
        <v>2400, 2402, 2405</v>
      </c>
      <c r="E8559" s="117">
        <v>4</v>
      </c>
      <c r="F8559" s="117" t="str">
        <v>PCS</v>
      </c>
      <c r="G8559" s="117" t="str">
        <v>OUTWARD</v>
      </c>
      <c r="H8559" s="118" t="str">
        <v>SHOP</v>
      </c>
    </row>
    <row r="8560" spans="1:8" x14ac:dyDescent="0.25">
      <c r="A8560" s="111">
        <v>45857</v>
      </c>
      <c r="B8560" s="112" t="str">
        <v>UN 2426</v>
      </c>
      <c r="C8560" s="113" t="str">
        <v xml:space="preserve">SUCTION STRAINER OIL BREAK ARJUN  </v>
      </c>
      <c r="D8560" s="137" t="str">
        <v>2400, 2402, 2405</v>
      </c>
      <c r="E8560" s="113">
        <v>4</v>
      </c>
      <c r="F8560" s="113" t="str">
        <v>PCS</v>
      </c>
      <c r="G8560" s="113" t="str">
        <v>OUTWARD</v>
      </c>
      <c r="H8560" s="114" t="str">
        <v>SHOP</v>
      </c>
    </row>
    <row r="8561" spans="1:8" x14ac:dyDescent="0.25">
      <c r="A8561" s="115">
        <v>45857</v>
      </c>
      <c r="B8561" s="116" t="str">
        <v>UN 1820</v>
      </c>
      <c r="C8561" s="117" t="str">
        <v>GEAR FORK 4th SPEED NST</v>
      </c>
      <c r="D8561" s="138" t="str">
        <v>2400, 2402, 2405</v>
      </c>
      <c r="E8561" s="117">
        <v>2</v>
      </c>
      <c r="F8561" s="117" t="str">
        <v>PCS</v>
      </c>
      <c r="G8561" s="117" t="str">
        <v>OUTWARD</v>
      </c>
      <c r="H8561" s="118" t="str">
        <v>SHOP</v>
      </c>
    </row>
    <row r="8562" spans="1:8" x14ac:dyDescent="0.25">
      <c r="A8562" s="111">
        <v>45857</v>
      </c>
      <c r="B8562" s="112" t="str">
        <v>UN 1425 A/GK 1077 A</v>
      </c>
      <c r="C8562" s="113" t="str">
        <v xml:space="preserve">FRONT STUB AXLE MAHINDRA YUVO POWER STG. (RH) </v>
      </c>
      <c r="D8562" s="137" t="str">
        <v>2400, 2402, 2405</v>
      </c>
      <c r="E8562" s="113">
        <v>4</v>
      </c>
      <c r="F8562" s="113" t="str">
        <v>PCS</v>
      </c>
      <c r="G8562" s="113" t="str">
        <v>OUTWARD</v>
      </c>
      <c r="H8562" s="114" t="str">
        <v>SHOP</v>
      </c>
    </row>
    <row r="8563" spans="1:8" x14ac:dyDescent="0.25">
      <c r="A8563" s="115">
        <v>45857</v>
      </c>
      <c r="B8563" s="116" t="str">
        <v>UN 1431/GK 1076</v>
      </c>
      <c r="C8563" s="117" t="str">
        <v xml:space="preserve">FRONT STUB AXLE MAHINDRA YUVO (LH) </v>
      </c>
      <c r="D8563" s="138" t="str">
        <v>2400, 2402, 2405</v>
      </c>
      <c r="E8563" s="117">
        <v>4</v>
      </c>
      <c r="F8563" s="117" t="str">
        <v>PCS</v>
      </c>
      <c r="G8563" s="117" t="str">
        <v>OUTWARD</v>
      </c>
      <c r="H8563" s="118" t="str">
        <v>SHOP</v>
      </c>
    </row>
    <row r="8564" spans="1:8" x14ac:dyDescent="0.25">
      <c r="A8564" s="111">
        <v>45857</v>
      </c>
      <c r="B8564" s="112">
        <v>3280820100</v>
      </c>
      <c r="C8564" s="113" t="str">
        <v>CLUTCH PLATE SK / SW 4 FAN (CUT PAD)</v>
      </c>
      <c r="D8564" s="137" t="str">
        <v>2400, 2402, 2405</v>
      </c>
      <c r="E8564" s="113">
        <v>2</v>
      </c>
      <c r="F8564" s="113" t="str">
        <v>PCS</v>
      </c>
      <c r="G8564" s="113" t="str">
        <v>OUTWARD</v>
      </c>
      <c r="H8564" s="114" t="str">
        <v>SHOP</v>
      </c>
    </row>
    <row r="8565" spans="1:8" x14ac:dyDescent="0.25">
      <c r="A8565" s="115">
        <v>45857</v>
      </c>
      <c r="B8565" s="116" t="str">
        <v>GK 561/UN 1457</v>
      </c>
      <c r="C8565" s="117" t="str">
        <v xml:space="preserve">TIE ROD ASSY ARJUN 605 (3 BOLT TYPE) </v>
      </c>
      <c r="D8565" s="138" t="str">
        <v>2400, 2402, 2405</v>
      </c>
      <c r="E8565" s="117">
        <v>4</v>
      </c>
      <c r="F8565" s="117" t="str">
        <v>SET</v>
      </c>
      <c r="G8565" s="117" t="str">
        <v>OUTWARD</v>
      </c>
      <c r="H8565" s="118" t="str">
        <v>SHOP</v>
      </c>
    </row>
    <row r="8566" spans="1:8" x14ac:dyDescent="0.25">
      <c r="A8566" s="111">
        <v>45857</v>
      </c>
      <c r="B8566" s="112" t="str">
        <v>UN 1886</v>
      </c>
      <c r="C8566" s="113" t="str">
        <v>DIFFERENTIAL PIN MKM</v>
      </c>
      <c r="D8566" s="137" t="str">
        <v>2400, 2402, 2405</v>
      </c>
      <c r="E8566" s="113">
        <v>10</v>
      </c>
      <c r="F8566" s="113" t="str">
        <v>PCS</v>
      </c>
      <c r="G8566" s="113" t="str">
        <v>OUTWARD</v>
      </c>
      <c r="H8566" s="114" t="str">
        <v>SHOP</v>
      </c>
    </row>
    <row r="8567" spans="1:8" x14ac:dyDescent="0.25">
      <c r="A8567" s="115">
        <v>45857</v>
      </c>
      <c r="B8567" s="116" t="str">
        <v>UN 124</v>
      </c>
      <c r="C8567" s="117" t="str">
        <v>CENTRE PIN FLANGE J.D (N/M)</v>
      </c>
      <c r="D8567" s="138" t="str">
        <v>2400, 2402, 2405</v>
      </c>
      <c r="E8567" s="117">
        <v>6</v>
      </c>
      <c r="F8567" s="117" t="str">
        <v>PCS</v>
      </c>
      <c r="G8567" s="117" t="str">
        <v>OUTWARD</v>
      </c>
      <c r="H8567" s="118" t="str">
        <v>SHOP</v>
      </c>
    </row>
    <row r="8568" spans="1:8" x14ac:dyDescent="0.25">
      <c r="A8568" s="111">
        <v>45857</v>
      </c>
      <c r="B8568" s="112" t="str">
        <v>GK 1231</v>
      </c>
      <c r="C8568" s="113" t="str">
        <v>AIR FILTER SET ARJUN / JOHN DEERE  (PU) (SET OF 2)</v>
      </c>
      <c r="D8568" s="137" t="str">
        <v>2400, 2402, 2405</v>
      </c>
      <c r="E8568" s="113">
        <v>12</v>
      </c>
      <c r="F8568" s="113" t="str">
        <v>SET</v>
      </c>
      <c r="G8568" s="113" t="str">
        <v>OUTWARD</v>
      </c>
      <c r="H8568" s="114" t="str">
        <v>SHOP</v>
      </c>
    </row>
    <row r="8569" spans="1:8" x14ac:dyDescent="0.25">
      <c r="A8569" s="115">
        <v>45857</v>
      </c>
      <c r="B8569" s="116" t="str">
        <v>UN 1421</v>
      </c>
      <c r="C8569" s="117" t="str">
        <v>FRONT WHEEL RETAINER INTER DI</v>
      </c>
      <c r="D8569" s="138" t="str">
        <v>2400, 2402, 2405</v>
      </c>
      <c r="E8569" s="117">
        <v>20</v>
      </c>
      <c r="F8569" s="117" t="str">
        <v>PCS</v>
      </c>
      <c r="G8569" s="117" t="str">
        <v>OUTWARD</v>
      </c>
      <c r="H8569" s="118" t="str">
        <v>SHOP</v>
      </c>
    </row>
    <row r="8570" spans="1:8" x14ac:dyDescent="0.25">
      <c r="A8570" s="111">
        <v>45857</v>
      </c>
      <c r="B8570" s="112" t="str">
        <v>UN 1584</v>
      </c>
      <c r="C8570" s="113" t="str">
        <v>POWER STARING CYL (30 MM) ARJUN</v>
      </c>
      <c r="D8570" s="137" t="str">
        <v>2400, 2402, 2405</v>
      </c>
      <c r="E8570" s="113">
        <v>1</v>
      </c>
      <c r="F8570" s="113" t="str">
        <v>PCS</v>
      </c>
      <c r="G8570" s="113" t="str">
        <v>OUTWARD</v>
      </c>
      <c r="H8570" s="114" t="str">
        <v>SHOP</v>
      </c>
    </row>
    <row r="8571" spans="1:8" x14ac:dyDescent="0.25">
      <c r="A8571" s="115">
        <v>45857</v>
      </c>
      <c r="B8571" s="116" t="str">
        <v>UN 2649</v>
      </c>
      <c r="C8571" s="117" t="str">
        <v xml:space="preserve">CHAIN U PIN SMALL NST  </v>
      </c>
      <c r="D8571" s="138" t="str">
        <v>2400, 2402, 2405</v>
      </c>
      <c r="E8571" s="117">
        <v>6</v>
      </c>
      <c r="F8571" s="117" t="str">
        <v>PCS</v>
      </c>
      <c r="G8571" s="117" t="str">
        <v>OUTWARD</v>
      </c>
      <c r="H8571" s="118" t="str">
        <v>SHOP</v>
      </c>
    </row>
    <row r="8572" spans="1:8" x14ac:dyDescent="0.25">
      <c r="A8572" s="111">
        <v>45857</v>
      </c>
      <c r="B8572" s="112" t="str">
        <v>UN 297</v>
      </c>
      <c r="C8572" s="113" t="str">
        <v>CLUTCH BEARING COVER JD (6009)</v>
      </c>
      <c r="D8572" s="137" t="str">
        <v>2400, 2402, 2405</v>
      </c>
      <c r="E8572" s="113">
        <v>20</v>
      </c>
      <c r="F8572" s="113" t="str">
        <v>PCS</v>
      </c>
      <c r="G8572" s="113" t="str">
        <v>OUTWARD</v>
      </c>
      <c r="H8572" s="114" t="str">
        <v>SHOP</v>
      </c>
    </row>
    <row r="8573" spans="1:8" x14ac:dyDescent="0.25">
      <c r="A8573" s="115">
        <v>45857</v>
      </c>
      <c r="B8573" s="116" t="str">
        <v>UN 2766</v>
      </c>
      <c r="C8573" s="117" t="str">
        <v xml:space="preserve">QUIL GEAR BUSH GUN METAL 18/16 INTER  </v>
      </c>
      <c r="D8573" s="138" t="str">
        <v>2400, 2402, 2405</v>
      </c>
      <c r="E8573" s="117">
        <v>52</v>
      </c>
      <c r="F8573" s="117" t="str">
        <v>PCS</v>
      </c>
      <c r="G8573" s="117" t="str">
        <v>OUTWARD</v>
      </c>
      <c r="H8573" s="118" t="str">
        <v>SHOP</v>
      </c>
    </row>
    <row r="8574" spans="1:8" x14ac:dyDescent="0.25">
      <c r="A8574" s="111">
        <v>45859</v>
      </c>
      <c r="B8574" s="112" t="str">
        <v>GK 752/UN 1567</v>
      </c>
      <c r="C8574" s="113" t="str">
        <v>STG SHAFT INTER DI RANE TYPE (BRG. SIZE INT 53) 692 MM</v>
      </c>
      <c r="D8574" s="137">
        <v>2415</v>
      </c>
      <c r="E8574" s="113">
        <v>3</v>
      </c>
      <c r="F8574" s="113" t="str">
        <v>PCS</v>
      </c>
      <c r="G8574" s="113" t="str">
        <v>OUTWARD</v>
      </c>
      <c r="H8574" s="114" t="str">
        <v>SHOP</v>
      </c>
    </row>
    <row r="8575" spans="1:8" x14ac:dyDescent="0.25">
      <c r="A8575" s="115">
        <v>45859</v>
      </c>
      <c r="B8575" s="116" t="str">
        <v>UN 3090</v>
      </c>
      <c r="C8575" s="117" t="str">
        <v xml:space="preserve">BREAK LINING SHIM THIN INTER  </v>
      </c>
      <c r="D8575" s="138">
        <v>2415</v>
      </c>
      <c r="E8575" s="117">
        <v>6</v>
      </c>
      <c r="F8575" s="117" t="str">
        <v>DOZEN</v>
      </c>
      <c r="G8575" s="117" t="str">
        <v>OUTWARD</v>
      </c>
      <c r="H8575" s="118" t="str">
        <v>SHOP</v>
      </c>
    </row>
    <row r="8576" spans="1:8" x14ac:dyDescent="0.25">
      <c r="A8576" s="111">
        <v>45859</v>
      </c>
      <c r="B8576" s="112" t="str">
        <v>UN 1971/GK 228</v>
      </c>
      <c r="C8576" s="113" t="str">
        <v>BRAKE DISC PLATE YUVRAJ</v>
      </c>
      <c r="D8576" s="137">
        <v>2415</v>
      </c>
      <c r="E8576" s="113">
        <v>8</v>
      </c>
      <c r="F8576" s="113" t="str">
        <v>PCS</v>
      </c>
      <c r="G8576" s="113" t="str">
        <v>OUTWARD</v>
      </c>
      <c r="H8576" s="114" t="str">
        <v>SHOP</v>
      </c>
    </row>
    <row r="8577" spans="1:8" x14ac:dyDescent="0.25">
      <c r="A8577" s="115">
        <v>45859</v>
      </c>
      <c r="B8577" s="116" t="str">
        <v>UN 1976/GK 263</v>
      </c>
      <c r="C8577" s="117" t="str">
        <v>BRAKE DISC YUVRAJ (Set of 4 Pcs.)</v>
      </c>
      <c r="D8577" s="138">
        <v>2415</v>
      </c>
      <c r="E8577" s="117">
        <v>4</v>
      </c>
      <c r="F8577" s="117" t="str">
        <v>SET</v>
      </c>
      <c r="G8577" s="117" t="str">
        <v>OUTWARD</v>
      </c>
      <c r="H8577" s="118" t="str">
        <v>SHOP</v>
      </c>
    </row>
    <row r="8578" spans="1:8" x14ac:dyDescent="0.25">
      <c r="A8578" s="111">
        <v>45859</v>
      </c>
      <c r="B8578" s="112" t="str">
        <v>GK 2039</v>
      </c>
      <c r="C8578" s="113" t="str">
        <v>WATER PUMP SEAL FORD 3610/855/ M.M 15-41-15.4</v>
      </c>
      <c r="D8578" s="137">
        <v>2415</v>
      </c>
      <c r="E8578" s="113">
        <v>10</v>
      </c>
      <c r="F8578" s="113" t="str">
        <v>PCS</v>
      </c>
      <c r="G8578" s="113" t="str">
        <v>OUTWARD</v>
      </c>
      <c r="H8578" s="114" t="str">
        <v>SHOP</v>
      </c>
    </row>
    <row r="8579" spans="1:8" x14ac:dyDescent="0.25">
      <c r="A8579" s="115">
        <v>45859</v>
      </c>
      <c r="B8579" s="116" t="str">
        <v>UN 2061 A</v>
      </c>
      <c r="C8579" s="117" t="str">
        <v>P.T.O SHAFT WITH BEARING 6//8 TEETH INTER</v>
      </c>
      <c r="D8579" s="138">
        <v>2415</v>
      </c>
      <c r="E8579" s="117">
        <v>1</v>
      </c>
      <c r="F8579" s="117" t="str">
        <v>PCS</v>
      </c>
      <c r="G8579" s="117" t="str">
        <v>OUTWARD</v>
      </c>
      <c r="H8579" s="118" t="str">
        <v>SHOP</v>
      </c>
    </row>
    <row r="8580" spans="1:8" x14ac:dyDescent="0.25">
      <c r="A8580" s="111">
        <v>45859</v>
      </c>
      <c r="B8580" s="112" t="str">
        <v>UN 3332</v>
      </c>
      <c r="C8580" s="113" t="str">
        <v xml:space="preserve">PINION LOCK WASHER (SET OF 6) NST  </v>
      </c>
      <c r="D8580" s="137">
        <v>2415</v>
      </c>
      <c r="E8580" s="113">
        <v>10</v>
      </c>
      <c r="F8580" s="113" t="str">
        <v>SET</v>
      </c>
      <c r="G8580" s="113" t="str">
        <v>OUTWARD</v>
      </c>
      <c r="H8580" s="114" t="str">
        <v>SHOP</v>
      </c>
    </row>
    <row r="8581" spans="1:8" x14ac:dyDescent="0.25">
      <c r="A8581" s="115">
        <v>45859</v>
      </c>
      <c r="B8581" s="116" t="str">
        <v>REAR WHEEL RETAINER JD (BIG)</v>
      </c>
      <c r="C8581" s="117" t="str">
        <v>REAR WHEEL RETAINER JD (BIG)</v>
      </c>
      <c r="D8581" s="138">
        <v>2415</v>
      </c>
      <c r="E8581" s="117">
        <v>20</v>
      </c>
      <c r="F8581" s="117" t="str">
        <v>PCS</v>
      </c>
      <c r="G8581" s="117" t="str">
        <v>OUTWARD</v>
      </c>
      <c r="H8581" s="118" t="str">
        <v>SHOP</v>
      </c>
    </row>
    <row r="8582" spans="1:8" x14ac:dyDescent="0.25">
      <c r="A8582" s="111">
        <v>45860</v>
      </c>
      <c r="B8582" s="112" t="str">
        <v>GK 260</v>
      </c>
      <c r="C8582" s="113" t="str">
        <v>BRAKE DISC MAHINDRA  (Set of 4 Pcs.)</v>
      </c>
      <c r="D8582" s="137">
        <v>2418</v>
      </c>
      <c r="E8582" s="113">
        <v>20</v>
      </c>
      <c r="F8582" s="113" t="str">
        <v>SET</v>
      </c>
      <c r="G8582" s="113" t="str">
        <v>OUTWARD</v>
      </c>
      <c r="H8582" s="114" t="str">
        <v>SHOP</v>
      </c>
    </row>
    <row r="8583" spans="1:8" x14ac:dyDescent="0.25">
      <c r="A8583" s="115">
        <v>45860</v>
      </c>
      <c r="B8583" s="116" t="str">
        <v>UN 1471 A</v>
      </c>
      <c r="C8583" s="117" t="str">
        <v xml:space="preserve">TIE ROD END ARJUN NOVO </v>
      </c>
      <c r="D8583" s="138">
        <v>2418</v>
      </c>
      <c r="E8583" s="117">
        <v>10</v>
      </c>
      <c r="F8583" s="117" t="str">
        <v>PCS</v>
      </c>
      <c r="G8583" s="117" t="str">
        <v>OUTWARD</v>
      </c>
      <c r="H8583" s="118" t="str">
        <v>SHOP</v>
      </c>
    </row>
    <row r="8584" spans="1:8" x14ac:dyDescent="0.25">
      <c r="A8584" s="111">
        <v>45857</v>
      </c>
      <c r="B8584" s="112" t="str">
        <v>UN 3104</v>
      </c>
      <c r="C8584" s="113" t="str">
        <v xml:space="preserve">PINION TIKONI SHIM THIN INTER  </v>
      </c>
      <c r="D8584" s="137">
        <v>3904</v>
      </c>
      <c r="E8584" s="113">
        <v>60</v>
      </c>
      <c r="F8584" s="113" t="str">
        <v>DOZEN</v>
      </c>
      <c r="G8584" s="113" t="str">
        <v>INWARD</v>
      </c>
      <c r="H8584" s="114">
        <v>0</v>
      </c>
    </row>
    <row r="8585" spans="1:8" x14ac:dyDescent="0.25">
      <c r="A8585" s="115">
        <v>45857</v>
      </c>
      <c r="B8585" s="116" t="str">
        <v>UN 3098</v>
      </c>
      <c r="C8585" s="117" t="str">
        <v xml:space="preserve">BULL PINION SHIM THICK INTER  </v>
      </c>
      <c r="D8585" s="138">
        <v>3905</v>
      </c>
      <c r="E8585" s="117">
        <v>60</v>
      </c>
      <c r="F8585" s="117" t="str">
        <v>DOZEN</v>
      </c>
      <c r="G8585" s="117" t="str">
        <v>INWARD</v>
      </c>
      <c r="H8585" s="118">
        <v>0</v>
      </c>
    </row>
    <row r="8586" spans="1:8" x14ac:dyDescent="0.25">
      <c r="A8586" s="111">
        <v>45857</v>
      </c>
      <c r="B8586" s="112" t="str">
        <v>UN 3120</v>
      </c>
      <c r="C8586" s="113" t="str">
        <v xml:space="preserve">STEERING SHIM INTER XLO  </v>
      </c>
      <c r="D8586" s="137">
        <v>3906</v>
      </c>
      <c r="E8586" s="113">
        <v>60</v>
      </c>
      <c r="F8586" s="113" t="str">
        <v>DOZEN</v>
      </c>
      <c r="G8586" s="113" t="str">
        <v>INWARD</v>
      </c>
      <c r="H8586" s="114">
        <v>0</v>
      </c>
    </row>
    <row r="8587" spans="1:8" x14ac:dyDescent="0.25">
      <c r="A8587" s="115">
        <v>45857</v>
      </c>
      <c r="B8587" s="116" t="str">
        <v>UN 3119</v>
      </c>
      <c r="C8587" s="117" t="str">
        <v xml:space="preserve">STEERING SHIM RANE INTER DI  </v>
      </c>
      <c r="D8587" s="138">
        <v>3907</v>
      </c>
      <c r="E8587" s="117">
        <v>60</v>
      </c>
      <c r="F8587" s="117" t="str">
        <v>DOZEN</v>
      </c>
      <c r="G8587" s="117" t="str">
        <v>INWARD</v>
      </c>
      <c r="H8587" s="118">
        <v>0</v>
      </c>
    </row>
    <row r="8588" spans="1:8" x14ac:dyDescent="0.25">
      <c r="A8588" s="111">
        <v>45857</v>
      </c>
      <c r="B8588" s="112" t="str">
        <v>UN 3121</v>
      </c>
      <c r="C8588" s="113" t="str">
        <v xml:space="preserve">STEERING SHIM INTER Z/F  </v>
      </c>
      <c r="D8588" s="137">
        <v>3908</v>
      </c>
      <c r="E8588" s="113">
        <v>60</v>
      </c>
      <c r="F8588" s="113" t="str">
        <v>DOZEN</v>
      </c>
      <c r="G8588" s="113" t="str">
        <v>INWARD</v>
      </c>
      <c r="H8588" s="114">
        <v>0</v>
      </c>
    </row>
    <row r="8589" spans="1:8" x14ac:dyDescent="0.25">
      <c r="A8589" s="115">
        <v>45857</v>
      </c>
      <c r="B8589" s="116" t="str">
        <v>UN 3105</v>
      </c>
      <c r="C8589" s="117" t="str">
        <v xml:space="preserve">PINION TIKONI SHIM THICK INTER  </v>
      </c>
      <c r="D8589" s="138">
        <v>3909</v>
      </c>
      <c r="E8589" s="117">
        <v>60</v>
      </c>
      <c r="F8589" s="117" t="str">
        <v>DOZEN</v>
      </c>
      <c r="G8589" s="117" t="str">
        <v>INWARD</v>
      </c>
      <c r="H8589" s="118">
        <v>0</v>
      </c>
    </row>
    <row r="8590" spans="1:8" x14ac:dyDescent="0.25">
      <c r="A8590" s="111">
        <v>45859</v>
      </c>
      <c r="B8590" s="112" t="str">
        <v>10004836ABFG</v>
      </c>
      <c r="C8590" s="113" t="str">
        <v>OIL LUBRICANT FILTER M&amp;M</v>
      </c>
      <c r="D8590" s="137">
        <v>3910</v>
      </c>
      <c r="E8590" s="113">
        <v>100</v>
      </c>
      <c r="F8590" s="113" t="str">
        <v>PCS</v>
      </c>
      <c r="G8590" s="113" t="str">
        <v>INWARD</v>
      </c>
      <c r="H8590" s="114">
        <v>0</v>
      </c>
    </row>
    <row r="8591" spans="1:8" x14ac:dyDescent="0.25">
      <c r="A8591" s="115">
        <v>45859</v>
      </c>
      <c r="B8591" s="116" t="str">
        <v>000020316E03</v>
      </c>
      <c r="C8591" s="117" t="str">
        <v>OIL FILTER MAHINDRA</v>
      </c>
      <c r="D8591" s="138">
        <v>3911</v>
      </c>
      <c r="E8591" s="117">
        <v>300</v>
      </c>
      <c r="F8591" s="117" t="str">
        <v>PCS</v>
      </c>
      <c r="G8591" s="117" t="str">
        <v>INWARD</v>
      </c>
      <c r="H8591" s="118">
        <v>0</v>
      </c>
    </row>
    <row r="8592" spans="1:8" x14ac:dyDescent="0.25">
      <c r="A8592" s="111">
        <v>45859</v>
      </c>
      <c r="B8592" s="112" t="str">
        <v>000031215P01</v>
      </c>
      <c r="C8592" s="113" t="str">
        <v>HYD FILTER MAHINDRA</v>
      </c>
      <c r="D8592" s="137">
        <v>3912</v>
      </c>
      <c r="E8592" s="113">
        <v>220</v>
      </c>
      <c r="F8592" s="113" t="str">
        <v>PCS</v>
      </c>
      <c r="G8592" s="113" t="str">
        <v>INWARD</v>
      </c>
      <c r="H8592" s="114">
        <v>0</v>
      </c>
    </row>
    <row r="8593" spans="1:8" x14ac:dyDescent="0.25">
      <c r="A8593" s="115">
        <v>45859</v>
      </c>
      <c r="B8593" s="116" t="str">
        <v>PI0000882D</v>
      </c>
      <c r="C8593" s="117" t="str">
        <v>AIR FILTER SWARAJ</v>
      </c>
      <c r="D8593" s="138">
        <v>3913</v>
      </c>
      <c r="E8593" s="117">
        <v>50</v>
      </c>
      <c r="F8593" s="117" t="str">
        <v>PCS</v>
      </c>
      <c r="G8593" s="117" t="str">
        <v>INWARD</v>
      </c>
      <c r="H8593" s="118">
        <v>0</v>
      </c>
    </row>
    <row r="8594" spans="1:8" x14ac:dyDescent="0.25">
      <c r="A8594" s="111">
        <v>45859</v>
      </c>
      <c r="B8594" s="112">
        <v>26554408</v>
      </c>
      <c r="C8594" s="113" t="str">
        <v>LUBRICANT OIL FILTER M&amp;M</v>
      </c>
      <c r="D8594" s="137">
        <v>3914</v>
      </c>
      <c r="E8594" s="113">
        <v>50</v>
      </c>
      <c r="F8594" s="113" t="str">
        <v>PCS</v>
      </c>
      <c r="G8594" s="113" t="str">
        <v>INWARD</v>
      </c>
      <c r="H8594" s="114">
        <v>0</v>
      </c>
    </row>
    <row r="8595" spans="1:8" x14ac:dyDescent="0.25">
      <c r="A8595" s="115">
        <v>45859</v>
      </c>
      <c r="B8595" s="116" t="str">
        <v>10004704ACP6</v>
      </c>
      <c r="C8595" s="117" t="str">
        <v>HYD OIL FILTER SONALIKA</v>
      </c>
      <c r="D8595" s="138">
        <v>3915</v>
      </c>
      <c r="E8595" s="117">
        <v>50</v>
      </c>
      <c r="F8595" s="117" t="str">
        <v>PCS</v>
      </c>
      <c r="G8595" s="117" t="str">
        <v>INWARD</v>
      </c>
      <c r="H8595" s="118">
        <v>0</v>
      </c>
    </row>
    <row r="8596" spans="1:8" x14ac:dyDescent="0.25">
      <c r="A8596" s="111">
        <v>45859</v>
      </c>
      <c r="B8596" s="112" t="str">
        <v>P780948B</v>
      </c>
      <c r="C8596" s="113" t="str">
        <v>FILTER ASSY TRANSMISSION SWARAJ</v>
      </c>
      <c r="D8596" s="137">
        <v>3916</v>
      </c>
      <c r="E8596" s="113">
        <v>50</v>
      </c>
      <c r="F8596" s="113" t="str">
        <v>PCS</v>
      </c>
      <c r="G8596" s="113" t="str">
        <v>INWARD</v>
      </c>
      <c r="H8596" s="114">
        <v>0</v>
      </c>
    </row>
    <row r="8597" spans="1:8" x14ac:dyDescent="0.25">
      <c r="A8597" s="115">
        <v>45859</v>
      </c>
      <c r="B8597" s="116" t="str">
        <v>103500003AA</v>
      </c>
      <c r="C8597" s="117" t="str">
        <v>DIESEL FILTER SONALIKA (SET OF 2)</v>
      </c>
      <c r="D8597" s="138">
        <v>3917</v>
      </c>
      <c r="E8597" s="117">
        <v>100</v>
      </c>
      <c r="F8597" s="117" t="str">
        <v>SET</v>
      </c>
      <c r="G8597" s="117" t="str">
        <v>INWARD</v>
      </c>
      <c r="H8597" s="118">
        <v>0</v>
      </c>
    </row>
    <row r="8598" spans="1:8" x14ac:dyDescent="0.25">
      <c r="A8598" s="111">
        <v>45859</v>
      </c>
      <c r="B8598" s="112" t="str">
        <v>007205324BJ</v>
      </c>
      <c r="C8598" s="113" t="str">
        <v>FILTER ASSY MAHINDRA</v>
      </c>
      <c r="D8598" s="137">
        <v>3918</v>
      </c>
      <c r="E8598" s="113">
        <v>20</v>
      </c>
      <c r="F8598" s="113" t="str">
        <v>PCS</v>
      </c>
      <c r="G8598" s="113" t="str">
        <v>INWARD</v>
      </c>
      <c r="H8598" s="114">
        <v>0</v>
      </c>
    </row>
    <row r="8599" spans="1:8" x14ac:dyDescent="0.25">
      <c r="A8599" s="115">
        <v>45856</v>
      </c>
      <c r="B8599" s="116" t="str">
        <v>GK 564/UN 1460</v>
      </c>
      <c r="C8599" s="117" t="str">
        <v xml:space="preserve">TIE ROD ASSY MKM (80 MM) </v>
      </c>
      <c r="D8599" s="138">
        <v>3919</v>
      </c>
      <c r="E8599" s="117">
        <v>70</v>
      </c>
      <c r="F8599" s="117" t="str">
        <v>SET</v>
      </c>
      <c r="G8599" s="117" t="str">
        <v>INWARD</v>
      </c>
      <c r="H8599" s="118">
        <v>0</v>
      </c>
    </row>
    <row r="8600" spans="1:8" x14ac:dyDescent="0.25">
      <c r="A8600" s="111">
        <v>45857</v>
      </c>
      <c r="B8600" s="112" t="str">
        <v>1693932M91</v>
      </c>
      <c r="C8600" s="113" t="str">
        <v>RAM CYL PISTON RING TEFLON &amp; RUBBER (SET OF 2) 93MM</v>
      </c>
      <c r="D8600" s="137">
        <v>3922</v>
      </c>
      <c r="E8600" s="113">
        <v>45</v>
      </c>
      <c r="F8600" s="113" t="str">
        <v>SET</v>
      </c>
      <c r="G8600" s="113" t="str">
        <v>INWARD</v>
      </c>
      <c r="H8600" s="114">
        <v>0</v>
      </c>
    </row>
    <row r="8601" spans="1:8" x14ac:dyDescent="0.25">
      <c r="A8601" s="115">
        <v>45857</v>
      </c>
      <c r="B8601" s="116" t="str">
        <v>RAM CYL PISTON RING TEFLON &amp; RUBBER (SET OF 2) 85MM</v>
      </c>
      <c r="C8601" s="117" t="str">
        <v>RAM CYL PISTON RING TEFLON &amp; RUBBER (SET OF 2) 85MM</v>
      </c>
      <c r="D8601" s="138">
        <v>3923</v>
      </c>
      <c r="E8601" s="117">
        <v>37</v>
      </c>
      <c r="F8601" s="117" t="str">
        <v>SET</v>
      </c>
      <c r="G8601" s="117" t="str">
        <v>INWARD</v>
      </c>
      <c r="H8601" s="118">
        <v>0</v>
      </c>
    </row>
    <row r="8602" spans="1:8" x14ac:dyDescent="0.25">
      <c r="A8602" s="111">
        <v>45857</v>
      </c>
      <c r="B8602" s="112" t="str">
        <v>GK 260</v>
      </c>
      <c r="C8602" s="113" t="str">
        <v>BRAKE DISC MAHINDRA  (Set of 4 Pcs.)</v>
      </c>
      <c r="D8602" s="137">
        <v>3924</v>
      </c>
      <c r="E8602" s="113">
        <v>350</v>
      </c>
      <c r="F8602" s="113" t="str">
        <v>SET</v>
      </c>
      <c r="G8602" s="113" t="str">
        <v>INWARD</v>
      </c>
      <c r="H8602" s="114">
        <v>0</v>
      </c>
    </row>
    <row r="8603" spans="1:8" x14ac:dyDescent="0.25">
      <c r="A8603" s="115">
        <v>45857</v>
      </c>
      <c r="B8603" s="116" t="str">
        <v>GK 267</v>
      </c>
      <c r="C8603" s="117" t="str">
        <v>BRAKE DISC MASSEY (Set of 4 Pcs.)</v>
      </c>
      <c r="D8603" s="138">
        <v>3925</v>
      </c>
      <c r="E8603" s="117">
        <v>25</v>
      </c>
      <c r="F8603" s="117" t="str">
        <v>SET</v>
      </c>
      <c r="G8603" s="117" t="str">
        <v>INWARD</v>
      </c>
      <c r="H8603" s="118">
        <v>0</v>
      </c>
    </row>
    <row r="8604" spans="1:8" x14ac:dyDescent="0.25">
      <c r="A8604" s="111">
        <v>45857</v>
      </c>
      <c r="B8604" s="112" t="str">
        <v>GK 265</v>
      </c>
      <c r="C8604" s="113" t="str">
        <v>BRAKE DISC SONALIKA 20 HOLE  (Set of 4 Pcs.)</v>
      </c>
      <c r="D8604" s="137">
        <v>3926</v>
      </c>
      <c r="E8604" s="113">
        <v>100</v>
      </c>
      <c r="F8604" s="113" t="str">
        <v>SET</v>
      </c>
      <c r="G8604" s="113" t="str">
        <v>INWARD</v>
      </c>
      <c r="H8604" s="114">
        <v>0</v>
      </c>
    </row>
    <row r="8605" spans="1:8" x14ac:dyDescent="0.25">
      <c r="A8605" s="115">
        <v>45857</v>
      </c>
      <c r="B8605" s="116" t="str">
        <v>UN 1779</v>
      </c>
      <c r="C8605" s="117" t="str">
        <v>GEAR TIKKI INTER</v>
      </c>
      <c r="D8605" s="138">
        <v>3927</v>
      </c>
      <c r="E8605" s="117">
        <v>5920</v>
      </c>
      <c r="F8605" s="117" t="str">
        <v>PCS</v>
      </c>
      <c r="G8605" s="117" t="str">
        <v>INWARD</v>
      </c>
      <c r="H8605" s="118">
        <v>0</v>
      </c>
    </row>
    <row r="8606" spans="1:8" x14ac:dyDescent="0.25">
      <c r="A8606" s="111">
        <v>45857</v>
      </c>
      <c r="B8606" s="112" t="str">
        <v>UN 1779</v>
      </c>
      <c r="C8606" s="113" t="str">
        <v>GEAR TIKKI INTER</v>
      </c>
      <c r="D8606" s="137">
        <v>3927</v>
      </c>
      <c r="E8606" s="113">
        <v>2000</v>
      </c>
      <c r="F8606" s="113" t="str">
        <v>PCS</v>
      </c>
      <c r="G8606" s="113" t="str">
        <v>OUTWARD</v>
      </c>
      <c r="H8606" s="114" t="str">
        <v>SHOP</v>
      </c>
    </row>
    <row r="8607" spans="1:8" x14ac:dyDescent="0.25">
      <c r="A8607" s="115">
        <v>45859</v>
      </c>
      <c r="B8607" s="116" t="str">
        <v>UN 1823</v>
      </c>
      <c r="C8607" s="117" t="str">
        <v>GEAR FORK LOW SPEED NST</v>
      </c>
      <c r="D8607" s="138">
        <v>3928</v>
      </c>
      <c r="E8607" s="117">
        <v>1</v>
      </c>
      <c r="F8607" s="117" t="str">
        <v>PCS</v>
      </c>
      <c r="G8607" s="117" t="str">
        <v>INWARD</v>
      </c>
      <c r="H8607" s="118">
        <v>0</v>
      </c>
    </row>
    <row r="8608" spans="1:8" x14ac:dyDescent="0.25">
      <c r="A8608" s="111">
        <v>45859</v>
      </c>
      <c r="B8608" s="112" t="str">
        <v>UN 10375</v>
      </c>
      <c r="C8608" s="113" t="str">
        <v>CLUTCH PLATE 12" 10 TEETH N/M MF 265/285 COOM TYPE</v>
      </c>
      <c r="D8608" s="137">
        <v>3929</v>
      </c>
      <c r="E8608" s="113">
        <v>200</v>
      </c>
      <c r="F8608" s="113" t="str">
        <v>PCS</v>
      </c>
      <c r="G8608" s="113" t="str">
        <v>INWARD</v>
      </c>
      <c r="H8608" s="114">
        <v>0</v>
      </c>
    </row>
    <row r="8609" spans="1:8" x14ac:dyDescent="0.25">
      <c r="A8609" s="115">
        <v>45859</v>
      </c>
      <c r="B8609" s="116" t="str">
        <v>GK 344</v>
      </c>
      <c r="C8609" s="117" t="str">
        <v>PTO PLATE N/A MASSEY 135 / 245 PTO (SPRING TYPE) 10" 25 TEETH</v>
      </c>
      <c r="D8609" s="138">
        <v>3930</v>
      </c>
      <c r="E8609" s="117">
        <v>30</v>
      </c>
      <c r="F8609" s="117" t="str">
        <v>PCS</v>
      </c>
      <c r="G8609" s="117" t="str">
        <v>INWARD</v>
      </c>
      <c r="H8609" s="118">
        <v>0</v>
      </c>
    </row>
    <row r="8610" spans="1:8" x14ac:dyDescent="0.25">
      <c r="A8610" s="111">
        <v>45859</v>
      </c>
      <c r="B8610" s="112" t="str">
        <v>GK 337</v>
      </c>
      <c r="C8610" s="113" t="str">
        <v>CLUTCH PLATE N/A FERGUSON 135 / 245 COOPA TYPE 12 21 TEETH</v>
      </c>
      <c r="D8610" s="137">
        <v>3931</v>
      </c>
      <c r="E8610" s="113">
        <v>50</v>
      </c>
      <c r="F8610" s="113" t="str">
        <v>PCS</v>
      </c>
      <c r="G8610" s="113" t="str">
        <v>INWARD</v>
      </c>
      <c r="H8610" s="114">
        <v>0</v>
      </c>
    </row>
    <row r="8611" spans="1:8" x14ac:dyDescent="0.25">
      <c r="A8611" s="115">
        <v>45859</v>
      </c>
      <c r="B8611" s="116" t="str">
        <v>R983020977</v>
      </c>
      <c r="C8611" s="117" t="str">
        <v>HYD. PUMP MAHINDRA 14 CC</v>
      </c>
      <c r="D8611" s="138">
        <v>3932</v>
      </c>
      <c r="E8611" s="117">
        <v>164</v>
      </c>
      <c r="F8611" s="117" t="str">
        <v>PCS</v>
      </c>
      <c r="G8611" s="117" t="str">
        <v>INWARD</v>
      </c>
      <c r="H8611" s="118">
        <v>0</v>
      </c>
    </row>
    <row r="8612" spans="1:8" x14ac:dyDescent="0.25">
      <c r="A8612" s="111">
        <v>45859</v>
      </c>
      <c r="B8612" s="112" t="str">
        <v>R983067914</v>
      </c>
      <c r="C8612" s="113" t="str">
        <v>HYD PUMP FARMTRAC 16.5 CC</v>
      </c>
      <c r="D8612" s="137">
        <v>3933</v>
      </c>
      <c r="E8612" s="113">
        <v>120</v>
      </c>
      <c r="F8612" s="113" t="str">
        <v>PCS</v>
      </c>
      <c r="G8612" s="113" t="str">
        <v>INWARD</v>
      </c>
      <c r="H8612" s="114">
        <v>0</v>
      </c>
    </row>
    <row r="8613" spans="1:8" x14ac:dyDescent="0.25">
      <c r="A8613" s="115">
        <v>45859</v>
      </c>
      <c r="B8613" s="116" t="str">
        <v>R983067915</v>
      </c>
      <c r="C8613" s="117" t="str">
        <v>HYD. PUMP SONALIKA RX 16CC</v>
      </c>
      <c r="D8613" s="138">
        <v>3934</v>
      </c>
      <c r="E8613" s="117">
        <v>64</v>
      </c>
      <c r="F8613" s="117" t="str">
        <v>PCS</v>
      </c>
      <c r="G8613" s="117" t="str">
        <v>INWARD</v>
      </c>
      <c r="H8613" s="118">
        <v>0</v>
      </c>
    </row>
    <row r="8614" spans="1:8" x14ac:dyDescent="0.25">
      <c r="A8614" s="111">
        <v>45859</v>
      </c>
      <c r="B8614" s="112" t="str">
        <v>R983032315</v>
      </c>
      <c r="C8614" s="113" t="str">
        <v>HYD PUMP MASSEY GAJRAJ 11 CC</v>
      </c>
      <c r="D8614" s="137">
        <v>3935</v>
      </c>
      <c r="E8614" s="113">
        <v>32</v>
      </c>
      <c r="F8614" s="113" t="str">
        <v>PCS</v>
      </c>
      <c r="G8614" s="113" t="str">
        <v>INWARD</v>
      </c>
      <c r="H8614" s="114">
        <v>0</v>
      </c>
    </row>
    <row r="8615" spans="1:8" x14ac:dyDescent="0.25">
      <c r="A8615" s="115">
        <v>45859</v>
      </c>
      <c r="B8615" s="116" t="str">
        <v>UN 10212</v>
      </c>
      <c r="C8615" s="117" t="str">
        <v>STG ARM SHAFT MASSEY 285 SHORT 42/44 T</v>
      </c>
      <c r="D8615" s="138">
        <v>3936</v>
      </c>
      <c r="E8615" s="117">
        <v>87</v>
      </c>
      <c r="F8615" s="117" t="str">
        <v>PCS</v>
      </c>
      <c r="G8615" s="117" t="str">
        <v>INWARD</v>
      </c>
      <c r="H8615" s="118">
        <v>0</v>
      </c>
    </row>
    <row r="8616" spans="1:8" x14ac:dyDescent="0.25">
      <c r="A8616" s="111">
        <v>45862</v>
      </c>
      <c r="B8616" s="112" t="str">
        <v>UN 1160</v>
      </c>
      <c r="C8616" s="113" t="str">
        <v>AIR CLEANER MESH INTER DI</v>
      </c>
      <c r="D8616" s="137">
        <v>2431</v>
      </c>
      <c r="E8616" s="113">
        <v>20</v>
      </c>
      <c r="F8616" s="113" t="str">
        <v>PCS</v>
      </c>
      <c r="G8616" s="113" t="str">
        <v>OUTWARD</v>
      </c>
      <c r="H8616" s="114" t="str">
        <v>VASAVI ENGINEER</v>
      </c>
    </row>
    <row r="8617" spans="1:8" x14ac:dyDescent="0.25">
      <c r="A8617" s="115">
        <v>45862</v>
      </c>
      <c r="B8617" s="116" t="str">
        <v>1P 4060 4027 CTOOOY</v>
      </c>
      <c r="C8617" s="117" t="str">
        <v>HYD PUMP ARJUN NOVO Y MANIFOLD</v>
      </c>
      <c r="D8617" s="138">
        <v>2431</v>
      </c>
      <c r="E8617" s="117">
        <v>1</v>
      </c>
      <c r="F8617" s="117" t="str">
        <v>PCS</v>
      </c>
      <c r="G8617" s="117" t="str">
        <v>OUTWARD</v>
      </c>
      <c r="H8617" s="118" t="str">
        <v>SHOP</v>
      </c>
    </row>
    <row r="8618" spans="1:8" x14ac:dyDescent="0.25">
      <c r="A8618" s="111">
        <v>45862</v>
      </c>
      <c r="B8618" s="112" t="str">
        <v>UN 3107</v>
      </c>
      <c r="C8618" s="113" t="str">
        <v xml:space="preserve">PINION SHIM ROUND INTER DI  </v>
      </c>
      <c r="D8618" s="137">
        <v>2431</v>
      </c>
      <c r="E8618" s="113">
        <v>12</v>
      </c>
      <c r="F8618" s="113" t="str">
        <v>DOZEN</v>
      </c>
      <c r="G8618" s="113" t="str">
        <v>OUTWARD</v>
      </c>
      <c r="H8618" s="114" t="str">
        <v>SHOP</v>
      </c>
    </row>
    <row r="8619" spans="1:8" x14ac:dyDescent="0.25">
      <c r="A8619" s="115">
        <v>45862</v>
      </c>
      <c r="B8619" s="116" t="str">
        <v>UN 1437</v>
      </c>
      <c r="C8619" s="117" t="str">
        <v>FRONT WHEEL COLLAR ARJUN</v>
      </c>
      <c r="D8619" s="138">
        <v>2431</v>
      </c>
      <c r="E8619" s="117">
        <v>40</v>
      </c>
      <c r="F8619" s="117" t="str">
        <v>PCS</v>
      </c>
      <c r="G8619" s="117" t="str">
        <v>OUTWARD</v>
      </c>
      <c r="H8619" s="118" t="str">
        <v>SHOP</v>
      </c>
    </row>
    <row r="8620" spans="1:8" x14ac:dyDescent="0.25">
      <c r="A8620" s="111">
        <v>45862</v>
      </c>
      <c r="B8620" s="112" t="str">
        <v>UN 1933</v>
      </c>
      <c r="C8620" s="113" t="str">
        <v>PTO PLATE 3 HOLE INTER</v>
      </c>
      <c r="D8620" s="137">
        <v>2431</v>
      </c>
      <c r="E8620" s="113">
        <v>6</v>
      </c>
      <c r="F8620" s="113" t="str">
        <v>PCS</v>
      </c>
      <c r="G8620" s="113" t="str">
        <v>OUTWARD</v>
      </c>
      <c r="H8620" s="114" t="str">
        <v>SHOP</v>
      </c>
    </row>
    <row r="8621" spans="1:8" x14ac:dyDescent="0.25">
      <c r="A8621" s="115">
        <v>45862</v>
      </c>
      <c r="B8621" s="116">
        <v>3280845100</v>
      </c>
      <c r="C8621" s="117" t="str">
        <v>CLUTCH PLATE ARJUN 5 WING (PMV-02)</v>
      </c>
      <c r="D8621" s="138">
        <v>2431</v>
      </c>
      <c r="E8621" s="117">
        <v>2</v>
      </c>
      <c r="F8621" s="117" t="str">
        <v>PCS</v>
      </c>
      <c r="G8621" s="117" t="str">
        <v>OUTWARD</v>
      </c>
      <c r="H8621" s="118" t="str">
        <v>SHOP</v>
      </c>
    </row>
    <row r="8622" spans="1:8" x14ac:dyDescent="0.25">
      <c r="A8622" s="111">
        <v>45862</v>
      </c>
      <c r="B8622" s="112" t="str">
        <v>1P 4040 4027 CTOOOB</v>
      </c>
      <c r="C8622" s="113" t="str">
        <v>HYD PUMP DHRUV / YUVO</v>
      </c>
      <c r="D8622" s="137">
        <v>2431</v>
      </c>
      <c r="E8622" s="113">
        <v>2</v>
      </c>
      <c r="F8622" s="113" t="str">
        <v>PCS</v>
      </c>
      <c r="G8622" s="113" t="str">
        <v>OUTWARD</v>
      </c>
      <c r="H8622" s="114" t="str">
        <v>SHOP</v>
      </c>
    </row>
    <row r="8623" spans="1:8" x14ac:dyDescent="0.25">
      <c r="A8623" s="115">
        <v>45862</v>
      </c>
      <c r="B8623" s="116" t="str">
        <v>UN 1135</v>
      </c>
      <c r="C8623" s="117" t="str">
        <v>SILENCER INTER DI</v>
      </c>
      <c r="D8623" s="138">
        <v>2431</v>
      </c>
      <c r="E8623" s="117">
        <v>4</v>
      </c>
      <c r="F8623" s="117" t="str">
        <v>PCS</v>
      </c>
      <c r="G8623" s="117" t="str">
        <v>OUTWARD</v>
      </c>
      <c r="H8623" s="118" t="str">
        <v>SHOP</v>
      </c>
    </row>
    <row r="8624" spans="1:8" x14ac:dyDescent="0.25">
      <c r="A8624" s="111">
        <v>45862</v>
      </c>
      <c r="B8624" s="112" t="str">
        <v>1P 4044 CTMMB</v>
      </c>
      <c r="C8624" s="113" t="str">
        <v>HYD PUMP MAHINDRA SINGLE</v>
      </c>
      <c r="D8624" s="137">
        <v>2431</v>
      </c>
      <c r="E8624" s="113">
        <v>4</v>
      </c>
      <c r="F8624" s="113" t="str">
        <v>PCS</v>
      </c>
      <c r="G8624" s="113" t="str">
        <v>OUTWARD</v>
      </c>
      <c r="H8624" s="114" t="str">
        <v>SHOP</v>
      </c>
    </row>
    <row r="8625" spans="1:8" x14ac:dyDescent="0.25">
      <c r="A8625" s="115">
        <v>45862</v>
      </c>
      <c r="B8625" s="116" t="str">
        <v>R1000122</v>
      </c>
      <c r="C8625" s="117" t="str">
        <v>P.P ASSY INTER 10"</v>
      </c>
      <c r="D8625" s="138">
        <v>2431</v>
      </c>
      <c r="E8625" s="117">
        <v>1</v>
      </c>
      <c r="F8625" s="117" t="str">
        <v>SET</v>
      </c>
      <c r="G8625" s="117" t="str">
        <v>OUTWARD</v>
      </c>
      <c r="H8625" s="118" t="str">
        <v>SHOP</v>
      </c>
    </row>
    <row r="8626" spans="1:8" x14ac:dyDescent="0.25">
      <c r="A8626" s="111">
        <v>45862</v>
      </c>
      <c r="B8626" s="112" t="str">
        <v>UN 1361</v>
      </c>
      <c r="C8626" s="113" t="str">
        <v>DIESEL TANK TEA (WITH FILTER) NST</v>
      </c>
      <c r="D8626" s="137">
        <v>2431</v>
      </c>
      <c r="E8626" s="113">
        <v>20</v>
      </c>
      <c r="F8626" s="113" t="str">
        <v>PCS</v>
      </c>
      <c r="G8626" s="113" t="str">
        <v>OUTWARD</v>
      </c>
      <c r="H8626" s="114" t="str">
        <v>SHOP</v>
      </c>
    </row>
    <row r="8627" spans="1:8" x14ac:dyDescent="0.25">
      <c r="A8627" s="115">
        <v>45862</v>
      </c>
      <c r="B8627" s="116" t="str">
        <v>UN 3337</v>
      </c>
      <c r="C8627" s="117" t="str">
        <v xml:space="preserve">CENTRE PIN WASHER ARJUN  </v>
      </c>
      <c r="D8627" s="138">
        <v>2431</v>
      </c>
      <c r="E8627" s="117">
        <v>240</v>
      </c>
      <c r="F8627" s="117" t="str">
        <v>PCS</v>
      </c>
      <c r="G8627" s="117" t="str">
        <v>OUTWARD</v>
      </c>
      <c r="H8627" s="118" t="str">
        <v>SHOP</v>
      </c>
    </row>
    <row r="8628" spans="1:8" x14ac:dyDescent="0.25">
      <c r="A8628" s="111">
        <v>45862</v>
      </c>
      <c r="B8628" s="112" t="str">
        <v>UN 3337 A</v>
      </c>
      <c r="C8628" s="113" t="str">
        <v>CENTRE PIN WASHER ARJUN THIN</v>
      </c>
      <c r="D8628" s="137">
        <v>2431</v>
      </c>
      <c r="E8628" s="113">
        <v>240</v>
      </c>
      <c r="F8628" s="113" t="str">
        <v>PCS</v>
      </c>
      <c r="G8628" s="113" t="str">
        <v>OUTWARD</v>
      </c>
      <c r="H8628" s="114" t="str">
        <v>SHOP</v>
      </c>
    </row>
    <row r="8629" spans="1:8" x14ac:dyDescent="0.25">
      <c r="A8629" s="115">
        <v>45862</v>
      </c>
      <c r="B8629" s="116" t="str">
        <v>GK 269</v>
      </c>
      <c r="C8629" s="117" t="str">
        <v>BRAKE DISC SWARAJ 855 (Set of 4 Pcs.)</v>
      </c>
      <c r="D8629" s="138">
        <v>2431</v>
      </c>
      <c r="E8629" s="117">
        <v>20</v>
      </c>
      <c r="F8629" s="117" t="str">
        <v>SET</v>
      </c>
      <c r="G8629" s="117" t="str">
        <v>OUTWARD</v>
      </c>
      <c r="H8629" s="118" t="str">
        <v>SHOP</v>
      </c>
    </row>
    <row r="8630" spans="1:8" x14ac:dyDescent="0.25">
      <c r="A8630" s="111">
        <v>45862</v>
      </c>
      <c r="B8630" s="112" t="str">
        <v>4052 4036 AOOOOO</v>
      </c>
      <c r="C8630" s="113" t="str">
        <v>HYD PUMP ACE</v>
      </c>
      <c r="D8630" s="137" t="str">
        <v>2420, 2421</v>
      </c>
      <c r="E8630" s="113">
        <v>1</v>
      </c>
      <c r="F8630" s="113" t="str">
        <v>PCS</v>
      </c>
      <c r="G8630" s="113" t="str">
        <v>OUTWARD</v>
      </c>
      <c r="H8630" s="114" t="str">
        <v>SHOP</v>
      </c>
    </row>
    <row r="8631" spans="1:8" x14ac:dyDescent="0.25">
      <c r="A8631" s="115">
        <v>45862</v>
      </c>
      <c r="B8631" s="116" t="str">
        <v>1P 4036 4036 AOOOB</v>
      </c>
      <c r="C8631" s="117" t="str">
        <v>HYD PUMP EICHER DOUBLE</v>
      </c>
      <c r="D8631" s="138" t="str">
        <v>2420, 2421</v>
      </c>
      <c r="E8631" s="117">
        <v>2</v>
      </c>
      <c r="F8631" s="117" t="str">
        <v>PCS</v>
      </c>
      <c r="G8631" s="117" t="str">
        <v>OUTWARD</v>
      </c>
      <c r="H8631" s="118" t="str">
        <v>SHOP</v>
      </c>
    </row>
    <row r="8632" spans="1:8" x14ac:dyDescent="0.25">
      <c r="A8632" s="111">
        <v>45862</v>
      </c>
      <c r="B8632" s="112" t="str">
        <v>1P 3055 3036 AOOOOB</v>
      </c>
      <c r="C8632" s="113" t="str">
        <v>HYD PUMP  EICHER VALTRA</v>
      </c>
      <c r="D8632" s="137" t="str">
        <v>2420, 2421</v>
      </c>
      <c r="E8632" s="113">
        <v>2</v>
      </c>
      <c r="F8632" s="113" t="str">
        <v>PCS</v>
      </c>
      <c r="G8632" s="113" t="str">
        <v>OUTWARD</v>
      </c>
      <c r="H8632" s="114" t="str">
        <v>SHOP</v>
      </c>
    </row>
    <row r="8633" spans="1:8" x14ac:dyDescent="0.25">
      <c r="A8633" s="115">
        <v>45862</v>
      </c>
      <c r="B8633" s="116" t="str">
        <v>UN 1469 B/GK 574</v>
      </c>
      <c r="C8633" s="117" t="str">
        <v xml:space="preserve">BALL JOINT MAHINDRA YUVO </v>
      </c>
      <c r="D8633" s="138" t="str">
        <v>2420, 2421</v>
      </c>
      <c r="E8633" s="117">
        <v>10</v>
      </c>
      <c r="F8633" s="117" t="str">
        <v>PCS</v>
      </c>
      <c r="G8633" s="117" t="str">
        <v>OUTWARD</v>
      </c>
      <c r="H8633" s="118" t="str">
        <v>SHOP</v>
      </c>
    </row>
    <row r="8634" spans="1:8" x14ac:dyDescent="0.25">
      <c r="A8634" s="111">
        <v>45862</v>
      </c>
      <c r="B8634" s="112" t="str">
        <v>UN 2424</v>
      </c>
      <c r="C8634" s="113" t="str">
        <v xml:space="preserve">SUCTION FILTER YUVO  </v>
      </c>
      <c r="D8634" s="137" t="str">
        <v>2420, 2421</v>
      </c>
      <c r="E8634" s="113">
        <v>10</v>
      </c>
      <c r="F8634" s="113" t="str">
        <v>PCS</v>
      </c>
      <c r="G8634" s="113" t="str">
        <v>OUTWARD</v>
      </c>
      <c r="H8634" s="114" t="str">
        <v>SHOP</v>
      </c>
    </row>
    <row r="8635" spans="1:8" x14ac:dyDescent="0.25">
      <c r="A8635" s="115">
        <v>45862</v>
      </c>
      <c r="B8635" s="116" t="str">
        <v>R983032309</v>
      </c>
      <c r="C8635" s="117" t="str">
        <v>HYD. PUMP SWARAJ 19CC (OUTER)</v>
      </c>
      <c r="D8635" s="138" t="str">
        <v>2420, 2421</v>
      </c>
      <c r="E8635" s="117">
        <v>8</v>
      </c>
      <c r="F8635" s="117" t="str">
        <v>PCS</v>
      </c>
      <c r="G8635" s="117" t="str">
        <v>OUTWARD</v>
      </c>
      <c r="H8635" s="118" t="str">
        <v>SHOP</v>
      </c>
    </row>
    <row r="8636" spans="1:8" x14ac:dyDescent="0.25">
      <c r="A8636" s="111">
        <v>45862</v>
      </c>
      <c r="B8636" s="112">
        <v>4340460100</v>
      </c>
      <c r="C8636" s="113" t="str">
        <v>P.P TAWA ARJUN MAIN D/CLUTCH</v>
      </c>
      <c r="D8636" s="137" t="str">
        <v>2420, 2421</v>
      </c>
      <c r="E8636" s="113">
        <v>4</v>
      </c>
      <c r="F8636" s="113" t="str">
        <v>PCS</v>
      </c>
      <c r="G8636" s="113" t="str">
        <v>OUTWARD</v>
      </c>
      <c r="H8636" s="114" t="str">
        <v>SHOP</v>
      </c>
    </row>
    <row r="8637" spans="1:8" x14ac:dyDescent="0.25">
      <c r="A8637" s="115">
        <v>45862</v>
      </c>
      <c r="B8637" s="116">
        <v>3280613100</v>
      </c>
      <c r="C8637" s="117" t="str">
        <v>CLUTCH PLATE SP/ARJUN 605 (6 SPRG 11")</v>
      </c>
      <c r="D8637" s="138" t="str">
        <v>2420, 2421</v>
      </c>
      <c r="E8637" s="117">
        <v>2</v>
      </c>
      <c r="F8637" s="117" t="str">
        <v>PCS</v>
      </c>
      <c r="G8637" s="117" t="str">
        <v>OUTWARD</v>
      </c>
      <c r="H8637" s="118" t="str">
        <v>SHOP</v>
      </c>
    </row>
    <row r="8638" spans="1:8" x14ac:dyDescent="0.25">
      <c r="A8638" s="111">
        <v>45862</v>
      </c>
      <c r="B8638" s="112">
        <v>3280876100</v>
      </c>
      <c r="C8638" s="113" t="str">
        <v>CLUTCH PLATE SARPANCH 5 SRING</v>
      </c>
      <c r="D8638" s="137" t="str">
        <v>2420, 2421</v>
      </c>
      <c r="E8638" s="113">
        <v>2</v>
      </c>
      <c r="F8638" s="113" t="str">
        <v>PCS</v>
      </c>
      <c r="G8638" s="113" t="str">
        <v>OUTWARD</v>
      </c>
      <c r="H8638" s="114" t="str">
        <v>SHOP</v>
      </c>
    </row>
    <row r="8639" spans="1:8" x14ac:dyDescent="0.25">
      <c r="A8639" s="115">
        <v>45862</v>
      </c>
      <c r="B8639" s="116" t="str">
        <v>R11037</v>
      </c>
      <c r="C8639" s="117" t="str">
        <v>CLUTCH PLATE MM434/444 N/A 11"</v>
      </c>
      <c r="D8639" s="138" t="str">
        <v>2420, 2421</v>
      </c>
      <c r="E8639" s="117">
        <v>2</v>
      </c>
      <c r="F8639" s="117" t="str">
        <v>PCS</v>
      </c>
      <c r="G8639" s="117" t="str">
        <v>OUTWARD</v>
      </c>
      <c r="H8639" s="118" t="str">
        <v>SHOP</v>
      </c>
    </row>
    <row r="8640" spans="1:8" x14ac:dyDescent="0.25">
      <c r="A8640" s="111">
        <v>45862</v>
      </c>
      <c r="B8640" s="112" t="str">
        <v>UN 1778</v>
      </c>
      <c r="C8640" s="113" t="str">
        <v>GEAR BOX BALL &amp; SPRING KIT (SET OF 6) INTER DI</v>
      </c>
      <c r="D8640" s="137" t="str">
        <v>2420, 2421</v>
      </c>
      <c r="E8640" s="113">
        <v>60</v>
      </c>
      <c r="F8640" s="113" t="str">
        <v>SET</v>
      </c>
      <c r="G8640" s="113" t="str">
        <v>OUTWARD</v>
      </c>
      <c r="H8640" s="114" t="str">
        <v>SHOP</v>
      </c>
    </row>
    <row r="8641" spans="1:8" x14ac:dyDescent="0.25">
      <c r="A8641" s="115">
        <v>45862</v>
      </c>
      <c r="B8641" s="116" t="str">
        <v>GK 551/UN 1445</v>
      </c>
      <c r="C8641" s="117" t="str">
        <v>TIE ROD END MAHINDRA DI  (R+L) (SET OF 2)</v>
      </c>
      <c r="D8641" s="138" t="str">
        <v>2420, 2421</v>
      </c>
      <c r="E8641" s="117">
        <v>8</v>
      </c>
      <c r="F8641" s="117" t="str">
        <v>SET</v>
      </c>
      <c r="G8641" s="117" t="str">
        <v>OUTWARD</v>
      </c>
      <c r="H8641" s="118" t="str">
        <v>SHOP</v>
      </c>
    </row>
    <row r="8642" spans="1:8" x14ac:dyDescent="0.25">
      <c r="A8642" s="111">
        <v>45862</v>
      </c>
      <c r="B8642" s="112" t="str">
        <v>UN 3316</v>
      </c>
      <c r="C8642" s="113" t="str">
        <v xml:space="preserve">FRONT WHEEL WASHER INTER DI  </v>
      </c>
      <c r="D8642" s="137" t="str">
        <v>2420, 2421</v>
      </c>
      <c r="E8642" s="113">
        <v>72</v>
      </c>
      <c r="F8642" s="113" t="str">
        <v>PCS</v>
      </c>
      <c r="G8642" s="113" t="str">
        <v>OUTWARD</v>
      </c>
      <c r="H8642" s="114" t="str">
        <v>SHOP</v>
      </c>
    </row>
    <row r="8643" spans="1:8" x14ac:dyDescent="0.25">
      <c r="A8643" s="115">
        <v>45862</v>
      </c>
      <c r="B8643" s="116" t="str">
        <v>UN 2420 A</v>
      </c>
      <c r="C8643" s="117" t="str">
        <v xml:space="preserve">SUCTION FILTER (BEND) MKM  </v>
      </c>
      <c r="D8643" s="138" t="str">
        <v>2420, 2421</v>
      </c>
      <c r="E8643" s="117">
        <v>6</v>
      </c>
      <c r="F8643" s="117" t="str">
        <v>PCS</v>
      </c>
      <c r="G8643" s="117" t="str">
        <v>OUTWARD</v>
      </c>
      <c r="H8643" s="118" t="str">
        <v>SHOP</v>
      </c>
    </row>
    <row r="8644" spans="1:8" x14ac:dyDescent="0.25">
      <c r="A8644" s="111">
        <v>45862</v>
      </c>
      <c r="B8644" s="112" t="str">
        <v>UN 2426 A</v>
      </c>
      <c r="C8644" s="113" t="str">
        <v>SUCTION FILTER ARJUN NOVO</v>
      </c>
      <c r="D8644" s="137" t="str">
        <v>2420, 2421</v>
      </c>
      <c r="E8644" s="113">
        <v>1</v>
      </c>
      <c r="F8644" s="113" t="str">
        <v>PCS</v>
      </c>
      <c r="G8644" s="113" t="str">
        <v>OUTWARD</v>
      </c>
      <c r="H8644" s="114" t="str">
        <v>SHOP</v>
      </c>
    </row>
    <row r="8645" spans="1:8" x14ac:dyDescent="0.25">
      <c r="A8645" s="115">
        <v>45862</v>
      </c>
      <c r="B8645" s="116" t="str">
        <v>GK 265</v>
      </c>
      <c r="C8645" s="117" t="str">
        <v>BRAKE DISC SONALIKA 20 HOLE  (Set of 4 Pcs.)</v>
      </c>
      <c r="D8645" s="138" t="str">
        <v>2420, 2421</v>
      </c>
      <c r="E8645" s="117">
        <v>20</v>
      </c>
      <c r="F8645" s="117" t="str">
        <v>SET</v>
      </c>
      <c r="G8645" s="117" t="str">
        <v>OUTWARD</v>
      </c>
      <c r="H8645" s="118" t="str">
        <v>SHOP</v>
      </c>
    </row>
    <row r="8646" spans="1:8" x14ac:dyDescent="0.25">
      <c r="A8646" s="111">
        <v>45862</v>
      </c>
      <c r="B8646" s="112" t="str">
        <v>GK 260</v>
      </c>
      <c r="C8646" s="113" t="str">
        <v>BRAKE DISC MAHINDRA  (Set of 4 Pcs.)</v>
      </c>
      <c r="D8646" s="137" t="str">
        <v>2420, 2421</v>
      </c>
      <c r="E8646" s="113">
        <v>20</v>
      </c>
      <c r="F8646" s="113" t="str">
        <v>SET</v>
      </c>
      <c r="G8646" s="113" t="str">
        <v>OUTWARD</v>
      </c>
      <c r="H8646" s="114" t="str">
        <v>SHOP</v>
      </c>
    </row>
    <row r="8647" spans="1:8" x14ac:dyDescent="0.25">
      <c r="A8647" s="115">
        <v>45862</v>
      </c>
      <c r="B8647" s="116" t="str">
        <v>GK 1244</v>
      </c>
      <c r="C8647" s="117" t="str">
        <v>HYD. FILTER  MAHINDRA TURBO SPIN ON</v>
      </c>
      <c r="D8647" s="138" t="str">
        <v>2420, 2421</v>
      </c>
      <c r="E8647" s="117">
        <v>6</v>
      </c>
      <c r="F8647" s="117" t="str">
        <v>PCS</v>
      </c>
      <c r="G8647" s="117" t="str">
        <v>OUTWARD</v>
      </c>
      <c r="H8647" s="118" t="str">
        <v>SHOP</v>
      </c>
    </row>
    <row r="8648" spans="1:8" x14ac:dyDescent="0.25">
      <c r="A8648" s="111">
        <v>45862</v>
      </c>
      <c r="B8648" s="112" t="str">
        <v>1P 4036 AOOOO</v>
      </c>
      <c r="C8648" s="113" t="str">
        <v>HYD. PUMP ESCORT/ F/T</v>
      </c>
      <c r="D8648" s="137" t="str">
        <v>2420, 2421</v>
      </c>
      <c r="E8648" s="113">
        <v>2</v>
      </c>
      <c r="F8648" s="113" t="str">
        <v>PCS</v>
      </c>
      <c r="G8648" s="113" t="str">
        <v>OUTWARD</v>
      </c>
      <c r="H8648" s="114" t="str">
        <v>SHOP</v>
      </c>
    </row>
    <row r="8649" spans="1:8" x14ac:dyDescent="0.25">
      <c r="A8649" s="115">
        <v>45862</v>
      </c>
      <c r="B8649" s="116" t="str">
        <v>GK 2185</v>
      </c>
      <c r="C8649" s="117" t="str">
        <v>FRONT WHEEL SEAL JD 5203 (ROTATION TYPE) 56-80-13/14.5</v>
      </c>
      <c r="D8649" s="138" t="str">
        <v>2420, 2421</v>
      </c>
      <c r="E8649" s="117">
        <v>40</v>
      </c>
      <c r="F8649" s="117" t="str">
        <v>PCS</v>
      </c>
      <c r="G8649" s="117" t="str">
        <v>OUTWARD</v>
      </c>
      <c r="H8649" s="118" t="str">
        <v>SHOP</v>
      </c>
    </row>
    <row r="8650" spans="1:8" x14ac:dyDescent="0.25">
      <c r="A8650" s="111">
        <v>45862</v>
      </c>
      <c r="B8650" s="112" t="str">
        <v>UN 2446</v>
      </c>
      <c r="C8650" s="113" t="str">
        <v xml:space="preserve">HYDRAULIC LEVER STRAIGHT MKM  </v>
      </c>
      <c r="D8650" s="137" t="str">
        <v>2420, 2421</v>
      </c>
      <c r="E8650" s="113">
        <v>20</v>
      </c>
      <c r="F8650" s="113" t="str">
        <v>PCS</v>
      </c>
      <c r="G8650" s="113" t="str">
        <v>OUTWARD</v>
      </c>
      <c r="H8650" s="114" t="str">
        <v>SHOP</v>
      </c>
    </row>
    <row r="8651" spans="1:8" x14ac:dyDescent="0.25">
      <c r="A8651" s="115">
        <v>45862</v>
      </c>
      <c r="B8651" s="116" t="str">
        <v>1P 3036 AOOOB</v>
      </c>
      <c r="C8651" s="117" t="str">
        <v xml:space="preserve">HYD. PUMP SWARAJ XM 4*4 </v>
      </c>
      <c r="D8651" s="138" t="str">
        <v>2420, 2421</v>
      </c>
      <c r="E8651" s="117">
        <v>4</v>
      </c>
      <c r="F8651" s="117" t="str">
        <v>PCS</v>
      </c>
      <c r="G8651" s="117" t="str">
        <v>OUTWARD</v>
      </c>
      <c r="H8651" s="118" t="str">
        <v>SHOP</v>
      </c>
    </row>
    <row r="8652" spans="1:8" x14ac:dyDescent="0.25">
      <c r="A8652" s="111">
        <v>45862</v>
      </c>
      <c r="B8652" s="112" t="str">
        <v>UN 2426</v>
      </c>
      <c r="C8652" s="113" t="str">
        <v xml:space="preserve">SUCTION STRAINER OIL BREAK ARJUN  </v>
      </c>
      <c r="D8652" s="137" t="str">
        <v>2420, 2421</v>
      </c>
      <c r="E8652" s="113">
        <v>1</v>
      </c>
      <c r="F8652" s="113" t="str">
        <v>PCS</v>
      </c>
      <c r="G8652" s="113" t="str">
        <v>OUTWARD</v>
      </c>
      <c r="H8652" s="114" t="str">
        <v>SHOP</v>
      </c>
    </row>
    <row r="8653" spans="1:8" x14ac:dyDescent="0.25">
      <c r="A8653" s="115">
        <v>45862</v>
      </c>
      <c r="B8653" s="116" t="str">
        <v>UN 1684</v>
      </c>
      <c r="C8653" s="117" t="str">
        <v>BONNET SIDE PANEL KIT ARJUN</v>
      </c>
      <c r="D8653" s="138" t="str">
        <v>2420, 2421</v>
      </c>
      <c r="E8653" s="117">
        <v>20</v>
      </c>
      <c r="F8653" s="117" t="str">
        <v>SET</v>
      </c>
      <c r="G8653" s="117" t="str">
        <v>OUTWARD</v>
      </c>
      <c r="H8653" s="118" t="str">
        <v>SHOP</v>
      </c>
    </row>
    <row r="8654" spans="1:8" x14ac:dyDescent="0.25">
      <c r="A8654" s="111">
        <v>45862</v>
      </c>
      <c r="B8654" s="112" t="str">
        <v>UN 2494</v>
      </c>
      <c r="C8654" s="113" t="str">
        <v xml:space="preserve">HYDRAULIC PISTON SEAL INTER  </v>
      </c>
      <c r="D8654" s="137" t="str">
        <v>2420, 2421</v>
      </c>
      <c r="E8654" s="113">
        <v>10</v>
      </c>
      <c r="F8654" s="113" t="str">
        <v>SET</v>
      </c>
      <c r="G8654" s="113" t="str">
        <v>OUTWARD</v>
      </c>
      <c r="H8654" s="114" t="str">
        <v>SHOP</v>
      </c>
    </row>
    <row r="8655" spans="1:8" x14ac:dyDescent="0.25">
      <c r="A8655" s="115">
        <v>45862</v>
      </c>
      <c r="B8655" s="116" t="str">
        <v>UN 3119</v>
      </c>
      <c r="C8655" s="117" t="str">
        <v xml:space="preserve">STEERING SHIM RANE INTER DI  </v>
      </c>
      <c r="D8655" s="138" t="str">
        <v>2420, 2421</v>
      </c>
      <c r="E8655" s="117">
        <v>12</v>
      </c>
      <c r="F8655" s="117" t="str">
        <v>DOZEN</v>
      </c>
      <c r="G8655" s="117" t="str">
        <v>OUTWARD</v>
      </c>
      <c r="H8655" s="118" t="str">
        <v>SHOP</v>
      </c>
    </row>
    <row r="8656" spans="1:8" x14ac:dyDescent="0.25">
      <c r="A8656" s="111">
        <v>45862</v>
      </c>
      <c r="B8656" s="112">
        <v>165810022</v>
      </c>
      <c r="C8656" s="113" t="str">
        <v>HYDROSTATIC GEAR</v>
      </c>
      <c r="D8656" s="137" t="str">
        <v>2420, 2421</v>
      </c>
      <c r="E8656" s="113">
        <v>2</v>
      </c>
      <c r="F8656" s="113" t="str">
        <v>PCS</v>
      </c>
      <c r="G8656" s="113" t="str">
        <v>OUTWARD</v>
      </c>
      <c r="H8656" s="114" t="str">
        <v>SHOP</v>
      </c>
    </row>
    <row r="8657" spans="1:8" x14ac:dyDescent="0.25">
      <c r="A8657" s="115">
        <v>45862</v>
      </c>
      <c r="B8657" s="116" t="str">
        <v>UN 1779</v>
      </c>
      <c r="C8657" s="117" t="str">
        <v>GEAR TIKKI INTER</v>
      </c>
      <c r="D8657" s="138">
        <v>2434</v>
      </c>
      <c r="E8657" s="117">
        <v>26</v>
      </c>
      <c r="F8657" s="117" t="str">
        <v>PCS</v>
      </c>
      <c r="G8657" s="117" t="str">
        <v>OUTWARD</v>
      </c>
      <c r="H8657" s="118" t="str">
        <v>MATERIAL RETURN</v>
      </c>
    </row>
    <row r="8658" spans="1:8" x14ac:dyDescent="0.25">
      <c r="A8658" s="111">
        <v>45862</v>
      </c>
      <c r="B8658" s="112" t="str">
        <v>STARING SHAFT FORD 5000</v>
      </c>
      <c r="C8658" s="113" t="str">
        <v>STARING SHAFT FORD 5000</v>
      </c>
      <c r="D8658" s="137">
        <v>2432</v>
      </c>
      <c r="E8658" s="113">
        <v>1</v>
      </c>
      <c r="F8658" s="113" t="str">
        <v>PCS</v>
      </c>
      <c r="G8658" s="113" t="str">
        <v>OUTWARD</v>
      </c>
      <c r="H8658" s="114" t="str">
        <v>MATERIAL RETURN</v>
      </c>
    </row>
    <row r="8659" spans="1:8" x14ac:dyDescent="0.25">
      <c r="A8659" s="115">
        <v>45862</v>
      </c>
      <c r="B8659" s="116" t="str">
        <v>UN 1678 B</v>
      </c>
      <c r="C8659" s="117" t="str">
        <v>TOOL BOX (POPULAR) ARJUN</v>
      </c>
      <c r="D8659" s="138">
        <v>2423</v>
      </c>
      <c r="E8659" s="117">
        <v>10</v>
      </c>
      <c r="F8659" s="117" t="str">
        <v>PCS</v>
      </c>
      <c r="G8659" s="117" t="str">
        <v>OUTWARD</v>
      </c>
      <c r="H8659" s="118" t="str">
        <v>SAI RAM AUTOMOBILE</v>
      </c>
    </row>
    <row r="8660" spans="1:8" x14ac:dyDescent="0.25">
      <c r="A8660" s="111">
        <v>45862</v>
      </c>
      <c r="B8660" s="112" t="str">
        <v>UN 1678 A</v>
      </c>
      <c r="C8660" s="113" t="str">
        <v>TOOL BOX (POPULAR) INTER DI</v>
      </c>
      <c r="D8660" s="137">
        <v>2423</v>
      </c>
      <c r="E8660" s="113">
        <v>15</v>
      </c>
      <c r="F8660" s="113" t="str">
        <v>PCS</v>
      </c>
      <c r="G8660" s="113" t="str">
        <v>OUTWARD</v>
      </c>
      <c r="H8660" s="114" t="str">
        <v>SAI RAM AUTOMOBILE</v>
      </c>
    </row>
    <row r="8661" spans="1:8" x14ac:dyDescent="0.25">
      <c r="A8661" s="115">
        <v>45862</v>
      </c>
      <c r="B8661" s="116" t="str">
        <v>GK 2440 A</v>
      </c>
      <c r="C8661" s="117" t="str">
        <v>TROLLEY PIPE FEMALE + BENJO T 36'' EPDM</v>
      </c>
      <c r="D8661" s="138">
        <v>2423</v>
      </c>
      <c r="E8661" s="117">
        <v>20</v>
      </c>
      <c r="F8661" s="117" t="str">
        <v>PCS</v>
      </c>
      <c r="G8661" s="117" t="str">
        <v>OUTWARD</v>
      </c>
      <c r="H8661" s="118" t="str">
        <v>SAI RAM AUTOMOBILE</v>
      </c>
    </row>
    <row r="8662" spans="1:8" x14ac:dyDescent="0.25">
      <c r="A8662" s="111">
        <v>45862</v>
      </c>
      <c r="B8662" s="112" t="str">
        <v>GK 2495</v>
      </c>
      <c r="C8662" s="113" t="str">
        <v>TROLLEY MALE FEMALE COMMON</v>
      </c>
      <c r="D8662" s="137">
        <v>2423</v>
      </c>
      <c r="E8662" s="113">
        <v>30</v>
      </c>
      <c r="F8662" s="113" t="str">
        <v>PCS</v>
      </c>
      <c r="G8662" s="113" t="str">
        <v>OUTWARD</v>
      </c>
      <c r="H8662" s="114" t="str">
        <v>SAI RAM AUTOMOBILE</v>
      </c>
    </row>
    <row r="8663" spans="1:8" x14ac:dyDescent="0.25">
      <c r="A8663" s="115">
        <v>45862</v>
      </c>
      <c r="B8663" s="116" t="str">
        <v>GK 2411</v>
      </c>
      <c r="C8663" s="117" t="str">
        <v>TROLLEY PIPE 20''   EPDM (MALE + FEMALE)</v>
      </c>
      <c r="D8663" s="138">
        <v>2423</v>
      </c>
      <c r="E8663" s="117">
        <v>50</v>
      </c>
      <c r="F8663" s="117" t="str">
        <v>PCS</v>
      </c>
      <c r="G8663" s="117" t="str">
        <v>OUTWARD</v>
      </c>
      <c r="H8663" s="118" t="str">
        <v>SAI RAM AUTOMOBILE</v>
      </c>
    </row>
    <row r="8664" spans="1:8" x14ac:dyDescent="0.25">
      <c r="A8664" s="111">
        <v>45862</v>
      </c>
      <c r="B8664" s="112" t="str">
        <v>GK 2412</v>
      </c>
      <c r="C8664" s="113" t="str">
        <v>TROLLEY PIPE 40''   EPDM (MALE + FEMALE)</v>
      </c>
      <c r="D8664" s="137">
        <v>2423</v>
      </c>
      <c r="E8664" s="113">
        <v>30</v>
      </c>
      <c r="F8664" s="113" t="str">
        <v>PCS</v>
      </c>
      <c r="G8664" s="113" t="str">
        <v>OUTWARD</v>
      </c>
      <c r="H8664" s="114" t="str">
        <v>SAI RAM AUTOMOBILE</v>
      </c>
    </row>
    <row r="8665" spans="1:8" x14ac:dyDescent="0.25">
      <c r="A8665" s="115">
        <v>45862</v>
      </c>
      <c r="B8665" s="116" t="str">
        <v>UN 3010</v>
      </c>
      <c r="C8665" s="117" t="str">
        <v xml:space="preserve">RADIATOR PAD INTER  </v>
      </c>
      <c r="D8665" s="138">
        <v>2423</v>
      </c>
      <c r="E8665" s="117">
        <v>204</v>
      </c>
      <c r="F8665" s="117" t="str">
        <v>PCS</v>
      </c>
      <c r="G8665" s="117" t="str">
        <v>OUTWARD</v>
      </c>
      <c r="H8665" s="118" t="str">
        <v>SAI RAM AUTOMOBILE</v>
      </c>
    </row>
    <row r="8666" spans="1:8" x14ac:dyDescent="0.25">
      <c r="A8666" s="111">
        <v>45862</v>
      </c>
      <c r="B8666" s="112" t="str">
        <v>GK 2403</v>
      </c>
      <c r="C8666" s="113" t="str">
        <v>TROLLEY PIPE 50'' (MALE + FEMALE)  WRAPPING</v>
      </c>
      <c r="D8666" s="137">
        <v>2399</v>
      </c>
      <c r="E8666" s="113">
        <v>150</v>
      </c>
      <c r="F8666" s="113" t="str">
        <v>PCS</v>
      </c>
      <c r="G8666" s="113" t="str">
        <v>OUTWARD</v>
      </c>
      <c r="H8666" s="114" t="str">
        <v>VM AGRO</v>
      </c>
    </row>
    <row r="8667" spans="1:8" x14ac:dyDescent="0.25">
      <c r="A8667" s="115">
        <v>45862</v>
      </c>
      <c r="B8667" s="116" t="str">
        <v>KING PIN ARM BIG JD 5310</v>
      </c>
      <c r="C8667" s="117" t="str">
        <v>KING PIN ARM BIG JD 5310</v>
      </c>
      <c r="D8667" s="138">
        <v>2399</v>
      </c>
      <c r="E8667" s="117">
        <v>10</v>
      </c>
      <c r="F8667" s="117" t="str">
        <v>PCS</v>
      </c>
      <c r="G8667" s="117" t="str">
        <v>OUTWARD</v>
      </c>
      <c r="H8667" s="118" t="str">
        <v>VM AGRO</v>
      </c>
    </row>
    <row r="8668" spans="1:8" x14ac:dyDescent="0.25">
      <c r="A8668" s="111">
        <v>45862</v>
      </c>
      <c r="B8668" s="112" t="str">
        <v>GK 579 A</v>
      </c>
      <c r="C8668" s="113" t="str">
        <v xml:space="preserve">TIE ROD END ARJUN NOVO N/M 3 BOLT TYPE (2 HOLE NEAR) </v>
      </c>
      <c r="D8668" s="137">
        <v>2327</v>
      </c>
      <c r="E8668" s="113">
        <v>10</v>
      </c>
      <c r="F8668" s="113" t="str">
        <v>PCS</v>
      </c>
      <c r="G8668" s="113" t="str">
        <v>OUTWARD</v>
      </c>
      <c r="H8668" s="114" t="str">
        <v>POPULAR</v>
      </c>
    </row>
    <row r="8669" spans="1:8" x14ac:dyDescent="0.25">
      <c r="A8669" s="115">
        <v>45862</v>
      </c>
      <c r="B8669" s="116" t="str">
        <v>UN 1678</v>
      </c>
      <c r="C8669" s="117" t="str">
        <v>TOOL BOX INTER DI</v>
      </c>
      <c r="D8669" s="138">
        <v>2327</v>
      </c>
      <c r="E8669" s="117">
        <v>20</v>
      </c>
      <c r="F8669" s="117" t="str">
        <v>PCS</v>
      </c>
      <c r="G8669" s="117" t="str">
        <v>OUTWARD</v>
      </c>
      <c r="H8669" s="118" t="str">
        <v>POPULAR</v>
      </c>
    </row>
    <row r="8670" spans="1:8" x14ac:dyDescent="0.25">
      <c r="A8670" s="111">
        <v>45860</v>
      </c>
      <c r="B8670" s="112" t="str">
        <v>R983067914</v>
      </c>
      <c r="C8670" s="113" t="str">
        <v>HYD PUMP FARMTRAC 16.5 CC</v>
      </c>
      <c r="D8670" s="137" t="str">
        <v>2414, 2416</v>
      </c>
      <c r="E8670" s="113">
        <v>16</v>
      </c>
      <c r="F8670" s="113" t="str">
        <v>PCS</v>
      </c>
      <c r="G8670" s="113" t="str">
        <v>OUTWARD</v>
      </c>
      <c r="H8670" s="114" t="str">
        <v>SHOP</v>
      </c>
    </row>
    <row r="8671" spans="1:8" x14ac:dyDescent="0.25">
      <c r="A8671" s="115">
        <v>45860</v>
      </c>
      <c r="B8671" s="116" t="str">
        <v>4B029018</v>
      </c>
      <c r="C8671" s="117" t="str">
        <v>SUPER SEAL 15.8X28.7X9.2</v>
      </c>
      <c r="D8671" s="138" t="str">
        <v>2414, 2416</v>
      </c>
      <c r="E8671" s="117">
        <v>10</v>
      </c>
      <c r="F8671" s="117" t="str">
        <v>PCS</v>
      </c>
      <c r="G8671" s="117" t="str">
        <v>OUTWARD</v>
      </c>
      <c r="H8671" s="118" t="str">
        <v>SHOP</v>
      </c>
    </row>
    <row r="8672" spans="1:8" x14ac:dyDescent="0.25">
      <c r="A8672" s="111">
        <v>45860</v>
      </c>
      <c r="B8672" s="112" t="str">
        <v>UN 2972</v>
      </c>
      <c r="C8672" s="113" t="str">
        <v xml:space="preserve">HYDRAULIC O RING KIT 40 HP HI-TECH  </v>
      </c>
      <c r="D8672" s="137" t="str">
        <v>2414, 2416</v>
      </c>
      <c r="E8672" s="113">
        <v>7</v>
      </c>
      <c r="F8672" s="113" t="str">
        <v>SET</v>
      </c>
      <c r="G8672" s="113" t="str">
        <v>OUTWARD</v>
      </c>
      <c r="H8672" s="114" t="str">
        <v>SHOP</v>
      </c>
    </row>
    <row r="8673" spans="1:8" x14ac:dyDescent="0.25">
      <c r="A8673" s="115">
        <v>45860</v>
      </c>
      <c r="B8673" s="116" t="str">
        <v>UN 2971</v>
      </c>
      <c r="C8673" s="117" t="str">
        <v xml:space="preserve">HYDRAULIC O RING KIT 60 HP HI-TECH  </v>
      </c>
      <c r="D8673" s="138" t="str">
        <v>2414, 2416</v>
      </c>
      <c r="E8673" s="117">
        <v>10</v>
      </c>
      <c r="F8673" s="117" t="str">
        <v>SET</v>
      </c>
      <c r="G8673" s="117" t="str">
        <v>OUTWARD</v>
      </c>
      <c r="H8673" s="118" t="str">
        <v>SHOP</v>
      </c>
    </row>
    <row r="8674" spans="1:8" x14ac:dyDescent="0.25">
      <c r="A8674" s="111">
        <v>45860</v>
      </c>
      <c r="B8674" s="112" t="str">
        <v>UN 2494</v>
      </c>
      <c r="C8674" s="113" t="str">
        <v xml:space="preserve">HYDRAULIC PISTON SEAL INTER  </v>
      </c>
      <c r="D8674" s="137" t="str">
        <v>2414, 2416</v>
      </c>
      <c r="E8674" s="113">
        <v>30</v>
      </c>
      <c r="F8674" s="113" t="str">
        <v>SET</v>
      </c>
      <c r="G8674" s="113" t="str">
        <v>OUTWARD</v>
      </c>
      <c r="H8674" s="114" t="str">
        <v>SHOP</v>
      </c>
    </row>
    <row r="8675" spans="1:8" x14ac:dyDescent="0.25">
      <c r="A8675" s="115">
        <v>45860</v>
      </c>
      <c r="B8675" s="116" t="str">
        <v>UN 1814</v>
      </c>
      <c r="C8675" s="117" t="str">
        <v>GEAR FORK 1ST REV BHOOMIPUTRA</v>
      </c>
      <c r="D8675" s="138" t="str">
        <v>2414, 2416</v>
      </c>
      <c r="E8675" s="117">
        <v>3</v>
      </c>
      <c r="F8675" s="117" t="str">
        <v>PCS</v>
      </c>
      <c r="G8675" s="117" t="str">
        <v>OUTWARD</v>
      </c>
      <c r="H8675" s="118" t="str">
        <v>SHOP</v>
      </c>
    </row>
    <row r="8676" spans="1:8" x14ac:dyDescent="0.25">
      <c r="A8676" s="111">
        <v>45860</v>
      </c>
      <c r="B8676" s="112" t="str">
        <v>UN 2447</v>
      </c>
      <c r="C8676" s="113" t="str">
        <v xml:space="preserve">HYDRAULIC LEVER STRAIGHT INTER DI  </v>
      </c>
      <c r="D8676" s="137" t="str">
        <v>2414, 2416</v>
      </c>
      <c r="E8676" s="113">
        <v>10</v>
      </c>
      <c r="F8676" s="113" t="str">
        <v>PCS</v>
      </c>
      <c r="G8676" s="113" t="str">
        <v>OUTWARD</v>
      </c>
      <c r="H8676" s="114" t="str">
        <v>SHOP</v>
      </c>
    </row>
    <row r="8677" spans="1:8" x14ac:dyDescent="0.25">
      <c r="A8677" s="115">
        <v>45860</v>
      </c>
      <c r="B8677" s="116" t="str">
        <v>UN 2656</v>
      </c>
      <c r="C8677" s="117" t="str">
        <v xml:space="preserve">LOWER LINK BALL SMALL INTER DI  </v>
      </c>
      <c r="D8677" s="138" t="str">
        <v>2414, 2416</v>
      </c>
      <c r="E8677" s="117">
        <v>8</v>
      </c>
      <c r="F8677" s="117" t="str">
        <v>PCS</v>
      </c>
      <c r="G8677" s="117" t="str">
        <v>OUTWARD</v>
      </c>
      <c r="H8677" s="118" t="str">
        <v>SHOP</v>
      </c>
    </row>
    <row r="8678" spans="1:8" x14ac:dyDescent="0.25">
      <c r="A8678" s="111">
        <v>45860</v>
      </c>
      <c r="B8678" s="112" t="str">
        <v>UN 1106</v>
      </c>
      <c r="C8678" s="113" t="str">
        <v>AIR BREATHER CAP W/2 ORINGS PVC 585 DI</v>
      </c>
      <c r="D8678" s="137" t="str">
        <v>2414, 2416</v>
      </c>
      <c r="E8678" s="113">
        <v>10</v>
      </c>
      <c r="F8678" s="113" t="str">
        <v>PCS</v>
      </c>
      <c r="G8678" s="113" t="str">
        <v>OUTWARD</v>
      </c>
      <c r="H8678" s="114" t="str">
        <v>SHOP</v>
      </c>
    </row>
    <row r="8679" spans="1:8" x14ac:dyDescent="0.25">
      <c r="A8679" s="115">
        <v>45860</v>
      </c>
      <c r="B8679" s="116" t="str">
        <v>UN 2037</v>
      </c>
      <c r="C8679" s="117" t="str">
        <v>2nd SPEED GEAR 26 TEETH INTER</v>
      </c>
      <c r="D8679" s="138" t="str">
        <v>2414, 2416</v>
      </c>
      <c r="E8679" s="117">
        <v>5</v>
      </c>
      <c r="F8679" s="117" t="str">
        <v>PCS</v>
      </c>
      <c r="G8679" s="117" t="str">
        <v>OUTWARD</v>
      </c>
      <c r="H8679" s="118" t="str">
        <v>SHOP</v>
      </c>
    </row>
    <row r="8680" spans="1:8" x14ac:dyDescent="0.25">
      <c r="A8680" s="111">
        <v>45860</v>
      </c>
      <c r="B8680" s="112" t="str">
        <v>GK 1737</v>
      </c>
      <c r="C8680" s="113" t="str">
        <v>ROCKER SHAFT SEAL  N/M (1146) 225-287-50</v>
      </c>
      <c r="D8680" s="137" t="str">
        <v>2414, 2416</v>
      </c>
      <c r="E8680" s="113">
        <v>20</v>
      </c>
      <c r="F8680" s="113" t="str">
        <v>PCS</v>
      </c>
      <c r="G8680" s="113" t="str">
        <v>OUTWARD</v>
      </c>
      <c r="H8680" s="114" t="str">
        <v>SHOP</v>
      </c>
    </row>
    <row r="8681" spans="1:8" x14ac:dyDescent="0.25">
      <c r="A8681" s="115">
        <v>45860</v>
      </c>
      <c r="B8681" s="116" t="str">
        <v>GK 1623/UN 2825</v>
      </c>
      <c r="C8681" s="117" t="str">
        <v>AXLE BOLT R/T 8" BLACK</v>
      </c>
      <c r="D8681" s="138" t="str">
        <v>2414, 2416</v>
      </c>
      <c r="E8681" s="117">
        <v>30</v>
      </c>
      <c r="F8681" s="117" t="str">
        <v>PCS</v>
      </c>
      <c r="G8681" s="117" t="str">
        <v>OUTWARD</v>
      </c>
      <c r="H8681" s="118" t="str">
        <v>SHOP</v>
      </c>
    </row>
    <row r="8682" spans="1:8" x14ac:dyDescent="0.25">
      <c r="A8682" s="111">
        <v>45860</v>
      </c>
      <c r="B8682" s="112" t="str">
        <v>GK 901</v>
      </c>
      <c r="C8682" s="113" t="str">
        <v>FRONT WHEEL HUB MAHINDRA O/M (3 HOLE) 48548-1988</v>
      </c>
      <c r="D8682" s="137" t="str">
        <v>2414, 2416</v>
      </c>
      <c r="E8682" s="113">
        <v>2</v>
      </c>
      <c r="F8682" s="113" t="str">
        <v>PCS</v>
      </c>
      <c r="G8682" s="113" t="str">
        <v>OUTWARD</v>
      </c>
      <c r="H8682" s="114" t="str">
        <v>SHOP</v>
      </c>
    </row>
    <row r="8683" spans="1:8" x14ac:dyDescent="0.25">
      <c r="A8683" s="115">
        <v>45860</v>
      </c>
      <c r="B8683" s="116" t="str">
        <v>UN 1411/GK 902</v>
      </c>
      <c r="C8683" s="117" t="str">
        <v>FRONT WHEEL HUB MAHINDRA DI (4 HOLE) 48548-1988</v>
      </c>
      <c r="D8683" s="138" t="str">
        <v>2414, 2416</v>
      </c>
      <c r="E8683" s="117">
        <v>2</v>
      </c>
      <c r="F8683" s="117" t="str">
        <v>PCS</v>
      </c>
      <c r="G8683" s="117" t="str">
        <v>OUTWARD</v>
      </c>
      <c r="H8683" s="118" t="str">
        <v>SHOP</v>
      </c>
    </row>
    <row r="8684" spans="1:8" x14ac:dyDescent="0.25">
      <c r="A8684" s="111">
        <v>45860</v>
      </c>
      <c r="B8684" s="112" t="str">
        <v>GK 903/UN 1413</v>
      </c>
      <c r="C8684" s="113" t="str">
        <v>FRONT WHEEL HUB MAHINDRA NST 25877-1988</v>
      </c>
      <c r="D8684" s="137" t="str">
        <v>2414, 2416</v>
      </c>
      <c r="E8684" s="113">
        <v>2</v>
      </c>
      <c r="F8684" s="113" t="str">
        <v>PCS</v>
      </c>
      <c r="G8684" s="113" t="str">
        <v>OUTWARD</v>
      </c>
      <c r="H8684" s="114" t="str">
        <v>SHOP</v>
      </c>
    </row>
    <row r="8685" spans="1:8" x14ac:dyDescent="0.25">
      <c r="A8685" s="115">
        <v>45860</v>
      </c>
      <c r="B8685" s="116" t="str">
        <v>UN 2422</v>
      </c>
      <c r="C8685" s="117" t="str">
        <v xml:space="preserve">SUCTION FILTER NORMAL INTER DI  </v>
      </c>
      <c r="D8685" s="138" t="str">
        <v>2414, 2416</v>
      </c>
      <c r="E8685" s="117">
        <v>4</v>
      </c>
      <c r="F8685" s="117" t="str">
        <v>PCS</v>
      </c>
      <c r="G8685" s="117" t="str">
        <v>OUTWARD</v>
      </c>
      <c r="H8685" s="118" t="str">
        <v>SHOP</v>
      </c>
    </row>
    <row r="8686" spans="1:8" x14ac:dyDescent="0.25">
      <c r="A8686" s="111">
        <v>45860</v>
      </c>
      <c r="B8686" s="112" t="str">
        <v>GK 910/UN 1408</v>
      </c>
      <c r="C8686" s="113" t="str">
        <v>FRONT WHEEL HUB MAHINDRA YUVO</v>
      </c>
      <c r="D8686" s="137" t="str">
        <v>2414, 2416</v>
      </c>
      <c r="E8686" s="113">
        <v>1</v>
      </c>
      <c r="F8686" s="113" t="str">
        <v>PCS</v>
      </c>
      <c r="G8686" s="113" t="str">
        <v>OUTWARD</v>
      </c>
      <c r="H8686" s="114" t="str">
        <v>SHOP</v>
      </c>
    </row>
    <row r="8687" spans="1:8" x14ac:dyDescent="0.25">
      <c r="A8687" s="115">
        <v>45860</v>
      </c>
      <c r="B8687" s="116" t="str">
        <v>UN 2616</v>
      </c>
      <c r="C8687" s="117" t="str">
        <v xml:space="preserve">LOWER LINK ASSY 3 DI (O.E) 585 DI  </v>
      </c>
      <c r="D8687" s="138" t="str">
        <v>2414, 2416</v>
      </c>
      <c r="E8687" s="117">
        <v>1</v>
      </c>
      <c r="F8687" s="117" t="str">
        <v>PCS</v>
      </c>
      <c r="G8687" s="117" t="str">
        <v>OUTWARD</v>
      </c>
      <c r="H8687" s="118" t="str">
        <v>SHOP</v>
      </c>
    </row>
    <row r="8688" spans="1:8" x14ac:dyDescent="0.25">
      <c r="A8688" s="111">
        <v>45860</v>
      </c>
      <c r="B8688" s="112" t="str">
        <v>UN 1321</v>
      </c>
      <c r="C8688" s="113" t="str">
        <v>WATER PUMP ASSEMBLY INTER DI</v>
      </c>
      <c r="D8688" s="137" t="str">
        <v>2414, 2416</v>
      </c>
      <c r="E8688" s="113">
        <v>1</v>
      </c>
      <c r="F8688" s="113" t="str">
        <v>PCS</v>
      </c>
      <c r="G8688" s="113" t="str">
        <v>OUTWARD</v>
      </c>
      <c r="H8688" s="114" t="str">
        <v>SHOP</v>
      </c>
    </row>
    <row r="8689" spans="1:8" x14ac:dyDescent="0.25">
      <c r="A8689" s="115">
        <v>45860</v>
      </c>
      <c r="B8689" s="116" t="str">
        <v>UN 1819</v>
      </c>
      <c r="C8689" s="117" t="str">
        <v>GEAR FORK 2nd &amp; 3rd NST</v>
      </c>
      <c r="D8689" s="138" t="str">
        <v>2414, 2416</v>
      </c>
      <c r="E8689" s="117">
        <v>2</v>
      </c>
      <c r="F8689" s="117" t="str">
        <v>PCS</v>
      </c>
      <c r="G8689" s="117" t="str">
        <v>OUTWARD</v>
      </c>
      <c r="H8689" s="118" t="str">
        <v>SHOP</v>
      </c>
    </row>
    <row r="8690" spans="1:8" x14ac:dyDescent="0.25">
      <c r="A8690" s="111">
        <v>45860</v>
      </c>
      <c r="B8690" s="112" t="str">
        <v>UN 2887</v>
      </c>
      <c r="C8690" s="113" t="str">
        <v xml:space="preserve">TOPLINK SPRING INTER  </v>
      </c>
      <c r="D8690" s="137" t="str">
        <v>2414, 2416</v>
      </c>
      <c r="E8690" s="113">
        <v>12</v>
      </c>
      <c r="F8690" s="113" t="str">
        <v>PCS</v>
      </c>
      <c r="G8690" s="113" t="str">
        <v>OUTWARD</v>
      </c>
      <c r="H8690" s="114" t="str">
        <v>SHOP</v>
      </c>
    </row>
    <row r="8691" spans="1:8" x14ac:dyDescent="0.25">
      <c r="A8691" s="115">
        <v>45860</v>
      </c>
      <c r="B8691" s="116" t="str">
        <v>UN 1818</v>
      </c>
      <c r="C8691" s="117" t="str">
        <v>GEAR FORK 1st REVERSE NST</v>
      </c>
      <c r="D8691" s="138" t="str">
        <v>2414, 2416</v>
      </c>
      <c r="E8691" s="117">
        <v>3</v>
      </c>
      <c r="F8691" s="117" t="str">
        <v>PCS</v>
      </c>
      <c r="G8691" s="117" t="str">
        <v>OUTWARD</v>
      </c>
      <c r="H8691" s="118" t="str">
        <v>SHOP</v>
      </c>
    </row>
    <row r="8692" spans="1:8" x14ac:dyDescent="0.25">
      <c r="A8692" s="111">
        <v>45860</v>
      </c>
      <c r="B8692" s="112" t="str">
        <v>UN 3104</v>
      </c>
      <c r="C8692" s="113" t="str">
        <v xml:space="preserve">PINION TIKONI SHIM THIN INTER  </v>
      </c>
      <c r="D8692" s="137" t="str">
        <v>2414, 2416</v>
      </c>
      <c r="E8692" s="113">
        <v>30</v>
      </c>
      <c r="F8692" s="113" t="str">
        <v>DOZEN</v>
      </c>
      <c r="G8692" s="113" t="str">
        <v>OUTWARD</v>
      </c>
      <c r="H8692" s="114" t="str">
        <v>SHOP</v>
      </c>
    </row>
    <row r="8693" spans="1:8" x14ac:dyDescent="0.25">
      <c r="A8693" s="115">
        <v>45860</v>
      </c>
      <c r="B8693" s="116" t="str">
        <v>UN 3121</v>
      </c>
      <c r="C8693" s="117" t="str">
        <v xml:space="preserve">STEERING SHIM INTER Z/F  </v>
      </c>
      <c r="D8693" s="138" t="str">
        <v>2414, 2416</v>
      </c>
      <c r="E8693" s="117">
        <v>12</v>
      </c>
      <c r="F8693" s="117" t="str">
        <v>DOZEN</v>
      </c>
      <c r="G8693" s="117" t="str">
        <v>OUTWARD</v>
      </c>
      <c r="H8693" s="118" t="str">
        <v>SHOP</v>
      </c>
    </row>
    <row r="8694" spans="1:8" x14ac:dyDescent="0.25">
      <c r="A8694" s="111">
        <v>45860</v>
      </c>
      <c r="B8694" s="112" t="str">
        <v>UN 3105</v>
      </c>
      <c r="C8694" s="113" t="str">
        <v xml:space="preserve">PINION TIKONI SHIM THICK INTER  </v>
      </c>
      <c r="D8694" s="137" t="str">
        <v>2414, 2416</v>
      </c>
      <c r="E8694" s="113">
        <v>10</v>
      </c>
      <c r="F8694" s="113" t="str">
        <v>DOZEN</v>
      </c>
      <c r="G8694" s="113" t="str">
        <v>OUTWARD</v>
      </c>
      <c r="H8694" s="114" t="str">
        <v>SHOP</v>
      </c>
    </row>
    <row r="8695" spans="1:8" x14ac:dyDescent="0.25">
      <c r="A8695" s="115">
        <v>45860</v>
      </c>
      <c r="B8695" s="116" t="str">
        <v>UN 2450</v>
      </c>
      <c r="C8695" s="117" t="str">
        <v xml:space="preserve">POSITION CONTROL TUBE SINGLE CAN INTER DI  </v>
      </c>
      <c r="D8695" s="138" t="str">
        <v>2414, 2416</v>
      </c>
      <c r="E8695" s="117">
        <v>20</v>
      </c>
      <c r="F8695" s="117" t="str">
        <v>PCS</v>
      </c>
      <c r="G8695" s="117" t="str">
        <v>OUTWARD</v>
      </c>
      <c r="H8695" s="118" t="str">
        <v>SHOP</v>
      </c>
    </row>
    <row r="8696" spans="1:8" x14ac:dyDescent="0.25">
      <c r="A8696" s="111">
        <v>45860</v>
      </c>
      <c r="B8696" s="112" t="str">
        <v>UN 3314</v>
      </c>
      <c r="C8696" s="113" t="str">
        <v xml:space="preserve">DIFFERENTIAL WASHER SET INTER DI  </v>
      </c>
      <c r="D8696" s="137" t="str">
        <v>2414, 2416</v>
      </c>
      <c r="E8696" s="113">
        <v>10</v>
      </c>
      <c r="F8696" s="113" t="str">
        <v>SET</v>
      </c>
      <c r="G8696" s="113" t="str">
        <v>OUTWARD</v>
      </c>
      <c r="H8696" s="114" t="str">
        <v>SHOP</v>
      </c>
    </row>
    <row r="8697" spans="1:8" x14ac:dyDescent="0.25">
      <c r="A8697" s="115">
        <v>45860</v>
      </c>
      <c r="B8697" s="116" t="str">
        <v>UN 2077</v>
      </c>
      <c r="C8697" s="117" t="str">
        <v>CROWN &amp; PINION SET (BEND) 9/43 TEETH YUVRAJ</v>
      </c>
      <c r="D8697" s="138" t="str">
        <v>2414, 2416</v>
      </c>
      <c r="E8697" s="117">
        <v>10</v>
      </c>
      <c r="F8697" s="117" t="str">
        <v>SET</v>
      </c>
      <c r="G8697" s="117" t="str">
        <v>OUTWARD</v>
      </c>
      <c r="H8697" s="118" t="str">
        <v>SHOP</v>
      </c>
    </row>
    <row r="8698" spans="1:8" x14ac:dyDescent="0.25">
      <c r="A8698" s="111">
        <v>45860</v>
      </c>
      <c r="B8698" s="112" t="str">
        <v>UN 2288 D</v>
      </c>
      <c r="C8698" s="113" t="str">
        <v>PTO SHAFT WITH GEAR 47 TEETH YUVO</v>
      </c>
      <c r="D8698" s="137" t="str">
        <v>2414, 2416</v>
      </c>
      <c r="E8698" s="113">
        <v>2</v>
      </c>
      <c r="F8698" s="113" t="str">
        <v>PCS</v>
      </c>
      <c r="G8698" s="113" t="str">
        <v>OUTWARD</v>
      </c>
      <c r="H8698" s="114" t="str">
        <v>SHOP</v>
      </c>
    </row>
    <row r="8699" spans="1:8" x14ac:dyDescent="0.25">
      <c r="A8699" s="115">
        <v>45862</v>
      </c>
      <c r="B8699" s="116" t="str">
        <v>GK 187 A</v>
      </c>
      <c r="C8699" s="117" t="str">
        <v>BRAKE DISC ACTUATING JOHN DEERE  (LH) 10"</v>
      </c>
      <c r="D8699" s="138">
        <v>2413</v>
      </c>
      <c r="E8699" s="117">
        <v>48</v>
      </c>
      <c r="F8699" s="117" t="str">
        <v>PCS</v>
      </c>
      <c r="G8699" s="117" t="str">
        <v>OUTWARD</v>
      </c>
      <c r="H8699" s="118" t="str">
        <v>PREET SPARE</v>
      </c>
    </row>
    <row r="8700" spans="1:8" x14ac:dyDescent="0.25">
      <c r="A8700" s="111">
        <v>45862</v>
      </c>
      <c r="B8700" s="112" t="str">
        <v>GK 2421</v>
      </c>
      <c r="C8700" s="113" t="str">
        <v>TROLLEY PIPE 20''   EPDM WITH SPRING</v>
      </c>
      <c r="D8700" s="137">
        <v>2425</v>
      </c>
      <c r="E8700" s="113">
        <v>50</v>
      </c>
      <c r="F8700" s="113" t="str">
        <v>PCS</v>
      </c>
      <c r="G8700" s="113" t="str">
        <v>OUTWARD</v>
      </c>
      <c r="H8700" s="114" t="str">
        <v>AMIT MOTOR</v>
      </c>
    </row>
    <row r="8701" spans="1:8" x14ac:dyDescent="0.25">
      <c r="A8701" s="115">
        <v>45862</v>
      </c>
      <c r="B8701" s="116" t="str">
        <v>GK 2422</v>
      </c>
      <c r="C8701" s="117" t="str">
        <v>TROLLEY PIPE 40''   EPDM WITH SPRING</v>
      </c>
      <c r="D8701" s="138">
        <v>2425</v>
      </c>
      <c r="E8701" s="117">
        <v>50</v>
      </c>
      <c r="F8701" s="117" t="str">
        <v>PCS</v>
      </c>
      <c r="G8701" s="117" t="str">
        <v>OUTWARD</v>
      </c>
      <c r="H8701" s="118" t="str">
        <v>AMIT MOTOR</v>
      </c>
    </row>
    <row r="8702" spans="1:8" x14ac:dyDescent="0.25">
      <c r="A8702" s="111">
        <v>45862</v>
      </c>
      <c r="B8702" s="112" t="str">
        <v>GK 2411</v>
      </c>
      <c r="C8702" s="113" t="str">
        <v>TROLLEY PIPE 20''   EPDM (MALE + FEMALE)</v>
      </c>
      <c r="D8702" s="137">
        <v>2425</v>
      </c>
      <c r="E8702" s="113">
        <v>50</v>
      </c>
      <c r="F8702" s="113" t="str">
        <v>PCS</v>
      </c>
      <c r="G8702" s="113" t="str">
        <v>OUTWARD</v>
      </c>
      <c r="H8702" s="114" t="str">
        <v>AMIT MOTOR</v>
      </c>
    </row>
    <row r="8703" spans="1:8" x14ac:dyDescent="0.25">
      <c r="A8703" s="115">
        <v>45862</v>
      </c>
      <c r="B8703" s="116" t="str">
        <v>GK 2412</v>
      </c>
      <c r="C8703" s="117" t="str">
        <v>TROLLEY PIPE 40''   EPDM (MALE + FEMALE)</v>
      </c>
      <c r="D8703" s="138">
        <v>2425</v>
      </c>
      <c r="E8703" s="117">
        <v>50</v>
      </c>
      <c r="F8703" s="117" t="str">
        <v>PCS</v>
      </c>
      <c r="G8703" s="117" t="str">
        <v>OUTWARD</v>
      </c>
      <c r="H8703" s="118" t="str">
        <v>AMIT MOTOR</v>
      </c>
    </row>
    <row r="8704" spans="1:8" x14ac:dyDescent="0.25">
      <c r="A8704" s="111">
        <v>45862</v>
      </c>
      <c r="B8704" s="112" t="str">
        <v>1P 4052 AGOOB</v>
      </c>
      <c r="C8704" s="113" t="str">
        <v>HYD PUMP SK HEAVY / PREET</v>
      </c>
      <c r="D8704" s="137">
        <v>2425</v>
      </c>
      <c r="E8704" s="113">
        <v>1</v>
      </c>
      <c r="F8704" s="113" t="str">
        <v>PCS</v>
      </c>
      <c r="G8704" s="113" t="str">
        <v>OUTWARD</v>
      </c>
      <c r="H8704" s="114" t="str">
        <v>AMIT MOTOR</v>
      </c>
    </row>
    <row r="8705" spans="1:8" x14ac:dyDescent="0.25">
      <c r="A8705" s="115">
        <v>45862</v>
      </c>
      <c r="B8705" s="116" t="str">
        <v>UN 1151</v>
      </c>
      <c r="C8705" s="117" t="str">
        <v>PRE CLEANER ASSEMBLY PVC B/P</v>
      </c>
      <c r="D8705" s="138" t="str">
        <v>2384, 2385</v>
      </c>
      <c r="E8705" s="117">
        <v>24</v>
      </c>
      <c r="F8705" s="117" t="str">
        <v>PCS</v>
      </c>
      <c r="G8705" s="117" t="str">
        <v>OUTWARD</v>
      </c>
      <c r="H8705" s="118" t="str">
        <v>MJT</v>
      </c>
    </row>
    <row r="8706" spans="1:8" x14ac:dyDescent="0.25">
      <c r="A8706" s="111">
        <v>45862</v>
      </c>
      <c r="B8706" s="112" t="str">
        <v>UN 1153</v>
      </c>
      <c r="C8706" s="113" t="str">
        <v>PRE CLEANER ASSEMBLY LONG PVC NST</v>
      </c>
      <c r="D8706" s="137" t="str">
        <v>2384, 2385</v>
      </c>
      <c r="E8706" s="113">
        <v>2</v>
      </c>
      <c r="F8706" s="113" t="str">
        <v>PCS</v>
      </c>
      <c r="G8706" s="113" t="str">
        <v>OUTWARD</v>
      </c>
      <c r="H8706" s="114" t="str">
        <v>MJT</v>
      </c>
    </row>
    <row r="8707" spans="1:8" x14ac:dyDescent="0.25">
      <c r="A8707" s="115">
        <v>45862</v>
      </c>
      <c r="B8707" s="116" t="str">
        <v>UN 1988</v>
      </c>
      <c r="C8707" s="117" t="str">
        <v>BREAK TRIANGULAR ASSY LH NST</v>
      </c>
      <c r="D8707" s="138" t="str">
        <v>2384, 2385</v>
      </c>
      <c r="E8707" s="117">
        <v>2</v>
      </c>
      <c r="F8707" s="117" t="str">
        <v>SET</v>
      </c>
      <c r="G8707" s="117" t="str">
        <v>OUTWARD</v>
      </c>
      <c r="H8707" s="118" t="str">
        <v>MJT</v>
      </c>
    </row>
    <row r="8708" spans="1:8" x14ac:dyDescent="0.25">
      <c r="A8708" s="111">
        <v>45862</v>
      </c>
      <c r="B8708" s="112" t="str">
        <v>UN 1988 A</v>
      </c>
      <c r="C8708" s="113" t="str">
        <v>BREAK TRIANGULAR ASSY RH NST</v>
      </c>
      <c r="D8708" s="137" t="str">
        <v>2384, 2385</v>
      </c>
      <c r="E8708" s="113">
        <v>2</v>
      </c>
      <c r="F8708" s="113" t="str">
        <v>SET</v>
      </c>
      <c r="G8708" s="113" t="str">
        <v>OUTWARD</v>
      </c>
      <c r="H8708" s="114" t="str">
        <v>MJT</v>
      </c>
    </row>
    <row r="8709" spans="1:8" x14ac:dyDescent="0.25">
      <c r="A8709" s="115">
        <v>45862</v>
      </c>
      <c r="B8709" s="116" t="str">
        <v>UN 1993</v>
      </c>
      <c r="C8709" s="117" t="str">
        <v>BREAK PATTI SET NST</v>
      </c>
      <c r="D8709" s="138" t="str">
        <v>2384, 2385</v>
      </c>
      <c r="E8709" s="117">
        <v>10</v>
      </c>
      <c r="F8709" s="117" t="str">
        <v>SET</v>
      </c>
      <c r="G8709" s="117" t="str">
        <v>OUTWARD</v>
      </c>
      <c r="H8709" s="118" t="str">
        <v>MJT</v>
      </c>
    </row>
    <row r="8710" spans="1:8" x14ac:dyDescent="0.25">
      <c r="A8710" s="111">
        <v>45862</v>
      </c>
      <c r="B8710" s="112" t="str">
        <v>UN 1388 E</v>
      </c>
      <c r="C8710" s="113" t="str">
        <v>FRONT AXLE SUPPORT W/BUSH MKM</v>
      </c>
      <c r="D8710" s="137" t="str">
        <v>2384, 2385</v>
      </c>
      <c r="E8710" s="113">
        <v>2</v>
      </c>
      <c r="F8710" s="113" t="str">
        <v>PCS</v>
      </c>
      <c r="G8710" s="113" t="str">
        <v>OUTWARD</v>
      </c>
      <c r="H8710" s="114" t="str">
        <v>MJT</v>
      </c>
    </row>
    <row r="8711" spans="1:8" x14ac:dyDescent="0.25">
      <c r="A8711" s="115">
        <v>45862</v>
      </c>
      <c r="B8711" s="116" t="str">
        <v>UN 3323</v>
      </c>
      <c r="C8711" s="117" t="str">
        <v xml:space="preserve">HYDRAULIC FIBER WASHER INTER  </v>
      </c>
      <c r="D8711" s="138" t="str">
        <v>2384, 2385</v>
      </c>
      <c r="E8711" s="117">
        <v>36</v>
      </c>
      <c r="F8711" s="117" t="str">
        <v>PCS</v>
      </c>
      <c r="G8711" s="117" t="str">
        <v>OUTWARD</v>
      </c>
      <c r="H8711" s="118" t="str">
        <v>MJT</v>
      </c>
    </row>
    <row r="8712" spans="1:8" x14ac:dyDescent="0.25">
      <c r="A8712" s="111">
        <v>45862</v>
      </c>
      <c r="B8712" s="112" t="str">
        <v>UN 1160</v>
      </c>
      <c r="C8712" s="113" t="str">
        <v>AIR CLEANER MESH INTER DI</v>
      </c>
      <c r="D8712" s="137" t="str">
        <v>2384, 2385</v>
      </c>
      <c r="E8712" s="113">
        <v>5</v>
      </c>
      <c r="F8712" s="113" t="str">
        <v>PCS</v>
      </c>
      <c r="G8712" s="113" t="str">
        <v>OUTWARD</v>
      </c>
      <c r="H8712" s="114" t="str">
        <v>MJT</v>
      </c>
    </row>
    <row r="8713" spans="1:8" x14ac:dyDescent="0.25">
      <c r="A8713" s="115">
        <v>45862</v>
      </c>
      <c r="B8713" s="116" t="str">
        <v>UN 1164</v>
      </c>
      <c r="C8713" s="117" t="str">
        <v>SECONDARY MESH INTER DI</v>
      </c>
      <c r="D8713" s="138" t="str">
        <v>2384, 2385</v>
      </c>
      <c r="E8713" s="117">
        <v>2</v>
      </c>
      <c r="F8713" s="117" t="str">
        <v>PCS</v>
      </c>
      <c r="G8713" s="117" t="str">
        <v>OUTWARD</v>
      </c>
      <c r="H8713" s="118" t="str">
        <v>MJT</v>
      </c>
    </row>
    <row r="8714" spans="1:8" x14ac:dyDescent="0.25">
      <c r="A8714" s="111">
        <v>45862</v>
      </c>
      <c r="B8714" s="112" t="str">
        <v>UN 1304</v>
      </c>
      <c r="C8714" s="113" t="str">
        <v>OIL FILTER COVER SPINION TYPE INTER DI</v>
      </c>
      <c r="D8714" s="137" t="str">
        <v>2384, 2385</v>
      </c>
      <c r="E8714" s="113">
        <v>2</v>
      </c>
      <c r="F8714" s="113" t="str">
        <v>PCS</v>
      </c>
      <c r="G8714" s="113" t="str">
        <v>OUTWARD</v>
      </c>
      <c r="H8714" s="114" t="str">
        <v>MJT</v>
      </c>
    </row>
    <row r="8715" spans="1:8" x14ac:dyDescent="0.25">
      <c r="A8715" s="115">
        <v>45862</v>
      </c>
      <c r="B8715" s="116" t="str">
        <v>UN 1420</v>
      </c>
      <c r="C8715" s="117" t="str">
        <v>FRONT WHEEL CAP 6 HOLE ARJUN</v>
      </c>
      <c r="D8715" s="138" t="str">
        <v>2384, 2385</v>
      </c>
      <c r="E8715" s="117">
        <v>10</v>
      </c>
      <c r="F8715" s="117" t="str">
        <v>PCS</v>
      </c>
      <c r="G8715" s="117" t="str">
        <v>OUTWARD</v>
      </c>
      <c r="H8715" s="118" t="str">
        <v>MJT</v>
      </c>
    </row>
    <row r="8716" spans="1:8" x14ac:dyDescent="0.25">
      <c r="A8716" s="111">
        <v>45862</v>
      </c>
      <c r="B8716" s="112" t="str">
        <v>UN 1702</v>
      </c>
      <c r="C8716" s="113" t="str">
        <v>PRESSURE PLATE ASSEMBLY (10") INTER</v>
      </c>
      <c r="D8716" s="137" t="str">
        <v>2384, 2385</v>
      </c>
      <c r="E8716" s="113">
        <v>2</v>
      </c>
      <c r="F8716" s="113">
        <v>0</v>
      </c>
      <c r="G8716" s="113" t="str">
        <v>OUTWARD</v>
      </c>
      <c r="H8716" s="114" t="str">
        <v>MJT</v>
      </c>
    </row>
    <row r="8717" spans="1:8" x14ac:dyDescent="0.25">
      <c r="A8717" s="115">
        <v>45862</v>
      </c>
      <c r="B8717" s="116" t="str">
        <v>UN 1778</v>
      </c>
      <c r="C8717" s="117" t="str">
        <v>GEAR BOX BALL &amp; SPRING KIT (SET OF 6) INTER DI</v>
      </c>
      <c r="D8717" s="138" t="str">
        <v>2384, 2385</v>
      </c>
      <c r="E8717" s="117">
        <v>100</v>
      </c>
      <c r="F8717" s="117" t="str">
        <v>SET</v>
      </c>
      <c r="G8717" s="117" t="str">
        <v>OUTWARD</v>
      </c>
      <c r="H8717" s="118" t="str">
        <v>MJT</v>
      </c>
    </row>
    <row r="8718" spans="1:8" x14ac:dyDescent="0.25">
      <c r="A8718" s="111">
        <v>45862</v>
      </c>
      <c r="B8718" s="112" t="str">
        <v>UN 1794</v>
      </c>
      <c r="C8718" s="113" t="str">
        <v>GEAR CATORI KIT PVC INTER</v>
      </c>
      <c r="D8718" s="137" t="str">
        <v>2384, 2385</v>
      </c>
      <c r="E8718" s="113">
        <v>20</v>
      </c>
      <c r="F8718" s="113" t="str">
        <v>SET</v>
      </c>
      <c r="G8718" s="113" t="str">
        <v>OUTWARD</v>
      </c>
      <c r="H8718" s="114" t="str">
        <v>MJT</v>
      </c>
    </row>
    <row r="8719" spans="1:8" x14ac:dyDescent="0.25">
      <c r="A8719" s="115">
        <v>45862</v>
      </c>
      <c r="B8719" s="116" t="str">
        <v>UN 1793</v>
      </c>
      <c r="C8719" s="117" t="str">
        <v>GEAR CATORI KIT IRON INTER</v>
      </c>
      <c r="D8719" s="138" t="str">
        <v>2384, 2385</v>
      </c>
      <c r="E8719" s="117">
        <v>20</v>
      </c>
      <c r="F8719" s="117" t="str">
        <v>SET</v>
      </c>
      <c r="G8719" s="117" t="str">
        <v>OUTWARD</v>
      </c>
      <c r="H8719" s="118" t="str">
        <v>MJT</v>
      </c>
    </row>
    <row r="8720" spans="1:8" x14ac:dyDescent="0.25">
      <c r="A8720" s="111">
        <v>45862</v>
      </c>
      <c r="B8720" s="112" t="str">
        <v>UN 1798</v>
      </c>
      <c r="C8720" s="113" t="str">
        <v>GEAR PATTI PLAIN TYPE INTER</v>
      </c>
      <c r="D8720" s="137" t="str">
        <v>2384, 2385</v>
      </c>
      <c r="E8720" s="113">
        <v>240</v>
      </c>
      <c r="F8720" s="113" t="str">
        <v>PCS</v>
      </c>
      <c r="G8720" s="113" t="str">
        <v>OUTWARD</v>
      </c>
      <c r="H8720" s="114" t="str">
        <v>MJT</v>
      </c>
    </row>
    <row r="8721" spans="1:8" x14ac:dyDescent="0.25">
      <c r="A8721" s="115">
        <v>45862</v>
      </c>
      <c r="B8721" s="116" t="str">
        <v>UN 1950</v>
      </c>
      <c r="C8721" s="117" t="str">
        <v>HAND BREAK WIRE NST</v>
      </c>
      <c r="D8721" s="138" t="str">
        <v>2384, 2385</v>
      </c>
      <c r="E8721" s="117">
        <v>6</v>
      </c>
      <c r="F8721" s="117" t="str">
        <v>PCS</v>
      </c>
      <c r="G8721" s="117" t="str">
        <v>OUTWARD</v>
      </c>
      <c r="H8721" s="118" t="str">
        <v>MJT</v>
      </c>
    </row>
    <row r="8722" spans="1:8" x14ac:dyDescent="0.25">
      <c r="A8722" s="111">
        <v>45862</v>
      </c>
      <c r="B8722" s="112" t="str">
        <v>UN 1992 A</v>
      </c>
      <c r="C8722" s="113" t="str">
        <v>BREAK ADJUSTOR MKM</v>
      </c>
      <c r="D8722" s="137" t="str">
        <v>2384, 2385</v>
      </c>
      <c r="E8722" s="113">
        <v>10</v>
      </c>
      <c r="F8722" s="113" t="str">
        <v>PCS</v>
      </c>
      <c r="G8722" s="113" t="str">
        <v>OUTWARD</v>
      </c>
      <c r="H8722" s="114" t="str">
        <v>MJT</v>
      </c>
    </row>
    <row r="8723" spans="1:8" x14ac:dyDescent="0.25">
      <c r="A8723" s="115">
        <v>45862</v>
      </c>
      <c r="B8723" s="116" t="str">
        <v>UN 2422</v>
      </c>
      <c r="C8723" s="117" t="str">
        <v xml:space="preserve">SUCTION FILTER NORMAL INTER DI  </v>
      </c>
      <c r="D8723" s="138" t="str">
        <v>2384, 2385</v>
      </c>
      <c r="E8723" s="117">
        <v>20</v>
      </c>
      <c r="F8723" s="117" t="str">
        <v>PCS</v>
      </c>
      <c r="G8723" s="117" t="str">
        <v>OUTWARD</v>
      </c>
      <c r="H8723" s="118" t="str">
        <v>MJT</v>
      </c>
    </row>
    <row r="8724" spans="1:8" x14ac:dyDescent="0.25">
      <c r="A8724" s="111">
        <v>45862</v>
      </c>
      <c r="B8724" s="112" t="str">
        <v>UN 2420</v>
      </c>
      <c r="C8724" s="113" t="str">
        <v xml:space="preserve">SUCTION FILTER MKM  </v>
      </c>
      <c r="D8724" s="137" t="str">
        <v>2384, 2385</v>
      </c>
      <c r="E8724" s="113">
        <v>6</v>
      </c>
      <c r="F8724" s="113" t="str">
        <v>PCS</v>
      </c>
      <c r="G8724" s="113" t="str">
        <v>OUTWARD</v>
      </c>
      <c r="H8724" s="114" t="str">
        <v>MJT</v>
      </c>
    </row>
    <row r="8725" spans="1:8" x14ac:dyDescent="0.25">
      <c r="A8725" s="115">
        <v>45862</v>
      </c>
      <c r="B8725" s="116" t="str">
        <v>GK 1691</v>
      </c>
      <c r="C8725" s="117" t="str">
        <v>ROTAVATOR BOLT W/NUT &amp; WASHER 12*40 (19 NO) ZINC</v>
      </c>
      <c r="D8725" s="138" t="str">
        <v>2384, 2385</v>
      </c>
      <c r="E8725" s="117">
        <v>576</v>
      </c>
      <c r="F8725" s="117" t="str">
        <v>PCS</v>
      </c>
      <c r="G8725" s="117" t="str">
        <v>OUTWARD</v>
      </c>
      <c r="H8725" s="118" t="str">
        <v>MJT</v>
      </c>
    </row>
    <row r="8726" spans="1:8" x14ac:dyDescent="0.25">
      <c r="A8726" s="111">
        <v>45862</v>
      </c>
      <c r="B8726" s="112" t="str">
        <v>UN 2420 A</v>
      </c>
      <c r="C8726" s="113" t="str">
        <v xml:space="preserve">SUCTION FILTER (BEND) MKM  </v>
      </c>
      <c r="D8726" s="137" t="str">
        <v>2384, 2385</v>
      </c>
      <c r="E8726" s="113">
        <v>2</v>
      </c>
      <c r="F8726" s="113" t="str">
        <v>PCS</v>
      </c>
      <c r="G8726" s="113" t="str">
        <v>OUTWARD</v>
      </c>
      <c r="H8726" s="114" t="str">
        <v>MJT</v>
      </c>
    </row>
    <row r="8727" spans="1:8" x14ac:dyDescent="0.25">
      <c r="A8727" s="115">
        <v>45862</v>
      </c>
      <c r="B8727" s="116" t="str">
        <v>UN 2645</v>
      </c>
      <c r="C8727" s="117" t="str">
        <v xml:space="preserve">CHECK CHAIN PIN SMALL (NUT TYPE) NST  </v>
      </c>
      <c r="D8727" s="138" t="str">
        <v>2384, 2385</v>
      </c>
      <c r="E8727" s="117">
        <v>5</v>
      </c>
      <c r="F8727" s="117" t="str">
        <v>PCS</v>
      </c>
      <c r="G8727" s="117" t="str">
        <v>OUTWARD</v>
      </c>
      <c r="H8727" s="118" t="str">
        <v>MJT</v>
      </c>
    </row>
    <row r="8728" spans="1:8" x14ac:dyDescent="0.25">
      <c r="A8728" s="111">
        <v>45862</v>
      </c>
      <c r="B8728" s="112" t="str">
        <v>GK 1472 A/UN 2783 A</v>
      </c>
      <c r="C8728" s="113" t="str">
        <v>BONNET BOLT INTER DI (6 CUT)</v>
      </c>
      <c r="D8728" s="137" t="str">
        <v>2384, 2385</v>
      </c>
      <c r="E8728" s="113">
        <v>60</v>
      </c>
      <c r="F8728" s="113" t="str">
        <v>PCS</v>
      </c>
      <c r="G8728" s="113" t="str">
        <v>OUTWARD</v>
      </c>
      <c r="H8728" s="114" t="str">
        <v>MJT</v>
      </c>
    </row>
    <row r="8729" spans="1:8" x14ac:dyDescent="0.25">
      <c r="A8729" s="115">
        <v>45862</v>
      </c>
      <c r="B8729" s="116" t="str">
        <v>UN 2786</v>
      </c>
      <c r="C8729" s="117" t="str">
        <v xml:space="preserve">BREAK DISC BOLT INTER  </v>
      </c>
      <c r="D8729" s="138" t="str">
        <v>2384, 2385</v>
      </c>
      <c r="E8729" s="117">
        <v>120</v>
      </c>
      <c r="F8729" s="117" t="str">
        <v>PCS</v>
      </c>
      <c r="G8729" s="117" t="str">
        <v>OUTWARD</v>
      </c>
      <c r="H8729" s="118" t="str">
        <v>MJT</v>
      </c>
    </row>
    <row r="8730" spans="1:8" x14ac:dyDescent="0.25">
      <c r="A8730" s="111">
        <v>45862</v>
      </c>
      <c r="B8730" s="112" t="str">
        <v>UN 2790</v>
      </c>
      <c r="C8730" s="113" t="str">
        <v xml:space="preserve">BREAK ADJUSTING BOLT INTER  </v>
      </c>
      <c r="D8730" s="137" t="str">
        <v>2384, 2385</v>
      </c>
      <c r="E8730" s="113">
        <v>60</v>
      </c>
      <c r="F8730" s="113" t="str">
        <v>PCS</v>
      </c>
      <c r="G8730" s="113" t="str">
        <v>OUTWARD</v>
      </c>
      <c r="H8730" s="114" t="str">
        <v>MJT</v>
      </c>
    </row>
    <row r="8731" spans="1:8" x14ac:dyDescent="0.25">
      <c r="A8731" s="115">
        <v>45862</v>
      </c>
      <c r="B8731" s="116" t="str">
        <v>UN 2831</v>
      </c>
      <c r="C8731" s="117" t="str">
        <v xml:space="preserve">OIL BREAK BOLT 13" MKM  </v>
      </c>
      <c r="D8731" s="138" t="str">
        <v>2384, 2385</v>
      </c>
      <c r="E8731" s="117">
        <v>20</v>
      </c>
      <c r="F8731" s="117" t="str">
        <v>PCS</v>
      </c>
      <c r="G8731" s="117" t="str">
        <v>OUTWARD</v>
      </c>
      <c r="H8731" s="118" t="str">
        <v>MJT</v>
      </c>
    </row>
    <row r="8732" spans="1:8" x14ac:dyDescent="0.25">
      <c r="A8732" s="111">
        <v>45862</v>
      </c>
      <c r="B8732" s="112" t="str">
        <v>UN 2867</v>
      </c>
      <c r="C8732" s="113" t="str">
        <v xml:space="preserve">FOOT ACCILATOR SPRING MKM 36 </v>
      </c>
      <c r="D8732" s="137" t="str">
        <v>2384, 2385</v>
      </c>
      <c r="E8732" s="113">
        <v>240</v>
      </c>
      <c r="F8732" s="113" t="str">
        <v>PCS</v>
      </c>
      <c r="G8732" s="113" t="str">
        <v>OUTWARD</v>
      </c>
      <c r="H8732" s="114" t="str">
        <v>MJT</v>
      </c>
    </row>
    <row r="8733" spans="1:8" x14ac:dyDescent="0.25">
      <c r="A8733" s="115">
        <v>45862</v>
      </c>
      <c r="B8733" s="116" t="str">
        <v>UN 2987</v>
      </c>
      <c r="C8733" s="117" t="str">
        <v xml:space="preserve">MUDGUARD PAD THICK INTER  </v>
      </c>
      <c r="D8733" s="138" t="str">
        <v>2384, 2385</v>
      </c>
      <c r="E8733" s="117">
        <v>100</v>
      </c>
      <c r="F8733" s="117" t="str">
        <v>PCS</v>
      </c>
      <c r="G8733" s="117" t="str">
        <v>OUTWARD</v>
      </c>
      <c r="H8733" s="118" t="str">
        <v>MJT</v>
      </c>
    </row>
    <row r="8734" spans="1:8" x14ac:dyDescent="0.25">
      <c r="A8734" s="111">
        <v>45862</v>
      </c>
      <c r="B8734" s="112" t="str">
        <v>UN 3009</v>
      </c>
      <c r="C8734" s="113" t="str">
        <v xml:space="preserve">PC DC KNOB (SET OF 2) MKM  </v>
      </c>
      <c r="D8734" s="137" t="str">
        <v>2384, 2385</v>
      </c>
      <c r="E8734" s="113">
        <v>12</v>
      </c>
      <c r="F8734" s="113" t="str">
        <v>SET</v>
      </c>
      <c r="G8734" s="113" t="str">
        <v>OUTWARD</v>
      </c>
      <c r="H8734" s="114" t="str">
        <v>MJT</v>
      </c>
    </row>
    <row r="8735" spans="1:8" x14ac:dyDescent="0.25">
      <c r="A8735" s="115">
        <v>45862</v>
      </c>
      <c r="B8735" s="116" t="str">
        <v>UN 3316</v>
      </c>
      <c r="C8735" s="117" t="str">
        <v xml:space="preserve">FRONT WHEEL WASHER INTER DI  </v>
      </c>
      <c r="D8735" s="138" t="str">
        <v>2384, 2385</v>
      </c>
      <c r="E8735" s="117">
        <v>36</v>
      </c>
      <c r="F8735" s="117" t="str">
        <v>PCS</v>
      </c>
      <c r="G8735" s="117" t="str">
        <v>OUTWARD</v>
      </c>
      <c r="H8735" s="118" t="str">
        <v>MJT</v>
      </c>
    </row>
    <row r="8736" spans="1:8" x14ac:dyDescent="0.25">
      <c r="A8736" s="111">
        <v>45862</v>
      </c>
      <c r="B8736" s="112" t="str">
        <v>UN 3420</v>
      </c>
      <c r="C8736" s="113" t="str">
        <v xml:space="preserve">CHOWK CABLE (L TYPE) BRASS INTER DI  </v>
      </c>
      <c r="D8736" s="137" t="str">
        <v>2384, 2385</v>
      </c>
      <c r="E8736" s="113">
        <v>50</v>
      </c>
      <c r="F8736" s="113" t="str">
        <v>PCS</v>
      </c>
      <c r="G8736" s="113" t="str">
        <v>OUTWARD</v>
      </c>
      <c r="H8736" s="114" t="str">
        <v>MJT</v>
      </c>
    </row>
    <row r="8737" spans="1:8" x14ac:dyDescent="0.25">
      <c r="A8737" s="115">
        <v>45862</v>
      </c>
      <c r="B8737" s="116" t="str">
        <v>UN 3426 A</v>
      </c>
      <c r="C8737" s="117" t="str">
        <v xml:space="preserve">COOLANT BOTTLE THREAD TYPE TURBO  </v>
      </c>
      <c r="D8737" s="138" t="str">
        <v>2384, 2385</v>
      </c>
      <c r="E8737" s="117">
        <v>20</v>
      </c>
      <c r="F8737" s="117" t="str">
        <v>PCS</v>
      </c>
      <c r="G8737" s="117" t="str">
        <v>OUTWARD</v>
      </c>
      <c r="H8737" s="118" t="str">
        <v>MJT</v>
      </c>
    </row>
    <row r="8738" spans="1:8" x14ac:dyDescent="0.25">
      <c r="A8738" s="111">
        <v>45862</v>
      </c>
      <c r="B8738" s="112" t="str">
        <v>UN 3550</v>
      </c>
      <c r="C8738" s="113" t="str">
        <v>5551104R91 SPILL PIPE BENJO TYPE INTER DI  (3 CYL.)</v>
      </c>
      <c r="D8738" s="137" t="str">
        <v>2384, 2385</v>
      </c>
      <c r="E8738" s="113">
        <v>10</v>
      </c>
      <c r="F8738" s="113" t="str">
        <v>PCS</v>
      </c>
      <c r="G8738" s="113" t="str">
        <v>OUTWARD</v>
      </c>
      <c r="H8738" s="114" t="str">
        <v>MJT</v>
      </c>
    </row>
    <row r="8739" spans="1:8" x14ac:dyDescent="0.25">
      <c r="A8739" s="115">
        <v>45862</v>
      </c>
      <c r="B8739" s="116" t="str">
        <v>UN 1385</v>
      </c>
      <c r="C8739" s="117" t="str">
        <v>CAP STAY ROD BALL INTER</v>
      </c>
      <c r="D8739" s="138" t="str">
        <v>2384, 2385</v>
      </c>
      <c r="E8739" s="117">
        <v>20</v>
      </c>
      <c r="F8739" s="117" t="str">
        <v>PCS</v>
      </c>
      <c r="G8739" s="117" t="str">
        <v>OUTWARD</v>
      </c>
      <c r="H8739" s="118" t="str">
        <v>MJT</v>
      </c>
    </row>
    <row r="8740" spans="1:8" x14ac:dyDescent="0.25">
      <c r="A8740" s="111">
        <v>45862</v>
      </c>
      <c r="B8740" s="112" t="str">
        <v>UN 1933</v>
      </c>
      <c r="C8740" s="113" t="str">
        <v>PTO PLATE 3 HOLE INTER</v>
      </c>
      <c r="D8740" s="137" t="str">
        <v>2384, 2385</v>
      </c>
      <c r="E8740" s="113">
        <v>2</v>
      </c>
      <c r="F8740" s="113" t="str">
        <v>PCS</v>
      </c>
      <c r="G8740" s="113" t="str">
        <v>OUTWARD</v>
      </c>
      <c r="H8740" s="114" t="str">
        <v>MJT</v>
      </c>
    </row>
    <row r="8741" spans="1:8" x14ac:dyDescent="0.25">
      <c r="A8741" s="115">
        <v>45862</v>
      </c>
      <c r="B8741" s="116" t="str">
        <v>UN 1678</v>
      </c>
      <c r="C8741" s="117" t="str">
        <v>TOOL BOX INTER DI</v>
      </c>
      <c r="D8741" s="138" t="str">
        <v>2384, 2385</v>
      </c>
      <c r="E8741" s="117">
        <v>10</v>
      </c>
      <c r="F8741" s="117" t="str">
        <v>PCS</v>
      </c>
      <c r="G8741" s="117" t="str">
        <v>OUTWARD</v>
      </c>
      <c r="H8741" s="118" t="str">
        <v>MJT</v>
      </c>
    </row>
    <row r="8742" spans="1:8" x14ac:dyDescent="0.25">
      <c r="A8742" s="111">
        <v>45862</v>
      </c>
      <c r="B8742" s="112" t="str">
        <v>UN 1981</v>
      </c>
      <c r="C8742" s="113" t="str">
        <v>BREAK PIN BIG INTER</v>
      </c>
      <c r="D8742" s="137" t="str">
        <v>2384, 2385</v>
      </c>
      <c r="E8742" s="113">
        <v>36</v>
      </c>
      <c r="F8742" s="113" t="str">
        <v>PCS</v>
      </c>
      <c r="G8742" s="113" t="str">
        <v>OUTWARD</v>
      </c>
      <c r="H8742" s="114" t="str">
        <v>MJT</v>
      </c>
    </row>
    <row r="8743" spans="1:8" x14ac:dyDescent="0.25">
      <c r="A8743" s="115">
        <v>45862</v>
      </c>
      <c r="B8743" s="116" t="str">
        <v>UN 1980</v>
      </c>
      <c r="C8743" s="117" t="str">
        <v>BREAK PIN SMALL INTER</v>
      </c>
      <c r="D8743" s="138" t="str">
        <v>2384, 2385</v>
      </c>
      <c r="E8743" s="117">
        <v>36</v>
      </c>
      <c r="F8743" s="117" t="str">
        <v>PCS</v>
      </c>
      <c r="G8743" s="117" t="str">
        <v>OUTWARD</v>
      </c>
      <c r="H8743" s="118" t="str">
        <v>MJT</v>
      </c>
    </row>
    <row r="8744" spans="1:8" x14ac:dyDescent="0.25">
      <c r="A8744" s="111">
        <v>45862</v>
      </c>
      <c r="B8744" s="112" t="str">
        <v>GK 1501/UN 2804</v>
      </c>
      <c r="C8744" s="113" t="str">
        <v xml:space="preserve">FRONT WHEEL BOLT INTER DI </v>
      </c>
      <c r="D8744" s="137" t="str">
        <v>2384, 2385</v>
      </c>
      <c r="E8744" s="113">
        <v>24</v>
      </c>
      <c r="F8744" s="113" t="str">
        <v>PCS</v>
      </c>
      <c r="G8744" s="113" t="str">
        <v>OUTWARD</v>
      </c>
      <c r="H8744" s="114" t="str">
        <v>MJT</v>
      </c>
    </row>
    <row r="8745" spans="1:8" x14ac:dyDescent="0.25">
      <c r="A8745" s="115">
        <v>45862</v>
      </c>
      <c r="B8745" s="116" t="str">
        <v>UN 1500</v>
      </c>
      <c r="C8745" s="117" t="str">
        <v>ACCILATOR END INTER DI</v>
      </c>
      <c r="D8745" s="138" t="str">
        <v>2384, 2385</v>
      </c>
      <c r="E8745" s="117">
        <v>24</v>
      </c>
      <c r="F8745" s="117" t="str">
        <v>PCS</v>
      </c>
      <c r="G8745" s="117" t="str">
        <v>OUTWARD</v>
      </c>
      <c r="H8745" s="118" t="str">
        <v>MJT</v>
      </c>
    </row>
    <row r="8746" spans="1:8" x14ac:dyDescent="0.25">
      <c r="A8746" s="111">
        <v>45862</v>
      </c>
      <c r="B8746" s="112" t="str">
        <v>GK 559/UN 1446</v>
      </c>
      <c r="C8746" s="113" t="str">
        <v>TIE ROD END MKM NST  MANUAL BIG BODY /BIG PIN  (R +L) (SET OF 2)</v>
      </c>
      <c r="D8746" s="137">
        <v>2422</v>
      </c>
      <c r="E8746" s="113">
        <v>20</v>
      </c>
      <c r="F8746" s="113" t="str">
        <v>SET</v>
      </c>
      <c r="G8746" s="113" t="str">
        <v>OUTWARD</v>
      </c>
      <c r="H8746" s="114" t="str">
        <v>SHOP</v>
      </c>
    </row>
    <row r="8747" spans="1:8" x14ac:dyDescent="0.25">
      <c r="A8747" s="115">
        <v>45862</v>
      </c>
      <c r="B8747" s="116" t="str">
        <v>UN 2506 B</v>
      </c>
      <c r="C8747" s="117" t="str">
        <v>SPOOL AND SLEEVE (19 HOLE) YUVO</v>
      </c>
      <c r="D8747" s="138">
        <v>2422</v>
      </c>
      <c r="E8747" s="117">
        <v>24</v>
      </c>
      <c r="F8747" s="117" t="str">
        <v>PCS</v>
      </c>
      <c r="G8747" s="117" t="str">
        <v>OUTWARD</v>
      </c>
      <c r="H8747" s="118" t="str">
        <v>SHOP</v>
      </c>
    </row>
    <row r="8748" spans="1:8" x14ac:dyDescent="0.25">
      <c r="A8748" s="111">
        <v>45862</v>
      </c>
      <c r="B8748" s="112" t="str">
        <v>UN 2851 B</v>
      </c>
      <c r="C8748" s="113" t="str">
        <v>PLUNGER BOLT KIT YUVO N/M</v>
      </c>
      <c r="D8748" s="137">
        <v>2422</v>
      </c>
      <c r="E8748" s="113">
        <v>10</v>
      </c>
      <c r="F8748" s="113" t="str">
        <v>SET</v>
      </c>
      <c r="G8748" s="113" t="str">
        <v>OUTWARD</v>
      </c>
      <c r="H8748" s="114" t="str">
        <v>SHOP</v>
      </c>
    </row>
    <row r="8749" spans="1:8" x14ac:dyDescent="0.25">
      <c r="A8749" s="115">
        <v>45862</v>
      </c>
      <c r="B8749" s="116" t="str">
        <v>UN 1158</v>
      </c>
      <c r="C8749" s="117" t="str">
        <v>AIR CLEANER GLASS WHITE INTER</v>
      </c>
      <c r="D8749" s="138" t="str">
        <v>2426, 2428, 2429</v>
      </c>
      <c r="E8749" s="117">
        <v>20</v>
      </c>
      <c r="F8749" s="117" t="str">
        <v>PCS</v>
      </c>
      <c r="G8749" s="117" t="str">
        <v>OUTWARD</v>
      </c>
      <c r="H8749" s="118" t="str">
        <v>NAND AUTO</v>
      </c>
    </row>
    <row r="8750" spans="1:8" x14ac:dyDescent="0.25">
      <c r="A8750" s="111">
        <v>45862</v>
      </c>
      <c r="B8750" s="112" t="str">
        <v>UN 1980</v>
      </c>
      <c r="C8750" s="113" t="str">
        <v>BREAK PIN SMALL INTER</v>
      </c>
      <c r="D8750" s="137" t="str">
        <v>2426, 2428, 2429</v>
      </c>
      <c r="E8750" s="113">
        <v>12</v>
      </c>
      <c r="F8750" s="113" t="str">
        <v>PCS</v>
      </c>
      <c r="G8750" s="113" t="str">
        <v>OUTWARD</v>
      </c>
      <c r="H8750" s="114" t="str">
        <v>NAND AUTO</v>
      </c>
    </row>
    <row r="8751" spans="1:8" x14ac:dyDescent="0.25">
      <c r="A8751" s="115">
        <v>45862</v>
      </c>
      <c r="B8751" s="116" t="str">
        <v>UN 1501</v>
      </c>
      <c r="C8751" s="117" t="str">
        <v>ACCILATOR END 585 DI / MKM</v>
      </c>
      <c r="D8751" s="138" t="str">
        <v>2426, 2428, 2429</v>
      </c>
      <c r="E8751" s="117">
        <v>12</v>
      </c>
      <c r="F8751" s="117" t="str">
        <v>PCS</v>
      </c>
      <c r="G8751" s="117" t="str">
        <v>OUTWARD</v>
      </c>
      <c r="H8751" s="118" t="str">
        <v>NAND AUTO</v>
      </c>
    </row>
    <row r="8752" spans="1:8" x14ac:dyDescent="0.25">
      <c r="A8752" s="111">
        <v>45862</v>
      </c>
      <c r="B8752" s="112" t="str">
        <v>UN 2623</v>
      </c>
      <c r="C8752" s="113" t="str">
        <v xml:space="preserve">BRACKET PIN 585 DI  </v>
      </c>
      <c r="D8752" s="137" t="str">
        <v>2426, 2428, 2429</v>
      </c>
      <c r="E8752" s="113">
        <v>24</v>
      </c>
      <c r="F8752" s="113" t="str">
        <v>PCS</v>
      </c>
      <c r="G8752" s="113" t="str">
        <v>OUTWARD</v>
      </c>
      <c r="H8752" s="114" t="str">
        <v>NAND AUTO</v>
      </c>
    </row>
    <row r="8753" spans="1:8" x14ac:dyDescent="0.25">
      <c r="A8753" s="115">
        <v>45862</v>
      </c>
      <c r="B8753" s="116" t="str">
        <v>UN 3009</v>
      </c>
      <c r="C8753" s="117" t="str">
        <v xml:space="preserve">PC DC KNOB (SET OF 2) MKM  </v>
      </c>
      <c r="D8753" s="138" t="str">
        <v>2426, 2428, 2429</v>
      </c>
      <c r="E8753" s="117">
        <v>10</v>
      </c>
      <c r="F8753" s="117" t="str">
        <v>SET</v>
      </c>
      <c r="G8753" s="117" t="str">
        <v>OUTWARD</v>
      </c>
      <c r="H8753" s="118" t="str">
        <v>NAND AUTO</v>
      </c>
    </row>
    <row r="8754" spans="1:8" x14ac:dyDescent="0.25">
      <c r="A8754" s="111">
        <v>45862</v>
      </c>
      <c r="B8754" s="112" t="str">
        <v>UN 2861</v>
      </c>
      <c r="C8754" s="113" t="str">
        <v>CLUTCH PADEL SPRING INTER</v>
      </c>
      <c r="D8754" s="137" t="str">
        <v>2426, 2428, 2429</v>
      </c>
      <c r="E8754" s="113">
        <v>24</v>
      </c>
      <c r="F8754" s="113" t="str">
        <v>PCS</v>
      </c>
      <c r="G8754" s="113" t="str">
        <v>OUTWARD</v>
      </c>
      <c r="H8754" s="114" t="str">
        <v>NAND AUTO</v>
      </c>
    </row>
    <row r="8755" spans="1:8" x14ac:dyDescent="0.25">
      <c r="A8755" s="115">
        <v>45862</v>
      </c>
      <c r="B8755" s="116" t="str">
        <v>UN 1326</v>
      </c>
      <c r="C8755" s="117" t="str">
        <v>WATER BODY IMPELLER SARPANCH</v>
      </c>
      <c r="D8755" s="138" t="str">
        <v>2426, 2428, 2429</v>
      </c>
      <c r="E8755" s="117">
        <v>4</v>
      </c>
      <c r="F8755" s="117" t="str">
        <v>PCS</v>
      </c>
      <c r="G8755" s="117" t="str">
        <v>OUTWARD</v>
      </c>
      <c r="H8755" s="118" t="str">
        <v>NAND AUTO</v>
      </c>
    </row>
    <row r="8756" spans="1:8" x14ac:dyDescent="0.25">
      <c r="A8756" s="111">
        <v>45862</v>
      </c>
      <c r="B8756" s="112" t="str">
        <v>UN 2615</v>
      </c>
      <c r="C8756" s="113" t="str">
        <v xml:space="preserve">LOWER LINK ASSY 4 DI (O.E) 585 DI  </v>
      </c>
      <c r="D8756" s="137" t="str">
        <v>2426, 2428, 2429</v>
      </c>
      <c r="E8756" s="113">
        <v>2</v>
      </c>
      <c r="F8756" s="113" t="str">
        <v>PCS</v>
      </c>
      <c r="G8756" s="113" t="str">
        <v>OUTWARD</v>
      </c>
      <c r="H8756" s="114" t="str">
        <v>NAND AUTO</v>
      </c>
    </row>
    <row r="8757" spans="1:8" x14ac:dyDescent="0.25">
      <c r="A8757" s="115">
        <v>45862</v>
      </c>
      <c r="B8757" s="116" t="str">
        <v>UN 1388 I</v>
      </c>
      <c r="C8757" s="117" t="str">
        <v>FRONT AXLE SUPPORT YUVO</v>
      </c>
      <c r="D8757" s="138" t="str">
        <v>2426, 2428, 2429</v>
      </c>
      <c r="E8757" s="117">
        <v>1</v>
      </c>
      <c r="F8757" s="117" t="str">
        <v>PCS</v>
      </c>
      <c r="G8757" s="117" t="str">
        <v>OUTWARD</v>
      </c>
      <c r="H8757" s="118" t="str">
        <v>NAND AUTO</v>
      </c>
    </row>
    <row r="8758" spans="1:8" x14ac:dyDescent="0.25">
      <c r="A8758" s="111">
        <v>45862</v>
      </c>
      <c r="B8758" s="112" t="str">
        <v>UN 1935</v>
      </c>
      <c r="C8758" s="113" t="str">
        <v>PTO CAP INTER DI</v>
      </c>
      <c r="D8758" s="137" t="str">
        <v>2426, 2428, 2429</v>
      </c>
      <c r="E8758" s="113">
        <v>2</v>
      </c>
      <c r="F8758" s="113" t="str">
        <v>PCS</v>
      </c>
      <c r="G8758" s="113" t="str">
        <v>OUTWARD</v>
      </c>
      <c r="H8758" s="114" t="str">
        <v>NAND AUTO</v>
      </c>
    </row>
    <row r="8759" spans="1:8" x14ac:dyDescent="0.25">
      <c r="A8759" s="115">
        <v>45862</v>
      </c>
      <c r="B8759" s="116" t="str">
        <v>UN 1410</v>
      </c>
      <c r="C8759" s="117" t="str">
        <v>FRONT WHEEL HUB 3 HOLE INTER</v>
      </c>
      <c r="D8759" s="138" t="str">
        <v>2426, 2428, 2429</v>
      </c>
      <c r="E8759" s="117">
        <v>2</v>
      </c>
      <c r="F8759" s="117">
        <v>0</v>
      </c>
      <c r="G8759" s="117" t="str">
        <v>OUTWARD</v>
      </c>
      <c r="H8759" s="118" t="str">
        <v>NAND AUTO</v>
      </c>
    </row>
    <row r="8760" spans="1:8" x14ac:dyDescent="0.25">
      <c r="A8760" s="111">
        <v>45862</v>
      </c>
      <c r="B8760" s="112" t="str">
        <v>GK 1043</v>
      </c>
      <c r="C8760" s="113" t="str">
        <v>CENTER PIN NEW HOLLAND 3230 THIN</v>
      </c>
      <c r="D8760" s="137" t="str">
        <v>2426, 2428, 2429</v>
      </c>
      <c r="E8760" s="113">
        <v>1</v>
      </c>
      <c r="F8760" s="113" t="str">
        <v>PCS</v>
      </c>
      <c r="G8760" s="113" t="str">
        <v>OUTWARD</v>
      </c>
      <c r="H8760" s="114" t="str">
        <v>NAND AUTO</v>
      </c>
    </row>
    <row r="8761" spans="1:8" x14ac:dyDescent="0.25">
      <c r="A8761" s="115">
        <v>45862</v>
      </c>
      <c r="B8761" s="116" t="str">
        <v>GK 1042</v>
      </c>
      <c r="C8761" s="117" t="str">
        <v>CENTER PIN NEW HOLLAND 3630 THICK</v>
      </c>
      <c r="D8761" s="138" t="str">
        <v>2426, 2428, 2429</v>
      </c>
      <c r="E8761" s="117">
        <v>1</v>
      </c>
      <c r="F8761" s="117" t="str">
        <v>PCS</v>
      </c>
      <c r="G8761" s="117" t="str">
        <v>OUTWARD</v>
      </c>
      <c r="H8761" s="118" t="str">
        <v>NAND AUTO</v>
      </c>
    </row>
    <row r="8762" spans="1:8" x14ac:dyDescent="0.25">
      <c r="A8762" s="111">
        <v>45862</v>
      </c>
      <c r="B8762" s="112" t="str">
        <v>GK 007/UN 3691</v>
      </c>
      <c r="C8762" s="113" t="str">
        <v>OIL BRAKE PLATE  NEW HOLLAND  6.5" 22 TEETH</v>
      </c>
      <c r="D8762" s="137" t="str">
        <v>2426, 2428, 2429</v>
      </c>
      <c r="E8762" s="113">
        <v>10</v>
      </c>
      <c r="F8762" s="113" t="str">
        <v>PCS</v>
      </c>
      <c r="G8762" s="113" t="str">
        <v>OUTWARD</v>
      </c>
      <c r="H8762" s="114" t="str">
        <v>NAND AUTO</v>
      </c>
    </row>
    <row r="8763" spans="1:8" x14ac:dyDescent="0.25">
      <c r="A8763" s="115">
        <v>45862</v>
      </c>
      <c r="B8763" s="116" t="str">
        <v>GK 977/UN 1374</v>
      </c>
      <c r="C8763" s="117" t="str">
        <v>CENTER PIN MAHINDRA NST (PATTI TYPE)</v>
      </c>
      <c r="D8763" s="138" t="str">
        <v>2426, 2428, 2429</v>
      </c>
      <c r="E8763" s="117">
        <v>6</v>
      </c>
      <c r="F8763" s="117" t="str">
        <v>PCS</v>
      </c>
      <c r="G8763" s="117" t="str">
        <v>OUTWARD</v>
      </c>
      <c r="H8763" s="118" t="str">
        <v>NAND AUTO</v>
      </c>
    </row>
    <row r="8764" spans="1:8" x14ac:dyDescent="0.25">
      <c r="A8764" s="111">
        <v>45862</v>
      </c>
      <c r="B8764" s="112" t="str">
        <v>UN 2590 A</v>
      </c>
      <c r="C8764" s="113" t="str">
        <v>TOP LINK PIN ONE HOLE LOCK TYPE INTER DI</v>
      </c>
      <c r="D8764" s="137" t="str">
        <v>2426, 2428, 2429</v>
      </c>
      <c r="E8764" s="113">
        <v>36</v>
      </c>
      <c r="F8764" s="113" t="str">
        <v>PCS</v>
      </c>
      <c r="G8764" s="113" t="str">
        <v>OUTWARD</v>
      </c>
      <c r="H8764" s="114" t="str">
        <v>NAND AUTO</v>
      </c>
    </row>
    <row r="8765" spans="1:8" x14ac:dyDescent="0.25">
      <c r="A8765" s="115">
        <v>45862</v>
      </c>
      <c r="B8765" s="116" t="str">
        <v>UN 2637 D</v>
      </c>
      <c r="C8765" s="117" t="str">
        <v>CHECK CHAIN ASSY JOHN DEERE  O.E</v>
      </c>
      <c r="D8765" s="138" t="str">
        <v>2426, 2428, 2429</v>
      </c>
      <c r="E8765" s="117">
        <v>6</v>
      </c>
      <c r="F8765" s="117" t="str">
        <v>PCS</v>
      </c>
      <c r="G8765" s="117" t="str">
        <v>OUTWARD</v>
      </c>
      <c r="H8765" s="118" t="str">
        <v>NAND AUTO</v>
      </c>
    </row>
    <row r="8766" spans="1:8" x14ac:dyDescent="0.25">
      <c r="A8766" s="111">
        <v>45862</v>
      </c>
      <c r="B8766" s="112" t="str">
        <v>UN 1990</v>
      </c>
      <c r="C8766" s="113" t="str">
        <v>BREAK PATTI (3 HOLE) MKM</v>
      </c>
      <c r="D8766" s="137" t="str">
        <v>2426, 2428, 2429</v>
      </c>
      <c r="E8766" s="113">
        <v>6</v>
      </c>
      <c r="F8766" s="113" t="str">
        <v>PCS</v>
      </c>
      <c r="G8766" s="113" t="str">
        <v>OUTWARD</v>
      </c>
      <c r="H8766" s="114" t="str">
        <v>NAND AUTO</v>
      </c>
    </row>
    <row r="8767" spans="1:8" x14ac:dyDescent="0.25">
      <c r="A8767" s="115">
        <v>45862</v>
      </c>
      <c r="B8767" s="116" t="str">
        <v>UN 1993</v>
      </c>
      <c r="C8767" s="117" t="str">
        <v>BREAK PATTI SET NST</v>
      </c>
      <c r="D8767" s="138" t="str">
        <v>2426, 2428, 2429</v>
      </c>
      <c r="E8767" s="117">
        <v>6</v>
      </c>
      <c r="F8767" s="117" t="str">
        <v>SET</v>
      </c>
      <c r="G8767" s="117" t="str">
        <v>OUTWARD</v>
      </c>
      <c r="H8767" s="118" t="str">
        <v>NAND AUTO</v>
      </c>
    </row>
    <row r="8768" spans="1:8" x14ac:dyDescent="0.25">
      <c r="A8768" s="111">
        <v>45862</v>
      </c>
      <c r="B8768" s="112" t="str">
        <v>GK 603</v>
      </c>
      <c r="C8768" s="113" t="str">
        <v xml:space="preserve">TRACK ROD SWARAJ POWER STG.  </v>
      </c>
      <c r="D8768" s="137" t="str">
        <v>2426, 2428, 2429</v>
      </c>
      <c r="E8768" s="113">
        <v>10</v>
      </c>
      <c r="F8768" s="113" t="str">
        <v>PCS</v>
      </c>
      <c r="G8768" s="113" t="str">
        <v>OUTWARD</v>
      </c>
      <c r="H8768" s="114" t="str">
        <v>NAND AUTO</v>
      </c>
    </row>
    <row r="8769" spans="1:8" x14ac:dyDescent="0.25">
      <c r="A8769" s="115">
        <v>45862</v>
      </c>
      <c r="B8769" s="116" t="str">
        <v>UN 3119</v>
      </c>
      <c r="C8769" s="117" t="str">
        <v xml:space="preserve">STEERING SHIM RANE INTER DI  </v>
      </c>
      <c r="D8769" s="138" t="str">
        <v>2426, 2428, 2429</v>
      </c>
      <c r="E8769" s="117">
        <v>12</v>
      </c>
      <c r="F8769" s="117" t="str">
        <v>DOZEN</v>
      </c>
      <c r="G8769" s="117" t="str">
        <v>OUTWARD</v>
      </c>
      <c r="H8769" s="118" t="str">
        <v>NAND AUTO</v>
      </c>
    </row>
    <row r="8770" spans="1:8" x14ac:dyDescent="0.25">
      <c r="A8770" s="111">
        <v>45862</v>
      </c>
      <c r="B8770" s="112" t="str">
        <v>UN 3584</v>
      </c>
      <c r="C8770" s="113" t="str">
        <v xml:space="preserve">6003187B91 PIPE FEED PUMP TO FILTER INTER DI  </v>
      </c>
      <c r="D8770" s="137" t="str">
        <v>2426, 2428, 2429</v>
      </c>
      <c r="E8770" s="113">
        <v>30</v>
      </c>
      <c r="F8770" s="113" t="str">
        <v>PCS</v>
      </c>
      <c r="G8770" s="113" t="str">
        <v>OUTWARD</v>
      </c>
      <c r="H8770" s="114" t="str">
        <v>NAND AUTO</v>
      </c>
    </row>
    <row r="8771" spans="1:8" x14ac:dyDescent="0.25">
      <c r="A8771" s="115">
        <v>45862</v>
      </c>
      <c r="B8771" s="116" t="str">
        <v>UN 3640</v>
      </c>
      <c r="C8771" s="117" t="str">
        <v xml:space="preserve"> BREAK DISC ACTUATING INTER DI 6.5" </v>
      </c>
      <c r="D8771" s="138" t="str">
        <v>2426, 2428, 2429</v>
      </c>
      <c r="E8771" s="117">
        <v>8</v>
      </c>
      <c r="F8771" s="117" t="str">
        <v>PCS</v>
      </c>
      <c r="G8771" s="117" t="str">
        <v>OUTWARD</v>
      </c>
      <c r="H8771" s="118" t="str">
        <v>NAND AUTO</v>
      </c>
    </row>
    <row r="8772" spans="1:8" x14ac:dyDescent="0.25">
      <c r="A8772" s="111">
        <v>45862</v>
      </c>
      <c r="B8772" s="112" t="str">
        <v>UN 2582</v>
      </c>
      <c r="C8772" s="113" t="str">
        <v xml:space="preserve">TOP LINK ASSEMBLY NST  </v>
      </c>
      <c r="D8772" s="137" t="str">
        <v>2426, 2428, 2429</v>
      </c>
      <c r="E8772" s="113">
        <v>5</v>
      </c>
      <c r="F8772" s="113" t="str">
        <v>PCS</v>
      </c>
      <c r="G8772" s="113" t="str">
        <v>OUTWARD</v>
      </c>
      <c r="H8772" s="114" t="str">
        <v>NAND AUTO</v>
      </c>
    </row>
    <row r="8773" spans="1:8" x14ac:dyDescent="0.25">
      <c r="A8773" s="115">
        <v>45862</v>
      </c>
      <c r="B8773" s="116" t="str">
        <v>UN 3430</v>
      </c>
      <c r="C8773" s="117" t="str">
        <v xml:space="preserve">COOLANT BOTTLE CAP 475 DI  </v>
      </c>
      <c r="D8773" s="138" t="str">
        <v>2426, 2428, 2429</v>
      </c>
      <c r="E8773" s="117">
        <v>24</v>
      </c>
      <c r="F8773" s="117" t="str">
        <v>PCS</v>
      </c>
      <c r="G8773" s="117" t="str">
        <v>OUTWARD</v>
      </c>
      <c r="H8773" s="118" t="str">
        <v>NAND AUTO</v>
      </c>
    </row>
    <row r="8774" spans="1:8" x14ac:dyDescent="0.25">
      <c r="A8774" s="111">
        <v>45862</v>
      </c>
      <c r="B8774" s="112" t="str">
        <v>UN 3410</v>
      </c>
      <c r="C8774" s="113" t="str">
        <v xml:space="preserve">BATTERY BOX STUD L TYPE INTER  </v>
      </c>
      <c r="D8774" s="137" t="str">
        <v>2426, 2428, 2429</v>
      </c>
      <c r="E8774" s="113">
        <v>12</v>
      </c>
      <c r="F8774" s="113" t="str">
        <v>PCS</v>
      </c>
      <c r="G8774" s="113" t="str">
        <v>OUTWARD</v>
      </c>
      <c r="H8774" s="114" t="str">
        <v>NAND AUTO</v>
      </c>
    </row>
    <row r="8775" spans="1:8" x14ac:dyDescent="0.25">
      <c r="A8775" s="115">
        <v>45862</v>
      </c>
      <c r="B8775" s="116" t="str">
        <v>UN 2630</v>
      </c>
      <c r="C8775" s="117" t="str">
        <v xml:space="preserve">LOWER LINK BRACKET LH NST  </v>
      </c>
      <c r="D8775" s="138" t="str">
        <v>2426, 2428, 2429</v>
      </c>
      <c r="E8775" s="117">
        <v>1</v>
      </c>
      <c r="F8775" s="117" t="str">
        <v>PCS</v>
      </c>
      <c r="G8775" s="117" t="str">
        <v>OUTWARD</v>
      </c>
      <c r="H8775" s="118" t="str">
        <v>NAND AUTO</v>
      </c>
    </row>
    <row r="8776" spans="1:8" x14ac:dyDescent="0.25">
      <c r="A8776" s="111">
        <v>45862</v>
      </c>
      <c r="B8776" s="112" t="str">
        <v>UN 2631</v>
      </c>
      <c r="C8776" s="113" t="str">
        <v xml:space="preserve">LOWER LINK BRACKET RH NST  </v>
      </c>
      <c r="D8776" s="137" t="str">
        <v>2426, 2428, 2429</v>
      </c>
      <c r="E8776" s="113">
        <v>1</v>
      </c>
      <c r="F8776" s="113" t="str">
        <v>PCS</v>
      </c>
      <c r="G8776" s="113" t="str">
        <v>OUTWARD</v>
      </c>
      <c r="H8776" s="114" t="str">
        <v>NAND AUTO</v>
      </c>
    </row>
    <row r="8777" spans="1:8" x14ac:dyDescent="0.25">
      <c r="A8777" s="115">
        <v>45862</v>
      </c>
      <c r="B8777" s="116" t="str">
        <v>UN 2426</v>
      </c>
      <c r="C8777" s="117" t="str">
        <v xml:space="preserve">SUCTION STRAINER OIL BREAK ARJUN  </v>
      </c>
      <c r="D8777" s="138" t="str">
        <v>2426, 2428, 2429</v>
      </c>
      <c r="E8777" s="117">
        <v>1</v>
      </c>
      <c r="F8777" s="117" t="str">
        <v>PCS</v>
      </c>
      <c r="G8777" s="117" t="str">
        <v>OUTWARD</v>
      </c>
      <c r="H8777" s="118" t="str">
        <v>NAND AUTO</v>
      </c>
    </row>
    <row r="8778" spans="1:8" x14ac:dyDescent="0.25">
      <c r="A8778" s="111">
        <v>45862</v>
      </c>
      <c r="B8778" s="112" t="str">
        <v>UN 1157</v>
      </c>
      <c r="C8778" s="113" t="str">
        <v>PRE CLEANER LOWER BASE PVC BHOOMIPUTRA</v>
      </c>
      <c r="D8778" s="137" t="str">
        <v>2426, 2428, 2429</v>
      </c>
      <c r="E8778" s="113">
        <v>10</v>
      </c>
      <c r="F8778" s="113" t="str">
        <v>PCS</v>
      </c>
      <c r="G8778" s="113" t="str">
        <v>OUTWARD</v>
      </c>
      <c r="H8778" s="114" t="str">
        <v>NAND AUTO</v>
      </c>
    </row>
    <row r="8779" spans="1:8" x14ac:dyDescent="0.25">
      <c r="A8779" s="115">
        <v>45862</v>
      </c>
      <c r="B8779" s="116" t="str">
        <v>UN 1539</v>
      </c>
      <c r="C8779" s="117" t="str">
        <v>STARING GOLI COMPLETE Z/F</v>
      </c>
      <c r="D8779" s="138" t="str">
        <v>2426, 2428, 2429</v>
      </c>
      <c r="E8779" s="117">
        <v>2</v>
      </c>
      <c r="F8779" s="117" t="str">
        <v>PCS</v>
      </c>
      <c r="G8779" s="117" t="str">
        <v>OUTWARD</v>
      </c>
      <c r="H8779" s="118" t="str">
        <v>NAND AUTO</v>
      </c>
    </row>
    <row r="8780" spans="1:8" x14ac:dyDescent="0.25">
      <c r="A8780" s="111">
        <v>45862</v>
      </c>
      <c r="B8780" s="112" t="str">
        <v>UN 1538</v>
      </c>
      <c r="C8780" s="113" t="str">
        <v>STARING GOLI COMPLETE XLO</v>
      </c>
      <c r="D8780" s="137" t="str">
        <v>2426, 2428, 2429</v>
      </c>
      <c r="E8780" s="113">
        <v>2</v>
      </c>
      <c r="F8780" s="113" t="str">
        <v>PCS</v>
      </c>
      <c r="G8780" s="113" t="str">
        <v>OUTWARD</v>
      </c>
      <c r="H8780" s="114" t="str">
        <v>NAND AUTO</v>
      </c>
    </row>
    <row r="8781" spans="1:8" x14ac:dyDescent="0.25">
      <c r="A8781" s="115">
        <v>45862</v>
      </c>
      <c r="B8781" s="116" t="str">
        <v>UN 217</v>
      </c>
      <c r="C8781" s="117" t="str">
        <v>POWER STG PIPE (SMALL) JD</v>
      </c>
      <c r="D8781" s="138" t="str">
        <v>2426, 2428, 2429</v>
      </c>
      <c r="E8781" s="117">
        <v>3</v>
      </c>
      <c r="F8781" s="117" t="str">
        <v>PCS</v>
      </c>
      <c r="G8781" s="117" t="str">
        <v>OUTWARD</v>
      </c>
      <c r="H8781" s="118" t="str">
        <v>NAND AUTO</v>
      </c>
    </row>
    <row r="8782" spans="1:8" x14ac:dyDescent="0.25">
      <c r="A8782" s="111">
        <v>45862</v>
      </c>
      <c r="B8782" s="112" t="str">
        <v>UN 1362</v>
      </c>
      <c r="C8782" s="113" t="str">
        <v>FILTER FOR DIESEL TANK TEA NST</v>
      </c>
      <c r="D8782" s="137" t="str">
        <v>2426, 2428, 2429</v>
      </c>
      <c r="E8782" s="113">
        <v>120</v>
      </c>
      <c r="F8782" s="113" t="str">
        <v>PCS</v>
      </c>
      <c r="G8782" s="113" t="str">
        <v>OUTWARD</v>
      </c>
      <c r="H8782" s="114" t="str">
        <v>NAND AUTO</v>
      </c>
    </row>
    <row r="8783" spans="1:8" x14ac:dyDescent="0.25">
      <c r="A8783" s="115">
        <v>45862</v>
      </c>
      <c r="B8783" s="116" t="str">
        <v>UN 1981</v>
      </c>
      <c r="C8783" s="117" t="str">
        <v>BREAK PIN BIG INTER</v>
      </c>
      <c r="D8783" s="138" t="str">
        <v>2426, 2428, 2429</v>
      </c>
      <c r="E8783" s="117">
        <v>60</v>
      </c>
      <c r="F8783" s="117" t="str">
        <v>PCS</v>
      </c>
      <c r="G8783" s="117" t="str">
        <v>OUTWARD</v>
      </c>
      <c r="H8783" s="118" t="str">
        <v>NAND AUTO</v>
      </c>
    </row>
    <row r="8784" spans="1:8" x14ac:dyDescent="0.25">
      <c r="A8784" s="111">
        <v>45862</v>
      </c>
      <c r="B8784" s="112" t="str">
        <v>UN 1425/GK 1077</v>
      </c>
      <c r="C8784" s="113" t="str">
        <v xml:space="preserve">FRONT STUB AXLE MAHINDRA YUVO POWER STG. (LH) </v>
      </c>
      <c r="D8784" s="137" t="str">
        <v>2426, 2428, 2429</v>
      </c>
      <c r="E8784" s="113">
        <v>1</v>
      </c>
      <c r="F8784" s="113" t="str">
        <v>PCS</v>
      </c>
      <c r="G8784" s="113" t="str">
        <v>OUTWARD</v>
      </c>
      <c r="H8784" s="114" t="str">
        <v>NAND AUTO</v>
      </c>
    </row>
    <row r="8785" spans="1:8" x14ac:dyDescent="0.25">
      <c r="A8785" s="115">
        <v>45862</v>
      </c>
      <c r="B8785" s="116" t="str">
        <v>UN 1425 A/GK 1077 A</v>
      </c>
      <c r="C8785" s="117" t="str">
        <v xml:space="preserve">FRONT STUB AXLE MAHINDRA YUVO POWER STG. (RH) </v>
      </c>
      <c r="D8785" s="138" t="str">
        <v>2426, 2428, 2429</v>
      </c>
      <c r="E8785" s="117">
        <v>1</v>
      </c>
      <c r="F8785" s="117" t="str">
        <v>PCS</v>
      </c>
      <c r="G8785" s="117" t="str">
        <v>OUTWARD</v>
      </c>
      <c r="H8785" s="118" t="str">
        <v>NAND AUTO</v>
      </c>
    </row>
    <row r="8786" spans="1:8" x14ac:dyDescent="0.25">
      <c r="A8786" s="111">
        <v>45862</v>
      </c>
      <c r="B8786" s="112" t="str">
        <v>UN 2611 A</v>
      </c>
      <c r="C8786" s="113" t="str">
        <v xml:space="preserve">FIX LIFT ROD 4 DI NST  </v>
      </c>
      <c r="D8786" s="137" t="str">
        <v>2426, 2428, 2429</v>
      </c>
      <c r="E8786" s="113">
        <v>2</v>
      </c>
      <c r="F8786" s="113" t="str">
        <v>PCS</v>
      </c>
      <c r="G8786" s="113" t="str">
        <v>OUTWARD</v>
      </c>
      <c r="H8786" s="114" t="str">
        <v>NAND AUTO</v>
      </c>
    </row>
    <row r="8787" spans="1:8" x14ac:dyDescent="0.25">
      <c r="A8787" s="115">
        <v>45863</v>
      </c>
      <c r="B8787" s="116" t="str">
        <v>UN 1135</v>
      </c>
      <c r="C8787" s="117" t="str">
        <v>SILENCER INTER DI</v>
      </c>
      <c r="D8787" s="138">
        <v>2437</v>
      </c>
      <c r="E8787" s="117">
        <v>0</v>
      </c>
      <c r="F8787" s="117" t="str">
        <v>PCS</v>
      </c>
      <c r="G8787" s="117" t="str">
        <v>OUTWARD</v>
      </c>
      <c r="H8787" s="118" t="str">
        <v>TIKU JI</v>
      </c>
    </row>
    <row r="8788" spans="1:8" x14ac:dyDescent="0.25">
      <c r="A8788" s="111">
        <v>45863</v>
      </c>
      <c r="B8788" s="112" t="str">
        <v>DS 681</v>
      </c>
      <c r="C8788" s="113" t="str">
        <v xml:space="preserve"> REAR AXLE SWARAJ FE S PLATE 22 T. (12-12)</v>
      </c>
      <c r="D8788" s="137">
        <v>2412</v>
      </c>
      <c r="E8788" s="113">
        <v>6</v>
      </c>
      <c r="F8788" s="113" t="str">
        <v>PCS</v>
      </c>
      <c r="G8788" s="113" t="str">
        <v>OUTWARD</v>
      </c>
      <c r="H8788" s="114" t="str">
        <v>VASAVI ENGINEER</v>
      </c>
    </row>
    <row r="8789" spans="1:8" x14ac:dyDescent="0.25">
      <c r="A8789" s="115">
        <v>45863</v>
      </c>
      <c r="B8789" s="116" t="str">
        <v>UN 2763</v>
      </c>
      <c r="C8789" s="117" t="str">
        <v xml:space="preserve">BREAK PADEL BUSH GUN METAL INTER DI  </v>
      </c>
      <c r="D8789" s="138">
        <v>2412</v>
      </c>
      <c r="E8789" s="117">
        <v>144</v>
      </c>
      <c r="F8789" s="117" t="str">
        <v>PCS</v>
      </c>
      <c r="G8789" s="117" t="str">
        <v>OUTWARD</v>
      </c>
      <c r="H8789" s="118" t="str">
        <v>VASAVI ENGINEER</v>
      </c>
    </row>
    <row r="8790" spans="1:8" x14ac:dyDescent="0.25">
      <c r="A8790" s="111">
        <v>45863</v>
      </c>
      <c r="B8790" s="112" t="str">
        <v>UN 3418</v>
      </c>
      <c r="C8790" s="113" t="str">
        <v xml:space="preserve">CHOWK CABLE (L TYPE) INTER DI  </v>
      </c>
      <c r="D8790" s="137">
        <v>2412</v>
      </c>
      <c r="E8790" s="113">
        <v>30</v>
      </c>
      <c r="F8790" s="113" t="str">
        <v>PCS</v>
      </c>
      <c r="G8790" s="113" t="str">
        <v>OUTWARD</v>
      </c>
      <c r="H8790" s="114" t="str">
        <v>VASAVI ENGINEER</v>
      </c>
    </row>
    <row r="8791" spans="1:8" x14ac:dyDescent="0.25">
      <c r="A8791" s="115">
        <v>45863</v>
      </c>
      <c r="B8791" s="116" t="str">
        <v>UN 3113</v>
      </c>
      <c r="C8791" s="117" t="str">
        <v xml:space="preserve">SPINDLE SHIM THICK INTER  </v>
      </c>
      <c r="D8791" s="138">
        <v>2412</v>
      </c>
      <c r="E8791" s="117">
        <v>1200</v>
      </c>
      <c r="F8791" s="117" t="str">
        <v>DOZEN</v>
      </c>
      <c r="G8791" s="117" t="str">
        <v>OUTWARD</v>
      </c>
      <c r="H8791" s="118" t="str">
        <v>VASAVI ENGINEER</v>
      </c>
    </row>
    <row r="8792" spans="1:8" x14ac:dyDescent="0.25">
      <c r="A8792" s="111">
        <v>45863</v>
      </c>
      <c r="B8792" s="112" t="str">
        <v>UN 2747</v>
      </c>
      <c r="C8792" s="113" t="str">
        <v xml:space="preserve">FRONT SUPPORT BUSH (SET OF 2) NST  </v>
      </c>
      <c r="D8792" s="137">
        <v>2412</v>
      </c>
      <c r="E8792" s="113">
        <v>50</v>
      </c>
      <c r="F8792" s="113" t="str">
        <v>SET</v>
      </c>
      <c r="G8792" s="113" t="str">
        <v>OUTWARD</v>
      </c>
      <c r="H8792" s="114" t="str">
        <v>VASAVI ENGINEER</v>
      </c>
    </row>
    <row r="8793" spans="1:8" x14ac:dyDescent="0.25">
      <c r="A8793" s="115">
        <v>45863</v>
      </c>
      <c r="B8793" s="116" t="str">
        <v>UN 1123</v>
      </c>
      <c r="C8793" s="117" t="str">
        <v>EXHAUST MANIFOLD 3 CYL. NST</v>
      </c>
      <c r="D8793" s="138" t="str">
        <v>2378, 2424</v>
      </c>
      <c r="E8793" s="117">
        <v>4</v>
      </c>
      <c r="F8793" s="117" t="str">
        <v>PCS</v>
      </c>
      <c r="G8793" s="117" t="str">
        <v>OUTWARD</v>
      </c>
      <c r="H8793" s="118" t="str">
        <v>SHRI RAM MOTOR</v>
      </c>
    </row>
    <row r="8794" spans="1:8" x14ac:dyDescent="0.25">
      <c r="A8794" s="111">
        <v>45863</v>
      </c>
      <c r="B8794" s="112" t="str">
        <v>GK 005</v>
      </c>
      <c r="C8794" s="113" t="str">
        <v>OIL BRAKE PLATE  EICHER 6.5" 10 TEETH</v>
      </c>
      <c r="D8794" s="137" t="str">
        <v>2378, 2424</v>
      </c>
      <c r="E8794" s="113">
        <v>6</v>
      </c>
      <c r="F8794" s="113" t="str">
        <v>PCS</v>
      </c>
      <c r="G8794" s="113" t="str">
        <v>OUTWARD</v>
      </c>
      <c r="H8794" s="114" t="str">
        <v>SHRI RAM MOTOR</v>
      </c>
    </row>
    <row r="8795" spans="1:8" x14ac:dyDescent="0.25">
      <c r="A8795" s="115">
        <v>45863</v>
      </c>
      <c r="B8795" s="116" t="str">
        <v>UN 2961</v>
      </c>
      <c r="C8795" s="117" t="str">
        <v xml:space="preserve">GEAR BOOT INTER  </v>
      </c>
      <c r="D8795" s="138" t="str">
        <v>2378, 2424</v>
      </c>
      <c r="E8795" s="117">
        <v>12</v>
      </c>
      <c r="F8795" s="117" t="str">
        <v>PCS</v>
      </c>
      <c r="G8795" s="117" t="str">
        <v>OUTWARD</v>
      </c>
      <c r="H8795" s="118" t="str">
        <v>SHRI RAM MOTOR</v>
      </c>
    </row>
    <row r="8796" spans="1:8" x14ac:dyDescent="0.25">
      <c r="A8796" s="111">
        <v>45863</v>
      </c>
      <c r="B8796" s="112" t="str">
        <v>UN 1414/GK 904</v>
      </c>
      <c r="C8796" s="113" t="str">
        <v>FRONT WHEEL HUB MAHINDRA NST STAR TYPE 25877-1988</v>
      </c>
      <c r="D8796" s="137" t="str">
        <v>2378, 2424</v>
      </c>
      <c r="E8796" s="113">
        <v>4</v>
      </c>
      <c r="F8796" s="113" t="str">
        <v>PCS</v>
      </c>
      <c r="G8796" s="113" t="str">
        <v>OUTWARD</v>
      </c>
      <c r="H8796" s="114" t="str">
        <v>SHRI RAM MOTOR</v>
      </c>
    </row>
    <row r="8797" spans="1:8" x14ac:dyDescent="0.25">
      <c r="A8797" s="115">
        <v>45863</v>
      </c>
      <c r="B8797" s="116" t="str">
        <v>UN 2420</v>
      </c>
      <c r="C8797" s="117" t="str">
        <v xml:space="preserve">SUCTION FILTER MKM  </v>
      </c>
      <c r="D8797" s="138" t="str">
        <v>2378, 2424</v>
      </c>
      <c r="E8797" s="117">
        <v>3</v>
      </c>
      <c r="F8797" s="117" t="str">
        <v>PCS</v>
      </c>
      <c r="G8797" s="117" t="str">
        <v>OUTWARD</v>
      </c>
      <c r="H8797" s="118" t="str">
        <v>SHRI RAM MOTOR</v>
      </c>
    </row>
    <row r="8798" spans="1:8" x14ac:dyDescent="0.25">
      <c r="A8798" s="111">
        <v>45863</v>
      </c>
      <c r="B8798" s="112" t="str">
        <v>UN 3340</v>
      </c>
      <c r="C8798" s="113" t="str">
        <v xml:space="preserve">HYD SIDE ARM WASHER INTER DI  </v>
      </c>
      <c r="D8798" s="137" t="str">
        <v>2378, 2424</v>
      </c>
      <c r="E8798" s="113">
        <v>24</v>
      </c>
      <c r="F8798" s="113" t="str">
        <v>PCS</v>
      </c>
      <c r="G8798" s="113" t="str">
        <v>OUTWARD</v>
      </c>
      <c r="H8798" s="114" t="str">
        <v>SHRI RAM MOTOR</v>
      </c>
    </row>
    <row r="8799" spans="1:8" x14ac:dyDescent="0.25">
      <c r="A8799" s="115">
        <v>45863</v>
      </c>
      <c r="B8799" s="116" t="str">
        <v>UN 3022</v>
      </c>
      <c r="C8799" s="117" t="str">
        <v xml:space="preserve">STARING CAP INTER DI  </v>
      </c>
      <c r="D8799" s="138" t="str">
        <v>2378, 2424</v>
      </c>
      <c r="E8799" s="117">
        <v>12</v>
      </c>
      <c r="F8799" s="117" t="str">
        <v>PCS</v>
      </c>
      <c r="G8799" s="117" t="str">
        <v>OUTWARD</v>
      </c>
      <c r="H8799" s="118" t="str">
        <v>SHRI RAM MOTOR</v>
      </c>
    </row>
    <row r="8800" spans="1:8" x14ac:dyDescent="0.25">
      <c r="A8800" s="111">
        <v>45863</v>
      </c>
      <c r="B8800" s="112" t="str">
        <v>UN 2615</v>
      </c>
      <c r="C8800" s="113" t="str">
        <v xml:space="preserve">LOWER LINK ASSY 4 DI (O.E) 585 DI  </v>
      </c>
      <c r="D8800" s="137" t="str">
        <v>2378, 2424</v>
      </c>
      <c r="E8800" s="113">
        <v>8</v>
      </c>
      <c r="F8800" s="113" t="str">
        <v>PCS</v>
      </c>
      <c r="G8800" s="113" t="str">
        <v>OUTWARD</v>
      </c>
      <c r="H8800" s="114" t="str">
        <v>SHRI RAM MOTOR</v>
      </c>
    </row>
    <row r="8801" spans="1:8" x14ac:dyDescent="0.25">
      <c r="A8801" s="115">
        <v>45863</v>
      </c>
      <c r="B8801" s="116" t="str">
        <v>UN 2644 A</v>
      </c>
      <c r="C8801" s="117" t="str">
        <v xml:space="preserve">CHECK CHAIN PIN BIG (O.E.) NST  </v>
      </c>
      <c r="D8801" s="138" t="str">
        <v>2378, 2424</v>
      </c>
      <c r="E8801" s="117">
        <v>8</v>
      </c>
      <c r="F8801" s="117" t="str">
        <v>PCS</v>
      </c>
      <c r="G8801" s="117" t="str">
        <v>OUTWARD</v>
      </c>
      <c r="H8801" s="118" t="str">
        <v>SHRI RAM MOTOR</v>
      </c>
    </row>
    <row r="8802" spans="1:8" x14ac:dyDescent="0.25">
      <c r="A8802" s="111">
        <v>45863</v>
      </c>
      <c r="B8802" s="112" t="str">
        <v>UN 2646</v>
      </c>
      <c r="C8802" s="113" t="str">
        <v xml:space="preserve">CHAIN U WITH PIN BHOOMIPUTRA  </v>
      </c>
      <c r="D8802" s="137" t="str">
        <v>2378, 2424</v>
      </c>
      <c r="E8802" s="113">
        <v>6</v>
      </c>
      <c r="F8802" s="113" t="str">
        <v>PCS</v>
      </c>
      <c r="G8802" s="113" t="str">
        <v>OUTWARD</v>
      </c>
      <c r="H8802" s="114" t="str">
        <v>SHRI RAM MOTOR</v>
      </c>
    </row>
    <row r="8803" spans="1:8" x14ac:dyDescent="0.25">
      <c r="A8803" s="115">
        <v>45863</v>
      </c>
      <c r="B8803" s="116" t="str">
        <v>UN 2647</v>
      </c>
      <c r="C8803" s="117" t="str">
        <v xml:space="preserve">CHAIN U WITH PIN SMALL NST  </v>
      </c>
      <c r="D8803" s="138" t="str">
        <v>2378, 2424</v>
      </c>
      <c r="E8803" s="117">
        <v>10</v>
      </c>
      <c r="F8803" s="117" t="str">
        <v>PCS</v>
      </c>
      <c r="G8803" s="117" t="str">
        <v>OUTWARD</v>
      </c>
      <c r="H8803" s="118" t="str">
        <v>SHRI RAM MOTOR</v>
      </c>
    </row>
    <row r="8804" spans="1:8" x14ac:dyDescent="0.25">
      <c r="A8804" s="111">
        <v>45863</v>
      </c>
      <c r="B8804" s="112" t="str">
        <v>UN 2870</v>
      </c>
      <c r="C8804" s="113" t="str">
        <v xml:space="preserve">HYDRAULIC SPRING BIG INTER DI  </v>
      </c>
      <c r="D8804" s="137" t="str">
        <v>2378, 2424</v>
      </c>
      <c r="E8804" s="113">
        <v>2</v>
      </c>
      <c r="F8804" s="113" t="str">
        <v>PCS</v>
      </c>
      <c r="G8804" s="113" t="str">
        <v>OUTWARD</v>
      </c>
      <c r="H8804" s="114" t="str">
        <v>SHRI RAM MOTOR</v>
      </c>
    </row>
    <row r="8805" spans="1:8" x14ac:dyDescent="0.25">
      <c r="A8805" s="115">
        <v>45863</v>
      </c>
      <c r="B8805" s="116" t="str">
        <v>UN 2885</v>
      </c>
      <c r="C8805" s="117" t="str">
        <v xml:space="preserve">SPOOL VALVE SPRING INTER  </v>
      </c>
      <c r="D8805" s="138" t="str">
        <v>2378, 2424</v>
      </c>
      <c r="E8805" s="117">
        <v>12</v>
      </c>
      <c r="F8805" s="117" t="str">
        <v>PCS</v>
      </c>
      <c r="G8805" s="117" t="str">
        <v>OUTWARD</v>
      </c>
      <c r="H8805" s="118" t="str">
        <v>SHRI RAM MOTOR</v>
      </c>
    </row>
    <row r="8806" spans="1:8" x14ac:dyDescent="0.25">
      <c r="A8806" s="111">
        <v>45863</v>
      </c>
      <c r="B8806" s="112" t="str">
        <v>UN 2888</v>
      </c>
      <c r="C8806" s="113" t="str">
        <v xml:space="preserve">TOPLINK SPRING INTER DI 130/-(17-1-2023) </v>
      </c>
      <c r="D8806" s="137" t="str">
        <v>2378, 2424</v>
      </c>
      <c r="E8806" s="113">
        <v>2</v>
      </c>
      <c r="F8806" s="113" t="str">
        <v>PCS</v>
      </c>
      <c r="G8806" s="113" t="str">
        <v>OUTWARD</v>
      </c>
      <c r="H8806" s="114" t="str">
        <v>SHRI RAM MOTOR</v>
      </c>
    </row>
    <row r="8807" spans="1:8" x14ac:dyDescent="0.25">
      <c r="A8807" s="115">
        <v>45863</v>
      </c>
      <c r="B8807" s="116" t="str">
        <v>UN 2980</v>
      </c>
      <c r="C8807" s="117" t="str">
        <v xml:space="preserve">KNOB FOR GEAR LEVER THREAD TYPE 585 DI  </v>
      </c>
      <c r="D8807" s="138" t="str">
        <v>2378, 2424</v>
      </c>
      <c r="E8807" s="117">
        <v>12</v>
      </c>
      <c r="F8807" s="117" t="str">
        <v>PCS</v>
      </c>
      <c r="G8807" s="117" t="str">
        <v>OUTWARD</v>
      </c>
      <c r="H8807" s="118" t="str">
        <v>SHRI RAM MOTOR</v>
      </c>
    </row>
    <row r="8808" spans="1:8" x14ac:dyDescent="0.25">
      <c r="A8808" s="111">
        <v>45863</v>
      </c>
      <c r="B8808" s="112" t="str">
        <v>UN 3151</v>
      </c>
      <c r="C8808" s="113" t="str">
        <v xml:space="preserve">REAR AXLE HOUSING CIRCLIP 585 DI  </v>
      </c>
      <c r="D8808" s="137" t="str">
        <v>2378, 2424</v>
      </c>
      <c r="E8808" s="113">
        <v>6</v>
      </c>
      <c r="F8808" s="113" t="str">
        <v>PCS</v>
      </c>
      <c r="G8808" s="113" t="str">
        <v>OUTWARD</v>
      </c>
      <c r="H8808" s="114" t="str">
        <v>SHRI RAM MOTOR</v>
      </c>
    </row>
    <row r="8809" spans="1:8" x14ac:dyDescent="0.25">
      <c r="A8809" s="115">
        <v>45863</v>
      </c>
      <c r="B8809" s="116" t="str">
        <v>GK 1711</v>
      </c>
      <c r="C8809" s="117" t="str">
        <v>FRONT WHEEL MKM (ROTATION TYPE) 48-75-14/17</v>
      </c>
      <c r="D8809" s="138" t="str">
        <v>2378, 2424</v>
      </c>
      <c r="E8809" s="117">
        <v>20</v>
      </c>
      <c r="F8809" s="117" t="str">
        <v>PCS</v>
      </c>
      <c r="G8809" s="117" t="str">
        <v>OUTWARD</v>
      </c>
      <c r="H8809" s="118" t="str">
        <v>SHRI RAM MOTOR</v>
      </c>
    </row>
    <row r="8810" spans="1:8" x14ac:dyDescent="0.25">
      <c r="A8810" s="111">
        <v>45863</v>
      </c>
      <c r="B8810" s="112" t="str">
        <v>GK 1472 A/UN 2783 A</v>
      </c>
      <c r="C8810" s="113" t="str">
        <v>BONNET BOLT INTER DI (6 CUT)</v>
      </c>
      <c r="D8810" s="137" t="str">
        <v>2378, 2424</v>
      </c>
      <c r="E8810" s="113">
        <v>12</v>
      </c>
      <c r="F8810" s="113" t="str">
        <v>PCS</v>
      </c>
      <c r="G8810" s="113" t="str">
        <v>OUTWARD</v>
      </c>
      <c r="H8810" s="114" t="str">
        <v>SHRI RAM MOTOR</v>
      </c>
    </row>
    <row r="8811" spans="1:8" x14ac:dyDescent="0.25">
      <c r="A8811" s="115">
        <v>45863</v>
      </c>
      <c r="B8811" s="116" t="str">
        <v>UN 2426</v>
      </c>
      <c r="C8811" s="117" t="str">
        <v xml:space="preserve">SUCTION STRAINER OIL BREAK ARJUN  </v>
      </c>
      <c r="D8811" s="138" t="str">
        <v>2378, 2424</v>
      </c>
      <c r="E8811" s="117">
        <v>1</v>
      </c>
      <c r="F8811" s="117" t="str">
        <v>PCS</v>
      </c>
      <c r="G8811" s="117" t="str">
        <v>OUTWARD</v>
      </c>
      <c r="H8811" s="118" t="str">
        <v>SHRI RAM MOTOR</v>
      </c>
    </row>
    <row r="8812" spans="1:8" x14ac:dyDescent="0.25">
      <c r="A8812" s="111">
        <v>45863</v>
      </c>
      <c r="B8812" s="112" t="str">
        <v>UN 3427</v>
      </c>
      <c r="C8812" s="113" t="str">
        <v xml:space="preserve">COOLANT BOTTLE MKM  </v>
      </c>
      <c r="D8812" s="137" t="str">
        <v>2378, 2424</v>
      </c>
      <c r="E8812" s="113">
        <v>4</v>
      </c>
      <c r="F8812" s="113" t="str">
        <v>PCS</v>
      </c>
      <c r="G8812" s="113" t="str">
        <v>OUTWARD</v>
      </c>
      <c r="H8812" s="114" t="str">
        <v>SHRI RAM MOTOR</v>
      </c>
    </row>
    <row r="8813" spans="1:8" x14ac:dyDescent="0.25">
      <c r="A8813" s="115">
        <v>45863</v>
      </c>
      <c r="B8813" s="116" t="str">
        <v>GK 232</v>
      </c>
      <c r="C8813" s="117" t="str">
        <v>BRAKE DISC PLATE MASSEY</v>
      </c>
      <c r="D8813" s="138" t="str">
        <v>2378, 2424</v>
      </c>
      <c r="E8813" s="117">
        <v>6</v>
      </c>
      <c r="F8813" s="117" t="str">
        <v>PCS</v>
      </c>
      <c r="G8813" s="117" t="str">
        <v>OUTWARD</v>
      </c>
      <c r="H8813" s="118" t="str">
        <v>SHRI RAM MOTOR</v>
      </c>
    </row>
    <row r="8814" spans="1:8" x14ac:dyDescent="0.25">
      <c r="A8814" s="111">
        <v>45863</v>
      </c>
      <c r="B8814" s="112" t="str">
        <v>GK 1291</v>
      </c>
      <c r="C8814" s="113" t="str">
        <v>OIL FILTER SONALIKA  N/M SPIN ON (FORD TYPE)</v>
      </c>
      <c r="D8814" s="137" t="str">
        <v>2419, 2436</v>
      </c>
      <c r="E8814" s="113">
        <v>50</v>
      </c>
      <c r="F8814" s="113" t="str">
        <v>PCS</v>
      </c>
      <c r="G8814" s="113" t="str">
        <v>OUTWARD</v>
      </c>
      <c r="H8814" s="114" t="str">
        <v>SRI RAMANAJANEYA</v>
      </c>
    </row>
    <row r="8815" spans="1:8" x14ac:dyDescent="0.25">
      <c r="A8815" s="115">
        <v>45863</v>
      </c>
      <c r="B8815" s="116" t="str">
        <v>GK 1388</v>
      </c>
      <c r="C8815" s="117" t="str">
        <v>OIL FILTER NEW HOLLAND 3230 (SPIN ON)</v>
      </c>
      <c r="D8815" s="138" t="str">
        <v>2419, 2436</v>
      </c>
      <c r="E8815" s="117">
        <v>30</v>
      </c>
      <c r="F8815" s="117" t="str">
        <v>PCS</v>
      </c>
      <c r="G8815" s="117" t="str">
        <v>OUTWARD</v>
      </c>
      <c r="H8815" s="118" t="str">
        <v>SRI RAMANAJANEYA</v>
      </c>
    </row>
    <row r="8816" spans="1:8" x14ac:dyDescent="0.25">
      <c r="A8816" s="111">
        <v>45863</v>
      </c>
      <c r="B8816" s="112" t="str">
        <v>GK 1385</v>
      </c>
      <c r="C8816" s="113" t="str">
        <v>OIL FILTER NEW HOLLAND 3630 (SPIN ON)</v>
      </c>
      <c r="D8816" s="137" t="str">
        <v>2419, 2436</v>
      </c>
      <c r="E8816" s="113">
        <v>10</v>
      </c>
      <c r="F8816" s="113" t="str">
        <v>PCS</v>
      </c>
      <c r="G8816" s="113" t="str">
        <v>OUTWARD</v>
      </c>
      <c r="H8816" s="114" t="str">
        <v>SRI RAMANAJANEYA</v>
      </c>
    </row>
    <row r="8817" spans="1:8" x14ac:dyDescent="0.25">
      <c r="A8817" s="115">
        <v>45863</v>
      </c>
      <c r="B8817" s="116" t="str">
        <v>GK 1397</v>
      </c>
      <c r="C8817" s="117" t="str">
        <v>OIL FILTER JOHN DEERE SPIN ON</v>
      </c>
      <c r="D8817" s="138" t="str">
        <v>2419, 2436</v>
      </c>
      <c r="E8817" s="117">
        <v>30</v>
      </c>
      <c r="F8817" s="117" t="str">
        <v>PCS</v>
      </c>
      <c r="G8817" s="117" t="str">
        <v>OUTWARD</v>
      </c>
      <c r="H8817" s="118" t="str">
        <v>SRI RAMANAJANEYA</v>
      </c>
    </row>
    <row r="8818" spans="1:8" x14ac:dyDescent="0.25">
      <c r="A8818" s="111">
        <v>45863</v>
      </c>
      <c r="B8818" s="112" t="str">
        <v>GK 1237</v>
      </c>
      <c r="C8818" s="113" t="str">
        <v>OIL FILTER ARJUN SPIN ON</v>
      </c>
      <c r="D8818" s="137" t="str">
        <v>2419, 2436</v>
      </c>
      <c r="E8818" s="113">
        <v>20</v>
      </c>
      <c r="F8818" s="113" t="str">
        <v>PCS</v>
      </c>
      <c r="G8818" s="113" t="str">
        <v>OUTWARD</v>
      </c>
      <c r="H8818" s="114" t="str">
        <v>SRI RAMANAJANEYA</v>
      </c>
    </row>
    <row r="8819" spans="1:8" x14ac:dyDescent="0.25">
      <c r="A8819" s="115">
        <v>45863</v>
      </c>
      <c r="B8819" s="116" t="str">
        <v>GK 1362</v>
      </c>
      <c r="C8819" s="117" t="str">
        <v>OIL FILTER EICHER 485 NUT TYPE  SPIN ON</v>
      </c>
      <c r="D8819" s="138" t="str">
        <v>2419, 2436</v>
      </c>
      <c r="E8819" s="117">
        <v>20</v>
      </c>
      <c r="F8819" s="117" t="str">
        <v>PCS</v>
      </c>
      <c r="G8819" s="117" t="str">
        <v>OUTWARD</v>
      </c>
      <c r="H8819" s="118" t="str">
        <v>SRI RAMANAJANEYA</v>
      </c>
    </row>
    <row r="8820" spans="1:8" x14ac:dyDescent="0.25">
      <c r="A8820" s="111">
        <v>45863</v>
      </c>
      <c r="B8820" s="112" t="str">
        <v>GK 1233</v>
      </c>
      <c r="C8820" s="113" t="str">
        <v>OIL FILTER INTER DI SPIN ON</v>
      </c>
      <c r="D8820" s="137" t="str">
        <v>2419, 2436</v>
      </c>
      <c r="E8820" s="113">
        <v>30</v>
      </c>
      <c r="F8820" s="113" t="str">
        <v>PCS</v>
      </c>
      <c r="G8820" s="113" t="str">
        <v>OUTWARD</v>
      </c>
      <c r="H8820" s="114" t="str">
        <v>SRI RAMANAJANEYA</v>
      </c>
    </row>
    <row r="8821" spans="1:8" x14ac:dyDescent="0.25">
      <c r="A8821" s="115">
        <v>45863</v>
      </c>
      <c r="B8821" s="116" t="str">
        <v>GK 1238</v>
      </c>
      <c r="C8821" s="117" t="str">
        <v>HYD. FILTER ARJUN SPIN ON</v>
      </c>
      <c r="D8821" s="138" t="str">
        <v>2419, 2436</v>
      </c>
      <c r="E8821" s="117">
        <v>60</v>
      </c>
      <c r="F8821" s="117" t="str">
        <v>PCS</v>
      </c>
      <c r="G8821" s="117" t="str">
        <v>OUTWARD</v>
      </c>
      <c r="H8821" s="118" t="str">
        <v>SRI RAMANAJANEYA</v>
      </c>
    </row>
    <row r="8822" spans="1:8" x14ac:dyDescent="0.25">
      <c r="A8822" s="111">
        <v>45863</v>
      </c>
      <c r="B8822" s="112" t="str">
        <v>GK 1347</v>
      </c>
      <c r="C8822" s="113" t="str">
        <v>OIL FILTER POWERTRAC SPIN ON</v>
      </c>
      <c r="D8822" s="137" t="str">
        <v>2419, 2436</v>
      </c>
      <c r="E8822" s="113">
        <v>30</v>
      </c>
      <c r="F8822" s="113" t="str">
        <v>PCS</v>
      </c>
      <c r="G8822" s="113" t="str">
        <v>OUTWARD</v>
      </c>
      <c r="H8822" s="114" t="str">
        <v>SRI RAMANAJANEYA</v>
      </c>
    </row>
    <row r="8823" spans="1:8" x14ac:dyDescent="0.25">
      <c r="A8823" s="115">
        <v>45863</v>
      </c>
      <c r="B8823" s="116" t="str">
        <v>GK 1230</v>
      </c>
      <c r="C8823" s="117" t="str">
        <v>AIR FILTER INTER DI (PU)</v>
      </c>
      <c r="D8823" s="138" t="str">
        <v>2419, 2436</v>
      </c>
      <c r="E8823" s="117">
        <v>48</v>
      </c>
      <c r="F8823" s="117" t="str">
        <v>PCS</v>
      </c>
      <c r="G8823" s="117" t="str">
        <v>OUTWARD</v>
      </c>
      <c r="H8823" s="118" t="str">
        <v>SRI RAMANAJANEYA</v>
      </c>
    </row>
    <row r="8824" spans="1:8" x14ac:dyDescent="0.25">
      <c r="A8824" s="111">
        <v>45863</v>
      </c>
      <c r="B8824" s="112" t="str">
        <v>GK 1234</v>
      </c>
      <c r="C8824" s="113" t="str">
        <v>HYD. FILTER INTER DI SPIN ON</v>
      </c>
      <c r="D8824" s="137" t="str">
        <v>2419, 2436</v>
      </c>
      <c r="E8824" s="113">
        <v>20</v>
      </c>
      <c r="F8824" s="113" t="str">
        <v>PCS</v>
      </c>
      <c r="G8824" s="113" t="str">
        <v>OUTWARD</v>
      </c>
      <c r="H8824" s="114" t="str">
        <v>SRI RAMANAJANEYA</v>
      </c>
    </row>
    <row r="8825" spans="1:8" x14ac:dyDescent="0.25">
      <c r="A8825" s="115">
        <v>45863</v>
      </c>
      <c r="B8825" s="116" t="str">
        <v>GK 1305</v>
      </c>
      <c r="C8825" s="117" t="str">
        <v>AIR FILTER MF 241 N/M OVAL TYPE (STEEL CAP)</v>
      </c>
      <c r="D8825" s="138" t="str">
        <v>2419, 2436</v>
      </c>
      <c r="E8825" s="117">
        <v>30</v>
      </c>
      <c r="F8825" s="117" t="str">
        <v>PCS</v>
      </c>
      <c r="G8825" s="117" t="str">
        <v>OUTWARD</v>
      </c>
      <c r="H8825" s="118" t="str">
        <v>SRI RAMANAJANEYA</v>
      </c>
    </row>
    <row r="8826" spans="1:8" x14ac:dyDescent="0.25">
      <c r="A8826" s="111">
        <v>45863</v>
      </c>
      <c r="B8826" s="112" t="str">
        <v>GK 600 A</v>
      </c>
      <c r="C8826" s="113" t="str">
        <v>TIE ROD END SWARAJ 855 (H.D)  REAR  (SET OF 2)</v>
      </c>
      <c r="D8826" s="137" t="str">
        <v>2419, 2436</v>
      </c>
      <c r="E8826" s="113">
        <v>30</v>
      </c>
      <c r="F8826" s="113" t="str">
        <v>SET</v>
      </c>
      <c r="G8826" s="113" t="str">
        <v>OUTWARD</v>
      </c>
      <c r="H8826" s="114" t="str">
        <v>SRI RAMANAJANEYA</v>
      </c>
    </row>
    <row r="8827" spans="1:8" x14ac:dyDescent="0.25">
      <c r="A8827" s="115">
        <v>45863</v>
      </c>
      <c r="B8827" s="116" t="str">
        <v>GK 600 B</v>
      </c>
      <c r="C8827" s="117" t="str">
        <v>TIE ROD END SWARAJ 855 (H.D)  FRONT (SET OF 2)</v>
      </c>
      <c r="D8827" s="138" t="str">
        <v>2419, 2436</v>
      </c>
      <c r="E8827" s="117">
        <v>30</v>
      </c>
      <c r="F8827" s="117" t="str">
        <v>SET</v>
      </c>
      <c r="G8827" s="117" t="str">
        <v>OUTWARD</v>
      </c>
      <c r="H8827" s="118" t="str">
        <v>SRI RAMANAJANEYA</v>
      </c>
    </row>
    <row r="8828" spans="1:8" x14ac:dyDescent="0.25">
      <c r="A8828" s="111">
        <v>45863</v>
      </c>
      <c r="B8828" s="112" t="str">
        <v>GK 617</v>
      </c>
      <c r="C8828" s="113" t="str">
        <v xml:space="preserve">POWER STG. REPAIR KIT SONALIKA </v>
      </c>
      <c r="D8828" s="137" t="str">
        <v>2419, 2436</v>
      </c>
      <c r="E8828" s="113">
        <v>20</v>
      </c>
      <c r="F8828" s="113" t="str">
        <v>SET</v>
      </c>
      <c r="G8828" s="113" t="str">
        <v>OUTWARD</v>
      </c>
      <c r="H8828" s="114" t="str">
        <v>SRI RAMANAJANEYA</v>
      </c>
    </row>
    <row r="8829" spans="1:8" x14ac:dyDescent="0.25">
      <c r="A8829" s="115">
        <v>45863</v>
      </c>
      <c r="B8829" s="116" t="str">
        <v>UN 3629</v>
      </c>
      <c r="C8829" s="117" t="str">
        <v xml:space="preserve"> POWER STG. HOSE MKM  </v>
      </c>
      <c r="D8829" s="138" t="str">
        <v>2419, 2436</v>
      </c>
      <c r="E8829" s="117">
        <v>10</v>
      </c>
      <c r="F8829" s="117" t="str">
        <v>PCS</v>
      </c>
      <c r="G8829" s="117" t="str">
        <v>OUTWARD</v>
      </c>
      <c r="H8829" s="118" t="str">
        <v>SRI RAMANAJANEYA</v>
      </c>
    </row>
    <row r="8830" spans="1:8" x14ac:dyDescent="0.25">
      <c r="A8830" s="111">
        <v>45857</v>
      </c>
      <c r="B8830" s="112" t="str">
        <v>UN 10243</v>
      </c>
      <c r="C8830" s="113" t="str">
        <v>HYDRAULIC RAM CYLINDER WITH PISTON 93MM 1 GROOVE</v>
      </c>
      <c r="D8830" s="137">
        <v>3920</v>
      </c>
      <c r="E8830" s="113">
        <v>45</v>
      </c>
      <c r="F8830" s="113" t="str">
        <v>PCS</v>
      </c>
      <c r="G8830" s="113" t="str">
        <v>INWARD</v>
      </c>
      <c r="H8830" s="114">
        <v>0</v>
      </c>
    </row>
    <row r="8831" spans="1:8" x14ac:dyDescent="0.25">
      <c r="A8831" s="115">
        <v>45857</v>
      </c>
      <c r="B8831" s="116" t="str">
        <v>UN 10504</v>
      </c>
      <c r="C8831" s="117" t="str">
        <v>HYDRAULIC RAM CYLINDER WITH PISTON 85.5MM 1 GROOVE</v>
      </c>
      <c r="D8831" s="138">
        <v>3921</v>
      </c>
      <c r="E8831" s="117">
        <v>37</v>
      </c>
      <c r="F8831" s="117" t="str">
        <v>PCS</v>
      </c>
      <c r="G8831" s="117" t="str">
        <v>INWARD</v>
      </c>
      <c r="H8831" s="118">
        <v>0</v>
      </c>
    </row>
    <row r="8832" spans="1:8" x14ac:dyDescent="0.25">
      <c r="A8832" s="111">
        <v>45859</v>
      </c>
      <c r="B8832" s="112" t="str">
        <v>GK 10331</v>
      </c>
      <c r="C8832" s="113" t="str">
        <v>HYDRAULIC SHAFT FIAT 60/42/60 TEETH</v>
      </c>
      <c r="D8832" s="137">
        <v>3937</v>
      </c>
      <c r="E8832" s="113">
        <v>102</v>
      </c>
      <c r="F8832" s="113" t="str">
        <v>PCS</v>
      </c>
      <c r="G8832" s="113" t="str">
        <v>INWARD</v>
      </c>
      <c r="H8832" s="114">
        <v>0</v>
      </c>
    </row>
    <row r="8833" spans="1:8" x14ac:dyDescent="0.25">
      <c r="A8833" s="115">
        <v>45859</v>
      </c>
      <c r="B8833" s="116" t="str">
        <v>UN 2077</v>
      </c>
      <c r="C8833" s="117" t="str">
        <v>CROWN &amp; PINION SET (BEND) 9/43 TEETH YUVRAJ</v>
      </c>
      <c r="D8833" s="138">
        <v>3938</v>
      </c>
      <c r="E8833" s="117">
        <v>70</v>
      </c>
      <c r="F8833" s="117" t="str">
        <v>SET</v>
      </c>
      <c r="G8833" s="117" t="str">
        <v>INWARD</v>
      </c>
      <c r="H8833" s="118">
        <v>0</v>
      </c>
    </row>
    <row r="8834" spans="1:8" x14ac:dyDescent="0.25">
      <c r="A8834" s="111">
        <v>45859</v>
      </c>
      <c r="B8834" s="112" t="str">
        <v>UN 1980</v>
      </c>
      <c r="C8834" s="113" t="str">
        <v>BREAK PIN SMALL INTER</v>
      </c>
      <c r="D8834" s="137">
        <v>3939</v>
      </c>
      <c r="E8834" s="113">
        <v>120</v>
      </c>
      <c r="F8834" s="113" t="str">
        <v>PCS</v>
      </c>
      <c r="G8834" s="113" t="str">
        <v>INWARD</v>
      </c>
      <c r="H8834" s="114">
        <v>0</v>
      </c>
    </row>
    <row r="8835" spans="1:8" x14ac:dyDescent="0.25">
      <c r="A8835" s="115">
        <v>45797</v>
      </c>
      <c r="B8835" s="116" t="str">
        <v>UN 10515</v>
      </c>
      <c r="C8835" s="117" t="str">
        <v>SPANDLE BUSH &amp; CENTER PIN MF 285 (SP 4, CP 2, STG 2) WITH STARING</v>
      </c>
      <c r="D8835" s="138" t="str">
        <v>EXPORT 002</v>
      </c>
      <c r="E8835" s="117">
        <v>303</v>
      </c>
      <c r="F8835" s="117" t="str">
        <v>SET</v>
      </c>
      <c r="G8835" s="117" t="str">
        <v>OUTWARD</v>
      </c>
      <c r="H8835" s="118" t="str">
        <v>CZN &amp; PS</v>
      </c>
    </row>
    <row r="8836" spans="1:8" x14ac:dyDescent="0.25">
      <c r="A8836" s="111">
        <v>45797</v>
      </c>
      <c r="B8836" s="112" t="str">
        <v>UN 10212</v>
      </c>
      <c r="C8836" s="113" t="str">
        <v>STG ARM SHAFT MASSEY 285 SHORT 42/44 T</v>
      </c>
      <c r="D8836" s="137" t="str">
        <v>EXPORT 002</v>
      </c>
      <c r="E8836" s="113">
        <v>141</v>
      </c>
      <c r="F8836" s="113" t="str">
        <v>PCS</v>
      </c>
      <c r="G8836" s="113" t="str">
        <v>OUTWARD</v>
      </c>
      <c r="H8836" s="114" t="str">
        <v>CZN &amp; PS</v>
      </c>
    </row>
    <row r="8837" spans="1:8" x14ac:dyDescent="0.25">
      <c r="A8837" s="115">
        <v>45797</v>
      </c>
      <c r="B8837" s="116" t="str">
        <v>UN 10213</v>
      </c>
      <c r="C8837" s="117" t="str">
        <v>STG ARM SHAFT MASSEY LONG 42/44 T</v>
      </c>
      <c r="D8837" s="138" t="str">
        <v>EXPORT 002</v>
      </c>
      <c r="E8837" s="117">
        <v>79</v>
      </c>
      <c r="F8837" s="117" t="str">
        <v>PCS</v>
      </c>
      <c r="G8837" s="117" t="str">
        <v>OUTWARD</v>
      </c>
      <c r="H8837" s="118" t="str">
        <v>CZN &amp; PS</v>
      </c>
    </row>
    <row r="8838" spans="1:8" x14ac:dyDescent="0.25">
      <c r="A8838" s="111">
        <v>45797</v>
      </c>
      <c r="B8838" s="112" t="str">
        <v>UN 2090</v>
      </c>
      <c r="C8838" s="113" t="str">
        <v>TAIL PINION 11//10 TEETH ARJUN</v>
      </c>
      <c r="D8838" s="137" t="str">
        <v>EXPORT 002</v>
      </c>
      <c r="E8838" s="113">
        <v>42</v>
      </c>
      <c r="F8838" s="113" t="str">
        <v>PCS</v>
      </c>
      <c r="G8838" s="113" t="str">
        <v>OUTWARD</v>
      </c>
      <c r="H8838" s="114" t="str">
        <v>CZN &amp; PS</v>
      </c>
    </row>
    <row r="8839" spans="1:8" x14ac:dyDescent="0.25">
      <c r="A8839" s="115">
        <v>45797</v>
      </c>
      <c r="B8839" s="116" t="str">
        <v>UN 10360</v>
      </c>
      <c r="C8839" s="117" t="str">
        <v>Y ROD ASSY FIAT 8066</v>
      </c>
      <c r="D8839" s="138" t="str">
        <v>EXPORT 002</v>
      </c>
      <c r="E8839" s="117">
        <v>60</v>
      </c>
      <c r="F8839" s="117" t="str">
        <v>PCS</v>
      </c>
      <c r="G8839" s="117" t="str">
        <v>OUTWARD</v>
      </c>
      <c r="H8839" s="118" t="str">
        <v>CZN &amp; PS</v>
      </c>
    </row>
    <row r="8840" spans="1:8" x14ac:dyDescent="0.25">
      <c r="A8840" s="111">
        <v>45797</v>
      </c>
      <c r="B8840" s="112" t="str">
        <v>UN 10359</v>
      </c>
      <c r="C8840" s="113" t="str">
        <v>LEVELLING ASSY FIAT 8066</v>
      </c>
      <c r="D8840" s="137" t="str">
        <v>EXPORT 002</v>
      </c>
      <c r="E8840" s="113">
        <v>60</v>
      </c>
      <c r="F8840" s="113" t="str">
        <v>PCS</v>
      </c>
      <c r="G8840" s="113" t="str">
        <v>OUTWARD</v>
      </c>
      <c r="H8840" s="114" t="str">
        <v>CZN &amp; PS</v>
      </c>
    </row>
    <row r="8841" spans="1:8" x14ac:dyDescent="0.25">
      <c r="A8841" s="115">
        <v>45797</v>
      </c>
      <c r="B8841" s="116">
        <v>11333424</v>
      </c>
      <c r="C8841" s="117" t="str">
        <v>STG CONTROL UNIT ARJUN (NEW) (VSP 80)</v>
      </c>
      <c r="D8841" s="138" t="str">
        <v>EXPORT 002</v>
      </c>
      <c r="E8841" s="117">
        <v>10</v>
      </c>
      <c r="F8841" s="117" t="str">
        <v>PCS</v>
      </c>
      <c r="G8841" s="117" t="str">
        <v>OUTWARD</v>
      </c>
      <c r="H8841" s="118" t="str">
        <v>CZN &amp; PS</v>
      </c>
    </row>
    <row r="8842" spans="1:8" x14ac:dyDescent="0.25">
      <c r="A8842" s="111">
        <v>45797</v>
      </c>
      <c r="B8842" s="112" t="str">
        <v>GK 337</v>
      </c>
      <c r="C8842" s="113" t="str">
        <v>CLUTCH PLATE N/A FERGUSON 135 / 245 COOPA TYPE 12 21 TEETH</v>
      </c>
      <c r="D8842" s="137" t="str">
        <v>EXPORT 002</v>
      </c>
      <c r="E8842" s="113">
        <v>108</v>
      </c>
      <c r="F8842" s="113" t="str">
        <v>PCS</v>
      </c>
      <c r="G8842" s="113" t="str">
        <v>OUTWARD</v>
      </c>
      <c r="H8842" s="114" t="str">
        <v>CZN &amp; PS</v>
      </c>
    </row>
    <row r="8843" spans="1:8" x14ac:dyDescent="0.25">
      <c r="A8843" s="115">
        <v>45797</v>
      </c>
      <c r="B8843" s="116" t="str">
        <v>GK 338</v>
      </c>
      <c r="C8843" s="117" t="str">
        <v>CLUTCH PLATE N/A FERGUSON 135 / 245 COOPA TYPE 12" 10 TEETH</v>
      </c>
      <c r="D8843" s="138" t="str">
        <v>EXPORT 002</v>
      </c>
      <c r="E8843" s="117">
        <v>108</v>
      </c>
      <c r="F8843" s="117" t="str">
        <v>PCS</v>
      </c>
      <c r="G8843" s="117" t="str">
        <v>OUTWARD</v>
      </c>
      <c r="H8843" s="118" t="str">
        <v>CZN &amp; PS</v>
      </c>
    </row>
    <row r="8844" spans="1:8" x14ac:dyDescent="0.25">
      <c r="A8844" s="111">
        <v>45797</v>
      </c>
      <c r="B8844" s="112" t="str">
        <v>UN 10252</v>
      </c>
      <c r="C8844" s="113" t="str">
        <v>WATER PUMP ASSY MF 375 DOUBLE MOUTH</v>
      </c>
      <c r="D8844" s="137" t="str">
        <v>EXPORT 002</v>
      </c>
      <c r="E8844" s="113">
        <v>104</v>
      </c>
      <c r="F8844" s="113" t="str">
        <v>SET</v>
      </c>
      <c r="G8844" s="113" t="str">
        <v>OUTWARD</v>
      </c>
      <c r="H8844" s="114" t="str">
        <v>CZN &amp; PS</v>
      </c>
    </row>
    <row r="8845" spans="1:8" x14ac:dyDescent="0.25">
      <c r="A8845" s="115">
        <v>45797</v>
      </c>
      <c r="B8845" s="116" t="str">
        <v>UN 10251</v>
      </c>
      <c r="C8845" s="117" t="str">
        <v>WATER PUMP ASSY MF 285</v>
      </c>
      <c r="D8845" s="138" t="str">
        <v>EXPORT 002</v>
      </c>
      <c r="E8845" s="117">
        <v>104</v>
      </c>
      <c r="F8845" s="117" t="str">
        <v>SET</v>
      </c>
      <c r="G8845" s="117" t="str">
        <v>OUTWARD</v>
      </c>
      <c r="H8845" s="118" t="str">
        <v>CZN &amp; PS</v>
      </c>
    </row>
    <row r="8846" spans="1:8" x14ac:dyDescent="0.25">
      <c r="A8846" s="111">
        <v>45797</v>
      </c>
      <c r="B8846" s="112" t="str">
        <v>RADIATOR FAN 8 WINGS 4 HOLE MASSEY</v>
      </c>
      <c r="C8846" s="113" t="str">
        <v>RADIATOR FAN 8 WINGS 4 HOLE MASSEY</v>
      </c>
      <c r="D8846" s="137" t="str">
        <v>EXPORT 002</v>
      </c>
      <c r="E8846" s="113">
        <v>220</v>
      </c>
      <c r="F8846" s="113" t="str">
        <v>PCS</v>
      </c>
      <c r="G8846" s="113" t="str">
        <v>OUTWARD</v>
      </c>
      <c r="H8846" s="114" t="str">
        <v>CZN &amp; PS</v>
      </c>
    </row>
    <row r="8847" spans="1:8" x14ac:dyDescent="0.25">
      <c r="A8847" s="115">
        <v>45797</v>
      </c>
      <c r="B8847" s="116" t="str">
        <v>UN 2305</v>
      </c>
      <c r="C8847" s="117" t="str">
        <v>ADOPTER 4th GEAR (QUIL GEAR) 18/24/28 TEETH ARJUN</v>
      </c>
      <c r="D8847" s="138" t="str">
        <v>EXPORT 002</v>
      </c>
      <c r="E8847" s="117">
        <v>30</v>
      </c>
      <c r="F8847" s="117" t="str">
        <v>PCS</v>
      </c>
      <c r="G8847" s="117" t="str">
        <v>OUTWARD</v>
      </c>
      <c r="H8847" s="118" t="str">
        <v>CZN &amp; PS</v>
      </c>
    </row>
    <row r="8848" spans="1:8" x14ac:dyDescent="0.25">
      <c r="A8848" s="111">
        <v>45797</v>
      </c>
      <c r="B8848" s="112" t="str">
        <v>UN 10504</v>
      </c>
      <c r="C8848" s="113" t="str">
        <v>HYDRAULIC RAM CYLINDER WITH PISTON 85.5MM 1 GROOVE</v>
      </c>
      <c r="D8848" s="137" t="str">
        <v>EXPORT 002</v>
      </c>
      <c r="E8848" s="113">
        <v>6</v>
      </c>
      <c r="F8848" s="113" t="str">
        <v>PCS</v>
      </c>
      <c r="G8848" s="113" t="str">
        <v>OUTWARD</v>
      </c>
      <c r="H8848" s="114" t="str">
        <v>CZN &amp; PS</v>
      </c>
    </row>
    <row r="8849" spans="1:8" x14ac:dyDescent="0.25">
      <c r="A8849" s="115">
        <v>45797</v>
      </c>
      <c r="B8849" s="116" t="str">
        <v>UN 10243</v>
      </c>
      <c r="C8849" s="117" t="str">
        <v>HYDRAULIC RAM CYLINDER WITH PISTON 93MM 1 GROOVE</v>
      </c>
      <c r="D8849" s="138" t="str">
        <v>EXPORT 002</v>
      </c>
      <c r="E8849" s="117">
        <v>21</v>
      </c>
      <c r="F8849" s="117" t="str">
        <v>PCS</v>
      </c>
      <c r="G8849" s="117" t="str">
        <v>OUTWARD</v>
      </c>
      <c r="H8849" s="118" t="str">
        <v>CZN &amp; PS</v>
      </c>
    </row>
    <row r="8850" spans="1:8" x14ac:dyDescent="0.25">
      <c r="A8850" s="111">
        <v>45797</v>
      </c>
      <c r="B8850" s="112" t="str">
        <v>UN 10326</v>
      </c>
      <c r="C8850" s="113" t="str">
        <v>HYD GEAR PUMP SWARAJ DOUBLE</v>
      </c>
      <c r="D8850" s="137" t="str">
        <v>EXPORT 002</v>
      </c>
      <c r="E8850" s="113">
        <v>20</v>
      </c>
      <c r="F8850" s="113" t="str">
        <v>PCS</v>
      </c>
      <c r="G8850" s="113" t="str">
        <v>OUTWARD</v>
      </c>
      <c r="H8850" s="114" t="str">
        <v>CZN &amp; PS</v>
      </c>
    </row>
    <row r="8851" spans="1:8" x14ac:dyDescent="0.25">
      <c r="A8851" s="115">
        <v>45797</v>
      </c>
      <c r="B8851" s="116" t="str">
        <v>UN 10325</v>
      </c>
      <c r="C8851" s="117" t="str">
        <v>HYD GEAR PUMP SWARAJ SINGLE</v>
      </c>
      <c r="D8851" s="138" t="str">
        <v>EXPORT 002</v>
      </c>
      <c r="E8851" s="117">
        <v>56</v>
      </c>
      <c r="F8851" s="117" t="str">
        <v>PCS</v>
      </c>
      <c r="G8851" s="117" t="str">
        <v>OUTWARD</v>
      </c>
      <c r="H8851" s="118" t="str">
        <v>CZN &amp; PS</v>
      </c>
    </row>
    <row r="8852" spans="1:8" x14ac:dyDescent="0.25">
      <c r="A8852" s="111">
        <v>45797</v>
      </c>
      <c r="B8852" s="112" t="str">
        <v>UN 11001</v>
      </c>
      <c r="C8852" s="113" t="str">
        <v>PLOUGH HUB 5 HOLE MASSEY WITH BOLT</v>
      </c>
      <c r="D8852" s="137" t="str">
        <v>EXPORT 002</v>
      </c>
      <c r="E8852" s="113">
        <v>160</v>
      </c>
      <c r="F8852" s="113" t="str">
        <v>PCS</v>
      </c>
      <c r="G8852" s="113" t="str">
        <v>OUTWARD</v>
      </c>
      <c r="H8852" s="114" t="str">
        <v>CZN &amp; PS</v>
      </c>
    </row>
    <row r="8853" spans="1:8" x14ac:dyDescent="0.25">
      <c r="A8853" s="115">
        <v>45797</v>
      </c>
      <c r="B8853" s="116" t="str">
        <v>WATER PUMP ASSY JD</v>
      </c>
      <c r="C8853" s="117" t="str">
        <v>WATER PUMP ASSY JD</v>
      </c>
      <c r="D8853" s="138" t="str">
        <v>EXPORT 002</v>
      </c>
      <c r="E8853" s="117">
        <v>8</v>
      </c>
      <c r="F8853" s="117" t="str">
        <v>PCS</v>
      </c>
      <c r="G8853" s="117" t="str">
        <v>OUTWARD</v>
      </c>
      <c r="H8853" s="118" t="str">
        <v>CZN &amp; PS</v>
      </c>
    </row>
    <row r="8854" spans="1:8" x14ac:dyDescent="0.25">
      <c r="A8854" s="111">
        <v>45797</v>
      </c>
      <c r="B8854" s="112" t="str">
        <v>GK 088</v>
      </c>
      <c r="C8854" s="113" t="str">
        <v>CLUTCH PLATE SONALIKA / SWARAJ  4 WING  8 TEETH</v>
      </c>
      <c r="D8854" s="137" t="str">
        <v>EXPORT 002</v>
      </c>
      <c r="E8854" s="113">
        <v>20</v>
      </c>
      <c r="F8854" s="113" t="str">
        <v>PCS</v>
      </c>
      <c r="G8854" s="113" t="str">
        <v>OUTWARD</v>
      </c>
      <c r="H8854" s="114" t="str">
        <v>CZN &amp; PS</v>
      </c>
    </row>
    <row r="8855" spans="1:8" x14ac:dyDescent="0.25">
      <c r="A8855" s="115">
        <v>45797</v>
      </c>
      <c r="B8855" s="116" t="str">
        <v>GK 089</v>
      </c>
      <c r="C8855" s="117" t="str">
        <v>CLUTCH PLATE SONALIKA / SWARAJ 5 WING  8 TEETH</v>
      </c>
      <c r="D8855" s="138" t="str">
        <v>EXPORT 002</v>
      </c>
      <c r="E8855" s="117">
        <v>30</v>
      </c>
      <c r="F8855" s="117" t="str">
        <v>PCS</v>
      </c>
      <c r="G8855" s="117" t="str">
        <v>OUTWARD</v>
      </c>
      <c r="H8855" s="118" t="str">
        <v>CZN &amp; PS</v>
      </c>
    </row>
    <row r="8856" spans="1:8" x14ac:dyDescent="0.25">
      <c r="A8856" s="111">
        <v>45797</v>
      </c>
      <c r="B8856" s="112" t="str">
        <v>RADIATOR FAN 8 WINGS 3 HOLE FIAT</v>
      </c>
      <c r="C8856" s="113" t="str">
        <v>RADIATOR FAN 8 WINGS 3 HOLE FIAT</v>
      </c>
      <c r="D8856" s="137" t="str">
        <v>EXPORT 002</v>
      </c>
      <c r="E8856" s="113">
        <v>100</v>
      </c>
      <c r="F8856" s="113" t="str">
        <v>PCS</v>
      </c>
      <c r="G8856" s="113" t="str">
        <v>OUTWARD</v>
      </c>
      <c r="H8856" s="114" t="str">
        <v>CZN &amp; PS</v>
      </c>
    </row>
    <row r="8857" spans="1:8" x14ac:dyDescent="0.25">
      <c r="A8857" s="115">
        <v>45797</v>
      </c>
      <c r="B8857" s="116" t="str">
        <v>601AD00005C</v>
      </c>
      <c r="C8857" s="117" t="str">
        <v>HYD PUMP FARMTRAC DOUBLE (18CC + 11CC)</v>
      </c>
      <c r="D8857" s="138" t="str">
        <v>EXPORT 002</v>
      </c>
      <c r="E8857" s="117">
        <v>12</v>
      </c>
      <c r="F8857" s="117" t="str">
        <v>PCS</v>
      </c>
      <c r="G8857" s="117" t="str">
        <v>OUTWARD</v>
      </c>
      <c r="H8857" s="118" t="str">
        <v>CZN &amp; PS</v>
      </c>
    </row>
    <row r="8858" spans="1:8" x14ac:dyDescent="0.25">
      <c r="A8858" s="111">
        <v>45797</v>
      </c>
      <c r="B8858" s="112" t="str">
        <v>GK 077</v>
      </c>
      <c r="C8858" s="113" t="str">
        <v>CLUTCH PLATE NOVO 5 WING 21 TEETH 12" ( GK 10391)</v>
      </c>
      <c r="D8858" s="137" t="str">
        <v>EXPORT 002</v>
      </c>
      <c r="E8858" s="113">
        <v>30</v>
      </c>
      <c r="F8858" s="113" t="str">
        <v>PCS</v>
      </c>
      <c r="G8858" s="113" t="str">
        <v>OUTWARD</v>
      </c>
      <c r="H8858" s="114" t="str">
        <v>CZN &amp; PS</v>
      </c>
    </row>
    <row r="8859" spans="1:8" x14ac:dyDescent="0.25">
      <c r="A8859" s="115">
        <v>45797</v>
      </c>
      <c r="B8859" s="116" t="str">
        <v>GK 1371</v>
      </c>
      <c r="C8859" s="117" t="str">
        <v>STAINER FILTER EICHER WITHOUT PLATE</v>
      </c>
      <c r="D8859" s="138" t="str">
        <v>EXPORT 002</v>
      </c>
      <c r="E8859" s="117">
        <v>60</v>
      </c>
      <c r="F8859" s="117" t="str">
        <v>PCS</v>
      </c>
      <c r="G8859" s="117" t="str">
        <v>OUTWARD</v>
      </c>
      <c r="H8859" s="118" t="str">
        <v>CZN &amp; PS</v>
      </c>
    </row>
    <row r="8860" spans="1:8" x14ac:dyDescent="0.25">
      <c r="A8860" s="111">
        <v>45797</v>
      </c>
      <c r="B8860" s="112" t="str">
        <v>GK 011</v>
      </c>
      <c r="C8860" s="113" t="str">
        <v>OIL BRAKE PLATE  JOHN DEERE  12" 14 TEETH</v>
      </c>
      <c r="D8860" s="137" t="str">
        <v>EXPORT 002</v>
      </c>
      <c r="E8860" s="113">
        <v>10</v>
      </c>
      <c r="F8860" s="113" t="str">
        <v>PCS</v>
      </c>
      <c r="G8860" s="113" t="str">
        <v>OUTWARD</v>
      </c>
      <c r="H8860" s="114" t="str">
        <v>CZN &amp; PS</v>
      </c>
    </row>
    <row r="8861" spans="1:8" x14ac:dyDescent="0.25">
      <c r="A8861" s="115">
        <v>45797</v>
      </c>
      <c r="B8861" s="116" t="str">
        <v>GK 10390</v>
      </c>
      <c r="C8861" s="117" t="str">
        <v>CLUTCH PLATE SWARAJ 6 FAN 12 TEETH 11"</v>
      </c>
      <c r="D8861" s="138" t="str">
        <v>EXPORT 002</v>
      </c>
      <c r="E8861" s="117">
        <v>20</v>
      </c>
      <c r="F8861" s="117" t="str">
        <v>PCS</v>
      </c>
      <c r="G8861" s="117" t="str">
        <v>OUTWARD</v>
      </c>
      <c r="H8861" s="118" t="str">
        <v>CZN &amp; PS</v>
      </c>
    </row>
    <row r="8862" spans="1:8" x14ac:dyDescent="0.25">
      <c r="A8862" s="111">
        <v>45797</v>
      </c>
      <c r="B8862" s="112" t="str">
        <v>601AD00004C</v>
      </c>
      <c r="C8862" s="113" t="str">
        <v>MAHINDRA DOUBLE COMPACT 40 MACHINE (18CC + 8CC (LONG STUD))</v>
      </c>
      <c r="D8862" s="137" t="str">
        <v>EXPORT 002</v>
      </c>
      <c r="E8862" s="113">
        <v>24</v>
      </c>
      <c r="F8862" s="113" t="str">
        <v>PCS</v>
      </c>
      <c r="G8862" s="113" t="str">
        <v>OUTWARD</v>
      </c>
      <c r="H8862" s="114" t="str">
        <v>CZN &amp; PS</v>
      </c>
    </row>
    <row r="8863" spans="1:8" x14ac:dyDescent="0.25">
      <c r="A8863" s="115">
        <v>45797</v>
      </c>
      <c r="B8863" s="116" t="str">
        <v>UN 1221</v>
      </c>
      <c r="C8863" s="117" t="str">
        <v>VALVE ROCKER ASSEMBLY ARJUN</v>
      </c>
      <c r="D8863" s="138" t="str">
        <v>EXPORT 002</v>
      </c>
      <c r="E8863" s="117">
        <v>120</v>
      </c>
      <c r="F8863" s="117" t="str">
        <v>SET</v>
      </c>
      <c r="G8863" s="117" t="str">
        <v>OUTWARD</v>
      </c>
      <c r="H8863" s="118" t="str">
        <v>CZN &amp; PS</v>
      </c>
    </row>
    <row r="8864" spans="1:8" x14ac:dyDescent="0.25">
      <c r="A8864" s="111">
        <v>45797</v>
      </c>
      <c r="B8864" s="112" t="str">
        <v>UN 10548</v>
      </c>
      <c r="C8864" s="113" t="str">
        <v>HYD CONTROL VALVE NEW HOLLAND WITH COLLAR</v>
      </c>
      <c r="D8864" s="137" t="str">
        <v>EXPORT 002</v>
      </c>
      <c r="E8864" s="113">
        <v>10</v>
      </c>
      <c r="F8864" s="113" t="str">
        <v>PCS</v>
      </c>
      <c r="G8864" s="113" t="str">
        <v>OUTWARD</v>
      </c>
      <c r="H8864" s="114" t="str">
        <v>CZN &amp; PS</v>
      </c>
    </row>
    <row r="8865" spans="1:8" x14ac:dyDescent="0.25">
      <c r="A8865" s="115">
        <v>45797</v>
      </c>
      <c r="B8865" s="116" t="str">
        <v>UN 10549</v>
      </c>
      <c r="C8865" s="117" t="str">
        <v>HYD CONTROL VALVE SONALIKA/SWARAJ (1 PIN) WITHOUT COLLAR</v>
      </c>
      <c r="D8865" s="138" t="str">
        <v>EXPORT 002</v>
      </c>
      <c r="E8865" s="117">
        <v>30</v>
      </c>
      <c r="F8865" s="117" t="str">
        <v>SET</v>
      </c>
      <c r="G8865" s="117" t="str">
        <v>OUTWARD</v>
      </c>
      <c r="H8865" s="118" t="str">
        <v>CZN &amp; PS</v>
      </c>
    </row>
    <row r="8866" spans="1:8" x14ac:dyDescent="0.25">
      <c r="A8866" s="111">
        <v>45797</v>
      </c>
      <c r="B8866" s="112" t="str">
        <v>HYD. DISTRIBUTOR ASSY JD/SONALIKA</v>
      </c>
      <c r="C8866" s="113" t="str">
        <v>HYD. DISTRIBUTOR ASSY JD/SONALIKA</v>
      </c>
      <c r="D8866" s="137" t="str">
        <v>EXPORT 002</v>
      </c>
      <c r="E8866" s="113">
        <v>10</v>
      </c>
      <c r="F8866" s="113" t="str">
        <v>PCS</v>
      </c>
      <c r="G8866" s="113" t="str">
        <v>OUTWARD</v>
      </c>
      <c r="H8866" s="114" t="str">
        <v>CZN &amp; PS</v>
      </c>
    </row>
    <row r="8867" spans="1:8" x14ac:dyDescent="0.25">
      <c r="A8867" s="115">
        <v>45797</v>
      </c>
      <c r="B8867" s="116" t="str">
        <v>UN 10556</v>
      </c>
      <c r="C8867" s="117" t="str">
        <v>LOWER LINK END MASSEY</v>
      </c>
      <c r="D8867" s="138" t="str">
        <v>EXPORT 002</v>
      </c>
      <c r="E8867" s="117">
        <v>500</v>
      </c>
      <c r="F8867" s="117" t="str">
        <v>PCS</v>
      </c>
      <c r="G8867" s="117" t="str">
        <v>OUTWARD</v>
      </c>
      <c r="H8867" s="118" t="str">
        <v>CZN &amp; PS</v>
      </c>
    </row>
    <row r="8868" spans="1:8" x14ac:dyDescent="0.25">
      <c r="A8868" s="111">
        <v>45797</v>
      </c>
      <c r="B8868" s="112" t="str">
        <v>UN 10557</v>
      </c>
      <c r="C8868" s="113" t="str">
        <v xml:space="preserve">LOWER LINK END BALL MASSEY </v>
      </c>
      <c r="D8868" s="137" t="str">
        <v>EXPORT 002</v>
      </c>
      <c r="E8868" s="113">
        <v>1000</v>
      </c>
      <c r="F8868" s="113" t="str">
        <v>PCS</v>
      </c>
      <c r="G8868" s="113" t="str">
        <v>OUTWARD</v>
      </c>
      <c r="H8868" s="114" t="str">
        <v>CZN &amp; PS</v>
      </c>
    </row>
    <row r="8869" spans="1:8" x14ac:dyDescent="0.25">
      <c r="A8869" s="115">
        <v>45797</v>
      </c>
      <c r="B8869" s="116" t="str">
        <v>UN 11053</v>
      </c>
      <c r="C8869" s="117" t="str">
        <v>PLOUGH DISC 28"*6MM 5 HOLE</v>
      </c>
      <c r="D8869" s="138" t="str">
        <v>EXPORT 002</v>
      </c>
      <c r="E8869" s="117">
        <v>200</v>
      </c>
      <c r="F8869" s="117" t="str">
        <v>PCS</v>
      </c>
      <c r="G8869" s="117" t="str">
        <v>OUTWARD</v>
      </c>
      <c r="H8869" s="118" t="str">
        <v>CZN &amp; PS</v>
      </c>
    </row>
    <row r="8870" spans="1:8" x14ac:dyDescent="0.25">
      <c r="A8870" s="111">
        <v>45797</v>
      </c>
      <c r="B8870" s="112" t="str">
        <v>UN 11054</v>
      </c>
      <c r="C8870" s="113" t="str">
        <v>PLOUGH DISC 26"*5MM 5 HOLE</v>
      </c>
      <c r="D8870" s="137" t="str">
        <v>EXPORT 002</v>
      </c>
      <c r="E8870" s="113">
        <v>50</v>
      </c>
      <c r="F8870" s="113" t="str">
        <v>PCS</v>
      </c>
      <c r="G8870" s="113" t="str">
        <v>OUTWARD</v>
      </c>
      <c r="H8870" s="114" t="str">
        <v>CZN &amp; PS</v>
      </c>
    </row>
    <row r="8871" spans="1:8" x14ac:dyDescent="0.25">
      <c r="A8871" s="115">
        <v>45797</v>
      </c>
      <c r="B8871" s="116" t="str">
        <v>UN 11050</v>
      </c>
      <c r="C8871" s="117" t="str">
        <v>PLOUGH DISC 26"*6MM 5 HOLE</v>
      </c>
      <c r="D8871" s="138" t="str">
        <v>EXPORT 002</v>
      </c>
      <c r="E8871" s="117">
        <v>98</v>
      </c>
      <c r="F8871" s="117" t="str">
        <v>PCS</v>
      </c>
      <c r="G8871" s="117" t="str">
        <v>OUTWARD</v>
      </c>
      <c r="H8871" s="118" t="str">
        <v>CZN &amp; PS</v>
      </c>
    </row>
    <row r="8872" spans="1:8" x14ac:dyDescent="0.25">
      <c r="A8872" s="111">
        <v>45797</v>
      </c>
      <c r="B8872" s="112" t="str">
        <v>CLUTCH LEVER KIT MAIN J.D</v>
      </c>
      <c r="C8872" s="113" t="str">
        <v>CLUTCH LEVER KIT MAIN J.D</v>
      </c>
      <c r="D8872" s="137" t="str">
        <v>EXPORT 003</v>
      </c>
      <c r="E8872" s="113">
        <v>20</v>
      </c>
      <c r="F8872" s="113" t="str">
        <v>PCS</v>
      </c>
      <c r="G8872" s="113" t="str">
        <v>OUTWARD</v>
      </c>
      <c r="H8872" s="114" t="str">
        <v>PRAKASH JI</v>
      </c>
    </row>
    <row r="8873" spans="1:8" x14ac:dyDescent="0.25">
      <c r="A8873" s="115">
        <v>45797</v>
      </c>
      <c r="B8873" s="116" t="str">
        <v>601AD00007C</v>
      </c>
      <c r="C8873" s="117" t="str">
        <v>HYD PUMP J.D 5310 W/BRACKET (20CC + 12CC) (NEW CODE : 11351822)</v>
      </c>
      <c r="D8873" s="138" t="str">
        <v>EXPORT 003</v>
      </c>
      <c r="E8873" s="117">
        <v>8</v>
      </c>
      <c r="F8873" s="117" t="str">
        <v>PCS</v>
      </c>
      <c r="G8873" s="117" t="str">
        <v>OUTWARD</v>
      </c>
      <c r="H8873" s="118" t="str">
        <v>PRAKASH JI</v>
      </c>
    </row>
    <row r="8874" spans="1:8" x14ac:dyDescent="0.25">
      <c r="A8874" s="111">
        <v>45797</v>
      </c>
      <c r="B8874" s="112" t="str">
        <v>601AD00004C</v>
      </c>
      <c r="C8874" s="113" t="str">
        <v>MAHINDRA DOUBLE COMPACT 40 MACHINE (18CC + 8CC (LONG STUD))</v>
      </c>
      <c r="D8874" s="137" t="str">
        <v>EXPORT 003</v>
      </c>
      <c r="E8874" s="113">
        <v>4</v>
      </c>
      <c r="F8874" s="113" t="str">
        <v>PCS</v>
      </c>
      <c r="G8874" s="113" t="str">
        <v>OUTWARD</v>
      </c>
      <c r="H8874" s="114" t="str">
        <v>PRAKASH JI</v>
      </c>
    </row>
    <row r="8875" spans="1:8" x14ac:dyDescent="0.25">
      <c r="A8875" s="115">
        <v>45797</v>
      </c>
      <c r="B8875" s="116" t="str">
        <v>CLUTCH LEVER KIT P.T.O. J.D</v>
      </c>
      <c r="C8875" s="117" t="str">
        <v>CLUTCH LEVER KIT P.T.O. J.D</v>
      </c>
      <c r="D8875" s="138" t="str">
        <v>EXPORT 003</v>
      </c>
      <c r="E8875" s="117">
        <v>20</v>
      </c>
      <c r="F8875" s="117" t="str">
        <v>PCS</v>
      </c>
      <c r="G8875" s="117" t="str">
        <v>OUTWARD</v>
      </c>
      <c r="H8875" s="118" t="str">
        <v>PRAKASH JI</v>
      </c>
    </row>
    <row r="8876" spans="1:8" x14ac:dyDescent="0.25">
      <c r="A8876" s="111">
        <v>45797</v>
      </c>
      <c r="B8876" s="112" t="str">
        <v>GK 096</v>
      </c>
      <c r="C8876" s="113" t="str">
        <v>CLUTCH PLATE JOHN DEERE  4 WING 19 TEETH</v>
      </c>
      <c r="D8876" s="137" t="str">
        <v>EXPORT 003</v>
      </c>
      <c r="E8876" s="113">
        <v>20</v>
      </c>
      <c r="F8876" s="113" t="str">
        <v>PCS</v>
      </c>
      <c r="G8876" s="113" t="str">
        <v>OUTWARD</v>
      </c>
      <c r="H8876" s="114" t="str">
        <v>PRAKASH JI</v>
      </c>
    </row>
    <row r="8877" spans="1:8" x14ac:dyDescent="0.25">
      <c r="A8877" s="115">
        <v>45797</v>
      </c>
      <c r="B8877" s="116" t="str">
        <v>GK 121</v>
      </c>
      <c r="C8877" s="117" t="str">
        <v>CLUTCH PLATE NEW HOLLAND 3630  4 WING 14 TEETH</v>
      </c>
      <c r="D8877" s="138" t="str">
        <v>EXPORT 003</v>
      </c>
      <c r="E8877" s="117">
        <v>25</v>
      </c>
      <c r="F8877" s="117" t="str">
        <v>PCS</v>
      </c>
      <c r="G8877" s="117" t="str">
        <v>OUTWARD</v>
      </c>
      <c r="H8877" s="118" t="str">
        <v>PRAKASH JI</v>
      </c>
    </row>
    <row r="8878" spans="1:8" x14ac:dyDescent="0.25">
      <c r="A8878" s="111">
        <v>45797</v>
      </c>
      <c r="B8878" s="112" t="str">
        <v>GK 122</v>
      </c>
      <c r="C8878" s="113" t="str">
        <v>CLUTCH PLATE NEW HOLLAND 3630 5 WING 14 TEETH</v>
      </c>
      <c r="D8878" s="137" t="str">
        <v>EXPORT 003</v>
      </c>
      <c r="E8878" s="113">
        <v>40</v>
      </c>
      <c r="F8878" s="113" t="str">
        <v>PCS</v>
      </c>
      <c r="G8878" s="113" t="str">
        <v>OUTWARD</v>
      </c>
      <c r="H8878" s="114" t="str">
        <v>PRAKASH JI</v>
      </c>
    </row>
    <row r="8879" spans="1:8" x14ac:dyDescent="0.25">
      <c r="A8879" s="115">
        <v>45797</v>
      </c>
      <c r="B8879" s="116" t="str">
        <v>GK 097</v>
      </c>
      <c r="C8879" s="117" t="str">
        <v>CLUTCH PLATE JOHN DEERE  5 WING 19 TEETH</v>
      </c>
      <c r="D8879" s="138" t="str">
        <v>EXPORT 003</v>
      </c>
      <c r="E8879" s="117">
        <v>50</v>
      </c>
      <c r="F8879" s="117" t="str">
        <v>PCS</v>
      </c>
      <c r="G8879" s="117" t="str">
        <v>OUTWARD</v>
      </c>
      <c r="H8879" s="118" t="str">
        <v>PRAKASH JI</v>
      </c>
    </row>
    <row r="8880" spans="1:8" x14ac:dyDescent="0.25">
      <c r="A8880" s="111">
        <v>45797</v>
      </c>
      <c r="B8880" s="112" t="str">
        <v>GK 802</v>
      </c>
      <c r="C8880" s="113" t="str">
        <v>STG SHAFT MF 245 DI 22.5" RANE ROUND NUT (KNURLING TYPE) 571 MM</v>
      </c>
      <c r="D8880" s="137" t="str">
        <v>EXPORT 003</v>
      </c>
      <c r="E8880" s="113">
        <v>30</v>
      </c>
      <c r="F8880" s="113" t="str">
        <v>PCS</v>
      </c>
      <c r="G8880" s="113" t="str">
        <v>OUTWARD</v>
      </c>
      <c r="H8880" s="114" t="str">
        <v>PRAKASH JI</v>
      </c>
    </row>
    <row r="8881" spans="1:8" x14ac:dyDescent="0.25">
      <c r="A8881" s="115">
        <v>45797</v>
      </c>
      <c r="B8881" s="116" t="str">
        <v>GK 803</v>
      </c>
      <c r="C8881" s="117" t="str">
        <v>STG SHAFT MF 245 DI 24.5" RANE ROUND NUT (KNURLING TYPE) 622 MM</v>
      </c>
      <c r="D8881" s="138" t="str">
        <v>EXPORT 003</v>
      </c>
      <c r="E8881" s="117">
        <v>10</v>
      </c>
      <c r="F8881" s="117" t="str">
        <v>PCS</v>
      </c>
      <c r="G8881" s="117" t="str">
        <v>OUTWARD</v>
      </c>
      <c r="H8881" s="118" t="str">
        <v>PRAKASH JI</v>
      </c>
    </row>
    <row r="8882" spans="1:8" x14ac:dyDescent="0.25">
      <c r="A8882" s="111">
        <v>45797</v>
      </c>
      <c r="B8882" s="112" t="str">
        <v>GK 007/UN 3691</v>
      </c>
      <c r="C8882" s="113" t="str">
        <v>OIL BRAKE PLATE  NEW HOLLAND  6.5" 22 TEETH</v>
      </c>
      <c r="D8882" s="137" t="str">
        <v>EXPORT 003</v>
      </c>
      <c r="E8882" s="113">
        <v>420</v>
      </c>
      <c r="F8882" s="113" t="str">
        <v>PCS</v>
      </c>
      <c r="G8882" s="113" t="str">
        <v>OUTWARD</v>
      </c>
      <c r="H8882" s="114" t="str">
        <v>PRAKASH JI</v>
      </c>
    </row>
    <row r="8883" spans="1:8" x14ac:dyDescent="0.25">
      <c r="A8883" s="115">
        <v>45865</v>
      </c>
      <c r="B8883" s="116" t="str">
        <v>1P 4040 4027 CTOOOB</v>
      </c>
      <c r="C8883" s="117" t="str">
        <v>HYD PUMP DHRUV / YUVO</v>
      </c>
      <c r="D8883" s="138">
        <v>2446</v>
      </c>
      <c r="E8883" s="117">
        <v>3</v>
      </c>
      <c r="F8883" s="117" t="str">
        <v>PCS</v>
      </c>
      <c r="G8883" s="117" t="str">
        <v>OUTWARD</v>
      </c>
      <c r="H8883" s="118" t="str">
        <v>SHOP</v>
      </c>
    </row>
    <row r="8884" spans="1:8" x14ac:dyDescent="0.25">
      <c r="A8884" s="111">
        <v>45865</v>
      </c>
      <c r="B8884" s="112" t="str">
        <v>1P 4060 4027 CTMOOOF</v>
      </c>
      <c r="C8884" s="113" t="str">
        <v>HYD PUMP ARJUN F MANIFOLD</v>
      </c>
      <c r="D8884" s="137">
        <v>2446</v>
      </c>
      <c r="E8884" s="113">
        <v>2</v>
      </c>
      <c r="F8884" s="113" t="str">
        <v>PCS</v>
      </c>
      <c r="G8884" s="113" t="str">
        <v>OUTWARD</v>
      </c>
      <c r="H8884" s="114" t="str">
        <v>SHOP</v>
      </c>
    </row>
    <row r="8885" spans="1:8" x14ac:dyDescent="0.25">
      <c r="A8885" s="115">
        <v>45865</v>
      </c>
      <c r="B8885" s="116" t="str">
        <v>UN 3462</v>
      </c>
      <c r="C8885" s="117" t="str">
        <v xml:space="preserve">WATER SEPERATOR INTER DI  </v>
      </c>
      <c r="D8885" s="138" t="str">
        <v>2447, 2448</v>
      </c>
      <c r="E8885" s="117">
        <v>6</v>
      </c>
      <c r="F8885" s="117" t="str">
        <v>PCS</v>
      </c>
      <c r="G8885" s="117" t="str">
        <v>OUTWARD</v>
      </c>
      <c r="H8885" s="118" t="str">
        <v>SHOP</v>
      </c>
    </row>
    <row r="8886" spans="1:8" x14ac:dyDescent="0.25">
      <c r="A8886" s="111">
        <v>45866</v>
      </c>
      <c r="B8886" s="112" t="str">
        <v>UN 2855</v>
      </c>
      <c r="C8886" s="113" t="str">
        <v xml:space="preserve">BREAK LIGHT SWITCH SPRING INTER  </v>
      </c>
      <c r="D8886" s="137" t="str">
        <v>2447, 2448</v>
      </c>
      <c r="E8886" s="113">
        <v>120</v>
      </c>
      <c r="F8886" s="113" t="str">
        <v>PCS</v>
      </c>
      <c r="G8886" s="113" t="str">
        <v>OUTWARD</v>
      </c>
      <c r="H8886" s="114" t="str">
        <v>SHOP</v>
      </c>
    </row>
    <row r="8887" spans="1:8" x14ac:dyDescent="0.25">
      <c r="A8887" s="115">
        <v>45866</v>
      </c>
      <c r="B8887" s="116" t="str">
        <v>UN 1383</v>
      </c>
      <c r="C8887" s="117" t="str">
        <v>STAY ROD NUT INTER DI</v>
      </c>
      <c r="D8887" s="138" t="str">
        <v>2447, 2448</v>
      </c>
      <c r="E8887" s="117">
        <v>2</v>
      </c>
      <c r="F8887" s="117" t="str">
        <v>PCS</v>
      </c>
      <c r="G8887" s="117" t="str">
        <v>OUTWARD</v>
      </c>
      <c r="H8887" s="118" t="str">
        <v>SHOP</v>
      </c>
    </row>
    <row r="8888" spans="1:8" x14ac:dyDescent="0.25">
      <c r="A8888" s="111">
        <v>45866</v>
      </c>
      <c r="B8888" s="112" t="str">
        <v>UN 1383 A</v>
      </c>
      <c r="C8888" s="113" t="str">
        <v>STAY ROD NUT MKM</v>
      </c>
      <c r="D8888" s="137" t="str">
        <v>2447, 2448</v>
      </c>
      <c r="E8888" s="113">
        <v>20</v>
      </c>
      <c r="F8888" s="113" t="str">
        <v>PCS</v>
      </c>
      <c r="G8888" s="113" t="str">
        <v>OUTWARD</v>
      </c>
      <c r="H8888" s="114" t="str">
        <v>SHOP</v>
      </c>
    </row>
    <row r="8889" spans="1:8" x14ac:dyDescent="0.25">
      <c r="A8889" s="115">
        <v>45866</v>
      </c>
      <c r="B8889" s="116" t="str">
        <v>UN 1131</v>
      </c>
      <c r="C8889" s="117" t="str">
        <v>SILENCER ELBOW (O.E) INTER DI</v>
      </c>
      <c r="D8889" s="138" t="str">
        <v>2447, 2448</v>
      </c>
      <c r="E8889" s="117">
        <v>10</v>
      </c>
      <c r="F8889" s="117" t="str">
        <v>PCS</v>
      </c>
      <c r="G8889" s="117" t="str">
        <v>OUTWARD</v>
      </c>
      <c r="H8889" s="118" t="str">
        <v>SHOP</v>
      </c>
    </row>
    <row r="8890" spans="1:8" x14ac:dyDescent="0.25">
      <c r="A8890" s="111">
        <v>45866</v>
      </c>
      <c r="B8890" s="112" t="str">
        <v>GK 570/UN 1455 A</v>
      </c>
      <c r="C8890" s="113" t="str">
        <v xml:space="preserve">TIE ROD END ARJUN C.E </v>
      </c>
      <c r="D8890" s="137" t="str">
        <v>2447, 2448</v>
      </c>
      <c r="E8890" s="113">
        <v>10</v>
      </c>
      <c r="F8890" s="113" t="str">
        <v>PCS</v>
      </c>
      <c r="G8890" s="113" t="str">
        <v>OUTWARD</v>
      </c>
      <c r="H8890" s="114" t="str">
        <v>SHOP</v>
      </c>
    </row>
    <row r="8891" spans="1:8" x14ac:dyDescent="0.25">
      <c r="A8891" s="115">
        <v>45866</v>
      </c>
      <c r="B8891" s="116" t="str">
        <v>GK 552/UN 1448</v>
      </c>
      <c r="C8891" s="117" t="str">
        <v>TIE ROD END (THICK) ONE PCS 585 DI</v>
      </c>
      <c r="D8891" s="138" t="str">
        <v>2447, 2448</v>
      </c>
      <c r="E8891" s="117">
        <v>10</v>
      </c>
      <c r="F8891" s="117" t="str">
        <v>PCS</v>
      </c>
      <c r="G8891" s="117" t="str">
        <v>OUTWARD</v>
      </c>
      <c r="H8891" s="118" t="str">
        <v>SHOP</v>
      </c>
    </row>
    <row r="8892" spans="1:8" x14ac:dyDescent="0.25">
      <c r="A8892" s="111">
        <v>45866</v>
      </c>
      <c r="B8892" s="112" t="str">
        <v>UN 1471 A</v>
      </c>
      <c r="C8892" s="113" t="str">
        <v xml:space="preserve">TIE ROD END ARJUN NOVO </v>
      </c>
      <c r="D8892" s="137" t="str">
        <v>2447, 2448</v>
      </c>
      <c r="E8892" s="113">
        <v>10</v>
      </c>
      <c r="F8892" s="113" t="str">
        <v>PCS</v>
      </c>
      <c r="G8892" s="113" t="str">
        <v>OUTWARD</v>
      </c>
      <c r="H8892" s="114" t="str">
        <v>SHOP</v>
      </c>
    </row>
    <row r="8893" spans="1:8" x14ac:dyDescent="0.25">
      <c r="A8893" s="115">
        <v>45866</v>
      </c>
      <c r="B8893" s="116" t="str">
        <v>GK 564/UN 1460</v>
      </c>
      <c r="C8893" s="117" t="str">
        <v xml:space="preserve">TIE ROD ASSY MKM (80 MM) </v>
      </c>
      <c r="D8893" s="138" t="str">
        <v>2447, 2448</v>
      </c>
      <c r="E8893" s="117">
        <v>8</v>
      </c>
      <c r="F8893" s="117" t="str">
        <v>SET</v>
      </c>
      <c r="G8893" s="117" t="str">
        <v>OUTWARD</v>
      </c>
      <c r="H8893" s="118" t="str">
        <v>SHOP</v>
      </c>
    </row>
    <row r="8894" spans="1:8" x14ac:dyDescent="0.25">
      <c r="A8894" s="111">
        <v>45866</v>
      </c>
      <c r="B8894" s="112" t="str">
        <v>GK 627</v>
      </c>
      <c r="C8894" s="113" t="str">
        <v xml:space="preserve">TIE ROD ASSY JOHN DEERE (4X4) </v>
      </c>
      <c r="D8894" s="137" t="str">
        <v>2447, 2448</v>
      </c>
      <c r="E8894" s="113">
        <v>3</v>
      </c>
      <c r="F8894" s="113" t="str">
        <v>SET</v>
      </c>
      <c r="G8894" s="113" t="str">
        <v>OUTWARD</v>
      </c>
      <c r="H8894" s="114" t="str">
        <v>SHOP</v>
      </c>
    </row>
    <row r="8895" spans="1:8" x14ac:dyDescent="0.25">
      <c r="A8895" s="115">
        <v>45866</v>
      </c>
      <c r="B8895" s="116" t="str">
        <v>GK 569/UN 1455 C</v>
      </c>
      <c r="C8895" s="117" t="str">
        <v xml:space="preserve">TIE ROD ASSY ARJUN C.E </v>
      </c>
      <c r="D8895" s="138" t="str">
        <v>2447, 2448</v>
      </c>
      <c r="E8895" s="117">
        <v>5</v>
      </c>
      <c r="F8895" s="117" t="str">
        <v>SET</v>
      </c>
      <c r="G8895" s="117" t="str">
        <v>OUTWARD</v>
      </c>
      <c r="H8895" s="118" t="str">
        <v>SHOP</v>
      </c>
    </row>
    <row r="8896" spans="1:8" x14ac:dyDescent="0.25">
      <c r="A8896" s="111">
        <v>45866</v>
      </c>
      <c r="B8896" s="112" t="str">
        <v>GK 570/UN 1455 A</v>
      </c>
      <c r="C8896" s="113" t="str">
        <v xml:space="preserve">TIE ROD END ARJUN C.E </v>
      </c>
      <c r="D8896" s="137" t="str">
        <v>2447, 2448</v>
      </c>
      <c r="E8896" s="113">
        <v>5</v>
      </c>
      <c r="F8896" s="113" t="str">
        <v>PCS</v>
      </c>
      <c r="G8896" s="113" t="str">
        <v>OUTWARD</v>
      </c>
      <c r="H8896" s="114" t="str">
        <v>FOR ASSEMBLE</v>
      </c>
    </row>
    <row r="8897" spans="1:8" x14ac:dyDescent="0.25">
      <c r="A8897" s="115">
        <v>45866</v>
      </c>
      <c r="B8897" s="116" t="str">
        <v>GK 571/UN 1455 B</v>
      </c>
      <c r="C8897" s="117" t="str">
        <v xml:space="preserve">BALL JOINT ARJUN C.E </v>
      </c>
      <c r="D8897" s="138" t="str">
        <v>2447, 2448</v>
      </c>
      <c r="E8897" s="117">
        <v>5</v>
      </c>
      <c r="F8897" s="117" t="str">
        <v>PCS</v>
      </c>
      <c r="G8897" s="117" t="str">
        <v>OUTWARD</v>
      </c>
      <c r="H8897" s="118" t="str">
        <v>FOR ASSEMBLE</v>
      </c>
    </row>
    <row r="8898" spans="1:8" x14ac:dyDescent="0.25">
      <c r="A8898" s="111">
        <v>45866</v>
      </c>
      <c r="B8898" s="112" t="str">
        <v>GK 569/UN 1455 C</v>
      </c>
      <c r="C8898" s="113" t="str">
        <v xml:space="preserve">TIE ROD ASSY ARJUN C.E </v>
      </c>
      <c r="D8898" s="137" t="str">
        <v>2447, 2448</v>
      </c>
      <c r="E8898" s="113">
        <v>5</v>
      </c>
      <c r="F8898" s="113" t="str">
        <v>SET</v>
      </c>
      <c r="G8898" s="113" t="str">
        <v>INWARD</v>
      </c>
      <c r="H8898" s="114" t="str">
        <v>ASSEMBLED</v>
      </c>
    </row>
    <row r="8899" spans="1:8" x14ac:dyDescent="0.25">
      <c r="A8899" s="115">
        <v>45866</v>
      </c>
      <c r="B8899" s="116" t="str">
        <v>GK 225</v>
      </c>
      <c r="C8899" s="117" t="str">
        <v xml:space="preserve">BRAKE DISC PLATE MAHINDRA </v>
      </c>
      <c r="D8899" s="138" t="str">
        <v>2447, 2448</v>
      </c>
      <c r="E8899" s="117">
        <v>10</v>
      </c>
      <c r="F8899" s="117" t="str">
        <v>PCS</v>
      </c>
      <c r="G8899" s="117" t="str">
        <v>OUTWARD</v>
      </c>
      <c r="H8899" s="118" t="str">
        <v>SHOP</v>
      </c>
    </row>
    <row r="8900" spans="1:8" x14ac:dyDescent="0.25">
      <c r="A8900" s="111">
        <v>45866</v>
      </c>
      <c r="B8900" s="112" t="str">
        <v>UN 1886</v>
      </c>
      <c r="C8900" s="113" t="str">
        <v>DIFFERENTIAL PIN MKM</v>
      </c>
      <c r="D8900" s="137" t="str">
        <v>2447, 2448</v>
      </c>
      <c r="E8900" s="113">
        <v>10</v>
      </c>
      <c r="F8900" s="113" t="str">
        <v>PCS</v>
      </c>
      <c r="G8900" s="113" t="str">
        <v>OUTWARD</v>
      </c>
      <c r="H8900" s="114" t="str">
        <v>SHOP</v>
      </c>
    </row>
    <row r="8901" spans="1:8" x14ac:dyDescent="0.25">
      <c r="A8901" s="115">
        <v>45866</v>
      </c>
      <c r="B8901" s="116" t="str">
        <v>UN 1795</v>
      </c>
      <c r="C8901" s="117" t="str">
        <v>GEAR BOX TOP COVER INTER DI</v>
      </c>
      <c r="D8901" s="138" t="str">
        <v>2447, 2448</v>
      </c>
      <c r="E8901" s="117">
        <v>2</v>
      </c>
      <c r="F8901" s="117" t="str">
        <v>PCS</v>
      </c>
      <c r="G8901" s="117" t="str">
        <v>OUTWARD</v>
      </c>
      <c r="H8901" s="118" t="str">
        <v>SHOP</v>
      </c>
    </row>
    <row r="8902" spans="1:8" x14ac:dyDescent="0.25">
      <c r="A8902" s="111">
        <v>45866</v>
      </c>
      <c r="B8902" s="112" t="str">
        <v>UN 2045</v>
      </c>
      <c r="C8902" s="113" t="str">
        <v>INNER RING TEETH FACE 18 TEETH INTER DI</v>
      </c>
      <c r="D8902" s="137" t="str">
        <v>2447, 2448</v>
      </c>
      <c r="E8902" s="113">
        <v>60</v>
      </c>
      <c r="F8902" s="113" t="str">
        <v>PCS</v>
      </c>
      <c r="G8902" s="113" t="str">
        <v>OUTWARD</v>
      </c>
      <c r="H8902" s="114" t="str">
        <v>SHOP</v>
      </c>
    </row>
    <row r="8903" spans="1:8" x14ac:dyDescent="0.25">
      <c r="A8903" s="115">
        <v>45866</v>
      </c>
      <c r="B8903" s="116" t="str">
        <v>UN 1633</v>
      </c>
      <c r="C8903" s="117" t="str">
        <v>DELUXE SEAT INTER</v>
      </c>
      <c r="D8903" s="138" t="str">
        <v>2447, 2448</v>
      </c>
      <c r="E8903" s="117">
        <v>2</v>
      </c>
      <c r="F8903" s="117" t="str">
        <v>PCS</v>
      </c>
      <c r="G8903" s="117" t="str">
        <v>OUTWARD</v>
      </c>
      <c r="H8903" s="118" t="str">
        <v>SHOP</v>
      </c>
    </row>
    <row r="8904" spans="1:8" x14ac:dyDescent="0.25">
      <c r="A8904" s="111">
        <v>45866</v>
      </c>
      <c r="B8904" s="112" t="str">
        <v>UN 2334</v>
      </c>
      <c r="C8904" s="113" t="str">
        <v>GEAR SLIDING 1st &amp; REV SPEED BIG COLLAR 52 TEETH SARPANCH</v>
      </c>
      <c r="D8904" s="137" t="str">
        <v>2447, 2448</v>
      </c>
      <c r="E8904" s="113">
        <v>1</v>
      </c>
      <c r="F8904" s="113" t="str">
        <v>PCS</v>
      </c>
      <c r="G8904" s="113" t="str">
        <v>OUTWARD</v>
      </c>
      <c r="H8904" s="114" t="str">
        <v>SHOP</v>
      </c>
    </row>
    <row r="8905" spans="1:8" x14ac:dyDescent="0.25">
      <c r="A8905" s="115">
        <v>45866</v>
      </c>
      <c r="B8905" s="116" t="str">
        <v>GK 1625/UN 2826</v>
      </c>
      <c r="C8905" s="117" t="str">
        <v>AXLE BOLT R/T 9" BLACK</v>
      </c>
      <c r="D8905" s="138" t="str">
        <v>2447, 2448</v>
      </c>
      <c r="E8905" s="117">
        <v>36</v>
      </c>
      <c r="F8905" s="117" t="str">
        <v>PCS</v>
      </c>
      <c r="G8905" s="117" t="str">
        <v>OUTWARD</v>
      </c>
      <c r="H8905" s="118" t="str">
        <v>SHOP</v>
      </c>
    </row>
    <row r="8906" spans="1:8" x14ac:dyDescent="0.25">
      <c r="A8906" s="111">
        <v>45866</v>
      </c>
      <c r="B8906" s="112" t="str">
        <v>UN 2862</v>
      </c>
      <c r="C8906" s="113" t="str">
        <v xml:space="preserve">CLUTCH PADLE SPRING NST  </v>
      </c>
      <c r="D8906" s="137" t="str">
        <v>2447, 2448</v>
      </c>
      <c r="E8906" s="113">
        <v>60</v>
      </c>
      <c r="F8906" s="113" t="str">
        <v>PCS</v>
      </c>
      <c r="G8906" s="113" t="str">
        <v>OUTWARD</v>
      </c>
      <c r="H8906" s="114" t="str">
        <v>SHOP</v>
      </c>
    </row>
    <row r="8907" spans="1:8" x14ac:dyDescent="0.25">
      <c r="A8907" s="115">
        <v>45866</v>
      </c>
      <c r="B8907" s="116" t="str">
        <v>UN 2858 A</v>
      </c>
      <c r="C8907" s="117" t="str">
        <v>BREAKE SHOE SPRING INTER  LOCAL</v>
      </c>
      <c r="D8907" s="138" t="str">
        <v>2447, 2448</v>
      </c>
      <c r="E8907" s="117">
        <v>72</v>
      </c>
      <c r="F8907" s="117" t="str">
        <v>PCS</v>
      </c>
      <c r="G8907" s="117" t="str">
        <v>OUTWARD</v>
      </c>
      <c r="H8907" s="118" t="str">
        <v>SHOP</v>
      </c>
    </row>
    <row r="8908" spans="1:8" x14ac:dyDescent="0.25">
      <c r="A8908" s="111">
        <v>45866</v>
      </c>
      <c r="B8908" s="112" t="str">
        <v>GK 1541/UN 2835</v>
      </c>
      <c r="C8908" s="113" t="str">
        <v>REAR WHEEL BOLT INTER B-275</v>
      </c>
      <c r="D8908" s="137" t="str">
        <v>2447, 2448</v>
      </c>
      <c r="E8908" s="113">
        <v>24</v>
      </c>
      <c r="F8908" s="113" t="str">
        <v>PCS</v>
      </c>
      <c r="G8908" s="113" t="str">
        <v>OUTWARD</v>
      </c>
      <c r="H8908" s="114" t="str">
        <v>SHOP</v>
      </c>
    </row>
    <row r="8909" spans="1:8" x14ac:dyDescent="0.25">
      <c r="A8909" s="115">
        <v>45866</v>
      </c>
      <c r="B8909" s="116" t="str">
        <v>GK 977/UN 1374</v>
      </c>
      <c r="C8909" s="117" t="str">
        <v>CENTER PIN MAHINDRA NST (PATTI TYPE)</v>
      </c>
      <c r="D8909" s="138" t="str">
        <v>2447, 2448</v>
      </c>
      <c r="E8909" s="117">
        <v>11</v>
      </c>
      <c r="F8909" s="117" t="str">
        <v>PCS</v>
      </c>
      <c r="G8909" s="117" t="str">
        <v>OUTWARD</v>
      </c>
      <c r="H8909" s="118" t="str">
        <v>SHOP</v>
      </c>
    </row>
    <row r="8910" spans="1:8" x14ac:dyDescent="0.25">
      <c r="A8910" s="111">
        <v>45866</v>
      </c>
      <c r="B8910" s="112" t="str">
        <v>ARSK4562</v>
      </c>
      <c r="C8910" s="113" t="str">
        <v>CLUTCH PLATE SARPANCH 5SPRING NA RWC</v>
      </c>
      <c r="D8910" s="137" t="str">
        <v>2447, 2448</v>
      </c>
      <c r="E8910" s="113">
        <v>1</v>
      </c>
      <c r="F8910" s="113" t="str">
        <v>PCS</v>
      </c>
      <c r="G8910" s="113" t="str">
        <v>OUTWARD</v>
      </c>
      <c r="H8910" s="114" t="str">
        <v>SHOP</v>
      </c>
    </row>
    <row r="8911" spans="1:8" x14ac:dyDescent="0.25">
      <c r="A8911" s="115">
        <v>45866</v>
      </c>
      <c r="B8911" s="116" t="str">
        <v>UN 1976/GK 263</v>
      </c>
      <c r="C8911" s="117" t="str">
        <v>BRAKE DISC YUVRAJ (Set of 4 Pcs.)</v>
      </c>
      <c r="D8911" s="138" t="str">
        <v>2447, 2448</v>
      </c>
      <c r="E8911" s="117">
        <v>10</v>
      </c>
      <c r="F8911" s="117" t="str">
        <v>SET</v>
      </c>
      <c r="G8911" s="117" t="str">
        <v>OUTWARD</v>
      </c>
      <c r="H8911" s="118" t="str">
        <v>SHOP</v>
      </c>
    </row>
    <row r="8912" spans="1:8" x14ac:dyDescent="0.25">
      <c r="A8912" s="111">
        <v>45866</v>
      </c>
      <c r="B8912" s="112" t="str">
        <v>UN 1971/GK 228</v>
      </c>
      <c r="C8912" s="113" t="str">
        <v>BRAKE DISC PLATE YUVRAJ</v>
      </c>
      <c r="D8912" s="137" t="str">
        <v>2447, 2448</v>
      </c>
      <c r="E8912" s="113">
        <v>10</v>
      </c>
      <c r="F8912" s="113" t="str">
        <v>PCS</v>
      </c>
      <c r="G8912" s="113" t="str">
        <v>OUTWARD</v>
      </c>
      <c r="H8912" s="114" t="str">
        <v>SHOP</v>
      </c>
    </row>
    <row r="8913" spans="1:8" x14ac:dyDescent="0.25">
      <c r="A8913" s="115">
        <v>45866</v>
      </c>
      <c r="B8913" s="116" t="str">
        <v>GK 031/UN 3723</v>
      </c>
      <c r="C8913" s="117" t="str">
        <v>OIL STEEL PLATE  MKM  6.5"</v>
      </c>
      <c r="D8913" s="138" t="str">
        <v>2447, 2448</v>
      </c>
      <c r="E8913" s="117">
        <v>24</v>
      </c>
      <c r="F8913" s="117" t="str">
        <v>PCS</v>
      </c>
      <c r="G8913" s="117" t="str">
        <v>OUTWARD</v>
      </c>
      <c r="H8913" s="118" t="str">
        <v>SHOP</v>
      </c>
    </row>
    <row r="8914" spans="1:8" x14ac:dyDescent="0.25">
      <c r="A8914" s="111">
        <v>45866</v>
      </c>
      <c r="B8914" s="112" t="str">
        <v>GK 008/UN 3699</v>
      </c>
      <c r="C8914" s="113" t="str">
        <v>OIL BRAKE PLATE  NEW HOLLAND  6.5" 11 TEETH</v>
      </c>
      <c r="D8914" s="137" t="str">
        <v>2447, 2448</v>
      </c>
      <c r="E8914" s="113">
        <v>12</v>
      </c>
      <c r="F8914" s="113" t="str">
        <v>PCS</v>
      </c>
      <c r="G8914" s="113" t="str">
        <v>OUTWARD</v>
      </c>
      <c r="H8914" s="114" t="str">
        <v>SHOP</v>
      </c>
    </row>
    <row r="8915" spans="1:8" x14ac:dyDescent="0.25">
      <c r="A8915" s="115">
        <v>45866</v>
      </c>
      <c r="B8915" s="116" t="str">
        <v>UN 1541</v>
      </c>
      <c r="C8915" s="117" t="str">
        <v>STARING TRANSFER TUBE SET OF 2 INTER DI</v>
      </c>
      <c r="D8915" s="138" t="str">
        <v>2447, 2448</v>
      </c>
      <c r="E8915" s="117">
        <v>9</v>
      </c>
      <c r="F8915" s="117" t="str">
        <v>PCS</v>
      </c>
      <c r="G8915" s="117" t="str">
        <v>OUTWARD</v>
      </c>
      <c r="H8915" s="118" t="str">
        <v>SHOP</v>
      </c>
    </row>
    <row r="8916" spans="1:8" x14ac:dyDescent="0.25">
      <c r="A8916" s="111">
        <v>45866</v>
      </c>
      <c r="B8916" s="112" t="str">
        <v>UN 3310</v>
      </c>
      <c r="C8916" s="113" t="str">
        <v xml:space="preserve">CHAMBER WASHER INTER  </v>
      </c>
      <c r="D8916" s="137" t="str">
        <v>2447, 2448</v>
      </c>
      <c r="E8916" s="113">
        <v>12</v>
      </c>
      <c r="F8916" s="113" t="str">
        <v>PCS</v>
      </c>
      <c r="G8916" s="113" t="str">
        <v>OUTWARD</v>
      </c>
      <c r="H8916" s="114" t="str">
        <v>SHOP</v>
      </c>
    </row>
    <row r="8917" spans="1:8" x14ac:dyDescent="0.25">
      <c r="A8917" s="115">
        <v>45866</v>
      </c>
      <c r="B8917" s="116" t="str">
        <v>UN 2765</v>
      </c>
      <c r="C8917" s="117" t="str">
        <v xml:space="preserve">CLUTCH PADEL BUSH GUN METAL INTER DI  </v>
      </c>
      <c r="D8917" s="138" t="str">
        <v>2447, 2448</v>
      </c>
      <c r="E8917" s="117">
        <v>6</v>
      </c>
      <c r="F8917" s="117" t="str">
        <v>PCS</v>
      </c>
      <c r="G8917" s="117" t="str">
        <v>OUTWARD</v>
      </c>
      <c r="H8917" s="118" t="str">
        <v>SHOP</v>
      </c>
    </row>
    <row r="8918" spans="1:8" x14ac:dyDescent="0.25">
      <c r="A8918" s="111">
        <v>45866</v>
      </c>
      <c r="B8918" s="112" t="str">
        <v>CROWN BOLT INTER DI</v>
      </c>
      <c r="C8918" s="113" t="str">
        <v>CROWN BOLT INTER DI</v>
      </c>
      <c r="D8918" s="137" t="str">
        <v>2447, 2448</v>
      </c>
      <c r="E8918" s="113">
        <v>9</v>
      </c>
      <c r="F8918" s="113" t="str">
        <v>PCS</v>
      </c>
      <c r="G8918" s="113" t="str">
        <v>OUTWARD</v>
      </c>
      <c r="H8918" s="114" t="str">
        <v>SHOP</v>
      </c>
    </row>
    <row r="8919" spans="1:8" x14ac:dyDescent="0.25">
      <c r="A8919" s="115">
        <v>45860</v>
      </c>
      <c r="B8919" s="116" t="str">
        <v>UN 1981</v>
      </c>
      <c r="C8919" s="117" t="str">
        <v>BREAK PIN BIG INTER</v>
      </c>
      <c r="D8919" s="138">
        <v>3940</v>
      </c>
      <c r="E8919" s="117">
        <v>120</v>
      </c>
      <c r="F8919" s="117" t="str">
        <v>PCS</v>
      </c>
      <c r="G8919" s="117" t="str">
        <v>INWARD</v>
      </c>
      <c r="H8919" s="118">
        <v>0</v>
      </c>
    </row>
    <row r="8920" spans="1:8" x14ac:dyDescent="0.25">
      <c r="A8920" s="111">
        <v>45860</v>
      </c>
      <c r="B8920" s="112" t="str">
        <v>UN 2744</v>
      </c>
      <c r="C8920" s="113" t="str">
        <v xml:space="preserve">CENTRE PIN BUSH ARJUN / YUVO  </v>
      </c>
      <c r="D8920" s="137">
        <v>3941</v>
      </c>
      <c r="E8920" s="113">
        <v>20</v>
      </c>
      <c r="F8920" s="113" t="str">
        <v>PCS</v>
      </c>
      <c r="G8920" s="113" t="str">
        <v>INWARD</v>
      </c>
      <c r="H8920" s="114">
        <v>0</v>
      </c>
    </row>
    <row r="8921" spans="1:8" x14ac:dyDescent="0.25">
      <c r="A8921" s="115">
        <v>45860</v>
      </c>
      <c r="B8921" s="116" t="str">
        <v>GK 032/UN 3720</v>
      </c>
      <c r="C8921" s="117" t="str">
        <v>OIL STEEL PLATE  SWARAJ 6.5"</v>
      </c>
      <c r="D8921" s="138">
        <v>3942</v>
      </c>
      <c r="E8921" s="117">
        <v>1000</v>
      </c>
      <c r="F8921" s="117" t="str">
        <v>PCS</v>
      </c>
      <c r="G8921" s="117" t="str">
        <v>INWARD</v>
      </c>
      <c r="H8921" s="118">
        <v>0</v>
      </c>
    </row>
    <row r="8922" spans="1:8" x14ac:dyDescent="0.25">
      <c r="A8922" s="111">
        <v>45860</v>
      </c>
      <c r="B8922" s="112" t="str">
        <v>GK 560/UN 1446 A</v>
      </c>
      <c r="C8922" s="113" t="str">
        <v>TIE ROD END MKM THIN BALL  (SET OF 2)</v>
      </c>
      <c r="D8922" s="137" t="str">
        <v>3943 A</v>
      </c>
      <c r="E8922" s="113">
        <v>100</v>
      </c>
      <c r="F8922" s="113" t="str">
        <v>SET</v>
      </c>
      <c r="G8922" s="113" t="str">
        <v>INWARD</v>
      </c>
      <c r="H8922" s="114">
        <v>0</v>
      </c>
    </row>
    <row r="8923" spans="1:8" x14ac:dyDescent="0.25">
      <c r="A8923" s="115">
        <v>45860</v>
      </c>
      <c r="B8923" s="116" t="str">
        <v>GK 559/UN 1446</v>
      </c>
      <c r="C8923" s="117" t="str">
        <v>TIE ROD END MKM NST  MANUAL BIG BODY /BIG PIN  (R +L) (SET OF 2)</v>
      </c>
      <c r="D8923" s="138">
        <v>3943</v>
      </c>
      <c r="E8923" s="117">
        <v>100</v>
      </c>
      <c r="F8923" s="117" t="str">
        <v>SET</v>
      </c>
      <c r="G8923" s="117" t="str">
        <v>INWARD</v>
      </c>
      <c r="H8923" s="118">
        <v>0</v>
      </c>
    </row>
    <row r="8924" spans="1:8" x14ac:dyDescent="0.25">
      <c r="A8924" s="111">
        <v>45860</v>
      </c>
      <c r="B8924" s="112" t="str">
        <v>UN 1545</v>
      </c>
      <c r="C8924" s="113" t="str">
        <v>STARING TUBE AND BALL KIT INTER DI</v>
      </c>
      <c r="D8924" s="137">
        <v>3944</v>
      </c>
      <c r="E8924" s="113">
        <v>10</v>
      </c>
      <c r="F8924" s="113" t="str">
        <v>PCS</v>
      </c>
      <c r="G8924" s="113" t="str">
        <v>INWARD</v>
      </c>
      <c r="H8924" s="114">
        <v>0</v>
      </c>
    </row>
    <row r="8925" spans="1:8" x14ac:dyDescent="0.25">
      <c r="A8925" s="115">
        <v>45860</v>
      </c>
      <c r="B8925" s="116" t="str">
        <v>UN 2765</v>
      </c>
      <c r="C8925" s="117" t="str">
        <v xml:space="preserve">CLUTCH PADEL BUSH GUN METAL INTER DI  </v>
      </c>
      <c r="D8925" s="138">
        <v>3945</v>
      </c>
      <c r="E8925" s="117">
        <v>144</v>
      </c>
      <c r="F8925" s="117" t="str">
        <v>PCS</v>
      </c>
      <c r="G8925" s="117" t="str">
        <v>INWARD</v>
      </c>
      <c r="H8925" s="118">
        <v>0</v>
      </c>
    </row>
    <row r="8926" spans="1:8" x14ac:dyDescent="0.25">
      <c r="A8926" s="111">
        <v>45860</v>
      </c>
      <c r="B8926" s="112" t="str">
        <v>UN 10360</v>
      </c>
      <c r="C8926" s="113" t="str">
        <v>Y ROD ASSY FIAT 8066</v>
      </c>
      <c r="D8926" s="137">
        <v>3946</v>
      </c>
      <c r="E8926" s="113">
        <v>52</v>
      </c>
      <c r="F8926" s="113" t="str">
        <v>PCS</v>
      </c>
      <c r="G8926" s="113" t="str">
        <v>INWARD</v>
      </c>
      <c r="H8926" s="114">
        <v>0</v>
      </c>
    </row>
    <row r="8927" spans="1:8" x14ac:dyDescent="0.25">
      <c r="A8927" s="115">
        <v>45860</v>
      </c>
      <c r="B8927" s="116" t="str">
        <v>UN 10359</v>
      </c>
      <c r="C8927" s="117" t="str">
        <v>LEVELLING ASSY FIAT 8066</v>
      </c>
      <c r="D8927" s="138">
        <v>3947</v>
      </c>
      <c r="E8927" s="117">
        <v>52</v>
      </c>
      <c r="F8927" s="117" t="str">
        <v>PCS</v>
      </c>
      <c r="G8927" s="117" t="str">
        <v>INWARD</v>
      </c>
      <c r="H8927" s="118">
        <v>0</v>
      </c>
    </row>
    <row r="8928" spans="1:8" x14ac:dyDescent="0.25">
      <c r="A8928" s="111">
        <v>45860</v>
      </c>
      <c r="B8928" s="112">
        <v>165810022</v>
      </c>
      <c r="C8928" s="113" t="str">
        <v>HYDROSTATIC GEAR</v>
      </c>
      <c r="D8928" s="137">
        <v>3948</v>
      </c>
      <c r="E8928" s="113">
        <v>16</v>
      </c>
      <c r="F8928" s="113" t="str">
        <v>PCS</v>
      </c>
      <c r="G8928" s="113" t="str">
        <v>INWARD</v>
      </c>
      <c r="H8928" s="114">
        <v>0</v>
      </c>
    </row>
    <row r="8929" spans="1:8" x14ac:dyDescent="0.25">
      <c r="A8929" s="115">
        <v>45861</v>
      </c>
      <c r="B8929" s="116" t="str">
        <v>UN 10337</v>
      </c>
      <c r="C8929" s="117" t="str">
        <v>HYD TOPA MF 245 HI LIFT</v>
      </c>
      <c r="D8929" s="138">
        <v>3949</v>
      </c>
      <c r="E8929" s="117">
        <v>100</v>
      </c>
      <c r="F8929" s="117" t="str">
        <v>PCS</v>
      </c>
      <c r="G8929" s="117" t="str">
        <v>INWARD</v>
      </c>
      <c r="H8929" s="118">
        <v>0</v>
      </c>
    </row>
    <row r="8930" spans="1:8" x14ac:dyDescent="0.25">
      <c r="A8930" s="111">
        <v>45861</v>
      </c>
      <c r="B8930" s="112" t="str">
        <v>UN 10626</v>
      </c>
      <c r="C8930" s="113" t="str">
        <v>HYD TOPA MF P3 O/M</v>
      </c>
      <c r="D8930" s="137">
        <v>3950</v>
      </c>
      <c r="E8930" s="113">
        <v>25</v>
      </c>
      <c r="F8930" s="113" t="str">
        <v>PCS</v>
      </c>
      <c r="G8930" s="113" t="str">
        <v>INWARD</v>
      </c>
      <c r="H8930" s="114">
        <v>0</v>
      </c>
    </row>
    <row r="8931" spans="1:8" x14ac:dyDescent="0.25">
      <c r="A8931" s="115">
        <v>45861</v>
      </c>
      <c r="B8931" s="116" t="str">
        <v>GK 225</v>
      </c>
      <c r="C8931" s="117" t="str">
        <v xml:space="preserve">BRAKE DISC PLATE MAHINDRA </v>
      </c>
      <c r="D8931" s="138">
        <v>3953</v>
      </c>
      <c r="E8931" s="117">
        <v>490</v>
      </c>
      <c r="F8931" s="117" t="str">
        <v>PCS</v>
      </c>
      <c r="G8931" s="117" t="str">
        <v>INWARD</v>
      </c>
      <c r="H8931" s="118">
        <v>0</v>
      </c>
    </row>
    <row r="8932" spans="1:8" x14ac:dyDescent="0.25">
      <c r="A8932" s="111">
        <v>45861</v>
      </c>
      <c r="B8932" s="112" t="str">
        <v>4040 4027 CTMMTO</v>
      </c>
      <c r="C8932" s="113" t="str">
        <v xml:space="preserve">HYD PUMP M&amp;M Y M/F </v>
      </c>
      <c r="D8932" s="137">
        <v>3956</v>
      </c>
      <c r="E8932" s="113">
        <v>14</v>
      </c>
      <c r="F8932" s="113" t="str">
        <v>PCS</v>
      </c>
      <c r="G8932" s="113" t="str">
        <v>INWARD</v>
      </c>
      <c r="H8932" s="114">
        <v>0</v>
      </c>
    </row>
    <row r="8933" spans="1:8" x14ac:dyDescent="0.25">
      <c r="A8933" s="115">
        <v>45861</v>
      </c>
      <c r="B8933" s="116" t="str">
        <v>1P 3020 COOOB</v>
      </c>
      <c r="C8933" s="117" t="str">
        <v>HYD PUMP NEW HOLLAND 3630</v>
      </c>
      <c r="D8933" s="138">
        <v>3957</v>
      </c>
      <c r="E8933" s="117">
        <v>6</v>
      </c>
      <c r="F8933" s="117" t="str">
        <v>PCS</v>
      </c>
      <c r="G8933" s="117" t="str">
        <v>INWARD</v>
      </c>
      <c r="H8933" s="118">
        <v>0</v>
      </c>
    </row>
    <row r="8934" spans="1:8" x14ac:dyDescent="0.25">
      <c r="A8934" s="111">
        <v>45861</v>
      </c>
      <c r="B8934" s="112" t="str">
        <v>1P 4052 AGOOB</v>
      </c>
      <c r="C8934" s="113" t="str">
        <v>HYD PUMP SK HEAVY / PREET</v>
      </c>
      <c r="D8934" s="137">
        <v>3958</v>
      </c>
      <c r="E8934" s="113">
        <v>6</v>
      </c>
      <c r="F8934" s="113" t="str">
        <v>PCS</v>
      </c>
      <c r="G8934" s="113" t="str">
        <v>INWARD</v>
      </c>
      <c r="H8934" s="114">
        <v>0</v>
      </c>
    </row>
    <row r="8935" spans="1:8" x14ac:dyDescent="0.25">
      <c r="A8935" s="115">
        <v>45861</v>
      </c>
      <c r="B8935" s="116" t="str">
        <v>1P 3052 AOOOB</v>
      </c>
      <c r="C8935" s="117" t="str">
        <v>HYD PUMP SWARAJ SINGLE  (Outer)</v>
      </c>
      <c r="D8935" s="138">
        <v>3959</v>
      </c>
      <c r="E8935" s="117">
        <v>12</v>
      </c>
      <c r="F8935" s="117" t="str">
        <v>PCS</v>
      </c>
      <c r="G8935" s="117" t="str">
        <v>INWARD</v>
      </c>
      <c r="H8935" s="118">
        <v>0</v>
      </c>
    </row>
    <row r="8936" spans="1:8" x14ac:dyDescent="0.25">
      <c r="A8936" s="111">
        <v>45861</v>
      </c>
      <c r="B8936" s="112" t="str">
        <v>1P 4060 4027 CTOOOY</v>
      </c>
      <c r="C8936" s="113" t="str">
        <v>HYD PUMP ARJUN NOVO Y MANIFOLD</v>
      </c>
      <c r="D8936" s="137">
        <v>3960</v>
      </c>
      <c r="E8936" s="113">
        <v>4</v>
      </c>
      <c r="F8936" s="113" t="str">
        <v>PCS</v>
      </c>
      <c r="G8936" s="113" t="str">
        <v>INWARD</v>
      </c>
      <c r="H8936" s="114">
        <v>0</v>
      </c>
    </row>
    <row r="8937" spans="1:8" x14ac:dyDescent="0.25">
      <c r="A8937" s="115">
        <v>45861</v>
      </c>
      <c r="B8937" s="116" t="str">
        <v>601AD00006C</v>
      </c>
      <c r="C8937" s="117" t="str">
        <v>HYD PUMP ARJUN 445 DOUBLE (12CC + 8CC) (NEW CODE : 11351806)</v>
      </c>
      <c r="D8937" s="138">
        <v>3961</v>
      </c>
      <c r="E8937" s="117">
        <v>27</v>
      </c>
      <c r="F8937" s="117" t="str">
        <v>PCS</v>
      </c>
      <c r="G8937" s="117" t="str">
        <v>INWARD</v>
      </c>
      <c r="H8937" s="118">
        <v>0</v>
      </c>
    </row>
    <row r="8938" spans="1:8" x14ac:dyDescent="0.25">
      <c r="A8938" s="111">
        <v>45861</v>
      </c>
      <c r="B8938" s="112" t="str">
        <v>UN 3337</v>
      </c>
      <c r="C8938" s="113" t="str">
        <v xml:space="preserve">CENTRE PIN WASHER ARJUN  </v>
      </c>
      <c r="D8938" s="137">
        <v>3962</v>
      </c>
      <c r="E8938" s="113">
        <v>720</v>
      </c>
      <c r="F8938" s="113" t="str">
        <v>PCS</v>
      </c>
      <c r="G8938" s="113" t="str">
        <v>INWARD</v>
      </c>
      <c r="H8938" s="114">
        <v>0</v>
      </c>
    </row>
    <row r="8939" spans="1:8" x14ac:dyDescent="0.25">
      <c r="A8939" s="115">
        <v>45861</v>
      </c>
      <c r="B8939" s="116" t="str">
        <v>UN 3337 A</v>
      </c>
      <c r="C8939" s="117" t="str">
        <v>CENTRE PIN WASHER ARJUN THIN</v>
      </c>
      <c r="D8939" s="138" t="str">
        <v>3962 A</v>
      </c>
      <c r="E8939" s="117">
        <v>720</v>
      </c>
      <c r="F8939" s="117" t="str">
        <v>PCS</v>
      </c>
      <c r="G8939" s="117" t="str">
        <v>INWARD</v>
      </c>
      <c r="H8939" s="118">
        <v>0</v>
      </c>
    </row>
    <row r="8940" spans="1:8" x14ac:dyDescent="0.25">
      <c r="A8940" s="111">
        <v>45862</v>
      </c>
      <c r="B8940" s="112" t="str">
        <v>UN 3010</v>
      </c>
      <c r="C8940" s="113" t="str">
        <v xml:space="preserve">RADIATOR PAD INTER  </v>
      </c>
      <c r="D8940" s="137">
        <v>3963</v>
      </c>
      <c r="E8940" s="113">
        <v>576</v>
      </c>
      <c r="F8940" s="113" t="str">
        <v>PCS</v>
      </c>
      <c r="G8940" s="113" t="str">
        <v>INWARD</v>
      </c>
      <c r="H8940" s="114">
        <v>0</v>
      </c>
    </row>
    <row r="8941" spans="1:8" x14ac:dyDescent="0.25">
      <c r="A8941" s="115">
        <v>45862</v>
      </c>
      <c r="B8941" s="116" t="str">
        <v>UN 3340</v>
      </c>
      <c r="C8941" s="117" t="str">
        <v xml:space="preserve">HYD SIDE ARM WASHER INTER DI  </v>
      </c>
      <c r="D8941" s="138">
        <v>3964</v>
      </c>
      <c r="E8941" s="117">
        <v>24</v>
      </c>
      <c r="F8941" s="117" t="str">
        <v>PCS</v>
      </c>
      <c r="G8941" s="117" t="str">
        <v>INWARD</v>
      </c>
      <c r="H8941" s="118">
        <v>0</v>
      </c>
    </row>
    <row r="8942" spans="1:8" x14ac:dyDescent="0.25">
      <c r="A8942" s="111">
        <v>45862</v>
      </c>
      <c r="B8942" s="112" t="str">
        <v>UN 2888</v>
      </c>
      <c r="C8942" s="113" t="str">
        <v xml:space="preserve">TOPLINK SPRING INTER DI 130/-(17-1-2023) </v>
      </c>
      <c r="D8942" s="137">
        <v>3965</v>
      </c>
      <c r="E8942" s="113">
        <v>2</v>
      </c>
      <c r="F8942" s="113" t="str">
        <v>PCS</v>
      </c>
      <c r="G8942" s="113" t="str">
        <v>INWARD</v>
      </c>
      <c r="H8942" s="114">
        <v>0</v>
      </c>
    </row>
    <row r="8943" spans="1:8" x14ac:dyDescent="0.25">
      <c r="A8943" s="115">
        <v>45862</v>
      </c>
      <c r="B8943" s="116" t="str">
        <v>UN 3151</v>
      </c>
      <c r="C8943" s="117" t="str">
        <v xml:space="preserve">REAR AXLE HOUSING CIRCLIP 585 DI  </v>
      </c>
      <c r="D8943" s="138">
        <v>3966</v>
      </c>
      <c r="E8943" s="117">
        <v>6</v>
      </c>
      <c r="F8943" s="117" t="str">
        <v>PCS</v>
      </c>
      <c r="G8943" s="117" t="str">
        <v>INWARD</v>
      </c>
      <c r="H8943" s="118">
        <v>0</v>
      </c>
    </row>
    <row r="8944" spans="1:8" x14ac:dyDescent="0.25">
      <c r="A8944" s="111">
        <v>45862</v>
      </c>
      <c r="B8944" s="112" t="str">
        <v>UN 2980</v>
      </c>
      <c r="C8944" s="113" t="str">
        <v xml:space="preserve">KNOB FOR GEAR LEVER THREAD TYPE 585 DI  </v>
      </c>
      <c r="D8944" s="137">
        <v>3967</v>
      </c>
      <c r="E8944" s="113">
        <v>12</v>
      </c>
      <c r="F8944" s="113" t="str">
        <v>PCS</v>
      </c>
      <c r="G8944" s="113" t="str">
        <v>INWARD</v>
      </c>
      <c r="H8944" s="114">
        <v>0</v>
      </c>
    </row>
    <row r="8945" spans="1:8" x14ac:dyDescent="0.25">
      <c r="A8945" s="115">
        <v>45862</v>
      </c>
      <c r="B8945" s="116" t="str">
        <v>UN 3022</v>
      </c>
      <c r="C8945" s="117" t="str">
        <v xml:space="preserve">STARING CAP INTER DI  </v>
      </c>
      <c r="D8945" s="138">
        <v>3968</v>
      </c>
      <c r="E8945" s="117">
        <v>12</v>
      </c>
      <c r="F8945" s="117" t="str">
        <v>PCS</v>
      </c>
      <c r="G8945" s="117" t="str">
        <v>INWARD</v>
      </c>
      <c r="H8945" s="118">
        <v>0</v>
      </c>
    </row>
    <row r="8946" spans="1:8" x14ac:dyDescent="0.25">
      <c r="A8946" s="111">
        <v>45862</v>
      </c>
      <c r="B8946" s="112" t="str">
        <v>UN 2648</v>
      </c>
      <c r="C8946" s="113" t="str">
        <v xml:space="preserve">CHAIN U PIN BIG BHOOMIPUTRA / NST  </v>
      </c>
      <c r="D8946" s="137">
        <v>3969</v>
      </c>
      <c r="E8946" s="113">
        <v>36</v>
      </c>
      <c r="F8946" s="113" t="str">
        <v>PCS</v>
      </c>
      <c r="G8946" s="113" t="str">
        <v>INWARD</v>
      </c>
      <c r="H8946" s="114">
        <v>0</v>
      </c>
    </row>
    <row r="8947" spans="1:8" x14ac:dyDescent="0.25">
      <c r="A8947" s="115">
        <v>45862</v>
      </c>
      <c r="B8947" s="116" t="str">
        <v>UN 2885</v>
      </c>
      <c r="C8947" s="117" t="str">
        <v xml:space="preserve">SPOOL VALVE SPRING INTER  </v>
      </c>
      <c r="D8947" s="138">
        <v>3970</v>
      </c>
      <c r="E8947" s="117">
        <v>12</v>
      </c>
      <c r="F8947" s="117" t="str">
        <v>PCS</v>
      </c>
      <c r="G8947" s="117" t="str">
        <v>INWARD</v>
      </c>
      <c r="H8947" s="118">
        <v>0</v>
      </c>
    </row>
    <row r="8948" spans="1:8" x14ac:dyDescent="0.25">
      <c r="A8948" s="111">
        <v>45862</v>
      </c>
      <c r="B8948" s="112">
        <v>72108841</v>
      </c>
      <c r="C8948" s="113" t="str">
        <v>CAP CV SPOOL M&amp;M</v>
      </c>
      <c r="D8948" s="137">
        <v>3971</v>
      </c>
      <c r="E8948" s="113">
        <v>15</v>
      </c>
      <c r="F8948" s="113" t="str">
        <v>PCS</v>
      </c>
      <c r="G8948" s="113" t="str">
        <v>INWARD</v>
      </c>
      <c r="H8948" s="114">
        <v>0</v>
      </c>
    </row>
    <row r="8949" spans="1:8" x14ac:dyDescent="0.25">
      <c r="A8949" s="115">
        <v>45862</v>
      </c>
      <c r="B8949" s="116" t="str">
        <v>UN 3113</v>
      </c>
      <c r="C8949" s="117" t="str">
        <v xml:space="preserve">SPINDLE SHIM THICK INTER  </v>
      </c>
      <c r="D8949" s="138">
        <v>3972</v>
      </c>
      <c r="E8949" s="117">
        <v>540</v>
      </c>
      <c r="F8949" s="117" t="str">
        <v>DOZEN</v>
      </c>
      <c r="G8949" s="117" t="str">
        <v>INWARD</v>
      </c>
      <c r="H8949" s="118">
        <v>0</v>
      </c>
    </row>
    <row r="8950" spans="1:8" x14ac:dyDescent="0.25">
      <c r="A8950" s="111">
        <v>45862</v>
      </c>
      <c r="B8950" s="112" t="str">
        <v>UN 2972</v>
      </c>
      <c r="C8950" s="113" t="str">
        <v xml:space="preserve">HYDRAULIC O RING KIT 40 HP HI-TECH  </v>
      </c>
      <c r="D8950" s="137">
        <v>3974</v>
      </c>
      <c r="E8950" s="113">
        <v>100</v>
      </c>
      <c r="F8950" s="113" t="str">
        <v>SET</v>
      </c>
      <c r="G8950" s="113" t="str">
        <v>INWARD</v>
      </c>
      <c r="H8950" s="114">
        <v>0</v>
      </c>
    </row>
    <row r="8951" spans="1:8" x14ac:dyDescent="0.25">
      <c r="A8951" s="115">
        <v>45862</v>
      </c>
      <c r="B8951" s="116" t="str">
        <v>UN 3113</v>
      </c>
      <c r="C8951" s="117" t="str">
        <v xml:space="preserve">SPINDLE SHIM THICK INTER  </v>
      </c>
      <c r="D8951" s="138">
        <v>3975</v>
      </c>
      <c r="E8951" s="117">
        <v>540</v>
      </c>
      <c r="F8951" s="117" t="str">
        <v>DOZEN</v>
      </c>
      <c r="G8951" s="117" t="str">
        <v>INWARD</v>
      </c>
      <c r="H8951" s="118">
        <v>0</v>
      </c>
    </row>
    <row r="8952" spans="1:8" x14ac:dyDescent="0.25">
      <c r="A8952" s="111">
        <v>45863</v>
      </c>
      <c r="B8952" s="112" t="str">
        <v>GK 232</v>
      </c>
      <c r="C8952" s="113" t="str">
        <v>BRAKE DISC PLATE MASSEY</v>
      </c>
      <c r="D8952" s="137">
        <v>3976</v>
      </c>
      <c r="E8952" s="113">
        <v>100</v>
      </c>
      <c r="F8952" s="113" t="str">
        <v>PCS</v>
      </c>
      <c r="G8952" s="113" t="str">
        <v>INWARD</v>
      </c>
      <c r="H8952" s="114">
        <v>0</v>
      </c>
    </row>
    <row r="8953" spans="1:8" x14ac:dyDescent="0.25">
      <c r="A8953" s="115">
        <v>45863</v>
      </c>
      <c r="B8953" s="116" t="str">
        <v>UN 1156 A</v>
      </c>
      <c r="C8953" s="117" t="str">
        <v>PRE CLEANER CAP BHOOMIPUTRA</v>
      </c>
      <c r="D8953" s="138">
        <v>3977</v>
      </c>
      <c r="E8953" s="117">
        <v>50</v>
      </c>
      <c r="F8953" s="117" t="str">
        <v>PCS</v>
      </c>
      <c r="G8953" s="117" t="str">
        <v>INWARD</v>
      </c>
      <c r="H8953" s="118">
        <v>0</v>
      </c>
    </row>
    <row r="8954" spans="1:8" x14ac:dyDescent="0.25">
      <c r="A8954" s="111">
        <v>45863</v>
      </c>
      <c r="B8954" s="112" t="str">
        <v>GK 564/UN 1460</v>
      </c>
      <c r="C8954" s="113" t="str">
        <v xml:space="preserve">TIE ROD ASSY MKM (80 MM) </v>
      </c>
      <c r="D8954" s="137">
        <v>3978</v>
      </c>
      <c r="E8954" s="113">
        <v>150</v>
      </c>
      <c r="F8954" s="113" t="str">
        <v>SET</v>
      </c>
      <c r="G8954" s="113" t="str">
        <v>INWARD</v>
      </c>
      <c r="H8954" s="114">
        <v>0</v>
      </c>
    </row>
    <row r="8955" spans="1:8" x14ac:dyDescent="0.25">
      <c r="A8955" s="115">
        <v>45863</v>
      </c>
      <c r="B8955" s="116" t="str">
        <v>WATER SEPARATOR MASSEY</v>
      </c>
      <c r="C8955" s="117" t="str">
        <v>WATER SEPARATOR MASSEY</v>
      </c>
      <c r="D8955" s="138">
        <v>3979</v>
      </c>
      <c r="E8955" s="117">
        <v>300</v>
      </c>
      <c r="F8955" s="117" t="str">
        <v>PCS</v>
      </c>
      <c r="G8955" s="117" t="str">
        <v>INWARD</v>
      </c>
      <c r="H8955" s="118">
        <v>0</v>
      </c>
    </row>
    <row r="8956" spans="1:8" x14ac:dyDescent="0.25">
      <c r="A8956" s="111">
        <v>45864</v>
      </c>
      <c r="B8956" s="112" t="str">
        <v>UN 1440 A</v>
      </c>
      <c r="C8956" s="113" t="str">
        <v>STARING KNUCKLE ARM LH STEEL MKM</v>
      </c>
      <c r="D8956" s="137">
        <v>3980</v>
      </c>
      <c r="E8956" s="113">
        <v>200</v>
      </c>
      <c r="F8956" s="113" t="str">
        <v>PCS</v>
      </c>
      <c r="G8956" s="113" t="str">
        <v>INWARD</v>
      </c>
      <c r="H8956" s="114">
        <v>0</v>
      </c>
    </row>
    <row r="8957" spans="1:8" x14ac:dyDescent="0.25">
      <c r="A8957" s="115">
        <v>45864</v>
      </c>
      <c r="B8957" s="116" t="str">
        <v>GK 267</v>
      </c>
      <c r="C8957" s="117" t="str">
        <v>BRAKE DISC MASSEY (Set of 4 Pcs.)</v>
      </c>
      <c r="D8957" s="138">
        <v>3981</v>
      </c>
      <c r="E8957" s="117">
        <v>124.75</v>
      </c>
      <c r="F8957" s="117" t="str">
        <v>SET</v>
      </c>
      <c r="G8957" s="117" t="str">
        <v>INWARD</v>
      </c>
      <c r="H8957" s="118">
        <v>0</v>
      </c>
    </row>
    <row r="8958" spans="1:8" x14ac:dyDescent="0.25">
      <c r="A8958" s="111">
        <v>45864</v>
      </c>
      <c r="B8958" s="112" t="str">
        <v>GK 260</v>
      </c>
      <c r="C8958" s="113" t="str">
        <v>BRAKE DISC MAHINDRA  (Set of 4 Pcs.)</v>
      </c>
      <c r="D8958" s="137">
        <v>3982</v>
      </c>
      <c r="E8958" s="113">
        <v>299.5</v>
      </c>
      <c r="F8958" s="113" t="str">
        <v>SET</v>
      </c>
      <c r="G8958" s="113" t="str">
        <v>INWARD</v>
      </c>
      <c r="H8958" s="114">
        <v>0</v>
      </c>
    </row>
    <row r="8959" spans="1:8" x14ac:dyDescent="0.25">
      <c r="A8959" s="115">
        <v>45864</v>
      </c>
      <c r="B8959" s="116" t="str">
        <v>GK 265</v>
      </c>
      <c r="C8959" s="117" t="str">
        <v>BRAKE DISC SONALIKA 20 HOLE  (Set of 4 Pcs.)</v>
      </c>
      <c r="D8959" s="138">
        <v>3983</v>
      </c>
      <c r="E8959" s="117">
        <v>25</v>
      </c>
      <c r="F8959" s="117" t="str">
        <v>SET</v>
      </c>
      <c r="G8959" s="117" t="str">
        <v>INWARD</v>
      </c>
      <c r="H8959" s="118">
        <v>0</v>
      </c>
    </row>
    <row r="8960" spans="1:8" x14ac:dyDescent="0.25">
      <c r="A8960" s="111">
        <v>45864</v>
      </c>
      <c r="B8960" s="112" t="str">
        <v>UN 2045</v>
      </c>
      <c r="C8960" s="113" t="str">
        <v>INNER RING TEETH FACE 18 TEETH INTER DI</v>
      </c>
      <c r="D8960" s="137">
        <v>3984</v>
      </c>
      <c r="E8960" s="113">
        <v>80</v>
      </c>
      <c r="F8960" s="113" t="str">
        <v>PCS</v>
      </c>
      <c r="G8960" s="113" t="str">
        <v>INWARD</v>
      </c>
      <c r="H8960" s="114">
        <v>0</v>
      </c>
    </row>
    <row r="8961" spans="1:8" x14ac:dyDescent="0.25">
      <c r="A8961" s="115">
        <v>45864</v>
      </c>
      <c r="B8961" s="116" t="str">
        <v>UN 2052</v>
      </c>
      <c r="C8961" s="117" t="str">
        <v>COUPLING SLIDING 18 TEETH INTER DI</v>
      </c>
      <c r="D8961" s="138">
        <v>3985</v>
      </c>
      <c r="E8961" s="117">
        <v>55</v>
      </c>
      <c r="F8961" s="117" t="str">
        <v>PCS</v>
      </c>
      <c r="G8961" s="117" t="str">
        <v>INWARD</v>
      </c>
      <c r="H8961" s="118">
        <v>0</v>
      </c>
    </row>
    <row r="8962" spans="1:8" x14ac:dyDescent="0.25">
      <c r="A8962" s="111">
        <v>45864</v>
      </c>
      <c r="B8962" s="112" t="str">
        <v>UN 3462</v>
      </c>
      <c r="C8962" s="113" t="str">
        <v xml:space="preserve">WATER SEPERATOR INTER DI  </v>
      </c>
      <c r="D8962" s="137">
        <v>3986</v>
      </c>
      <c r="E8962" s="113">
        <v>52</v>
      </c>
      <c r="F8962" s="113" t="str">
        <v>PCS</v>
      </c>
      <c r="G8962" s="113" t="str">
        <v>INWARD</v>
      </c>
      <c r="H8962" s="114">
        <v>0</v>
      </c>
    </row>
    <row r="8963" spans="1:8" x14ac:dyDescent="0.25">
      <c r="A8963" s="115">
        <v>45864</v>
      </c>
      <c r="B8963" s="116" t="str">
        <v>UN 2855</v>
      </c>
      <c r="C8963" s="117" t="str">
        <v xml:space="preserve">BREAK LIGHT SWITCH SPRING INTER  </v>
      </c>
      <c r="D8963" s="138">
        <v>3987</v>
      </c>
      <c r="E8963" s="117">
        <v>1000</v>
      </c>
      <c r="F8963" s="117" t="str">
        <v>PCS</v>
      </c>
      <c r="G8963" s="117" t="str">
        <v>INWARD</v>
      </c>
      <c r="H8963" s="118">
        <v>0</v>
      </c>
    </row>
    <row r="8964" spans="1:8" x14ac:dyDescent="0.25">
      <c r="A8964" s="111">
        <v>45864</v>
      </c>
      <c r="B8964" s="112" t="str">
        <v>UN 2861</v>
      </c>
      <c r="C8964" s="113" t="str">
        <v>CLUTCH PADEL SPRING INTER</v>
      </c>
      <c r="D8964" s="137">
        <v>3988</v>
      </c>
      <c r="E8964" s="113">
        <v>600</v>
      </c>
      <c r="F8964" s="113" t="str">
        <v>PCS</v>
      </c>
      <c r="G8964" s="113" t="str">
        <v>INWARD</v>
      </c>
      <c r="H8964" s="114">
        <v>0</v>
      </c>
    </row>
    <row r="8965" spans="1:8" x14ac:dyDescent="0.25">
      <c r="A8965" s="115">
        <v>45864</v>
      </c>
      <c r="B8965" s="116" t="str">
        <v>UN 1469 A/GK 573</v>
      </c>
      <c r="C8965" s="117" t="str">
        <v xml:space="preserve">TIE ROD END MAHINDRA YUVO </v>
      </c>
      <c r="D8965" s="138">
        <v>3989</v>
      </c>
      <c r="E8965" s="117">
        <v>100</v>
      </c>
      <c r="F8965" s="117" t="str">
        <v>PCS</v>
      </c>
      <c r="G8965" s="117" t="str">
        <v>INWARD</v>
      </c>
      <c r="H8965" s="118">
        <v>0</v>
      </c>
    </row>
    <row r="8966" spans="1:8" x14ac:dyDescent="0.25">
      <c r="A8966" s="111">
        <v>45864</v>
      </c>
      <c r="B8966" s="112" t="str">
        <v>UN 10512</v>
      </c>
      <c r="C8966" s="113" t="str">
        <v>COUNTER SHAFT HOLLOW 15/20/17 TEETH MF 245/285</v>
      </c>
      <c r="D8966" s="137">
        <v>3990</v>
      </c>
      <c r="E8966" s="113">
        <v>48</v>
      </c>
      <c r="F8966" s="113" t="str">
        <v>PCS</v>
      </c>
      <c r="G8966" s="113" t="str">
        <v>INWARD</v>
      </c>
      <c r="H8966" s="114">
        <v>0</v>
      </c>
    </row>
    <row r="8967" spans="1:8" x14ac:dyDescent="0.25">
      <c r="A8967" s="115">
        <v>45864</v>
      </c>
      <c r="B8967" s="116" t="str">
        <v>GK 1098</v>
      </c>
      <c r="C8967" s="117" t="str">
        <v xml:space="preserve">FRONT STUB AXLE SONALIKA WITH ARM (LH) REGULAR </v>
      </c>
      <c r="D8967" s="138">
        <v>3991</v>
      </c>
      <c r="E8967" s="117">
        <v>20</v>
      </c>
      <c r="F8967" s="117" t="str">
        <v>PCS</v>
      </c>
      <c r="G8967" s="117" t="str">
        <v>INWARD</v>
      </c>
      <c r="H8967" s="118">
        <v>0</v>
      </c>
    </row>
    <row r="8968" spans="1:8" x14ac:dyDescent="0.25">
      <c r="A8968" s="111">
        <v>45864</v>
      </c>
      <c r="B8968" s="112" t="str">
        <v>GK 1098 A</v>
      </c>
      <c r="C8968" s="113" t="str">
        <v xml:space="preserve">FRONT STUB AXLE SONALIKA WITH ARM (RH) REGULAR </v>
      </c>
      <c r="D8968" s="137">
        <v>3992</v>
      </c>
      <c r="E8968" s="113">
        <v>20</v>
      </c>
      <c r="F8968" s="113" t="str">
        <v>PCS</v>
      </c>
      <c r="G8968" s="113" t="str">
        <v>INWARD</v>
      </c>
      <c r="H8968" s="114">
        <v>0</v>
      </c>
    </row>
    <row r="8969" spans="1:8" x14ac:dyDescent="0.25">
      <c r="A8969" s="115">
        <v>45864</v>
      </c>
      <c r="B8969" s="116" t="str">
        <v>UN 2987</v>
      </c>
      <c r="C8969" s="117" t="str">
        <v xml:space="preserve">MUDGUARD PAD THICK INTER  </v>
      </c>
      <c r="D8969" s="138">
        <v>3993</v>
      </c>
      <c r="E8969" s="117">
        <v>45</v>
      </c>
      <c r="F8969" s="117" t="str">
        <v>PCS</v>
      </c>
      <c r="G8969" s="117" t="str">
        <v>INWARD</v>
      </c>
      <c r="H8969" s="118">
        <v>0</v>
      </c>
    </row>
    <row r="8970" spans="1:8" x14ac:dyDescent="0.25">
      <c r="A8970" s="111">
        <v>45864</v>
      </c>
      <c r="B8970" s="112" t="str">
        <v>GK 568</v>
      </c>
      <c r="C8970" s="113" t="str">
        <v xml:space="preserve">TIE ROD ASSY MKM L/M (150 MM) </v>
      </c>
      <c r="D8970" s="137">
        <v>3994</v>
      </c>
      <c r="E8970" s="113">
        <v>2</v>
      </c>
      <c r="F8970" s="113" t="str">
        <v>SET</v>
      </c>
      <c r="G8970" s="113" t="str">
        <v>INWARD</v>
      </c>
      <c r="H8970" s="114">
        <v>0</v>
      </c>
    </row>
    <row r="8971" spans="1:8" x14ac:dyDescent="0.25">
      <c r="A8971" s="115">
        <v>45866</v>
      </c>
      <c r="B8971" s="116" t="str">
        <v>UN 3419</v>
      </c>
      <c r="C8971" s="117" t="str">
        <v xml:space="preserve">CHOWK CABLE (HOOK TYPE) BRASS INTER DI  </v>
      </c>
      <c r="D8971" s="138">
        <v>3995</v>
      </c>
      <c r="E8971" s="117">
        <v>26</v>
      </c>
      <c r="F8971" s="117" t="str">
        <v>PCS</v>
      </c>
      <c r="G8971" s="117" t="str">
        <v>INWARD</v>
      </c>
      <c r="H8971" s="118">
        <v>0</v>
      </c>
    </row>
    <row r="8972" spans="1:8" x14ac:dyDescent="0.25">
      <c r="A8972" s="111">
        <v>45866</v>
      </c>
      <c r="B8972" s="112" t="str">
        <v>GK 565/UN 1460 B</v>
      </c>
      <c r="C8972" s="113" t="str">
        <v>TIE ROD END POWER STG. MKM</v>
      </c>
      <c r="D8972" s="137">
        <v>3996</v>
      </c>
      <c r="E8972" s="113">
        <v>8</v>
      </c>
      <c r="F8972" s="113" t="str">
        <v>PCS</v>
      </c>
      <c r="G8972" s="113" t="str">
        <v>INWARD</v>
      </c>
      <c r="H8972" s="114">
        <v>0</v>
      </c>
    </row>
    <row r="8973" spans="1:8" x14ac:dyDescent="0.25">
      <c r="A8973" s="115">
        <v>45866</v>
      </c>
      <c r="B8973" s="116" t="str">
        <v>UN 1469 B/GK 574</v>
      </c>
      <c r="C8973" s="117" t="str">
        <v xml:space="preserve">BALL JOINT MAHINDRA YUVO </v>
      </c>
      <c r="D8973" s="138">
        <v>3997</v>
      </c>
      <c r="E8973" s="117">
        <v>10</v>
      </c>
      <c r="F8973" s="117" t="str">
        <v>PCS</v>
      </c>
      <c r="G8973" s="117" t="str">
        <v>INWARD</v>
      </c>
      <c r="H8973" s="118">
        <v>0</v>
      </c>
    </row>
    <row r="8974" spans="1:8" x14ac:dyDescent="0.25">
      <c r="A8974" s="111">
        <v>45866</v>
      </c>
      <c r="B8974" s="112" t="str">
        <v>GK 562/UN 1454 A</v>
      </c>
      <c r="C8974" s="113" t="str">
        <v xml:space="preserve">TIE ROD END ARJUN POWER STG. (3 HOLE) </v>
      </c>
      <c r="D8974" s="137">
        <v>3998</v>
      </c>
      <c r="E8974" s="113">
        <v>2</v>
      </c>
      <c r="F8974" s="113" t="str">
        <v>PCS</v>
      </c>
      <c r="G8974" s="113" t="str">
        <v>INWARD</v>
      </c>
      <c r="H8974" s="114">
        <v>0</v>
      </c>
    </row>
    <row r="8975" spans="1:8" x14ac:dyDescent="0.25">
      <c r="A8975" s="115">
        <v>45866</v>
      </c>
      <c r="B8975" s="116" t="str">
        <v>GK 567</v>
      </c>
      <c r="C8975" s="117" t="str">
        <v xml:space="preserve">TIE ROD ASSY MKM N/M (100 MM) </v>
      </c>
      <c r="D8975" s="138">
        <v>3999</v>
      </c>
      <c r="E8975" s="117">
        <v>2</v>
      </c>
      <c r="F8975" s="117" t="str">
        <v>SET</v>
      </c>
      <c r="G8975" s="117" t="str">
        <v>INWARD</v>
      </c>
      <c r="H8975" s="118">
        <v>0</v>
      </c>
    </row>
    <row r="8976" spans="1:8" x14ac:dyDescent="0.25">
      <c r="A8976" s="111">
        <v>45866</v>
      </c>
      <c r="B8976" s="112" t="str">
        <v>UN 1469/GK 572</v>
      </c>
      <c r="C8976" s="113" t="str">
        <v xml:space="preserve">TIE ROD ASSY MAHINDRA YUVO </v>
      </c>
      <c r="D8976" s="137">
        <v>4000</v>
      </c>
      <c r="E8976" s="113">
        <v>2</v>
      </c>
      <c r="F8976" s="113" t="str">
        <v>SET</v>
      </c>
      <c r="G8976" s="113" t="str">
        <v>INWARD</v>
      </c>
      <c r="H8976" s="114">
        <v>0</v>
      </c>
    </row>
    <row r="8977" spans="1:8" x14ac:dyDescent="0.25">
      <c r="A8977" s="115">
        <v>45866</v>
      </c>
      <c r="B8977" s="116" t="str">
        <v>GK 235</v>
      </c>
      <c r="C8977" s="117" t="str">
        <v>BRAKE DISC PLATE EICHER</v>
      </c>
      <c r="D8977" s="138">
        <v>4001</v>
      </c>
      <c r="E8977" s="117">
        <v>8</v>
      </c>
      <c r="F8977" s="117" t="str">
        <v>PCS</v>
      </c>
      <c r="G8977" s="117" t="str">
        <v>INWARD</v>
      </c>
      <c r="H8977" s="118">
        <v>0</v>
      </c>
    </row>
    <row r="8978" spans="1:8" x14ac:dyDescent="0.25">
      <c r="A8978" s="111">
        <v>45866</v>
      </c>
      <c r="B8978" s="112" t="str">
        <v>GK 1075/UN 1427</v>
      </c>
      <c r="C8978" s="113" t="str">
        <v>FRONT STUB AXLE ARJUN KEY TYPE (LH) 501349-32206</v>
      </c>
      <c r="D8978" s="137">
        <v>4003</v>
      </c>
      <c r="E8978" s="113">
        <v>25</v>
      </c>
      <c r="F8978" s="113" t="str">
        <v>PCS</v>
      </c>
      <c r="G8978" s="113" t="str">
        <v>INWARD</v>
      </c>
      <c r="H8978" s="114">
        <v>0</v>
      </c>
    </row>
    <row r="8979" spans="1:8" x14ac:dyDescent="0.25">
      <c r="A8979" s="115">
        <v>45866</v>
      </c>
      <c r="B8979" s="116" t="str">
        <v>GK 1075 A/UN 1427 A</v>
      </c>
      <c r="C8979" s="117" t="str">
        <v>FRONT STUB AXLE ARJUN KEY TYPE (RH) 501349-32206</v>
      </c>
      <c r="D8979" s="138">
        <v>4004</v>
      </c>
      <c r="E8979" s="117">
        <v>25</v>
      </c>
      <c r="F8979" s="117" t="str">
        <v>PCS</v>
      </c>
      <c r="G8979" s="117" t="str">
        <v>INWARD</v>
      </c>
      <c r="H8979" s="118">
        <v>0</v>
      </c>
    </row>
    <row r="8980" spans="1:8" x14ac:dyDescent="0.25">
      <c r="A8980" s="111">
        <v>45867</v>
      </c>
      <c r="B8980" s="112" t="str">
        <v>UN 2052</v>
      </c>
      <c r="C8980" s="113" t="str">
        <v>COUPLING SLIDING 18 TEETH INTER DI</v>
      </c>
      <c r="D8980" s="137">
        <v>2451</v>
      </c>
      <c r="E8980" s="113">
        <v>20</v>
      </c>
      <c r="F8980" s="113" t="str">
        <v>PCS</v>
      </c>
      <c r="G8980" s="113" t="str">
        <v>OUTWARD</v>
      </c>
      <c r="H8980" s="114" t="str">
        <v>SHOP</v>
      </c>
    </row>
    <row r="8981" spans="1:8" x14ac:dyDescent="0.25">
      <c r="A8981" s="115">
        <v>45867</v>
      </c>
      <c r="B8981" s="116" t="str">
        <v>UN 1678 B</v>
      </c>
      <c r="C8981" s="117" t="str">
        <v>TOOL BOX (POPULAR) ARJUN</v>
      </c>
      <c r="D8981" s="138">
        <v>2451</v>
      </c>
      <c r="E8981" s="117">
        <v>4</v>
      </c>
      <c r="F8981" s="117" t="str">
        <v>PCS</v>
      </c>
      <c r="G8981" s="117" t="str">
        <v>OUTWARD</v>
      </c>
      <c r="H8981" s="118" t="str">
        <v>SHOP</v>
      </c>
    </row>
    <row r="8982" spans="1:8" x14ac:dyDescent="0.25">
      <c r="A8982" s="111">
        <v>45867</v>
      </c>
      <c r="B8982" s="112" t="str">
        <v>ARSK4562</v>
      </c>
      <c r="C8982" s="113" t="str">
        <v>CLUTCH PLATE SARPANCH 5SPRING NA RWC</v>
      </c>
      <c r="D8982" s="137">
        <v>2451</v>
      </c>
      <c r="E8982" s="113">
        <v>1</v>
      </c>
      <c r="F8982" s="113" t="str">
        <v>PCS</v>
      </c>
      <c r="G8982" s="113" t="str">
        <v>OUTWARD</v>
      </c>
      <c r="H8982" s="114" t="str">
        <v>SHOP</v>
      </c>
    </row>
    <row r="8983" spans="1:8" x14ac:dyDescent="0.25">
      <c r="A8983" s="115">
        <v>45867</v>
      </c>
      <c r="B8983" s="116" t="str">
        <v>R11143</v>
      </c>
      <c r="C8983" s="117" t="str">
        <v>CLUTCH PLATE EICHER D/F TYPE N/A</v>
      </c>
      <c r="D8983" s="138">
        <v>2451</v>
      </c>
      <c r="E8983" s="117">
        <v>1</v>
      </c>
      <c r="F8983" s="117" t="str">
        <v>PCS</v>
      </c>
      <c r="G8983" s="117" t="str">
        <v>OUTWARD</v>
      </c>
      <c r="H8983" s="118" t="str">
        <v>SHOP</v>
      </c>
    </row>
    <row r="8984" spans="1:8" x14ac:dyDescent="0.25">
      <c r="A8984" s="111">
        <v>45867</v>
      </c>
      <c r="B8984" s="112">
        <v>4340460100</v>
      </c>
      <c r="C8984" s="113" t="str">
        <v>P.P TAWA ARJUN MAIN D/CLUTCH</v>
      </c>
      <c r="D8984" s="137">
        <v>2451</v>
      </c>
      <c r="E8984" s="113">
        <v>2</v>
      </c>
      <c r="F8984" s="113" t="str">
        <v>PCS</v>
      </c>
      <c r="G8984" s="113" t="str">
        <v>OUTWARD</v>
      </c>
      <c r="H8984" s="114" t="str">
        <v>SHOP</v>
      </c>
    </row>
    <row r="8985" spans="1:8" x14ac:dyDescent="0.25">
      <c r="A8985" s="119">
        <v>45867</v>
      </c>
      <c r="B8985" s="120" t="str">
        <v>11RLK700</v>
      </c>
      <c r="C8985" s="121" t="str">
        <v>CL KIT MAHINDRA 434/444/475-M10-NUT</v>
      </c>
      <c r="D8985" s="139">
        <v>2451</v>
      </c>
      <c r="E8985" s="121">
        <v>6</v>
      </c>
      <c r="F8985" s="121" t="str">
        <v>SET</v>
      </c>
      <c r="G8985" s="121" t="str">
        <v>OUTWARD</v>
      </c>
      <c r="H8985" s="122" t="str">
        <v>SHOP</v>
      </c>
    </row>
    <row r="8986" spans="1:8" x14ac:dyDescent="0.25">
      <c r="A8986" s="111">
        <v>45867</v>
      </c>
      <c r="B8986" s="112">
        <v>4340442100</v>
      </c>
      <c r="C8986" s="113" t="str">
        <v>CLUTCH KIT J.D. MAIN</v>
      </c>
      <c r="D8986" s="137">
        <v>2451</v>
      </c>
      <c r="E8986" s="113">
        <v>2</v>
      </c>
      <c r="F8986" s="113" t="str">
        <v>SET</v>
      </c>
      <c r="G8986" s="113" t="str">
        <v>OUTWARD</v>
      </c>
      <c r="H8986" s="114" t="str">
        <v>SHOP</v>
      </c>
    </row>
    <row r="8987" spans="1:8" x14ac:dyDescent="0.25">
      <c r="A8987" s="119">
        <v>45867</v>
      </c>
      <c r="B8987" s="120">
        <v>4340444100</v>
      </c>
      <c r="C8987" s="121" t="str">
        <v>CLUTCH KIT J.D PTO</v>
      </c>
      <c r="D8987" s="139">
        <v>2451</v>
      </c>
      <c r="E8987" s="121">
        <v>2</v>
      </c>
      <c r="F8987" s="121" t="str">
        <v>SET</v>
      </c>
      <c r="G8987" s="121" t="str">
        <v>OUTWARD</v>
      </c>
      <c r="H8987" s="122" t="str">
        <v>SHOP</v>
      </c>
    </row>
    <row r="8988" spans="1:8" x14ac:dyDescent="0.25">
      <c r="A8988" s="111">
        <v>45867</v>
      </c>
      <c r="B8988" s="112" t="str">
        <v>1P 3020 COOOB</v>
      </c>
      <c r="C8988" s="113" t="str">
        <v>HYD PUMP NEW HOLLAND 3630</v>
      </c>
      <c r="D8988" s="137">
        <v>2451</v>
      </c>
      <c r="E8988" s="113">
        <v>1</v>
      </c>
      <c r="F8988" s="113" t="str">
        <v>PCS</v>
      </c>
      <c r="G8988" s="113" t="str">
        <v>OUTWARD</v>
      </c>
      <c r="H8988" s="114" t="str">
        <v>SHOP</v>
      </c>
    </row>
    <row r="8989" spans="1:8" x14ac:dyDescent="0.25">
      <c r="A8989" s="119">
        <v>45867</v>
      </c>
      <c r="B8989" s="120" t="str">
        <v>UN 1388 D</v>
      </c>
      <c r="C8989" s="121" t="str">
        <v>FRONT AXLE SUPPORT MKM</v>
      </c>
      <c r="D8989" s="139">
        <v>2451</v>
      </c>
      <c r="E8989" s="121">
        <v>3</v>
      </c>
      <c r="F8989" s="121" t="str">
        <v>PCS</v>
      </c>
      <c r="G8989" s="121" t="str">
        <v>OUTWARD</v>
      </c>
      <c r="H8989" s="122" t="str">
        <v>SHOP</v>
      </c>
    </row>
    <row r="8990" spans="1:8" x14ac:dyDescent="0.25">
      <c r="A8990" s="111">
        <v>45867</v>
      </c>
      <c r="B8990" s="112" t="str">
        <v>R983032352</v>
      </c>
      <c r="C8990" s="113" t="str">
        <v>HYD PUMP FT45/55 12CC</v>
      </c>
      <c r="D8990" s="137">
        <v>2451</v>
      </c>
      <c r="E8990" s="113">
        <v>8</v>
      </c>
      <c r="F8990" s="113" t="str">
        <v>PCS</v>
      </c>
      <c r="G8990" s="113" t="str">
        <v>OUTWARD</v>
      </c>
      <c r="H8990" s="114" t="str">
        <v>SHOP</v>
      </c>
    </row>
    <row r="8991" spans="1:8" x14ac:dyDescent="0.25">
      <c r="A8991" s="119">
        <v>45867</v>
      </c>
      <c r="B8991" s="120" t="str">
        <v>UN 1990</v>
      </c>
      <c r="C8991" s="121" t="str">
        <v>BREAK PATTI (3 HOLE) MKM</v>
      </c>
      <c r="D8991" s="139">
        <v>2451</v>
      </c>
      <c r="E8991" s="121">
        <v>24</v>
      </c>
      <c r="F8991" s="121" t="str">
        <v>PCS</v>
      </c>
      <c r="G8991" s="121" t="str">
        <v>OUTWARD</v>
      </c>
      <c r="H8991" s="122" t="str">
        <v>SHOP</v>
      </c>
    </row>
    <row r="8992" spans="1:8" x14ac:dyDescent="0.25">
      <c r="A8992" s="111">
        <v>45867</v>
      </c>
      <c r="B8992" s="112" t="str">
        <v>UN 1491</v>
      </c>
      <c r="C8992" s="113" t="str">
        <v>DIESEL TANK CAP YUVRAJ</v>
      </c>
      <c r="D8992" s="137">
        <v>2451</v>
      </c>
      <c r="E8992" s="113">
        <v>16</v>
      </c>
      <c r="F8992" s="113" t="str">
        <v>PCS</v>
      </c>
      <c r="G8992" s="113" t="str">
        <v>OUTWARD</v>
      </c>
      <c r="H8992" s="114" t="str">
        <v>SHOP</v>
      </c>
    </row>
    <row r="8993" spans="1:8" x14ac:dyDescent="0.25">
      <c r="A8993" s="119">
        <v>45867</v>
      </c>
      <c r="B8993" s="120" t="str">
        <v>UN 2637 D</v>
      </c>
      <c r="C8993" s="121" t="str">
        <v>CHECK CHAIN ASSY JOHN DEERE  O.E</v>
      </c>
      <c r="D8993" s="139">
        <v>2450</v>
      </c>
      <c r="E8993" s="121">
        <v>20</v>
      </c>
      <c r="F8993" s="121" t="str">
        <v>PCS</v>
      </c>
      <c r="G8993" s="121" t="str">
        <v>OUTWARD</v>
      </c>
      <c r="H8993" s="122" t="str">
        <v>PANDA</v>
      </c>
    </row>
    <row r="8994" spans="1:8" x14ac:dyDescent="0.25">
      <c r="A8994" s="111">
        <v>45867</v>
      </c>
      <c r="B8994" s="112" t="str">
        <v>UN 1131</v>
      </c>
      <c r="C8994" s="113" t="str">
        <v>SILENCER ELBOW (O.E) INTER DI</v>
      </c>
      <c r="D8994" s="137">
        <v>2450</v>
      </c>
      <c r="E8994" s="113">
        <v>12</v>
      </c>
      <c r="F8994" s="113" t="str">
        <v>PCS</v>
      </c>
      <c r="G8994" s="113" t="str">
        <v>OUTWARD</v>
      </c>
      <c r="H8994" s="114" t="str">
        <v>PANDA</v>
      </c>
    </row>
    <row r="8995" spans="1:8" x14ac:dyDescent="0.25">
      <c r="A8995" s="119">
        <v>45867</v>
      </c>
      <c r="B8995" s="120" t="str">
        <v>UN 1121</v>
      </c>
      <c r="C8995" s="121" t="str">
        <v>EXHAUST MANIFOLD 4 CYL. INTER</v>
      </c>
      <c r="D8995" s="139">
        <v>2450</v>
      </c>
      <c r="E8995" s="121">
        <v>1</v>
      </c>
      <c r="F8995" s="121" t="str">
        <v>PCS</v>
      </c>
      <c r="G8995" s="121" t="str">
        <v>OUTWARD</v>
      </c>
      <c r="H8995" s="122" t="str">
        <v>PANDA</v>
      </c>
    </row>
    <row r="8996" spans="1:8" x14ac:dyDescent="0.25">
      <c r="A8996" s="111">
        <v>45867</v>
      </c>
      <c r="B8996" s="112" t="str">
        <v>GK 559/UN 1446</v>
      </c>
      <c r="C8996" s="113" t="str">
        <v>TIE ROD END MKM NST  MANUAL BIG BODY /BIG PIN  (R +L) (SET OF 2)</v>
      </c>
      <c r="D8996" s="137">
        <v>2450</v>
      </c>
      <c r="E8996" s="113">
        <v>10</v>
      </c>
      <c r="F8996" s="113" t="str">
        <v>SET</v>
      </c>
      <c r="G8996" s="113" t="str">
        <v>OUTWARD</v>
      </c>
      <c r="H8996" s="114" t="str">
        <v>PANDA</v>
      </c>
    </row>
    <row r="8997" spans="1:8" x14ac:dyDescent="0.25">
      <c r="A8997" s="119">
        <v>45867</v>
      </c>
      <c r="B8997" s="120" t="str">
        <v>GK 560/UN 1446 A</v>
      </c>
      <c r="C8997" s="121" t="str">
        <v>TIE ROD END MKM THIN BALL  (SET OF 2)</v>
      </c>
      <c r="D8997" s="139">
        <v>2450</v>
      </c>
      <c r="E8997" s="121">
        <v>2</v>
      </c>
      <c r="F8997" s="121" t="str">
        <v>SET</v>
      </c>
      <c r="G8997" s="121" t="str">
        <v>OUTWARD</v>
      </c>
      <c r="H8997" s="122" t="str">
        <v>PANDA</v>
      </c>
    </row>
    <row r="8998" spans="1:8" x14ac:dyDescent="0.25">
      <c r="A8998" s="111">
        <v>45867</v>
      </c>
      <c r="B8998" s="112" t="str">
        <v>GK 918</v>
      </c>
      <c r="C8998" s="113" t="str">
        <v>FRONT WHEEL HUB SWARAJ XM 6 HOLE W/CAP 25877-1988</v>
      </c>
      <c r="D8998" s="137">
        <v>2450</v>
      </c>
      <c r="E8998" s="113">
        <v>2</v>
      </c>
      <c r="F8998" s="113" t="str">
        <v>PCS</v>
      </c>
      <c r="G8998" s="113" t="str">
        <v>OUTWARD</v>
      </c>
      <c r="H8998" s="114" t="str">
        <v>PANDA</v>
      </c>
    </row>
    <row r="8999" spans="1:8" x14ac:dyDescent="0.25">
      <c r="A8999" s="119">
        <v>45867</v>
      </c>
      <c r="B8999" s="120" t="str">
        <v>UN 2615</v>
      </c>
      <c r="C8999" s="121" t="str">
        <v xml:space="preserve">LOWER LINK ASSY 4 DI (O.E) 585 DI  </v>
      </c>
      <c r="D8999" s="139">
        <v>2450</v>
      </c>
      <c r="E8999" s="121">
        <v>4</v>
      </c>
      <c r="F8999" s="121" t="str">
        <v>PCS</v>
      </c>
      <c r="G8999" s="121" t="str">
        <v>OUTWARD</v>
      </c>
      <c r="H8999" s="122" t="str">
        <v>PANDA</v>
      </c>
    </row>
    <row r="9000" spans="1:8" x14ac:dyDescent="0.25">
      <c r="A9000" s="111">
        <v>45867</v>
      </c>
      <c r="B9000" s="112" t="str">
        <v>GK 1710</v>
      </c>
      <c r="C9000" s="113" t="str">
        <v>FRONT WHEEL SEAL SARPANCH / BHOOMIPUTRA 175-290-50</v>
      </c>
      <c r="D9000" s="137">
        <v>2450</v>
      </c>
      <c r="E9000" s="113">
        <v>50</v>
      </c>
      <c r="F9000" s="113" t="str">
        <v>PCS</v>
      </c>
      <c r="G9000" s="113" t="str">
        <v>OUTWARD</v>
      </c>
      <c r="H9000" s="114" t="str">
        <v>PANDA</v>
      </c>
    </row>
    <row r="9001" spans="1:8" x14ac:dyDescent="0.25">
      <c r="A9001" s="119">
        <v>45867</v>
      </c>
      <c r="B9001" s="120" t="str">
        <v>GK 1852</v>
      </c>
      <c r="C9001" s="121" t="str">
        <v>FRONT WHEEL SEAL SONALIKA 60 DI 55-80-08</v>
      </c>
      <c r="D9001" s="139">
        <v>2450</v>
      </c>
      <c r="E9001" s="121">
        <v>17</v>
      </c>
      <c r="F9001" s="121" t="str">
        <v>PCS</v>
      </c>
      <c r="G9001" s="121" t="str">
        <v>OUTWARD</v>
      </c>
      <c r="H9001" s="122" t="str">
        <v>PANDA</v>
      </c>
    </row>
    <row r="9002" spans="1:8" x14ac:dyDescent="0.25">
      <c r="A9002" s="111">
        <v>45867</v>
      </c>
      <c r="B9002" s="112" t="str">
        <v>GK 1968</v>
      </c>
      <c r="C9002" s="113" t="str">
        <v>FRONT WHEEL SEAL 5911/6522 70-85-8</v>
      </c>
      <c r="D9002" s="137">
        <v>2450</v>
      </c>
      <c r="E9002" s="113">
        <v>20</v>
      </c>
      <c r="F9002" s="113" t="str">
        <v>PCS</v>
      </c>
      <c r="G9002" s="113" t="str">
        <v>OUTWARD</v>
      </c>
      <c r="H9002" s="114" t="str">
        <v>PANDA</v>
      </c>
    </row>
    <row r="9003" spans="1:8" x14ac:dyDescent="0.25">
      <c r="A9003" s="119">
        <v>45867</v>
      </c>
      <c r="B9003" s="120" t="str">
        <v>GK 1073/UN 1426</v>
      </c>
      <c r="C9003" s="121" t="str">
        <v>FRONT STUB AXLE LH NST</v>
      </c>
      <c r="D9003" s="139">
        <v>2450</v>
      </c>
      <c r="E9003" s="121">
        <v>6</v>
      </c>
      <c r="F9003" s="121" t="str">
        <v>PCS</v>
      </c>
      <c r="G9003" s="121" t="str">
        <v>OUTWARD</v>
      </c>
      <c r="H9003" s="122" t="str">
        <v>PANDA</v>
      </c>
    </row>
    <row r="9004" spans="1:8" x14ac:dyDescent="0.25">
      <c r="A9004" s="111">
        <v>45867</v>
      </c>
      <c r="B9004" s="112" t="str">
        <v>GK 1073 A/UN 1426 A</v>
      </c>
      <c r="C9004" s="113" t="str">
        <v>FRONT STUB AXLE RH NST</v>
      </c>
      <c r="D9004" s="137">
        <v>2450</v>
      </c>
      <c r="E9004" s="113">
        <v>6</v>
      </c>
      <c r="F9004" s="113" t="str">
        <v>PCS</v>
      </c>
      <c r="G9004" s="113" t="str">
        <v>OUTWARD</v>
      </c>
      <c r="H9004" s="114" t="str">
        <v>PANDA</v>
      </c>
    </row>
    <row r="9005" spans="1:8" x14ac:dyDescent="0.25">
      <c r="A9005" s="119">
        <v>45867</v>
      </c>
      <c r="B9005" s="120" t="str">
        <v>GK 977/UN 1374</v>
      </c>
      <c r="C9005" s="121" t="str">
        <v>CENTER PIN MAHINDRA NST (PATTI TYPE)</v>
      </c>
      <c r="D9005" s="139">
        <v>2450</v>
      </c>
      <c r="E9005" s="121">
        <v>10</v>
      </c>
      <c r="F9005" s="121" t="str">
        <v>PCS</v>
      </c>
      <c r="G9005" s="121" t="str">
        <v>OUTWARD</v>
      </c>
      <c r="H9005" s="122" t="str">
        <v>PANDA</v>
      </c>
    </row>
    <row r="9006" spans="1:8" x14ac:dyDescent="0.25">
      <c r="A9006" s="111">
        <v>45867</v>
      </c>
      <c r="B9006" s="112" t="str">
        <v>GK 600 B</v>
      </c>
      <c r="C9006" s="113" t="str">
        <v>TIE ROD END SWARAJ 855 (H.D)  FRONT (SET OF 2)</v>
      </c>
      <c r="D9006" s="137">
        <v>2450</v>
      </c>
      <c r="E9006" s="113">
        <v>10</v>
      </c>
      <c r="F9006" s="113" t="str">
        <v>SET</v>
      </c>
      <c r="G9006" s="113" t="str">
        <v>OUTWARD</v>
      </c>
      <c r="H9006" s="114" t="str">
        <v>PANDA</v>
      </c>
    </row>
    <row r="9007" spans="1:8" x14ac:dyDescent="0.25">
      <c r="A9007" s="119">
        <v>45867</v>
      </c>
      <c r="B9007" s="120" t="str">
        <v>GK 600 A</v>
      </c>
      <c r="C9007" s="121" t="str">
        <v>TIE ROD END SWARAJ 855 (H.D)  REAR  (SET OF 2)</v>
      </c>
      <c r="D9007" s="139">
        <v>2450</v>
      </c>
      <c r="E9007" s="121">
        <v>10</v>
      </c>
      <c r="F9007" s="121" t="str">
        <v>SET</v>
      </c>
      <c r="G9007" s="121" t="str">
        <v>OUTWARD</v>
      </c>
      <c r="H9007" s="122" t="str">
        <v>PANDA</v>
      </c>
    </row>
    <row r="9008" spans="1:8" x14ac:dyDescent="0.25">
      <c r="A9008" s="111">
        <v>45867</v>
      </c>
      <c r="B9008" s="112" t="str">
        <v>UN 1419</v>
      </c>
      <c r="C9008" s="113" t="str">
        <v>FRONT WHEEL CAP 4 HOLE INTER DI</v>
      </c>
      <c r="D9008" s="137">
        <v>2450</v>
      </c>
      <c r="E9008" s="113">
        <v>12</v>
      </c>
      <c r="F9008" s="113" t="str">
        <v>PCS</v>
      </c>
      <c r="G9008" s="113" t="str">
        <v>OUTWARD</v>
      </c>
      <c r="H9008" s="114" t="str">
        <v>PANDA</v>
      </c>
    </row>
    <row r="9009" spans="1:8" x14ac:dyDescent="0.25">
      <c r="A9009" s="119">
        <v>45867</v>
      </c>
      <c r="B9009" s="120" t="str">
        <v>GK 1220</v>
      </c>
      <c r="C9009" s="121" t="str">
        <v>DIESEL FILTER SET (0.5 LTR) PAPER + NAMADA (SET OF 2)</v>
      </c>
      <c r="D9009" s="139">
        <v>2450</v>
      </c>
      <c r="E9009" s="121">
        <v>50</v>
      </c>
      <c r="F9009" s="121" t="str">
        <v>SET</v>
      </c>
      <c r="G9009" s="121" t="str">
        <v>OUTWARD</v>
      </c>
      <c r="H9009" s="122" t="str">
        <v>PANDA</v>
      </c>
    </row>
    <row r="9010" spans="1:8" x14ac:dyDescent="0.25">
      <c r="A9010" s="111">
        <v>45867</v>
      </c>
      <c r="B9010" s="112" t="str">
        <v>UN 2861</v>
      </c>
      <c r="C9010" s="113" t="str">
        <v>CLUTCH PADEL SPRING INTER</v>
      </c>
      <c r="D9010" s="137">
        <v>2450</v>
      </c>
      <c r="E9010" s="113">
        <v>60</v>
      </c>
      <c r="F9010" s="113" t="str">
        <v>PCS</v>
      </c>
      <c r="G9010" s="113" t="str">
        <v>OUTWARD</v>
      </c>
      <c r="H9010" s="114" t="str">
        <v>PANDA</v>
      </c>
    </row>
    <row r="9011" spans="1:8" x14ac:dyDescent="0.25">
      <c r="A9011" s="119">
        <v>45867</v>
      </c>
      <c r="B9011" s="120" t="str">
        <v>R11143</v>
      </c>
      <c r="C9011" s="121" t="str">
        <v>CLUTCH PLATE EICHER D/F TYPE N/A</v>
      </c>
      <c r="D9011" s="139">
        <v>2450</v>
      </c>
      <c r="E9011" s="121">
        <v>3</v>
      </c>
      <c r="F9011" s="121" t="str">
        <v>PCS</v>
      </c>
      <c r="G9011" s="121" t="str">
        <v>OUTWARD</v>
      </c>
      <c r="H9011" s="122" t="str">
        <v>PANDA</v>
      </c>
    </row>
    <row r="9012" spans="1:8" x14ac:dyDescent="0.25">
      <c r="A9012" s="111">
        <v>45867</v>
      </c>
      <c r="B9012" s="112" t="str">
        <v>R1100555</v>
      </c>
      <c r="C9012" s="113" t="str">
        <v>P.P ASSY SARPANCH D/F TYPE</v>
      </c>
      <c r="D9012" s="137">
        <v>2450</v>
      </c>
      <c r="E9012" s="113">
        <v>3</v>
      </c>
      <c r="F9012" s="113" t="str">
        <v>SET</v>
      </c>
      <c r="G9012" s="113" t="str">
        <v>OUTWARD</v>
      </c>
      <c r="H9012" s="114" t="str">
        <v>PANDA</v>
      </c>
    </row>
    <row r="9013" spans="1:8" x14ac:dyDescent="0.25">
      <c r="A9013" s="119">
        <v>45867</v>
      </c>
      <c r="B9013" s="120" t="str">
        <v>UN 1120</v>
      </c>
      <c r="C9013" s="121" t="str">
        <v>SILENCER W/GUARD YUVO</v>
      </c>
      <c r="D9013" s="139">
        <v>2449</v>
      </c>
      <c r="E9013" s="121">
        <v>10</v>
      </c>
      <c r="F9013" s="121" t="str">
        <v>PCS</v>
      </c>
      <c r="G9013" s="121" t="str">
        <v>OUTWARD</v>
      </c>
      <c r="H9013" s="122" t="str">
        <v>TIKU JI</v>
      </c>
    </row>
    <row r="9014" spans="1:8" x14ac:dyDescent="0.25">
      <c r="A9014" s="111">
        <v>45867</v>
      </c>
      <c r="B9014" s="112" t="str">
        <v>GK 1098</v>
      </c>
      <c r="C9014" s="113" t="str">
        <v xml:space="preserve">FRONT STUB AXLE SONALIKA WITH ARM (LH) REGULAR </v>
      </c>
      <c r="D9014" s="137">
        <v>2452</v>
      </c>
      <c r="E9014" s="113">
        <v>8</v>
      </c>
      <c r="F9014" s="113" t="str">
        <v>PCS</v>
      </c>
      <c r="G9014" s="113" t="str">
        <v>OUTWARD</v>
      </c>
      <c r="H9014" s="114" t="str">
        <v>RAVI AUTOMOBILES</v>
      </c>
    </row>
    <row r="9015" spans="1:8" x14ac:dyDescent="0.25">
      <c r="A9015" s="119">
        <v>45867</v>
      </c>
      <c r="B9015" s="120" t="str">
        <v>GK 1098 A</v>
      </c>
      <c r="C9015" s="121" t="str">
        <v xml:space="preserve">FRONT STUB AXLE SONALIKA WITH ARM (RH) REGULAR </v>
      </c>
      <c r="D9015" s="139">
        <v>2452</v>
      </c>
      <c r="E9015" s="121">
        <v>3</v>
      </c>
      <c r="F9015" s="121" t="str">
        <v>PCS</v>
      </c>
      <c r="G9015" s="121" t="str">
        <v>OUTWARD</v>
      </c>
      <c r="H9015" s="122" t="str">
        <v>RAVI AUTOMOBILES</v>
      </c>
    </row>
    <row r="9016" spans="1:8" x14ac:dyDescent="0.25">
      <c r="A9016" s="111">
        <v>45862</v>
      </c>
      <c r="B9016" s="112" t="str">
        <v>UN 2250 A</v>
      </c>
      <c r="C9016" s="113" t="str">
        <v>DIFFERENTIAL GEAR 10 TEETH YUVRAJ</v>
      </c>
      <c r="D9016" s="137">
        <v>2433</v>
      </c>
      <c r="E9016" s="113">
        <v>30</v>
      </c>
      <c r="F9016" s="113" t="str">
        <v>PCS</v>
      </c>
      <c r="G9016" s="113" t="str">
        <v>OUTWARD</v>
      </c>
      <c r="H9016" s="114" t="str">
        <v>SHOP</v>
      </c>
    </row>
    <row r="9017" spans="1:8" x14ac:dyDescent="0.25">
      <c r="A9017" s="119">
        <v>45863</v>
      </c>
      <c r="B9017" s="120" t="str">
        <v>UN 2351</v>
      </c>
      <c r="C9017" s="121" t="str">
        <v>TRANSMISSION DRIVE SHAFT 15 TEETH SARPANCH</v>
      </c>
      <c r="D9017" s="139">
        <v>2438</v>
      </c>
      <c r="E9017" s="121">
        <v>2</v>
      </c>
      <c r="F9017" s="121" t="str">
        <v>PCS</v>
      </c>
      <c r="G9017" s="121" t="str">
        <v>OUTWARD</v>
      </c>
      <c r="H9017" s="122" t="str">
        <v>VIVIAN TRACTOR</v>
      </c>
    </row>
    <row r="9018" spans="1:8" x14ac:dyDescent="0.25">
      <c r="A9018" s="111">
        <v>45863</v>
      </c>
      <c r="B9018" s="112" t="str">
        <v>UN 2470</v>
      </c>
      <c r="C9018" s="113" t="str">
        <v xml:space="preserve">VALVE ISOLATOR SHUT-OPEN INTER DI  </v>
      </c>
      <c r="D9018" s="137">
        <v>2438</v>
      </c>
      <c r="E9018" s="113">
        <v>12</v>
      </c>
      <c r="F9018" s="113" t="str">
        <v>PCS</v>
      </c>
      <c r="G9018" s="113" t="str">
        <v>OUTWARD</v>
      </c>
      <c r="H9018" s="114" t="str">
        <v>VIVIAN TRACTOR</v>
      </c>
    </row>
    <row r="9019" spans="1:8" x14ac:dyDescent="0.25">
      <c r="A9019" s="119">
        <v>45863</v>
      </c>
      <c r="B9019" s="120" t="str">
        <v>UN 2341</v>
      </c>
      <c r="C9019" s="121" t="str">
        <v>INNER RING TAPPER TYPE 18 TEETH SARPANCH</v>
      </c>
      <c r="D9019" s="139">
        <v>2438</v>
      </c>
      <c r="E9019" s="121">
        <v>6</v>
      </c>
      <c r="F9019" s="121" t="str">
        <v>PCS</v>
      </c>
      <c r="G9019" s="121" t="str">
        <v>OUTWARD</v>
      </c>
      <c r="H9019" s="122" t="str">
        <v>VIVIAN TRACTOR</v>
      </c>
    </row>
    <row r="9020" spans="1:8" x14ac:dyDescent="0.25">
      <c r="A9020" s="111">
        <v>45863</v>
      </c>
      <c r="B9020" s="112" t="str">
        <v>UN 2044</v>
      </c>
      <c r="C9020" s="113" t="str">
        <v>INNER RING 18 TEETH INTER DI</v>
      </c>
      <c r="D9020" s="137">
        <v>2438</v>
      </c>
      <c r="E9020" s="113">
        <v>6</v>
      </c>
      <c r="F9020" s="113" t="str">
        <v>PCS</v>
      </c>
      <c r="G9020" s="113" t="str">
        <v>OUTWARD</v>
      </c>
      <c r="H9020" s="114" t="str">
        <v>VIVIAN TRACTOR</v>
      </c>
    </row>
    <row r="9021" spans="1:8" x14ac:dyDescent="0.25">
      <c r="A9021" s="119">
        <v>45863</v>
      </c>
      <c r="B9021" s="120" t="str">
        <v>GK 903/UN 1413</v>
      </c>
      <c r="C9021" s="121" t="str">
        <v>FRONT WHEEL HUB MAHINDRA NST 25877-1988</v>
      </c>
      <c r="D9021" s="139">
        <v>2438</v>
      </c>
      <c r="E9021" s="121">
        <v>6</v>
      </c>
      <c r="F9021" s="121" t="str">
        <v>PCS</v>
      </c>
      <c r="G9021" s="121" t="str">
        <v>OUTWARD</v>
      </c>
      <c r="H9021" s="122" t="str">
        <v>VIVIAN TRACTOR</v>
      </c>
    </row>
    <row r="9022" spans="1:8" x14ac:dyDescent="0.25">
      <c r="A9022" s="111">
        <v>45863</v>
      </c>
      <c r="B9022" s="112" t="str">
        <v>UN 1414/GK 904</v>
      </c>
      <c r="C9022" s="113" t="str">
        <v>FRONT WHEEL HUB MAHINDRA NST STAR TYPE 25877-1988</v>
      </c>
      <c r="D9022" s="137">
        <v>2438</v>
      </c>
      <c r="E9022" s="113">
        <v>2</v>
      </c>
      <c r="F9022" s="113" t="str">
        <v>PCS</v>
      </c>
      <c r="G9022" s="113" t="str">
        <v>OUTWARD</v>
      </c>
      <c r="H9022" s="114" t="str">
        <v>VIVIAN TRACTOR</v>
      </c>
    </row>
    <row r="9023" spans="1:8" x14ac:dyDescent="0.25">
      <c r="A9023" s="119">
        <v>45863</v>
      </c>
      <c r="B9023" s="120" t="str">
        <v>UN 2350</v>
      </c>
      <c r="C9023" s="121" t="str">
        <v>COUNTER SHAFT 18 TEETH SARPANCH</v>
      </c>
      <c r="D9023" s="139">
        <v>2438</v>
      </c>
      <c r="E9023" s="121">
        <v>1</v>
      </c>
      <c r="F9023" s="121" t="str">
        <v>PCS</v>
      </c>
      <c r="G9023" s="121" t="str">
        <v>OUTWARD</v>
      </c>
      <c r="H9023" s="122" t="str">
        <v>VIVIAN TRACTOR</v>
      </c>
    </row>
    <row r="9024" spans="1:8" x14ac:dyDescent="0.25">
      <c r="A9024" s="111">
        <v>45863</v>
      </c>
      <c r="B9024" s="112" t="str">
        <v>GK 559/UN 1446</v>
      </c>
      <c r="C9024" s="113" t="str">
        <v>TIE ROD END MKM NST  MANUAL BIG BODY /BIG PIN  (R +L) (SET OF 2)</v>
      </c>
      <c r="D9024" s="137">
        <v>2438</v>
      </c>
      <c r="E9024" s="113">
        <v>10</v>
      </c>
      <c r="F9024" s="113" t="str">
        <v>SET</v>
      </c>
      <c r="G9024" s="113" t="str">
        <v>OUTWARD</v>
      </c>
      <c r="H9024" s="114" t="str">
        <v>VIVIAN TRACTOR</v>
      </c>
    </row>
    <row r="9025" spans="1:8" x14ac:dyDescent="0.25">
      <c r="A9025" s="119">
        <v>45863</v>
      </c>
      <c r="B9025" s="120" t="str">
        <v>GK 657 A</v>
      </c>
      <c r="C9025" s="121" t="str">
        <v>TIE ROD END EICHER 380 (REAR) (SET OF 2)</v>
      </c>
      <c r="D9025" s="139">
        <v>2438</v>
      </c>
      <c r="E9025" s="121">
        <v>4</v>
      </c>
      <c r="F9025" s="121" t="str">
        <v>SET</v>
      </c>
      <c r="G9025" s="121" t="str">
        <v>OUTWARD</v>
      </c>
      <c r="H9025" s="122" t="str">
        <v>VIVIAN TRACTOR</v>
      </c>
    </row>
    <row r="9026" spans="1:8" x14ac:dyDescent="0.25">
      <c r="A9026" s="111">
        <v>45863</v>
      </c>
      <c r="B9026" s="112" t="str">
        <v>UN 1797</v>
      </c>
      <c r="C9026" s="113" t="str">
        <v>GEAR PATTI CUT TYPE INTER</v>
      </c>
      <c r="D9026" s="137" t="str">
        <v>2439, 2440</v>
      </c>
      <c r="E9026" s="113">
        <v>180</v>
      </c>
      <c r="F9026" s="113" t="str">
        <v>PCS</v>
      </c>
      <c r="G9026" s="113" t="str">
        <v>OUTWARD</v>
      </c>
      <c r="H9026" s="114" t="str">
        <v>SHOP</v>
      </c>
    </row>
    <row r="9027" spans="1:8" x14ac:dyDescent="0.25">
      <c r="A9027" s="119">
        <v>45863</v>
      </c>
      <c r="B9027" s="120" t="str">
        <v>UN 1498</v>
      </c>
      <c r="C9027" s="121" t="str">
        <v>ACCILATOR CLIP INTER DI</v>
      </c>
      <c r="D9027" s="139" t="str">
        <v>2439, 2440</v>
      </c>
      <c r="E9027" s="121">
        <v>144</v>
      </c>
      <c r="F9027" s="121" t="str">
        <v>PCS</v>
      </c>
      <c r="G9027" s="121" t="str">
        <v>OUTWARD</v>
      </c>
      <c r="H9027" s="122" t="str">
        <v>SHOP</v>
      </c>
    </row>
    <row r="9028" spans="1:8" x14ac:dyDescent="0.25">
      <c r="A9028" s="111">
        <v>45863</v>
      </c>
      <c r="B9028" s="112" t="str">
        <v>UN 3323</v>
      </c>
      <c r="C9028" s="113" t="str">
        <v xml:space="preserve">HYDRAULIC FIBER WASHER INTER  </v>
      </c>
      <c r="D9028" s="137" t="str">
        <v>2439, 2440</v>
      </c>
      <c r="E9028" s="113">
        <v>120</v>
      </c>
      <c r="F9028" s="113" t="str">
        <v>PCS</v>
      </c>
      <c r="G9028" s="113" t="str">
        <v>OUTWARD</v>
      </c>
      <c r="H9028" s="114" t="str">
        <v>SHOP</v>
      </c>
    </row>
    <row r="9029" spans="1:8" x14ac:dyDescent="0.25">
      <c r="A9029" s="119">
        <v>45863</v>
      </c>
      <c r="B9029" s="120" t="str">
        <v>UN 3324</v>
      </c>
      <c r="C9029" s="121" t="str">
        <v xml:space="preserve">HYDRAULIC BRASS WASHER INTER  </v>
      </c>
      <c r="D9029" s="139" t="str">
        <v>2439, 2440</v>
      </c>
      <c r="E9029" s="121">
        <v>120</v>
      </c>
      <c r="F9029" s="121" t="str">
        <v>PCS</v>
      </c>
      <c r="G9029" s="121" t="str">
        <v>OUTWARD</v>
      </c>
      <c r="H9029" s="122" t="str">
        <v>SHOP</v>
      </c>
    </row>
    <row r="9030" spans="1:8" x14ac:dyDescent="0.25">
      <c r="A9030" s="111">
        <v>45863</v>
      </c>
      <c r="B9030" s="112" t="str">
        <v>UN 1384</v>
      </c>
      <c r="C9030" s="113" t="str">
        <v>SOCKET STAY ROD BALL INTER</v>
      </c>
      <c r="D9030" s="137" t="str">
        <v>2439, 2440</v>
      </c>
      <c r="E9030" s="113">
        <v>6</v>
      </c>
      <c r="F9030" s="113" t="str">
        <v>PCS</v>
      </c>
      <c r="G9030" s="113" t="str">
        <v>OUTWARD</v>
      </c>
      <c r="H9030" s="114" t="str">
        <v>SHOP</v>
      </c>
    </row>
    <row r="9031" spans="1:8" x14ac:dyDescent="0.25">
      <c r="A9031" s="119">
        <v>45863</v>
      </c>
      <c r="B9031" s="120" t="str">
        <v>GK 1244</v>
      </c>
      <c r="C9031" s="121" t="str">
        <v>HYD. FILTER  MAHINDRA TURBO SPIN ON</v>
      </c>
      <c r="D9031" s="139" t="str">
        <v>2439, 2440</v>
      </c>
      <c r="E9031" s="121">
        <v>6</v>
      </c>
      <c r="F9031" s="121" t="str">
        <v>PCS</v>
      </c>
      <c r="G9031" s="121" t="str">
        <v>OUTWARD</v>
      </c>
      <c r="H9031" s="122" t="str">
        <v>SHOP</v>
      </c>
    </row>
    <row r="9032" spans="1:8" x14ac:dyDescent="0.25">
      <c r="A9032" s="111">
        <v>45863</v>
      </c>
      <c r="B9032" s="112" t="str">
        <v>UN 1762</v>
      </c>
      <c r="C9032" s="113" t="str">
        <v>CLUTCH HUB C.R PTO ARJUN</v>
      </c>
      <c r="D9032" s="137" t="str">
        <v>2439, 2440</v>
      </c>
      <c r="E9032" s="113">
        <v>6</v>
      </c>
      <c r="F9032" s="113" t="str">
        <v>PCS</v>
      </c>
      <c r="G9032" s="113" t="str">
        <v>OUTWARD</v>
      </c>
      <c r="H9032" s="114" t="str">
        <v>SHOP</v>
      </c>
    </row>
    <row r="9033" spans="1:8" x14ac:dyDescent="0.25">
      <c r="A9033" s="119">
        <v>45863</v>
      </c>
      <c r="B9033" s="120" t="str">
        <v>UN 1795</v>
      </c>
      <c r="C9033" s="121" t="str">
        <v>GEAR BOX TOP COVER INTER DI</v>
      </c>
      <c r="D9033" s="139" t="str">
        <v>2439, 2440</v>
      </c>
      <c r="E9033" s="121">
        <v>1</v>
      </c>
      <c r="F9033" s="121" t="str">
        <v>PCS</v>
      </c>
      <c r="G9033" s="121" t="str">
        <v>OUTWARD</v>
      </c>
      <c r="H9033" s="122" t="str">
        <v>SHOP</v>
      </c>
    </row>
    <row r="9034" spans="1:8" x14ac:dyDescent="0.25">
      <c r="A9034" s="111">
        <v>45863</v>
      </c>
      <c r="B9034" s="112" t="str">
        <v>UN 1615</v>
      </c>
      <c r="C9034" s="113" t="str">
        <v>SEAT CUSHION BOTTOM INTER</v>
      </c>
      <c r="D9034" s="137" t="str">
        <v>2439, 2440</v>
      </c>
      <c r="E9034" s="113">
        <v>2</v>
      </c>
      <c r="F9034" s="113" t="str">
        <v>PCS</v>
      </c>
      <c r="G9034" s="113" t="str">
        <v>OUTWARD</v>
      </c>
      <c r="H9034" s="114" t="str">
        <v>SHOP</v>
      </c>
    </row>
    <row r="9035" spans="1:8" x14ac:dyDescent="0.25">
      <c r="A9035" s="119">
        <v>45863</v>
      </c>
      <c r="B9035" s="120" t="str">
        <v>GK 2495</v>
      </c>
      <c r="C9035" s="121" t="str">
        <v>TROLLEY MALE FEMALE COMMON</v>
      </c>
      <c r="D9035" s="139" t="str">
        <v>2439, 2440</v>
      </c>
      <c r="E9035" s="121">
        <v>12</v>
      </c>
      <c r="F9035" s="121" t="str">
        <v>PCS</v>
      </c>
      <c r="G9035" s="121" t="str">
        <v>OUTWARD</v>
      </c>
      <c r="H9035" s="122" t="str">
        <v>SHOP</v>
      </c>
    </row>
    <row r="9036" spans="1:8" x14ac:dyDescent="0.25">
      <c r="A9036" s="111">
        <v>45863</v>
      </c>
      <c r="B9036" s="112" t="str">
        <v>UN 1479</v>
      </c>
      <c r="C9036" s="113" t="str">
        <v>DIESEL TANK CAP (SMALL) BHOOMIPUTRA</v>
      </c>
      <c r="D9036" s="137" t="str">
        <v>2439, 2440</v>
      </c>
      <c r="E9036" s="113">
        <v>10</v>
      </c>
      <c r="F9036" s="113" t="str">
        <v>PCS</v>
      </c>
      <c r="G9036" s="113" t="str">
        <v>OUTWARD</v>
      </c>
      <c r="H9036" s="114" t="str">
        <v>SHOP</v>
      </c>
    </row>
    <row r="9037" spans="1:8" x14ac:dyDescent="0.25">
      <c r="A9037" s="119">
        <v>45863</v>
      </c>
      <c r="B9037" s="120" t="str">
        <v>UN 1969</v>
      </c>
      <c r="C9037" s="121" t="str">
        <v>BREAKE DISC PLATE INTER DI</v>
      </c>
      <c r="D9037" s="139" t="str">
        <v>2439, 2440</v>
      </c>
      <c r="E9037" s="121">
        <v>10</v>
      </c>
      <c r="F9037" s="121" t="str">
        <v>PCS</v>
      </c>
      <c r="G9037" s="121" t="str">
        <v>OUTWARD</v>
      </c>
      <c r="H9037" s="122" t="str">
        <v>SHOP</v>
      </c>
    </row>
    <row r="9038" spans="1:8" x14ac:dyDescent="0.25">
      <c r="A9038" s="111">
        <v>45863</v>
      </c>
      <c r="B9038" s="112" t="str">
        <v>R11037</v>
      </c>
      <c r="C9038" s="113" t="str">
        <v>CLUTCH PLATE MM434/444 N/A 11"</v>
      </c>
      <c r="D9038" s="137" t="str">
        <v>2439, 2440</v>
      </c>
      <c r="E9038" s="113">
        <v>4</v>
      </c>
      <c r="F9038" s="113" t="str">
        <v>PCS</v>
      </c>
      <c r="G9038" s="113" t="str">
        <v>OUTWARD</v>
      </c>
      <c r="H9038" s="114" t="str">
        <v>SHOP</v>
      </c>
    </row>
    <row r="9039" spans="1:8" x14ac:dyDescent="0.25">
      <c r="A9039" s="119">
        <v>45863</v>
      </c>
      <c r="B9039" s="120">
        <v>3280876100</v>
      </c>
      <c r="C9039" s="121" t="str">
        <v>CLUTCH PLATE SARPANCH 5 SRING</v>
      </c>
      <c r="D9039" s="139" t="str">
        <v>2439, 2440</v>
      </c>
      <c r="E9039" s="121">
        <v>2</v>
      </c>
      <c r="F9039" s="121" t="str">
        <v>PCS</v>
      </c>
      <c r="G9039" s="121" t="str">
        <v>OUTWARD</v>
      </c>
      <c r="H9039" s="122" t="str">
        <v>SHOP</v>
      </c>
    </row>
    <row r="9040" spans="1:8" x14ac:dyDescent="0.25">
      <c r="A9040" s="111">
        <v>45863</v>
      </c>
      <c r="B9040" s="112" t="str">
        <v>UN 2858</v>
      </c>
      <c r="C9040" s="113" t="str">
        <v xml:space="preserve">BREAK SHOE SPRING (O.E) INTER  </v>
      </c>
      <c r="D9040" s="137" t="str">
        <v>2439, 2440</v>
      </c>
      <c r="E9040" s="113">
        <v>240</v>
      </c>
      <c r="F9040" s="113" t="str">
        <v>PCS</v>
      </c>
      <c r="G9040" s="113" t="str">
        <v>OUTWARD</v>
      </c>
      <c r="H9040" s="114" t="str">
        <v>SHOP</v>
      </c>
    </row>
    <row r="9041" spans="1:8" x14ac:dyDescent="0.25">
      <c r="A9041" s="119">
        <v>45863</v>
      </c>
      <c r="B9041" s="120" t="str">
        <v>UN 1361</v>
      </c>
      <c r="C9041" s="121" t="str">
        <v>DIESEL TANK TEA (WITH FILTER) NST</v>
      </c>
      <c r="D9041" s="139" t="str">
        <v>2439, 2440</v>
      </c>
      <c r="E9041" s="121">
        <v>8</v>
      </c>
      <c r="F9041" s="121" t="str">
        <v>PCS</v>
      </c>
      <c r="G9041" s="121" t="str">
        <v>OUTWARD</v>
      </c>
      <c r="H9041" s="122" t="str">
        <v>SHOP</v>
      </c>
    </row>
    <row r="9042" spans="1:8" x14ac:dyDescent="0.25">
      <c r="A9042" s="111">
        <v>45863</v>
      </c>
      <c r="B9042" s="112" t="str">
        <v>R983067913</v>
      </c>
      <c r="C9042" s="113" t="str">
        <v>HYD. PUMP ESCORT / PT 19+11 CC</v>
      </c>
      <c r="D9042" s="137" t="str">
        <v>2439, 2440</v>
      </c>
      <c r="E9042" s="113">
        <v>2</v>
      </c>
      <c r="F9042" s="113" t="str">
        <v>PCS</v>
      </c>
      <c r="G9042" s="113" t="str">
        <v>OUTWARD</v>
      </c>
      <c r="H9042" s="114" t="str">
        <v>SHOP</v>
      </c>
    </row>
    <row r="9043" spans="1:8" x14ac:dyDescent="0.25">
      <c r="A9043" s="119">
        <v>45863</v>
      </c>
      <c r="B9043" s="120" t="str">
        <v>UN 3107</v>
      </c>
      <c r="C9043" s="121" t="str">
        <v xml:space="preserve">PINION SHIM ROUND INTER DI  </v>
      </c>
      <c r="D9043" s="139" t="str">
        <v>2439, 2440</v>
      </c>
      <c r="E9043" s="121">
        <v>36</v>
      </c>
      <c r="F9043" s="121" t="str">
        <v>DOZEN</v>
      </c>
      <c r="G9043" s="121" t="str">
        <v>OUTWARD</v>
      </c>
      <c r="H9043" s="122" t="str">
        <v>SHOP</v>
      </c>
    </row>
    <row r="9044" spans="1:8" x14ac:dyDescent="0.25">
      <c r="A9044" s="111">
        <v>45863</v>
      </c>
      <c r="B9044" s="112" t="str">
        <v>UN 2766</v>
      </c>
      <c r="C9044" s="113" t="str">
        <v xml:space="preserve">QUIL GEAR BUSH GUN METAL 18/16 INTER  </v>
      </c>
      <c r="D9044" s="137" t="str">
        <v>2439, 2440</v>
      </c>
      <c r="E9044" s="113">
        <v>8</v>
      </c>
      <c r="F9044" s="113" t="str">
        <v>PCS</v>
      </c>
      <c r="G9044" s="113" t="str">
        <v>OUTWARD</v>
      </c>
      <c r="H9044" s="114" t="str">
        <v>SHOP</v>
      </c>
    </row>
    <row r="9045" spans="1:8" x14ac:dyDescent="0.25">
      <c r="A9045" s="119">
        <v>45863</v>
      </c>
      <c r="B9045" s="120" t="str">
        <v>UN 2818</v>
      </c>
      <c r="C9045" s="121" t="str">
        <v xml:space="preserve">LOWER LINK BRACKET BOLT (STD) INTER  </v>
      </c>
      <c r="D9045" s="139" t="str">
        <v>2439, 2440</v>
      </c>
      <c r="E9045" s="121">
        <v>48</v>
      </c>
      <c r="F9045" s="121" t="str">
        <v>PCS</v>
      </c>
      <c r="G9045" s="121" t="str">
        <v>OUTWARD</v>
      </c>
      <c r="H9045" s="122" t="str">
        <v>SHOP</v>
      </c>
    </row>
    <row r="9046" spans="1:8" x14ac:dyDescent="0.25">
      <c r="A9046" s="111">
        <v>45863</v>
      </c>
      <c r="B9046" s="112" t="str">
        <v>UN 2453</v>
      </c>
      <c r="C9046" s="113" t="str">
        <v xml:space="preserve">POSITION CONTROL SHAFT HI-TECH  </v>
      </c>
      <c r="D9046" s="137" t="str">
        <v>2439, 2440</v>
      </c>
      <c r="E9046" s="113">
        <v>10</v>
      </c>
      <c r="F9046" s="113" t="str">
        <v>PCS</v>
      </c>
      <c r="G9046" s="113" t="str">
        <v>OUTWARD</v>
      </c>
      <c r="H9046" s="114" t="str">
        <v>SHOP</v>
      </c>
    </row>
    <row r="9047" spans="1:8" x14ac:dyDescent="0.25">
      <c r="A9047" s="119">
        <v>45863</v>
      </c>
      <c r="B9047" s="120">
        <v>6283398090</v>
      </c>
      <c r="C9047" s="121" t="str">
        <v>P.P ASSY W/CLUTCH PLATE SARPANCH</v>
      </c>
      <c r="D9047" s="139" t="str">
        <v>2439, 2440</v>
      </c>
      <c r="E9047" s="121">
        <v>1</v>
      </c>
      <c r="F9047" s="121" t="str">
        <v>SET</v>
      </c>
      <c r="G9047" s="121" t="str">
        <v>OUTWARD</v>
      </c>
      <c r="H9047" s="122" t="str">
        <v>SHOP</v>
      </c>
    </row>
    <row r="9048" spans="1:8" x14ac:dyDescent="0.25">
      <c r="A9048" s="111">
        <v>45864</v>
      </c>
      <c r="B9048" s="112" t="str">
        <v>1P 4060 4027 CTMOOOF</v>
      </c>
      <c r="C9048" s="113" t="str">
        <v>HYD PUMP ARJUN F MANIFOLD</v>
      </c>
      <c r="D9048" s="137">
        <v>2441</v>
      </c>
      <c r="E9048" s="113">
        <v>1</v>
      </c>
      <c r="F9048" s="113" t="str">
        <v>PCS</v>
      </c>
      <c r="G9048" s="113" t="str">
        <v>OUTWARD</v>
      </c>
      <c r="H9048" s="114" t="str">
        <v>SHOP</v>
      </c>
    </row>
    <row r="9049" spans="1:8" x14ac:dyDescent="0.25">
      <c r="A9049" s="119">
        <v>45864</v>
      </c>
      <c r="B9049" s="120" t="str">
        <v>UN 1938</v>
      </c>
      <c r="C9049" s="121" t="str">
        <v>PTO LEVER ASSY ARJUN</v>
      </c>
      <c r="D9049" s="139">
        <v>2441</v>
      </c>
      <c r="E9049" s="121">
        <v>2</v>
      </c>
      <c r="F9049" s="121" t="str">
        <v>PCS</v>
      </c>
      <c r="G9049" s="121" t="str">
        <v>OUTWARD</v>
      </c>
      <c r="H9049" s="122" t="str">
        <v>SHOP</v>
      </c>
    </row>
    <row r="9050" spans="1:8" x14ac:dyDescent="0.25">
      <c r="A9050" s="111">
        <v>45864</v>
      </c>
      <c r="B9050" s="112" t="str">
        <v>UN 1463</v>
      </c>
      <c r="C9050" s="113" t="str">
        <v>TIE ROD TUBE SMALL INTER DI</v>
      </c>
      <c r="D9050" s="137">
        <v>2441</v>
      </c>
      <c r="E9050" s="113">
        <v>4</v>
      </c>
      <c r="F9050" s="113" t="str">
        <v>PCS</v>
      </c>
      <c r="G9050" s="113" t="str">
        <v>OUTWARD</v>
      </c>
      <c r="H9050" s="114" t="str">
        <v>SHOP</v>
      </c>
    </row>
    <row r="9051" spans="1:8" x14ac:dyDescent="0.25">
      <c r="A9051" s="119">
        <v>45864</v>
      </c>
      <c r="B9051" s="120" t="str">
        <v>R983020977</v>
      </c>
      <c r="C9051" s="121" t="str">
        <v>HYD. PUMP MAHINDRA 14 CC</v>
      </c>
      <c r="D9051" s="139">
        <v>2441</v>
      </c>
      <c r="E9051" s="121">
        <v>8</v>
      </c>
      <c r="F9051" s="121" t="str">
        <v>PCS</v>
      </c>
      <c r="G9051" s="121" t="str">
        <v>OUTWARD</v>
      </c>
      <c r="H9051" s="122" t="str">
        <v>SHOP</v>
      </c>
    </row>
    <row r="9052" spans="1:8" x14ac:dyDescent="0.25">
      <c r="A9052" s="111">
        <v>45864</v>
      </c>
      <c r="B9052" s="112" t="str">
        <v>UN 2638</v>
      </c>
      <c r="C9052" s="113" t="str">
        <v xml:space="preserve">STABILIZER ASSY ARJUN  </v>
      </c>
      <c r="D9052" s="137">
        <v>2441</v>
      </c>
      <c r="E9052" s="113">
        <v>2</v>
      </c>
      <c r="F9052" s="113" t="str">
        <v>PCS</v>
      </c>
      <c r="G9052" s="113" t="str">
        <v>OUTWARD</v>
      </c>
      <c r="H9052" s="114" t="str">
        <v>SHOP</v>
      </c>
    </row>
    <row r="9053" spans="1:8" x14ac:dyDescent="0.25">
      <c r="A9053" s="119">
        <v>45864</v>
      </c>
      <c r="B9053" s="120" t="str">
        <v>UN 1135</v>
      </c>
      <c r="C9053" s="121" t="str">
        <v>SILENCER INTER DI</v>
      </c>
      <c r="D9053" s="139">
        <v>2441</v>
      </c>
      <c r="E9053" s="121">
        <v>4</v>
      </c>
      <c r="F9053" s="121" t="str">
        <v>PCS</v>
      </c>
      <c r="G9053" s="121" t="str">
        <v>OUTWARD</v>
      </c>
      <c r="H9053" s="122" t="str">
        <v>SHOP</v>
      </c>
    </row>
    <row r="9054" spans="1:8" x14ac:dyDescent="0.25">
      <c r="A9054" s="111">
        <v>45864</v>
      </c>
      <c r="B9054" s="112" t="str">
        <v>UN 484</v>
      </c>
      <c r="C9054" s="113" t="str">
        <v>REAR WHEEL MUD SILENCER KIT GREEN TRACTOR</v>
      </c>
      <c r="D9054" s="137">
        <v>2441</v>
      </c>
      <c r="E9054" s="113">
        <v>8</v>
      </c>
      <c r="F9054" s="113" t="str">
        <v>PCS</v>
      </c>
      <c r="G9054" s="113" t="str">
        <v>OUTWARD</v>
      </c>
      <c r="H9054" s="114" t="str">
        <v>SHOP</v>
      </c>
    </row>
    <row r="9055" spans="1:8" x14ac:dyDescent="0.25">
      <c r="A9055" s="119">
        <v>45864</v>
      </c>
      <c r="B9055" s="120" t="str">
        <v>R10019</v>
      </c>
      <c r="C9055" s="121" t="str">
        <v>CLUTCH PLATE INTER/MF P-3 10" ASB</v>
      </c>
      <c r="D9055" s="139">
        <v>2441</v>
      </c>
      <c r="E9055" s="121">
        <v>2</v>
      </c>
      <c r="F9055" s="121" t="str">
        <v>PCS</v>
      </c>
      <c r="G9055" s="121" t="str">
        <v>OUTWARD</v>
      </c>
      <c r="H9055" s="122" t="str">
        <v>SHOP</v>
      </c>
    </row>
    <row r="9056" spans="1:8" x14ac:dyDescent="0.25">
      <c r="A9056" s="111">
        <v>45864</v>
      </c>
      <c r="B9056" s="112" t="str">
        <v>UN 3009</v>
      </c>
      <c r="C9056" s="113" t="str">
        <v xml:space="preserve">PC DC KNOB (SET OF 2) MKM  </v>
      </c>
      <c r="D9056" s="137">
        <v>2441</v>
      </c>
      <c r="E9056" s="113">
        <v>10</v>
      </c>
      <c r="F9056" s="113" t="str">
        <v>SET</v>
      </c>
      <c r="G9056" s="113" t="str">
        <v>OUTWARD</v>
      </c>
      <c r="H9056" s="114" t="str">
        <v>SHOP</v>
      </c>
    </row>
    <row r="9057" spans="1:8" x14ac:dyDescent="0.25">
      <c r="A9057" s="119">
        <v>45864</v>
      </c>
      <c r="B9057" s="120" t="str">
        <v>UN 3420</v>
      </c>
      <c r="C9057" s="121" t="str">
        <v xml:space="preserve">CHOWK CABLE (L TYPE) BRASS INTER DI  </v>
      </c>
      <c r="D9057" s="139">
        <v>2441</v>
      </c>
      <c r="E9057" s="121">
        <v>10</v>
      </c>
      <c r="F9057" s="121" t="str">
        <v>PCS</v>
      </c>
      <c r="G9057" s="121" t="str">
        <v>OUTWARD</v>
      </c>
      <c r="H9057" s="122" t="str">
        <v>SHOP</v>
      </c>
    </row>
    <row r="9058" spans="1:8" x14ac:dyDescent="0.25">
      <c r="A9058" s="111">
        <v>45864</v>
      </c>
      <c r="B9058" s="112" t="str">
        <v>1P 4040 4027 CTMMTO</v>
      </c>
      <c r="C9058" s="113" t="str">
        <v>HYD. PUMP MM ARJUN W/O Y MF</v>
      </c>
      <c r="D9058" s="137">
        <v>2441</v>
      </c>
      <c r="E9058" s="113">
        <v>1</v>
      </c>
      <c r="F9058" s="113" t="str">
        <v>PCS</v>
      </c>
      <c r="G9058" s="113" t="str">
        <v>OUTWARD</v>
      </c>
      <c r="H9058" s="114" t="str">
        <v>SHOP</v>
      </c>
    </row>
    <row r="9059" spans="1:8" x14ac:dyDescent="0.25">
      <c r="A9059" s="119">
        <v>45864</v>
      </c>
      <c r="B9059" s="120" t="str">
        <v>UN 3408</v>
      </c>
      <c r="C9059" s="121" t="str">
        <v xml:space="preserve">BATTERY BOX MKM N/M (SMALL)  </v>
      </c>
      <c r="D9059" s="139">
        <v>2441</v>
      </c>
      <c r="E9059" s="121">
        <v>2</v>
      </c>
      <c r="F9059" s="121" t="str">
        <v>SET</v>
      </c>
      <c r="G9059" s="121" t="str">
        <v>OUTWARD</v>
      </c>
      <c r="H9059" s="122" t="str">
        <v>SHOP</v>
      </c>
    </row>
    <row r="9060" spans="1:8" x14ac:dyDescent="0.25">
      <c r="A9060" s="111">
        <v>45864</v>
      </c>
      <c r="B9060" s="112" t="str">
        <v>UN 3409 A</v>
      </c>
      <c r="C9060" s="113" t="str">
        <v xml:space="preserve">BATTERY BOX MKM (OIB)  </v>
      </c>
      <c r="D9060" s="137">
        <v>2441</v>
      </c>
      <c r="E9060" s="113">
        <v>2</v>
      </c>
      <c r="F9060" s="113" t="str">
        <v>SET</v>
      </c>
      <c r="G9060" s="113" t="str">
        <v>OUTWARD</v>
      </c>
      <c r="H9060" s="114" t="str">
        <v>SHOP</v>
      </c>
    </row>
    <row r="9061" spans="1:8" x14ac:dyDescent="0.25">
      <c r="A9061" s="119">
        <v>45864</v>
      </c>
      <c r="B9061" s="120" t="str">
        <v>UN 2506</v>
      </c>
      <c r="C9061" s="121" t="str">
        <v xml:space="preserve">SPOOL AND SLEEVE 60 HP HI-TECH  </v>
      </c>
      <c r="D9061" s="139">
        <v>2441</v>
      </c>
      <c r="E9061" s="121">
        <v>30</v>
      </c>
      <c r="F9061" s="121" t="str">
        <v>PCS</v>
      </c>
      <c r="G9061" s="121" t="str">
        <v>OUTWARD</v>
      </c>
      <c r="H9061" s="122" t="str">
        <v>SHOP</v>
      </c>
    </row>
    <row r="9062" spans="1:8" x14ac:dyDescent="0.25">
      <c r="A9062" s="111">
        <v>45864</v>
      </c>
      <c r="B9062" s="112" t="str">
        <v>601AD00007C</v>
      </c>
      <c r="C9062" s="113" t="str">
        <v>HYD PUMP J.D 5310 W/BRACKET (20CC + 12CC) (NEW CODE : 11351822)</v>
      </c>
      <c r="D9062" s="137">
        <v>2442</v>
      </c>
      <c r="E9062" s="113">
        <v>32</v>
      </c>
      <c r="F9062" s="113" t="str">
        <v>PCS</v>
      </c>
      <c r="G9062" s="113" t="str">
        <v>OUTWARD</v>
      </c>
      <c r="H9062" s="114" t="str">
        <v>RATNA DISTRIBUTOR</v>
      </c>
    </row>
    <row r="9063" spans="1:8" x14ac:dyDescent="0.25">
      <c r="A9063" s="119">
        <v>45864</v>
      </c>
      <c r="B9063" s="120" t="str">
        <v>601AD00008C</v>
      </c>
      <c r="C9063" s="121" t="str">
        <v>HYD PUMP J.D 5103 (12CC + 8CC)</v>
      </c>
      <c r="D9063" s="139">
        <v>2442</v>
      </c>
      <c r="E9063" s="121">
        <v>12</v>
      </c>
      <c r="F9063" s="121" t="str">
        <v>PCS</v>
      </c>
      <c r="G9063" s="121" t="str">
        <v>OUTWARD</v>
      </c>
      <c r="H9063" s="122" t="str">
        <v>RATNA DISTRIBUTOR</v>
      </c>
    </row>
    <row r="9064" spans="1:8" x14ac:dyDescent="0.25">
      <c r="A9064" s="111">
        <v>45864</v>
      </c>
      <c r="B9064" s="112">
        <v>2971003001</v>
      </c>
      <c r="C9064" s="113" t="str">
        <v>POWER STG UNIT JOHNDEERE XCEL-45 (VSP 100).</v>
      </c>
      <c r="D9064" s="137">
        <v>2442</v>
      </c>
      <c r="E9064" s="113">
        <v>6</v>
      </c>
      <c r="F9064" s="113" t="str">
        <v>PCS</v>
      </c>
      <c r="G9064" s="113" t="str">
        <v>OUTWARD</v>
      </c>
      <c r="H9064" s="114" t="str">
        <v>RATNA DISTRIBUTOR</v>
      </c>
    </row>
    <row r="9065" spans="1:8" x14ac:dyDescent="0.25">
      <c r="A9065" s="119">
        <v>45864</v>
      </c>
      <c r="B9065" s="120" t="str">
        <v>UN 3407</v>
      </c>
      <c r="C9065" s="121" t="str">
        <v xml:space="preserve">BATTERY BOX INTER  </v>
      </c>
      <c r="D9065" s="139">
        <v>2443</v>
      </c>
      <c r="E9065" s="121">
        <v>8</v>
      </c>
      <c r="F9065" s="121" t="str">
        <v>SET</v>
      </c>
      <c r="G9065" s="121" t="str">
        <v>OUTWARD</v>
      </c>
      <c r="H9065" s="122" t="str">
        <v>TIKU JI</v>
      </c>
    </row>
    <row r="9066" spans="1:8" x14ac:dyDescent="0.25">
      <c r="A9066" s="111">
        <v>45864</v>
      </c>
      <c r="B9066" s="112" t="str">
        <v>UN 3408</v>
      </c>
      <c r="C9066" s="113" t="str">
        <v xml:space="preserve">BATTERY BOX MKM N/M (SMALL)  </v>
      </c>
      <c r="D9066" s="137">
        <v>2443</v>
      </c>
      <c r="E9066" s="113">
        <v>4</v>
      </c>
      <c r="F9066" s="113" t="str">
        <v>SET</v>
      </c>
      <c r="G9066" s="113" t="str">
        <v>OUTWARD</v>
      </c>
      <c r="H9066" s="114" t="str">
        <v>TIKU JI</v>
      </c>
    </row>
    <row r="9067" spans="1:8" x14ac:dyDescent="0.25">
      <c r="A9067" s="119">
        <v>45867</v>
      </c>
      <c r="B9067" s="120" t="str">
        <v>UN 2636</v>
      </c>
      <c r="C9067" s="121" t="str">
        <v xml:space="preserve">CHECK CHAIN ASSY MKM  </v>
      </c>
      <c r="D9067" s="139">
        <v>2455</v>
      </c>
      <c r="E9067" s="121">
        <v>30</v>
      </c>
      <c r="F9067" s="121" t="str">
        <v>PCS</v>
      </c>
      <c r="G9067" s="121" t="str">
        <v>OUTWARD</v>
      </c>
      <c r="H9067" s="122" t="str">
        <v>SHOP</v>
      </c>
    </row>
    <row r="9068" spans="1:8" x14ac:dyDescent="0.25">
      <c r="A9068" s="111">
        <v>45868</v>
      </c>
      <c r="B9068" s="112" t="str">
        <v>GK 2414</v>
      </c>
      <c r="C9068" s="113" t="str">
        <v>TROLLEY PIPE 60''   EPDM (MALE + FEMALE)</v>
      </c>
      <c r="D9068" s="137">
        <v>2454</v>
      </c>
      <c r="E9068" s="113">
        <v>120</v>
      </c>
      <c r="F9068" s="113" t="str">
        <v>PCS</v>
      </c>
      <c r="G9068" s="113" t="str">
        <v>OUTWARD</v>
      </c>
      <c r="H9068" s="114" t="str">
        <v>SRINIVASA AUTOMOBILES</v>
      </c>
    </row>
    <row r="9069" spans="1:8" x14ac:dyDescent="0.25">
      <c r="A9069" s="119">
        <v>45868</v>
      </c>
      <c r="B9069" s="120" t="str">
        <v>UN 2635</v>
      </c>
      <c r="C9069" s="121" t="str">
        <v xml:space="preserve">CHECK CHAIN ASSY SMALL END BIG U NST  </v>
      </c>
      <c r="D9069" s="139">
        <v>2454</v>
      </c>
      <c r="E9069" s="121">
        <v>40</v>
      </c>
      <c r="F9069" s="121" t="str">
        <v>PCS</v>
      </c>
      <c r="G9069" s="121" t="str">
        <v>OUTWARD</v>
      </c>
      <c r="H9069" s="122" t="str">
        <v>SRINIVASA AUTOMOBILES</v>
      </c>
    </row>
    <row r="9070" spans="1:8" x14ac:dyDescent="0.25">
      <c r="A9070" s="111">
        <v>45868</v>
      </c>
      <c r="B9070" s="112" t="str">
        <v>UN 2636</v>
      </c>
      <c r="C9070" s="113" t="str">
        <v xml:space="preserve">CHECK CHAIN ASSY MKM  </v>
      </c>
      <c r="D9070" s="137">
        <v>2454</v>
      </c>
      <c r="E9070" s="113">
        <v>200</v>
      </c>
      <c r="F9070" s="113" t="str">
        <v>PCS</v>
      </c>
      <c r="G9070" s="113" t="str">
        <v>OUTWARD</v>
      </c>
      <c r="H9070" s="114" t="str">
        <v>SRINIVASA AUTOMOBILES</v>
      </c>
    </row>
    <row r="9071" spans="1:8" x14ac:dyDescent="0.25">
      <c r="A9071" s="119">
        <v>45868</v>
      </c>
      <c r="B9071" s="120" t="str">
        <v>4040 4027 CTMMTO</v>
      </c>
      <c r="C9071" s="121" t="str">
        <v xml:space="preserve">HYD PUMP M&amp;M Y M/F </v>
      </c>
      <c r="D9071" s="139">
        <v>2454</v>
      </c>
      <c r="E9071" s="121">
        <v>6</v>
      </c>
      <c r="F9071" s="121" t="str">
        <v>PCS</v>
      </c>
      <c r="G9071" s="121" t="str">
        <v>OUTWARD</v>
      </c>
      <c r="H9071" s="122" t="str">
        <v>SRINIVASA AUTOMOBILES</v>
      </c>
    </row>
    <row r="9072" spans="1:8" x14ac:dyDescent="0.25">
      <c r="A9072" s="111">
        <v>45868</v>
      </c>
      <c r="B9072" s="112" t="str">
        <v>GK 2520</v>
      </c>
      <c r="C9072" s="113" t="str">
        <v>FLEXIBLE HOSE 30" (19 x 19 BENJO, R6)</v>
      </c>
      <c r="D9072" s="137">
        <v>2457</v>
      </c>
      <c r="E9072" s="113">
        <v>20</v>
      </c>
      <c r="F9072" s="113" t="str">
        <v>PCS</v>
      </c>
      <c r="G9072" s="113" t="str">
        <v>OUTWARD</v>
      </c>
      <c r="H9072" s="114" t="str">
        <v>SHOP</v>
      </c>
    </row>
    <row r="9073" spans="1:8" x14ac:dyDescent="0.25">
      <c r="A9073" s="119">
        <v>45868</v>
      </c>
      <c r="B9073" s="120" t="str">
        <v>GK 2519</v>
      </c>
      <c r="C9073" s="121" t="str">
        <v>FLEXIBLE HOSE 27" (19 x 19 BENJO, R6)</v>
      </c>
      <c r="D9073" s="139">
        <v>2457</v>
      </c>
      <c r="E9073" s="121">
        <v>20</v>
      </c>
      <c r="F9073" s="121" t="str">
        <v>PCS</v>
      </c>
      <c r="G9073" s="121" t="str">
        <v>OUTWARD</v>
      </c>
      <c r="H9073" s="122" t="str">
        <v>SHOP</v>
      </c>
    </row>
    <row r="9074" spans="1:8" x14ac:dyDescent="0.25">
      <c r="A9074" s="111">
        <v>45868</v>
      </c>
      <c r="B9074" s="112" t="str">
        <v>601AD00005C</v>
      </c>
      <c r="C9074" s="113" t="str">
        <v>HYD PUMP FARMTRAC DOUBLE (18CC + 11CC)</v>
      </c>
      <c r="D9074" s="137">
        <v>2457</v>
      </c>
      <c r="E9074" s="113">
        <v>4</v>
      </c>
      <c r="F9074" s="113" t="str">
        <v>PCS</v>
      </c>
      <c r="G9074" s="113" t="str">
        <v>OUTWARD</v>
      </c>
      <c r="H9074" s="114" t="str">
        <v>SHOP</v>
      </c>
    </row>
    <row r="9075" spans="1:8" x14ac:dyDescent="0.25">
      <c r="A9075" s="119">
        <v>45868</v>
      </c>
      <c r="B9075" s="120" t="str">
        <v>601AD00006C</v>
      </c>
      <c r="C9075" s="121" t="str">
        <v>HYD PUMP ARJUN 445 DOUBLE (12CC + 8CC) (NEW CODE : 11351806)</v>
      </c>
      <c r="D9075" s="139">
        <v>2457</v>
      </c>
      <c r="E9075" s="121">
        <v>2</v>
      </c>
      <c r="F9075" s="121" t="str">
        <v>PCS</v>
      </c>
      <c r="G9075" s="121" t="str">
        <v>OUTWARD</v>
      </c>
      <c r="H9075" s="122" t="str">
        <v>SHOP</v>
      </c>
    </row>
    <row r="9076" spans="1:8" x14ac:dyDescent="0.25">
      <c r="A9076" s="111">
        <v>45868</v>
      </c>
      <c r="B9076" s="112" t="str">
        <v>UN 3447</v>
      </c>
      <c r="C9076" s="113" t="str">
        <v xml:space="preserve">SIDE MIRROR W/O ROD INTER  </v>
      </c>
      <c r="D9076" s="137">
        <v>2457</v>
      </c>
      <c r="E9076" s="113">
        <v>10</v>
      </c>
      <c r="F9076" s="113" t="str">
        <v>PCS</v>
      </c>
      <c r="G9076" s="113" t="str">
        <v>OUTWARD</v>
      </c>
      <c r="H9076" s="114" t="str">
        <v>SHOP</v>
      </c>
    </row>
    <row r="9077" spans="1:8" x14ac:dyDescent="0.25">
      <c r="A9077" s="119">
        <v>45868</v>
      </c>
      <c r="B9077" s="120" t="str">
        <v>UN 1414/GK 904</v>
      </c>
      <c r="C9077" s="121" t="str">
        <v>FRONT WHEEL HUB MAHINDRA NST STAR TYPE 25877-1988</v>
      </c>
      <c r="D9077" s="139">
        <v>2457</v>
      </c>
      <c r="E9077" s="121">
        <v>2</v>
      </c>
      <c r="F9077" s="121" t="str">
        <v>PCS</v>
      </c>
      <c r="G9077" s="121" t="str">
        <v>OUTWARD</v>
      </c>
      <c r="H9077" s="122" t="str">
        <v>SHOP</v>
      </c>
    </row>
    <row r="9078" spans="1:8" x14ac:dyDescent="0.25">
      <c r="A9078" s="111">
        <v>45868</v>
      </c>
      <c r="B9078" s="112" t="str">
        <v>GK 906/UN 1412</v>
      </c>
      <c r="C9078" s="113" t="str">
        <v>FRONT WHEEL HUB 6 HOLE ARJUN</v>
      </c>
      <c r="D9078" s="137">
        <v>2457</v>
      </c>
      <c r="E9078" s="113">
        <v>2</v>
      </c>
      <c r="F9078" s="113" t="str">
        <v>PCS</v>
      </c>
      <c r="G9078" s="113" t="str">
        <v>OUTWARD</v>
      </c>
      <c r="H9078" s="114" t="str">
        <v>SHOP</v>
      </c>
    </row>
    <row r="9079" spans="1:8" x14ac:dyDescent="0.25">
      <c r="A9079" s="119">
        <v>45868</v>
      </c>
      <c r="B9079" s="120" t="str">
        <v>GK 551/UN 1445</v>
      </c>
      <c r="C9079" s="121" t="str">
        <v>TIE ROD END MAHINDRA DI  (R+L) (SET OF 2)</v>
      </c>
      <c r="D9079" s="139">
        <v>2457</v>
      </c>
      <c r="E9079" s="121">
        <v>6</v>
      </c>
      <c r="F9079" s="121" t="str">
        <v>SET</v>
      </c>
      <c r="G9079" s="121" t="str">
        <v>OUTWARD</v>
      </c>
      <c r="H9079" s="122" t="str">
        <v>SHOP</v>
      </c>
    </row>
    <row r="9080" spans="1:8" x14ac:dyDescent="0.25">
      <c r="A9080" s="111">
        <v>45868</v>
      </c>
      <c r="B9080" s="112" t="str">
        <v>UN 3665</v>
      </c>
      <c r="C9080" s="113" t="str">
        <v xml:space="preserve"> BREAK DISC ACTUATING ASSEMBLY INTER DI 6.5" </v>
      </c>
      <c r="D9080" s="137">
        <v>2457</v>
      </c>
      <c r="E9080" s="113">
        <v>6</v>
      </c>
      <c r="F9080" s="113" t="str">
        <v>SET</v>
      </c>
      <c r="G9080" s="113" t="str">
        <v>OUTWARD</v>
      </c>
      <c r="H9080" s="114" t="str">
        <v>SHOP</v>
      </c>
    </row>
    <row r="9081" spans="1:8" x14ac:dyDescent="0.25">
      <c r="A9081" s="119">
        <v>45868</v>
      </c>
      <c r="B9081" s="120" t="str">
        <v>UN 2411</v>
      </c>
      <c r="C9081" s="121" t="str">
        <v xml:space="preserve">HYDRAULIC PUMP ELBOW SMALL INTER DI  </v>
      </c>
      <c r="D9081" s="139">
        <v>2457</v>
      </c>
      <c r="E9081" s="121">
        <v>4</v>
      </c>
      <c r="F9081" s="121" t="str">
        <v>PCS</v>
      </c>
      <c r="G9081" s="121" t="str">
        <v>OUTWARD</v>
      </c>
      <c r="H9081" s="122" t="str">
        <v>SHOP</v>
      </c>
    </row>
    <row r="9082" spans="1:8" x14ac:dyDescent="0.25">
      <c r="A9082" s="111">
        <v>45868</v>
      </c>
      <c r="B9082" s="112" t="str">
        <v>UN 2412</v>
      </c>
      <c r="C9082" s="113" t="str">
        <v xml:space="preserve">HYDRAULIC PUMP ELBOW BIG INTER DI  </v>
      </c>
      <c r="D9082" s="137">
        <v>2457</v>
      </c>
      <c r="E9082" s="113">
        <v>4</v>
      </c>
      <c r="F9082" s="113" t="str">
        <v>PCS</v>
      </c>
      <c r="G9082" s="113" t="str">
        <v>OUTWARD</v>
      </c>
      <c r="H9082" s="114" t="str">
        <v>SHOP</v>
      </c>
    </row>
    <row r="9083" spans="1:8" x14ac:dyDescent="0.25">
      <c r="A9083" s="119">
        <v>45868</v>
      </c>
      <c r="B9083" s="120" t="str">
        <v>UN 1157</v>
      </c>
      <c r="C9083" s="121" t="str">
        <v>PRE CLEANER LOWER BASE PVC BHOOMIPUTRA</v>
      </c>
      <c r="D9083" s="139">
        <v>2457</v>
      </c>
      <c r="E9083" s="121">
        <v>6</v>
      </c>
      <c r="F9083" s="121" t="str">
        <v>PCS</v>
      </c>
      <c r="G9083" s="121" t="str">
        <v>OUTWARD</v>
      </c>
      <c r="H9083" s="122" t="str">
        <v>SHOP</v>
      </c>
    </row>
    <row r="9084" spans="1:8" x14ac:dyDescent="0.25">
      <c r="A9084" s="111">
        <v>45868</v>
      </c>
      <c r="B9084" s="112" t="str">
        <v>UN 2636</v>
      </c>
      <c r="C9084" s="113" t="str">
        <v xml:space="preserve">CHECK CHAIN ASSY MKM  </v>
      </c>
      <c r="D9084" s="137">
        <v>2457</v>
      </c>
      <c r="E9084" s="113">
        <v>10</v>
      </c>
      <c r="F9084" s="113" t="str">
        <v>PCS</v>
      </c>
      <c r="G9084" s="113" t="str">
        <v>OUTWARD</v>
      </c>
      <c r="H9084" s="114" t="str">
        <v>SHOP</v>
      </c>
    </row>
    <row r="9085" spans="1:8" x14ac:dyDescent="0.25">
      <c r="A9085" s="119">
        <v>45868</v>
      </c>
      <c r="B9085" s="120" t="str">
        <v>UN 2987</v>
      </c>
      <c r="C9085" s="121" t="str">
        <v xml:space="preserve">MUDGUARD PAD THICK INTER  </v>
      </c>
      <c r="D9085" s="139">
        <v>2457</v>
      </c>
      <c r="E9085" s="121">
        <v>24</v>
      </c>
      <c r="F9085" s="121" t="str">
        <v>PCS</v>
      </c>
      <c r="G9085" s="121" t="str">
        <v>OUTWARD</v>
      </c>
      <c r="H9085" s="122" t="str">
        <v>SHOP</v>
      </c>
    </row>
    <row r="9086" spans="1:8" x14ac:dyDescent="0.25">
      <c r="A9086" s="111">
        <v>45868</v>
      </c>
      <c r="B9086" s="112" t="str">
        <v>UN 2829</v>
      </c>
      <c r="C9086" s="113" t="str">
        <v xml:space="preserve">MUDGUARD U BOLT 10" (GOLDEN) INTER  </v>
      </c>
      <c r="D9086" s="137">
        <v>2457</v>
      </c>
      <c r="E9086" s="113">
        <v>10</v>
      </c>
      <c r="F9086" s="113" t="str">
        <v>PCS</v>
      </c>
      <c r="G9086" s="113" t="str">
        <v>OUTWARD</v>
      </c>
      <c r="H9086" s="114" t="str">
        <v>SHOP</v>
      </c>
    </row>
    <row r="9087" spans="1:8" x14ac:dyDescent="0.25">
      <c r="A9087" s="119">
        <v>45868</v>
      </c>
      <c r="B9087" s="120" t="str">
        <v>UN 1818</v>
      </c>
      <c r="C9087" s="121" t="str">
        <v>GEAR FORK 1st REVERSE NST</v>
      </c>
      <c r="D9087" s="139">
        <v>2457</v>
      </c>
      <c r="E9087" s="121">
        <v>2</v>
      </c>
      <c r="F9087" s="121" t="str">
        <v>PCS</v>
      </c>
      <c r="G9087" s="121" t="str">
        <v>OUTWARD</v>
      </c>
      <c r="H9087" s="122" t="str">
        <v>SHOP</v>
      </c>
    </row>
    <row r="9088" spans="1:8" x14ac:dyDescent="0.25">
      <c r="A9088" s="111">
        <v>45868</v>
      </c>
      <c r="B9088" s="112" t="str">
        <v>R1100551</v>
      </c>
      <c r="C9088" s="113" t="str">
        <v>P.P ASSY EICHER 485 11" D/F TYPE</v>
      </c>
      <c r="D9088" s="137">
        <v>2457</v>
      </c>
      <c r="E9088" s="113">
        <v>3</v>
      </c>
      <c r="F9088" s="113" t="str">
        <v>SET</v>
      </c>
      <c r="G9088" s="113" t="str">
        <v>OUTWARD</v>
      </c>
      <c r="H9088" s="114" t="str">
        <v>SHOP</v>
      </c>
    </row>
    <row r="9089" spans="1:8" x14ac:dyDescent="0.25">
      <c r="A9089" s="119">
        <v>45868</v>
      </c>
      <c r="B9089" s="120" t="str">
        <v>UN 1795</v>
      </c>
      <c r="C9089" s="121" t="str">
        <v>GEAR BOX TOP COVER INTER DI</v>
      </c>
      <c r="D9089" s="139">
        <v>2457</v>
      </c>
      <c r="E9089" s="121">
        <v>1</v>
      </c>
      <c r="F9089" s="121" t="str">
        <v>PCS</v>
      </c>
      <c r="G9089" s="121" t="str">
        <v>OUTWARD</v>
      </c>
      <c r="H9089" s="122" t="str">
        <v>SHOP</v>
      </c>
    </row>
    <row r="9090" spans="1:8" x14ac:dyDescent="0.25">
      <c r="A9090" s="111">
        <v>45868</v>
      </c>
      <c r="B9090" s="112" t="str">
        <v>UN 3098</v>
      </c>
      <c r="C9090" s="113" t="str">
        <v xml:space="preserve">BULL PINION SHIM THICK INTER  </v>
      </c>
      <c r="D9090" s="137">
        <v>2457</v>
      </c>
      <c r="E9090" s="113">
        <v>20</v>
      </c>
      <c r="F9090" s="113" t="str">
        <v>DOZEN</v>
      </c>
      <c r="G9090" s="113" t="str">
        <v>OUTWARD</v>
      </c>
      <c r="H9090" s="114" t="str">
        <v>SHOP</v>
      </c>
    </row>
    <row r="9091" spans="1:8" x14ac:dyDescent="0.25">
      <c r="A9091" s="119">
        <v>45868</v>
      </c>
      <c r="B9091" s="120" t="str">
        <v>UN 2829</v>
      </c>
      <c r="C9091" s="121" t="str">
        <v xml:space="preserve">MUDGUARD U BOLT 10" (GOLDEN) INTER  </v>
      </c>
      <c r="D9091" s="139">
        <v>2456</v>
      </c>
      <c r="E9091" s="121">
        <v>30</v>
      </c>
      <c r="F9091" s="121" t="str">
        <v>PCS</v>
      </c>
      <c r="G9091" s="121" t="str">
        <v>OUTWARD</v>
      </c>
      <c r="H9091" s="122" t="str">
        <v>OP/KTP</v>
      </c>
    </row>
    <row r="9092" spans="1:8" x14ac:dyDescent="0.25">
      <c r="A9092" s="111">
        <v>45868</v>
      </c>
      <c r="B9092" s="112" t="str">
        <v>GK 560/UN 1446 A</v>
      </c>
      <c r="C9092" s="113" t="str">
        <v>TIE ROD END MKM THIN BALL  (SET OF 2)</v>
      </c>
      <c r="D9092" s="137">
        <v>2456</v>
      </c>
      <c r="E9092" s="113">
        <v>2</v>
      </c>
      <c r="F9092" s="113" t="str">
        <v>SET</v>
      </c>
      <c r="G9092" s="113" t="str">
        <v>OUTWARD</v>
      </c>
      <c r="H9092" s="114" t="str">
        <v>OP/KTP</v>
      </c>
    </row>
    <row r="9093" spans="1:8" x14ac:dyDescent="0.25">
      <c r="A9093" s="119">
        <v>45868</v>
      </c>
      <c r="B9093" s="120" t="str">
        <v>GK 559/UN 1446</v>
      </c>
      <c r="C9093" s="121" t="str">
        <v>TIE ROD END MKM NST  MANUAL BIG BODY /BIG PIN  (R +L) (SET OF 2)</v>
      </c>
      <c r="D9093" s="139">
        <v>2456</v>
      </c>
      <c r="E9093" s="121">
        <v>2</v>
      </c>
      <c r="F9093" s="121" t="str">
        <v>SET</v>
      </c>
      <c r="G9093" s="121" t="str">
        <v>OUTWARD</v>
      </c>
      <c r="H9093" s="122" t="str">
        <v>OP/KTP</v>
      </c>
    </row>
    <row r="9094" spans="1:8" x14ac:dyDescent="0.25">
      <c r="A9094" s="111">
        <v>45868</v>
      </c>
      <c r="B9094" s="112" t="str">
        <v>UN 1678</v>
      </c>
      <c r="C9094" s="113" t="str">
        <v>TOOL BOX INTER DI</v>
      </c>
      <c r="D9094" s="137">
        <v>2456</v>
      </c>
      <c r="E9094" s="113">
        <v>2</v>
      </c>
      <c r="F9094" s="113" t="str">
        <v>PCS</v>
      </c>
      <c r="G9094" s="113" t="str">
        <v>OUTWARD</v>
      </c>
      <c r="H9094" s="114" t="str">
        <v>OP/KTP</v>
      </c>
    </row>
    <row r="9095" spans="1:8" x14ac:dyDescent="0.25">
      <c r="A9095" s="119">
        <v>45866</v>
      </c>
      <c r="B9095" s="120" t="str">
        <v>GK 015A</v>
      </c>
      <c r="C9095" s="121" t="str">
        <v>OIL BRAKE PLATE  POWERTRAC  6.5" 18 TEETH</v>
      </c>
      <c r="D9095" s="139">
        <v>4005</v>
      </c>
      <c r="E9095" s="121">
        <v>60</v>
      </c>
      <c r="F9095" s="121" t="str">
        <v>PCS</v>
      </c>
      <c r="G9095" s="121" t="str">
        <v>INWARD</v>
      </c>
      <c r="H9095" s="122">
        <v>0</v>
      </c>
    </row>
    <row r="9096" spans="1:8" x14ac:dyDescent="0.25">
      <c r="A9096" s="111">
        <v>45866</v>
      </c>
      <c r="B9096" s="112" t="str">
        <v>GK 001/UN 3694/GK 004</v>
      </c>
      <c r="C9096" s="113" t="str">
        <v>OIL BRAKE PLATE  SWARAJ 6.5" 14 TEETH</v>
      </c>
      <c r="D9096" s="137">
        <v>4006</v>
      </c>
      <c r="E9096" s="113">
        <v>120</v>
      </c>
      <c r="F9096" s="113" t="str">
        <v>PCS</v>
      </c>
      <c r="G9096" s="113" t="str">
        <v>INWARD</v>
      </c>
      <c r="H9096" s="114">
        <v>0</v>
      </c>
    </row>
    <row r="9097" spans="1:8" x14ac:dyDescent="0.25">
      <c r="A9097" s="119">
        <v>45866</v>
      </c>
      <c r="B9097" s="120" t="str">
        <v>GK 003/UN 3695</v>
      </c>
      <c r="C9097" s="121" t="str">
        <v>OIL BRAKE PLATE  MKM 6.5" 18 TEETH</v>
      </c>
      <c r="D9097" s="139">
        <v>4007</v>
      </c>
      <c r="E9097" s="121">
        <v>120</v>
      </c>
      <c r="F9097" s="121" t="str">
        <v>PCS</v>
      </c>
      <c r="G9097" s="121" t="str">
        <v>INWARD</v>
      </c>
      <c r="H9097" s="122">
        <v>0</v>
      </c>
    </row>
    <row r="9098" spans="1:8" x14ac:dyDescent="0.25">
      <c r="A9098" s="111">
        <v>45866</v>
      </c>
      <c r="B9098" s="112" t="str">
        <v>UN 1491</v>
      </c>
      <c r="C9098" s="113" t="str">
        <v>DIESEL TANK CAP YUVRAJ</v>
      </c>
      <c r="D9098" s="137">
        <v>4008</v>
      </c>
      <c r="E9098" s="113">
        <v>16</v>
      </c>
      <c r="F9098" s="113" t="str">
        <v>PCS</v>
      </c>
      <c r="G9098" s="113" t="str">
        <v>INWARD</v>
      </c>
      <c r="H9098" s="114">
        <v>0</v>
      </c>
    </row>
    <row r="9099" spans="1:8" x14ac:dyDescent="0.25">
      <c r="A9099" s="119">
        <v>45867</v>
      </c>
      <c r="B9099" s="120" t="str">
        <v>UN 1304</v>
      </c>
      <c r="C9099" s="121" t="str">
        <v>OIL FILTER COVER SPINION TYPE INTER DI</v>
      </c>
      <c r="D9099" s="139">
        <v>4009</v>
      </c>
      <c r="E9099" s="121">
        <v>52</v>
      </c>
      <c r="F9099" s="121" t="str">
        <v>PCS</v>
      </c>
      <c r="G9099" s="121" t="str">
        <v>INWARD</v>
      </c>
      <c r="H9099" s="122">
        <v>0</v>
      </c>
    </row>
    <row r="9100" spans="1:8" x14ac:dyDescent="0.25">
      <c r="A9100" s="111">
        <v>45867</v>
      </c>
      <c r="B9100" s="112" t="str">
        <v>GK 2414</v>
      </c>
      <c r="C9100" s="113" t="str">
        <v>TROLLEY PIPE 60''   EPDM (MALE + FEMALE)</v>
      </c>
      <c r="D9100" s="137">
        <v>4010</v>
      </c>
      <c r="E9100" s="113">
        <v>129</v>
      </c>
      <c r="F9100" s="113" t="str">
        <v>PCS</v>
      </c>
      <c r="G9100" s="113" t="str">
        <v>INWARD</v>
      </c>
      <c r="H9100" s="114">
        <v>0</v>
      </c>
    </row>
    <row r="9101" spans="1:8" x14ac:dyDescent="0.25">
      <c r="A9101" s="119">
        <v>45867</v>
      </c>
      <c r="B9101" s="120" t="str">
        <v>GK 2431 A</v>
      </c>
      <c r="C9101" s="121" t="str">
        <v>TROLLEY PIPE MALE + BENJO T 36'' EPDM</v>
      </c>
      <c r="D9101" s="139">
        <v>4011</v>
      </c>
      <c r="E9101" s="121">
        <v>20</v>
      </c>
      <c r="F9101" s="121" t="str">
        <v>PCS</v>
      </c>
      <c r="G9101" s="121" t="str">
        <v>INWARD</v>
      </c>
      <c r="H9101" s="122">
        <v>0</v>
      </c>
    </row>
    <row r="9102" spans="1:8" x14ac:dyDescent="0.25">
      <c r="A9102" s="111">
        <v>45867</v>
      </c>
      <c r="B9102" s="112" t="str">
        <v>UN 1866</v>
      </c>
      <c r="C9102" s="113" t="str">
        <v>BULL PINION CAGE LH INTER DI</v>
      </c>
      <c r="D9102" s="137">
        <v>4012</v>
      </c>
      <c r="E9102" s="113">
        <v>12</v>
      </c>
      <c r="F9102" s="113" t="str">
        <v>PCS</v>
      </c>
      <c r="G9102" s="113" t="str">
        <v>INWARD</v>
      </c>
      <c r="H9102" s="114">
        <v>0</v>
      </c>
    </row>
    <row r="9103" spans="1:8" x14ac:dyDescent="0.25">
      <c r="A9103" s="119">
        <v>45867</v>
      </c>
      <c r="B9103" s="120" t="str">
        <v>UN 1866 A</v>
      </c>
      <c r="C9103" s="121" t="str">
        <v>BULL PINION CAGE RH INTER DI</v>
      </c>
      <c r="D9103" s="139">
        <v>4013</v>
      </c>
      <c r="E9103" s="121">
        <v>18</v>
      </c>
      <c r="F9103" s="121" t="str">
        <v>PCS</v>
      </c>
      <c r="G9103" s="121" t="str">
        <v>INWARD</v>
      </c>
      <c r="H9103" s="122">
        <v>0</v>
      </c>
    </row>
    <row r="9104" spans="1:8" x14ac:dyDescent="0.25">
      <c r="A9104" s="111">
        <v>45867</v>
      </c>
      <c r="B9104" s="112">
        <v>2280236100</v>
      </c>
      <c r="C9104" s="113" t="str">
        <v>D.C ASSY EICHER 485 WITH ONLY PTO</v>
      </c>
      <c r="D9104" s="137">
        <v>4014</v>
      </c>
      <c r="E9104" s="113">
        <v>2</v>
      </c>
      <c r="F9104" s="113" t="str">
        <v>SET</v>
      </c>
      <c r="G9104" s="113" t="str">
        <v>INWARD</v>
      </c>
      <c r="H9104" s="114">
        <v>0</v>
      </c>
    </row>
    <row r="9105" spans="1:8" x14ac:dyDescent="0.25">
      <c r="A9105" s="119">
        <v>45867</v>
      </c>
      <c r="B9105" s="120">
        <v>3280589100</v>
      </c>
      <c r="C9105" s="121" t="str">
        <v>PTO PLATE SAME 4 WING, 14 TEETH</v>
      </c>
      <c r="D9105" s="139">
        <v>4015</v>
      </c>
      <c r="E9105" s="121">
        <v>2</v>
      </c>
      <c r="F9105" s="121" t="str">
        <v>PCS</v>
      </c>
      <c r="G9105" s="121" t="str">
        <v>INWARD</v>
      </c>
      <c r="H9105" s="122">
        <v>0</v>
      </c>
    </row>
    <row r="9106" spans="1:8" x14ac:dyDescent="0.25">
      <c r="A9106" s="111">
        <v>45867</v>
      </c>
      <c r="B9106" s="112">
        <v>6313187090</v>
      </c>
      <c r="C9106" s="113" t="str">
        <v>CLUTCH PLATE WITH PRESSURE PLATE SW 12" / ACE CRANE</v>
      </c>
      <c r="D9106" s="137">
        <v>4016</v>
      </c>
      <c r="E9106" s="113">
        <v>2</v>
      </c>
      <c r="F9106" s="113" t="str">
        <v>SET</v>
      </c>
      <c r="G9106" s="113" t="str">
        <v>INWARD</v>
      </c>
      <c r="H9106" s="114">
        <v>0</v>
      </c>
    </row>
    <row r="9107" spans="1:8" x14ac:dyDescent="0.25">
      <c r="A9107" s="119">
        <v>45867</v>
      </c>
      <c r="B9107" s="120">
        <v>1280819100</v>
      </c>
      <c r="C9107" s="121" t="str">
        <v>P.P ASSY ACE CRANE D/F</v>
      </c>
      <c r="D9107" s="139">
        <v>4017</v>
      </c>
      <c r="E9107" s="121">
        <v>6</v>
      </c>
      <c r="F9107" s="121" t="str">
        <v>SET</v>
      </c>
      <c r="G9107" s="121" t="str">
        <v>INWARD</v>
      </c>
      <c r="H9107" s="122">
        <v>0</v>
      </c>
    </row>
    <row r="9108" spans="1:8" x14ac:dyDescent="0.25">
      <c r="A9108" s="111">
        <v>45867</v>
      </c>
      <c r="B9108" s="112">
        <v>1280354100</v>
      </c>
      <c r="C9108" s="113" t="str">
        <v>PRESSURE PLATE ASSY SW D/F</v>
      </c>
      <c r="D9108" s="137">
        <v>4018</v>
      </c>
      <c r="E9108" s="113">
        <v>2</v>
      </c>
      <c r="F9108" s="113" t="str">
        <v>SET</v>
      </c>
      <c r="G9108" s="113" t="str">
        <v>INWARD</v>
      </c>
      <c r="H9108" s="114">
        <v>0</v>
      </c>
    </row>
    <row r="9109" spans="1:8" x14ac:dyDescent="0.25">
      <c r="A9109" s="119">
        <v>45867</v>
      </c>
      <c r="B9109" s="120">
        <v>6283353090</v>
      </c>
      <c r="C9109" s="121" t="str">
        <v>DCA WITH 5 FAN MAIN &amp; PTO ARJUN</v>
      </c>
      <c r="D9109" s="139">
        <v>4019</v>
      </c>
      <c r="E9109" s="121">
        <v>2</v>
      </c>
      <c r="F9109" s="121" t="str">
        <v>PCS</v>
      </c>
      <c r="G9109" s="121" t="str">
        <v>INWARD</v>
      </c>
      <c r="H9109" s="122">
        <v>0</v>
      </c>
    </row>
    <row r="9110" spans="1:8" x14ac:dyDescent="0.25">
      <c r="A9110" s="111">
        <v>45867</v>
      </c>
      <c r="B9110" s="112" t="str">
        <v>UN 2636</v>
      </c>
      <c r="C9110" s="113" t="str">
        <v xml:space="preserve">CHECK CHAIN ASSY MKM  </v>
      </c>
      <c r="D9110" s="137">
        <v>4020</v>
      </c>
      <c r="E9110" s="113">
        <v>400</v>
      </c>
      <c r="F9110" s="113" t="str">
        <v>PCS</v>
      </c>
      <c r="G9110" s="113" t="str">
        <v>INWARD</v>
      </c>
      <c r="H9110" s="114">
        <v>0</v>
      </c>
    </row>
    <row r="9111" spans="1:8" x14ac:dyDescent="0.25">
      <c r="A9111" s="119">
        <v>45862</v>
      </c>
      <c r="B9111" s="120" t="str">
        <v>1676664M1</v>
      </c>
      <c r="C9111" s="121" t="str">
        <v>SIDE ARM MASSEY 285 D HOLE</v>
      </c>
      <c r="D9111" s="139">
        <v>3973</v>
      </c>
      <c r="E9111" s="121">
        <v>1</v>
      </c>
      <c r="F9111" s="121" t="str">
        <v>PCS</v>
      </c>
      <c r="G9111" s="121" t="str">
        <v>INWARD</v>
      </c>
      <c r="H9111" s="122">
        <v>0</v>
      </c>
    </row>
    <row r="9112" spans="1:8" x14ac:dyDescent="0.25">
      <c r="A9112" s="111">
        <v>45866</v>
      </c>
      <c r="B9112" s="112" t="str">
        <v>1P 4060 4027 CTMOOOF</v>
      </c>
      <c r="C9112" s="113" t="str">
        <v>HYD PUMP ARJUN F MANIFOLD</v>
      </c>
      <c r="D9112" s="137">
        <v>4002</v>
      </c>
      <c r="E9112" s="113">
        <v>6</v>
      </c>
      <c r="F9112" s="113" t="str">
        <v>PCS</v>
      </c>
      <c r="G9112" s="113" t="str">
        <v>INWARD</v>
      </c>
      <c r="H9112" s="114">
        <v>0</v>
      </c>
    </row>
    <row r="9113" spans="1:8" x14ac:dyDescent="0.25">
      <c r="A9113" s="119">
        <v>45867</v>
      </c>
      <c r="B9113" s="120" t="str">
        <v>UN 10289</v>
      </c>
      <c r="C9113" s="121" t="str">
        <v>OIL FILTER MASSEY 285</v>
      </c>
      <c r="D9113" s="139">
        <v>4021</v>
      </c>
      <c r="E9113" s="121">
        <v>1530</v>
      </c>
      <c r="F9113" s="121" t="str">
        <v>PCS</v>
      </c>
      <c r="G9113" s="121" t="str">
        <v>INWARD</v>
      </c>
      <c r="H9113" s="122">
        <v>0</v>
      </c>
    </row>
    <row r="9114" spans="1:8" x14ac:dyDescent="0.25">
      <c r="A9114" s="111">
        <v>45867</v>
      </c>
      <c r="B9114" s="112" t="str">
        <v>GK 1223</v>
      </c>
      <c r="C9114" s="113" t="str">
        <v>CAV FUEL FILTER (CANISTOR) (GK 10286)</v>
      </c>
      <c r="D9114" s="137">
        <v>4022</v>
      </c>
      <c r="E9114" s="113">
        <v>2010</v>
      </c>
      <c r="F9114" s="113" t="str">
        <v>PCS</v>
      </c>
      <c r="G9114" s="113" t="str">
        <v>INWARD</v>
      </c>
      <c r="H9114" s="114">
        <v>0</v>
      </c>
    </row>
    <row r="9115" spans="1:8" x14ac:dyDescent="0.25">
      <c r="A9115" s="119">
        <v>45867</v>
      </c>
      <c r="B9115" s="120" t="str">
        <v>UN 10236</v>
      </c>
      <c r="C9115" s="121" t="str">
        <v>LEVELLING ASSY MASSEY 285</v>
      </c>
      <c r="D9115" s="139">
        <v>4024</v>
      </c>
      <c r="E9115" s="121">
        <v>50</v>
      </c>
      <c r="F9115" s="121" t="str">
        <v>PCS</v>
      </c>
      <c r="G9115" s="121" t="str">
        <v>INWARD</v>
      </c>
      <c r="H9115" s="122">
        <v>0</v>
      </c>
    </row>
    <row r="9116" spans="1:8" x14ac:dyDescent="0.25">
      <c r="A9116" s="111">
        <v>45868</v>
      </c>
      <c r="B9116" s="112" t="str">
        <v>UN 10360</v>
      </c>
      <c r="C9116" s="113" t="str">
        <v>Y ROD ASSY FIAT 8066</v>
      </c>
      <c r="D9116" s="137">
        <v>4026</v>
      </c>
      <c r="E9116" s="113">
        <v>8</v>
      </c>
      <c r="F9116" s="113" t="str">
        <v>PCS</v>
      </c>
      <c r="G9116" s="113" t="str">
        <v>INWARD</v>
      </c>
      <c r="H9116" s="114">
        <v>0</v>
      </c>
    </row>
    <row r="9117" spans="1:8" x14ac:dyDescent="0.25">
      <c r="A9117" s="119">
        <v>45868</v>
      </c>
      <c r="B9117" s="120" t="str">
        <v>UN 10359</v>
      </c>
      <c r="C9117" s="121" t="str">
        <v>LEVELLING ASSY FIAT 8066</v>
      </c>
      <c r="D9117" s="139">
        <v>4027</v>
      </c>
      <c r="E9117" s="121">
        <v>8</v>
      </c>
      <c r="F9117" s="121" t="str">
        <v>PCS</v>
      </c>
      <c r="G9117" s="121" t="str">
        <v>INWARD</v>
      </c>
      <c r="H9117" s="122">
        <v>0</v>
      </c>
    </row>
    <row r="9118" spans="1:8" x14ac:dyDescent="0.25">
      <c r="A9118" s="111">
        <v>45868</v>
      </c>
      <c r="B9118" s="112" t="str">
        <v>LEVELLING ASSY J.D 5310</v>
      </c>
      <c r="C9118" s="113" t="str">
        <v>LEVELLING ASSY J.D 5310</v>
      </c>
      <c r="D9118" s="137">
        <v>4036</v>
      </c>
      <c r="E9118" s="113">
        <v>40</v>
      </c>
      <c r="F9118" s="113" t="str">
        <v>PCS</v>
      </c>
      <c r="G9118" s="113" t="str">
        <v>INWARD</v>
      </c>
      <c r="H9118" s="114">
        <v>0</v>
      </c>
    </row>
    <row r="9119" spans="1:8" x14ac:dyDescent="0.25">
      <c r="A9119" s="119">
        <v>45868</v>
      </c>
      <c r="B9119" s="120" t="str">
        <v>GK 225</v>
      </c>
      <c r="C9119" s="121" t="str">
        <v xml:space="preserve">BRAKE DISC PLATE MAHINDRA </v>
      </c>
      <c r="D9119" s="139">
        <v>4037</v>
      </c>
      <c r="E9119" s="121">
        <v>100</v>
      </c>
      <c r="F9119" s="121" t="str">
        <v>PCS</v>
      </c>
      <c r="G9119" s="121" t="str">
        <v>INWARD</v>
      </c>
      <c r="H9119" s="122">
        <v>0</v>
      </c>
    </row>
    <row r="9120" spans="1:8" x14ac:dyDescent="0.25">
      <c r="A9120" s="111">
        <v>45868</v>
      </c>
      <c r="B9120" s="112" t="str">
        <v>GK 230</v>
      </c>
      <c r="C9120" s="113" t="str">
        <v xml:space="preserve">BRAKE DISC PLATE SONALIKA 20 HOLE </v>
      </c>
      <c r="D9120" s="137">
        <v>4038</v>
      </c>
      <c r="E9120" s="113">
        <v>150</v>
      </c>
      <c r="F9120" s="113" t="str">
        <v>PCS</v>
      </c>
      <c r="G9120" s="113" t="str">
        <v>INWARD</v>
      </c>
      <c r="H9120" s="114">
        <v>0</v>
      </c>
    </row>
    <row r="9121" spans="1:8" x14ac:dyDescent="0.25">
      <c r="A9121" s="119">
        <v>45868</v>
      </c>
      <c r="B9121" s="120" t="str">
        <v>UN 2987</v>
      </c>
      <c r="C9121" s="121" t="str">
        <v xml:space="preserve">MUDGUARD PAD THICK INTER  </v>
      </c>
      <c r="D9121" s="139">
        <v>4039</v>
      </c>
      <c r="E9121" s="121">
        <v>50</v>
      </c>
      <c r="F9121" s="121" t="str">
        <v>PCS</v>
      </c>
      <c r="G9121" s="121" t="str">
        <v>INWARD</v>
      </c>
      <c r="H9121" s="122">
        <v>0</v>
      </c>
    </row>
    <row r="9122" spans="1:8" x14ac:dyDescent="0.25">
      <c r="A9122" s="111">
        <v>45868</v>
      </c>
      <c r="B9122" s="112" t="str">
        <v>UN 2858</v>
      </c>
      <c r="C9122" s="113" t="str">
        <v xml:space="preserve">BREAK SHOE SPRING (O.E) INTER  </v>
      </c>
      <c r="D9122" s="137">
        <v>4040</v>
      </c>
      <c r="E9122" s="113">
        <v>4320</v>
      </c>
      <c r="F9122" s="113" t="str">
        <v>PCS</v>
      </c>
      <c r="G9122" s="113" t="str">
        <v>INWARD</v>
      </c>
      <c r="H9122" s="114">
        <v>0</v>
      </c>
    </row>
    <row r="9123" spans="1:8" x14ac:dyDescent="0.25">
      <c r="A9123" s="119">
        <v>45868</v>
      </c>
      <c r="B9123" s="120" t="str">
        <v>3280605100/3280871100</v>
      </c>
      <c r="C9123" s="121" t="str">
        <v>CLUTCH PLATE SWARAJ XM 8 T. (RIGID) PT800/PT806</v>
      </c>
      <c r="D9123" s="139">
        <v>4041</v>
      </c>
      <c r="E9123" s="121">
        <v>6</v>
      </c>
      <c r="F9123" s="121" t="str">
        <v>PCS</v>
      </c>
      <c r="G9123" s="121" t="str">
        <v>INWARD</v>
      </c>
      <c r="H9123" s="122">
        <v>0</v>
      </c>
    </row>
    <row r="9124" spans="1:8" x14ac:dyDescent="0.25">
      <c r="A9124" s="111">
        <v>45868</v>
      </c>
      <c r="B9124" s="112" t="str">
        <v>R1100551</v>
      </c>
      <c r="C9124" s="113" t="str">
        <v>P.P ASSY EICHER 485 11" D/F TYPE</v>
      </c>
      <c r="D9124" s="137">
        <v>4042</v>
      </c>
      <c r="E9124" s="113">
        <v>3</v>
      </c>
      <c r="F9124" s="113" t="str">
        <v>SET</v>
      </c>
      <c r="G9124" s="113" t="str">
        <v>INWARD</v>
      </c>
      <c r="H9124" s="114">
        <v>0</v>
      </c>
    </row>
    <row r="9125" spans="1:8" x14ac:dyDescent="0.25">
      <c r="A9125" s="119">
        <v>45868</v>
      </c>
      <c r="B9125" s="120" t="str">
        <v>ARSK4249</v>
      </c>
      <c r="C9125" s="121" t="str">
        <v>CLUTCH PLATE MASSEY 1035DI CLOSE TYPE ASBESTOS</v>
      </c>
      <c r="D9125" s="139">
        <v>4043</v>
      </c>
      <c r="E9125" s="121">
        <v>10</v>
      </c>
      <c r="F9125" s="121" t="str">
        <v>PCS</v>
      </c>
      <c r="G9125" s="121" t="str">
        <v>INWARD</v>
      </c>
      <c r="H9125" s="122">
        <v>0</v>
      </c>
    </row>
    <row r="9126" spans="1:8" x14ac:dyDescent="0.25">
      <c r="A9126" s="111">
        <v>45868</v>
      </c>
      <c r="B9126" s="112" t="str">
        <v>R11055</v>
      </c>
      <c r="C9126" s="113" t="str">
        <v>CLUTCH PLATE FORD 3600 11" ASBESTOS</v>
      </c>
      <c r="D9126" s="137">
        <v>4044</v>
      </c>
      <c r="E9126" s="113">
        <v>5</v>
      </c>
      <c r="F9126" s="113" t="str">
        <v>PCS</v>
      </c>
      <c r="G9126" s="113" t="str">
        <v>INWARD</v>
      </c>
      <c r="H9126" s="114">
        <v>0</v>
      </c>
    </row>
    <row r="9127" spans="1:8" x14ac:dyDescent="0.25">
      <c r="A9127" s="119">
        <v>45868</v>
      </c>
      <c r="B9127" s="120" t="str">
        <v>R11037</v>
      </c>
      <c r="C9127" s="121" t="str">
        <v>CLUTCH PLATE MM434/444 N/A 11"</v>
      </c>
      <c r="D9127" s="139">
        <v>4045</v>
      </c>
      <c r="E9127" s="121">
        <v>5</v>
      </c>
      <c r="F9127" s="121" t="str">
        <v>PCS</v>
      </c>
      <c r="G9127" s="121" t="str">
        <v>INWARD</v>
      </c>
      <c r="H9127" s="122">
        <v>0</v>
      </c>
    </row>
    <row r="9128" spans="1:8" x14ac:dyDescent="0.25">
      <c r="A9128" s="111">
        <v>45868</v>
      </c>
      <c r="B9128" s="112" t="str">
        <v>R1100173</v>
      </c>
      <c r="C9128" s="113" t="str">
        <v>P.P ASSY SW/SK 11" W/O RELASE PLATE</v>
      </c>
      <c r="D9128" s="137">
        <v>4046</v>
      </c>
      <c r="E9128" s="113">
        <v>6</v>
      </c>
      <c r="F9128" s="113" t="str">
        <v>SET</v>
      </c>
      <c r="G9128" s="113" t="str">
        <v>INWARD</v>
      </c>
      <c r="H9128" s="114">
        <v>0</v>
      </c>
    </row>
    <row r="9129" spans="1:8" x14ac:dyDescent="0.25">
      <c r="A9129" s="119">
        <v>45868</v>
      </c>
      <c r="B9129" s="120" t="str">
        <v>R11054</v>
      </c>
      <c r="C9129" s="121" t="str">
        <v>CLUTCH PLATE MM434/444 11" ASBESTOS</v>
      </c>
      <c r="D9129" s="139">
        <v>4047</v>
      </c>
      <c r="E9129" s="121">
        <v>10</v>
      </c>
      <c r="F9129" s="121" t="str">
        <v>PCS</v>
      </c>
      <c r="G9129" s="121" t="str">
        <v>INWARD</v>
      </c>
      <c r="H9129" s="122">
        <v>0</v>
      </c>
    </row>
    <row r="9130" spans="1:8" x14ac:dyDescent="0.25">
      <c r="A9130" s="111">
        <v>45868</v>
      </c>
      <c r="B9130" s="112" t="str">
        <v>R11143</v>
      </c>
      <c r="C9130" s="113" t="str">
        <v>CLUTCH PLATE EICHER D/F TYPE N/A</v>
      </c>
      <c r="D9130" s="137">
        <v>4048</v>
      </c>
      <c r="E9130" s="113">
        <v>5</v>
      </c>
      <c r="F9130" s="113" t="str">
        <v>PCS</v>
      </c>
      <c r="G9130" s="113" t="str">
        <v>INWARD</v>
      </c>
      <c r="H9130" s="114">
        <v>0</v>
      </c>
    </row>
    <row r="9131" spans="1:8" x14ac:dyDescent="0.25">
      <c r="A9131" s="119">
        <v>45868</v>
      </c>
      <c r="B9131" s="120" t="str">
        <v>R42652202</v>
      </c>
      <c r="C9131" s="121" t="str">
        <v>PRESSURE PLATE TAWA EICHER 241/242 (9.25)</v>
      </c>
      <c r="D9131" s="139">
        <v>4049</v>
      </c>
      <c r="E9131" s="121">
        <v>5</v>
      </c>
      <c r="F9131" s="121" t="str">
        <v>PCS</v>
      </c>
      <c r="G9131" s="121" t="str">
        <v>INWARD</v>
      </c>
      <c r="H9131" s="122">
        <v>0</v>
      </c>
    </row>
    <row r="9132" spans="1:8" x14ac:dyDescent="0.25">
      <c r="A9132" s="111">
        <v>45868</v>
      </c>
      <c r="B9132" s="112" t="str">
        <v>UN 10237</v>
      </c>
      <c r="C9132" s="113" t="str">
        <v>Y ROD ASSY MASSEY 285</v>
      </c>
      <c r="D9132" s="137">
        <v>4025</v>
      </c>
      <c r="E9132" s="113">
        <v>50</v>
      </c>
      <c r="F9132" s="113" t="str">
        <v>PCS</v>
      </c>
      <c r="G9132" s="113" t="str">
        <v>INWARD</v>
      </c>
      <c r="H9132" s="114">
        <v>0</v>
      </c>
    </row>
    <row r="9133" spans="1:8" x14ac:dyDescent="0.25">
      <c r="A9133" s="119">
        <v>45869</v>
      </c>
      <c r="B9133" s="120" t="str">
        <v>1P 4066 4039 AOOOOB</v>
      </c>
      <c r="C9133" s="121" t="str">
        <v>HYD PUMP J.D</v>
      </c>
      <c r="D9133" s="139">
        <v>2458</v>
      </c>
      <c r="E9133" s="121">
        <v>1</v>
      </c>
      <c r="F9133" s="121" t="str">
        <v>PCS</v>
      </c>
      <c r="G9133" s="121" t="str">
        <v>OUTWARD</v>
      </c>
      <c r="H9133" s="122" t="str">
        <v>SHOP</v>
      </c>
    </row>
    <row r="9134" spans="1:8" x14ac:dyDescent="0.25">
      <c r="A9134" s="111">
        <v>45869</v>
      </c>
      <c r="B9134" s="112" t="str">
        <v>1P 4052 AGOOB</v>
      </c>
      <c r="C9134" s="113" t="str">
        <v>HYD PUMP SK HEAVY / PREET</v>
      </c>
      <c r="D9134" s="137">
        <v>2458</v>
      </c>
      <c r="E9134" s="113">
        <v>2</v>
      </c>
      <c r="F9134" s="113" t="str">
        <v>PCS</v>
      </c>
      <c r="G9134" s="113" t="str">
        <v>OUTWARD</v>
      </c>
      <c r="H9134" s="114" t="str">
        <v>SHOP</v>
      </c>
    </row>
    <row r="9135" spans="1:8" x14ac:dyDescent="0.25">
      <c r="A9135" s="119">
        <v>45869</v>
      </c>
      <c r="B9135" s="120" t="str">
        <v>1P 4060 4027 CTMOOOF</v>
      </c>
      <c r="C9135" s="121" t="str">
        <v>HYD PUMP ARJUN F MANIFOLD</v>
      </c>
      <c r="D9135" s="139">
        <v>2458</v>
      </c>
      <c r="E9135" s="121">
        <v>2</v>
      </c>
      <c r="F9135" s="121" t="str">
        <v>PCS</v>
      </c>
      <c r="G9135" s="121" t="str">
        <v>OUTWARD</v>
      </c>
      <c r="H9135" s="122" t="str">
        <v>SHOP</v>
      </c>
    </row>
    <row r="9136" spans="1:8" x14ac:dyDescent="0.25">
      <c r="A9136" s="111">
        <v>45869</v>
      </c>
      <c r="B9136" s="112" t="str">
        <v>UN 2380</v>
      </c>
      <c r="C9136" s="113" t="str">
        <v xml:space="preserve">HYDRAULIC PRESSURE PIPE (3 CYL.) INTER DI  </v>
      </c>
      <c r="D9136" s="137">
        <v>2458</v>
      </c>
      <c r="E9136" s="113">
        <v>2</v>
      </c>
      <c r="F9136" s="113" t="str">
        <v>PCS</v>
      </c>
      <c r="G9136" s="113" t="str">
        <v>OUTWARD</v>
      </c>
      <c r="H9136" s="114" t="str">
        <v>SHOP</v>
      </c>
    </row>
    <row r="9137" spans="1:8" x14ac:dyDescent="0.25">
      <c r="A9137" s="119">
        <v>45869</v>
      </c>
      <c r="B9137" s="120" t="str">
        <v>UN 2627</v>
      </c>
      <c r="C9137" s="121" t="str">
        <v xml:space="preserve">LOWER LINK BRACKET RH FLAT INTER DI  </v>
      </c>
      <c r="D9137" s="139">
        <v>2458</v>
      </c>
      <c r="E9137" s="121">
        <v>9</v>
      </c>
      <c r="F9137" s="121" t="str">
        <v>PCS</v>
      </c>
      <c r="G9137" s="121" t="str">
        <v>OUTWARD</v>
      </c>
      <c r="H9137" s="122" t="str">
        <v>SHOP</v>
      </c>
    </row>
    <row r="9138" spans="1:8" x14ac:dyDescent="0.25">
      <c r="A9138" s="111">
        <v>45869</v>
      </c>
      <c r="B9138" s="112" t="str">
        <v>UN 126</v>
      </c>
      <c r="C9138" s="113" t="str">
        <v>FRONT WHEEL CAP (4 HOLE) JD</v>
      </c>
      <c r="D9138" s="137">
        <v>2458</v>
      </c>
      <c r="E9138" s="113">
        <v>5</v>
      </c>
      <c r="F9138" s="113" t="str">
        <v>PCS</v>
      </c>
      <c r="G9138" s="113" t="str">
        <v>OUTWARD</v>
      </c>
      <c r="H9138" s="114" t="str">
        <v>SHOP</v>
      </c>
    </row>
    <row r="9139" spans="1:8" x14ac:dyDescent="0.25">
      <c r="A9139" s="119">
        <v>45869</v>
      </c>
      <c r="B9139" s="120" t="str">
        <v>UN 874</v>
      </c>
      <c r="C9139" s="121" t="str">
        <v>BONNET SHOCKER JOHNDEERE</v>
      </c>
      <c r="D9139" s="139">
        <v>2458</v>
      </c>
      <c r="E9139" s="121">
        <v>12</v>
      </c>
      <c r="F9139" s="121" t="str">
        <v>PCS</v>
      </c>
      <c r="G9139" s="121" t="str">
        <v>OUTWARD</v>
      </c>
      <c r="H9139" s="122" t="str">
        <v>SHOP</v>
      </c>
    </row>
    <row r="9140" spans="1:8" x14ac:dyDescent="0.25">
      <c r="A9140" s="111">
        <v>45869</v>
      </c>
      <c r="B9140" s="112">
        <v>11333424</v>
      </c>
      <c r="C9140" s="113" t="str">
        <v>STG CONTROL UNIT ARJUN (NEW) (VSP 80)</v>
      </c>
      <c r="D9140" s="137">
        <v>2458</v>
      </c>
      <c r="E9140" s="113">
        <v>1</v>
      </c>
      <c r="F9140" s="113" t="str">
        <v>PCS</v>
      </c>
      <c r="G9140" s="113" t="str">
        <v>OUTWARD</v>
      </c>
      <c r="H9140" s="114" t="str">
        <v>SHOP</v>
      </c>
    </row>
    <row r="9141" spans="1:8" x14ac:dyDescent="0.25">
      <c r="A9141" s="119">
        <v>45869</v>
      </c>
      <c r="B9141" s="120" t="str">
        <v>UN 3098</v>
      </c>
      <c r="C9141" s="121" t="str">
        <v xml:space="preserve">BULL PINION SHIM THICK INTER  </v>
      </c>
      <c r="D9141" s="139">
        <v>2458</v>
      </c>
      <c r="E9141" s="121">
        <v>20</v>
      </c>
      <c r="F9141" s="121" t="str">
        <v>DOZEN</v>
      </c>
      <c r="G9141" s="121" t="str">
        <v>OUTWARD</v>
      </c>
      <c r="H9141" s="122" t="str">
        <v>SHOP</v>
      </c>
    </row>
    <row r="9142" spans="1:8" x14ac:dyDescent="0.25">
      <c r="A9142" s="111">
        <v>45869</v>
      </c>
      <c r="B9142" s="112" t="str">
        <v>UN 1776</v>
      </c>
      <c r="C9142" s="113" t="str">
        <v>HI LOW SHAFT (SMALL) INTER</v>
      </c>
      <c r="D9142" s="137">
        <v>2458</v>
      </c>
      <c r="E9142" s="113">
        <v>10</v>
      </c>
      <c r="F9142" s="113" t="str">
        <v>PCS</v>
      </c>
      <c r="G9142" s="113" t="str">
        <v>OUTWARD</v>
      </c>
      <c r="H9142" s="114" t="str">
        <v>SHOP</v>
      </c>
    </row>
    <row r="9143" spans="1:8" x14ac:dyDescent="0.25">
      <c r="A9143" s="119">
        <v>45869</v>
      </c>
      <c r="B9143" s="120" t="str">
        <v>UN 2381</v>
      </c>
      <c r="C9143" s="121" t="str">
        <v xml:space="preserve">HYDRAULIC PRESSURE PIPE (4 CYL.) INTER DI  </v>
      </c>
      <c r="D9143" s="139">
        <v>2458</v>
      </c>
      <c r="E9143" s="121">
        <v>2</v>
      </c>
      <c r="F9143" s="121" t="str">
        <v>PCS</v>
      </c>
      <c r="G9143" s="121" t="str">
        <v>OUTWARD</v>
      </c>
      <c r="H9143" s="122" t="str">
        <v>SHOP</v>
      </c>
    </row>
    <row r="9144" spans="1:8" x14ac:dyDescent="0.25">
      <c r="A9144" s="111">
        <v>45869</v>
      </c>
      <c r="B9144" s="112" t="str">
        <v>UN 2786</v>
      </c>
      <c r="C9144" s="113" t="str">
        <v xml:space="preserve">BREAK DISC BOLT INTER  </v>
      </c>
      <c r="D9144" s="137">
        <v>2458</v>
      </c>
      <c r="E9144" s="113">
        <v>180</v>
      </c>
      <c r="F9144" s="113" t="str">
        <v>PCS</v>
      </c>
      <c r="G9144" s="113" t="str">
        <v>OUTWARD</v>
      </c>
      <c r="H9144" s="114" t="str">
        <v>SHOP</v>
      </c>
    </row>
    <row r="9145" spans="1:8" x14ac:dyDescent="0.25">
      <c r="A9145" s="119">
        <v>45869</v>
      </c>
      <c r="B9145" s="120" t="str">
        <v>1P 4044 CTMMB</v>
      </c>
      <c r="C9145" s="121" t="str">
        <v>HYD PUMP MAHINDRA SINGLE</v>
      </c>
      <c r="D9145" s="139">
        <v>2458</v>
      </c>
      <c r="E9145" s="121">
        <v>4</v>
      </c>
      <c r="F9145" s="121" t="str">
        <v>PCS</v>
      </c>
      <c r="G9145" s="121" t="str">
        <v>OUTWARD</v>
      </c>
      <c r="H9145" s="122" t="str">
        <v>SHOP</v>
      </c>
    </row>
    <row r="9146" spans="1:8" x14ac:dyDescent="0.25">
      <c r="A9146" s="111">
        <v>45835</v>
      </c>
      <c r="B9146" s="112" t="str">
        <v>TOP LINK ASSY FARMTRAC 60</v>
      </c>
      <c r="C9146" s="113" t="str">
        <v>TOP LINK ASSY FARMTRAC 60</v>
      </c>
      <c r="D9146" s="137" t="str">
        <v>EXPORT 004</v>
      </c>
      <c r="E9146" s="113">
        <v>50</v>
      </c>
      <c r="F9146" s="113" t="str">
        <v>SET</v>
      </c>
      <c r="G9146" s="113" t="str">
        <v>OUTWARD</v>
      </c>
      <c r="H9146" s="114" t="str">
        <v>WINGS</v>
      </c>
    </row>
    <row r="9147" spans="1:8" x14ac:dyDescent="0.25">
      <c r="A9147" s="119">
        <v>45835</v>
      </c>
      <c r="B9147" s="120" t="str">
        <v>GK 077</v>
      </c>
      <c r="C9147" s="121" t="str">
        <v>CLUTCH PLATE NOVO 5 WING 21 TEETH 12" ( GK 10391)</v>
      </c>
      <c r="D9147" s="139" t="str">
        <v>EXPORT 004</v>
      </c>
      <c r="E9147" s="121">
        <v>5</v>
      </c>
      <c r="F9147" s="121" t="str">
        <v>PCS</v>
      </c>
      <c r="G9147" s="121" t="str">
        <v>OUTWARD</v>
      </c>
      <c r="H9147" s="122" t="str">
        <v>WINGS</v>
      </c>
    </row>
    <row r="9148" spans="1:8" x14ac:dyDescent="0.25">
      <c r="A9148" s="111">
        <v>45835</v>
      </c>
      <c r="B9148" s="112" t="str">
        <v>GK 122</v>
      </c>
      <c r="C9148" s="113" t="str">
        <v>CLUTCH PLATE NEW HOLLAND 3630 5 WING 14 TEETH</v>
      </c>
      <c r="D9148" s="137" t="str">
        <v>EXPORT 004</v>
      </c>
      <c r="E9148" s="113">
        <v>12</v>
      </c>
      <c r="F9148" s="113" t="str">
        <v>PCS</v>
      </c>
      <c r="G9148" s="113" t="str">
        <v>OUTWARD</v>
      </c>
      <c r="H9148" s="114" t="str">
        <v>WINGS</v>
      </c>
    </row>
    <row r="9149" spans="1:8" x14ac:dyDescent="0.25">
      <c r="A9149" s="119">
        <v>45835</v>
      </c>
      <c r="B9149" s="120" t="str">
        <v>GK 1403</v>
      </c>
      <c r="C9149" s="121" t="str">
        <v>SUCTION FILTER W/PIPE JOHN DEERE 5310</v>
      </c>
      <c r="D9149" s="139" t="str">
        <v>EXPORT 004</v>
      </c>
      <c r="E9149" s="121">
        <v>20</v>
      </c>
      <c r="F9149" s="121" t="str">
        <v>PCS</v>
      </c>
      <c r="G9149" s="121" t="str">
        <v>OUTWARD</v>
      </c>
      <c r="H9149" s="122" t="str">
        <v>WINGS</v>
      </c>
    </row>
    <row r="9150" spans="1:8" x14ac:dyDescent="0.25">
      <c r="A9150" s="111">
        <v>45835</v>
      </c>
      <c r="B9150" s="112" t="str">
        <v>UN 10243</v>
      </c>
      <c r="C9150" s="113" t="str">
        <v>HYDRAULIC RAM CYLINDER WITH PISTON 93MM 1 GROOVE</v>
      </c>
      <c r="D9150" s="137" t="str">
        <v>EXPORT 004</v>
      </c>
      <c r="E9150" s="113">
        <v>6</v>
      </c>
      <c r="F9150" s="113" t="str">
        <v>PCS</v>
      </c>
      <c r="G9150" s="113" t="str">
        <v>OUTWARD</v>
      </c>
      <c r="H9150" s="114" t="str">
        <v>WINGS</v>
      </c>
    </row>
    <row r="9151" spans="1:8" x14ac:dyDescent="0.25">
      <c r="A9151" s="119">
        <v>45835</v>
      </c>
      <c r="B9151" s="120" t="str">
        <v>GK 10377</v>
      </c>
      <c r="C9151" s="121" t="str">
        <v>CLUTCH PLATE MASSEY 21 TEETH 5 FAN DOOM TYPE</v>
      </c>
      <c r="D9151" s="139" t="str">
        <v>EXPORT 004</v>
      </c>
      <c r="E9151" s="121">
        <v>24</v>
      </c>
      <c r="F9151" s="121" t="str">
        <v>PCS</v>
      </c>
      <c r="G9151" s="121" t="str">
        <v>OUTWARD</v>
      </c>
      <c r="H9151" s="122" t="str">
        <v>WINGS</v>
      </c>
    </row>
    <row r="9152" spans="1:8" x14ac:dyDescent="0.25">
      <c r="A9152" s="111">
        <v>45835</v>
      </c>
      <c r="B9152" s="112" t="str">
        <v>UN 10504</v>
      </c>
      <c r="C9152" s="113" t="str">
        <v>HYDRAULIC RAM CYLINDER WITH PISTON 85.5MM 1 GROOVE</v>
      </c>
      <c r="D9152" s="137" t="str">
        <v>EXPORT 004</v>
      </c>
      <c r="E9152" s="113">
        <v>2</v>
      </c>
      <c r="F9152" s="113" t="str">
        <v>PCS</v>
      </c>
      <c r="G9152" s="113" t="str">
        <v>OUTWARD</v>
      </c>
      <c r="H9152" s="114" t="str">
        <v>WINGS</v>
      </c>
    </row>
    <row r="9153" spans="1:8" x14ac:dyDescent="0.25">
      <c r="A9153" s="119">
        <v>45835</v>
      </c>
      <c r="B9153" s="120" t="str">
        <v>DOUBLE GEAR FORD 3620 FARMTRAC</v>
      </c>
      <c r="C9153" s="121" t="str">
        <v>DOUBLE GEAR FORD 3620 FARMTRAC</v>
      </c>
      <c r="D9153" s="139" t="str">
        <v>EXPORT 004</v>
      </c>
      <c r="E9153" s="121">
        <v>40</v>
      </c>
      <c r="F9153" s="121" t="str">
        <v>PCS</v>
      </c>
      <c r="G9153" s="121" t="str">
        <v>OUTWARD</v>
      </c>
      <c r="H9153" s="122" t="str">
        <v>WINGS</v>
      </c>
    </row>
    <row r="9154" spans="1:8" x14ac:dyDescent="0.25">
      <c r="A9154" s="111">
        <v>45835</v>
      </c>
      <c r="B9154" s="112" t="str">
        <v>UN 10235</v>
      </c>
      <c r="C9154" s="113" t="str">
        <v>TOP LINK ASSY MASSEY 21"</v>
      </c>
      <c r="D9154" s="137" t="str">
        <v>EXPORT 004</v>
      </c>
      <c r="E9154" s="113">
        <v>50</v>
      </c>
      <c r="F9154" s="113" t="str">
        <v>PCS</v>
      </c>
      <c r="G9154" s="113" t="str">
        <v>OUTWARD</v>
      </c>
      <c r="H9154" s="114" t="str">
        <v>WINGS</v>
      </c>
    </row>
    <row r="9155" spans="1:8" x14ac:dyDescent="0.25">
      <c r="A9155" s="119">
        <v>45835</v>
      </c>
      <c r="B9155" s="120" t="str">
        <v>RADIATOR FAN 8 WINGS 4 HOLE MASSEY</v>
      </c>
      <c r="C9155" s="121" t="str">
        <v>RADIATOR FAN 8 WINGS 4 HOLE MASSEY</v>
      </c>
      <c r="D9155" s="139" t="str">
        <v>EXPORT 004</v>
      </c>
      <c r="E9155" s="121">
        <v>40</v>
      </c>
      <c r="F9155" s="121" t="str">
        <v>PCS</v>
      </c>
      <c r="G9155" s="121" t="str">
        <v>OUTWARD</v>
      </c>
      <c r="H9155" s="122" t="str">
        <v>WINGS</v>
      </c>
    </row>
    <row r="9156" spans="1:8" x14ac:dyDescent="0.25">
      <c r="A9156" s="111">
        <v>45835</v>
      </c>
      <c r="B9156" s="112" t="str">
        <v>UN 10565</v>
      </c>
      <c r="C9156" s="113" t="str">
        <v>CRANK SHAFT EICHER 5660 TEETH 21</v>
      </c>
      <c r="D9156" s="137" t="str">
        <v>EXPORT 004</v>
      </c>
      <c r="E9156" s="113">
        <v>2</v>
      </c>
      <c r="F9156" s="113" t="str">
        <v>PCS</v>
      </c>
      <c r="G9156" s="113" t="str">
        <v>OUTWARD</v>
      </c>
      <c r="H9156" s="114" t="str">
        <v>WINGS</v>
      </c>
    </row>
    <row r="9157" spans="1:8" x14ac:dyDescent="0.25">
      <c r="A9157" s="119">
        <v>45835</v>
      </c>
      <c r="B9157" s="120" t="str">
        <v>UN 10241</v>
      </c>
      <c r="C9157" s="121" t="str">
        <v>HYD PUMP REPAIR KIT MAJOR KIT MKM</v>
      </c>
      <c r="D9157" s="139" t="str">
        <v>EXPORT 004</v>
      </c>
      <c r="E9157" s="121">
        <v>25</v>
      </c>
      <c r="F9157" s="121" t="str">
        <v>PCS</v>
      </c>
      <c r="G9157" s="121" t="str">
        <v>OUTWARD</v>
      </c>
      <c r="H9157" s="122" t="str">
        <v>WINGS</v>
      </c>
    </row>
    <row r="9158" spans="1:8" x14ac:dyDescent="0.25">
      <c r="A9158" s="111">
        <v>45835</v>
      </c>
      <c r="B9158" s="112" t="str">
        <v>UN 10569</v>
      </c>
      <c r="C9158" s="113" t="str">
        <v>3RD GEAR 28/35 TEETH FARMTRAC/FORD</v>
      </c>
      <c r="D9158" s="137" t="str">
        <v>EXPORT 004</v>
      </c>
      <c r="E9158" s="113">
        <v>40</v>
      </c>
      <c r="F9158" s="113" t="str">
        <v>PCS</v>
      </c>
      <c r="G9158" s="113" t="str">
        <v>OUTWARD</v>
      </c>
      <c r="H9158" s="114" t="str">
        <v>WINGS</v>
      </c>
    </row>
    <row r="9159" spans="1:8" x14ac:dyDescent="0.25">
      <c r="A9159" s="119">
        <v>45835</v>
      </c>
      <c r="B9159" s="120" t="str">
        <v>UN 10567</v>
      </c>
      <c r="C9159" s="121" t="str">
        <v>RAM CYL PISTON 93MM 36 GROOVE STD MAHASHAKTI</v>
      </c>
      <c r="D9159" s="139" t="str">
        <v>EXPORT 004</v>
      </c>
      <c r="E9159" s="121">
        <v>24</v>
      </c>
      <c r="F9159" s="121" t="str">
        <v>PCS</v>
      </c>
      <c r="G9159" s="121" t="str">
        <v>OUTWARD</v>
      </c>
      <c r="H9159" s="122" t="str">
        <v>WINGS</v>
      </c>
    </row>
    <row r="9160" spans="1:8" x14ac:dyDescent="0.25">
      <c r="A9160" s="111">
        <v>45835</v>
      </c>
      <c r="B9160" s="112" t="str">
        <v>UN 10566</v>
      </c>
      <c r="C9160" s="113" t="str">
        <v>RAM CYL PISTON 1 GROOVE 85.5MM</v>
      </c>
      <c r="D9160" s="137" t="str">
        <v>EXPORT 004</v>
      </c>
      <c r="E9160" s="113">
        <v>6</v>
      </c>
      <c r="F9160" s="113" t="str">
        <v>PCS</v>
      </c>
      <c r="G9160" s="113" t="str">
        <v>OUTWARD</v>
      </c>
      <c r="H9160" s="114" t="str">
        <v>WINGS</v>
      </c>
    </row>
    <row r="9161" spans="1:8" x14ac:dyDescent="0.25">
      <c r="A9161" s="119">
        <v>45835</v>
      </c>
      <c r="B9161" s="120" t="str">
        <v>GK 123</v>
      </c>
      <c r="C9161" s="121" t="str">
        <v>CLUTCH PLATE NEW HOLLAND 3630  6 WING 14 TEETH</v>
      </c>
      <c r="D9161" s="139" t="str">
        <v>EXPORT 004</v>
      </c>
      <c r="E9161" s="121">
        <v>12</v>
      </c>
      <c r="F9161" s="121" t="str">
        <v>PCS</v>
      </c>
      <c r="G9161" s="121" t="str">
        <v>OUTWARD</v>
      </c>
      <c r="H9161" s="122" t="str">
        <v>WINGS</v>
      </c>
    </row>
    <row r="9162" spans="1:8" x14ac:dyDescent="0.25">
      <c r="A9162" s="111">
        <v>45835</v>
      </c>
      <c r="B9162" s="112" t="str">
        <v>GK 10577</v>
      </c>
      <c r="C9162" s="113" t="str">
        <v>CLUTCH PLATE 15 TEETH 6 FAN 11" MAHINDRA 8000</v>
      </c>
      <c r="D9162" s="137" t="str">
        <v>EXPORT 004</v>
      </c>
      <c r="E9162" s="113">
        <v>12</v>
      </c>
      <c r="F9162" s="113" t="str">
        <v>PCS</v>
      </c>
      <c r="G9162" s="113" t="str">
        <v>OUTWARD</v>
      </c>
      <c r="H9162" s="114" t="str">
        <v>WINGS</v>
      </c>
    </row>
    <row r="9163" spans="1:8" x14ac:dyDescent="0.25">
      <c r="A9163" s="119">
        <v>45835</v>
      </c>
      <c r="B9163" s="120" t="str">
        <v>GK 097</v>
      </c>
      <c r="C9163" s="121" t="str">
        <v>CLUTCH PLATE JOHN DEERE  5 WING 19 TEETH</v>
      </c>
      <c r="D9163" s="139" t="str">
        <v>EXPORT 004</v>
      </c>
      <c r="E9163" s="121">
        <v>12</v>
      </c>
      <c r="F9163" s="121" t="str">
        <v>PCS</v>
      </c>
      <c r="G9163" s="121" t="str">
        <v>OUTWARD</v>
      </c>
      <c r="H9163" s="122" t="str">
        <v>WINGS</v>
      </c>
    </row>
    <row r="9164" spans="1:8" x14ac:dyDescent="0.25">
      <c r="A9164" s="111">
        <v>45835</v>
      </c>
      <c r="B9164" s="112" t="str">
        <v>GK 098</v>
      </c>
      <c r="C9164" s="113" t="str">
        <v>CLUTCH PLATE JOHN DEERE  6 WING 19 TEETH</v>
      </c>
      <c r="D9164" s="137" t="str">
        <v>EXPORT 004</v>
      </c>
      <c r="E9164" s="113">
        <v>12</v>
      </c>
      <c r="F9164" s="113" t="str">
        <v>PCS</v>
      </c>
      <c r="G9164" s="113" t="str">
        <v>OUTWARD</v>
      </c>
      <c r="H9164" s="114" t="str">
        <v>WINGS</v>
      </c>
    </row>
    <row r="9165" spans="1:8" x14ac:dyDescent="0.25">
      <c r="A9165" s="119">
        <v>45835</v>
      </c>
      <c r="B9165" s="120" t="str">
        <v>UN 10358</v>
      </c>
      <c r="C9165" s="121" t="str">
        <v>TOP LINK ASSY STEYR 17"</v>
      </c>
      <c r="D9165" s="139" t="str">
        <v>EXPORT 004</v>
      </c>
      <c r="E9165" s="121">
        <v>50</v>
      </c>
      <c r="F9165" s="121" t="str">
        <v>PCS</v>
      </c>
      <c r="G9165" s="121" t="str">
        <v>OUTWARD</v>
      </c>
      <c r="H9165" s="122" t="str">
        <v>WINGS</v>
      </c>
    </row>
    <row r="9166" spans="1:8" x14ac:dyDescent="0.25">
      <c r="A9166" s="83">
        <v>45835</v>
      </c>
      <c r="B9166" s="84" t="str">
        <v>UN 1346</v>
      </c>
      <c r="C9166" s="49" t="str">
        <v>COOLING NOZZLE ARJUN</v>
      </c>
      <c r="D9166" s="131" t="str">
        <v>EXPORT 004</v>
      </c>
      <c r="E9166" s="49">
        <v>300</v>
      </c>
      <c r="F9166" s="49" t="str">
        <v>PCS</v>
      </c>
      <c r="G9166" s="49" t="str">
        <v>OUTWARD</v>
      </c>
      <c r="H9166" s="49" t="str">
        <v>WINGS</v>
      </c>
    </row>
    <row r="9167" spans="1:8" x14ac:dyDescent="0.25">
      <c r="A9167" s="83">
        <v>45835</v>
      </c>
      <c r="B9167" s="84" t="str">
        <v>897493M01</v>
      </c>
      <c r="C9167" s="49" t="str">
        <v>SQUARE PISTON RING ( SET OF 2) MF 245</v>
      </c>
      <c r="D9167" s="131" t="str">
        <v>EXPORT 004</v>
      </c>
      <c r="E9167" s="49">
        <v>30</v>
      </c>
      <c r="F9167" s="49" t="str">
        <v>SET</v>
      </c>
      <c r="G9167" s="49" t="str">
        <v>OUTWARD</v>
      </c>
      <c r="H9167" s="49" t="str">
        <v>WINGS</v>
      </c>
    </row>
    <row r="9168" spans="1:8" x14ac:dyDescent="0.25">
      <c r="A9168" s="83">
        <v>45835</v>
      </c>
      <c r="B9168" s="84" t="str">
        <v>RAM CYL PISTON RING 93MM STEEL (SET OF 3) MF</v>
      </c>
      <c r="C9168" s="49" t="str">
        <v>RAM CYL PISTON RING 93MM STEEL (SET OF 3) MF</v>
      </c>
      <c r="D9168" s="131" t="str">
        <v>EXPORT 004</v>
      </c>
      <c r="E9168" s="49">
        <v>50</v>
      </c>
      <c r="F9168" s="49" t="str">
        <v>SET</v>
      </c>
      <c r="G9168" s="49" t="str">
        <v>OUTWARD</v>
      </c>
      <c r="H9168" s="49" t="str">
        <v>WINGS</v>
      </c>
    </row>
    <row r="9169" spans="1:8" x14ac:dyDescent="0.25">
      <c r="A9169" s="83">
        <v>45835</v>
      </c>
      <c r="B9169" s="84" t="str">
        <v>CLUTCH PLATE NEW HOLLAND 8 WINGS 16 TEETH</v>
      </c>
      <c r="C9169" s="49" t="str">
        <v>CLUTCH PLATE NEW HOLLAND 8 WINGS 16 TEETH</v>
      </c>
      <c r="D9169" s="131" t="str">
        <v>EXPORT 004</v>
      </c>
      <c r="E9169" s="49">
        <v>5</v>
      </c>
      <c r="F9169" s="49" t="str">
        <v>PCS</v>
      </c>
      <c r="G9169" s="49" t="str">
        <v>OUTWARD</v>
      </c>
      <c r="H9169" s="49" t="str">
        <v>WINGS</v>
      </c>
    </row>
    <row r="9170" spans="1:8" x14ac:dyDescent="0.25">
      <c r="A9170" s="83">
        <v>45835</v>
      </c>
      <c r="B9170" s="84" t="str">
        <v>CLUTCH PLATE NEW HOLLAND 6 WINGS 16 TEETH</v>
      </c>
      <c r="C9170" s="49" t="str">
        <v>CLUTCH PLATE NEW HOLLAND 6 WINGS 16 TEETH</v>
      </c>
      <c r="D9170" s="131" t="str">
        <v>EXPORT 004</v>
      </c>
      <c r="E9170" s="49">
        <v>5</v>
      </c>
      <c r="F9170" s="49" t="str">
        <v>PCS</v>
      </c>
      <c r="G9170" s="49" t="str">
        <v>OUTWARD</v>
      </c>
      <c r="H9170" s="49" t="str">
        <v>WINGS</v>
      </c>
    </row>
    <row r="9171" spans="1:8" x14ac:dyDescent="0.25">
      <c r="A9171" s="83">
        <v>45835</v>
      </c>
      <c r="B9171" s="84" t="str">
        <v>1693921M93</v>
      </c>
      <c r="C9171" s="49" t="str">
        <v>RAM CYL PISTON ( 1 GROOVE) 93 MM STD MAHASHAKTI</v>
      </c>
      <c r="D9171" s="131" t="str">
        <v>EXPORT 004</v>
      </c>
      <c r="E9171" s="49">
        <v>50</v>
      </c>
      <c r="F9171" s="49" t="str">
        <v>PCS</v>
      </c>
      <c r="G9171" s="49" t="str">
        <v>OUTWARD</v>
      </c>
      <c r="H9171" s="49" t="str">
        <v>WINGS</v>
      </c>
    </row>
    <row r="9172" spans="1:8" x14ac:dyDescent="0.25">
      <c r="A9172" s="83">
        <v>45835</v>
      </c>
      <c r="B9172" s="84">
        <v>53345758</v>
      </c>
      <c r="C9172" s="49" t="str">
        <v>HYD FILTER CYL KIT NEW HOLLAND 3630 TEETH AND NITRY</v>
      </c>
      <c r="D9172" s="131" t="str">
        <v>EXPORT 004</v>
      </c>
      <c r="E9172" s="49">
        <v>10</v>
      </c>
      <c r="F9172" s="49" t="str">
        <v>SET</v>
      </c>
      <c r="G9172" s="49" t="str">
        <v>OUTWARD</v>
      </c>
      <c r="H9172" s="49" t="str">
        <v>WINGS</v>
      </c>
    </row>
    <row r="9173" spans="1:8" x14ac:dyDescent="0.25">
      <c r="A9173" s="83">
        <v>45835</v>
      </c>
      <c r="B9173" s="84" t="str">
        <v>RAM ARM JD</v>
      </c>
      <c r="C9173" s="49" t="str">
        <v>RAM ARM JD</v>
      </c>
      <c r="D9173" s="131" t="str">
        <v>EXPORT 004</v>
      </c>
      <c r="E9173" s="49">
        <v>5</v>
      </c>
      <c r="F9173" s="49" t="str">
        <v>PCS</v>
      </c>
      <c r="G9173" s="49" t="str">
        <v>OUTWARD</v>
      </c>
      <c r="H9173" s="49" t="str">
        <v>WINGS</v>
      </c>
    </row>
    <row r="9174" spans="1:8" x14ac:dyDescent="0.25">
      <c r="A9174" s="83">
        <v>45835</v>
      </c>
      <c r="B9174" s="84" t="str">
        <v>SIDE LAMP ASSY MF H.D WITH BULB L/R</v>
      </c>
      <c r="C9174" s="49" t="str">
        <v>SIDE LAMP ASSY MF H.D WITH BULB L/R</v>
      </c>
      <c r="D9174" s="131" t="str">
        <v>EXPORT 004</v>
      </c>
      <c r="E9174" s="49">
        <v>30</v>
      </c>
      <c r="F9174" s="49" t="str">
        <v>PCS</v>
      </c>
      <c r="G9174" s="49" t="str">
        <v>OUTWARD</v>
      </c>
      <c r="H9174" s="49" t="str">
        <v>WINGS</v>
      </c>
    </row>
    <row r="9175" spans="1:8" x14ac:dyDescent="0.25">
      <c r="A9175" s="83">
        <v>45835</v>
      </c>
      <c r="B9175" s="84" t="str">
        <v>UN 10589</v>
      </c>
      <c r="C9175" s="49" t="str">
        <v>PLOUGH LAMP ASSEMBLY ROUND BACK WITH H3 FITTING</v>
      </c>
      <c r="D9175" s="131" t="str">
        <v>EXPORT 004</v>
      </c>
      <c r="E9175" s="49">
        <v>37</v>
      </c>
      <c r="F9175" s="49" t="str">
        <v>PCS</v>
      </c>
      <c r="G9175" s="49" t="str">
        <v>OUTWARD</v>
      </c>
      <c r="H9175" s="49" t="str">
        <v>WINGS</v>
      </c>
    </row>
    <row r="9176" spans="1:8" x14ac:dyDescent="0.25">
      <c r="A9176" s="83">
        <v>45835</v>
      </c>
      <c r="B9176" s="84" t="str">
        <v>GK 1297</v>
      </c>
      <c r="C9176" s="49" t="str">
        <v>SUCTION STRAINER SONALIKA N/M (BELEN TYPE)</v>
      </c>
      <c r="D9176" s="131" t="str">
        <v>EXPORT 004</v>
      </c>
      <c r="E9176" s="49">
        <v>60</v>
      </c>
      <c r="F9176" s="49" t="str">
        <v>PCS</v>
      </c>
      <c r="G9176" s="49" t="str">
        <v>OUTWARD</v>
      </c>
      <c r="H9176" s="49" t="str">
        <v>WINGS</v>
      </c>
    </row>
    <row r="9177" spans="1:8" x14ac:dyDescent="0.25">
      <c r="A9177" s="83">
        <v>45835</v>
      </c>
      <c r="B9177" s="84" t="str">
        <v>TAIL LAMP ASSY MF HD WITH BULB L/R</v>
      </c>
      <c r="C9177" s="49" t="str">
        <v>TAIL LAMP ASSY MF HD WITH BULB L/R</v>
      </c>
      <c r="D9177" s="131" t="str">
        <v>EXPORT 004</v>
      </c>
      <c r="E9177" s="49">
        <v>30</v>
      </c>
      <c r="F9177" s="49" t="str">
        <v>PCS</v>
      </c>
      <c r="G9177" s="49" t="str">
        <v>OUTWARD</v>
      </c>
      <c r="H9177" s="49" t="str">
        <v>WINGS</v>
      </c>
    </row>
    <row r="9178" spans="1:8" x14ac:dyDescent="0.25">
      <c r="A9178" s="83">
        <v>45835</v>
      </c>
      <c r="B9178" s="84" t="str">
        <v>UN 10235 A</v>
      </c>
      <c r="C9178" s="49" t="str">
        <v>TOP LINK WITH LOCK MF 285</v>
      </c>
      <c r="D9178" s="131" t="str">
        <v>EXPORT 004</v>
      </c>
      <c r="E9178" s="49">
        <v>60</v>
      </c>
      <c r="F9178" s="49" t="str">
        <v>PCS</v>
      </c>
      <c r="G9178" s="49" t="str">
        <v>OUTWARD</v>
      </c>
      <c r="H9178" s="49" t="str">
        <v>WINGS</v>
      </c>
    </row>
    <row r="9179" spans="1:8" x14ac:dyDescent="0.25">
      <c r="A9179" s="83">
        <v>45835</v>
      </c>
      <c r="B9179" s="84" t="str">
        <v>601AD00024C</v>
      </c>
      <c r="C9179" s="49" t="str">
        <v>HYD PUMP SONALIKA DOUBLE DANFOSS</v>
      </c>
      <c r="D9179" s="131" t="str">
        <v>EXPORT 004</v>
      </c>
      <c r="E9179" s="49">
        <v>4</v>
      </c>
      <c r="F9179" s="49" t="str">
        <v>PCS</v>
      </c>
      <c r="G9179" s="49" t="str">
        <v>OUTWARD</v>
      </c>
      <c r="H9179" s="49" t="str">
        <v>WINGS</v>
      </c>
    </row>
    <row r="9180" spans="1:8" x14ac:dyDescent="0.25">
      <c r="A9180" s="83">
        <v>45870</v>
      </c>
      <c r="B9180" s="84" t="str">
        <v>UN 1357</v>
      </c>
      <c r="C9180" s="49" t="str">
        <v>DIESEL FILTER BRACKET (T TYPE) NST</v>
      </c>
      <c r="D9180" s="131">
        <v>2463</v>
      </c>
      <c r="E9180" s="49">
        <v>10</v>
      </c>
      <c r="F9180" s="49" t="str">
        <v>PCS</v>
      </c>
      <c r="G9180" s="49" t="str">
        <v>OUTWARD</v>
      </c>
      <c r="H9180" s="49" t="str">
        <v>SHOP</v>
      </c>
    </row>
    <row r="9181" spans="1:8" x14ac:dyDescent="0.25">
      <c r="A9181" s="83">
        <v>45870</v>
      </c>
      <c r="B9181" s="84">
        <v>11333424</v>
      </c>
      <c r="C9181" s="49" t="str">
        <v>STG CONTROL UNIT ARJUN (NEW) (VSP 80)</v>
      </c>
      <c r="D9181" s="131">
        <v>2463</v>
      </c>
      <c r="E9181" s="49">
        <v>1</v>
      </c>
      <c r="F9181" s="49" t="str">
        <v>PCS</v>
      </c>
      <c r="G9181" s="49" t="str">
        <v>OUTWARD</v>
      </c>
      <c r="H9181" s="49" t="str">
        <v>SHOP</v>
      </c>
    </row>
    <row r="9182" spans="1:8" x14ac:dyDescent="0.25">
      <c r="A9182" s="83">
        <v>45870</v>
      </c>
      <c r="B9182" s="84" t="str">
        <v>WATER SEPARATOR JD</v>
      </c>
      <c r="C9182" s="49" t="str">
        <v>WATER SEPARATOR JD</v>
      </c>
      <c r="D9182" s="131">
        <v>2463</v>
      </c>
      <c r="E9182" s="49">
        <v>6</v>
      </c>
      <c r="F9182" s="49" t="str">
        <v>PCS</v>
      </c>
      <c r="G9182" s="49" t="str">
        <v>OUTWARD</v>
      </c>
      <c r="H9182" s="49" t="str">
        <v>SHOP</v>
      </c>
    </row>
    <row r="9183" spans="1:8" x14ac:dyDescent="0.25">
      <c r="A9183" s="83">
        <v>45870</v>
      </c>
      <c r="B9183" s="84" t="str">
        <v>UN 2744</v>
      </c>
      <c r="C9183" s="49" t="str">
        <v xml:space="preserve">CENTRE PIN BUSH ARJUN / YUVO  </v>
      </c>
      <c r="D9183" s="131">
        <v>2463</v>
      </c>
      <c r="E9183" s="49">
        <v>8</v>
      </c>
      <c r="F9183" s="49" t="str">
        <v>PCS</v>
      </c>
      <c r="G9183" s="49" t="str">
        <v>OUTWARD</v>
      </c>
      <c r="H9183" s="49" t="str">
        <v>SHOP</v>
      </c>
    </row>
    <row r="9184" spans="1:8" x14ac:dyDescent="0.25">
      <c r="A9184" s="83">
        <v>45870</v>
      </c>
      <c r="B9184" s="84" t="str">
        <v>UN 1437 A</v>
      </c>
      <c r="C9184" s="49" t="str">
        <v>FRONT WHEEL COLLAR ARJUN N/M</v>
      </c>
      <c r="D9184" s="131">
        <v>2463</v>
      </c>
      <c r="E9184" s="49">
        <v>12</v>
      </c>
      <c r="F9184" s="49" t="str">
        <v>PCS</v>
      </c>
      <c r="G9184" s="49" t="str">
        <v>OUTWARD</v>
      </c>
      <c r="H9184" s="49" t="str">
        <v>SHOP</v>
      </c>
    </row>
    <row r="9185" spans="1:8" x14ac:dyDescent="0.25">
      <c r="A9185" s="83">
        <v>45870</v>
      </c>
      <c r="B9185" s="84" t="str">
        <v>UN 2420</v>
      </c>
      <c r="C9185" s="49" t="str">
        <v xml:space="preserve">SUCTION FILTER MKM  </v>
      </c>
      <c r="D9185" s="131">
        <v>2463</v>
      </c>
      <c r="E9185" s="49">
        <v>4</v>
      </c>
      <c r="F9185" s="49" t="str">
        <v>PCS</v>
      </c>
      <c r="G9185" s="49" t="str">
        <v>OUTWARD</v>
      </c>
      <c r="H9185" s="49" t="str">
        <v>SHOP</v>
      </c>
    </row>
    <row r="9186" spans="1:8" x14ac:dyDescent="0.25">
      <c r="A9186" s="83">
        <v>45870</v>
      </c>
      <c r="B9186" s="84" t="str">
        <v>UN 1814</v>
      </c>
      <c r="C9186" s="49" t="str">
        <v>GEAR FORK 1ST REV BHOOMIPUTRA</v>
      </c>
      <c r="D9186" s="131">
        <v>2463</v>
      </c>
      <c r="E9186" s="49">
        <v>2</v>
      </c>
      <c r="F9186" s="49" t="str">
        <v>PCS</v>
      </c>
      <c r="G9186" s="49" t="str">
        <v>OUTWARD</v>
      </c>
      <c r="H9186" s="49" t="str">
        <v>SHOP</v>
      </c>
    </row>
    <row r="9187" spans="1:8" x14ac:dyDescent="0.25">
      <c r="A9187" s="83">
        <v>45870</v>
      </c>
      <c r="B9187" s="84" t="str">
        <v>UN 1151</v>
      </c>
      <c r="C9187" s="49" t="str">
        <v>PRE CLEANER ASSEMBLY PVC B/P</v>
      </c>
      <c r="D9187" s="131">
        <v>2463</v>
      </c>
      <c r="E9187" s="49">
        <v>4</v>
      </c>
      <c r="F9187" s="49" t="str">
        <v>PCS</v>
      </c>
      <c r="G9187" s="49" t="str">
        <v>OUTWARD</v>
      </c>
      <c r="H9187" s="49" t="str">
        <v>SHOP</v>
      </c>
    </row>
    <row r="9188" spans="1:8" x14ac:dyDescent="0.25">
      <c r="A9188" s="83">
        <v>45870</v>
      </c>
      <c r="B9188" s="84" t="str">
        <v>UN 2446</v>
      </c>
      <c r="C9188" s="49" t="str">
        <v xml:space="preserve">HYDRAULIC LEVER STRAIGHT MKM  </v>
      </c>
      <c r="D9188" s="131">
        <v>2463</v>
      </c>
      <c r="E9188" s="49">
        <v>6</v>
      </c>
      <c r="F9188" s="49" t="str">
        <v>PCS</v>
      </c>
      <c r="G9188" s="49" t="str">
        <v>OUTWARD</v>
      </c>
      <c r="H9188" s="49" t="str">
        <v>SHOP</v>
      </c>
    </row>
    <row r="9189" spans="1:8" x14ac:dyDescent="0.25">
      <c r="A9189" s="83">
        <v>45870</v>
      </c>
      <c r="B9189" s="84" t="str">
        <v>UN 1319 A</v>
      </c>
      <c r="C9189" s="49" t="str">
        <v>RADIATOR FAN (6 WING) YUVRAJ</v>
      </c>
      <c r="D9189" s="131">
        <v>2463</v>
      </c>
      <c r="E9189" s="49">
        <v>2</v>
      </c>
      <c r="F9189" s="49" t="str">
        <v>PCS</v>
      </c>
      <c r="G9189" s="49" t="str">
        <v>OUTWARD</v>
      </c>
      <c r="H9189" s="49" t="str">
        <v>SHOP</v>
      </c>
    </row>
    <row r="9190" spans="1:8" x14ac:dyDescent="0.25">
      <c r="A9190" s="83">
        <v>45870</v>
      </c>
      <c r="B9190" s="84" t="str">
        <v>R983067916</v>
      </c>
      <c r="C9190" s="49" t="str">
        <v>HYD PUMP SK ITL EXPORT (22.5 CC)</v>
      </c>
      <c r="D9190" s="131">
        <v>2463</v>
      </c>
      <c r="E9190" s="49">
        <v>4</v>
      </c>
      <c r="F9190" s="49" t="str">
        <v>PCS</v>
      </c>
      <c r="G9190" s="49" t="str">
        <v>OUTWARD</v>
      </c>
      <c r="H9190" s="49" t="str">
        <v>SHOP</v>
      </c>
    </row>
    <row r="9191" spans="1:8" x14ac:dyDescent="0.25">
      <c r="A9191" s="83">
        <v>45870</v>
      </c>
      <c r="B9191" s="84" t="str">
        <v>R983032309</v>
      </c>
      <c r="C9191" s="49" t="str">
        <v>HYD. PUMP SWARAJ 19CC (OUTER)</v>
      </c>
      <c r="D9191" s="131">
        <v>2463</v>
      </c>
      <c r="E9191" s="49">
        <v>8</v>
      </c>
      <c r="F9191" s="49" t="str">
        <v>PCS</v>
      </c>
      <c r="G9191" s="49" t="str">
        <v>OUTWARD</v>
      </c>
      <c r="H9191" s="49" t="str">
        <v>SHOP</v>
      </c>
    </row>
    <row r="9192" spans="1:8" x14ac:dyDescent="0.25">
      <c r="A9192" s="83">
        <v>45870</v>
      </c>
      <c r="B9192" s="84" t="str">
        <v>1P 4040 4027 CTOOOB</v>
      </c>
      <c r="C9192" s="49" t="str">
        <v>HYD PUMP DHRUV / YUVO</v>
      </c>
      <c r="D9192" s="131">
        <v>2463</v>
      </c>
      <c r="E9192" s="49">
        <v>1</v>
      </c>
      <c r="F9192" s="49" t="str">
        <v>PCS</v>
      </c>
      <c r="G9192" s="49" t="str">
        <v>OUTWARD</v>
      </c>
      <c r="H9192" s="49" t="str">
        <v>SHOP</v>
      </c>
    </row>
    <row r="9193" spans="1:8" x14ac:dyDescent="0.25">
      <c r="A9193" s="83">
        <v>45870</v>
      </c>
      <c r="B9193" s="84">
        <v>4340460100</v>
      </c>
      <c r="C9193" s="49" t="str">
        <v>P.P TAWA ARJUN MAIN D/CLUTCH</v>
      </c>
      <c r="D9193" s="131">
        <v>2463</v>
      </c>
      <c r="E9193" s="49">
        <v>2</v>
      </c>
      <c r="F9193" s="49" t="str">
        <v>PCS</v>
      </c>
      <c r="G9193" s="49" t="str">
        <v>OUTWARD</v>
      </c>
      <c r="H9193" s="49" t="str">
        <v>SHOP</v>
      </c>
    </row>
    <row r="9194" spans="1:8" x14ac:dyDescent="0.25">
      <c r="A9194" s="83">
        <v>45870</v>
      </c>
      <c r="B9194" s="84">
        <v>3280843100</v>
      </c>
      <c r="C9194" s="49" t="str">
        <v>CLUTCH PLATE SW/ACE CRANE 5 FAN 8 T</v>
      </c>
      <c r="D9194" s="131">
        <v>2463</v>
      </c>
      <c r="E9194" s="49">
        <v>2</v>
      </c>
      <c r="F9194" s="49" t="str">
        <v>PCS</v>
      </c>
      <c r="G9194" s="49" t="str">
        <v>OUTWARD</v>
      </c>
      <c r="H9194" s="49" t="str">
        <v>SHOP</v>
      </c>
    </row>
    <row r="9195" spans="1:8" x14ac:dyDescent="0.25">
      <c r="A9195" s="83">
        <v>45870</v>
      </c>
      <c r="B9195" s="84">
        <v>1280359100</v>
      </c>
      <c r="C9195" s="49" t="str">
        <v>P.P ASSY MAHINDRA D/F</v>
      </c>
      <c r="D9195" s="131">
        <v>2463</v>
      </c>
      <c r="E9195" s="49">
        <v>1</v>
      </c>
      <c r="F9195" s="49" t="str">
        <v>SET</v>
      </c>
      <c r="G9195" s="49" t="str">
        <v>OUTWARD</v>
      </c>
      <c r="H9195" s="49" t="str">
        <v>SHOP</v>
      </c>
    </row>
    <row r="9196" spans="1:8" x14ac:dyDescent="0.25">
      <c r="A9196" s="83">
        <v>45870</v>
      </c>
      <c r="B9196" s="84" t="str">
        <v>GK 1082 A/UN 1428 B</v>
      </c>
      <c r="C9196" s="49" t="str">
        <v xml:space="preserve">FRONT STUB AXLE WITH ARM ARJUN NOVO RH </v>
      </c>
      <c r="D9196" s="131">
        <v>2463</v>
      </c>
      <c r="E9196" s="49">
        <v>1</v>
      </c>
      <c r="F9196" s="49" t="str">
        <v>PCS</v>
      </c>
      <c r="G9196" s="49" t="str">
        <v>OUTWARD</v>
      </c>
      <c r="H9196" s="49" t="str">
        <v>SHOP</v>
      </c>
    </row>
    <row r="9197" spans="1:8" x14ac:dyDescent="0.25">
      <c r="A9197" s="83">
        <v>45870</v>
      </c>
      <c r="B9197" s="84" t="str">
        <v>601AD00009C</v>
      </c>
      <c r="C9197" s="49" t="str">
        <v>HYD PUMP ARJUN DOUBLE (F ELBOW) (18CC + 8CC) (NEW CODE: 11351824)</v>
      </c>
      <c r="D9197" s="131">
        <v>2463</v>
      </c>
      <c r="E9197" s="49">
        <v>4</v>
      </c>
      <c r="F9197" s="49" t="str">
        <v>PCS</v>
      </c>
      <c r="G9197" s="49" t="str">
        <v>OUTWARD</v>
      </c>
      <c r="H9197" s="49" t="str">
        <v>SHOP</v>
      </c>
    </row>
    <row r="9198" spans="1:8" x14ac:dyDescent="0.25">
      <c r="A9198" s="83">
        <v>45870</v>
      </c>
      <c r="B9198" s="84" t="str">
        <v>R983067915</v>
      </c>
      <c r="C9198" s="49" t="str">
        <v>HYD. PUMP SONALIKA RX 16CC</v>
      </c>
      <c r="D9198" s="131">
        <v>2463</v>
      </c>
      <c r="E9198" s="49">
        <v>8</v>
      </c>
      <c r="F9198" s="49" t="str">
        <v>PCS</v>
      </c>
      <c r="G9198" s="49" t="str">
        <v>OUTWARD</v>
      </c>
      <c r="H9198" s="49" t="str">
        <v>SHOP</v>
      </c>
    </row>
    <row r="9199" spans="1:8" x14ac:dyDescent="0.25">
      <c r="A9199" s="83">
        <v>45870</v>
      </c>
      <c r="B9199" s="84" t="str">
        <v>1P 4036 AOOOO</v>
      </c>
      <c r="C9199" s="49" t="str">
        <v>HYD. PUMP ESCORT/ F/T</v>
      </c>
      <c r="D9199" s="131">
        <v>2463</v>
      </c>
      <c r="E9199" s="49">
        <v>3</v>
      </c>
      <c r="F9199" s="49" t="str">
        <v>PCS</v>
      </c>
      <c r="G9199" s="49" t="str">
        <v>OUTWARD</v>
      </c>
      <c r="H9199" s="49" t="str">
        <v>SHOP</v>
      </c>
    </row>
    <row r="9200" spans="1:8" x14ac:dyDescent="0.25">
      <c r="A9200" s="83">
        <v>45870</v>
      </c>
      <c r="B9200" s="84" t="str">
        <v>UN 1135</v>
      </c>
      <c r="C9200" s="49" t="str">
        <v>SILENCER INTER DI</v>
      </c>
      <c r="D9200" s="131" t="str">
        <v>2464, 2466</v>
      </c>
      <c r="E9200" s="49">
        <v>4</v>
      </c>
      <c r="F9200" s="49" t="str">
        <v>PCS</v>
      </c>
      <c r="G9200" s="49" t="str">
        <v>OUTWARD</v>
      </c>
      <c r="H9200" s="49" t="str">
        <v>JYOTI TRACTOR</v>
      </c>
    </row>
    <row r="9201" spans="1:8" x14ac:dyDescent="0.25">
      <c r="A9201" s="83">
        <v>45870</v>
      </c>
      <c r="B9201" s="84" t="str">
        <v>UN 1151</v>
      </c>
      <c r="C9201" s="49" t="str">
        <v>PRE CLEANER ASSEMBLY PVC B/P</v>
      </c>
      <c r="D9201" s="131" t="str">
        <v>2464, 2466</v>
      </c>
      <c r="E9201" s="49">
        <v>12</v>
      </c>
      <c r="F9201" s="49" t="str">
        <v>PCS</v>
      </c>
      <c r="G9201" s="49" t="str">
        <v>OUTWARD</v>
      </c>
      <c r="H9201" s="49" t="str">
        <v>JYOTI TRACTOR</v>
      </c>
    </row>
    <row r="9202" spans="1:8" x14ac:dyDescent="0.25">
      <c r="A9202" s="83">
        <v>45870</v>
      </c>
      <c r="B9202" s="84" t="str">
        <v>UN 1992 A</v>
      </c>
      <c r="C9202" s="49" t="str">
        <v>BREAK ADJUSTOR MKM</v>
      </c>
      <c r="D9202" s="131" t="str">
        <v>2464, 2466</v>
      </c>
      <c r="E9202" s="49">
        <v>6</v>
      </c>
      <c r="F9202" s="49" t="str">
        <v>PCS</v>
      </c>
      <c r="G9202" s="49" t="str">
        <v>OUTWARD</v>
      </c>
      <c r="H9202" s="49" t="str">
        <v>JYOTI TRACTOR</v>
      </c>
    </row>
    <row r="9203" spans="1:8" x14ac:dyDescent="0.25">
      <c r="A9203" s="83">
        <v>45870</v>
      </c>
      <c r="B9203" s="84" t="str">
        <v>UN 2506</v>
      </c>
      <c r="C9203" s="49" t="str">
        <v xml:space="preserve">SPOOL AND SLEEVE 60 HP HI-TECH  </v>
      </c>
      <c r="D9203" s="131" t="str">
        <v>2464, 2466</v>
      </c>
      <c r="E9203" s="49">
        <v>3</v>
      </c>
      <c r="F9203" s="49" t="str">
        <v>PCS</v>
      </c>
      <c r="G9203" s="49" t="str">
        <v>OUTWARD</v>
      </c>
      <c r="H9203" s="49" t="str">
        <v>JYOTI TRACTOR</v>
      </c>
    </row>
    <row r="9204" spans="1:8" x14ac:dyDescent="0.25">
      <c r="A9204" s="83">
        <v>45870</v>
      </c>
      <c r="B9204" s="84" t="str">
        <v>UN 2506 A</v>
      </c>
      <c r="C9204" s="49" t="str">
        <v xml:space="preserve">SPOOL AND SLEEVE (19 HOLE) MKM  </v>
      </c>
      <c r="D9204" s="131" t="str">
        <v>2464, 2466</v>
      </c>
      <c r="E9204" s="49">
        <v>5</v>
      </c>
      <c r="F9204" s="49" t="str">
        <v>PCS</v>
      </c>
      <c r="G9204" s="49" t="str">
        <v>OUTWARD</v>
      </c>
      <c r="H9204" s="49" t="str">
        <v>JYOTI TRACTOR</v>
      </c>
    </row>
    <row r="9205" spans="1:8" x14ac:dyDescent="0.25">
      <c r="A9205" s="83">
        <v>45870</v>
      </c>
      <c r="B9205" s="84" t="str">
        <v>UN 1164</v>
      </c>
      <c r="C9205" s="49" t="str">
        <v>SECONDARY MESH INTER DI</v>
      </c>
      <c r="D9205" s="131" t="str">
        <v>2464, 2466</v>
      </c>
      <c r="E9205" s="49">
        <v>2</v>
      </c>
      <c r="F9205" s="49" t="str">
        <v>PCS</v>
      </c>
      <c r="G9205" s="49" t="str">
        <v>OUTWARD</v>
      </c>
      <c r="H9205" s="49" t="str">
        <v>JYOTI TRACTOR</v>
      </c>
    </row>
    <row r="9206" spans="1:8" x14ac:dyDescent="0.25">
      <c r="A9206" s="83">
        <v>45870</v>
      </c>
      <c r="B9206" s="84" t="str">
        <v>UN 1361</v>
      </c>
      <c r="C9206" s="49" t="str">
        <v>DIESEL TANK TEA (WITH FILTER) NST</v>
      </c>
      <c r="D9206" s="131" t="str">
        <v>2464, 2466</v>
      </c>
      <c r="E9206" s="49">
        <v>12</v>
      </c>
      <c r="F9206" s="49" t="str">
        <v>PCS</v>
      </c>
      <c r="G9206" s="49" t="str">
        <v>OUTWARD</v>
      </c>
      <c r="H9206" s="49" t="str">
        <v>JYOTI TRACTOR</v>
      </c>
    </row>
    <row r="9207" spans="1:8" x14ac:dyDescent="0.25">
      <c r="A9207" s="83">
        <v>45870</v>
      </c>
      <c r="B9207" s="84" t="str">
        <v>UN 1326</v>
      </c>
      <c r="C9207" s="49" t="str">
        <v>WATER BODY IMPELLER SARPANCH</v>
      </c>
      <c r="D9207" s="131" t="str">
        <v>2464, 2466</v>
      </c>
      <c r="E9207" s="49">
        <v>5</v>
      </c>
      <c r="F9207" s="49" t="str">
        <v>PCS</v>
      </c>
      <c r="G9207" s="49" t="str">
        <v>OUTWARD</v>
      </c>
      <c r="H9207" s="49" t="str">
        <v>JYOTI TRACTOR</v>
      </c>
    </row>
    <row r="9208" spans="1:8" x14ac:dyDescent="0.25">
      <c r="A9208" s="83">
        <v>45870</v>
      </c>
      <c r="B9208" s="84" t="str">
        <v>UN 1385</v>
      </c>
      <c r="C9208" s="49" t="str">
        <v>CAP STAY ROD BALL INTER</v>
      </c>
      <c r="D9208" s="131" t="str">
        <v>2464, 2466</v>
      </c>
      <c r="E9208" s="49">
        <v>1</v>
      </c>
      <c r="F9208" s="49" t="str">
        <v>PCS</v>
      </c>
      <c r="G9208" s="49" t="str">
        <v>OUTWARD</v>
      </c>
      <c r="H9208" s="49" t="str">
        <v>JYOTI TRACTOR</v>
      </c>
    </row>
    <row r="9209" spans="1:8" x14ac:dyDescent="0.25">
      <c r="A9209" s="83">
        <v>45870</v>
      </c>
      <c r="B9209" s="84" t="str">
        <v>UN 1384</v>
      </c>
      <c r="C9209" s="49" t="str">
        <v>SOCKET STAY ROD BALL INTER</v>
      </c>
      <c r="D9209" s="131" t="str">
        <v>2464, 2466</v>
      </c>
      <c r="E9209" s="49">
        <v>1</v>
      </c>
      <c r="F9209" s="49" t="str">
        <v>PCS</v>
      </c>
      <c r="G9209" s="49" t="str">
        <v>OUTWARD</v>
      </c>
      <c r="H9209" s="49" t="str">
        <v>JYOTI TRACTOR</v>
      </c>
    </row>
    <row r="9210" spans="1:8" x14ac:dyDescent="0.25">
      <c r="A9210" s="83">
        <v>45870</v>
      </c>
      <c r="B9210" s="84" t="str">
        <v>UN 1421</v>
      </c>
      <c r="C9210" s="49" t="str">
        <v>FRONT WHEEL RETAINER INTER DI</v>
      </c>
      <c r="D9210" s="131" t="str">
        <v>2464, 2466</v>
      </c>
      <c r="E9210" s="49">
        <v>12</v>
      </c>
      <c r="F9210" s="49" t="str">
        <v>PCS</v>
      </c>
      <c r="G9210" s="49" t="str">
        <v>OUTWARD</v>
      </c>
      <c r="H9210" s="49" t="str">
        <v>JYOTI TRACTOR</v>
      </c>
    </row>
    <row r="9211" spans="1:8" x14ac:dyDescent="0.25">
      <c r="A9211" s="83">
        <v>45870</v>
      </c>
      <c r="B9211" s="84" t="str">
        <v>UN 1990</v>
      </c>
      <c r="C9211" s="49" t="str">
        <v>BREAK PATTI (3 HOLE) MKM</v>
      </c>
      <c r="D9211" s="131" t="str">
        <v>2464, 2466</v>
      </c>
      <c r="E9211" s="49">
        <v>20</v>
      </c>
      <c r="F9211" s="49" t="str">
        <v>PCS</v>
      </c>
      <c r="G9211" s="49" t="str">
        <v>OUTWARD</v>
      </c>
      <c r="H9211" s="49" t="str">
        <v>JYOTI TRACTOR</v>
      </c>
    </row>
    <row r="9212" spans="1:8" x14ac:dyDescent="0.25">
      <c r="A9212" s="83">
        <v>45870</v>
      </c>
      <c r="B9212" s="84" t="str">
        <v>UN 1438 A</v>
      </c>
      <c r="C9212" s="49" t="str">
        <v>STARING KNUCKLE ARM LH INTER DI</v>
      </c>
      <c r="D9212" s="131" t="str">
        <v>2464, 2466</v>
      </c>
      <c r="E9212" s="49">
        <v>1</v>
      </c>
      <c r="F9212" s="49" t="str">
        <v>PCS</v>
      </c>
      <c r="G9212" s="49" t="str">
        <v>OUTWARD</v>
      </c>
      <c r="H9212" s="49" t="str">
        <v>JYOTI TRACTOR</v>
      </c>
    </row>
    <row r="9213" spans="1:8" x14ac:dyDescent="0.25">
      <c r="A9213" s="83">
        <v>45870</v>
      </c>
      <c r="B9213" s="84" t="str">
        <v>UN 1439 A</v>
      </c>
      <c r="C9213" s="49" t="str">
        <v>STARING KNUCKLE ARM LH NST</v>
      </c>
      <c r="D9213" s="131" t="str">
        <v>2464, 2466</v>
      </c>
      <c r="E9213" s="49">
        <v>2</v>
      </c>
      <c r="F9213" s="49" t="str">
        <v>PCS</v>
      </c>
      <c r="G9213" s="49" t="str">
        <v>OUTWARD</v>
      </c>
      <c r="H9213" s="49" t="str">
        <v>JYOTI TRACTOR</v>
      </c>
    </row>
    <row r="9214" spans="1:8" x14ac:dyDescent="0.25">
      <c r="A9214" s="83">
        <v>45870</v>
      </c>
      <c r="B9214" s="84" t="str">
        <v>UN 1440</v>
      </c>
      <c r="C9214" s="49" t="str">
        <v>STARING KNUCKLE ARM RH STEEL MKM</v>
      </c>
      <c r="D9214" s="131" t="str">
        <v>2464, 2466</v>
      </c>
      <c r="E9214" s="49">
        <v>1</v>
      </c>
      <c r="F9214" s="49" t="str">
        <v>PCS</v>
      </c>
      <c r="G9214" s="49" t="str">
        <v>OUTWARD</v>
      </c>
      <c r="H9214" s="49" t="str">
        <v>JYOTI TRACTOR</v>
      </c>
    </row>
    <row r="9215" spans="1:8" x14ac:dyDescent="0.25">
      <c r="A9215" s="83">
        <v>45870</v>
      </c>
      <c r="B9215" s="84" t="str">
        <v>UN 1440 A</v>
      </c>
      <c r="C9215" s="49" t="str">
        <v>STARING KNUCKLE ARM LH STEEL MKM</v>
      </c>
      <c r="D9215" s="131" t="str">
        <v>2464, 2466</v>
      </c>
      <c r="E9215" s="49">
        <v>1</v>
      </c>
      <c r="F9215" s="49" t="str">
        <v>PCS</v>
      </c>
      <c r="G9215" s="49" t="str">
        <v>OUTWARD</v>
      </c>
      <c r="H9215" s="49" t="str">
        <v>JYOTI TRACTOR</v>
      </c>
    </row>
    <row r="9216" spans="1:8" x14ac:dyDescent="0.25">
      <c r="A9216" s="83">
        <v>45870</v>
      </c>
      <c r="B9216" s="84" t="str">
        <v>UN 1702</v>
      </c>
      <c r="C9216" s="49" t="str">
        <v>PRESSURE PLATE ASSEMBLY (10") INTER</v>
      </c>
      <c r="D9216" s="131" t="str">
        <v>2464, 2466</v>
      </c>
      <c r="E9216" s="49">
        <v>1</v>
      </c>
      <c r="F9216" s="49" t="str">
        <v>PCS</v>
      </c>
      <c r="G9216" s="49" t="str">
        <v>OUTWARD</v>
      </c>
      <c r="H9216" s="49" t="str">
        <v>JYOTI TRACTOR</v>
      </c>
    </row>
    <row r="9217" spans="1:8" x14ac:dyDescent="0.25">
      <c r="A9217" s="83">
        <v>45870</v>
      </c>
      <c r="B9217" s="84" t="str">
        <v>UN 1875</v>
      </c>
      <c r="C9217" s="49" t="str">
        <v>DIFFERENTIAL CASE MKM</v>
      </c>
      <c r="D9217" s="131" t="str">
        <v>2464, 2466</v>
      </c>
      <c r="E9217" s="49">
        <v>2</v>
      </c>
      <c r="F9217" s="49" t="str">
        <v>PCS</v>
      </c>
      <c r="G9217" s="49" t="str">
        <v>OUTWARD</v>
      </c>
      <c r="H9217" s="49" t="str">
        <v>JYOTI TRACTOR</v>
      </c>
    </row>
    <row r="9218" spans="1:8" x14ac:dyDescent="0.25">
      <c r="A9218" s="83">
        <v>45870</v>
      </c>
      <c r="B9218" s="84" t="str">
        <v>UN 2527</v>
      </c>
      <c r="C9218" s="49" t="str">
        <v xml:space="preserve">HYDRAULIC MINOR KIT 585 DI  </v>
      </c>
      <c r="D9218" s="131" t="str">
        <v>2464, 2466</v>
      </c>
      <c r="E9218" s="49">
        <v>3</v>
      </c>
      <c r="F9218" s="49" t="str">
        <v>SET</v>
      </c>
      <c r="G9218" s="49" t="str">
        <v>OUTWARD</v>
      </c>
      <c r="H9218" s="49" t="str">
        <v>JYOTI TRACTOR</v>
      </c>
    </row>
    <row r="9219" spans="1:8" x14ac:dyDescent="0.25">
      <c r="A9219" s="83">
        <v>45870</v>
      </c>
      <c r="B9219" s="84" t="str">
        <v>UN 2595</v>
      </c>
      <c r="C9219" s="49" t="str">
        <v xml:space="preserve">KNUCKLE PIN 585  </v>
      </c>
      <c r="D9219" s="131" t="str">
        <v>2464, 2466</v>
      </c>
      <c r="E9219" s="49">
        <v>36</v>
      </c>
      <c r="F9219" s="49" t="str">
        <v>PCS</v>
      </c>
      <c r="G9219" s="49" t="str">
        <v>OUTWARD</v>
      </c>
      <c r="H9219" s="49" t="str">
        <v>JYOTI TRACTOR</v>
      </c>
    </row>
    <row r="9220" spans="1:8" x14ac:dyDescent="0.25">
      <c r="A9220" s="83">
        <v>45870</v>
      </c>
      <c r="B9220" s="84" t="str">
        <v>UN 2790</v>
      </c>
      <c r="C9220" s="49" t="str">
        <v xml:space="preserve">BREAK ADJUSTING BOLT INTER  </v>
      </c>
      <c r="D9220" s="131" t="str">
        <v>2464, 2466</v>
      </c>
      <c r="E9220" s="49">
        <v>24</v>
      </c>
      <c r="F9220" s="49" t="str">
        <v>PCS</v>
      </c>
      <c r="G9220" s="49" t="str">
        <v>OUTWARD</v>
      </c>
      <c r="H9220" s="49" t="str">
        <v>JYOTI TRACTOR</v>
      </c>
    </row>
    <row r="9221" spans="1:8" x14ac:dyDescent="0.25">
      <c r="A9221" s="83">
        <v>45870</v>
      </c>
      <c r="B9221" s="84" t="str">
        <v>UN 2861</v>
      </c>
      <c r="C9221" s="49" t="str">
        <v>CLUTCH PADEL SPRING INTER</v>
      </c>
      <c r="D9221" s="131" t="str">
        <v>2464, 2466</v>
      </c>
      <c r="E9221" s="49">
        <v>60</v>
      </c>
      <c r="F9221" s="49" t="str">
        <v>PCS</v>
      </c>
      <c r="G9221" s="49" t="str">
        <v>OUTWARD</v>
      </c>
      <c r="H9221" s="49" t="str">
        <v>JYOTI TRACTOR</v>
      </c>
    </row>
    <row r="9222" spans="1:8" x14ac:dyDescent="0.25">
      <c r="A9222" s="83">
        <v>45870</v>
      </c>
      <c r="B9222" s="84" t="str">
        <v>UN 3430</v>
      </c>
      <c r="C9222" s="49" t="str">
        <v xml:space="preserve">COOLANT BOTTLE CAP 475 DI  </v>
      </c>
      <c r="D9222" s="131" t="str">
        <v>2464, 2466</v>
      </c>
      <c r="E9222" s="49">
        <v>24</v>
      </c>
      <c r="F9222" s="49" t="str">
        <v>PCS</v>
      </c>
      <c r="G9222" s="49" t="str">
        <v>OUTWARD</v>
      </c>
      <c r="H9222" s="49" t="str">
        <v>JYOTI TRACTOR</v>
      </c>
    </row>
    <row r="9223" spans="1:8" x14ac:dyDescent="0.25">
      <c r="A9223" s="83">
        <v>45870</v>
      </c>
      <c r="B9223" s="84" t="str">
        <v>UN 3431</v>
      </c>
      <c r="C9223" s="49" t="str">
        <v xml:space="preserve">COOLANT BOTTLE CAP THREAD TYPE TURBO  </v>
      </c>
      <c r="D9223" s="131" t="str">
        <v>2464, 2466</v>
      </c>
      <c r="E9223" s="49">
        <v>12</v>
      </c>
      <c r="F9223" s="49" t="str">
        <v>PCS</v>
      </c>
      <c r="G9223" s="49" t="str">
        <v>OUTWARD</v>
      </c>
      <c r="H9223" s="49" t="str">
        <v>JYOTI TRACTOR</v>
      </c>
    </row>
    <row r="9224" spans="1:8" x14ac:dyDescent="0.25">
      <c r="A9224" s="83">
        <v>45870</v>
      </c>
      <c r="B9224" s="84" t="str">
        <v>UN 2381</v>
      </c>
      <c r="C9224" s="49" t="str">
        <v xml:space="preserve">HYDRAULIC PRESSURE PIPE (4 CYL.) INTER DI  </v>
      </c>
      <c r="D9224" s="131" t="str">
        <v>2464, 2466</v>
      </c>
      <c r="E9224" s="49">
        <v>2</v>
      </c>
      <c r="F9224" s="49" t="str">
        <v>PCS</v>
      </c>
      <c r="G9224" s="49" t="str">
        <v>OUTWARD</v>
      </c>
      <c r="H9224" s="49" t="str">
        <v>JYOTI TRACTOR</v>
      </c>
    </row>
    <row r="9225" spans="1:8" x14ac:dyDescent="0.25">
      <c r="A9225" s="83">
        <v>45870</v>
      </c>
      <c r="B9225" s="84" t="str">
        <v>UN 2385</v>
      </c>
      <c r="C9225" s="49" t="str">
        <v xml:space="preserve">HYDRAULIC PRESSURE PIPE (4 CYL.) TURBO  </v>
      </c>
      <c r="D9225" s="131" t="str">
        <v>2464, 2466</v>
      </c>
      <c r="E9225" s="49">
        <v>2</v>
      </c>
      <c r="F9225" s="49" t="str">
        <v>PCS</v>
      </c>
      <c r="G9225" s="49" t="str">
        <v>OUTWARD</v>
      </c>
      <c r="H9225" s="49" t="str">
        <v>JYOTI TRACTOR</v>
      </c>
    </row>
    <row r="9226" spans="1:8" x14ac:dyDescent="0.25">
      <c r="A9226" s="83">
        <v>45870</v>
      </c>
      <c r="B9226" s="84" t="str">
        <v>UN 2386</v>
      </c>
      <c r="C9226" s="49" t="str">
        <v xml:space="preserve">HYDRAULIC PRESSURE PIPE 585 DI  </v>
      </c>
      <c r="D9226" s="131" t="str">
        <v>2464, 2466</v>
      </c>
      <c r="E9226" s="49">
        <v>2</v>
      </c>
      <c r="F9226" s="49" t="str">
        <v>PCS</v>
      </c>
      <c r="G9226" s="49" t="str">
        <v>OUTWARD</v>
      </c>
      <c r="H9226" s="49" t="str">
        <v>JYOTI TRACTOR</v>
      </c>
    </row>
    <row r="9227" spans="1:8" x14ac:dyDescent="0.25">
      <c r="A9227" s="83">
        <v>45870</v>
      </c>
      <c r="B9227" s="84" t="str">
        <v>UN 2391</v>
      </c>
      <c r="C9227" s="49" t="str">
        <v xml:space="preserve">HYDRAULIC PRESSURE PIPE (3 CYL.) MKM  </v>
      </c>
      <c r="D9227" s="131" t="str">
        <v>2464, 2466</v>
      </c>
      <c r="E9227" s="49">
        <v>2</v>
      </c>
      <c r="F9227" s="49" t="str">
        <v>PCS</v>
      </c>
      <c r="G9227" s="49" t="str">
        <v>OUTWARD</v>
      </c>
      <c r="H9227" s="49" t="str">
        <v>JYOTI TRACTOR</v>
      </c>
    </row>
    <row r="9228" spans="1:8" x14ac:dyDescent="0.25">
      <c r="A9228" s="83">
        <v>45870</v>
      </c>
      <c r="B9228" s="84">
        <v>4340460100</v>
      </c>
      <c r="C9228" s="49" t="str">
        <v>P.P TAWA ARJUN MAIN D/CLUTCH</v>
      </c>
      <c r="D9228" s="131">
        <v>2462</v>
      </c>
      <c r="E9228" s="49">
        <v>8</v>
      </c>
      <c r="F9228" s="49" t="str">
        <v>PCS</v>
      </c>
      <c r="G9228" s="49" t="str">
        <v>OUTWARD</v>
      </c>
      <c r="H9228" s="49" t="str">
        <v>PREM MOTOR</v>
      </c>
    </row>
    <row r="9229" spans="1:8" x14ac:dyDescent="0.25">
      <c r="A9229" s="83">
        <v>45870</v>
      </c>
      <c r="B9229" s="84">
        <v>3280845100</v>
      </c>
      <c r="C9229" s="49" t="str">
        <v>CLUTCH PLATE ARJUN 5 WING (PMV-02)</v>
      </c>
      <c r="D9229" s="131">
        <v>2462</v>
      </c>
      <c r="E9229" s="49">
        <v>18</v>
      </c>
      <c r="F9229" s="49" t="str">
        <v>PCS</v>
      </c>
      <c r="G9229" s="49" t="str">
        <v>OUTWARD</v>
      </c>
      <c r="H9229" s="49" t="str">
        <v>PREM MOTOR</v>
      </c>
    </row>
    <row r="9230" spans="1:8" x14ac:dyDescent="0.25">
      <c r="A9230" s="83">
        <v>45870</v>
      </c>
      <c r="B9230" s="84">
        <v>3280843100</v>
      </c>
      <c r="C9230" s="49" t="str">
        <v>CLUTCH PLATE SW/ACE CRANE 5 FAN 8 T</v>
      </c>
      <c r="D9230" s="131">
        <v>2462</v>
      </c>
      <c r="E9230" s="49">
        <v>18</v>
      </c>
      <c r="F9230" s="49" t="str">
        <v>PCS</v>
      </c>
      <c r="G9230" s="49" t="str">
        <v>OUTWARD</v>
      </c>
      <c r="H9230" s="49" t="str">
        <v>PREM MOTOR</v>
      </c>
    </row>
    <row r="9231" spans="1:8" x14ac:dyDescent="0.25">
      <c r="A9231" s="83">
        <v>45870</v>
      </c>
      <c r="B9231" s="84">
        <v>6283353090</v>
      </c>
      <c r="C9231" s="49" t="str">
        <v>DCA WITH 5 FAN MAIN &amp; PTO ARJUN</v>
      </c>
      <c r="D9231" s="131">
        <v>2462</v>
      </c>
      <c r="E9231" s="49">
        <v>1</v>
      </c>
      <c r="F9231" s="49" t="str">
        <v>PCS</v>
      </c>
      <c r="G9231" s="49" t="str">
        <v>OUTWARD</v>
      </c>
      <c r="H9231" s="49" t="str">
        <v>PREM MOTOR</v>
      </c>
    </row>
    <row r="9232" spans="1:8" x14ac:dyDescent="0.25">
      <c r="A9232" s="83">
        <v>45863</v>
      </c>
      <c r="B9232" s="84" t="str">
        <v>GK 1047</v>
      </c>
      <c r="C9232" s="49" t="str">
        <v>CENTER PIN JOHN DEERE 5204 SMALL</v>
      </c>
      <c r="D9232" s="131" t="str">
        <v>2409, 2410</v>
      </c>
      <c r="E9232" s="49">
        <v>1</v>
      </c>
      <c r="F9232" s="49" t="str">
        <v>PCS</v>
      </c>
      <c r="G9232" s="49" t="str">
        <v>OUTWARD</v>
      </c>
      <c r="H9232" s="49" t="str">
        <v>J.K MOTOR</v>
      </c>
    </row>
    <row r="9233" spans="1:8" x14ac:dyDescent="0.25">
      <c r="A9233" s="83">
        <v>45863</v>
      </c>
      <c r="B9233" s="84" t="str">
        <v>GK 1046</v>
      </c>
      <c r="C9233" s="49" t="str">
        <v>CENTER PIN JOHN DEERE 5310 LONG</v>
      </c>
      <c r="D9233" s="131" t="str">
        <v>2409, 2410</v>
      </c>
      <c r="E9233" s="49">
        <v>2</v>
      </c>
      <c r="F9233" s="49" t="str">
        <v>PCS</v>
      </c>
      <c r="G9233" s="49" t="str">
        <v>OUTWARD</v>
      </c>
      <c r="H9233" s="49" t="str">
        <v>J.K MOTOR</v>
      </c>
    </row>
    <row r="9234" spans="1:8" x14ac:dyDescent="0.25">
      <c r="A9234" s="83">
        <v>45863</v>
      </c>
      <c r="B9234" s="84" t="str">
        <v>SPANDLE BUSH GLOBAL JOHNDEERE</v>
      </c>
      <c r="C9234" s="49" t="str">
        <v>SPANDLE BUSH GLOBAL JOHNDEERE</v>
      </c>
      <c r="D9234" s="131" t="str">
        <v>2409, 2410</v>
      </c>
      <c r="E9234" s="49">
        <v>2</v>
      </c>
      <c r="F9234" s="49" t="str">
        <v>PCS</v>
      </c>
      <c r="G9234" s="49" t="str">
        <v>OUTWARD</v>
      </c>
      <c r="H9234" s="49" t="str">
        <v>J.K MOTOR</v>
      </c>
    </row>
    <row r="9235" spans="1:8" x14ac:dyDescent="0.25">
      <c r="A9235" s="83">
        <v>45863</v>
      </c>
      <c r="B9235" s="84" t="str">
        <v>WATER SEPARATOR JD</v>
      </c>
      <c r="C9235" s="49" t="str">
        <v>WATER SEPARATOR JD</v>
      </c>
      <c r="D9235" s="131" t="str">
        <v>2409, 2410</v>
      </c>
      <c r="E9235" s="49">
        <v>2</v>
      </c>
      <c r="F9235" s="49" t="str">
        <v>PCS</v>
      </c>
      <c r="G9235" s="49" t="str">
        <v>OUTWARD</v>
      </c>
      <c r="H9235" s="49" t="str">
        <v>J.K MOTOR</v>
      </c>
    </row>
    <row r="9236" spans="1:8" x14ac:dyDescent="0.25">
      <c r="A9236" s="83">
        <v>45863</v>
      </c>
      <c r="B9236" s="84" t="str">
        <v>GK 625</v>
      </c>
      <c r="C9236" s="49" t="str">
        <v>TIE ROD END JOHN DEERE 5310 (20x1.5) R+L (SET OF 2)</v>
      </c>
      <c r="D9236" s="131" t="str">
        <v>2409, 2410</v>
      </c>
      <c r="E9236" s="49">
        <v>2</v>
      </c>
      <c r="F9236" s="49" t="str">
        <v>SET</v>
      </c>
      <c r="G9236" s="49" t="str">
        <v>OUTWARD</v>
      </c>
      <c r="H9236" s="49" t="str">
        <v>J.K MOTOR</v>
      </c>
    </row>
    <row r="9237" spans="1:8" x14ac:dyDescent="0.25">
      <c r="A9237" s="83">
        <v>45863</v>
      </c>
      <c r="B9237" s="84" t="str">
        <v>GK 626</v>
      </c>
      <c r="C9237" s="49" t="str">
        <v>TIE ROD END JOHN DEERE 5203 (24x1.5) R+L (SET OF 2)</v>
      </c>
      <c r="D9237" s="131" t="str">
        <v>2409, 2410</v>
      </c>
      <c r="E9237" s="49">
        <v>2</v>
      </c>
      <c r="F9237" s="49" t="str">
        <v>SET</v>
      </c>
      <c r="G9237" s="49" t="str">
        <v>OUTWARD</v>
      </c>
      <c r="H9237" s="49" t="str">
        <v>J.K MOTOR</v>
      </c>
    </row>
    <row r="9238" spans="1:8" x14ac:dyDescent="0.25">
      <c r="A9238" s="83">
        <v>45863</v>
      </c>
      <c r="B9238" s="84" t="str">
        <v>GK 630</v>
      </c>
      <c r="C9238" s="49" t="str">
        <v>TIE ROD END JOHN DEERE GLOBAL 4 WHEEL DRIVE (SET OF 2)</v>
      </c>
      <c r="D9238" s="131" t="str">
        <v>2409, 2410</v>
      </c>
      <c r="E9238" s="49">
        <v>2</v>
      </c>
      <c r="F9238" s="49" t="str">
        <v>SET</v>
      </c>
      <c r="G9238" s="49" t="str">
        <v>OUTWARD</v>
      </c>
      <c r="H9238" s="49" t="str">
        <v>J.K MOTOR</v>
      </c>
    </row>
    <row r="9239" spans="1:8" x14ac:dyDescent="0.25">
      <c r="A9239" s="83">
        <v>45863</v>
      </c>
      <c r="B9239" s="84" t="str">
        <v>GK 629</v>
      </c>
      <c r="C9239" s="49" t="str">
        <v xml:space="preserve">POWER STG JACK ROD JOHN DEERE </v>
      </c>
      <c r="D9239" s="131" t="str">
        <v>2409, 2410</v>
      </c>
      <c r="E9239" s="49">
        <v>1</v>
      </c>
      <c r="F9239" s="49" t="str">
        <v>PCS</v>
      </c>
      <c r="G9239" s="49" t="str">
        <v>OUTWARD</v>
      </c>
      <c r="H9239" s="49" t="str">
        <v>J.K MOTOR</v>
      </c>
    </row>
    <row r="9240" spans="1:8" x14ac:dyDescent="0.25">
      <c r="A9240" s="83">
        <v>45863</v>
      </c>
      <c r="B9240" s="84" t="str">
        <v>UN 2637 D</v>
      </c>
      <c r="C9240" s="49" t="str">
        <v>CHECK CHAIN ASSY JOHN DEERE  O.E</v>
      </c>
      <c r="D9240" s="131" t="str">
        <v>2409, 2410</v>
      </c>
      <c r="E9240" s="49">
        <v>2</v>
      </c>
      <c r="F9240" s="49" t="str">
        <v>PCS</v>
      </c>
      <c r="G9240" s="49" t="str">
        <v>OUTWARD</v>
      </c>
      <c r="H9240" s="49" t="str">
        <v>J.K MOTOR</v>
      </c>
    </row>
    <row r="9241" spans="1:8" x14ac:dyDescent="0.25">
      <c r="A9241" s="83">
        <v>45863</v>
      </c>
      <c r="B9241" s="84" t="str">
        <v>LEVELLING ASSY J.D 5310</v>
      </c>
      <c r="C9241" s="49" t="str">
        <v>LEVELLING ASSY J.D 5310</v>
      </c>
      <c r="D9241" s="131" t="str">
        <v>2409, 2410</v>
      </c>
      <c r="E9241" s="49">
        <v>1</v>
      </c>
      <c r="F9241" s="49" t="str">
        <v>PCS</v>
      </c>
      <c r="G9241" s="49" t="str">
        <v>OUTWARD</v>
      </c>
      <c r="H9241" s="49" t="str">
        <v>J.K MOTOR</v>
      </c>
    </row>
    <row r="9242" spans="1:8" x14ac:dyDescent="0.25">
      <c r="A9242" s="83">
        <v>45863</v>
      </c>
      <c r="B9242" s="84" t="str">
        <v>COOLANT BOTTLE JD O/M</v>
      </c>
      <c r="C9242" s="49" t="str">
        <v>COOLANT BOTTLE JD O/M</v>
      </c>
      <c r="D9242" s="131" t="str">
        <v>2409, 2410</v>
      </c>
      <c r="E9242" s="49">
        <v>1</v>
      </c>
      <c r="F9242" s="49" t="str">
        <v>PCS</v>
      </c>
      <c r="G9242" s="49" t="str">
        <v>OUTWARD</v>
      </c>
      <c r="H9242" s="49" t="str">
        <v>J.K MOTOR</v>
      </c>
    </row>
    <row r="9243" spans="1:8" x14ac:dyDescent="0.25">
      <c r="A9243" s="83">
        <v>45863</v>
      </c>
      <c r="B9243" s="84" t="str">
        <v>COOLANT BOTTLE N/M GREEN TRACTOR</v>
      </c>
      <c r="C9243" s="49" t="str">
        <v>COOLANT BOTTLE N/M GREEN TRACTOR</v>
      </c>
      <c r="D9243" s="131" t="str">
        <v>2409, 2410</v>
      </c>
      <c r="E9243" s="49">
        <v>1</v>
      </c>
      <c r="F9243" s="49" t="str">
        <v>PCS</v>
      </c>
      <c r="G9243" s="49" t="str">
        <v>OUTWARD</v>
      </c>
      <c r="H9243" s="49" t="str">
        <v>J.K MOTOR</v>
      </c>
    </row>
    <row r="9244" spans="1:8" x14ac:dyDescent="0.25">
      <c r="A9244" s="83">
        <v>45863</v>
      </c>
      <c r="B9244" s="84" t="str">
        <v>UN 874</v>
      </c>
      <c r="C9244" s="49" t="str">
        <v>BONNET SHOCKER JOHNDEERE</v>
      </c>
      <c r="D9244" s="131" t="str">
        <v>2409, 2410</v>
      </c>
      <c r="E9244" s="49">
        <v>2</v>
      </c>
      <c r="F9244" s="49" t="str">
        <v>PCS</v>
      </c>
      <c r="G9244" s="49" t="str">
        <v>OUTWARD</v>
      </c>
      <c r="H9244" s="49" t="str">
        <v>J.K MOTOR</v>
      </c>
    </row>
    <row r="9245" spans="1:8" x14ac:dyDescent="0.25">
      <c r="A9245" s="83">
        <v>45863</v>
      </c>
      <c r="B9245" s="84" t="str">
        <v>UN 312</v>
      </c>
      <c r="C9245" s="49" t="str">
        <v>CLUTCH PADEL SPRING JD 5310</v>
      </c>
      <c r="D9245" s="131" t="str">
        <v>2409, 2410</v>
      </c>
      <c r="E9245" s="49">
        <v>12</v>
      </c>
      <c r="F9245" s="49" t="str">
        <v>PCS</v>
      </c>
      <c r="G9245" s="49" t="str">
        <v>OUTWARD</v>
      </c>
      <c r="H9245" s="49" t="str">
        <v>J.K MOTOR</v>
      </c>
    </row>
    <row r="9246" spans="1:8" x14ac:dyDescent="0.25">
      <c r="A9246" s="83">
        <v>45863</v>
      </c>
      <c r="B9246" s="84" t="str">
        <v>T PIN WITH GUTKA G/T</v>
      </c>
      <c r="C9246" s="49" t="str">
        <v>T PIN WITH GUTKA G/T</v>
      </c>
      <c r="D9246" s="131" t="str">
        <v>2409, 2410</v>
      </c>
      <c r="E9246" s="49">
        <v>2</v>
      </c>
      <c r="F9246" s="49" t="str">
        <v>SET</v>
      </c>
      <c r="G9246" s="49" t="str">
        <v>OUTWARD</v>
      </c>
      <c r="H9246" s="49" t="str">
        <v>J.K MOTOR</v>
      </c>
    </row>
    <row r="9247" spans="1:8" x14ac:dyDescent="0.25">
      <c r="A9247" s="83">
        <v>45863</v>
      </c>
      <c r="B9247" s="84" t="str">
        <v>UN 127</v>
      </c>
      <c r="C9247" s="49" t="str">
        <v>FRONT WHEEL CAP ROUND JD</v>
      </c>
      <c r="D9247" s="131" t="str">
        <v>2409, 2410</v>
      </c>
      <c r="E9247" s="49">
        <v>2</v>
      </c>
      <c r="F9247" s="49" t="str">
        <v>PCS</v>
      </c>
      <c r="G9247" s="49" t="str">
        <v>OUTWARD</v>
      </c>
      <c r="H9247" s="49" t="str">
        <v>J.K MOTOR</v>
      </c>
    </row>
    <row r="9248" spans="1:8" x14ac:dyDescent="0.25">
      <c r="A9248" s="83">
        <v>45863</v>
      </c>
      <c r="B9248" s="84" t="str">
        <v>UN 126</v>
      </c>
      <c r="C9248" s="49" t="str">
        <v>FRONT WHEEL CAP (4 HOLE) JD</v>
      </c>
      <c r="D9248" s="131" t="str">
        <v>2409, 2410</v>
      </c>
      <c r="E9248" s="49">
        <v>2</v>
      </c>
      <c r="F9248" s="49" t="str">
        <v>PCS</v>
      </c>
      <c r="G9248" s="49" t="str">
        <v>OUTWARD</v>
      </c>
      <c r="H9248" s="49" t="str">
        <v>J.K MOTOR</v>
      </c>
    </row>
    <row r="9249" spans="1:8" x14ac:dyDescent="0.25">
      <c r="A9249" s="83">
        <v>45863</v>
      </c>
      <c r="B9249" s="84" t="str">
        <v>UN 617</v>
      </c>
      <c r="C9249" s="49" t="str">
        <v>LOWER LINK PIN WITH NUT J.D</v>
      </c>
      <c r="D9249" s="131" t="str">
        <v>2409, 2410</v>
      </c>
      <c r="E9249" s="49">
        <v>2</v>
      </c>
      <c r="F9249" s="49" t="str">
        <v>PCS</v>
      </c>
      <c r="G9249" s="49" t="str">
        <v>OUTWARD</v>
      </c>
      <c r="H9249" s="49" t="str">
        <v>J.K MOTOR</v>
      </c>
    </row>
    <row r="9250" spans="1:8" x14ac:dyDescent="0.25">
      <c r="A9250" s="83">
        <v>45863</v>
      </c>
      <c r="B9250" s="84" t="str">
        <v>UN 47</v>
      </c>
      <c r="C9250" s="49" t="str">
        <v>SILENCER ELBOW GREEN TRACTOR</v>
      </c>
      <c r="D9250" s="131" t="str">
        <v>2409, 2410</v>
      </c>
      <c r="E9250" s="49">
        <v>1</v>
      </c>
      <c r="F9250" s="49" t="str">
        <v>PCS</v>
      </c>
      <c r="G9250" s="49" t="str">
        <v>OUTWARD</v>
      </c>
      <c r="H9250" s="49" t="str">
        <v>J.K MOTOR</v>
      </c>
    </row>
    <row r="9251" spans="1:8" x14ac:dyDescent="0.25">
      <c r="A9251" s="83">
        <v>45863</v>
      </c>
      <c r="B9251" s="84" t="str">
        <v>WATER BODY ROTTAR JD</v>
      </c>
      <c r="C9251" s="49" t="str">
        <v>WATER BODY*JD</v>
      </c>
      <c r="D9251" s="131" t="str">
        <v>2409, 2410</v>
      </c>
      <c r="E9251" s="49">
        <v>1</v>
      </c>
      <c r="F9251" s="49" t="str">
        <v>PCS</v>
      </c>
      <c r="G9251" s="49" t="str">
        <v>OUTWARD</v>
      </c>
      <c r="H9251" s="49" t="str">
        <v>J.K MOTOR</v>
      </c>
    </row>
    <row r="9252" spans="1:8" x14ac:dyDescent="0.25">
      <c r="A9252" s="83">
        <v>45863</v>
      </c>
      <c r="B9252" s="84" t="str">
        <v>GK 1531/UN 682</v>
      </c>
      <c r="C9252" s="49" t="str">
        <v>FRONT WHEEL BOLT JOHN DEERE LONG</v>
      </c>
      <c r="D9252" s="131" t="str">
        <v>2409, 2410</v>
      </c>
      <c r="E9252" s="49">
        <v>12</v>
      </c>
      <c r="F9252" s="49" t="str">
        <v>PCS</v>
      </c>
      <c r="G9252" s="49" t="str">
        <v>OUTWARD</v>
      </c>
      <c r="H9252" s="49" t="str">
        <v>J.K MOTOR</v>
      </c>
    </row>
    <row r="9253" spans="1:8" x14ac:dyDescent="0.25">
      <c r="A9253" s="83">
        <v>45863</v>
      </c>
      <c r="B9253" s="84" t="str">
        <v>Y ROD ASSY J.D</v>
      </c>
      <c r="C9253" s="49" t="str">
        <v>Y ROD ASSY J.D</v>
      </c>
      <c r="D9253" s="131" t="str">
        <v>2409, 2410</v>
      </c>
      <c r="E9253" s="49">
        <v>1</v>
      </c>
      <c r="F9253" s="49" t="str">
        <v>PCS</v>
      </c>
      <c r="G9253" s="49" t="str">
        <v>OUTWARD</v>
      </c>
      <c r="H9253" s="49" t="str">
        <v>J.K MOTOR</v>
      </c>
    </row>
    <row r="9254" spans="1:8" x14ac:dyDescent="0.25">
      <c r="A9254" s="83">
        <v>45863</v>
      </c>
      <c r="B9254" s="84" t="str">
        <v>TOP LINK ASSY J.D 5203</v>
      </c>
      <c r="C9254" s="49" t="str">
        <v>TOP LINK ASSY J.D 5203</v>
      </c>
      <c r="D9254" s="131" t="str">
        <v>2409, 2410</v>
      </c>
      <c r="E9254" s="49">
        <v>1</v>
      </c>
      <c r="F9254" s="49" t="str">
        <v>PCS</v>
      </c>
      <c r="G9254" s="49" t="str">
        <v>OUTWARD</v>
      </c>
      <c r="H9254" s="49" t="str">
        <v>J.K MOTOR</v>
      </c>
    </row>
    <row r="9255" spans="1:8" x14ac:dyDescent="0.25">
      <c r="A9255" s="83">
        <v>45863</v>
      </c>
      <c r="B9255" s="84" t="str">
        <v>STABILIZER ASSY (OLD MODEL) J.D</v>
      </c>
      <c r="C9255" s="49" t="str">
        <v>STABILIZER ASSY (OLD MODEL) J.D</v>
      </c>
      <c r="D9255" s="131" t="str">
        <v>2409, 2410</v>
      </c>
      <c r="E9255" s="49">
        <v>1</v>
      </c>
      <c r="F9255" s="49" t="str">
        <v>PCS</v>
      </c>
      <c r="G9255" s="49" t="str">
        <v>OUTWARD</v>
      </c>
      <c r="H9255" s="49" t="str">
        <v>J.K MOTOR</v>
      </c>
    </row>
    <row r="9256" spans="1:8" x14ac:dyDescent="0.25">
      <c r="A9256" s="83">
        <v>45863</v>
      </c>
      <c r="B9256" s="84" t="str">
        <v>GK 1155/UN 140</v>
      </c>
      <c r="C9256" s="49" t="str">
        <v xml:space="preserve">FRONT STUB AXLE JOHN DEERE 5103 W/ARM (LH) </v>
      </c>
      <c r="D9256" s="131" t="str">
        <v>2409, 2410</v>
      </c>
      <c r="E9256" s="49">
        <v>1</v>
      </c>
      <c r="F9256" s="49" t="str">
        <v>PCS</v>
      </c>
      <c r="G9256" s="49" t="str">
        <v>OUTWARD</v>
      </c>
      <c r="H9256" s="49" t="str">
        <v>J.K MOTOR</v>
      </c>
    </row>
    <row r="9257" spans="1:8" x14ac:dyDescent="0.25">
      <c r="A9257" s="83">
        <v>45863</v>
      </c>
      <c r="B9257" s="84" t="str">
        <v>UN 141</v>
      </c>
      <c r="C9257" s="49" t="str">
        <v>KING PIN ASSY WITH ARM GREEN TRACTOR RH</v>
      </c>
      <c r="D9257" s="131" t="str">
        <v>2409, 2410</v>
      </c>
      <c r="E9257" s="49">
        <v>1</v>
      </c>
      <c r="F9257" s="49" t="str">
        <v>PCS</v>
      </c>
      <c r="G9257" s="49" t="str">
        <v>OUTWARD</v>
      </c>
      <c r="H9257" s="49" t="str">
        <v>J.K MOTOR</v>
      </c>
    </row>
    <row r="9258" spans="1:8" x14ac:dyDescent="0.25">
      <c r="A9258" s="83">
        <v>45863</v>
      </c>
      <c r="B9258" s="84" t="str">
        <v>CENTER PIN BUSH G/T 5203</v>
      </c>
      <c r="C9258" s="49" t="str">
        <v>CENTER PIN BUSH G/T 5203</v>
      </c>
      <c r="D9258" s="131" t="str">
        <v>2409, 2410</v>
      </c>
      <c r="E9258" s="49">
        <v>4</v>
      </c>
      <c r="F9258" s="49" t="str">
        <v>PCS</v>
      </c>
      <c r="G9258" s="49" t="str">
        <v>OUTWARD</v>
      </c>
      <c r="H9258" s="49" t="str">
        <v>J.K MOTOR</v>
      </c>
    </row>
    <row r="9259" spans="1:8" x14ac:dyDescent="0.25">
      <c r="A9259" s="83">
        <v>45863</v>
      </c>
      <c r="B9259" s="84" t="str">
        <v>CENTER PIN BUSH G/T 5310</v>
      </c>
      <c r="C9259" s="49" t="str">
        <v>CENTER PIN BUSH G/T 5310</v>
      </c>
      <c r="D9259" s="131" t="str">
        <v>2409, 2410</v>
      </c>
      <c r="E9259" s="49">
        <v>4</v>
      </c>
      <c r="F9259" s="49" t="str">
        <v>PCS</v>
      </c>
      <c r="G9259" s="49" t="str">
        <v>OUTWARD</v>
      </c>
      <c r="H9259" s="49" t="str">
        <v>J.K MOTOR</v>
      </c>
    </row>
    <row r="9260" spans="1:8" x14ac:dyDescent="0.25">
      <c r="A9260" s="83">
        <v>45863</v>
      </c>
      <c r="B9260" s="84" t="str">
        <v>GK 1153</v>
      </c>
      <c r="C9260" s="49" t="str">
        <v>FRONT STUB AXLE JOHN DEERE 5310 E.N.8 MATERIAL (LH) 30208-30206</v>
      </c>
      <c r="D9260" s="131" t="str">
        <v>2409, 2410</v>
      </c>
      <c r="E9260" s="49">
        <v>1</v>
      </c>
      <c r="F9260" s="49" t="str">
        <v>PCS</v>
      </c>
      <c r="G9260" s="49" t="str">
        <v>OUTWARD</v>
      </c>
      <c r="H9260" s="49" t="str">
        <v>J.K MOTOR</v>
      </c>
    </row>
    <row r="9261" spans="1:8" x14ac:dyDescent="0.25">
      <c r="A9261" s="83">
        <v>45863</v>
      </c>
      <c r="B9261" s="84" t="str">
        <v>GK 1153 A</v>
      </c>
      <c r="C9261" s="49" t="str">
        <v>FRONT STUB AXLE JOHN DEERE 5310 E.N.8 MATERIAL (RH) 30208-30206</v>
      </c>
      <c r="D9261" s="131" t="str">
        <v>2409, 2410</v>
      </c>
      <c r="E9261" s="49">
        <v>1</v>
      </c>
      <c r="F9261" s="49" t="str">
        <v>PCS</v>
      </c>
      <c r="G9261" s="49" t="str">
        <v>OUTWARD</v>
      </c>
      <c r="H9261" s="49" t="str">
        <v>J.K MOTOR</v>
      </c>
    </row>
    <row r="9262" spans="1:8" x14ac:dyDescent="0.25">
      <c r="A9262" s="83">
        <v>45869</v>
      </c>
      <c r="B9262" s="84" t="str">
        <v>GK 232</v>
      </c>
      <c r="C9262" s="49" t="str">
        <v>BRAKE DISC PLATE MASSEY</v>
      </c>
      <c r="D9262" s="131">
        <v>2459</v>
      </c>
      <c r="E9262" s="49">
        <v>96</v>
      </c>
      <c r="F9262" s="49" t="str">
        <v>PCS</v>
      </c>
      <c r="G9262" s="49" t="str">
        <v>OUTWARD</v>
      </c>
      <c r="H9262" s="49" t="str">
        <v>TIKU JI</v>
      </c>
    </row>
    <row r="9263" spans="1:8" x14ac:dyDescent="0.25">
      <c r="A9263" s="83">
        <v>45869</v>
      </c>
      <c r="B9263" s="84" t="str">
        <v>GK 200</v>
      </c>
      <c r="C9263" s="49" t="str">
        <v>BRAKE DISC ACTUATING ASSY MAHINDRA  6.5"</v>
      </c>
      <c r="D9263" s="131">
        <v>2459</v>
      </c>
      <c r="E9263" s="49">
        <v>60</v>
      </c>
      <c r="F9263" s="49" t="str">
        <v>SET</v>
      </c>
      <c r="G9263" s="49" t="str">
        <v>OUTWARD</v>
      </c>
      <c r="H9263" s="49" t="str">
        <v>TIKU JI</v>
      </c>
    </row>
    <row r="9264" spans="1:8" x14ac:dyDescent="0.25">
      <c r="A9264" s="83">
        <v>45869</v>
      </c>
      <c r="B9264" s="84" t="str">
        <v>GK 234</v>
      </c>
      <c r="C9264" s="49" t="str">
        <v>BRAKE DISC PLATE SWARAJ 855</v>
      </c>
      <c r="D9264" s="131">
        <v>2459</v>
      </c>
      <c r="E9264" s="49">
        <v>80</v>
      </c>
      <c r="F9264" s="49" t="str">
        <v>PCS</v>
      </c>
      <c r="G9264" s="49" t="str">
        <v>OUTWARD</v>
      </c>
      <c r="H9264" s="49" t="str">
        <v>TIKU JI</v>
      </c>
    </row>
    <row r="9265" spans="1:8" x14ac:dyDescent="0.25">
      <c r="A9265" s="83">
        <v>45869</v>
      </c>
      <c r="B9265" s="84" t="str">
        <v>GK 226</v>
      </c>
      <c r="C9265" s="49" t="str">
        <v>BRAKE DISC PLATE SWARAJ 735</v>
      </c>
      <c r="D9265" s="131">
        <v>2459</v>
      </c>
      <c r="E9265" s="49">
        <v>80</v>
      </c>
      <c r="F9265" s="49" t="str">
        <v>PCS</v>
      </c>
      <c r="G9265" s="49" t="str">
        <v>OUTWARD</v>
      </c>
      <c r="H9265" s="49" t="str">
        <v>TIKU JI</v>
      </c>
    </row>
    <row r="9266" spans="1:8" x14ac:dyDescent="0.25">
      <c r="A9266" s="83">
        <v>45869</v>
      </c>
      <c r="B9266" s="84" t="str">
        <v>GK 260</v>
      </c>
      <c r="C9266" s="49" t="str">
        <v>BRAKE DISC MAHINDRA  (Set of 4 Pcs.)</v>
      </c>
      <c r="D9266" s="131">
        <v>2459</v>
      </c>
      <c r="E9266" s="49">
        <v>80</v>
      </c>
      <c r="F9266" s="49" t="str">
        <v>SET</v>
      </c>
      <c r="G9266" s="49" t="str">
        <v>OUTWARD</v>
      </c>
      <c r="H9266" s="49" t="str">
        <v>TIKU JI</v>
      </c>
    </row>
    <row r="9267" spans="1:8" x14ac:dyDescent="0.25">
      <c r="A9267" s="83">
        <v>45869</v>
      </c>
      <c r="B9267" s="84" t="str">
        <v>GK 236</v>
      </c>
      <c r="C9267" s="49" t="str">
        <v>BRAKE DISC PLATE ESCORTS 355</v>
      </c>
      <c r="D9267" s="131">
        <v>2459</v>
      </c>
      <c r="E9267" s="49">
        <v>80</v>
      </c>
      <c r="F9267" s="49" t="str">
        <v>PCS</v>
      </c>
      <c r="G9267" s="49" t="str">
        <v>OUTWARD</v>
      </c>
      <c r="H9267" s="49" t="str">
        <v>TIKU JI</v>
      </c>
    </row>
    <row r="9268" spans="1:8" x14ac:dyDescent="0.25">
      <c r="A9268" s="83">
        <v>45869</v>
      </c>
      <c r="B9268" s="84" t="str">
        <v>GK 269</v>
      </c>
      <c r="C9268" s="49" t="str">
        <v>BRAKE DISC SWARAJ 855 (Set of 4 Pcs.)</v>
      </c>
      <c r="D9268" s="131">
        <v>2459</v>
      </c>
      <c r="E9268" s="49">
        <v>90</v>
      </c>
      <c r="F9268" s="49" t="str">
        <v>SET</v>
      </c>
      <c r="G9268" s="49" t="str">
        <v>OUTWARD</v>
      </c>
      <c r="H9268" s="49" t="str">
        <v>TIKU JI</v>
      </c>
    </row>
    <row r="9269" spans="1:8" x14ac:dyDescent="0.25">
      <c r="A9269" s="83">
        <v>45869</v>
      </c>
      <c r="B9269" s="84" t="str">
        <v>GK 265</v>
      </c>
      <c r="C9269" s="49" t="str">
        <v>BRAKE DISC SONALIKA 20 HOLE  (Set of 4 Pcs.)</v>
      </c>
      <c r="D9269" s="131">
        <v>2459</v>
      </c>
      <c r="E9269" s="49">
        <v>30</v>
      </c>
      <c r="F9269" s="49" t="str">
        <v>SET</v>
      </c>
      <c r="G9269" s="49" t="str">
        <v>OUTWARD</v>
      </c>
      <c r="H9269" s="49" t="str">
        <v>TIKU JI</v>
      </c>
    </row>
    <row r="9270" spans="1:8" x14ac:dyDescent="0.25">
      <c r="A9270" s="83">
        <v>45870</v>
      </c>
      <c r="B9270" s="84">
        <v>11333424</v>
      </c>
      <c r="C9270" s="49" t="str">
        <v>STG CONTROL UNIT ARJUN (NEW) (VSP 80)</v>
      </c>
      <c r="D9270" s="131">
        <v>2477</v>
      </c>
      <c r="E9270" s="49">
        <v>8</v>
      </c>
      <c r="F9270" s="49" t="str">
        <v>PCS</v>
      </c>
      <c r="G9270" s="49" t="str">
        <v>OUTWARD</v>
      </c>
      <c r="H9270" s="49" t="str">
        <v>SHOP</v>
      </c>
    </row>
    <row r="9271" spans="1:8" x14ac:dyDescent="0.25">
      <c r="A9271" s="83">
        <v>45870</v>
      </c>
      <c r="B9271" s="84" t="str">
        <v>601AD00005C</v>
      </c>
      <c r="C9271" s="49" t="str">
        <v>HYD PUMP FARMTRAC DOUBLE (18CC + 11CC)</v>
      </c>
      <c r="D9271" s="131">
        <v>2477</v>
      </c>
      <c r="E9271" s="49">
        <v>4</v>
      </c>
      <c r="F9271" s="49" t="str">
        <v>PCS</v>
      </c>
      <c r="G9271" s="49" t="str">
        <v>OUTWARD</v>
      </c>
      <c r="H9271" s="49" t="str">
        <v>SHOP</v>
      </c>
    </row>
    <row r="9272" spans="1:8" x14ac:dyDescent="0.25">
      <c r="A9272" s="83">
        <v>45868</v>
      </c>
      <c r="B9272" s="84" t="str">
        <v>1P 4066 4039 AOOOOB</v>
      </c>
      <c r="C9272" s="49" t="str">
        <v>HYD PUMP J.D</v>
      </c>
      <c r="D9272" s="131">
        <v>4028</v>
      </c>
      <c r="E9272" s="49">
        <v>1</v>
      </c>
      <c r="F9272" s="49" t="str">
        <v>PCS</v>
      </c>
      <c r="G9272" s="49" t="str">
        <v>INWARD</v>
      </c>
      <c r="H9272" s="49">
        <v>0</v>
      </c>
    </row>
    <row r="9273" spans="1:8" x14ac:dyDescent="0.25">
      <c r="A9273" s="83">
        <v>45868</v>
      </c>
      <c r="B9273" s="84" t="str">
        <v>1P 4060 4027 CTMOOOF</v>
      </c>
      <c r="C9273" s="49" t="str">
        <v>HYD PUMP ARJUN F MANIFOLD</v>
      </c>
      <c r="D9273" s="131">
        <v>4029</v>
      </c>
      <c r="E9273" s="49">
        <v>4</v>
      </c>
      <c r="F9273" s="49" t="str">
        <v>PCS</v>
      </c>
      <c r="G9273" s="49" t="str">
        <v>INWARD</v>
      </c>
      <c r="H9273" s="49">
        <v>0</v>
      </c>
    </row>
    <row r="9274" spans="1:8" x14ac:dyDescent="0.25">
      <c r="A9274" s="83">
        <v>45868</v>
      </c>
      <c r="B9274" s="84" t="str">
        <v>4040 4027 CTMMTO</v>
      </c>
      <c r="C9274" s="49" t="str">
        <v xml:space="preserve">HYD PUMP M&amp;M Y M/F </v>
      </c>
      <c r="D9274" s="131">
        <v>4030</v>
      </c>
      <c r="E9274" s="49">
        <v>2</v>
      </c>
      <c r="F9274" s="49" t="str">
        <v>PCS</v>
      </c>
      <c r="G9274" s="49" t="str">
        <v>INWARD</v>
      </c>
      <c r="H9274" s="49">
        <v>0</v>
      </c>
    </row>
    <row r="9275" spans="1:8" x14ac:dyDescent="0.25">
      <c r="A9275" s="83">
        <v>45868</v>
      </c>
      <c r="B9275" s="84" t="str">
        <v>3036 AOOOB</v>
      </c>
      <c r="C9275" s="49" t="str">
        <v xml:space="preserve">HYD. PUMP SWARAJ XM 2*4 </v>
      </c>
      <c r="D9275" s="131">
        <v>4031</v>
      </c>
      <c r="E9275" s="49">
        <v>6</v>
      </c>
      <c r="F9275" s="49" t="str">
        <v>PCS</v>
      </c>
      <c r="G9275" s="49" t="str">
        <v>INWARD</v>
      </c>
      <c r="H9275" s="49">
        <v>0</v>
      </c>
    </row>
    <row r="9276" spans="1:8" x14ac:dyDescent="0.25">
      <c r="A9276" s="83">
        <v>45868</v>
      </c>
      <c r="B9276" s="84" t="str">
        <v>1P 3028 ASOOB</v>
      </c>
      <c r="C9276" s="49" t="str">
        <v xml:space="preserve">HYD PUMP ITL 4x4 </v>
      </c>
      <c r="D9276" s="131">
        <v>4032</v>
      </c>
      <c r="E9276" s="49">
        <v>18</v>
      </c>
      <c r="F9276" s="49" t="str">
        <v>PCS</v>
      </c>
      <c r="G9276" s="49" t="str">
        <v>INWARD</v>
      </c>
      <c r="H9276" s="49">
        <v>0</v>
      </c>
    </row>
    <row r="9277" spans="1:8" x14ac:dyDescent="0.25">
      <c r="A9277" s="83">
        <v>45868</v>
      </c>
      <c r="B9277" s="84" t="str">
        <v>1P 4040 4027 CTMMTO</v>
      </c>
      <c r="C9277" s="49" t="str">
        <v>HYD. PUMP MM ARJUN W/O Y MF</v>
      </c>
      <c r="D9277" s="131">
        <v>4033</v>
      </c>
      <c r="E9277" s="49">
        <v>3</v>
      </c>
      <c r="F9277" s="49" t="str">
        <v>PCS</v>
      </c>
      <c r="G9277" s="49" t="str">
        <v>INWARD</v>
      </c>
      <c r="H9277" s="49">
        <v>0</v>
      </c>
    </row>
    <row r="9278" spans="1:8" x14ac:dyDescent="0.25">
      <c r="A9278" s="83">
        <v>45868</v>
      </c>
      <c r="B9278" s="84" t="str">
        <v>1P 3055 3036 AOOOOB</v>
      </c>
      <c r="C9278" s="49" t="str">
        <v>HYD PUMP  EICHER VALTRA</v>
      </c>
      <c r="D9278" s="131">
        <v>4034</v>
      </c>
      <c r="E9278" s="49">
        <v>2</v>
      </c>
      <c r="F9278" s="49" t="str">
        <v>PCS</v>
      </c>
      <c r="G9278" s="49" t="str">
        <v>INWARD</v>
      </c>
      <c r="H9278" s="49">
        <v>0</v>
      </c>
    </row>
    <row r="9279" spans="1:8" x14ac:dyDescent="0.25">
      <c r="A9279" s="83">
        <v>45868</v>
      </c>
      <c r="B9279" s="84" t="str">
        <v>1P 4036 AOOOO</v>
      </c>
      <c r="C9279" s="49" t="str">
        <v>HYD. PUMP ESCORT/ F/T</v>
      </c>
      <c r="D9279" s="131">
        <v>4035</v>
      </c>
      <c r="E9279" s="49">
        <v>4</v>
      </c>
      <c r="F9279" s="49" t="str">
        <v>PCS</v>
      </c>
      <c r="G9279" s="49" t="str">
        <v>INWARD</v>
      </c>
      <c r="H9279" s="49">
        <v>0</v>
      </c>
    </row>
    <row r="9280" spans="1:8" x14ac:dyDescent="0.25">
      <c r="A9280" s="83">
        <v>45868</v>
      </c>
      <c r="B9280" s="84" t="str">
        <v>1P 4036 4036 AOOOB</v>
      </c>
      <c r="C9280" s="49" t="str">
        <v>HYD PUMP EICHER DOUBLE</v>
      </c>
      <c r="D9280" s="131" t="str">
        <v>4036 A</v>
      </c>
      <c r="E9280" s="49">
        <v>1</v>
      </c>
      <c r="F9280" s="49" t="str">
        <v>PCS</v>
      </c>
      <c r="G9280" s="49" t="str">
        <v>INWARD</v>
      </c>
      <c r="H9280" s="49">
        <v>0</v>
      </c>
    </row>
    <row r="9281" spans="1:8" x14ac:dyDescent="0.25">
      <c r="A9281" s="83">
        <v>45869</v>
      </c>
      <c r="B9281" s="84" t="str">
        <v>UN 2948</v>
      </c>
      <c r="C9281" s="49" t="str">
        <v xml:space="preserve">BREAK BOOT EPDM INTER  </v>
      </c>
      <c r="D9281" s="131">
        <v>4050</v>
      </c>
      <c r="E9281" s="49">
        <v>48</v>
      </c>
      <c r="F9281" s="49" t="str">
        <v>PCS</v>
      </c>
      <c r="G9281" s="49" t="str">
        <v>INWARD</v>
      </c>
      <c r="H9281" s="49">
        <v>0</v>
      </c>
    </row>
    <row r="9282" spans="1:8" x14ac:dyDescent="0.25">
      <c r="A9282" s="83">
        <v>45869</v>
      </c>
      <c r="B9282" s="84" t="str">
        <v>GK 1530/UN 683</v>
      </c>
      <c r="C9282" s="49" t="str">
        <v>FRONT WHEEL BOLT JOHN DEERE SMALL</v>
      </c>
      <c r="D9282" s="131">
        <v>4054</v>
      </c>
      <c r="E9282" s="49">
        <v>720</v>
      </c>
      <c r="F9282" s="49" t="str">
        <v>PCS</v>
      </c>
      <c r="G9282" s="49" t="str">
        <v>INWARD</v>
      </c>
      <c r="H9282" s="49">
        <v>0</v>
      </c>
    </row>
    <row r="9283" spans="1:8" x14ac:dyDescent="0.25">
      <c r="A9283" s="83">
        <v>45869</v>
      </c>
      <c r="B9283" s="84" t="str">
        <v>FRONT WHEEL BOLT MASSEY 285</v>
      </c>
      <c r="C9283" s="49" t="str">
        <v>FRONT WHEEL BOLT*285</v>
      </c>
      <c r="D9283" s="131">
        <v>4055</v>
      </c>
      <c r="E9283" s="49">
        <v>6012</v>
      </c>
      <c r="F9283" s="49" t="str">
        <v>PCS</v>
      </c>
      <c r="G9283" s="49" t="str">
        <v>INWARD</v>
      </c>
      <c r="H9283" s="49">
        <v>0</v>
      </c>
    </row>
    <row r="9284" spans="1:8" x14ac:dyDescent="0.25">
      <c r="A9284" s="83">
        <v>45869</v>
      </c>
      <c r="B9284" s="84" t="str">
        <v>GK 600 B</v>
      </c>
      <c r="C9284" s="49" t="str">
        <v>TIE ROD END SWARAJ 855 (H.D)  FRONT (SET OF 2)</v>
      </c>
      <c r="D9284" s="131">
        <v>4056</v>
      </c>
      <c r="E9284" s="49">
        <v>5</v>
      </c>
      <c r="F9284" s="49" t="str">
        <v>SET</v>
      </c>
      <c r="G9284" s="49" t="str">
        <v>INWARD</v>
      </c>
      <c r="H9284" s="49">
        <v>0</v>
      </c>
    </row>
    <row r="9285" spans="1:8" x14ac:dyDescent="0.25">
      <c r="A9285" s="83">
        <v>45869</v>
      </c>
      <c r="B9285" s="84" t="str">
        <v>GK 600 A</v>
      </c>
      <c r="C9285" s="49" t="str">
        <v>TIE ROD END SWARAJ 855 (H.D)  REAR  (SET OF 2)</v>
      </c>
      <c r="D9285" s="131">
        <v>4057</v>
      </c>
      <c r="E9285" s="49">
        <v>5</v>
      </c>
      <c r="F9285" s="49" t="str">
        <v>SET</v>
      </c>
      <c r="G9285" s="49" t="str">
        <v>INWARD</v>
      </c>
      <c r="H9285" s="49">
        <v>0</v>
      </c>
    </row>
    <row r="9286" spans="1:8" x14ac:dyDescent="0.25">
      <c r="A9286" s="83">
        <v>45869</v>
      </c>
      <c r="B9286" s="84" t="str">
        <v>R1100555</v>
      </c>
      <c r="C9286" s="49" t="str">
        <v>P.P ASSY SARPANCH D/F TYPE</v>
      </c>
      <c r="D9286" s="131">
        <v>4058</v>
      </c>
      <c r="E9286" s="49">
        <v>3</v>
      </c>
      <c r="F9286" s="49" t="str">
        <v>SET</v>
      </c>
      <c r="G9286" s="49" t="str">
        <v>INWARD</v>
      </c>
      <c r="H9286" s="49">
        <v>0</v>
      </c>
    </row>
    <row r="9287" spans="1:8" x14ac:dyDescent="0.25">
      <c r="A9287" s="83">
        <v>45869</v>
      </c>
      <c r="B9287" s="84" t="str">
        <v>GK 081</v>
      </c>
      <c r="C9287" s="49" t="str">
        <v>CLUTCH PLATE ARJUN  5 WING 10 TEETH</v>
      </c>
      <c r="D9287" s="131">
        <v>4059</v>
      </c>
      <c r="E9287" s="49">
        <v>18</v>
      </c>
      <c r="F9287" s="49" t="str">
        <v>PCS</v>
      </c>
      <c r="G9287" s="49" t="str">
        <v>INWARD</v>
      </c>
      <c r="H9287" s="49">
        <v>0</v>
      </c>
    </row>
    <row r="9288" spans="1:8" x14ac:dyDescent="0.25">
      <c r="A9288" s="83">
        <v>45869</v>
      </c>
      <c r="B9288" s="84" t="str">
        <v>CLUTCH PLATE POWERTRAC 12" 6 FAN 12 TEETH</v>
      </c>
      <c r="C9288" s="49" t="str">
        <v>CLUTCH PLATE POWERTRAC 12" 6 FAN 12 TEETH</v>
      </c>
      <c r="D9288" s="131">
        <v>4060</v>
      </c>
      <c r="E9288" s="49">
        <v>1</v>
      </c>
      <c r="F9288" s="49" t="str">
        <v>PCS</v>
      </c>
      <c r="G9288" s="49" t="str">
        <v>INWARD</v>
      </c>
      <c r="H9288" s="49">
        <v>0</v>
      </c>
    </row>
    <row r="9289" spans="1:8" x14ac:dyDescent="0.25">
      <c r="A9289" s="83">
        <v>45869</v>
      </c>
      <c r="B9289" s="84" t="str">
        <v>GK 091</v>
      </c>
      <c r="C9289" s="49" t="str">
        <v>CLUTCH PLATE SONALIKA / SWARAJ 7 WING 8 TEETH</v>
      </c>
      <c r="D9289" s="131">
        <v>4061</v>
      </c>
      <c r="E9289" s="49">
        <v>4</v>
      </c>
      <c r="F9289" s="49" t="str">
        <v>PCS</v>
      </c>
      <c r="G9289" s="49" t="str">
        <v>INWARD</v>
      </c>
      <c r="H9289" s="49">
        <v>0</v>
      </c>
    </row>
    <row r="9290" spans="1:8" x14ac:dyDescent="0.25">
      <c r="A9290" s="83">
        <v>45869</v>
      </c>
      <c r="B9290" s="84" t="str">
        <v>GK 131/GK 134</v>
      </c>
      <c r="C9290" s="49" t="str">
        <v>CLUTCH PLATE POWERTRAC  5 WING 10 TEETH</v>
      </c>
      <c r="D9290" s="131">
        <v>4062</v>
      </c>
      <c r="E9290" s="49">
        <v>11</v>
      </c>
      <c r="F9290" s="49" t="str">
        <v>PCS</v>
      </c>
      <c r="G9290" s="49" t="str">
        <v>INWARD</v>
      </c>
      <c r="H9290" s="49">
        <v>0</v>
      </c>
    </row>
    <row r="9291" spans="1:8" x14ac:dyDescent="0.25">
      <c r="A9291" s="83">
        <v>45869</v>
      </c>
      <c r="B9291" s="84" t="str">
        <v>GK 403</v>
      </c>
      <c r="C9291" s="49" t="str">
        <v>CLUTCH PLATE N/A SAME GREAVES 11'' 20 TEETH</v>
      </c>
      <c r="D9291" s="131">
        <v>4062</v>
      </c>
      <c r="E9291" s="49">
        <v>11</v>
      </c>
      <c r="F9291" s="49" t="str">
        <v>PCS</v>
      </c>
      <c r="G9291" s="49" t="str">
        <v>INWARD</v>
      </c>
      <c r="H9291" s="49">
        <v>0</v>
      </c>
    </row>
    <row r="9292" spans="1:8" x14ac:dyDescent="0.25">
      <c r="A9292" s="83">
        <v>45869</v>
      </c>
      <c r="B9292" s="84" t="str">
        <v>GK 032/UN 3720</v>
      </c>
      <c r="C9292" s="49" t="str">
        <v>OIL STEEL PLATE  SWARAJ 6.5"</v>
      </c>
      <c r="D9292" s="131">
        <v>4063</v>
      </c>
      <c r="E9292" s="49">
        <v>56</v>
      </c>
      <c r="F9292" s="49" t="str">
        <v>PCS</v>
      </c>
      <c r="G9292" s="49" t="str">
        <v>INWARD</v>
      </c>
      <c r="H9292" s="49">
        <v>0</v>
      </c>
    </row>
    <row r="9293" spans="1:8" x14ac:dyDescent="0.25">
      <c r="A9293" s="83">
        <v>45869</v>
      </c>
      <c r="B9293" s="84" t="str">
        <v>GK 003/UN 3695</v>
      </c>
      <c r="C9293" s="49" t="str">
        <v>OIL BRAKE PLATE  MKM 6.5" 18 TEETH</v>
      </c>
      <c r="D9293" s="131">
        <v>4064</v>
      </c>
      <c r="E9293" s="49">
        <v>12</v>
      </c>
      <c r="F9293" s="49" t="str">
        <v>PCS</v>
      </c>
      <c r="G9293" s="49" t="str">
        <v>INWARD</v>
      </c>
      <c r="H9293" s="49">
        <v>0</v>
      </c>
    </row>
    <row r="9294" spans="1:8" x14ac:dyDescent="0.25">
      <c r="A9294" s="83">
        <v>45869</v>
      </c>
      <c r="B9294" s="84" t="str">
        <v>GK 031/UN 3723</v>
      </c>
      <c r="C9294" s="49" t="str">
        <v>OIL STEEL PLATE  MKM  6.5"</v>
      </c>
      <c r="D9294" s="131">
        <v>4065</v>
      </c>
      <c r="E9294" s="49">
        <v>10</v>
      </c>
      <c r="F9294" s="49" t="str">
        <v>PCS</v>
      </c>
      <c r="G9294" s="49" t="str">
        <v>INWARD</v>
      </c>
      <c r="H9294" s="49">
        <v>0</v>
      </c>
    </row>
    <row r="9295" spans="1:8" x14ac:dyDescent="0.25">
      <c r="A9295" s="83">
        <v>45869</v>
      </c>
      <c r="B9295" s="84" t="str">
        <v>UN 1357</v>
      </c>
      <c r="C9295" s="49" t="str">
        <v>DIESEL FILTER BRACKET (T TYPE) NST</v>
      </c>
      <c r="D9295" s="131">
        <v>4066</v>
      </c>
      <c r="E9295" s="49">
        <v>100</v>
      </c>
      <c r="F9295" s="49" t="str">
        <v>PCS</v>
      </c>
      <c r="G9295" s="49" t="str">
        <v>INWARD</v>
      </c>
      <c r="H9295" s="49">
        <v>0</v>
      </c>
    </row>
    <row r="9296" spans="1:8" x14ac:dyDescent="0.25">
      <c r="A9296" s="83">
        <v>45870</v>
      </c>
      <c r="B9296" s="84" t="str">
        <v>1860889M1</v>
      </c>
      <c r="C9296" s="49" t="str">
        <v>GEAR BOX INPUT HOUSING MF MULTI POWER RETAINER</v>
      </c>
      <c r="D9296" s="131">
        <v>4067</v>
      </c>
      <c r="E9296" s="49">
        <v>60</v>
      </c>
      <c r="F9296" s="49" t="str">
        <v>PCS</v>
      </c>
      <c r="G9296" s="49" t="str">
        <v>INWARD</v>
      </c>
      <c r="H9296" s="49">
        <v>0</v>
      </c>
    </row>
    <row r="9297" spans="1:8" x14ac:dyDescent="0.25">
      <c r="A9297" s="83">
        <v>45870</v>
      </c>
      <c r="B9297" s="84" t="str">
        <v>1860890M91</v>
      </c>
      <c r="C9297" s="49" t="str">
        <v>GEAR BOX INPUT HOUSING 8 SPEED SINGLE CLUTCH</v>
      </c>
      <c r="D9297" s="131">
        <v>4068</v>
      </c>
      <c r="E9297" s="49">
        <v>72</v>
      </c>
      <c r="F9297" s="49" t="str">
        <v>PCS</v>
      </c>
      <c r="G9297" s="49" t="str">
        <v>INWARD</v>
      </c>
      <c r="H9297" s="49">
        <v>0</v>
      </c>
    </row>
    <row r="9298" spans="1:8" x14ac:dyDescent="0.25">
      <c r="A9298" s="83">
        <v>45870</v>
      </c>
      <c r="B9298" s="84" t="str">
        <v>UN 10248</v>
      </c>
      <c r="C9298" s="49" t="str">
        <v>HYD LIFT CLEVIS ASSY</v>
      </c>
      <c r="D9298" s="131">
        <v>4069</v>
      </c>
      <c r="E9298" s="49">
        <v>99</v>
      </c>
      <c r="F9298" s="49" t="str">
        <v>PCS</v>
      </c>
      <c r="G9298" s="49" t="str">
        <v>INWARD</v>
      </c>
      <c r="H9298" s="49">
        <v>0</v>
      </c>
    </row>
    <row r="9299" spans="1:8" x14ac:dyDescent="0.25">
      <c r="A9299" s="83">
        <v>45870</v>
      </c>
      <c r="B9299" s="84" t="str">
        <v>1862486M96</v>
      </c>
      <c r="C9299" s="49" t="str">
        <v>CONTROL VALVE ASSY MF</v>
      </c>
      <c r="D9299" s="131">
        <v>4070</v>
      </c>
      <c r="E9299" s="49">
        <v>360</v>
      </c>
      <c r="F9299" s="49" t="str">
        <v>PCS</v>
      </c>
      <c r="G9299" s="49" t="str">
        <v>INWARD</v>
      </c>
      <c r="H9299" s="49">
        <v>0</v>
      </c>
    </row>
    <row r="9300" spans="1:8" x14ac:dyDescent="0.25">
      <c r="A9300" s="83">
        <v>45870</v>
      </c>
      <c r="B9300" s="84" t="str">
        <v>UN 2645</v>
      </c>
      <c r="C9300" s="49" t="str">
        <v xml:space="preserve">CHECK CHAIN PIN SMALL (NUT TYPE) NST  </v>
      </c>
      <c r="D9300" s="131">
        <v>4071</v>
      </c>
      <c r="E9300" s="49">
        <v>30</v>
      </c>
      <c r="F9300" s="49" t="str">
        <v>PCS</v>
      </c>
      <c r="G9300" s="49" t="str">
        <v>INWARD</v>
      </c>
      <c r="H9300" s="49">
        <v>0</v>
      </c>
    </row>
    <row r="9301" spans="1:8" x14ac:dyDescent="0.25">
      <c r="A9301" s="83">
        <v>45870</v>
      </c>
      <c r="B9301" s="84" t="str">
        <v>UN 1962</v>
      </c>
      <c r="C9301" s="49" t="str">
        <v>BREAK HOUSING LH INTER DI</v>
      </c>
      <c r="D9301" s="131">
        <v>4071</v>
      </c>
      <c r="E9301" s="49">
        <v>1</v>
      </c>
      <c r="F9301" s="49" t="str">
        <v>PCS</v>
      </c>
      <c r="G9301" s="49" t="str">
        <v>INWARD</v>
      </c>
      <c r="H9301" s="49">
        <v>0</v>
      </c>
    </row>
    <row r="9302" spans="1:8" x14ac:dyDescent="0.25">
      <c r="A9302" s="83">
        <v>45870</v>
      </c>
      <c r="B9302" s="84" t="str">
        <v>GK 225</v>
      </c>
      <c r="C9302" s="49" t="str">
        <v xml:space="preserve">BRAKE DISC PLATE MAHINDRA </v>
      </c>
      <c r="D9302" s="131">
        <v>4072</v>
      </c>
      <c r="E9302" s="49">
        <v>50</v>
      </c>
      <c r="F9302" s="49" t="str">
        <v>PCS</v>
      </c>
      <c r="G9302" s="49" t="str">
        <v>INWARD</v>
      </c>
      <c r="H9302" s="49">
        <v>0</v>
      </c>
    </row>
    <row r="9303" spans="1:8" x14ac:dyDescent="0.25">
      <c r="A9303" s="83">
        <v>45870</v>
      </c>
      <c r="B9303" s="84" t="str">
        <v>GK 230</v>
      </c>
      <c r="C9303" s="49" t="str">
        <v xml:space="preserve">BRAKE DISC PLATE SONALIKA 20 HOLE </v>
      </c>
      <c r="D9303" s="131">
        <v>4073</v>
      </c>
      <c r="E9303" s="49">
        <v>39</v>
      </c>
      <c r="F9303" s="49" t="str">
        <v>PCS</v>
      </c>
      <c r="G9303" s="49" t="str">
        <v>INWARD</v>
      </c>
      <c r="H9303" s="49">
        <v>0</v>
      </c>
    </row>
    <row r="9304" spans="1:8" x14ac:dyDescent="0.25">
      <c r="A9304" s="83">
        <v>45870</v>
      </c>
      <c r="B9304" s="84" t="str">
        <v>E1NN6600DD</v>
      </c>
      <c r="C9304" s="49" t="str">
        <v>OIL PUMP FORD 5000</v>
      </c>
      <c r="D9304" s="131">
        <v>4073</v>
      </c>
      <c r="E9304" s="49">
        <v>72</v>
      </c>
      <c r="F9304" s="49" t="str">
        <v>PCS</v>
      </c>
      <c r="G9304" s="49" t="str">
        <v>INWARD</v>
      </c>
      <c r="H9304" s="49">
        <v>0</v>
      </c>
    </row>
    <row r="9305" spans="1:8" x14ac:dyDescent="0.25">
      <c r="A9305" s="83">
        <v>45870</v>
      </c>
      <c r="B9305" s="84" t="str">
        <v>UN 1135</v>
      </c>
      <c r="C9305" s="49" t="str">
        <v>SILENCER INTER DI</v>
      </c>
      <c r="D9305" s="131">
        <v>2478</v>
      </c>
      <c r="E9305" s="49">
        <v>8</v>
      </c>
      <c r="F9305" s="49" t="str">
        <v>PCS</v>
      </c>
      <c r="G9305" s="49" t="str">
        <v>OUTWARD</v>
      </c>
      <c r="H9305" s="49" t="str">
        <v>PANDU GARAGE</v>
      </c>
    </row>
    <row r="9306" spans="1:8" x14ac:dyDescent="0.25">
      <c r="A9306" s="83">
        <v>45870</v>
      </c>
      <c r="B9306" s="84" t="str">
        <v>UN 1425/GK 1077</v>
      </c>
      <c r="C9306" s="49" t="str">
        <v xml:space="preserve">FRONT STUB AXLE MAHINDRA YUVO POWER STG. (LH) </v>
      </c>
      <c r="D9306" s="131">
        <v>2478</v>
      </c>
      <c r="E9306" s="49">
        <v>4</v>
      </c>
      <c r="F9306" s="49" t="str">
        <v>PCS</v>
      </c>
      <c r="G9306" s="49" t="str">
        <v>OUTWARD</v>
      </c>
      <c r="H9306" s="49" t="str">
        <v>PANDU GARAGE</v>
      </c>
    </row>
    <row r="9307" spans="1:8" x14ac:dyDescent="0.25">
      <c r="A9307" s="83">
        <v>45870</v>
      </c>
      <c r="B9307" s="84" t="str">
        <v>UN 1425 A/GK 1077 A</v>
      </c>
      <c r="C9307" s="49" t="str">
        <v xml:space="preserve">FRONT STUB AXLE MAHINDRA YUVO POWER STG. (RH) </v>
      </c>
      <c r="D9307" s="131">
        <v>2478</v>
      </c>
      <c r="E9307" s="49">
        <v>4</v>
      </c>
      <c r="F9307" s="49" t="str">
        <v>PCS</v>
      </c>
      <c r="G9307" s="49" t="str">
        <v>OUTWARD</v>
      </c>
      <c r="H9307" s="49" t="str">
        <v>PANDU GARAGE</v>
      </c>
    </row>
    <row r="9308" spans="1:8" x14ac:dyDescent="0.25">
      <c r="A9308" s="83">
        <v>45870</v>
      </c>
      <c r="B9308" s="84" t="str">
        <v>GK 1073 A/UN 1426 A</v>
      </c>
      <c r="C9308" s="49" t="str">
        <v>FRONT STUB AXLE RH NST</v>
      </c>
      <c r="D9308" s="131">
        <v>2478</v>
      </c>
      <c r="E9308" s="49">
        <v>4</v>
      </c>
      <c r="F9308" s="49" t="str">
        <v>PCS</v>
      </c>
      <c r="G9308" s="49" t="str">
        <v>OUTWARD</v>
      </c>
      <c r="H9308" s="49" t="str">
        <v>PANDU GARAGE</v>
      </c>
    </row>
    <row r="9309" spans="1:8" x14ac:dyDescent="0.25">
      <c r="A9309" s="83">
        <v>45870</v>
      </c>
      <c r="B9309" s="84" t="str">
        <v>GK 1073/UN 1426</v>
      </c>
      <c r="C9309" s="49" t="str">
        <v>FRONT STUB AXLE LH NST</v>
      </c>
      <c r="D9309" s="131">
        <v>2478</v>
      </c>
      <c r="E9309" s="49">
        <v>4</v>
      </c>
      <c r="F9309" s="49" t="str">
        <v>PCS</v>
      </c>
      <c r="G9309" s="49" t="str">
        <v>OUTWARD</v>
      </c>
      <c r="H9309" s="49" t="str">
        <v>PANDU GARAGE</v>
      </c>
    </row>
    <row r="9310" spans="1:8" x14ac:dyDescent="0.25">
      <c r="A9310" s="83">
        <v>45870</v>
      </c>
      <c r="B9310" s="84" t="str">
        <v>GK 903/UN 1413</v>
      </c>
      <c r="C9310" s="49" t="str">
        <v>FRONT WHEEL HUB MAHINDRA NST 25877-1988</v>
      </c>
      <c r="D9310" s="131">
        <v>2478</v>
      </c>
      <c r="E9310" s="49">
        <v>4</v>
      </c>
      <c r="F9310" s="49" t="str">
        <v>PCS</v>
      </c>
      <c r="G9310" s="49" t="str">
        <v>OUTWARD</v>
      </c>
      <c r="H9310" s="49" t="str">
        <v>PANDU GARAGE</v>
      </c>
    </row>
    <row r="9311" spans="1:8" x14ac:dyDescent="0.25">
      <c r="A9311" s="83">
        <v>45870</v>
      </c>
      <c r="B9311" s="84" t="str">
        <v>GK 910/UN 1408</v>
      </c>
      <c r="C9311" s="49" t="str">
        <v>FRONT WHEEL HUB MAHINDRA YUVO</v>
      </c>
      <c r="D9311" s="131">
        <v>2478</v>
      </c>
      <c r="E9311" s="49">
        <v>2</v>
      </c>
      <c r="F9311" s="49" t="str">
        <v>PCS</v>
      </c>
      <c r="G9311" s="49" t="str">
        <v>OUTWARD</v>
      </c>
      <c r="H9311" s="49" t="str">
        <v>PANDU GARAGE</v>
      </c>
    </row>
    <row r="9312" spans="1:8" x14ac:dyDescent="0.25">
      <c r="A9312" s="83">
        <v>45870</v>
      </c>
      <c r="B9312" s="84" t="str">
        <v>8658172020ALU</v>
      </c>
      <c r="C9312" s="49" t="str">
        <v xml:space="preserve">RADIATOR MAHINDRA 4 DI    </v>
      </c>
      <c r="D9312" s="131">
        <v>2478</v>
      </c>
      <c r="E9312" s="49">
        <v>2</v>
      </c>
      <c r="F9312" s="49" t="str">
        <v>PCS</v>
      </c>
      <c r="G9312" s="49" t="str">
        <v>OUTWARD</v>
      </c>
      <c r="H9312" s="49" t="str">
        <v>PANDU GARAGE</v>
      </c>
    </row>
    <row r="9313" spans="1:8" x14ac:dyDescent="0.25">
      <c r="A9313" s="83">
        <v>45870</v>
      </c>
      <c r="B9313" s="84" t="str">
        <v>UN 2636</v>
      </c>
      <c r="C9313" s="49" t="str">
        <v xml:space="preserve">CHECK CHAIN ASSY MKM  </v>
      </c>
      <c r="D9313" s="131">
        <v>2478</v>
      </c>
      <c r="E9313" s="49">
        <v>20</v>
      </c>
      <c r="F9313" s="49" t="str">
        <v>PCS</v>
      </c>
      <c r="G9313" s="49" t="str">
        <v>OUTWARD</v>
      </c>
      <c r="H9313" s="49" t="str">
        <v>PANDU GARAGE</v>
      </c>
    </row>
    <row r="9314" spans="1:8" x14ac:dyDescent="0.25">
      <c r="A9314" s="83">
        <v>45870</v>
      </c>
      <c r="B9314" s="84" t="str">
        <v>GK 1085</v>
      </c>
      <c r="C9314" s="49" t="str">
        <v>FRONT STUB AXLE SWARAJ 855 COMMON 25877-1988</v>
      </c>
      <c r="D9314" s="131">
        <v>2478</v>
      </c>
      <c r="E9314" s="49">
        <v>2</v>
      </c>
      <c r="F9314" s="49" t="str">
        <v>PCS</v>
      </c>
      <c r="G9314" s="49" t="str">
        <v>OUTWARD</v>
      </c>
      <c r="H9314" s="49" t="str">
        <v>PANDU GARAGE</v>
      </c>
    </row>
    <row r="9315" spans="1:8" x14ac:dyDescent="0.25">
      <c r="A9315" s="83">
        <v>45870</v>
      </c>
      <c r="B9315" s="84" t="str">
        <v>3280605100/3280871100</v>
      </c>
      <c r="C9315" s="49" t="str">
        <v>CLUTCH PLATE SWARAJ XM 8 T. (RIGID) PT800/PT806</v>
      </c>
      <c r="D9315" s="131">
        <v>2478</v>
      </c>
      <c r="E9315" s="49">
        <v>4</v>
      </c>
      <c r="F9315" s="49" t="str">
        <v>PCS</v>
      </c>
      <c r="G9315" s="49" t="str">
        <v>OUTWARD</v>
      </c>
      <c r="H9315" s="49" t="str">
        <v>PANDU GARAGE</v>
      </c>
    </row>
    <row r="9316" spans="1:8" x14ac:dyDescent="0.25">
      <c r="A9316" s="83">
        <v>45870</v>
      </c>
      <c r="B9316" s="84">
        <v>1280347100</v>
      </c>
      <c r="C9316" s="49" t="str">
        <v>PRESSURE PLATE ASSY J.D 45/55 H.P</v>
      </c>
      <c r="D9316" s="131">
        <v>2478</v>
      </c>
      <c r="E9316" s="49">
        <v>4</v>
      </c>
      <c r="F9316" s="49" t="str">
        <v>SET</v>
      </c>
      <c r="G9316" s="49" t="str">
        <v>OUTWARD</v>
      </c>
      <c r="H9316" s="49" t="str">
        <v>PANDU GARAGE</v>
      </c>
    </row>
    <row r="9317" spans="1:8" x14ac:dyDescent="0.25">
      <c r="A9317" s="83">
        <v>45870</v>
      </c>
      <c r="B9317" s="84" t="str">
        <v>GK 1817</v>
      </c>
      <c r="C9317" s="49" t="str">
        <v>REAR WHEEL SEAL 70-90-10</v>
      </c>
      <c r="D9317" s="131">
        <v>2478</v>
      </c>
      <c r="E9317" s="49">
        <v>30</v>
      </c>
      <c r="F9317" s="49" t="str">
        <v>PCS</v>
      </c>
      <c r="G9317" s="49" t="str">
        <v>OUTWARD</v>
      </c>
      <c r="H9317" s="49" t="str">
        <v>PANDU GARAGE</v>
      </c>
    </row>
    <row r="9318" spans="1:8" x14ac:dyDescent="0.25">
      <c r="A9318" s="83">
        <v>45870</v>
      </c>
      <c r="B9318" s="84">
        <v>3280681100</v>
      </c>
      <c r="C9318" s="49" t="str">
        <v>CLUTCH PLATE J.D. 13T ROUND</v>
      </c>
      <c r="D9318" s="131">
        <v>2478</v>
      </c>
      <c r="E9318" s="49">
        <v>4</v>
      </c>
      <c r="F9318" s="49" t="str">
        <v>PCS</v>
      </c>
      <c r="G9318" s="49" t="str">
        <v>OUTWARD</v>
      </c>
      <c r="H9318" s="49" t="str">
        <v>PANDU GARAGE</v>
      </c>
    </row>
    <row r="9319" spans="1:8" x14ac:dyDescent="0.25">
      <c r="A9319" s="83">
        <v>45871</v>
      </c>
      <c r="B9319" s="84" t="str">
        <v>UN 1741</v>
      </c>
      <c r="C9319" s="49" t="str">
        <v>CLUTCH PADEL BRACKET BHOOMIPUTRA</v>
      </c>
      <c r="D9319" s="131" t="str">
        <v>2479, 2480</v>
      </c>
      <c r="E9319" s="49">
        <v>4</v>
      </c>
      <c r="F9319" s="49" t="str">
        <v>PCS</v>
      </c>
      <c r="G9319" s="49" t="str">
        <v>OUTWARD</v>
      </c>
      <c r="H9319" s="49" t="str">
        <v>SHOP</v>
      </c>
    </row>
    <row r="9320" spans="1:8" x14ac:dyDescent="0.25">
      <c r="A9320" s="83">
        <v>45871</v>
      </c>
      <c r="B9320" s="84" t="str">
        <v>UN 3315 A</v>
      </c>
      <c r="C9320" s="49" t="str">
        <v xml:space="preserve">DIFFERENTIAL WASHER SET (SET OF 6) ARJUN NOVO  </v>
      </c>
      <c r="D9320" s="131" t="str">
        <v>2479, 2480</v>
      </c>
      <c r="E9320" s="49">
        <v>10</v>
      </c>
      <c r="F9320" s="49" t="str">
        <v>SET</v>
      </c>
      <c r="G9320" s="49" t="str">
        <v>OUTWARD</v>
      </c>
      <c r="H9320" s="49" t="str">
        <v>SHOP</v>
      </c>
    </row>
    <row r="9321" spans="1:8" x14ac:dyDescent="0.25">
      <c r="A9321" s="83">
        <v>45871</v>
      </c>
      <c r="B9321" s="84" t="str">
        <v>1P 3028 ASOOB</v>
      </c>
      <c r="C9321" s="49" t="str">
        <v xml:space="preserve">HYD PUMP ITL 4x4 </v>
      </c>
      <c r="D9321" s="131" t="str">
        <v>2479, 2480</v>
      </c>
      <c r="E9321" s="49">
        <v>4</v>
      </c>
      <c r="F9321" s="49" t="str">
        <v>PCS</v>
      </c>
      <c r="G9321" s="49" t="str">
        <v>OUTWARD</v>
      </c>
      <c r="H9321" s="49" t="str">
        <v>SHOP</v>
      </c>
    </row>
    <row r="9322" spans="1:8" x14ac:dyDescent="0.25">
      <c r="A9322" s="83">
        <v>45871</v>
      </c>
      <c r="B9322" s="84" t="str">
        <v>UN 1950</v>
      </c>
      <c r="C9322" s="49" t="str">
        <v>HAND BREAK WIRE NST</v>
      </c>
      <c r="D9322" s="131" t="str">
        <v>2479, 2480</v>
      </c>
      <c r="E9322" s="49">
        <v>60</v>
      </c>
      <c r="F9322" s="49" t="str">
        <v>PCS</v>
      </c>
      <c r="G9322" s="49" t="str">
        <v>OUTWARD</v>
      </c>
      <c r="H9322" s="49" t="str">
        <v>SHOP</v>
      </c>
    </row>
    <row r="9323" spans="1:8" x14ac:dyDescent="0.25">
      <c r="A9323" s="83">
        <v>45871</v>
      </c>
      <c r="B9323" s="84" t="str">
        <v>UN 1764</v>
      </c>
      <c r="C9323" s="49" t="str">
        <v>BRAKE LINK ROD SMALL YUVO</v>
      </c>
      <c r="D9323" s="131" t="str">
        <v>2479, 2480</v>
      </c>
      <c r="E9323" s="49">
        <v>5</v>
      </c>
      <c r="F9323" s="49" t="str">
        <v>PCS</v>
      </c>
      <c r="G9323" s="49" t="str">
        <v>OUTWARD</v>
      </c>
      <c r="H9323" s="49" t="str">
        <v>SHOP</v>
      </c>
    </row>
    <row r="9324" spans="1:8" x14ac:dyDescent="0.25">
      <c r="A9324" s="83">
        <v>45871</v>
      </c>
      <c r="B9324" s="84" t="str">
        <v>UN 1764 A</v>
      </c>
      <c r="C9324" s="49" t="str">
        <v>CLUTCH ROD (BIG) YUVO</v>
      </c>
      <c r="D9324" s="131" t="str">
        <v>2479, 2480</v>
      </c>
      <c r="E9324" s="49">
        <v>5</v>
      </c>
      <c r="F9324" s="49" t="str">
        <v>PCS</v>
      </c>
      <c r="G9324" s="49" t="str">
        <v>OUTWARD</v>
      </c>
      <c r="H9324" s="49" t="str">
        <v>SHOP</v>
      </c>
    </row>
    <row r="9325" spans="1:8" x14ac:dyDescent="0.25">
      <c r="A9325" s="83">
        <v>45871</v>
      </c>
      <c r="B9325" s="84">
        <v>4330349100</v>
      </c>
      <c r="C9325" s="49" t="str">
        <v>CLUTCH LEVER KIT D/C BUSH TYPE SK</v>
      </c>
      <c r="D9325" s="131" t="str">
        <v>2479, 2480</v>
      </c>
      <c r="E9325" s="49">
        <v>4</v>
      </c>
      <c r="F9325" s="49" t="str">
        <v>SET</v>
      </c>
      <c r="G9325" s="49" t="str">
        <v>OUTWARD</v>
      </c>
      <c r="H9325" s="49" t="str">
        <v>SHOP</v>
      </c>
    </row>
    <row r="9326" spans="1:8" x14ac:dyDescent="0.25">
      <c r="A9326" s="83">
        <v>45871</v>
      </c>
      <c r="B9326" s="84">
        <v>4340427100</v>
      </c>
      <c r="C9326" s="49" t="str">
        <v>CL. LEVER KIT HMT (60 HP) DCA PIN TY</v>
      </c>
      <c r="D9326" s="131" t="str">
        <v>2479, 2480</v>
      </c>
      <c r="E9326" s="49">
        <v>5</v>
      </c>
      <c r="F9326" s="49" t="str">
        <v>SET</v>
      </c>
      <c r="G9326" s="49" t="str">
        <v>OUTWARD</v>
      </c>
      <c r="H9326" s="49" t="str">
        <v>SHOP</v>
      </c>
    </row>
    <row r="9327" spans="1:8" x14ac:dyDescent="0.25">
      <c r="A9327" s="83">
        <v>45871</v>
      </c>
      <c r="B9327" s="84">
        <v>4330342100</v>
      </c>
      <c r="C9327" s="49" t="str">
        <v>CLUTCH KIT NOVO PTO</v>
      </c>
      <c r="D9327" s="131" t="str">
        <v>2479, 2480</v>
      </c>
      <c r="E9327" s="49">
        <v>2</v>
      </c>
      <c r="F9327" s="49" t="str">
        <v>SET</v>
      </c>
      <c r="G9327" s="49" t="str">
        <v>OUTWARD</v>
      </c>
      <c r="H9327" s="49" t="str">
        <v>SHOP</v>
      </c>
    </row>
    <row r="9328" spans="1:8" x14ac:dyDescent="0.25">
      <c r="A9328" s="83">
        <v>45871</v>
      </c>
      <c r="B9328" s="84" t="str">
        <v>UN 3399</v>
      </c>
      <c r="C9328" s="49" t="str">
        <v xml:space="preserve">ACCILATOR CABLE YUVO  </v>
      </c>
      <c r="D9328" s="131" t="str">
        <v>2479, 2480</v>
      </c>
      <c r="E9328" s="49">
        <v>10</v>
      </c>
      <c r="F9328" s="49" t="str">
        <v>PCS</v>
      </c>
      <c r="G9328" s="49" t="str">
        <v>OUTWARD</v>
      </c>
      <c r="H9328" s="49" t="str">
        <v>SHOP</v>
      </c>
    </row>
    <row r="9329" spans="1:8" x14ac:dyDescent="0.25">
      <c r="A9329" s="83">
        <v>45871</v>
      </c>
      <c r="B9329" s="84" t="str">
        <v>UN 1950 A</v>
      </c>
      <c r="C9329" s="49" t="str">
        <v>HAND BREAK WIRE YUVO</v>
      </c>
      <c r="D9329" s="131" t="str">
        <v>2479, 2480</v>
      </c>
      <c r="E9329" s="49">
        <v>12</v>
      </c>
      <c r="F9329" s="49" t="str">
        <v>PCS</v>
      </c>
      <c r="G9329" s="49" t="str">
        <v>OUTWARD</v>
      </c>
      <c r="H9329" s="49" t="str">
        <v>SHOP</v>
      </c>
    </row>
    <row r="9330" spans="1:8" x14ac:dyDescent="0.25">
      <c r="A9330" s="83">
        <v>45871</v>
      </c>
      <c r="B9330" s="84" t="str">
        <v>UN 1122</v>
      </c>
      <c r="C9330" s="49" t="str">
        <v>EXHAUST MANIFOLD 3 CYL. INTER DI</v>
      </c>
      <c r="D9330" s="131" t="str">
        <v>2479, 2480</v>
      </c>
      <c r="E9330" s="49">
        <v>4</v>
      </c>
      <c r="F9330" s="49" t="str">
        <v>PCS</v>
      </c>
      <c r="G9330" s="49" t="str">
        <v>OUTWARD</v>
      </c>
      <c r="H9330" s="49" t="str">
        <v>SHOP</v>
      </c>
    </row>
    <row r="9331" spans="1:8" x14ac:dyDescent="0.25">
      <c r="A9331" s="83">
        <v>45871</v>
      </c>
      <c r="B9331" s="84" t="str">
        <v>UN 1357</v>
      </c>
      <c r="C9331" s="49" t="str">
        <v>DIESEL FILTER BRACKET (T TYPE) NST</v>
      </c>
      <c r="D9331" s="131" t="str">
        <v>2479, 2480</v>
      </c>
      <c r="E9331" s="49">
        <v>10</v>
      </c>
      <c r="F9331" s="49" t="str">
        <v>PCS</v>
      </c>
      <c r="G9331" s="49" t="str">
        <v>OUTWARD</v>
      </c>
      <c r="H9331" s="49" t="str">
        <v>SHOP</v>
      </c>
    </row>
    <row r="9332" spans="1:8" x14ac:dyDescent="0.25">
      <c r="A9332" s="83">
        <v>45871</v>
      </c>
      <c r="B9332" s="84" t="str">
        <v>UN 1321</v>
      </c>
      <c r="C9332" s="49" t="str">
        <v>WATER PUMP ASSEMBLY INTER DI</v>
      </c>
      <c r="D9332" s="131" t="str">
        <v>2479, 2480</v>
      </c>
      <c r="E9332" s="49">
        <v>2</v>
      </c>
      <c r="F9332" s="49" t="str">
        <v>PCS</v>
      </c>
      <c r="G9332" s="49" t="str">
        <v>OUTWARD</v>
      </c>
      <c r="H9332" s="49" t="str">
        <v>SHOP</v>
      </c>
    </row>
    <row r="9333" spans="1:8" x14ac:dyDescent="0.25">
      <c r="A9333" s="83">
        <v>45871</v>
      </c>
      <c r="B9333" s="84" t="str">
        <v>UN 1870</v>
      </c>
      <c r="C9333" s="49" t="str">
        <v>DIFFERENTIAL LOCK YUVO</v>
      </c>
      <c r="D9333" s="131" t="str">
        <v>2479, 2480</v>
      </c>
      <c r="E9333" s="49">
        <v>60</v>
      </c>
      <c r="F9333" s="49" t="str">
        <v>PCS</v>
      </c>
      <c r="G9333" s="49" t="str">
        <v>OUTWARD</v>
      </c>
      <c r="H9333" s="49" t="str">
        <v>SHOP</v>
      </c>
    </row>
    <row r="9334" spans="1:8" x14ac:dyDescent="0.25">
      <c r="A9334" s="83">
        <v>45871</v>
      </c>
      <c r="B9334" s="84" t="str">
        <v>UN 1327</v>
      </c>
      <c r="C9334" s="49" t="str">
        <v>WATER BODY TUBE INTER DI</v>
      </c>
      <c r="D9334" s="131" t="str">
        <v>2479, 2480</v>
      </c>
      <c r="E9334" s="49">
        <v>240</v>
      </c>
      <c r="F9334" s="49" t="str">
        <v>PCS</v>
      </c>
      <c r="G9334" s="49" t="str">
        <v>OUTWARD</v>
      </c>
      <c r="H9334" s="49" t="str">
        <v>SHOP</v>
      </c>
    </row>
    <row r="9335" spans="1:8" x14ac:dyDescent="0.25">
      <c r="A9335" s="83">
        <v>45871</v>
      </c>
      <c r="B9335" s="84" t="str">
        <v>GK 2216</v>
      </c>
      <c r="C9335" s="49" t="str">
        <v>POWER STEERING SEAL KIT ARJUN 40 MM DOUBLE CYL</v>
      </c>
      <c r="D9335" s="131" t="str">
        <v>2479, 2480</v>
      </c>
      <c r="E9335" s="49">
        <v>2</v>
      </c>
      <c r="F9335" s="49" t="str">
        <v>SET</v>
      </c>
      <c r="G9335" s="49" t="str">
        <v>OUTWARD</v>
      </c>
      <c r="H9335" s="49" t="str">
        <v>SHOP</v>
      </c>
    </row>
    <row r="9336" spans="1:8" x14ac:dyDescent="0.25">
      <c r="A9336" s="83">
        <v>45871</v>
      </c>
      <c r="B9336" s="84" t="str">
        <v>UN 1385</v>
      </c>
      <c r="C9336" s="49" t="str">
        <v>CAP STAY ROD BALL INTER</v>
      </c>
      <c r="D9336" s="131" t="str">
        <v>2479, 2480</v>
      </c>
      <c r="E9336" s="49">
        <v>6</v>
      </c>
      <c r="F9336" s="49" t="str">
        <v>PCS</v>
      </c>
      <c r="G9336" s="49" t="str">
        <v>OUTWARD</v>
      </c>
      <c r="H9336" s="49" t="str">
        <v>SHOP</v>
      </c>
    </row>
    <row r="9337" spans="1:8" x14ac:dyDescent="0.25">
      <c r="A9337" s="83">
        <v>45871</v>
      </c>
      <c r="B9337" s="84" t="str">
        <v>UN 3314</v>
      </c>
      <c r="C9337" s="49" t="str">
        <v xml:space="preserve">DIFFERENTIAL WASHER SET INTER DI  </v>
      </c>
      <c r="D9337" s="131" t="str">
        <v>2479, 2480</v>
      </c>
      <c r="E9337" s="49">
        <v>10</v>
      </c>
      <c r="F9337" s="49" t="str">
        <v>SET</v>
      </c>
      <c r="G9337" s="49" t="str">
        <v>OUTWARD</v>
      </c>
      <c r="H9337" s="49" t="str">
        <v>SHOP</v>
      </c>
    </row>
    <row r="9338" spans="1:8" x14ac:dyDescent="0.25">
      <c r="A9338" s="83">
        <v>45871</v>
      </c>
      <c r="B9338" s="84" t="str">
        <v>GK 015</v>
      </c>
      <c r="C9338" s="49" t="str">
        <v>OIL BRAKE PLATE  POWERTRAC (W TYPE) 7" 18 TEETH</v>
      </c>
      <c r="D9338" s="131" t="str">
        <v>2479, 2480</v>
      </c>
      <c r="E9338" s="49">
        <v>4</v>
      </c>
      <c r="F9338" s="49" t="str">
        <v>PCS</v>
      </c>
      <c r="G9338" s="49" t="str">
        <v>OUTWARD</v>
      </c>
      <c r="H9338" s="49" t="str">
        <v>SHOP</v>
      </c>
    </row>
    <row r="9339" spans="1:8" x14ac:dyDescent="0.25">
      <c r="A9339" s="83">
        <v>45871</v>
      </c>
      <c r="B9339" s="84" t="str">
        <v>UN 1979</v>
      </c>
      <c r="C9339" s="49" t="str">
        <v>BREAKE BALL INTER</v>
      </c>
      <c r="D9339" s="131" t="str">
        <v>2479, 2480</v>
      </c>
      <c r="E9339" s="49">
        <v>120</v>
      </c>
      <c r="F9339" s="49" t="str">
        <v>PCS</v>
      </c>
      <c r="G9339" s="49" t="str">
        <v>OUTWARD</v>
      </c>
      <c r="H9339" s="49" t="str">
        <v>SHOP</v>
      </c>
    </row>
    <row r="9340" spans="1:8" x14ac:dyDescent="0.25">
      <c r="A9340" s="83">
        <v>45871</v>
      </c>
      <c r="B9340" s="84" t="str">
        <v>UN 1751</v>
      </c>
      <c r="C9340" s="49" t="str">
        <v>CLUTCH SLEEVE NST</v>
      </c>
      <c r="D9340" s="131" t="str">
        <v>2479, 2480</v>
      </c>
      <c r="E9340" s="49">
        <v>2</v>
      </c>
      <c r="F9340" s="49" t="str">
        <v>PCS</v>
      </c>
      <c r="G9340" s="49" t="str">
        <v>OUTWARD</v>
      </c>
      <c r="H9340" s="49" t="str">
        <v>SHOP</v>
      </c>
    </row>
    <row r="9341" spans="1:8" x14ac:dyDescent="0.25">
      <c r="A9341" s="83">
        <v>45871</v>
      </c>
      <c r="B9341" s="84" t="str">
        <v>UN 1750</v>
      </c>
      <c r="C9341" s="49" t="str">
        <v>CLUTCH SLEEVE INTER DI</v>
      </c>
      <c r="D9341" s="131" t="str">
        <v>2479, 2480</v>
      </c>
      <c r="E9341" s="49">
        <v>1</v>
      </c>
      <c r="F9341" s="49" t="str">
        <v>PCS</v>
      </c>
      <c r="G9341" s="49" t="str">
        <v>OUTWARD</v>
      </c>
      <c r="H9341" s="49" t="str">
        <v>SHOP</v>
      </c>
    </row>
    <row r="9342" spans="1:8" x14ac:dyDescent="0.25">
      <c r="A9342" s="83">
        <v>45871</v>
      </c>
      <c r="B9342" s="84">
        <v>1280347100</v>
      </c>
      <c r="C9342" s="49" t="str">
        <v>PRESSURE PLATE ASSY J.D 45/55 H.P</v>
      </c>
      <c r="D9342" s="131" t="str">
        <v>2479, 2480</v>
      </c>
      <c r="E9342" s="49">
        <v>1</v>
      </c>
      <c r="F9342" s="49" t="str">
        <v>SET</v>
      </c>
      <c r="G9342" s="49" t="str">
        <v>OUTWARD</v>
      </c>
      <c r="H9342" s="49" t="str">
        <v>SHOP</v>
      </c>
    </row>
    <row r="9343" spans="1:8" x14ac:dyDescent="0.25">
      <c r="A9343" s="83">
        <v>45873</v>
      </c>
      <c r="B9343" s="84" t="str">
        <v>R983020977</v>
      </c>
      <c r="C9343" s="49" t="str">
        <v>HYD. PUMP MAHINDRA 14 CC</v>
      </c>
      <c r="D9343" s="131">
        <v>2483</v>
      </c>
      <c r="E9343" s="49">
        <v>16</v>
      </c>
      <c r="F9343" s="49" t="str">
        <v>PCS</v>
      </c>
      <c r="G9343" s="49" t="str">
        <v>OUTWARD</v>
      </c>
      <c r="H9343" s="49" t="str">
        <v>PREM MOTOR</v>
      </c>
    </row>
    <row r="9344" spans="1:8" x14ac:dyDescent="0.25">
      <c r="A9344" s="83">
        <v>45873</v>
      </c>
      <c r="B9344" s="84" t="str">
        <v>R983067915</v>
      </c>
      <c r="C9344" s="49" t="str">
        <v>HYD. PUMP SONALIKA RX 16CC</v>
      </c>
      <c r="D9344" s="131">
        <v>2483</v>
      </c>
      <c r="E9344" s="49">
        <v>16</v>
      </c>
      <c r="F9344" s="49" t="str">
        <v>PCS</v>
      </c>
      <c r="G9344" s="49" t="str">
        <v>OUTWARD</v>
      </c>
      <c r="H9344" s="49" t="str">
        <v>PREM MOTOR</v>
      </c>
    </row>
    <row r="9345" spans="1:8" x14ac:dyDescent="0.25">
      <c r="A9345" s="83">
        <v>45873</v>
      </c>
      <c r="B9345" s="84" t="str">
        <v>1P 3052 AOOOB</v>
      </c>
      <c r="C9345" s="49" t="str">
        <v>HYD PUMP SWARAJ SINGLE  (Outer)</v>
      </c>
      <c r="D9345" s="131">
        <v>2483</v>
      </c>
      <c r="E9345" s="49">
        <v>12</v>
      </c>
      <c r="F9345" s="49" t="str">
        <v>PCS</v>
      </c>
      <c r="G9345" s="49" t="str">
        <v>OUTWARD</v>
      </c>
      <c r="H9345" s="49" t="str">
        <v>PREM MOTOR</v>
      </c>
    </row>
    <row r="9346" spans="1:8" x14ac:dyDescent="0.25">
      <c r="A9346" s="83">
        <v>45873</v>
      </c>
      <c r="B9346" s="84" t="str">
        <v>3052 COOOB</v>
      </c>
      <c r="C9346" s="49" t="str">
        <v>HYD PUMP SWARAJ 2*2 HOLE</v>
      </c>
      <c r="D9346" s="131">
        <v>2483</v>
      </c>
      <c r="E9346" s="49">
        <v>4</v>
      </c>
      <c r="F9346" s="49" t="str">
        <v>PCS</v>
      </c>
      <c r="G9346" s="49" t="str">
        <v>OUTWARD</v>
      </c>
      <c r="H9346" s="49" t="str">
        <v>PREM MOTOR</v>
      </c>
    </row>
    <row r="9347" spans="1:8" x14ac:dyDescent="0.25">
      <c r="A9347" s="83">
        <v>45873</v>
      </c>
      <c r="B9347" s="84" t="str">
        <v>601AD00005C</v>
      </c>
      <c r="C9347" s="49" t="str">
        <v>HYD PUMP FARMTRAC DOUBLE (18CC + 11CC)</v>
      </c>
      <c r="D9347" s="131">
        <v>2483</v>
      </c>
      <c r="E9347" s="49">
        <v>8</v>
      </c>
      <c r="F9347" s="49" t="str">
        <v>PCS</v>
      </c>
      <c r="G9347" s="49" t="str">
        <v>OUTWARD</v>
      </c>
      <c r="H9347" s="49" t="str">
        <v>PREM MOTOR</v>
      </c>
    </row>
    <row r="9348" spans="1:8" x14ac:dyDescent="0.25">
      <c r="A9348" s="83">
        <v>45873</v>
      </c>
      <c r="B9348" s="84">
        <v>4340460100</v>
      </c>
      <c r="C9348" s="49" t="str">
        <v>P.P TAWA ARJUN MAIN D/CLUTCH</v>
      </c>
      <c r="D9348" s="131">
        <v>2483</v>
      </c>
      <c r="E9348" s="49">
        <v>8</v>
      </c>
      <c r="F9348" s="49" t="str">
        <v>PCS</v>
      </c>
      <c r="G9348" s="49" t="str">
        <v>OUTWARD</v>
      </c>
      <c r="H9348" s="49" t="str">
        <v>PREM MOTOR</v>
      </c>
    </row>
    <row r="9349" spans="1:8" x14ac:dyDescent="0.25">
      <c r="A9349" s="83">
        <v>45873</v>
      </c>
      <c r="B9349" s="84" t="str">
        <v>1P 4052 AGOOB</v>
      </c>
      <c r="C9349" s="49" t="str">
        <v>HYD PUMP SK HEAVY / PREET</v>
      </c>
      <c r="D9349" s="131">
        <v>2483</v>
      </c>
      <c r="E9349" s="49">
        <v>2</v>
      </c>
      <c r="F9349" s="49" t="str">
        <v>PCS</v>
      </c>
      <c r="G9349" s="49" t="str">
        <v>OUTWARD</v>
      </c>
      <c r="H9349" s="49" t="str">
        <v>PREM MOTOR</v>
      </c>
    </row>
    <row r="9350" spans="1:8" x14ac:dyDescent="0.25">
      <c r="A9350" s="83">
        <v>45873</v>
      </c>
      <c r="B9350" s="84" t="str">
        <v>1P 4044 AOOOO</v>
      </c>
      <c r="C9350" s="49" t="str">
        <v>HYD PUMP ACE 350 TRACTORS</v>
      </c>
      <c r="D9350" s="131">
        <v>2483</v>
      </c>
      <c r="E9350" s="49">
        <v>3</v>
      </c>
      <c r="F9350" s="49" t="str">
        <v>PCS</v>
      </c>
      <c r="G9350" s="49" t="str">
        <v>OUTWARD</v>
      </c>
      <c r="H9350" s="49" t="str">
        <v>PREM MOTOR</v>
      </c>
    </row>
    <row r="9351" spans="1:8" x14ac:dyDescent="0.25">
      <c r="A9351" s="83">
        <v>45873</v>
      </c>
      <c r="B9351" s="84" t="str">
        <v>GK 260</v>
      </c>
      <c r="C9351" s="49" t="str">
        <v>BRAKE DISC MAHINDRA  (Set of 4 Pcs.)</v>
      </c>
      <c r="D9351" s="131">
        <v>2465</v>
      </c>
      <c r="E9351" s="49">
        <v>80</v>
      </c>
      <c r="F9351" s="49" t="str">
        <v>SET</v>
      </c>
      <c r="G9351" s="49" t="str">
        <v>OUTWARD</v>
      </c>
      <c r="H9351" s="49" t="str">
        <v>TIKU JI</v>
      </c>
    </row>
    <row r="9352" spans="1:8" x14ac:dyDescent="0.25">
      <c r="A9352" s="83">
        <v>45873</v>
      </c>
      <c r="B9352" s="84" t="str">
        <v>GK 207</v>
      </c>
      <c r="C9352" s="49" t="str">
        <v>BRAKE DISC ACTUATING ASSY MASSEY  8.75"</v>
      </c>
      <c r="D9352" s="131">
        <v>2465</v>
      </c>
      <c r="E9352" s="49">
        <v>15</v>
      </c>
      <c r="F9352" s="49" t="str">
        <v>SET</v>
      </c>
      <c r="G9352" s="49" t="str">
        <v>OUTWARD</v>
      </c>
      <c r="H9352" s="49" t="str">
        <v>TIKU JI</v>
      </c>
    </row>
    <row r="9353" spans="1:8" x14ac:dyDescent="0.25">
      <c r="A9353" s="83">
        <v>45873</v>
      </c>
      <c r="B9353" s="84" t="str">
        <v>UN 2462</v>
      </c>
      <c r="C9353" s="49" t="str">
        <v xml:space="preserve">BUTTERFLY NUT W/BOLT INTER DI  </v>
      </c>
      <c r="D9353" s="131">
        <v>2465</v>
      </c>
      <c r="E9353" s="49">
        <v>360</v>
      </c>
      <c r="F9353" s="49" t="str">
        <v>PCS</v>
      </c>
      <c r="G9353" s="49" t="str">
        <v>OUTWARD</v>
      </c>
      <c r="H9353" s="49" t="str">
        <v>TIKU JI</v>
      </c>
    </row>
    <row r="9354" spans="1:8" x14ac:dyDescent="0.25">
      <c r="A9354" s="83">
        <v>45873</v>
      </c>
      <c r="B9354" s="84" t="str">
        <v>GK 1384/GK 1350</v>
      </c>
      <c r="C9354" s="49" t="str">
        <v>FUEL FILTER POWERTRAC N/M</v>
      </c>
      <c r="D9354" s="131">
        <v>2445</v>
      </c>
      <c r="E9354" s="49">
        <v>20</v>
      </c>
      <c r="F9354" s="49" t="str">
        <v>PCS</v>
      </c>
      <c r="G9354" s="49" t="str">
        <v>OUTWARD</v>
      </c>
      <c r="H9354" s="49" t="str">
        <v>SRI RAM MOTOR</v>
      </c>
    </row>
    <row r="9355" spans="1:8" x14ac:dyDescent="0.25">
      <c r="A9355" s="83">
        <v>45873</v>
      </c>
      <c r="B9355" s="84" t="str">
        <v>GK 1234</v>
      </c>
      <c r="C9355" s="49" t="str">
        <v>HYD. FILTER INTER DI SPIN ON</v>
      </c>
      <c r="D9355" s="131">
        <v>2445</v>
      </c>
      <c r="E9355" s="49">
        <v>10</v>
      </c>
      <c r="F9355" s="49" t="str">
        <v>PCS</v>
      </c>
      <c r="G9355" s="49" t="str">
        <v>OUTWARD</v>
      </c>
      <c r="H9355" s="49" t="str">
        <v>SRI RAM MOTOR</v>
      </c>
    </row>
    <row r="9356" spans="1:8" x14ac:dyDescent="0.25">
      <c r="A9356" s="83">
        <v>45873</v>
      </c>
      <c r="B9356" s="84" t="str">
        <v>GK 1237</v>
      </c>
      <c r="C9356" s="49" t="str">
        <v>OIL FILTER ARJUN SPIN ON</v>
      </c>
      <c r="D9356" s="131">
        <v>2445</v>
      </c>
      <c r="E9356" s="49">
        <v>10</v>
      </c>
      <c r="F9356" s="49" t="str">
        <v>PCS</v>
      </c>
      <c r="G9356" s="49" t="str">
        <v>OUTWARD</v>
      </c>
      <c r="H9356" s="49" t="str">
        <v>SRI RAM MOTOR</v>
      </c>
    </row>
    <row r="9357" spans="1:8" x14ac:dyDescent="0.25">
      <c r="A9357" s="83">
        <v>45873</v>
      </c>
      <c r="B9357" s="84" t="str">
        <v>1P 3028 ASOOB</v>
      </c>
      <c r="C9357" s="49" t="str">
        <v xml:space="preserve">HYD PUMP ITL 4x4 </v>
      </c>
      <c r="D9357" s="131">
        <v>2445</v>
      </c>
      <c r="E9357" s="49">
        <v>5</v>
      </c>
      <c r="F9357" s="49" t="str">
        <v>PCS</v>
      </c>
      <c r="G9357" s="49" t="str">
        <v>OUTWARD</v>
      </c>
      <c r="H9357" s="49" t="str">
        <v>SRI RAM MOTOR</v>
      </c>
    </row>
    <row r="9358" spans="1:8" x14ac:dyDescent="0.25">
      <c r="A9358" s="83">
        <v>45873</v>
      </c>
      <c r="B9358" s="84" t="str">
        <v>UN 2045</v>
      </c>
      <c r="C9358" s="49" t="str">
        <v>INNER RING TEETH FACE 18 TEETH INTER DI</v>
      </c>
      <c r="D9358" s="131">
        <v>2445</v>
      </c>
      <c r="E9358" s="49">
        <v>6</v>
      </c>
      <c r="F9358" s="49" t="str">
        <v>PCS</v>
      </c>
      <c r="G9358" s="49" t="str">
        <v>OUTWARD</v>
      </c>
      <c r="H9358" s="49" t="str">
        <v>SRI RAM MOTOR</v>
      </c>
    </row>
    <row r="9359" spans="1:8" x14ac:dyDescent="0.25">
      <c r="A9359" s="83">
        <v>45873</v>
      </c>
      <c r="B9359" s="84" t="str">
        <v>UN 2987</v>
      </c>
      <c r="C9359" s="49" t="str">
        <v xml:space="preserve">MUDGUARD PAD THICK INTER  </v>
      </c>
      <c r="D9359" s="131">
        <v>2445</v>
      </c>
      <c r="E9359" s="49">
        <v>40</v>
      </c>
      <c r="F9359" s="49" t="str">
        <v>PCS</v>
      </c>
      <c r="G9359" s="49" t="str">
        <v>OUTWARD</v>
      </c>
      <c r="H9359" s="49" t="str">
        <v>SRI RAM MOTOR</v>
      </c>
    </row>
    <row r="9360" spans="1:8" x14ac:dyDescent="0.25">
      <c r="A9360" s="83">
        <v>45873</v>
      </c>
      <c r="B9360" s="84" t="str">
        <v>UN 1520</v>
      </c>
      <c r="C9360" s="49" t="str">
        <v>STARING TOP NUT OPEN INTER DI</v>
      </c>
      <c r="D9360" s="131">
        <v>2445</v>
      </c>
      <c r="E9360" s="49">
        <v>12</v>
      </c>
      <c r="F9360" s="49" t="str">
        <v>PCS</v>
      </c>
      <c r="G9360" s="49" t="str">
        <v>OUTWARD</v>
      </c>
      <c r="H9360" s="49" t="str">
        <v>SRI RAM MOTOR</v>
      </c>
    </row>
    <row r="9361" spans="1:8" x14ac:dyDescent="0.25">
      <c r="A9361" s="83">
        <v>45873</v>
      </c>
      <c r="B9361" s="84" t="str">
        <v>UN 1497</v>
      </c>
      <c r="C9361" s="49" t="str">
        <v>ACCILATOR GOVERNER CONTROL ROD W/KNOB 585 DI</v>
      </c>
      <c r="D9361" s="131">
        <v>2445</v>
      </c>
      <c r="E9361" s="49">
        <v>2</v>
      </c>
      <c r="F9361" s="49" t="str">
        <v>PCS</v>
      </c>
      <c r="G9361" s="49" t="str">
        <v>OUTWARD</v>
      </c>
      <c r="H9361" s="49" t="str">
        <v>SRI RAM MOTOR</v>
      </c>
    </row>
    <row r="9362" spans="1:8" x14ac:dyDescent="0.25">
      <c r="A9362" s="83">
        <v>45873</v>
      </c>
      <c r="B9362" s="84" t="str">
        <v>GK 206</v>
      </c>
      <c r="C9362" s="49" t="str">
        <v>BRAKE DISC ACTUATING ASSY SONALIKA 7.5"</v>
      </c>
      <c r="D9362" s="131">
        <v>2445</v>
      </c>
      <c r="E9362" s="49">
        <v>4</v>
      </c>
      <c r="F9362" s="49" t="str">
        <v>SET</v>
      </c>
      <c r="G9362" s="49" t="str">
        <v>OUTWARD</v>
      </c>
      <c r="H9362" s="49" t="str">
        <v>SRI RAM MOTOR</v>
      </c>
    </row>
    <row r="9363" spans="1:8" x14ac:dyDescent="0.25">
      <c r="A9363" s="83">
        <v>45873</v>
      </c>
      <c r="B9363" s="84" t="str">
        <v>UN 1537</v>
      </c>
      <c r="C9363" s="49" t="str">
        <v>STARING MAIN NUT INTER DI</v>
      </c>
      <c r="D9363" s="131">
        <v>2445</v>
      </c>
      <c r="E9363" s="49">
        <v>2</v>
      </c>
      <c r="F9363" s="49" t="str">
        <v>PCS</v>
      </c>
      <c r="G9363" s="49" t="str">
        <v>OUTWARD</v>
      </c>
      <c r="H9363" s="49" t="str">
        <v>SRI RAM MOTOR</v>
      </c>
    </row>
    <row r="9364" spans="1:8" x14ac:dyDescent="0.25">
      <c r="A9364" s="83">
        <v>45873</v>
      </c>
      <c r="B9364" s="84" t="str">
        <v>UN 3670</v>
      </c>
      <c r="C9364" s="49" t="str">
        <v xml:space="preserve"> BREAK DISC ACTUATING ASSEMBLY SWARAJ 855 7" </v>
      </c>
      <c r="D9364" s="131">
        <v>2445</v>
      </c>
      <c r="E9364" s="49">
        <v>4</v>
      </c>
      <c r="F9364" s="49" t="str">
        <v>SET</v>
      </c>
      <c r="G9364" s="49" t="str">
        <v>OUTWARD</v>
      </c>
      <c r="H9364" s="49" t="str">
        <v>SRI RAM MOTOR</v>
      </c>
    </row>
    <row r="9365" spans="1:8" x14ac:dyDescent="0.25">
      <c r="A9365" s="83">
        <v>45873</v>
      </c>
      <c r="B9365" s="84" t="str">
        <v>SILENCER CLAMP JD</v>
      </c>
      <c r="C9365" s="49" t="str">
        <v>SILENCER CLAMP JD</v>
      </c>
      <c r="D9365" s="131" t="str">
        <v>2481, 2482</v>
      </c>
      <c r="E9365" s="49">
        <v>20</v>
      </c>
      <c r="F9365" s="49" t="str">
        <v>PCS</v>
      </c>
      <c r="G9365" s="49" t="str">
        <v>OUTWARD</v>
      </c>
      <c r="H9365" s="49" t="str">
        <v>SHOP</v>
      </c>
    </row>
    <row r="9366" spans="1:8" x14ac:dyDescent="0.25">
      <c r="A9366" s="83">
        <v>45873</v>
      </c>
      <c r="B9366" s="84" t="str">
        <v>UN 2536</v>
      </c>
      <c r="C9366" s="49" t="str">
        <v xml:space="preserve">HYDRAULIC SIDE ARM INTER  </v>
      </c>
      <c r="D9366" s="131" t="str">
        <v>2481, 2482</v>
      </c>
      <c r="E9366" s="49">
        <v>4</v>
      </c>
      <c r="F9366" s="49" t="str">
        <v>PCS</v>
      </c>
      <c r="G9366" s="49" t="str">
        <v>OUTWARD</v>
      </c>
      <c r="H9366" s="49" t="str">
        <v>SHOP</v>
      </c>
    </row>
    <row r="9367" spans="1:8" x14ac:dyDescent="0.25">
      <c r="A9367" s="83">
        <v>45873</v>
      </c>
      <c r="B9367" s="84" t="str">
        <v>GK 1968</v>
      </c>
      <c r="C9367" s="49" t="str">
        <v>FRONT WHEEL SEAL 5911/6522 70-85-8</v>
      </c>
      <c r="D9367" s="131" t="str">
        <v>2481, 2482</v>
      </c>
      <c r="E9367" s="49">
        <v>50</v>
      </c>
      <c r="F9367" s="49" t="str">
        <v>PCS</v>
      </c>
      <c r="G9367" s="49" t="str">
        <v>OUTWARD</v>
      </c>
      <c r="H9367" s="49" t="str">
        <v>SHOP</v>
      </c>
    </row>
    <row r="9368" spans="1:8" x14ac:dyDescent="0.25">
      <c r="A9368" s="83">
        <v>45873</v>
      </c>
      <c r="B9368" s="84" t="str">
        <v>GK 1817</v>
      </c>
      <c r="C9368" s="49" t="str">
        <v>REAR WHEEL SEAL 70-90-10</v>
      </c>
      <c r="D9368" s="131" t="str">
        <v>2481, 2482</v>
      </c>
      <c r="E9368" s="49">
        <v>40</v>
      </c>
      <c r="F9368" s="49" t="str">
        <v>PCS</v>
      </c>
      <c r="G9368" s="49" t="str">
        <v>OUTWARD</v>
      </c>
      <c r="H9368" s="49" t="str">
        <v>SHOP</v>
      </c>
    </row>
    <row r="9369" spans="1:8" x14ac:dyDescent="0.25">
      <c r="A9369" s="83">
        <v>45873</v>
      </c>
      <c r="B9369" s="84" t="str">
        <v>UN 656</v>
      </c>
      <c r="C9369" s="49" t="str">
        <v>KING PIN BUSH JOHNDEERE COMMON</v>
      </c>
      <c r="D9369" s="131" t="str">
        <v>2481, 2482</v>
      </c>
      <c r="E9369" s="49">
        <v>20</v>
      </c>
      <c r="F9369" s="49" t="str">
        <v>PCS</v>
      </c>
      <c r="G9369" s="49" t="str">
        <v>OUTWARD</v>
      </c>
      <c r="H9369" s="49" t="str">
        <v>SHOP</v>
      </c>
    </row>
    <row r="9370" spans="1:8" x14ac:dyDescent="0.25">
      <c r="A9370" s="83">
        <v>45873</v>
      </c>
      <c r="B9370" s="84" t="str">
        <v>UN 1135</v>
      </c>
      <c r="C9370" s="49" t="str">
        <v>SILENCER INTER DI</v>
      </c>
      <c r="D9370" s="131" t="str">
        <v>2481, 2482</v>
      </c>
      <c r="E9370" s="49">
        <v>4</v>
      </c>
      <c r="F9370" s="49" t="str">
        <v>PCS</v>
      </c>
      <c r="G9370" s="49" t="str">
        <v>OUTWARD</v>
      </c>
      <c r="H9370" s="49" t="str">
        <v>SHOP</v>
      </c>
    </row>
    <row r="9371" spans="1:8" x14ac:dyDescent="0.25">
      <c r="A9371" s="83">
        <v>45873</v>
      </c>
      <c r="B9371" s="84" t="str">
        <v>UN 2845</v>
      </c>
      <c r="C9371" s="49" t="str">
        <v xml:space="preserve">STAY ROD BOLT BIG INTER  </v>
      </c>
      <c r="D9371" s="131" t="str">
        <v>2481, 2482</v>
      </c>
      <c r="E9371" s="49">
        <v>24</v>
      </c>
      <c r="F9371" s="49" t="str">
        <v>PCS</v>
      </c>
      <c r="G9371" s="49" t="str">
        <v>OUTWARD</v>
      </c>
      <c r="H9371" s="49" t="str">
        <v>SHOP</v>
      </c>
    </row>
    <row r="9372" spans="1:8" x14ac:dyDescent="0.25">
      <c r="A9372" s="83">
        <v>45873</v>
      </c>
      <c r="B9372" s="84" t="str">
        <v>UN 2836/GK 1543</v>
      </c>
      <c r="C9372" s="49" t="str">
        <v xml:space="preserve">REAR WHEEL BOLT INTER DI  </v>
      </c>
      <c r="D9372" s="131" t="str">
        <v>2481, 2482</v>
      </c>
      <c r="E9372" s="49">
        <v>36</v>
      </c>
      <c r="F9372" s="49" t="str">
        <v>PCS</v>
      </c>
      <c r="G9372" s="49" t="str">
        <v>OUTWARD</v>
      </c>
      <c r="H9372" s="49" t="str">
        <v>SHOP</v>
      </c>
    </row>
    <row r="9373" spans="1:8" x14ac:dyDescent="0.25">
      <c r="A9373" s="83">
        <v>45873</v>
      </c>
      <c r="B9373" s="84" t="str">
        <v>UN 2987</v>
      </c>
      <c r="C9373" s="49" t="str">
        <v xml:space="preserve">MUDGUARD PAD THICK INTER  </v>
      </c>
      <c r="D9373" s="131" t="str">
        <v>2481, 2482</v>
      </c>
      <c r="E9373" s="49">
        <v>10</v>
      </c>
      <c r="F9373" s="49" t="str">
        <v>PCS</v>
      </c>
      <c r="G9373" s="49" t="str">
        <v>OUTWARD</v>
      </c>
      <c r="H9373" s="49" t="str">
        <v>SHOP</v>
      </c>
    </row>
    <row r="9374" spans="1:8" x14ac:dyDescent="0.25">
      <c r="A9374" s="83">
        <v>45873</v>
      </c>
      <c r="B9374" s="84" t="str">
        <v>UN 3407</v>
      </c>
      <c r="C9374" s="49" t="str">
        <v xml:space="preserve">BATTERY BOX INTER  </v>
      </c>
      <c r="D9374" s="131" t="str">
        <v>2481, 2482</v>
      </c>
      <c r="E9374" s="49">
        <v>10</v>
      </c>
      <c r="F9374" s="49" t="str">
        <v>SET</v>
      </c>
      <c r="G9374" s="49" t="str">
        <v>OUTWARD</v>
      </c>
      <c r="H9374" s="49" t="str">
        <v>SHOP</v>
      </c>
    </row>
    <row r="9375" spans="1:8" x14ac:dyDescent="0.25">
      <c r="A9375" s="83">
        <v>45873</v>
      </c>
      <c r="B9375" s="84" t="str">
        <v>UN 1385</v>
      </c>
      <c r="C9375" s="49" t="str">
        <v>CAP STAY ROD BALL INTER</v>
      </c>
      <c r="D9375" s="131" t="str">
        <v>2481, 2482</v>
      </c>
      <c r="E9375" s="49">
        <v>6</v>
      </c>
      <c r="F9375" s="49" t="str">
        <v>PCS</v>
      </c>
      <c r="G9375" s="49" t="str">
        <v>OUTWARD</v>
      </c>
      <c r="H9375" s="49" t="str">
        <v>SHOP</v>
      </c>
    </row>
    <row r="9376" spans="1:8" x14ac:dyDescent="0.25">
      <c r="A9376" s="83">
        <v>45873</v>
      </c>
      <c r="B9376" s="84" t="str">
        <v>R925044</v>
      </c>
      <c r="C9376" s="49" t="str">
        <v>P.P ASSY EICHER 241 9.25"</v>
      </c>
      <c r="D9376" s="131" t="str">
        <v>2481, 2482</v>
      </c>
      <c r="E9376" s="49">
        <v>1</v>
      </c>
      <c r="F9376" s="49" t="str">
        <v>SET</v>
      </c>
      <c r="G9376" s="49" t="str">
        <v>OUTWARD</v>
      </c>
      <c r="H9376" s="49" t="str">
        <v>SHOP</v>
      </c>
    </row>
    <row r="9377" spans="1:8" x14ac:dyDescent="0.25">
      <c r="A9377" s="83">
        <v>45873</v>
      </c>
      <c r="B9377" s="84" t="str">
        <v>R9170</v>
      </c>
      <c r="C9377" s="49" t="str">
        <v>CLUTCH PLATE EICHER 241 9.25" N/A</v>
      </c>
      <c r="D9377" s="131" t="str">
        <v>2481, 2482</v>
      </c>
      <c r="E9377" s="49">
        <v>3</v>
      </c>
      <c r="F9377" s="49" t="str">
        <v>PCS</v>
      </c>
      <c r="G9377" s="49" t="str">
        <v>OUTWARD</v>
      </c>
      <c r="H9377" s="49" t="str">
        <v>SHOP</v>
      </c>
    </row>
    <row r="9378" spans="1:8" x14ac:dyDescent="0.25">
      <c r="A9378" s="83">
        <v>45873</v>
      </c>
      <c r="B9378" s="84" t="str">
        <v>GK 225</v>
      </c>
      <c r="C9378" s="49" t="str">
        <v xml:space="preserve">BRAKE DISC PLATE MAHINDRA </v>
      </c>
      <c r="D9378" s="131" t="str">
        <v>2481, 2482</v>
      </c>
      <c r="E9378" s="49">
        <v>10</v>
      </c>
      <c r="F9378" s="49" t="str">
        <v>PCS</v>
      </c>
      <c r="G9378" s="49" t="str">
        <v>OUTWARD</v>
      </c>
      <c r="H9378" s="49" t="str">
        <v>SHOP</v>
      </c>
    </row>
    <row r="9379" spans="1:8" x14ac:dyDescent="0.25">
      <c r="A9379" s="83">
        <v>45873</v>
      </c>
      <c r="B9379" s="84" t="str">
        <v>GK 225 A</v>
      </c>
      <c r="C9379" s="49" t="str">
        <v>BRAKE DISC PLATE MAHINDRA O/S</v>
      </c>
      <c r="D9379" s="131" t="str">
        <v>2481, 2482</v>
      </c>
      <c r="E9379" s="49">
        <v>8</v>
      </c>
      <c r="F9379" s="49" t="str">
        <v>PCS</v>
      </c>
      <c r="G9379" s="49" t="str">
        <v>OUTWARD</v>
      </c>
      <c r="H9379" s="49" t="str">
        <v>SHOP</v>
      </c>
    </row>
    <row r="9380" spans="1:8" x14ac:dyDescent="0.25">
      <c r="A9380" s="83">
        <v>45873</v>
      </c>
      <c r="B9380" s="84" t="str">
        <v>R983032309</v>
      </c>
      <c r="C9380" s="49" t="str">
        <v>HYD. PUMP SWARAJ 19CC (OUTER)</v>
      </c>
      <c r="D9380" s="131" t="str">
        <v>2481, 2482</v>
      </c>
      <c r="E9380" s="49">
        <v>8</v>
      </c>
      <c r="F9380" s="49" t="str">
        <v>PCS</v>
      </c>
      <c r="G9380" s="49" t="str">
        <v>OUTWARD</v>
      </c>
      <c r="H9380" s="49" t="str">
        <v>SHOP</v>
      </c>
    </row>
    <row r="9381" spans="1:8" x14ac:dyDescent="0.25">
      <c r="A9381" s="83">
        <v>45873</v>
      </c>
      <c r="B9381" s="84">
        <v>1280359100</v>
      </c>
      <c r="C9381" s="49" t="str">
        <v>P.P ASSY MAHINDRA D/F</v>
      </c>
      <c r="D9381" s="131" t="str">
        <v>2481, 2482</v>
      </c>
      <c r="E9381" s="49">
        <v>3</v>
      </c>
      <c r="F9381" s="49" t="str">
        <v>SET</v>
      </c>
      <c r="G9381" s="49" t="str">
        <v>OUTWARD</v>
      </c>
      <c r="H9381" s="49" t="str">
        <v>SHOP</v>
      </c>
    </row>
    <row r="9382" spans="1:8" x14ac:dyDescent="0.25">
      <c r="A9382" s="83">
        <v>45873</v>
      </c>
      <c r="B9382" s="84" t="str">
        <v>UN 1672 A</v>
      </c>
      <c r="C9382" s="49" t="str">
        <v>FENDER PIPE R/H BHOOMIPUTRA</v>
      </c>
      <c r="D9382" s="131" t="str">
        <v>2481, 2482</v>
      </c>
      <c r="E9382" s="49">
        <v>20</v>
      </c>
      <c r="F9382" s="49" t="str">
        <v>PCS</v>
      </c>
      <c r="G9382" s="49" t="str">
        <v>OUTWARD</v>
      </c>
      <c r="H9382" s="49" t="str">
        <v>SHOP</v>
      </c>
    </row>
    <row r="9383" spans="1:8" x14ac:dyDescent="0.25">
      <c r="A9383" s="83">
        <v>45873</v>
      </c>
      <c r="B9383" s="84" t="str">
        <v>UN 1672</v>
      </c>
      <c r="C9383" s="49" t="str">
        <v>FENDER PIPE L/H BHOOMIPUTRA</v>
      </c>
      <c r="D9383" s="131" t="str">
        <v>2481, 2482</v>
      </c>
      <c r="E9383" s="49">
        <v>20</v>
      </c>
      <c r="F9383" s="49" t="str">
        <v>PCS</v>
      </c>
      <c r="G9383" s="49" t="str">
        <v>OUTWARD</v>
      </c>
      <c r="H9383" s="49" t="str">
        <v>SHOP</v>
      </c>
    </row>
    <row r="9384" spans="1:8" x14ac:dyDescent="0.25">
      <c r="A9384" s="83">
        <v>45873</v>
      </c>
      <c r="B9384" s="84" t="str">
        <v>GK 629</v>
      </c>
      <c r="C9384" s="49" t="str">
        <v xml:space="preserve">POWER STG JACK ROD JOHN DEERE </v>
      </c>
      <c r="D9384" s="131" t="str">
        <v>2481, 2482</v>
      </c>
      <c r="E9384" s="49">
        <v>10</v>
      </c>
      <c r="F9384" s="49" t="str">
        <v>PCS</v>
      </c>
      <c r="G9384" s="49" t="str">
        <v>OUTWARD</v>
      </c>
      <c r="H9384" s="49" t="str">
        <v>SHOP</v>
      </c>
    </row>
    <row r="9385" spans="1:8" x14ac:dyDescent="0.25">
      <c r="A9385" s="83">
        <v>45873</v>
      </c>
      <c r="B9385" s="84" t="str">
        <v>3280605100/3280871100</v>
      </c>
      <c r="C9385" s="49" t="str">
        <v>CLUTCH PLATE SWARAJ XM 8 T. (RIGID) PT800/PT806</v>
      </c>
      <c r="D9385" s="131" t="str">
        <v>2481, 2482</v>
      </c>
      <c r="E9385" s="49">
        <v>4</v>
      </c>
      <c r="F9385" s="49" t="str">
        <v>PCS</v>
      </c>
      <c r="G9385" s="49" t="str">
        <v>OUTWARD</v>
      </c>
      <c r="H9385" s="49" t="str">
        <v>SHOP</v>
      </c>
    </row>
    <row r="9386" spans="1:8" x14ac:dyDescent="0.25">
      <c r="A9386" s="83">
        <v>45873</v>
      </c>
      <c r="B9386" s="84" t="str">
        <v>GK 979/UN 1376</v>
      </c>
      <c r="C9386" s="49" t="str">
        <v>CENTRE PIN YUVRAJ</v>
      </c>
      <c r="D9386" s="131" t="str">
        <v>2481, 2482</v>
      </c>
      <c r="E9386" s="49">
        <v>6</v>
      </c>
      <c r="F9386" s="49" t="str">
        <v>PCS</v>
      </c>
      <c r="G9386" s="49" t="str">
        <v>OUTWARD</v>
      </c>
      <c r="H9386" s="49" t="str">
        <v>SHOP</v>
      </c>
    </row>
    <row r="9387" spans="1:8" x14ac:dyDescent="0.25">
      <c r="A9387" s="83">
        <v>45873</v>
      </c>
      <c r="B9387" s="84" t="str">
        <v>GK 977/UN 1374</v>
      </c>
      <c r="C9387" s="49" t="str">
        <v>CENTER PIN MAHINDRA NST (PATTI TYPE)</v>
      </c>
      <c r="D9387" s="131" t="str">
        <v>2481, 2482</v>
      </c>
      <c r="E9387" s="49">
        <v>10</v>
      </c>
      <c r="F9387" s="49" t="str">
        <v>PCS</v>
      </c>
      <c r="G9387" s="49" t="str">
        <v>OUTWARD</v>
      </c>
      <c r="H9387" s="49" t="str">
        <v>SHOP</v>
      </c>
    </row>
    <row r="9388" spans="1:8" x14ac:dyDescent="0.25">
      <c r="A9388" s="83">
        <v>45873</v>
      </c>
      <c r="B9388" s="84" t="str">
        <v>UN 1131</v>
      </c>
      <c r="C9388" s="49" t="str">
        <v>SILENCER ELBOW (O.E) INTER DI</v>
      </c>
      <c r="D9388" s="131" t="str">
        <v>2481, 2482</v>
      </c>
      <c r="E9388" s="49">
        <v>10</v>
      </c>
      <c r="F9388" s="49" t="str">
        <v>PCS</v>
      </c>
      <c r="G9388" s="49" t="str">
        <v>OUTWARD</v>
      </c>
      <c r="H9388" s="49" t="str">
        <v>SHOP</v>
      </c>
    </row>
    <row r="9389" spans="1:8" x14ac:dyDescent="0.25">
      <c r="A9389" s="83">
        <v>45873</v>
      </c>
      <c r="B9389" s="84" t="str">
        <v>UN 1390</v>
      </c>
      <c r="C9389" s="49" t="str">
        <v>CENTRE PIN ARJUN (C.E)</v>
      </c>
      <c r="D9389" s="131" t="str">
        <v>2481, 2482</v>
      </c>
      <c r="E9389" s="49">
        <v>2</v>
      </c>
      <c r="F9389" s="49" t="str">
        <v>PCS</v>
      </c>
      <c r="G9389" s="49" t="str">
        <v>OUTWARD</v>
      </c>
      <c r="H9389" s="49" t="str">
        <v>SHOP</v>
      </c>
    </row>
    <row r="9390" spans="1:8" x14ac:dyDescent="0.25">
      <c r="A9390" s="83">
        <v>45873</v>
      </c>
      <c r="B9390" s="84" t="str">
        <v>WATER SEPARATOR JD</v>
      </c>
      <c r="C9390" s="49" t="str">
        <v>WATER SEPARATOR JD</v>
      </c>
      <c r="D9390" s="131" t="str">
        <v>2481, 2482</v>
      </c>
      <c r="E9390" s="49">
        <v>6</v>
      </c>
      <c r="F9390" s="49" t="str">
        <v>PCS</v>
      </c>
      <c r="G9390" s="49" t="str">
        <v>OUTWARD</v>
      </c>
      <c r="H9390" s="49" t="str">
        <v>SHOP</v>
      </c>
    </row>
    <row r="9391" spans="1:8" x14ac:dyDescent="0.25">
      <c r="A9391" s="83">
        <v>45873</v>
      </c>
      <c r="B9391" s="84" t="str">
        <v>UN 2632</v>
      </c>
      <c r="C9391" s="49" t="str">
        <v xml:space="preserve">CHECK CHAIN ASSY (O.E) INTER  </v>
      </c>
      <c r="D9391" s="131" t="str">
        <v>2481, 2482</v>
      </c>
      <c r="E9391" s="49">
        <v>10</v>
      </c>
      <c r="F9391" s="49" t="str">
        <v>PCS</v>
      </c>
      <c r="G9391" s="49" t="str">
        <v>OUTWARD</v>
      </c>
      <c r="H9391" s="49" t="str">
        <v>SHOP</v>
      </c>
    </row>
    <row r="9392" spans="1:8" x14ac:dyDescent="0.25">
      <c r="A9392" s="83">
        <v>45873</v>
      </c>
      <c r="B9392" s="84" t="str">
        <v>UN 1254</v>
      </c>
      <c r="C9392" s="49" t="str">
        <v>OIL PAN 5LTR. 4 CYL. INTER DI</v>
      </c>
      <c r="D9392" s="131" t="str">
        <v>2481, 2482</v>
      </c>
      <c r="E9392" s="49">
        <v>3</v>
      </c>
      <c r="F9392" s="49" t="str">
        <v>PCS</v>
      </c>
      <c r="G9392" s="49" t="str">
        <v>OUTWARD</v>
      </c>
      <c r="H9392" s="49" t="str">
        <v>SHOP</v>
      </c>
    </row>
    <row r="9393" spans="1:8" x14ac:dyDescent="0.25">
      <c r="A9393" s="83">
        <v>45873</v>
      </c>
      <c r="B9393" s="84" t="str">
        <v>UN 2426</v>
      </c>
      <c r="C9393" s="49" t="str">
        <v xml:space="preserve">SUCTION STRAINER OIL BREAK ARJUN  </v>
      </c>
      <c r="D9393" s="131" t="str">
        <v>2481, 2482</v>
      </c>
      <c r="E9393" s="49">
        <v>2</v>
      </c>
      <c r="F9393" s="49" t="str">
        <v>PCS</v>
      </c>
      <c r="G9393" s="49" t="str">
        <v>OUTWARD</v>
      </c>
      <c r="H9393" s="49" t="str">
        <v>SHOP</v>
      </c>
    </row>
    <row r="9394" spans="1:8" x14ac:dyDescent="0.25">
      <c r="A9394" s="83">
        <v>45873</v>
      </c>
      <c r="B9394" s="84" t="str">
        <v>UNIVERSAL CROSS JD 4X4</v>
      </c>
      <c r="C9394" s="49" t="str">
        <v>UNIVERSAL CROSS JD 4X4</v>
      </c>
      <c r="D9394" s="131" t="str">
        <v>2481, 2482</v>
      </c>
      <c r="E9394" s="49">
        <v>2</v>
      </c>
      <c r="F9394" s="49" t="str">
        <v>PCS</v>
      </c>
      <c r="G9394" s="49" t="str">
        <v>OUTWARD</v>
      </c>
      <c r="H9394" s="49" t="str">
        <v>SHOP</v>
      </c>
    </row>
    <row r="9395" spans="1:8" x14ac:dyDescent="0.25">
      <c r="A9395" s="83">
        <v>45873</v>
      </c>
      <c r="B9395" s="84" t="str">
        <v>PLANETARY RING JD 4X4 T-70</v>
      </c>
      <c r="C9395" s="49" t="str">
        <v>PLANETARY RING JD 4X4 T-70</v>
      </c>
      <c r="D9395" s="131" t="str">
        <v>2481, 2482</v>
      </c>
      <c r="E9395" s="49">
        <v>2</v>
      </c>
      <c r="F9395" s="49" t="str">
        <v>PCS</v>
      </c>
      <c r="G9395" s="49" t="str">
        <v>OUTWARD</v>
      </c>
      <c r="H9395" s="49" t="str">
        <v>SHOP</v>
      </c>
    </row>
    <row r="9396" spans="1:8" x14ac:dyDescent="0.25">
      <c r="A9396" s="83">
        <v>45873</v>
      </c>
      <c r="B9396" s="84" t="str">
        <v>YOKE SHAFT JD 4X4</v>
      </c>
      <c r="C9396" s="49" t="str">
        <v>YOKE SHAFT JD 4X4</v>
      </c>
      <c r="D9396" s="131" t="str">
        <v>2481, 2482</v>
      </c>
      <c r="E9396" s="49">
        <v>2</v>
      </c>
      <c r="F9396" s="49" t="str">
        <v>PCS</v>
      </c>
      <c r="G9396" s="49" t="str">
        <v>OUTWARD</v>
      </c>
      <c r="H9396" s="49" t="str">
        <v>SHOP</v>
      </c>
    </row>
    <row r="9397" spans="1:8" x14ac:dyDescent="0.25">
      <c r="A9397" s="83">
        <v>45873</v>
      </c>
      <c r="B9397" s="84" t="str">
        <v>UN 2346</v>
      </c>
      <c r="C9397" s="49" t="str">
        <v>QUIL GEAR SMALL HEIGHT 18 TEETH TURBO</v>
      </c>
      <c r="D9397" s="131" t="str">
        <v>2481, 2482</v>
      </c>
      <c r="E9397" s="49">
        <v>2</v>
      </c>
      <c r="F9397" s="49" t="str">
        <v>PCS</v>
      </c>
      <c r="G9397" s="49" t="str">
        <v>OUTWARD</v>
      </c>
      <c r="H9397" s="49" t="str">
        <v>SHOP</v>
      </c>
    </row>
    <row r="9398" spans="1:8" x14ac:dyDescent="0.25">
      <c r="A9398" s="83">
        <v>45873</v>
      </c>
      <c r="B9398" s="84" t="str">
        <v>UN 656</v>
      </c>
      <c r="C9398" s="49" t="str">
        <v>KING PIN BUSH JOHNDEERE COMMON</v>
      </c>
      <c r="D9398" s="131" t="str">
        <v>2481, 2482</v>
      </c>
      <c r="E9398" s="49">
        <v>20</v>
      </c>
      <c r="F9398" s="49" t="str">
        <v>PCS</v>
      </c>
      <c r="G9398" s="49" t="str">
        <v>OUTWARD</v>
      </c>
      <c r="H9398" s="49" t="str">
        <v>SHOP</v>
      </c>
    </row>
    <row r="9399" spans="1:8" x14ac:dyDescent="0.25">
      <c r="A9399" s="83">
        <v>45873</v>
      </c>
      <c r="B9399" s="84" t="str">
        <v>GK 2519</v>
      </c>
      <c r="C9399" s="49" t="str">
        <v>FLEXIBLE HOSE 27" (19 x 19 BENJO, R6)</v>
      </c>
      <c r="D9399" s="131" t="str">
        <v>2481, 2482</v>
      </c>
      <c r="E9399" s="49">
        <v>10</v>
      </c>
      <c r="F9399" s="49" t="str">
        <v>PCS</v>
      </c>
      <c r="G9399" s="49" t="str">
        <v>OUTWARD</v>
      </c>
      <c r="H9399" s="49" t="str">
        <v>SHOP</v>
      </c>
    </row>
    <row r="9400" spans="1:8" x14ac:dyDescent="0.25">
      <c r="A9400" s="83">
        <v>45873</v>
      </c>
      <c r="B9400" s="84" t="str">
        <v>DS 155</v>
      </c>
      <c r="C9400" s="49" t="str">
        <v xml:space="preserve"> REAR AXLE MKM BIG PLATE 18 TEETH 6312/6213</v>
      </c>
      <c r="D9400" s="131" t="str">
        <v>2481, 2482</v>
      </c>
      <c r="E9400" s="49">
        <v>2</v>
      </c>
      <c r="F9400" s="49" t="str">
        <v>PCS</v>
      </c>
      <c r="G9400" s="49" t="str">
        <v>OUTWARD</v>
      </c>
      <c r="H9400" s="49" t="str">
        <v>SHOP</v>
      </c>
    </row>
    <row r="9401" spans="1:8" x14ac:dyDescent="0.25">
      <c r="A9401" s="83">
        <v>45873</v>
      </c>
      <c r="B9401" s="84" t="str">
        <v>DS 151</v>
      </c>
      <c r="C9401" s="49" t="str">
        <v xml:space="preserve"> REAR AXLE ARJUN BIG PLATE 18 TEETH</v>
      </c>
      <c r="D9401" s="131" t="str">
        <v>2481, 2482</v>
      </c>
      <c r="E9401" s="49">
        <v>2</v>
      </c>
      <c r="F9401" s="49" t="str">
        <v>PCS</v>
      </c>
      <c r="G9401" s="49" t="str">
        <v>OUTWARD</v>
      </c>
      <c r="H9401" s="49" t="str">
        <v>SHOP</v>
      </c>
    </row>
    <row r="9402" spans="1:8" x14ac:dyDescent="0.25">
      <c r="A9402" s="83">
        <v>45873</v>
      </c>
      <c r="B9402" s="84" t="str">
        <v>UN 2655</v>
      </c>
      <c r="C9402" s="49" t="str">
        <v xml:space="preserve">LOWER LINK ASSY YUVRAJ  </v>
      </c>
      <c r="D9402" s="131" t="str">
        <v>2481, 2482</v>
      </c>
      <c r="E9402" s="49">
        <v>4</v>
      </c>
      <c r="F9402" s="49" t="str">
        <v>PCS</v>
      </c>
      <c r="G9402" s="49" t="str">
        <v>OUTWARD</v>
      </c>
      <c r="H9402" s="49" t="str">
        <v>SHOP</v>
      </c>
    </row>
    <row r="9403" spans="1:8" x14ac:dyDescent="0.25">
      <c r="A9403" s="83">
        <v>45870</v>
      </c>
      <c r="B9403" s="84" t="str">
        <v>UN 214</v>
      </c>
      <c r="C9403" s="49" t="str">
        <v>POWER STARING CYLINDER JOHNDEERE COLD MODEL</v>
      </c>
      <c r="D9403" s="131">
        <v>4085</v>
      </c>
      <c r="E9403" s="49">
        <v>100</v>
      </c>
      <c r="F9403" s="49" t="str">
        <v>PCS</v>
      </c>
      <c r="G9403" s="49" t="str">
        <v>INWARD</v>
      </c>
      <c r="H9403" s="49">
        <v>0</v>
      </c>
    </row>
    <row r="9404" spans="1:8" x14ac:dyDescent="0.25">
      <c r="A9404" s="83">
        <v>45870</v>
      </c>
      <c r="B9404" s="84" t="str">
        <v>UN 10213</v>
      </c>
      <c r="C9404" s="49" t="str">
        <v>STG ARM SHAFT MASSEY LONG 42/44 T</v>
      </c>
      <c r="D9404" s="131">
        <v>4086</v>
      </c>
      <c r="E9404" s="49">
        <v>135</v>
      </c>
      <c r="F9404" s="49" t="str">
        <v>PCS</v>
      </c>
      <c r="G9404" s="49" t="str">
        <v>INWARD</v>
      </c>
      <c r="H9404" s="49">
        <v>0</v>
      </c>
    </row>
    <row r="9405" spans="1:8" x14ac:dyDescent="0.25">
      <c r="A9405" s="83">
        <v>45870</v>
      </c>
      <c r="B9405" s="84" t="str">
        <v>UN 10212</v>
      </c>
      <c r="C9405" s="49" t="str">
        <v>STG ARM SHAFT MASSEY 285 SHORT 42/44 T</v>
      </c>
      <c r="D9405" s="131">
        <v>4087</v>
      </c>
      <c r="E9405" s="49">
        <v>172</v>
      </c>
      <c r="F9405" s="49" t="str">
        <v>PCS</v>
      </c>
      <c r="G9405" s="49" t="str">
        <v>INWARD</v>
      </c>
      <c r="H9405" s="49">
        <v>0</v>
      </c>
    </row>
    <row r="9406" spans="1:8" x14ac:dyDescent="0.25">
      <c r="A9406" s="83">
        <v>45870</v>
      </c>
      <c r="B9406" s="84" t="str">
        <v>GK 551/UN 1445</v>
      </c>
      <c r="C9406" s="49" t="str">
        <v>TIE ROD END MAHINDRA DI  (R+L) (SET OF 2)</v>
      </c>
      <c r="D9406" s="131">
        <v>4088</v>
      </c>
      <c r="E9406" s="49">
        <v>400</v>
      </c>
      <c r="F9406" s="49" t="str">
        <v>SET</v>
      </c>
      <c r="G9406" s="49" t="str">
        <v>INWARD</v>
      </c>
      <c r="H9406" s="49">
        <v>0</v>
      </c>
    </row>
    <row r="9407" spans="1:8" x14ac:dyDescent="0.25">
      <c r="A9407" s="83">
        <v>45870</v>
      </c>
      <c r="B9407" s="84" t="str">
        <v>UN 2344</v>
      </c>
      <c r="C9407" s="49" t="str">
        <v>QUIL GEAR 18 TEETH SARPANCH</v>
      </c>
      <c r="D9407" s="131">
        <v>4089</v>
      </c>
      <c r="E9407" s="49">
        <v>45</v>
      </c>
      <c r="F9407" s="49" t="str">
        <v>PCS</v>
      </c>
      <c r="G9407" s="49" t="str">
        <v>INWARD</v>
      </c>
      <c r="H9407" s="49">
        <v>0</v>
      </c>
    </row>
    <row r="9408" spans="1:8" x14ac:dyDescent="0.25">
      <c r="A9408" s="83">
        <v>45870</v>
      </c>
      <c r="B9408" s="84" t="str">
        <v>UN 1134</v>
      </c>
      <c r="C9408" s="49" t="str">
        <v>MANIFOLD STUD INTER</v>
      </c>
      <c r="D9408" s="131">
        <v>4090</v>
      </c>
      <c r="E9408" s="49">
        <v>24</v>
      </c>
      <c r="F9408" s="49" t="str">
        <v>PCS</v>
      </c>
      <c r="G9408" s="49" t="str">
        <v>INWARD</v>
      </c>
      <c r="H9408" s="49">
        <v>0</v>
      </c>
    </row>
    <row r="9409" spans="1:8" x14ac:dyDescent="0.25">
      <c r="A9409" s="83">
        <v>45870</v>
      </c>
      <c r="B9409" s="84" t="str">
        <v>UN 1880 A</v>
      </c>
      <c r="C9409" s="49" t="str">
        <v>DIFFERENTIAL CROSS STD INTER DI</v>
      </c>
      <c r="D9409" s="131">
        <v>4091</v>
      </c>
      <c r="E9409" s="49">
        <v>2</v>
      </c>
      <c r="F9409" s="49" t="str">
        <v>PCS</v>
      </c>
      <c r="G9409" s="49" t="str">
        <v>INWARD</v>
      </c>
      <c r="H9409" s="49">
        <v>0</v>
      </c>
    </row>
    <row r="9410" spans="1:8" x14ac:dyDescent="0.25">
      <c r="A9410" s="83">
        <v>45870</v>
      </c>
      <c r="B9410" s="84" t="str">
        <v>UN 2996</v>
      </c>
      <c r="C9410" s="49" t="str">
        <v xml:space="preserve">O RING FOR HYDRAULIC ELBOW SET OF 2 INTER  </v>
      </c>
      <c r="D9410" s="131">
        <v>4092</v>
      </c>
      <c r="E9410" s="49">
        <v>100</v>
      </c>
      <c r="F9410" s="49" t="str">
        <v>SET</v>
      </c>
      <c r="G9410" s="49" t="str">
        <v>INWARD</v>
      </c>
      <c r="H9410" s="49">
        <v>0</v>
      </c>
    </row>
    <row r="9411" spans="1:8" x14ac:dyDescent="0.25">
      <c r="A9411" s="83">
        <v>45870</v>
      </c>
      <c r="B9411" s="84" t="str">
        <v>4040 4027 CTMMTO</v>
      </c>
      <c r="C9411" s="49" t="str">
        <v xml:space="preserve">HYD PUMP M&amp;M Y M/F </v>
      </c>
      <c r="D9411" s="131">
        <v>4093</v>
      </c>
      <c r="E9411" s="49">
        <v>12</v>
      </c>
      <c r="F9411" s="49" t="str">
        <v>PCS</v>
      </c>
      <c r="G9411" s="49" t="str">
        <v>INWARD</v>
      </c>
      <c r="H9411" s="49">
        <v>0</v>
      </c>
    </row>
    <row r="9412" spans="1:8" x14ac:dyDescent="0.25">
      <c r="A9412" s="83">
        <v>45871</v>
      </c>
      <c r="B9412" s="84" t="str">
        <v>UN 1487</v>
      </c>
      <c r="C9412" s="49" t="str">
        <v>FUEL TANK LOCK NST</v>
      </c>
      <c r="D9412" s="131">
        <v>4094</v>
      </c>
      <c r="E9412" s="49">
        <v>50</v>
      </c>
      <c r="F9412" s="49" t="str">
        <v>PCS</v>
      </c>
      <c r="G9412" s="49" t="str">
        <v>INWARD</v>
      </c>
      <c r="H9412" s="49">
        <v>0</v>
      </c>
    </row>
    <row r="9413" spans="1:8" x14ac:dyDescent="0.25">
      <c r="A9413" s="83">
        <v>45871</v>
      </c>
      <c r="B9413" s="84" t="str">
        <v>UN 1334</v>
      </c>
      <c r="C9413" s="49" t="str">
        <v>RADIATOR CAP SMALL INTER</v>
      </c>
      <c r="D9413" s="131">
        <v>4095</v>
      </c>
      <c r="E9413" s="49">
        <v>100</v>
      </c>
      <c r="F9413" s="49" t="str">
        <v>PCS</v>
      </c>
      <c r="G9413" s="49" t="str">
        <v>INWARD</v>
      </c>
      <c r="H9413" s="49">
        <v>0</v>
      </c>
    </row>
    <row r="9414" spans="1:8" x14ac:dyDescent="0.25">
      <c r="A9414" s="83">
        <v>45871</v>
      </c>
      <c r="B9414" s="84" t="str">
        <v>UN 1335</v>
      </c>
      <c r="C9414" s="49" t="str">
        <v>RADIATOR CAP O.E BIG INTER DI</v>
      </c>
      <c r="D9414" s="131">
        <v>4096</v>
      </c>
      <c r="E9414" s="49">
        <v>200</v>
      </c>
      <c r="F9414" s="49" t="str">
        <v>PCS</v>
      </c>
      <c r="G9414" s="49" t="str">
        <v>INWARD</v>
      </c>
      <c r="H9414" s="49">
        <v>0</v>
      </c>
    </row>
    <row r="9415" spans="1:8" x14ac:dyDescent="0.25">
      <c r="A9415" s="83">
        <v>45871</v>
      </c>
      <c r="B9415" s="84" t="str">
        <v>UN 1390</v>
      </c>
      <c r="C9415" s="49" t="str">
        <v>CENTRE PIN ARJUN (C.E)</v>
      </c>
      <c r="D9415" s="131">
        <v>4097</v>
      </c>
      <c r="E9415" s="49">
        <v>45</v>
      </c>
      <c r="F9415" s="49" t="str">
        <v>PCS</v>
      </c>
      <c r="G9415" s="49" t="str">
        <v>INWARD</v>
      </c>
      <c r="H9415" s="49">
        <v>0</v>
      </c>
    </row>
    <row r="9416" spans="1:8" x14ac:dyDescent="0.25">
      <c r="A9416" s="83">
        <v>45871</v>
      </c>
      <c r="B9416" s="84" t="str">
        <v>UN 2652</v>
      </c>
      <c r="C9416" s="49" t="str">
        <v xml:space="preserve">TOP LINK ASSEMBLY YUVRAJ  </v>
      </c>
      <c r="D9416" s="131">
        <v>4098</v>
      </c>
      <c r="E9416" s="49">
        <v>15</v>
      </c>
      <c r="F9416" s="49" t="str">
        <v>PCS</v>
      </c>
      <c r="G9416" s="49" t="str">
        <v>INWARD</v>
      </c>
      <c r="H9416" s="49">
        <v>0</v>
      </c>
    </row>
    <row r="9417" spans="1:8" x14ac:dyDescent="0.25">
      <c r="A9417" s="83">
        <v>45871</v>
      </c>
      <c r="B9417" s="84" t="str">
        <v>UN 2655</v>
      </c>
      <c r="C9417" s="49" t="str">
        <v xml:space="preserve">LOWER LINK ASSY YUVRAJ  </v>
      </c>
      <c r="D9417" s="131">
        <v>4099</v>
      </c>
      <c r="E9417" s="49">
        <v>30</v>
      </c>
      <c r="F9417" s="49" t="str">
        <v>PCS</v>
      </c>
      <c r="G9417" s="49" t="str">
        <v>INWARD</v>
      </c>
      <c r="H9417" s="49">
        <v>0</v>
      </c>
    </row>
    <row r="9418" spans="1:8" x14ac:dyDescent="0.25">
      <c r="A9418" s="83">
        <v>45871</v>
      </c>
      <c r="B9418" s="84" t="str">
        <v>GK 265</v>
      </c>
      <c r="C9418" s="49" t="str">
        <v>BRAKE DISC SONALIKA 20 HOLE  (Set of 4 Pcs.)</v>
      </c>
      <c r="D9418" s="131">
        <v>4100</v>
      </c>
      <c r="E9418" s="49">
        <v>400</v>
      </c>
      <c r="F9418" s="49" t="str">
        <v>SET</v>
      </c>
      <c r="G9418" s="49" t="str">
        <v>INWARD</v>
      </c>
      <c r="H9418" s="49">
        <v>0</v>
      </c>
    </row>
    <row r="9419" spans="1:8" x14ac:dyDescent="0.25">
      <c r="A9419" s="83">
        <v>45871</v>
      </c>
      <c r="B9419" s="84" t="str">
        <v>GK 260</v>
      </c>
      <c r="C9419" s="49" t="str">
        <v>BRAKE DISC MAHINDRA  (Set of 4 Pcs.)</v>
      </c>
      <c r="D9419" s="131">
        <v>4101</v>
      </c>
      <c r="E9419" s="49">
        <v>150</v>
      </c>
      <c r="F9419" s="49" t="str">
        <v>SET</v>
      </c>
      <c r="G9419" s="49" t="str">
        <v>INWARD</v>
      </c>
      <c r="H9419" s="49">
        <v>0</v>
      </c>
    </row>
    <row r="9420" spans="1:8" x14ac:dyDescent="0.25">
      <c r="A9420" s="83">
        <v>45871</v>
      </c>
      <c r="B9420" s="84" t="str">
        <v>GK 267</v>
      </c>
      <c r="C9420" s="49" t="str">
        <v>BRAKE DISC MASSEY (Set of 4 Pcs.)</v>
      </c>
      <c r="D9420" s="131">
        <v>4102</v>
      </c>
      <c r="E9420" s="49">
        <v>50</v>
      </c>
      <c r="F9420" s="49" t="str">
        <v>SET</v>
      </c>
      <c r="G9420" s="49" t="str">
        <v>INWARD</v>
      </c>
      <c r="H9420" s="49">
        <v>0</v>
      </c>
    </row>
    <row r="9421" spans="1:8" x14ac:dyDescent="0.25">
      <c r="A9421" s="83">
        <v>45871</v>
      </c>
      <c r="B9421" s="84">
        <v>3280860100</v>
      </c>
      <c r="C9421" s="49" t="str">
        <v>CLUTCH PLATE M.M 434 DI (10 T, 11")</v>
      </c>
      <c r="D9421" s="131">
        <v>4103</v>
      </c>
      <c r="E9421" s="49">
        <v>5</v>
      </c>
      <c r="F9421" s="49" t="str">
        <v>PCS</v>
      </c>
      <c r="G9421" s="49" t="str">
        <v>INWARD</v>
      </c>
      <c r="H9421" s="49">
        <v>0</v>
      </c>
    </row>
    <row r="9422" spans="1:8" x14ac:dyDescent="0.25">
      <c r="A9422" s="83">
        <v>45871</v>
      </c>
      <c r="B9422" s="84">
        <v>3280876100</v>
      </c>
      <c r="C9422" s="49" t="str">
        <v>CLUTCH PLATE SARPANCH 5 SRING</v>
      </c>
      <c r="D9422" s="131">
        <v>4104</v>
      </c>
      <c r="E9422" s="49">
        <v>5</v>
      </c>
      <c r="F9422" s="49" t="str">
        <v>PCS</v>
      </c>
      <c r="G9422" s="49" t="str">
        <v>INWARD</v>
      </c>
      <c r="H9422" s="49">
        <v>0</v>
      </c>
    </row>
    <row r="9423" spans="1:8" x14ac:dyDescent="0.25">
      <c r="A9423" s="83">
        <v>45871</v>
      </c>
      <c r="B9423" s="84" t="str">
        <v>GK 1082/UN 1428 A</v>
      </c>
      <c r="C9423" s="49" t="str">
        <v xml:space="preserve">FRONT STUB AXLE WITH ARM ARJUN NOVO LH </v>
      </c>
      <c r="D9423" s="131">
        <v>4105</v>
      </c>
      <c r="E9423" s="49">
        <v>1</v>
      </c>
      <c r="F9423" s="49" t="str">
        <v>PCS</v>
      </c>
      <c r="G9423" s="49" t="str">
        <v>INWARD</v>
      </c>
      <c r="H9423" s="49">
        <v>0</v>
      </c>
    </row>
    <row r="9424" spans="1:8" x14ac:dyDescent="0.25">
      <c r="A9424" s="83">
        <v>45874</v>
      </c>
      <c r="B9424" s="84" t="str">
        <v>UN 2831</v>
      </c>
      <c r="C9424" s="49" t="str">
        <v xml:space="preserve">OIL BREAK BOLT 13" MKM  </v>
      </c>
      <c r="D9424" s="131">
        <v>2488</v>
      </c>
      <c r="E9424" s="49">
        <v>10</v>
      </c>
      <c r="F9424" s="49" t="str">
        <v>PCS</v>
      </c>
      <c r="G9424" s="49" t="str">
        <v>OUTWARD</v>
      </c>
      <c r="H9424" s="49" t="str">
        <v>CHANDAN</v>
      </c>
    </row>
    <row r="9425" spans="1:8" x14ac:dyDescent="0.25">
      <c r="A9425" s="83">
        <v>45874</v>
      </c>
      <c r="B9425" s="84" t="str">
        <v>UN 1984 A</v>
      </c>
      <c r="C9425" s="49" t="str">
        <v>BREAK TRUNION MKM</v>
      </c>
      <c r="D9425" s="131">
        <v>2488</v>
      </c>
      <c r="E9425" s="49">
        <v>12</v>
      </c>
      <c r="F9425" s="49" t="str">
        <v>PCS</v>
      </c>
      <c r="G9425" s="49" t="str">
        <v>OUTWARD</v>
      </c>
      <c r="H9425" s="49" t="str">
        <v>CHANDAN</v>
      </c>
    </row>
    <row r="9426" spans="1:8" x14ac:dyDescent="0.25">
      <c r="A9426" s="83">
        <v>45874</v>
      </c>
      <c r="B9426" s="84" t="str">
        <v>UN 1131</v>
      </c>
      <c r="C9426" s="49" t="str">
        <v>SILENCER ELBOW (O.E) INTER DI</v>
      </c>
      <c r="D9426" s="131">
        <v>2488</v>
      </c>
      <c r="E9426" s="49">
        <v>20</v>
      </c>
      <c r="F9426" s="49" t="str">
        <v>PCS</v>
      </c>
      <c r="G9426" s="49" t="str">
        <v>OUTWARD</v>
      </c>
      <c r="H9426" s="49" t="str">
        <v>CHANDAN</v>
      </c>
    </row>
    <row r="9427" spans="1:8" x14ac:dyDescent="0.25">
      <c r="A9427" s="83">
        <v>45874</v>
      </c>
      <c r="B9427" s="84" t="str">
        <v>UN 1151</v>
      </c>
      <c r="C9427" s="49" t="str">
        <v>PRE CLEANER ASSEMBLY PVC B/P</v>
      </c>
      <c r="D9427" s="131">
        <v>2488</v>
      </c>
      <c r="E9427" s="49">
        <v>12</v>
      </c>
      <c r="F9427" s="49" t="str">
        <v>PCS</v>
      </c>
      <c r="G9427" s="49" t="str">
        <v>OUTWARD</v>
      </c>
      <c r="H9427" s="49" t="str">
        <v>CHANDAN</v>
      </c>
    </row>
    <row r="9428" spans="1:8" x14ac:dyDescent="0.25">
      <c r="A9428" s="83">
        <v>45874</v>
      </c>
      <c r="B9428" s="84" t="str">
        <v>UN 1157</v>
      </c>
      <c r="C9428" s="49" t="str">
        <v>PRE CLEANER LOWER BASE PVC BHOOMIPUTRA</v>
      </c>
      <c r="D9428" s="131">
        <v>2488</v>
      </c>
      <c r="E9428" s="49">
        <v>30</v>
      </c>
      <c r="F9428" s="49" t="str">
        <v>PCS</v>
      </c>
      <c r="G9428" s="49" t="str">
        <v>OUTWARD</v>
      </c>
      <c r="H9428" s="49" t="str">
        <v>CHANDAN</v>
      </c>
    </row>
    <row r="9429" spans="1:8" x14ac:dyDescent="0.25">
      <c r="A9429" s="83">
        <v>45874</v>
      </c>
      <c r="B9429" s="84" t="str">
        <v>UN 1160</v>
      </c>
      <c r="C9429" s="49" t="str">
        <v>AIR CLEANER MESH INTER DI</v>
      </c>
      <c r="D9429" s="131">
        <v>2488</v>
      </c>
      <c r="E9429" s="49">
        <v>4</v>
      </c>
      <c r="F9429" s="49" t="str">
        <v>PCS</v>
      </c>
      <c r="G9429" s="49" t="str">
        <v>OUTWARD</v>
      </c>
      <c r="H9429" s="49" t="str">
        <v>CHANDAN</v>
      </c>
    </row>
    <row r="9430" spans="1:8" x14ac:dyDescent="0.25">
      <c r="A9430" s="83">
        <v>45874</v>
      </c>
      <c r="B9430" s="84" t="str">
        <v>UN 1164</v>
      </c>
      <c r="C9430" s="49" t="str">
        <v>SECONDARY MESH INTER DI</v>
      </c>
      <c r="D9430" s="131">
        <v>2488</v>
      </c>
      <c r="E9430" s="49">
        <v>4</v>
      </c>
      <c r="F9430" s="49" t="str">
        <v>PCS</v>
      </c>
      <c r="G9430" s="49" t="str">
        <v>OUTWARD</v>
      </c>
      <c r="H9430" s="49" t="str">
        <v>CHANDAN</v>
      </c>
    </row>
    <row r="9431" spans="1:8" x14ac:dyDescent="0.25">
      <c r="A9431" s="83">
        <v>45874</v>
      </c>
      <c r="B9431" s="84" t="str">
        <v>UN 1990</v>
      </c>
      <c r="C9431" s="49" t="str">
        <v>BREAK PATTI (3 HOLE) MKM</v>
      </c>
      <c r="D9431" s="131">
        <v>2488</v>
      </c>
      <c r="E9431" s="49">
        <v>50</v>
      </c>
      <c r="F9431" s="49" t="str">
        <v>PCS</v>
      </c>
      <c r="G9431" s="49" t="str">
        <v>OUTWARD</v>
      </c>
      <c r="H9431" s="49" t="str">
        <v>CHANDAN</v>
      </c>
    </row>
    <row r="9432" spans="1:8" x14ac:dyDescent="0.25">
      <c r="A9432" s="83">
        <v>45874</v>
      </c>
      <c r="B9432" s="84" t="str">
        <v>UN 1992 A</v>
      </c>
      <c r="C9432" s="49" t="str">
        <v>BREAK ADJUSTOR MKM</v>
      </c>
      <c r="D9432" s="131">
        <v>2488</v>
      </c>
      <c r="E9432" s="49">
        <v>20</v>
      </c>
      <c r="F9432" s="49" t="str">
        <v>PCS</v>
      </c>
      <c r="G9432" s="49" t="str">
        <v>OUTWARD</v>
      </c>
      <c r="H9432" s="49" t="str">
        <v>CHANDAN</v>
      </c>
    </row>
    <row r="9433" spans="1:8" x14ac:dyDescent="0.25">
      <c r="A9433" s="83">
        <v>45874</v>
      </c>
      <c r="B9433" s="84" t="str">
        <v>UN 3629</v>
      </c>
      <c r="C9433" s="49" t="str">
        <v xml:space="preserve"> POWER STG. HOSE MKM  </v>
      </c>
      <c r="D9433" s="131">
        <v>2488</v>
      </c>
      <c r="E9433" s="49">
        <v>4</v>
      </c>
      <c r="F9433" s="49" t="str">
        <v>PCS</v>
      </c>
      <c r="G9433" s="49" t="str">
        <v>OUTWARD</v>
      </c>
      <c r="H9433" s="49" t="str">
        <v>CHANDAN</v>
      </c>
    </row>
    <row r="9434" spans="1:8" x14ac:dyDescent="0.25">
      <c r="A9434" s="83">
        <v>45874</v>
      </c>
      <c r="B9434" s="84" t="str">
        <v>UN 3409 A</v>
      </c>
      <c r="C9434" s="49" t="str">
        <v xml:space="preserve">BATTERY BOX MKM (OIB)  </v>
      </c>
      <c r="D9434" s="131">
        <v>2488</v>
      </c>
      <c r="E9434" s="49">
        <v>2</v>
      </c>
      <c r="F9434" s="49" t="str">
        <v>SET</v>
      </c>
      <c r="G9434" s="49" t="str">
        <v>OUTWARD</v>
      </c>
      <c r="H9434" s="49" t="str">
        <v>CHANDAN</v>
      </c>
    </row>
    <row r="9435" spans="1:8" x14ac:dyDescent="0.25">
      <c r="A9435" s="83">
        <v>45874</v>
      </c>
      <c r="B9435" s="84" t="str">
        <v>UN 3628</v>
      </c>
      <c r="C9435" s="49" t="str">
        <v xml:space="preserve"> POWER STG. HOSE YUVO  </v>
      </c>
      <c r="D9435" s="131">
        <v>2488</v>
      </c>
      <c r="E9435" s="49">
        <v>2</v>
      </c>
      <c r="F9435" s="49" t="str">
        <v>PCS</v>
      </c>
      <c r="G9435" s="49" t="str">
        <v>OUTWARD</v>
      </c>
      <c r="H9435" s="49" t="str">
        <v>CHANDAN</v>
      </c>
    </row>
    <row r="9436" spans="1:8" x14ac:dyDescent="0.25">
      <c r="A9436" s="83">
        <v>45874</v>
      </c>
      <c r="B9436" s="84" t="str">
        <v>UN 3631</v>
      </c>
      <c r="C9436" s="49" t="str">
        <v xml:space="preserve"> POWER STG. HOSE NOVO  </v>
      </c>
      <c r="D9436" s="131">
        <v>2488</v>
      </c>
      <c r="E9436" s="49">
        <v>1</v>
      </c>
      <c r="F9436" s="49" t="str">
        <v>PCS</v>
      </c>
      <c r="G9436" s="49" t="str">
        <v>OUTWARD</v>
      </c>
      <c r="H9436" s="49" t="str">
        <v>CHANDAN</v>
      </c>
    </row>
    <row r="9437" spans="1:8" x14ac:dyDescent="0.25">
      <c r="A9437" s="83">
        <v>45874</v>
      </c>
      <c r="B9437" s="84" t="str">
        <v>GK 564/UN 1460</v>
      </c>
      <c r="C9437" s="49" t="str">
        <v xml:space="preserve">TIE ROD ASSY MKM (80 MM) </v>
      </c>
      <c r="D9437" s="131">
        <v>2488</v>
      </c>
      <c r="E9437" s="49">
        <v>2</v>
      </c>
      <c r="F9437" s="49" t="str">
        <v>SET</v>
      </c>
      <c r="G9437" s="49" t="str">
        <v>OUTWARD</v>
      </c>
      <c r="H9437" s="49" t="str">
        <v>CHANDAN</v>
      </c>
    </row>
    <row r="9438" spans="1:8" x14ac:dyDescent="0.25">
      <c r="A9438" s="83">
        <v>45874</v>
      </c>
      <c r="B9438" s="84" t="str">
        <v>GK 566/UN 1460 A</v>
      </c>
      <c r="C9438" s="49" t="str">
        <v>BALL JOINT POWER STG. MKM</v>
      </c>
      <c r="D9438" s="131">
        <v>2488</v>
      </c>
      <c r="E9438" s="49">
        <v>2</v>
      </c>
      <c r="F9438" s="49" t="str">
        <v>PCS</v>
      </c>
      <c r="G9438" s="49" t="str">
        <v>OUTWARD</v>
      </c>
      <c r="H9438" s="49" t="str">
        <v>CHANDAN</v>
      </c>
    </row>
    <row r="9439" spans="1:8" x14ac:dyDescent="0.25">
      <c r="A9439" s="83">
        <v>45874</v>
      </c>
      <c r="B9439" s="84" t="str">
        <v>UN 2451</v>
      </c>
      <c r="C9439" s="49" t="str">
        <v xml:space="preserve">POSITION CONTROL TUBE DOUBLE CAN INTER DI  </v>
      </c>
      <c r="D9439" s="131">
        <v>2488</v>
      </c>
      <c r="E9439" s="49">
        <v>2</v>
      </c>
      <c r="F9439" s="49" t="str">
        <v>PCS</v>
      </c>
      <c r="G9439" s="49" t="str">
        <v>OUTWARD</v>
      </c>
      <c r="H9439" s="49" t="str">
        <v>CHANDAN</v>
      </c>
    </row>
    <row r="9440" spans="1:8" x14ac:dyDescent="0.25">
      <c r="A9440" s="83">
        <v>45874</v>
      </c>
      <c r="B9440" s="84" t="str">
        <v>UN 1156 A</v>
      </c>
      <c r="C9440" s="49" t="str">
        <v>PRE CLEANER CAP BHOOMIPUTRA</v>
      </c>
      <c r="D9440" s="131">
        <v>2488</v>
      </c>
      <c r="E9440" s="49">
        <v>4</v>
      </c>
      <c r="F9440" s="49" t="str">
        <v>PCS</v>
      </c>
      <c r="G9440" s="49" t="str">
        <v>OUTWARD</v>
      </c>
      <c r="H9440" s="49" t="str">
        <v>CHANDAN</v>
      </c>
    </row>
    <row r="9441" spans="1:8" x14ac:dyDescent="0.25">
      <c r="A9441" s="83">
        <v>45874</v>
      </c>
      <c r="B9441" s="84" t="str">
        <v>SUCTION HOSE PIPE MKM</v>
      </c>
      <c r="C9441" s="49" t="str">
        <v>SUCTION HOSE PIPE MKM</v>
      </c>
      <c r="D9441" s="131">
        <v>2488</v>
      </c>
      <c r="E9441" s="49">
        <v>7</v>
      </c>
      <c r="F9441" s="49" t="str">
        <v>PCS</v>
      </c>
      <c r="G9441" s="49" t="str">
        <v>OUTWARD</v>
      </c>
      <c r="H9441" s="49" t="str">
        <v>CHANDAN</v>
      </c>
    </row>
    <row r="9442" spans="1:8" x14ac:dyDescent="0.25">
      <c r="A9442" s="83">
        <v>45874</v>
      </c>
      <c r="B9442" s="84">
        <v>3280613100</v>
      </c>
      <c r="C9442" s="49" t="str">
        <v>CLUTCH PLATE SP/ARJUN 605 (6 SPRG 11")</v>
      </c>
      <c r="D9442" s="131" t="str">
        <v>2489, 2490</v>
      </c>
      <c r="E9442" s="49">
        <v>1</v>
      </c>
      <c r="F9442" s="49" t="str">
        <v>PCS</v>
      </c>
      <c r="G9442" s="49" t="str">
        <v>OUTWARD</v>
      </c>
      <c r="H9442" s="49" t="str">
        <v>SHOP</v>
      </c>
    </row>
    <row r="9443" spans="1:8" x14ac:dyDescent="0.25">
      <c r="A9443" s="83">
        <v>45874</v>
      </c>
      <c r="B9443" s="84" t="str">
        <v>UN 1123</v>
      </c>
      <c r="C9443" s="49" t="str">
        <v>EXHAUST MANIFOLD 3 CYL. NST</v>
      </c>
      <c r="D9443" s="131" t="str">
        <v>2489, 2490</v>
      </c>
      <c r="E9443" s="49">
        <v>2</v>
      </c>
      <c r="F9443" s="49" t="str">
        <v>PCS</v>
      </c>
      <c r="G9443" s="49" t="str">
        <v>OUTWARD</v>
      </c>
      <c r="H9443" s="49" t="str">
        <v>SHOP</v>
      </c>
    </row>
    <row r="9444" spans="1:8" x14ac:dyDescent="0.25">
      <c r="A9444" s="83">
        <v>45874</v>
      </c>
      <c r="B9444" s="84" t="str">
        <v>UN 3648</v>
      </c>
      <c r="C9444" s="49" t="str">
        <v xml:space="preserve"> BREAK DISC ACTUATING MASSEY 241 8.75" </v>
      </c>
      <c r="D9444" s="131" t="str">
        <v>2489, 2490</v>
      </c>
      <c r="E9444" s="49">
        <v>2</v>
      </c>
      <c r="F9444" s="49" t="str">
        <v>PCS</v>
      </c>
      <c r="G9444" s="49" t="str">
        <v>OUTWARD</v>
      </c>
      <c r="H9444" s="49" t="str">
        <v>SHOP</v>
      </c>
    </row>
    <row r="9445" spans="1:8" x14ac:dyDescent="0.25">
      <c r="A9445" s="83">
        <v>45874</v>
      </c>
      <c r="B9445" s="84" t="str">
        <v>GK 1623/UN 2825</v>
      </c>
      <c r="C9445" s="49" t="str">
        <v>AXLE BOLT R/T 8" BLACK</v>
      </c>
      <c r="D9445" s="131" t="str">
        <v>2489, 2490</v>
      </c>
      <c r="E9445" s="49">
        <v>36</v>
      </c>
      <c r="F9445" s="49" t="str">
        <v>PCS</v>
      </c>
      <c r="G9445" s="49" t="str">
        <v>OUTWARD</v>
      </c>
      <c r="H9445" s="49" t="str">
        <v>SHOP</v>
      </c>
    </row>
    <row r="9446" spans="1:8" x14ac:dyDescent="0.25">
      <c r="A9446" s="83">
        <v>45874</v>
      </c>
      <c r="B9446" s="84" t="str">
        <v>UN 1794</v>
      </c>
      <c r="C9446" s="49" t="str">
        <v>GEAR CATORI KIT PVC INTER</v>
      </c>
      <c r="D9446" s="131" t="str">
        <v>2489, 2490</v>
      </c>
      <c r="E9446" s="49">
        <v>10</v>
      </c>
      <c r="F9446" s="49" t="str">
        <v>SET</v>
      </c>
      <c r="G9446" s="49" t="str">
        <v>OUTWARD</v>
      </c>
      <c r="H9446" s="49" t="str">
        <v>SHOP</v>
      </c>
    </row>
    <row r="9447" spans="1:8" x14ac:dyDescent="0.25">
      <c r="A9447" s="83">
        <v>45874</v>
      </c>
      <c r="B9447" s="84" t="str">
        <v>UN 1793</v>
      </c>
      <c r="C9447" s="49" t="str">
        <v>GEAR CATORI KIT IRON INTER</v>
      </c>
      <c r="D9447" s="131" t="str">
        <v>2489, 2490</v>
      </c>
      <c r="E9447" s="49">
        <v>10</v>
      </c>
      <c r="F9447" s="49" t="str">
        <v>SET</v>
      </c>
      <c r="G9447" s="49" t="str">
        <v>OUTWARD</v>
      </c>
      <c r="H9447" s="49" t="str">
        <v>SHOP</v>
      </c>
    </row>
    <row r="9448" spans="1:8" x14ac:dyDescent="0.25">
      <c r="A9448" s="83">
        <v>45874</v>
      </c>
      <c r="B9448" s="84" t="str">
        <v>UN 2856</v>
      </c>
      <c r="C9448" s="49" t="str">
        <v xml:space="preserve">BREAK PADEL SPRING INTER  </v>
      </c>
      <c r="D9448" s="131" t="str">
        <v>2489, 2490</v>
      </c>
      <c r="E9448" s="49">
        <v>36</v>
      </c>
      <c r="F9448" s="49" t="str">
        <v>PCS</v>
      </c>
      <c r="G9448" s="49" t="str">
        <v>OUTWARD</v>
      </c>
      <c r="H9448" s="49" t="str">
        <v>SHOP</v>
      </c>
    </row>
    <row r="9449" spans="1:8" x14ac:dyDescent="0.25">
      <c r="A9449" s="83">
        <v>45874</v>
      </c>
      <c r="B9449" s="84" t="str">
        <v>GK 1485/UN 2843</v>
      </c>
      <c r="C9449" s="49" t="str">
        <v>SPANDLE ARM BOLT INTER DI</v>
      </c>
      <c r="D9449" s="131" t="str">
        <v>2489, 2490</v>
      </c>
      <c r="E9449" s="49">
        <v>36</v>
      </c>
      <c r="F9449" s="49" t="str">
        <v>PCS</v>
      </c>
      <c r="G9449" s="49" t="str">
        <v>OUTWARD</v>
      </c>
      <c r="H9449" s="49" t="str">
        <v>SHOP</v>
      </c>
    </row>
    <row r="9450" spans="1:8" x14ac:dyDescent="0.25">
      <c r="A9450" s="83">
        <v>45874</v>
      </c>
      <c r="B9450" s="84" t="str">
        <v>UN 3110</v>
      </c>
      <c r="C9450" s="49" t="str">
        <v xml:space="preserve">SPINDLE SHAFT SHIM THICK INTER  </v>
      </c>
      <c r="D9450" s="131" t="str">
        <v>2489, 2490</v>
      </c>
      <c r="E9450" s="49">
        <v>24</v>
      </c>
      <c r="F9450" s="49" t="str">
        <v>DOZEN</v>
      </c>
      <c r="G9450" s="49" t="str">
        <v>OUTWARD</v>
      </c>
      <c r="H9450" s="49" t="str">
        <v>SHOP</v>
      </c>
    </row>
    <row r="9451" spans="1:8" x14ac:dyDescent="0.25">
      <c r="A9451" s="83">
        <v>45874</v>
      </c>
      <c r="B9451" s="84">
        <v>0</v>
      </c>
      <c r="C9451" s="49">
        <v>0</v>
      </c>
      <c r="D9451" s="131" t="str">
        <v>2489, 2490</v>
      </c>
      <c r="E9451" s="49">
        <v>0</v>
      </c>
      <c r="F9451" s="49">
        <v>0</v>
      </c>
      <c r="G9451" s="49" t="str">
        <v>OUTWARD</v>
      </c>
      <c r="H9451" s="49" t="str">
        <v>SHOP</v>
      </c>
    </row>
    <row r="9452" spans="1:8" x14ac:dyDescent="0.25">
      <c r="A9452" s="83">
        <v>45874</v>
      </c>
      <c r="B9452" s="84" t="str">
        <v>CENTER PIN BUSH G/T 5310</v>
      </c>
      <c r="C9452" s="49" t="str">
        <v>CENTER PIN BUSH G/T 5310</v>
      </c>
      <c r="D9452" s="131" t="str">
        <v>2489, 2490</v>
      </c>
      <c r="E9452" s="49">
        <v>2</v>
      </c>
      <c r="F9452" s="49" t="str">
        <v>PCS</v>
      </c>
      <c r="G9452" s="49" t="str">
        <v>OUTWARD</v>
      </c>
      <c r="H9452" s="49" t="str">
        <v>SHOP</v>
      </c>
    </row>
    <row r="9453" spans="1:8" x14ac:dyDescent="0.25">
      <c r="A9453" s="83">
        <v>45874</v>
      </c>
      <c r="B9453" s="84" t="str">
        <v>R983032309</v>
      </c>
      <c r="C9453" s="49" t="str">
        <v>HYD. PUMP SWARAJ 19CC (OUTER)</v>
      </c>
      <c r="D9453" s="131" t="str">
        <v>2489, 2490</v>
      </c>
      <c r="E9453" s="49">
        <v>4</v>
      </c>
      <c r="F9453" s="49" t="str">
        <v>PCS</v>
      </c>
      <c r="G9453" s="49" t="str">
        <v>OUTWARD</v>
      </c>
      <c r="H9453" s="49" t="str">
        <v>SHOP</v>
      </c>
    </row>
    <row r="9454" spans="1:8" x14ac:dyDescent="0.25">
      <c r="A9454" s="83">
        <v>45874</v>
      </c>
      <c r="B9454" s="84" t="str">
        <v>R983067915</v>
      </c>
      <c r="C9454" s="49" t="str">
        <v>HYD. PUMP SONALIKA RX 16CC</v>
      </c>
      <c r="D9454" s="131" t="str">
        <v>2489, 2490</v>
      </c>
      <c r="E9454" s="49">
        <v>6</v>
      </c>
      <c r="F9454" s="49" t="str">
        <v>PCS</v>
      </c>
      <c r="G9454" s="49" t="str">
        <v>OUTWARD</v>
      </c>
      <c r="H9454" s="49" t="str">
        <v>SHOP</v>
      </c>
    </row>
    <row r="9455" spans="1:8" x14ac:dyDescent="0.25">
      <c r="A9455" s="83">
        <v>45874</v>
      </c>
      <c r="B9455" s="84" t="str">
        <v>R983067914</v>
      </c>
      <c r="C9455" s="49" t="str">
        <v>HYD PUMP FARMTRAC 16.5 CC</v>
      </c>
      <c r="D9455" s="131" t="str">
        <v>2489, 2490</v>
      </c>
      <c r="E9455" s="49">
        <v>6</v>
      </c>
      <c r="F9455" s="49" t="str">
        <v>PCS</v>
      </c>
      <c r="G9455" s="49" t="str">
        <v>OUTWARD</v>
      </c>
      <c r="H9455" s="49" t="str">
        <v>SHOP</v>
      </c>
    </row>
    <row r="9456" spans="1:8" x14ac:dyDescent="0.25">
      <c r="A9456" s="83">
        <v>45874</v>
      </c>
      <c r="B9456" s="84" t="str">
        <v>GK 2411</v>
      </c>
      <c r="C9456" s="49" t="str">
        <v>TROLLEY PIPE 20''   EPDM (MALE + FEMALE)</v>
      </c>
      <c r="D9456" s="131" t="str">
        <v>2489, 2490</v>
      </c>
      <c r="E9456" s="49">
        <v>10</v>
      </c>
      <c r="F9456" s="49" t="str">
        <v>PCS</v>
      </c>
      <c r="G9456" s="49" t="str">
        <v>OUTWARD</v>
      </c>
      <c r="H9456" s="49" t="str">
        <v>SHOP</v>
      </c>
    </row>
    <row r="9457" spans="1:8" x14ac:dyDescent="0.25">
      <c r="A9457" s="83">
        <v>45874</v>
      </c>
      <c r="B9457" s="84" t="str">
        <v>601AD00007C</v>
      </c>
      <c r="C9457" s="49" t="str">
        <v>HYD PUMP J.D 5310 W/BRACKET (20CC + 12CC) (NEW CODE : 11351822)</v>
      </c>
      <c r="D9457" s="131" t="str">
        <v>2489, 2490</v>
      </c>
      <c r="E9457" s="49">
        <v>2</v>
      </c>
      <c r="F9457" s="49" t="str">
        <v>PCS</v>
      </c>
      <c r="G9457" s="49" t="str">
        <v>OUTWARD</v>
      </c>
      <c r="H9457" s="49" t="str">
        <v>SHOP</v>
      </c>
    </row>
    <row r="9458" spans="1:8" x14ac:dyDescent="0.25">
      <c r="A9458" s="83">
        <v>45874</v>
      </c>
      <c r="B9458" s="84" t="str">
        <v>1P 4060 4027 CTOOOY</v>
      </c>
      <c r="C9458" s="49" t="str">
        <v>HYD PUMP ARJUN NOVO Y MANIFOLD</v>
      </c>
      <c r="D9458" s="131" t="str">
        <v>2489, 2490</v>
      </c>
      <c r="E9458" s="49">
        <v>1</v>
      </c>
      <c r="F9458" s="49" t="str">
        <v>PCS</v>
      </c>
      <c r="G9458" s="49" t="str">
        <v>OUTWARD</v>
      </c>
      <c r="H9458" s="49" t="str">
        <v>SHOP</v>
      </c>
    </row>
    <row r="9459" spans="1:8" x14ac:dyDescent="0.25">
      <c r="A9459" s="83">
        <v>45874</v>
      </c>
      <c r="B9459" s="84" t="str">
        <v>UN 2987</v>
      </c>
      <c r="C9459" s="49" t="str">
        <v xml:space="preserve">MUDGUARD PAD THICK INTER  </v>
      </c>
      <c r="D9459" s="131" t="str">
        <v>2489, 2490</v>
      </c>
      <c r="E9459" s="49">
        <v>20</v>
      </c>
      <c r="F9459" s="49" t="str">
        <v>PCS</v>
      </c>
      <c r="G9459" s="49" t="str">
        <v>OUTWARD</v>
      </c>
      <c r="H9459" s="49" t="str">
        <v>SHOP</v>
      </c>
    </row>
    <row r="9460" spans="1:8" x14ac:dyDescent="0.25">
      <c r="A9460" s="83">
        <v>45874</v>
      </c>
      <c r="B9460" s="84" t="str">
        <v>GK 1181 / UN 1287</v>
      </c>
      <c r="C9460" s="49" t="str">
        <v>FLY WHEEL RING INTER DI 110 TEETH</v>
      </c>
      <c r="D9460" s="131" t="str">
        <v>2489, 2490</v>
      </c>
      <c r="E9460" s="49">
        <v>2</v>
      </c>
      <c r="F9460" s="49" t="str">
        <v>PCS</v>
      </c>
      <c r="G9460" s="49" t="str">
        <v>OUTWARD</v>
      </c>
      <c r="H9460" s="49" t="str">
        <v>SHOP</v>
      </c>
    </row>
    <row r="9461" spans="1:8" x14ac:dyDescent="0.25">
      <c r="A9461" s="83">
        <v>45874</v>
      </c>
      <c r="B9461" s="84">
        <v>11333424</v>
      </c>
      <c r="C9461" s="49" t="str">
        <v>STG CONTROL UNIT ARJUN (NEW) (VSP 80)</v>
      </c>
      <c r="D9461" s="131" t="str">
        <v>2489, 2490</v>
      </c>
      <c r="E9461" s="49">
        <v>1</v>
      </c>
      <c r="F9461" s="49" t="str">
        <v>PCS</v>
      </c>
      <c r="G9461" s="49" t="str">
        <v>OUTWARD</v>
      </c>
      <c r="H9461" s="49" t="str">
        <v>SHOP</v>
      </c>
    </row>
    <row r="9462" spans="1:8" x14ac:dyDescent="0.25">
      <c r="A9462" s="83">
        <v>45874</v>
      </c>
      <c r="B9462" s="84" t="str">
        <v>UN 1681</v>
      </c>
      <c r="C9462" s="49" t="str">
        <v>LATCH HOOD SET COMPLETE INTER DI</v>
      </c>
      <c r="D9462" s="131" t="str">
        <v>2489, 2490</v>
      </c>
      <c r="E9462" s="49">
        <v>14</v>
      </c>
      <c r="F9462" s="49" t="str">
        <v>SET</v>
      </c>
      <c r="G9462" s="49" t="str">
        <v>OUTWARD</v>
      </c>
      <c r="H9462" s="49" t="str">
        <v>SHOP</v>
      </c>
    </row>
    <row r="9463" spans="1:8" x14ac:dyDescent="0.25">
      <c r="A9463" s="83">
        <v>45874</v>
      </c>
      <c r="B9463" s="84" t="str">
        <v>R983032352</v>
      </c>
      <c r="C9463" s="49" t="str">
        <v>HYD PUMP FT45/55 12CC</v>
      </c>
      <c r="D9463" s="131" t="str">
        <v>2489, 2490</v>
      </c>
      <c r="E9463" s="49">
        <v>4</v>
      </c>
      <c r="F9463" s="49" t="str">
        <v>PCS</v>
      </c>
      <c r="G9463" s="49" t="str">
        <v>OUTWARD</v>
      </c>
      <c r="H9463" s="49" t="str">
        <v>SHOP</v>
      </c>
    </row>
    <row r="9464" spans="1:8" x14ac:dyDescent="0.25">
      <c r="A9464" s="83">
        <v>45874</v>
      </c>
      <c r="B9464" s="84" t="str">
        <v>1P 4066 4039 AOOOOB</v>
      </c>
      <c r="C9464" s="49" t="str">
        <v>HYD PUMP J.D</v>
      </c>
      <c r="D9464" s="131" t="str">
        <v>2489, 2490</v>
      </c>
      <c r="E9464" s="49">
        <v>3</v>
      </c>
      <c r="F9464" s="49" t="str">
        <v>PCS</v>
      </c>
      <c r="G9464" s="49" t="str">
        <v>OUTWARD</v>
      </c>
      <c r="H9464" s="49" t="str">
        <v>SHOP</v>
      </c>
    </row>
  </sheetData>
  <autoFilter ref="A1:H9423" xr:uid="{59D24C62-AB49-4398-AD3E-008002CDE443}"/>
  <conditionalFormatting sqref="A2:H7626">
    <cfRule type="expression" dxfId="42" priority="1651">
      <formula>#REF!&lt;0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9" tint="-0.249977111117893"/>
  </sheetPr>
  <dimension ref="A1:H9464"/>
  <sheetViews>
    <sheetView topLeftCell="C1" zoomScale="115" zoomScaleNormal="115" workbookViewId="0">
      <pane ySplit="1" topLeftCell="A2" activePane="bottomLeft" state="frozen"/>
      <selection activeCell="C11" sqref="C11"/>
      <selection pane="bottomLeft" activeCell="H9460" sqref="H9460"/>
    </sheetView>
  </sheetViews>
  <sheetFormatPr defaultRowHeight="15" x14ac:dyDescent="0.25"/>
  <cols>
    <col min="1" max="1" width="21.42578125" style="4" customWidth="1"/>
    <col min="2" max="2" width="32.140625" style="4" customWidth="1"/>
    <col min="3" max="3" width="57.7109375" customWidth="1"/>
    <col min="4" max="4" width="30.42578125" style="4" customWidth="1"/>
    <col min="5" max="5" width="8.85546875" customWidth="1"/>
    <col min="6" max="6" width="9.28515625" customWidth="1"/>
    <col min="7" max="7" width="26.85546875" customWidth="1"/>
    <col min="8" max="8" width="31.42578125" bestFit="1" customWidth="1"/>
    <col min="16376" max="16376" width="12.28515625" bestFit="1" customWidth="1"/>
    <col min="16377" max="16384" width="12.28515625" customWidth="1"/>
  </cols>
  <sheetData>
    <row r="1" spans="1:8" ht="30" customHeight="1" x14ac:dyDescent="0.25">
      <c r="A1" s="46" t="s">
        <v>1</v>
      </c>
      <c r="B1" s="46" t="s">
        <v>2</v>
      </c>
      <c r="C1" s="46" t="s">
        <v>0</v>
      </c>
      <c r="D1" s="46" t="s">
        <v>10960</v>
      </c>
      <c r="E1" s="46" t="s">
        <v>11104</v>
      </c>
      <c r="F1" s="46" t="s">
        <v>10</v>
      </c>
      <c r="G1" s="46" t="s">
        <v>11103</v>
      </c>
      <c r="H1" s="47" t="s">
        <v>2396</v>
      </c>
    </row>
    <row r="2" spans="1:8" ht="15" customHeight="1" x14ac:dyDescent="0.25">
      <c r="A2" s="26">
        <v>45777</v>
      </c>
      <c r="B2" s="27">
        <v>135120362</v>
      </c>
      <c r="C2" s="28" t="s">
        <v>10189</v>
      </c>
      <c r="D2" s="27">
        <v>1844</v>
      </c>
      <c r="E2" s="28">
        <v>1</v>
      </c>
      <c r="F2" s="28" t="s">
        <v>25</v>
      </c>
      <c r="G2" s="28" t="s">
        <v>10961</v>
      </c>
      <c r="H2" s="29" t="s">
        <v>10222</v>
      </c>
    </row>
    <row r="3" spans="1:8" ht="15" customHeight="1" x14ac:dyDescent="0.25">
      <c r="A3" s="30">
        <v>45777</v>
      </c>
      <c r="B3" s="31">
        <v>135120182</v>
      </c>
      <c r="C3" s="32" t="s">
        <v>10190</v>
      </c>
      <c r="D3" s="31">
        <v>1844</v>
      </c>
      <c r="E3" s="32">
        <v>1</v>
      </c>
      <c r="F3" s="32" t="s">
        <v>25</v>
      </c>
      <c r="G3" s="32" t="s">
        <v>10961</v>
      </c>
      <c r="H3" s="33" t="s">
        <v>10222</v>
      </c>
    </row>
    <row r="4" spans="1:8" ht="15" customHeight="1" x14ac:dyDescent="0.25">
      <c r="A4" s="34">
        <v>45741</v>
      </c>
      <c r="B4" s="35" t="s">
        <v>9581</v>
      </c>
      <c r="C4" s="43" t="s">
        <v>9581</v>
      </c>
      <c r="D4" s="35">
        <v>1803</v>
      </c>
      <c r="E4" s="36">
        <v>50</v>
      </c>
      <c r="F4" s="36" t="s">
        <v>14</v>
      </c>
      <c r="G4" s="36" t="s">
        <v>10961</v>
      </c>
      <c r="H4" s="37" t="s">
        <v>8431</v>
      </c>
    </row>
    <row r="5" spans="1:8" ht="15" customHeight="1" x14ac:dyDescent="0.25">
      <c r="A5" s="30">
        <v>45741</v>
      </c>
      <c r="B5" s="31" t="s">
        <v>9582</v>
      </c>
      <c r="C5" s="32" t="s">
        <v>9582</v>
      </c>
      <c r="D5" s="31">
        <v>1803</v>
      </c>
      <c r="E5" s="32">
        <v>20</v>
      </c>
      <c r="F5" s="32" t="s">
        <v>14</v>
      </c>
      <c r="G5" s="32" t="s">
        <v>10961</v>
      </c>
      <c r="H5" s="33" t="s">
        <v>8431</v>
      </c>
    </row>
    <row r="6" spans="1:8" ht="15" customHeight="1" x14ac:dyDescent="0.25">
      <c r="A6" s="34">
        <v>45741</v>
      </c>
      <c r="B6" s="35" t="s">
        <v>9656</v>
      </c>
      <c r="C6" s="36" t="s">
        <v>9562</v>
      </c>
      <c r="D6" s="35">
        <v>1803</v>
      </c>
      <c r="E6" s="36">
        <v>50</v>
      </c>
      <c r="F6" s="36" t="s">
        <v>14</v>
      </c>
      <c r="G6" s="36" t="s">
        <v>10961</v>
      </c>
      <c r="H6" s="37" t="s">
        <v>8431</v>
      </c>
    </row>
    <row r="7" spans="1:8" ht="15" customHeight="1" x14ac:dyDescent="0.25">
      <c r="A7" s="30">
        <v>45741</v>
      </c>
      <c r="B7" s="31" t="s">
        <v>10271</v>
      </c>
      <c r="C7" s="32" t="s">
        <v>9600</v>
      </c>
      <c r="D7" s="31">
        <v>1803</v>
      </c>
      <c r="E7" s="32">
        <v>50</v>
      </c>
      <c r="F7" s="32" t="s">
        <v>14</v>
      </c>
      <c r="G7" s="32" t="s">
        <v>10961</v>
      </c>
      <c r="H7" s="33" t="s">
        <v>8431</v>
      </c>
    </row>
    <row r="8" spans="1:8" ht="15" customHeight="1" x14ac:dyDescent="0.25">
      <c r="A8" s="34">
        <v>45741</v>
      </c>
      <c r="B8" s="35" t="s">
        <v>10264</v>
      </c>
      <c r="C8" s="36" t="s">
        <v>9552</v>
      </c>
      <c r="D8" s="35">
        <v>1803</v>
      </c>
      <c r="E8" s="36">
        <v>50</v>
      </c>
      <c r="F8" s="36" t="s">
        <v>14</v>
      </c>
      <c r="G8" s="36" t="s">
        <v>10961</v>
      </c>
      <c r="H8" s="37" t="s">
        <v>8431</v>
      </c>
    </row>
    <row r="9" spans="1:8" ht="15" customHeight="1" x14ac:dyDescent="0.25">
      <c r="A9" s="30">
        <v>45741</v>
      </c>
      <c r="B9" s="31" t="s">
        <v>9544</v>
      </c>
      <c r="C9" s="32" t="s">
        <v>9675</v>
      </c>
      <c r="D9" s="31">
        <v>1803</v>
      </c>
      <c r="E9" s="32">
        <v>50</v>
      </c>
      <c r="F9" s="32" t="s">
        <v>14</v>
      </c>
      <c r="G9" s="32" t="s">
        <v>10961</v>
      </c>
      <c r="H9" s="33" t="s">
        <v>8431</v>
      </c>
    </row>
    <row r="10" spans="1:8" ht="15" customHeight="1" x14ac:dyDescent="0.25">
      <c r="A10" s="34">
        <v>45778</v>
      </c>
      <c r="B10" s="35" t="s">
        <v>3226</v>
      </c>
      <c r="C10" s="36" t="s">
        <v>3227</v>
      </c>
      <c r="D10" s="35">
        <v>1828</v>
      </c>
      <c r="E10" s="36">
        <v>5</v>
      </c>
      <c r="F10" s="36" t="s">
        <v>14</v>
      </c>
      <c r="G10" s="36" t="s">
        <v>10961</v>
      </c>
      <c r="H10" s="37" t="s">
        <v>10314</v>
      </c>
    </row>
    <row r="11" spans="1:8" ht="15" customHeight="1" x14ac:dyDescent="0.25">
      <c r="A11" s="30">
        <v>45778</v>
      </c>
      <c r="B11" s="31" t="s">
        <v>3224</v>
      </c>
      <c r="C11" s="32" t="s">
        <v>3225</v>
      </c>
      <c r="D11" s="31">
        <v>1828</v>
      </c>
      <c r="E11" s="32">
        <v>5</v>
      </c>
      <c r="F11" s="32" t="s">
        <v>14</v>
      </c>
      <c r="G11" s="32" t="s">
        <v>10961</v>
      </c>
      <c r="H11" s="33" t="s">
        <v>10314</v>
      </c>
    </row>
    <row r="12" spans="1:8" ht="15" customHeight="1" x14ac:dyDescent="0.25">
      <c r="A12" s="34">
        <v>45778</v>
      </c>
      <c r="B12" s="35" t="s">
        <v>8157</v>
      </c>
      <c r="C12" s="36" t="s">
        <v>8158</v>
      </c>
      <c r="D12" s="35">
        <v>1843</v>
      </c>
      <c r="E12" s="36">
        <v>120</v>
      </c>
      <c r="F12" s="36" t="s">
        <v>14</v>
      </c>
      <c r="G12" s="36" t="s">
        <v>10961</v>
      </c>
      <c r="H12" s="37" t="s">
        <v>10463</v>
      </c>
    </row>
    <row r="13" spans="1:8" ht="15" customHeight="1" x14ac:dyDescent="0.25">
      <c r="A13" s="30">
        <v>45778</v>
      </c>
      <c r="B13" s="31" t="s">
        <v>8149</v>
      </c>
      <c r="C13" s="32" t="s">
        <v>8150</v>
      </c>
      <c r="D13" s="31">
        <v>1843</v>
      </c>
      <c r="E13" s="32">
        <v>80</v>
      </c>
      <c r="F13" s="32" t="s">
        <v>14</v>
      </c>
      <c r="G13" s="32" t="s">
        <v>10961</v>
      </c>
      <c r="H13" s="33" t="s">
        <v>10463</v>
      </c>
    </row>
    <row r="14" spans="1:8" ht="15" customHeight="1" x14ac:dyDescent="0.25">
      <c r="A14" s="34">
        <v>45777</v>
      </c>
      <c r="B14" s="35" t="s">
        <v>6446</v>
      </c>
      <c r="C14" s="36" t="s">
        <v>6447</v>
      </c>
      <c r="D14" s="35">
        <v>1845</v>
      </c>
      <c r="E14" s="36">
        <v>10</v>
      </c>
      <c r="F14" s="36" t="s">
        <v>14</v>
      </c>
      <c r="G14" s="36" t="s">
        <v>10961</v>
      </c>
      <c r="H14" s="37" t="s">
        <v>10462</v>
      </c>
    </row>
    <row r="15" spans="1:8" ht="15" customHeight="1" x14ac:dyDescent="0.25">
      <c r="A15" s="30">
        <v>45777</v>
      </c>
      <c r="B15" s="31" t="s">
        <v>6434</v>
      </c>
      <c r="C15" s="32" t="s">
        <v>6435</v>
      </c>
      <c r="D15" s="31">
        <v>1845</v>
      </c>
      <c r="E15" s="32">
        <v>10</v>
      </c>
      <c r="F15" s="32" t="s">
        <v>14</v>
      </c>
      <c r="G15" s="32" t="s">
        <v>10961</v>
      </c>
      <c r="H15" s="33" t="s">
        <v>10462</v>
      </c>
    </row>
    <row r="16" spans="1:8" ht="15" customHeight="1" x14ac:dyDescent="0.25">
      <c r="A16" s="34">
        <v>45777</v>
      </c>
      <c r="B16" s="35" t="s">
        <v>6498</v>
      </c>
      <c r="C16" s="36" t="s">
        <v>6499</v>
      </c>
      <c r="D16" s="35">
        <v>1845</v>
      </c>
      <c r="E16" s="36">
        <v>10</v>
      </c>
      <c r="F16" s="36" t="s">
        <v>14</v>
      </c>
      <c r="G16" s="36" t="s">
        <v>10961</v>
      </c>
      <c r="H16" s="37" t="s">
        <v>10462</v>
      </c>
    </row>
    <row r="17" spans="1:8" x14ac:dyDescent="0.25">
      <c r="A17" s="30">
        <v>45776</v>
      </c>
      <c r="B17" s="31" t="s">
        <v>2118</v>
      </c>
      <c r="C17" s="32" t="s">
        <v>2119</v>
      </c>
      <c r="D17" s="31">
        <v>2822</v>
      </c>
      <c r="E17" s="32">
        <v>2</v>
      </c>
      <c r="F17" s="32" t="s">
        <v>14</v>
      </c>
      <c r="G17" s="32" t="s">
        <v>10003</v>
      </c>
      <c r="H17" s="33"/>
    </row>
    <row r="18" spans="1:8" ht="15" customHeight="1" x14ac:dyDescent="0.25">
      <c r="A18" s="34">
        <v>45776</v>
      </c>
      <c r="B18" s="35" t="s">
        <v>8205</v>
      </c>
      <c r="C18" s="36" t="s">
        <v>8206</v>
      </c>
      <c r="D18" s="35">
        <v>2821</v>
      </c>
      <c r="E18" s="36">
        <v>18</v>
      </c>
      <c r="F18" s="36" t="s">
        <v>14</v>
      </c>
      <c r="G18" s="36" t="s">
        <v>10003</v>
      </c>
      <c r="H18" s="37"/>
    </row>
    <row r="19" spans="1:8" ht="15" customHeight="1" x14ac:dyDescent="0.25">
      <c r="A19" s="30">
        <v>45776</v>
      </c>
      <c r="B19" s="31" t="s">
        <v>8157</v>
      </c>
      <c r="C19" s="32" t="s">
        <v>8158</v>
      </c>
      <c r="D19" s="31">
        <v>2820</v>
      </c>
      <c r="E19" s="32">
        <v>200</v>
      </c>
      <c r="F19" s="32" t="s">
        <v>14</v>
      </c>
      <c r="G19" s="32" t="s">
        <v>10003</v>
      </c>
      <c r="H19" s="33"/>
    </row>
    <row r="20" spans="1:8" ht="15" customHeight="1" x14ac:dyDescent="0.25">
      <c r="A20" s="34">
        <v>45776</v>
      </c>
      <c r="B20" s="35" t="s">
        <v>8153</v>
      </c>
      <c r="C20" s="36" t="s">
        <v>8154</v>
      </c>
      <c r="D20" s="35">
        <v>2819</v>
      </c>
      <c r="E20" s="36">
        <v>150</v>
      </c>
      <c r="F20" s="36" t="s">
        <v>14</v>
      </c>
      <c r="G20" s="36" t="s">
        <v>10003</v>
      </c>
      <c r="H20" s="37"/>
    </row>
    <row r="21" spans="1:8" ht="15" customHeight="1" x14ac:dyDescent="0.25">
      <c r="A21" s="30">
        <v>45776</v>
      </c>
      <c r="B21" s="31" t="s">
        <v>8149</v>
      </c>
      <c r="C21" s="32" t="s">
        <v>8150</v>
      </c>
      <c r="D21" s="31">
        <v>2818</v>
      </c>
      <c r="E21" s="32">
        <v>204</v>
      </c>
      <c r="F21" s="32" t="s">
        <v>14</v>
      </c>
      <c r="G21" s="32" t="s">
        <v>10003</v>
      </c>
      <c r="H21" s="33"/>
    </row>
    <row r="22" spans="1:8" x14ac:dyDescent="0.25">
      <c r="A22" s="34">
        <v>45776</v>
      </c>
      <c r="B22" s="35" t="s">
        <v>1810</v>
      </c>
      <c r="C22" s="36" t="s">
        <v>1811</v>
      </c>
      <c r="D22" s="35">
        <v>2817</v>
      </c>
      <c r="E22" s="36">
        <v>8</v>
      </c>
      <c r="F22" s="36" t="s">
        <v>25</v>
      </c>
      <c r="G22" s="36" t="s">
        <v>10003</v>
      </c>
      <c r="H22" s="37"/>
    </row>
    <row r="23" spans="1:8" ht="15" customHeight="1" x14ac:dyDescent="0.25">
      <c r="A23" s="30">
        <v>45776</v>
      </c>
      <c r="B23" s="31" t="s">
        <v>1823</v>
      </c>
      <c r="C23" s="32" t="s">
        <v>1824</v>
      </c>
      <c r="D23" s="31">
        <v>2816</v>
      </c>
      <c r="E23" s="32">
        <v>25</v>
      </c>
      <c r="F23" s="32" t="s">
        <v>25</v>
      </c>
      <c r="G23" s="32" t="s">
        <v>10003</v>
      </c>
      <c r="H23" s="33"/>
    </row>
    <row r="24" spans="1:8" x14ac:dyDescent="0.25">
      <c r="A24" s="34">
        <v>45776</v>
      </c>
      <c r="B24" s="35" t="s">
        <v>5112</v>
      </c>
      <c r="C24" s="36" t="s">
        <v>5113</v>
      </c>
      <c r="D24" s="35">
        <v>2815</v>
      </c>
      <c r="E24" s="36">
        <v>2</v>
      </c>
      <c r="F24" s="36" t="s">
        <v>14</v>
      </c>
      <c r="G24" s="36" t="s">
        <v>10003</v>
      </c>
      <c r="H24" s="37"/>
    </row>
    <row r="25" spans="1:8" ht="15" customHeight="1" x14ac:dyDescent="0.25">
      <c r="A25" s="30">
        <v>45776</v>
      </c>
      <c r="B25" s="31" t="s">
        <v>10467</v>
      </c>
      <c r="C25" s="32" t="s">
        <v>5083</v>
      </c>
      <c r="D25" s="31">
        <v>2815</v>
      </c>
      <c r="E25" s="32">
        <v>2</v>
      </c>
      <c r="F25" s="32" t="s">
        <v>14</v>
      </c>
      <c r="G25" s="32" t="s">
        <v>10003</v>
      </c>
      <c r="H25" s="33"/>
    </row>
    <row r="26" spans="1:8" ht="15" customHeight="1" x14ac:dyDescent="0.25">
      <c r="A26" s="34">
        <v>45776</v>
      </c>
      <c r="B26" s="35" t="s">
        <v>2582</v>
      </c>
      <c r="C26" s="36" t="s">
        <v>2583</v>
      </c>
      <c r="D26" s="35">
        <v>2813</v>
      </c>
      <c r="E26" s="36">
        <v>1</v>
      </c>
      <c r="F26" s="36" t="s">
        <v>14</v>
      </c>
      <c r="G26" s="36" t="s">
        <v>10003</v>
      </c>
      <c r="H26" s="37"/>
    </row>
    <row r="27" spans="1:8" ht="15" customHeight="1" x14ac:dyDescent="0.25">
      <c r="A27" s="30">
        <v>45776</v>
      </c>
      <c r="B27" s="31" t="s">
        <v>1756</v>
      </c>
      <c r="C27" s="32" t="s">
        <v>1757</v>
      </c>
      <c r="D27" s="31">
        <v>2812</v>
      </c>
      <c r="E27" s="32">
        <v>2</v>
      </c>
      <c r="F27" s="32" t="s">
        <v>14</v>
      </c>
      <c r="G27" s="32" t="s">
        <v>10003</v>
      </c>
      <c r="H27" s="33"/>
    </row>
    <row r="28" spans="1:8" ht="15" customHeight="1" x14ac:dyDescent="0.25">
      <c r="A28" s="34">
        <v>45776</v>
      </c>
      <c r="B28" s="35" t="s">
        <v>3993</v>
      </c>
      <c r="C28" s="36" t="s">
        <v>3994</v>
      </c>
      <c r="D28" s="35">
        <v>2811</v>
      </c>
      <c r="E28" s="36">
        <v>24</v>
      </c>
      <c r="F28" s="36" t="s">
        <v>14</v>
      </c>
      <c r="G28" s="36" t="s">
        <v>10003</v>
      </c>
      <c r="H28" s="37"/>
    </row>
    <row r="29" spans="1:8" ht="15" customHeight="1" x14ac:dyDescent="0.25">
      <c r="A29" s="30">
        <v>45776</v>
      </c>
      <c r="B29" s="31" t="s">
        <v>10461</v>
      </c>
      <c r="C29" s="32" t="s">
        <v>10461</v>
      </c>
      <c r="D29" s="31">
        <v>1834</v>
      </c>
      <c r="E29" s="32">
        <v>3</v>
      </c>
      <c r="F29" s="32" t="s">
        <v>14</v>
      </c>
      <c r="G29" s="32" t="s">
        <v>10961</v>
      </c>
      <c r="H29" s="33" t="s">
        <v>10460</v>
      </c>
    </row>
    <row r="30" spans="1:8" ht="15" customHeight="1" x14ac:dyDescent="0.25">
      <c r="A30" s="34">
        <v>45776</v>
      </c>
      <c r="B30" s="35" t="s">
        <v>2418</v>
      </c>
      <c r="C30" s="36" t="s">
        <v>2476</v>
      </c>
      <c r="D30" s="35">
        <v>1834</v>
      </c>
      <c r="E30" s="36">
        <v>5</v>
      </c>
      <c r="F30" s="36" t="s">
        <v>14</v>
      </c>
      <c r="G30" s="36" t="s">
        <v>10961</v>
      </c>
      <c r="H30" s="37" t="s">
        <v>10460</v>
      </c>
    </row>
    <row r="31" spans="1:8" ht="15" customHeight="1" x14ac:dyDescent="0.25">
      <c r="A31" s="30">
        <v>45776</v>
      </c>
      <c r="B31" s="31" t="s">
        <v>3161</v>
      </c>
      <c r="C31" s="32" t="s">
        <v>3162</v>
      </c>
      <c r="D31" s="31">
        <v>1834</v>
      </c>
      <c r="E31" s="32">
        <v>1</v>
      </c>
      <c r="F31" s="32" t="s">
        <v>14</v>
      </c>
      <c r="G31" s="32" t="s">
        <v>10961</v>
      </c>
      <c r="H31" s="33" t="s">
        <v>10460</v>
      </c>
    </row>
    <row r="32" spans="1:8" ht="15" customHeight="1" x14ac:dyDescent="0.25">
      <c r="A32" s="34">
        <v>45776</v>
      </c>
      <c r="B32" s="35" t="s">
        <v>3177</v>
      </c>
      <c r="C32" s="36" t="s">
        <v>3178</v>
      </c>
      <c r="D32" s="35">
        <v>1834</v>
      </c>
      <c r="E32" s="36">
        <v>2</v>
      </c>
      <c r="F32" s="36" t="s">
        <v>14</v>
      </c>
      <c r="G32" s="36" t="s">
        <v>10961</v>
      </c>
      <c r="H32" s="37" t="s">
        <v>10460</v>
      </c>
    </row>
    <row r="33" spans="1:8" ht="15" customHeight="1" x14ac:dyDescent="0.25">
      <c r="A33" s="30">
        <v>45776</v>
      </c>
      <c r="B33" s="31" t="s">
        <v>152</v>
      </c>
      <c r="C33" s="32" t="s">
        <v>153</v>
      </c>
      <c r="D33" s="31">
        <v>1834</v>
      </c>
      <c r="E33" s="32">
        <v>12</v>
      </c>
      <c r="F33" s="32" t="s">
        <v>14</v>
      </c>
      <c r="G33" s="32" t="s">
        <v>10961</v>
      </c>
      <c r="H33" s="33" t="s">
        <v>10460</v>
      </c>
    </row>
    <row r="34" spans="1:8" ht="15" customHeight="1" x14ac:dyDescent="0.25">
      <c r="A34" s="34">
        <v>45776</v>
      </c>
      <c r="B34" s="35" t="s">
        <v>155</v>
      </c>
      <c r="C34" s="36" t="s">
        <v>156</v>
      </c>
      <c r="D34" s="35">
        <v>1834</v>
      </c>
      <c r="E34" s="36">
        <v>20</v>
      </c>
      <c r="F34" s="36" t="s">
        <v>14</v>
      </c>
      <c r="G34" s="36" t="s">
        <v>10961</v>
      </c>
      <c r="H34" s="37" t="s">
        <v>10460</v>
      </c>
    </row>
    <row r="35" spans="1:8" ht="15" customHeight="1" x14ac:dyDescent="0.25">
      <c r="A35" s="30">
        <v>45776</v>
      </c>
      <c r="B35" s="31" t="s">
        <v>2233</v>
      </c>
      <c r="C35" s="32" t="s">
        <v>2234</v>
      </c>
      <c r="D35" s="31">
        <v>1834</v>
      </c>
      <c r="E35" s="32">
        <v>72</v>
      </c>
      <c r="F35" s="32" t="s">
        <v>14</v>
      </c>
      <c r="G35" s="32" t="s">
        <v>10961</v>
      </c>
      <c r="H35" s="33" t="s">
        <v>10460</v>
      </c>
    </row>
    <row r="36" spans="1:8" ht="15" customHeight="1" x14ac:dyDescent="0.25">
      <c r="A36" s="34">
        <v>45776</v>
      </c>
      <c r="B36" s="35" t="s">
        <v>10232</v>
      </c>
      <c r="C36" s="36" t="s">
        <v>9049</v>
      </c>
      <c r="D36" s="35">
        <v>1834</v>
      </c>
      <c r="E36" s="36">
        <v>1</v>
      </c>
      <c r="F36" s="36" t="s">
        <v>14</v>
      </c>
      <c r="G36" s="36" t="s">
        <v>10961</v>
      </c>
      <c r="H36" s="37" t="s">
        <v>10460</v>
      </c>
    </row>
    <row r="37" spans="1:8" ht="15" customHeight="1" x14ac:dyDescent="0.25">
      <c r="A37" s="30">
        <v>45776</v>
      </c>
      <c r="B37" s="31" t="s">
        <v>10231</v>
      </c>
      <c r="C37" s="32" t="s">
        <v>9048</v>
      </c>
      <c r="D37" s="31">
        <v>1834</v>
      </c>
      <c r="E37" s="32">
        <v>1</v>
      </c>
      <c r="F37" s="32" t="s">
        <v>14</v>
      </c>
      <c r="G37" s="32" t="s">
        <v>10961</v>
      </c>
      <c r="H37" s="33" t="s">
        <v>10460</v>
      </c>
    </row>
    <row r="38" spans="1:8" ht="15" customHeight="1" x14ac:dyDescent="0.25">
      <c r="A38" s="34">
        <v>45776</v>
      </c>
      <c r="B38" s="35" t="s">
        <v>1764</v>
      </c>
      <c r="C38" s="36" t="s">
        <v>1765</v>
      </c>
      <c r="D38" s="35">
        <v>1834</v>
      </c>
      <c r="E38" s="36">
        <v>18</v>
      </c>
      <c r="F38" s="36" t="s">
        <v>14</v>
      </c>
      <c r="G38" s="36" t="s">
        <v>10961</v>
      </c>
      <c r="H38" s="37" t="s">
        <v>10460</v>
      </c>
    </row>
    <row r="39" spans="1:8" ht="15" customHeight="1" x14ac:dyDescent="0.25">
      <c r="A39" s="30">
        <v>45776</v>
      </c>
      <c r="B39" s="31" t="s">
        <v>2427</v>
      </c>
      <c r="C39" s="32" t="s">
        <v>2483</v>
      </c>
      <c r="D39" s="31">
        <v>1834</v>
      </c>
      <c r="E39" s="32">
        <v>30</v>
      </c>
      <c r="F39" s="32" t="s">
        <v>14</v>
      </c>
      <c r="G39" s="32" t="s">
        <v>10961</v>
      </c>
      <c r="H39" s="33" t="s">
        <v>10460</v>
      </c>
    </row>
    <row r="40" spans="1:8" x14ac:dyDescent="0.25">
      <c r="A40" s="34">
        <v>45776</v>
      </c>
      <c r="B40" s="35" t="s">
        <v>1739</v>
      </c>
      <c r="C40" s="36" t="s">
        <v>1740</v>
      </c>
      <c r="D40" s="35">
        <v>1834</v>
      </c>
      <c r="E40" s="36">
        <v>3</v>
      </c>
      <c r="F40" s="36" t="s">
        <v>14</v>
      </c>
      <c r="G40" s="36" t="s">
        <v>10961</v>
      </c>
      <c r="H40" s="37" t="s">
        <v>10460</v>
      </c>
    </row>
    <row r="41" spans="1:8" x14ac:dyDescent="0.25">
      <c r="A41" s="30">
        <v>45776</v>
      </c>
      <c r="B41" s="31" t="s">
        <v>1745</v>
      </c>
      <c r="C41" s="32" t="s">
        <v>1746</v>
      </c>
      <c r="D41" s="31">
        <v>1834</v>
      </c>
      <c r="E41" s="32">
        <v>6</v>
      </c>
      <c r="F41" s="32" t="s">
        <v>14</v>
      </c>
      <c r="G41" s="32" t="s">
        <v>10961</v>
      </c>
      <c r="H41" s="33" t="s">
        <v>10460</v>
      </c>
    </row>
    <row r="42" spans="1:8" ht="15" customHeight="1" x14ac:dyDescent="0.25">
      <c r="A42" s="34">
        <v>45776</v>
      </c>
      <c r="B42" s="35" t="s">
        <v>1766</v>
      </c>
      <c r="C42" s="36" t="s">
        <v>1767</v>
      </c>
      <c r="D42" s="35">
        <v>1834</v>
      </c>
      <c r="E42" s="36">
        <v>6</v>
      </c>
      <c r="F42" s="36" t="s">
        <v>14</v>
      </c>
      <c r="G42" s="36" t="s">
        <v>10961</v>
      </c>
      <c r="H42" s="37" t="s">
        <v>10460</v>
      </c>
    </row>
    <row r="43" spans="1:8" ht="15" customHeight="1" x14ac:dyDescent="0.25">
      <c r="A43" s="30">
        <v>45776</v>
      </c>
      <c r="B43" s="31" t="s">
        <v>4679</v>
      </c>
      <c r="C43" s="32" t="s">
        <v>4680</v>
      </c>
      <c r="D43" s="31">
        <v>1834</v>
      </c>
      <c r="E43" s="32">
        <v>1</v>
      </c>
      <c r="F43" s="32" t="s">
        <v>25</v>
      </c>
      <c r="G43" s="32" t="s">
        <v>10961</v>
      </c>
      <c r="H43" s="33" t="s">
        <v>10460</v>
      </c>
    </row>
    <row r="44" spans="1:8" ht="15" customHeight="1" x14ac:dyDescent="0.25">
      <c r="A44" s="34">
        <v>45776</v>
      </c>
      <c r="B44" s="35" t="s">
        <v>4675</v>
      </c>
      <c r="C44" s="36" t="s">
        <v>4676</v>
      </c>
      <c r="D44" s="35">
        <v>1834</v>
      </c>
      <c r="E44" s="36">
        <v>1</v>
      </c>
      <c r="F44" s="36" t="s">
        <v>25</v>
      </c>
      <c r="G44" s="36" t="s">
        <v>10961</v>
      </c>
      <c r="H44" s="37" t="s">
        <v>10460</v>
      </c>
    </row>
    <row r="45" spans="1:8" ht="15" customHeight="1" x14ac:dyDescent="0.25">
      <c r="A45" s="30">
        <v>45776</v>
      </c>
      <c r="B45" s="31" t="s">
        <v>5423</v>
      </c>
      <c r="C45" s="32" t="s">
        <v>5424</v>
      </c>
      <c r="D45" s="31">
        <v>1834</v>
      </c>
      <c r="E45" s="32">
        <v>20</v>
      </c>
      <c r="F45" s="32" t="s">
        <v>25</v>
      </c>
      <c r="G45" s="32" t="s">
        <v>10961</v>
      </c>
      <c r="H45" s="33" t="s">
        <v>10460</v>
      </c>
    </row>
    <row r="46" spans="1:8" ht="15" customHeight="1" x14ac:dyDescent="0.25">
      <c r="A46" s="34">
        <v>45777</v>
      </c>
      <c r="B46" s="35" t="s">
        <v>10335</v>
      </c>
      <c r="C46" s="36" t="s">
        <v>10336</v>
      </c>
      <c r="D46" s="35" t="s">
        <v>10344</v>
      </c>
      <c r="E46" s="36">
        <v>240</v>
      </c>
      <c r="F46" s="36" t="s">
        <v>14</v>
      </c>
      <c r="G46" s="36" t="s">
        <v>10961</v>
      </c>
      <c r="H46" s="37" t="s">
        <v>8431</v>
      </c>
    </row>
    <row r="47" spans="1:8" ht="15" customHeight="1" x14ac:dyDescent="0.25">
      <c r="A47" s="30">
        <v>45777</v>
      </c>
      <c r="B47" s="31" t="s">
        <v>1823</v>
      </c>
      <c r="C47" s="32" t="s">
        <v>1824</v>
      </c>
      <c r="D47" s="31" t="s">
        <v>10344</v>
      </c>
      <c r="E47" s="32">
        <v>10</v>
      </c>
      <c r="F47" s="32" t="s">
        <v>25</v>
      </c>
      <c r="G47" s="32" t="s">
        <v>10961</v>
      </c>
      <c r="H47" s="33" t="s">
        <v>8431</v>
      </c>
    </row>
    <row r="48" spans="1:8" ht="15" customHeight="1" x14ac:dyDescent="0.25">
      <c r="A48" s="34">
        <v>45777</v>
      </c>
      <c r="B48" s="35" t="s">
        <v>2966</v>
      </c>
      <c r="C48" s="36" t="s">
        <v>2967</v>
      </c>
      <c r="D48" s="35" t="s">
        <v>10344</v>
      </c>
      <c r="E48" s="36">
        <v>240</v>
      </c>
      <c r="F48" s="36" t="s">
        <v>14</v>
      </c>
      <c r="G48" s="36" t="s">
        <v>10961</v>
      </c>
      <c r="H48" s="37" t="s">
        <v>8431</v>
      </c>
    </row>
    <row r="49" spans="1:8" ht="15" customHeight="1" x14ac:dyDescent="0.25">
      <c r="A49" s="30">
        <v>45777</v>
      </c>
      <c r="B49" s="31" t="s">
        <v>8149</v>
      </c>
      <c r="C49" s="32" t="s">
        <v>8150</v>
      </c>
      <c r="D49" s="31" t="s">
        <v>10344</v>
      </c>
      <c r="E49" s="32">
        <v>30</v>
      </c>
      <c r="F49" s="32" t="s">
        <v>14</v>
      </c>
      <c r="G49" s="32" t="s">
        <v>10961</v>
      </c>
      <c r="H49" s="33" t="s">
        <v>8431</v>
      </c>
    </row>
    <row r="50" spans="1:8" ht="15" customHeight="1" x14ac:dyDescent="0.25">
      <c r="A50" s="34">
        <v>45777</v>
      </c>
      <c r="B50" s="35" t="s">
        <v>2415</v>
      </c>
      <c r="C50" s="36" t="s">
        <v>2473</v>
      </c>
      <c r="D50" s="35" t="s">
        <v>10344</v>
      </c>
      <c r="E50" s="36">
        <v>4</v>
      </c>
      <c r="F50" s="36" t="s">
        <v>14</v>
      </c>
      <c r="G50" s="36" t="s">
        <v>10961</v>
      </c>
      <c r="H50" s="37" t="s">
        <v>8431</v>
      </c>
    </row>
    <row r="51" spans="1:8" ht="15" customHeight="1" x14ac:dyDescent="0.25">
      <c r="A51" s="30">
        <v>45777</v>
      </c>
      <c r="B51" s="31" t="s">
        <v>2429</v>
      </c>
      <c r="C51" s="32" t="s">
        <v>2485</v>
      </c>
      <c r="D51" s="31" t="s">
        <v>10344</v>
      </c>
      <c r="E51" s="32">
        <v>1</v>
      </c>
      <c r="F51" s="32" t="s">
        <v>14</v>
      </c>
      <c r="G51" s="32" t="s">
        <v>10961</v>
      </c>
      <c r="H51" s="33" t="s">
        <v>8431</v>
      </c>
    </row>
    <row r="52" spans="1:8" ht="15" customHeight="1" x14ac:dyDescent="0.25">
      <c r="A52" s="34">
        <v>45777</v>
      </c>
      <c r="B52" s="35" t="s">
        <v>2428</v>
      </c>
      <c r="C52" s="36" t="s">
        <v>2484</v>
      </c>
      <c r="D52" s="35" t="s">
        <v>10344</v>
      </c>
      <c r="E52" s="36">
        <v>1</v>
      </c>
      <c r="F52" s="36" t="s">
        <v>14</v>
      </c>
      <c r="G52" s="36" t="s">
        <v>10961</v>
      </c>
      <c r="H52" s="37" t="s">
        <v>8431</v>
      </c>
    </row>
    <row r="53" spans="1:8" ht="15" customHeight="1" x14ac:dyDescent="0.25">
      <c r="A53" s="30">
        <v>45777</v>
      </c>
      <c r="B53" s="31" t="s">
        <v>8829</v>
      </c>
      <c r="C53" s="32" t="s">
        <v>8799</v>
      </c>
      <c r="D53" s="31" t="s">
        <v>10344</v>
      </c>
      <c r="E53" s="32">
        <v>8</v>
      </c>
      <c r="F53" s="32" t="s">
        <v>14</v>
      </c>
      <c r="G53" s="32" t="s">
        <v>10961</v>
      </c>
      <c r="H53" s="33" t="s">
        <v>8431</v>
      </c>
    </row>
    <row r="54" spans="1:8" ht="15" customHeight="1" x14ac:dyDescent="0.25">
      <c r="A54" s="34">
        <v>45777</v>
      </c>
      <c r="B54" s="35" t="s">
        <v>1068</v>
      </c>
      <c r="C54" s="36" t="s">
        <v>1069</v>
      </c>
      <c r="D54" s="35" t="s">
        <v>10344</v>
      </c>
      <c r="E54" s="36">
        <v>20</v>
      </c>
      <c r="F54" s="36" t="s">
        <v>14</v>
      </c>
      <c r="G54" s="36" t="s">
        <v>10961</v>
      </c>
      <c r="H54" s="37" t="s">
        <v>8431</v>
      </c>
    </row>
    <row r="55" spans="1:8" ht="15" customHeight="1" x14ac:dyDescent="0.25">
      <c r="A55" s="30">
        <v>45777</v>
      </c>
      <c r="B55" s="31" t="s">
        <v>6436</v>
      </c>
      <c r="C55" s="32" t="s">
        <v>6437</v>
      </c>
      <c r="D55" s="31" t="s">
        <v>10344</v>
      </c>
      <c r="E55" s="32">
        <v>6</v>
      </c>
      <c r="F55" s="32" t="s">
        <v>14</v>
      </c>
      <c r="G55" s="32" t="s">
        <v>10961</v>
      </c>
      <c r="H55" s="33" t="s">
        <v>8431</v>
      </c>
    </row>
    <row r="56" spans="1:8" ht="15" customHeight="1" x14ac:dyDescent="0.25">
      <c r="A56" s="34">
        <v>45777</v>
      </c>
      <c r="B56" s="35" t="s">
        <v>2418</v>
      </c>
      <c r="C56" s="36" t="s">
        <v>2476</v>
      </c>
      <c r="D56" s="35" t="s">
        <v>10344</v>
      </c>
      <c r="E56" s="36">
        <v>20</v>
      </c>
      <c r="F56" s="36" t="s">
        <v>14</v>
      </c>
      <c r="G56" s="36" t="s">
        <v>10961</v>
      </c>
      <c r="H56" s="37" t="s">
        <v>8431</v>
      </c>
    </row>
    <row r="57" spans="1:8" ht="15" customHeight="1" x14ac:dyDescent="0.25">
      <c r="A57" s="30">
        <v>45777</v>
      </c>
      <c r="B57" s="31" t="s">
        <v>3441</v>
      </c>
      <c r="C57" s="32" t="s">
        <v>3442</v>
      </c>
      <c r="D57" s="31" t="s">
        <v>10344</v>
      </c>
      <c r="E57" s="32">
        <v>3</v>
      </c>
      <c r="F57" s="32" t="s">
        <v>14</v>
      </c>
      <c r="G57" s="32" t="s">
        <v>10961</v>
      </c>
      <c r="H57" s="33" t="s">
        <v>8431</v>
      </c>
    </row>
    <row r="58" spans="1:8" ht="15" customHeight="1" x14ac:dyDescent="0.25">
      <c r="A58" s="34">
        <v>45777</v>
      </c>
      <c r="B58" s="35" t="s">
        <v>1158</v>
      </c>
      <c r="C58" s="36" t="s">
        <v>1159</v>
      </c>
      <c r="D58" s="35" t="s">
        <v>10344</v>
      </c>
      <c r="E58" s="36">
        <v>10</v>
      </c>
      <c r="F58" s="36" t="s">
        <v>14</v>
      </c>
      <c r="G58" s="36" t="s">
        <v>10961</v>
      </c>
      <c r="H58" s="37" t="s">
        <v>8431</v>
      </c>
    </row>
    <row r="59" spans="1:8" ht="15" customHeight="1" x14ac:dyDescent="0.25">
      <c r="A59" s="30">
        <v>45777</v>
      </c>
      <c r="B59" s="31" t="s">
        <v>1177</v>
      </c>
      <c r="C59" s="32" t="s">
        <v>1178</v>
      </c>
      <c r="D59" s="31" t="s">
        <v>10344</v>
      </c>
      <c r="E59" s="32">
        <v>120</v>
      </c>
      <c r="F59" s="32" t="s">
        <v>14</v>
      </c>
      <c r="G59" s="32" t="s">
        <v>10961</v>
      </c>
      <c r="H59" s="33" t="s">
        <v>8431</v>
      </c>
    </row>
    <row r="60" spans="1:8" ht="15" customHeight="1" x14ac:dyDescent="0.25">
      <c r="A60" s="34">
        <v>45777</v>
      </c>
      <c r="B60" s="35" t="s">
        <v>421</v>
      </c>
      <c r="C60" s="36" t="s">
        <v>422</v>
      </c>
      <c r="D60" s="35" t="s">
        <v>10344</v>
      </c>
      <c r="E60" s="36">
        <v>12</v>
      </c>
      <c r="F60" s="36" t="s">
        <v>25</v>
      </c>
      <c r="G60" s="36" t="s">
        <v>10961</v>
      </c>
      <c r="H60" s="37" t="s">
        <v>8431</v>
      </c>
    </row>
    <row r="61" spans="1:8" ht="15" customHeight="1" x14ac:dyDescent="0.25">
      <c r="A61" s="30">
        <v>45777</v>
      </c>
      <c r="B61" s="31" t="s">
        <v>1001</v>
      </c>
      <c r="C61" s="32" t="s">
        <v>4252</v>
      </c>
      <c r="D61" s="31" t="s">
        <v>10344</v>
      </c>
      <c r="E61" s="32">
        <v>144</v>
      </c>
      <c r="F61" s="32" t="s">
        <v>14</v>
      </c>
      <c r="G61" s="32" t="s">
        <v>10961</v>
      </c>
      <c r="H61" s="33" t="s">
        <v>8431</v>
      </c>
    </row>
    <row r="62" spans="1:8" ht="15" customHeight="1" x14ac:dyDescent="0.25">
      <c r="A62" s="34">
        <v>45777</v>
      </c>
      <c r="B62" s="35" t="s">
        <v>9413</v>
      </c>
      <c r="C62" s="36" t="s">
        <v>9416</v>
      </c>
      <c r="D62" s="35" t="s">
        <v>10344</v>
      </c>
      <c r="E62" s="36">
        <v>10</v>
      </c>
      <c r="F62" s="36" t="s">
        <v>14</v>
      </c>
      <c r="G62" s="36" t="s">
        <v>10961</v>
      </c>
      <c r="H62" s="37" t="s">
        <v>8431</v>
      </c>
    </row>
    <row r="63" spans="1:8" ht="15" customHeight="1" x14ac:dyDescent="0.25">
      <c r="A63" s="30">
        <v>45777</v>
      </c>
      <c r="B63" s="31" t="s">
        <v>4142</v>
      </c>
      <c r="C63" s="32" t="s">
        <v>4143</v>
      </c>
      <c r="D63" s="31" t="s">
        <v>10344</v>
      </c>
      <c r="E63" s="32">
        <v>72</v>
      </c>
      <c r="F63" s="32" t="s">
        <v>14</v>
      </c>
      <c r="G63" s="32" t="s">
        <v>10961</v>
      </c>
      <c r="H63" s="33" t="s">
        <v>8431</v>
      </c>
    </row>
    <row r="64" spans="1:8" ht="15" customHeight="1" x14ac:dyDescent="0.25">
      <c r="A64" s="34">
        <v>45777</v>
      </c>
      <c r="B64" s="35" t="s">
        <v>10221</v>
      </c>
      <c r="C64" s="36" t="s">
        <v>10221</v>
      </c>
      <c r="D64" s="35" t="s">
        <v>10344</v>
      </c>
      <c r="E64" s="36">
        <v>3</v>
      </c>
      <c r="F64" s="36" t="s">
        <v>14</v>
      </c>
      <c r="G64" s="36" t="s">
        <v>10961</v>
      </c>
      <c r="H64" s="37" t="s">
        <v>8431</v>
      </c>
    </row>
    <row r="65" spans="1:8" ht="15" customHeight="1" x14ac:dyDescent="0.25">
      <c r="A65" s="30">
        <v>45777</v>
      </c>
      <c r="B65" s="31" t="s">
        <v>10345</v>
      </c>
      <c r="C65" s="32" t="s">
        <v>2809</v>
      </c>
      <c r="D65" s="31" t="s">
        <v>10344</v>
      </c>
      <c r="E65" s="32">
        <v>2</v>
      </c>
      <c r="F65" s="32" t="s">
        <v>14</v>
      </c>
      <c r="G65" s="32" t="s">
        <v>10961</v>
      </c>
      <c r="H65" s="33" t="s">
        <v>8431</v>
      </c>
    </row>
    <row r="66" spans="1:8" ht="15" customHeight="1" x14ac:dyDescent="0.25">
      <c r="A66" s="34">
        <v>45777</v>
      </c>
      <c r="B66" s="35" t="s">
        <v>9257</v>
      </c>
      <c r="C66" s="36" t="s">
        <v>8922</v>
      </c>
      <c r="D66" s="35" t="s">
        <v>10344</v>
      </c>
      <c r="E66" s="36">
        <v>2</v>
      </c>
      <c r="F66" s="36" t="s">
        <v>25</v>
      </c>
      <c r="G66" s="36" t="s">
        <v>10961</v>
      </c>
      <c r="H66" s="37" t="s">
        <v>8431</v>
      </c>
    </row>
    <row r="67" spans="1:8" ht="15" customHeight="1" x14ac:dyDescent="0.25">
      <c r="A67" s="30">
        <v>45777</v>
      </c>
      <c r="B67" s="31" t="s">
        <v>9337</v>
      </c>
      <c r="C67" s="32" t="s">
        <v>8920</v>
      </c>
      <c r="D67" s="31" t="s">
        <v>10344</v>
      </c>
      <c r="E67" s="32">
        <v>1</v>
      </c>
      <c r="F67" s="32" t="s">
        <v>25</v>
      </c>
      <c r="G67" s="32" t="s">
        <v>10961</v>
      </c>
      <c r="H67" s="33" t="s">
        <v>8431</v>
      </c>
    </row>
    <row r="68" spans="1:8" ht="15" customHeight="1" x14ac:dyDescent="0.25">
      <c r="A68" s="34">
        <v>45777</v>
      </c>
      <c r="B68" s="35">
        <v>3280860100</v>
      </c>
      <c r="C68" s="36" t="s">
        <v>8706</v>
      </c>
      <c r="D68" s="35" t="s">
        <v>10344</v>
      </c>
      <c r="E68" s="36">
        <v>2</v>
      </c>
      <c r="F68" s="36" t="s">
        <v>14</v>
      </c>
      <c r="G68" s="36" t="s">
        <v>10961</v>
      </c>
      <c r="H68" s="37" t="s">
        <v>8431</v>
      </c>
    </row>
    <row r="69" spans="1:8" ht="15" customHeight="1" x14ac:dyDescent="0.25">
      <c r="A69" s="30">
        <v>45777</v>
      </c>
      <c r="B69" s="31">
        <v>3280876100</v>
      </c>
      <c r="C69" s="32" t="s">
        <v>8708</v>
      </c>
      <c r="D69" s="31" t="s">
        <v>10344</v>
      </c>
      <c r="E69" s="32">
        <v>2</v>
      </c>
      <c r="F69" s="32" t="s">
        <v>14</v>
      </c>
      <c r="G69" s="32" t="s">
        <v>10961</v>
      </c>
      <c r="H69" s="33" t="s">
        <v>8431</v>
      </c>
    </row>
    <row r="70" spans="1:8" ht="15" customHeight="1" x14ac:dyDescent="0.25">
      <c r="A70" s="34">
        <v>45777</v>
      </c>
      <c r="B70" s="35">
        <v>1280819100</v>
      </c>
      <c r="C70" s="36" t="s">
        <v>8653</v>
      </c>
      <c r="D70" s="35" t="s">
        <v>10344</v>
      </c>
      <c r="E70" s="36">
        <v>1</v>
      </c>
      <c r="F70" s="36" t="s">
        <v>25</v>
      </c>
      <c r="G70" s="36" t="s">
        <v>10961</v>
      </c>
      <c r="H70" s="37" t="s">
        <v>8431</v>
      </c>
    </row>
    <row r="71" spans="1:8" ht="15" customHeight="1" x14ac:dyDescent="0.25">
      <c r="A71" s="30">
        <v>45777</v>
      </c>
      <c r="B71" s="31">
        <v>3280597100</v>
      </c>
      <c r="C71" s="32" t="s">
        <v>8687</v>
      </c>
      <c r="D71" s="31" t="s">
        <v>10344</v>
      </c>
      <c r="E71" s="32">
        <v>2</v>
      </c>
      <c r="F71" s="32" t="s">
        <v>14</v>
      </c>
      <c r="G71" s="32" t="s">
        <v>10961</v>
      </c>
      <c r="H71" s="33" t="s">
        <v>8431</v>
      </c>
    </row>
    <row r="72" spans="1:8" ht="15" customHeight="1" x14ac:dyDescent="0.25">
      <c r="A72" s="34">
        <v>45777</v>
      </c>
      <c r="B72" s="35">
        <v>1280318100</v>
      </c>
      <c r="C72" s="36" t="s">
        <v>8646</v>
      </c>
      <c r="D72" s="35" t="s">
        <v>10344</v>
      </c>
      <c r="E72" s="36">
        <v>1</v>
      </c>
      <c r="F72" s="36" t="s">
        <v>25</v>
      </c>
      <c r="G72" s="36" t="s">
        <v>10961</v>
      </c>
      <c r="H72" s="37" t="s">
        <v>8431</v>
      </c>
    </row>
    <row r="73" spans="1:8" ht="15" customHeight="1" x14ac:dyDescent="0.25">
      <c r="A73" s="30">
        <v>45776</v>
      </c>
      <c r="B73" s="31" t="s">
        <v>2772</v>
      </c>
      <c r="C73" s="32" t="s">
        <v>2773</v>
      </c>
      <c r="D73" s="31">
        <v>1833</v>
      </c>
      <c r="E73" s="32">
        <v>1</v>
      </c>
      <c r="F73" s="32" t="s">
        <v>14</v>
      </c>
      <c r="G73" s="32" t="s">
        <v>10961</v>
      </c>
      <c r="H73" s="33" t="s">
        <v>8431</v>
      </c>
    </row>
    <row r="74" spans="1:8" ht="15" customHeight="1" x14ac:dyDescent="0.25">
      <c r="A74" s="34">
        <v>45776</v>
      </c>
      <c r="B74" s="35" t="s">
        <v>10238</v>
      </c>
      <c r="C74" s="36" t="s">
        <v>5262</v>
      </c>
      <c r="D74" s="35">
        <v>1833</v>
      </c>
      <c r="E74" s="36">
        <v>2</v>
      </c>
      <c r="F74" s="36" t="s">
        <v>25</v>
      </c>
      <c r="G74" s="36" t="s">
        <v>10961</v>
      </c>
      <c r="H74" s="37" t="s">
        <v>8431</v>
      </c>
    </row>
    <row r="75" spans="1:8" ht="15" customHeight="1" x14ac:dyDescent="0.25">
      <c r="A75" s="30">
        <v>45776</v>
      </c>
      <c r="B75" s="31" t="s">
        <v>546</v>
      </c>
      <c r="C75" s="32" t="s">
        <v>547</v>
      </c>
      <c r="D75" s="31">
        <v>1833</v>
      </c>
      <c r="E75" s="32">
        <v>240</v>
      </c>
      <c r="F75" s="32" t="s">
        <v>14</v>
      </c>
      <c r="G75" s="32" t="s">
        <v>10961</v>
      </c>
      <c r="H75" s="33" t="s">
        <v>8431</v>
      </c>
    </row>
    <row r="76" spans="1:8" ht="15" customHeight="1" x14ac:dyDescent="0.25">
      <c r="A76" s="34">
        <v>45776</v>
      </c>
      <c r="B76" s="35" t="s">
        <v>8459</v>
      </c>
      <c r="C76" s="36" t="s">
        <v>8460</v>
      </c>
      <c r="D76" s="35">
        <v>1833</v>
      </c>
      <c r="E76" s="36">
        <v>2</v>
      </c>
      <c r="F76" s="36" t="s">
        <v>14</v>
      </c>
      <c r="G76" s="36" t="s">
        <v>10961</v>
      </c>
      <c r="H76" s="37" t="s">
        <v>8431</v>
      </c>
    </row>
    <row r="77" spans="1:8" ht="15" customHeight="1" x14ac:dyDescent="0.25">
      <c r="A77" s="30">
        <v>45776</v>
      </c>
      <c r="B77" s="31" t="s">
        <v>2011</v>
      </c>
      <c r="C77" s="32" t="s">
        <v>2012</v>
      </c>
      <c r="D77" s="31">
        <v>1833</v>
      </c>
      <c r="E77" s="32">
        <v>10</v>
      </c>
      <c r="F77" s="32" t="s">
        <v>14</v>
      </c>
      <c r="G77" s="32" t="s">
        <v>10961</v>
      </c>
      <c r="H77" s="33" t="s">
        <v>8431</v>
      </c>
    </row>
    <row r="78" spans="1:8" ht="15" customHeight="1" x14ac:dyDescent="0.25">
      <c r="A78" s="34">
        <v>45776</v>
      </c>
      <c r="B78" s="35" t="s">
        <v>2241</v>
      </c>
      <c r="C78" s="36" t="s">
        <v>2242</v>
      </c>
      <c r="D78" s="35">
        <v>1833</v>
      </c>
      <c r="E78" s="36">
        <v>15</v>
      </c>
      <c r="F78" s="36" t="s">
        <v>14</v>
      </c>
      <c r="G78" s="36" t="s">
        <v>10961</v>
      </c>
      <c r="H78" s="37" t="s">
        <v>8431</v>
      </c>
    </row>
    <row r="79" spans="1:8" ht="15" customHeight="1" x14ac:dyDescent="0.25">
      <c r="A79" s="30">
        <v>45776</v>
      </c>
      <c r="B79" s="31" t="s">
        <v>2116</v>
      </c>
      <c r="C79" s="32" t="s">
        <v>2117</v>
      </c>
      <c r="D79" s="31">
        <v>1833</v>
      </c>
      <c r="E79" s="32">
        <v>12</v>
      </c>
      <c r="F79" s="32" t="s">
        <v>14</v>
      </c>
      <c r="G79" s="32" t="s">
        <v>10961</v>
      </c>
      <c r="H79" s="33" t="s">
        <v>8431</v>
      </c>
    </row>
    <row r="80" spans="1:8" ht="15" customHeight="1" x14ac:dyDescent="0.25">
      <c r="A80" s="34">
        <v>45776</v>
      </c>
      <c r="B80" s="35" t="s">
        <v>2118</v>
      </c>
      <c r="C80" s="36" t="s">
        <v>2119</v>
      </c>
      <c r="D80" s="35">
        <v>1833</v>
      </c>
      <c r="E80" s="36">
        <v>12</v>
      </c>
      <c r="F80" s="36" t="s">
        <v>14</v>
      </c>
      <c r="G80" s="36" t="s">
        <v>10961</v>
      </c>
      <c r="H80" s="37" t="s">
        <v>8431</v>
      </c>
    </row>
    <row r="81" spans="1:8" ht="15" customHeight="1" x14ac:dyDescent="0.25">
      <c r="A81" s="30">
        <v>45776</v>
      </c>
      <c r="B81" s="31" t="s">
        <v>2165</v>
      </c>
      <c r="C81" s="32" t="s">
        <v>2166</v>
      </c>
      <c r="D81" s="31">
        <v>1833</v>
      </c>
      <c r="E81" s="32">
        <v>20</v>
      </c>
      <c r="F81" s="32" t="s">
        <v>14</v>
      </c>
      <c r="G81" s="32" t="s">
        <v>10961</v>
      </c>
      <c r="H81" s="33" t="s">
        <v>8431</v>
      </c>
    </row>
    <row r="82" spans="1:8" x14ac:dyDescent="0.25">
      <c r="A82" s="34">
        <v>45776</v>
      </c>
      <c r="B82" s="35" t="s">
        <v>8828</v>
      </c>
      <c r="C82" s="36" t="s">
        <v>8798</v>
      </c>
      <c r="D82" s="35">
        <v>1833</v>
      </c>
      <c r="E82" s="36">
        <v>8</v>
      </c>
      <c r="F82" s="36" t="s">
        <v>14</v>
      </c>
      <c r="G82" s="36" t="s">
        <v>10961</v>
      </c>
      <c r="H82" s="37" t="s">
        <v>8431</v>
      </c>
    </row>
    <row r="83" spans="1:8" ht="15" customHeight="1" x14ac:dyDescent="0.25">
      <c r="A83" s="30">
        <v>45776</v>
      </c>
      <c r="B83" s="31" t="s">
        <v>8809</v>
      </c>
      <c r="C83" s="32" t="s">
        <v>8781</v>
      </c>
      <c r="D83" s="31">
        <v>1833</v>
      </c>
      <c r="E83" s="32">
        <v>8</v>
      </c>
      <c r="F83" s="32" t="s">
        <v>14</v>
      </c>
      <c r="G83" s="32" t="s">
        <v>10961</v>
      </c>
      <c r="H83" s="33" t="s">
        <v>8431</v>
      </c>
    </row>
    <row r="84" spans="1:8" ht="15" customHeight="1" x14ac:dyDescent="0.25">
      <c r="A84" s="34">
        <v>45776</v>
      </c>
      <c r="B84" s="35" t="s">
        <v>1756</v>
      </c>
      <c r="C84" s="36" t="s">
        <v>1757</v>
      </c>
      <c r="D84" s="35">
        <v>1837</v>
      </c>
      <c r="E84" s="36">
        <v>2</v>
      </c>
      <c r="F84" s="36" t="s">
        <v>14</v>
      </c>
      <c r="G84" s="36" t="s">
        <v>10961</v>
      </c>
      <c r="H84" s="37" t="s">
        <v>9382</v>
      </c>
    </row>
    <row r="85" spans="1:8" ht="15" customHeight="1" x14ac:dyDescent="0.25">
      <c r="A85" s="30">
        <v>45776</v>
      </c>
      <c r="B85" s="31" t="s">
        <v>3993</v>
      </c>
      <c r="C85" s="32" t="s">
        <v>3994</v>
      </c>
      <c r="D85" s="31">
        <v>1837</v>
      </c>
      <c r="E85" s="32">
        <v>24</v>
      </c>
      <c r="F85" s="32" t="s">
        <v>14</v>
      </c>
      <c r="G85" s="32" t="s">
        <v>10961</v>
      </c>
      <c r="H85" s="33" t="s">
        <v>9382</v>
      </c>
    </row>
    <row r="86" spans="1:8" ht="15" customHeight="1" x14ac:dyDescent="0.25">
      <c r="A86" s="34">
        <v>45776</v>
      </c>
      <c r="B86" s="35" t="s">
        <v>2582</v>
      </c>
      <c r="C86" s="36" t="s">
        <v>2583</v>
      </c>
      <c r="D86" s="35">
        <v>1837</v>
      </c>
      <c r="E86" s="36">
        <v>1</v>
      </c>
      <c r="F86" s="36" t="s">
        <v>14</v>
      </c>
      <c r="G86" s="36" t="s">
        <v>10961</v>
      </c>
      <c r="H86" s="37" t="s">
        <v>9382</v>
      </c>
    </row>
    <row r="87" spans="1:8" ht="15" customHeight="1" x14ac:dyDescent="0.25">
      <c r="A87" s="30">
        <v>45776</v>
      </c>
      <c r="B87" s="31" t="s">
        <v>1077</v>
      </c>
      <c r="C87" s="32" t="s">
        <v>1078</v>
      </c>
      <c r="D87" s="31">
        <v>1837</v>
      </c>
      <c r="E87" s="32">
        <v>300</v>
      </c>
      <c r="F87" s="32" t="s">
        <v>14</v>
      </c>
      <c r="G87" s="32" t="s">
        <v>10961</v>
      </c>
      <c r="H87" s="33" t="s">
        <v>9382</v>
      </c>
    </row>
    <row r="88" spans="1:8" x14ac:dyDescent="0.25">
      <c r="A88" s="34">
        <v>45777</v>
      </c>
      <c r="B88" s="35" t="s">
        <v>816</v>
      </c>
      <c r="C88" s="36" t="s">
        <v>817</v>
      </c>
      <c r="D88" s="35">
        <v>1836</v>
      </c>
      <c r="E88" s="36">
        <v>1</v>
      </c>
      <c r="F88" s="36" t="s">
        <v>14</v>
      </c>
      <c r="G88" s="36" t="s">
        <v>10961</v>
      </c>
      <c r="H88" s="37" t="s">
        <v>9624</v>
      </c>
    </row>
    <row r="89" spans="1:8" x14ac:dyDescent="0.25">
      <c r="A89" s="30">
        <v>45777</v>
      </c>
      <c r="B89" s="31" t="s">
        <v>3163</v>
      </c>
      <c r="C89" s="32" t="s">
        <v>10474</v>
      </c>
      <c r="D89" s="31">
        <v>1836</v>
      </c>
      <c r="E89" s="32">
        <v>2</v>
      </c>
      <c r="F89" s="32" t="s">
        <v>14</v>
      </c>
      <c r="G89" s="32" t="s">
        <v>10961</v>
      </c>
      <c r="H89" s="33" t="s">
        <v>9624</v>
      </c>
    </row>
    <row r="90" spans="1:8" ht="15" customHeight="1" x14ac:dyDescent="0.25">
      <c r="A90" s="34">
        <v>45777</v>
      </c>
      <c r="B90" s="35" t="s">
        <v>8461</v>
      </c>
      <c r="C90" s="36" t="s">
        <v>8462</v>
      </c>
      <c r="D90" s="35">
        <v>1836</v>
      </c>
      <c r="E90" s="36">
        <v>1</v>
      </c>
      <c r="F90" s="36" t="s">
        <v>14</v>
      </c>
      <c r="G90" s="36" t="s">
        <v>10961</v>
      </c>
      <c r="H90" s="37" t="s">
        <v>9624</v>
      </c>
    </row>
    <row r="91" spans="1:8" ht="15" customHeight="1" x14ac:dyDescent="0.25">
      <c r="A91" s="30">
        <v>45777</v>
      </c>
      <c r="B91" s="31" t="s">
        <v>2952</v>
      </c>
      <c r="C91" s="32" t="s">
        <v>2953</v>
      </c>
      <c r="D91" s="31">
        <v>1836</v>
      </c>
      <c r="E91" s="32">
        <v>2</v>
      </c>
      <c r="F91" s="32" t="s">
        <v>14</v>
      </c>
      <c r="G91" s="32" t="s">
        <v>10961</v>
      </c>
      <c r="H91" s="33" t="s">
        <v>9624</v>
      </c>
    </row>
    <row r="92" spans="1:8" ht="15" customHeight="1" x14ac:dyDescent="0.25">
      <c r="A92" s="34">
        <v>45777</v>
      </c>
      <c r="B92" s="35" t="s">
        <v>4437</v>
      </c>
      <c r="C92" s="36" t="s">
        <v>4438</v>
      </c>
      <c r="D92" s="35">
        <v>1836</v>
      </c>
      <c r="E92" s="36">
        <v>10</v>
      </c>
      <c r="F92" s="36" t="s">
        <v>25</v>
      </c>
      <c r="G92" s="36" t="s">
        <v>10961</v>
      </c>
      <c r="H92" s="37" t="s">
        <v>9624</v>
      </c>
    </row>
    <row r="93" spans="1:8" ht="15" customHeight="1" x14ac:dyDescent="0.25">
      <c r="A93" s="30">
        <v>45777</v>
      </c>
      <c r="B93" s="31" t="s">
        <v>8896</v>
      </c>
      <c r="C93" s="32" t="s">
        <v>8856</v>
      </c>
      <c r="D93" s="31">
        <v>1836</v>
      </c>
      <c r="E93" s="32">
        <v>1</v>
      </c>
      <c r="F93" s="32" t="s">
        <v>14</v>
      </c>
      <c r="G93" s="32" t="s">
        <v>10961</v>
      </c>
      <c r="H93" s="33" t="s">
        <v>9624</v>
      </c>
    </row>
    <row r="94" spans="1:8" ht="15" customHeight="1" x14ac:dyDescent="0.25">
      <c r="A94" s="34">
        <v>45777</v>
      </c>
      <c r="B94" s="35" t="s">
        <v>8887</v>
      </c>
      <c r="C94" s="36" t="s">
        <v>8861</v>
      </c>
      <c r="D94" s="35">
        <v>1836</v>
      </c>
      <c r="E94" s="36">
        <v>1</v>
      </c>
      <c r="F94" s="36" t="s">
        <v>14</v>
      </c>
      <c r="G94" s="36" t="s">
        <v>10961</v>
      </c>
      <c r="H94" s="37" t="s">
        <v>9624</v>
      </c>
    </row>
    <row r="95" spans="1:8" ht="15.75" customHeight="1" x14ac:dyDescent="0.25">
      <c r="A95" s="30">
        <v>45777</v>
      </c>
      <c r="B95" s="31" t="s">
        <v>9027</v>
      </c>
      <c r="C95" s="32" t="s">
        <v>9028</v>
      </c>
      <c r="D95" s="31">
        <v>1836</v>
      </c>
      <c r="E95" s="32">
        <v>1</v>
      </c>
      <c r="F95" s="32" t="s">
        <v>14</v>
      </c>
      <c r="G95" s="32" t="s">
        <v>10961</v>
      </c>
      <c r="H95" s="33" t="s">
        <v>9624</v>
      </c>
    </row>
    <row r="96" spans="1:8" ht="15" customHeight="1" x14ac:dyDescent="0.25">
      <c r="A96" s="34">
        <v>45777</v>
      </c>
      <c r="B96" s="35" t="s">
        <v>8877</v>
      </c>
      <c r="C96" s="36" t="s">
        <v>8846</v>
      </c>
      <c r="D96" s="35">
        <v>1836</v>
      </c>
      <c r="E96" s="36">
        <v>1</v>
      </c>
      <c r="F96" s="36" t="s">
        <v>14</v>
      </c>
      <c r="G96" s="36" t="s">
        <v>10961</v>
      </c>
      <c r="H96" s="37" t="s">
        <v>9624</v>
      </c>
    </row>
    <row r="97" spans="1:8" ht="15" customHeight="1" x14ac:dyDescent="0.25">
      <c r="A97" s="30">
        <v>45777</v>
      </c>
      <c r="B97" s="31" t="s">
        <v>10280</v>
      </c>
      <c r="C97" s="32" t="s">
        <v>2922</v>
      </c>
      <c r="D97" s="31">
        <v>1838</v>
      </c>
      <c r="E97" s="32">
        <v>24</v>
      </c>
      <c r="F97" s="32" t="s">
        <v>14</v>
      </c>
      <c r="G97" s="32" t="s">
        <v>10961</v>
      </c>
      <c r="H97" s="33" t="s">
        <v>10151</v>
      </c>
    </row>
    <row r="98" spans="1:8" ht="15" customHeight="1" x14ac:dyDescent="0.25">
      <c r="A98" s="34">
        <v>45776</v>
      </c>
      <c r="B98" s="35" t="s">
        <v>66</v>
      </c>
      <c r="C98" s="36" t="s">
        <v>67</v>
      </c>
      <c r="D98" s="35">
        <v>1835</v>
      </c>
      <c r="E98" s="36">
        <v>4</v>
      </c>
      <c r="F98" s="36" t="s">
        <v>14</v>
      </c>
      <c r="G98" s="36" t="s">
        <v>10961</v>
      </c>
      <c r="H98" s="37" t="s">
        <v>10343</v>
      </c>
    </row>
    <row r="99" spans="1:8" ht="15" customHeight="1" x14ac:dyDescent="0.25">
      <c r="A99" s="30">
        <v>45776</v>
      </c>
      <c r="B99" s="31" t="s">
        <v>1022</v>
      </c>
      <c r="C99" s="32" t="s">
        <v>4915</v>
      </c>
      <c r="D99" s="31">
        <v>1835</v>
      </c>
      <c r="E99" s="32">
        <v>6</v>
      </c>
      <c r="F99" s="32" t="s">
        <v>25</v>
      </c>
      <c r="G99" s="32" t="s">
        <v>10961</v>
      </c>
      <c r="H99" s="33" t="s">
        <v>10343</v>
      </c>
    </row>
    <row r="100" spans="1:8" ht="15" customHeight="1" x14ac:dyDescent="0.25">
      <c r="A100" s="34">
        <v>45776</v>
      </c>
      <c r="B100" s="35" t="s">
        <v>1032</v>
      </c>
      <c r="C100" s="36" t="s">
        <v>1033</v>
      </c>
      <c r="D100" s="35">
        <v>1835</v>
      </c>
      <c r="E100" s="36">
        <v>12</v>
      </c>
      <c r="F100" s="36" t="s">
        <v>14</v>
      </c>
      <c r="G100" s="36" t="s">
        <v>10961</v>
      </c>
      <c r="H100" s="37" t="s">
        <v>10343</v>
      </c>
    </row>
    <row r="101" spans="1:8" ht="15" customHeight="1" x14ac:dyDescent="0.25">
      <c r="A101" s="30">
        <v>45776</v>
      </c>
      <c r="B101" s="31" t="s">
        <v>1020</v>
      </c>
      <c r="C101" s="32" t="s">
        <v>4884</v>
      </c>
      <c r="D101" s="31">
        <v>1835</v>
      </c>
      <c r="E101" s="32">
        <v>15</v>
      </c>
      <c r="F101" s="32" t="s">
        <v>14</v>
      </c>
      <c r="G101" s="32" t="s">
        <v>10961</v>
      </c>
      <c r="H101" s="33" t="s">
        <v>10343</v>
      </c>
    </row>
    <row r="102" spans="1:8" ht="15" customHeight="1" x14ac:dyDescent="0.25">
      <c r="A102" s="34">
        <v>45776</v>
      </c>
      <c r="B102" s="35" t="s">
        <v>5423</v>
      </c>
      <c r="C102" s="36" t="s">
        <v>5424</v>
      </c>
      <c r="D102" s="35">
        <v>1835</v>
      </c>
      <c r="E102" s="36">
        <v>80</v>
      </c>
      <c r="F102" s="36" t="s">
        <v>25</v>
      </c>
      <c r="G102" s="36" t="s">
        <v>10961</v>
      </c>
      <c r="H102" s="37" t="s">
        <v>10343</v>
      </c>
    </row>
    <row r="103" spans="1:8" ht="15" customHeight="1" x14ac:dyDescent="0.25">
      <c r="A103" s="30">
        <v>45776</v>
      </c>
      <c r="B103" s="31" t="s">
        <v>5396</v>
      </c>
      <c r="C103" s="32" t="s">
        <v>5397</v>
      </c>
      <c r="D103" s="31">
        <v>1835</v>
      </c>
      <c r="E103" s="32">
        <v>40</v>
      </c>
      <c r="F103" s="32" t="s">
        <v>14</v>
      </c>
      <c r="G103" s="32" t="s">
        <v>10961</v>
      </c>
      <c r="H103" s="33" t="s">
        <v>10343</v>
      </c>
    </row>
    <row r="104" spans="1:8" ht="15" customHeight="1" x14ac:dyDescent="0.25">
      <c r="A104" s="34">
        <v>45776</v>
      </c>
      <c r="B104" s="35" t="s">
        <v>5372</v>
      </c>
      <c r="C104" s="36" t="s">
        <v>5373</v>
      </c>
      <c r="D104" s="35">
        <v>1835</v>
      </c>
      <c r="E104" s="36">
        <v>120</v>
      </c>
      <c r="F104" s="36" t="s">
        <v>14</v>
      </c>
      <c r="G104" s="36" t="s">
        <v>10961</v>
      </c>
      <c r="H104" s="37" t="s">
        <v>10343</v>
      </c>
    </row>
    <row r="105" spans="1:8" ht="15" customHeight="1" x14ac:dyDescent="0.25">
      <c r="A105" s="30">
        <v>45775</v>
      </c>
      <c r="B105" s="31" t="s">
        <v>9279</v>
      </c>
      <c r="C105" s="32" t="s">
        <v>8931</v>
      </c>
      <c r="D105" s="31" t="s">
        <v>10340</v>
      </c>
      <c r="E105" s="32">
        <v>1</v>
      </c>
      <c r="F105" s="32" t="s">
        <v>14</v>
      </c>
      <c r="G105" s="32" t="s">
        <v>10003</v>
      </c>
      <c r="H105" s="33" t="s">
        <v>10342</v>
      </c>
    </row>
    <row r="106" spans="1:8" ht="15" customHeight="1" x14ac:dyDescent="0.25">
      <c r="A106" s="34">
        <v>45777</v>
      </c>
      <c r="B106" s="35" t="s">
        <v>9279</v>
      </c>
      <c r="C106" s="36" t="s">
        <v>8931</v>
      </c>
      <c r="D106" s="35" t="s">
        <v>10340</v>
      </c>
      <c r="E106" s="36">
        <v>1</v>
      </c>
      <c r="F106" s="36" t="s">
        <v>14</v>
      </c>
      <c r="G106" s="36" t="s">
        <v>10961</v>
      </c>
      <c r="H106" s="37" t="s">
        <v>10339</v>
      </c>
    </row>
    <row r="107" spans="1:8" ht="15" customHeight="1" x14ac:dyDescent="0.25">
      <c r="A107" s="30">
        <v>45775</v>
      </c>
      <c r="B107" s="31">
        <v>3280681100</v>
      </c>
      <c r="C107" s="32" t="s">
        <v>8695</v>
      </c>
      <c r="D107" s="31" t="s">
        <v>10340</v>
      </c>
      <c r="E107" s="32">
        <v>1</v>
      </c>
      <c r="F107" s="32" t="s">
        <v>14</v>
      </c>
      <c r="G107" s="32" t="s">
        <v>10003</v>
      </c>
      <c r="H107" s="33" t="s">
        <v>10342</v>
      </c>
    </row>
    <row r="108" spans="1:8" ht="15" customHeight="1" x14ac:dyDescent="0.25">
      <c r="A108" s="34">
        <v>45777</v>
      </c>
      <c r="B108" s="35">
        <v>3280681100</v>
      </c>
      <c r="C108" s="36" t="s">
        <v>8695</v>
      </c>
      <c r="D108" s="35" t="s">
        <v>10340</v>
      </c>
      <c r="E108" s="36">
        <v>1</v>
      </c>
      <c r="F108" s="36" t="s">
        <v>14</v>
      </c>
      <c r="G108" s="36" t="s">
        <v>10961</v>
      </c>
      <c r="H108" s="37" t="s">
        <v>10339</v>
      </c>
    </row>
    <row r="109" spans="1:8" ht="15" customHeight="1" x14ac:dyDescent="0.25">
      <c r="A109" s="30">
        <v>45775</v>
      </c>
      <c r="B109" s="31">
        <v>1280347100</v>
      </c>
      <c r="C109" s="32" t="s">
        <v>8647</v>
      </c>
      <c r="D109" s="31" t="s">
        <v>10340</v>
      </c>
      <c r="E109" s="32">
        <v>1</v>
      </c>
      <c r="F109" s="32" t="s">
        <v>25</v>
      </c>
      <c r="G109" s="32" t="s">
        <v>10003</v>
      </c>
      <c r="H109" s="33" t="s">
        <v>10342</v>
      </c>
    </row>
    <row r="110" spans="1:8" ht="15" customHeight="1" x14ac:dyDescent="0.25">
      <c r="A110" s="34">
        <v>45777</v>
      </c>
      <c r="B110" s="35">
        <v>1280347100</v>
      </c>
      <c r="C110" s="36" t="s">
        <v>8647</v>
      </c>
      <c r="D110" s="35" t="s">
        <v>10340</v>
      </c>
      <c r="E110" s="36">
        <v>1</v>
      </c>
      <c r="F110" s="36" t="s">
        <v>25</v>
      </c>
      <c r="G110" s="36" t="s">
        <v>10961</v>
      </c>
      <c r="H110" s="37" t="s">
        <v>10339</v>
      </c>
    </row>
    <row r="111" spans="1:8" ht="15" customHeight="1" x14ac:dyDescent="0.25">
      <c r="A111" s="30">
        <v>45777</v>
      </c>
      <c r="B111" s="31" t="s">
        <v>1081</v>
      </c>
      <c r="C111" s="32" t="s">
        <v>1082</v>
      </c>
      <c r="D111" s="31" t="s">
        <v>10340</v>
      </c>
      <c r="E111" s="32">
        <v>5</v>
      </c>
      <c r="F111" s="32" t="s">
        <v>14</v>
      </c>
      <c r="G111" s="32" t="s">
        <v>10961</v>
      </c>
      <c r="H111" s="33" t="s">
        <v>10339</v>
      </c>
    </row>
    <row r="112" spans="1:8" ht="15" customHeight="1" x14ac:dyDescent="0.25">
      <c r="A112" s="34">
        <v>45777</v>
      </c>
      <c r="B112" s="35" t="s">
        <v>1070</v>
      </c>
      <c r="C112" s="36" t="s">
        <v>1071</v>
      </c>
      <c r="D112" s="35" t="s">
        <v>10340</v>
      </c>
      <c r="E112" s="36">
        <v>5</v>
      </c>
      <c r="F112" s="36" t="s">
        <v>14</v>
      </c>
      <c r="G112" s="36" t="s">
        <v>10961</v>
      </c>
      <c r="H112" s="37" t="s">
        <v>10339</v>
      </c>
    </row>
    <row r="113" spans="1:8" ht="15" customHeight="1" x14ac:dyDescent="0.25">
      <c r="A113" s="30">
        <v>45777</v>
      </c>
      <c r="B113" s="31" t="s">
        <v>1073</v>
      </c>
      <c r="C113" s="32" t="s">
        <v>1074</v>
      </c>
      <c r="D113" s="31" t="s">
        <v>10340</v>
      </c>
      <c r="E113" s="32">
        <v>4</v>
      </c>
      <c r="F113" s="32" t="s">
        <v>14</v>
      </c>
      <c r="G113" s="32" t="s">
        <v>10961</v>
      </c>
      <c r="H113" s="33" t="s">
        <v>10339</v>
      </c>
    </row>
    <row r="114" spans="1:8" ht="15" customHeight="1" x14ac:dyDescent="0.25">
      <c r="A114" s="34">
        <v>45775</v>
      </c>
      <c r="B114" s="35" t="s">
        <v>1686</v>
      </c>
      <c r="C114" s="36" t="s">
        <v>1687</v>
      </c>
      <c r="D114" s="35" t="s">
        <v>10340</v>
      </c>
      <c r="E114" s="36">
        <v>2</v>
      </c>
      <c r="F114" s="36" t="s">
        <v>14</v>
      </c>
      <c r="G114" s="36" t="s">
        <v>10003</v>
      </c>
      <c r="H114" s="37" t="s">
        <v>10341</v>
      </c>
    </row>
    <row r="115" spans="1:8" ht="15" customHeight="1" x14ac:dyDescent="0.25">
      <c r="A115" s="30">
        <v>45777</v>
      </c>
      <c r="B115" s="31" t="s">
        <v>1077</v>
      </c>
      <c r="C115" s="32" t="s">
        <v>1078</v>
      </c>
      <c r="D115" s="31" t="s">
        <v>10340</v>
      </c>
      <c r="E115" s="32">
        <v>5</v>
      </c>
      <c r="F115" s="32" t="s">
        <v>14</v>
      </c>
      <c r="G115" s="32" t="s">
        <v>10961</v>
      </c>
      <c r="H115" s="33" t="s">
        <v>10339</v>
      </c>
    </row>
    <row r="116" spans="1:8" ht="15" customHeight="1" x14ac:dyDescent="0.25">
      <c r="A116" s="34">
        <v>45777</v>
      </c>
      <c r="B116" s="35" t="s">
        <v>8339</v>
      </c>
      <c r="C116" s="36" t="s">
        <v>8340</v>
      </c>
      <c r="D116" s="35" t="s">
        <v>10340</v>
      </c>
      <c r="E116" s="36">
        <v>12</v>
      </c>
      <c r="F116" s="36" t="s">
        <v>14</v>
      </c>
      <c r="G116" s="36" t="s">
        <v>10961</v>
      </c>
      <c r="H116" s="37" t="s">
        <v>10339</v>
      </c>
    </row>
    <row r="117" spans="1:8" ht="15" customHeight="1" x14ac:dyDescent="0.25">
      <c r="A117" s="30">
        <v>45777</v>
      </c>
      <c r="B117" s="31" t="s">
        <v>8337</v>
      </c>
      <c r="C117" s="32" t="s">
        <v>8338</v>
      </c>
      <c r="D117" s="31" t="s">
        <v>10340</v>
      </c>
      <c r="E117" s="32">
        <v>12</v>
      </c>
      <c r="F117" s="32" t="s">
        <v>14</v>
      </c>
      <c r="G117" s="32" t="s">
        <v>10961</v>
      </c>
      <c r="H117" s="33" t="s">
        <v>10339</v>
      </c>
    </row>
    <row r="118" spans="1:8" ht="15" customHeight="1" x14ac:dyDescent="0.25">
      <c r="A118" s="34">
        <v>45777</v>
      </c>
      <c r="B118" s="35" t="s">
        <v>6</v>
      </c>
      <c r="C118" s="36" t="s">
        <v>7</v>
      </c>
      <c r="D118" s="35" t="s">
        <v>10340</v>
      </c>
      <c r="E118" s="36">
        <v>2</v>
      </c>
      <c r="F118" s="36" t="s">
        <v>14</v>
      </c>
      <c r="G118" s="36" t="s">
        <v>10961</v>
      </c>
      <c r="H118" s="37" t="s">
        <v>10339</v>
      </c>
    </row>
    <row r="119" spans="1:8" ht="15" customHeight="1" x14ac:dyDescent="0.25">
      <c r="A119" s="30">
        <v>45777</v>
      </c>
      <c r="B119" s="31" t="s">
        <v>1686</v>
      </c>
      <c r="C119" s="32" t="s">
        <v>1687</v>
      </c>
      <c r="D119" s="31" t="s">
        <v>10340</v>
      </c>
      <c r="E119" s="32">
        <v>2</v>
      </c>
      <c r="F119" s="32" t="s">
        <v>14</v>
      </c>
      <c r="G119" s="32" t="s">
        <v>10961</v>
      </c>
      <c r="H119" s="33" t="s">
        <v>10339</v>
      </c>
    </row>
    <row r="120" spans="1:8" ht="15" customHeight="1" x14ac:dyDescent="0.25">
      <c r="A120" s="34">
        <v>45777</v>
      </c>
      <c r="B120" s="35" t="s">
        <v>2161</v>
      </c>
      <c r="C120" s="36" t="s">
        <v>2162</v>
      </c>
      <c r="D120" s="35" t="s">
        <v>10340</v>
      </c>
      <c r="E120" s="36">
        <v>12</v>
      </c>
      <c r="F120" s="36" t="s">
        <v>14</v>
      </c>
      <c r="G120" s="36" t="s">
        <v>10961</v>
      </c>
      <c r="H120" s="37" t="s">
        <v>10339</v>
      </c>
    </row>
    <row r="121" spans="1:8" ht="15" customHeight="1" x14ac:dyDescent="0.25">
      <c r="A121" s="30">
        <v>45777</v>
      </c>
      <c r="B121" s="31" t="s">
        <v>8836</v>
      </c>
      <c r="C121" s="32" t="s">
        <v>8807</v>
      </c>
      <c r="D121" s="31" t="s">
        <v>10340</v>
      </c>
      <c r="E121" s="32">
        <v>1</v>
      </c>
      <c r="F121" s="32" t="s">
        <v>14</v>
      </c>
      <c r="G121" s="32" t="s">
        <v>10961</v>
      </c>
      <c r="H121" s="33" t="s">
        <v>10339</v>
      </c>
    </row>
    <row r="122" spans="1:8" ht="15" customHeight="1" x14ac:dyDescent="0.25">
      <c r="A122" s="34">
        <v>45777</v>
      </c>
      <c r="B122" s="35" t="s">
        <v>8828</v>
      </c>
      <c r="C122" s="36" t="s">
        <v>8798</v>
      </c>
      <c r="D122" s="35" t="s">
        <v>10340</v>
      </c>
      <c r="E122" s="36">
        <v>1</v>
      </c>
      <c r="F122" s="36" t="s">
        <v>14</v>
      </c>
      <c r="G122" s="36" t="s">
        <v>10961</v>
      </c>
      <c r="H122" s="37" t="s">
        <v>10339</v>
      </c>
    </row>
    <row r="123" spans="1:8" ht="15" customHeight="1" x14ac:dyDescent="0.25">
      <c r="A123" s="30">
        <v>45777</v>
      </c>
      <c r="B123" s="31" t="s">
        <v>8816</v>
      </c>
      <c r="C123" s="32" t="s">
        <v>8786</v>
      </c>
      <c r="D123" s="31" t="s">
        <v>10340</v>
      </c>
      <c r="E123" s="32">
        <v>1</v>
      </c>
      <c r="F123" s="32" t="s">
        <v>14</v>
      </c>
      <c r="G123" s="32" t="s">
        <v>10961</v>
      </c>
      <c r="H123" s="33" t="s">
        <v>10339</v>
      </c>
    </row>
    <row r="124" spans="1:8" ht="15" customHeight="1" x14ac:dyDescent="0.25">
      <c r="A124" s="34">
        <v>45777</v>
      </c>
      <c r="B124" s="35" t="s">
        <v>8809</v>
      </c>
      <c r="C124" s="36" t="s">
        <v>8781</v>
      </c>
      <c r="D124" s="35" t="s">
        <v>10340</v>
      </c>
      <c r="E124" s="36">
        <v>1</v>
      </c>
      <c r="F124" s="36" t="s">
        <v>14</v>
      </c>
      <c r="G124" s="36" t="s">
        <v>10961</v>
      </c>
      <c r="H124" s="37" t="s">
        <v>10339</v>
      </c>
    </row>
    <row r="125" spans="1:8" ht="15" customHeight="1" x14ac:dyDescent="0.25">
      <c r="A125" s="30">
        <v>45777</v>
      </c>
      <c r="B125" s="31" t="s">
        <v>9258</v>
      </c>
      <c r="C125" s="32" t="s">
        <v>8928</v>
      </c>
      <c r="D125" s="31" t="s">
        <v>10340</v>
      </c>
      <c r="E125" s="32">
        <v>2</v>
      </c>
      <c r="F125" s="32" t="s">
        <v>25</v>
      </c>
      <c r="G125" s="32" t="s">
        <v>10961</v>
      </c>
      <c r="H125" s="33" t="s">
        <v>10339</v>
      </c>
    </row>
    <row r="126" spans="1:8" ht="15" customHeight="1" x14ac:dyDescent="0.25">
      <c r="A126" s="34">
        <v>45777</v>
      </c>
      <c r="B126" s="35">
        <v>4340459100</v>
      </c>
      <c r="C126" s="36" t="s">
        <v>8729</v>
      </c>
      <c r="D126" s="35" t="s">
        <v>10340</v>
      </c>
      <c r="E126" s="36">
        <v>4</v>
      </c>
      <c r="F126" s="36" t="s">
        <v>14</v>
      </c>
      <c r="G126" s="36" t="s">
        <v>10961</v>
      </c>
      <c r="H126" s="37" t="s">
        <v>10339</v>
      </c>
    </row>
    <row r="127" spans="1:8" ht="15" customHeight="1" x14ac:dyDescent="0.25">
      <c r="A127" s="30">
        <v>45777</v>
      </c>
      <c r="B127" s="31">
        <v>4340454100</v>
      </c>
      <c r="C127" s="32" t="s">
        <v>8728</v>
      </c>
      <c r="D127" s="31" t="s">
        <v>10340</v>
      </c>
      <c r="E127" s="32">
        <v>1</v>
      </c>
      <c r="F127" s="32" t="s">
        <v>14</v>
      </c>
      <c r="G127" s="32" t="s">
        <v>10961</v>
      </c>
      <c r="H127" s="33" t="s">
        <v>10339</v>
      </c>
    </row>
    <row r="128" spans="1:8" ht="15" customHeight="1" x14ac:dyDescent="0.25">
      <c r="A128" s="34">
        <v>45777</v>
      </c>
      <c r="B128" s="35">
        <v>1280819100</v>
      </c>
      <c r="C128" s="36" t="s">
        <v>8653</v>
      </c>
      <c r="D128" s="35" t="s">
        <v>10340</v>
      </c>
      <c r="E128" s="36">
        <v>1</v>
      </c>
      <c r="F128" s="36" t="s">
        <v>25</v>
      </c>
      <c r="G128" s="36" t="s">
        <v>10961</v>
      </c>
      <c r="H128" s="37" t="s">
        <v>10339</v>
      </c>
    </row>
    <row r="129" spans="1:8" ht="15" customHeight="1" x14ac:dyDescent="0.25">
      <c r="A129" s="30">
        <v>45775</v>
      </c>
      <c r="B129" s="31">
        <v>3280552100</v>
      </c>
      <c r="C129" s="32" t="s">
        <v>8677</v>
      </c>
      <c r="D129" s="31">
        <v>2810</v>
      </c>
      <c r="E129" s="32">
        <v>10</v>
      </c>
      <c r="F129" s="32" t="s">
        <v>14</v>
      </c>
      <c r="G129" s="32" t="s">
        <v>10003</v>
      </c>
      <c r="H129" s="33"/>
    </row>
    <row r="130" spans="1:8" ht="15" customHeight="1" x14ac:dyDescent="0.25">
      <c r="A130" s="34">
        <v>45775</v>
      </c>
      <c r="B130" s="35">
        <v>1280389100</v>
      </c>
      <c r="C130" s="36" t="s">
        <v>8652</v>
      </c>
      <c r="D130" s="35">
        <v>2809</v>
      </c>
      <c r="E130" s="36">
        <v>2</v>
      </c>
      <c r="F130" s="36" t="s">
        <v>25</v>
      </c>
      <c r="G130" s="36" t="s">
        <v>10003</v>
      </c>
      <c r="H130" s="37"/>
    </row>
    <row r="131" spans="1:8" ht="15" customHeight="1" x14ac:dyDescent="0.25">
      <c r="A131" s="30">
        <v>45775</v>
      </c>
      <c r="B131" s="31" t="s">
        <v>10337</v>
      </c>
      <c r="C131" s="32" t="s">
        <v>10338</v>
      </c>
      <c r="D131" s="31">
        <v>2808</v>
      </c>
      <c r="E131" s="32">
        <v>50</v>
      </c>
      <c r="F131" s="32" t="s">
        <v>25</v>
      </c>
      <c r="G131" s="32" t="s">
        <v>10003</v>
      </c>
      <c r="H131" s="33"/>
    </row>
    <row r="132" spans="1:8" ht="15" customHeight="1" x14ac:dyDescent="0.25">
      <c r="A132" s="34">
        <v>45775</v>
      </c>
      <c r="B132" s="35" t="s">
        <v>2966</v>
      </c>
      <c r="C132" s="36" t="s">
        <v>2967</v>
      </c>
      <c r="D132" s="35">
        <v>2807</v>
      </c>
      <c r="E132" s="36">
        <v>741</v>
      </c>
      <c r="F132" s="36" t="s">
        <v>14</v>
      </c>
      <c r="G132" s="36" t="s">
        <v>10003</v>
      </c>
      <c r="H132" s="37"/>
    </row>
    <row r="133" spans="1:8" ht="15" customHeight="1" x14ac:dyDescent="0.25">
      <c r="A133" s="30">
        <v>45775</v>
      </c>
      <c r="B133" s="31" t="s">
        <v>10335</v>
      </c>
      <c r="C133" s="32" t="s">
        <v>10336</v>
      </c>
      <c r="D133" s="31">
        <v>2806</v>
      </c>
      <c r="E133" s="32">
        <v>850</v>
      </c>
      <c r="F133" s="32" t="s">
        <v>14</v>
      </c>
      <c r="G133" s="32" t="s">
        <v>10003</v>
      </c>
      <c r="H133" s="33"/>
    </row>
    <row r="134" spans="1:8" ht="15" customHeight="1" x14ac:dyDescent="0.25">
      <c r="A134" s="34">
        <v>45775</v>
      </c>
      <c r="B134" s="35" t="s">
        <v>8499</v>
      </c>
      <c r="C134" s="36" t="s">
        <v>8500</v>
      </c>
      <c r="D134" s="35">
        <v>2805</v>
      </c>
      <c r="E134" s="36">
        <v>20</v>
      </c>
      <c r="F134" s="36" t="s">
        <v>14</v>
      </c>
      <c r="G134" s="36" t="s">
        <v>10003</v>
      </c>
      <c r="H134" s="37"/>
    </row>
    <row r="135" spans="1:8" ht="15" customHeight="1" x14ac:dyDescent="0.25">
      <c r="A135" s="30">
        <v>45775</v>
      </c>
      <c r="B135" s="31" t="s">
        <v>8459</v>
      </c>
      <c r="C135" s="32" t="s">
        <v>8460</v>
      </c>
      <c r="D135" s="31">
        <v>2804</v>
      </c>
      <c r="E135" s="32">
        <v>20</v>
      </c>
      <c r="F135" s="32" t="s">
        <v>14</v>
      </c>
      <c r="G135" s="32" t="s">
        <v>10003</v>
      </c>
      <c r="H135" s="33"/>
    </row>
    <row r="136" spans="1:8" ht="15" customHeight="1" x14ac:dyDescent="0.25">
      <c r="A136" s="34">
        <v>45775</v>
      </c>
      <c r="B136" s="35" t="s">
        <v>8477</v>
      </c>
      <c r="C136" s="36" t="s">
        <v>8478</v>
      </c>
      <c r="D136" s="35">
        <v>2803</v>
      </c>
      <c r="E136" s="36">
        <v>13</v>
      </c>
      <c r="F136" s="36" t="s">
        <v>14</v>
      </c>
      <c r="G136" s="36" t="s">
        <v>10003</v>
      </c>
      <c r="H136" s="37"/>
    </row>
    <row r="137" spans="1:8" ht="15" customHeight="1" x14ac:dyDescent="0.25">
      <c r="A137" s="30">
        <v>45775</v>
      </c>
      <c r="B137" s="31" t="s">
        <v>8471</v>
      </c>
      <c r="C137" s="32" t="s">
        <v>8472</v>
      </c>
      <c r="D137" s="31">
        <v>2802</v>
      </c>
      <c r="E137" s="32">
        <v>30</v>
      </c>
      <c r="F137" s="32" t="s">
        <v>14</v>
      </c>
      <c r="G137" s="32" t="s">
        <v>10003</v>
      </c>
      <c r="H137" s="33"/>
    </row>
    <row r="138" spans="1:8" ht="15" customHeight="1" x14ac:dyDescent="0.25">
      <c r="A138" s="34">
        <v>45775</v>
      </c>
      <c r="B138" s="35">
        <v>4340443100</v>
      </c>
      <c r="C138" s="36" t="s">
        <v>8723</v>
      </c>
      <c r="D138" s="35">
        <v>2801</v>
      </c>
      <c r="E138" s="36">
        <v>6</v>
      </c>
      <c r="F138" s="36" t="s">
        <v>14</v>
      </c>
      <c r="G138" s="36" t="s">
        <v>10003</v>
      </c>
      <c r="H138" s="37"/>
    </row>
    <row r="139" spans="1:8" ht="15" customHeight="1" x14ac:dyDescent="0.25">
      <c r="A139" s="30">
        <v>45775</v>
      </c>
      <c r="B139" s="31" t="s">
        <v>6649</v>
      </c>
      <c r="C139" s="32" t="s">
        <v>6650</v>
      </c>
      <c r="D139" s="31">
        <v>2800</v>
      </c>
      <c r="E139" s="32">
        <v>120</v>
      </c>
      <c r="F139" s="32" t="s">
        <v>14</v>
      </c>
      <c r="G139" s="32" t="s">
        <v>10003</v>
      </c>
      <c r="H139" s="33"/>
    </row>
    <row r="140" spans="1:8" ht="15" customHeight="1" x14ac:dyDescent="0.25">
      <c r="A140" s="34">
        <v>45775</v>
      </c>
      <c r="B140" s="35" t="s">
        <v>11483</v>
      </c>
      <c r="C140" s="36" t="s">
        <v>10334</v>
      </c>
      <c r="D140" s="35">
        <v>2799</v>
      </c>
      <c r="E140" s="36">
        <v>20</v>
      </c>
      <c r="F140" s="36" t="s">
        <v>14</v>
      </c>
      <c r="G140" s="36" t="s">
        <v>10003</v>
      </c>
      <c r="H140" s="37"/>
    </row>
    <row r="141" spans="1:8" ht="15" customHeight="1" x14ac:dyDescent="0.25">
      <c r="A141" s="30">
        <v>45775</v>
      </c>
      <c r="B141" s="31" t="s">
        <v>10327</v>
      </c>
      <c r="C141" s="32" t="s">
        <v>10328</v>
      </c>
      <c r="D141" s="31">
        <v>2798</v>
      </c>
      <c r="E141" s="32">
        <v>4</v>
      </c>
      <c r="F141" s="32" t="s">
        <v>14</v>
      </c>
      <c r="G141" s="32" t="s">
        <v>10003</v>
      </c>
      <c r="H141" s="33"/>
    </row>
    <row r="142" spans="1:8" ht="15" customHeight="1" x14ac:dyDescent="0.25">
      <c r="A142" s="34">
        <v>45775</v>
      </c>
      <c r="B142" s="35" t="s">
        <v>8461</v>
      </c>
      <c r="C142" s="36" t="s">
        <v>8462</v>
      </c>
      <c r="D142" s="35">
        <v>2797</v>
      </c>
      <c r="E142" s="36">
        <v>1</v>
      </c>
      <c r="F142" s="36" t="s">
        <v>14</v>
      </c>
      <c r="G142" s="36" t="s">
        <v>10003</v>
      </c>
      <c r="H142" s="37"/>
    </row>
    <row r="143" spans="1:8" ht="15" customHeight="1" x14ac:dyDescent="0.25">
      <c r="A143" s="30">
        <v>45775</v>
      </c>
      <c r="B143" s="31" t="s">
        <v>2952</v>
      </c>
      <c r="C143" s="32" t="s">
        <v>2953</v>
      </c>
      <c r="D143" s="31">
        <v>2796</v>
      </c>
      <c r="E143" s="32">
        <v>2</v>
      </c>
      <c r="F143" s="32" t="s">
        <v>14</v>
      </c>
      <c r="G143" s="32" t="s">
        <v>10003</v>
      </c>
      <c r="H143" s="33"/>
    </row>
    <row r="144" spans="1:8" ht="15" customHeight="1" x14ac:dyDescent="0.25">
      <c r="A144" s="34">
        <v>45775</v>
      </c>
      <c r="B144" s="35" t="s">
        <v>4437</v>
      </c>
      <c r="C144" s="36" t="s">
        <v>4438</v>
      </c>
      <c r="D144" s="35">
        <v>2795</v>
      </c>
      <c r="E144" s="36">
        <v>11</v>
      </c>
      <c r="F144" s="36" t="s">
        <v>25</v>
      </c>
      <c r="G144" s="36" t="s">
        <v>10003</v>
      </c>
      <c r="H144" s="37"/>
    </row>
    <row r="145" spans="1:8" ht="15" customHeight="1" x14ac:dyDescent="0.25">
      <c r="A145" s="30">
        <v>45775</v>
      </c>
      <c r="B145" s="31" t="s">
        <v>10333</v>
      </c>
      <c r="C145" s="32" t="s">
        <v>5150</v>
      </c>
      <c r="D145" s="31">
        <v>2794</v>
      </c>
      <c r="E145" s="32">
        <v>8</v>
      </c>
      <c r="F145" s="32" t="s">
        <v>14</v>
      </c>
      <c r="G145" s="32" t="s">
        <v>10003</v>
      </c>
      <c r="H145" s="33"/>
    </row>
    <row r="146" spans="1:8" ht="15" customHeight="1" x14ac:dyDescent="0.25">
      <c r="A146" s="34">
        <v>45773</v>
      </c>
      <c r="B146" s="35" t="s">
        <v>8761</v>
      </c>
      <c r="C146" s="36" t="s">
        <v>8705</v>
      </c>
      <c r="D146" s="35">
        <v>2793</v>
      </c>
      <c r="E146" s="36">
        <v>20</v>
      </c>
      <c r="F146" s="36" t="s">
        <v>14</v>
      </c>
      <c r="G146" s="36" t="s">
        <v>10003</v>
      </c>
      <c r="H146" s="37"/>
    </row>
    <row r="147" spans="1:8" ht="15" customHeight="1" x14ac:dyDescent="0.25">
      <c r="A147" s="30">
        <v>45773</v>
      </c>
      <c r="B147" s="31" t="s">
        <v>11100</v>
      </c>
      <c r="C147" s="32" t="s">
        <v>10332</v>
      </c>
      <c r="D147" s="31">
        <v>2792</v>
      </c>
      <c r="E147" s="32">
        <v>160</v>
      </c>
      <c r="F147" s="32" t="s">
        <v>14</v>
      </c>
      <c r="G147" s="32" t="s">
        <v>10003</v>
      </c>
      <c r="H147" s="33"/>
    </row>
    <row r="148" spans="1:8" ht="15" customHeight="1" x14ac:dyDescent="0.25">
      <c r="A148" s="34">
        <v>45773</v>
      </c>
      <c r="B148" s="35" t="s">
        <v>11099</v>
      </c>
      <c r="C148" s="36" t="s">
        <v>10331</v>
      </c>
      <c r="D148" s="35">
        <v>2791</v>
      </c>
      <c r="E148" s="36">
        <v>60</v>
      </c>
      <c r="F148" s="36" t="s">
        <v>14</v>
      </c>
      <c r="G148" s="36" t="s">
        <v>10003</v>
      </c>
      <c r="H148" s="37"/>
    </row>
    <row r="149" spans="1:8" ht="15" customHeight="1" x14ac:dyDescent="0.25">
      <c r="A149" s="30">
        <v>45772</v>
      </c>
      <c r="B149" s="31" t="s">
        <v>10330</v>
      </c>
      <c r="C149" s="32" t="s">
        <v>10330</v>
      </c>
      <c r="D149" s="31">
        <v>2790</v>
      </c>
      <c r="E149" s="32">
        <v>510</v>
      </c>
      <c r="F149" s="32" t="s">
        <v>14</v>
      </c>
      <c r="G149" s="32" t="s">
        <v>10003</v>
      </c>
      <c r="H149" s="33"/>
    </row>
    <row r="150" spans="1:8" ht="15" customHeight="1" x14ac:dyDescent="0.25">
      <c r="A150" s="34">
        <v>45772</v>
      </c>
      <c r="B150" s="35" t="s">
        <v>10329</v>
      </c>
      <c r="C150" s="36" t="s">
        <v>10329</v>
      </c>
      <c r="D150" s="35">
        <v>2789</v>
      </c>
      <c r="E150" s="36">
        <v>510</v>
      </c>
      <c r="F150" s="36" t="s">
        <v>14</v>
      </c>
      <c r="G150" s="36" t="s">
        <v>10003</v>
      </c>
      <c r="H150" s="37"/>
    </row>
    <row r="151" spans="1:8" ht="15" customHeight="1" x14ac:dyDescent="0.25">
      <c r="A151" s="30">
        <v>45772</v>
      </c>
      <c r="B151" s="31">
        <v>3280820100</v>
      </c>
      <c r="C151" s="32" t="s">
        <v>8698</v>
      </c>
      <c r="D151" s="31">
        <v>2788</v>
      </c>
      <c r="E151" s="32">
        <v>10</v>
      </c>
      <c r="F151" s="32" t="s">
        <v>14</v>
      </c>
      <c r="G151" s="32" t="s">
        <v>10003</v>
      </c>
      <c r="H151" s="33"/>
    </row>
    <row r="152" spans="1:8" ht="15" customHeight="1" x14ac:dyDescent="0.25">
      <c r="A152" s="34">
        <v>45772</v>
      </c>
      <c r="B152" s="35">
        <v>3280843100</v>
      </c>
      <c r="C152" s="36" t="s">
        <v>8701</v>
      </c>
      <c r="D152" s="35">
        <v>2787</v>
      </c>
      <c r="E152" s="36">
        <v>30</v>
      </c>
      <c r="F152" s="36" t="s">
        <v>14</v>
      </c>
      <c r="G152" s="36" t="s">
        <v>10003</v>
      </c>
      <c r="H152" s="37"/>
    </row>
    <row r="153" spans="1:8" ht="15" customHeight="1" x14ac:dyDescent="0.25">
      <c r="A153" s="30">
        <v>45772</v>
      </c>
      <c r="B153" s="31">
        <v>4341143100</v>
      </c>
      <c r="C153" s="32" t="s">
        <v>8734</v>
      </c>
      <c r="D153" s="31">
        <v>2786</v>
      </c>
      <c r="E153" s="32">
        <v>6</v>
      </c>
      <c r="F153" s="32" t="s">
        <v>14</v>
      </c>
      <c r="G153" s="32" t="s">
        <v>10003</v>
      </c>
      <c r="H153" s="33"/>
    </row>
    <row r="154" spans="1:8" ht="15" customHeight="1" x14ac:dyDescent="0.25">
      <c r="A154" s="34">
        <v>45772</v>
      </c>
      <c r="B154" s="35">
        <v>2280242100</v>
      </c>
      <c r="C154" s="36" t="s">
        <v>8662</v>
      </c>
      <c r="D154" s="35">
        <v>2785</v>
      </c>
      <c r="E154" s="36">
        <v>15</v>
      </c>
      <c r="F154" s="36" t="s">
        <v>25</v>
      </c>
      <c r="G154" s="36" t="s">
        <v>10003</v>
      </c>
      <c r="H154" s="37"/>
    </row>
    <row r="155" spans="1:8" ht="15" customHeight="1" x14ac:dyDescent="0.25">
      <c r="A155" s="30">
        <v>45772</v>
      </c>
      <c r="B155" s="31" t="s">
        <v>10148</v>
      </c>
      <c r="C155" s="32" t="s">
        <v>6247</v>
      </c>
      <c r="D155" s="31">
        <v>2784</v>
      </c>
      <c r="E155" s="32">
        <v>100</v>
      </c>
      <c r="F155" s="32" t="s">
        <v>14</v>
      </c>
      <c r="G155" s="32" t="s">
        <v>10003</v>
      </c>
      <c r="H155" s="33"/>
    </row>
    <row r="156" spans="1:8" ht="15" customHeight="1" x14ac:dyDescent="0.25">
      <c r="A156" s="34">
        <v>45771</v>
      </c>
      <c r="B156" s="35" t="s">
        <v>2772</v>
      </c>
      <c r="C156" s="36" t="s">
        <v>2773</v>
      </c>
      <c r="D156" s="35">
        <v>2783</v>
      </c>
      <c r="E156" s="36">
        <v>20</v>
      </c>
      <c r="F156" s="36" t="s">
        <v>14</v>
      </c>
      <c r="G156" s="36" t="s">
        <v>10003</v>
      </c>
      <c r="H156" s="37"/>
    </row>
    <row r="157" spans="1:8" ht="15" customHeight="1" x14ac:dyDescent="0.25">
      <c r="A157" s="30">
        <v>45771</v>
      </c>
      <c r="B157" s="31" t="s">
        <v>2766</v>
      </c>
      <c r="C157" s="32" t="s">
        <v>2767</v>
      </c>
      <c r="D157" s="31">
        <v>2782</v>
      </c>
      <c r="E157" s="32">
        <v>50</v>
      </c>
      <c r="F157" s="32" t="s">
        <v>14</v>
      </c>
      <c r="G157" s="32" t="s">
        <v>10003</v>
      </c>
      <c r="H157" s="33"/>
    </row>
    <row r="158" spans="1:8" ht="15" customHeight="1" x14ac:dyDescent="0.25">
      <c r="A158" s="34">
        <v>45772</v>
      </c>
      <c r="B158" s="35" t="s">
        <v>5442</v>
      </c>
      <c r="C158" s="36" t="s">
        <v>5443</v>
      </c>
      <c r="D158" s="35">
        <v>2781</v>
      </c>
      <c r="E158" s="36">
        <v>14</v>
      </c>
      <c r="F158" s="36" t="s">
        <v>25</v>
      </c>
      <c r="G158" s="36" t="s">
        <v>10003</v>
      </c>
      <c r="H158" s="37"/>
    </row>
    <row r="159" spans="1:8" ht="15" customHeight="1" x14ac:dyDescent="0.25">
      <c r="A159" s="30">
        <v>45772</v>
      </c>
      <c r="B159" s="31" t="s">
        <v>5450</v>
      </c>
      <c r="C159" s="32" t="s">
        <v>5451</v>
      </c>
      <c r="D159" s="31">
        <v>2780</v>
      </c>
      <c r="E159" s="32">
        <v>336</v>
      </c>
      <c r="F159" s="32" t="s">
        <v>25</v>
      </c>
      <c r="G159" s="32" t="s">
        <v>10003</v>
      </c>
      <c r="H159" s="33"/>
    </row>
    <row r="160" spans="1:8" ht="15" customHeight="1" x14ac:dyDescent="0.25">
      <c r="A160" s="34">
        <v>45772</v>
      </c>
      <c r="B160" s="35" t="s">
        <v>1001</v>
      </c>
      <c r="C160" s="36" t="s">
        <v>4252</v>
      </c>
      <c r="D160" s="35">
        <v>2779</v>
      </c>
      <c r="E160" s="36">
        <v>2002</v>
      </c>
      <c r="F160" s="36" t="s">
        <v>14</v>
      </c>
      <c r="G160" s="36" t="s">
        <v>10003</v>
      </c>
      <c r="H160" s="37"/>
    </row>
    <row r="161" spans="1:8" ht="15" customHeight="1" x14ac:dyDescent="0.25">
      <c r="A161" s="30">
        <v>45772</v>
      </c>
      <c r="B161" s="31" t="s">
        <v>872</v>
      </c>
      <c r="C161" s="32" t="s">
        <v>8417</v>
      </c>
      <c r="D161" s="31">
        <v>2778</v>
      </c>
      <c r="E161" s="32">
        <v>289</v>
      </c>
      <c r="F161" s="32" t="s">
        <v>14</v>
      </c>
      <c r="G161" s="32" t="s">
        <v>10003</v>
      </c>
      <c r="H161" s="33"/>
    </row>
    <row r="162" spans="1:8" ht="15" customHeight="1" x14ac:dyDescent="0.25">
      <c r="A162" s="34">
        <v>45772</v>
      </c>
      <c r="B162" s="35" t="s">
        <v>1070</v>
      </c>
      <c r="C162" s="36" t="s">
        <v>1071</v>
      </c>
      <c r="D162" s="35">
        <v>2777</v>
      </c>
      <c r="E162" s="36">
        <v>50</v>
      </c>
      <c r="F162" s="36" t="s">
        <v>14</v>
      </c>
      <c r="G162" s="36" t="s">
        <v>10003</v>
      </c>
      <c r="H162" s="37"/>
    </row>
    <row r="163" spans="1:8" ht="15" customHeight="1" x14ac:dyDescent="0.25">
      <c r="A163" s="30">
        <v>45772</v>
      </c>
      <c r="B163" s="31" t="s">
        <v>892</v>
      </c>
      <c r="C163" s="32" t="s">
        <v>893</v>
      </c>
      <c r="D163" s="31">
        <v>2776</v>
      </c>
      <c r="E163" s="32">
        <v>180</v>
      </c>
      <c r="F163" s="32" t="s">
        <v>14</v>
      </c>
      <c r="G163" s="32" t="s">
        <v>10003</v>
      </c>
      <c r="H163" s="33"/>
    </row>
    <row r="164" spans="1:8" ht="15" customHeight="1" x14ac:dyDescent="0.25">
      <c r="A164" s="34">
        <v>45772</v>
      </c>
      <c r="B164" s="35" t="s">
        <v>1077</v>
      </c>
      <c r="C164" s="36" t="s">
        <v>1078</v>
      </c>
      <c r="D164" s="35">
        <v>2775</v>
      </c>
      <c r="E164" s="36">
        <v>500</v>
      </c>
      <c r="F164" s="36" t="s">
        <v>14</v>
      </c>
      <c r="G164" s="36" t="s">
        <v>10003</v>
      </c>
      <c r="H164" s="37"/>
    </row>
    <row r="165" spans="1:8" ht="15" customHeight="1" x14ac:dyDescent="0.25">
      <c r="A165" s="30">
        <v>45772</v>
      </c>
      <c r="B165" s="31" t="s">
        <v>938</v>
      </c>
      <c r="C165" s="32" t="s">
        <v>939</v>
      </c>
      <c r="D165" s="31">
        <v>2774</v>
      </c>
      <c r="E165" s="32">
        <v>200</v>
      </c>
      <c r="F165" s="32" t="s">
        <v>14</v>
      </c>
      <c r="G165" s="32" t="s">
        <v>10003</v>
      </c>
      <c r="H165" s="33"/>
    </row>
    <row r="166" spans="1:8" ht="15" customHeight="1" x14ac:dyDescent="0.25">
      <c r="A166" s="34">
        <v>45772</v>
      </c>
      <c r="B166" s="35" t="s">
        <v>10280</v>
      </c>
      <c r="C166" s="36" t="s">
        <v>2922</v>
      </c>
      <c r="D166" s="35">
        <v>2773</v>
      </c>
      <c r="E166" s="36">
        <v>36</v>
      </c>
      <c r="F166" s="36" t="s">
        <v>14</v>
      </c>
      <c r="G166" s="36" t="s">
        <v>10003</v>
      </c>
      <c r="H166" s="37"/>
    </row>
    <row r="167" spans="1:8" ht="15" customHeight="1" x14ac:dyDescent="0.25">
      <c r="A167" s="30">
        <v>45771</v>
      </c>
      <c r="B167" s="31" t="s">
        <v>10327</v>
      </c>
      <c r="C167" s="32" t="s">
        <v>10328</v>
      </c>
      <c r="D167" s="31">
        <v>2772</v>
      </c>
      <c r="E167" s="32">
        <v>26</v>
      </c>
      <c r="F167" s="32" t="s">
        <v>14</v>
      </c>
      <c r="G167" s="32" t="s">
        <v>10003</v>
      </c>
      <c r="H167" s="33"/>
    </row>
    <row r="168" spans="1:8" ht="15" customHeight="1" x14ac:dyDescent="0.25">
      <c r="A168" s="34">
        <v>45769</v>
      </c>
      <c r="B168" s="35" t="s">
        <v>5910</v>
      </c>
      <c r="C168" s="36" t="s">
        <v>5911</v>
      </c>
      <c r="D168" s="35">
        <v>2771</v>
      </c>
      <c r="E168" s="36">
        <v>40</v>
      </c>
      <c r="F168" s="36" t="s">
        <v>25</v>
      </c>
      <c r="G168" s="36" t="s">
        <v>10003</v>
      </c>
      <c r="H168" s="37"/>
    </row>
    <row r="169" spans="1:8" ht="15" customHeight="1" x14ac:dyDescent="0.25">
      <c r="A169" s="30">
        <v>45769</v>
      </c>
      <c r="B169" s="31" t="s">
        <v>5908</v>
      </c>
      <c r="C169" s="32" t="s">
        <v>5909</v>
      </c>
      <c r="D169" s="31">
        <v>2770</v>
      </c>
      <c r="E169" s="32">
        <v>40</v>
      </c>
      <c r="F169" s="32" t="s">
        <v>25</v>
      </c>
      <c r="G169" s="32" t="s">
        <v>10003</v>
      </c>
      <c r="H169" s="33"/>
    </row>
    <row r="170" spans="1:8" ht="15" customHeight="1" x14ac:dyDescent="0.25">
      <c r="A170" s="34">
        <v>45772</v>
      </c>
      <c r="B170" s="35" t="s">
        <v>271</v>
      </c>
      <c r="C170" s="36" t="s">
        <v>272</v>
      </c>
      <c r="D170" s="35">
        <v>2769</v>
      </c>
      <c r="E170" s="36">
        <v>179</v>
      </c>
      <c r="F170" s="36" t="s">
        <v>14</v>
      </c>
      <c r="G170" s="36" t="s">
        <v>10003</v>
      </c>
      <c r="H170" s="37"/>
    </row>
    <row r="171" spans="1:8" ht="15" customHeight="1" x14ac:dyDescent="0.25">
      <c r="A171" s="30">
        <v>45772</v>
      </c>
      <c r="B171" s="31" t="s">
        <v>5199</v>
      </c>
      <c r="C171" s="32" t="s">
        <v>5200</v>
      </c>
      <c r="D171" s="31">
        <v>2768</v>
      </c>
      <c r="E171" s="32">
        <v>25</v>
      </c>
      <c r="F171" s="32" t="s">
        <v>14</v>
      </c>
      <c r="G171" s="32" t="s">
        <v>10003</v>
      </c>
      <c r="H171" s="33"/>
    </row>
    <row r="172" spans="1:8" x14ac:dyDescent="0.25">
      <c r="A172" s="34">
        <v>45772</v>
      </c>
      <c r="B172" s="35" t="s">
        <v>9683</v>
      </c>
      <c r="C172" s="36" t="s">
        <v>9755</v>
      </c>
      <c r="D172" s="35">
        <v>2767</v>
      </c>
      <c r="E172" s="36">
        <v>180</v>
      </c>
      <c r="F172" s="36" t="s">
        <v>14</v>
      </c>
      <c r="G172" s="36" t="s">
        <v>10003</v>
      </c>
      <c r="H172" s="37"/>
    </row>
    <row r="173" spans="1:8" ht="15" customHeight="1" x14ac:dyDescent="0.25">
      <c r="A173" s="30">
        <v>45776</v>
      </c>
      <c r="B173" s="31" t="s">
        <v>4675</v>
      </c>
      <c r="C173" s="32" t="s">
        <v>4676</v>
      </c>
      <c r="D173" s="31">
        <v>1832</v>
      </c>
      <c r="E173" s="32">
        <v>50</v>
      </c>
      <c r="F173" s="32" t="s">
        <v>25</v>
      </c>
      <c r="G173" s="32" t="s">
        <v>10961</v>
      </c>
      <c r="H173" s="33" t="s">
        <v>10323</v>
      </c>
    </row>
    <row r="174" spans="1:8" ht="15" customHeight="1" x14ac:dyDescent="0.25">
      <c r="A174" s="34">
        <v>45776</v>
      </c>
      <c r="B174" s="35" t="s">
        <v>8519</v>
      </c>
      <c r="C174" s="36" t="s">
        <v>8519</v>
      </c>
      <c r="D174" s="35">
        <v>1832</v>
      </c>
      <c r="E174" s="36">
        <v>50</v>
      </c>
      <c r="F174" s="36" t="s">
        <v>14</v>
      </c>
      <c r="G174" s="36" t="s">
        <v>10961</v>
      </c>
      <c r="H174" s="37" t="s">
        <v>10323</v>
      </c>
    </row>
    <row r="175" spans="1:8" ht="15" customHeight="1" x14ac:dyDescent="0.25">
      <c r="A175" s="30">
        <v>45775</v>
      </c>
      <c r="B175" s="31" t="s">
        <v>8834</v>
      </c>
      <c r="C175" s="32" t="s">
        <v>8804</v>
      </c>
      <c r="D175" s="31">
        <v>1827</v>
      </c>
      <c r="E175" s="32">
        <v>8</v>
      </c>
      <c r="F175" s="32" t="s">
        <v>14</v>
      </c>
      <c r="G175" s="32" t="s">
        <v>10961</v>
      </c>
      <c r="H175" s="33" t="s">
        <v>9420</v>
      </c>
    </row>
    <row r="176" spans="1:8" ht="15" customHeight="1" x14ac:dyDescent="0.25">
      <c r="A176" s="34">
        <v>45775</v>
      </c>
      <c r="B176" s="35" t="s">
        <v>8874</v>
      </c>
      <c r="C176" s="36" t="s">
        <v>8842</v>
      </c>
      <c r="D176" s="35">
        <v>1827</v>
      </c>
      <c r="E176" s="36">
        <v>6</v>
      </c>
      <c r="F176" s="36" t="s">
        <v>14</v>
      </c>
      <c r="G176" s="36" t="s">
        <v>10961</v>
      </c>
      <c r="H176" s="37" t="s">
        <v>9420</v>
      </c>
    </row>
    <row r="177" spans="1:8" ht="15" customHeight="1" x14ac:dyDescent="0.25">
      <c r="A177" s="30">
        <v>45773</v>
      </c>
      <c r="B177" s="31" t="s">
        <v>2868</v>
      </c>
      <c r="C177" s="32" t="s">
        <v>2869</v>
      </c>
      <c r="D177" s="31">
        <v>1741</v>
      </c>
      <c r="E177" s="32">
        <v>3</v>
      </c>
      <c r="F177" s="32" t="s">
        <v>14</v>
      </c>
      <c r="G177" s="32" t="s">
        <v>10961</v>
      </c>
      <c r="H177" s="33" t="s">
        <v>10322</v>
      </c>
    </row>
    <row r="178" spans="1:8" ht="15" customHeight="1" x14ac:dyDescent="0.25">
      <c r="A178" s="34">
        <v>45773</v>
      </c>
      <c r="B178" s="35" t="s">
        <v>2866</v>
      </c>
      <c r="C178" s="36" t="s">
        <v>2867</v>
      </c>
      <c r="D178" s="35">
        <v>1741</v>
      </c>
      <c r="E178" s="36">
        <v>3</v>
      </c>
      <c r="F178" s="36" t="s">
        <v>14</v>
      </c>
      <c r="G178" s="36" t="s">
        <v>10961</v>
      </c>
      <c r="H178" s="37" t="s">
        <v>10322</v>
      </c>
    </row>
    <row r="179" spans="1:8" ht="15" customHeight="1" x14ac:dyDescent="0.25">
      <c r="A179" s="30">
        <v>45773</v>
      </c>
      <c r="B179" s="31" t="s">
        <v>2872</v>
      </c>
      <c r="C179" s="32" t="s">
        <v>2873</v>
      </c>
      <c r="D179" s="31">
        <v>1741</v>
      </c>
      <c r="E179" s="32">
        <v>1</v>
      </c>
      <c r="F179" s="32" t="s">
        <v>14</v>
      </c>
      <c r="G179" s="32" t="s">
        <v>10961</v>
      </c>
      <c r="H179" s="33" t="s">
        <v>10322</v>
      </c>
    </row>
    <row r="180" spans="1:8" ht="15" customHeight="1" x14ac:dyDescent="0.25">
      <c r="A180" s="34">
        <v>45773</v>
      </c>
      <c r="B180" s="35" t="s">
        <v>2870</v>
      </c>
      <c r="C180" s="36" t="s">
        <v>2871</v>
      </c>
      <c r="D180" s="35">
        <v>1741</v>
      </c>
      <c r="E180" s="36">
        <v>1</v>
      </c>
      <c r="F180" s="36" t="s">
        <v>14</v>
      </c>
      <c r="G180" s="36" t="s">
        <v>10961</v>
      </c>
      <c r="H180" s="37" t="s">
        <v>10322</v>
      </c>
    </row>
    <row r="181" spans="1:8" x14ac:dyDescent="0.25">
      <c r="A181" s="30">
        <v>45773</v>
      </c>
      <c r="B181" s="31" t="s">
        <v>8825</v>
      </c>
      <c r="C181" s="32" t="s">
        <v>8795</v>
      </c>
      <c r="D181" s="31">
        <v>1741</v>
      </c>
      <c r="E181" s="32">
        <v>8</v>
      </c>
      <c r="F181" s="32" t="s">
        <v>14</v>
      </c>
      <c r="G181" s="32" t="s">
        <v>10961</v>
      </c>
      <c r="H181" s="33" t="s">
        <v>10322</v>
      </c>
    </row>
    <row r="182" spans="1:8" ht="15" customHeight="1" x14ac:dyDescent="0.25">
      <c r="A182" s="34">
        <v>45773</v>
      </c>
      <c r="B182" s="35" t="s">
        <v>8980</v>
      </c>
      <c r="C182" s="36" t="s">
        <v>8981</v>
      </c>
      <c r="D182" s="35">
        <v>1741</v>
      </c>
      <c r="E182" s="36">
        <v>8</v>
      </c>
      <c r="F182" s="36" t="s">
        <v>14</v>
      </c>
      <c r="G182" s="36" t="s">
        <v>10961</v>
      </c>
      <c r="H182" s="37" t="s">
        <v>10322</v>
      </c>
    </row>
    <row r="183" spans="1:8" ht="15" customHeight="1" x14ac:dyDescent="0.25">
      <c r="A183" s="30">
        <v>45773</v>
      </c>
      <c r="B183" s="31" t="s">
        <v>8988</v>
      </c>
      <c r="C183" s="32" t="s">
        <v>8989</v>
      </c>
      <c r="D183" s="31">
        <v>1741</v>
      </c>
      <c r="E183" s="32">
        <v>8</v>
      </c>
      <c r="F183" s="32" t="s">
        <v>14</v>
      </c>
      <c r="G183" s="32" t="s">
        <v>10961</v>
      </c>
      <c r="H183" s="33" t="s">
        <v>10322</v>
      </c>
    </row>
    <row r="184" spans="1:8" ht="15" customHeight="1" x14ac:dyDescent="0.25">
      <c r="A184" s="34">
        <v>45773</v>
      </c>
      <c r="B184" s="35" t="s">
        <v>3424</v>
      </c>
      <c r="C184" s="36" t="s">
        <v>3425</v>
      </c>
      <c r="D184" s="35">
        <v>1741</v>
      </c>
      <c r="E184" s="36">
        <v>20</v>
      </c>
      <c r="F184" s="36" t="s">
        <v>14</v>
      </c>
      <c r="G184" s="36" t="s">
        <v>10961</v>
      </c>
      <c r="H184" s="37" t="s">
        <v>10322</v>
      </c>
    </row>
    <row r="185" spans="1:8" ht="15" customHeight="1" x14ac:dyDescent="0.25">
      <c r="A185" s="30">
        <v>45773</v>
      </c>
      <c r="B185" s="31" t="s">
        <v>10253</v>
      </c>
      <c r="C185" s="32" t="s">
        <v>10253</v>
      </c>
      <c r="D185" s="31">
        <v>1741</v>
      </c>
      <c r="E185" s="32">
        <v>10</v>
      </c>
      <c r="F185" s="32" t="s">
        <v>14</v>
      </c>
      <c r="G185" s="32" t="s">
        <v>10961</v>
      </c>
      <c r="H185" s="33" t="s">
        <v>10322</v>
      </c>
    </row>
    <row r="186" spans="1:8" ht="15" customHeight="1" x14ac:dyDescent="0.25">
      <c r="A186" s="34">
        <v>45773</v>
      </c>
      <c r="B186" s="35" t="s">
        <v>4558</v>
      </c>
      <c r="C186" s="36" t="s">
        <v>4559</v>
      </c>
      <c r="D186" s="35">
        <v>1741</v>
      </c>
      <c r="E186" s="36">
        <v>20</v>
      </c>
      <c r="F186" s="36" t="s">
        <v>14</v>
      </c>
      <c r="G186" s="36" t="s">
        <v>10961</v>
      </c>
      <c r="H186" s="37" t="s">
        <v>10322</v>
      </c>
    </row>
    <row r="187" spans="1:8" ht="15" customHeight="1" x14ac:dyDescent="0.25">
      <c r="A187" s="30">
        <v>45773</v>
      </c>
      <c r="B187" s="31" t="s">
        <v>4556</v>
      </c>
      <c r="C187" s="32" t="s">
        <v>4557</v>
      </c>
      <c r="D187" s="31">
        <v>1741</v>
      </c>
      <c r="E187" s="32">
        <v>20</v>
      </c>
      <c r="F187" s="32" t="s">
        <v>14</v>
      </c>
      <c r="G187" s="32" t="s">
        <v>10961</v>
      </c>
      <c r="H187" s="33" t="s">
        <v>10322</v>
      </c>
    </row>
    <row r="188" spans="1:8" ht="15" customHeight="1" x14ac:dyDescent="0.25">
      <c r="A188" s="34">
        <v>45773</v>
      </c>
      <c r="B188" s="35" t="s">
        <v>297</v>
      </c>
      <c r="C188" s="36" t="s">
        <v>298</v>
      </c>
      <c r="D188" s="35">
        <v>1741</v>
      </c>
      <c r="E188" s="36">
        <v>5</v>
      </c>
      <c r="F188" s="36" t="s">
        <v>25</v>
      </c>
      <c r="G188" s="36" t="s">
        <v>10961</v>
      </c>
      <c r="H188" s="37" t="s">
        <v>10322</v>
      </c>
    </row>
    <row r="189" spans="1:8" ht="15" customHeight="1" x14ac:dyDescent="0.25">
      <c r="A189" s="30">
        <v>45773</v>
      </c>
      <c r="B189" s="31" t="s">
        <v>2347</v>
      </c>
      <c r="C189" s="32" t="s">
        <v>2348</v>
      </c>
      <c r="D189" s="31">
        <v>1741</v>
      </c>
      <c r="E189" s="32">
        <v>5</v>
      </c>
      <c r="F189" s="32" t="s">
        <v>25</v>
      </c>
      <c r="G189" s="32" t="s">
        <v>10961</v>
      </c>
      <c r="H189" s="33" t="s">
        <v>10322</v>
      </c>
    </row>
    <row r="190" spans="1:8" ht="15" customHeight="1" x14ac:dyDescent="0.25">
      <c r="A190" s="34">
        <v>45773</v>
      </c>
      <c r="B190" s="35" t="s">
        <v>10473</v>
      </c>
      <c r="C190" s="36" t="s">
        <v>3619</v>
      </c>
      <c r="D190" s="35">
        <v>1741</v>
      </c>
      <c r="E190" s="36">
        <v>5</v>
      </c>
      <c r="F190" s="36" t="s">
        <v>25</v>
      </c>
      <c r="G190" s="36" t="s">
        <v>10961</v>
      </c>
      <c r="H190" s="37" t="s">
        <v>10322</v>
      </c>
    </row>
    <row r="191" spans="1:8" ht="15" customHeight="1" x14ac:dyDescent="0.25">
      <c r="A191" s="30">
        <v>45773</v>
      </c>
      <c r="B191" s="31" t="s">
        <v>751</v>
      </c>
      <c r="C191" s="32" t="s">
        <v>752</v>
      </c>
      <c r="D191" s="31">
        <v>1741</v>
      </c>
      <c r="E191" s="32">
        <v>5</v>
      </c>
      <c r="F191" s="32" t="s">
        <v>14</v>
      </c>
      <c r="G191" s="32" t="s">
        <v>10961</v>
      </c>
      <c r="H191" s="33" t="s">
        <v>10322</v>
      </c>
    </row>
    <row r="192" spans="1:8" ht="15" customHeight="1" x14ac:dyDescent="0.25">
      <c r="A192" s="34">
        <v>45776</v>
      </c>
      <c r="B192" s="35" t="s">
        <v>4960</v>
      </c>
      <c r="C192" s="36" t="s">
        <v>4961</v>
      </c>
      <c r="D192" s="35">
        <v>1829</v>
      </c>
      <c r="E192" s="36">
        <v>6</v>
      </c>
      <c r="F192" s="36" t="s">
        <v>25</v>
      </c>
      <c r="G192" s="36" t="s">
        <v>10961</v>
      </c>
      <c r="H192" s="37" t="s">
        <v>8431</v>
      </c>
    </row>
    <row r="193" spans="1:8" ht="15" customHeight="1" x14ac:dyDescent="0.25">
      <c r="A193" s="30">
        <v>45776</v>
      </c>
      <c r="B193" s="31" t="s">
        <v>13</v>
      </c>
      <c r="C193" s="32" t="s">
        <v>3521</v>
      </c>
      <c r="D193" s="31">
        <v>1829</v>
      </c>
      <c r="E193" s="32">
        <v>10</v>
      </c>
      <c r="F193" s="32" t="s">
        <v>14</v>
      </c>
      <c r="G193" s="32" t="s">
        <v>10961</v>
      </c>
      <c r="H193" s="33" t="s">
        <v>8431</v>
      </c>
    </row>
    <row r="194" spans="1:8" ht="15" customHeight="1" x14ac:dyDescent="0.25">
      <c r="A194" s="34">
        <v>45776</v>
      </c>
      <c r="B194" s="35" t="s">
        <v>10657</v>
      </c>
      <c r="C194" s="36" t="s">
        <v>2745</v>
      </c>
      <c r="D194" s="35">
        <v>1829</v>
      </c>
      <c r="E194" s="36">
        <v>10</v>
      </c>
      <c r="F194" s="36" t="s">
        <v>14</v>
      </c>
      <c r="G194" s="36" t="s">
        <v>10961</v>
      </c>
      <c r="H194" s="37" t="s">
        <v>8431</v>
      </c>
    </row>
    <row r="195" spans="1:8" s="20" customFormat="1" ht="15" customHeight="1" x14ac:dyDescent="0.25">
      <c r="A195" s="30">
        <v>45776</v>
      </c>
      <c r="B195" s="31" t="s">
        <v>4932</v>
      </c>
      <c r="C195" s="32" t="s">
        <v>4933</v>
      </c>
      <c r="D195" s="31">
        <v>1829</v>
      </c>
      <c r="E195" s="32">
        <v>20</v>
      </c>
      <c r="F195" s="32" t="s">
        <v>14</v>
      </c>
      <c r="G195" s="32" t="s">
        <v>10961</v>
      </c>
      <c r="H195" s="33" t="s">
        <v>8431</v>
      </c>
    </row>
    <row r="196" spans="1:8" x14ac:dyDescent="0.25">
      <c r="A196" s="34">
        <v>45776</v>
      </c>
      <c r="B196" s="35" t="s">
        <v>52</v>
      </c>
      <c r="C196" s="36" t="s">
        <v>53</v>
      </c>
      <c r="D196" s="35">
        <v>1829</v>
      </c>
      <c r="E196" s="36">
        <v>30</v>
      </c>
      <c r="F196" s="36" t="s">
        <v>14</v>
      </c>
      <c r="G196" s="36" t="s">
        <v>10961</v>
      </c>
      <c r="H196" s="37" t="s">
        <v>8431</v>
      </c>
    </row>
    <row r="197" spans="1:8" ht="15" customHeight="1" x14ac:dyDescent="0.25">
      <c r="A197" s="30">
        <v>45776</v>
      </c>
      <c r="B197" s="31" t="s">
        <v>56</v>
      </c>
      <c r="C197" s="32" t="s">
        <v>57</v>
      </c>
      <c r="D197" s="31">
        <v>1829</v>
      </c>
      <c r="E197" s="32">
        <v>20</v>
      </c>
      <c r="F197" s="32" t="s">
        <v>14</v>
      </c>
      <c r="G197" s="32" t="s">
        <v>10961</v>
      </c>
      <c r="H197" s="33" t="s">
        <v>8431</v>
      </c>
    </row>
    <row r="198" spans="1:8" ht="15" customHeight="1" x14ac:dyDescent="0.25">
      <c r="A198" s="34">
        <v>45776</v>
      </c>
      <c r="B198" s="35" t="s">
        <v>2549</v>
      </c>
      <c r="C198" s="36" t="s">
        <v>2550</v>
      </c>
      <c r="D198" s="35">
        <v>1829</v>
      </c>
      <c r="E198" s="36">
        <v>19</v>
      </c>
      <c r="F198" s="36" t="s">
        <v>14</v>
      </c>
      <c r="G198" s="36" t="s">
        <v>10961</v>
      </c>
      <c r="H198" s="37" t="s">
        <v>8431</v>
      </c>
    </row>
    <row r="199" spans="1:8" ht="15" customHeight="1" x14ac:dyDescent="0.25">
      <c r="A199" s="30">
        <v>45776</v>
      </c>
      <c r="B199" s="31" t="s">
        <v>2427</v>
      </c>
      <c r="C199" s="32" t="s">
        <v>2483</v>
      </c>
      <c r="D199" s="31">
        <v>1829</v>
      </c>
      <c r="E199" s="32">
        <v>36</v>
      </c>
      <c r="F199" s="32" t="s">
        <v>14</v>
      </c>
      <c r="G199" s="32" t="s">
        <v>10961</v>
      </c>
      <c r="H199" s="33" t="s">
        <v>8431</v>
      </c>
    </row>
    <row r="200" spans="1:8" ht="15" customHeight="1" x14ac:dyDescent="0.25">
      <c r="A200" s="34">
        <v>45776</v>
      </c>
      <c r="B200" s="35" t="s">
        <v>271</v>
      </c>
      <c r="C200" s="36" t="s">
        <v>272</v>
      </c>
      <c r="D200" s="35">
        <v>1831</v>
      </c>
      <c r="E200" s="36">
        <v>30</v>
      </c>
      <c r="F200" s="36" t="s">
        <v>14</v>
      </c>
      <c r="G200" s="36" t="s">
        <v>10961</v>
      </c>
      <c r="H200" s="37" t="s">
        <v>8431</v>
      </c>
    </row>
    <row r="201" spans="1:8" ht="15" customHeight="1" x14ac:dyDescent="0.25">
      <c r="A201" s="30">
        <v>45776</v>
      </c>
      <c r="B201" s="31" t="s">
        <v>5910</v>
      </c>
      <c r="C201" s="32" t="s">
        <v>5911</v>
      </c>
      <c r="D201" s="31">
        <v>1831</v>
      </c>
      <c r="E201" s="32">
        <v>4</v>
      </c>
      <c r="F201" s="32" t="s">
        <v>25</v>
      </c>
      <c r="G201" s="32" t="s">
        <v>10961</v>
      </c>
      <c r="H201" s="33" t="s">
        <v>8431</v>
      </c>
    </row>
    <row r="202" spans="1:8" ht="15" customHeight="1" x14ac:dyDescent="0.25">
      <c r="A202" s="34">
        <v>45776</v>
      </c>
      <c r="B202" s="35" t="s">
        <v>5908</v>
      </c>
      <c r="C202" s="36" t="s">
        <v>5909</v>
      </c>
      <c r="D202" s="35">
        <v>1831</v>
      </c>
      <c r="E202" s="36">
        <v>4</v>
      </c>
      <c r="F202" s="36" t="s">
        <v>25</v>
      </c>
      <c r="G202" s="36" t="s">
        <v>10961</v>
      </c>
      <c r="H202" s="37" t="s">
        <v>8431</v>
      </c>
    </row>
    <row r="203" spans="1:8" ht="15" customHeight="1" x14ac:dyDescent="0.25">
      <c r="A203" s="30">
        <v>45776</v>
      </c>
      <c r="B203" s="31" t="s">
        <v>3439</v>
      </c>
      <c r="C203" s="32" t="s">
        <v>3440</v>
      </c>
      <c r="D203" s="31">
        <v>1831</v>
      </c>
      <c r="E203" s="32">
        <v>2</v>
      </c>
      <c r="F203" s="32" t="s">
        <v>14</v>
      </c>
      <c r="G203" s="32" t="s">
        <v>10961</v>
      </c>
      <c r="H203" s="33" t="s">
        <v>8431</v>
      </c>
    </row>
    <row r="204" spans="1:8" ht="15" customHeight="1" x14ac:dyDescent="0.25">
      <c r="A204" s="34">
        <v>45776</v>
      </c>
      <c r="B204" s="35" t="s">
        <v>1077</v>
      </c>
      <c r="C204" s="36" t="s">
        <v>1078</v>
      </c>
      <c r="D204" s="35">
        <v>1831</v>
      </c>
      <c r="E204" s="36">
        <v>30</v>
      </c>
      <c r="F204" s="36" t="s">
        <v>14</v>
      </c>
      <c r="G204" s="36" t="s">
        <v>10961</v>
      </c>
      <c r="H204" s="37" t="s">
        <v>8431</v>
      </c>
    </row>
    <row r="205" spans="1:8" ht="15" customHeight="1" x14ac:dyDescent="0.25">
      <c r="A205" s="30">
        <v>45776</v>
      </c>
      <c r="B205" s="31" t="s">
        <v>10254</v>
      </c>
      <c r="C205" s="32" t="s">
        <v>6365</v>
      </c>
      <c r="D205" s="31">
        <v>1831</v>
      </c>
      <c r="E205" s="32">
        <v>6</v>
      </c>
      <c r="F205" s="32" t="s">
        <v>14</v>
      </c>
      <c r="G205" s="32" t="s">
        <v>10961</v>
      </c>
      <c r="H205" s="33" t="s">
        <v>8431</v>
      </c>
    </row>
    <row r="206" spans="1:8" ht="15" customHeight="1" x14ac:dyDescent="0.25">
      <c r="A206" s="34">
        <v>45776</v>
      </c>
      <c r="B206" s="35" t="s">
        <v>1496</v>
      </c>
      <c r="C206" s="36" t="s">
        <v>1496</v>
      </c>
      <c r="D206" s="35">
        <v>1831</v>
      </c>
      <c r="E206" s="36">
        <v>2</v>
      </c>
      <c r="F206" s="36" t="s">
        <v>14</v>
      </c>
      <c r="G206" s="36" t="s">
        <v>10961</v>
      </c>
      <c r="H206" s="37" t="s">
        <v>8431</v>
      </c>
    </row>
    <row r="207" spans="1:8" ht="15" customHeight="1" x14ac:dyDescent="0.25">
      <c r="A207" s="30">
        <v>45776</v>
      </c>
      <c r="B207" s="31" t="s">
        <v>1497</v>
      </c>
      <c r="C207" s="32" t="s">
        <v>1497</v>
      </c>
      <c r="D207" s="31">
        <v>1831</v>
      </c>
      <c r="E207" s="32">
        <v>4</v>
      </c>
      <c r="F207" s="32" t="s">
        <v>14</v>
      </c>
      <c r="G207" s="32" t="s">
        <v>10961</v>
      </c>
      <c r="H207" s="33" t="s">
        <v>8431</v>
      </c>
    </row>
    <row r="208" spans="1:8" ht="15" customHeight="1" x14ac:dyDescent="0.25">
      <c r="A208" s="34">
        <v>45776</v>
      </c>
      <c r="B208" s="35" t="s">
        <v>2738</v>
      </c>
      <c r="C208" s="36" t="s">
        <v>2739</v>
      </c>
      <c r="D208" s="35">
        <v>1831</v>
      </c>
      <c r="E208" s="36">
        <v>10</v>
      </c>
      <c r="F208" s="36" t="s">
        <v>14</v>
      </c>
      <c r="G208" s="36" t="s">
        <v>10961</v>
      </c>
      <c r="H208" s="37" t="s">
        <v>8431</v>
      </c>
    </row>
    <row r="209" spans="1:8" ht="15" customHeight="1" x14ac:dyDescent="0.25">
      <c r="A209" s="30">
        <v>45776</v>
      </c>
      <c r="B209" s="31" t="s">
        <v>8874</v>
      </c>
      <c r="C209" s="32" t="s">
        <v>8842</v>
      </c>
      <c r="D209" s="31">
        <v>1831</v>
      </c>
      <c r="E209" s="32">
        <v>5</v>
      </c>
      <c r="F209" s="32" t="s">
        <v>14</v>
      </c>
      <c r="G209" s="32" t="s">
        <v>10961</v>
      </c>
      <c r="H209" s="33" t="s">
        <v>8431</v>
      </c>
    </row>
    <row r="210" spans="1:8" ht="15" customHeight="1" x14ac:dyDescent="0.25">
      <c r="A210" s="34">
        <v>45776</v>
      </c>
      <c r="B210" s="35" t="s">
        <v>8873</v>
      </c>
      <c r="C210" s="36" t="s">
        <v>8841</v>
      </c>
      <c r="D210" s="35">
        <v>1831</v>
      </c>
      <c r="E210" s="36">
        <v>2</v>
      </c>
      <c r="F210" s="36" t="s">
        <v>14</v>
      </c>
      <c r="G210" s="36" t="s">
        <v>10961</v>
      </c>
      <c r="H210" s="37" t="s">
        <v>8431</v>
      </c>
    </row>
    <row r="211" spans="1:8" ht="15" customHeight="1" x14ac:dyDescent="0.25">
      <c r="A211" s="30">
        <v>45776</v>
      </c>
      <c r="B211" s="31" t="s">
        <v>56</v>
      </c>
      <c r="C211" s="32" t="s">
        <v>57</v>
      </c>
      <c r="D211" s="31">
        <v>1831</v>
      </c>
      <c r="E211" s="32">
        <v>6</v>
      </c>
      <c r="F211" s="32" t="s">
        <v>14</v>
      </c>
      <c r="G211" s="32" t="s">
        <v>10961</v>
      </c>
      <c r="H211" s="33" t="s">
        <v>8431</v>
      </c>
    </row>
    <row r="212" spans="1:8" ht="15" customHeight="1" x14ac:dyDescent="0.25">
      <c r="A212" s="34">
        <v>45776</v>
      </c>
      <c r="B212" s="35" t="s">
        <v>118</v>
      </c>
      <c r="C212" s="36" t="s">
        <v>119</v>
      </c>
      <c r="D212" s="35">
        <v>1831</v>
      </c>
      <c r="E212" s="36">
        <v>10</v>
      </c>
      <c r="F212" s="36" t="s">
        <v>14</v>
      </c>
      <c r="G212" s="36" t="s">
        <v>10961</v>
      </c>
      <c r="H212" s="37" t="s">
        <v>8431</v>
      </c>
    </row>
    <row r="213" spans="1:8" ht="15" customHeight="1" x14ac:dyDescent="0.25">
      <c r="A213" s="30">
        <v>45775</v>
      </c>
      <c r="B213" s="31">
        <v>3280524100</v>
      </c>
      <c r="C213" s="32" t="s">
        <v>8670</v>
      </c>
      <c r="D213" s="31">
        <v>1830</v>
      </c>
      <c r="E213" s="32">
        <v>4</v>
      </c>
      <c r="F213" s="32" t="s">
        <v>14</v>
      </c>
      <c r="G213" s="32" t="s">
        <v>10961</v>
      </c>
      <c r="H213" s="33" t="s">
        <v>8431</v>
      </c>
    </row>
    <row r="214" spans="1:8" ht="15" customHeight="1" x14ac:dyDescent="0.25">
      <c r="A214" s="34">
        <v>45775</v>
      </c>
      <c r="B214" s="35" t="s">
        <v>5376</v>
      </c>
      <c r="C214" s="36" t="s">
        <v>5377</v>
      </c>
      <c r="D214" s="35">
        <v>1823</v>
      </c>
      <c r="E214" s="36">
        <v>30</v>
      </c>
      <c r="F214" s="36" t="s">
        <v>14</v>
      </c>
      <c r="G214" s="36" t="s">
        <v>10961</v>
      </c>
      <c r="H214" s="37" t="s">
        <v>10321</v>
      </c>
    </row>
    <row r="215" spans="1:8" ht="15" customHeight="1" x14ac:dyDescent="0.25">
      <c r="A215" s="30">
        <v>45775</v>
      </c>
      <c r="B215" s="31">
        <v>4340459100</v>
      </c>
      <c r="C215" s="32" t="s">
        <v>8729</v>
      </c>
      <c r="D215" s="31">
        <v>1823</v>
      </c>
      <c r="E215" s="32">
        <v>15</v>
      </c>
      <c r="F215" s="32" t="s">
        <v>14</v>
      </c>
      <c r="G215" s="32" t="s">
        <v>10961</v>
      </c>
      <c r="H215" s="33" t="s">
        <v>10321</v>
      </c>
    </row>
    <row r="216" spans="1:8" ht="15" customHeight="1" x14ac:dyDescent="0.25">
      <c r="A216" s="34">
        <v>45775</v>
      </c>
      <c r="B216" s="35" t="s">
        <v>9336</v>
      </c>
      <c r="C216" s="36" t="s">
        <v>8919</v>
      </c>
      <c r="D216" s="35">
        <v>1822</v>
      </c>
      <c r="E216" s="36">
        <v>2</v>
      </c>
      <c r="F216" s="36" t="s">
        <v>25</v>
      </c>
      <c r="G216" s="36" t="s">
        <v>10961</v>
      </c>
      <c r="H216" s="37" t="s">
        <v>10144</v>
      </c>
    </row>
    <row r="217" spans="1:8" ht="15" customHeight="1" x14ac:dyDescent="0.25">
      <c r="A217" s="30">
        <v>45775</v>
      </c>
      <c r="B217" s="31" t="s">
        <v>9337</v>
      </c>
      <c r="C217" s="32" t="s">
        <v>8920</v>
      </c>
      <c r="D217" s="31">
        <v>1822</v>
      </c>
      <c r="E217" s="32">
        <v>3</v>
      </c>
      <c r="F217" s="32" t="s">
        <v>25</v>
      </c>
      <c r="G217" s="32" t="s">
        <v>10961</v>
      </c>
      <c r="H217" s="33" t="s">
        <v>10144</v>
      </c>
    </row>
    <row r="218" spans="1:8" ht="15" customHeight="1" x14ac:dyDescent="0.25">
      <c r="A218" s="34">
        <v>45775</v>
      </c>
      <c r="B218" s="35" t="s">
        <v>8972</v>
      </c>
      <c r="C218" s="36" t="s">
        <v>8962</v>
      </c>
      <c r="D218" s="35">
        <v>1822</v>
      </c>
      <c r="E218" s="36">
        <v>3</v>
      </c>
      <c r="F218" s="36" t="s">
        <v>14</v>
      </c>
      <c r="G218" s="36" t="s">
        <v>10961</v>
      </c>
      <c r="H218" s="37" t="s">
        <v>10144</v>
      </c>
    </row>
    <row r="219" spans="1:8" ht="15" customHeight="1" x14ac:dyDescent="0.25">
      <c r="A219" s="30">
        <v>45775</v>
      </c>
      <c r="B219" s="31" t="s">
        <v>8970</v>
      </c>
      <c r="C219" s="32" t="s">
        <v>8959</v>
      </c>
      <c r="D219" s="31">
        <v>1822</v>
      </c>
      <c r="E219" s="32">
        <v>2</v>
      </c>
      <c r="F219" s="32" t="s">
        <v>14</v>
      </c>
      <c r="G219" s="32" t="s">
        <v>10961</v>
      </c>
      <c r="H219" s="33" t="s">
        <v>10144</v>
      </c>
    </row>
    <row r="220" spans="1:8" ht="15" customHeight="1" x14ac:dyDescent="0.25">
      <c r="A220" s="34">
        <v>45775</v>
      </c>
      <c r="B220" s="35">
        <v>4340454100</v>
      </c>
      <c r="C220" s="36" t="s">
        <v>8728</v>
      </c>
      <c r="D220" s="35">
        <v>1822</v>
      </c>
      <c r="E220" s="36">
        <v>2</v>
      </c>
      <c r="F220" s="36" t="s">
        <v>14</v>
      </c>
      <c r="G220" s="36" t="s">
        <v>10961</v>
      </c>
      <c r="H220" s="37" t="s">
        <v>10144</v>
      </c>
    </row>
    <row r="221" spans="1:8" ht="15" customHeight="1" x14ac:dyDescent="0.25">
      <c r="A221" s="30">
        <v>45775</v>
      </c>
      <c r="B221" s="31">
        <v>3280820100</v>
      </c>
      <c r="C221" s="32" t="s">
        <v>8698</v>
      </c>
      <c r="D221" s="31">
        <v>1822</v>
      </c>
      <c r="E221" s="32">
        <v>6</v>
      </c>
      <c r="F221" s="32" t="s">
        <v>14</v>
      </c>
      <c r="G221" s="32" t="s">
        <v>10961</v>
      </c>
      <c r="H221" s="33" t="s">
        <v>10144</v>
      </c>
    </row>
    <row r="222" spans="1:8" ht="15" customHeight="1" x14ac:dyDescent="0.25">
      <c r="A222" s="34">
        <v>45775</v>
      </c>
      <c r="B222" s="35">
        <v>3280587100</v>
      </c>
      <c r="C222" s="36" t="s">
        <v>8683</v>
      </c>
      <c r="D222" s="35">
        <v>1822</v>
      </c>
      <c r="E222" s="36">
        <v>4</v>
      </c>
      <c r="F222" s="36" t="s">
        <v>14</v>
      </c>
      <c r="G222" s="36" t="s">
        <v>10961</v>
      </c>
      <c r="H222" s="37" t="s">
        <v>10144</v>
      </c>
    </row>
    <row r="223" spans="1:8" ht="15" customHeight="1" x14ac:dyDescent="0.25">
      <c r="A223" s="30">
        <v>45775</v>
      </c>
      <c r="B223" s="31" t="s">
        <v>8829</v>
      </c>
      <c r="C223" s="32" t="s">
        <v>8799</v>
      </c>
      <c r="D223" s="31">
        <v>1822</v>
      </c>
      <c r="E223" s="32">
        <v>8</v>
      </c>
      <c r="F223" s="32" t="s">
        <v>14</v>
      </c>
      <c r="G223" s="32" t="s">
        <v>10961</v>
      </c>
      <c r="H223" s="33" t="s">
        <v>10144</v>
      </c>
    </row>
    <row r="224" spans="1:8" ht="15" customHeight="1" x14ac:dyDescent="0.25">
      <c r="A224" s="34">
        <v>45775</v>
      </c>
      <c r="B224" s="35" t="s">
        <v>4679</v>
      </c>
      <c r="C224" s="36" t="s">
        <v>4680</v>
      </c>
      <c r="D224" s="35" t="s">
        <v>10320</v>
      </c>
      <c r="E224" s="36">
        <v>1</v>
      </c>
      <c r="F224" s="36" t="s">
        <v>25</v>
      </c>
      <c r="G224" s="36" t="s">
        <v>10961</v>
      </c>
      <c r="H224" s="37" t="s">
        <v>9624</v>
      </c>
    </row>
    <row r="225" spans="1:8" ht="15" customHeight="1" x14ac:dyDescent="0.25">
      <c r="A225" s="30">
        <v>45775</v>
      </c>
      <c r="B225" s="31" t="s">
        <v>9464</v>
      </c>
      <c r="C225" s="32" t="s">
        <v>9465</v>
      </c>
      <c r="D225" s="31" t="s">
        <v>10320</v>
      </c>
      <c r="E225" s="32">
        <v>2</v>
      </c>
      <c r="F225" s="32" t="s">
        <v>14</v>
      </c>
      <c r="G225" s="32" t="s">
        <v>10961</v>
      </c>
      <c r="H225" s="33" t="s">
        <v>9624</v>
      </c>
    </row>
    <row r="226" spans="1:8" ht="15" customHeight="1" x14ac:dyDescent="0.25">
      <c r="A226" s="34">
        <v>45775</v>
      </c>
      <c r="B226" s="35" t="s">
        <v>5199</v>
      </c>
      <c r="C226" s="36" t="s">
        <v>5200</v>
      </c>
      <c r="D226" s="35" t="s">
        <v>10320</v>
      </c>
      <c r="E226" s="36">
        <v>2</v>
      </c>
      <c r="F226" s="36" t="s">
        <v>14</v>
      </c>
      <c r="G226" s="36" t="s">
        <v>10961</v>
      </c>
      <c r="H226" s="37" t="s">
        <v>9624</v>
      </c>
    </row>
    <row r="227" spans="1:8" ht="15" customHeight="1" x14ac:dyDescent="0.25">
      <c r="A227" s="30">
        <v>45775</v>
      </c>
      <c r="B227" s="31" t="s">
        <v>9452</v>
      </c>
      <c r="C227" s="32" t="s">
        <v>9453</v>
      </c>
      <c r="D227" s="31" t="s">
        <v>10320</v>
      </c>
      <c r="E227" s="32">
        <v>2</v>
      </c>
      <c r="F227" s="32" t="s">
        <v>14</v>
      </c>
      <c r="G227" s="32" t="s">
        <v>10961</v>
      </c>
      <c r="H227" s="33" t="s">
        <v>9624</v>
      </c>
    </row>
    <row r="228" spans="1:8" ht="15" customHeight="1" x14ac:dyDescent="0.25">
      <c r="A228" s="34">
        <v>45775</v>
      </c>
      <c r="B228" s="35" t="s">
        <v>4675</v>
      </c>
      <c r="C228" s="36" t="s">
        <v>4676</v>
      </c>
      <c r="D228" s="35" t="s">
        <v>10320</v>
      </c>
      <c r="E228" s="36">
        <v>3</v>
      </c>
      <c r="F228" s="36" t="s">
        <v>25</v>
      </c>
      <c r="G228" s="36" t="s">
        <v>10961</v>
      </c>
      <c r="H228" s="37" t="s">
        <v>9624</v>
      </c>
    </row>
    <row r="229" spans="1:8" ht="15" customHeight="1" x14ac:dyDescent="0.25">
      <c r="A229" s="30">
        <v>45775</v>
      </c>
      <c r="B229" s="31" t="s">
        <v>8834</v>
      </c>
      <c r="C229" s="32" t="s">
        <v>8804</v>
      </c>
      <c r="D229" s="31" t="s">
        <v>10320</v>
      </c>
      <c r="E229" s="32">
        <v>1</v>
      </c>
      <c r="F229" s="32" t="s">
        <v>14</v>
      </c>
      <c r="G229" s="32" t="s">
        <v>10961</v>
      </c>
      <c r="H229" s="33" t="s">
        <v>9624</v>
      </c>
    </row>
    <row r="230" spans="1:8" ht="15" customHeight="1" x14ac:dyDescent="0.25">
      <c r="A230" s="34">
        <v>45775</v>
      </c>
      <c r="B230" s="35" t="s">
        <v>8836</v>
      </c>
      <c r="C230" s="36" t="s">
        <v>8807</v>
      </c>
      <c r="D230" s="35" t="s">
        <v>10320</v>
      </c>
      <c r="E230" s="36">
        <v>1</v>
      </c>
      <c r="F230" s="36" t="s">
        <v>14</v>
      </c>
      <c r="G230" s="36" t="s">
        <v>10961</v>
      </c>
      <c r="H230" s="37" t="s">
        <v>9624</v>
      </c>
    </row>
    <row r="231" spans="1:8" ht="15" customHeight="1" x14ac:dyDescent="0.25">
      <c r="A231" s="30">
        <v>45775</v>
      </c>
      <c r="B231" s="31" t="s">
        <v>8819</v>
      </c>
      <c r="C231" s="32" t="s">
        <v>8789</v>
      </c>
      <c r="D231" s="31" t="s">
        <v>10320</v>
      </c>
      <c r="E231" s="32">
        <v>1</v>
      </c>
      <c r="F231" s="32" t="s">
        <v>14</v>
      </c>
      <c r="G231" s="32" t="s">
        <v>10961</v>
      </c>
      <c r="H231" s="33" t="s">
        <v>9624</v>
      </c>
    </row>
    <row r="232" spans="1:8" ht="15" customHeight="1" x14ac:dyDescent="0.25">
      <c r="A232" s="34">
        <v>45775</v>
      </c>
      <c r="B232" s="35" t="s">
        <v>8814</v>
      </c>
      <c r="C232" s="36" t="s">
        <v>8784</v>
      </c>
      <c r="D232" s="35" t="s">
        <v>10320</v>
      </c>
      <c r="E232" s="36">
        <v>1</v>
      </c>
      <c r="F232" s="36" t="s">
        <v>14</v>
      </c>
      <c r="G232" s="36" t="s">
        <v>10961</v>
      </c>
      <c r="H232" s="37" t="s">
        <v>9624</v>
      </c>
    </row>
    <row r="233" spans="1:8" ht="15" customHeight="1" x14ac:dyDescent="0.25">
      <c r="A233" s="30">
        <v>45775</v>
      </c>
      <c r="B233" s="31" t="s">
        <v>8812</v>
      </c>
      <c r="C233" s="32" t="s">
        <v>8782</v>
      </c>
      <c r="D233" s="31" t="s">
        <v>10320</v>
      </c>
      <c r="E233" s="32">
        <v>1</v>
      </c>
      <c r="F233" s="32" t="s">
        <v>14</v>
      </c>
      <c r="G233" s="32" t="s">
        <v>10961</v>
      </c>
      <c r="H233" s="33" t="s">
        <v>9624</v>
      </c>
    </row>
    <row r="234" spans="1:8" ht="15" customHeight="1" x14ac:dyDescent="0.25">
      <c r="A234" s="34">
        <v>45775</v>
      </c>
      <c r="B234" s="35" t="s">
        <v>8828</v>
      </c>
      <c r="C234" s="36" t="s">
        <v>8798</v>
      </c>
      <c r="D234" s="35" t="s">
        <v>10320</v>
      </c>
      <c r="E234" s="36">
        <v>1</v>
      </c>
      <c r="F234" s="36" t="s">
        <v>14</v>
      </c>
      <c r="G234" s="36" t="s">
        <v>10961</v>
      </c>
      <c r="H234" s="37" t="s">
        <v>9624</v>
      </c>
    </row>
    <row r="235" spans="1:8" ht="15" customHeight="1" x14ac:dyDescent="0.25">
      <c r="A235" s="30">
        <v>45775</v>
      </c>
      <c r="B235" s="31" t="s">
        <v>8822</v>
      </c>
      <c r="C235" s="32" t="s">
        <v>8792</v>
      </c>
      <c r="D235" s="31" t="s">
        <v>10320</v>
      </c>
      <c r="E235" s="32">
        <v>1</v>
      </c>
      <c r="F235" s="32" t="s">
        <v>14</v>
      </c>
      <c r="G235" s="32" t="s">
        <v>10961</v>
      </c>
      <c r="H235" s="33" t="s">
        <v>9624</v>
      </c>
    </row>
    <row r="236" spans="1:8" ht="15" customHeight="1" x14ac:dyDescent="0.25">
      <c r="A236" s="34">
        <v>45775</v>
      </c>
      <c r="B236" s="35" t="s">
        <v>8980</v>
      </c>
      <c r="C236" s="36" t="s">
        <v>8981</v>
      </c>
      <c r="D236" s="35" t="s">
        <v>10320</v>
      </c>
      <c r="E236" s="36">
        <v>1</v>
      </c>
      <c r="F236" s="36" t="s">
        <v>14</v>
      </c>
      <c r="G236" s="36" t="s">
        <v>10961</v>
      </c>
      <c r="H236" s="37" t="s">
        <v>9624</v>
      </c>
    </row>
    <row r="237" spans="1:8" ht="15" customHeight="1" x14ac:dyDescent="0.25">
      <c r="A237" s="30">
        <v>45775</v>
      </c>
      <c r="B237" s="31" t="s">
        <v>8882</v>
      </c>
      <c r="C237" s="32" t="s">
        <v>8853</v>
      </c>
      <c r="D237" s="31" t="s">
        <v>10320</v>
      </c>
      <c r="E237" s="32">
        <v>2</v>
      </c>
      <c r="F237" s="32" t="s">
        <v>14</v>
      </c>
      <c r="G237" s="32" t="s">
        <v>10961</v>
      </c>
      <c r="H237" s="33" t="s">
        <v>9624</v>
      </c>
    </row>
    <row r="238" spans="1:8" ht="15" customHeight="1" x14ac:dyDescent="0.25">
      <c r="A238" s="34">
        <v>45775</v>
      </c>
      <c r="B238" s="35" t="s">
        <v>8826</v>
      </c>
      <c r="C238" s="36" t="s">
        <v>8796</v>
      </c>
      <c r="D238" s="35" t="s">
        <v>10320</v>
      </c>
      <c r="E238" s="36">
        <v>2</v>
      </c>
      <c r="F238" s="36" t="s">
        <v>14</v>
      </c>
      <c r="G238" s="36" t="s">
        <v>10961</v>
      </c>
      <c r="H238" s="37" t="s">
        <v>9624</v>
      </c>
    </row>
    <row r="239" spans="1:8" ht="15" customHeight="1" x14ac:dyDescent="0.25">
      <c r="A239" s="30">
        <v>45775</v>
      </c>
      <c r="B239" s="31" t="s">
        <v>8825</v>
      </c>
      <c r="C239" s="32" t="s">
        <v>8795</v>
      </c>
      <c r="D239" s="31" t="s">
        <v>10320</v>
      </c>
      <c r="E239" s="32">
        <v>1</v>
      </c>
      <c r="F239" s="32" t="s">
        <v>14</v>
      </c>
      <c r="G239" s="32" t="s">
        <v>10961</v>
      </c>
      <c r="H239" s="33" t="s">
        <v>9624</v>
      </c>
    </row>
    <row r="240" spans="1:8" ht="15" customHeight="1" x14ac:dyDescent="0.25">
      <c r="A240" s="34">
        <v>45775</v>
      </c>
      <c r="B240" s="35">
        <v>1280355100</v>
      </c>
      <c r="C240" s="36" t="s">
        <v>8649</v>
      </c>
      <c r="D240" s="35" t="s">
        <v>10320</v>
      </c>
      <c r="E240" s="36">
        <v>1</v>
      </c>
      <c r="F240" s="36" t="s">
        <v>25</v>
      </c>
      <c r="G240" s="36" t="s">
        <v>10961</v>
      </c>
      <c r="H240" s="37" t="s">
        <v>9624</v>
      </c>
    </row>
    <row r="241" spans="1:8" ht="15" customHeight="1" x14ac:dyDescent="0.25">
      <c r="A241" s="30">
        <v>45775</v>
      </c>
      <c r="B241" s="31">
        <v>3280606100</v>
      </c>
      <c r="C241" s="32" t="s">
        <v>10520</v>
      </c>
      <c r="D241" s="31" t="s">
        <v>10320</v>
      </c>
      <c r="E241" s="32">
        <v>1</v>
      </c>
      <c r="F241" s="32" t="s">
        <v>14</v>
      </c>
      <c r="G241" s="32" t="s">
        <v>10961</v>
      </c>
      <c r="H241" s="33" t="s">
        <v>9624</v>
      </c>
    </row>
    <row r="242" spans="1:8" ht="15" customHeight="1" x14ac:dyDescent="0.25">
      <c r="A242" s="34">
        <v>45775</v>
      </c>
      <c r="B242" s="35">
        <v>3280498100</v>
      </c>
      <c r="C242" s="36" t="s">
        <v>8667</v>
      </c>
      <c r="D242" s="35" t="s">
        <v>10320</v>
      </c>
      <c r="E242" s="36">
        <v>2</v>
      </c>
      <c r="F242" s="36" t="s">
        <v>14</v>
      </c>
      <c r="G242" s="36" t="s">
        <v>10961</v>
      </c>
      <c r="H242" s="37" t="s">
        <v>9624</v>
      </c>
    </row>
    <row r="243" spans="1:8" ht="15" customHeight="1" x14ac:dyDescent="0.25">
      <c r="A243" s="30">
        <v>45775</v>
      </c>
      <c r="B243" s="31" t="s">
        <v>2372</v>
      </c>
      <c r="C243" s="32" t="s">
        <v>2443</v>
      </c>
      <c r="D243" s="31" t="s">
        <v>10320</v>
      </c>
      <c r="E243" s="32">
        <v>1</v>
      </c>
      <c r="F243" s="32" t="s">
        <v>14</v>
      </c>
      <c r="G243" s="32" t="s">
        <v>10961</v>
      </c>
      <c r="H243" s="33" t="s">
        <v>9624</v>
      </c>
    </row>
    <row r="244" spans="1:8" ht="15" customHeight="1" x14ac:dyDescent="0.25">
      <c r="A244" s="34">
        <v>45775</v>
      </c>
      <c r="B244" s="35" t="s">
        <v>4753</v>
      </c>
      <c r="C244" s="36" t="s">
        <v>4754</v>
      </c>
      <c r="D244" s="35" t="s">
        <v>10320</v>
      </c>
      <c r="E244" s="36">
        <v>4</v>
      </c>
      <c r="F244" s="36" t="s">
        <v>14</v>
      </c>
      <c r="G244" s="36" t="s">
        <v>10961</v>
      </c>
      <c r="H244" s="37" t="s">
        <v>9624</v>
      </c>
    </row>
    <row r="245" spans="1:8" ht="15" customHeight="1" x14ac:dyDescent="0.25">
      <c r="A245" s="30">
        <v>45775</v>
      </c>
      <c r="B245" s="31" t="s">
        <v>8887</v>
      </c>
      <c r="C245" s="32" t="s">
        <v>8861</v>
      </c>
      <c r="D245" s="31" t="s">
        <v>10320</v>
      </c>
      <c r="E245" s="32">
        <v>1</v>
      </c>
      <c r="F245" s="32" t="s">
        <v>14</v>
      </c>
      <c r="G245" s="32" t="s">
        <v>10961</v>
      </c>
      <c r="H245" s="33" t="s">
        <v>9624</v>
      </c>
    </row>
    <row r="246" spans="1:8" ht="15" customHeight="1" x14ac:dyDescent="0.25">
      <c r="A246" s="34">
        <v>45775</v>
      </c>
      <c r="B246" s="35" t="s">
        <v>8899</v>
      </c>
      <c r="C246" s="36" t="s">
        <v>8860</v>
      </c>
      <c r="D246" s="35" t="s">
        <v>10320</v>
      </c>
      <c r="E246" s="36">
        <v>1</v>
      </c>
      <c r="F246" s="36" t="s">
        <v>14</v>
      </c>
      <c r="G246" s="36" t="s">
        <v>10961</v>
      </c>
      <c r="H246" s="37" t="s">
        <v>9624</v>
      </c>
    </row>
    <row r="247" spans="1:8" ht="15" customHeight="1" x14ac:dyDescent="0.25">
      <c r="A247" s="30">
        <v>45775</v>
      </c>
      <c r="B247" s="31" t="s">
        <v>9407</v>
      </c>
      <c r="C247" s="32" t="s">
        <v>9400</v>
      </c>
      <c r="D247" s="31" t="s">
        <v>10320</v>
      </c>
      <c r="E247" s="32">
        <v>1</v>
      </c>
      <c r="F247" s="32" t="s">
        <v>14</v>
      </c>
      <c r="G247" s="32" t="s">
        <v>10961</v>
      </c>
      <c r="H247" s="33" t="s">
        <v>9624</v>
      </c>
    </row>
    <row r="248" spans="1:8" ht="15" customHeight="1" x14ac:dyDescent="0.25">
      <c r="A248" s="34">
        <v>45775</v>
      </c>
      <c r="B248" s="35" t="s">
        <v>9399</v>
      </c>
      <c r="C248" s="36" t="s">
        <v>8845</v>
      </c>
      <c r="D248" s="35" t="s">
        <v>10320</v>
      </c>
      <c r="E248" s="36">
        <v>1</v>
      </c>
      <c r="F248" s="36" t="s">
        <v>14</v>
      </c>
      <c r="G248" s="36" t="s">
        <v>10961</v>
      </c>
      <c r="H248" s="37" t="s">
        <v>9624</v>
      </c>
    </row>
    <row r="249" spans="1:8" ht="15" customHeight="1" x14ac:dyDescent="0.25">
      <c r="A249" s="30">
        <v>45775</v>
      </c>
      <c r="B249" s="31" t="s">
        <v>8153</v>
      </c>
      <c r="C249" s="32" t="s">
        <v>8154</v>
      </c>
      <c r="D249" s="31" t="s">
        <v>10317</v>
      </c>
      <c r="E249" s="32">
        <v>60</v>
      </c>
      <c r="F249" s="32" t="s">
        <v>14</v>
      </c>
      <c r="G249" s="32" t="s">
        <v>10961</v>
      </c>
      <c r="H249" s="33" t="s">
        <v>8431</v>
      </c>
    </row>
    <row r="250" spans="1:8" ht="15" customHeight="1" x14ac:dyDescent="0.25">
      <c r="A250" s="34">
        <v>45775</v>
      </c>
      <c r="B250" s="35" t="s">
        <v>9009</v>
      </c>
      <c r="C250" s="36" t="s">
        <v>8987</v>
      </c>
      <c r="D250" s="35" t="s">
        <v>10317</v>
      </c>
      <c r="E250" s="36">
        <v>4</v>
      </c>
      <c r="F250" s="36" t="s">
        <v>14</v>
      </c>
      <c r="G250" s="36" t="s">
        <v>10961</v>
      </c>
      <c r="H250" s="37" t="s">
        <v>8431</v>
      </c>
    </row>
    <row r="251" spans="1:8" ht="15" customHeight="1" x14ac:dyDescent="0.25">
      <c r="A251" s="30">
        <v>45775</v>
      </c>
      <c r="B251" s="31" t="s">
        <v>2928</v>
      </c>
      <c r="C251" s="32" t="s">
        <v>2929</v>
      </c>
      <c r="D251" s="31" t="s">
        <v>10317</v>
      </c>
      <c r="E251" s="32">
        <v>6</v>
      </c>
      <c r="F251" s="32" t="s">
        <v>14</v>
      </c>
      <c r="G251" s="32" t="s">
        <v>10961</v>
      </c>
      <c r="H251" s="33" t="s">
        <v>8431</v>
      </c>
    </row>
    <row r="252" spans="1:8" ht="15" customHeight="1" x14ac:dyDescent="0.25">
      <c r="A252" s="34">
        <v>45775</v>
      </c>
      <c r="B252" s="35" t="s">
        <v>9014</v>
      </c>
      <c r="C252" s="36" t="s">
        <v>8974</v>
      </c>
      <c r="D252" s="35" t="s">
        <v>10317</v>
      </c>
      <c r="E252" s="36">
        <v>4</v>
      </c>
      <c r="F252" s="36" t="s">
        <v>14</v>
      </c>
      <c r="G252" s="36" t="s">
        <v>10961</v>
      </c>
      <c r="H252" s="37" t="s">
        <v>8431</v>
      </c>
    </row>
    <row r="253" spans="1:8" ht="15" customHeight="1" x14ac:dyDescent="0.25">
      <c r="A253" s="30">
        <v>45775</v>
      </c>
      <c r="B253" s="31" t="s">
        <v>8233</v>
      </c>
      <c r="C253" s="32" t="s">
        <v>8234</v>
      </c>
      <c r="D253" s="31" t="s">
        <v>10317</v>
      </c>
      <c r="E253" s="32">
        <v>10</v>
      </c>
      <c r="F253" s="32" t="s">
        <v>14</v>
      </c>
      <c r="G253" s="32" t="s">
        <v>10961</v>
      </c>
      <c r="H253" s="33" t="s">
        <v>8431</v>
      </c>
    </row>
    <row r="254" spans="1:8" x14ac:dyDescent="0.25">
      <c r="A254" s="34">
        <v>45775</v>
      </c>
      <c r="B254" s="35" t="s">
        <v>3441</v>
      </c>
      <c r="C254" s="36" t="s">
        <v>3442</v>
      </c>
      <c r="D254" s="35" t="s">
        <v>10317</v>
      </c>
      <c r="E254" s="36">
        <v>1</v>
      </c>
      <c r="F254" s="36" t="s">
        <v>14</v>
      </c>
      <c r="G254" s="36" t="s">
        <v>10961</v>
      </c>
      <c r="H254" s="37" t="s">
        <v>8431</v>
      </c>
    </row>
    <row r="255" spans="1:8" ht="15" customHeight="1" x14ac:dyDescent="0.25">
      <c r="A255" s="30">
        <v>45775</v>
      </c>
      <c r="B255" s="31" t="s">
        <v>3439</v>
      </c>
      <c r="C255" s="32" t="s">
        <v>3440</v>
      </c>
      <c r="D255" s="31" t="s">
        <v>10317</v>
      </c>
      <c r="E255" s="32">
        <v>1</v>
      </c>
      <c r="F255" s="32" t="s">
        <v>14</v>
      </c>
      <c r="G255" s="32" t="s">
        <v>10961</v>
      </c>
      <c r="H255" s="33" t="s">
        <v>8431</v>
      </c>
    </row>
    <row r="256" spans="1:8" ht="15" customHeight="1" x14ac:dyDescent="0.25">
      <c r="A256" s="34">
        <v>45775</v>
      </c>
      <c r="B256" s="35" t="s">
        <v>182</v>
      </c>
      <c r="C256" s="36" t="s">
        <v>183</v>
      </c>
      <c r="D256" s="35" t="s">
        <v>10317</v>
      </c>
      <c r="E256" s="36">
        <v>4</v>
      </c>
      <c r="F256" s="36" t="s">
        <v>14</v>
      </c>
      <c r="G256" s="36" t="s">
        <v>10961</v>
      </c>
      <c r="H256" s="37" t="s">
        <v>8431</v>
      </c>
    </row>
    <row r="257" spans="1:8" ht="15" customHeight="1" x14ac:dyDescent="0.25">
      <c r="A257" s="30">
        <v>45775</v>
      </c>
      <c r="B257" s="31" t="s">
        <v>176</v>
      </c>
      <c r="C257" s="32" t="s">
        <v>177</v>
      </c>
      <c r="D257" s="31" t="s">
        <v>10317</v>
      </c>
      <c r="E257" s="32">
        <v>4</v>
      </c>
      <c r="F257" s="32" t="s">
        <v>14</v>
      </c>
      <c r="G257" s="32" t="s">
        <v>10961</v>
      </c>
      <c r="H257" s="33" t="s">
        <v>8431</v>
      </c>
    </row>
    <row r="258" spans="1:8" ht="15" customHeight="1" x14ac:dyDescent="0.25">
      <c r="A258" s="34">
        <v>45775</v>
      </c>
      <c r="B258" s="35" t="s">
        <v>435</v>
      </c>
      <c r="C258" s="36" t="s">
        <v>3555</v>
      </c>
      <c r="D258" s="35" t="s">
        <v>10317</v>
      </c>
      <c r="E258" s="36">
        <v>60</v>
      </c>
      <c r="F258" s="36" t="s">
        <v>14</v>
      </c>
      <c r="G258" s="36" t="s">
        <v>10961</v>
      </c>
      <c r="H258" s="37" t="s">
        <v>8431</v>
      </c>
    </row>
    <row r="259" spans="1:8" ht="15" customHeight="1" x14ac:dyDescent="0.25">
      <c r="A259" s="30">
        <v>45775</v>
      </c>
      <c r="B259" s="31" t="s">
        <v>10219</v>
      </c>
      <c r="C259" s="32" t="s">
        <v>2803</v>
      </c>
      <c r="D259" s="31" t="s">
        <v>10317</v>
      </c>
      <c r="E259" s="32">
        <v>2</v>
      </c>
      <c r="F259" s="32" t="s">
        <v>14</v>
      </c>
      <c r="G259" s="32" t="s">
        <v>10961</v>
      </c>
      <c r="H259" s="33" t="s">
        <v>8431</v>
      </c>
    </row>
    <row r="260" spans="1:8" ht="15" customHeight="1" x14ac:dyDescent="0.25">
      <c r="A260" s="34">
        <v>45775</v>
      </c>
      <c r="B260" s="35" t="s">
        <v>1230</v>
      </c>
      <c r="C260" s="36" t="s">
        <v>3537</v>
      </c>
      <c r="D260" s="35" t="s">
        <v>10317</v>
      </c>
      <c r="E260" s="36">
        <v>60</v>
      </c>
      <c r="F260" s="36" t="s">
        <v>14</v>
      </c>
      <c r="G260" s="36" t="s">
        <v>10961</v>
      </c>
      <c r="H260" s="37" t="s">
        <v>8431</v>
      </c>
    </row>
    <row r="261" spans="1:8" ht="15" customHeight="1" x14ac:dyDescent="0.25">
      <c r="A261" s="30">
        <v>45775</v>
      </c>
      <c r="B261" s="31" t="s">
        <v>10261</v>
      </c>
      <c r="C261" s="32" t="s">
        <v>5831</v>
      </c>
      <c r="D261" s="31" t="s">
        <v>10317</v>
      </c>
      <c r="E261" s="32">
        <v>4</v>
      </c>
      <c r="F261" s="32" t="s">
        <v>25</v>
      </c>
      <c r="G261" s="32" t="s">
        <v>10961</v>
      </c>
      <c r="H261" s="33" t="s">
        <v>8431</v>
      </c>
    </row>
    <row r="262" spans="1:8" ht="15" customHeight="1" x14ac:dyDescent="0.25">
      <c r="A262" s="34">
        <v>45775</v>
      </c>
      <c r="B262" s="35" t="s">
        <v>4042</v>
      </c>
      <c r="C262" s="36" t="s">
        <v>4043</v>
      </c>
      <c r="D262" s="35" t="s">
        <v>10317</v>
      </c>
      <c r="E262" s="36">
        <v>72</v>
      </c>
      <c r="F262" s="36" t="s">
        <v>14</v>
      </c>
      <c r="G262" s="36" t="s">
        <v>10961</v>
      </c>
      <c r="H262" s="37" t="s">
        <v>8431</v>
      </c>
    </row>
    <row r="263" spans="1:8" ht="15" customHeight="1" x14ac:dyDescent="0.25">
      <c r="A263" s="30">
        <v>45775</v>
      </c>
      <c r="B263" s="31" t="s">
        <v>10220</v>
      </c>
      <c r="C263" s="32" t="s">
        <v>2891</v>
      </c>
      <c r="D263" s="31" t="s">
        <v>10317</v>
      </c>
      <c r="E263" s="32">
        <v>2</v>
      </c>
      <c r="F263" s="32" t="s">
        <v>14</v>
      </c>
      <c r="G263" s="32" t="s">
        <v>10961</v>
      </c>
      <c r="H263" s="33" t="s">
        <v>8431</v>
      </c>
    </row>
    <row r="264" spans="1:8" ht="15" customHeight="1" x14ac:dyDescent="0.25">
      <c r="A264" s="34">
        <v>45775</v>
      </c>
      <c r="B264" s="35" t="s">
        <v>2429</v>
      </c>
      <c r="C264" s="36" t="s">
        <v>2485</v>
      </c>
      <c r="D264" s="35" t="s">
        <v>10317</v>
      </c>
      <c r="E264" s="36">
        <v>2</v>
      </c>
      <c r="F264" s="36" t="s">
        <v>14</v>
      </c>
      <c r="G264" s="36" t="s">
        <v>10961</v>
      </c>
      <c r="H264" s="37" t="s">
        <v>8431</v>
      </c>
    </row>
    <row r="265" spans="1:8" ht="15" customHeight="1" x14ac:dyDescent="0.25">
      <c r="A265" s="30">
        <v>45775</v>
      </c>
      <c r="B265" s="31" t="s">
        <v>2428</v>
      </c>
      <c r="C265" s="32" t="s">
        <v>2484</v>
      </c>
      <c r="D265" s="31" t="s">
        <v>10317</v>
      </c>
      <c r="E265" s="32">
        <v>2</v>
      </c>
      <c r="F265" s="32" t="s">
        <v>14</v>
      </c>
      <c r="G265" s="32" t="s">
        <v>10961</v>
      </c>
      <c r="H265" s="33" t="s">
        <v>8431</v>
      </c>
    </row>
    <row r="266" spans="1:8" ht="15" customHeight="1" x14ac:dyDescent="0.25">
      <c r="A266" s="34">
        <v>45775</v>
      </c>
      <c r="B266" s="35" t="s">
        <v>2427</v>
      </c>
      <c r="C266" s="36" t="s">
        <v>2483</v>
      </c>
      <c r="D266" s="35" t="s">
        <v>10317</v>
      </c>
      <c r="E266" s="36">
        <v>2</v>
      </c>
      <c r="F266" s="36" t="s">
        <v>14</v>
      </c>
      <c r="G266" s="36" t="s">
        <v>10961</v>
      </c>
      <c r="H266" s="37" t="s">
        <v>8431</v>
      </c>
    </row>
    <row r="267" spans="1:8" ht="15" customHeight="1" x14ac:dyDescent="0.25">
      <c r="A267" s="30">
        <v>45775</v>
      </c>
      <c r="B267" s="31" t="s">
        <v>2562</v>
      </c>
      <c r="C267" s="32" t="s">
        <v>2563</v>
      </c>
      <c r="D267" s="31" t="s">
        <v>10317</v>
      </c>
      <c r="E267" s="32">
        <v>2</v>
      </c>
      <c r="F267" s="32" t="s">
        <v>14</v>
      </c>
      <c r="G267" s="32" t="s">
        <v>10961</v>
      </c>
      <c r="H267" s="33" t="s">
        <v>8431</v>
      </c>
    </row>
    <row r="268" spans="1:8" ht="15" customHeight="1" x14ac:dyDescent="0.25">
      <c r="A268" s="34">
        <v>45775</v>
      </c>
      <c r="B268" s="35" t="s">
        <v>6129</v>
      </c>
      <c r="C268" s="36" t="s">
        <v>6130</v>
      </c>
      <c r="D268" s="35" t="s">
        <v>10317</v>
      </c>
      <c r="E268" s="36">
        <v>4</v>
      </c>
      <c r="F268" s="36" t="s">
        <v>14</v>
      </c>
      <c r="G268" s="36" t="s">
        <v>10961</v>
      </c>
      <c r="H268" s="37" t="s">
        <v>8431</v>
      </c>
    </row>
    <row r="269" spans="1:8" ht="15" customHeight="1" x14ac:dyDescent="0.25">
      <c r="A269" s="30">
        <v>45775</v>
      </c>
      <c r="B269" s="31" t="s">
        <v>10187</v>
      </c>
      <c r="C269" s="32" t="s">
        <v>6060</v>
      </c>
      <c r="D269" s="31" t="s">
        <v>10317</v>
      </c>
      <c r="E269" s="32">
        <v>4</v>
      </c>
      <c r="F269" s="32" t="s">
        <v>14</v>
      </c>
      <c r="G269" s="32" t="s">
        <v>10961</v>
      </c>
      <c r="H269" s="33" t="s">
        <v>8431</v>
      </c>
    </row>
    <row r="270" spans="1:8" ht="15" customHeight="1" x14ac:dyDescent="0.25">
      <c r="A270" s="34">
        <v>45773</v>
      </c>
      <c r="B270" s="35" t="s">
        <v>8497</v>
      </c>
      <c r="C270" s="36" t="s">
        <v>8498</v>
      </c>
      <c r="D270" s="35">
        <v>1811</v>
      </c>
      <c r="E270" s="36">
        <v>1</v>
      </c>
      <c r="F270" s="36" t="s">
        <v>14</v>
      </c>
      <c r="G270" s="36" t="s">
        <v>10961</v>
      </c>
      <c r="H270" s="37" t="s">
        <v>9741</v>
      </c>
    </row>
    <row r="271" spans="1:8" ht="15" customHeight="1" x14ac:dyDescent="0.25">
      <c r="A271" s="30">
        <v>45773</v>
      </c>
      <c r="B271" s="31" t="s">
        <v>6418</v>
      </c>
      <c r="C271" s="32" t="s">
        <v>6419</v>
      </c>
      <c r="D271" s="31">
        <v>1811</v>
      </c>
      <c r="E271" s="32">
        <v>24</v>
      </c>
      <c r="F271" s="32" t="s">
        <v>25</v>
      </c>
      <c r="G271" s="32" t="s">
        <v>10961</v>
      </c>
      <c r="H271" s="33" t="s">
        <v>9741</v>
      </c>
    </row>
    <row r="272" spans="1:8" ht="15" customHeight="1" x14ac:dyDescent="0.25">
      <c r="A272" s="34">
        <v>45773</v>
      </c>
      <c r="B272" s="35" t="s">
        <v>6686</v>
      </c>
      <c r="C272" s="36" t="s">
        <v>6687</v>
      </c>
      <c r="D272" s="35">
        <v>1811</v>
      </c>
      <c r="E272" s="36">
        <v>12</v>
      </c>
      <c r="F272" s="36" t="s">
        <v>14</v>
      </c>
      <c r="G272" s="36" t="s">
        <v>10961</v>
      </c>
      <c r="H272" s="37" t="s">
        <v>9741</v>
      </c>
    </row>
    <row r="273" spans="1:8" ht="15" customHeight="1" x14ac:dyDescent="0.25">
      <c r="A273" s="30">
        <v>45773</v>
      </c>
      <c r="B273" s="31" t="s">
        <v>10467</v>
      </c>
      <c r="C273" s="32" t="s">
        <v>5083</v>
      </c>
      <c r="D273" s="31">
        <v>1811</v>
      </c>
      <c r="E273" s="32">
        <v>12</v>
      </c>
      <c r="F273" s="32" t="s">
        <v>14</v>
      </c>
      <c r="G273" s="32" t="s">
        <v>10961</v>
      </c>
      <c r="H273" s="33" t="s">
        <v>9741</v>
      </c>
    </row>
    <row r="274" spans="1:8" x14ac:dyDescent="0.25">
      <c r="A274" s="34">
        <v>45773</v>
      </c>
      <c r="B274" s="35" t="s">
        <v>6690</v>
      </c>
      <c r="C274" s="36" t="s">
        <v>6691</v>
      </c>
      <c r="D274" s="35">
        <v>1811</v>
      </c>
      <c r="E274" s="36">
        <v>6</v>
      </c>
      <c r="F274" s="36" t="s">
        <v>14</v>
      </c>
      <c r="G274" s="36" t="s">
        <v>10961</v>
      </c>
      <c r="H274" s="37" t="s">
        <v>9741</v>
      </c>
    </row>
    <row r="275" spans="1:8" ht="15" customHeight="1" x14ac:dyDescent="0.25">
      <c r="A275" s="30">
        <v>45773</v>
      </c>
      <c r="B275" s="31" t="s">
        <v>6486</v>
      </c>
      <c r="C275" s="32" t="s">
        <v>6487</v>
      </c>
      <c r="D275" s="31">
        <v>1811</v>
      </c>
      <c r="E275" s="32">
        <v>20</v>
      </c>
      <c r="F275" s="32" t="s">
        <v>14</v>
      </c>
      <c r="G275" s="32" t="s">
        <v>10961</v>
      </c>
      <c r="H275" s="33" t="s">
        <v>9741</v>
      </c>
    </row>
    <row r="276" spans="1:8" ht="15" customHeight="1" x14ac:dyDescent="0.25">
      <c r="A276" s="34">
        <v>45773</v>
      </c>
      <c r="B276" s="35" t="s">
        <v>6580</v>
      </c>
      <c r="C276" s="36" t="s">
        <v>6581</v>
      </c>
      <c r="D276" s="35">
        <v>1811</v>
      </c>
      <c r="E276" s="36">
        <v>10</v>
      </c>
      <c r="F276" s="36" t="s">
        <v>14</v>
      </c>
      <c r="G276" s="36" t="s">
        <v>10961</v>
      </c>
      <c r="H276" s="37" t="s">
        <v>9741</v>
      </c>
    </row>
    <row r="277" spans="1:8" ht="15" customHeight="1" x14ac:dyDescent="0.25">
      <c r="A277" s="30">
        <v>45773</v>
      </c>
      <c r="B277" s="31" t="s">
        <v>6536</v>
      </c>
      <c r="C277" s="32" t="s">
        <v>6537</v>
      </c>
      <c r="D277" s="31">
        <v>1811</v>
      </c>
      <c r="E277" s="32">
        <v>10</v>
      </c>
      <c r="F277" s="32" t="s">
        <v>14</v>
      </c>
      <c r="G277" s="32" t="s">
        <v>10961</v>
      </c>
      <c r="H277" s="33" t="s">
        <v>9741</v>
      </c>
    </row>
    <row r="278" spans="1:8" ht="15" customHeight="1" x14ac:dyDescent="0.25">
      <c r="A278" s="34">
        <v>45773</v>
      </c>
      <c r="B278" s="35" t="s">
        <v>6554</v>
      </c>
      <c r="C278" s="36" t="s">
        <v>6555</v>
      </c>
      <c r="D278" s="35">
        <v>1811</v>
      </c>
      <c r="E278" s="36">
        <v>20</v>
      </c>
      <c r="F278" s="36" t="s">
        <v>14</v>
      </c>
      <c r="G278" s="36" t="s">
        <v>10961</v>
      </c>
      <c r="H278" s="37" t="s">
        <v>9741</v>
      </c>
    </row>
    <row r="279" spans="1:8" ht="15" customHeight="1" x14ac:dyDescent="0.25">
      <c r="A279" s="30">
        <v>45773</v>
      </c>
      <c r="B279" s="31" t="s">
        <v>6524</v>
      </c>
      <c r="C279" s="32" t="s">
        <v>6525</v>
      </c>
      <c r="D279" s="31">
        <v>1811</v>
      </c>
      <c r="E279" s="32">
        <v>20</v>
      </c>
      <c r="F279" s="32" t="s">
        <v>14</v>
      </c>
      <c r="G279" s="32" t="s">
        <v>10961</v>
      </c>
      <c r="H279" s="33" t="s">
        <v>9741</v>
      </c>
    </row>
    <row r="280" spans="1:8" ht="15" customHeight="1" x14ac:dyDescent="0.25">
      <c r="A280" s="34">
        <v>45773</v>
      </c>
      <c r="B280" s="35" t="s">
        <v>6526</v>
      </c>
      <c r="C280" s="36" t="s">
        <v>6527</v>
      </c>
      <c r="D280" s="35">
        <v>1811</v>
      </c>
      <c r="E280" s="36">
        <v>30</v>
      </c>
      <c r="F280" s="36" t="s">
        <v>14</v>
      </c>
      <c r="G280" s="36" t="s">
        <v>10961</v>
      </c>
      <c r="H280" s="37" t="s">
        <v>9741</v>
      </c>
    </row>
    <row r="281" spans="1:8" ht="15" customHeight="1" x14ac:dyDescent="0.25">
      <c r="A281" s="30">
        <v>45773</v>
      </c>
      <c r="B281" s="31" t="s">
        <v>10171</v>
      </c>
      <c r="C281" s="32" t="s">
        <v>6614</v>
      </c>
      <c r="D281" s="31">
        <v>1811</v>
      </c>
      <c r="E281" s="32">
        <v>20</v>
      </c>
      <c r="F281" s="32" t="s">
        <v>14</v>
      </c>
      <c r="G281" s="32" t="s">
        <v>10961</v>
      </c>
      <c r="H281" s="33" t="s">
        <v>9741</v>
      </c>
    </row>
    <row r="282" spans="1:8" ht="15" customHeight="1" x14ac:dyDescent="0.25">
      <c r="A282" s="34">
        <v>45773</v>
      </c>
      <c r="B282" s="35" t="s">
        <v>2766</v>
      </c>
      <c r="C282" s="36" t="s">
        <v>2767</v>
      </c>
      <c r="D282" s="35">
        <v>1810</v>
      </c>
      <c r="E282" s="36">
        <v>2</v>
      </c>
      <c r="F282" s="36" t="s">
        <v>14</v>
      </c>
      <c r="G282" s="36" t="s">
        <v>10961</v>
      </c>
      <c r="H282" s="37" t="s">
        <v>10316</v>
      </c>
    </row>
    <row r="283" spans="1:8" ht="15" customHeight="1" x14ac:dyDescent="0.25">
      <c r="A283" s="30">
        <v>45773</v>
      </c>
      <c r="B283" s="31" t="s">
        <v>10172</v>
      </c>
      <c r="C283" s="32" t="s">
        <v>5072</v>
      </c>
      <c r="D283" s="31">
        <v>1812</v>
      </c>
      <c r="E283" s="32">
        <v>12</v>
      </c>
      <c r="F283" s="32" t="s">
        <v>14</v>
      </c>
      <c r="G283" s="32" t="s">
        <v>10961</v>
      </c>
      <c r="H283" s="33" t="s">
        <v>9409</v>
      </c>
    </row>
    <row r="284" spans="1:8" ht="15" customHeight="1" x14ac:dyDescent="0.25">
      <c r="A284" s="34">
        <v>45773</v>
      </c>
      <c r="B284" s="35" t="s">
        <v>10278</v>
      </c>
      <c r="C284" s="36" t="s">
        <v>5126</v>
      </c>
      <c r="D284" s="35">
        <v>1812</v>
      </c>
      <c r="E284" s="36">
        <v>16</v>
      </c>
      <c r="F284" s="36" t="s">
        <v>14</v>
      </c>
      <c r="G284" s="36" t="s">
        <v>10961</v>
      </c>
      <c r="H284" s="37" t="s">
        <v>9409</v>
      </c>
    </row>
    <row r="285" spans="1:8" ht="15" customHeight="1" x14ac:dyDescent="0.25">
      <c r="A285" s="30">
        <v>45773</v>
      </c>
      <c r="B285" s="31" t="s">
        <v>6416</v>
      </c>
      <c r="C285" s="32" t="s">
        <v>6417</v>
      </c>
      <c r="D285" s="31">
        <v>1812</v>
      </c>
      <c r="E285" s="32">
        <v>48</v>
      </c>
      <c r="F285" s="32" t="s">
        <v>14</v>
      </c>
      <c r="G285" s="32" t="s">
        <v>10961</v>
      </c>
      <c r="H285" s="33" t="s">
        <v>9409</v>
      </c>
    </row>
    <row r="286" spans="1:8" ht="15" customHeight="1" x14ac:dyDescent="0.25">
      <c r="A286" s="34">
        <v>45773</v>
      </c>
      <c r="B286" s="35" t="s">
        <v>5372</v>
      </c>
      <c r="C286" s="36" t="s">
        <v>5373</v>
      </c>
      <c r="D286" s="35">
        <v>1812</v>
      </c>
      <c r="E286" s="36">
        <v>80</v>
      </c>
      <c r="F286" s="36" t="s">
        <v>14</v>
      </c>
      <c r="G286" s="36" t="s">
        <v>10961</v>
      </c>
      <c r="H286" s="37" t="s">
        <v>9409</v>
      </c>
    </row>
    <row r="287" spans="1:8" ht="15" customHeight="1" x14ac:dyDescent="0.25">
      <c r="A287" s="30">
        <v>45773</v>
      </c>
      <c r="B287" s="31" t="s">
        <v>4960</v>
      </c>
      <c r="C287" s="32" t="s">
        <v>4961</v>
      </c>
      <c r="D287" s="31">
        <v>1812</v>
      </c>
      <c r="E287" s="32">
        <v>20</v>
      </c>
      <c r="F287" s="32" t="s">
        <v>25</v>
      </c>
      <c r="G287" s="32" t="s">
        <v>10961</v>
      </c>
      <c r="H287" s="33" t="s">
        <v>9409</v>
      </c>
    </row>
    <row r="288" spans="1:8" ht="15" customHeight="1" x14ac:dyDescent="0.25">
      <c r="A288" s="34">
        <v>45773</v>
      </c>
      <c r="B288" s="35" t="s">
        <v>10312</v>
      </c>
      <c r="C288" s="36" t="s">
        <v>10312</v>
      </c>
      <c r="D288" s="35">
        <v>1817</v>
      </c>
      <c r="E288" s="36">
        <v>24</v>
      </c>
      <c r="F288" s="36" t="s">
        <v>14</v>
      </c>
      <c r="G288" s="36" t="s">
        <v>10961</v>
      </c>
      <c r="H288" s="37" t="s">
        <v>10314</v>
      </c>
    </row>
    <row r="289" spans="1:8" ht="15" customHeight="1" x14ac:dyDescent="0.25">
      <c r="A289" s="30">
        <v>45773</v>
      </c>
      <c r="B289" s="31" t="s">
        <v>182</v>
      </c>
      <c r="C289" s="32" t="s">
        <v>183</v>
      </c>
      <c r="D289" s="31">
        <v>1819</v>
      </c>
      <c r="E289" s="32">
        <v>4</v>
      </c>
      <c r="F289" s="32" t="s">
        <v>14</v>
      </c>
      <c r="G289" s="32" t="s">
        <v>10961</v>
      </c>
      <c r="H289" s="33" t="s">
        <v>10315</v>
      </c>
    </row>
    <row r="290" spans="1:8" ht="15" customHeight="1" x14ac:dyDescent="0.25">
      <c r="A290" s="34">
        <v>45773</v>
      </c>
      <c r="B290" s="35" t="s">
        <v>2772</v>
      </c>
      <c r="C290" s="36" t="s">
        <v>2773</v>
      </c>
      <c r="D290" s="35">
        <v>1819</v>
      </c>
      <c r="E290" s="36">
        <v>4</v>
      </c>
      <c r="F290" s="36" t="s">
        <v>14</v>
      </c>
      <c r="G290" s="36" t="s">
        <v>10961</v>
      </c>
      <c r="H290" s="37" t="s">
        <v>10315</v>
      </c>
    </row>
    <row r="291" spans="1:8" ht="15" customHeight="1" x14ac:dyDescent="0.25">
      <c r="A291" s="30">
        <v>45773</v>
      </c>
      <c r="B291" s="31" t="s">
        <v>1356</v>
      </c>
      <c r="C291" s="32" t="s">
        <v>1357</v>
      </c>
      <c r="D291" s="31">
        <v>1819</v>
      </c>
      <c r="E291" s="32">
        <v>60</v>
      </c>
      <c r="F291" s="32" t="s">
        <v>14</v>
      </c>
      <c r="G291" s="32" t="s">
        <v>10961</v>
      </c>
      <c r="H291" s="33" t="s">
        <v>10315</v>
      </c>
    </row>
    <row r="292" spans="1:8" ht="15" customHeight="1" x14ac:dyDescent="0.25">
      <c r="A292" s="34">
        <v>45773</v>
      </c>
      <c r="B292" s="35" t="s">
        <v>4697</v>
      </c>
      <c r="C292" s="36" t="s">
        <v>4698</v>
      </c>
      <c r="D292" s="35">
        <v>1819</v>
      </c>
      <c r="E292" s="36">
        <v>5</v>
      </c>
      <c r="F292" s="36" t="s">
        <v>14</v>
      </c>
      <c r="G292" s="36" t="s">
        <v>10961</v>
      </c>
      <c r="H292" s="37" t="s">
        <v>10315</v>
      </c>
    </row>
    <row r="293" spans="1:8" ht="15" customHeight="1" x14ac:dyDescent="0.25">
      <c r="A293" s="30">
        <v>45773</v>
      </c>
      <c r="B293" s="31" t="s">
        <v>1745</v>
      </c>
      <c r="C293" s="32" t="s">
        <v>1746</v>
      </c>
      <c r="D293" s="31">
        <v>1819</v>
      </c>
      <c r="E293" s="32">
        <v>6</v>
      </c>
      <c r="F293" s="32" t="s">
        <v>14</v>
      </c>
      <c r="G293" s="32" t="s">
        <v>10961</v>
      </c>
      <c r="H293" s="33" t="s">
        <v>10315</v>
      </c>
    </row>
    <row r="294" spans="1:8" ht="15" customHeight="1" x14ac:dyDescent="0.25">
      <c r="A294" s="34">
        <v>45773</v>
      </c>
      <c r="B294" s="35" t="s">
        <v>1473</v>
      </c>
      <c r="C294" s="36" t="s">
        <v>1474</v>
      </c>
      <c r="D294" s="35">
        <v>1819</v>
      </c>
      <c r="E294" s="36">
        <v>2</v>
      </c>
      <c r="F294" s="36" t="s">
        <v>14</v>
      </c>
      <c r="G294" s="36" t="s">
        <v>10961</v>
      </c>
      <c r="H294" s="37" t="s">
        <v>10315</v>
      </c>
    </row>
    <row r="295" spans="1:8" ht="15" customHeight="1" x14ac:dyDescent="0.25">
      <c r="A295" s="30">
        <v>45773</v>
      </c>
      <c r="B295" s="31" t="s">
        <v>634</v>
      </c>
      <c r="C295" s="32" t="s">
        <v>3560</v>
      </c>
      <c r="D295" s="31">
        <v>1819</v>
      </c>
      <c r="E295" s="32">
        <v>20</v>
      </c>
      <c r="F295" s="32" t="s">
        <v>25</v>
      </c>
      <c r="G295" s="32" t="s">
        <v>10961</v>
      </c>
      <c r="H295" s="33" t="s">
        <v>10315</v>
      </c>
    </row>
    <row r="296" spans="1:8" x14ac:dyDescent="0.25">
      <c r="A296" s="34">
        <v>45773</v>
      </c>
      <c r="B296" s="35" t="s">
        <v>2369</v>
      </c>
      <c r="C296" s="36" t="s">
        <v>2441</v>
      </c>
      <c r="D296" s="35">
        <v>1819</v>
      </c>
      <c r="E296" s="36">
        <v>12</v>
      </c>
      <c r="F296" s="36" t="s">
        <v>14</v>
      </c>
      <c r="G296" s="36" t="s">
        <v>10961</v>
      </c>
      <c r="H296" s="37" t="s">
        <v>10315</v>
      </c>
    </row>
    <row r="297" spans="1:8" x14ac:dyDescent="0.25">
      <c r="A297" s="30">
        <v>45773</v>
      </c>
      <c r="B297" s="31" t="s">
        <v>87</v>
      </c>
      <c r="C297" s="32" t="s">
        <v>88</v>
      </c>
      <c r="D297" s="31">
        <v>1819</v>
      </c>
      <c r="E297" s="32">
        <v>10</v>
      </c>
      <c r="F297" s="32" t="s">
        <v>14</v>
      </c>
      <c r="G297" s="32" t="s">
        <v>10961</v>
      </c>
      <c r="H297" s="33" t="s">
        <v>10315</v>
      </c>
    </row>
    <row r="298" spans="1:8" ht="15" customHeight="1" x14ac:dyDescent="0.25">
      <c r="A298" s="34">
        <v>45773</v>
      </c>
      <c r="B298" s="35" t="s">
        <v>2766</v>
      </c>
      <c r="C298" s="36" t="s">
        <v>2767</v>
      </c>
      <c r="D298" s="35">
        <v>1820</v>
      </c>
      <c r="E298" s="36">
        <v>5</v>
      </c>
      <c r="F298" s="36" t="s">
        <v>14</v>
      </c>
      <c r="G298" s="36" t="s">
        <v>10961</v>
      </c>
      <c r="H298" s="37" t="s">
        <v>8431</v>
      </c>
    </row>
    <row r="299" spans="1:8" ht="15" customHeight="1" x14ac:dyDescent="0.25">
      <c r="A299" s="30">
        <v>45773</v>
      </c>
      <c r="B299" s="31">
        <v>4340427100</v>
      </c>
      <c r="C299" s="32" t="s">
        <v>8719</v>
      </c>
      <c r="D299" s="31">
        <v>1820</v>
      </c>
      <c r="E299" s="32">
        <v>6</v>
      </c>
      <c r="F299" s="32" t="s">
        <v>25</v>
      </c>
      <c r="G299" s="32" t="s">
        <v>10961</v>
      </c>
      <c r="H299" s="33" t="s">
        <v>8431</v>
      </c>
    </row>
    <row r="300" spans="1:8" ht="15" customHeight="1" x14ac:dyDescent="0.25">
      <c r="A300" s="34">
        <v>45773</v>
      </c>
      <c r="B300" s="35" t="s">
        <v>6436</v>
      </c>
      <c r="C300" s="36" t="s">
        <v>6437</v>
      </c>
      <c r="D300" s="35">
        <v>1820</v>
      </c>
      <c r="E300" s="36">
        <v>6</v>
      </c>
      <c r="F300" s="36" t="s">
        <v>14</v>
      </c>
      <c r="G300" s="36" t="s">
        <v>10961</v>
      </c>
      <c r="H300" s="37" t="s">
        <v>8431</v>
      </c>
    </row>
    <row r="301" spans="1:8" ht="15" customHeight="1" x14ac:dyDescent="0.25">
      <c r="A301" s="30">
        <v>45773</v>
      </c>
      <c r="B301" s="31" t="s">
        <v>1590</v>
      </c>
      <c r="C301" s="32" t="s">
        <v>2864</v>
      </c>
      <c r="D301" s="31">
        <v>1813</v>
      </c>
      <c r="E301" s="32">
        <v>6</v>
      </c>
      <c r="F301" s="32" t="s">
        <v>14</v>
      </c>
      <c r="G301" s="32" t="s">
        <v>10961</v>
      </c>
      <c r="H301" s="33" t="s">
        <v>8431</v>
      </c>
    </row>
    <row r="302" spans="1:8" ht="15" customHeight="1" x14ac:dyDescent="0.25">
      <c r="A302" s="34">
        <v>45773</v>
      </c>
      <c r="B302" s="35" t="s">
        <v>8834</v>
      </c>
      <c r="C302" s="36" t="s">
        <v>8804</v>
      </c>
      <c r="D302" s="35">
        <v>1813</v>
      </c>
      <c r="E302" s="36">
        <v>8</v>
      </c>
      <c r="F302" s="36" t="s">
        <v>14</v>
      </c>
      <c r="G302" s="36" t="s">
        <v>10961</v>
      </c>
      <c r="H302" s="37" t="s">
        <v>8431</v>
      </c>
    </row>
    <row r="303" spans="1:8" ht="15" customHeight="1" x14ac:dyDescent="0.25">
      <c r="A303" s="30">
        <v>45773</v>
      </c>
      <c r="B303" s="31" t="s">
        <v>8829</v>
      </c>
      <c r="C303" s="32" t="s">
        <v>8799</v>
      </c>
      <c r="D303" s="31">
        <v>1813</v>
      </c>
      <c r="E303" s="32">
        <v>8</v>
      </c>
      <c r="F303" s="32" t="s">
        <v>14</v>
      </c>
      <c r="G303" s="32" t="s">
        <v>10961</v>
      </c>
      <c r="H303" s="33" t="s">
        <v>8431</v>
      </c>
    </row>
    <row r="304" spans="1:8" ht="15" customHeight="1" x14ac:dyDescent="0.25">
      <c r="A304" s="34">
        <v>45773</v>
      </c>
      <c r="B304" s="35">
        <v>3280613100</v>
      </c>
      <c r="C304" s="36" t="s">
        <v>8689</v>
      </c>
      <c r="D304" s="35">
        <v>1813</v>
      </c>
      <c r="E304" s="36">
        <v>4</v>
      </c>
      <c r="F304" s="36" t="s">
        <v>14</v>
      </c>
      <c r="G304" s="36" t="s">
        <v>10961</v>
      </c>
      <c r="H304" s="37" t="s">
        <v>8431</v>
      </c>
    </row>
    <row r="305" spans="1:8" ht="15" customHeight="1" x14ac:dyDescent="0.25">
      <c r="A305" s="30">
        <v>45773</v>
      </c>
      <c r="B305" s="31" t="s">
        <v>8894</v>
      </c>
      <c r="C305" s="32" t="s">
        <v>8868</v>
      </c>
      <c r="D305" s="31">
        <v>1813</v>
      </c>
      <c r="E305" s="32">
        <v>1</v>
      </c>
      <c r="F305" s="32" t="s">
        <v>14</v>
      </c>
      <c r="G305" s="32" t="s">
        <v>10961</v>
      </c>
      <c r="H305" s="33" t="s">
        <v>8431</v>
      </c>
    </row>
    <row r="306" spans="1:8" ht="15" customHeight="1" x14ac:dyDescent="0.25">
      <c r="A306" s="34">
        <v>45773</v>
      </c>
      <c r="B306" s="35" t="s">
        <v>9377</v>
      </c>
      <c r="C306" s="36" t="s">
        <v>8990</v>
      </c>
      <c r="D306" s="35">
        <v>1813</v>
      </c>
      <c r="E306" s="36">
        <v>4</v>
      </c>
      <c r="F306" s="36" t="s">
        <v>14</v>
      </c>
      <c r="G306" s="36" t="s">
        <v>10961</v>
      </c>
      <c r="H306" s="37" t="s">
        <v>8431</v>
      </c>
    </row>
    <row r="307" spans="1:8" ht="15" customHeight="1" x14ac:dyDescent="0.25">
      <c r="A307" s="30">
        <v>45773</v>
      </c>
      <c r="B307" s="31" t="s">
        <v>8876</v>
      </c>
      <c r="C307" s="32" t="s">
        <v>8844</v>
      </c>
      <c r="D307" s="31">
        <v>1813</v>
      </c>
      <c r="E307" s="32">
        <v>2</v>
      </c>
      <c r="F307" s="32" t="s">
        <v>14</v>
      </c>
      <c r="G307" s="32" t="s">
        <v>10961</v>
      </c>
      <c r="H307" s="33" t="s">
        <v>8431</v>
      </c>
    </row>
    <row r="308" spans="1:8" ht="15" customHeight="1" x14ac:dyDescent="0.25">
      <c r="A308" s="34">
        <v>45773</v>
      </c>
      <c r="B308" s="35" t="s">
        <v>3173</v>
      </c>
      <c r="C308" s="36" t="s">
        <v>3174</v>
      </c>
      <c r="D308" s="35">
        <v>1813</v>
      </c>
      <c r="E308" s="36">
        <v>1</v>
      </c>
      <c r="F308" s="36" t="s">
        <v>14</v>
      </c>
      <c r="G308" s="36" t="s">
        <v>10961</v>
      </c>
      <c r="H308" s="37" t="s">
        <v>8431</v>
      </c>
    </row>
    <row r="309" spans="1:8" ht="15" customHeight="1" x14ac:dyDescent="0.25">
      <c r="A309" s="30">
        <v>45773</v>
      </c>
      <c r="B309" s="31" t="s">
        <v>973</v>
      </c>
      <c r="C309" s="32" t="s">
        <v>8420</v>
      </c>
      <c r="D309" s="31">
        <v>1813</v>
      </c>
      <c r="E309" s="32">
        <v>20</v>
      </c>
      <c r="F309" s="32" t="s">
        <v>14</v>
      </c>
      <c r="G309" s="32" t="s">
        <v>10961</v>
      </c>
      <c r="H309" s="33" t="s">
        <v>8431</v>
      </c>
    </row>
    <row r="310" spans="1:8" ht="15" customHeight="1" x14ac:dyDescent="0.25">
      <c r="A310" s="34">
        <v>45773</v>
      </c>
      <c r="B310" s="35" t="s">
        <v>10159</v>
      </c>
      <c r="C310" s="36" t="s">
        <v>2819</v>
      </c>
      <c r="D310" s="35">
        <v>1813</v>
      </c>
      <c r="E310" s="36">
        <v>5</v>
      </c>
      <c r="F310" s="36" t="s">
        <v>14</v>
      </c>
      <c r="G310" s="36" t="s">
        <v>10961</v>
      </c>
      <c r="H310" s="37" t="s">
        <v>8431</v>
      </c>
    </row>
    <row r="311" spans="1:8" ht="15" customHeight="1" x14ac:dyDescent="0.25">
      <c r="A311" s="30">
        <v>45773</v>
      </c>
      <c r="B311" s="31" t="s">
        <v>10183</v>
      </c>
      <c r="C311" s="32" t="s">
        <v>2825</v>
      </c>
      <c r="D311" s="31">
        <v>1813</v>
      </c>
      <c r="E311" s="32">
        <v>5</v>
      </c>
      <c r="F311" s="32" t="s">
        <v>14</v>
      </c>
      <c r="G311" s="32" t="s">
        <v>10961</v>
      </c>
      <c r="H311" s="33" t="s">
        <v>8431</v>
      </c>
    </row>
    <row r="312" spans="1:8" ht="15" customHeight="1" x14ac:dyDescent="0.25">
      <c r="A312" s="34">
        <v>45773</v>
      </c>
      <c r="B312" s="35" t="s">
        <v>1588</v>
      </c>
      <c r="C312" s="36" t="s">
        <v>2863</v>
      </c>
      <c r="D312" s="35">
        <v>1813</v>
      </c>
      <c r="E312" s="36">
        <v>6</v>
      </c>
      <c r="F312" s="36" t="s">
        <v>14</v>
      </c>
      <c r="G312" s="36" t="s">
        <v>10961</v>
      </c>
      <c r="H312" s="37" t="s">
        <v>8431</v>
      </c>
    </row>
    <row r="313" spans="1:8" ht="15" customHeight="1" x14ac:dyDescent="0.25">
      <c r="A313" s="30">
        <v>45773</v>
      </c>
      <c r="B313" s="31" t="s">
        <v>1520</v>
      </c>
      <c r="C313" s="32" t="s">
        <v>1521</v>
      </c>
      <c r="D313" s="31">
        <v>1813</v>
      </c>
      <c r="E313" s="32">
        <v>2</v>
      </c>
      <c r="F313" s="32" t="s">
        <v>14</v>
      </c>
      <c r="G313" s="32" t="s">
        <v>10961</v>
      </c>
      <c r="H313" s="33" t="s">
        <v>8431</v>
      </c>
    </row>
    <row r="314" spans="1:8" ht="15" customHeight="1" x14ac:dyDescent="0.25">
      <c r="A314" s="34">
        <v>45773</v>
      </c>
      <c r="B314" s="35">
        <v>1280318100</v>
      </c>
      <c r="C314" s="36" t="s">
        <v>8646</v>
      </c>
      <c r="D314" s="35">
        <v>1813</v>
      </c>
      <c r="E314" s="36">
        <v>1</v>
      </c>
      <c r="F314" s="36" t="s">
        <v>25</v>
      </c>
      <c r="G314" s="36" t="s">
        <v>10961</v>
      </c>
      <c r="H314" s="37" t="s">
        <v>8431</v>
      </c>
    </row>
    <row r="315" spans="1:8" ht="15" customHeight="1" x14ac:dyDescent="0.25">
      <c r="A315" s="30">
        <v>45773</v>
      </c>
      <c r="B315" s="31" t="s">
        <v>2289</v>
      </c>
      <c r="C315" s="32" t="s">
        <v>2290</v>
      </c>
      <c r="D315" s="31">
        <v>1813</v>
      </c>
      <c r="E315" s="32">
        <v>6</v>
      </c>
      <c r="F315" s="32" t="s">
        <v>14</v>
      </c>
      <c r="G315" s="32" t="s">
        <v>10961</v>
      </c>
      <c r="H315" s="33" t="s">
        <v>8431</v>
      </c>
    </row>
    <row r="316" spans="1:8" ht="15" customHeight="1" x14ac:dyDescent="0.25">
      <c r="A316" s="34">
        <v>45773</v>
      </c>
      <c r="B316" s="35" t="s">
        <v>1692</v>
      </c>
      <c r="C316" s="36" t="s">
        <v>1693</v>
      </c>
      <c r="D316" s="35">
        <v>1813</v>
      </c>
      <c r="E316" s="36">
        <v>9</v>
      </c>
      <c r="F316" s="36" t="s">
        <v>14</v>
      </c>
      <c r="G316" s="36" t="s">
        <v>10961</v>
      </c>
      <c r="H316" s="37" t="s">
        <v>8431</v>
      </c>
    </row>
    <row r="317" spans="1:8" ht="15" customHeight="1" x14ac:dyDescent="0.25">
      <c r="A317" s="30">
        <v>45773</v>
      </c>
      <c r="B317" s="31" t="s">
        <v>1690</v>
      </c>
      <c r="C317" s="32" t="s">
        <v>1691</v>
      </c>
      <c r="D317" s="31">
        <v>1813</v>
      </c>
      <c r="E317" s="32">
        <v>15</v>
      </c>
      <c r="F317" s="32" t="s">
        <v>14</v>
      </c>
      <c r="G317" s="32" t="s">
        <v>10961</v>
      </c>
      <c r="H317" s="33" t="s">
        <v>8431</v>
      </c>
    </row>
    <row r="318" spans="1:8" ht="15" customHeight="1" x14ac:dyDescent="0.25">
      <c r="A318" s="34">
        <v>45773</v>
      </c>
      <c r="B318" s="35" t="s">
        <v>1600</v>
      </c>
      <c r="C318" s="36" t="s">
        <v>1601</v>
      </c>
      <c r="D318" s="35">
        <v>1813</v>
      </c>
      <c r="E318" s="36">
        <v>13</v>
      </c>
      <c r="F318" s="36" t="s">
        <v>14</v>
      </c>
      <c r="G318" s="36" t="s">
        <v>10961</v>
      </c>
      <c r="H318" s="37" t="s">
        <v>8431</v>
      </c>
    </row>
    <row r="319" spans="1:8" ht="15" customHeight="1" x14ac:dyDescent="0.25">
      <c r="A319" s="30">
        <v>45773</v>
      </c>
      <c r="B319" s="31" t="s">
        <v>9452</v>
      </c>
      <c r="C319" s="32" t="s">
        <v>9453</v>
      </c>
      <c r="D319" s="31">
        <v>1814</v>
      </c>
      <c r="E319" s="32">
        <v>2</v>
      </c>
      <c r="F319" s="32" t="s">
        <v>14</v>
      </c>
      <c r="G319" s="32" t="s">
        <v>10961</v>
      </c>
      <c r="H319" s="33" t="s">
        <v>8431</v>
      </c>
    </row>
    <row r="320" spans="1:8" x14ac:dyDescent="0.25">
      <c r="A320" s="34">
        <v>45773</v>
      </c>
      <c r="B320" s="35" t="s">
        <v>8809</v>
      </c>
      <c r="C320" s="36" t="s">
        <v>8781</v>
      </c>
      <c r="D320" s="35">
        <v>1814</v>
      </c>
      <c r="E320" s="36">
        <v>4</v>
      </c>
      <c r="F320" s="36" t="s">
        <v>14</v>
      </c>
      <c r="G320" s="36" t="s">
        <v>10961</v>
      </c>
      <c r="H320" s="37" t="s">
        <v>8431</v>
      </c>
    </row>
    <row r="321" spans="1:8" x14ac:dyDescent="0.25">
      <c r="A321" s="30">
        <v>45772</v>
      </c>
      <c r="B321" s="31" t="s">
        <v>6229</v>
      </c>
      <c r="C321" s="32" t="s">
        <v>6230</v>
      </c>
      <c r="D321" s="31">
        <v>1815</v>
      </c>
      <c r="E321" s="32">
        <v>4</v>
      </c>
      <c r="F321" s="32" t="s">
        <v>14</v>
      </c>
      <c r="G321" s="32" t="s">
        <v>10961</v>
      </c>
      <c r="H321" s="33" t="s">
        <v>10314</v>
      </c>
    </row>
    <row r="322" spans="1:8" ht="15" customHeight="1" x14ac:dyDescent="0.25">
      <c r="A322" s="34">
        <v>45772</v>
      </c>
      <c r="B322" s="35" t="s">
        <v>10312</v>
      </c>
      <c r="C322" s="36" t="s">
        <v>10312</v>
      </c>
      <c r="D322" s="35">
        <v>1815</v>
      </c>
      <c r="E322" s="36">
        <v>100</v>
      </c>
      <c r="F322" s="36" t="s">
        <v>14</v>
      </c>
      <c r="G322" s="36" t="s">
        <v>10961</v>
      </c>
      <c r="H322" s="37" t="s">
        <v>10314</v>
      </c>
    </row>
    <row r="323" spans="1:8" ht="15" customHeight="1" x14ac:dyDescent="0.25">
      <c r="A323" s="30">
        <v>45772</v>
      </c>
      <c r="B323" s="31" t="s">
        <v>4675</v>
      </c>
      <c r="C323" s="32" t="s">
        <v>4676</v>
      </c>
      <c r="D323" s="31">
        <v>1815</v>
      </c>
      <c r="E323" s="32">
        <v>100</v>
      </c>
      <c r="F323" s="32" t="s">
        <v>25</v>
      </c>
      <c r="G323" s="32" t="s">
        <v>10961</v>
      </c>
      <c r="H323" s="33" t="s">
        <v>10314</v>
      </c>
    </row>
    <row r="324" spans="1:8" x14ac:dyDescent="0.25">
      <c r="A324" s="34">
        <v>45772</v>
      </c>
      <c r="B324" s="35" t="s">
        <v>2728</v>
      </c>
      <c r="C324" s="36" t="s">
        <v>2729</v>
      </c>
      <c r="D324" s="35">
        <v>1815</v>
      </c>
      <c r="E324" s="36">
        <v>8</v>
      </c>
      <c r="F324" s="36" t="s">
        <v>14</v>
      </c>
      <c r="G324" s="36" t="s">
        <v>10961</v>
      </c>
      <c r="H324" s="37" t="s">
        <v>10314</v>
      </c>
    </row>
    <row r="325" spans="1:8" ht="15" customHeight="1" x14ac:dyDescent="0.25">
      <c r="A325" s="30">
        <v>45772</v>
      </c>
      <c r="B325" s="31" t="s">
        <v>2732</v>
      </c>
      <c r="C325" s="32" t="s">
        <v>2733</v>
      </c>
      <c r="D325" s="31">
        <v>1815</v>
      </c>
      <c r="E325" s="32">
        <v>5</v>
      </c>
      <c r="F325" s="32" t="s">
        <v>14</v>
      </c>
      <c r="G325" s="32" t="s">
        <v>10961</v>
      </c>
      <c r="H325" s="33" t="s">
        <v>10314</v>
      </c>
    </row>
    <row r="326" spans="1:8" ht="15" customHeight="1" x14ac:dyDescent="0.25">
      <c r="A326" s="34">
        <v>45771</v>
      </c>
      <c r="B326" s="35" t="s">
        <v>9683</v>
      </c>
      <c r="C326" s="36" t="s">
        <v>9755</v>
      </c>
      <c r="D326" s="35">
        <v>1804</v>
      </c>
      <c r="E326" s="36">
        <v>920</v>
      </c>
      <c r="F326" s="36" t="s">
        <v>14</v>
      </c>
      <c r="G326" s="36" t="s">
        <v>10961</v>
      </c>
      <c r="H326" s="37" t="s">
        <v>9419</v>
      </c>
    </row>
    <row r="327" spans="1:8" x14ac:dyDescent="0.25">
      <c r="A327" s="30">
        <v>45771</v>
      </c>
      <c r="B327" s="31">
        <v>3280606100</v>
      </c>
      <c r="C327" s="32" t="s">
        <v>10520</v>
      </c>
      <c r="D327" s="31">
        <v>1804</v>
      </c>
      <c r="E327" s="32">
        <v>2</v>
      </c>
      <c r="F327" s="32" t="s">
        <v>14</v>
      </c>
      <c r="G327" s="32" t="s">
        <v>10961</v>
      </c>
      <c r="H327" s="33" t="s">
        <v>9419</v>
      </c>
    </row>
    <row r="328" spans="1:8" ht="15" customHeight="1" x14ac:dyDescent="0.25">
      <c r="A328" s="34">
        <v>45771</v>
      </c>
      <c r="B328" s="35">
        <v>3280820100</v>
      </c>
      <c r="C328" s="36" t="s">
        <v>8698</v>
      </c>
      <c r="D328" s="35">
        <v>1804</v>
      </c>
      <c r="E328" s="36">
        <v>4</v>
      </c>
      <c r="F328" s="36" t="s">
        <v>14</v>
      </c>
      <c r="G328" s="36" t="s">
        <v>10961</v>
      </c>
      <c r="H328" s="37" t="s">
        <v>9419</v>
      </c>
    </row>
    <row r="329" spans="1:8" x14ac:dyDescent="0.25">
      <c r="A329" s="30">
        <v>45771</v>
      </c>
      <c r="B329" s="31">
        <v>3280542100</v>
      </c>
      <c r="C329" s="32" t="s">
        <v>8676</v>
      </c>
      <c r="D329" s="31">
        <v>1804</v>
      </c>
      <c r="E329" s="32">
        <v>4</v>
      </c>
      <c r="F329" s="32" t="s">
        <v>14</v>
      </c>
      <c r="G329" s="32" t="s">
        <v>10961</v>
      </c>
      <c r="H329" s="33" t="s">
        <v>9419</v>
      </c>
    </row>
    <row r="330" spans="1:8" ht="15" customHeight="1" x14ac:dyDescent="0.25">
      <c r="A330" s="34">
        <v>45771</v>
      </c>
      <c r="B330" s="35" t="s">
        <v>9008</v>
      </c>
      <c r="C330" s="36" t="s">
        <v>3230</v>
      </c>
      <c r="D330" s="35">
        <v>2757</v>
      </c>
      <c r="E330" s="36">
        <v>60</v>
      </c>
      <c r="F330" s="36" t="s">
        <v>14</v>
      </c>
      <c r="G330" s="36" t="s">
        <v>10003</v>
      </c>
      <c r="H330" s="37"/>
    </row>
    <row r="331" spans="1:8" x14ac:dyDescent="0.25">
      <c r="A331" s="30">
        <v>45771</v>
      </c>
      <c r="B331" s="31" t="s">
        <v>3228</v>
      </c>
      <c r="C331" s="32" t="s">
        <v>3229</v>
      </c>
      <c r="D331" s="31">
        <v>2756</v>
      </c>
      <c r="E331" s="32">
        <v>60</v>
      </c>
      <c r="F331" s="32" t="s">
        <v>14</v>
      </c>
      <c r="G331" s="32" t="s">
        <v>10003</v>
      </c>
      <c r="H331" s="33"/>
    </row>
    <row r="332" spans="1:8" ht="15" customHeight="1" x14ac:dyDescent="0.25">
      <c r="A332" s="34">
        <v>45771</v>
      </c>
      <c r="B332" s="35" t="s">
        <v>2427</v>
      </c>
      <c r="C332" s="36" t="s">
        <v>2483</v>
      </c>
      <c r="D332" s="35">
        <v>2755</v>
      </c>
      <c r="E332" s="36">
        <v>36</v>
      </c>
      <c r="F332" s="36" t="s">
        <v>14</v>
      </c>
      <c r="G332" s="36" t="s">
        <v>10003</v>
      </c>
      <c r="H332" s="37"/>
    </row>
    <row r="333" spans="1:8" x14ac:dyDescent="0.25">
      <c r="A333" s="30">
        <v>45771</v>
      </c>
      <c r="B333" s="31" t="s">
        <v>2369</v>
      </c>
      <c r="C333" s="32" t="s">
        <v>2441</v>
      </c>
      <c r="D333" s="31">
        <v>2754</v>
      </c>
      <c r="E333" s="32">
        <v>500</v>
      </c>
      <c r="F333" s="32" t="s">
        <v>14</v>
      </c>
      <c r="G333" s="32" t="s">
        <v>10003</v>
      </c>
      <c r="H333" s="33"/>
    </row>
    <row r="334" spans="1:8" ht="15" customHeight="1" x14ac:dyDescent="0.25">
      <c r="A334" s="34">
        <v>45771</v>
      </c>
      <c r="B334" s="35" t="s">
        <v>10312</v>
      </c>
      <c r="C334" s="36" t="s">
        <v>10312</v>
      </c>
      <c r="D334" s="35">
        <v>2753</v>
      </c>
      <c r="E334" s="36">
        <v>124</v>
      </c>
      <c r="F334" s="36" t="s">
        <v>14</v>
      </c>
      <c r="G334" s="36" t="s">
        <v>10003</v>
      </c>
      <c r="H334" s="37"/>
    </row>
    <row r="335" spans="1:8" ht="15" customHeight="1" x14ac:dyDescent="0.25">
      <c r="A335" s="30">
        <v>45771</v>
      </c>
      <c r="B335" s="31" t="s">
        <v>4687</v>
      </c>
      <c r="C335" s="32" t="s">
        <v>4688</v>
      </c>
      <c r="D335" s="31">
        <v>2752</v>
      </c>
      <c r="E335" s="32">
        <v>50</v>
      </c>
      <c r="F335" s="32" t="s">
        <v>14</v>
      </c>
      <c r="G335" s="32" t="s">
        <v>10003</v>
      </c>
      <c r="H335" s="33"/>
    </row>
    <row r="336" spans="1:8" ht="15" customHeight="1" x14ac:dyDescent="0.25">
      <c r="A336" s="34">
        <v>45771</v>
      </c>
      <c r="B336" s="35" t="s">
        <v>4675</v>
      </c>
      <c r="C336" s="36" t="s">
        <v>4676</v>
      </c>
      <c r="D336" s="35">
        <v>2751</v>
      </c>
      <c r="E336" s="36">
        <v>120</v>
      </c>
      <c r="F336" s="36" t="s">
        <v>25</v>
      </c>
      <c r="G336" s="36" t="s">
        <v>10003</v>
      </c>
      <c r="H336" s="37"/>
    </row>
    <row r="337" spans="1:8" ht="15" customHeight="1" x14ac:dyDescent="0.25">
      <c r="A337" s="30">
        <v>45770</v>
      </c>
      <c r="B337" s="31" t="s">
        <v>7058</v>
      </c>
      <c r="C337" s="32" t="s">
        <v>7059</v>
      </c>
      <c r="D337" s="31">
        <v>1787</v>
      </c>
      <c r="E337" s="32">
        <v>1224</v>
      </c>
      <c r="F337" s="32" t="s">
        <v>14</v>
      </c>
      <c r="G337" s="32" t="s">
        <v>10961</v>
      </c>
      <c r="H337" s="33" t="s">
        <v>9382</v>
      </c>
    </row>
    <row r="338" spans="1:8" ht="15" customHeight="1" x14ac:dyDescent="0.25">
      <c r="A338" s="34">
        <v>45770</v>
      </c>
      <c r="B338" s="35" t="s">
        <v>916</v>
      </c>
      <c r="C338" s="36" t="s">
        <v>3492</v>
      </c>
      <c r="D338" s="35">
        <v>1787</v>
      </c>
      <c r="E338" s="36">
        <v>5</v>
      </c>
      <c r="F338" s="36" t="s">
        <v>14</v>
      </c>
      <c r="G338" s="36" t="s">
        <v>10961</v>
      </c>
      <c r="H338" s="37" t="s">
        <v>9382</v>
      </c>
    </row>
    <row r="339" spans="1:8" ht="15" customHeight="1" x14ac:dyDescent="0.25">
      <c r="A339" s="30">
        <v>45770</v>
      </c>
      <c r="B339" s="31" t="s">
        <v>6416</v>
      </c>
      <c r="C339" s="32" t="s">
        <v>6417</v>
      </c>
      <c r="D339" s="31">
        <v>1787</v>
      </c>
      <c r="E339" s="32">
        <v>144</v>
      </c>
      <c r="F339" s="32" t="s">
        <v>14</v>
      </c>
      <c r="G339" s="32" t="s">
        <v>10961</v>
      </c>
      <c r="H339" s="33" t="s">
        <v>9382</v>
      </c>
    </row>
    <row r="340" spans="1:8" ht="15" customHeight="1" x14ac:dyDescent="0.25">
      <c r="A340" s="34">
        <v>45770</v>
      </c>
      <c r="B340" s="35" t="s">
        <v>6478</v>
      </c>
      <c r="C340" s="36" t="s">
        <v>6479</v>
      </c>
      <c r="D340" s="35">
        <v>1787</v>
      </c>
      <c r="E340" s="36">
        <v>24</v>
      </c>
      <c r="F340" s="36" t="s">
        <v>14</v>
      </c>
      <c r="G340" s="36" t="s">
        <v>10961</v>
      </c>
      <c r="H340" s="37" t="s">
        <v>9382</v>
      </c>
    </row>
    <row r="341" spans="1:8" ht="15" customHeight="1" x14ac:dyDescent="0.25">
      <c r="A341" s="30">
        <v>45770</v>
      </c>
      <c r="B341" s="31" t="s">
        <v>6480</v>
      </c>
      <c r="C341" s="32" t="s">
        <v>6481</v>
      </c>
      <c r="D341" s="31">
        <v>1787</v>
      </c>
      <c r="E341" s="32">
        <v>96</v>
      </c>
      <c r="F341" s="32" t="s">
        <v>14</v>
      </c>
      <c r="G341" s="32" t="s">
        <v>10961</v>
      </c>
      <c r="H341" s="33" t="s">
        <v>9382</v>
      </c>
    </row>
    <row r="342" spans="1:8" x14ac:dyDescent="0.25">
      <c r="A342" s="34">
        <v>45770</v>
      </c>
      <c r="B342" s="35" t="s">
        <v>6424</v>
      </c>
      <c r="C342" s="36" t="s">
        <v>6425</v>
      </c>
      <c r="D342" s="35">
        <v>1787</v>
      </c>
      <c r="E342" s="36">
        <v>20</v>
      </c>
      <c r="F342" s="36" t="s">
        <v>14</v>
      </c>
      <c r="G342" s="36" t="s">
        <v>10961</v>
      </c>
      <c r="H342" s="37" t="s">
        <v>9382</v>
      </c>
    </row>
    <row r="343" spans="1:8" ht="15" customHeight="1" x14ac:dyDescent="0.25">
      <c r="A343" s="30">
        <v>45770</v>
      </c>
      <c r="B343" s="31" t="s">
        <v>6422</v>
      </c>
      <c r="C343" s="32" t="s">
        <v>6423</v>
      </c>
      <c r="D343" s="31">
        <v>1787</v>
      </c>
      <c r="E343" s="32">
        <v>50</v>
      </c>
      <c r="F343" s="32" t="s">
        <v>14</v>
      </c>
      <c r="G343" s="32" t="s">
        <v>10961</v>
      </c>
      <c r="H343" s="33" t="s">
        <v>9382</v>
      </c>
    </row>
    <row r="344" spans="1:8" ht="15" customHeight="1" x14ac:dyDescent="0.25">
      <c r="A344" s="34">
        <v>45770</v>
      </c>
      <c r="B344" s="35" t="s">
        <v>6438</v>
      </c>
      <c r="C344" s="36" t="s">
        <v>6439</v>
      </c>
      <c r="D344" s="35">
        <v>1787</v>
      </c>
      <c r="E344" s="36">
        <v>50</v>
      </c>
      <c r="F344" s="36" t="s">
        <v>14</v>
      </c>
      <c r="G344" s="36" t="s">
        <v>10961</v>
      </c>
      <c r="H344" s="37" t="s">
        <v>9382</v>
      </c>
    </row>
    <row r="345" spans="1:8" ht="15" customHeight="1" x14ac:dyDescent="0.25">
      <c r="A345" s="30">
        <v>45770</v>
      </c>
      <c r="B345" s="31" t="s">
        <v>6556</v>
      </c>
      <c r="C345" s="32" t="s">
        <v>6557</v>
      </c>
      <c r="D345" s="31">
        <v>1787</v>
      </c>
      <c r="E345" s="32">
        <v>30</v>
      </c>
      <c r="F345" s="32" t="s">
        <v>14</v>
      </c>
      <c r="G345" s="32" t="s">
        <v>10961</v>
      </c>
      <c r="H345" s="33" t="s">
        <v>9382</v>
      </c>
    </row>
    <row r="346" spans="1:8" ht="15" customHeight="1" x14ac:dyDescent="0.25">
      <c r="A346" s="34">
        <v>45770</v>
      </c>
      <c r="B346" s="35" t="s">
        <v>6554</v>
      </c>
      <c r="C346" s="36" t="s">
        <v>6555</v>
      </c>
      <c r="D346" s="35">
        <v>1786</v>
      </c>
      <c r="E346" s="36">
        <v>40</v>
      </c>
      <c r="F346" s="36" t="s">
        <v>14</v>
      </c>
      <c r="G346" s="36" t="s">
        <v>10961</v>
      </c>
      <c r="H346" s="37" t="s">
        <v>9382</v>
      </c>
    </row>
    <row r="347" spans="1:8" ht="15" customHeight="1" x14ac:dyDescent="0.25">
      <c r="A347" s="30">
        <v>45770</v>
      </c>
      <c r="B347" s="31" t="s">
        <v>6488</v>
      </c>
      <c r="C347" s="32" t="s">
        <v>6489</v>
      </c>
      <c r="D347" s="31">
        <v>1786</v>
      </c>
      <c r="E347" s="32">
        <v>30</v>
      </c>
      <c r="F347" s="32" t="s">
        <v>14</v>
      </c>
      <c r="G347" s="32" t="s">
        <v>10961</v>
      </c>
      <c r="H347" s="33" t="s">
        <v>9382</v>
      </c>
    </row>
    <row r="348" spans="1:8" ht="15" customHeight="1" x14ac:dyDescent="0.25">
      <c r="A348" s="34">
        <v>45770</v>
      </c>
      <c r="B348" s="35" t="s">
        <v>6492</v>
      </c>
      <c r="C348" s="36" t="s">
        <v>6493</v>
      </c>
      <c r="D348" s="35">
        <v>1786</v>
      </c>
      <c r="E348" s="36">
        <v>40</v>
      </c>
      <c r="F348" s="36" t="s">
        <v>14</v>
      </c>
      <c r="G348" s="36" t="s">
        <v>10961</v>
      </c>
      <c r="H348" s="37" t="s">
        <v>9382</v>
      </c>
    </row>
    <row r="349" spans="1:8" ht="15" customHeight="1" x14ac:dyDescent="0.25">
      <c r="A349" s="30">
        <v>45770</v>
      </c>
      <c r="B349" s="31" t="s">
        <v>6484</v>
      </c>
      <c r="C349" s="32" t="s">
        <v>6485</v>
      </c>
      <c r="D349" s="31">
        <v>1786</v>
      </c>
      <c r="E349" s="32">
        <v>30</v>
      </c>
      <c r="F349" s="32" t="s">
        <v>14</v>
      </c>
      <c r="G349" s="32" t="s">
        <v>10961</v>
      </c>
      <c r="H349" s="33" t="s">
        <v>9382</v>
      </c>
    </row>
    <row r="350" spans="1:8" ht="15" customHeight="1" x14ac:dyDescent="0.25">
      <c r="A350" s="34">
        <v>45770</v>
      </c>
      <c r="B350" s="35" t="s">
        <v>6627</v>
      </c>
      <c r="C350" s="36" t="s">
        <v>6628</v>
      </c>
      <c r="D350" s="35">
        <v>1786</v>
      </c>
      <c r="E350" s="36">
        <v>10</v>
      </c>
      <c r="F350" s="36" t="s">
        <v>14</v>
      </c>
      <c r="G350" s="36" t="s">
        <v>10961</v>
      </c>
      <c r="H350" s="37" t="s">
        <v>9382</v>
      </c>
    </row>
    <row r="351" spans="1:8" ht="15" customHeight="1" x14ac:dyDescent="0.25">
      <c r="A351" s="30">
        <v>45770</v>
      </c>
      <c r="B351" s="31" t="s">
        <v>6582</v>
      </c>
      <c r="C351" s="32" t="s">
        <v>6583</v>
      </c>
      <c r="D351" s="31">
        <v>1786</v>
      </c>
      <c r="E351" s="32">
        <v>20</v>
      </c>
      <c r="F351" s="32" t="s">
        <v>14</v>
      </c>
      <c r="G351" s="32" t="s">
        <v>10961</v>
      </c>
      <c r="H351" s="33" t="s">
        <v>9382</v>
      </c>
    </row>
    <row r="352" spans="1:8" ht="15" customHeight="1" x14ac:dyDescent="0.25">
      <c r="A352" s="34">
        <v>45770</v>
      </c>
      <c r="B352" s="35" t="s">
        <v>6580</v>
      </c>
      <c r="C352" s="36" t="s">
        <v>6581</v>
      </c>
      <c r="D352" s="35">
        <v>1786</v>
      </c>
      <c r="E352" s="36">
        <v>30</v>
      </c>
      <c r="F352" s="36" t="s">
        <v>14</v>
      </c>
      <c r="G352" s="36" t="s">
        <v>10961</v>
      </c>
      <c r="H352" s="37" t="s">
        <v>9382</v>
      </c>
    </row>
    <row r="353" spans="1:8" ht="15" customHeight="1" x14ac:dyDescent="0.25">
      <c r="A353" s="30">
        <v>45770</v>
      </c>
      <c r="B353" s="31" t="s">
        <v>6418</v>
      </c>
      <c r="C353" s="32" t="s">
        <v>6419</v>
      </c>
      <c r="D353" s="31">
        <v>1786</v>
      </c>
      <c r="E353" s="32">
        <v>48</v>
      </c>
      <c r="F353" s="32" t="s">
        <v>25</v>
      </c>
      <c r="G353" s="32" t="s">
        <v>10961</v>
      </c>
      <c r="H353" s="33" t="s">
        <v>9382</v>
      </c>
    </row>
    <row r="354" spans="1:8" ht="15" customHeight="1" x14ac:dyDescent="0.25">
      <c r="A354" s="34">
        <v>45770</v>
      </c>
      <c r="B354" s="35" t="s">
        <v>6398</v>
      </c>
      <c r="C354" s="36" t="s">
        <v>6399</v>
      </c>
      <c r="D354" s="35">
        <v>1786</v>
      </c>
      <c r="E354" s="36">
        <v>200</v>
      </c>
      <c r="F354" s="36" t="s">
        <v>25</v>
      </c>
      <c r="G354" s="36" t="s">
        <v>10961</v>
      </c>
      <c r="H354" s="37" t="s">
        <v>9382</v>
      </c>
    </row>
    <row r="355" spans="1:8" ht="15" customHeight="1" x14ac:dyDescent="0.25">
      <c r="A355" s="30">
        <v>45770</v>
      </c>
      <c r="B355" s="31" t="s">
        <v>6821</v>
      </c>
      <c r="C355" s="32" t="s">
        <v>6822</v>
      </c>
      <c r="D355" s="31">
        <v>1786</v>
      </c>
      <c r="E355" s="32">
        <v>60</v>
      </c>
      <c r="F355" s="32" t="s">
        <v>14</v>
      </c>
      <c r="G355" s="32" t="s">
        <v>10961</v>
      </c>
      <c r="H355" s="33" t="s">
        <v>9382</v>
      </c>
    </row>
    <row r="356" spans="1:8" ht="15" customHeight="1" x14ac:dyDescent="0.25">
      <c r="A356" s="34">
        <v>45770</v>
      </c>
      <c r="B356" s="35" t="s">
        <v>4391</v>
      </c>
      <c r="C356" s="36" t="s">
        <v>4392</v>
      </c>
      <c r="D356" s="35">
        <v>1786</v>
      </c>
      <c r="E356" s="36">
        <v>24</v>
      </c>
      <c r="F356" s="36" t="s">
        <v>14</v>
      </c>
      <c r="G356" s="36" t="s">
        <v>10961</v>
      </c>
      <c r="H356" s="37" t="s">
        <v>9382</v>
      </c>
    </row>
    <row r="357" spans="1:8" ht="15" customHeight="1" x14ac:dyDescent="0.25">
      <c r="A357" s="30">
        <v>45770</v>
      </c>
      <c r="B357" s="31" t="s">
        <v>892</v>
      </c>
      <c r="C357" s="32" t="s">
        <v>893</v>
      </c>
      <c r="D357" s="31">
        <v>1786</v>
      </c>
      <c r="E357" s="32">
        <v>10</v>
      </c>
      <c r="F357" s="32" t="s">
        <v>14</v>
      </c>
      <c r="G357" s="32" t="s">
        <v>10961</v>
      </c>
      <c r="H357" s="33" t="s">
        <v>9382</v>
      </c>
    </row>
    <row r="358" spans="1:8" ht="15" customHeight="1" x14ac:dyDescent="0.25">
      <c r="A358" s="34">
        <v>45770</v>
      </c>
      <c r="B358" s="35" t="s">
        <v>943</v>
      </c>
      <c r="C358" s="36" t="s">
        <v>944</v>
      </c>
      <c r="D358" s="35">
        <v>1786</v>
      </c>
      <c r="E358" s="36">
        <v>6</v>
      </c>
      <c r="F358" s="36" t="s">
        <v>14</v>
      </c>
      <c r="G358" s="36" t="s">
        <v>10961</v>
      </c>
      <c r="H358" s="37" t="s">
        <v>9382</v>
      </c>
    </row>
    <row r="359" spans="1:8" ht="15" customHeight="1" x14ac:dyDescent="0.25">
      <c r="A359" s="30">
        <v>45770</v>
      </c>
      <c r="B359" s="31" t="s">
        <v>1756</v>
      </c>
      <c r="C359" s="32" t="s">
        <v>1757</v>
      </c>
      <c r="D359" s="31">
        <v>1786</v>
      </c>
      <c r="E359" s="32">
        <v>4</v>
      </c>
      <c r="F359" s="32" t="s">
        <v>14</v>
      </c>
      <c r="G359" s="32" t="s">
        <v>10961</v>
      </c>
      <c r="H359" s="33" t="s">
        <v>9382</v>
      </c>
    </row>
    <row r="360" spans="1:8" ht="15" customHeight="1" x14ac:dyDescent="0.25">
      <c r="A360" s="34">
        <v>45770</v>
      </c>
      <c r="B360" s="35" t="s">
        <v>1541</v>
      </c>
      <c r="C360" s="36" t="s">
        <v>1542</v>
      </c>
      <c r="D360" s="35">
        <v>1786</v>
      </c>
      <c r="E360" s="36">
        <v>1</v>
      </c>
      <c r="F360" s="36" t="s">
        <v>14</v>
      </c>
      <c r="G360" s="36" t="s">
        <v>10961</v>
      </c>
      <c r="H360" s="37" t="s">
        <v>9382</v>
      </c>
    </row>
    <row r="361" spans="1:8" ht="15" customHeight="1" x14ac:dyDescent="0.25">
      <c r="A361" s="30">
        <v>45770</v>
      </c>
      <c r="B361" s="31" t="s">
        <v>3973</v>
      </c>
      <c r="C361" s="32" t="s">
        <v>3974</v>
      </c>
      <c r="D361" s="31">
        <v>1786</v>
      </c>
      <c r="E361" s="32">
        <v>2</v>
      </c>
      <c r="F361" s="32" t="s">
        <v>14</v>
      </c>
      <c r="G361" s="32" t="s">
        <v>10961</v>
      </c>
      <c r="H361" s="33" t="s">
        <v>9382</v>
      </c>
    </row>
    <row r="362" spans="1:8" ht="15" customHeight="1" x14ac:dyDescent="0.25">
      <c r="A362" s="34">
        <v>45770</v>
      </c>
      <c r="B362" s="35" t="s">
        <v>1300</v>
      </c>
      <c r="C362" s="36" t="s">
        <v>1301</v>
      </c>
      <c r="D362" s="35">
        <v>1786</v>
      </c>
      <c r="E362" s="36">
        <v>20</v>
      </c>
      <c r="F362" s="36" t="s">
        <v>25</v>
      </c>
      <c r="G362" s="36" t="s">
        <v>10961</v>
      </c>
      <c r="H362" s="37" t="s">
        <v>9382</v>
      </c>
    </row>
    <row r="363" spans="1:8" ht="15" customHeight="1" x14ac:dyDescent="0.25">
      <c r="A363" s="30">
        <v>45770</v>
      </c>
      <c r="B363" s="31" t="s">
        <v>3840</v>
      </c>
      <c r="C363" s="32" t="s">
        <v>3841</v>
      </c>
      <c r="D363" s="31">
        <v>1785</v>
      </c>
      <c r="E363" s="32">
        <v>12</v>
      </c>
      <c r="F363" s="32" t="s">
        <v>14</v>
      </c>
      <c r="G363" s="32" t="s">
        <v>10961</v>
      </c>
      <c r="H363" s="33" t="s">
        <v>9382</v>
      </c>
    </row>
    <row r="364" spans="1:8" ht="15" customHeight="1" x14ac:dyDescent="0.25">
      <c r="A364" s="34">
        <v>45770</v>
      </c>
      <c r="B364" s="35" t="s">
        <v>1208</v>
      </c>
      <c r="C364" s="36" t="s">
        <v>3554</v>
      </c>
      <c r="D364" s="35">
        <v>1785</v>
      </c>
      <c r="E364" s="36">
        <v>10</v>
      </c>
      <c r="F364" s="36" t="s">
        <v>14</v>
      </c>
      <c r="G364" s="36" t="s">
        <v>10961</v>
      </c>
      <c r="H364" s="37" t="s">
        <v>9382</v>
      </c>
    </row>
    <row r="365" spans="1:8" ht="15" customHeight="1" x14ac:dyDescent="0.25">
      <c r="A365" s="30">
        <v>45770</v>
      </c>
      <c r="B365" s="31" t="s">
        <v>2138</v>
      </c>
      <c r="C365" s="32" t="s">
        <v>2139</v>
      </c>
      <c r="D365" s="31">
        <v>1785</v>
      </c>
      <c r="E365" s="32">
        <v>48</v>
      </c>
      <c r="F365" s="32" t="s">
        <v>14</v>
      </c>
      <c r="G365" s="32" t="s">
        <v>10961</v>
      </c>
      <c r="H365" s="33" t="s">
        <v>9382</v>
      </c>
    </row>
    <row r="366" spans="1:8" ht="15" customHeight="1" x14ac:dyDescent="0.25">
      <c r="A366" s="34">
        <v>45770</v>
      </c>
      <c r="B366" s="35" t="s">
        <v>2055</v>
      </c>
      <c r="C366" s="36" t="s">
        <v>2056</v>
      </c>
      <c r="D366" s="35">
        <v>1785</v>
      </c>
      <c r="E366" s="36">
        <v>60</v>
      </c>
      <c r="F366" s="36" t="s">
        <v>14</v>
      </c>
      <c r="G366" s="36" t="s">
        <v>10961</v>
      </c>
      <c r="H366" s="37" t="s">
        <v>9382</v>
      </c>
    </row>
    <row r="367" spans="1:8" ht="15" customHeight="1" x14ac:dyDescent="0.25">
      <c r="A367" s="30">
        <v>45770</v>
      </c>
      <c r="B367" s="31" t="s">
        <v>3053</v>
      </c>
      <c r="C367" s="32" t="s">
        <v>3054</v>
      </c>
      <c r="D367" s="31">
        <v>1785</v>
      </c>
      <c r="E367" s="32">
        <v>6</v>
      </c>
      <c r="F367" s="32" t="s">
        <v>14</v>
      </c>
      <c r="G367" s="32" t="s">
        <v>10961</v>
      </c>
      <c r="H367" s="33" t="s">
        <v>9382</v>
      </c>
    </row>
    <row r="368" spans="1:8" ht="15" customHeight="1" x14ac:dyDescent="0.25">
      <c r="A368" s="34">
        <v>45770</v>
      </c>
      <c r="B368" s="35" t="s">
        <v>3055</v>
      </c>
      <c r="C368" s="36" t="s">
        <v>3056</v>
      </c>
      <c r="D368" s="35">
        <v>1785</v>
      </c>
      <c r="E368" s="36">
        <v>12</v>
      </c>
      <c r="F368" s="36" t="s">
        <v>14</v>
      </c>
      <c r="G368" s="36" t="s">
        <v>10961</v>
      </c>
      <c r="H368" s="37" t="s">
        <v>9382</v>
      </c>
    </row>
    <row r="369" spans="1:8" ht="15" customHeight="1" x14ac:dyDescent="0.25">
      <c r="A369" s="30">
        <v>45770</v>
      </c>
      <c r="B369" s="31" t="s">
        <v>2241</v>
      </c>
      <c r="C369" s="32" t="s">
        <v>2242</v>
      </c>
      <c r="D369" s="31">
        <v>1785</v>
      </c>
      <c r="E369" s="32">
        <v>15</v>
      </c>
      <c r="F369" s="32" t="s">
        <v>14</v>
      </c>
      <c r="G369" s="32" t="s">
        <v>10961</v>
      </c>
      <c r="H369" s="33" t="s">
        <v>9382</v>
      </c>
    </row>
    <row r="370" spans="1:8" ht="15" customHeight="1" x14ac:dyDescent="0.25">
      <c r="A370" s="34">
        <v>45770</v>
      </c>
      <c r="B370" s="35" t="s">
        <v>2249</v>
      </c>
      <c r="C370" s="36" t="s">
        <v>2250</v>
      </c>
      <c r="D370" s="35">
        <v>1785</v>
      </c>
      <c r="E370" s="36">
        <v>6</v>
      </c>
      <c r="F370" s="36" t="s">
        <v>14</v>
      </c>
      <c r="G370" s="36" t="s">
        <v>10961</v>
      </c>
      <c r="H370" s="37" t="s">
        <v>9382</v>
      </c>
    </row>
    <row r="371" spans="1:8" ht="15" customHeight="1" x14ac:dyDescent="0.25">
      <c r="A371" s="30">
        <v>45770</v>
      </c>
      <c r="B371" s="31" t="s">
        <v>318</v>
      </c>
      <c r="C371" s="32" t="s">
        <v>4455</v>
      </c>
      <c r="D371" s="31">
        <v>1785</v>
      </c>
      <c r="E371" s="32">
        <v>24</v>
      </c>
      <c r="F371" s="32" t="s">
        <v>14</v>
      </c>
      <c r="G371" s="32" t="s">
        <v>10961</v>
      </c>
      <c r="H371" s="33" t="s">
        <v>9382</v>
      </c>
    </row>
    <row r="372" spans="1:8" ht="15" customHeight="1" x14ac:dyDescent="0.25">
      <c r="A372" s="34">
        <v>45770</v>
      </c>
      <c r="B372" s="35" t="s">
        <v>4232</v>
      </c>
      <c r="C372" s="36" t="s">
        <v>4233</v>
      </c>
      <c r="D372" s="35">
        <v>1785</v>
      </c>
      <c r="E372" s="36">
        <v>12</v>
      </c>
      <c r="F372" s="36" t="s">
        <v>14</v>
      </c>
      <c r="G372" s="36" t="s">
        <v>10961</v>
      </c>
      <c r="H372" s="37" t="s">
        <v>9382</v>
      </c>
    </row>
    <row r="373" spans="1:8" ht="15" customHeight="1" x14ac:dyDescent="0.25">
      <c r="A373" s="30">
        <v>45770</v>
      </c>
      <c r="B373" s="31" t="s">
        <v>2037</v>
      </c>
      <c r="C373" s="32" t="s">
        <v>2038</v>
      </c>
      <c r="D373" s="31">
        <v>1785</v>
      </c>
      <c r="E373" s="32">
        <v>2</v>
      </c>
      <c r="F373" s="32" t="s">
        <v>14</v>
      </c>
      <c r="G373" s="32" t="s">
        <v>10961</v>
      </c>
      <c r="H373" s="33" t="s">
        <v>9382</v>
      </c>
    </row>
    <row r="374" spans="1:8" ht="15" customHeight="1" x14ac:dyDescent="0.25">
      <c r="A374" s="34">
        <v>45770</v>
      </c>
      <c r="B374" s="35" t="s">
        <v>546</v>
      </c>
      <c r="C374" s="36" t="s">
        <v>547</v>
      </c>
      <c r="D374" s="35">
        <v>1785</v>
      </c>
      <c r="E374" s="36">
        <v>12</v>
      </c>
      <c r="F374" s="36" t="s">
        <v>14</v>
      </c>
      <c r="G374" s="36" t="s">
        <v>10961</v>
      </c>
      <c r="H374" s="37" t="s">
        <v>9382</v>
      </c>
    </row>
    <row r="375" spans="1:8" ht="15" customHeight="1" x14ac:dyDescent="0.25">
      <c r="A375" s="30">
        <v>45770</v>
      </c>
      <c r="B375" s="31" t="s">
        <v>416</v>
      </c>
      <c r="C375" s="32" t="s">
        <v>417</v>
      </c>
      <c r="D375" s="31">
        <v>1785</v>
      </c>
      <c r="E375" s="32">
        <v>12</v>
      </c>
      <c r="F375" s="32" t="s">
        <v>14</v>
      </c>
      <c r="G375" s="32" t="s">
        <v>10961</v>
      </c>
      <c r="H375" s="33" t="s">
        <v>9382</v>
      </c>
    </row>
    <row r="376" spans="1:8" ht="15" customHeight="1" x14ac:dyDescent="0.25">
      <c r="A376" s="34">
        <v>45770</v>
      </c>
      <c r="B376" s="35" t="s">
        <v>372</v>
      </c>
      <c r="C376" s="36" t="s">
        <v>373</v>
      </c>
      <c r="D376" s="35">
        <v>1785</v>
      </c>
      <c r="E376" s="36">
        <v>3</v>
      </c>
      <c r="F376" s="36" t="s">
        <v>25</v>
      </c>
      <c r="G376" s="36" t="s">
        <v>10961</v>
      </c>
      <c r="H376" s="37" t="s">
        <v>9382</v>
      </c>
    </row>
    <row r="377" spans="1:8" ht="15" customHeight="1" x14ac:dyDescent="0.25">
      <c r="A377" s="30">
        <v>45770</v>
      </c>
      <c r="B377" s="31" t="s">
        <v>265</v>
      </c>
      <c r="C377" s="32" t="s">
        <v>266</v>
      </c>
      <c r="D377" s="31">
        <v>1785</v>
      </c>
      <c r="E377" s="32">
        <v>12</v>
      </c>
      <c r="F377" s="32" t="s">
        <v>14</v>
      </c>
      <c r="G377" s="32" t="s">
        <v>10961</v>
      </c>
      <c r="H377" s="33" t="s">
        <v>9382</v>
      </c>
    </row>
    <row r="378" spans="1:8" ht="15" customHeight="1" x14ac:dyDescent="0.25">
      <c r="A378" s="34">
        <v>45770</v>
      </c>
      <c r="B378" s="35" t="s">
        <v>341</v>
      </c>
      <c r="C378" s="36" t="s">
        <v>342</v>
      </c>
      <c r="D378" s="35">
        <v>1785</v>
      </c>
      <c r="E378" s="36">
        <v>12</v>
      </c>
      <c r="F378" s="36" t="s">
        <v>14</v>
      </c>
      <c r="G378" s="36" t="s">
        <v>10961</v>
      </c>
      <c r="H378" s="37" t="s">
        <v>9382</v>
      </c>
    </row>
    <row r="379" spans="1:8" ht="15" customHeight="1" x14ac:dyDescent="0.25">
      <c r="A379" s="30">
        <v>45770</v>
      </c>
      <c r="B379" s="31" t="s">
        <v>339</v>
      </c>
      <c r="C379" s="32" t="s">
        <v>340</v>
      </c>
      <c r="D379" s="31">
        <v>1785</v>
      </c>
      <c r="E379" s="32">
        <v>36</v>
      </c>
      <c r="F379" s="32" t="s">
        <v>14</v>
      </c>
      <c r="G379" s="32" t="s">
        <v>10961</v>
      </c>
      <c r="H379" s="33" t="s">
        <v>9382</v>
      </c>
    </row>
    <row r="380" spans="1:8" ht="15" customHeight="1" x14ac:dyDescent="0.25">
      <c r="A380" s="34">
        <v>45770</v>
      </c>
      <c r="B380" s="35" t="s">
        <v>2157</v>
      </c>
      <c r="C380" s="36" t="s">
        <v>2158</v>
      </c>
      <c r="D380" s="35">
        <v>1784</v>
      </c>
      <c r="E380" s="36">
        <v>120</v>
      </c>
      <c r="F380" s="36" t="s">
        <v>14</v>
      </c>
      <c r="G380" s="36" t="s">
        <v>10961</v>
      </c>
      <c r="H380" s="37" t="s">
        <v>9382</v>
      </c>
    </row>
    <row r="381" spans="1:8" ht="15" customHeight="1" x14ac:dyDescent="0.25">
      <c r="A381" s="30">
        <v>45770</v>
      </c>
      <c r="B381" s="31" t="s">
        <v>1294</v>
      </c>
      <c r="C381" s="32" t="s">
        <v>1295</v>
      </c>
      <c r="D381" s="31">
        <v>1784</v>
      </c>
      <c r="E381" s="32">
        <v>36</v>
      </c>
      <c r="F381" s="32" t="s">
        <v>14</v>
      </c>
      <c r="G381" s="32" t="s">
        <v>10961</v>
      </c>
      <c r="H381" s="33" t="s">
        <v>9382</v>
      </c>
    </row>
    <row r="382" spans="1:8" ht="15" customHeight="1" x14ac:dyDescent="0.25">
      <c r="A382" s="34">
        <v>45770</v>
      </c>
      <c r="B382" s="35" t="s">
        <v>1206</v>
      </c>
      <c r="C382" s="36" t="s">
        <v>3497</v>
      </c>
      <c r="D382" s="35">
        <v>1784</v>
      </c>
      <c r="E382" s="36">
        <v>3</v>
      </c>
      <c r="F382" s="36" t="s">
        <v>25</v>
      </c>
      <c r="G382" s="36" t="s">
        <v>10961</v>
      </c>
      <c r="H382" s="37" t="s">
        <v>9382</v>
      </c>
    </row>
    <row r="383" spans="1:8" ht="15" customHeight="1" x14ac:dyDescent="0.25">
      <c r="A383" s="30">
        <v>45770</v>
      </c>
      <c r="B383" s="31" t="s">
        <v>1198</v>
      </c>
      <c r="C383" s="32" t="s">
        <v>3487</v>
      </c>
      <c r="D383" s="31">
        <v>1784</v>
      </c>
      <c r="E383" s="32">
        <v>12</v>
      </c>
      <c r="F383" s="32" t="s">
        <v>14</v>
      </c>
      <c r="G383" s="32" t="s">
        <v>10961</v>
      </c>
      <c r="H383" s="33" t="s">
        <v>9382</v>
      </c>
    </row>
    <row r="384" spans="1:8" ht="15" customHeight="1" x14ac:dyDescent="0.25">
      <c r="A384" s="34">
        <v>45770</v>
      </c>
      <c r="B384" s="35" t="s">
        <v>1203</v>
      </c>
      <c r="C384" s="36" t="s">
        <v>3486</v>
      </c>
      <c r="D384" s="35">
        <v>1784</v>
      </c>
      <c r="E384" s="36">
        <v>12</v>
      </c>
      <c r="F384" s="36" t="s">
        <v>14</v>
      </c>
      <c r="G384" s="36" t="s">
        <v>10961</v>
      </c>
      <c r="H384" s="37" t="s">
        <v>9382</v>
      </c>
    </row>
    <row r="385" spans="1:8" ht="15" customHeight="1" x14ac:dyDescent="0.25">
      <c r="A385" s="30">
        <v>45770</v>
      </c>
      <c r="B385" s="31" t="s">
        <v>784</v>
      </c>
      <c r="C385" s="32" t="s">
        <v>785</v>
      </c>
      <c r="D385" s="31">
        <v>1784</v>
      </c>
      <c r="E385" s="32">
        <v>1</v>
      </c>
      <c r="F385" s="32" t="s">
        <v>14</v>
      </c>
      <c r="G385" s="32" t="s">
        <v>10961</v>
      </c>
      <c r="H385" s="33" t="s">
        <v>9382</v>
      </c>
    </row>
    <row r="386" spans="1:8" ht="15" customHeight="1" x14ac:dyDescent="0.25">
      <c r="A386" s="34">
        <v>45770</v>
      </c>
      <c r="B386" s="35" t="s">
        <v>782</v>
      </c>
      <c r="C386" s="36" t="s">
        <v>783</v>
      </c>
      <c r="D386" s="35">
        <v>1784</v>
      </c>
      <c r="E386" s="36">
        <v>1</v>
      </c>
      <c r="F386" s="36" t="s">
        <v>14</v>
      </c>
      <c r="G386" s="36" t="s">
        <v>10961</v>
      </c>
      <c r="H386" s="37" t="s">
        <v>9382</v>
      </c>
    </row>
    <row r="387" spans="1:8" ht="15" customHeight="1" x14ac:dyDescent="0.25">
      <c r="A387" s="30">
        <v>45770</v>
      </c>
      <c r="B387" s="31" t="s">
        <v>724</v>
      </c>
      <c r="C387" s="32" t="s">
        <v>725</v>
      </c>
      <c r="D387" s="31">
        <v>1784</v>
      </c>
      <c r="E387" s="32">
        <v>1</v>
      </c>
      <c r="F387" s="32" t="s">
        <v>14</v>
      </c>
      <c r="G387" s="32" t="s">
        <v>10961</v>
      </c>
      <c r="H387" s="33" t="s">
        <v>9382</v>
      </c>
    </row>
    <row r="388" spans="1:8" ht="15" customHeight="1" x14ac:dyDescent="0.25">
      <c r="A388" s="34">
        <v>45770</v>
      </c>
      <c r="B388" s="35" t="s">
        <v>2011</v>
      </c>
      <c r="C388" s="36" t="s">
        <v>2012</v>
      </c>
      <c r="D388" s="35">
        <v>1784</v>
      </c>
      <c r="E388" s="36">
        <v>10</v>
      </c>
      <c r="F388" s="36" t="s">
        <v>14</v>
      </c>
      <c r="G388" s="36" t="s">
        <v>10961</v>
      </c>
      <c r="H388" s="37" t="s">
        <v>9382</v>
      </c>
    </row>
    <row r="389" spans="1:8" ht="15" customHeight="1" x14ac:dyDescent="0.25">
      <c r="A389" s="30">
        <v>45770</v>
      </c>
      <c r="B389" s="31" t="s">
        <v>2966</v>
      </c>
      <c r="C389" s="32" t="s">
        <v>2967</v>
      </c>
      <c r="D389" s="31">
        <v>1784</v>
      </c>
      <c r="E389" s="32">
        <v>12</v>
      </c>
      <c r="F389" s="32" t="s">
        <v>14</v>
      </c>
      <c r="G389" s="32" t="s">
        <v>10961</v>
      </c>
      <c r="H389" s="33" t="s">
        <v>9382</v>
      </c>
    </row>
    <row r="390" spans="1:8" ht="15" customHeight="1" x14ac:dyDescent="0.25">
      <c r="A390" s="34">
        <v>45770</v>
      </c>
      <c r="B390" s="35" t="s">
        <v>2952</v>
      </c>
      <c r="C390" s="36" t="s">
        <v>2953</v>
      </c>
      <c r="D390" s="35">
        <v>1784</v>
      </c>
      <c r="E390" s="36">
        <v>10</v>
      </c>
      <c r="F390" s="36" t="s">
        <v>14</v>
      </c>
      <c r="G390" s="36" t="s">
        <v>10961</v>
      </c>
      <c r="H390" s="37" t="s">
        <v>9382</v>
      </c>
    </row>
    <row r="391" spans="1:8" ht="15" customHeight="1" x14ac:dyDescent="0.25">
      <c r="A391" s="30">
        <v>45770</v>
      </c>
      <c r="B391" s="31" t="s">
        <v>485</v>
      </c>
      <c r="C391" s="32" t="s">
        <v>486</v>
      </c>
      <c r="D391" s="31">
        <v>1784</v>
      </c>
      <c r="E391" s="32">
        <v>24</v>
      </c>
      <c r="F391" s="32" t="s">
        <v>14</v>
      </c>
      <c r="G391" s="32" t="s">
        <v>10961</v>
      </c>
      <c r="H391" s="33" t="s">
        <v>9382</v>
      </c>
    </row>
    <row r="392" spans="1:8" ht="15" customHeight="1" x14ac:dyDescent="0.25">
      <c r="A392" s="34">
        <v>45770</v>
      </c>
      <c r="B392" s="35" t="s">
        <v>636</v>
      </c>
      <c r="C392" s="36" t="s">
        <v>637</v>
      </c>
      <c r="D392" s="35">
        <v>1784</v>
      </c>
      <c r="E392" s="36">
        <v>6</v>
      </c>
      <c r="F392" s="36" t="s">
        <v>14</v>
      </c>
      <c r="G392" s="36" t="s">
        <v>10961</v>
      </c>
      <c r="H392" s="37" t="s">
        <v>9382</v>
      </c>
    </row>
    <row r="393" spans="1:8" ht="15" customHeight="1" x14ac:dyDescent="0.25">
      <c r="A393" s="30">
        <v>45770</v>
      </c>
      <c r="B393" s="31" t="s">
        <v>2582</v>
      </c>
      <c r="C393" s="32" t="s">
        <v>2583</v>
      </c>
      <c r="D393" s="31">
        <v>1784</v>
      </c>
      <c r="E393" s="32">
        <v>9</v>
      </c>
      <c r="F393" s="32" t="s">
        <v>14</v>
      </c>
      <c r="G393" s="32" t="s">
        <v>10961</v>
      </c>
      <c r="H393" s="33" t="s">
        <v>9382</v>
      </c>
    </row>
    <row r="394" spans="1:8" ht="15" customHeight="1" x14ac:dyDescent="0.25">
      <c r="A394" s="34">
        <v>45770</v>
      </c>
      <c r="B394" s="35" t="s">
        <v>271</v>
      </c>
      <c r="C394" s="36" t="s">
        <v>272</v>
      </c>
      <c r="D394" s="35">
        <v>1784</v>
      </c>
      <c r="E394" s="36">
        <v>10</v>
      </c>
      <c r="F394" s="36" t="s">
        <v>14</v>
      </c>
      <c r="G394" s="36" t="s">
        <v>10961</v>
      </c>
      <c r="H394" s="37" t="s">
        <v>9382</v>
      </c>
    </row>
    <row r="395" spans="1:8" ht="15" customHeight="1" x14ac:dyDescent="0.25">
      <c r="A395" s="30">
        <v>45770</v>
      </c>
      <c r="B395" s="31">
        <v>3280552100</v>
      </c>
      <c r="C395" s="32" t="s">
        <v>8677</v>
      </c>
      <c r="D395" s="31">
        <v>1800</v>
      </c>
      <c r="E395" s="32">
        <v>8</v>
      </c>
      <c r="F395" s="32" t="s">
        <v>14</v>
      </c>
      <c r="G395" s="32" t="s">
        <v>10961</v>
      </c>
      <c r="H395" s="33" t="s">
        <v>9420</v>
      </c>
    </row>
    <row r="396" spans="1:8" ht="15" customHeight="1" x14ac:dyDescent="0.25">
      <c r="A396" s="34">
        <v>45770</v>
      </c>
      <c r="B396" s="35">
        <v>3280585100</v>
      </c>
      <c r="C396" s="36" t="s">
        <v>8682</v>
      </c>
      <c r="D396" s="35">
        <v>1800</v>
      </c>
      <c r="E396" s="36">
        <v>2</v>
      </c>
      <c r="F396" s="36" t="s">
        <v>14</v>
      </c>
      <c r="G396" s="36" t="s">
        <v>10961</v>
      </c>
      <c r="H396" s="37" t="s">
        <v>9420</v>
      </c>
    </row>
    <row r="397" spans="1:8" ht="15" customHeight="1" x14ac:dyDescent="0.25">
      <c r="A397" s="30">
        <v>45770</v>
      </c>
      <c r="B397" s="31">
        <v>3280606100</v>
      </c>
      <c r="C397" s="32" t="s">
        <v>10520</v>
      </c>
      <c r="D397" s="31">
        <v>1800</v>
      </c>
      <c r="E397" s="32">
        <v>8</v>
      </c>
      <c r="F397" s="32" t="s">
        <v>14</v>
      </c>
      <c r="G397" s="32" t="s">
        <v>10961</v>
      </c>
      <c r="H397" s="33" t="s">
        <v>9420</v>
      </c>
    </row>
    <row r="398" spans="1:8" ht="15" customHeight="1" x14ac:dyDescent="0.25">
      <c r="A398" s="34">
        <v>45770</v>
      </c>
      <c r="B398" s="35">
        <v>4340460100</v>
      </c>
      <c r="C398" s="36" t="s">
        <v>8730</v>
      </c>
      <c r="D398" s="35">
        <v>1800</v>
      </c>
      <c r="E398" s="36">
        <v>8</v>
      </c>
      <c r="F398" s="36" t="s">
        <v>14</v>
      </c>
      <c r="G398" s="36" t="s">
        <v>10961</v>
      </c>
      <c r="H398" s="37" t="s">
        <v>9420</v>
      </c>
    </row>
    <row r="399" spans="1:8" ht="15" customHeight="1" x14ac:dyDescent="0.25">
      <c r="A399" s="30">
        <v>45770</v>
      </c>
      <c r="B399" s="31">
        <v>3280587100</v>
      </c>
      <c r="C399" s="32" t="s">
        <v>8683</v>
      </c>
      <c r="D399" s="31">
        <v>1800</v>
      </c>
      <c r="E399" s="32">
        <v>8</v>
      </c>
      <c r="F399" s="32" t="s">
        <v>14</v>
      </c>
      <c r="G399" s="32" t="s">
        <v>10961</v>
      </c>
      <c r="H399" s="33" t="s">
        <v>9420</v>
      </c>
    </row>
    <row r="400" spans="1:8" ht="15" customHeight="1" x14ac:dyDescent="0.25">
      <c r="A400" s="34">
        <v>45769</v>
      </c>
      <c r="B400" s="35" t="s">
        <v>3173</v>
      </c>
      <c r="C400" s="36" t="s">
        <v>3174</v>
      </c>
      <c r="D400" s="35">
        <v>1792</v>
      </c>
      <c r="E400" s="36">
        <v>2</v>
      </c>
      <c r="F400" s="36" t="s">
        <v>14</v>
      </c>
      <c r="G400" s="36" t="s">
        <v>10961</v>
      </c>
      <c r="H400" s="37" t="s">
        <v>9421</v>
      </c>
    </row>
    <row r="401" spans="1:8" ht="15" customHeight="1" x14ac:dyDescent="0.25">
      <c r="A401" s="30">
        <v>45771</v>
      </c>
      <c r="B401" s="31" t="s">
        <v>1856</v>
      </c>
      <c r="C401" s="32" t="s">
        <v>1857</v>
      </c>
      <c r="D401" s="31">
        <v>1807</v>
      </c>
      <c r="E401" s="32">
        <v>1</v>
      </c>
      <c r="F401" s="32" t="s">
        <v>14</v>
      </c>
      <c r="G401" s="32" t="s">
        <v>10961</v>
      </c>
      <c r="H401" s="33" t="s">
        <v>10149</v>
      </c>
    </row>
    <row r="402" spans="1:8" ht="15" customHeight="1" x14ac:dyDescent="0.25">
      <c r="A402" s="34">
        <v>45771</v>
      </c>
      <c r="B402" s="35" t="s">
        <v>1911</v>
      </c>
      <c r="C402" s="36" t="s">
        <v>1912</v>
      </c>
      <c r="D402" s="35">
        <v>1807</v>
      </c>
      <c r="E402" s="36">
        <v>3</v>
      </c>
      <c r="F402" s="36" t="s">
        <v>14</v>
      </c>
      <c r="G402" s="36" t="s">
        <v>10961</v>
      </c>
      <c r="H402" s="37" t="s">
        <v>10149</v>
      </c>
    </row>
    <row r="403" spans="1:8" ht="15" customHeight="1" x14ac:dyDescent="0.25">
      <c r="A403" s="30">
        <v>45771</v>
      </c>
      <c r="B403" s="31" t="s">
        <v>2738</v>
      </c>
      <c r="C403" s="32" t="s">
        <v>2739</v>
      </c>
      <c r="D403" s="31">
        <v>1807</v>
      </c>
      <c r="E403" s="32">
        <v>2</v>
      </c>
      <c r="F403" s="32" t="s">
        <v>14</v>
      </c>
      <c r="G403" s="32" t="s">
        <v>10961</v>
      </c>
      <c r="H403" s="33" t="s">
        <v>10149</v>
      </c>
    </row>
    <row r="404" spans="1:8" ht="15" customHeight="1" x14ac:dyDescent="0.25">
      <c r="A404" s="34">
        <v>45771</v>
      </c>
      <c r="B404" s="35" t="s">
        <v>8827</v>
      </c>
      <c r="C404" s="36" t="s">
        <v>8797</v>
      </c>
      <c r="D404" s="35">
        <v>1807</v>
      </c>
      <c r="E404" s="36">
        <v>1</v>
      </c>
      <c r="F404" s="36" t="s">
        <v>14</v>
      </c>
      <c r="G404" s="36" t="s">
        <v>10961</v>
      </c>
      <c r="H404" s="37" t="s">
        <v>10149</v>
      </c>
    </row>
    <row r="405" spans="1:8" ht="15" customHeight="1" x14ac:dyDescent="0.25">
      <c r="A405" s="30">
        <v>45771</v>
      </c>
      <c r="B405" s="31" t="s">
        <v>1901</v>
      </c>
      <c r="C405" s="32" t="s">
        <v>1902</v>
      </c>
      <c r="D405" s="31">
        <v>1807</v>
      </c>
      <c r="E405" s="32">
        <v>3</v>
      </c>
      <c r="F405" s="32" t="s">
        <v>14</v>
      </c>
      <c r="G405" s="32" t="s">
        <v>10961</v>
      </c>
      <c r="H405" s="33" t="s">
        <v>10149</v>
      </c>
    </row>
    <row r="406" spans="1:8" ht="15" customHeight="1" x14ac:dyDescent="0.25">
      <c r="A406" s="34">
        <v>45771</v>
      </c>
      <c r="B406" s="35" t="s">
        <v>2027</v>
      </c>
      <c r="C406" s="36" t="s">
        <v>2028</v>
      </c>
      <c r="D406" s="35">
        <v>1807</v>
      </c>
      <c r="E406" s="36">
        <v>2</v>
      </c>
      <c r="F406" s="36" t="s">
        <v>14</v>
      </c>
      <c r="G406" s="36" t="s">
        <v>10961</v>
      </c>
      <c r="H406" s="37" t="s">
        <v>10149</v>
      </c>
    </row>
    <row r="407" spans="1:8" ht="15" customHeight="1" x14ac:dyDescent="0.25">
      <c r="A407" s="30">
        <v>45771</v>
      </c>
      <c r="B407" s="31" t="s">
        <v>142</v>
      </c>
      <c r="C407" s="32" t="s">
        <v>143</v>
      </c>
      <c r="D407" s="31">
        <v>1807</v>
      </c>
      <c r="E407" s="32">
        <v>4</v>
      </c>
      <c r="F407" s="32" t="s">
        <v>14</v>
      </c>
      <c r="G407" s="32" t="s">
        <v>10961</v>
      </c>
      <c r="H407" s="33" t="s">
        <v>10149</v>
      </c>
    </row>
    <row r="408" spans="1:8" ht="15" customHeight="1" x14ac:dyDescent="0.25">
      <c r="A408" s="34">
        <v>45771</v>
      </c>
      <c r="B408" s="35" t="s">
        <v>8899</v>
      </c>
      <c r="C408" s="36" t="s">
        <v>8860</v>
      </c>
      <c r="D408" s="35">
        <v>1807</v>
      </c>
      <c r="E408" s="36">
        <v>1</v>
      </c>
      <c r="F408" s="36" t="s">
        <v>14</v>
      </c>
      <c r="G408" s="36" t="s">
        <v>10961</v>
      </c>
      <c r="H408" s="37" t="s">
        <v>10149</v>
      </c>
    </row>
    <row r="409" spans="1:8" ht="15" customHeight="1" x14ac:dyDescent="0.25">
      <c r="A409" s="30">
        <v>45771</v>
      </c>
      <c r="B409" s="31" t="s">
        <v>8894</v>
      </c>
      <c r="C409" s="32" t="s">
        <v>8868</v>
      </c>
      <c r="D409" s="31">
        <v>1807</v>
      </c>
      <c r="E409" s="32">
        <v>1</v>
      </c>
      <c r="F409" s="32" t="s">
        <v>14</v>
      </c>
      <c r="G409" s="32" t="s">
        <v>10961</v>
      </c>
      <c r="H409" s="33" t="s">
        <v>10149</v>
      </c>
    </row>
    <row r="410" spans="1:8" ht="15" customHeight="1" x14ac:dyDescent="0.25">
      <c r="A410" s="34">
        <v>45771</v>
      </c>
      <c r="B410" s="35" t="s">
        <v>8980</v>
      </c>
      <c r="C410" s="36" t="s">
        <v>8981</v>
      </c>
      <c r="D410" s="35">
        <v>1807</v>
      </c>
      <c r="E410" s="36">
        <v>1</v>
      </c>
      <c r="F410" s="36" t="s">
        <v>14</v>
      </c>
      <c r="G410" s="36" t="s">
        <v>10961</v>
      </c>
      <c r="H410" s="37" t="s">
        <v>10149</v>
      </c>
    </row>
    <row r="411" spans="1:8" x14ac:dyDescent="0.25">
      <c r="A411" s="30">
        <v>45771</v>
      </c>
      <c r="B411" s="31" t="s">
        <v>5398</v>
      </c>
      <c r="C411" s="32" t="s">
        <v>5399</v>
      </c>
      <c r="D411" s="31">
        <v>1805</v>
      </c>
      <c r="E411" s="32">
        <v>20</v>
      </c>
      <c r="F411" s="32" t="s">
        <v>14</v>
      </c>
      <c r="G411" s="32" t="s">
        <v>10961</v>
      </c>
      <c r="H411" s="33" t="s">
        <v>10310</v>
      </c>
    </row>
    <row r="412" spans="1:8" x14ac:dyDescent="0.25">
      <c r="A412" s="34">
        <v>45771</v>
      </c>
      <c r="B412" s="35" t="s">
        <v>5378</v>
      </c>
      <c r="C412" s="36" t="s">
        <v>5379</v>
      </c>
      <c r="D412" s="35">
        <v>1805</v>
      </c>
      <c r="E412" s="36">
        <v>20</v>
      </c>
      <c r="F412" s="36" t="s">
        <v>14</v>
      </c>
      <c r="G412" s="36" t="s">
        <v>10961</v>
      </c>
      <c r="H412" s="37" t="s">
        <v>10310</v>
      </c>
    </row>
    <row r="413" spans="1:8" ht="15" customHeight="1" x14ac:dyDescent="0.25">
      <c r="A413" s="30">
        <v>45771</v>
      </c>
      <c r="B413" s="31" t="s">
        <v>8477</v>
      </c>
      <c r="C413" s="32" t="s">
        <v>8478</v>
      </c>
      <c r="D413" s="31">
        <v>1805</v>
      </c>
      <c r="E413" s="32">
        <v>2</v>
      </c>
      <c r="F413" s="32" t="s">
        <v>14</v>
      </c>
      <c r="G413" s="32" t="s">
        <v>10961</v>
      </c>
      <c r="H413" s="33" t="s">
        <v>10310</v>
      </c>
    </row>
    <row r="414" spans="1:8" x14ac:dyDescent="0.25">
      <c r="A414" s="34">
        <v>45771</v>
      </c>
      <c r="B414" s="35" t="s">
        <v>8497</v>
      </c>
      <c r="C414" s="36" t="s">
        <v>8498</v>
      </c>
      <c r="D414" s="35">
        <v>1805</v>
      </c>
      <c r="E414" s="36">
        <v>2</v>
      </c>
      <c r="F414" s="36" t="s">
        <v>14</v>
      </c>
      <c r="G414" s="36" t="s">
        <v>10961</v>
      </c>
      <c r="H414" s="37" t="s">
        <v>10310</v>
      </c>
    </row>
    <row r="415" spans="1:8" x14ac:dyDescent="0.25">
      <c r="A415" s="30">
        <v>45771</v>
      </c>
      <c r="B415" s="31" t="s">
        <v>9369</v>
      </c>
      <c r="C415" s="32" t="s">
        <v>10524</v>
      </c>
      <c r="D415" s="31">
        <v>1805</v>
      </c>
      <c r="E415" s="32">
        <v>3</v>
      </c>
      <c r="F415" s="32" t="s">
        <v>14</v>
      </c>
      <c r="G415" s="32" t="s">
        <v>10961</v>
      </c>
      <c r="H415" s="33" t="s">
        <v>10310</v>
      </c>
    </row>
    <row r="416" spans="1:8" x14ac:dyDescent="0.25">
      <c r="A416" s="34">
        <v>45770</v>
      </c>
      <c r="B416" s="35" t="s">
        <v>8988</v>
      </c>
      <c r="C416" s="36" t="s">
        <v>8989</v>
      </c>
      <c r="D416" s="35">
        <v>1806</v>
      </c>
      <c r="E416" s="36">
        <v>8</v>
      </c>
      <c r="F416" s="36" t="s">
        <v>14</v>
      </c>
      <c r="G416" s="36" t="s">
        <v>10961</v>
      </c>
      <c r="H416" s="37" t="s">
        <v>9420</v>
      </c>
    </row>
    <row r="417" spans="1:8" x14ac:dyDescent="0.25">
      <c r="A417" s="30">
        <v>45771</v>
      </c>
      <c r="B417" s="31" t="s">
        <v>10172</v>
      </c>
      <c r="C417" s="32" t="s">
        <v>5072</v>
      </c>
      <c r="D417" s="31">
        <v>1809</v>
      </c>
      <c r="E417" s="32">
        <v>20</v>
      </c>
      <c r="F417" s="32" t="s">
        <v>14</v>
      </c>
      <c r="G417" s="32" t="s">
        <v>10961</v>
      </c>
      <c r="H417" s="33" t="s">
        <v>8431</v>
      </c>
    </row>
    <row r="418" spans="1:8" ht="15" customHeight="1" x14ac:dyDescent="0.25">
      <c r="A418" s="34">
        <v>45771</v>
      </c>
      <c r="B418" s="35" t="s">
        <v>10282</v>
      </c>
      <c r="C418" s="36" t="s">
        <v>5129</v>
      </c>
      <c r="D418" s="35">
        <v>1809</v>
      </c>
      <c r="E418" s="36">
        <v>20</v>
      </c>
      <c r="F418" s="36" t="s">
        <v>14</v>
      </c>
      <c r="G418" s="36" t="s">
        <v>10961</v>
      </c>
      <c r="H418" s="37" t="s">
        <v>8431</v>
      </c>
    </row>
    <row r="419" spans="1:8" ht="15" customHeight="1" x14ac:dyDescent="0.25">
      <c r="A419" s="30">
        <v>45771</v>
      </c>
      <c r="B419" s="31" t="s">
        <v>10239</v>
      </c>
      <c r="C419" s="32" t="s">
        <v>5065</v>
      </c>
      <c r="D419" s="31">
        <v>1809</v>
      </c>
      <c r="E419" s="32">
        <v>10</v>
      </c>
      <c r="F419" s="32" t="s">
        <v>14</v>
      </c>
      <c r="G419" s="32" t="s">
        <v>10961</v>
      </c>
      <c r="H419" s="33" t="s">
        <v>8431</v>
      </c>
    </row>
    <row r="420" spans="1:8" ht="15" customHeight="1" x14ac:dyDescent="0.25">
      <c r="A420" s="34">
        <v>45771</v>
      </c>
      <c r="B420" s="35" t="s">
        <v>87</v>
      </c>
      <c r="C420" s="36" t="s">
        <v>88</v>
      </c>
      <c r="D420" s="35">
        <v>1809</v>
      </c>
      <c r="E420" s="36">
        <v>4</v>
      </c>
      <c r="F420" s="36" t="s">
        <v>14</v>
      </c>
      <c r="G420" s="36" t="s">
        <v>10961</v>
      </c>
      <c r="H420" s="37" t="s">
        <v>8431</v>
      </c>
    </row>
    <row r="421" spans="1:8" ht="15" customHeight="1" x14ac:dyDescent="0.25">
      <c r="A421" s="30">
        <v>45771</v>
      </c>
      <c r="B421" s="31" t="s">
        <v>81</v>
      </c>
      <c r="C421" s="32" t="s">
        <v>82</v>
      </c>
      <c r="D421" s="31">
        <v>1809</v>
      </c>
      <c r="E421" s="32">
        <v>2</v>
      </c>
      <c r="F421" s="32" t="s">
        <v>14</v>
      </c>
      <c r="G421" s="32" t="s">
        <v>10961</v>
      </c>
      <c r="H421" s="33" t="s">
        <v>8431</v>
      </c>
    </row>
    <row r="422" spans="1:8" ht="15" customHeight="1" x14ac:dyDescent="0.25">
      <c r="A422" s="34">
        <v>45771</v>
      </c>
      <c r="B422" s="35" t="s">
        <v>2772</v>
      </c>
      <c r="C422" s="36" t="s">
        <v>2773</v>
      </c>
      <c r="D422" s="35">
        <v>1809</v>
      </c>
      <c r="E422" s="36">
        <v>3</v>
      </c>
      <c r="F422" s="36" t="s">
        <v>14</v>
      </c>
      <c r="G422" s="36" t="s">
        <v>10961</v>
      </c>
      <c r="H422" s="37" t="s">
        <v>8431</v>
      </c>
    </row>
    <row r="423" spans="1:8" ht="15" customHeight="1" x14ac:dyDescent="0.25">
      <c r="A423" s="30">
        <v>45771</v>
      </c>
      <c r="B423" s="31" t="s">
        <v>2766</v>
      </c>
      <c r="C423" s="32" t="s">
        <v>2767</v>
      </c>
      <c r="D423" s="31">
        <v>1809</v>
      </c>
      <c r="E423" s="32">
        <v>3</v>
      </c>
      <c r="F423" s="32" t="s">
        <v>14</v>
      </c>
      <c r="G423" s="32" t="s">
        <v>10961</v>
      </c>
      <c r="H423" s="33" t="s">
        <v>8431</v>
      </c>
    </row>
    <row r="424" spans="1:8" ht="15" customHeight="1" x14ac:dyDescent="0.25">
      <c r="A424" s="34">
        <v>45771</v>
      </c>
      <c r="B424" s="35" t="s">
        <v>10248</v>
      </c>
      <c r="C424" s="36" t="s">
        <v>2923</v>
      </c>
      <c r="D424" s="35">
        <v>1808</v>
      </c>
      <c r="E424" s="36">
        <v>4</v>
      </c>
      <c r="F424" s="36" t="s">
        <v>14</v>
      </c>
      <c r="G424" s="36" t="s">
        <v>10961</v>
      </c>
      <c r="H424" s="37" t="s">
        <v>10309</v>
      </c>
    </row>
    <row r="425" spans="1:8" ht="15" customHeight="1" x14ac:dyDescent="0.25">
      <c r="A425" s="30">
        <v>45771</v>
      </c>
      <c r="B425" s="31" t="s">
        <v>2555</v>
      </c>
      <c r="C425" s="32" t="s">
        <v>2556</v>
      </c>
      <c r="D425" s="31">
        <v>1808</v>
      </c>
      <c r="E425" s="32">
        <v>20</v>
      </c>
      <c r="F425" s="32" t="s">
        <v>14</v>
      </c>
      <c r="G425" s="32" t="s">
        <v>10961</v>
      </c>
      <c r="H425" s="33" t="s">
        <v>10309</v>
      </c>
    </row>
    <row r="426" spans="1:8" x14ac:dyDescent="0.25">
      <c r="A426" s="34">
        <v>45771</v>
      </c>
      <c r="B426" s="35" t="s">
        <v>1487</v>
      </c>
      <c r="C426" s="36" t="s">
        <v>3019</v>
      </c>
      <c r="D426" s="35">
        <v>1808</v>
      </c>
      <c r="E426" s="36">
        <v>2</v>
      </c>
      <c r="F426" s="36" t="s">
        <v>14</v>
      </c>
      <c r="G426" s="36" t="s">
        <v>10961</v>
      </c>
      <c r="H426" s="37" t="s">
        <v>10309</v>
      </c>
    </row>
    <row r="427" spans="1:8" ht="15" customHeight="1" x14ac:dyDescent="0.25">
      <c r="A427" s="30">
        <v>45771</v>
      </c>
      <c r="B427" s="31" t="s">
        <v>681</v>
      </c>
      <c r="C427" s="32" t="s">
        <v>682</v>
      </c>
      <c r="D427" s="31">
        <v>1808</v>
      </c>
      <c r="E427" s="32">
        <v>6</v>
      </c>
      <c r="F427" s="32" t="s">
        <v>14</v>
      </c>
      <c r="G427" s="32" t="s">
        <v>10961</v>
      </c>
      <c r="H427" s="33" t="s">
        <v>10309</v>
      </c>
    </row>
    <row r="428" spans="1:8" ht="15" customHeight="1" x14ac:dyDescent="0.25">
      <c r="A428" s="34">
        <v>45771</v>
      </c>
      <c r="B428" s="35" t="s">
        <v>1062</v>
      </c>
      <c r="C428" s="36" t="s">
        <v>1063</v>
      </c>
      <c r="D428" s="35">
        <v>1808</v>
      </c>
      <c r="E428" s="36">
        <v>10</v>
      </c>
      <c r="F428" s="36" t="s">
        <v>14</v>
      </c>
      <c r="G428" s="36" t="s">
        <v>10961</v>
      </c>
      <c r="H428" s="37" t="s">
        <v>10309</v>
      </c>
    </row>
    <row r="429" spans="1:8" ht="15" customHeight="1" x14ac:dyDescent="0.25">
      <c r="A429" s="30">
        <v>45771</v>
      </c>
      <c r="B429" s="31" t="s">
        <v>1037</v>
      </c>
      <c r="C429" s="32" t="s">
        <v>1038</v>
      </c>
      <c r="D429" s="31">
        <v>1808</v>
      </c>
      <c r="E429" s="32">
        <v>15</v>
      </c>
      <c r="F429" s="32" t="s">
        <v>14</v>
      </c>
      <c r="G429" s="32" t="s">
        <v>10961</v>
      </c>
      <c r="H429" s="33" t="s">
        <v>10309</v>
      </c>
    </row>
    <row r="430" spans="1:8" ht="15" customHeight="1" x14ac:dyDescent="0.25">
      <c r="A430" s="34">
        <v>45771</v>
      </c>
      <c r="B430" s="35" t="s">
        <v>1045</v>
      </c>
      <c r="C430" s="36" t="s">
        <v>1046</v>
      </c>
      <c r="D430" s="35">
        <v>1808</v>
      </c>
      <c r="E430" s="36">
        <v>40</v>
      </c>
      <c r="F430" s="36" t="s">
        <v>14</v>
      </c>
      <c r="G430" s="36" t="s">
        <v>10961</v>
      </c>
      <c r="H430" s="37" t="s">
        <v>10309</v>
      </c>
    </row>
    <row r="431" spans="1:8" ht="15" customHeight="1" x14ac:dyDescent="0.25">
      <c r="A431" s="30">
        <v>45771</v>
      </c>
      <c r="B431" s="31" t="s">
        <v>1060</v>
      </c>
      <c r="C431" s="32" t="s">
        <v>1061</v>
      </c>
      <c r="D431" s="31">
        <v>1808</v>
      </c>
      <c r="E431" s="32">
        <v>40</v>
      </c>
      <c r="F431" s="32" t="s">
        <v>14</v>
      </c>
      <c r="G431" s="32" t="s">
        <v>10961</v>
      </c>
      <c r="H431" s="33" t="s">
        <v>10309</v>
      </c>
    </row>
    <row r="432" spans="1:8" x14ac:dyDescent="0.25">
      <c r="A432" s="34">
        <v>45771</v>
      </c>
      <c r="B432" s="35" t="s">
        <v>290</v>
      </c>
      <c r="C432" s="36" t="s">
        <v>291</v>
      </c>
      <c r="D432" s="35">
        <v>1808</v>
      </c>
      <c r="E432" s="36">
        <v>24</v>
      </c>
      <c r="F432" s="36" t="s">
        <v>14</v>
      </c>
      <c r="G432" s="36" t="s">
        <v>10961</v>
      </c>
      <c r="H432" s="37" t="s">
        <v>10309</v>
      </c>
    </row>
    <row r="433" spans="1:8" x14ac:dyDescent="0.25">
      <c r="A433" s="30">
        <v>45771</v>
      </c>
      <c r="B433" s="31" t="s">
        <v>2259</v>
      </c>
      <c r="C433" s="32" t="s">
        <v>2260</v>
      </c>
      <c r="D433" s="31">
        <v>1808</v>
      </c>
      <c r="E433" s="32">
        <v>20</v>
      </c>
      <c r="F433" s="32" t="s">
        <v>14</v>
      </c>
      <c r="G433" s="32" t="s">
        <v>10961</v>
      </c>
      <c r="H433" s="33" t="s">
        <v>10309</v>
      </c>
    </row>
    <row r="434" spans="1:8" ht="15" customHeight="1" x14ac:dyDescent="0.25">
      <c r="A434" s="34">
        <v>45771</v>
      </c>
      <c r="B434" s="35" t="s">
        <v>8339</v>
      </c>
      <c r="C434" s="36" t="s">
        <v>8340</v>
      </c>
      <c r="D434" s="35">
        <v>1808</v>
      </c>
      <c r="E434" s="36">
        <v>36</v>
      </c>
      <c r="F434" s="36" t="s">
        <v>14</v>
      </c>
      <c r="G434" s="36" t="s">
        <v>10961</v>
      </c>
      <c r="H434" s="37" t="s">
        <v>10309</v>
      </c>
    </row>
    <row r="435" spans="1:8" ht="15" customHeight="1" x14ac:dyDescent="0.25">
      <c r="A435" s="30">
        <v>45771</v>
      </c>
      <c r="B435" s="31" t="s">
        <v>8337</v>
      </c>
      <c r="C435" s="32" t="s">
        <v>8338</v>
      </c>
      <c r="D435" s="31">
        <v>1808</v>
      </c>
      <c r="E435" s="32">
        <v>60</v>
      </c>
      <c r="F435" s="32" t="s">
        <v>14</v>
      </c>
      <c r="G435" s="32" t="s">
        <v>10961</v>
      </c>
      <c r="H435" s="33" t="s">
        <v>10309</v>
      </c>
    </row>
    <row r="436" spans="1:8" ht="15" customHeight="1" x14ac:dyDescent="0.25">
      <c r="A436" s="34">
        <v>45770</v>
      </c>
      <c r="B436" s="35" t="s">
        <v>1324</v>
      </c>
      <c r="C436" s="36" t="s">
        <v>1325</v>
      </c>
      <c r="D436" s="35">
        <v>1801</v>
      </c>
      <c r="E436" s="36">
        <v>60</v>
      </c>
      <c r="F436" s="36" t="s">
        <v>14</v>
      </c>
      <c r="G436" s="36" t="s">
        <v>10961</v>
      </c>
      <c r="H436" s="37" t="s">
        <v>8431</v>
      </c>
    </row>
    <row r="437" spans="1:8" ht="15" customHeight="1" x14ac:dyDescent="0.25">
      <c r="A437" s="30">
        <v>45770</v>
      </c>
      <c r="B437" s="31" t="s">
        <v>9017</v>
      </c>
      <c r="C437" s="32" t="s">
        <v>8911</v>
      </c>
      <c r="D437" s="31">
        <v>1801</v>
      </c>
      <c r="E437" s="32">
        <v>10</v>
      </c>
      <c r="F437" s="32" t="s">
        <v>14</v>
      </c>
      <c r="G437" s="32" t="s">
        <v>10961</v>
      </c>
      <c r="H437" s="33" t="s">
        <v>8431</v>
      </c>
    </row>
    <row r="438" spans="1:8" ht="15" customHeight="1" x14ac:dyDescent="0.25">
      <c r="A438" s="34">
        <v>45770</v>
      </c>
      <c r="B438" s="35" t="s">
        <v>1077</v>
      </c>
      <c r="C438" s="36" t="s">
        <v>1078</v>
      </c>
      <c r="D438" s="35">
        <v>1801</v>
      </c>
      <c r="E438" s="36">
        <v>10</v>
      </c>
      <c r="F438" s="36" t="s">
        <v>14</v>
      </c>
      <c r="G438" s="36" t="s">
        <v>10961</v>
      </c>
      <c r="H438" s="37" t="s">
        <v>8431</v>
      </c>
    </row>
    <row r="439" spans="1:8" ht="15" customHeight="1" x14ac:dyDescent="0.25">
      <c r="A439" s="30">
        <v>45770</v>
      </c>
      <c r="B439" s="31" t="s">
        <v>1360</v>
      </c>
      <c r="C439" s="32" t="s">
        <v>1361</v>
      </c>
      <c r="D439" s="31">
        <v>1801</v>
      </c>
      <c r="E439" s="32">
        <v>25</v>
      </c>
      <c r="F439" s="32" t="s">
        <v>14</v>
      </c>
      <c r="G439" s="32" t="s">
        <v>10961</v>
      </c>
      <c r="H439" s="33" t="s">
        <v>8431</v>
      </c>
    </row>
    <row r="440" spans="1:8" ht="15" customHeight="1" x14ac:dyDescent="0.25">
      <c r="A440" s="34">
        <v>45770</v>
      </c>
      <c r="B440" s="35" t="s">
        <v>6416</v>
      </c>
      <c r="C440" s="36" t="s">
        <v>6417</v>
      </c>
      <c r="D440" s="35">
        <v>1801</v>
      </c>
      <c r="E440" s="36">
        <v>6</v>
      </c>
      <c r="F440" s="36" t="s">
        <v>14</v>
      </c>
      <c r="G440" s="36" t="s">
        <v>10961</v>
      </c>
      <c r="H440" s="37" t="s">
        <v>8431</v>
      </c>
    </row>
    <row r="441" spans="1:8" ht="15" customHeight="1" x14ac:dyDescent="0.25">
      <c r="A441" s="30">
        <v>45770</v>
      </c>
      <c r="B441" s="31" t="s">
        <v>8829</v>
      </c>
      <c r="C441" s="32" t="s">
        <v>8799</v>
      </c>
      <c r="D441" s="31">
        <v>1801</v>
      </c>
      <c r="E441" s="32">
        <v>4</v>
      </c>
      <c r="F441" s="32" t="s">
        <v>14</v>
      </c>
      <c r="G441" s="32" t="s">
        <v>10961</v>
      </c>
      <c r="H441" s="33" t="s">
        <v>8431</v>
      </c>
    </row>
    <row r="442" spans="1:8" ht="15" customHeight="1" x14ac:dyDescent="0.25">
      <c r="A442" s="34">
        <v>45770</v>
      </c>
      <c r="B442" s="35">
        <v>3280613100</v>
      </c>
      <c r="C442" s="36" t="s">
        <v>8689</v>
      </c>
      <c r="D442" s="35">
        <v>1801</v>
      </c>
      <c r="E442" s="36">
        <v>2</v>
      </c>
      <c r="F442" s="36" t="s">
        <v>14</v>
      </c>
      <c r="G442" s="36" t="s">
        <v>10961</v>
      </c>
      <c r="H442" s="37" t="s">
        <v>8431</v>
      </c>
    </row>
    <row r="443" spans="1:8" x14ac:dyDescent="0.25">
      <c r="A443" s="30">
        <v>45770</v>
      </c>
      <c r="B443" s="31" t="s">
        <v>8901</v>
      </c>
      <c r="C443" s="32" t="s">
        <v>8930</v>
      </c>
      <c r="D443" s="31">
        <v>1801</v>
      </c>
      <c r="E443" s="32">
        <v>1</v>
      </c>
      <c r="F443" s="32" t="s">
        <v>14</v>
      </c>
      <c r="G443" s="32" t="s">
        <v>10961</v>
      </c>
      <c r="H443" s="33" t="s">
        <v>8431</v>
      </c>
    </row>
    <row r="444" spans="1:8" ht="15" customHeight="1" x14ac:dyDescent="0.25">
      <c r="A444" s="34">
        <v>45770</v>
      </c>
      <c r="B444" s="35" t="s">
        <v>4699</v>
      </c>
      <c r="C444" s="36" t="s">
        <v>4700</v>
      </c>
      <c r="D444" s="35">
        <v>1801</v>
      </c>
      <c r="E444" s="36">
        <v>4</v>
      </c>
      <c r="F444" s="36" t="s">
        <v>14</v>
      </c>
      <c r="G444" s="36" t="s">
        <v>10961</v>
      </c>
      <c r="H444" s="37" t="s">
        <v>8431</v>
      </c>
    </row>
    <row r="445" spans="1:8" ht="15" customHeight="1" x14ac:dyDescent="0.25">
      <c r="A445" s="30">
        <v>45770</v>
      </c>
      <c r="B445" s="31" t="s">
        <v>8814</v>
      </c>
      <c r="C445" s="32" t="s">
        <v>8784</v>
      </c>
      <c r="D445" s="31">
        <v>1801</v>
      </c>
      <c r="E445" s="32">
        <v>4</v>
      </c>
      <c r="F445" s="32" t="s">
        <v>14</v>
      </c>
      <c r="G445" s="32" t="s">
        <v>10961</v>
      </c>
      <c r="H445" s="33" t="s">
        <v>8431</v>
      </c>
    </row>
    <row r="446" spans="1:8" ht="15" customHeight="1" x14ac:dyDescent="0.25">
      <c r="A446" s="34">
        <v>45770</v>
      </c>
      <c r="B446" s="35" t="s">
        <v>7178</v>
      </c>
      <c r="C446" s="36" t="s">
        <v>7179</v>
      </c>
      <c r="D446" s="35">
        <v>1801</v>
      </c>
      <c r="E446" s="36">
        <v>20</v>
      </c>
      <c r="F446" s="36" t="s">
        <v>14</v>
      </c>
      <c r="G446" s="36" t="s">
        <v>10961</v>
      </c>
      <c r="H446" s="37" t="s">
        <v>8431</v>
      </c>
    </row>
    <row r="447" spans="1:8" ht="15" customHeight="1" x14ac:dyDescent="0.25">
      <c r="A447" s="30">
        <v>45770</v>
      </c>
      <c r="B447" s="31" t="s">
        <v>7128</v>
      </c>
      <c r="C447" s="32" t="s">
        <v>7129</v>
      </c>
      <c r="D447" s="31">
        <v>1801</v>
      </c>
      <c r="E447" s="32">
        <v>20</v>
      </c>
      <c r="F447" s="32" t="s">
        <v>14</v>
      </c>
      <c r="G447" s="32" t="s">
        <v>10961</v>
      </c>
      <c r="H447" s="33" t="s">
        <v>8431</v>
      </c>
    </row>
    <row r="448" spans="1:8" ht="15" customHeight="1" x14ac:dyDescent="0.25">
      <c r="A448" s="34">
        <v>45770</v>
      </c>
      <c r="B448" s="35" t="s">
        <v>7126</v>
      </c>
      <c r="C448" s="36" t="s">
        <v>7127</v>
      </c>
      <c r="D448" s="35">
        <v>1801</v>
      </c>
      <c r="E448" s="36">
        <v>20</v>
      </c>
      <c r="F448" s="36" t="s">
        <v>14</v>
      </c>
      <c r="G448" s="36" t="s">
        <v>10961</v>
      </c>
      <c r="H448" s="37" t="s">
        <v>8431</v>
      </c>
    </row>
    <row r="449" spans="1:8" ht="15" customHeight="1" x14ac:dyDescent="0.25">
      <c r="A449" s="30">
        <v>45770</v>
      </c>
      <c r="B449" s="31" t="s">
        <v>9468</v>
      </c>
      <c r="C449" s="32" t="s">
        <v>9469</v>
      </c>
      <c r="D449" s="31">
        <v>1801</v>
      </c>
      <c r="E449" s="32">
        <v>1</v>
      </c>
      <c r="F449" s="32" t="s">
        <v>14</v>
      </c>
      <c r="G449" s="32" t="s">
        <v>10961</v>
      </c>
      <c r="H449" s="33" t="s">
        <v>8431</v>
      </c>
    </row>
    <row r="450" spans="1:8" ht="15" customHeight="1" x14ac:dyDescent="0.25">
      <c r="A450" s="34">
        <v>45768</v>
      </c>
      <c r="B450" s="35" t="s">
        <v>5119</v>
      </c>
      <c r="C450" s="36" t="s">
        <v>5120</v>
      </c>
      <c r="D450" s="35">
        <v>1795</v>
      </c>
      <c r="E450" s="36">
        <v>30</v>
      </c>
      <c r="F450" s="36" t="s">
        <v>14</v>
      </c>
      <c r="G450" s="36" t="s">
        <v>10961</v>
      </c>
      <c r="H450" s="37" t="s">
        <v>8431</v>
      </c>
    </row>
    <row r="451" spans="1:8" ht="15" customHeight="1" x14ac:dyDescent="0.25">
      <c r="A451" s="30">
        <v>45770</v>
      </c>
      <c r="B451" s="31">
        <v>3310377100</v>
      </c>
      <c r="C451" s="32" t="s">
        <v>8712</v>
      </c>
      <c r="D451" s="31">
        <v>2749</v>
      </c>
      <c r="E451" s="32">
        <v>4</v>
      </c>
      <c r="F451" s="32" t="s">
        <v>14</v>
      </c>
      <c r="G451" s="32" t="s">
        <v>10003</v>
      </c>
      <c r="H451" s="33" t="s">
        <v>4</v>
      </c>
    </row>
    <row r="452" spans="1:8" ht="15" customHeight="1" x14ac:dyDescent="0.25">
      <c r="A452" s="34">
        <v>45769</v>
      </c>
      <c r="B452" s="35">
        <v>6283398090</v>
      </c>
      <c r="C452" s="36" t="s">
        <v>8745</v>
      </c>
      <c r="D452" s="35">
        <v>2745</v>
      </c>
      <c r="E452" s="36">
        <v>8</v>
      </c>
      <c r="F452" s="36" t="s">
        <v>25</v>
      </c>
      <c r="G452" s="36" t="s">
        <v>10003</v>
      </c>
      <c r="H452" s="37" t="s">
        <v>4</v>
      </c>
    </row>
    <row r="453" spans="1:8" ht="15" customHeight="1" x14ac:dyDescent="0.25">
      <c r="A453" s="30">
        <v>45769</v>
      </c>
      <c r="B453" s="31">
        <v>3280860100</v>
      </c>
      <c r="C453" s="32" t="s">
        <v>8706</v>
      </c>
      <c r="D453" s="31">
        <v>2744</v>
      </c>
      <c r="E453" s="32">
        <v>20</v>
      </c>
      <c r="F453" s="32" t="s">
        <v>14</v>
      </c>
      <c r="G453" s="32" t="s">
        <v>10003</v>
      </c>
      <c r="H453" s="33" t="s">
        <v>4</v>
      </c>
    </row>
    <row r="454" spans="1:8" ht="15" customHeight="1" x14ac:dyDescent="0.25">
      <c r="A454" s="34">
        <v>45769</v>
      </c>
      <c r="B454" s="35" t="s">
        <v>2241</v>
      </c>
      <c r="C454" s="36" t="s">
        <v>2242</v>
      </c>
      <c r="D454" s="35">
        <v>2743</v>
      </c>
      <c r="E454" s="36">
        <v>15</v>
      </c>
      <c r="F454" s="36" t="s">
        <v>14</v>
      </c>
      <c r="G454" s="36" t="s">
        <v>10003</v>
      </c>
      <c r="H454" s="37" t="s">
        <v>4</v>
      </c>
    </row>
    <row r="455" spans="1:8" ht="15" customHeight="1" x14ac:dyDescent="0.25">
      <c r="A455" s="30">
        <v>45769</v>
      </c>
      <c r="B455" s="31" t="s">
        <v>1062</v>
      </c>
      <c r="C455" s="32" t="s">
        <v>1063</v>
      </c>
      <c r="D455" s="31">
        <v>2742</v>
      </c>
      <c r="E455" s="32">
        <v>150</v>
      </c>
      <c r="F455" s="32" t="s">
        <v>14</v>
      </c>
      <c r="G455" s="32" t="s">
        <v>10003</v>
      </c>
      <c r="H455" s="33" t="s">
        <v>4</v>
      </c>
    </row>
    <row r="456" spans="1:8" ht="15" customHeight="1" x14ac:dyDescent="0.25">
      <c r="A456" s="34">
        <v>45769</v>
      </c>
      <c r="B456" s="35" t="s">
        <v>1045</v>
      </c>
      <c r="C456" s="36" t="s">
        <v>1046</v>
      </c>
      <c r="D456" s="35">
        <v>2741</v>
      </c>
      <c r="E456" s="36">
        <v>200</v>
      </c>
      <c r="F456" s="36" t="s">
        <v>14</v>
      </c>
      <c r="G456" s="36" t="s">
        <v>10003</v>
      </c>
      <c r="H456" s="37" t="s">
        <v>4</v>
      </c>
    </row>
    <row r="457" spans="1:8" ht="15" customHeight="1" x14ac:dyDescent="0.25">
      <c r="A457" s="30">
        <v>45769</v>
      </c>
      <c r="B457" s="31" t="s">
        <v>1060</v>
      </c>
      <c r="C457" s="32" t="s">
        <v>1061</v>
      </c>
      <c r="D457" s="31">
        <v>2740</v>
      </c>
      <c r="E457" s="32">
        <v>300</v>
      </c>
      <c r="F457" s="32" t="s">
        <v>14</v>
      </c>
      <c r="G457" s="32" t="s">
        <v>10003</v>
      </c>
      <c r="H457" s="33" t="s">
        <v>4</v>
      </c>
    </row>
    <row r="458" spans="1:8" ht="15" customHeight="1" x14ac:dyDescent="0.25">
      <c r="A458" s="34">
        <v>45769</v>
      </c>
      <c r="B458" s="35" t="s">
        <v>922</v>
      </c>
      <c r="C458" s="36" t="s">
        <v>923</v>
      </c>
      <c r="D458" s="35">
        <v>2739</v>
      </c>
      <c r="E458" s="36">
        <v>85</v>
      </c>
      <c r="F458" s="36" t="s">
        <v>14</v>
      </c>
      <c r="G458" s="36" t="s">
        <v>10003</v>
      </c>
      <c r="H458" s="37" t="s">
        <v>4</v>
      </c>
    </row>
    <row r="459" spans="1:8" ht="15" customHeight="1" x14ac:dyDescent="0.25">
      <c r="A459" s="30">
        <v>45769</v>
      </c>
      <c r="B459" s="31" t="s">
        <v>1015</v>
      </c>
      <c r="C459" s="32" t="s">
        <v>1016</v>
      </c>
      <c r="D459" s="31">
        <v>2738</v>
      </c>
      <c r="E459" s="32">
        <v>30</v>
      </c>
      <c r="F459" s="32" t="s">
        <v>14</v>
      </c>
      <c r="G459" s="32" t="s">
        <v>10003</v>
      </c>
      <c r="H459" s="33" t="s">
        <v>4</v>
      </c>
    </row>
    <row r="460" spans="1:8" x14ac:dyDescent="0.25">
      <c r="A460" s="34">
        <v>45769</v>
      </c>
      <c r="B460" s="35" t="s">
        <v>1018</v>
      </c>
      <c r="C460" s="36" t="s">
        <v>1019</v>
      </c>
      <c r="D460" s="35">
        <v>2737</v>
      </c>
      <c r="E460" s="36">
        <v>30</v>
      </c>
      <c r="F460" s="36" t="s">
        <v>14</v>
      </c>
      <c r="G460" s="36" t="s">
        <v>10003</v>
      </c>
      <c r="H460" s="37" t="s">
        <v>4</v>
      </c>
    </row>
    <row r="461" spans="1:8" ht="15" customHeight="1" x14ac:dyDescent="0.25">
      <c r="A461" s="30">
        <v>45769</v>
      </c>
      <c r="B461" s="31" t="s">
        <v>1037</v>
      </c>
      <c r="C461" s="32" t="s">
        <v>1038</v>
      </c>
      <c r="D461" s="31">
        <v>2736</v>
      </c>
      <c r="E461" s="32">
        <v>198</v>
      </c>
      <c r="F461" s="32" t="s">
        <v>14</v>
      </c>
      <c r="G461" s="32" t="s">
        <v>10003</v>
      </c>
      <c r="H461" s="33" t="s">
        <v>4</v>
      </c>
    </row>
    <row r="462" spans="1:8" ht="15" customHeight="1" x14ac:dyDescent="0.25">
      <c r="A462" s="34">
        <v>45769</v>
      </c>
      <c r="B462" s="35" t="s">
        <v>1007</v>
      </c>
      <c r="C462" s="36" t="s">
        <v>1008</v>
      </c>
      <c r="D462" s="35">
        <v>2735</v>
      </c>
      <c r="E462" s="36">
        <v>30</v>
      </c>
      <c r="F462" s="36" t="s">
        <v>14</v>
      </c>
      <c r="G462" s="36" t="s">
        <v>10003</v>
      </c>
      <c r="H462" s="37" t="s">
        <v>4</v>
      </c>
    </row>
    <row r="463" spans="1:8" ht="15" customHeight="1" x14ac:dyDescent="0.25">
      <c r="A463" s="30">
        <v>45769</v>
      </c>
      <c r="B463" s="31" t="s">
        <v>920</v>
      </c>
      <c r="C463" s="32" t="s">
        <v>921</v>
      </c>
      <c r="D463" s="31">
        <v>2734</v>
      </c>
      <c r="E463" s="32">
        <v>249</v>
      </c>
      <c r="F463" s="32" t="s">
        <v>14</v>
      </c>
      <c r="G463" s="32" t="s">
        <v>10003</v>
      </c>
      <c r="H463" s="33" t="s">
        <v>4</v>
      </c>
    </row>
    <row r="464" spans="1:8" ht="15" customHeight="1" x14ac:dyDescent="0.25">
      <c r="A464" s="34">
        <v>45769</v>
      </c>
      <c r="B464" s="35" t="s">
        <v>2165</v>
      </c>
      <c r="C464" s="36" t="s">
        <v>2166</v>
      </c>
      <c r="D464" s="35">
        <v>2733</v>
      </c>
      <c r="E464" s="36">
        <v>400</v>
      </c>
      <c r="F464" s="36" t="s">
        <v>14</v>
      </c>
      <c r="G464" s="36" t="s">
        <v>10003</v>
      </c>
      <c r="H464" s="37" t="s">
        <v>4</v>
      </c>
    </row>
    <row r="465" spans="1:8" ht="15" customHeight="1" x14ac:dyDescent="0.25">
      <c r="A465" s="30">
        <v>45769</v>
      </c>
      <c r="B465" s="31" t="s">
        <v>3055</v>
      </c>
      <c r="C465" s="32" t="s">
        <v>3056</v>
      </c>
      <c r="D465" s="31">
        <v>2732</v>
      </c>
      <c r="E465" s="32">
        <v>12</v>
      </c>
      <c r="F465" s="32" t="s">
        <v>14</v>
      </c>
      <c r="G465" s="32" t="s">
        <v>10003</v>
      </c>
      <c r="H465" s="33" t="s">
        <v>4</v>
      </c>
    </row>
    <row r="466" spans="1:8" ht="15" customHeight="1" x14ac:dyDescent="0.25">
      <c r="A466" s="34">
        <v>45769</v>
      </c>
      <c r="B466" s="35" t="s">
        <v>3053</v>
      </c>
      <c r="C466" s="36" t="s">
        <v>3054</v>
      </c>
      <c r="D466" s="35">
        <v>2731</v>
      </c>
      <c r="E466" s="36">
        <v>6</v>
      </c>
      <c r="F466" s="36" t="s">
        <v>14</v>
      </c>
      <c r="G466" s="36" t="s">
        <v>10003</v>
      </c>
      <c r="H466" s="37" t="s">
        <v>4</v>
      </c>
    </row>
    <row r="467" spans="1:8" ht="15" customHeight="1" x14ac:dyDescent="0.25">
      <c r="A467" s="30">
        <v>45769</v>
      </c>
      <c r="B467" s="31" t="s">
        <v>318</v>
      </c>
      <c r="C467" s="32" t="s">
        <v>4455</v>
      </c>
      <c r="D467" s="31">
        <v>2730</v>
      </c>
      <c r="E467" s="32">
        <v>24</v>
      </c>
      <c r="F467" s="32" t="s">
        <v>14</v>
      </c>
      <c r="G467" s="32" t="s">
        <v>10003</v>
      </c>
      <c r="H467" s="33" t="s">
        <v>4</v>
      </c>
    </row>
    <row r="468" spans="1:8" ht="15" customHeight="1" x14ac:dyDescent="0.25">
      <c r="A468" s="34">
        <v>45769</v>
      </c>
      <c r="B468" s="35" t="s">
        <v>2249</v>
      </c>
      <c r="C468" s="36" t="s">
        <v>2250</v>
      </c>
      <c r="D468" s="35">
        <v>2729</v>
      </c>
      <c r="E468" s="36">
        <v>6</v>
      </c>
      <c r="F468" s="36" t="s">
        <v>14</v>
      </c>
      <c r="G468" s="36" t="s">
        <v>10003</v>
      </c>
      <c r="H468" s="37" t="s">
        <v>4</v>
      </c>
    </row>
    <row r="469" spans="1:8" ht="15" customHeight="1" x14ac:dyDescent="0.25">
      <c r="A469" s="30">
        <v>45769</v>
      </c>
      <c r="B469" s="31" t="s">
        <v>2952</v>
      </c>
      <c r="C469" s="32" t="s">
        <v>2953</v>
      </c>
      <c r="D469" s="31">
        <v>2728</v>
      </c>
      <c r="E469" s="32">
        <v>10</v>
      </c>
      <c r="F469" s="32" t="s">
        <v>14</v>
      </c>
      <c r="G469" s="32" t="s">
        <v>10003</v>
      </c>
      <c r="H469" s="33" t="s">
        <v>4</v>
      </c>
    </row>
    <row r="470" spans="1:8" ht="15" customHeight="1" x14ac:dyDescent="0.25">
      <c r="A470" s="34">
        <v>45769</v>
      </c>
      <c r="B470" s="35" t="s">
        <v>4232</v>
      </c>
      <c r="C470" s="36" t="s">
        <v>4233</v>
      </c>
      <c r="D470" s="35">
        <v>2727</v>
      </c>
      <c r="E470" s="36">
        <v>12</v>
      </c>
      <c r="F470" s="36" t="s">
        <v>14</v>
      </c>
      <c r="G470" s="36" t="s">
        <v>10003</v>
      </c>
      <c r="H470" s="37" t="s">
        <v>4</v>
      </c>
    </row>
    <row r="471" spans="1:8" ht="15" customHeight="1" x14ac:dyDescent="0.25">
      <c r="A471" s="30">
        <v>45769</v>
      </c>
      <c r="B471" s="31" t="s">
        <v>265</v>
      </c>
      <c r="C471" s="32" t="s">
        <v>266</v>
      </c>
      <c r="D471" s="31">
        <v>2726</v>
      </c>
      <c r="E471" s="32">
        <v>12</v>
      </c>
      <c r="F471" s="32" t="s">
        <v>14</v>
      </c>
      <c r="G471" s="32" t="s">
        <v>10003</v>
      </c>
      <c r="H471" s="33" t="s">
        <v>4</v>
      </c>
    </row>
    <row r="472" spans="1:8" ht="15" customHeight="1" x14ac:dyDescent="0.25">
      <c r="A472" s="34">
        <v>45769</v>
      </c>
      <c r="B472" s="35" t="s">
        <v>2966</v>
      </c>
      <c r="C472" s="36" t="s">
        <v>2967</v>
      </c>
      <c r="D472" s="35">
        <v>2725</v>
      </c>
      <c r="E472" s="36">
        <v>12</v>
      </c>
      <c r="F472" s="36" t="s">
        <v>14</v>
      </c>
      <c r="G472" s="36" t="s">
        <v>10003</v>
      </c>
      <c r="H472" s="37" t="s">
        <v>4</v>
      </c>
    </row>
    <row r="473" spans="1:8" x14ac:dyDescent="0.25">
      <c r="A473" s="30">
        <v>45769</v>
      </c>
      <c r="B473" s="31" t="s">
        <v>3840</v>
      </c>
      <c r="C473" s="32" t="s">
        <v>3841</v>
      </c>
      <c r="D473" s="31">
        <v>2724</v>
      </c>
      <c r="E473" s="32">
        <v>12</v>
      </c>
      <c r="F473" s="32" t="s">
        <v>14</v>
      </c>
      <c r="G473" s="32" t="s">
        <v>10003</v>
      </c>
      <c r="H473" s="33" t="s">
        <v>4</v>
      </c>
    </row>
    <row r="474" spans="1:8" x14ac:dyDescent="0.25">
      <c r="A474" s="34">
        <v>45769</v>
      </c>
      <c r="B474" s="35" t="s">
        <v>1259</v>
      </c>
      <c r="C474" s="36" t="s">
        <v>1260</v>
      </c>
      <c r="D474" s="35">
        <v>2723</v>
      </c>
      <c r="E474" s="36">
        <v>15</v>
      </c>
      <c r="F474" s="36" t="s">
        <v>14</v>
      </c>
      <c r="G474" s="36" t="s">
        <v>10003</v>
      </c>
      <c r="H474" s="37" t="s">
        <v>4</v>
      </c>
    </row>
    <row r="475" spans="1:8" ht="15" customHeight="1" x14ac:dyDescent="0.25">
      <c r="A475" s="30">
        <v>45769</v>
      </c>
      <c r="B475" s="31" t="s">
        <v>4391</v>
      </c>
      <c r="C475" s="32" t="s">
        <v>4392</v>
      </c>
      <c r="D475" s="31">
        <v>2722</v>
      </c>
      <c r="E475" s="32">
        <v>24</v>
      </c>
      <c r="F475" s="32" t="s">
        <v>14</v>
      </c>
      <c r="G475" s="32" t="s">
        <v>10003</v>
      </c>
      <c r="H475" s="33" t="s">
        <v>4</v>
      </c>
    </row>
    <row r="476" spans="1:8" ht="15" customHeight="1" x14ac:dyDescent="0.25">
      <c r="A476" s="34">
        <v>45769</v>
      </c>
      <c r="B476" s="35" t="s">
        <v>892</v>
      </c>
      <c r="C476" s="36" t="s">
        <v>893</v>
      </c>
      <c r="D476" s="35">
        <v>2721</v>
      </c>
      <c r="E476" s="36">
        <v>10</v>
      </c>
      <c r="F476" s="36" t="s">
        <v>14</v>
      </c>
      <c r="G476" s="36" t="s">
        <v>10003</v>
      </c>
      <c r="H476" s="37" t="s">
        <v>4</v>
      </c>
    </row>
    <row r="477" spans="1:8" ht="15" customHeight="1" x14ac:dyDescent="0.25">
      <c r="A477" s="30">
        <v>45769</v>
      </c>
      <c r="B477" s="31" t="s">
        <v>2582</v>
      </c>
      <c r="C477" s="32" t="s">
        <v>2583</v>
      </c>
      <c r="D477" s="31">
        <v>2720</v>
      </c>
      <c r="E477" s="32">
        <v>10</v>
      </c>
      <c r="F477" s="32" t="s">
        <v>14</v>
      </c>
      <c r="G477" s="32" t="s">
        <v>10003</v>
      </c>
      <c r="H477" s="33" t="s">
        <v>4</v>
      </c>
    </row>
    <row r="478" spans="1:8" ht="15" customHeight="1" x14ac:dyDescent="0.25">
      <c r="A478" s="34">
        <v>45769</v>
      </c>
      <c r="B478" s="35" t="s">
        <v>9683</v>
      </c>
      <c r="C478" s="36" t="s">
        <v>9755</v>
      </c>
      <c r="D478" s="35">
        <v>2719</v>
      </c>
      <c r="E478" s="36">
        <v>940</v>
      </c>
      <c r="F478" s="36" t="s">
        <v>14</v>
      </c>
      <c r="G478" s="36" t="s">
        <v>10003</v>
      </c>
      <c r="H478" s="37" t="s">
        <v>4</v>
      </c>
    </row>
    <row r="479" spans="1:8" ht="15" customHeight="1" x14ac:dyDescent="0.25">
      <c r="A479" s="30">
        <v>45768</v>
      </c>
      <c r="B479" s="31" t="s">
        <v>10231</v>
      </c>
      <c r="C479" s="32" t="s">
        <v>9048</v>
      </c>
      <c r="D479" s="31">
        <v>2718</v>
      </c>
      <c r="E479" s="32">
        <v>40</v>
      </c>
      <c r="F479" s="32" t="s">
        <v>14</v>
      </c>
      <c r="G479" s="32" t="s">
        <v>10003</v>
      </c>
      <c r="H479" s="33" t="s">
        <v>4</v>
      </c>
    </row>
    <row r="480" spans="1:8" ht="15" customHeight="1" x14ac:dyDescent="0.25">
      <c r="A480" s="34">
        <v>45768</v>
      </c>
      <c r="B480" s="35" t="s">
        <v>10184</v>
      </c>
      <c r="C480" s="36" t="s">
        <v>2826</v>
      </c>
      <c r="D480" s="35">
        <v>2717</v>
      </c>
      <c r="E480" s="36">
        <v>50</v>
      </c>
      <c r="F480" s="36" t="s">
        <v>14</v>
      </c>
      <c r="G480" s="36" t="s">
        <v>10003</v>
      </c>
      <c r="H480" s="37" t="s">
        <v>4</v>
      </c>
    </row>
    <row r="481" spans="1:8" ht="15" customHeight="1" x14ac:dyDescent="0.25">
      <c r="A481" s="30">
        <v>45768</v>
      </c>
      <c r="B481" s="31" t="s">
        <v>10183</v>
      </c>
      <c r="C481" s="32" t="s">
        <v>2825</v>
      </c>
      <c r="D481" s="31">
        <v>2716</v>
      </c>
      <c r="E481" s="32">
        <v>50</v>
      </c>
      <c r="F481" s="32" t="s">
        <v>14</v>
      </c>
      <c r="G481" s="32" t="s">
        <v>10003</v>
      </c>
      <c r="H481" s="33" t="s">
        <v>4</v>
      </c>
    </row>
    <row r="482" spans="1:8" ht="15" customHeight="1" x14ac:dyDescent="0.25">
      <c r="A482" s="34">
        <v>45768</v>
      </c>
      <c r="B482" s="35" t="s">
        <v>5372</v>
      </c>
      <c r="C482" s="36" t="s">
        <v>5373</v>
      </c>
      <c r="D482" s="35">
        <v>2715</v>
      </c>
      <c r="E482" s="36">
        <v>100</v>
      </c>
      <c r="F482" s="36" t="s">
        <v>14</v>
      </c>
      <c r="G482" s="36" t="s">
        <v>10003</v>
      </c>
      <c r="H482" s="37" t="s">
        <v>4</v>
      </c>
    </row>
    <row r="483" spans="1:8" ht="15" customHeight="1" x14ac:dyDescent="0.25">
      <c r="A483" s="30">
        <v>45766</v>
      </c>
      <c r="B483" s="31" t="s">
        <v>341</v>
      </c>
      <c r="C483" s="32" t="s">
        <v>342</v>
      </c>
      <c r="D483" s="31">
        <v>2713</v>
      </c>
      <c r="E483" s="32">
        <v>24</v>
      </c>
      <c r="F483" s="32" t="s">
        <v>14</v>
      </c>
      <c r="G483" s="32" t="s">
        <v>10003</v>
      </c>
      <c r="H483" s="33" t="s">
        <v>4</v>
      </c>
    </row>
    <row r="484" spans="1:8" s="21" customFormat="1" ht="15" customHeight="1" x14ac:dyDescent="0.25">
      <c r="A484" s="34">
        <v>45766</v>
      </c>
      <c r="B484" s="35" t="s">
        <v>2300</v>
      </c>
      <c r="C484" s="36" t="s">
        <v>2301</v>
      </c>
      <c r="D484" s="35">
        <v>2712</v>
      </c>
      <c r="E484" s="36">
        <v>50</v>
      </c>
      <c r="F484" s="36" t="s">
        <v>14</v>
      </c>
      <c r="G484" s="36" t="s">
        <v>10003</v>
      </c>
      <c r="H484" s="37" t="s">
        <v>4</v>
      </c>
    </row>
    <row r="485" spans="1:8" x14ac:dyDescent="0.25">
      <c r="A485" s="30">
        <v>45770</v>
      </c>
      <c r="B485" s="31" t="s">
        <v>10184</v>
      </c>
      <c r="C485" s="32" t="s">
        <v>2826</v>
      </c>
      <c r="D485" s="31">
        <v>1794</v>
      </c>
      <c r="E485" s="32">
        <v>2</v>
      </c>
      <c r="F485" s="32" t="s">
        <v>14</v>
      </c>
      <c r="G485" s="32" t="s">
        <v>10961</v>
      </c>
      <c r="H485" s="33" t="s">
        <v>10300</v>
      </c>
    </row>
    <row r="486" spans="1:8" x14ac:dyDescent="0.25">
      <c r="A486" s="34">
        <v>45770</v>
      </c>
      <c r="B486" s="35" t="s">
        <v>10183</v>
      </c>
      <c r="C486" s="36" t="s">
        <v>2825</v>
      </c>
      <c r="D486" s="35">
        <v>1794</v>
      </c>
      <c r="E486" s="36">
        <v>2</v>
      </c>
      <c r="F486" s="36" t="s">
        <v>14</v>
      </c>
      <c r="G486" s="36" t="s">
        <v>10961</v>
      </c>
      <c r="H486" s="37" t="s">
        <v>10300</v>
      </c>
    </row>
    <row r="487" spans="1:8" x14ac:dyDescent="0.25">
      <c r="A487" s="30">
        <v>45770</v>
      </c>
      <c r="B487" s="31" t="s">
        <v>6180</v>
      </c>
      <c r="C487" s="32" t="s">
        <v>6181</v>
      </c>
      <c r="D487" s="31">
        <v>1794</v>
      </c>
      <c r="E487" s="32">
        <v>2</v>
      </c>
      <c r="F487" s="32" t="s">
        <v>14</v>
      </c>
      <c r="G487" s="32" t="s">
        <v>10961</v>
      </c>
      <c r="H487" s="33" t="s">
        <v>10300</v>
      </c>
    </row>
    <row r="488" spans="1:8" x14ac:dyDescent="0.25">
      <c r="A488" s="34">
        <v>45770</v>
      </c>
      <c r="B488" s="35" t="s">
        <v>922</v>
      </c>
      <c r="C488" s="36" t="s">
        <v>923</v>
      </c>
      <c r="D488" s="35">
        <v>1794</v>
      </c>
      <c r="E488" s="36">
        <v>10</v>
      </c>
      <c r="F488" s="36" t="s">
        <v>14</v>
      </c>
      <c r="G488" s="36" t="s">
        <v>10961</v>
      </c>
      <c r="H488" s="37" t="s">
        <v>10300</v>
      </c>
    </row>
    <row r="489" spans="1:8" x14ac:dyDescent="0.25">
      <c r="A489" s="30">
        <v>45770</v>
      </c>
      <c r="B489" s="31" t="s">
        <v>870</v>
      </c>
      <c r="C489" s="32" t="s">
        <v>871</v>
      </c>
      <c r="D489" s="31">
        <v>1794</v>
      </c>
      <c r="E489" s="32">
        <v>12</v>
      </c>
      <c r="F489" s="32" t="s">
        <v>14</v>
      </c>
      <c r="G489" s="32" t="s">
        <v>10961</v>
      </c>
      <c r="H489" s="33" t="s">
        <v>10300</v>
      </c>
    </row>
    <row r="490" spans="1:8" x14ac:dyDescent="0.25">
      <c r="A490" s="34">
        <v>45770</v>
      </c>
      <c r="B490" s="35" t="s">
        <v>859</v>
      </c>
      <c r="C490" s="36" t="s">
        <v>860</v>
      </c>
      <c r="D490" s="35">
        <v>1794</v>
      </c>
      <c r="E490" s="36">
        <v>24</v>
      </c>
      <c r="F490" s="36" t="s">
        <v>14</v>
      </c>
      <c r="G490" s="36" t="s">
        <v>10961</v>
      </c>
      <c r="H490" s="37" t="s">
        <v>10300</v>
      </c>
    </row>
    <row r="491" spans="1:8" x14ac:dyDescent="0.25">
      <c r="A491" s="30">
        <v>45770</v>
      </c>
      <c r="B491" s="31" t="s">
        <v>1490</v>
      </c>
      <c r="C491" s="32" t="s">
        <v>1491</v>
      </c>
      <c r="D491" s="31">
        <v>1794</v>
      </c>
      <c r="E491" s="32">
        <v>10</v>
      </c>
      <c r="F491" s="32" t="s">
        <v>14</v>
      </c>
      <c r="G491" s="32" t="s">
        <v>10961</v>
      </c>
      <c r="H491" s="33" t="s">
        <v>10300</v>
      </c>
    </row>
    <row r="492" spans="1:8" x14ac:dyDescent="0.25">
      <c r="A492" s="34">
        <v>45770</v>
      </c>
      <c r="B492" s="35" t="s">
        <v>873</v>
      </c>
      <c r="C492" s="36" t="s">
        <v>4250</v>
      </c>
      <c r="D492" s="35">
        <v>1794</v>
      </c>
      <c r="E492" s="36">
        <v>12</v>
      </c>
      <c r="F492" s="36" t="s">
        <v>14</v>
      </c>
      <c r="G492" s="36" t="s">
        <v>10961</v>
      </c>
      <c r="H492" s="37" t="s">
        <v>10300</v>
      </c>
    </row>
    <row r="493" spans="1:8" x14ac:dyDescent="0.25">
      <c r="A493" s="30">
        <v>45770</v>
      </c>
      <c r="B493" s="31" t="s">
        <v>872</v>
      </c>
      <c r="C493" s="32" t="s">
        <v>8417</v>
      </c>
      <c r="D493" s="31">
        <v>1794</v>
      </c>
      <c r="E493" s="32">
        <v>24</v>
      </c>
      <c r="F493" s="32" t="s">
        <v>14</v>
      </c>
      <c r="G493" s="32" t="s">
        <v>10961</v>
      </c>
      <c r="H493" s="33" t="s">
        <v>10300</v>
      </c>
    </row>
    <row r="494" spans="1:8" x14ac:dyDescent="0.25">
      <c r="A494" s="34">
        <v>45770</v>
      </c>
      <c r="B494" s="35" t="s">
        <v>10156</v>
      </c>
      <c r="C494" s="36" t="s">
        <v>3336</v>
      </c>
      <c r="D494" s="35">
        <v>1794</v>
      </c>
      <c r="E494" s="36">
        <v>24</v>
      </c>
      <c r="F494" s="36" t="s">
        <v>14</v>
      </c>
      <c r="G494" s="36" t="s">
        <v>10961</v>
      </c>
      <c r="H494" s="37" t="s">
        <v>10300</v>
      </c>
    </row>
    <row r="495" spans="1:8" x14ac:dyDescent="0.25">
      <c r="A495" s="30">
        <v>45770</v>
      </c>
      <c r="B495" s="31" t="s">
        <v>6839</v>
      </c>
      <c r="C495" s="32" t="s">
        <v>6840</v>
      </c>
      <c r="D495" s="31">
        <v>1793</v>
      </c>
      <c r="E495" s="32">
        <v>48</v>
      </c>
      <c r="F495" s="32" t="s">
        <v>14</v>
      </c>
      <c r="G495" s="32" t="s">
        <v>10961</v>
      </c>
      <c r="H495" s="33" t="s">
        <v>10300</v>
      </c>
    </row>
    <row r="496" spans="1:8" x14ac:dyDescent="0.25">
      <c r="A496" s="34">
        <v>45770</v>
      </c>
      <c r="B496" s="35" t="s">
        <v>10228</v>
      </c>
      <c r="C496" s="36" t="s">
        <v>2507</v>
      </c>
      <c r="D496" s="35">
        <v>1793</v>
      </c>
      <c r="E496" s="36">
        <v>48</v>
      </c>
      <c r="F496" s="36" t="s">
        <v>14</v>
      </c>
      <c r="G496" s="36" t="s">
        <v>10961</v>
      </c>
      <c r="H496" s="37" t="s">
        <v>10300</v>
      </c>
    </row>
    <row r="497" spans="1:8" ht="15" customHeight="1" x14ac:dyDescent="0.25">
      <c r="A497" s="30">
        <v>45770</v>
      </c>
      <c r="B497" s="31" t="s">
        <v>10229</v>
      </c>
      <c r="C497" s="32" t="s">
        <v>4224</v>
      </c>
      <c r="D497" s="31">
        <v>1793</v>
      </c>
      <c r="E497" s="32">
        <v>48</v>
      </c>
      <c r="F497" s="32" t="s">
        <v>14</v>
      </c>
      <c r="G497" s="32" t="s">
        <v>10961</v>
      </c>
      <c r="H497" s="33" t="s">
        <v>10300</v>
      </c>
    </row>
    <row r="498" spans="1:8" x14ac:dyDescent="0.25">
      <c r="A498" s="34">
        <v>45770</v>
      </c>
      <c r="B498" s="35" t="s">
        <v>9919</v>
      </c>
      <c r="C498" s="36" t="s">
        <v>9919</v>
      </c>
      <c r="D498" s="35">
        <v>1793</v>
      </c>
      <c r="E498" s="36">
        <v>2</v>
      </c>
      <c r="F498" s="36" t="s">
        <v>25</v>
      </c>
      <c r="G498" s="36" t="s">
        <v>10961</v>
      </c>
      <c r="H498" s="37" t="s">
        <v>10300</v>
      </c>
    </row>
    <row r="499" spans="1:8" x14ac:dyDescent="0.25">
      <c r="A499" s="30">
        <v>45770</v>
      </c>
      <c r="B499" s="31" t="s">
        <v>9921</v>
      </c>
      <c r="C499" s="32" t="s">
        <v>9921</v>
      </c>
      <c r="D499" s="31">
        <v>1793</v>
      </c>
      <c r="E499" s="32">
        <v>3</v>
      </c>
      <c r="F499" s="32" t="s">
        <v>25</v>
      </c>
      <c r="G499" s="32" t="s">
        <v>10961</v>
      </c>
      <c r="H499" s="33" t="s">
        <v>10300</v>
      </c>
    </row>
    <row r="500" spans="1:8" ht="15" customHeight="1" x14ac:dyDescent="0.25">
      <c r="A500" s="34">
        <v>45770</v>
      </c>
      <c r="B500" s="35" t="s">
        <v>9920</v>
      </c>
      <c r="C500" s="36" t="s">
        <v>9920</v>
      </c>
      <c r="D500" s="35">
        <v>1793</v>
      </c>
      <c r="E500" s="36">
        <v>3</v>
      </c>
      <c r="F500" s="36" t="s">
        <v>25</v>
      </c>
      <c r="G500" s="36" t="s">
        <v>10961</v>
      </c>
      <c r="H500" s="37" t="s">
        <v>10300</v>
      </c>
    </row>
    <row r="501" spans="1:8" x14ac:dyDescent="0.25">
      <c r="A501" s="30">
        <v>45770</v>
      </c>
      <c r="B501" s="31" t="s">
        <v>6335</v>
      </c>
      <c r="C501" s="32" t="s">
        <v>10306</v>
      </c>
      <c r="D501" s="31">
        <v>1793</v>
      </c>
      <c r="E501" s="32">
        <v>3</v>
      </c>
      <c r="F501" s="32" t="s">
        <v>14</v>
      </c>
      <c r="G501" s="32" t="s">
        <v>10961</v>
      </c>
      <c r="H501" s="33" t="s">
        <v>10300</v>
      </c>
    </row>
    <row r="502" spans="1:8" x14ac:dyDescent="0.25">
      <c r="A502" s="34">
        <v>45770</v>
      </c>
      <c r="B502" s="35" t="s">
        <v>6337</v>
      </c>
      <c r="C502" s="36" t="s">
        <v>10305</v>
      </c>
      <c r="D502" s="35">
        <v>1793</v>
      </c>
      <c r="E502" s="36">
        <v>3</v>
      </c>
      <c r="F502" s="36" t="s">
        <v>14</v>
      </c>
      <c r="G502" s="36" t="s">
        <v>10961</v>
      </c>
      <c r="H502" s="37" t="s">
        <v>10300</v>
      </c>
    </row>
    <row r="503" spans="1:8" ht="15" customHeight="1" x14ac:dyDescent="0.25">
      <c r="A503" s="30">
        <v>45770</v>
      </c>
      <c r="B503" s="31" t="s">
        <v>4932</v>
      </c>
      <c r="C503" s="32" t="s">
        <v>4933</v>
      </c>
      <c r="D503" s="31">
        <v>1793</v>
      </c>
      <c r="E503" s="32">
        <v>20</v>
      </c>
      <c r="F503" s="32" t="s">
        <v>14</v>
      </c>
      <c r="G503" s="32" t="s">
        <v>10961</v>
      </c>
      <c r="H503" s="33" t="s">
        <v>10300</v>
      </c>
    </row>
    <row r="504" spans="1:8" ht="15" customHeight="1" x14ac:dyDescent="0.25">
      <c r="A504" s="34">
        <v>45770</v>
      </c>
      <c r="B504" s="35" t="s">
        <v>9236</v>
      </c>
      <c r="C504" s="36" t="s">
        <v>9237</v>
      </c>
      <c r="D504" s="35">
        <v>1793</v>
      </c>
      <c r="E504" s="36">
        <v>1</v>
      </c>
      <c r="F504" s="36" t="s">
        <v>14</v>
      </c>
      <c r="G504" s="36" t="s">
        <v>10961</v>
      </c>
      <c r="H504" s="37" t="s">
        <v>10300</v>
      </c>
    </row>
    <row r="505" spans="1:8" ht="15" customHeight="1" x14ac:dyDescent="0.25">
      <c r="A505" s="30">
        <v>45770</v>
      </c>
      <c r="B505" s="31" t="s">
        <v>9234</v>
      </c>
      <c r="C505" s="32" t="s">
        <v>9235</v>
      </c>
      <c r="D505" s="31">
        <v>1793</v>
      </c>
      <c r="E505" s="32">
        <v>1</v>
      </c>
      <c r="F505" s="32" t="s">
        <v>14</v>
      </c>
      <c r="G505" s="32" t="s">
        <v>10961</v>
      </c>
      <c r="H505" s="33" t="s">
        <v>10300</v>
      </c>
    </row>
    <row r="506" spans="1:8" x14ac:dyDescent="0.25">
      <c r="A506" s="34">
        <v>45770</v>
      </c>
      <c r="B506" s="35" t="s">
        <v>5899</v>
      </c>
      <c r="C506" s="36" t="s">
        <v>5900</v>
      </c>
      <c r="D506" s="35">
        <v>1793</v>
      </c>
      <c r="E506" s="36">
        <v>4</v>
      </c>
      <c r="F506" s="36" t="s">
        <v>25</v>
      </c>
      <c r="G506" s="36" t="s">
        <v>10961</v>
      </c>
      <c r="H506" s="37" t="s">
        <v>10300</v>
      </c>
    </row>
    <row r="507" spans="1:8" ht="15" customHeight="1" x14ac:dyDescent="0.25">
      <c r="A507" s="30">
        <v>45770</v>
      </c>
      <c r="B507" s="31" t="s">
        <v>9533</v>
      </c>
      <c r="C507" s="32" t="s">
        <v>6948</v>
      </c>
      <c r="D507" s="31">
        <v>1793</v>
      </c>
      <c r="E507" s="32">
        <v>12</v>
      </c>
      <c r="F507" s="32" t="s">
        <v>14</v>
      </c>
      <c r="G507" s="32" t="s">
        <v>10961</v>
      </c>
      <c r="H507" s="33" t="s">
        <v>10300</v>
      </c>
    </row>
    <row r="508" spans="1:8" ht="15" customHeight="1" x14ac:dyDescent="0.25">
      <c r="A508" s="34">
        <v>45770</v>
      </c>
      <c r="B508" s="35" t="s">
        <v>10304</v>
      </c>
      <c r="C508" s="36" t="s">
        <v>10304</v>
      </c>
      <c r="D508" s="35">
        <v>1793</v>
      </c>
      <c r="E508" s="36">
        <v>12</v>
      </c>
      <c r="F508" s="36" t="s">
        <v>14</v>
      </c>
      <c r="G508" s="36" t="s">
        <v>10961</v>
      </c>
      <c r="H508" s="37" t="s">
        <v>10300</v>
      </c>
    </row>
    <row r="509" spans="1:8" ht="15" customHeight="1" x14ac:dyDescent="0.25">
      <c r="A509" s="30">
        <v>45770</v>
      </c>
      <c r="B509" s="31" t="s">
        <v>10303</v>
      </c>
      <c r="C509" s="32" t="s">
        <v>10303</v>
      </c>
      <c r="D509" s="31">
        <v>1793</v>
      </c>
      <c r="E509" s="32">
        <v>3</v>
      </c>
      <c r="F509" s="32" t="s">
        <v>14</v>
      </c>
      <c r="G509" s="32" t="s">
        <v>10961</v>
      </c>
      <c r="H509" s="33" t="s">
        <v>10300</v>
      </c>
    </row>
    <row r="510" spans="1:8" x14ac:dyDescent="0.25">
      <c r="A510" s="34">
        <v>45770</v>
      </c>
      <c r="B510" s="35" t="s">
        <v>6239</v>
      </c>
      <c r="C510" s="36" t="s">
        <v>6240</v>
      </c>
      <c r="D510" s="35">
        <v>1793</v>
      </c>
      <c r="E510" s="36">
        <v>1</v>
      </c>
      <c r="F510" s="36" t="s">
        <v>14</v>
      </c>
      <c r="G510" s="36" t="s">
        <v>10961</v>
      </c>
      <c r="H510" s="37" t="s">
        <v>10300</v>
      </c>
    </row>
    <row r="511" spans="1:8" x14ac:dyDescent="0.25">
      <c r="A511" s="30">
        <v>45770</v>
      </c>
      <c r="B511" s="31" t="s">
        <v>6237</v>
      </c>
      <c r="C511" s="32" t="s">
        <v>6238</v>
      </c>
      <c r="D511" s="31">
        <v>1793</v>
      </c>
      <c r="E511" s="32">
        <v>2</v>
      </c>
      <c r="F511" s="32" t="s">
        <v>14</v>
      </c>
      <c r="G511" s="32" t="s">
        <v>10961</v>
      </c>
      <c r="H511" s="33" t="s">
        <v>10300</v>
      </c>
    </row>
    <row r="512" spans="1:8" ht="15" customHeight="1" x14ac:dyDescent="0.25">
      <c r="A512" s="34">
        <v>45770</v>
      </c>
      <c r="B512" s="35" t="s">
        <v>10244</v>
      </c>
      <c r="C512" s="36" t="s">
        <v>9047</v>
      </c>
      <c r="D512" s="35">
        <v>1793</v>
      </c>
      <c r="E512" s="36">
        <v>2</v>
      </c>
      <c r="F512" s="36" t="s">
        <v>14</v>
      </c>
      <c r="G512" s="36" t="s">
        <v>10961</v>
      </c>
      <c r="H512" s="37" t="s">
        <v>10300</v>
      </c>
    </row>
    <row r="513" spans="1:8" ht="15" customHeight="1" x14ac:dyDescent="0.25">
      <c r="A513" s="30">
        <v>45770</v>
      </c>
      <c r="B513" s="31" t="s">
        <v>10243</v>
      </c>
      <c r="C513" s="32" t="s">
        <v>9046</v>
      </c>
      <c r="D513" s="31">
        <v>1793</v>
      </c>
      <c r="E513" s="32">
        <v>2</v>
      </c>
      <c r="F513" s="32" t="s">
        <v>14</v>
      </c>
      <c r="G513" s="32" t="s">
        <v>10961</v>
      </c>
      <c r="H513" s="33" t="s">
        <v>10300</v>
      </c>
    </row>
    <row r="514" spans="1:8" ht="15" customHeight="1" x14ac:dyDescent="0.25">
      <c r="A514" s="34">
        <v>45770</v>
      </c>
      <c r="B514" s="35" t="s">
        <v>3181</v>
      </c>
      <c r="C514" s="36" t="s">
        <v>3182</v>
      </c>
      <c r="D514" s="35">
        <v>1796</v>
      </c>
      <c r="E514" s="36">
        <v>1</v>
      </c>
      <c r="F514" s="36" t="s">
        <v>14</v>
      </c>
      <c r="G514" s="36" t="s">
        <v>10961</v>
      </c>
      <c r="H514" s="37" t="s">
        <v>10283</v>
      </c>
    </row>
    <row r="515" spans="1:8" ht="15" customHeight="1" x14ac:dyDescent="0.25">
      <c r="A515" s="30">
        <v>45770</v>
      </c>
      <c r="B515" s="31" t="s">
        <v>3177</v>
      </c>
      <c r="C515" s="32" t="s">
        <v>3178</v>
      </c>
      <c r="D515" s="31">
        <v>1796</v>
      </c>
      <c r="E515" s="32">
        <v>1</v>
      </c>
      <c r="F515" s="32" t="s">
        <v>14</v>
      </c>
      <c r="G515" s="32" t="s">
        <v>10961</v>
      </c>
      <c r="H515" s="33" t="s">
        <v>10283</v>
      </c>
    </row>
    <row r="516" spans="1:8" ht="15" customHeight="1" x14ac:dyDescent="0.25">
      <c r="A516" s="34">
        <v>45770</v>
      </c>
      <c r="B516" s="35" t="s">
        <v>10297</v>
      </c>
      <c r="C516" s="36" t="s">
        <v>10298</v>
      </c>
      <c r="D516" s="35">
        <v>1796</v>
      </c>
      <c r="E516" s="36">
        <v>1</v>
      </c>
      <c r="F516" s="36" t="s">
        <v>14</v>
      </c>
      <c r="G516" s="36" t="s">
        <v>10961</v>
      </c>
      <c r="H516" s="37" t="s">
        <v>10283</v>
      </c>
    </row>
    <row r="517" spans="1:8" ht="15" customHeight="1" x14ac:dyDescent="0.25">
      <c r="A517" s="30">
        <v>45770</v>
      </c>
      <c r="B517" s="31" t="s">
        <v>3150</v>
      </c>
      <c r="C517" s="32" t="s">
        <v>10299</v>
      </c>
      <c r="D517" s="31">
        <v>1796</v>
      </c>
      <c r="E517" s="32">
        <v>1</v>
      </c>
      <c r="F517" s="32" t="s">
        <v>14</v>
      </c>
      <c r="G517" s="32" t="s">
        <v>10961</v>
      </c>
      <c r="H517" s="33" t="s">
        <v>10283</v>
      </c>
    </row>
    <row r="518" spans="1:8" ht="15" customHeight="1" x14ac:dyDescent="0.25">
      <c r="A518" s="34">
        <v>45770</v>
      </c>
      <c r="B518" s="35" t="s">
        <v>10171</v>
      </c>
      <c r="C518" s="36" t="s">
        <v>6614</v>
      </c>
      <c r="D518" s="35">
        <v>1796</v>
      </c>
      <c r="E518" s="36">
        <v>10</v>
      </c>
      <c r="F518" s="36" t="s">
        <v>14</v>
      </c>
      <c r="G518" s="36" t="s">
        <v>10961</v>
      </c>
      <c r="H518" s="37" t="s">
        <v>10283</v>
      </c>
    </row>
    <row r="519" spans="1:8" ht="15" customHeight="1" x14ac:dyDescent="0.25">
      <c r="A519" s="30">
        <v>45770</v>
      </c>
      <c r="B519" s="31" t="s">
        <v>6129</v>
      </c>
      <c r="C519" s="32" t="s">
        <v>6130</v>
      </c>
      <c r="D519" s="31">
        <v>1796</v>
      </c>
      <c r="E519" s="32">
        <v>2</v>
      </c>
      <c r="F519" s="32" t="s">
        <v>14</v>
      </c>
      <c r="G519" s="32" t="s">
        <v>10961</v>
      </c>
      <c r="H519" s="33" t="s">
        <v>10283</v>
      </c>
    </row>
    <row r="520" spans="1:8" ht="15" customHeight="1" x14ac:dyDescent="0.25">
      <c r="A520" s="34">
        <v>45770</v>
      </c>
      <c r="B520" s="35" t="s">
        <v>10296</v>
      </c>
      <c r="C520" s="36" t="s">
        <v>10296</v>
      </c>
      <c r="D520" s="35">
        <v>1796</v>
      </c>
      <c r="E520" s="36">
        <v>2</v>
      </c>
      <c r="F520" s="36" t="s">
        <v>14</v>
      </c>
      <c r="G520" s="36" t="s">
        <v>10961</v>
      </c>
      <c r="H520" s="37" t="s">
        <v>10283</v>
      </c>
    </row>
    <row r="521" spans="1:8" ht="15" customHeight="1" x14ac:dyDescent="0.25">
      <c r="A521" s="30">
        <v>45770</v>
      </c>
      <c r="B521" s="31" t="s">
        <v>2562</v>
      </c>
      <c r="C521" s="32" t="s">
        <v>2563</v>
      </c>
      <c r="D521" s="31">
        <v>1791</v>
      </c>
      <c r="E521" s="32">
        <v>2</v>
      </c>
      <c r="F521" s="32" t="s">
        <v>14</v>
      </c>
      <c r="G521" s="32" t="s">
        <v>10961</v>
      </c>
      <c r="H521" s="33" t="s">
        <v>8431</v>
      </c>
    </row>
    <row r="522" spans="1:8" ht="15" customHeight="1" x14ac:dyDescent="0.25">
      <c r="A522" s="34">
        <v>45770</v>
      </c>
      <c r="B522" s="35" t="s">
        <v>9287</v>
      </c>
      <c r="C522" s="36" t="s">
        <v>8360</v>
      </c>
      <c r="D522" s="35">
        <v>1791</v>
      </c>
      <c r="E522" s="36">
        <v>20</v>
      </c>
      <c r="F522" s="36" t="s">
        <v>14</v>
      </c>
      <c r="G522" s="36" t="s">
        <v>10961</v>
      </c>
      <c r="H522" s="37" t="s">
        <v>8431</v>
      </c>
    </row>
    <row r="523" spans="1:8" ht="15" customHeight="1" x14ac:dyDescent="0.25">
      <c r="A523" s="30">
        <v>45770</v>
      </c>
      <c r="B523" s="31" t="s">
        <v>8339</v>
      </c>
      <c r="C523" s="32" t="s">
        <v>8340</v>
      </c>
      <c r="D523" s="31">
        <v>1791</v>
      </c>
      <c r="E523" s="32">
        <v>18</v>
      </c>
      <c r="F523" s="32" t="s">
        <v>14</v>
      </c>
      <c r="G523" s="32" t="s">
        <v>10961</v>
      </c>
      <c r="H523" s="33" t="s">
        <v>8431</v>
      </c>
    </row>
    <row r="524" spans="1:8" x14ac:dyDescent="0.25">
      <c r="A524" s="34">
        <v>45770</v>
      </c>
      <c r="B524" s="35" t="s">
        <v>8337</v>
      </c>
      <c r="C524" s="36" t="s">
        <v>8338</v>
      </c>
      <c r="D524" s="35">
        <v>1791</v>
      </c>
      <c r="E524" s="36">
        <v>18</v>
      </c>
      <c r="F524" s="36" t="s">
        <v>14</v>
      </c>
      <c r="G524" s="36" t="s">
        <v>10961</v>
      </c>
      <c r="H524" s="37" t="s">
        <v>8431</v>
      </c>
    </row>
    <row r="525" spans="1:8" ht="15" customHeight="1" x14ac:dyDescent="0.25">
      <c r="A525" s="30">
        <v>45770</v>
      </c>
      <c r="B525" s="31" t="s">
        <v>705</v>
      </c>
      <c r="C525" s="32" t="s">
        <v>4346</v>
      </c>
      <c r="D525" s="31">
        <v>1791</v>
      </c>
      <c r="E525" s="32">
        <v>12</v>
      </c>
      <c r="F525" s="32" t="s">
        <v>14</v>
      </c>
      <c r="G525" s="32" t="s">
        <v>10961</v>
      </c>
      <c r="H525" s="33" t="s">
        <v>8431</v>
      </c>
    </row>
    <row r="526" spans="1:8" ht="15" customHeight="1" x14ac:dyDescent="0.25">
      <c r="A526" s="34">
        <v>45770</v>
      </c>
      <c r="B526" s="35" t="s">
        <v>2401</v>
      </c>
      <c r="C526" s="36" t="s">
        <v>2460</v>
      </c>
      <c r="D526" s="35">
        <v>1791</v>
      </c>
      <c r="E526" s="36">
        <v>5</v>
      </c>
      <c r="F526" s="36" t="s">
        <v>14</v>
      </c>
      <c r="G526" s="36" t="s">
        <v>10961</v>
      </c>
      <c r="H526" s="37" t="s">
        <v>8431</v>
      </c>
    </row>
    <row r="527" spans="1:8" ht="15" customHeight="1" x14ac:dyDescent="0.25">
      <c r="A527" s="30">
        <v>45770</v>
      </c>
      <c r="B527" s="31" t="s">
        <v>2418</v>
      </c>
      <c r="C527" s="32" t="s">
        <v>2476</v>
      </c>
      <c r="D527" s="31">
        <v>1791</v>
      </c>
      <c r="E527" s="32">
        <v>4</v>
      </c>
      <c r="F527" s="32" t="s">
        <v>14</v>
      </c>
      <c r="G527" s="32" t="s">
        <v>10961</v>
      </c>
      <c r="H527" s="33" t="s">
        <v>8431</v>
      </c>
    </row>
    <row r="528" spans="1:8" ht="15" customHeight="1" x14ac:dyDescent="0.25">
      <c r="A528" s="34">
        <v>45770</v>
      </c>
      <c r="B528" s="35" t="s">
        <v>9335</v>
      </c>
      <c r="C528" s="36" t="s">
        <v>8918</v>
      </c>
      <c r="D528" s="35">
        <v>1791</v>
      </c>
      <c r="E528" s="36">
        <v>4</v>
      </c>
      <c r="F528" s="36" t="s">
        <v>14</v>
      </c>
      <c r="G528" s="36" t="s">
        <v>10961</v>
      </c>
      <c r="H528" s="37" t="s">
        <v>8431</v>
      </c>
    </row>
    <row r="529" spans="1:8" ht="15" customHeight="1" x14ac:dyDescent="0.25">
      <c r="A529" s="30">
        <v>45770</v>
      </c>
      <c r="B529" s="31" t="s">
        <v>1230</v>
      </c>
      <c r="C529" s="32" t="s">
        <v>3537</v>
      </c>
      <c r="D529" s="31">
        <v>1791</v>
      </c>
      <c r="E529" s="32">
        <v>120</v>
      </c>
      <c r="F529" s="32" t="s">
        <v>14</v>
      </c>
      <c r="G529" s="32" t="s">
        <v>10961</v>
      </c>
      <c r="H529" s="33" t="s">
        <v>8431</v>
      </c>
    </row>
    <row r="530" spans="1:8" ht="15" customHeight="1" x14ac:dyDescent="0.25">
      <c r="A530" s="34">
        <v>45770</v>
      </c>
      <c r="B530" s="35" t="s">
        <v>8988</v>
      </c>
      <c r="C530" s="36" t="s">
        <v>8989</v>
      </c>
      <c r="D530" s="35">
        <v>1791</v>
      </c>
      <c r="E530" s="36">
        <v>4</v>
      </c>
      <c r="F530" s="36" t="s">
        <v>14</v>
      </c>
      <c r="G530" s="36" t="s">
        <v>10961</v>
      </c>
      <c r="H530" s="37" t="s">
        <v>8431</v>
      </c>
    </row>
    <row r="531" spans="1:8" ht="15" customHeight="1" x14ac:dyDescent="0.25">
      <c r="A531" s="30">
        <v>45770</v>
      </c>
      <c r="B531" s="31" t="s">
        <v>128</v>
      </c>
      <c r="C531" s="32" t="s">
        <v>129</v>
      </c>
      <c r="D531" s="31">
        <v>1791</v>
      </c>
      <c r="E531" s="32">
        <v>2</v>
      </c>
      <c r="F531" s="32" t="s">
        <v>14</v>
      </c>
      <c r="G531" s="32" t="s">
        <v>10961</v>
      </c>
      <c r="H531" s="33" t="s">
        <v>8431</v>
      </c>
    </row>
    <row r="532" spans="1:8" ht="15" customHeight="1" x14ac:dyDescent="0.25">
      <c r="A532" s="34">
        <v>45770</v>
      </c>
      <c r="B532" s="35" t="s">
        <v>124</v>
      </c>
      <c r="C532" s="36" t="s">
        <v>125</v>
      </c>
      <c r="D532" s="35">
        <v>1791</v>
      </c>
      <c r="E532" s="36">
        <v>2</v>
      </c>
      <c r="F532" s="36" t="s">
        <v>14</v>
      </c>
      <c r="G532" s="36" t="s">
        <v>10961</v>
      </c>
      <c r="H532" s="37" t="s">
        <v>8431</v>
      </c>
    </row>
    <row r="533" spans="1:8" ht="15" customHeight="1" x14ac:dyDescent="0.25">
      <c r="A533" s="30">
        <v>45770</v>
      </c>
      <c r="B533" s="31" t="s">
        <v>145</v>
      </c>
      <c r="C533" s="32" t="s">
        <v>146</v>
      </c>
      <c r="D533" s="31">
        <v>1791</v>
      </c>
      <c r="E533" s="32">
        <v>2</v>
      </c>
      <c r="F533" s="32" t="s">
        <v>14</v>
      </c>
      <c r="G533" s="32" t="s">
        <v>10961</v>
      </c>
      <c r="H533" s="33" t="s">
        <v>8431</v>
      </c>
    </row>
    <row r="534" spans="1:8" ht="15" customHeight="1" x14ac:dyDescent="0.25">
      <c r="A534" s="34">
        <v>45770</v>
      </c>
      <c r="B534" s="35" t="s">
        <v>202</v>
      </c>
      <c r="C534" s="36" t="s">
        <v>203</v>
      </c>
      <c r="D534" s="35">
        <v>1791</v>
      </c>
      <c r="E534" s="36">
        <v>2</v>
      </c>
      <c r="F534" s="36" t="s">
        <v>14</v>
      </c>
      <c r="G534" s="36" t="s">
        <v>10961</v>
      </c>
      <c r="H534" s="37" t="s">
        <v>8431</v>
      </c>
    </row>
    <row r="535" spans="1:8" ht="15" customHeight="1" x14ac:dyDescent="0.25">
      <c r="A535" s="30">
        <v>45770</v>
      </c>
      <c r="B535" s="31" t="s">
        <v>2402</v>
      </c>
      <c r="C535" s="32" t="s">
        <v>2461</v>
      </c>
      <c r="D535" s="31">
        <v>1791</v>
      </c>
      <c r="E535" s="32">
        <v>4</v>
      </c>
      <c r="F535" s="32" t="s">
        <v>14</v>
      </c>
      <c r="G535" s="32" t="s">
        <v>10961</v>
      </c>
      <c r="H535" s="33" t="s">
        <v>8431</v>
      </c>
    </row>
    <row r="536" spans="1:8" ht="15" customHeight="1" x14ac:dyDescent="0.25">
      <c r="A536" s="34">
        <v>45770</v>
      </c>
      <c r="B536" s="35" t="s">
        <v>10172</v>
      </c>
      <c r="C536" s="36" t="s">
        <v>5072</v>
      </c>
      <c r="D536" s="35">
        <v>1798</v>
      </c>
      <c r="E536" s="36">
        <v>12</v>
      </c>
      <c r="F536" s="36" t="s">
        <v>14</v>
      </c>
      <c r="G536" s="36" t="s">
        <v>10961</v>
      </c>
      <c r="H536" s="37" t="s">
        <v>8431</v>
      </c>
    </row>
    <row r="537" spans="1:8" ht="15" customHeight="1" x14ac:dyDescent="0.25">
      <c r="A537" s="30">
        <v>45770</v>
      </c>
      <c r="B537" s="31" t="s">
        <v>9683</v>
      </c>
      <c r="C537" s="32" t="s">
        <v>9755</v>
      </c>
      <c r="D537" s="31">
        <v>1798</v>
      </c>
      <c r="E537" s="32">
        <v>20</v>
      </c>
      <c r="F537" s="32" t="s">
        <v>14</v>
      </c>
      <c r="G537" s="32" t="s">
        <v>10961</v>
      </c>
      <c r="H537" s="33" t="s">
        <v>8431</v>
      </c>
    </row>
    <row r="538" spans="1:8" ht="15" customHeight="1" x14ac:dyDescent="0.25">
      <c r="A538" s="34">
        <v>45770</v>
      </c>
      <c r="B538" s="35" t="s">
        <v>683</v>
      </c>
      <c r="C538" s="36" t="s">
        <v>684</v>
      </c>
      <c r="D538" s="35">
        <v>1798</v>
      </c>
      <c r="E538" s="36">
        <v>12</v>
      </c>
      <c r="F538" s="36" t="s">
        <v>14</v>
      </c>
      <c r="G538" s="36" t="s">
        <v>10961</v>
      </c>
      <c r="H538" s="37" t="s">
        <v>8431</v>
      </c>
    </row>
    <row r="539" spans="1:8" ht="15" customHeight="1" x14ac:dyDescent="0.25">
      <c r="A539" s="30">
        <v>45770</v>
      </c>
      <c r="B539" s="31" t="s">
        <v>4697</v>
      </c>
      <c r="C539" s="32" t="s">
        <v>4698</v>
      </c>
      <c r="D539" s="31">
        <v>1797</v>
      </c>
      <c r="E539" s="32">
        <v>6</v>
      </c>
      <c r="F539" s="32" t="s">
        <v>14</v>
      </c>
      <c r="G539" s="32" t="s">
        <v>10961</v>
      </c>
      <c r="H539" s="33" t="s">
        <v>8431</v>
      </c>
    </row>
    <row r="540" spans="1:8" ht="15" customHeight="1" x14ac:dyDescent="0.25">
      <c r="A540" s="34">
        <v>45770</v>
      </c>
      <c r="B540" s="35" t="s">
        <v>4703</v>
      </c>
      <c r="C540" s="36" t="s">
        <v>4704</v>
      </c>
      <c r="D540" s="35">
        <v>1797</v>
      </c>
      <c r="E540" s="36">
        <v>6</v>
      </c>
      <c r="F540" s="36" t="s">
        <v>14</v>
      </c>
      <c r="G540" s="36" t="s">
        <v>10961</v>
      </c>
      <c r="H540" s="37" t="s">
        <v>8431</v>
      </c>
    </row>
    <row r="541" spans="1:8" ht="15" customHeight="1" x14ac:dyDescent="0.25">
      <c r="A541" s="30">
        <v>45770</v>
      </c>
      <c r="B541" s="31" t="s">
        <v>2096</v>
      </c>
      <c r="C541" s="32" t="s">
        <v>2097</v>
      </c>
      <c r="D541" s="31">
        <v>1797</v>
      </c>
      <c r="E541" s="32">
        <v>2</v>
      </c>
      <c r="F541" s="32" t="s">
        <v>14</v>
      </c>
      <c r="G541" s="32" t="s">
        <v>10961</v>
      </c>
      <c r="H541" s="33" t="s">
        <v>8431</v>
      </c>
    </row>
    <row r="542" spans="1:8" ht="15" customHeight="1" x14ac:dyDescent="0.25">
      <c r="A542" s="34">
        <v>45770</v>
      </c>
      <c r="B542" s="35" t="s">
        <v>9282</v>
      </c>
      <c r="C542" s="36" t="s">
        <v>8929</v>
      </c>
      <c r="D542" s="35">
        <v>1797</v>
      </c>
      <c r="E542" s="36">
        <v>1</v>
      </c>
      <c r="F542" s="36" t="s">
        <v>25</v>
      </c>
      <c r="G542" s="36" t="s">
        <v>10961</v>
      </c>
      <c r="H542" s="37" t="s">
        <v>8431</v>
      </c>
    </row>
    <row r="543" spans="1:8" ht="15" customHeight="1" x14ac:dyDescent="0.25">
      <c r="A543" s="30">
        <v>45770</v>
      </c>
      <c r="B543" s="31" t="s">
        <v>1762</v>
      </c>
      <c r="C543" s="32" t="s">
        <v>1763</v>
      </c>
      <c r="D543" s="31">
        <v>1797</v>
      </c>
      <c r="E543" s="32">
        <v>10</v>
      </c>
      <c r="F543" s="32" t="s">
        <v>14</v>
      </c>
      <c r="G543" s="32" t="s">
        <v>10961</v>
      </c>
      <c r="H543" s="33" t="s">
        <v>8431</v>
      </c>
    </row>
    <row r="544" spans="1:8" ht="15" customHeight="1" x14ac:dyDescent="0.25">
      <c r="A544" s="34">
        <v>45770</v>
      </c>
      <c r="B544" s="35" t="s">
        <v>10295</v>
      </c>
      <c r="C544" s="36" t="s">
        <v>10295</v>
      </c>
      <c r="D544" s="35">
        <v>1797</v>
      </c>
      <c r="E544" s="36">
        <v>1</v>
      </c>
      <c r="F544" s="36" t="s">
        <v>14</v>
      </c>
      <c r="G544" s="36" t="s">
        <v>10961</v>
      </c>
      <c r="H544" s="37" t="s">
        <v>8431</v>
      </c>
    </row>
    <row r="545" spans="1:8" ht="15" customHeight="1" x14ac:dyDescent="0.25">
      <c r="A545" s="30">
        <v>45770</v>
      </c>
      <c r="B545" s="31" t="s">
        <v>8882</v>
      </c>
      <c r="C545" s="32" t="s">
        <v>8853</v>
      </c>
      <c r="D545" s="31">
        <v>1797</v>
      </c>
      <c r="E545" s="32">
        <v>2</v>
      </c>
      <c r="F545" s="32" t="s">
        <v>14</v>
      </c>
      <c r="G545" s="32" t="s">
        <v>10961</v>
      </c>
      <c r="H545" s="33" t="s">
        <v>8431</v>
      </c>
    </row>
    <row r="546" spans="1:8" ht="15" customHeight="1" x14ac:dyDescent="0.25">
      <c r="A546" s="34">
        <v>45770</v>
      </c>
      <c r="B546" s="35" t="s">
        <v>8884</v>
      </c>
      <c r="C546" s="36" t="s">
        <v>8855</v>
      </c>
      <c r="D546" s="35">
        <v>1797</v>
      </c>
      <c r="E546" s="36">
        <v>2</v>
      </c>
      <c r="F546" s="36" t="s">
        <v>14</v>
      </c>
      <c r="G546" s="36" t="s">
        <v>10961</v>
      </c>
      <c r="H546" s="37" t="s">
        <v>8431</v>
      </c>
    </row>
    <row r="547" spans="1:8" ht="15" customHeight="1" x14ac:dyDescent="0.25">
      <c r="A547" s="30">
        <v>45770</v>
      </c>
      <c r="B547" s="31" t="s">
        <v>8880</v>
      </c>
      <c r="C547" s="32" t="s">
        <v>8851</v>
      </c>
      <c r="D547" s="31">
        <v>1797</v>
      </c>
      <c r="E547" s="32">
        <v>2</v>
      </c>
      <c r="F547" s="32" t="s">
        <v>14</v>
      </c>
      <c r="G547" s="32" t="s">
        <v>10961</v>
      </c>
      <c r="H547" s="33" t="s">
        <v>8431</v>
      </c>
    </row>
    <row r="548" spans="1:8" ht="15" customHeight="1" x14ac:dyDescent="0.25">
      <c r="A548" s="34">
        <v>45770</v>
      </c>
      <c r="B548" s="35" t="s">
        <v>8874</v>
      </c>
      <c r="C548" s="36" t="s">
        <v>8842</v>
      </c>
      <c r="D548" s="35">
        <v>1797</v>
      </c>
      <c r="E548" s="36">
        <v>6</v>
      </c>
      <c r="F548" s="36" t="s">
        <v>14</v>
      </c>
      <c r="G548" s="36" t="s">
        <v>10961</v>
      </c>
      <c r="H548" s="37" t="s">
        <v>8431</v>
      </c>
    </row>
    <row r="549" spans="1:8" ht="15" customHeight="1" x14ac:dyDescent="0.25">
      <c r="A549" s="30">
        <v>45770</v>
      </c>
      <c r="B549" s="31">
        <v>4341188100</v>
      </c>
      <c r="C549" s="32" t="s">
        <v>8738</v>
      </c>
      <c r="D549" s="31">
        <v>1797</v>
      </c>
      <c r="E549" s="32">
        <v>6</v>
      </c>
      <c r="F549" s="32" t="s">
        <v>14</v>
      </c>
      <c r="G549" s="32" t="s">
        <v>10961</v>
      </c>
      <c r="H549" s="33" t="s">
        <v>8431</v>
      </c>
    </row>
    <row r="550" spans="1:8" ht="15" customHeight="1" x14ac:dyDescent="0.25">
      <c r="A550" s="34">
        <v>45770</v>
      </c>
      <c r="B550" s="35" t="s">
        <v>9014</v>
      </c>
      <c r="C550" s="36" t="s">
        <v>8974</v>
      </c>
      <c r="D550" s="35">
        <v>1797</v>
      </c>
      <c r="E550" s="36">
        <v>2</v>
      </c>
      <c r="F550" s="36" t="s">
        <v>14</v>
      </c>
      <c r="G550" s="36" t="s">
        <v>10961</v>
      </c>
      <c r="H550" s="37" t="s">
        <v>8431</v>
      </c>
    </row>
    <row r="551" spans="1:8" ht="15" customHeight="1" x14ac:dyDescent="0.25">
      <c r="A551" s="30">
        <v>45768</v>
      </c>
      <c r="B551" s="31" t="s">
        <v>11166</v>
      </c>
      <c r="C551" s="32" t="s">
        <v>5839</v>
      </c>
      <c r="D551" s="31" t="s">
        <v>10289</v>
      </c>
      <c r="E551" s="32">
        <v>2</v>
      </c>
      <c r="F551" s="32" t="s">
        <v>14</v>
      </c>
      <c r="G551" s="32" t="s">
        <v>10961</v>
      </c>
      <c r="H551" s="33" t="s">
        <v>10288</v>
      </c>
    </row>
    <row r="552" spans="1:8" x14ac:dyDescent="0.25">
      <c r="A552" s="34">
        <v>45768</v>
      </c>
      <c r="B552" s="35" t="s">
        <v>11165</v>
      </c>
      <c r="C552" s="36" t="s">
        <v>5838</v>
      </c>
      <c r="D552" s="35" t="s">
        <v>10289</v>
      </c>
      <c r="E552" s="36">
        <v>2</v>
      </c>
      <c r="F552" s="36" t="s">
        <v>14</v>
      </c>
      <c r="G552" s="36" t="s">
        <v>10961</v>
      </c>
      <c r="H552" s="37" t="s">
        <v>10288</v>
      </c>
    </row>
    <row r="553" spans="1:8" x14ac:dyDescent="0.25">
      <c r="A553" s="30">
        <v>45768</v>
      </c>
      <c r="B553" s="31" t="s">
        <v>8829</v>
      </c>
      <c r="C553" s="32" t="s">
        <v>8799</v>
      </c>
      <c r="D553" s="31">
        <v>1790</v>
      </c>
      <c r="E553" s="32">
        <v>8</v>
      </c>
      <c r="F553" s="32" t="s">
        <v>14</v>
      </c>
      <c r="G553" s="32" t="s">
        <v>10961</v>
      </c>
      <c r="H553" s="33" t="s">
        <v>8431</v>
      </c>
    </row>
    <row r="554" spans="1:8" x14ac:dyDescent="0.25">
      <c r="A554" s="34">
        <v>45768</v>
      </c>
      <c r="B554" s="35" t="s">
        <v>2245</v>
      </c>
      <c r="C554" s="36" t="s">
        <v>2246</v>
      </c>
      <c r="D554" s="35">
        <v>1790</v>
      </c>
      <c r="E554" s="36">
        <v>15</v>
      </c>
      <c r="F554" s="36" t="s">
        <v>14</v>
      </c>
      <c r="G554" s="36" t="s">
        <v>10961</v>
      </c>
      <c r="H554" s="37" t="s">
        <v>8431</v>
      </c>
    </row>
    <row r="555" spans="1:8" ht="15" customHeight="1" x14ac:dyDescent="0.25">
      <c r="A555" s="30">
        <v>45768</v>
      </c>
      <c r="B555" s="31" t="s">
        <v>1640</v>
      </c>
      <c r="C555" s="32" t="s">
        <v>1641</v>
      </c>
      <c r="D555" s="31">
        <v>1790</v>
      </c>
      <c r="E555" s="32">
        <v>10</v>
      </c>
      <c r="F555" s="32" t="s">
        <v>14</v>
      </c>
      <c r="G555" s="32" t="s">
        <v>10961</v>
      </c>
      <c r="H555" s="33" t="s">
        <v>8431</v>
      </c>
    </row>
    <row r="556" spans="1:8" ht="15" customHeight="1" x14ac:dyDescent="0.25">
      <c r="A556" s="34">
        <v>45768</v>
      </c>
      <c r="B556" s="35" t="s">
        <v>634</v>
      </c>
      <c r="C556" s="36" t="s">
        <v>3560</v>
      </c>
      <c r="D556" s="35">
        <v>1790</v>
      </c>
      <c r="E556" s="36">
        <v>25</v>
      </c>
      <c r="F556" s="36" t="s">
        <v>25</v>
      </c>
      <c r="G556" s="36" t="s">
        <v>10961</v>
      </c>
      <c r="H556" s="37" t="s">
        <v>8431</v>
      </c>
    </row>
    <row r="557" spans="1:8" x14ac:dyDescent="0.25">
      <c r="A557" s="30">
        <v>45768</v>
      </c>
      <c r="B557" s="31" t="s">
        <v>872</v>
      </c>
      <c r="C557" s="32" t="s">
        <v>8417</v>
      </c>
      <c r="D557" s="31">
        <v>1790</v>
      </c>
      <c r="E557" s="32">
        <v>96</v>
      </c>
      <c r="F557" s="32" t="s">
        <v>14</v>
      </c>
      <c r="G557" s="32" t="s">
        <v>10961</v>
      </c>
      <c r="H557" s="33" t="s">
        <v>8431</v>
      </c>
    </row>
    <row r="558" spans="1:8" ht="15" customHeight="1" x14ac:dyDescent="0.25">
      <c r="A558" s="34">
        <v>45768</v>
      </c>
      <c r="B558" s="35" t="s">
        <v>10251</v>
      </c>
      <c r="C558" s="36" t="s">
        <v>5433</v>
      </c>
      <c r="D558" s="35">
        <v>1790</v>
      </c>
      <c r="E558" s="36">
        <v>20</v>
      </c>
      <c r="F558" s="36" t="s">
        <v>25</v>
      </c>
      <c r="G558" s="36" t="s">
        <v>10961</v>
      </c>
      <c r="H558" s="37" t="s">
        <v>8431</v>
      </c>
    </row>
    <row r="559" spans="1:8" ht="15" customHeight="1" x14ac:dyDescent="0.25">
      <c r="A559" s="30">
        <v>45768</v>
      </c>
      <c r="B559" s="31" t="s">
        <v>995</v>
      </c>
      <c r="C559" s="32" t="s">
        <v>996</v>
      </c>
      <c r="D559" s="31">
        <v>1790</v>
      </c>
      <c r="E559" s="32">
        <v>5</v>
      </c>
      <c r="F559" s="32" t="s">
        <v>14</v>
      </c>
      <c r="G559" s="32" t="s">
        <v>10961</v>
      </c>
      <c r="H559" s="33" t="s">
        <v>8431</v>
      </c>
    </row>
    <row r="560" spans="1:8" ht="15" customHeight="1" x14ac:dyDescent="0.25">
      <c r="A560" s="34">
        <v>45768</v>
      </c>
      <c r="B560" s="35" t="s">
        <v>1045</v>
      </c>
      <c r="C560" s="36" t="s">
        <v>1046</v>
      </c>
      <c r="D560" s="35">
        <v>1788</v>
      </c>
      <c r="E560" s="36">
        <v>20</v>
      </c>
      <c r="F560" s="36" t="s">
        <v>14</v>
      </c>
      <c r="G560" s="36" t="s">
        <v>10961</v>
      </c>
      <c r="H560" s="37" t="s">
        <v>8431</v>
      </c>
    </row>
    <row r="561" spans="1:8" ht="15" customHeight="1" x14ac:dyDescent="0.25">
      <c r="A561" s="30">
        <v>45768</v>
      </c>
      <c r="B561" s="31" t="s">
        <v>10286</v>
      </c>
      <c r="C561" s="32" t="s">
        <v>5837</v>
      </c>
      <c r="D561" s="31">
        <v>1788</v>
      </c>
      <c r="E561" s="32">
        <v>4</v>
      </c>
      <c r="F561" s="32" t="s">
        <v>25</v>
      </c>
      <c r="G561" s="32" t="s">
        <v>10961</v>
      </c>
      <c r="H561" s="33" t="s">
        <v>8431</v>
      </c>
    </row>
    <row r="562" spans="1:8" ht="15" customHeight="1" x14ac:dyDescent="0.25">
      <c r="A562" s="34">
        <v>45766</v>
      </c>
      <c r="B562" s="35" t="s">
        <v>10286</v>
      </c>
      <c r="C562" s="36" t="s">
        <v>5837</v>
      </c>
      <c r="D562" s="35" t="s">
        <v>10287</v>
      </c>
      <c r="E562" s="36">
        <v>2</v>
      </c>
      <c r="F562" s="36" t="s">
        <v>25</v>
      </c>
      <c r="G562" s="36" t="s">
        <v>10003</v>
      </c>
      <c r="H562" s="37" t="s">
        <v>4</v>
      </c>
    </row>
    <row r="563" spans="1:8" ht="15" customHeight="1" x14ac:dyDescent="0.25">
      <c r="A563" s="30">
        <v>45768</v>
      </c>
      <c r="B563" s="31" t="s">
        <v>366</v>
      </c>
      <c r="C563" s="32" t="s">
        <v>367</v>
      </c>
      <c r="D563" s="31">
        <v>1788</v>
      </c>
      <c r="E563" s="32">
        <v>24</v>
      </c>
      <c r="F563" s="32" t="s">
        <v>14</v>
      </c>
      <c r="G563" s="32" t="s">
        <v>10961</v>
      </c>
      <c r="H563" s="33" t="s">
        <v>8431</v>
      </c>
    </row>
    <row r="564" spans="1:8" ht="15" customHeight="1" x14ac:dyDescent="0.25">
      <c r="A564" s="34">
        <v>45768</v>
      </c>
      <c r="B564" s="35" t="s">
        <v>9783</v>
      </c>
      <c r="C564" s="36" t="s">
        <v>9783</v>
      </c>
      <c r="D564" s="35">
        <v>1788</v>
      </c>
      <c r="E564" s="36">
        <v>1</v>
      </c>
      <c r="F564" s="36" t="s">
        <v>14</v>
      </c>
      <c r="G564" s="36" t="s">
        <v>10961</v>
      </c>
      <c r="H564" s="37" t="s">
        <v>8431</v>
      </c>
    </row>
    <row r="565" spans="1:8" ht="15" customHeight="1" x14ac:dyDescent="0.25">
      <c r="A565" s="30">
        <v>45768</v>
      </c>
      <c r="B565" s="31" t="s">
        <v>2369</v>
      </c>
      <c r="C565" s="32" t="s">
        <v>2441</v>
      </c>
      <c r="D565" s="31">
        <v>1788</v>
      </c>
      <c r="E565" s="32">
        <v>10</v>
      </c>
      <c r="F565" s="32" t="s">
        <v>14</v>
      </c>
      <c r="G565" s="32" t="s">
        <v>10961</v>
      </c>
      <c r="H565" s="33" t="s">
        <v>8431</v>
      </c>
    </row>
    <row r="566" spans="1:8" ht="15" customHeight="1" x14ac:dyDescent="0.25">
      <c r="A566" s="34">
        <v>45768</v>
      </c>
      <c r="B566" s="35" t="s">
        <v>9610</v>
      </c>
      <c r="C566" s="36" t="s">
        <v>9638</v>
      </c>
      <c r="D566" s="35">
        <v>1788</v>
      </c>
      <c r="E566" s="36">
        <v>10</v>
      </c>
      <c r="F566" s="36" t="s">
        <v>14</v>
      </c>
      <c r="G566" s="36" t="s">
        <v>10961</v>
      </c>
      <c r="H566" s="37" t="s">
        <v>8431</v>
      </c>
    </row>
    <row r="567" spans="1:8" ht="15" customHeight="1" x14ac:dyDescent="0.25">
      <c r="A567" s="30">
        <v>45768</v>
      </c>
      <c r="B567" s="31" t="s">
        <v>8988</v>
      </c>
      <c r="C567" s="32" t="s">
        <v>8989</v>
      </c>
      <c r="D567" s="31">
        <v>1788</v>
      </c>
      <c r="E567" s="32">
        <v>8</v>
      </c>
      <c r="F567" s="32" t="s">
        <v>14</v>
      </c>
      <c r="G567" s="32" t="s">
        <v>10961</v>
      </c>
      <c r="H567" s="33" t="s">
        <v>8431</v>
      </c>
    </row>
    <row r="568" spans="1:8" ht="15" customHeight="1" x14ac:dyDescent="0.25">
      <c r="A568" s="34">
        <v>45768</v>
      </c>
      <c r="B568" s="35">
        <v>6283398090</v>
      </c>
      <c r="C568" s="36" t="s">
        <v>8745</v>
      </c>
      <c r="D568" s="35">
        <v>1788</v>
      </c>
      <c r="E568" s="36">
        <v>1</v>
      </c>
      <c r="F568" s="36" t="s">
        <v>25</v>
      </c>
      <c r="G568" s="36" t="s">
        <v>10961</v>
      </c>
      <c r="H568" s="37" t="s">
        <v>8431</v>
      </c>
    </row>
    <row r="569" spans="1:8" ht="15" customHeight="1" x14ac:dyDescent="0.25">
      <c r="A569" s="30">
        <v>45768</v>
      </c>
      <c r="B569" s="31" t="s">
        <v>9374</v>
      </c>
      <c r="C569" s="32" t="s">
        <v>8965</v>
      </c>
      <c r="D569" s="31">
        <v>1788</v>
      </c>
      <c r="E569" s="32">
        <v>3</v>
      </c>
      <c r="F569" s="32" t="s">
        <v>14</v>
      </c>
      <c r="G569" s="32" t="s">
        <v>10961</v>
      </c>
      <c r="H569" s="33" t="s">
        <v>8431</v>
      </c>
    </row>
    <row r="570" spans="1:8" ht="15" customHeight="1" x14ac:dyDescent="0.25">
      <c r="A570" s="34">
        <v>45768</v>
      </c>
      <c r="B570" s="35" t="s">
        <v>9002</v>
      </c>
      <c r="C570" s="36" t="s">
        <v>8940</v>
      </c>
      <c r="D570" s="35">
        <v>1788</v>
      </c>
      <c r="E570" s="36">
        <v>2</v>
      </c>
      <c r="F570" s="36" t="s">
        <v>14</v>
      </c>
      <c r="G570" s="36" t="s">
        <v>10961</v>
      </c>
      <c r="H570" s="37" t="s">
        <v>8431</v>
      </c>
    </row>
    <row r="571" spans="1:8" ht="15" customHeight="1" x14ac:dyDescent="0.25">
      <c r="A571" s="30">
        <v>45768</v>
      </c>
      <c r="B571" s="31" t="s">
        <v>9361</v>
      </c>
      <c r="C571" s="32" t="s">
        <v>8952</v>
      </c>
      <c r="D571" s="31">
        <v>1788</v>
      </c>
      <c r="E571" s="32">
        <v>2</v>
      </c>
      <c r="F571" s="32" t="s">
        <v>14</v>
      </c>
      <c r="G571" s="32" t="s">
        <v>10961</v>
      </c>
      <c r="H571" s="33" t="s">
        <v>8431</v>
      </c>
    </row>
    <row r="572" spans="1:8" ht="15" customHeight="1" x14ac:dyDescent="0.25">
      <c r="A572" s="34">
        <v>45768</v>
      </c>
      <c r="B572" s="35" t="s">
        <v>9339</v>
      </c>
      <c r="C572" s="36" t="s">
        <v>8923</v>
      </c>
      <c r="D572" s="35">
        <v>1788</v>
      </c>
      <c r="E572" s="36">
        <v>2</v>
      </c>
      <c r="F572" s="36" t="s">
        <v>14</v>
      </c>
      <c r="G572" s="36" t="s">
        <v>10961</v>
      </c>
      <c r="H572" s="37" t="s">
        <v>8431</v>
      </c>
    </row>
    <row r="573" spans="1:8" ht="15" customHeight="1" x14ac:dyDescent="0.25">
      <c r="A573" s="30">
        <v>45768</v>
      </c>
      <c r="B573" s="31" t="s">
        <v>9320</v>
      </c>
      <c r="C573" s="32" t="s">
        <v>8902</v>
      </c>
      <c r="D573" s="31">
        <v>1788</v>
      </c>
      <c r="E573" s="32">
        <v>10</v>
      </c>
      <c r="F573" s="32" t="s">
        <v>25</v>
      </c>
      <c r="G573" s="32" t="s">
        <v>10961</v>
      </c>
      <c r="H573" s="33" t="s">
        <v>8431</v>
      </c>
    </row>
    <row r="574" spans="1:8" ht="15" customHeight="1" x14ac:dyDescent="0.25">
      <c r="A574" s="34">
        <v>45768</v>
      </c>
      <c r="B574" s="35" t="s">
        <v>9321</v>
      </c>
      <c r="C574" s="36" t="s">
        <v>8903</v>
      </c>
      <c r="D574" s="35">
        <v>1788</v>
      </c>
      <c r="E574" s="36">
        <v>20</v>
      </c>
      <c r="F574" s="36" t="s">
        <v>14</v>
      </c>
      <c r="G574" s="36" t="s">
        <v>10961</v>
      </c>
      <c r="H574" s="37" t="s">
        <v>8431</v>
      </c>
    </row>
    <row r="575" spans="1:8" ht="15" customHeight="1" x14ac:dyDescent="0.25">
      <c r="A575" s="30">
        <v>45768</v>
      </c>
      <c r="B575" s="31" t="s">
        <v>9323</v>
      </c>
      <c r="C575" s="32" t="s">
        <v>8905</v>
      </c>
      <c r="D575" s="31">
        <v>1788</v>
      </c>
      <c r="E575" s="32">
        <v>10</v>
      </c>
      <c r="F575" s="32" t="s">
        <v>25</v>
      </c>
      <c r="G575" s="32" t="s">
        <v>10961</v>
      </c>
      <c r="H575" s="33" t="s">
        <v>8431</v>
      </c>
    </row>
    <row r="576" spans="1:8" ht="15" customHeight="1" x14ac:dyDescent="0.25">
      <c r="A576" s="34">
        <v>45768</v>
      </c>
      <c r="B576" s="35">
        <v>4340441100</v>
      </c>
      <c r="C576" s="36" t="s">
        <v>8721</v>
      </c>
      <c r="D576" s="35">
        <v>1788</v>
      </c>
      <c r="E576" s="36">
        <v>5</v>
      </c>
      <c r="F576" s="36" t="s">
        <v>25</v>
      </c>
      <c r="G576" s="36" t="s">
        <v>10961</v>
      </c>
      <c r="H576" s="37" t="s">
        <v>8431</v>
      </c>
    </row>
    <row r="577" spans="1:8" ht="15" customHeight="1" x14ac:dyDescent="0.25">
      <c r="A577" s="30">
        <v>45768</v>
      </c>
      <c r="B577" s="31">
        <v>4340427100</v>
      </c>
      <c r="C577" s="32" t="s">
        <v>8719</v>
      </c>
      <c r="D577" s="31">
        <v>1788</v>
      </c>
      <c r="E577" s="32">
        <v>6</v>
      </c>
      <c r="F577" s="32" t="s">
        <v>25</v>
      </c>
      <c r="G577" s="32" t="s">
        <v>10961</v>
      </c>
      <c r="H577" s="33" t="s">
        <v>8431</v>
      </c>
    </row>
    <row r="578" spans="1:8" ht="15" customHeight="1" x14ac:dyDescent="0.25">
      <c r="A578" s="34">
        <v>45768</v>
      </c>
      <c r="B578" s="35">
        <v>3280845100</v>
      </c>
      <c r="C578" s="36" t="s">
        <v>8702</v>
      </c>
      <c r="D578" s="35">
        <v>1788</v>
      </c>
      <c r="E578" s="36">
        <v>6</v>
      </c>
      <c r="F578" s="36" t="s">
        <v>14</v>
      </c>
      <c r="G578" s="36" t="s">
        <v>10961</v>
      </c>
      <c r="H578" s="37" t="s">
        <v>8431</v>
      </c>
    </row>
    <row r="579" spans="1:8" x14ac:dyDescent="0.25">
      <c r="A579" s="30">
        <v>45768</v>
      </c>
      <c r="B579" s="31" t="s">
        <v>10171</v>
      </c>
      <c r="C579" s="32" t="s">
        <v>6614</v>
      </c>
      <c r="D579" s="31">
        <v>1767</v>
      </c>
      <c r="E579" s="32">
        <v>20</v>
      </c>
      <c r="F579" s="32" t="s">
        <v>14</v>
      </c>
      <c r="G579" s="32" t="s">
        <v>10961</v>
      </c>
      <c r="H579" s="33" t="s">
        <v>10284</v>
      </c>
    </row>
    <row r="580" spans="1:8" ht="15" customHeight="1" x14ac:dyDescent="0.25">
      <c r="A580" s="34">
        <v>45768</v>
      </c>
      <c r="B580" s="35" t="s">
        <v>6398</v>
      </c>
      <c r="C580" s="36" t="s">
        <v>6399</v>
      </c>
      <c r="D580" s="35">
        <v>1767</v>
      </c>
      <c r="E580" s="36">
        <v>90</v>
      </c>
      <c r="F580" s="36" t="s">
        <v>25</v>
      </c>
      <c r="G580" s="36" t="s">
        <v>10961</v>
      </c>
      <c r="H580" s="37" t="s">
        <v>10284</v>
      </c>
    </row>
    <row r="581" spans="1:8" ht="15" customHeight="1" x14ac:dyDescent="0.25">
      <c r="A581" s="30">
        <v>45768</v>
      </c>
      <c r="B581" s="31" t="s">
        <v>6580</v>
      </c>
      <c r="C581" s="32" t="s">
        <v>6581</v>
      </c>
      <c r="D581" s="31">
        <v>1767</v>
      </c>
      <c r="E581" s="32">
        <v>20</v>
      </c>
      <c r="F581" s="32" t="s">
        <v>14</v>
      </c>
      <c r="G581" s="32" t="s">
        <v>10961</v>
      </c>
      <c r="H581" s="33" t="s">
        <v>10284</v>
      </c>
    </row>
    <row r="582" spans="1:8" ht="15" customHeight="1" x14ac:dyDescent="0.25">
      <c r="A582" s="34">
        <v>45768</v>
      </c>
      <c r="B582" s="35" t="s">
        <v>6488</v>
      </c>
      <c r="C582" s="36" t="s">
        <v>6489</v>
      </c>
      <c r="D582" s="35">
        <v>1767</v>
      </c>
      <c r="E582" s="36">
        <v>20</v>
      </c>
      <c r="F582" s="36" t="s">
        <v>14</v>
      </c>
      <c r="G582" s="36" t="s">
        <v>10961</v>
      </c>
      <c r="H582" s="37" t="s">
        <v>10284</v>
      </c>
    </row>
    <row r="583" spans="1:8" ht="15" customHeight="1" x14ac:dyDescent="0.25">
      <c r="A583" s="30">
        <v>45768</v>
      </c>
      <c r="B583" s="31" t="s">
        <v>6554</v>
      </c>
      <c r="C583" s="32" t="s">
        <v>6555</v>
      </c>
      <c r="D583" s="31">
        <v>1767</v>
      </c>
      <c r="E583" s="32">
        <v>40</v>
      </c>
      <c r="F583" s="32" t="s">
        <v>14</v>
      </c>
      <c r="G583" s="32" t="s">
        <v>10961</v>
      </c>
      <c r="H583" s="33" t="s">
        <v>10284</v>
      </c>
    </row>
    <row r="584" spans="1:8" x14ac:dyDescent="0.25">
      <c r="A584" s="34">
        <v>45768</v>
      </c>
      <c r="B584" s="35" t="s">
        <v>6480</v>
      </c>
      <c r="C584" s="36" t="s">
        <v>6481</v>
      </c>
      <c r="D584" s="35">
        <v>1767</v>
      </c>
      <c r="E584" s="36">
        <v>24</v>
      </c>
      <c r="F584" s="36" t="s">
        <v>14</v>
      </c>
      <c r="G584" s="36" t="s">
        <v>10961</v>
      </c>
      <c r="H584" s="37" t="s">
        <v>10284</v>
      </c>
    </row>
    <row r="585" spans="1:8" ht="15" customHeight="1" x14ac:dyDescent="0.25">
      <c r="A585" s="30">
        <v>45768</v>
      </c>
      <c r="B585" s="31" t="s">
        <v>6416</v>
      </c>
      <c r="C585" s="32" t="s">
        <v>6417</v>
      </c>
      <c r="D585" s="31">
        <v>1767</v>
      </c>
      <c r="E585" s="32">
        <v>24</v>
      </c>
      <c r="F585" s="32" t="s">
        <v>14</v>
      </c>
      <c r="G585" s="32" t="s">
        <v>10961</v>
      </c>
      <c r="H585" s="33" t="s">
        <v>10284</v>
      </c>
    </row>
    <row r="586" spans="1:8" ht="15" customHeight="1" x14ac:dyDescent="0.25">
      <c r="A586" s="34">
        <v>45768</v>
      </c>
      <c r="B586" s="35" t="s">
        <v>6422</v>
      </c>
      <c r="C586" s="36" t="s">
        <v>6423</v>
      </c>
      <c r="D586" s="35">
        <v>1767</v>
      </c>
      <c r="E586" s="36">
        <v>30</v>
      </c>
      <c r="F586" s="36" t="s">
        <v>14</v>
      </c>
      <c r="G586" s="36" t="s">
        <v>10961</v>
      </c>
      <c r="H586" s="37" t="s">
        <v>10284</v>
      </c>
    </row>
    <row r="587" spans="1:8" x14ac:dyDescent="0.25">
      <c r="A587" s="30">
        <v>45768</v>
      </c>
      <c r="B587" s="31" t="s">
        <v>8233</v>
      </c>
      <c r="C587" s="32" t="s">
        <v>8234</v>
      </c>
      <c r="D587" s="31">
        <v>1789</v>
      </c>
      <c r="E587" s="32">
        <v>17</v>
      </c>
      <c r="F587" s="32" t="s">
        <v>14</v>
      </c>
      <c r="G587" s="32" t="s">
        <v>10961</v>
      </c>
      <c r="H587" s="33" t="s">
        <v>10283</v>
      </c>
    </row>
    <row r="588" spans="1:8" x14ac:dyDescent="0.25">
      <c r="A588" s="34">
        <v>45768</v>
      </c>
      <c r="B588" s="35" t="s">
        <v>8173</v>
      </c>
      <c r="C588" s="36" t="s">
        <v>8174</v>
      </c>
      <c r="D588" s="35">
        <v>1789</v>
      </c>
      <c r="E588" s="36">
        <v>20</v>
      </c>
      <c r="F588" s="36" t="s">
        <v>14</v>
      </c>
      <c r="G588" s="36" t="s">
        <v>10961</v>
      </c>
      <c r="H588" s="37" t="s">
        <v>10283</v>
      </c>
    </row>
    <row r="589" spans="1:8" ht="15" customHeight="1" x14ac:dyDescent="0.25">
      <c r="A589" s="30">
        <v>45768</v>
      </c>
      <c r="B589" s="31" t="s">
        <v>8167</v>
      </c>
      <c r="C589" s="32" t="s">
        <v>8168</v>
      </c>
      <c r="D589" s="31">
        <v>1789</v>
      </c>
      <c r="E589" s="32">
        <v>10</v>
      </c>
      <c r="F589" s="32" t="s">
        <v>14</v>
      </c>
      <c r="G589" s="32" t="s">
        <v>10961</v>
      </c>
      <c r="H589" s="33" t="s">
        <v>10283</v>
      </c>
    </row>
    <row r="590" spans="1:8" ht="15" customHeight="1" x14ac:dyDescent="0.25">
      <c r="A590" s="34">
        <v>45764</v>
      </c>
      <c r="B590" s="35" t="s">
        <v>10278</v>
      </c>
      <c r="C590" s="36" t="s">
        <v>5126</v>
      </c>
      <c r="D590" s="35">
        <v>1774</v>
      </c>
      <c r="E590" s="36">
        <v>16</v>
      </c>
      <c r="F590" s="36" t="s">
        <v>14</v>
      </c>
      <c r="G590" s="36" t="s">
        <v>10961</v>
      </c>
      <c r="H590" s="37" t="s">
        <v>10281</v>
      </c>
    </row>
    <row r="591" spans="1:8" ht="15" customHeight="1" x14ac:dyDescent="0.25">
      <c r="A591" s="30">
        <v>45764</v>
      </c>
      <c r="B591" s="31" t="s">
        <v>5137</v>
      </c>
      <c r="C591" s="32" t="s">
        <v>5138</v>
      </c>
      <c r="D591" s="31">
        <v>1774</v>
      </c>
      <c r="E591" s="32">
        <v>20</v>
      </c>
      <c r="F591" s="32" t="s">
        <v>14</v>
      </c>
      <c r="G591" s="32" t="s">
        <v>10961</v>
      </c>
      <c r="H591" s="33" t="s">
        <v>10281</v>
      </c>
    </row>
    <row r="592" spans="1:8" ht="15" customHeight="1" x14ac:dyDescent="0.25">
      <c r="A592" s="34">
        <v>45764</v>
      </c>
      <c r="B592" s="35" t="s">
        <v>10954</v>
      </c>
      <c r="C592" s="36" t="s">
        <v>5145</v>
      </c>
      <c r="D592" s="35">
        <v>1774</v>
      </c>
      <c r="E592" s="36">
        <v>48</v>
      </c>
      <c r="F592" s="36" t="s">
        <v>14</v>
      </c>
      <c r="G592" s="36" t="s">
        <v>10961</v>
      </c>
      <c r="H592" s="37" t="s">
        <v>10281</v>
      </c>
    </row>
    <row r="593" spans="1:8" ht="15" customHeight="1" x14ac:dyDescent="0.25">
      <c r="A593" s="30">
        <v>45764</v>
      </c>
      <c r="B593" s="31" t="s">
        <v>10282</v>
      </c>
      <c r="C593" s="32" t="s">
        <v>5129</v>
      </c>
      <c r="D593" s="31">
        <v>1774</v>
      </c>
      <c r="E593" s="32">
        <v>40</v>
      </c>
      <c r="F593" s="32" t="s">
        <v>14</v>
      </c>
      <c r="G593" s="32" t="s">
        <v>10961</v>
      </c>
      <c r="H593" s="33" t="s">
        <v>10281</v>
      </c>
    </row>
    <row r="594" spans="1:8" x14ac:dyDescent="0.25">
      <c r="A594" s="34">
        <v>45764</v>
      </c>
      <c r="B594" s="35" t="s">
        <v>11265</v>
      </c>
      <c r="C594" s="36" t="s">
        <v>5085</v>
      </c>
      <c r="D594" s="35">
        <v>1774</v>
      </c>
      <c r="E594" s="36">
        <v>50</v>
      </c>
      <c r="F594" s="36" t="s">
        <v>14</v>
      </c>
      <c r="G594" s="36" t="s">
        <v>10961</v>
      </c>
      <c r="H594" s="37" t="s">
        <v>10281</v>
      </c>
    </row>
    <row r="595" spans="1:8" x14ac:dyDescent="0.25">
      <c r="A595" s="30">
        <v>45764</v>
      </c>
      <c r="B595" s="31" t="s">
        <v>10172</v>
      </c>
      <c r="C595" s="32" t="s">
        <v>5072</v>
      </c>
      <c r="D595" s="31">
        <v>1774</v>
      </c>
      <c r="E595" s="32">
        <v>40</v>
      </c>
      <c r="F595" s="32" t="s">
        <v>14</v>
      </c>
      <c r="G595" s="32" t="s">
        <v>10961</v>
      </c>
      <c r="H595" s="33" t="s">
        <v>10281</v>
      </c>
    </row>
    <row r="596" spans="1:8" ht="15" customHeight="1" x14ac:dyDescent="0.25">
      <c r="A596" s="34">
        <v>45764</v>
      </c>
      <c r="B596" s="35" t="s">
        <v>10239</v>
      </c>
      <c r="C596" s="36" t="s">
        <v>5065</v>
      </c>
      <c r="D596" s="35">
        <v>1774</v>
      </c>
      <c r="E596" s="36">
        <v>40</v>
      </c>
      <c r="F596" s="36" t="s">
        <v>14</v>
      </c>
      <c r="G596" s="36" t="s">
        <v>10961</v>
      </c>
      <c r="H596" s="37" t="s">
        <v>10281</v>
      </c>
    </row>
    <row r="597" spans="1:8" ht="15" customHeight="1" x14ac:dyDescent="0.25">
      <c r="A597" s="30">
        <v>45764</v>
      </c>
      <c r="B597" s="31" t="s">
        <v>10255</v>
      </c>
      <c r="C597" s="32" t="s">
        <v>10256</v>
      </c>
      <c r="D597" s="31">
        <v>1776</v>
      </c>
      <c r="E597" s="32">
        <v>1</v>
      </c>
      <c r="F597" s="32" t="s">
        <v>14</v>
      </c>
      <c r="G597" s="32" t="s">
        <v>10961</v>
      </c>
      <c r="H597" s="33" t="s">
        <v>8431</v>
      </c>
    </row>
    <row r="598" spans="1:8" x14ac:dyDescent="0.25">
      <c r="A598" s="34">
        <v>45764</v>
      </c>
      <c r="B598" s="35" t="s">
        <v>1107</v>
      </c>
      <c r="C598" s="36" t="s">
        <v>1108</v>
      </c>
      <c r="D598" s="35">
        <v>1776</v>
      </c>
      <c r="E598" s="36">
        <v>10</v>
      </c>
      <c r="F598" s="36" t="s">
        <v>25</v>
      </c>
      <c r="G598" s="36" t="s">
        <v>10961</v>
      </c>
      <c r="H598" s="37" t="s">
        <v>8431</v>
      </c>
    </row>
    <row r="599" spans="1:8" ht="15" customHeight="1" x14ac:dyDescent="0.25">
      <c r="A599" s="30">
        <v>45764</v>
      </c>
      <c r="B599" s="31" t="s">
        <v>8873</v>
      </c>
      <c r="C599" s="32" t="s">
        <v>8841</v>
      </c>
      <c r="D599" s="31">
        <v>1776</v>
      </c>
      <c r="E599" s="32">
        <v>4</v>
      </c>
      <c r="F599" s="32" t="s">
        <v>14</v>
      </c>
      <c r="G599" s="32" t="s">
        <v>10961</v>
      </c>
      <c r="H599" s="33" t="s">
        <v>8431</v>
      </c>
    </row>
    <row r="600" spans="1:8" ht="15" customHeight="1" x14ac:dyDescent="0.25">
      <c r="A600" s="34">
        <v>45764</v>
      </c>
      <c r="B600" s="35" t="s">
        <v>10282</v>
      </c>
      <c r="C600" s="36" t="s">
        <v>5039</v>
      </c>
      <c r="D600" s="35">
        <v>1776</v>
      </c>
      <c r="E600" s="36">
        <v>40</v>
      </c>
      <c r="F600" s="36" t="s">
        <v>14</v>
      </c>
      <c r="G600" s="36" t="s">
        <v>10961</v>
      </c>
      <c r="H600" s="37" t="s">
        <v>8431</v>
      </c>
    </row>
    <row r="601" spans="1:8" ht="15" customHeight="1" x14ac:dyDescent="0.25">
      <c r="A601" s="30">
        <v>45764</v>
      </c>
      <c r="B601" s="31" t="s">
        <v>8882</v>
      </c>
      <c r="C601" s="32" t="s">
        <v>8853</v>
      </c>
      <c r="D601" s="31">
        <v>1776</v>
      </c>
      <c r="E601" s="32">
        <v>2</v>
      </c>
      <c r="F601" s="32" t="s">
        <v>14</v>
      </c>
      <c r="G601" s="32" t="s">
        <v>10961</v>
      </c>
      <c r="H601" s="33" t="s">
        <v>8431</v>
      </c>
    </row>
    <row r="602" spans="1:8" ht="15" customHeight="1" x14ac:dyDescent="0.25">
      <c r="A602" s="34">
        <v>45764</v>
      </c>
      <c r="B602" s="35" t="s">
        <v>1402</v>
      </c>
      <c r="C602" s="36" t="s">
        <v>1403</v>
      </c>
      <c r="D602" s="35">
        <v>1776</v>
      </c>
      <c r="E602" s="36">
        <v>60</v>
      </c>
      <c r="F602" s="36" t="s">
        <v>14</v>
      </c>
      <c r="G602" s="36" t="s">
        <v>10961</v>
      </c>
      <c r="H602" s="37" t="s">
        <v>8431</v>
      </c>
    </row>
    <row r="603" spans="1:8" ht="15" customHeight="1" x14ac:dyDescent="0.25">
      <c r="A603" s="30">
        <v>45764</v>
      </c>
      <c r="B603" s="31">
        <v>1280389100</v>
      </c>
      <c r="C603" s="32" t="s">
        <v>8652</v>
      </c>
      <c r="D603" s="31">
        <v>1776</v>
      </c>
      <c r="E603" s="32">
        <v>1</v>
      </c>
      <c r="F603" s="32" t="s">
        <v>25</v>
      </c>
      <c r="G603" s="32" t="s">
        <v>10961</v>
      </c>
      <c r="H603" s="33" t="s">
        <v>8431</v>
      </c>
    </row>
    <row r="604" spans="1:8" ht="15" customHeight="1" x14ac:dyDescent="0.25">
      <c r="A604" s="34">
        <v>45764</v>
      </c>
      <c r="B604" s="35" t="s">
        <v>1070</v>
      </c>
      <c r="C604" s="36" t="s">
        <v>1071</v>
      </c>
      <c r="D604" s="35">
        <v>1776</v>
      </c>
      <c r="E604" s="36">
        <v>20</v>
      </c>
      <c r="F604" s="36" t="s">
        <v>14</v>
      </c>
      <c r="G604" s="36" t="s">
        <v>10961</v>
      </c>
      <c r="H604" s="37" t="s">
        <v>8431</v>
      </c>
    </row>
    <row r="605" spans="1:8" ht="15" customHeight="1" x14ac:dyDescent="0.25">
      <c r="A605" s="30">
        <v>45764</v>
      </c>
      <c r="B605" s="31" t="s">
        <v>1077</v>
      </c>
      <c r="C605" s="32" t="s">
        <v>1078</v>
      </c>
      <c r="D605" s="31">
        <v>1776</v>
      </c>
      <c r="E605" s="32">
        <v>20</v>
      </c>
      <c r="F605" s="32" t="s">
        <v>14</v>
      </c>
      <c r="G605" s="32" t="s">
        <v>10961</v>
      </c>
      <c r="H605" s="33" t="s">
        <v>8431</v>
      </c>
    </row>
    <row r="606" spans="1:8" x14ac:dyDescent="0.25">
      <c r="A606" s="34">
        <v>45764</v>
      </c>
      <c r="B606" s="35" t="s">
        <v>7855</v>
      </c>
      <c r="C606" s="36" t="s">
        <v>7856</v>
      </c>
      <c r="D606" s="35">
        <v>1776</v>
      </c>
      <c r="E606" s="36">
        <v>12</v>
      </c>
      <c r="F606" s="36" t="s">
        <v>25</v>
      </c>
      <c r="G606" s="36" t="s">
        <v>10961</v>
      </c>
      <c r="H606" s="37" t="s">
        <v>8431</v>
      </c>
    </row>
    <row r="607" spans="1:8" ht="15" customHeight="1" x14ac:dyDescent="0.25">
      <c r="A607" s="30">
        <v>45764</v>
      </c>
      <c r="B607" s="31" t="s">
        <v>8565</v>
      </c>
      <c r="C607" s="32" t="s">
        <v>6090</v>
      </c>
      <c r="D607" s="31">
        <v>1776</v>
      </c>
      <c r="E607" s="32">
        <v>2</v>
      </c>
      <c r="F607" s="32" t="s">
        <v>14</v>
      </c>
      <c r="G607" s="32" t="s">
        <v>10961</v>
      </c>
      <c r="H607" s="33" t="s">
        <v>8431</v>
      </c>
    </row>
    <row r="608" spans="1:8" x14ac:dyDescent="0.25">
      <c r="A608" s="34">
        <v>45764</v>
      </c>
      <c r="B608" s="35" t="s">
        <v>8565</v>
      </c>
      <c r="C608" s="36" t="s">
        <v>6090</v>
      </c>
      <c r="D608" s="35">
        <v>1776</v>
      </c>
      <c r="E608" s="36">
        <v>2</v>
      </c>
      <c r="F608" s="36" t="s">
        <v>14</v>
      </c>
      <c r="G608" s="36" t="s">
        <v>10961</v>
      </c>
      <c r="H608" s="37" t="s">
        <v>8431</v>
      </c>
    </row>
    <row r="609" spans="1:8" x14ac:dyDescent="0.25">
      <c r="A609" s="30">
        <v>45764</v>
      </c>
      <c r="B609" s="31">
        <v>1280359100</v>
      </c>
      <c r="C609" s="32" t="s">
        <v>8650</v>
      </c>
      <c r="D609" s="31">
        <v>1775</v>
      </c>
      <c r="E609" s="32">
        <v>2</v>
      </c>
      <c r="F609" s="32" t="s">
        <v>25</v>
      </c>
      <c r="G609" s="32" t="s">
        <v>10961</v>
      </c>
      <c r="H609" s="33" t="s">
        <v>10279</v>
      </c>
    </row>
    <row r="610" spans="1:8" x14ac:dyDescent="0.25">
      <c r="A610" s="34">
        <v>45764</v>
      </c>
      <c r="B610" s="35" t="s">
        <v>9335</v>
      </c>
      <c r="C610" s="36" t="s">
        <v>8918</v>
      </c>
      <c r="D610" s="35">
        <v>1775</v>
      </c>
      <c r="E610" s="36">
        <v>5</v>
      </c>
      <c r="F610" s="36" t="s">
        <v>14</v>
      </c>
      <c r="G610" s="36" t="s">
        <v>10961</v>
      </c>
      <c r="H610" s="37" t="s">
        <v>10279</v>
      </c>
    </row>
    <row r="611" spans="1:8" x14ac:dyDescent="0.25">
      <c r="A611" s="30">
        <v>45764</v>
      </c>
      <c r="B611" s="31" t="s">
        <v>10280</v>
      </c>
      <c r="C611" s="32" t="s">
        <v>2922</v>
      </c>
      <c r="D611" s="31">
        <v>1775</v>
      </c>
      <c r="E611" s="32">
        <v>3</v>
      </c>
      <c r="F611" s="32" t="s">
        <v>14</v>
      </c>
      <c r="G611" s="32" t="s">
        <v>10961</v>
      </c>
      <c r="H611" s="33" t="s">
        <v>10279</v>
      </c>
    </row>
    <row r="612" spans="1:8" x14ac:dyDescent="0.25">
      <c r="A612" s="34">
        <v>45764</v>
      </c>
      <c r="B612" s="35" t="s">
        <v>3177</v>
      </c>
      <c r="C612" s="36" t="s">
        <v>3178</v>
      </c>
      <c r="D612" s="35">
        <v>1775</v>
      </c>
      <c r="E612" s="36">
        <v>2</v>
      </c>
      <c r="F612" s="36" t="s">
        <v>14</v>
      </c>
      <c r="G612" s="36" t="s">
        <v>10961</v>
      </c>
      <c r="H612" s="37" t="s">
        <v>10279</v>
      </c>
    </row>
    <row r="613" spans="1:8" x14ac:dyDescent="0.25">
      <c r="A613" s="30">
        <v>45764</v>
      </c>
      <c r="B613" s="31" t="s">
        <v>3155</v>
      </c>
      <c r="C613" s="32" t="s">
        <v>3156</v>
      </c>
      <c r="D613" s="31">
        <v>1775</v>
      </c>
      <c r="E613" s="32">
        <v>4</v>
      </c>
      <c r="F613" s="32" t="s">
        <v>14</v>
      </c>
      <c r="G613" s="32" t="s">
        <v>10961</v>
      </c>
      <c r="H613" s="33" t="s">
        <v>10279</v>
      </c>
    </row>
    <row r="614" spans="1:8" x14ac:dyDescent="0.25">
      <c r="A614" s="34">
        <v>45766</v>
      </c>
      <c r="B614" s="35" t="s">
        <v>9009</v>
      </c>
      <c r="C614" s="36" t="s">
        <v>8987</v>
      </c>
      <c r="D614" s="35">
        <v>1781</v>
      </c>
      <c r="E614" s="36">
        <v>4</v>
      </c>
      <c r="F614" s="36" t="s">
        <v>14</v>
      </c>
      <c r="G614" s="36" t="s">
        <v>10961</v>
      </c>
      <c r="H614" s="37" t="s">
        <v>8431</v>
      </c>
    </row>
    <row r="615" spans="1:8" ht="15" customHeight="1" x14ac:dyDescent="0.25">
      <c r="A615" s="30">
        <v>45766</v>
      </c>
      <c r="B615" s="31" t="s">
        <v>973</v>
      </c>
      <c r="C615" s="32" t="s">
        <v>8420</v>
      </c>
      <c r="D615" s="31">
        <v>1781</v>
      </c>
      <c r="E615" s="32">
        <v>10</v>
      </c>
      <c r="F615" s="32" t="s">
        <v>14</v>
      </c>
      <c r="G615" s="32" t="s">
        <v>10961</v>
      </c>
      <c r="H615" s="33" t="s">
        <v>8431</v>
      </c>
    </row>
    <row r="616" spans="1:8" ht="15" customHeight="1" x14ac:dyDescent="0.25">
      <c r="A616" s="34">
        <v>45766</v>
      </c>
      <c r="B616" s="35" t="s">
        <v>9257</v>
      </c>
      <c r="C616" s="36" t="s">
        <v>8922</v>
      </c>
      <c r="D616" s="35">
        <v>1781</v>
      </c>
      <c r="E616" s="36">
        <v>2</v>
      </c>
      <c r="F616" s="36" t="s">
        <v>25</v>
      </c>
      <c r="G616" s="36" t="s">
        <v>10961</v>
      </c>
      <c r="H616" s="37" t="s">
        <v>8431</v>
      </c>
    </row>
    <row r="617" spans="1:8" ht="15" customHeight="1" x14ac:dyDescent="0.25">
      <c r="A617" s="30">
        <v>45766</v>
      </c>
      <c r="B617" s="31" t="s">
        <v>1539</v>
      </c>
      <c r="C617" s="32" t="s">
        <v>1540</v>
      </c>
      <c r="D617" s="31">
        <v>1781</v>
      </c>
      <c r="E617" s="32">
        <v>2</v>
      </c>
      <c r="F617" s="32" t="s">
        <v>14</v>
      </c>
      <c r="G617" s="32" t="s">
        <v>10961</v>
      </c>
      <c r="H617" s="33" t="s">
        <v>8431</v>
      </c>
    </row>
    <row r="618" spans="1:8" ht="15" customHeight="1" x14ac:dyDescent="0.25">
      <c r="A618" s="34">
        <v>45766</v>
      </c>
      <c r="B618" s="35" t="s">
        <v>3942</v>
      </c>
      <c r="C618" s="36" t="s">
        <v>3943</v>
      </c>
      <c r="D618" s="35">
        <v>1781</v>
      </c>
      <c r="E618" s="36">
        <v>12</v>
      </c>
      <c r="F618" s="36" t="s">
        <v>14</v>
      </c>
      <c r="G618" s="36" t="s">
        <v>10961</v>
      </c>
      <c r="H618" s="37" t="s">
        <v>8431</v>
      </c>
    </row>
    <row r="619" spans="1:8" ht="15" customHeight="1" x14ac:dyDescent="0.25">
      <c r="A619" s="30">
        <v>45766</v>
      </c>
      <c r="B619" s="31" t="s">
        <v>2239</v>
      </c>
      <c r="C619" s="32" t="s">
        <v>2240</v>
      </c>
      <c r="D619" s="31">
        <v>1781</v>
      </c>
      <c r="E619" s="32">
        <v>10</v>
      </c>
      <c r="F619" s="32" t="s">
        <v>14</v>
      </c>
      <c r="G619" s="32" t="s">
        <v>10961</v>
      </c>
      <c r="H619" s="33" t="s">
        <v>8431</v>
      </c>
    </row>
    <row r="620" spans="1:8" ht="15" customHeight="1" x14ac:dyDescent="0.25">
      <c r="A620" s="34">
        <v>45766</v>
      </c>
      <c r="B620" s="35" t="s">
        <v>2259</v>
      </c>
      <c r="C620" s="36" t="s">
        <v>2260</v>
      </c>
      <c r="D620" s="35">
        <v>1781</v>
      </c>
      <c r="E620" s="36">
        <v>40</v>
      </c>
      <c r="F620" s="36" t="s">
        <v>14</v>
      </c>
      <c r="G620" s="36" t="s">
        <v>10961</v>
      </c>
      <c r="H620" s="37" t="s">
        <v>8431</v>
      </c>
    </row>
    <row r="621" spans="1:8" x14ac:dyDescent="0.25">
      <c r="A621" s="30">
        <v>45766</v>
      </c>
      <c r="B621" s="31" t="s">
        <v>4932</v>
      </c>
      <c r="C621" s="32" t="s">
        <v>4933</v>
      </c>
      <c r="D621" s="31">
        <v>1781</v>
      </c>
      <c r="E621" s="32">
        <v>8</v>
      </c>
      <c r="F621" s="32" t="s">
        <v>14</v>
      </c>
      <c r="G621" s="32" t="s">
        <v>10961</v>
      </c>
      <c r="H621" s="33" t="s">
        <v>8431</v>
      </c>
    </row>
    <row r="622" spans="1:8" x14ac:dyDescent="0.25">
      <c r="A622" s="34">
        <v>45766</v>
      </c>
      <c r="B622" s="35" t="s">
        <v>8839</v>
      </c>
      <c r="C622" s="36" t="s">
        <v>8779</v>
      </c>
      <c r="D622" s="35">
        <v>1781</v>
      </c>
      <c r="E622" s="36">
        <v>4</v>
      </c>
      <c r="F622" s="36" t="s">
        <v>14</v>
      </c>
      <c r="G622" s="36" t="s">
        <v>10961</v>
      </c>
      <c r="H622" s="37" t="s">
        <v>8431</v>
      </c>
    </row>
    <row r="623" spans="1:8" x14ac:dyDescent="0.25">
      <c r="A623" s="30">
        <v>45766</v>
      </c>
      <c r="B623" s="31" t="s">
        <v>969</v>
      </c>
      <c r="C623" s="32" t="s">
        <v>970</v>
      </c>
      <c r="D623" s="31">
        <v>1781</v>
      </c>
      <c r="E623" s="32">
        <v>20</v>
      </c>
      <c r="F623" s="32" t="s">
        <v>14</v>
      </c>
      <c r="G623" s="32" t="s">
        <v>10961</v>
      </c>
      <c r="H623" s="33" t="s">
        <v>8431</v>
      </c>
    </row>
    <row r="624" spans="1:8" ht="15" customHeight="1" x14ac:dyDescent="0.25">
      <c r="A624" s="34">
        <v>45766</v>
      </c>
      <c r="B624" s="35">
        <v>2280242100</v>
      </c>
      <c r="C624" s="36" t="s">
        <v>8662</v>
      </c>
      <c r="D624" s="35">
        <v>1781</v>
      </c>
      <c r="E624" s="36">
        <v>1</v>
      </c>
      <c r="F624" s="36" t="s">
        <v>25</v>
      </c>
      <c r="G624" s="36" t="s">
        <v>10961</v>
      </c>
      <c r="H624" s="37" t="s">
        <v>8431</v>
      </c>
    </row>
    <row r="625" spans="1:8" ht="15" customHeight="1" x14ac:dyDescent="0.25">
      <c r="A625" s="30">
        <v>45766</v>
      </c>
      <c r="B625" s="31" t="s">
        <v>10181</v>
      </c>
      <c r="C625" s="32" t="s">
        <v>5261</v>
      </c>
      <c r="D625" s="31">
        <v>1781</v>
      </c>
      <c r="E625" s="32">
        <v>4</v>
      </c>
      <c r="F625" s="32" t="s">
        <v>14</v>
      </c>
      <c r="G625" s="32" t="s">
        <v>10961</v>
      </c>
      <c r="H625" s="33" t="s">
        <v>8431</v>
      </c>
    </row>
    <row r="626" spans="1:8" ht="15" customHeight="1" x14ac:dyDescent="0.25">
      <c r="A626" s="34">
        <v>45741</v>
      </c>
      <c r="B626" s="35" t="s">
        <v>9581</v>
      </c>
      <c r="C626" s="36" t="s">
        <v>9581</v>
      </c>
      <c r="D626" s="35">
        <v>2711</v>
      </c>
      <c r="E626" s="36">
        <v>50</v>
      </c>
      <c r="F626" s="36" t="s">
        <v>14</v>
      </c>
      <c r="G626" s="36" t="s">
        <v>10003</v>
      </c>
      <c r="H626" s="37" t="s">
        <v>9666</v>
      </c>
    </row>
    <row r="627" spans="1:8" ht="15" customHeight="1" x14ac:dyDescent="0.25">
      <c r="A627" s="30">
        <v>45741</v>
      </c>
      <c r="B627" s="31" t="s">
        <v>9582</v>
      </c>
      <c r="C627" s="32" t="s">
        <v>9582</v>
      </c>
      <c r="D627" s="31">
        <v>2710</v>
      </c>
      <c r="E627" s="32">
        <v>20</v>
      </c>
      <c r="F627" s="32" t="s">
        <v>14</v>
      </c>
      <c r="G627" s="32" t="s">
        <v>10003</v>
      </c>
      <c r="H627" s="33" t="s">
        <v>9666</v>
      </c>
    </row>
    <row r="628" spans="1:8" ht="15" customHeight="1" x14ac:dyDescent="0.25">
      <c r="A628" s="34">
        <v>45741</v>
      </c>
      <c r="B628" s="35" t="s">
        <v>9656</v>
      </c>
      <c r="C628" s="36" t="s">
        <v>9562</v>
      </c>
      <c r="D628" s="35">
        <v>2709</v>
      </c>
      <c r="E628" s="36">
        <v>50</v>
      </c>
      <c r="F628" s="36" t="s">
        <v>14</v>
      </c>
      <c r="G628" s="36" t="s">
        <v>10003</v>
      </c>
      <c r="H628" s="37" t="s">
        <v>9666</v>
      </c>
    </row>
    <row r="629" spans="1:8" ht="15" customHeight="1" x14ac:dyDescent="0.25">
      <c r="A629" s="30">
        <v>45741</v>
      </c>
      <c r="B629" s="31" t="s">
        <v>10271</v>
      </c>
      <c r="C629" s="32" t="s">
        <v>9600</v>
      </c>
      <c r="D629" s="31">
        <v>2708</v>
      </c>
      <c r="E629" s="32">
        <v>50</v>
      </c>
      <c r="F629" s="32" t="s">
        <v>14</v>
      </c>
      <c r="G629" s="32" t="s">
        <v>10003</v>
      </c>
      <c r="H629" s="33" t="s">
        <v>9666</v>
      </c>
    </row>
    <row r="630" spans="1:8" ht="15" customHeight="1" x14ac:dyDescent="0.25">
      <c r="A630" s="34">
        <v>45741</v>
      </c>
      <c r="B630" s="35" t="s">
        <v>10264</v>
      </c>
      <c r="C630" s="36" t="s">
        <v>9552</v>
      </c>
      <c r="D630" s="35">
        <v>2707</v>
      </c>
      <c r="E630" s="36">
        <v>50</v>
      </c>
      <c r="F630" s="36" t="s">
        <v>14</v>
      </c>
      <c r="G630" s="36" t="s">
        <v>10003</v>
      </c>
      <c r="H630" s="37" t="s">
        <v>9666</v>
      </c>
    </row>
    <row r="631" spans="1:8" ht="15" customHeight="1" x14ac:dyDescent="0.25">
      <c r="A631" s="30">
        <v>45741</v>
      </c>
      <c r="B631" s="31" t="s">
        <v>9544</v>
      </c>
      <c r="C631" s="32" t="s">
        <v>9675</v>
      </c>
      <c r="D631" s="31">
        <v>2706</v>
      </c>
      <c r="E631" s="32">
        <v>50</v>
      </c>
      <c r="F631" s="32" t="s">
        <v>14</v>
      </c>
      <c r="G631" s="32" t="s">
        <v>10003</v>
      </c>
      <c r="H631" s="33" t="s">
        <v>9666</v>
      </c>
    </row>
    <row r="632" spans="1:8" ht="15" customHeight="1" x14ac:dyDescent="0.25">
      <c r="A632" s="34">
        <v>45766</v>
      </c>
      <c r="B632" s="35" t="s">
        <v>10261</v>
      </c>
      <c r="C632" s="36" t="s">
        <v>5831</v>
      </c>
      <c r="D632" s="35">
        <v>2705</v>
      </c>
      <c r="E632" s="36">
        <v>150</v>
      </c>
      <c r="F632" s="36" t="s">
        <v>14</v>
      </c>
      <c r="G632" s="36" t="s">
        <v>10003</v>
      </c>
      <c r="H632" s="37" t="s">
        <v>4</v>
      </c>
    </row>
    <row r="633" spans="1:8" ht="15" customHeight="1" x14ac:dyDescent="0.25">
      <c r="A633" s="30">
        <v>45765</v>
      </c>
      <c r="B633" s="31">
        <v>3280860100</v>
      </c>
      <c r="C633" s="32" t="s">
        <v>8706</v>
      </c>
      <c r="D633" s="31">
        <v>2704</v>
      </c>
      <c r="E633" s="32">
        <v>20</v>
      </c>
      <c r="F633" s="32" t="s">
        <v>14</v>
      </c>
      <c r="G633" s="32" t="s">
        <v>10003</v>
      </c>
      <c r="H633" s="33" t="s">
        <v>4</v>
      </c>
    </row>
    <row r="634" spans="1:8" ht="15" customHeight="1" x14ac:dyDescent="0.25">
      <c r="A634" s="34">
        <v>45765</v>
      </c>
      <c r="B634" s="35" t="s">
        <v>5490</v>
      </c>
      <c r="C634" s="36" t="s">
        <v>5491</v>
      </c>
      <c r="D634" s="35">
        <v>2703</v>
      </c>
      <c r="E634" s="36">
        <v>49</v>
      </c>
      <c r="F634" s="36" t="s">
        <v>25</v>
      </c>
      <c r="G634" s="36" t="s">
        <v>10003</v>
      </c>
      <c r="H634" s="37" t="s">
        <v>4</v>
      </c>
    </row>
    <row r="635" spans="1:8" ht="15" customHeight="1" x14ac:dyDescent="0.25">
      <c r="A635" s="30">
        <v>45765</v>
      </c>
      <c r="B635" s="31" t="s">
        <v>5488</v>
      </c>
      <c r="C635" s="32" t="s">
        <v>5489</v>
      </c>
      <c r="D635" s="31">
        <v>2702</v>
      </c>
      <c r="E635" s="32">
        <v>71</v>
      </c>
      <c r="F635" s="32" t="s">
        <v>25</v>
      </c>
      <c r="G635" s="32" t="s">
        <v>10003</v>
      </c>
      <c r="H635" s="33" t="s">
        <v>4</v>
      </c>
    </row>
    <row r="636" spans="1:8" ht="15" customHeight="1" x14ac:dyDescent="0.25">
      <c r="A636" s="34">
        <v>45765</v>
      </c>
      <c r="B636" s="35" t="s">
        <v>5486</v>
      </c>
      <c r="C636" s="36" t="s">
        <v>5487</v>
      </c>
      <c r="D636" s="35">
        <v>2701</v>
      </c>
      <c r="E636" s="36">
        <v>55</v>
      </c>
      <c r="F636" s="36" t="s">
        <v>25</v>
      </c>
      <c r="G636" s="36" t="s">
        <v>10003</v>
      </c>
      <c r="H636" s="37" t="s">
        <v>4</v>
      </c>
    </row>
    <row r="637" spans="1:8" ht="15" customHeight="1" x14ac:dyDescent="0.25">
      <c r="A637" s="30">
        <v>45765</v>
      </c>
      <c r="B637" s="31" t="s">
        <v>5480</v>
      </c>
      <c r="C637" s="32" t="s">
        <v>5481</v>
      </c>
      <c r="D637" s="31">
        <v>2700</v>
      </c>
      <c r="E637" s="32">
        <v>109</v>
      </c>
      <c r="F637" s="32" t="s">
        <v>25</v>
      </c>
      <c r="G637" s="32" t="s">
        <v>10003</v>
      </c>
      <c r="H637" s="33" t="s">
        <v>4</v>
      </c>
    </row>
    <row r="638" spans="1:8" ht="15" customHeight="1" x14ac:dyDescent="0.25">
      <c r="A638" s="34">
        <v>45765</v>
      </c>
      <c r="B638" s="35" t="s">
        <v>8349</v>
      </c>
      <c r="C638" s="36" t="s">
        <v>8350</v>
      </c>
      <c r="D638" s="35">
        <v>2699</v>
      </c>
      <c r="E638" s="36">
        <v>30</v>
      </c>
      <c r="F638" s="36" t="s">
        <v>14</v>
      </c>
      <c r="G638" s="36" t="s">
        <v>10003</v>
      </c>
      <c r="H638" s="37" t="s">
        <v>4</v>
      </c>
    </row>
    <row r="639" spans="1:8" x14ac:dyDescent="0.25">
      <c r="A639" s="30">
        <v>45765</v>
      </c>
      <c r="B639" s="31" t="s">
        <v>8351</v>
      </c>
      <c r="C639" s="32" t="s">
        <v>8352</v>
      </c>
      <c r="D639" s="31">
        <v>2698</v>
      </c>
      <c r="E639" s="32">
        <v>20</v>
      </c>
      <c r="F639" s="32" t="s">
        <v>14</v>
      </c>
      <c r="G639" s="32" t="s">
        <v>10003</v>
      </c>
      <c r="H639" s="33" t="s">
        <v>4</v>
      </c>
    </row>
    <row r="640" spans="1:8" x14ac:dyDescent="0.25">
      <c r="A640" s="34">
        <v>45765</v>
      </c>
      <c r="B640" s="35" t="s">
        <v>8339</v>
      </c>
      <c r="C640" s="36" t="s">
        <v>8340</v>
      </c>
      <c r="D640" s="35">
        <v>2697</v>
      </c>
      <c r="E640" s="36">
        <v>300</v>
      </c>
      <c r="F640" s="36" t="s">
        <v>14</v>
      </c>
      <c r="G640" s="36" t="s">
        <v>10003</v>
      </c>
      <c r="H640" s="37" t="s">
        <v>4</v>
      </c>
    </row>
    <row r="641" spans="1:8" x14ac:dyDescent="0.25">
      <c r="A641" s="30">
        <v>45765</v>
      </c>
      <c r="B641" s="31" t="s">
        <v>1324</v>
      </c>
      <c r="C641" s="32" t="s">
        <v>1325</v>
      </c>
      <c r="D641" s="31">
        <v>2695</v>
      </c>
      <c r="E641" s="32">
        <v>60</v>
      </c>
      <c r="F641" s="32" t="s">
        <v>14</v>
      </c>
      <c r="G641" s="32" t="s">
        <v>10003</v>
      </c>
      <c r="H641" s="33" t="s">
        <v>4</v>
      </c>
    </row>
    <row r="642" spans="1:8" ht="15" customHeight="1" x14ac:dyDescent="0.25">
      <c r="A642" s="34">
        <v>45766</v>
      </c>
      <c r="B642" s="35">
        <v>6044397001</v>
      </c>
      <c r="C642" s="36" t="s">
        <v>8997</v>
      </c>
      <c r="D642" s="35">
        <v>1783</v>
      </c>
      <c r="E642" s="36">
        <v>40</v>
      </c>
      <c r="F642" s="36" t="s">
        <v>14</v>
      </c>
      <c r="G642" s="36" t="s">
        <v>10961</v>
      </c>
      <c r="H642" s="37" t="s">
        <v>10263</v>
      </c>
    </row>
    <row r="643" spans="1:8" ht="15" customHeight="1" x14ac:dyDescent="0.25">
      <c r="A643" s="30">
        <v>45766</v>
      </c>
      <c r="B643" s="31" t="s">
        <v>5488</v>
      </c>
      <c r="C643" s="32" t="s">
        <v>5489</v>
      </c>
      <c r="D643" s="31">
        <v>1782</v>
      </c>
      <c r="E643" s="32">
        <v>30</v>
      </c>
      <c r="F643" s="32" t="s">
        <v>25</v>
      </c>
      <c r="G643" s="32" t="s">
        <v>10961</v>
      </c>
      <c r="H643" s="33" t="s">
        <v>9381</v>
      </c>
    </row>
    <row r="644" spans="1:8" ht="15" customHeight="1" x14ac:dyDescent="0.25">
      <c r="A644" s="34">
        <v>45766</v>
      </c>
      <c r="B644" s="35" t="s">
        <v>5486</v>
      </c>
      <c r="C644" s="36" t="s">
        <v>5487</v>
      </c>
      <c r="D644" s="35">
        <v>1782</v>
      </c>
      <c r="E644" s="36">
        <v>30</v>
      </c>
      <c r="F644" s="36" t="s">
        <v>25</v>
      </c>
      <c r="G644" s="36" t="s">
        <v>10961</v>
      </c>
      <c r="H644" s="37" t="s">
        <v>9381</v>
      </c>
    </row>
    <row r="645" spans="1:8" ht="15" customHeight="1" x14ac:dyDescent="0.25">
      <c r="A645" s="30">
        <v>45765</v>
      </c>
      <c r="B645" s="31">
        <v>1280347100</v>
      </c>
      <c r="C645" s="32" t="s">
        <v>8647</v>
      </c>
      <c r="D645" s="31">
        <v>1780</v>
      </c>
      <c r="E645" s="32">
        <v>2</v>
      </c>
      <c r="F645" s="32" t="s">
        <v>25</v>
      </c>
      <c r="G645" s="32" t="s">
        <v>10961</v>
      </c>
      <c r="H645" s="33" t="s">
        <v>8431</v>
      </c>
    </row>
    <row r="646" spans="1:8" ht="15" customHeight="1" x14ac:dyDescent="0.25">
      <c r="A646" s="34">
        <v>45765</v>
      </c>
      <c r="B646" s="35" t="s">
        <v>8829</v>
      </c>
      <c r="C646" s="36" t="s">
        <v>8799</v>
      </c>
      <c r="D646" s="35">
        <v>1779</v>
      </c>
      <c r="E646" s="36">
        <v>8</v>
      </c>
      <c r="F646" s="36" t="s">
        <v>14</v>
      </c>
      <c r="G646" s="36" t="s">
        <v>10961</v>
      </c>
      <c r="H646" s="37" t="s">
        <v>8431</v>
      </c>
    </row>
    <row r="647" spans="1:8" s="22" customFormat="1" x14ac:dyDescent="0.25">
      <c r="A647" s="30">
        <v>45765</v>
      </c>
      <c r="B647" s="31" t="s">
        <v>10187</v>
      </c>
      <c r="C647" s="32" t="s">
        <v>6060</v>
      </c>
      <c r="D647" s="31">
        <v>1779</v>
      </c>
      <c r="E647" s="32">
        <v>2</v>
      </c>
      <c r="F647" s="32" t="s">
        <v>14</v>
      </c>
      <c r="G647" s="32" t="s">
        <v>10961</v>
      </c>
      <c r="H647" s="33" t="s">
        <v>8431</v>
      </c>
    </row>
    <row r="648" spans="1:8" ht="15" customHeight="1" x14ac:dyDescent="0.25">
      <c r="A648" s="34">
        <v>45765</v>
      </c>
      <c r="B648" s="35" t="s">
        <v>1899</v>
      </c>
      <c r="C648" s="36" t="s">
        <v>10257</v>
      </c>
      <c r="D648" s="35">
        <v>1779</v>
      </c>
      <c r="E648" s="36">
        <v>12</v>
      </c>
      <c r="F648" s="36" t="s">
        <v>14</v>
      </c>
      <c r="G648" s="36" t="s">
        <v>10961</v>
      </c>
      <c r="H648" s="37" t="s">
        <v>8431</v>
      </c>
    </row>
    <row r="649" spans="1:8" ht="15" customHeight="1" x14ac:dyDescent="0.25">
      <c r="A649" s="30">
        <v>45765</v>
      </c>
      <c r="B649" s="31" t="s">
        <v>1345</v>
      </c>
      <c r="C649" s="32" t="s">
        <v>1346</v>
      </c>
      <c r="D649" s="31">
        <v>1779</v>
      </c>
      <c r="E649" s="32">
        <v>18</v>
      </c>
      <c r="F649" s="32" t="s">
        <v>14</v>
      </c>
      <c r="G649" s="32" t="s">
        <v>10961</v>
      </c>
      <c r="H649" s="33" t="s">
        <v>8431</v>
      </c>
    </row>
    <row r="650" spans="1:8" ht="15" customHeight="1" x14ac:dyDescent="0.25">
      <c r="A650" s="34">
        <v>45765</v>
      </c>
      <c r="B650" s="35" t="s">
        <v>1172</v>
      </c>
      <c r="C650" s="36" t="s">
        <v>1173</v>
      </c>
      <c r="D650" s="35">
        <v>1779</v>
      </c>
      <c r="E650" s="36">
        <v>100</v>
      </c>
      <c r="F650" s="36" t="s">
        <v>14</v>
      </c>
      <c r="G650" s="36" t="s">
        <v>10961</v>
      </c>
      <c r="H650" s="37" t="s">
        <v>8431</v>
      </c>
    </row>
    <row r="651" spans="1:8" ht="15" customHeight="1" x14ac:dyDescent="0.25">
      <c r="A651" s="30">
        <v>45765</v>
      </c>
      <c r="B651" s="31" t="s">
        <v>179</v>
      </c>
      <c r="C651" s="32" t="s">
        <v>180</v>
      </c>
      <c r="D651" s="31">
        <v>1779</v>
      </c>
      <c r="E651" s="32">
        <v>4</v>
      </c>
      <c r="F651" s="32" t="s">
        <v>14</v>
      </c>
      <c r="G651" s="32" t="s">
        <v>10961</v>
      </c>
      <c r="H651" s="33" t="s">
        <v>8431</v>
      </c>
    </row>
    <row r="652" spans="1:8" ht="15" customHeight="1" x14ac:dyDescent="0.25">
      <c r="A652" s="34">
        <v>45765</v>
      </c>
      <c r="B652" s="35" t="s">
        <v>1655</v>
      </c>
      <c r="C652" s="36" t="s">
        <v>1656</v>
      </c>
      <c r="D652" s="35">
        <v>1779</v>
      </c>
      <c r="E652" s="36">
        <v>6</v>
      </c>
      <c r="F652" s="36" t="s">
        <v>14</v>
      </c>
      <c r="G652" s="36" t="s">
        <v>10961</v>
      </c>
      <c r="H652" s="37" t="s">
        <v>8431</v>
      </c>
    </row>
    <row r="653" spans="1:8" ht="15" customHeight="1" x14ac:dyDescent="0.25">
      <c r="A653" s="30">
        <v>45765</v>
      </c>
      <c r="B653" s="31" t="s">
        <v>1280</v>
      </c>
      <c r="C653" s="32" t="s">
        <v>3548</v>
      </c>
      <c r="D653" s="31">
        <v>1779</v>
      </c>
      <c r="E653" s="32">
        <v>50</v>
      </c>
      <c r="F653" s="32" t="s">
        <v>14</v>
      </c>
      <c r="G653" s="32" t="s">
        <v>10961</v>
      </c>
      <c r="H653" s="33" t="s">
        <v>8431</v>
      </c>
    </row>
    <row r="654" spans="1:8" ht="15" customHeight="1" x14ac:dyDescent="0.25">
      <c r="A654" s="34">
        <v>45765</v>
      </c>
      <c r="B654" s="35" t="s">
        <v>10156</v>
      </c>
      <c r="C654" s="36" t="s">
        <v>3336</v>
      </c>
      <c r="D654" s="35">
        <v>1779</v>
      </c>
      <c r="E654" s="36">
        <v>240</v>
      </c>
      <c r="F654" s="36" t="s">
        <v>14</v>
      </c>
      <c r="G654" s="36" t="s">
        <v>10961</v>
      </c>
      <c r="H654" s="37" t="s">
        <v>8431</v>
      </c>
    </row>
    <row r="655" spans="1:8" ht="15" customHeight="1" x14ac:dyDescent="0.25">
      <c r="A655" s="30">
        <v>45765</v>
      </c>
      <c r="B655" s="31" t="s">
        <v>1158</v>
      </c>
      <c r="C655" s="32" t="s">
        <v>1159</v>
      </c>
      <c r="D655" s="31">
        <v>1779</v>
      </c>
      <c r="E655" s="32">
        <v>30</v>
      </c>
      <c r="F655" s="32" t="s">
        <v>14</v>
      </c>
      <c r="G655" s="32" t="s">
        <v>10961</v>
      </c>
      <c r="H655" s="33" t="s">
        <v>8431</v>
      </c>
    </row>
    <row r="656" spans="1:8" ht="15" customHeight="1" x14ac:dyDescent="0.25">
      <c r="A656" s="34">
        <v>45765</v>
      </c>
      <c r="B656" s="35" t="s">
        <v>10184</v>
      </c>
      <c r="C656" s="36" t="s">
        <v>2826</v>
      </c>
      <c r="D656" s="35">
        <v>1779</v>
      </c>
      <c r="E656" s="36">
        <v>2</v>
      </c>
      <c r="F656" s="36" t="s">
        <v>14</v>
      </c>
      <c r="G656" s="36" t="s">
        <v>10961</v>
      </c>
      <c r="H656" s="37" t="s">
        <v>8431</v>
      </c>
    </row>
    <row r="657" spans="1:8" ht="15" customHeight="1" x14ac:dyDescent="0.25">
      <c r="A657" s="30">
        <v>45765</v>
      </c>
      <c r="B657" s="31" t="s">
        <v>10183</v>
      </c>
      <c r="C657" s="32" t="s">
        <v>2825</v>
      </c>
      <c r="D657" s="31">
        <v>1779</v>
      </c>
      <c r="E657" s="32">
        <v>2</v>
      </c>
      <c r="F657" s="32" t="s">
        <v>14</v>
      </c>
      <c r="G657" s="32" t="s">
        <v>10961</v>
      </c>
      <c r="H657" s="33" t="s">
        <v>8431</v>
      </c>
    </row>
    <row r="658" spans="1:8" ht="15" customHeight="1" x14ac:dyDescent="0.25">
      <c r="A658" s="34">
        <v>45765</v>
      </c>
      <c r="B658" s="35" t="s">
        <v>6690</v>
      </c>
      <c r="C658" s="36" t="s">
        <v>6691</v>
      </c>
      <c r="D658" s="35">
        <v>1778</v>
      </c>
      <c r="E658" s="36">
        <v>10</v>
      </c>
      <c r="F658" s="36" t="s">
        <v>14</v>
      </c>
      <c r="G658" s="36" t="s">
        <v>10961</v>
      </c>
      <c r="H658" s="37" t="s">
        <v>8431</v>
      </c>
    </row>
    <row r="659" spans="1:8" ht="15" customHeight="1" x14ac:dyDescent="0.25">
      <c r="A659" s="30">
        <v>45765</v>
      </c>
      <c r="B659" s="31" t="s">
        <v>10262</v>
      </c>
      <c r="C659" s="32" t="s">
        <v>5825</v>
      </c>
      <c r="D659" s="31">
        <v>1778</v>
      </c>
      <c r="E659" s="32">
        <v>4</v>
      </c>
      <c r="F659" s="32" t="s">
        <v>25</v>
      </c>
      <c r="G659" s="32" t="s">
        <v>10961</v>
      </c>
      <c r="H659" s="33" t="s">
        <v>8431</v>
      </c>
    </row>
    <row r="660" spans="1:8" ht="15" customHeight="1" x14ac:dyDescent="0.25">
      <c r="A660" s="34">
        <v>45765</v>
      </c>
      <c r="B660" s="35" t="s">
        <v>6</v>
      </c>
      <c r="C660" s="36" t="s">
        <v>7</v>
      </c>
      <c r="D660" s="35">
        <v>1778</v>
      </c>
      <c r="E660" s="36">
        <v>10</v>
      </c>
      <c r="F660" s="36" t="s">
        <v>14</v>
      </c>
      <c r="G660" s="36" t="s">
        <v>10961</v>
      </c>
      <c r="H660" s="37" t="s">
        <v>8431</v>
      </c>
    </row>
    <row r="661" spans="1:8" ht="15" customHeight="1" x14ac:dyDescent="0.25">
      <c r="A661" s="30">
        <v>45765</v>
      </c>
      <c r="B661" s="31" t="s">
        <v>52</v>
      </c>
      <c r="C661" s="32" t="s">
        <v>53</v>
      </c>
      <c r="D661" s="31">
        <v>1778</v>
      </c>
      <c r="E661" s="32">
        <v>20</v>
      </c>
      <c r="F661" s="32" t="s">
        <v>14</v>
      </c>
      <c r="G661" s="32" t="s">
        <v>10961</v>
      </c>
      <c r="H661" s="33" t="s">
        <v>8431</v>
      </c>
    </row>
    <row r="662" spans="1:8" ht="15" customHeight="1" x14ac:dyDescent="0.25">
      <c r="A662" s="34">
        <v>45765</v>
      </c>
      <c r="B662" s="35" t="s">
        <v>938</v>
      </c>
      <c r="C662" s="36" t="s">
        <v>939</v>
      </c>
      <c r="D662" s="35">
        <v>1778</v>
      </c>
      <c r="E662" s="36">
        <v>10</v>
      </c>
      <c r="F662" s="36" t="s">
        <v>14</v>
      </c>
      <c r="G662" s="36" t="s">
        <v>10961</v>
      </c>
      <c r="H662" s="37" t="s">
        <v>8431</v>
      </c>
    </row>
    <row r="663" spans="1:8" ht="15" customHeight="1" x14ac:dyDescent="0.25">
      <c r="A663" s="30">
        <v>45765</v>
      </c>
      <c r="B663" s="31" t="s">
        <v>8969</v>
      </c>
      <c r="C663" s="32" t="s">
        <v>8957</v>
      </c>
      <c r="D663" s="31">
        <v>1778</v>
      </c>
      <c r="E663" s="32">
        <v>1</v>
      </c>
      <c r="F663" s="32" t="s">
        <v>14</v>
      </c>
      <c r="G663" s="32" t="s">
        <v>10961</v>
      </c>
      <c r="H663" s="33" t="s">
        <v>8431</v>
      </c>
    </row>
    <row r="664" spans="1:8" ht="15" customHeight="1" x14ac:dyDescent="0.25">
      <c r="A664" s="34">
        <v>45765</v>
      </c>
      <c r="B664" s="35" t="s">
        <v>8980</v>
      </c>
      <c r="C664" s="36" t="s">
        <v>8981</v>
      </c>
      <c r="D664" s="35">
        <v>1778</v>
      </c>
      <c r="E664" s="36">
        <v>4</v>
      </c>
      <c r="F664" s="36" t="s">
        <v>14</v>
      </c>
      <c r="G664" s="36" t="s">
        <v>10961</v>
      </c>
      <c r="H664" s="37" t="s">
        <v>8431</v>
      </c>
    </row>
    <row r="665" spans="1:8" x14ac:dyDescent="0.25">
      <c r="A665" s="30">
        <v>45765</v>
      </c>
      <c r="B665" s="31" t="s">
        <v>9015</v>
      </c>
      <c r="C665" s="32" t="s">
        <v>8973</v>
      </c>
      <c r="D665" s="31">
        <v>1778</v>
      </c>
      <c r="E665" s="32">
        <v>4</v>
      </c>
      <c r="F665" s="32" t="s">
        <v>14</v>
      </c>
      <c r="G665" s="32" t="s">
        <v>10961</v>
      </c>
      <c r="H665" s="33" t="s">
        <v>8431</v>
      </c>
    </row>
    <row r="666" spans="1:8" ht="15" customHeight="1" x14ac:dyDescent="0.25">
      <c r="A666" s="34">
        <v>45765</v>
      </c>
      <c r="B666" s="35" t="s">
        <v>8873</v>
      </c>
      <c r="C666" s="36" t="s">
        <v>8841</v>
      </c>
      <c r="D666" s="35">
        <v>1778</v>
      </c>
      <c r="E666" s="36">
        <v>2</v>
      </c>
      <c r="F666" s="36" t="s">
        <v>14</v>
      </c>
      <c r="G666" s="36" t="s">
        <v>10961</v>
      </c>
      <c r="H666" s="37" t="s">
        <v>8431</v>
      </c>
    </row>
    <row r="667" spans="1:8" ht="15" customHeight="1" x14ac:dyDescent="0.25">
      <c r="A667" s="30">
        <v>45765</v>
      </c>
      <c r="B667" s="31" t="s">
        <v>9407</v>
      </c>
      <c r="C667" s="32" t="s">
        <v>9400</v>
      </c>
      <c r="D667" s="31">
        <v>1778</v>
      </c>
      <c r="E667" s="32">
        <v>2</v>
      </c>
      <c r="F667" s="32" t="s">
        <v>14</v>
      </c>
      <c r="G667" s="32" t="s">
        <v>10961</v>
      </c>
      <c r="H667" s="33" t="s">
        <v>8431</v>
      </c>
    </row>
    <row r="668" spans="1:8" ht="15" customHeight="1" x14ac:dyDescent="0.25">
      <c r="A668" s="34">
        <v>45765</v>
      </c>
      <c r="B668" s="35" t="s">
        <v>9355</v>
      </c>
      <c r="C668" s="36" t="s">
        <v>8946</v>
      </c>
      <c r="D668" s="35">
        <v>1778</v>
      </c>
      <c r="E668" s="36">
        <v>2</v>
      </c>
      <c r="F668" s="36" t="s">
        <v>14</v>
      </c>
      <c r="G668" s="36" t="s">
        <v>10961</v>
      </c>
      <c r="H668" s="37" t="s">
        <v>8431</v>
      </c>
    </row>
    <row r="669" spans="1:8" ht="15" customHeight="1" x14ac:dyDescent="0.25">
      <c r="A669" s="30">
        <v>45765</v>
      </c>
      <c r="B669" s="31">
        <v>3280574100</v>
      </c>
      <c r="C669" s="32" t="s">
        <v>8680</v>
      </c>
      <c r="D669" s="31">
        <v>1778</v>
      </c>
      <c r="E669" s="32">
        <v>4</v>
      </c>
      <c r="F669" s="32" t="s">
        <v>14</v>
      </c>
      <c r="G669" s="32" t="s">
        <v>10961</v>
      </c>
      <c r="H669" s="33" t="s">
        <v>8431</v>
      </c>
    </row>
    <row r="670" spans="1:8" ht="15" customHeight="1" x14ac:dyDescent="0.25">
      <c r="A670" s="34">
        <v>45765</v>
      </c>
      <c r="B670" s="35" t="s">
        <v>9350</v>
      </c>
      <c r="C670" s="36" t="s">
        <v>8939</v>
      </c>
      <c r="D670" s="35">
        <v>1778</v>
      </c>
      <c r="E670" s="36">
        <v>2</v>
      </c>
      <c r="F670" s="36" t="s">
        <v>14</v>
      </c>
      <c r="G670" s="36" t="s">
        <v>10961</v>
      </c>
      <c r="H670" s="37" t="s">
        <v>8431</v>
      </c>
    </row>
    <row r="671" spans="1:8" ht="15" customHeight="1" x14ac:dyDescent="0.25">
      <c r="A671" s="30">
        <v>45765</v>
      </c>
      <c r="B671" s="31">
        <v>1280359100</v>
      </c>
      <c r="C671" s="32" t="s">
        <v>8650</v>
      </c>
      <c r="D671" s="31">
        <v>1778</v>
      </c>
      <c r="E671" s="32">
        <v>2</v>
      </c>
      <c r="F671" s="32" t="s">
        <v>25</v>
      </c>
      <c r="G671" s="32" t="s">
        <v>10961</v>
      </c>
      <c r="H671" s="33" t="s">
        <v>8431</v>
      </c>
    </row>
    <row r="672" spans="1:8" ht="15" customHeight="1" x14ac:dyDescent="0.25">
      <c r="A672" s="34">
        <v>45765</v>
      </c>
      <c r="B672" s="35" t="s">
        <v>9279</v>
      </c>
      <c r="C672" s="36" t="s">
        <v>8931</v>
      </c>
      <c r="D672" s="35">
        <v>1778</v>
      </c>
      <c r="E672" s="36">
        <v>1</v>
      </c>
      <c r="F672" s="36" t="s">
        <v>14</v>
      </c>
      <c r="G672" s="36" t="s">
        <v>10961</v>
      </c>
      <c r="H672" s="37" t="s">
        <v>8431</v>
      </c>
    </row>
    <row r="673" spans="1:8" ht="15" customHeight="1" x14ac:dyDescent="0.25">
      <c r="A673" s="30">
        <v>45765</v>
      </c>
      <c r="B673" s="31" t="s">
        <v>8896</v>
      </c>
      <c r="C673" s="32" t="s">
        <v>8856</v>
      </c>
      <c r="D673" s="31">
        <v>1778</v>
      </c>
      <c r="E673" s="32">
        <v>3</v>
      </c>
      <c r="F673" s="32" t="s">
        <v>14</v>
      </c>
      <c r="G673" s="32" t="s">
        <v>10961</v>
      </c>
      <c r="H673" s="33" t="s">
        <v>8431</v>
      </c>
    </row>
    <row r="674" spans="1:8" ht="15" customHeight="1" x14ac:dyDescent="0.25">
      <c r="A674" s="34">
        <v>45765</v>
      </c>
      <c r="B674" s="35">
        <v>3280826100</v>
      </c>
      <c r="C674" s="36" t="s">
        <v>10258</v>
      </c>
      <c r="D674" s="35">
        <v>1778</v>
      </c>
      <c r="E674" s="36">
        <v>4</v>
      </c>
      <c r="F674" s="36" t="s">
        <v>14</v>
      </c>
      <c r="G674" s="36" t="s">
        <v>10961</v>
      </c>
      <c r="H674" s="37" t="s">
        <v>8431</v>
      </c>
    </row>
    <row r="675" spans="1:8" ht="15" customHeight="1" x14ac:dyDescent="0.25">
      <c r="A675" s="30">
        <v>45765</v>
      </c>
      <c r="B675" s="31" t="s">
        <v>9468</v>
      </c>
      <c r="C675" s="32" t="s">
        <v>9469</v>
      </c>
      <c r="D675" s="31">
        <v>1778</v>
      </c>
      <c r="E675" s="32">
        <v>2</v>
      </c>
      <c r="F675" s="32" t="s">
        <v>14</v>
      </c>
      <c r="G675" s="32" t="s">
        <v>10961</v>
      </c>
      <c r="H675" s="33" t="s">
        <v>8431</v>
      </c>
    </row>
    <row r="676" spans="1:8" ht="15" customHeight="1" x14ac:dyDescent="0.25">
      <c r="A676" s="34">
        <v>45765</v>
      </c>
      <c r="B676" s="35" t="s">
        <v>3942</v>
      </c>
      <c r="C676" s="36" t="s">
        <v>3943</v>
      </c>
      <c r="D676" s="35">
        <v>1764</v>
      </c>
      <c r="E676" s="36">
        <v>24</v>
      </c>
      <c r="F676" s="36" t="s">
        <v>14</v>
      </c>
      <c r="G676" s="36" t="s">
        <v>10961</v>
      </c>
      <c r="H676" s="37" t="s">
        <v>10260</v>
      </c>
    </row>
    <row r="677" spans="1:8" ht="15" customHeight="1" x14ac:dyDescent="0.25">
      <c r="A677" s="30">
        <v>45765</v>
      </c>
      <c r="B677" s="31" t="s">
        <v>3934</v>
      </c>
      <c r="C677" s="32" t="s">
        <v>3935</v>
      </c>
      <c r="D677" s="31">
        <v>1764</v>
      </c>
      <c r="E677" s="32">
        <v>24</v>
      </c>
      <c r="F677" s="32" t="s">
        <v>14</v>
      </c>
      <c r="G677" s="32" t="s">
        <v>10961</v>
      </c>
      <c r="H677" s="33" t="s">
        <v>10260</v>
      </c>
    </row>
    <row r="678" spans="1:8" ht="15" customHeight="1" x14ac:dyDescent="0.25">
      <c r="A678" s="34">
        <v>45765</v>
      </c>
      <c r="B678" s="35" t="s">
        <v>2165</v>
      </c>
      <c r="C678" s="36" t="s">
        <v>2166</v>
      </c>
      <c r="D678" s="35">
        <v>1764</v>
      </c>
      <c r="E678" s="36">
        <v>20</v>
      </c>
      <c r="F678" s="36" t="s">
        <v>14</v>
      </c>
      <c r="G678" s="36" t="s">
        <v>10961</v>
      </c>
      <c r="H678" s="37" t="s">
        <v>10260</v>
      </c>
    </row>
    <row r="679" spans="1:8" ht="15" customHeight="1" x14ac:dyDescent="0.25">
      <c r="A679" s="30">
        <v>45765</v>
      </c>
      <c r="B679" s="31" t="s">
        <v>10261</v>
      </c>
      <c r="C679" s="32" t="s">
        <v>2921</v>
      </c>
      <c r="D679" s="31">
        <v>1764</v>
      </c>
      <c r="E679" s="32">
        <v>24</v>
      </c>
      <c r="F679" s="32" t="s">
        <v>14</v>
      </c>
      <c r="G679" s="32" t="s">
        <v>10961</v>
      </c>
      <c r="H679" s="33" t="s">
        <v>10260</v>
      </c>
    </row>
    <row r="680" spans="1:8" ht="15" customHeight="1" x14ac:dyDescent="0.25">
      <c r="A680" s="34">
        <v>45764</v>
      </c>
      <c r="B680" s="35" t="s">
        <v>9014</v>
      </c>
      <c r="C680" s="36" t="s">
        <v>8974</v>
      </c>
      <c r="D680" s="35">
        <v>1777</v>
      </c>
      <c r="E680" s="36">
        <v>4</v>
      </c>
      <c r="F680" s="36" t="s">
        <v>14</v>
      </c>
      <c r="G680" s="36" t="s">
        <v>10961</v>
      </c>
      <c r="H680" s="37" t="s">
        <v>8431</v>
      </c>
    </row>
    <row r="681" spans="1:8" ht="15" customHeight="1" x14ac:dyDescent="0.25">
      <c r="A681" s="30">
        <v>45764</v>
      </c>
      <c r="B681" s="31" t="s">
        <v>8337</v>
      </c>
      <c r="C681" s="32" t="s">
        <v>8338</v>
      </c>
      <c r="D681" s="31">
        <v>1772</v>
      </c>
      <c r="E681" s="32">
        <v>30</v>
      </c>
      <c r="F681" s="32" t="s">
        <v>14</v>
      </c>
      <c r="G681" s="32" t="s">
        <v>10961</v>
      </c>
      <c r="H681" s="33" t="s">
        <v>9744</v>
      </c>
    </row>
    <row r="682" spans="1:8" ht="15" customHeight="1" x14ac:dyDescent="0.25">
      <c r="A682" s="34">
        <v>45764</v>
      </c>
      <c r="B682" s="35" t="s">
        <v>8233</v>
      </c>
      <c r="C682" s="36" t="s">
        <v>8234</v>
      </c>
      <c r="D682" s="35">
        <v>1772</v>
      </c>
      <c r="E682" s="36">
        <v>20</v>
      </c>
      <c r="F682" s="36" t="s">
        <v>14</v>
      </c>
      <c r="G682" s="36" t="s">
        <v>10961</v>
      </c>
      <c r="H682" s="37" t="s">
        <v>9744</v>
      </c>
    </row>
    <row r="683" spans="1:8" ht="15" customHeight="1" x14ac:dyDescent="0.25">
      <c r="A683" s="30">
        <v>45764</v>
      </c>
      <c r="B683" s="31" t="s">
        <v>8829</v>
      </c>
      <c r="C683" s="32" t="s">
        <v>8799</v>
      </c>
      <c r="D683" s="31">
        <v>1763</v>
      </c>
      <c r="E683" s="32">
        <v>40</v>
      </c>
      <c r="F683" s="32" t="s">
        <v>14</v>
      </c>
      <c r="G683" s="32" t="s">
        <v>10961</v>
      </c>
      <c r="H683" s="33" t="s">
        <v>10259</v>
      </c>
    </row>
    <row r="684" spans="1:8" ht="15" customHeight="1" x14ac:dyDescent="0.25">
      <c r="A684" s="34">
        <v>45764</v>
      </c>
      <c r="B684" s="35" t="s">
        <v>8834</v>
      </c>
      <c r="C684" s="36" t="s">
        <v>8804</v>
      </c>
      <c r="D684" s="35">
        <v>1763</v>
      </c>
      <c r="E684" s="36">
        <v>24</v>
      </c>
      <c r="F684" s="36" t="s">
        <v>14</v>
      </c>
      <c r="G684" s="36" t="s">
        <v>10961</v>
      </c>
      <c r="H684" s="37" t="s">
        <v>10259</v>
      </c>
    </row>
    <row r="685" spans="1:8" ht="15" customHeight="1" x14ac:dyDescent="0.25">
      <c r="A685" s="30">
        <v>45764</v>
      </c>
      <c r="B685" s="31" t="s">
        <v>8809</v>
      </c>
      <c r="C685" s="32" t="s">
        <v>8781</v>
      </c>
      <c r="D685" s="31">
        <v>1763</v>
      </c>
      <c r="E685" s="32">
        <v>16</v>
      </c>
      <c r="F685" s="32" t="s">
        <v>14</v>
      </c>
      <c r="G685" s="32" t="s">
        <v>10961</v>
      </c>
      <c r="H685" s="33" t="s">
        <v>10259</v>
      </c>
    </row>
    <row r="686" spans="1:8" ht="15" customHeight="1" x14ac:dyDescent="0.25">
      <c r="A686" s="34">
        <v>45764</v>
      </c>
      <c r="B686" s="35" t="s">
        <v>8819</v>
      </c>
      <c r="C686" s="36" t="s">
        <v>8789</v>
      </c>
      <c r="D686" s="35">
        <v>1763</v>
      </c>
      <c r="E686" s="36">
        <v>40</v>
      </c>
      <c r="F686" s="36" t="s">
        <v>14</v>
      </c>
      <c r="G686" s="36" t="s">
        <v>10961</v>
      </c>
      <c r="H686" s="37" t="s">
        <v>10259</v>
      </c>
    </row>
    <row r="687" spans="1:8" ht="15" customHeight="1" x14ac:dyDescent="0.25">
      <c r="A687" s="30">
        <v>45764</v>
      </c>
      <c r="B687" s="31" t="s">
        <v>9008</v>
      </c>
      <c r="C687" s="32" t="s">
        <v>3230</v>
      </c>
      <c r="D687" s="31">
        <v>1763</v>
      </c>
      <c r="E687" s="32">
        <v>15</v>
      </c>
      <c r="F687" s="32" t="s">
        <v>14</v>
      </c>
      <c r="G687" s="32" t="s">
        <v>10961</v>
      </c>
      <c r="H687" s="33" t="s">
        <v>10259</v>
      </c>
    </row>
    <row r="688" spans="1:8" x14ac:dyDescent="0.25">
      <c r="A688" s="34">
        <v>45764</v>
      </c>
      <c r="B688" s="35" t="s">
        <v>3228</v>
      </c>
      <c r="C688" s="36" t="s">
        <v>3229</v>
      </c>
      <c r="D688" s="35">
        <v>1763</v>
      </c>
      <c r="E688" s="36">
        <v>15</v>
      </c>
      <c r="F688" s="36" t="s">
        <v>14</v>
      </c>
      <c r="G688" s="36" t="s">
        <v>10961</v>
      </c>
      <c r="H688" s="37" t="s">
        <v>10259</v>
      </c>
    </row>
    <row r="689" spans="1:8" ht="15" customHeight="1" x14ac:dyDescent="0.25">
      <c r="A689" s="30">
        <v>45764</v>
      </c>
      <c r="B689" s="31" t="s">
        <v>731</v>
      </c>
      <c r="C689" s="32" t="s">
        <v>732</v>
      </c>
      <c r="D689" s="31">
        <v>1763</v>
      </c>
      <c r="E689" s="32">
        <v>50</v>
      </c>
      <c r="F689" s="32" t="s">
        <v>14</v>
      </c>
      <c r="G689" s="32" t="s">
        <v>10961</v>
      </c>
      <c r="H689" s="33" t="s">
        <v>10259</v>
      </c>
    </row>
    <row r="690" spans="1:8" ht="15" customHeight="1" x14ac:dyDescent="0.25">
      <c r="A690" s="34">
        <v>45764</v>
      </c>
      <c r="B690" s="35" t="s">
        <v>2412</v>
      </c>
      <c r="C690" s="36" t="s">
        <v>2469</v>
      </c>
      <c r="D690" s="35">
        <v>1763</v>
      </c>
      <c r="E690" s="36">
        <v>30</v>
      </c>
      <c r="F690" s="36" t="s">
        <v>14</v>
      </c>
      <c r="G690" s="36" t="s">
        <v>10961</v>
      </c>
      <c r="H690" s="37" t="s">
        <v>10259</v>
      </c>
    </row>
    <row r="691" spans="1:8" ht="15" customHeight="1" x14ac:dyDescent="0.25">
      <c r="A691" s="30">
        <v>45764</v>
      </c>
      <c r="B691" s="31" t="s">
        <v>2418</v>
      </c>
      <c r="C691" s="32" t="s">
        <v>2476</v>
      </c>
      <c r="D691" s="31">
        <v>1763</v>
      </c>
      <c r="E691" s="32">
        <v>40</v>
      </c>
      <c r="F691" s="32" t="s">
        <v>14</v>
      </c>
      <c r="G691" s="32" t="s">
        <v>10961</v>
      </c>
      <c r="H691" s="33" t="s">
        <v>10259</v>
      </c>
    </row>
    <row r="692" spans="1:8" ht="15" customHeight="1" x14ac:dyDescent="0.25">
      <c r="A692" s="34">
        <v>45763</v>
      </c>
      <c r="B692" s="35" t="s">
        <v>346</v>
      </c>
      <c r="C692" s="36" t="s">
        <v>347</v>
      </c>
      <c r="D692" s="35">
        <v>1759</v>
      </c>
      <c r="E692" s="36">
        <v>60</v>
      </c>
      <c r="F692" s="36" t="s">
        <v>14</v>
      </c>
      <c r="G692" s="36" t="s">
        <v>10961</v>
      </c>
      <c r="H692" s="37" t="s">
        <v>10149</v>
      </c>
    </row>
    <row r="693" spans="1:8" ht="15" customHeight="1" x14ac:dyDescent="0.25">
      <c r="A693" s="30">
        <v>45763</v>
      </c>
      <c r="B693" s="31" t="s">
        <v>1135</v>
      </c>
      <c r="C693" s="32" t="s">
        <v>1136</v>
      </c>
      <c r="D693" s="31">
        <v>1759</v>
      </c>
      <c r="E693" s="32">
        <v>24</v>
      </c>
      <c r="F693" s="32" t="s">
        <v>14</v>
      </c>
      <c r="G693" s="32" t="s">
        <v>10961</v>
      </c>
      <c r="H693" s="33" t="s">
        <v>10149</v>
      </c>
    </row>
    <row r="694" spans="1:8" ht="15" customHeight="1" x14ac:dyDescent="0.25">
      <c r="A694" s="34">
        <v>45763</v>
      </c>
      <c r="B694" s="35">
        <v>3250220100</v>
      </c>
      <c r="C694" s="36" t="s">
        <v>8665</v>
      </c>
      <c r="D694" s="35">
        <v>1759</v>
      </c>
      <c r="E694" s="36">
        <v>2</v>
      </c>
      <c r="F694" s="36" t="s">
        <v>14</v>
      </c>
      <c r="G694" s="36" t="s">
        <v>10961</v>
      </c>
      <c r="H694" s="37" t="s">
        <v>10149</v>
      </c>
    </row>
    <row r="695" spans="1:8" ht="15" customHeight="1" x14ac:dyDescent="0.25">
      <c r="A695" s="30">
        <v>45763</v>
      </c>
      <c r="B695" s="31" t="s">
        <v>9257</v>
      </c>
      <c r="C695" s="32" t="s">
        <v>8922</v>
      </c>
      <c r="D695" s="31">
        <v>1759</v>
      </c>
      <c r="E695" s="32">
        <v>1</v>
      </c>
      <c r="F695" s="32" t="s">
        <v>25</v>
      </c>
      <c r="G695" s="32" t="s">
        <v>10961</v>
      </c>
      <c r="H695" s="33" t="s">
        <v>10149</v>
      </c>
    </row>
    <row r="696" spans="1:8" ht="15" customHeight="1" x14ac:dyDescent="0.25">
      <c r="A696" s="34">
        <v>45763</v>
      </c>
      <c r="B696" s="35" t="s">
        <v>9338</v>
      </c>
      <c r="C696" s="36" t="s">
        <v>8921</v>
      </c>
      <c r="D696" s="35">
        <v>1759</v>
      </c>
      <c r="E696" s="36">
        <v>1</v>
      </c>
      <c r="F696" s="36" t="s">
        <v>14</v>
      </c>
      <c r="G696" s="36" t="s">
        <v>10961</v>
      </c>
      <c r="H696" s="37" t="s">
        <v>10149</v>
      </c>
    </row>
    <row r="697" spans="1:8" ht="15" customHeight="1" x14ac:dyDescent="0.25">
      <c r="A697" s="30">
        <v>45764</v>
      </c>
      <c r="B697" s="31">
        <v>4340460100</v>
      </c>
      <c r="C697" s="32" t="s">
        <v>8730</v>
      </c>
      <c r="D697" s="31">
        <v>1773</v>
      </c>
      <c r="E697" s="32">
        <v>8</v>
      </c>
      <c r="F697" s="32" t="s">
        <v>14</v>
      </c>
      <c r="G697" s="32" t="s">
        <v>10961</v>
      </c>
      <c r="H697" s="33" t="s">
        <v>9259</v>
      </c>
    </row>
    <row r="698" spans="1:8" ht="15" customHeight="1" x14ac:dyDescent="0.25">
      <c r="A698" s="34">
        <v>45764</v>
      </c>
      <c r="B698" s="35">
        <v>4340459100</v>
      </c>
      <c r="C698" s="36" t="s">
        <v>8729</v>
      </c>
      <c r="D698" s="35">
        <v>1773</v>
      </c>
      <c r="E698" s="36">
        <v>25</v>
      </c>
      <c r="F698" s="36" t="s">
        <v>14</v>
      </c>
      <c r="G698" s="36" t="s">
        <v>10961</v>
      </c>
      <c r="H698" s="37" t="s">
        <v>9259</v>
      </c>
    </row>
    <row r="699" spans="1:8" ht="15" customHeight="1" x14ac:dyDescent="0.25">
      <c r="A699" s="30">
        <v>45764</v>
      </c>
      <c r="B699" s="31">
        <v>4330352100</v>
      </c>
      <c r="C699" s="32" t="s">
        <v>8718</v>
      </c>
      <c r="D699" s="31">
        <v>1773</v>
      </c>
      <c r="E699" s="32">
        <v>10</v>
      </c>
      <c r="F699" s="32" t="s">
        <v>25</v>
      </c>
      <c r="G699" s="32" t="s">
        <v>10961</v>
      </c>
      <c r="H699" s="33" t="s">
        <v>9259</v>
      </c>
    </row>
    <row r="700" spans="1:8" ht="15" customHeight="1" x14ac:dyDescent="0.25">
      <c r="A700" s="34">
        <v>45764</v>
      </c>
      <c r="B700" s="35">
        <v>4330349100</v>
      </c>
      <c r="C700" s="36" t="s">
        <v>9285</v>
      </c>
      <c r="D700" s="35">
        <v>1773</v>
      </c>
      <c r="E700" s="36">
        <v>20</v>
      </c>
      <c r="F700" s="36" t="s">
        <v>25</v>
      </c>
      <c r="G700" s="36" t="s">
        <v>10961</v>
      </c>
      <c r="H700" s="37" t="s">
        <v>9259</v>
      </c>
    </row>
    <row r="701" spans="1:8" ht="15" customHeight="1" x14ac:dyDescent="0.25">
      <c r="A701" s="30">
        <v>45764</v>
      </c>
      <c r="B701" s="31">
        <v>4340427100</v>
      </c>
      <c r="C701" s="32" t="s">
        <v>8719</v>
      </c>
      <c r="D701" s="31">
        <v>1773</v>
      </c>
      <c r="E701" s="32">
        <v>10</v>
      </c>
      <c r="F701" s="32" t="s">
        <v>25</v>
      </c>
      <c r="G701" s="32" t="s">
        <v>10961</v>
      </c>
      <c r="H701" s="33" t="s">
        <v>9259</v>
      </c>
    </row>
    <row r="702" spans="1:8" ht="15" customHeight="1" x14ac:dyDescent="0.25">
      <c r="A702" s="34">
        <v>45764</v>
      </c>
      <c r="B702" s="35">
        <v>3280585100</v>
      </c>
      <c r="C702" s="36" t="s">
        <v>8682</v>
      </c>
      <c r="D702" s="35">
        <v>1773</v>
      </c>
      <c r="E702" s="36">
        <v>2</v>
      </c>
      <c r="F702" s="36" t="s">
        <v>14</v>
      </c>
      <c r="G702" s="36" t="s">
        <v>10961</v>
      </c>
      <c r="H702" s="37" t="s">
        <v>9259</v>
      </c>
    </row>
    <row r="703" spans="1:8" ht="15" customHeight="1" x14ac:dyDescent="0.25">
      <c r="A703" s="30">
        <v>45764</v>
      </c>
      <c r="B703" s="31">
        <v>3280574100</v>
      </c>
      <c r="C703" s="32" t="s">
        <v>8680</v>
      </c>
      <c r="D703" s="31">
        <v>1773</v>
      </c>
      <c r="E703" s="32">
        <v>6</v>
      </c>
      <c r="F703" s="32" t="s">
        <v>14</v>
      </c>
      <c r="G703" s="32" t="s">
        <v>10961</v>
      </c>
      <c r="H703" s="33" t="s">
        <v>9259</v>
      </c>
    </row>
    <row r="704" spans="1:8" ht="15" customHeight="1" x14ac:dyDescent="0.25">
      <c r="A704" s="34">
        <v>45764</v>
      </c>
      <c r="B704" s="35">
        <v>3280845100</v>
      </c>
      <c r="C704" s="36" t="s">
        <v>8702</v>
      </c>
      <c r="D704" s="35">
        <v>1773</v>
      </c>
      <c r="E704" s="36">
        <v>4</v>
      </c>
      <c r="F704" s="36" t="s">
        <v>14</v>
      </c>
      <c r="G704" s="36" t="s">
        <v>10961</v>
      </c>
      <c r="H704" s="37" t="s">
        <v>9259</v>
      </c>
    </row>
    <row r="705" spans="1:8" ht="15" customHeight="1" x14ac:dyDescent="0.25">
      <c r="A705" s="30">
        <v>45764</v>
      </c>
      <c r="B705" s="31">
        <v>3280552100</v>
      </c>
      <c r="C705" s="32" t="s">
        <v>8677</v>
      </c>
      <c r="D705" s="31">
        <v>1773</v>
      </c>
      <c r="E705" s="32">
        <v>4</v>
      </c>
      <c r="F705" s="32" t="s">
        <v>14</v>
      </c>
      <c r="G705" s="32" t="s">
        <v>10961</v>
      </c>
      <c r="H705" s="33" t="s">
        <v>9259</v>
      </c>
    </row>
    <row r="706" spans="1:8" ht="15" customHeight="1" x14ac:dyDescent="0.25">
      <c r="A706" s="34">
        <v>45764</v>
      </c>
      <c r="B706" s="35">
        <v>3280669100</v>
      </c>
      <c r="C706" s="36" t="s">
        <v>8691</v>
      </c>
      <c r="D706" s="35">
        <v>1773</v>
      </c>
      <c r="E706" s="36">
        <v>2</v>
      </c>
      <c r="F706" s="36" t="s">
        <v>14</v>
      </c>
      <c r="G706" s="36" t="s">
        <v>10961</v>
      </c>
      <c r="H706" s="37" t="s">
        <v>9259</v>
      </c>
    </row>
    <row r="707" spans="1:8" ht="15" customHeight="1" x14ac:dyDescent="0.25">
      <c r="A707" s="30">
        <v>45764</v>
      </c>
      <c r="B707" s="31">
        <v>3280843100</v>
      </c>
      <c r="C707" s="32" t="s">
        <v>8701</v>
      </c>
      <c r="D707" s="31">
        <v>1773</v>
      </c>
      <c r="E707" s="32">
        <v>16</v>
      </c>
      <c r="F707" s="32" t="s">
        <v>14</v>
      </c>
      <c r="G707" s="32" t="s">
        <v>10961</v>
      </c>
      <c r="H707" s="33" t="s">
        <v>9259</v>
      </c>
    </row>
    <row r="708" spans="1:8" ht="15" customHeight="1" x14ac:dyDescent="0.25">
      <c r="A708" s="34">
        <v>45764</v>
      </c>
      <c r="B708" s="35">
        <v>3280587100</v>
      </c>
      <c r="C708" s="36" t="s">
        <v>8683</v>
      </c>
      <c r="D708" s="35">
        <v>1773</v>
      </c>
      <c r="E708" s="36">
        <v>4</v>
      </c>
      <c r="F708" s="36" t="s">
        <v>14</v>
      </c>
      <c r="G708" s="36" t="s">
        <v>10961</v>
      </c>
      <c r="H708" s="37" t="s">
        <v>9259</v>
      </c>
    </row>
    <row r="709" spans="1:8" ht="15" customHeight="1" x14ac:dyDescent="0.25">
      <c r="A709" s="30">
        <v>45764</v>
      </c>
      <c r="B709" s="31">
        <v>3280825100</v>
      </c>
      <c r="C709" s="32" t="s">
        <v>8700</v>
      </c>
      <c r="D709" s="31">
        <v>1773</v>
      </c>
      <c r="E709" s="32">
        <v>1</v>
      </c>
      <c r="F709" s="32" t="s">
        <v>14</v>
      </c>
      <c r="G709" s="32" t="s">
        <v>10961</v>
      </c>
      <c r="H709" s="33" t="s">
        <v>9259</v>
      </c>
    </row>
    <row r="710" spans="1:8" ht="15" customHeight="1" x14ac:dyDescent="0.25">
      <c r="A710" s="34">
        <v>45764</v>
      </c>
      <c r="B710" s="35">
        <v>3280556100</v>
      </c>
      <c r="C710" s="36" t="s">
        <v>8678</v>
      </c>
      <c r="D710" s="35">
        <v>1773</v>
      </c>
      <c r="E710" s="36">
        <v>4</v>
      </c>
      <c r="F710" s="36" t="s">
        <v>14</v>
      </c>
      <c r="G710" s="36" t="s">
        <v>10961</v>
      </c>
      <c r="H710" s="37" t="s">
        <v>9259</v>
      </c>
    </row>
    <row r="711" spans="1:8" ht="15" customHeight="1" x14ac:dyDescent="0.25">
      <c r="A711" s="30">
        <v>45764</v>
      </c>
      <c r="B711" s="31" t="s">
        <v>10324</v>
      </c>
      <c r="C711" s="32" t="s">
        <v>8668</v>
      </c>
      <c r="D711" s="31">
        <v>1773</v>
      </c>
      <c r="E711" s="32">
        <v>5</v>
      </c>
      <c r="F711" s="32" t="s">
        <v>14</v>
      </c>
      <c r="G711" s="32" t="s">
        <v>10961</v>
      </c>
      <c r="H711" s="33" t="s">
        <v>9259</v>
      </c>
    </row>
    <row r="712" spans="1:8" ht="15" customHeight="1" x14ac:dyDescent="0.25">
      <c r="A712" s="34">
        <v>45764</v>
      </c>
      <c r="B712" s="35">
        <v>3280542100</v>
      </c>
      <c r="C712" s="36" t="s">
        <v>8676</v>
      </c>
      <c r="D712" s="35">
        <v>1773</v>
      </c>
      <c r="E712" s="36">
        <v>10</v>
      </c>
      <c r="F712" s="36" t="s">
        <v>14</v>
      </c>
      <c r="G712" s="36" t="s">
        <v>10961</v>
      </c>
      <c r="H712" s="37" t="s">
        <v>9259</v>
      </c>
    </row>
    <row r="713" spans="1:8" ht="15" customHeight="1" x14ac:dyDescent="0.25">
      <c r="A713" s="30">
        <v>45764</v>
      </c>
      <c r="B713" s="31">
        <v>3280503100</v>
      </c>
      <c r="C713" s="32" t="s">
        <v>8669</v>
      </c>
      <c r="D713" s="31">
        <v>1773</v>
      </c>
      <c r="E713" s="32">
        <v>10</v>
      </c>
      <c r="F713" s="32" t="s">
        <v>14</v>
      </c>
      <c r="G713" s="32" t="s">
        <v>10961</v>
      </c>
      <c r="H713" s="33" t="s">
        <v>9259</v>
      </c>
    </row>
    <row r="714" spans="1:8" ht="15" customHeight="1" x14ac:dyDescent="0.25">
      <c r="A714" s="34">
        <v>45764</v>
      </c>
      <c r="B714" s="35" t="s">
        <v>9754</v>
      </c>
      <c r="C714" s="36" t="s">
        <v>9764</v>
      </c>
      <c r="D714" s="35">
        <v>1773</v>
      </c>
      <c r="E714" s="36">
        <v>10</v>
      </c>
      <c r="F714" s="36" t="s">
        <v>14</v>
      </c>
      <c r="G714" s="36" t="s">
        <v>10961</v>
      </c>
      <c r="H714" s="37" t="s">
        <v>9259</v>
      </c>
    </row>
    <row r="715" spans="1:8" ht="15" customHeight="1" x14ac:dyDescent="0.25">
      <c r="A715" s="30">
        <v>45764</v>
      </c>
      <c r="B715" s="31">
        <v>3280876100</v>
      </c>
      <c r="C715" s="32" t="s">
        <v>8708</v>
      </c>
      <c r="D715" s="31">
        <v>1773</v>
      </c>
      <c r="E715" s="32">
        <v>5</v>
      </c>
      <c r="F715" s="32" t="s">
        <v>14</v>
      </c>
      <c r="G715" s="32" t="s">
        <v>10961</v>
      </c>
      <c r="H715" s="33" t="s">
        <v>9259</v>
      </c>
    </row>
    <row r="716" spans="1:8" ht="15" customHeight="1" x14ac:dyDescent="0.25">
      <c r="A716" s="34">
        <v>45764</v>
      </c>
      <c r="B716" s="35">
        <v>3250216100</v>
      </c>
      <c r="C716" s="36" t="s">
        <v>8664</v>
      </c>
      <c r="D716" s="35">
        <v>1773</v>
      </c>
      <c r="E716" s="36">
        <v>5</v>
      </c>
      <c r="F716" s="36" t="s">
        <v>14</v>
      </c>
      <c r="G716" s="36" t="s">
        <v>10961</v>
      </c>
      <c r="H716" s="37" t="s">
        <v>9259</v>
      </c>
    </row>
    <row r="717" spans="1:8" ht="15" customHeight="1" x14ac:dyDescent="0.25">
      <c r="A717" s="30">
        <v>45764</v>
      </c>
      <c r="B717" s="31">
        <v>3280533100</v>
      </c>
      <c r="C717" s="32" t="s">
        <v>8674</v>
      </c>
      <c r="D717" s="31">
        <v>1773</v>
      </c>
      <c r="E717" s="32">
        <v>4</v>
      </c>
      <c r="F717" s="32" t="s">
        <v>14</v>
      </c>
      <c r="G717" s="32" t="s">
        <v>10961</v>
      </c>
      <c r="H717" s="33" t="s">
        <v>9259</v>
      </c>
    </row>
    <row r="718" spans="1:8" ht="15" customHeight="1" x14ac:dyDescent="0.25">
      <c r="A718" s="34">
        <v>45764</v>
      </c>
      <c r="B718" s="35">
        <v>3280826100</v>
      </c>
      <c r="C718" s="36" t="s">
        <v>10258</v>
      </c>
      <c r="D718" s="35">
        <v>2693</v>
      </c>
      <c r="E718" s="36">
        <v>4</v>
      </c>
      <c r="F718" s="36" t="s">
        <v>14</v>
      </c>
      <c r="G718" s="36" t="s">
        <v>10003</v>
      </c>
      <c r="H718" s="37" t="s">
        <v>4</v>
      </c>
    </row>
    <row r="719" spans="1:8" ht="15" customHeight="1" x14ac:dyDescent="0.25">
      <c r="A719" s="30">
        <v>45764</v>
      </c>
      <c r="B719" s="31">
        <v>8980005100</v>
      </c>
      <c r="C719" s="32" t="s">
        <v>8753</v>
      </c>
      <c r="D719" s="31">
        <v>2694</v>
      </c>
      <c r="E719" s="32">
        <v>32</v>
      </c>
      <c r="F719" s="32" t="s">
        <v>14</v>
      </c>
      <c r="G719" s="32" t="s">
        <v>10003</v>
      </c>
      <c r="H719" s="33" t="s">
        <v>4</v>
      </c>
    </row>
    <row r="720" spans="1:8" ht="15" customHeight="1" x14ac:dyDescent="0.25">
      <c r="A720" s="34">
        <v>45764</v>
      </c>
      <c r="B720" s="35" t="s">
        <v>9243</v>
      </c>
      <c r="C720" s="36" t="s">
        <v>9244</v>
      </c>
      <c r="D720" s="35">
        <v>2692</v>
      </c>
      <c r="E720" s="36">
        <v>10</v>
      </c>
      <c r="F720" s="36" t="s">
        <v>14</v>
      </c>
      <c r="G720" s="36" t="s">
        <v>10003</v>
      </c>
      <c r="H720" s="37" t="s">
        <v>4</v>
      </c>
    </row>
    <row r="721" spans="1:8" ht="15" customHeight="1" x14ac:dyDescent="0.25">
      <c r="A721" s="30">
        <v>45764</v>
      </c>
      <c r="B721" s="31" t="s">
        <v>10464</v>
      </c>
      <c r="C721" s="32" t="s">
        <v>9242</v>
      </c>
      <c r="D721" s="31">
        <v>2691</v>
      </c>
      <c r="E721" s="32">
        <v>20</v>
      </c>
      <c r="F721" s="32" t="s">
        <v>14</v>
      </c>
      <c r="G721" s="32" t="s">
        <v>10003</v>
      </c>
      <c r="H721" s="33" t="s">
        <v>4</v>
      </c>
    </row>
    <row r="722" spans="1:8" ht="15" customHeight="1" x14ac:dyDescent="0.25">
      <c r="A722" s="34">
        <v>45764</v>
      </c>
      <c r="B722" s="35" t="s">
        <v>5423</v>
      </c>
      <c r="C722" s="36" t="s">
        <v>5424</v>
      </c>
      <c r="D722" s="35">
        <v>2690</v>
      </c>
      <c r="E722" s="36">
        <v>515</v>
      </c>
      <c r="F722" s="36" t="s">
        <v>25</v>
      </c>
      <c r="G722" s="36" t="s">
        <v>10003</v>
      </c>
      <c r="H722" s="37" t="s">
        <v>4</v>
      </c>
    </row>
    <row r="723" spans="1:8" ht="15" customHeight="1" x14ac:dyDescent="0.25">
      <c r="A723" s="30">
        <v>45764</v>
      </c>
      <c r="B723" s="31" t="s">
        <v>2418</v>
      </c>
      <c r="C723" s="32" t="s">
        <v>2476</v>
      </c>
      <c r="D723" s="31">
        <v>2689</v>
      </c>
      <c r="E723" s="32">
        <v>1</v>
      </c>
      <c r="F723" s="32" t="s">
        <v>14</v>
      </c>
      <c r="G723" s="32" t="s">
        <v>10003</v>
      </c>
      <c r="H723" s="33" t="s">
        <v>4</v>
      </c>
    </row>
    <row r="724" spans="1:8" x14ac:dyDescent="0.25">
      <c r="A724" s="34">
        <v>45764</v>
      </c>
      <c r="B724" s="35" t="s">
        <v>1619</v>
      </c>
      <c r="C724" s="36" t="s">
        <v>1620</v>
      </c>
      <c r="D724" s="35">
        <v>2688</v>
      </c>
      <c r="E724" s="36">
        <v>25</v>
      </c>
      <c r="F724" s="36" t="s">
        <v>14</v>
      </c>
      <c r="G724" s="36" t="s">
        <v>10003</v>
      </c>
      <c r="H724" s="37" t="s">
        <v>4</v>
      </c>
    </row>
    <row r="725" spans="1:8" ht="15" customHeight="1" x14ac:dyDescent="0.25">
      <c r="A725" s="30">
        <v>45764</v>
      </c>
      <c r="B725" s="31" t="s">
        <v>683</v>
      </c>
      <c r="C725" s="32" t="s">
        <v>684</v>
      </c>
      <c r="D725" s="31">
        <v>2687</v>
      </c>
      <c r="E725" s="32">
        <v>100</v>
      </c>
      <c r="F725" s="32" t="s">
        <v>14</v>
      </c>
      <c r="G725" s="32" t="s">
        <v>10003</v>
      </c>
      <c r="H725" s="33" t="s">
        <v>4</v>
      </c>
    </row>
    <row r="726" spans="1:8" x14ac:dyDescent="0.25">
      <c r="A726" s="34">
        <v>45764</v>
      </c>
      <c r="B726" s="35" t="s">
        <v>676</v>
      </c>
      <c r="C726" s="36" t="s">
        <v>677</v>
      </c>
      <c r="D726" s="35">
        <v>2686</v>
      </c>
      <c r="E726" s="36">
        <v>108</v>
      </c>
      <c r="F726" s="36" t="s">
        <v>14</v>
      </c>
      <c r="G726" s="36" t="s">
        <v>10003</v>
      </c>
      <c r="H726" s="37" t="s">
        <v>4</v>
      </c>
    </row>
    <row r="727" spans="1:8" ht="15" customHeight="1" x14ac:dyDescent="0.25">
      <c r="A727" s="30">
        <v>45764</v>
      </c>
      <c r="B727" s="31" t="s">
        <v>3422</v>
      </c>
      <c r="C727" s="32" t="s">
        <v>3423</v>
      </c>
      <c r="D727" s="31">
        <v>2685</v>
      </c>
      <c r="E727" s="32">
        <v>500</v>
      </c>
      <c r="F727" s="32" t="s">
        <v>14</v>
      </c>
      <c r="G727" s="32" t="s">
        <v>10003</v>
      </c>
      <c r="H727" s="33" t="s">
        <v>4</v>
      </c>
    </row>
    <row r="728" spans="1:8" x14ac:dyDescent="0.25">
      <c r="A728" s="34">
        <v>45764</v>
      </c>
      <c r="B728" s="35" t="s">
        <v>2245</v>
      </c>
      <c r="C728" s="36" t="s">
        <v>2246</v>
      </c>
      <c r="D728" s="35">
        <v>2684</v>
      </c>
      <c r="E728" s="36">
        <v>100</v>
      </c>
      <c r="F728" s="36" t="s">
        <v>14</v>
      </c>
      <c r="G728" s="36" t="s">
        <v>10003</v>
      </c>
      <c r="H728" s="37" t="s">
        <v>4</v>
      </c>
    </row>
    <row r="729" spans="1:8" ht="15" customHeight="1" x14ac:dyDescent="0.25">
      <c r="A729" s="30">
        <v>45764</v>
      </c>
      <c r="B729" s="31" t="s">
        <v>2241</v>
      </c>
      <c r="C729" s="32" t="s">
        <v>2242</v>
      </c>
      <c r="D729" s="31">
        <v>2683</v>
      </c>
      <c r="E729" s="32">
        <v>100</v>
      </c>
      <c r="F729" s="32" t="s">
        <v>14</v>
      </c>
      <c r="G729" s="32" t="s">
        <v>10003</v>
      </c>
      <c r="H729" s="33" t="s">
        <v>4</v>
      </c>
    </row>
    <row r="730" spans="1:8" ht="15" customHeight="1" x14ac:dyDescent="0.25">
      <c r="A730" s="34">
        <v>45764</v>
      </c>
      <c r="B730" s="35" t="s">
        <v>2239</v>
      </c>
      <c r="C730" s="36" t="s">
        <v>2240</v>
      </c>
      <c r="D730" s="35">
        <v>2682</v>
      </c>
      <c r="E730" s="36">
        <v>50</v>
      </c>
      <c r="F730" s="36" t="s">
        <v>14</v>
      </c>
      <c r="G730" s="36" t="s">
        <v>10003</v>
      </c>
      <c r="H730" s="37" t="s">
        <v>4</v>
      </c>
    </row>
    <row r="731" spans="1:8" ht="15" customHeight="1" x14ac:dyDescent="0.25">
      <c r="A731" s="30">
        <v>45764</v>
      </c>
      <c r="B731" s="31" t="s">
        <v>6524</v>
      </c>
      <c r="C731" s="32" t="s">
        <v>6525</v>
      </c>
      <c r="D731" s="31">
        <v>2681</v>
      </c>
      <c r="E731" s="32">
        <v>303</v>
      </c>
      <c r="F731" s="32" t="s">
        <v>14</v>
      </c>
      <c r="G731" s="32" t="s">
        <v>10003</v>
      </c>
      <c r="H731" s="33" t="s">
        <v>4</v>
      </c>
    </row>
    <row r="732" spans="1:8" ht="15" customHeight="1" x14ac:dyDescent="0.25">
      <c r="A732" s="34">
        <v>45764</v>
      </c>
      <c r="B732" s="35" t="s">
        <v>6422</v>
      </c>
      <c r="C732" s="36" t="s">
        <v>2654</v>
      </c>
      <c r="D732" s="35">
        <v>2680</v>
      </c>
      <c r="E732" s="36">
        <v>300</v>
      </c>
      <c r="F732" s="36" t="s">
        <v>14</v>
      </c>
      <c r="G732" s="36" t="s">
        <v>10003</v>
      </c>
      <c r="H732" s="37" t="s">
        <v>4</v>
      </c>
    </row>
    <row r="733" spans="1:8" ht="15" customHeight="1" x14ac:dyDescent="0.25">
      <c r="A733" s="30">
        <v>45763</v>
      </c>
      <c r="B733" s="31" t="s">
        <v>10282</v>
      </c>
      <c r="C733" s="32" t="s">
        <v>5039</v>
      </c>
      <c r="D733" s="31">
        <v>2673</v>
      </c>
      <c r="E733" s="32">
        <v>100</v>
      </c>
      <c r="F733" s="32" t="s">
        <v>14</v>
      </c>
      <c r="G733" s="32" t="s">
        <v>10003</v>
      </c>
      <c r="H733" s="33" t="s">
        <v>4</v>
      </c>
    </row>
    <row r="734" spans="1:8" ht="15" customHeight="1" x14ac:dyDescent="0.25">
      <c r="A734" s="34">
        <v>45763</v>
      </c>
      <c r="B734" s="35" t="s">
        <v>3952</v>
      </c>
      <c r="C734" s="36" t="s">
        <v>3953</v>
      </c>
      <c r="D734" s="35">
        <v>2672</v>
      </c>
      <c r="E734" s="36">
        <v>18</v>
      </c>
      <c r="F734" s="36" t="s">
        <v>14</v>
      </c>
      <c r="G734" s="36" t="s">
        <v>10003</v>
      </c>
      <c r="H734" s="37" t="s">
        <v>4</v>
      </c>
    </row>
    <row r="735" spans="1:8" ht="15" customHeight="1" x14ac:dyDescent="0.25">
      <c r="A735" s="30">
        <v>45763</v>
      </c>
      <c r="B735" s="31" t="s">
        <v>3934</v>
      </c>
      <c r="C735" s="32" t="s">
        <v>3935</v>
      </c>
      <c r="D735" s="31">
        <v>2671</v>
      </c>
      <c r="E735" s="32">
        <v>18</v>
      </c>
      <c r="F735" s="32" t="s">
        <v>14</v>
      </c>
      <c r="G735" s="32" t="s">
        <v>10003</v>
      </c>
      <c r="H735" s="33" t="s">
        <v>4</v>
      </c>
    </row>
    <row r="736" spans="1:8" ht="15" customHeight="1" x14ac:dyDescent="0.25">
      <c r="A736" s="34">
        <v>45763</v>
      </c>
      <c r="B736" s="35" t="s">
        <v>3942</v>
      </c>
      <c r="C736" s="36" t="s">
        <v>3943</v>
      </c>
      <c r="D736" s="35">
        <v>2670</v>
      </c>
      <c r="E736" s="36">
        <v>36</v>
      </c>
      <c r="F736" s="36" t="s">
        <v>14</v>
      </c>
      <c r="G736" s="36" t="s">
        <v>10003</v>
      </c>
      <c r="H736" s="37" t="s">
        <v>4</v>
      </c>
    </row>
    <row r="737" spans="1:8" ht="15" customHeight="1" x14ac:dyDescent="0.25">
      <c r="A737" s="30">
        <v>45763</v>
      </c>
      <c r="B737" s="31" t="s">
        <v>8546</v>
      </c>
      <c r="C737" s="32" t="s">
        <v>847</v>
      </c>
      <c r="D737" s="31">
        <v>2668</v>
      </c>
      <c r="E737" s="32">
        <v>6</v>
      </c>
      <c r="F737" s="32" t="s">
        <v>25</v>
      </c>
      <c r="G737" s="32" t="s">
        <v>10003</v>
      </c>
      <c r="H737" s="33" t="s">
        <v>4</v>
      </c>
    </row>
    <row r="738" spans="1:8" ht="15" customHeight="1" x14ac:dyDescent="0.25">
      <c r="A738" s="34">
        <v>45763</v>
      </c>
      <c r="B738" s="35" t="s">
        <v>1899</v>
      </c>
      <c r="C738" s="36" t="s">
        <v>10257</v>
      </c>
      <c r="D738" s="35">
        <v>2667</v>
      </c>
      <c r="E738" s="36">
        <v>400</v>
      </c>
      <c r="F738" s="36" t="s">
        <v>14</v>
      </c>
      <c r="G738" s="36" t="s">
        <v>10003</v>
      </c>
      <c r="H738" s="37" t="s">
        <v>4</v>
      </c>
    </row>
    <row r="739" spans="1:8" x14ac:dyDescent="0.25">
      <c r="A739" s="30">
        <v>45763</v>
      </c>
      <c r="B739" s="31" t="s">
        <v>8548</v>
      </c>
      <c r="C739" s="32" t="s">
        <v>851</v>
      </c>
      <c r="D739" s="31">
        <v>2666</v>
      </c>
      <c r="E739" s="32">
        <v>12</v>
      </c>
      <c r="F739" s="32" t="s">
        <v>25</v>
      </c>
      <c r="G739" s="32" t="s">
        <v>10003</v>
      </c>
      <c r="H739" s="33" t="s">
        <v>4</v>
      </c>
    </row>
    <row r="740" spans="1:8" ht="15" customHeight="1" x14ac:dyDescent="0.25">
      <c r="A740" s="34">
        <v>45763</v>
      </c>
      <c r="B740" s="35" t="s">
        <v>10473</v>
      </c>
      <c r="C740" s="36" t="s">
        <v>3619</v>
      </c>
      <c r="D740" s="35">
        <v>2665</v>
      </c>
      <c r="E740" s="36">
        <v>24</v>
      </c>
      <c r="F740" s="36" t="s">
        <v>25</v>
      </c>
      <c r="G740" s="36" t="s">
        <v>10003</v>
      </c>
      <c r="H740" s="37" t="s">
        <v>4</v>
      </c>
    </row>
    <row r="741" spans="1:8" ht="15" customHeight="1" x14ac:dyDescent="0.25">
      <c r="A741" s="30">
        <v>45762</v>
      </c>
      <c r="B741" s="31" t="s">
        <v>8980</v>
      </c>
      <c r="C741" s="32" t="s">
        <v>8981</v>
      </c>
      <c r="D741" s="31">
        <v>2664</v>
      </c>
      <c r="E741" s="32">
        <v>48</v>
      </c>
      <c r="F741" s="32" t="s">
        <v>14</v>
      </c>
      <c r="G741" s="32" t="s">
        <v>10003</v>
      </c>
      <c r="H741" s="33" t="s">
        <v>4</v>
      </c>
    </row>
    <row r="742" spans="1:8" ht="15" customHeight="1" x14ac:dyDescent="0.25">
      <c r="A742" s="34">
        <v>45762</v>
      </c>
      <c r="B742" s="35" t="s">
        <v>10240</v>
      </c>
      <c r="C742" s="36" t="s">
        <v>10241</v>
      </c>
      <c r="D742" s="35">
        <v>2663</v>
      </c>
      <c r="E742" s="36">
        <v>16</v>
      </c>
      <c r="F742" s="36" t="s">
        <v>14</v>
      </c>
      <c r="G742" s="36" t="s">
        <v>10003</v>
      </c>
      <c r="H742" s="37" t="s">
        <v>4</v>
      </c>
    </row>
    <row r="743" spans="1:8" ht="15" customHeight="1" x14ac:dyDescent="0.25">
      <c r="A743" s="30">
        <v>45762</v>
      </c>
      <c r="B743" s="31" t="s">
        <v>10255</v>
      </c>
      <c r="C743" s="32" t="s">
        <v>10256</v>
      </c>
      <c r="D743" s="31">
        <v>2662</v>
      </c>
      <c r="E743" s="32">
        <v>2</v>
      </c>
      <c r="F743" s="32" t="s">
        <v>14</v>
      </c>
      <c r="G743" s="32" t="s">
        <v>10003</v>
      </c>
      <c r="H743" s="33" t="s">
        <v>4</v>
      </c>
    </row>
    <row r="744" spans="1:8" ht="15" customHeight="1" x14ac:dyDescent="0.25">
      <c r="A744" s="34">
        <v>45762</v>
      </c>
      <c r="B744" s="35" t="s">
        <v>3177</v>
      </c>
      <c r="C744" s="36" t="s">
        <v>3178</v>
      </c>
      <c r="D744" s="35">
        <v>2661</v>
      </c>
      <c r="E744" s="36">
        <v>10</v>
      </c>
      <c r="F744" s="36" t="s">
        <v>14</v>
      </c>
      <c r="G744" s="36" t="s">
        <v>10003</v>
      </c>
      <c r="H744" s="37" t="s">
        <v>4</v>
      </c>
    </row>
    <row r="745" spans="1:8" ht="15" customHeight="1" x14ac:dyDescent="0.25">
      <c r="A745" s="30">
        <v>45762</v>
      </c>
      <c r="B745" s="31" t="s">
        <v>3155</v>
      </c>
      <c r="C745" s="32" t="s">
        <v>3156</v>
      </c>
      <c r="D745" s="31">
        <v>2660</v>
      </c>
      <c r="E745" s="32">
        <v>4</v>
      </c>
      <c r="F745" s="32" t="s">
        <v>14</v>
      </c>
      <c r="G745" s="32" t="s">
        <v>10003</v>
      </c>
      <c r="H745" s="33" t="s">
        <v>4</v>
      </c>
    </row>
    <row r="746" spans="1:8" ht="15" customHeight="1" x14ac:dyDescent="0.25">
      <c r="A746" s="34">
        <v>45762</v>
      </c>
      <c r="B746" s="35" t="s">
        <v>3181</v>
      </c>
      <c r="C746" s="36" t="s">
        <v>3182</v>
      </c>
      <c r="D746" s="35">
        <v>2659</v>
      </c>
      <c r="E746" s="36">
        <v>4</v>
      </c>
      <c r="F746" s="36" t="s">
        <v>14</v>
      </c>
      <c r="G746" s="36" t="s">
        <v>10003</v>
      </c>
      <c r="H746" s="37" t="s">
        <v>4</v>
      </c>
    </row>
    <row r="747" spans="1:8" ht="15" customHeight="1" x14ac:dyDescent="0.25">
      <c r="A747" s="30">
        <v>45762</v>
      </c>
      <c r="B747" s="31" t="s">
        <v>7873</v>
      </c>
      <c r="C747" s="32" t="s">
        <v>7874</v>
      </c>
      <c r="D747" s="31">
        <v>2658</v>
      </c>
      <c r="E747" s="32">
        <v>200</v>
      </c>
      <c r="F747" s="32" t="s">
        <v>14</v>
      </c>
      <c r="G747" s="32" t="s">
        <v>10003</v>
      </c>
      <c r="H747" s="33" t="s">
        <v>4</v>
      </c>
    </row>
    <row r="748" spans="1:8" ht="15" customHeight="1" x14ac:dyDescent="0.25">
      <c r="A748" s="34">
        <v>45762</v>
      </c>
      <c r="B748" s="35" t="s">
        <v>2619</v>
      </c>
      <c r="C748" s="36" t="s">
        <v>2620</v>
      </c>
      <c r="D748" s="35">
        <v>2657</v>
      </c>
      <c r="E748" s="36">
        <v>40</v>
      </c>
      <c r="F748" s="36" t="s">
        <v>14</v>
      </c>
      <c r="G748" s="36" t="s">
        <v>10003</v>
      </c>
      <c r="H748" s="37" t="s">
        <v>4</v>
      </c>
    </row>
    <row r="749" spans="1:8" ht="15" customHeight="1" x14ac:dyDescent="0.25">
      <c r="A749" s="30">
        <v>45762</v>
      </c>
      <c r="B749" s="31" t="s">
        <v>1214</v>
      </c>
      <c r="C749" s="32" t="s">
        <v>486</v>
      </c>
      <c r="D749" s="31">
        <v>2656</v>
      </c>
      <c r="E749" s="32">
        <v>72</v>
      </c>
      <c r="F749" s="32" t="s">
        <v>14</v>
      </c>
      <c r="G749" s="32" t="s">
        <v>10003</v>
      </c>
      <c r="H749" s="33" t="s">
        <v>4</v>
      </c>
    </row>
    <row r="750" spans="1:8" ht="15" customHeight="1" x14ac:dyDescent="0.25">
      <c r="A750" s="34">
        <v>45762</v>
      </c>
      <c r="B750" s="35" t="s">
        <v>488</v>
      </c>
      <c r="C750" s="36" t="s">
        <v>489</v>
      </c>
      <c r="D750" s="35">
        <v>2655</v>
      </c>
      <c r="E750" s="36">
        <v>5</v>
      </c>
      <c r="F750" s="36" t="s">
        <v>25</v>
      </c>
      <c r="G750" s="36" t="s">
        <v>10003</v>
      </c>
      <c r="H750" s="37" t="s">
        <v>4</v>
      </c>
    </row>
    <row r="751" spans="1:8" ht="15" customHeight="1" x14ac:dyDescent="0.25">
      <c r="A751" s="30">
        <v>45762</v>
      </c>
      <c r="B751" s="31" t="s">
        <v>346</v>
      </c>
      <c r="C751" s="32" t="s">
        <v>347</v>
      </c>
      <c r="D751" s="31">
        <v>2654</v>
      </c>
      <c r="E751" s="32">
        <v>60</v>
      </c>
      <c r="F751" s="32" t="s">
        <v>14</v>
      </c>
      <c r="G751" s="32" t="s">
        <v>10003</v>
      </c>
      <c r="H751" s="33" t="s">
        <v>4</v>
      </c>
    </row>
    <row r="752" spans="1:8" ht="15" customHeight="1" x14ac:dyDescent="0.25">
      <c r="A752" s="34">
        <v>45762</v>
      </c>
      <c r="B752" s="35" t="s">
        <v>10471</v>
      </c>
      <c r="C752" s="36" t="s">
        <v>10472</v>
      </c>
      <c r="D752" s="35">
        <v>2653</v>
      </c>
      <c r="E752" s="36">
        <v>6</v>
      </c>
      <c r="F752" s="36" t="s">
        <v>14</v>
      </c>
      <c r="G752" s="36" t="s">
        <v>10003</v>
      </c>
      <c r="H752" s="37">
        <v>0</v>
      </c>
    </row>
    <row r="753" spans="1:8" ht="15" customHeight="1" x14ac:dyDescent="0.25">
      <c r="A753" s="30">
        <v>45762</v>
      </c>
      <c r="B753" s="31" t="s">
        <v>3932</v>
      </c>
      <c r="C753" s="32" t="s">
        <v>3933</v>
      </c>
      <c r="D753" s="31">
        <v>2652</v>
      </c>
      <c r="E753" s="32">
        <v>6</v>
      </c>
      <c r="F753" s="32" t="s">
        <v>14</v>
      </c>
      <c r="G753" s="32" t="s">
        <v>10003</v>
      </c>
      <c r="H753" s="33" t="s">
        <v>4</v>
      </c>
    </row>
    <row r="754" spans="1:8" ht="15" customHeight="1" x14ac:dyDescent="0.25">
      <c r="A754" s="34">
        <v>45762</v>
      </c>
      <c r="B754" s="35" t="s">
        <v>3934</v>
      </c>
      <c r="C754" s="36" t="s">
        <v>3935</v>
      </c>
      <c r="D754" s="35">
        <v>2651</v>
      </c>
      <c r="E754" s="36">
        <v>6</v>
      </c>
      <c r="F754" s="36" t="s">
        <v>14</v>
      </c>
      <c r="G754" s="36" t="s">
        <v>10003</v>
      </c>
      <c r="H754" s="37" t="s">
        <v>4</v>
      </c>
    </row>
    <row r="755" spans="1:8" ht="15" customHeight="1" x14ac:dyDescent="0.25">
      <c r="A755" s="30">
        <v>45762</v>
      </c>
      <c r="B755" s="31" t="s">
        <v>8896</v>
      </c>
      <c r="C755" s="32" t="s">
        <v>8856</v>
      </c>
      <c r="D755" s="31">
        <v>2650</v>
      </c>
      <c r="E755" s="32">
        <v>2</v>
      </c>
      <c r="F755" s="32" t="s">
        <v>14</v>
      </c>
      <c r="G755" s="32" t="s">
        <v>10003</v>
      </c>
      <c r="H755" s="33" t="s">
        <v>4</v>
      </c>
    </row>
    <row r="756" spans="1:8" ht="15" customHeight="1" x14ac:dyDescent="0.25">
      <c r="A756" s="34">
        <v>45761</v>
      </c>
      <c r="B756" s="35" t="s">
        <v>11481</v>
      </c>
      <c r="C756" s="36" t="s">
        <v>11221</v>
      </c>
      <c r="D756" s="35" t="s">
        <v>11220</v>
      </c>
      <c r="E756" s="36">
        <v>584</v>
      </c>
      <c r="F756" s="36" t="s">
        <v>14</v>
      </c>
      <c r="G756" s="36" t="s">
        <v>10003</v>
      </c>
      <c r="H756" s="37">
        <v>0</v>
      </c>
    </row>
    <row r="757" spans="1:8" ht="15" customHeight="1" x14ac:dyDescent="0.25">
      <c r="A757" s="30">
        <v>45761</v>
      </c>
      <c r="B757" s="31">
        <v>3280533100</v>
      </c>
      <c r="C757" s="32" t="s">
        <v>8674</v>
      </c>
      <c r="D757" s="31">
        <v>2649</v>
      </c>
      <c r="E757" s="32">
        <v>16</v>
      </c>
      <c r="F757" s="32" t="s">
        <v>14</v>
      </c>
      <c r="G757" s="32" t="s">
        <v>10003</v>
      </c>
      <c r="H757" s="33" t="s">
        <v>4</v>
      </c>
    </row>
    <row r="758" spans="1:8" ht="15" customHeight="1" x14ac:dyDescent="0.25">
      <c r="A758" s="34">
        <v>45761</v>
      </c>
      <c r="B758" s="35" t="s">
        <v>3948</v>
      </c>
      <c r="C758" s="36" t="s">
        <v>3949</v>
      </c>
      <c r="D758" s="35">
        <v>2645</v>
      </c>
      <c r="E758" s="36">
        <v>6</v>
      </c>
      <c r="F758" s="36" t="s">
        <v>14</v>
      </c>
      <c r="G758" s="36" t="s">
        <v>10003</v>
      </c>
      <c r="H758" s="37" t="s">
        <v>4</v>
      </c>
    </row>
    <row r="759" spans="1:8" ht="15" customHeight="1" x14ac:dyDescent="0.25">
      <c r="A759" s="30">
        <v>45761</v>
      </c>
      <c r="B759" s="31" t="s">
        <v>4516</v>
      </c>
      <c r="C759" s="32" t="s">
        <v>4517</v>
      </c>
      <c r="D759" s="31">
        <v>2644</v>
      </c>
      <c r="E759" s="32">
        <v>12</v>
      </c>
      <c r="F759" s="32" t="s">
        <v>14</v>
      </c>
      <c r="G759" s="32" t="s">
        <v>10003</v>
      </c>
      <c r="H759" s="33" t="s">
        <v>4</v>
      </c>
    </row>
    <row r="760" spans="1:8" ht="15" customHeight="1" x14ac:dyDescent="0.25">
      <c r="A760" s="34">
        <v>45761</v>
      </c>
      <c r="B760" s="35" t="s">
        <v>4528</v>
      </c>
      <c r="C760" s="36" t="s">
        <v>4529</v>
      </c>
      <c r="D760" s="35">
        <v>2643</v>
      </c>
      <c r="E760" s="36">
        <v>12</v>
      </c>
      <c r="F760" s="36" t="s">
        <v>14</v>
      </c>
      <c r="G760" s="36" t="s">
        <v>10003</v>
      </c>
      <c r="H760" s="37" t="s">
        <v>4</v>
      </c>
    </row>
    <row r="761" spans="1:8" ht="15" customHeight="1" x14ac:dyDescent="0.25">
      <c r="A761" s="30">
        <v>45758</v>
      </c>
      <c r="B761" s="31" t="s">
        <v>9476</v>
      </c>
      <c r="C761" s="32" t="s">
        <v>9477</v>
      </c>
      <c r="D761" s="31">
        <v>1731</v>
      </c>
      <c r="E761" s="32">
        <v>2</v>
      </c>
      <c r="F761" s="32" t="s">
        <v>14</v>
      </c>
      <c r="G761" s="32" t="s">
        <v>10961</v>
      </c>
      <c r="H761" s="33" t="s">
        <v>10149</v>
      </c>
    </row>
    <row r="762" spans="1:8" ht="15" customHeight="1" x14ac:dyDescent="0.25">
      <c r="A762" s="34">
        <v>45758</v>
      </c>
      <c r="B762" s="35" t="s">
        <v>9478</v>
      </c>
      <c r="C762" s="36" t="s">
        <v>9475</v>
      </c>
      <c r="D762" s="35">
        <v>1731</v>
      </c>
      <c r="E762" s="36">
        <v>2</v>
      </c>
      <c r="F762" s="36" t="s">
        <v>14</v>
      </c>
      <c r="G762" s="36" t="s">
        <v>10961</v>
      </c>
      <c r="H762" s="37" t="s">
        <v>10149</v>
      </c>
    </row>
    <row r="763" spans="1:8" x14ac:dyDescent="0.25">
      <c r="A763" s="30">
        <v>45758</v>
      </c>
      <c r="B763" s="31" t="s">
        <v>7162</v>
      </c>
      <c r="C763" s="32" t="s">
        <v>7163</v>
      </c>
      <c r="D763" s="31">
        <v>1731</v>
      </c>
      <c r="E763" s="32">
        <v>10</v>
      </c>
      <c r="F763" s="32" t="s">
        <v>14</v>
      </c>
      <c r="G763" s="32" t="s">
        <v>10961</v>
      </c>
      <c r="H763" s="33" t="s">
        <v>10149</v>
      </c>
    </row>
    <row r="764" spans="1:8" x14ac:dyDescent="0.25">
      <c r="A764" s="34">
        <v>45758</v>
      </c>
      <c r="B764" s="35" t="s">
        <v>7248</v>
      </c>
      <c r="C764" s="36" t="s">
        <v>7249</v>
      </c>
      <c r="D764" s="35">
        <v>1731</v>
      </c>
      <c r="E764" s="36">
        <v>40</v>
      </c>
      <c r="F764" s="36" t="s">
        <v>14</v>
      </c>
      <c r="G764" s="36" t="s">
        <v>10961</v>
      </c>
      <c r="H764" s="37" t="s">
        <v>10149</v>
      </c>
    </row>
    <row r="765" spans="1:8" ht="15" customHeight="1" x14ac:dyDescent="0.25">
      <c r="A765" s="30">
        <v>45758</v>
      </c>
      <c r="B765" s="31" t="s">
        <v>7126</v>
      </c>
      <c r="C765" s="32" t="s">
        <v>7127</v>
      </c>
      <c r="D765" s="31">
        <v>1731</v>
      </c>
      <c r="E765" s="32">
        <v>10</v>
      </c>
      <c r="F765" s="32" t="s">
        <v>14</v>
      </c>
      <c r="G765" s="32" t="s">
        <v>10961</v>
      </c>
      <c r="H765" s="33" t="s">
        <v>10149</v>
      </c>
    </row>
    <row r="766" spans="1:8" x14ac:dyDescent="0.25">
      <c r="A766" s="34">
        <v>45758</v>
      </c>
      <c r="B766" s="35" t="s">
        <v>97</v>
      </c>
      <c r="C766" s="36" t="s">
        <v>98</v>
      </c>
      <c r="D766" s="35">
        <v>1731</v>
      </c>
      <c r="E766" s="36">
        <v>1</v>
      </c>
      <c r="F766" s="36" t="s">
        <v>14</v>
      </c>
      <c r="G766" s="36" t="s">
        <v>10961</v>
      </c>
      <c r="H766" s="37" t="s">
        <v>10149</v>
      </c>
    </row>
    <row r="767" spans="1:8" x14ac:dyDescent="0.25">
      <c r="A767" s="30">
        <v>45758</v>
      </c>
      <c r="B767" s="31" t="s">
        <v>8819</v>
      </c>
      <c r="C767" s="32" t="s">
        <v>8789</v>
      </c>
      <c r="D767" s="31">
        <v>1731</v>
      </c>
      <c r="E767" s="32">
        <v>3</v>
      </c>
      <c r="F767" s="32" t="s">
        <v>14</v>
      </c>
      <c r="G767" s="32" t="s">
        <v>10961</v>
      </c>
      <c r="H767" s="33" t="s">
        <v>10149</v>
      </c>
    </row>
    <row r="768" spans="1:8" ht="15" customHeight="1" x14ac:dyDescent="0.25">
      <c r="A768" s="34">
        <v>45758</v>
      </c>
      <c r="B768" s="35" t="s">
        <v>8814</v>
      </c>
      <c r="C768" s="36" t="s">
        <v>8784</v>
      </c>
      <c r="D768" s="35">
        <v>1731</v>
      </c>
      <c r="E768" s="36">
        <v>2</v>
      </c>
      <c r="F768" s="36" t="s">
        <v>14</v>
      </c>
      <c r="G768" s="36" t="s">
        <v>10961</v>
      </c>
      <c r="H768" s="37" t="s">
        <v>10149</v>
      </c>
    </row>
    <row r="769" spans="1:8" ht="15" customHeight="1" x14ac:dyDescent="0.25">
      <c r="A769" s="30">
        <v>45758</v>
      </c>
      <c r="B769" s="31" t="s">
        <v>8822</v>
      </c>
      <c r="C769" s="32" t="s">
        <v>8792</v>
      </c>
      <c r="D769" s="31">
        <v>1731</v>
      </c>
      <c r="E769" s="32">
        <v>5</v>
      </c>
      <c r="F769" s="32" t="s">
        <v>14</v>
      </c>
      <c r="G769" s="32" t="s">
        <v>10961</v>
      </c>
      <c r="H769" s="33" t="s">
        <v>10149</v>
      </c>
    </row>
    <row r="770" spans="1:8" ht="15" customHeight="1" x14ac:dyDescent="0.25">
      <c r="A770" s="34">
        <v>45762</v>
      </c>
      <c r="B770" s="35" t="s">
        <v>8834</v>
      </c>
      <c r="C770" s="36" t="s">
        <v>8804</v>
      </c>
      <c r="D770" s="35">
        <v>1762</v>
      </c>
      <c r="E770" s="36">
        <v>2</v>
      </c>
      <c r="F770" s="36" t="s">
        <v>14</v>
      </c>
      <c r="G770" s="36" t="s">
        <v>10961</v>
      </c>
      <c r="H770" s="37" t="s">
        <v>10144</v>
      </c>
    </row>
    <row r="771" spans="1:8" x14ac:dyDescent="0.25">
      <c r="A771" s="30">
        <v>45762</v>
      </c>
      <c r="B771" s="31" t="s">
        <v>8809</v>
      </c>
      <c r="C771" s="32" t="s">
        <v>8781</v>
      </c>
      <c r="D771" s="31">
        <v>1762</v>
      </c>
      <c r="E771" s="32">
        <v>4</v>
      </c>
      <c r="F771" s="32" t="s">
        <v>14</v>
      </c>
      <c r="G771" s="32" t="s">
        <v>10961</v>
      </c>
      <c r="H771" s="33" t="s">
        <v>10144</v>
      </c>
    </row>
    <row r="772" spans="1:8" ht="15" customHeight="1" x14ac:dyDescent="0.25">
      <c r="A772" s="34">
        <v>45762</v>
      </c>
      <c r="B772" s="35" t="s">
        <v>8829</v>
      </c>
      <c r="C772" s="36" t="s">
        <v>8799</v>
      </c>
      <c r="D772" s="35">
        <v>1762</v>
      </c>
      <c r="E772" s="36">
        <v>4</v>
      </c>
      <c r="F772" s="36" t="s">
        <v>14</v>
      </c>
      <c r="G772" s="36" t="s">
        <v>10961</v>
      </c>
      <c r="H772" s="37" t="s">
        <v>10144</v>
      </c>
    </row>
    <row r="773" spans="1:8" ht="15" customHeight="1" x14ac:dyDescent="0.25">
      <c r="A773" s="30">
        <v>45762</v>
      </c>
      <c r="B773" s="31" t="s">
        <v>8819</v>
      </c>
      <c r="C773" s="32" t="s">
        <v>8789</v>
      </c>
      <c r="D773" s="31">
        <v>1762</v>
      </c>
      <c r="E773" s="32">
        <v>6</v>
      </c>
      <c r="F773" s="32" t="s">
        <v>14</v>
      </c>
      <c r="G773" s="32" t="s">
        <v>10961</v>
      </c>
      <c r="H773" s="33" t="s">
        <v>10144</v>
      </c>
    </row>
    <row r="774" spans="1:8" ht="15" customHeight="1" x14ac:dyDescent="0.25">
      <c r="A774" s="34">
        <v>45762</v>
      </c>
      <c r="B774" s="35">
        <v>4340459100</v>
      </c>
      <c r="C774" s="36" t="s">
        <v>8729</v>
      </c>
      <c r="D774" s="35">
        <v>1762</v>
      </c>
      <c r="E774" s="36">
        <v>25</v>
      </c>
      <c r="F774" s="36" t="s">
        <v>14</v>
      </c>
      <c r="G774" s="36" t="s">
        <v>10961</v>
      </c>
      <c r="H774" s="37" t="s">
        <v>10144</v>
      </c>
    </row>
    <row r="775" spans="1:8" ht="15" customHeight="1" x14ac:dyDescent="0.25">
      <c r="A775" s="30">
        <v>45762</v>
      </c>
      <c r="B775" s="31">
        <v>4340427100</v>
      </c>
      <c r="C775" s="32" t="s">
        <v>8719</v>
      </c>
      <c r="D775" s="31">
        <v>1762</v>
      </c>
      <c r="E775" s="32">
        <v>30</v>
      </c>
      <c r="F775" s="32" t="s">
        <v>25</v>
      </c>
      <c r="G775" s="32" t="s">
        <v>10961</v>
      </c>
      <c r="H775" s="33" t="s">
        <v>10144</v>
      </c>
    </row>
    <row r="776" spans="1:8" ht="15" customHeight="1" x14ac:dyDescent="0.25">
      <c r="A776" s="34">
        <v>45762</v>
      </c>
      <c r="B776" s="35">
        <v>3280533100</v>
      </c>
      <c r="C776" s="36" t="s">
        <v>8674</v>
      </c>
      <c r="D776" s="35">
        <v>1762</v>
      </c>
      <c r="E776" s="36">
        <v>10</v>
      </c>
      <c r="F776" s="36" t="s">
        <v>14</v>
      </c>
      <c r="G776" s="36" t="s">
        <v>10961</v>
      </c>
      <c r="H776" s="37" t="s">
        <v>10144</v>
      </c>
    </row>
    <row r="777" spans="1:8" ht="15" customHeight="1" x14ac:dyDescent="0.25">
      <c r="A777" s="30">
        <v>45762</v>
      </c>
      <c r="B777" s="31" t="s">
        <v>9014</v>
      </c>
      <c r="C777" s="32" t="s">
        <v>8974</v>
      </c>
      <c r="D777" s="31">
        <v>1757</v>
      </c>
      <c r="E777" s="32">
        <v>40</v>
      </c>
      <c r="F777" s="32" t="s">
        <v>14</v>
      </c>
      <c r="G777" s="32" t="s">
        <v>10961</v>
      </c>
      <c r="H777" s="33" t="s">
        <v>9007</v>
      </c>
    </row>
    <row r="778" spans="1:8" ht="15" customHeight="1" x14ac:dyDescent="0.25">
      <c r="A778" s="34">
        <v>45762</v>
      </c>
      <c r="B778" s="35" t="s">
        <v>2418</v>
      </c>
      <c r="C778" s="36" t="s">
        <v>2476</v>
      </c>
      <c r="D778" s="35">
        <v>1757</v>
      </c>
      <c r="E778" s="36">
        <v>72</v>
      </c>
      <c r="F778" s="36" t="s">
        <v>14</v>
      </c>
      <c r="G778" s="36" t="s">
        <v>10961</v>
      </c>
      <c r="H778" s="37" t="s">
        <v>9007</v>
      </c>
    </row>
    <row r="779" spans="1:8" ht="15" customHeight="1" x14ac:dyDescent="0.25">
      <c r="A779" s="30">
        <v>45762</v>
      </c>
      <c r="B779" s="31" t="s">
        <v>2427</v>
      </c>
      <c r="C779" s="32" t="s">
        <v>2483</v>
      </c>
      <c r="D779" s="31">
        <v>1757</v>
      </c>
      <c r="E779" s="32">
        <v>48</v>
      </c>
      <c r="F779" s="32" t="s">
        <v>14</v>
      </c>
      <c r="G779" s="32" t="s">
        <v>10961</v>
      </c>
      <c r="H779" s="33" t="s">
        <v>9007</v>
      </c>
    </row>
    <row r="780" spans="1:8" ht="15" customHeight="1" x14ac:dyDescent="0.25">
      <c r="A780" s="34">
        <v>45762</v>
      </c>
      <c r="B780" s="35" t="s">
        <v>1294</v>
      </c>
      <c r="C780" s="36" t="s">
        <v>1295</v>
      </c>
      <c r="D780" s="35">
        <v>1757</v>
      </c>
      <c r="E780" s="36">
        <v>200</v>
      </c>
      <c r="F780" s="36" t="s">
        <v>14</v>
      </c>
      <c r="G780" s="36" t="s">
        <v>10961</v>
      </c>
      <c r="H780" s="37" t="s">
        <v>9007</v>
      </c>
    </row>
    <row r="781" spans="1:8" ht="15" customHeight="1" x14ac:dyDescent="0.25">
      <c r="A781" s="30">
        <v>45762</v>
      </c>
      <c r="B781" s="31" t="s">
        <v>1340</v>
      </c>
      <c r="C781" s="32" t="s">
        <v>1341</v>
      </c>
      <c r="D781" s="31">
        <v>1757</v>
      </c>
      <c r="E781" s="32">
        <v>100</v>
      </c>
      <c r="F781" s="32" t="s">
        <v>14</v>
      </c>
      <c r="G781" s="32" t="s">
        <v>10961</v>
      </c>
      <c r="H781" s="33" t="s">
        <v>9007</v>
      </c>
    </row>
    <row r="782" spans="1:8" x14ac:dyDescent="0.25">
      <c r="A782" s="34">
        <v>45762</v>
      </c>
      <c r="B782" s="35" t="s">
        <v>1338</v>
      </c>
      <c r="C782" s="36" t="s">
        <v>1339</v>
      </c>
      <c r="D782" s="35">
        <v>1757</v>
      </c>
      <c r="E782" s="36">
        <v>50</v>
      </c>
      <c r="F782" s="36" t="s">
        <v>14</v>
      </c>
      <c r="G782" s="36" t="s">
        <v>10961</v>
      </c>
      <c r="H782" s="37" t="s">
        <v>9007</v>
      </c>
    </row>
    <row r="783" spans="1:8" ht="15" customHeight="1" x14ac:dyDescent="0.25">
      <c r="A783" s="30">
        <v>45762</v>
      </c>
      <c r="B783" s="31" t="s">
        <v>1330</v>
      </c>
      <c r="C783" s="32" t="s">
        <v>1331</v>
      </c>
      <c r="D783" s="31">
        <v>1757</v>
      </c>
      <c r="E783" s="32">
        <v>90</v>
      </c>
      <c r="F783" s="32" t="s">
        <v>14</v>
      </c>
      <c r="G783" s="32" t="s">
        <v>10961</v>
      </c>
      <c r="H783" s="33" t="s">
        <v>9007</v>
      </c>
    </row>
    <row r="784" spans="1:8" ht="15" customHeight="1" x14ac:dyDescent="0.25">
      <c r="A784" s="34">
        <v>45762</v>
      </c>
      <c r="B784" s="35" t="s">
        <v>10148</v>
      </c>
      <c r="C784" s="36" t="s">
        <v>6247</v>
      </c>
      <c r="D784" s="35">
        <v>1757</v>
      </c>
      <c r="E784" s="36">
        <v>60</v>
      </c>
      <c r="F784" s="36" t="s">
        <v>14</v>
      </c>
      <c r="G784" s="36" t="s">
        <v>10961</v>
      </c>
      <c r="H784" s="37" t="s">
        <v>9007</v>
      </c>
    </row>
    <row r="785" spans="1:8" ht="15" customHeight="1" x14ac:dyDescent="0.25">
      <c r="A785" s="30">
        <v>45762</v>
      </c>
      <c r="B785" s="31" t="s">
        <v>4753</v>
      </c>
      <c r="C785" s="32" t="s">
        <v>4754</v>
      </c>
      <c r="D785" s="31">
        <v>1757</v>
      </c>
      <c r="E785" s="32">
        <v>10</v>
      </c>
      <c r="F785" s="32" t="s">
        <v>14</v>
      </c>
      <c r="G785" s="32" t="s">
        <v>10961</v>
      </c>
      <c r="H785" s="33" t="s">
        <v>9007</v>
      </c>
    </row>
    <row r="786" spans="1:8" ht="15" customHeight="1" x14ac:dyDescent="0.25">
      <c r="A786" s="34">
        <v>45762</v>
      </c>
      <c r="B786" s="35" t="s">
        <v>2372</v>
      </c>
      <c r="C786" s="36" t="s">
        <v>2443</v>
      </c>
      <c r="D786" s="35">
        <v>1757</v>
      </c>
      <c r="E786" s="36">
        <v>10</v>
      </c>
      <c r="F786" s="36" t="s">
        <v>14</v>
      </c>
      <c r="G786" s="36" t="s">
        <v>10961</v>
      </c>
      <c r="H786" s="37" t="s">
        <v>9007</v>
      </c>
    </row>
    <row r="787" spans="1:8" ht="15" customHeight="1" x14ac:dyDescent="0.25">
      <c r="A787" s="30">
        <v>45762</v>
      </c>
      <c r="B787" s="31" t="s">
        <v>4675</v>
      </c>
      <c r="C787" s="32" t="s">
        <v>4676</v>
      </c>
      <c r="D787" s="31">
        <v>1757</v>
      </c>
      <c r="E787" s="32">
        <v>24</v>
      </c>
      <c r="F787" s="32" t="s">
        <v>25</v>
      </c>
      <c r="G787" s="32" t="s">
        <v>10961</v>
      </c>
      <c r="H787" s="33" t="s">
        <v>9007</v>
      </c>
    </row>
    <row r="788" spans="1:8" ht="15" customHeight="1" x14ac:dyDescent="0.25">
      <c r="A788" s="34">
        <v>45763</v>
      </c>
      <c r="B788" s="35" t="s">
        <v>9399</v>
      </c>
      <c r="C788" s="36" t="s">
        <v>8845</v>
      </c>
      <c r="D788" s="35">
        <v>1766</v>
      </c>
      <c r="E788" s="36">
        <v>10</v>
      </c>
      <c r="F788" s="36" t="s">
        <v>14</v>
      </c>
      <c r="G788" s="36" t="s">
        <v>10961</v>
      </c>
      <c r="H788" s="37" t="s">
        <v>9007</v>
      </c>
    </row>
    <row r="789" spans="1:8" ht="15" customHeight="1" x14ac:dyDescent="0.25">
      <c r="A789" s="30">
        <v>45763</v>
      </c>
      <c r="B789" s="31" t="s">
        <v>11047</v>
      </c>
      <c r="C789" s="32" t="s">
        <v>5073</v>
      </c>
      <c r="D789" s="31">
        <v>1766</v>
      </c>
      <c r="E789" s="32">
        <v>86</v>
      </c>
      <c r="F789" s="32" t="s">
        <v>14</v>
      </c>
      <c r="G789" s="32" t="s">
        <v>10961</v>
      </c>
      <c r="H789" s="33" t="s">
        <v>9007</v>
      </c>
    </row>
    <row r="790" spans="1:8" x14ac:dyDescent="0.25">
      <c r="A790" s="34">
        <v>45763</v>
      </c>
      <c r="B790" s="35" t="s">
        <v>6422</v>
      </c>
      <c r="C790" s="36" t="s">
        <v>6423</v>
      </c>
      <c r="D790" s="35">
        <v>1766</v>
      </c>
      <c r="E790" s="36">
        <v>50</v>
      </c>
      <c r="F790" s="36" t="s">
        <v>14</v>
      </c>
      <c r="G790" s="36" t="s">
        <v>10961</v>
      </c>
      <c r="H790" s="37" t="s">
        <v>9007</v>
      </c>
    </row>
    <row r="791" spans="1:8" ht="15" customHeight="1" x14ac:dyDescent="0.25">
      <c r="A791" s="30">
        <v>45763</v>
      </c>
      <c r="B791" s="31" t="s">
        <v>6400</v>
      </c>
      <c r="C791" s="32" t="s">
        <v>6401</v>
      </c>
      <c r="D791" s="31">
        <v>1766</v>
      </c>
      <c r="E791" s="32">
        <v>100</v>
      </c>
      <c r="F791" s="32" t="s">
        <v>25</v>
      </c>
      <c r="G791" s="32" t="s">
        <v>10961</v>
      </c>
      <c r="H791" s="33" t="s">
        <v>9007</v>
      </c>
    </row>
    <row r="792" spans="1:8" ht="15" customHeight="1" x14ac:dyDescent="0.25">
      <c r="A792" s="34">
        <v>45763</v>
      </c>
      <c r="B792" s="35" t="s">
        <v>1356</v>
      </c>
      <c r="C792" s="36" t="s">
        <v>1357</v>
      </c>
      <c r="D792" s="35">
        <v>1766</v>
      </c>
      <c r="E792" s="36">
        <v>204</v>
      </c>
      <c r="F792" s="36" t="s">
        <v>14</v>
      </c>
      <c r="G792" s="36" t="s">
        <v>10961</v>
      </c>
      <c r="H792" s="37" t="s">
        <v>9007</v>
      </c>
    </row>
    <row r="793" spans="1:8" ht="15" customHeight="1" x14ac:dyDescent="0.25">
      <c r="A793" s="30">
        <v>45763</v>
      </c>
      <c r="B793" s="31" t="s">
        <v>2369</v>
      </c>
      <c r="C793" s="32" t="s">
        <v>2441</v>
      </c>
      <c r="D793" s="31">
        <v>1765</v>
      </c>
      <c r="E793" s="32">
        <v>80</v>
      </c>
      <c r="F793" s="32" t="s">
        <v>14</v>
      </c>
      <c r="G793" s="32" t="s">
        <v>10961</v>
      </c>
      <c r="H793" s="33" t="s">
        <v>9007</v>
      </c>
    </row>
    <row r="794" spans="1:8" ht="15" customHeight="1" x14ac:dyDescent="0.25">
      <c r="A794" s="34">
        <v>45763</v>
      </c>
      <c r="B794" s="35" t="s">
        <v>10261</v>
      </c>
      <c r="C794" s="36" t="s">
        <v>2921</v>
      </c>
      <c r="D794" s="35">
        <v>1765</v>
      </c>
      <c r="E794" s="36">
        <v>4</v>
      </c>
      <c r="F794" s="36" t="s">
        <v>14</v>
      </c>
      <c r="G794" s="36" t="s">
        <v>10961</v>
      </c>
      <c r="H794" s="37" t="s">
        <v>9007</v>
      </c>
    </row>
    <row r="795" spans="1:8" ht="15" customHeight="1" x14ac:dyDescent="0.25">
      <c r="A795" s="30">
        <v>45763</v>
      </c>
      <c r="B795" s="31" t="s">
        <v>2555</v>
      </c>
      <c r="C795" s="32" t="s">
        <v>2556</v>
      </c>
      <c r="D795" s="31">
        <v>1765</v>
      </c>
      <c r="E795" s="32">
        <v>120</v>
      </c>
      <c r="F795" s="32" t="s">
        <v>14</v>
      </c>
      <c r="G795" s="32" t="s">
        <v>10961</v>
      </c>
      <c r="H795" s="33" t="s">
        <v>9007</v>
      </c>
    </row>
    <row r="796" spans="1:8" ht="15" customHeight="1" x14ac:dyDescent="0.25">
      <c r="A796" s="34">
        <v>45763</v>
      </c>
      <c r="B796" s="35" t="s">
        <v>1577</v>
      </c>
      <c r="C796" s="36" t="s">
        <v>2865</v>
      </c>
      <c r="D796" s="35">
        <v>1765</v>
      </c>
      <c r="E796" s="36">
        <v>5</v>
      </c>
      <c r="F796" s="36" t="s">
        <v>14</v>
      </c>
      <c r="G796" s="36" t="s">
        <v>10961</v>
      </c>
      <c r="H796" s="37" t="s">
        <v>9007</v>
      </c>
    </row>
    <row r="797" spans="1:8" ht="15" customHeight="1" x14ac:dyDescent="0.25">
      <c r="A797" s="30">
        <v>45763</v>
      </c>
      <c r="B797" s="31" t="s">
        <v>1590</v>
      </c>
      <c r="C797" s="32" t="s">
        <v>2864</v>
      </c>
      <c r="D797" s="31">
        <v>1765</v>
      </c>
      <c r="E797" s="32">
        <v>10</v>
      </c>
      <c r="F797" s="32" t="s">
        <v>14</v>
      </c>
      <c r="G797" s="32" t="s">
        <v>10961</v>
      </c>
      <c r="H797" s="33" t="s">
        <v>9007</v>
      </c>
    </row>
    <row r="798" spans="1:8" ht="15" customHeight="1" x14ac:dyDescent="0.25">
      <c r="A798" s="34">
        <v>45763</v>
      </c>
      <c r="B798" s="35" t="s">
        <v>1255</v>
      </c>
      <c r="C798" s="36" t="s">
        <v>1256</v>
      </c>
      <c r="D798" s="35">
        <v>1765</v>
      </c>
      <c r="E798" s="36">
        <v>204</v>
      </c>
      <c r="F798" s="36" t="s">
        <v>8414</v>
      </c>
      <c r="G798" s="36" t="s">
        <v>10961</v>
      </c>
      <c r="H798" s="37" t="s">
        <v>9007</v>
      </c>
    </row>
    <row r="799" spans="1:8" ht="15" customHeight="1" x14ac:dyDescent="0.25">
      <c r="A799" s="30">
        <v>45763</v>
      </c>
      <c r="B799" s="31" t="s">
        <v>2297</v>
      </c>
      <c r="C799" s="32" t="s">
        <v>2298</v>
      </c>
      <c r="D799" s="31">
        <v>1765</v>
      </c>
      <c r="E799" s="32">
        <v>60</v>
      </c>
      <c r="F799" s="32" t="s">
        <v>14</v>
      </c>
      <c r="G799" s="32" t="s">
        <v>10961</v>
      </c>
      <c r="H799" s="33" t="s">
        <v>9007</v>
      </c>
    </row>
    <row r="800" spans="1:8" ht="15" customHeight="1" x14ac:dyDescent="0.25">
      <c r="A800" s="34">
        <v>45763</v>
      </c>
      <c r="B800" s="35" t="s">
        <v>1107</v>
      </c>
      <c r="C800" s="36" t="s">
        <v>1108</v>
      </c>
      <c r="D800" s="35">
        <v>1765</v>
      </c>
      <c r="E800" s="36">
        <v>100</v>
      </c>
      <c r="F800" s="36" t="s">
        <v>25</v>
      </c>
      <c r="G800" s="36" t="s">
        <v>10961</v>
      </c>
      <c r="H800" s="37" t="s">
        <v>9007</v>
      </c>
    </row>
    <row r="801" spans="1:8" ht="15" customHeight="1" x14ac:dyDescent="0.25">
      <c r="A801" s="30">
        <v>45763</v>
      </c>
      <c r="B801" s="31" t="s">
        <v>1758</v>
      </c>
      <c r="C801" s="32" t="s">
        <v>1759</v>
      </c>
      <c r="D801" s="31">
        <v>1765</v>
      </c>
      <c r="E801" s="32">
        <v>15</v>
      </c>
      <c r="F801" s="32" t="s">
        <v>14</v>
      </c>
      <c r="G801" s="32" t="s">
        <v>10961</v>
      </c>
      <c r="H801" s="33" t="s">
        <v>9007</v>
      </c>
    </row>
    <row r="802" spans="1:8" ht="15" customHeight="1" x14ac:dyDescent="0.25">
      <c r="A802" s="34">
        <v>45763</v>
      </c>
      <c r="B802" s="35" t="s">
        <v>1770</v>
      </c>
      <c r="C802" s="36" t="s">
        <v>8428</v>
      </c>
      <c r="D802" s="35">
        <v>1765</v>
      </c>
      <c r="E802" s="36">
        <v>80</v>
      </c>
      <c r="F802" s="36" t="s">
        <v>14</v>
      </c>
      <c r="G802" s="36" t="s">
        <v>10961</v>
      </c>
      <c r="H802" s="37" t="s">
        <v>9007</v>
      </c>
    </row>
    <row r="803" spans="1:8" ht="15" customHeight="1" x14ac:dyDescent="0.25">
      <c r="A803" s="30">
        <v>45763</v>
      </c>
      <c r="B803" s="31" t="s">
        <v>2295</v>
      </c>
      <c r="C803" s="32" t="s">
        <v>2296</v>
      </c>
      <c r="D803" s="31">
        <v>1765</v>
      </c>
      <c r="E803" s="32">
        <v>204</v>
      </c>
      <c r="F803" s="32" t="s">
        <v>14</v>
      </c>
      <c r="G803" s="32" t="s">
        <v>10961</v>
      </c>
      <c r="H803" s="33" t="s">
        <v>9007</v>
      </c>
    </row>
    <row r="804" spans="1:8" ht="15" customHeight="1" x14ac:dyDescent="0.25">
      <c r="A804" s="34">
        <v>45763</v>
      </c>
      <c r="B804" s="35" t="s">
        <v>3506</v>
      </c>
      <c r="C804" s="36" t="s">
        <v>3507</v>
      </c>
      <c r="D804" s="35">
        <v>1765</v>
      </c>
      <c r="E804" s="36">
        <v>4</v>
      </c>
      <c r="F804" s="36" t="s">
        <v>25</v>
      </c>
      <c r="G804" s="36" t="s">
        <v>10961</v>
      </c>
      <c r="H804" s="37" t="s">
        <v>9007</v>
      </c>
    </row>
    <row r="805" spans="1:8" ht="15" customHeight="1" x14ac:dyDescent="0.25">
      <c r="A805" s="30">
        <v>45761</v>
      </c>
      <c r="B805" s="31" t="s">
        <v>508</v>
      </c>
      <c r="C805" s="32" t="s">
        <v>509</v>
      </c>
      <c r="D805" s="31">
        <v>2642</v>
      </c>
      <c r="E805" s="32">
        <v>2</v>
      </c>
      <c r="F805" s="32" t="s">
        <v>25</v>
      </c>
      <c r="G805" s="32" t="s">
        <v>10003</v>
      </c>
      <c r="H805" s="33" t="s">
        <v>4</v>
      </c>
    </row>
    <row r="806" spans="1:8" ht="15" customHeight="1" x14ac:dyDescent="0.25">
      <c r="A806" s="34">
        <v>45761</v>
      </c>
      <c r="B806" s="35" t="s">
        <v>666</v>
      </c>
      <c r="C806" s="36" t="s">
        <v>667</v>
      </c>
      <c r="D806" s="35">
        <v>2641</v>
      </c>
      <c r="E806" s="36">
        <v>24</v>
      </c>
      <c r="F806" s="36" t="s">
        <v>14</v>
      </c>
      <c r="G806" s="36" t="s">
        <v>10003</v>
      </c>
      <c r="H806" s="37" t="s">
        <v>4</v>
      </c>
    </row>
    <row r="807" spans="1:8" ht="15" customHeight="1" x14ac:dyDescent="0.25">
      <c r="A807" s="30">
        <v>45761</v>
      </c>
      <c r="B807" s="31" t="s">
        <v>1573</v>
      </c>
      <c r="C807" s="32" t="s">
        <v>1574</v>
      </c>
      <c r="D807" s="31">
        <v>2640</v>
      </c>
      <c r="E807" s="32">
        <v>4</v>
      </c>
      <c r="F807" s="32" t="s">
        <v>14</v>
      </c>
      <c r="G807" s="32" t="s">
        <v>10003</v>
      </c>
      <c r="H807" s="33" t="s">
        <v>4</v>
      </c>
    </row>
    <row r="808" spans="1:8" ht="15" customHeight="1" x14ac:dyDescent="0.25">
      <c r="A808" s="34">
        <v>45761</v>
      </c>
      <c r="B808" s="35" t="s">
        <v>1642</v>
      </c>
      <c r="C808" s="36" t="s">
        <v>1643</v>
      </c>
      <c r="D808" s="35">
        <v>2639</v>
      </c>
      <c r="E808" s="36">
        <v>6</v>
      </c>
      <c r="F808" s="36" t="s">
        <v>14</v>
      </c>
      <c r="G808" s="36" t="s">
        <v>10003</v>
      </c>
      <c r="H808" s="37" t="s">
        <v>4</v>
      </c>
    </row>
    <row r="809" spans="1:8" ht="15" customHeight="1" x14ac:dyDescent="0.25">
      <c r="A809" s="30">
        <v>45761</v>
      </c>
      <c r="B809" s="31" t="s">
        <v>4558</v>
      </c>
      <c r="C809" s="32" t="s">
        <v>4559</v>
      </c>
      <c r="D809" s="31">
        <v>2638</v>
      </c>
      <c r="E809" s="32">
        <v>24</v>
      </c>
      <c r="F809" s="32" t="s">
        <v>14</v>
      </c>
      <c r="G809" s="32" t="s">
        <v>10003</v>
      </c>
      <c r="H809" s="33" t="s">
        <v>4</v>
      </c>
    </row>
    <row r="810" spans="1:8" ht="15" customHeight="1" x14ac:dyDescent="0.25">
      <c r="A810" s="34">
        <v>45761</v>
      </c>
      <c r="B810" s="35" t="s">
        <v>4556</v>
      </c>
      <c r="C810" s="36" t="s">
        <v>4557</v>
      </c>
      <c r="D810" s="35">
        <v>2637</v>
      </c>
      <c r="E810" s="36">
        <v>24</v>
      </c>
      <c r="F810" s="36" t="s">
        <v>14</v>
      </c>
      <c r="G810" s="36" t="s">
        <v>10003</v>
      </c>
      <c r="H810" s="37" t="s">
        <v>4</v>
      </c>
    </row>
    <row r="811" spans="1:8" ht="15" customHeight="1" x14ac:dyDescent="0.25">
      <c r="A811" s="30">
        <v>45761</v>
      </c>
      <c r="B811" s="31" t="s">
        <v>3424</v>
      </c>
      <c r="C811" s="32" t="s">
        <v>3425</v>
      </c>
      <c r="D811" s="31">
        <v>2636</v>
      </c>
      <c r="E811" s="32">
        <v>24</v>
      </c>
      <c r="F811" s="32" t="s">
        <v>14</v>
      </c>
      <c r="G811" s="32" t="s">
        <v>10003</v>
      </c>
      <c r="H811" s="33" t="s">
        <v>4</v>
      </c>
    </row>
    <row r="812" spans="1:8" ht="15" customHeight="1" x14ac:dyDescent="0.25">
      <c r="A812" s="34">
        <v>45761</v>
      </c>
      <c r="B812" s="35" t="s">
        <v>10253</v>
      </c>
      <c r="C812" s="36" t="s">
        <v>10253</v>
      </c>
      <c r="D812" s="35">
        <v>2635</v>
      </c>
      <c r="E812" s="36">
        <v>10</v>
      </c>
      <c r="F812" s="36" t="s">
        <v>14</v>
      </c>
      <c r="G812" s="36" t="s">
        <v>10003</v>
      </c>
      <c r="H812" s="37" t="s">
        <v>4</v>
      </c>
    </row>
    <row r="813" spans="1:8" ht="15" customHeight="1" x14ac:dyDescent="0.25">
      <c r="A813" s="30">
        <v>45761</v>
      </c>
      <c r="B813" s="31" t="s">
        <v>913</v>
      </c>
      <c r="C813" s="32" t="s">
        <v>914</v>
      </c>
      <c r="D813" s="31">
        <v>2634</v>
      </c>
      <c r="E813" s="32">
        <v>12</v>
      </c>
      <c r="F813" s="32" t="s">
        <v>14</v>
      </c>
      <c r="G813" s="32" t="s">
        <v>10003</v>
      </c>
      <c r="H813" s="33" t="s">
        <v>4</v>
      </c>
    </row>
    <row r="814" spans="1:8" ht="15" customHeight="1" x14ac:dyDescent="0.25">
      <c r="A814" s="34">
        <v>45763</v>
      </c>
      <c r="B814" s="35" t="s">
        <v>5396</v>
      </c>
      <c r="C814" s="36" t="s">
        <v>5397</v>
      </c>
      <c r="D814" s="35">
        <v>1769</v>
      </c>
      <c r="E814" s="36">
        <v>10</v>
      </c>
      <c r="F814" s="36" t="s">
        <v>14</v>
      </c>
      <c r="G814" s="36" t="s">
        <v>10961</v>
      </c>
      <c r="H814" s="37" t="s">
        <v>8431</v>
      </c>
    </row>
    <row r="815" spans="1:8" ht="15" customHeight="1" x14ac:dyDescent="0.25">
      <c r="A815" s="30">
        <v>45763</v>
      </c>
      <c r="B815" s="31" t="s">
        <v>6257</v>
      </c>
      <c r="C815" s="32" t="s">
        <v>6258</v>
      </c>
      <c r="D815" s="31">
        <v>1769</v>
      </c>
      <c r="E815" s="32">
        <v>5</v>
      </c>
      <c r="F815" s="32" t="s">
        <v>14</v>
      </c>
      <c r="G815" s="32" t="s">
        <v>10961</v>
      </c>
      <c r="H815" s="33" t="s">
        <v>8431</v>
      </c>
    </row>
    <row r="816" spans="1:8" ht="15" customHeight="1" x14ac:dyDescent="0.25">
      <c r="A816" s="34">
        <v>45763</v>
      </c>
      <c r="B816" s="35" t="s">
        <v>202</v>
      </c>
      <c r="C816" s="36" t="s">
        <v>203</v>
      </c>
      <c r="D816" s="35">
        <v>1769</v>
      </c>
      <c r="E816" s="36">
        <v>2</v>
      </c>
      <c r="F816" s="36" t="s">
        <v>14</v>
      </c>
      <c r="G816" s="36" t="s">
        <v>10961</v>
      </c>
      <c r="H816" s="37" t="s">
        <v>8431</v>
      </c>
    </row>
    <row r="817" spans="1:8" ht="15" customHeight="1" x14ac:dyDescent="0.25">
      <c r="A817" s="30">
        <v>45763</v>
      </c>
      <c r="B817" s="31" t="s">
        <v>9366</v>
      </c>
      <c r="C817" s="32" t="s">
        <v>8955</v>
      </c>
      <c r="D817" s="31">
        <v>1769</v>
      </c>
      <c r="E817" s="32">
        <v>2</v>
      </c>
      <c r="F817" s="32" t="s">
        <v>14</v>
      </c>
      <c r="G817" s="32" t="s">
        <v>10961</v>
      </c>
      <c r="H817" s="33" t="s">
        <v>8431</v>
      </c>
    </row>
    <row r="818" spans="1:8" ht="15" customHeight="1" x14ac:dyDescent="0.25">
      <c r="A818" s="34">
        <v>45763</v>
      </c>
      <c r="B818" s="35">
        <v>4340460100</v>
      </c>
      <c r="C818" s="36" t="s">
        <v>8730</v>
      </c>
      <c r="D818" s="35">
        <v>1769</v>
      </c>
      <c r="E818" s="36">
        <v>2</v>
      </c>
      <c r="F818" s="36" t="s">
        <v>14</v>
      </c>
      <c r="G818" s="36" t="s">
        <v>10961</v>
      </c>
      <c r="H818" s="37" t="s">
        <v>8431</v>
      </c>
    </row>
    <row r="819" spans="1:8" ht="15" customHeight="1" x14ac:dyDescent="0.25">
      <c r="A819" s="30">
        <v>45763</v>
      </c>
      <c r="B819" s="31">
        <v>3280503100</v>
      </c>
      <c r="C819" s="32" t="s">
        <v>8669</v>
      </c>
      <c r="D819" s="31">
        <v>1769</v>
      </c>
      <c r="E819" s="32">
        <v>4</v>
      </c>
      <c r="F819" s="32" t="s">
        <v>14</v>
      </c>
      <c r="G819" s="32" t="s">
        <v>10961</v>
      </c>
      <c r="H819" s="33" t="s">
        <v>8431</v>
      </c>
    </row>
    <row r="820" spans="1:8" ht="15" customHeight="1" x14ac:dyDescent="0.25">
      <c r="A820" s="34">
        <v>45763</v>
      </c>
      <c r="B820" s="35">
        <v>3280845100</v>
      </c>
      <c r="C820" s="36" t="s">
        <v>8702</v>
      </c>
      <c r="D820" s="35">
        <v>1769</v>
      </c>
      <c r="E820" s="36">
        <v>4</v>
      </c>
      <c r="F820" s="36" t="s">
        <v>14</v>
      </c>
      <c r="G820" s="36" t="s">
        <v>10961</v>
      </c>
      <c r="H820" s="37" t="s">
        <v>8431</v>
      </c>
    </row>
    <row r="821" spans="1:8" ht="15" customHeight="1" x14ac:dyDescent="0.25">
      <c r="A821" s="30">
        <v>45763</v>
      </c>
      <c r="B821" s="31" t="s">
        <v>2369</v>
      </c>
      <c r="C821" s="32" t="s">
        <v>2441</v>
      </c>
      <c r="D821" s="31">
        <v>1769</v>
      </c>
      <c r="E821" s="32">
        <v>10</v>
      </c>
      <c r="F821" s="32" t="s">
        <v>14</v>
      </c>
      <c r="G821" s="32" t="s">
        <v>10961</v>
      </c>
      <c r="H821" s="33" t="s">
        <v>8431</v>
      </c>
    </row>
    <row r="822" spans="1:8" ht="15" customHeight="1" x14ac:dyDescent="0.25">
      <c r="A822" s="34">
        <v>45763</v>
      </c>
      <c r="B822" s="35" t="s">
        <v>8809</v>
      </c>
      <c r="C822" s="36" t="s">
        <v>8781</v>
      </c>
      <c r="D822" s="35">
        <v>1769</v>
      </c>
      <c r="E822" s="36">
        <v>16</v>
      </c>
      <c r="F822" s="36" t="s">
        <v>14</v>
      </c>
      <c r="G822" s="36" t="s">
        <v>10961</v>
      </c>
      <c r="H822" s="37" t="s">
        <v>8431</v>
      </c>
    </row>
    <row r="823" spans="1:8" ht="15" customHeight="1" x14ac:dyDescent="0.25">
      <c r="A823" s="30">
        <v>45763</v>
      </c>
      <c r="B823" s="31" t="s">
        <v>9789</v>
      </c>
      <c r="C823" s="32" t="s">
        <v>9790</v>
      </c>
      <c r="D823" s="31">
        <v>1769</v>
      </c>
      <c r="E823" s="32">
        <v>10</v>
      </c>
      <c r="F823" s="32" t="s">
        <v>14</v>
      </c>
      <c r="G823" s="32" t="s">
        <v>10961</v>
      </c>
      <c r="H823" s="33" t="s">
        <v>8431</v>
      </c>
    </row>
    <row r="824" spans="1:8" ht="15" customHeight="1" x14ac:dyDescent="0.25">
      <c r="A824" s="34">
        <v>45763</v>
      </c>
      <c r="B824" s="35" t="s">
        <v>1022</v>
      </c>
      <c r="C824" s="36" t="s">
        <v>4915</v>
      </c>
      <c r="D824" s="35">
        <v>1769</v>
      </c>
      <c r="E824" s="36">
        <v>9</v>
      </c>
      <c r="F824" s="36" t="s">
        <v>25</v>
      </c>
      <c r="G824" s="36" t="s">
        <v>10961</v>
      </c>
      <c r="H824" s="37" t="s">
        <v>8431</v>
      </c>
    </row>
    <row r="825" spans="1:8" ht="15" customHeight="1" x14ac:dyDescent="0.25">
      <c r="A825" s="30">
        <v>45763</v>
      </c>
      <c r="B825" s="31" t="s">
        <v>1091</v>
      </c>
      <c r="C825" s="32" t="s">
        <v>1092</v>
      </c>
      <c r="D825" s="31">
        <v>1769</v>
      </c>
      <c r="E825" s="32">
        <v>6</v>
      </c>
      <c r="F825" s="32" t="s">
        <v>14</v>
      </c>
      <c r="G825" s="32" t="s">
        <v>10961</v>
      </c>
      <c r="H825" s="33" t="s">
        <v>8431</v>
      </c>
    </row>
    <row r="826" spans="1:8" ht="15" customHeight="1" x14ac:dyDescent="0.25">
      <c r="A826" s="34">
        <v>45763</v>
      </c>
      <c r="B826" s="35" t="s">
        <v>1087</v>
      </c>
      <c r="C826" s="36" t="s">
        <v>1088</v>
      </c>
      <c r="D826" s="35">
        <v>1769</v>
      </c>
      <c r="E826" s="36">
        <v>10</v>
      </c>
      <c r="F826" s="36" t="s">
        <v>14</v>
      </c>
      <c r="G826" s="36" t="s">
        <v>10961</v>
      </c>
      <c r="H826" s="37" t="s">
        <v>8431</v>
      </c>
    </row>
    <row r="827" spans="1:8" ht="15" customHeight="1" x14ac:dyDescent="0.25">
      <c r="A827" s="30">
        <v>45763</v>
      </c>
      <c r="B827" s="31" t="s">
        <v>10148</v>
      </c>
      <c r="C827" s="32" t="s">
        <v>6247</v>
      </c>
      <c r="D827" s="31">
        <v>1769</v>
      </c>
      <c r="E827" s="32">
        <v>20</v>
      </c>
      <c r="F827" s="32" t="s">
        <v>14</v>
      </c>
      <c r="G827" s="32" t="s">
        <v>10961</v>
      </c>
      <c r="H827" s="33" t="s">
        <v>8431</v>
      </c>
    </row>
    <row r="828" spans="1:8" ht="15" customHeight="1" x14ac:dyDescent="0.25">
      <c r="A828" s="34">
        <v>45763</v>
      </c>
      <c r="B828" s="35" t="s">
        <v>1045</v>
      </c>
      <c r="C828" s="36" t="s">
        <v>1046</v>
      </c>
      <c r="D828" s="35">
        <v>1769</v>
      </c>
      <c r="E828" s="36">
        <v>40</v>
      </c>
      <c r="F828" s="36" t="s">
        <v>14</v>
      </c>
      <c r="G828" s="36" t="s">
        <v>10961</v>
      </c>
      <c r="H828" s="37" t="s">
        <v>8431</v>
      </c>
    </row>
    <row r="829" spans="1:8" ht="15" customHeight="1" x14ac:dyDescent="0.25">
      <c r="A829" s="30">
        <v>45763</v>
      </c>
      <c r="B829" s="31" t="s">
        <v>1060</v>
      </c>
      <c r="C829" s="32" t="s">
        <v>1061</v>
      </c>
      <c r="D829" s="31">
        <v>1769</v>
      </c>
      <c r="E829" s="32">
        <v>40</v>
      </c>
      <c r="F829" s="32" t="s">
        <v>14</v>
      </c>
      <c r="G829" s="32" t="s">
        <v>10961</v>
      </c>
      <c r="H829" s="33" t="s">
        <v>8431</v>
      </c>
    </row>
    <row r="830" spans="1:8" ht="15" customHeight="1" x14ac:dyDescent="0.25">
      <c r="A830" s="34">
        <v>45763</v>
      </c>
      <c r="B830" s="35" t="s">
        <v>8829</v>
      </c>
      <c r="C830" s="36" t="s">
        <v>8799</v>
      </c>
      <c r="D830" s="35">
        <v>1770</v>
      </c>
      <c r="E830" s="36">
        <v>16</v>
      </c>
      <c r="F830" s="36" t="s">
        <v>14</v>
      </c>
      <c r="G830" s="36" t="s">
        <v>10961</v>
      </c>
      <c r="H830" s="37" t="s">
        <v>8431</v>
      </c>
    </row>
    <row r="831" spans="1:8" ht="15" customHeight="1" x14ac:dyDescent="0.25">
      <c r="A831" s="30">
        <v>45763</v>
      </c>
      <c r="B831" s="31" t="s">
        <v>10240</v>
      </c>
      <c r="C831" s="32" t="s">
        <v>10241</v>
      </c>
      <c r="D831" s="31">
        <v>1770</v>
      </c>
      <c r="E831" s="32">
        <v>2</v>
      </c>
      <c r="F831" s="32" t="s">
        <v>14</v>
      </c>
      <c r="G831" s="32" t="s">
        <v>10961</v>
      </c>
      <c r="H831" s="33" t="s">
        <v>8431</v>
      </c>
    </row>
    <row r="832" spans="1:8" ht="15" customHeight="1" x14ac:dyDescent="0.25">
      <c r="A832" s="34">
        <v>45763</v>
      </c>
      <c r="B832" s="35">
        <v>3280533100</v>
      </c>
      <c r="C832" s="36" t="s">
        <v>8674</v>
      </c>
      <c r="D832" s="35">
        <v>1770</v>
      </c>
      <c r="E832" s="36">
        <v>2</v>
      </c>
      <c r="F832" s="36" t="s">
        <v>14</v>
      </c>
      <c r="G832" s="36" t="s">
        <v>10961</v>
      </c>
      <c r="H832" s="37" t="s">
        <v>8431</v>
      </c>
    </row>
    <row r="833" spans="1:8" ht="15" customHeight="1" x14ac:dyDescent="0.25">
      <c r="A833" s="30">
        <v>45763</v>
      </c>
      <c r="B833" s="31" t="s">
        <v>5374</v>
      </c>
      <c r="C833" s="32" t="s">
        <v>5375</v>
      </c>
      <c r="D833" s="31">
        <v>1770</v>
      </c>
      <c r="E833" s="32">
        <v>10</v>
      </c>
      <c r="F833" s="32" t="s">
        <v>14</v>
      </c>
      <c r="G833" s="32" t="s">
        <v>10961</v>
      </c>
      <c r="H833" s="33" t="s">
        <v>8431</v>
      </c>
    </row>
    <row r="834" spans="1:8" ht="15.75" customHeight="1" x14ac:dyDescent="0.25">
      <c r="A834" s="34">
        <v>45763</v>
      </c>
      <c r="B834" s="35" t="s">
        <v>9263</v>
      </c>
      <c r="C834" s="36" t="s">
        <v>8966</v>
      </c>
      <c r="D834" s="35">
        <v>1770</v>
      </c>
      <c r="E834" s="36">
        <v>2</v>
      </c>
      <c r="F834" s="36" t="s">
        <v>14</v>
      </c>
      <c r="G834" s="36" t="s">
        <v>10961</v>
      </c>
      <c r="H834" s="37" t="s">
        <v>8431</v>
      </c>
    </row>
    <row r="835" spans="1:8" ht="15.75" customHeight="1" x14ac:dyDescent="0.25">
      <c r="A835" s="30">
        <v>45763</v>
      </c>
      <c r="B835" s="31" t="s">
        <v>1736</v>
      </c>
      <c r="C835" s="32" t="s">
        <v>1737</v>
      </c>
      <c r="D835" s="31">
        <v>1770</v>
      </c>
      <c r="E835" s="32">
        <v>6</v>
      </c>
      <c r="F835" s="32" t="s">
        <v>14</v>
      </c>
      <c r="G835" s="32" t="s">
        <v>10961</v>
      </c>
      <c r="H835" s="33" t="s">
        <v>8431</v>
      </c>
    </row>
    <row r="836" spans="1:8" ht="15" customHeight="1" x14ac:dyDescent="0.25">
      <c r="A836" s="34">
        <v>45763</v>
      </c>
      <c r="B836" s="35" t="s">
        <v>9350</v>
      </c>
      <c r="C836" s="36" t="s">
        <v>8939</v>
      </c>
      <c r="D836" s="35">
        <v>1770</v>
      </c>
      <c r="E836" s="36">
        <v>2</v>
      </c>
      <c r="F836" s="36" t="s">
        <v>14</v>
      </c>
      <c r="G836" s="36" t="s">
        <v>10961</v>
      </c>
      <c r="H836" s="37" t="s">
        <v>8431</v>
      </c>
    </row>
    <row r="837" spans="1:8" ht="15" customHeight="1" x14ac:dyDescent="0.25">
      <c r="A837" s="30">
        <v>45763</v>
      </c>
      <c r="B837" s="31" t="s">
        <v>9282</v>
      </c>
      <c r="C837" s="32" t="s">
        <v>8929</v>
      </c>
      <c r="D837" s="31">
        <v>1770</v>
      </c>
      <c r="E837" s="32">
        <v>2</v>
      </c>
      <c r="F837" s="32" t="s">
        <v>14</v>
      </c>
      <c r="G837" s="32" t="s">
        <v>10961</v>
      </c>
      <c r="H837" s="33" t="s">
        <v>8431</v>
      </c>
    </row>
    <row r="838" spans="1:8" ht="15" customHeight="1" x14ac:dyDescent="0.25">
      <c r="A838" s="34">
        <v>45763</v>
      </c>
      <c r="B838" s="35" t="s">
        <v>8503</v>
      </c>
      <c r="C838" s="36" t="s">
        <v>8504</v>
      </c>
      <c r="D838" s="35">
        <v>1770</v>
      </c>
      <c r="E838" s="36">
        <v>4</v>
      </c>
      <c r="F838" s="36" t="s">
        <v>14</v>
      </c>
      <c r="G838" s="36" t="s">
        <v>10961</v>
      </c>
      <c r="H838" s="37" t="s">
        <v>8431</v>
      </c>
    </row>
    <row r="839" spans="1:8" ht="15" customHeight="1" x14ac:dyDescent="0.25">
      <c r="A839" s="30">
        <v>45763</v>
      </c>
      <c r="B839" s="31" t="s">
        <v>75</v>
      </c>
      <c r="C839" s="32" t="s">
        <v>76</v>
      </c>
      <c r="D839" s="31">
        <v>1770</v>
      </c>
      <c r="E839" s="32">
        <v>3</v>
      </c>
      <c r="F839" s="32" t="s">
        <v>14</v>
      </c>
      <c r="G839" s="32" t="s">
        <v>10961</v>
      </c>
      <c r="H839" s="33" t="s">
        <v>8431</v>
      </c>
    </row>
    <row r="840" spans="1:8" ht="15" customHeight="1" x14ac:dyDescent="0.25">
      <c r="A840" s="34">
        <v>45763</v>
      </c>
      <c r="B840" s="35" t="s">
        <v>5390</v>
      </c>
      <c r="C840" s="36" t="s">
        <v>5391</v>
      </c>
      <c r="D840" s="35">
        <v>1770</v>
      </c>
      <c r="E840" s="36">
        <v>6</v>
      </c>
      <c r="F840" s="36" t="s">
        <v>14</v>
      </c>
      <c r="G840" s="36" t="s">
        <v>10961</v>
      </c>
      <c r="H840" s="37" t="s">
        <v>8431</v>
      </c>
    </row>
    <row r="841" spans="1:8" ht="15" customHeight="1" x14ac:dyDescent="0.25">
      <c r="A841" s="30">
        <v>45763</v>
      </c>
      <c r="B841" s="31" t="s">
        <v>5372</v>
      </c>
      <c r="C841" s="32" t="s">
        <v>5373</v>
      </c>
      <c r="D841" s="31">
        <v>1770</v>
      </c>
      <c r="E841" s="32">
        <v>10</v>
      </c>
      <c r="F841" s="32" t="s">
        <v>14</v>
      </c>
      <c r="G841" s="32" t="s">
        <v>10961</v>
      </c>
      <c r="H841" s="33" t="s">
        <v>8431</v>
      </c>
    </row>
    <row r="842" spans="1:8" x14ac:dyDescent="0.25">
      <c r="A842" s="34">
        <v>45763</v>
      </c>
      <c r="B842" s="35" t="s">
        <v>5398</v>
      </c>
      <c r="C842" s="36" t="s">
        <v>5399</v>
      </c>
      <c r="D842" s="35">
        <v>1770</v>
      </c>
      <c r="E842" s="36">
        <v>10</v>
      </c>
      <c r="F842" s="36" t="s">
        <v>14</v>
      </c>
      <c r="G842" s="36" t="s">
        <v>10961</v>
      </c>
      <c r="H842" s="37" t="s">
        <v>8431</v>
      </c>
    </row>
    <row r="843" spans="1:8" ht="15" customHeight="1" x14ac:dyDescent="0.25">
      <c r="A843" s="30">
        <v>45763</v>
      </c>
      <c r="B843" s="31" t="s">
        <v>9011</v>
      </c>
      <c r="C843" s="32" t="s">
        <v>8985</v>
      </c>
      <c r="D843" s="31">
        <v>1771</v>
      </c>
      <c r="E843" s="32">
        <v>4</v>
      </c>
      <c r="F843" s="32" t="s">
        <v>14</v>
      </c>
      <c r="G843" s="32" t="s">
        <v>10961</v>
      </c>
      <c r="H843" s="33" t="s">
        <v>9420</v>
      </c>
    </row>
    <row r="844" spans="1:8" ht="15" customHeight="1" x14ac:dyDescent="0.25">
      <c r="A844" s="34">
        <v>45763</v>
      </c>
      <c r="B844" s="35">
        <v>3280860100</v>
      </c>
      <c r="C844" s="36" t="s">
        <v>8706</v>
      </c>
      <c r="D844" s="35">
        <v>1771</v>
      </c>
      <c r="E844" s="36">
        <v>15</v>
      </c>
      <c r="F844" s="36" t="s">
        <v>14</v>
      </c>
      <c r="G844" s="36" t="s">
        <v>10961</v>
      </c>
      <c r="H844" s="37" t="s">
        <v>9420</v>
      </c>
    </row>
    <row r="845" spans="1:8" ht="15" customHeight="1" x14ac:dyDescent="0.25">
      <c r="A845" s="30">
        <v>45763</v>
      </c>
      <c r="B845" s="31" t="s">
        <v>9014</v>
      </c>
      <c r="C845" s="32" t="s">
        <v>8974</v>
      </c>
      <c r="D845" s="31">
        <v>1771</v>
      </c>
      <c r="E845" s="32">
        <v>4</v>
      </c>
      <c r="F845" s="32" t="s">
        <v>14</v>
      </c>
      <c r="G845" s="32" t="s">
        <v>10961</v>
      </c>
      <c r="H845" s="33" t="s">
        <v>9420</v>
      </c>
    </row>
    <row r="846" spans="1:8" ht="15" customHeight="1" x14ac:dyDescent="0.25">
      <c r="A846" s="34">
        <v>45763</v>
      </c>
      <c r="B846" s="35" t="s">
        <v>1214</v>
      </c>
      <c r="C846" s="36" t="s">
        <v>1215</v>
      </c>
      <c r="D846" s="35">
        <v>1752</v>
      </c>
      <c r="E846" s="36">
        <v>72</v>
      </c>
      <c r="F846" s="36" t="s">
        <v>14</v>
      </c>
      <c r="G846" s="36" t="s">
        <v>10961</v>
      </c>
      <c r="H846" s="37" t="s">
        <v>9381</v>
      </c>
    </row>
    <row r="847" spans="1:8" ht="15" customHeight="1" x14ac:dyDescent="0.25">
      <c r="A847" s="30">
        <v>45763</v>
      </c>
      <c r="B847" s="31" t="s">
        <v>488</v>
      </c>
      <c r="C847" s="32" t="s">
        <v>489</v>
      </c>
      <c r="D847" s="31">
        <v>1752</v>
      </c>
      <c r="E847" s="32">
        <v>5</v>
      </c>
      <c r="F847" s="32" t="s">
        <v>25</v>
      </c>
      <c r="G847" s="32" t="s">
        <v>10961</v>
      </c>
      <c r="H847" s="33" t="s">
        <v>9381</v>
      </c>
    </row>
    <row r="848" spans="1:8" ht="15" customHeight="1" x14ac:dyDescent="0.25">
      <c r="A848" s="34">
        <v>45763</v>
      </c>
      <c r="B848" s="35" t="s">
        <v>2619</v>
      </c>
      <c r="C848" s="36" t="s">
        <v>2620</v>
      </c>
      <c r="D848" s="35">
        <v>1752</v>
      </c>
      <c r="E848" s="36">
        <v>30</v>
      </c>
      <c r="F848" s="36" t="s">
        <v>14</v>
      </c>
      <c r="G848" s="36" t="s">
        <v>10961</v>
      </c>
      <c r="H848" s="37" t="s">
        <v>9381</v>
      </c>
    </row>
    <row r="849" spans="1:8" ht="15" customHeight="1" x14ac:dyDescent="0.25">
      <c r="A849" s="30">
        <v>45763</v>
      </c>
      <c r="B849" s="31" t="s">
        <v>1619</v>
      </c>
      <c r="C849" s="32" t="s">
        <v>1620</v>
      </c>
      <c r="D849" s="31">
        <v>1752</v>
      </c>
      <c r="E849" s="32">
        <v>10</v>
      </c>
      <c r="F849" s="32" t="s">
        <v>25</v>
      </c>
      <c r="G849" s="32" t="s">
        <v>10961</v>
      </c>
      <c r="H849" s="33" t="s">
        <v>9381</v>
      </c>
    </row>
    <row r="850" spans="1:8" ht="15" customHeight="1" x14ac:dyDescent="0.25">
      <c r="A850" s="34">
        <v>45761</v>
      </c>
      <c r="B850" s="35" t="s">
        <v>4970</v>
      </c>
      <c r="C850" s="36" t="s">
        <v>4971</v>
      </c>
      <c r="D850" s="35">
        <v>1745</v>
      </c>
      <c r="E850" s="36">
        <v>5</v>
      </c>
      <c r="F850" s="36" t="s">
        <v>25</v>
      </c>
      <c r="G850" s="36" t="s">
        <v>10961</v>
      </c>
      <c r="H850" s="37" t="s">
        <v>9409</v>
      </c>
    </row>
    <row r="851" spans="1:8" ht="15" customHeight="1" x14ac:dyDescent="0.25">
      <c r="A851" s="30">
        <v>45761</v>
      </c>
      <c r="B851" s="31" t="s">
        <v>5384</v>
      </c>
      <c r="C851" s="32" t="s">
        <v>5385</v>
      </c>
      <c r="D851" s="31">
        <v>1745</v>
      </c>
      <c r="E851" s="32">
        <v>40</v>
      </c>
      <c r="F851" s="32" t="s">
        <v>14</v>
      </c>
      <c r="G851" s="32" t="s">
        <v>10961</v>
      </c>
      <c r="H851" s="33" t="s">
        <v>9409</v>
      </c>
    </row>
    <row r="852" spans="1:8" ht="15" customHeight="1" x14ac:dyDescent="0.25">
      <c r="A852" s="34">
        <v>45761</v>
      </c>
      <c r="B852" s="35" t="s">
        <v>10239</v>
      </c>
      <c r="C852" s="36" t="s">
        <v>5065</v>
      </c>
      <c r="D852" s="35">
        <v>1745</v>
      </c>
      <c r="E852" s="36">
        <v>30</v>
      </c>
      <c r="F852" s="36" t="s">
        <v>14</v>
      </c>
      <c r="G852" s="36" t="s">
        <v>10961</v>
      </c>
      <c r="H852" s="37" t="s">
        <v>9409</v>
      </c>
    </row>
    <row r="853" spans="1:8" ht="15" customHeight="1" x14ac:dyDescent="0.25">
      <c r="A853" s="30">
        <v>45761</v>
      </c>
      <c r="B853" s="31" t="s">
        <v>10467</v>
      </c>
      <c r="C853" s="32" t="s">
        <v>5083</v>
      </c>
      <c r="D853" s="31">
        <v>1745</v>
      </c>
      <c r="E853" s="32">
        <v>12</v>
      </c>
      <c r="F853" s="32" t="s">
        <v>14</v>
      </c>
      <c r="G853" s="32" t="s">
        <v>10961</v>
      </c>
      <c r="H853" s="33" t="s">
        <v>9409</v>
      </c>
    </row>
    <row r="854" spans="1:8" ht="15" customHeight="1" x14ac:dyDescent="0.25">
      <c r="A854" s="34">
        <v>45761</v>
      </c>
      <c r="B854" s="35" t="s">
        <v>10188</v>
      </c>
      <c r="C854" s="36" t="s">
        <v>8235</v>
      </c>
      <c r="D854" s="35">
        <v>1745</v>
      </c>
      <c r="E854" s="36">
        <v>40</v>
      </c>
      <c r="F854" s="36" t="s">
        <v>14</v>
      </c>
      <c r="G854" s="36" t="s">
        <v>10961</v>
      </c>
      <c r="H854" s="37" t="s">
        <v>9409</v>
      </c>
    </row>
    <row r="855" spans="1:8" ht="15" customHeight="1" x14ac:dyDescent="0.25">
      <c r="A855" s="30">
        <v>45762</v>
      </c>
      <c r="B855" s="31" t="s">
        <v>10236</v>
      </c>
      <c r="C855" s="32" t="s">
        <v>9053</v>
      </c>
      <c r="D855" s="31">
        <v>1755</v>
      </c>
      <c r="E855" s="32">
        <v>4</v>
      </c>
      <c r="F855" s="32" t="s">
        <v>14</v>
      </c>
      <c r="G855" s="32" t="s">
        <v>10961</v>
      </c>
      <c r="H855" s="33" t="s">
        <v>10234</v>
      </c>
    </row>
    <row r="856" spans="1:8" ht="15" customHeight="1" x14ac:dyDescent="0.25">
      <c r="A856" s="34">
        <v>45762</v>
      </c>
      <c r="B856" s="35" t="s">
        <v>10235</v>
      </c>
      <c r="C856" s="36" t="s">
        <v>9052</v>
      </c>
      <c r="D856" s="35">
        <v>1755</v>
      </c>
      <c r="E856" s="36">
        <v>4</v>
      </c>
      <c r="F856" s="36" t="s">
        <v>14</v>
      </c>
      <c r="G856" s="36" t="s">
        <v>10961</v>
      </c>
      <c r="H856" s="37" t="s">
        <v>10234</v>
      </c>
    </row>
    <row r="857" spans="1:8" ht="15" customHeight="1" x14ac:dyDescent="0.25">
      <c r="A857" s="30">
        <v>45762</v>
      </c>
      <c r="B857" s="31" t="s">
        <v>1642</v>
      </c>
      <c r="C857" s="32" t="s">
        <v>1643</v>
      </c>
      <c r="D857" s="31">
        <v>1737</v>
      </c>
      <c r="E857" s="32">
        <v>6</v>
      </c>
      <c r="F857" s="32" t="s">
        <v>14</v>
      </c>
      <c r="G857" s="32" t="s">
        <v>10961</v>
      </c>
      <c r="H857" s="33" t="s">
        <v>9268</v>
      </c>
    </row>
    <row r="858" spans="1:8" ht="15" customHeight="1" x14ac:dyDescent="0.25">
      <c r="A858" s="34">
        <v>45762</v>
      </c>
      <c r="B858" s="35" t="s">
        <v>4278</v>
      </c>
      <c r="C858" s="36" t="s">
        <v>4279</v>
      </c>
      <c r="D858" s="35">
        <v>1737</v>
      </c>
      <c r="E858" s="36">
        <v>12</v>
      </c>
      <c r="F858" s="36" t="s">
        <v>14</v>
      </c>
      <c r="G858" s="36" t="s">
        <v>10961</v>
      </c>
      <c r="H858" s="37" t="s">
        <v>9268</v>
      </c>
    </row>
    <row r="859" spans="1:8" ht="15" customHeight="1" x14ac:dyDescent="0.25">
      <c r="A859" s="30">
        <v>45762</v>
      </c>
      <c r="B859" s="31" t="s">
        <v>913</v>
      </c>
      <c r="C859" s="32" t="s">
        <v>914</v>
      </c>
      <c r="D859" s="31">
        <v>1737</v>
      </c>
      <c r="E859" s="32">
        <v>12</v>
      </c>
      <c r="F859" s="32" t="s">
        <v>14</v>
      </c>
      <c r="G859" s="32" t="s">
        <v>10961</v>
      </c>
      <c r="H859" s="33" t="s">
        <v>9268</v>
      </c>
    </row>
    <row r="860" spans="1:8" ht="15" customHeight="1" x14ac:dyDescent="0.25">
      <c r="A860" s="34">
        <v>45762</v>
      </c>
      <c r="B860" s="35" t="s">
        <v>3948</v>
      </c>
      <c r="C860" s="36" t="s">
        <v>3949</v>
      </c>
      <c r="D860" s="35">
        <v>1737</v>
      </c>
      <c r="E860" s="36">
        <v>6</v>
      </c>
      <c r="F860" s="36" t="s">
        <v>14</v>
      </c>
      <c r="G860" s="36" t="s">
        <v>10961</v>
      </c>
      <c r="H860" s="37" t="s">
        <v>9268</v>
      </c>
    </row>
    <row r="861" spans="1:8" ht="15" customHeight="1" x14ac:dyDescent="0.25">
      <c r="A861" s="30">
        <v>45762</v>
      </c>
      <c r="B861" s="31" t="s">
        <v>1087</v>
      </c>
      <c r="C861" s="32" t="s">
        <v>1088</v>
      </c>
      <c r="D861" s="31">
        <v>1737</v>
      </c>
      <c r="E861" s="32">
        <v>2</v>
      </c>
      <c r="F861" s="32" t="s">
        <v>14</v>
      </c>
      <c r="G861" s="32" t="s">
        <v>10961</v>
      </c>
      <c r="H861" s="33" t="s">
        <v>9268</v>
      </c>
    </row>
    <row r="862" spans="1:8" ht="15" customHeight="1" x14ac:dyDescent="0.25">
      <c r="A862" s="34">
        <v>45762</v>
      </c>
      <c r="B862" s="35" t="s">
        <v>1280</v>
      </c>
      <c r="C862" s="36" t="s">
        <v>3548</v>
      </c>
      <c r="D862" s="35">
        <v>1737</v>
      </c>
      <c r="E862" s="36">
        <v>2</v>
      </c>
      <c r="F862" s="36" t="s">
        <v>14</v>
      </c>
      <c r="G862" s="36" t="s">
        <v>10961</v>
      </c>
      <c r="H862" s="37" t="s">
        <v>9268</v>
      </c>
    </row>
    <row r="863" spans="1:8" ht="15" customHeight="1" x14ac:dyDescent="0.25">
      <c r="A863" s="30">
        <v>45762</v>
      </c>
      <c r="B863" s="31" t="s">
        <v>2055</v>
      </c>
      <c r="C863" s="32" t="s">
        <v>2056</v>
      </c>
      <c r="D863" s="31">
        <v>1737</v>
      </c>
      <c r="E863" s="32">
        <v>24</v>
      </c>
      <c r="F863" s="32" t="s">
        <v>14</v>
      </c>
      <c r="G863" s="32" t="s">
        <v>10961</v>
      </c>
      <c r="H863" s="33" t="s">
        <v>9268</v>
      </c>
    </row>
    <row r="864" spans="1:8" ht="15" customHeight="1" x14ac:dyDescent="0.25">
      <c r="A864" s="34">
        <v>45762</v>
      </c>
      <c r="B864" s="35" t="s">
        <v>1402</v>
      </c>
      <c r="C864" s="36" t="s">
        <v>1403</v>
      </c>
      <c r="D864" s="35">
        <v>1737</v>
      </c>
      <c r="E864" s="36">
        <v>6</v>
      </c>
      <c r="F864" s="36" t="s">
        <v>14</v>
      </c>
      <c r="G864" s="36" t="s">
        <v>10961</v>
      </c>
      <c r="H864" s="37" t="s">
        <v>9268</v>
      </c>
    </row>
    <row r="865" spans="1:8" ht="15" customHeight="1" x14ac:dyDescent="0.25">
      <c r="A865" s="30">
        <v>45762</v>
      </c>
      <c r="B865" s="31" t="s">
        <v>4623</v>
      </c>
      <c r="C865" s="32" t="s">
        <v>4624</v>
      </c>
      <c r="D865" s="31">
        <v>1737</v>
      </c>
      <c r="E865" s="32">
        <v>192</v>
      </c>
      <c r="F865" s="32" t="s">
        <v>14</v>
      </c>
      <c r="G865" s="32" t="s">
        <v>10961</v>
      </c>
      <c r="H865" s="33" t="s">
        <v>9268</v>
      </c>
    </row>
    <row r="866" spans="1:8" ht="15" customHeight="1" x14ac:dyDescent="0.25">
      <c r="A866" s="34">
        <v>45762</v>
      </c>
      <c r="B866" s="35" t="s">
        <v>1164</v>
      </c>
      <c r="C866" s="36" t="s">
        <v>1165</v>
      </c>
      <c r="D866" s="35">
        <v>1737</v>
      </c>
      <c r="E866" s="36">
        <v>2</v>
      </c>
      <c r="F866" s="36" t="s">
        <v>25</v>
      </c>
      <c r="G866" s="36" t="s">
        <v>10961</v>
      </c>
      <c r="H866" s="37" t="s">
        <v>9268</v>
      </c>
    </row>
    <row r="867" spans="1:8" ht="15" customHeight="1" x14ac:dyDescent="0.25">
      <c r="A867" s="30">
        <v>45762</v>
      </c>
      <c r="B867" s="31" t="s">
        <v>1168</v>
      </c>
      <c r="C867" s="32" t="s">
        <v>1169</v>
      </c>
      <c r="D867" s="31">
        <v>1737</v>
      </c>
      <c r="E867" s="32">
        <v>3</v>
      </c>
      <c r="F867" s="32" t="s">
        <v>25</v>
      </c>
      <c r="G867" s="32" t="s">
        <v>10961</v>
      </c>
      <c r="H867" s="33" t="s">
        <v>9268</v>
      </c>
    </row>
    <row r="868" spans="1:8" ht="15" customHeight="1" x14ac:dyDescent="0.25">
      <c r="A868" s="34">
        <v>45762</v>
      </c>
      <c r="B868" s="35" t="s">
        <v>1158</v>
      </c>
      <c r="C868" s="36" t="s">
        <v>1159</v>
      </c>
      <c r="D868" s="35">
        <v>1737</v>
      </c>
      <c r="E868" s="36">
        <v>10</v>
      </c>
      <c r="F868" s="36" t="s">
        <v>14</v>
      </c>
      <c r="G868" s="36" t="s">
        <v>10961</v>
      </c>
      <c r="H868" s="37" t="s">
        <v>9268</v>
      </c>
    </row>
    <row r="869" spans="1:8" ht="15" customHeight="1" x14ac:dyDescent="0.25">
      <c r="A869" s="30">
        <v>45762</v>
      </c>
      <c r="B869" s="31" t="s">
        <v>2259</v>
      </c>
      <c r="C869" s="32" t="s">
        <v>2260</v>
      </c>
      <c r="D869" s="31">
        <v>1737</v>
      </c>
      <c r="E869" s="32">
        <v>12</v>
      </c>
      <c r="F869" s="32" t="s">
        <v>14</v>
      </c>
      <c r="G869" s="32" t="s">
        <v>10961</v>
      </c>
      <c r="H869" s="33" t="s">
        <v>9268</v>
      </c>
    </row>
    <row r="870" spans="1:8" ht="15" customHeight="1" x14ac:dyDescent="0.25">
      <c r="A870" s="34">
        <v>45762</v>
      </c>
      <c r="B870" s="35" t="s">
        <v>1089</v>
      </c>
      <c r="C870" s="36" t="s">
        <v>3855</v>
      </c>
      <c r="D870" s="35">
        <v>1737</v>
      </c>
      <c r="E870" s="36">
        <v>3</v>
      </c>
      <c r="F870" s="36" t="s">
        <v>14</v>
      </c>
      <c r="G870" s="36" t="s">
        <v>10961</v>
      </c>
      <c r="H870" s="37" t="s">
        <v>9268</v>
      </c>
    </row>
    <row r="871" spans="1:8" ht="15" customHeight="1" x14ac:dyDescent="0.25">
      <c r="A871" s="30">
        <v>45762</v>
      </c>
      <c r="B871" s="31" t="s">
        <v>1573</v>
      </c>
      <c r="C871" s="32" t="s">
        <v>1574</v>
      </c>
      <c r="D871" s="31">
        <v>1737</v>
      </c>
      <c r="E871" s="32">
        <v>6</v>
      </c>
      <c r="F871" s="32" t="s">
        <v>14</v>
      </c>
      <c r="G871" s="32" t="s">
        <v>10961</v>
      </c>
      <c r="H871" s="33" t="s">
        <v>9268</v>
      </c>
    </row>
    <row r="872" spans="1:8" ht="15" customHeight="1" x14ac:dyDescent="0.25">
      <c r="A872" s="34">
        <v>45762</v>
      </c>
      <c r="B872" s="35" t="s">
        <v>10187</v>
      </c>
      <c r="C872" s="36" t="s">
        <v>6060</v>
      </c>
      <c r="D872" s="35">
        <v>1737</v>
      </c>
      <c r="E872" s="36">
        <v>2</v>
      </c>
      <c r="F872" s="36" t="s">
        <v>14</v>
      </c>
      <c r="G872" s="36" t="s">
        <v>10961</v>
      </c>
      <c r="H872" s="37" t="s">
        <v>9268</v>
      </c>
    </row>
    <row r="873" spans="1:8" ht="15" customHeight="1" x14ac:dyDescent="0.25">
      <c r="A873" s="30">
        <v>45762</v>
      </c>
      <c r="B873" s="31" t="s">
        <v>6424</v>
      </c>
      <c r="C873" s="32" t="s">
        <v>6425</v>
      </c>
      <c r="D873" s="31">
        <v>1737</v>
      </c>
      <c r="E873" s="32">
        <v>10</v>
      </c>
      <c r="F873" s="32" t="s">
        <v>14</v>
      </c>
      <c r="G873" s="32" t="s">
        <v>10961</v>
      </c>
      <c r="H873" s="33" t="s">
        <v>9268</v>
      </c>
    </row>
    <row r="874" spans="1:8" ht="15" customHeight="1" x14ac:dyDescent="0.25">
      <c r="A874" s="34">
        <v>45762</v>
      </c>
      <c r="B874" s="35" t="s">
        <v>10171</v>
      </c>
      <c r="C874" s="36" t="s">
        <v>6614</v>
      </c>
      <c r="D874" s="35">
        <v>1737</v>
      </c>
      <c r="E874" s="36">
        <v>40</v>
      </c>
      <c r="F874" s="36" t="s">
        <v>14</v>
      </c>
      <c r="G874" s="36" t="s">
        <v>10961</v>
      </c>
      <c r="H874" s="37" t="s">
        <v>9268</v>
      </c>
    </row>
    <row r="875" spans="1:8" ht="15" customHeight="1" x14ac:dyDescent="0.25">
      <c r="A875" s="30">
        <v>45762</v>
      </c>
      <c r="B875" s="31" t="s">
        <v>6</v>
      </c>
      <c r="C875" s="32" t="s">
        <v>7</v>
      </c>
      <c r="D875" s="31">
        <v>1738</v>
      </c>
      <c r="E875" s="32">
        <v>6</v>
      </c>
      <c r="F875" s="32" t="s">
        <v>14</v>
      </c>
      <c r="G875" s="32" t="s">
        <v>10961</v>
      </c>
      <c r="H875" s="33" t="s">
        <v>9268</v>
      </c>
    </row>
    <row r="876" spans="1:8" ht="15" customHeight="1" x14ac:dyDescent="0.25">
      <c r="A876" s="34">
        <v>45762</v>
      </c>
      <c r="B876" s="35" t="s">
        <v>2560</v>
      </c>
      <c r="C876" s="36" t="s">
        <v>2561</v>
      </c>
      <c r="D876" s="35">
        <v>1738</v>
      </c>
      <c r="E876" s="36">
        <v>2</v>
      </c>
      <c r="F876" s="36" t="s">
        <v>14</v>
      </c>
      <c r="G876" s="36" t="s">
        <v>10961</v>
      </c>
      <c r="H876" s="37" t="s">
        <v>9268</v>
      </c>
    </row>
    <row r="877" spans="1:8" ht="15" customHeight="1" x14ac:dyDescent="0.25">
      <c r="A877" s="30">
        <v>45762</v>
      </c>
      <c r="B877" s="31" t="s">
        <v>10277</v>
      </c>
      <c r="C877" s="32" t="s">
        <v>5044</v>
      </c>
      <c r="D877" s="31">
        <v>1738</v>
      </c>
      <c r="E877" s="32">
        <v>12</v>
      </c>
      <c r="F877" s="32" t="s">
        <v>14</v>
      </c>
      <c r="G877" s="32" t="s">
        <v>10961</v>
      </c>
      <c r="H877" s="33" t="s">
        <v>9268</v>
      </c>
    </row>
    <row r="878" spans="1:8" ht="15" customHeight="1" x14ac:dyDescent="0.25">
      <c r="A878" s="34">
        <v>45762</v>
      </c>
      <c r="B878" s="35" t="s">
        <v>339</v>
      </c>
      <c r="C878" s="36" t="s">
        <v>340</v>
      </c>
      <c r="D878" s="35">
        <v>1738</v>
      </c>
      <c r="E878" s="36">
        <v>12</v>
      </c>
      <c r="F878" s="36" t="s">
        <v>14</v>
      </c>
      <c r="G878" s="36" t="s">
        <v>10961</v>
      </c>
      <c r="H878" s="37" t="s">
        <v>9268</v>
      </c>
    </row>
    <row r="879" spans="1:8" ht="15" customHeight="1" x14ac:dyDescent="0.25">
      <c r="A879" s="30">
        <v>45762</v>
      </c>
      <c r="B879" s="31" t="s">
        <v>1702</v>
      </c>
      <c r="C879" s="32" t="s">
        <v>1703</v>
      </c>
      <c r="D879" s="31">
        <v>1738</v>
      </c>
      <c r="E879" s="32">
        <v>2</v>
      </c>
      <c r="F879" s="32" t="s">
        <v>14</v>
      </c>
      <c r="G879" s="32" t="s">
        <v>10961</v>
      </c>
      <c r="H879" s="33" t="s">
        <v>9268</v>
      </c>
    </row>
    <row r="880" spans="1:8" ht="15" customHeight="1" x14ac:dyDescent="0.25">
      <c r="A880" s="34">
        <v>45762</v>
      </c>
      <c r="B880" s="35" t="s">
        <v>4528</v>
      </c>
      <c r="C880" s="36" t="s">
        <v>4529</v>
      </c>
      <c r="D880" s="35">
        <v>1738</v>
      </c>
      <c r="E880" s="36">
        <v>12</v>
      </c>
      <c r="F880" s="36" t="s">
        <v>14</v>
      </c>
      <c r="G880" s="36" t="s">
        <v>10961</v>
      </c>
      <c r="H880" s="37" t="s">
        <v>9268</v>
      </c>
    </row>
    <row r="881" spans="1:8" ht="15" customHeight="1" x14ac:dyDescent="0.25">
      <c r="A881" s="30">
        <v>45762</v>
      </c>
      <c r="B881" s="31" t="s">
        <v>4542</v>
      </c>
      <c r="C881" s="32" t="s">
        <v>4543</v>
      </c>
      <c r="D881" s="31">
        <v>1738</v>
      </c>
      <c r="E881" s="32">
        <v>12</v>
      </c>
      <c r="F881" s="32" t="s">
        <v>14</v>
      </c>
      <c r="G881" s="32" t="s">
        <v>10961</v>
      </c>
      <c r="H881" s="33" t="s">
        <v>9268</v>
      </c>
    </row>
    <row r="882" spans="1:8" ht="15" customHeight="1" x14ac:dyDescent="0.25">
      <c r="A882" s="34">
        <v>45762</v>
      </c>
      <c r="B882" s="35" t="s">
        <v>4538</v>
      </c>
      <c r="C882" s="36" t="s">
        <v>4539</v>
      </c>
      <c r="D882" s="35">
        <v>1738</v>
      </c>
      <c r="E882" s="36">
        <v>12</v>
      </c>
      <c r="F882" s="36" t="s">
        <v>14</v>
      </c>
      <c r="G882" s="36" t="s">
        <v>10961</v>
      </c>
      <c r="H882" s="37" t="s">
        <v>9268</v>
      </c>
    </row>
    <row r="883" spans="1:8" ht="15" customHeight="1" x14ac:dyDescent="0.25">
      <c r="A883" s="30">
        <v>45762</v>
      </c>
      <c r="B883" s="31" t="s">
        <v>4532</v>
      </c>
      <c r="C883" s="32" t="s">
        <v>4533</v>
      </c>
      <c r="D883" s="31">
        <v>1738</v>
      </c>
      <c r="E883" s="32">
        <v>12</v>
      </c>
      <c r="F883" s="32" t="s">
        <v>14</v>
      </c>
      <c r="G883" s="32" t="s">
        <v>10961</v>
      </c>
      <c r="H883" s="33" t="s">
        <v>9268</v>
      </c>
    </row>
    <row r="884" spans="1:8" ht="15" customHeight="1" x14ac:dyDescent="0.25">
      <c r="A884" s="34">
        <v>45762</v>
      </c>
      <c r="B884" s="35" t="s">
        <v>4526</v>
      </c>
      <c r="C884" s="36" t="s">
        <v>4527</v>
      </c>
      <c r="D884" s="35">
        <v>1738</v>
      </c>
      <c r="E884" s="36">
        <v>12</v>
      </c>
      <c r="F884" s="36" t="s">
        <v>14</v>
      </c>
      <c r="G884" s="36" t="s">
        <v>10961</v>
      </c>
      <c r="H884" s="37" t="s">
        <v>9268</v>
      </c>
    </row>
    <row r="885" spans="1:8" ht="15" customHeight="1" x14ac:dyDescent="0.25">
      <c r="A885" s="30">
        <v>45762</v>
      </c>
      <c r="B885" s="31" t="s">
        <v>4516</v>
      </c>
      <c r="C885" s="32" t="s">
        <v>4517</v>
      </c>
      <c r="D885" s="31">
        <v>1738</v>
      </c>
      <c r="E885" s="32">
        <v>12</v>
      </c>
      <c r="F885" s="32" t="s">
        <v>14</v>
      </c>
      <c r="G885" s="32" t="s">
        <v>10961</v>
      </c>
      <c r="H885" s="33" t="s">
        <v>9268</v>
      </c>
    </row>
    <row r="886" spans="1:8" ht="15" customHeight="1" x14ac:dyDescent="0.25">
      <c r="A886" s="34">
        <v>45762</v>
      </c>
      <c r="B886" s="35" t="s">
        <v>508</v>
      </c>
      <c r="C886" s="36" t="s">
        <v>509</v>
      </c>
      <c r="D886" s="35">
        <v>1738</v>
      </c>
      <c r="E886" s="36">
        <v>2</v>
      </c>
      <c r="F886" s="36" t="s">
        <v>25</v>
      </c>
      <c r="G886" s="36" t="s">
        <v>10961</v>
      </c>
      <c r="H886" s="37" t="s">
        <v>9268</v>
      </c>
    </row>
    <row r="887" spans="1:8" ht="15" customHeight="1" x14ac:dyDescent="0.25">
      <c r="A887" s="30">
        <v>45762</v>
      </c>
      <c r="B887" s="31" t="s">
        <v>676</v>
      </c>
      <c r="C887" s="32" t="s">
        <v>677</v>
      </c>
      <c r="D887" s="31">
        <v>1738</v>
      </c>
      <c r="E887" s="32">
        <v>10</v>
      </c>
      <c r="F887" s="32" t="s">
        <v>14</v>
      </c>
      <c r="G887" s="32" t="s">
        <v>10961</v>
      </c>
      <c r="H887" s="33" t="s">
        <v>9268</v>
      </c>
    </row>
    <row r="888" spans="1:8" ht="15" customHeight="1" x14ac:dyDescent="0.25">
      <c r="A888" s="34">
        <v>45762</v>
      </c>
      <c r="B888" s="35" t="s">
        <v>666</v>
      </c>
      <c r="C888" s="36" t="s">
        <v>667</v>
      </c>
      <c r="D888" s="35">
        <v>1738</v>
      </c>
      <c r="E888" s="36">
        <v>24</v>
      </c>
      <c r="F888" s="36" t="s">
        <v>14</v>
      </c>
      <c r="G888" s="36" t="s">
        <v>10961</v>
      </c>
      <c r="H888" s="37" t="s">
        <v>9268</v>
      </c>
    </row>
    <row r="889" spans="1:8" ht="15" customHeight="1" x14ac:dyDescent="0.25">
      <c r="A889" s="30">
        <v>45762</v>
      </c>
      <c r="B889" s="31" t="s">
        <v>1590</v>
      </c>
      <c r="C889" s="32" t="s">
        <v>2864</v>
      </c>
      <c r="D889" s="31">
        <v>1740</v>
      </c>
      <c r="E889" s="32">
        <v>3</v>
      </c>
      <c r="F889" s="32" t="s">
        <v>14</v>
      </c>
      <c r="G889" s="32" t="s">
        <v>10961</v>
      </c>
      <c r="H889" s="33" t="s">
        <v>9268</v>
      </c>
    </row>
    <row r="890" spans="1:8" ht="15" customHeight="1" x14ac:dyDescent="0.25">
      <c r="A890" s="34">
        <v>45762</v>
      </c>
      <c r="B890" s="35" t="s">
        <v>1073</v>
      </c>
      <c r="C890" s="36" t="s">
        <v>1074</v>
      </c>
      <c r="D890" s="35">
        <v>1740</v>
      </c>
      <c r="E890" s="36">
        <v>10</v>
      </c>
      <c r="F890" s="36" t="s">
        <v>14</v>
      </c>
      <c r="G890" s="36" t="s">
        <v>10961</v>
      </c>
      <c r="H890" s="37" t="s">
        <v>9268</v>
      </c>
    </row>
    <row r="891" spans="1:8" ht="15" customHeight="1" x14ac:dyDescent="0.25">
      <c r="A891" s="30">
        <v>45762</v>
      </c>
      <c r="B891" s="31" t="s">
        <v>4681</v>
      </c>
      <c r="C891" s="32" t="s">
        <v>4682</v>
      </c>
      <c r="D891" s="31">
        <v>1740</v>
      </c>
      <c r="E891" s="32">
        <v>6</v>
      </c>
      <c r="F891" s="32" t="s">
        <v>14</v>
      </c>
      <c r="G891" s="32" t="s">
        <v>10961</v>
      </c>
      <c r="H891" s="33" t="s">
        <v>9268</v>
      </c>
    </row>
    <row r="892" spans="1:8" ht="15" customHeight="1" x14ac:dyDescent="0.25">
      <c r="A892" s="34">
        <v>45762</v>
      </c>
      <c r="B892" s="35" t="s">
        <v>2557</v>
      </c>
      <c r="C892" s="36" t="s">
        <v>2558</v>
      </c>
      <c r="D892" s="35">
        <v>1740</v>
      </c>
      <c r="E892" s="36">
        <v>1</v>
      </c>
      <c r="F892" s="36" t="s">
        <v>25</v>
      </c>
      <c r="G892" s="36" t="s">
        <v>10961</v>
      </c>
      <c r="H892" s="37" t="s">
        <v>9268</v>
      </c>
    </row>
    <row r="893" spans="1:8" ht="15" customHeight="1" x14ac:dyDescent="0.25">
      <c r="A893" s="30">
        <v>45762</v>
      </c>
      <c r="B893" s="31" t="s">
        <v>1193</v>
      </c>
      <c r="C893" s="32" t="s">
        <v>3540</v>
      </c>
      <c r="D893" s="31">
        <v>1740</v>
      </c>
      <c r="E893" s="32">
        <v>24</v>
      </c>
      <c r="F893" s="32" t="s">
        <v>14</v>
      </c>
      <c r="G893" s="32" t="s">
        <v>10961</v>
      </c>
      <c r="H893" s="33" t="s">
        <v>9268</v>
      </c>
    </row>
    <row r="894" spans="1:8" ht="15" customHeight="1" x14ac:dyDescent="0.25">
      <c r="A894" s="34">
        <v>45762</v>
      </c>
      <c r="B894" s="35">
        <v>3280845100</v>
      </c>
      <c r="C894" s="36" t="s">
        <v>8702</v>
      </c>
      <c r="D894" s="35">
        <v>1740</v>
      </c>
      <c r="E894" s="36">
        <v>1</v>
      </c>
      <c r="F894" s="36" t="s">
        <v>14</v>
      </c>
      <c r="G894" s="36" t="s">
        <v>10961</v>
      </c>
      <c r="H894" s="37" t="s">
        <v>9268</v>
      </c>
    </row>
    <row r="895" spans="1:8" ht="15" customHeight="1" x14ac:dyDescent="0.25">
      <c r="A895" s="30">
        <v>45762</v>
      </c>
      <c r="B895" s="31">
        <v>1280355100</v>
      </c>
      <c r="C895" s="32" t="s">
        <v>8649</v>
      </c>
      <c r="D895" s="31">
        <v>1740</v>
      </c>
      <c r="E895" s="32">
        <v>1</v>
      </c>
      <c r="F895" s="32" t="s">
        <v>25</v>
      </c>
      <c r="G895" s="32" t="s">
        <v>10961</v>
      </c>
      <c r="H895" s="33" t="s">
        <v>9268</v>
      </c>
    </row>
    <row r="896" spans="1:8" x14ac:dyDescent="0.25">
      <c r="A896" s="34">
        <v>45762</v>
      </c>
      <c r="B896" s="35" t="s">
        <v>1259</v>
      </c>
      <c r="C896" s="36" t="s">
        <v>1260</v>
      </c>
      <c r="D896" s="35">
        <v>1740</v>
      </c>
      <c r="E896" s="36">
        <v>10</v>
      </c>
      <c r="F896" s="36" t="s">
        <v>14</v>
      </c>
      <c r="G896" s="36" t="s">
        <v>10961</v>
      </c>
      <c r="H896" s="37" t="s">
        <v>9268</v>
      </c>
    </row>
    <row r="897" spans="1:8" ht="15" customHeight="1" x14ac:dyDescent="0.25">
      <c r="A897" s="30">
        <v>45762</v>
      </c>
      <c r="B897" s="31" t="s">
        <v>8882</v>
      </c>
      <c r="C897" s="32" t="s">
        <v>8853</v>
      </c>
      <c r="D897" s="31">
        <v>1740</v>
      </c>
      <c r="E897" s="32">
        <v>6</v>
      </c>
      <c r="F897" s="32" t="s">
        <v>14</v>
      </c>
      <c r="G897" s="32" t="s">
        <v>10961</v>
      </c>
      <c r="H897" s="33" t="s">
        <v>9268</v>
      </c>
    </row>
    <row r="898" spans="1:8" ht="15" customHeight="1" x14ac:dyDescent="0.25">
      <c r="A898" s="34">
        <v>45762</v>
      </c>
      <c r="B898" s="35" t="s">
        <v>1395</v>
      </c>
      <c r="C898" s="36" t="s">
        <v>1396</v>
      </c>
      <c r="D898" s="35">
        <v>1740</v>
      </c>
      <c r="E898" s="36">
        <v>6</v>
      </c>
      <c r="F898" s="36" t="s">
        <v>25</v>
      </c>
      <c r="G898" s="36" t="s">
        <v>10961</v>
      </c>
      <c r="H898" s="37" t="s">
        <v>9268</v>
      </c>
    </row>
    <row r="899" spans="1:8" ht="15" customHeight="1" x14ac:dyDescent="0.25">
      <c r="A899" s="30">
        <v>45761</v>
      </c>
      <c r="B899" s="31" t="s">
        <v>4526</v>
      </c>
      <c r="C899" s="32" t="s">
        <v>4527</v>
      </c>
      <c r="D899" s="31">
        <v>2633</v>
      </c>
      <c r="E899" s="32">
        <v>12</v>
      </c>
      <c r="F899" s="32" t="s">
        <v>14</v>
      </c>
      <c r="G899" s="32" t="s">
        <v>10003</v>
      </c>
      <c r="H899" s="33" t="s">
        <v>4</v>
      </c>
    </row>
    <row r="900" spans="1:8" ht="15" customHeight="1" x14ac:dyDescent="0.25">
      <c r="A900" s="34">
        <v>45761</v>
      </c>
      <c r="B900" s="35" t="s">
        <v>4532</v>
      </c>
      <c r="C900" s="36" t="s">
        <v>4533</v>
      </c>
      <c r="D900" s="35">
        <v>2632</v>
      </c>
      <c r="E900" s="36">
        <v>12</v>
      </c>
      <c r="F900" s="36" t="s">
        <v>14</v>
      </c>
      <c r="G900" s="36" t="s">
        <v>10003</v>
      </c>
      <c r="H900" s="37" t="s">
        <v>4</v>
      </c>
    </row>
    <row r="901" spans="1:8" x14ac:dyDescent="0.25">
      <c r="A901" s="30">
        <v>45761</v>
      </c>
      <c r="B901" s="31" t="s">
        <v>4538</v>
      </c>
      <c r="C901" s="32" t="s">
        <v>4539</v>
      </c>
      <c r="D901" s="31">
        <v>2631</v>
      </c>
      <c r="E901" s="32">
        <v>12</v>
      </c>
      <c r="F901" s="32" t="s">
        <v>14</v>
      </c>
      <c r="G901" s="32" t="s">
        <v>10003</v>
      </c>
      <c r="H901" s="33" t="s">
        <v>4</v>
      </c>
    </row>
    <row r="902" spans="1:8" ht="15" customHeight="1" x14ac:dyDescent="0.25">
      <c r="A902" s="34">
        <v>45761</v>
      </c>
      <c r="B902" s="35" t="s">
        <v>4542</v>
      </c>
      <c r="C902" s="36" t="s">
        <v>4543</v>
      </c>
      <c r="D902" s="35">
        <v>2630</v>
      </c>
      <c r="E902" s="36">
        <v>12</v>
      </c>
      <c r="F902" s="36" t="s">
        <v>14</v>
      </c>
      <c r="G902" s="36" t="s">
        <v>10003</v>
      </c>
      <c r="H902" s="37" t="s">
        <v>4</v>
      </c>
    </row>
    <row r="903" spans="1:8" ht="15" customHeight="1" x14ac:dyDescent="0.25">
      <c r="A903" s="30">
        <v>45761</v>
      </c>
      <c r="B903" s="31" t="s">
        <v>4623</v>
      </c>
      <c r="C903" s="32" t="s">
        <v>4624</v>
      </c>
      <c r="D903" s="31">
        <v>2629</v>
      </c>
      <c r="E903" s="32">
        <v>204</v>
      </c>
      <c r="F903" s="32" t="s">
        <v>14</v>
      </c>
      <c r="G903" s="32" t="s">
        <v>10003</v>
      </c>
      <c r="H903" s="33" t="s">
        <v>4</v>
      </c>
    </row>
    <row r="904" spans="1:8" x14ac:dyDescent="0.25">
      <c r="A904" s="34">
        <v>45761</v>
      </c>
      <c r="B904" s="35" t="s">
        <v>5390</v>
      </c>
      <c r="C904" s="36" t="s">
        <v>5391</v>
      </c>
      <c r="D904" s="35">
        <v>2628</v>
      </c>
      <c r="E904" s="36">
        <v>162</v>
      </c>
      <c r="F904" s="36" t="s">
        <v>14</v>
      </c>
      <c r="G904" s="36" t="s">
        <v>10003</v>
      </c>
      <c r="H904" s="37" t="s">
        <v>4</v>
      </c>
    </row>
    <row r="905" spans="1:8" ht="15" customHeight="1" x14ac:dyDescent="0.25">
      <c r="A905" s="30">
        <v>45758</v>
      </c>
      <c r="B905" s="31" t="s">
        <v>1810</v>
      </c>
      <c r="C905" s="32" t="s">
        <v>1811</v>
      </c>
      <c r="D905" s="31">
        <v>2627</v>
      </c>
      <c r="E905" s="32">
        <v>11</v>
      </c>
      <c r="F905" s="32" t="s">
        <v>25</v>
      </c>
      <c r="G905" s="32" t="s">
        <v>10003</v>
      </c>
      <c r="H905" s="33" t="s">
        <v>4</v>
      </c>
    </row>
    <row r="906" spans="1:8" ht="15" customHeight="1" x14ac:dyDescent="0.25">
      <c r="A906" s="34">
        <v>45758</v>
      </c>
      <c r="B906" s="35" t="s">
        <v>1261</v>
      </c>
      <c r="C906" s="36" t="s">
        <v>3538</v>
      </c>
      <c r="D906" s="35">
        <v>1739</v>
      </c>
      <c r="E906" s="36">
        <v>300</v>
      </c>
      <c r="F906" s="36" t="s">
        <v>14</v>
      </c>
      <c r="G906" s="36" t="s">
        <v>10961</v>
      </c>
      <c r="H906" s="37" t="s">
        <v>9381</v>
      </c>
    </row>
    <row r="907" spans="1:8" ht="15" customHeight="1" x14ac:dyDescent="0.25">
      <c r="A907" s="30">
        <v>45762</v>
      </c>
      <c r="B907" s="31" t="s">
        <v>52</v>
      </c>
      <c r="C907" s="32" t="s">
        <v>53</v>
      </c>
      <c r="D907" s="31">
        <v>1760</v>
      </c>
      <c r="E907" s="32">
        <v>20</v>
      </c>
      <c r="F907" s="32" t="s">
        <v>14</v>
      </c>
      <c r="G907" s="32" t="s">
        <v>10961</v>
      </c>
      <c r="H907" s="33" t="s">
        <v>9382</v>
      </c>
    </row>
    <row r="908" spans="1:8" ht="15" customHeight="1" x14ac:dyDescent="0.25">
      <c r="A908" s="34">
        <v>45762</v>
      </c>
      <c r="B908" s="35" t="s">
        <v>1077</v>
      </c>
      <c r="C908" s="36" t="s">
        <v>1078</v>
      </c>
      <c r="D908" s="35">
        <v>1760</v>
      </c>
      <c r="E908" s="36">
        <v>70</v>
      </c>
      <c r="F908" s="36" t="s">
        <v>14</v>
      </c>
      <c r="G908" s="36" t="s">
        <v>10961</v>
      </c>
      <c r="H908" s="37" t="s">
        <v>9382</v>
      </c>
    </row>
    <row r="909" spans="1:8" ht="15" customHeight="1" x14ac:dyDescent="0.25">
      <c r="A909" s="30">
        <v>45762</v>
      </c>
      <c r="B909" s="31" t="s">
        <v>56</v>
      </c>
      <c r="C909" s="32" t="s">
        <v>57</v>
      </c>
      <c r="D909" s="31">
        <v>1760</v>
      </c>
      <c r="E909" s="32">
        <v>25</v>
      </c>
      <c r="F909" s="32" t="s">
        <v>14</v>
      </c>
      <c r="G909" s="32" t="s">
        <v>10961</v>
      </c>
      <c r="H909" s="33" t="s">
        <v>9382</v>
      </c>
    </row>
    <row r="910" spans="1:8" ht="15" customHeight="1" x14ac:dyDescent="0.25">
      <c r="A910" s="34">
        <v>45761</v>
      </c>
      <c r="B910" s="35">
        <v>11333424</v>
      </c>
      <c r="C910" s="36" t="s">
        <v>8991</v>
      </c>
      <c r="D910" s="35">
        <v>1753</v>
      </c>
      <c r="E910" s="36">
        <v>2</v>
      </c>
      <c r="F910" s="36" t="s">
        <v>14</v>
      </c>
      <c r="G910" s="36" t="s">
        <v>10961</v>
      </c>
      <c r="H910" s="37" t="s">
        <v>10222</v>
      </c>
    </row>
    <row r="911" spans="1:8" ht="15" customHeight="1" x14ac:dyDescent="0.25">
      <c r="A911" s="30">
        <v>45761</v>
      </c>
      <c r="B911" s="31">
        <v>6283571090</v>
      </c>
      <c r="C911" s="32" t="s">
        <v>8746</v>
      </c>
      <c r="D911" s="31">
        <v>1753</v>
      </c>
      <c r="E911" s="32">
        <v>1</v>
      </c>
      <c r="F911" s="32" t="s">
        <v>25</v>
      </c>
      <c r="G911" s="32" t="s">
        <v>10961</v>
      </c>
      <c r="H911" s="33" t="s">
        <v>10222</v>
      </c>
    </row>
    <row r="912" spans="1:8" ht="15" customHeight="1" x14ac:dyDescent="0.25">
      <c r="A912" s="34">
        <v>45761</v>
      </c>
      <c r="B912" s="35">
        <v>3280524100</v>
      </c>
      <c r="C912" s="36" t="s">
        <v>8670</v>
      </c>
      <c r="D912" s="35">
        <v>1753</v>
      </c>
      <c r="E912" s="36">
        <v>1</v>
      </c>
      <c r="F912" s="36" t="s">
        <v>14</v>
      </c>
      <c r="G912" s="36" t="s">
        <v>10961</v>
      </c>
      <c r="H912" s="37" t="s">
        <v>10222</v>
      </c>
    </row>
    <row r="913" spans="1:8" ht="15" customHeight="1" x14ac:dyDescent="0.25">
      <c r="A913" s="30">
        <v>45761</v>
      </c>
      <c r="B913" s="31" t="s">
        <v>7853</v>
      </c>
      <c r="C913" s="32" t="s">
        <v>7854</v>
      </c>
      <c r="D913" s="31">
        <v>1753</v>
      </c>
      <c r="E913" s="32">
        <v>6</v>
      </c>
      <c r="F913" s="32" t="s">
        <v>25</v>
      </c>
      <c r="G913" s="32" t="s">
        <v>10961</v>
      </c>
      <c r="H913" s="33" t="s">
        <v>10222</v>
      </c>
    </row>
    <row r="914" spans="1:8" x14ac:dyDescent="0.25">
      <c r="A914" s="34">
        <v>45761</v>
      </c>
      <c r="B914" s="35" t="s">
        <v>8896</v>
      </c>
      <c r="C914" s="36" t="s">
        <v>8856</v>
      </c>
      <c r="D914" s="35">
        <v>1753</v>
      </c>
      <c r="E914" s="36">
        <v>2</v>
      </c>
      <c r="F914" s="36" t="s">
        <v>14</v>
      </c>
      <c r="G914" s="36" t="s">
        <v>10961</v>
      </c>
      <c r="H914" s="37" t="s">
        <v>10222</v>
      </c>
    </row>
    <row r="915" spans="1:8" x14ac:dyDescent="0.25">
      <c r="A915" s="30">
        <v>45761</v>
      </c>
      <c r="B915" s="31" t="s">
        <v>8873</v>
      </c>
      <c r="C915" s="32" t="s">
        <v>8841</v>
      </c>
      <c r="D915" s="31">
        <v>1753</v>
      </c>
      <c r="E915" s="32">
        <v>2</v>
      </c>
      <c r="F915" s="32" t="s">
        <v>14</v>
      </c>
      <c r="G915" s="32" t="s">
        <v>10961</v>
      </c>
      <c r="H915" s="33" t="s">
        <v>10222</v>
      </c>
    </row>
    <row r="916" spans="1:8" x14ac:dyDescent="0.25">
      <c r="A916" s="34">
        <v>45761</v>
      </c>
      <c r="B916" s="35" t="s">
        <v>8980</v>
      </c>
      <c r="C916" s="36" t="s">
        <v>8981</v>
      </c>
      <c r="D916" s="35">
        <v>1753</v>
      </c>
      <c r="E916" s="36">
        <v>1</v>
      </c>
      <c r="F916" s="36" t="s">
        <v>14</v>
      </c>
      <c r="G916" s="36" t="s">
        <v>10961</v>
      </c>
      <c r="H916" s="37" t="s">
        <v>10222</v>
      </c>
    </row>
    <row r="917" spans="1:8" ht="15" customHeight="1" x14ac:dyDescent="0.25">
      <c r="A917" s="30">
        <v>45761</v>
      </c>
      <c r="B917" s="31" t="s">
        <v>8819</v>
      </c>
      <c r="C917" s="32" t="s">
        <v>8789</v>
      </c>
      <c r="D917" s="31">
        <v>1753</v>
      </c>
      <c r="E917" s="32">
        <v>1</v>
      </c>
      <c r="F917" s="32" t="s">
        <v>14</v>
      </c>
      <c r="G917" s="32" t="s">
        <v>10961</v>
      </c>
      <c r="H917" s="33" t="s">
        <v>10222</v>
      </c>
    </row>
    <row r="918" spans="1:8" x14ac:dyDescent="0.25">
      <c r="A918" s="34">
        <v>45761</v>
      </c>
      <c r="B918" s="35" t="s">
        <v>9282</v>
      </c>
      <c r="C918" s="36" t="s">
        <v>8929</v>
      </c>
      <c r="D918" s="35">
        <v>1753</v>
      </c>
      <c r="E918" s="36">
        <v>2</v>
      </c>
      <c r="F918" s="36" t="s">
        <v>14</v>
      </c>
      <c r="G918" s="36" t="s">
        <v>10961</v>
      </c>
      <c r="H918" s="37" t="s">
        <v>10222</v>
      </c>
    </row>
    <row r="919" spans="1:8" x14ac:dyDescent="0.25">
      <c r="A919" s="30">
        <v>45761</v>
      </c>
      <c r="B919" s="31" t="s">
        <v>9356</v>
      </c>
      <c r="C919" s="32" t="s">
        <v>8947</v>
      </c>
      <c r="D919" s="31">
        <v>1753</v>
      </c>
      <c r="E919" s="32">
        <v>1</v>
      </c>
      <c r="F919" s="32" t="s">
        <v>14</v>
      </c>
      <c r="G919" s="32" t="s">
        <v>10961</v>
      </c>
      <c r="H919" s="33" t="s">
        <v>10222</v>
      </c>
    </row>
    <row r="920" spans="1:8" x14ac:dyDescent="0.25">
      <c r="A920" s="34">
        <v>45761</v>
      </c>
      <c r="B920" s="35" t="s">
        <v>7883</v>
      </c>
      <c r="C920" s="36" t="s">
        <v>7884</v>
      </c>
      <c r="D920" s="35">
        <v>1753</v>
      </c>
      <c r="E920" s="36">
        <v>6</v>
      </c>
      <c r="F920" s="36" t="s">
        <v>25</v>
      </c>
      <c r="G920" s="36" t="s">
        <v>10961</v>
      </c>
      <c r="H920" s="37" t="s">
        <v>10222</v>
      </c>
    </row>
    <row r="921" spans="1:8" x14ac:dyDescent="0.25">
      <c r="A921" s="30">
        <v>45761</v>
      </c>
      <c r="B921" s="31" t="s">
        <v>7875</v>
      </c>
      <c r="C921" s="32" t="s">
        <v>7876</v>
      </c>
      <c r="D921" s="31">
        <v>1753</v>
      </c>
      <c r="E921" s="32">
        <v>6</v>
      </c>
      <c r="F921" s="32" t="s">
        <v>25</v>
      </c>
      <c r="G921" s="32" t="s">
        <v>10961</v>
      </c>
      <c r="H921" s="33" t="s">
        <v>10222</v>
      </c>
    </row>
    <row r="922" spans="1:8" ht="15" customHeight="1" x14ac:dyDescent="0.25">
      <c r="A922" s="34">
        <v>45761</v>
      </c>
      <c r="B922" s="35" t="s">
        <v>5384</v>
      </c>
      <c r="C922" s="36" t="s">
        <v>5385</v>
      </c>
      <c r="D922" s="35">
        <v>1758</v>
      </c>
      <c r="E922" s="36">
        <v>10</v>
      </c>
      <c r="F922" s="36" t="s">
        <v>14</v>
      </c>
      <c r="G922" s="36" t="s">
        <v>10961</v>
      </c>
      <c r="H922" s="37" t="s">
        <v>8431</v>
      </c>
    </row>
    <row r="923" spans="1:8" ht="15" customHeight="1" x14ac:dyDescent="0.25">
      <c r="A923" s="30">
        <v>45761</v>
      </c>
      <c r="B923" s="31">
        <v>135120362</v>
      </c>
      <c r="C923" s="32" t="s">
        <v>10189</v>
      </c>
      <c r="D923" s="31">
        <v>1758</v>
      </c>
      <c r="E923" s="32">
        <v>1</v>
      </c>
      <c r="F923" s="32" t="s">
        <v>14</v>
      </c>
      <c r="G923" s="32" t="s">
        <v>10961</v>
      </c>
      <c r="H923" s="33" t="s">
        <v>8431</v>
      </c>
    </row>
    <row r="924" spans="1:8" ht="15" customHeight="1" x14ac:dyDescent="0.25">
      <c r="A924" s="34">
        <v>45761</v>
      </c>
      <c r="B924" s="35" t="s">
        <v>8969</v>
      </c>
      <c r="C924" s="36" t="s">
        <v>8957</v>
      </c>
      <c r="D924" s="35">
        <v>1758</v>
      </c>
      <c r="E924" s="36">
        <v>2</v>
      </c>
      <c r="F924" s="36" t="s">
        <v>14</v>
      </c>
      <c r="G924" s="36" t="s">
        <v>10961</v>
      </c>
      <c r="H924" s="37" t="s">
        <v>8431</v>
      </c>
    </row>
    <row r="925" spans="1:8" ht="15" customHeight="1" x14ac:dyDescent="0.25">
      <c r="A925" s="30">
        <v>45761</v>
      </c>
      <c r="B925" s="31" t="s">
        <v>1858</v>
      </c>
      <c r="C925" s="32" t="s">
        <v>1859</v>
      </c>
      <c r="D925" s="31">
        <v>1758</v>
      </c>
      <c r="E925" s="32">
        <v>1</v>
      </c>
      <c r="F925" s="32" t="s">
        <v>14</v>
      </c>
      <c r="G925" s="32" t="s">
        <v>10961</v>
      </c>
      <c r="H925" s="33" t="s">
        <v>8431</v>
      </c>
    </row>
    <row r="926" spans="1:8" ht="15" customHeight="1" x14ac:dyDescent="0.25">
      <c r="A926" s="34">
        <v>45761</v>
      </c>
      <c r="B926" s="35" t="s">
        <v>1358</v>
      </c>
      <c r="C926" s="36" t="s">
        <v>1359</v>
      </c>
      <c r="D926" s="35">
        <v>1758</v>
      </c>
      <c r="E926" s="36">
        <v>12</v>
      </c>
      <c r="F926" s="36" t="s">
        <v>14</v>
      </c>
      <c r="G926" s="36" t="s">
        <v>10961</v>
      </c>
      <c r="H926" s="37" t="s">
        <v>8431</v>
      </c>
    </row>
    <row r="927" spans="1:8" ht="15" customHeight="1" x14ac:dyDescent="0.25">
      <c r="A927" s="30">
        <v>45761</v>
      </c>
      <c r="B927" s="31" t="s">
        <v>2019</v>
      </c>
      <c r="C927" s="32" t="s">
        <v>2020</v>
      </c>
      <c r="D927" s="31">
        <v>1758</v>
      </c>
      <c r="E927" s="32">
        <v>20</v>
      </c>
      <c r="F927" s="32" t="s">
        <v>14</v>
      </c>
      <c r="G927" s="32" t="s">
        <v>10961</v>
      </c>
      <c r="H927" s="33" t="s">
        <v>8431</v>
      </c>
    </row>
    <row r="928" spans="1:8" ht="15" customHeight="1" x14ac:dyDescent="0.25">
      <c r="A928" s="34">
        <v>45761</v>
      </c>
      <c r="B928" s="35" t="s">
        <v>2954</v>
      </c>
      <c r="C928" s="36" t="s">
        <v>2955</v>
      </c>
      <c r="D928" s="35">
        <v>1758</v>
      </c>
      <c r="E928" s="36">
        <v>2</v>
      </c>
      <c r="F928" s="36" t="s">
        <v>14</v>
      </c>
      <c r="G928" s="36" t="s">
        <v>10961</v>
      </c>
      <c r="H928" s="37" t="s">
        <v>8431</v>
      </c>
    </row>
    <row r="929" spans="1:8" ht="15" customHeight="1" x14ac:dyDescent="0.25">
      <c r="A929" s="30">
        <v>45761</v>
      </c>
      <c r="B929" s="31" t="s">
        <v>2418</v>
      </c>
      <c r="C929" s="32" t="s">
        <v>2476</v>
      </c>
      <c r="D929" s="31">
        <v>1758</v>
      </c>
      <c r="E929" s="32">
        <v>4</v>
      </c>
      <c r="F929" s="32" t="s">
        <v>14</v>
      </c>
      <c r="G929" s="32" t="s">
        <v>10961</v>
      </c>
      <c r="H929" s="33" t="s">
        <v>8431</v>
      </c>
    </row>
    <row r="930" spans="1:8" ht="15" customHeight="1" x14ac:dyDescent="0.25">
      <c r="A930" s="34">
        <v>45761</v>
      </c>
      <c r="B930" s="35" t="s">
        <v>3820</v>
      </c>
      <c r="C930" s="36" t="s">
        <v>3821</v>
      </c>
      <c r="D930" s="35">
        <v>1758</v>
      </c>
      <c r="E930" s="36">
        <v>4</v>
      </c>
      <c r="F930" s="36" t="s">
        <v>14</v>
      </c>
      <c r="G930" s="36" t="s">
        <v>10961</v>
      </c>
      <c r="H930" s="37" t="s">
        <v>8431</v>
      </c>
    </row>
    <row r="931" spans="1:8" ht="15" customHeight="1" x14ac:dyDescent="0.25">
      <c r="A931" s="30">
        <v>45761</v>
      </c>
      <c r="B931" s="31">
        <v>4340460100</v>
      </c>
      <c r="C931" s="32" t="s">
        <v>8730</v>
      </c>
      <c r="D931" s="31">
        <v>1758</v>
      </c>
      <c r="E931" s="32">
        <v>4</v>
      </c>
      <c r="F931" s="32" t="s">
        <v>14</v>
      </c>
      <c r="G931" s="32" t="s">
        <v>10961</v>
      </c>
      <c r="H931" s="33" t="s">
        <v>8431</v>
      </c>
    </row>
    <row r="932" spans="1:8" ht="15" customHeight="1" x14ac:dyDescent="0.25">
      <c r="A932" s="34">
        <v>45761</v>
      </c>
      <c r="B932" s="35">
        <v>3280542100</v>
      </c>
      <c r="C932" s="36" t="s">
        <v>8676</v>
      </c>
      <c r="D932" s="35">
        <v>1758</v>
      </c>
      <c r="E932" s="36">
        <v>6</v>
      </c>
      <c r="F932" s="36" t="s">
        <v>14</v>
      </c>
      <c r="G932" s="36" t="s">
        <v>10961</v>
      </c>
      <c r="H932" s="37" t="s">
        <v>8431</v>
      </c>
    </row>
    <row r="933" spans="1:8" ht="15" customHeight="1" x14ac:dyDescent="0.25">
      <c r="A933" s="30">
        <v>45761</v>
      </c>
      <c r="B933" s="31">
        <v>3280843100</v>
      </c>
      <c r="C933" s="32" t="s">
        <v>8701</v>
      </c>
      <c r="D933" s="31">
        <v>1758</v>
      </c>
      <c r="E933" s="32">
        <v>2</v>
      </c>
      <c r="F933" s="32" t="s">
        <v>14</v>
      </c>
      <c r="G933" s="32" t="s">
        <v>10961</v>
      </c>
      <c r="H933" s="33" t="s">
        <v>8431</v>
      </c>
    </row>
    <row r="934" spans="1:8" ht="15" customHeight="1" x14ac:dyDescent="0.25">
      <c r="A934" s="34">
        <v>45761</v>
      </c>
      <c r="B934" s="35">
        <v>4330349100</v>
      </c>
      <c r="C934" s="36" t="s">
        <v>9285</v>
      </c>
      <c r="D934" s="35">
        <v>1758</v>
      </c>
      <c r="E934" s="36">
        <v>4</v>
      </c>
      <c r="F934" s="36" t="s">
        <v>25</v>
      </c>
      <c r="G934" s="36" t="s">
        <v>10961</v>
      </c>
      <c r="H934" s="37" t="s">
        <v>8431</v>
      </c>
    </row>
    <row r="935" spans="1:8" ht="15" customHeight="1" x14ac:dyDescent="0.25">
      <c r="A935" s="30">
        <v>45761</v>
      </c>
      <c r="B935" s="31" t="s">
        <v>9327</v>
      </c>
      <c r="C935" s="32" t="s">
        <v>8909</v>
      </c>
      <c r="D935" s="31">
        <v>1758</v>
      </c>
      <c r="E935" s="32">
        <v>6</v>
      </c>
      <c r="F935" s="32" t="s">
        <v>14</v>
      </c>
      <c r="G935" s="32" t="s">
        <v>10961</v>
      </c>
      <c r="H935" s="33" t="s">
        <v>8431</v>
      </c>
    </row>
    <row r="936" spans="1:8" ht="15" customHeight="1" x14ac:dyDescent="0.25">
      <c r="A936" s="34">
        <v>45761</v>
      </c>
      <c r="B936" s="35" t="s">
        <v>1663</v>
      </c>
      <c r="C936" s="36" t="s">
        <v>1664</v>
      </c>
      <c r="D936" s="35">
        <v>1746</v>
      </c>
      <c r="E936" s="36">
        <v>4</v>
      </c>
      <c r="F936" s="36" t="s">
        <v>14</v>
      </c>
      <c r="G936" s="36" t="s">
        <v>10961</v>
      </c>
      <c r="H936" s="37" t="s">
        <v>8431</v>
      </c>
    </row>
    <row r="937" spans="1:8" ht="15" customHeight="1" x14ac:dyDescent="0.25">
      <c r="A937" s="30">
        <v>45761</v>
      </c>
      <c r="B937" s="31" t="s">
        <v>8765</v>
      </c>
      <c r="C937" s="32" t="s">
        <v>6081</v>
      </c>
      <c r="D937" s="31">
        <v>1746</v>
      </c>
      <c r="E937" s="32">
        <v>2</v>
      </c>
      <c r="F937" s="32" t="s">
        <v>14</v>
      </c>
      <c r="G937" s="32" t="s">
        <v>10961</v>
      </c>
      <c r="H937" s="33" t="s">
        <v>8431</v>
      </c>
    </row>
    <row r="938" spans="1:8" ht="15" customHeight="1" x14ac:dyDescent="0.25">
      <c r="A938" s="34">
        <v>45761</v>
      </c>
      <c r="B938" s="35" t="s">
        <v>6</v>
      </c>
      <c r="C938" s="36" t="s">
        <v>7</v>
      </c>
      <c r="D938" s="35">
        <v>1746</v>
      </c>
      <c r="E938" s="36">
        <v>10</v>
      </c>
      <c r="F938" s="36" t="s">
        <v>14</v>
      </c>
      <c r="G938" s="36" t="s">
        <v>10961</v>
      </c>
      <c r="H938" s="37" t="s">
        <v>8431</v>
      </c>
    </row>
    <row r="939" spans="1:8" x14ac:dyDescent="0.25">
      <c r="A939" s="30">
        <v>45761</v>
      </c>
      <c r="B939" s="31">
        <v>3280843100</v>
      </c>
      <c r="C939" s="32" t="s">
        <v>8701</v>
      </c>
      <c r="D939" s="31">
        <v>1746</v>
      </c>
      <c r="E939" s="32">
        <v>2</v>
      </c>
      <c r="F939" s="32" t="s">
        <v>14</v>
      </c>
      <c r="G939" s="32" t="s">
        <v>10961</v>
      </c>
      <c r="H939" s="33" t="s">
        <v>8431</v>
      </c>
    </row>
    <row r="940" spans="1:8" ht="15" customHeight="1" x14ac:dyDescent="0.25">
      <c r="A940" s="34">
        <v>45761</v>
      </c>
      <c r="B940" s="35">
        <v>3280503100</v>
      </c>
      <c r="C940" s="36" t="s">
        <v>8669</v>
      </c>
      <c r="D940" s="35">
        <v>1746</v>
      </c>
      <c r="E940" s="36">
        <v>2</v>
      </c>
      <c r="F940" s="36" t="s">
        <v>14</v>
      </c>
      <c r="G940" s="36" t="s">
        <v>10961</v>
      </c>
      <c r="H940" s="37" t="s">
        <v>8431</v>
      </c>
    </row>
    <row r="941" spans="1:8" ht="15" customHeight="1" x14ac:dyDescent="0.25">
      <c r="A941" s="30">
        <v>45761</v>
      </c>
      <c r="B941" s="31" t="s">
        <v>8337</v>
      </c>
      <c r="C941" s="32" t="s">
        <v>8338</v>
      </c>
      <c r="D941" s="31">
        <v>1746</v>
      </c>
      <c r="E941" s="32">
        <v>36</v>
      </c>
      <c r="F941" s="32" t="s">
        <v>14</v>
      </c>
      <c r="G941" s="32" t="s">
        <v>10961</v>
      </c>
      <c r="H941" s="33" t="s">
        <v>8431</v>
      </c>
    </row>
    <row r="942" spans="1:8" ht="15" customHeight="1" x14ac:dyDescent="0.25">
      <c r="A942" s="34">
        <v>45761</v>
      </c>
      <c r="B942" s="35" t="s">
        <v>8339</v>
      </c>
      <c r="C942" s="36" t="s">
        <v>8340</v>
      </c>
      <c r="D942" s="35">
        <v>1746</v>
      </c>
      <c r="E942" s="36">
        <v>36</v>
      </c>
      <c r="F942" s="36" t="s">
        <v>14</v>
      </c>
      <c r="G942" s="36" t="s">
        <v>10961</v>
      </c>
      <c r="H942" s="37" t="s">
        <v>8431</v>
      </c>
    </row>
    <row r="943" spans="1:8" ht="15" customHeight="1" x14ac:dyDescent="0.25">
      <c r="A943" s="30">
        <v>45761</v>
      </c>
      <c r="B943" s="31" t="s">
        <v>4697</v>
      </c>
      <c r="C943" s="32" t="s">
        <v>4698</v>
      </c>
      <c r="D943" s="31">
        <v>1746</v>
      </c>
      <c r="E943" s="32">
        <v>6</v>
      </c>
      <c r="F943" s="32" t="s">
        <v>14</v>
      </c>
      <c r="G943" s="32" t="s">
        <v>10961</v>
      </c>
      <c r="H943" s="33" t="s">
        <v>8431</v>
      </c>
    </row>
    <row r="944" spans="1:8" ht="15" customHeight="1" x14ac:dyDescent="0.25">
      <c r="A944" s="34">
        <v>45761</v>
      </c>
      <c r="B944" s="35" t="s">
        <v>4703</v>
      </c>
      <c r="C944" s="36" t="s">
        <v>4704</v>
      </c>
      <c r="D944" s="35">
        <v>1746</v>
      </c>
      <c r="E944" s="36">
        <v>6</v>
      </c>
      <c r="F944" s="36" t="s">
        <v>14</v>
      </c>
      <c r="G944" s="36" t="s">
        <v>10961</v>
      </c>
      <c r="H944" s="37" t="s">
        <v>8431</v>
      </c>
    </row>
    <row r="945" spans="1:8" ht="15" customHeight="1" x14ac:dyDescent="0.25">
      <c r="A945" s="30">
        <v>45761</v>
      </c>
      <c r="B945" s="31">
        <v>1280318100</v>
      </c>
      <c r="C945" s="32" t="s">
        <v>8646</v>
      </c>
      <c r="D945" s="31">
        <v>1746</v>
      </c>
      <c r="E945" s="32">
        <v>1</v>
      </c>
      <c r="F945" s="32" t="s">
        <v>25</v>
      </c>
      <c r="G945" s="32" t="s">
        <v>10961</v>
      </c>
      <c r="H945" s="33" t="s">
        <v>8431</v>
      </c>
    </row>
    <row r="946" spans="1:8" ht="15" customHeight="1" x14ac:dyDescent="0.25">
      <c r="A946" s="34">
        <v>45761</v>
      </c>
      <c r="B946" s="35" t="s">
        <v>1181</v>
      </c>
      <c r="C946" s="36" t="s">
        <v>1182</v>
      </c>
      <c r="D946" s="35">
        <v>1746</v>
      </c>
      <c r="E946" s="36">
        <v>2</v>
      </c>
      <c r="F946" s="36" t="s">
        <v>14</v>
      </c>
      <c r="G946" s="36" t="s">
        <v>10961</v>
      </c>
      <c r="H946" s="37" t="s">
        <v>8431</v>
      </c>
    </row>
    <row r="947" spans="1:8" ht="15" customHeight="1" x14ac:dyDescent="0.25">
      <c r="A947" s="30">
        <v>45761</v>
      </c>
      <c r="B947" s="31" t="s">
        <v>2272</v>
      </c>
      <c r="C947" s="32" t="s">
        <v>2273</v>
      </c>
      <c r="D947" s="31">
        <v>1746</v>
      </c>
      <c r="E947" s="32">
        <v>1</v>
      </c>
      <c r="F947" s="32" t="s">
        <v>14</v>
      </c>
      <c r="G947" s="32" t="s">
        <v>10961</v>
      </c>
      <c r="H947" s="33" t="s">
        <v>8431</v>
      </c>
    </row>
    <row r="948" spans="1:8" ht="15" customHeight="1" x14ac:dyDescent="0.25">
      <c r="A948" s="34">
        <v>45761</v>
      </c>
      <c r="B948" s="35" t="s">
        <v>2357</v>
      </c>
      <c r="C948" s="36" t="s">
        <v>2358</v>
      </c>
      <c r="D948" s="35">
        <v>1746</v>
      </c>
      <c r="E948" s="36">
        <v>1</v>
      </c>
      <c r="F948" s="36" t="s">
        <v>14</v>
      </c>
      <c r="G948" s="36" t="s">
        <v>10961</v>
      </c>
      <c r="H948" s="37" t="s">
        <v>8431</v>
      </c>
    </row>
    <row r="949" spans="1:8" ht="15" customHeight="1" x14ac:dyDescent="0.25">
      <c r="A949" s="30">
        <v>45761</v>
      </c>
      <c r="B949" s="31">
        <v>2280242100</v>
      </c>
      <c r="C949" s="32" t="s">
        <v>8662</v>
      </c>
      <c r="D949" s="31">
        <v>1746</v>
      </c>
      <c r="E949" s="32">
        <v>1</v>
      </c>
      <c r="F949" s="32" t="s">
        <v>25</v>
      </c>
      <c r="G949" s="32" t="s">
        <v>10961</v>
      </c>
      <c r="H949" s="33" t="s">
        <v>8431</v>
      </c>
    </row>
    <row r="950" spans="1:8" ht="15" customHeight="1" x14ac:dyDescent="0.25">
      <c r="A950" s="34">
        <v>45761</v>
      </c>
      <c r="B950" s="35" t="s">
        <v>9257</v>
      </c>
      <c r="C950" s="36" t="s">
        <v>8922</v>
      </c>
      <c r="D950" s="35">
        <v>1746</v>
      </c>
      <c r="E950" s="36">
        <v>1</v>
      </c>
      <c r="F950" s="36" t="s">
        <v>25</v>
      </c>
      <c r="G950" s="36" t="s">
        <v>10961</v>
      </c>
      <c r="H950" s="37" t="s">
        <v>8431</v>
      </c>
    </row>
    <row r="951" spans="1:8" x14ac:dyDescent="0.25">
      <c r="A951" s="30">
        <v>45761</v>
      </c>
      <c r="B951" s="31" t="s">
        <v>9282</v>
      </c>
      <c r="C951" s="32" t="s">
        <v>8929</v>
      </c>
      <c r="D951" s="31">
        <v>1746</v>
      </c>
      <c r="E951" s="32">
        <v>2</v>
      </c>
      <c r="F951" s="32" t="s">
        <v>14</v>
      </c>
      <c r="G951" s="32" t="s">
        <v>10961</v>
      </c>
      <c r="H951" s="33" t="s">
        <v>8431</v>
      </c>
    </row>
    <row r="952" spans="1:8" ht="15" customHeight="1" x14ac:dyDescent="0.25">
      <c r="A952" s="34">
        <v>45761</v>
      </c>
      <c r="B952" s="35" t="s">
        <v>10221</v>
      </c>
      <c r="C952" s="36" t="s">
        <v>10221</v>
      </c>
      <c r="D952" s="35">
        <v>1746</v>
      </c>
      <c r="E952" s="36">
        <v>4</v>
      </c>
      <c r="F952" s="36" t="s">
        <v>14</v>
      </c>
      <c r="G952" s="36" t="s">
        <v>10961</v>
      </c>
      <c r="H952" s="37" t="s">
        <v>8431</v>
      </c>
    </row>
    <row r="953" spans="1:8" ht="15" customHeight="1" x14ac:dyDescent="0.25">
      <c r="A953" s="30">
        <v>45761</v>
      </c>
      <c r="B953" s="31" t="s">
        <v>9376</v>
      </c>
      <c r="C953" s="32" t="s">
        <v>8968</v>
      </c>
      <c r="D953" s="31">
        <v>1746</v>
      </c>
      <c r="E953" s="32">
        <v>2</v>
      </c>
      <c r="F953" s="32" t="s">
        <v>14</v>
      </c>
      <c r="G953" s="32" t="s">
        <v>10961</v>
      </c>
      <c r="H953" s="33" t="s">
        <v>8431</v>
      </c>
    </row>
    <row r="954" spans="1:8" ht="15" customHeight="1" x14ac:dyDescent="0.25">
      <c r="A954" s="34">
        <v>45761</v>
      </c>
      <c r="B954" s="35" t="s">
        <v>812</v>
      </c>
      <c r="C954" s="36" t="s">
        <v>813</v>
      </c>
      <c r="D954" s="35">
        <v>1747</v>
      </c>
      <c r="E954" s="36">
        <v>2</v>
      </c>
      <c r="F954" s="36" t="s">
        <v>14</v>
      </c>
      <c r="G954" s="36" t="s">
        <v>10961</v>
      </c>
      <c r="H954" s="37" t="s">
        <v>8431</v>
      </c>
    </row>
    <row r="955" spans="1:8" ht="15" customHeight="1" x14ac:dyDescent="0.25">
      <c r="A955" s="30">
        <v>45761</v>
      </c>
      <c r="B955" s="31" t="s">
        <v>2557</v>
      </c>
      <c r="C955" s="32" t="s">
        <v>2558</v>
      </c>
      <c r="D955" s="31">
        <v>1747</v>
      </c>
      <c r="E955" s="32">
        <v>2</v>
      </c>
      <c r="F955" s="32" t="s">
        <v>25</v>
      </c>
      <c r="G955" s="32" t="s">
        <v>10961</v>
      </c>
      <c r="H955" s="33" t="s">
        <v>8431</v>
      </c>
    </row>
    <row r="956" spans="1:8" ht="15" customHeight="1" x14ac:dyDescent="0.25">
      <c r="A956" s="34">
        <v>45761</v>
      </c>
      <c r="B956" s="35" t="s">
        <v>2289</v>
      </c>
      <c r="C956" s="36" t="s">
        <v>2290</v>
      </c>
      <c r="D956" s="35">
        <v>1747</v>
      </c>
      <c r="E956" s="36">
        <v>15</v>
      </c>
      <c r="F956" s="36" t="s">
        <v>14</v>
      </c>
      <c r="G956" s="36" t="s">
        <v>10961</v>
      </c>
      <c r="H956" s="37" t="s">
        <v>8431</v>
      </c>
    </row>
    <row r="957" spans="1:8" x14ac:dyDescent="0.25">
      <c r="A957" s="30">
        <v>45761</v>
      </c>
      <c r="B957" s="31" t="s">
        <v>2432</v>
      </c>
      <c r="C957" s="32" t="s">
        <v>2486</v>
      </c>
      <c r="D957" s="31">
        <v>1747</v>
      </c>
      <c r="E957" s="32">
        <v>3</v>
      </c>
      <c r="F957" s="32" t="s">
        <v>14</v>
      </c>
      <c r="G957" s="32" t="s">
        <v>10961</v>
      </c>
      <c r="H957" s="33" t="s">
        <v>8431</v>
      </c>
    </row>
    <row r="958" spans="1:8" ht="15" customHeight="1" x14ac:dyDescent="0.25">
      <c r="A958" s="34">
        <v>45761</v>
      </c>
      <c r="B958" s="35" t="s">
        <v>10671</v>
      </c>
      <c r="C958" s="36" t="s">
        <v>10671</v>
      </c>
      <c r="D958" s="35">
        <v>1747</v>
      </c>
      <c r="E958" s="36">
        <v>12</v>
      </c>
      <c r="F958" s="36" t="s">
        <v>14</v>
      </c>
      <c r="G958" s="36" t="s">
        <v>10961</v>
      </c>
      <c r="H958" s="37" t="s">
        <v>8431</v>
      </c>
    </row>
    <row r="959" spans="1:8" x14ac:dyDescent="0.25">
      <c r="A959" s="30">
        <v>45761</v>
      </c>
      <c r="B959" s="31" t="s">
        <v>2421</v>
      </c>
      <c r="C959" s="32" t="s">
        <v>2479</v>
      </c>
      <c r="D959" s="31">
        <v>1747</v>
      </c>
      <c r="E959" s="32">
        <v>4</v>
      </c>
      <c r="F959" s="32" t="s">
        <v>14</v>
      </c>
      <c r="G959" s="32" t="s">
        <v>10961</v>
      </c>
      <c r="H959" s="33" t="s">
        <v>8431</v>
      </c>
    </row>
    <row r="960" spans="1:8" ht="15" customHeight="1" x14ac:dyDescent="0.25">
      <c r="A960" s="34">
        <v>45761</v>
      </c>
      <c r="B960" s="35" t="s">
        <v>10156</v>
      </c>
      <c r="C960" s="36" t="s">
        <v>3336</v>
      </c>
      <c r="D960" s="35">
        <v>1747</v>
      </c>
      <c r="E960" s="36">
        <v>24</v>
      </c>
      <c r="F960" s="36" t="s">
        <v>14</v>
      </c>
      <c r="G960" s="36" t="s">
        <v>10961</v>
      </c>
      <c r="H960" s="37" t="s">
        <v>8431</v>
      </c>
    </row>
    <row r="961" spans="1:8" x14ac:dyDescent="0.25">
      <c r="A961" s="30">
        <v>45761</v>
      </c>
      <c r="B961" s="31" t="s">
        <v>4169</v>
      </c>
      <c r="C961" s="32" t="s">
        <v>4170</v>
      </c>
      <c r="D961" s="31">
        <v>1747</v>
      </c>
      <c r="E961" s="32">
        <v>120</v>
      </c>
      <c r="F961" s="32" t="s">
        <v>14</v>
      </c>
      <c r="G961" s="32" t="s">
        <v>10961</v>
      </c>
      <c r="H961" s="33" t="s">
        <v>8431</v>
      </c>
    </row>
    <row r="962" spans="1:8" x14ac:dyDescent="0.25">
      <c r="A962" s="34">
        <v>45761</v>
      </c>
      <c r="B962" s="35" t="s">
        <v>10148</v>
      </c>
      <c r="C962" s="36" t="s">
        <v>6247</v>
      </c>
      <c r="D962" s="35">
        <v>1747</v>
      </c>
      <c r="E962" s="36">
        <v>10</v>
      </c>
      <c r="F962" s="36" t="s">
        <v>14</v>
      </c>
      <c r="G962" s="36" t="s">
        <v>10961</v>
      </c>
      <c r="H962" s="37" t="s">
        <v>8431</v>
      </c>
    </row>
    <row r="963" spans="1:8" ht="15" customHeight="1" x14ac:dyDescent="0.25">
      <c r="A963" s="30">
        <v>45761</v>
      </c>
      <c r="B963" s="31" t="s">
        <v>1745</v>
      </c>
      <c r="C963" s="32" t="s">
        <v>1746</v>
      </c>
      <c r="D963" s="31">
        <v>1747</v>
      </c>
      <c r="E963" s="32">
        <v>2</v>
      </c>
      <c r="F963" s="32" t="s">
        <v>14</v>
      </c>
      <c r="G963" s="32" t="s">
        <v>10961</v>
      </c>
      <c r="H963" s="33" t="s">
        <v>8431</v>
      </c>
    </row>
    <row r="964" spans="1:8" ht="15" customHeight="1" x14ac:dyDescent="0.25">
      <c r="A964" s="34">
        <v>45761</v>
      </c>
      <c r="B964" s="35" t="s">
        <v>10233</v>
      </c>
      <c r="C964" s="36" t="s">
        <v>2808</v>
      </c>
      <c r="D964" s="35">
        <v>1747</v>
      </c>
      <c r="E964" s="36">
        <v>2</v>
      </c>
      <c r="F964" s="36" t="s">
        <v>14</v>
      </c>
      <c r="G964" s="36" t="s">
        <v>10961</v>
      </c>
      <c r="H964" s="37" t="s">
        <v>8431</v>
      </c>
    </row>
    <row r="965" spans="1:8" ht="15" customHeight="1" x14ac:dyDescent="0.25">
      <c r="A965" s="30">
        <v>45761</v>
      </c>
      <c r="B965" s="31" t="s">
        <v>1073</v>
      </c>
      <c r="C965" s="32" t="s">
        <v>1074</v>
      </c>
      <c r="D965" s="31">
        <v>1747</v>
      </c>
      <c r="E965" s="32">
        <v>10</v>
      </c>
      <c r="F965" s="32" t="s">
        <v>14</v>
      </c>
      <c r="G965" s="32" t="s">
        <v>10961</v>
      </c>
      <c r="H965" s="33" t="s">
        <v>8431</v>
      </c>
    </row>
    <row r="966" spans="1:8" ht="15" customHeight="1" x14ac:dyDescent="0.25">
      <c r="A966" s="34">
        <v>45761</v>
      </c>
      <c r="B966" s="35" t="s">
        <v>5319</v>
      </c>
      <c r="C966" s="36" t="s">
        <v>5320</v>
      </c>
      <c r="D966" s="35">
        <v>1747</v>
      </c>
      <c r="E966" s="36">
        <v>2</v>
      </c>
      <c r="F966" s="36" t="s">
        <v>14</v>
      </c>
      <c r="G966" s="36" t="s">
        <v>10961</v>
      </c>
      <c r="H966" s="37" t="s">
        <v>8431</v>
      </c>
    </row>
    <row r="967" spans="1:8" ht="15" customHeight="1" x14ac:dyDescent="0.25">
      <c r="A967" s="30">
        <v>45761</v>
      </c>
      <c r="B967" s="31" t="s">
        <v>5321</v>
      </c>
      <c r="C967" s="32" t="s">
        <v>5322</v>
      </c>
      <c r="D967" s="31">
        <v>1747</v>
      </c>
      <c r="E967" s="32">
        <v>2</v>
      </c>
      <c r="F967" s="32" t="s">
        <v>14</v>
      </c>
      <c r="G967" s="32" t="s">
        <v>10961</v>
      </c>
      <c r="H967" s="33" t="s">
        <v>8431</v>
      </c>
    </row>
    <row r="968" spans="1:8" ht="15" customHeight="1" x14ac:dyDescent="0.25">
      <c r="A968" s="34">
        <v>45761</v>
      </c>
      <c r="B968" s="35" t="s">
        <v>5358</v>
      </c>
      <c r="C968" s="36" t="s">
        <v>5359</v>
      </c>
      <c r="D968" s="35">
        <v>1747</v>
      </c>
      <c r="E968" s="36">
        <v>2</v>
      </c>
      <c r="F968" s="36" t="s">
        <v>25</v>
      </c>
      <c r="G968" s="36" t="s">
        <v>10961</v>
      </c>
      <c r="H968" s="37" t="s">
        <v>8431</v>
      </c>
    </row>
    <row r="969" spans="1:8" ht="15" customHeight="1" x14ac:dyDescent="0.25">
      <c r="A969" s="30">
        <v>45761</v>
      </c>
      <c r="B969" s="31" t="s">
        <v>820</v>
      </c>
      <c r="C969" s="32" t="s">
        <v>3503</v>
      </c>
      <c r="D969" s="31">
        <v>1747</v>
      </c>
      <c r="E969" s="32">
        <v>1</v>
      </c>
      <c r="F969" s="32" t="s">
        <v>14</v>
      </c>
      <c r="G969" s="32" t="s">
        <v>10961</v>
      </c>
      <c r="H969" s="33" t="s">
        <v>8431</v>
      </c>
    </row>
    <row r="970" spans="1:8" ht="15" customHeight="1" x14ac:dyDescent="0.25">
      <c r="A970" s="34">
        <v>45761</v>
      </c>
      <c r="B970" s="35" t="s">
        <v>825</v>
      </c>
      <c r="C970" s="36" t="s">
        <v>3502</v>
      </c>
      <c r="D970" s="35">
        <v>1747</v>
      </c>
      <c r="E970" s="36">
        <v>1</v>
      </c>
      <c r="F970" s="36" t="s">
        <v>14</v>
      </c>
      <c r="G970" s="36" t="s">
        <v>10961</v>
      </c>
      <c r="H970" s="37" t="s">
        <v>8431</v>
      </c>
    </row>
    <row r="971" spans="1:8" ht="15" customHeight="1" x14ac:dyDescent="0.25">
      <c r="A971" s="30">
        <v>45761</v>
      </c>
      <c r="B971" s="31" t="s">
        <v>1007</v>
      </c>
      <c r="C971" s="32" t="s">
        <v>1008</v>
      </c>
      <c r="D971" s="31">
        <v>1747</v>
      </c>
      <c r="E971" s="32">
        <v>20</v>
      </c>
      <c r="F971" s="32" t="s">
        <v>14</v>
      </c>
      <c r="G971" s="32" t="s">
        <v>10961</v>
      </c>
      <c r="H971" s="33" t="s">
        <v>8431</v>
      </c>
    </row>
    <row r="972" spans="1:8" ht="15" customHeight="1" x14ac:dyDescent="0.25">
      <c r="A972" s="34">
        <v>45761</v>
      </c>
      <c r="B972" s="35" t="s">
        <v>2617</v>
      </c>
      <c r="C972" s="36" t="s">
        <v>2618</v>
      </c>
      <c r="D972" s="35">
        <v>1748</v>
      </c>
      <c r="E972" s="36">
        <v>2</v>
      </c>
      <c r="F972" s="36" t="s">
        <v>14</v>
      </c>
      <c r="G972" s="36" t="s">
        <v>10961</v>
      </c>
      <c r="H972" s="37" t="s">
        <v>8431</v>
      </c>
    </row>
    <row r="973" spans="1:8" ht="15" customHeight="1" x14ac:dyDescent="0.25">
      <c r="A973" s="30">
        <v>45761</v>
      </c>
      <c r="B973" s="31" t="s">
        <v>1158</v>
      </c>
      <c r="C973" s="32" t="s">
        <v>1159</v>
      </c>
      <c r="D973" s="31">
        <v>1748</v>
      </c>
      <c r="E973" s="32">
        <v>20</v>
      </c>
      <c r="F973" s="32" t="s">
        <v>14</v>
      </c>
      <c r="G973" s="32" t="s">
        <v>10961</v>
      </c>
      <c r="H973" s="33" t="s">
        <v>8431</v>
      </c>
    </row>
    <row r="974" spans="1:8" ht="15" customHeight="1" x14ac:dyDescent="0.25">
      <c r="A974" s="34">
        <v>45761</v>
      </c>
      <c r="B974" s="35" t="s">
        <v>2055</v>
      </c>
      <c r="C974" s="36" t="s">
        <v>2056</v>
      </c>
      <c r="D974" s="35">
        <v>1748</v>
      </c>
      <c r="E974" s="36">
        <v>120</v>
      </c>
      <c r="F974" s="36" t="s">
        <v>14</v>
      </c>
      <c r="G974" s="36" t="s">
        <v>10961</v>
      </c>
      <c r="H974" s="37" t="s">
        <v>8431</v>
      </c>
    </row>
    <row r="975" spans="1:8" ht="15" customHeight="1" x14ac:dyDescent="0.25">
      <c r="A975" s="30">
        <v>45761</v>
      </c>
      <c r="B975" s="31" t="s">
        <v>8822</v>
      </c>
      <c r="C975" s="32" t="s">
        <v>8792</v>
      </c>
      <c r="D975" s="31">
        <v>1748</v>
      </c>
      <c r="E975" s="32">
        <v>8</v>
      </c>
      <c r="F975" s="32" t="s">
        <v>14</v>
      </c>
      <c r="G975" s="32" t="s">
        <v>10961</v>
      </c>
      <c r="H975" s="33" t="s">
        <v>8431</v>
      </c>
    </row>
    <row r="976" spans="1:8" ht="15" customHeight="1" x14ac:dyDescent="0.25">
      <c r="A976" s="34">
        <v>45761</v>
      </c>
      <c r="B976" s="35" t="s">
        <v>7889</v>
      </c>
      <c r="C976" s="36" t="s">
        <v>7890</v>
      </c>
      <c r="D976" s="35">
        <v>1748</v>
      </c>
      <c r="E976" s="36">
        <v>12</v>
      </c>
      <c r="F976" s="36" t="s">
        <v>25</v>
      </c>
      <c r="G976" s="36" t="s">
        <v>10961</v>
      </c>
      <c r="H976" s="37" t="s">
        <v>8431</v>
      </c>
    </row>
    <row r="977" spans="1:8" ht="15" customHeight="1" x14ac:dyDescent="0.25">
      <c r="A977" s="30">
        <v>45761</v>
      </c>
      <c r="B977" s="31" t="s">
        <v>7853</v>
      </c>
      <c r="C977" s="32" t="s">
        <v>7854</v>
      </c>
      <c r="D977" s="31">
        <v>1748</v>
      </c>
      <c r="E977" s="32">
        <v>12</v>
      </c>
      <c r="F977" s="32" t="s">
        <v>25</v>
      </c>
      <c r="G977" s="32" t="s">
        <v>10961</v>
      </c>
      <c r="H977" s="33" t="s">
        <v>8431</v>
      </c>
    </row>
    <row r="978" spans="1:8" ht="15" customHeight="1" x14ac:dyDescent="0.25">
      <c r="A978" s="34">
        <v>45761</v>
      </c>
      <c r="B978" s="35" t="s">
        <v>5384</v>
      </c>
      <c r="C978" s="36" t="s">
        <v>5385</v>
      </c>
      <c r="D978" s="35">
        <v>1748</v>
      </c>
      <c r="E978" s="36">
        <v>10</v>
      </c>
      <c r="F978" s="36" t="s">
        <v>14</v>
      </c>
      <c r="G978" s="36" t="s">
        <v>10961</v>
      </c>
      <c r="H978" s="37" t="s">
        <v>8431</v>
      </c>
    </row>
    <row r="979" spans="1:8" ht="15" customHeight="1" x14ac:dyDescent="0.25">
      <c r="A979" s="30">
        <v>45761</v>
      </c>
      <c r="B979" s="31" t="s">
        <v>6351</v>
      </c>
      <c r="C979" s="32" t="s">
        <v>6352</v>
      </c>
      <c r="D979" s="31">
        <v>1748</v>
      </c>
      <c r="E979" s="32">
        <v>2</v>
      </c>
      <c r="F979" s="32" t="s">
        <v>14</v>
      </c>
      <c r="G979" s="32" t="s">
        <v>10961</v>
      </c>
      <c r="H979" s="33" t="s">
        <v>8431</v>
      </c>
    </row>
    <row r="980" spans="1:8" ht="15" customHeight="1" x14ac:dyDescent="0.25">
      <c r="A980" s="34">
        <v>45761</v>
      </c>
      <c r="B980" s="35" t="s">
        <v>10254</v>
      </c>
      <c r="C980" s="36" t="s">
        <v>6365</v>
      </c>
      <c r="D980" s="35">
        <v>1748</v>
      </c>
      <c r="E980" s="36">
        <v>4</v>
      </c>
      <c r="F980" s="36" t="s">
        <v>14</v>
      </c>
      <c r="G980" s="36" t="s">
        <v>10961</v>
      </c>
      <c r="H980" s="37" t="s">
        <v>8431</v>
      </c>
    </row>
    <row r="981" spans="1:8" ht="15" customHeight="1" x14ac:dyDescent="0.25">
      <c r="A981" s="30">
        <v>45761</v>
      </c>
      <c r="B981" s="31" t="s">
        <v>8900</v>
      </c>
      <c r="C981" s="32" t="s">
        <v>6348</v>
      </c>
      <c r="D981" s="31">
        <v>1748</v>
      </c>
      <c r="E981" s="32">
        <v>6</v>
      </c>
      <c r="F981" s="32" t="s">
        <v>14</v>
      </c>
      <c r="G981" s="32" t="s">
        <v>10961</v>
      </c>
      <c r="H981" s="33" t="s">
        <v>8431</v>
      </c>
    </row>
    <row r="982" spans="1:8" ht="15" customHeight="1" x14ac:dyDescent="0.25">
      <c r="A982" s="34">
        <v>45761</v>
      </c>
      <c r="B982" s="35">
        <v>4341143100</v>
      </c>
      <c r="C982" s="36" t="s">
        <v>8734</v>
      </c>
      <c r="D982" s="35">
        <v>1748</v>
      </c>
      <c r="E982" s="36">
        <v>2</v>
      </c>
      <c r="F982" s="36" t="s">
        <v>14</v>
      </c>
      <c r="G982" s="36" t="s">
        <v>10961</v>
      </c>
      <c r="H982" s="37" t="s">
        <v>8431</v>
      </c>
    </row>
    <row r="983" spans="1:8" ht="15" customHeight="1" x14ac:dyDescent="0.25">
      <c r="A983" s="30">
        <v>45761</v>
      </c>
      <c r="B983" s="31">
        <v>4340460100</v>
      </c>
      <c r="C983" s="32" t="s">
        <v>8730</v>
      </c>
      <c r="D983" s="31">
        <v>1748</v>
      </c>
      <c r="E983" s="32">
        <v>2</v>
      </c>
      <c r="F983" s="32" t="s">
        <v>14</v>
      </c>
      <c r="G983" s="32" t="s">
        <v>10961</v>
      </c>
      <c r="H983" s="33" t="s">
        <v>8431</v>
      </c>
    </row>
    <row r="984" spans="1:8" x14ac:dyDescent="0.25">
      <c r="A984" s="34">
        <v>45761</v>
      </c>
      <c r="B984" s="35" t="s">
        <v>754</v>
      </c>
      <c r="C984" s="36" t="s">
        <v>755</v>
      </c>
      <c r="D984" s="35">
        <v>1748</v>
      </c>
      <c r="E984" s="36">
        <v>2</v>
      </c>
      <c r="F984" s="36" t="s">
        <v>14</v>
      </c>
      <c r="G984" s="36" t="s">
        <v>10961</v>
      </c>
      <c r="H984" s="37" t="s">
        <v>8431</v>
      </c>
    </row>
    <row r="985" spans="1:8" ht="15" customHeight="1" x14ac:dyDescent="0.25">
      <c r="A985" s="30">
        <v>45761</v>
      </c>
      <c r="B985" s="31" t="s">
        <v>9355</v>
      </c>
      <c r="C985" s="32" t="s">
        <v>8946</v>
      </c>
      <c r="D985" s="31">
        <v>1751</v>
      </c>
      <c r="E985" s="32">
        <v>1</v>
      </c>
      <c r="F985" s="32" t="s">
        <v>14</v>
      </c>
      <c r="G985" s="32" t="s">
        <v>10961</v>
      </c>
      <c r="H985" s="33" t="s">
        <v>8431</v>
      </c>
    </row>
    <row r="986" spans="1:8" ht="15" customHeight="1" x14ac:dyDescent="0.25">
      <c r="A986" s="34">
        <v>45761</v>
      </c>
      <c r="B986" s="35">
        <v>3280845100</v>
      </c>
      <c r="C986" s="36" t="s">
        <v>8702</v>
      </c>
      <c r="D986" s="35">
        <v>1751</v>
      </c>
      <c r="E986" s="36">
        <v>2</v>
      </c>
      <c r="F986" s="36" t="s">
        <v>14</v>
      </c>
      <c r="G986" s="36" t="s">
        <v>10961</v>
      </c>
      <c r="H986" s="37" t="s">
        <v>8431</v>
      </c>
    </row>
    <row r="987" spans="1:8" ht="15" customHeight="1" x14ac:dyDescent="0.25">
      <c r="A987" s="30">
        <v>45761</v>
      </c>
      <c r="B987" s="31">
        <v>3280574100</v>
      </c>
      <c r="C987" s="32" t="s">
        <v>8680</v>
      </c>
      <c r="D987" s="31">
        <v>1751</v>
      </c>
      <c r="E987" s="32">
        <v>2</v>
      </c>
      <c r="F987" s="32" t="s">
        <v>14</v>
      </c>
      <c r="G987" s="32" t="s">
        <v>10961</v>
      </c>
      <c r="H987" s="33" t="s">
        <v>8431</v>
      </c>
    </row>
    <row r="988" spans="1:8" ht="15" customHeight="1" x14ac:dyDescent="0.25">
      <c r="A988" s="34">
        <v>45761</v>
      </c>
      <c r="B988" s="35" t="s">
        <v>8761</v>
      </c>
      <c r="C988" s="36" t="s">
        <v>8705</v>
      </c>
      <c r="D988" s="35">
        <v>1751</v>
      </c>
      <c r="E988" s="36">
        <v>2</v>
      </c>
      <c r="F988" s="36" t="s">
        <v>14</v>
      </c>
      <c r="G988" s="36" t="s">
        <v>10961</v>
      </c>
      <c r="H988" s="37" t="s">
        <v>8431</v>
      </c>
    </row>
    <row r="989" spans="1:8" ht="15" customHeight="1" x14ac:dyDescent="0.25">
      <c r="A989" s="30">
        <v>45761</v>
      </c>
      <c r="B989" s="31">
        <v>3280673100</v>
      </c>
      <c r="C989" s="32" t="s">
        <v>8693</v>
      </c>
      <c r="D989" s="31">
        <v>1751</v>
      </c>
      <c r="E989" s="32">
        <v>2</v>
      </c>
      <c r="F989" s="32" t="s">
        <v>14</v>
      </c>
      <c r="G989" s="32" t="s">
        <v>10961</v>
      </c>
      <c r="H989" s="33" t="s">
        <v>8431</v>
      </c>
    </row>
    <row r="990" spans="1:8" ht="15" customHeight="1" x14ac:dyDescent="0.25">
      <c r="A990" s="34">
        <v>45761</v>
      </c>
      <c r="B990" s="35" t="s">
        <v>2259</v>
      </c>
      <c r="C990" s="36" t="s">
        <v>2260</v>
      </c>
      <c r="D990" s="35">
        <v>1751</v>
      </c>
      <c r="E990" s="36">
        <v>48</v>
      </c>
      <c r="F990" s="36" t="s">
        <v>14</v>
      </c>
      <c r="G990" s="36" t="s">
        <v>10961</v>
      </c>
      <c r="H990" s="37" t="s">
        <v>8431</v>
      </c>
    </row>
    <row r="991" spans="1:8" ht="15" customHeight="1" x14ac:dyDescent="0.25">
      <c r="A991" s="30">
        <v>45761</v>
      </c>
      <c r="B991" s="31" t="s">
        <v>262</v>
      </c>
      <c r="C991" s="32" t="s">
        <v>263</v>
      </c>
      <c r="D991" s="31">
        <v>1751</v>
      </c>
      <c r="E991" s="32">
        <v>10</v>
      </c>
      <c r="F991" s="32" t="s">
        <v>14</v>
      </c>
      <c r="G991" s="32" t="s">
        <v>10961</v>
      </c>
      <c r="H991" s="33" t="s">
        <v>8431</v>
      </c>
    </row>
    <row r="992" spans="1:8" ht="15" customHeight="1" x14ac:dyDescent="0.25">
      <c r="A992" s="34">
        <v>45761</v>
      </c>
      <c r="B992" s="35" t="s">
        <v>1314</v>
      </c>
      <c r="C992" s="36" t="s">
        <v>1315</v>
      </c>
      <c r="D992" s="35">
        <v>1751</v>
      </c>
      <c r="E992" s="36">
        <v>10</v>
      </c>
      <c r="F992" s="36" t="s">
        <v>14</v>
      </c>
      <c r="G992" s="36" t="s">
        <v>10961</v>
      </c>
      <c r="H992" s="37" t="s">
        <v>8431</v>
      </c>
    </row>
    <row r="993" spans="1:8" ht="15" customHeight="1" x14ac:dyDescent="0.25">
      <c r="A993" s="30">
        <v>45761</v>
      </c>
      <c r="B993" s="31" t="s">
        <v>8809</v>
      </c>
      <c r="C993" s="32" t="s">
        <v>8781</v>
      </c>
      <c r="D993" s="31">
        <v>1751</v>
      </c>
      <c r="E993" s="32">
        <v>8</v>
      </c>
      <c r="F993" s="32" t="s">
        <v>14</v>
      </c>
      <c r="G993" s="32" t="s">
        <v>10961</v>
      </c>
      <c r="H993" s="33" t="s">
        <v>8431</v>
      </c>
    </row>
    <row r="994" spans="1:8" ht="15" customHeight="1" x14ac:dyDescent="0.25">
      <c r="A994" s="34">
        <v>45761</v>
      </c>
      <c r="B994" s="35" t="s">
        <v>8813</v>
      </c>
      <c r="C994" s="36" t="s">
        <v>8783</v>
      </c>
      <c r="D994" s="35">
        <v>1751</v>
      </c>
      <c r="E994" s="36">
        <v>4</v>
      </c>
      <c r="F994" s="36" t="s">
        <v>14</v>
      </c>
      <c r="G994" s="36" t="s">
        <v>10961</v>
      </c>
      <c r="H994" s="37" t="s">
        <v>8431</v>
      </c>
    </row>
    <row r="995" spans="1:8" x14ac:dyDescent="0.25">
      <c r="A995" s="30">
        <v>45761</v>
      </c>
      <c r="B995" s="31" t="s">
        <v>8834</v>
      </c>
      <c r="C995" s="32" t="s">
        <v>8804</v>
      </c>
      <c r="D995" s="31">
        <v>1751</v>
      </c>
      <c r="E995" s="32">
        <v>4</v>
      </c>
      <c r="F995" s="32" t="s">
        <v>14</v>
      </c>
      <c r="G995" s="32" t="s">
        <v>10961</v>
      </c>
      <c r="H995" s="33" t="s">
        <v>8431</v>
      </c>
    </row>
    <row r="996" spans="1:8" ht="15" customHeight="1" x14ac:dyDescent="0.25">
      <c r="A996" s="34">
        <v>45761</v>
      </c>
      <c r="B996" s="35" t="s">
        <v>8819</v>
      </c>
      <c r="C996" s="36" t="s">
        <v>8789</v>
      </c>
      <c r="D996" s="35">
        <v>1751</v>
      </c>
      <c r="E996" s="36">
        <v>8</v>
      </c>
      <c r="F996" s="36" t="s">
        <v>14</v>
      </c>
      <c r="G996" s="36" t="s">
        <v>10961</v>
      </c>
      <c r="H996" s="37" t="s">
        <v>8431</v>
      </c>
    </row>
    <row r="997" spans="1:8" ht="15" customHeight="1" x14ac:dyDescent="0.25">
      <c r="A997" s="30">
        <v>45761</v>
      </c>
      <c r="B997" s="31" t="s">
        <v>4679</v>
      </c>
      <c r="C997" s="32" t="s">
        <v>4680</v>
      </c>
      <c r="D997" s="31">
        <v>1751</v>
      </c>
      <c r="E997" s="32">
        <v>1</v>
      </c>
      <c r="F997" s="32" t="s">
        <v>25</v>
      </c>
      <c r="G997" s="32" t="s">
        <v>10961</v>
      </c>
      <c r="H997" s="33" t="s">
        <v>8431</v>
      </c>
    </row>
    <row r="998" spans="1:8" ht="15" customHeight="1" x14ac:dyDescent="0.25">
      <c r="A998" s="34">
        <v>45761</v>
      </c>
      <c r="B998" s="35" t="s">
        <v>2732</v>
      </c>
      <c r="C998" s="36" t="s">
        <v>2733</v>
      </c>
      <c r="D998" s="35">
        <v>1751</v>
      </c>
      <c r="E998" s="36">
        <v>1</v>
      </c>
      <c r="F998" s="36" t="s">
        <v>14</v>
      </c>
      <c r="G998" s="36" t="s">
        <v>10961</v>
      </c>
      <c r="H998" s="37" t="s">
        <v>8431</v>
      </c>
    </row>
    <row r="999" spans="1:8" ht="15" customHeight="1" x14ac:dyDescent="0.25">
      <c r="A999" s="30">
        <v>45761</v>
      </c>
      <c r="B999" s="31" t="s">
        <v>9531</v>
      </c>
      <c r="C999" s="32" t="s">
        <v>6944</v>
      </c>
      <c r="D999" s="31">
        <v>1751</v>
      </c>
      <c r="E999" s="32">
        <v>60</v>
      </c>
      <c r="F999" s="32" t="s">
        <v>14</v>
      </c>
      <c r="G999" s="32" t="s">
        <v>10961</v>
      </c>
      <c r="H999" s="33" t="s">
        <v>8431</v>
      </c>
    </row>
    <row r="1000" spans="1:8" ht="15" customHeight="1" x14ac:dyDescent="0.25">
      <c r="A1000" s="34">
        <v>45761</v>
      </c>
      <c r="B1000" s="35" t="s">
        <v>1014</v>
      </c>
      <c r="C1000" s="36" t="s">
        <v>4282</v>
      </c>
      <c r="D1000" s="35">
        <v>1751</v>
      </c>
      <c r="E1000" s="36">
        <v>216</v>
      </c>
      <c r="F1000" s="36" t="s">
        <v>14</v>
      </c>
      <c r="G1000" s="36" t="s">
        <v>10961</v>
      </c>
      <c r="H1000" s="37" t="s">
        <v>8431</v>
      </c>
    </row>
    <row r="1001" spans="1:8" ht="15" customHeight="1" x14ac:dyDescent="0.25">
      <c r="A1001" s="30">
        <v>45755</v>
      </c>
      <c r="B1001" s="31" t="s">
        <v>8341</v>
      </c>
      <c r="C1001" s="32" t="s">
        <v>8342</v>
      </c>
      <c r="D1001" s="31" t="s">
        <v>4</v>
      </c>
      <c r="E1001" s="32">
        <v>186</v>
      </c>
      <c r="F1001" s="32" t="s">
        <v>14</v>
      </c>
      <c r="G1001" s="32" t="s">
        <v>10003</v>
      </c>
      <c r="H1001" s="33" t="s">
        <v>10003</v>
      </c>
    </row>
    <row r="1002" spans="1:8" ht="15" customHeight="1" x14ac:dyDescent="0.25">
      <c r="A1002" s="34">
        <v>45755</v>
      </c>
      <c r="B1002" s="35" t="s">
        <v>8353</v>
      </c>
      <c r="C1002" s="36" t="s">
        <v>10216</v>
      </c>
      <c r="D1002" s="35" t="s">
        <v>4</v>
      </c>
      <c r="E1002" s="36">
        <v>19</v>
      </c>
      <c r="F1002" s="36" t="s">
        <v>14</v>
      </c>
      <c r="G1002" s="36" t="s">
        <v>10003</v>
      </c>
      <c r="H1002" s="37" t="s">
        <v>10003</v>
      </c>
    </row>
    <row r="1003" spans="1:8" ht="15" customHeight="1" x14ac:dyDescent="0.25">
      <c r="A1003" s="30">
        <v>45755</v>
      </c>
      <c r="B1003" s="31" t="s">
        <v>8347</v>
      </c>
      <c r="C1003" s="32" t="s">
        <v>8348</v>
      </c>
      <c r="D1003" s="31" t="s">
        <v>4</v>
      </c>
      <c r="E1003" s="32">
        <v>7</v>
      </c>
      <c r="F1003" s="32" t="s">
        <v>14</v>
      </c>
      <c r="G1003" s="32" t="s">
        <v>10003</v>
      </c>
      <c r="H1003" s="33" t="s">
        <v>10003</v>
      </c>
    </row>
    <row r="1004" spans="1:8" ht="15" customHeight="1" x14ac:dyDescent="0.25">
      <c r="A1004" s="34">
        <v>45755</v>
      </c>
      <c r="B1004" s="35" t="s">
        <v>10215</v>
      </c>
      <c r="C1004" s="36" t="s">
        <v>8336</v>
      </c>
      <c r="D1004" s="35" t="s">
        <v>4</v>
      </c>
      <c r="E1004" s="36">
        <v>23</v>
      </c>
      <c r="F1004" s="36" t="s">
        <v>14</v>
      </c>
      <c r="G1004" s="36" t="s">
        <v>10003</v>
      </c>
      <c r="H1004" s="37" t="s">
        <v>10003</v>
      </c>
    </row>
    <row r="1005" spans="1:8" ht="15" customHeight="1" x14ac:dyDescent="0.25">
      <c r="A1005" s="30">
        <v>45755</v>
      </c>
      <c r="B1005" s="31" t="s">
        <v>8354</v>
      </c>
      <c r="C1005" s="32" t="s">
        <v>8355</v>
      </c>
      <c r="D1005" s="31" t="s">
        <v>4</v>
      </c>
      <c r="E1005" s="32">
        <v>3</v>
      </c>
      <c r="F1005" s="32" t="s">
        <v>14</v>
      </c>
      <c r="G1005" s="32" t="s">
        <v>10003</v>
      </c>
      <c r="H1005" s="33" t="s">
        <v>10003</v>
      </c>
    </row>
    <row r="1006" spans="1:8" ht="15" customHeight="1" x14ac:dyDescent="0.25">
      <c r="A1006" s="34">
        <v>45755</v>
      </c>
      <c r="B1006" s="35" t="s">
        <v>8343</v>
      </c>
      <c r="C1006" s="36" t="s">
        <v>8344</v>
      </c>
      <c r="D1006" s="35" t="s">
        <v>4</v>
      </c>
      <c r="E1006" s="36">
        <v>8</v>
      </c>
      <c r="F1006" s="36" t="s">
        <v>14</v>
      </c>
      <c r="G1006" s="36" t="s">
        <v>10003</v>
      </c>
      <c r="H1006" s="37" t="s">
        <v>10003</v>
      </c>
    </row>
    <row r="1007" spans="1:8" ht="15" customHeight="1" x14ac:dyDescent="0.25">
      <c r="A1007" s="30">
        <v>45755</v>
      </c>
      <c r="B1007" s="31" t="s">
        <v>8351</v>
      </c>
      <c r="C1007" s="32" t="s">
        <v>8352</v>
      </c>
      <c r="D1007" s="31" t="s">
        <v>4</v>
      </c>
      <c r="E1007" s="32">
        <v>15</v>
      </c>
      <c r="F1007" s="32" t="s">
        <v>14</v>
      </c>
      <c r="G1007" s="32" t="s">
        <v>10003</v>
      </c>
      <c r="H1007" s="33" t="s">
        <v>10003</v>
      </c>
    </row>
    <row r="1008" spans="1:8" ht="15" customHeight="1" x14ac:dyDescent="0.25">
      <c r="A1008" s="34">
        <v>45755</v>
      </c>
      <c r="B1008" s="35" t="s">
        <v>8349</v>
      </c>
      <c r="C1008" s="36" t="s">
        <v>8350</v>
      </c>
      <c r="D1008" s="35" t="s">
        <v>4</v>
      </c>
      <c r="E1008" s="36">
        <v>11</v>
      </c>
      <c r="F1008" s="36" t="s">
        <v>14</v>
      </c>
      <c r="G1008" s="36" t="s">
        <v>10003</v>
      </c>
      <c r="H1008" s="37" t="s">
        <v>10003</v>
      </c>
    </row>
    <row r="1009" spans="1:8" ht="15" customHeight="1" x14ac:dyDescent="0.25">
      <c r="A1009" s="30">
        <v>45755</v>
      </c>
      <c r="B1009" s="31" t="s">
        <v>10212</v>
      </c>
      <c r="C1009" s="32" t="s">
        <v>10213</v>
      </c>
      <c r="D1009" s="31" t="s">
        <v>4</v>
      </c>
      <c r="E1009" s="32">
        <v>1</v>
      </c>
      <c r="F1009" s="32" t="s">
        <v>14</v>
      </c>
      <c r="G1009" s="32" t="s">
        <v>10003</v>
      </c>
      <c r="H1009" s="33" t="s">
        <v>10003</v>
      </c>
    </row>
    <row r="1010" spans="1:8" x14ac:dyDescent="0.25">
      <c r="A1010" s="34">
        <v>45755</v>
      </c>
      <c r="B1010" s="35" t="s">
        <v>10210</v>
      </c>
      <c r="C1010" s="36" t="s">
        <v>10211</v>
      </c>
      <c r="D1010" s="35" t="s">
        <v>4</v>
      </c>
      <c r="E1010" s="36">
        <v>57</v>
      </c>
      <c r="F1010" s="36" t="s">
        <v>14</v>
      </c>
      <c r="G1010" s="36" t="s">
        <v>10003</v>
      </c>
      <c r="H1010" s="37" t="s">
        <v>10003</v>
      </c>
    </row>
    <row r="1011" spans="1:8" ht="15" customHeight="1" x14ac:dyDescent="0.25">
      <c r="A1011" s="30">
        <v>45755</v>
      </c>
      <c r="B1011" s="31" t="s">
        <v>10208</v>
      </c>
      <c r="C1011" s="32" t="s">
        <v>10209</v>
      </c>
      <c r="D1011" s="31" t="s">
        <v>4</v>
      </c>
      <c r="E1011" s="32">
        <v>17</v>
      </c>
      <c r="F1011" s="32" t="s">
        <v>14</v>
      </c>
      <c r="G1011" s="32" t="s">
        <v>10003</v>
      </c>
      <c r="H1011" s="33" t="s">
        <v>10003</v>
      </c>
    </row>
    <row r="1012" spans="1:8" ht="15" customHeight="1" x14ac:dyDescent="0.25">
      <c r="A1012" s="34">
        <v>45755</v>
      </c>
      <c r="B1012" s="35" t="s">
        <v>9413</v>
      </c>
      <c r="C1012" s="36" t="s">
        <v>10206</v>
      </c>
      <c r="D1012" s="35" t="s">
        <v>4</v>
      </c>
      <c r="E1012" s="36">
        <v>67</v>
      </c>
      <c r="F1012" s="36" t="s">
        <v>14</v>
      </c>
      <c r="G1012" s="36" t="s">
        <v>10003</v>
      </c>
      <c r="H1012" s="37" t="s">
        <v>10003</v>
      </c>
    </row>
    <row r="1013" spans="1:8" ht="15" customHeight="1" x14ac:dyDescent="0.25">
      <c r="A1013" s="30">
        <v>45755</v>
      </c>
      <c r="B1013" s="31" t="s">
        <v>9411</v>
      </c>
      <c r="C1013" s="32" t="s">
        <v>9412</v>
      </c>
      <c r="D1013" s="31" t="s">
        <v>4</v>
      </c>
      <c r="E1013" s="32">
        <v>27</v>
      </c>
      <c r="F1013" s="32" t="s">
        <v>14</v>
      </c>
      <c r="G1013" s="32" t="s">
        <v>10003</v>
      </c>
      <c r="H1013" s="33" t="s">
        <v>10003</v>
      </c>
    </row>
    <row r="1014" spans="1:8" ht="15" customHeight="1" x14ac:dyDescent="0.25">
      <c r="A1014" s="34">
        <v>45757</v>
      </c>
      <c r="B1014" s="35" t="s">
        <v>9754</v>
      </c>
      <c r="C1014" s="36" t="s">
        <v>9764</v>
      </c>
      <c r="D1014" s="35">
        <v>2626</v>
      </c>
      <c r="E1014" s="36">
        <v>28</v>
      </c>
      <c r="F1014" s="36" t="s">
        <v>14</v>
      </c>
      <c r="G1014" s="36" t="s">
        <v>10003</v>
      </c>
      <c r="H1014" s="37" t="s">
        <v>4</v>
      </c>
    </row>
    <row r="1015" spans="1:8" ht="15" customHeight="1" x14ac:dyDescent="0.25">
      <c r="A1015" s="30">
        <v>45757</v>
      </c>
      <c r="B1015" s="31" t="s">
        <v>1533</v>
      </c>
      <c r="C1015" s="32" t="s">
        <v>1533</v>
      </c>
      <c r="D1015" s="31">
        <v>2624</v>
      </c>
      <c r="E1015" s="32">
        <v>1</v>
      </c>
      <c r="F1015" s="32" t="s">
        <v>14</v>
      </c>
      <c r="G1015" s="32" t="s">
        <v>10003</v>
      </c>
      <c r="H1015" s="33" t="s">
        <v>4</v>
      </c>
    </row>
    <row r="1016" spans="1:8" ht="15" customHeight="1" x14ac:dyDescent="0.25">
      <c r="A1016" s="34">
        <v>45757</v>
      </c>
      <c r="B1016" s="35" t="s">
        <v>1534</v>
      </c>
      <c r="C1016" s="36" t="s">
        <v>1534</v>
      </c>
      <c r="D1016" s="35">
        <v>2623</v>
      </c>
      <c r="E1016" s="36">
        <v>1</v>
      </c>
      <c r="F1016" s="36" t="s">
        <v>14</v>
      </c>
      <c r="G1016" s="36" t="s">
        <v>10003</v>
      </c>
      <c r="H1016" s="37" t="s">
        <v>4</v>
      </c>
    </row>
    <row r="1017" spans="1:8" ht="15" customHeight="1" x14ac:dyDescent="0.25">
      <c r="A1017" s="30">
        <v>45757</v>
      </c>
      <c r="B1017" s="31" t="s">
        <v>10188</v>
      </c>
      <c r="C1017" s="32" t="s">
        <v>8235</v>
      </c>
      <c r="D1017" s="31">
        <v>2622</v>
      </c>
      <c r="E1017" s="32">
        <v>50</v>
      </c>
      <c r="F1017" s="32" t="s">
        <v>14</v>
      </c>
      <c r="G1017" s="32" t="s">
        <v>10003</v>
      </c>
      <c r="H1017" s="33" t="s">
        <v>4</v>
      </c>
    </row>
    <row r="1018" spans="1:8" ht="15" customHeight="1" x14ac:dyDescent="0.25">
      <c r="A1018" s="34">
        <v>45757</v>
      </c>
      <c r="B1018" s="35" t="s">
        <v>8205</v>
      </c>
      <c r="C1018" s="36" t="s">
        <v>8206</v>
      </c>
      <c r="D1018" s="35">
        <v>2621</v>
      </c>
      <c r="E1018" s="36">
        <v>100</v>
      </c>
      <c r="F1018" s="36" t="s">
        <v>14</v>
      </c>
      <c r="G1018" s="36" t="s">
        <v>10003</v>
      </c>
      <c r="H1018" s="37" t="s">
        <v>4</v>
      </c>
    </row>
    <row r="1019" spans="1:8" ht="15" customHeight="1" x14ac:dyDescent="0.25">
      <c r="A1019" s="30">
        <v>45757</v>
      </c>
      <c r="B1019" s="31" t="s">
        <v>8233</v>
      </c>
      <c r="C1019" s="32" t="s">
        <v>8234</v>
      </c>
      <c r="D1019" s="31">
        <v>2620</v>
      </c>
      <c r="E1019" s="32">
        <v>60</v>
      </c>
      <c r="F1019" s="32" t="s">
        <v>14</v>
      </c>
      <c r="G1019" s="32" t="s">
        <v>10003</v>
      </c>
      <c r="H1019" s="33" t="s">
        <v>4</v>
      </c>
    </row>
    <row r="1020" spans="1:8" ht="15" customHeight="1" x14ac:dyDescent="0.25">
      <c r="A1020" s="34">
        <v>45757</v>
      </c>
      <c r="B1020" s="35" t="s">
        <v>10187</v>
      </c>
      <c r="C1020" s="36" t="s">
        <v>6060</v>
      </c>
      <c r="D1020" s="35">
        <v>2619</v>
      </c>
      <c r="E1020" s="36">
        <v>51</v>
      </c>
      <c r="F1020" s="36" t="s">
        <v>14</v>
      </c>
      <c r="G1020" s="36" t="s">
        <v>10003</v>
      </c>
      <c r="H1020" s="37" t="s">
        <v>4</v>
      </c>
    </row>
    <row r="1021" spans="1:8" ht="15" customHeight="1" x14ac:dyDescent="0.25">
      <c r="A1021" s="30">
        <v>45757</v>
      </c>
      <c r="B1021" s="31" t="s">
        <v>1431</v>
      </c>
      <c r="C1021" s="32" t="s">
        <v>1431</v>
      </c>
      <c r="D1021" s="31">
        <v>2617</v>
      </c>
      <c r="E1021" s="32">
        <v>1</v>
      </c>
      <c r="F1021" s="32" t="s">
        <v>14</v>
      </c>
      <c r="G1021" s="32" t="s">
        <v>10003</v>
      </c>
      <c r="H1021" s="33" t="s">
        <v>4</v>
      </c>
    </row>
    <row r="1022" spans="1:8" ht="15" customHeight="1" x14ac:dyDescent="0.25">
      <c r="A1022" s="34">
        <v>45757</v>
      </c>
      <c r="B1022" s="35" t="s">
        <v>1428</v>
      </c>
      <c r="C1022" s="36" t="s">
        <v>1428</v>
      </c>
      <c r="D1022" s="35">
        <v>2618</v>
      </c>
      <c r="E1022" s="36">
        <v>1</v>
      </c>
      <c r="F1022" s="36" t="s">
        <v>14</v>
      </c>
      <c r="G1022" s="36" t="s">
        <v>10003</v>
      </c>
      <c r="H1022" s="37" t="s">
        <v>4</v>
      </c>
    </row>
    <row r="1023" spans="1:8" ht="15" customHeight="1" x14ac:dyDescent="0.25">
      <c r="A1023" s="30">
        <v>45756</v>
      </c>
      <c r="B1023" s="31" t="s">
        <v>1261</v>
      </c>
      <c r="C1023" s="32" t="s">
        <v>3538</v>
      </c>
      <c r="D1023" s="31">
        <v>2614</v>
      </c>
      <c r="E1023" s="32">
        <v>1107</v>
      </c>
      <c r="F1023" s="32" t="s">
        <v>14</v>
      </c>
      <c r="G1023" s="32" t="s">
        <v>10003</v>
      </c>
      <c r="H1023" s="33" t="s">
        <v>4</v>
      </c>
    </row>
    <row r="1024" spans="1:8" ht="15" customHeight="1" x14ac:dyDescent="0.25">
      <c r="A1024" s="34">
        <v>45756</v>
      </c>
      <c r="B1024" s="35" t="s">
        <v>1230</v>
      </c>
      <c r="C1024" s="36" t="s">
        <v>3537</v>
      </c>
      <c r="D1024" s="35">
        <v>2609</v>
      </c>
      <c r="E1024" s="36">
        <v>2765</v>
      </c>
      <c r="F1024" s="36" t="s">
        <v>14</v>
      </c>
      <c r="G1024" s="36" t="s">
        <v>10003</v>
      </c>
      <c r="H1024" s="37" t="s">
        <v>4</v>
      </c>
    </row>
    <row r="1025" spans="1:8" ht="15" customHeight="1" x14ac:dyDescent="0.25">
      <c r="A1025" s="30">
        <v>45756</v>
      </c>
      <c r="B1025" s="31" t="s">
        <v>5423</v>
      </c>
      <c r="C1025" s="32" t="s">
        <v>5424</v>
      </c>
      <c r="D1025" s="31">
        <v>2408</v>
      </c>
      <c r="E1025" s="32">
        <v>180</v>
      </c>
      <c r="F1025" s="32" t="s">
        <v>25</v>
      </c>
      <c r="G1025" s="32" t="s">
        <v>10003</v>
      </c>
      <c r="H1025" s="33" t="s">
        <v>4</v>
      </c>
    </row>
    <row r="1026" spans="1:8" ht="15" customHeight="1" x14ac:dyDescent="0.25">
      <c r="A1026" s="34">
        <v>45761</v>
      </c>
      <c r="B1026" s="35" t="s">
        <v>2772</v>
      </c>
      <c r="C1026" s="36" t="s">
        <v>2773</v>
      </c>
      <c r="D1026" s="35">
        <v>1750</v>
      </c>
      <c r="E1026" s="36">
        <v>1</v>
      </c>
      <c r="F1026" s="36" t="s">
        <v>14</v>
      </c>
      <c r="G1026" s="36" t="s">
        <v>10961</v>
      </c>
      <c r="H1026" s="37" t="s">
        <v>10186</v>
      </c>
    </row>
    <row r="1027" spans="1:8" ht="15" customHeight="1" x14ac:dyDescent="0.25">
      <c r="A1027" s="30">
        <v>45758</v>
      </c>
      <c r="B1027" s="31" t="s">
        <v>8465</v>
      </c>
      <c r="C1027" s="32" t="s">
        <v>8466</v>
      </c>
      <c r="D1027" s="31">
        <v>1744</v>
      </c>
      <c r="E1027" s="32">
        <v>1</v>
      </c>
      <c r="F1027" s="32" t="s">
        <v>14</v>
      </c>
      <c r="G1027" s="32" t="s">
        <v>10961</v>
      </c>
      <c r="H1027" s="33" t="s">
        <v>9276</v>
      </c>
    </row>
    <row r="1028" spans="1:8" ht="15" customHeight="1" x14ac:dyDescent="0.25">
      <c r="A1028" s="34">
        <v>45758</v>
      </c>
      <c r="B1028" s="35" t="s">
        <v>8467</v>
      </c>
      <c r="C1028" s="36" t="s">
        <v>8468</v>
      </c>
      <c r="D1028" s="35">
        <v>1744</v>
      </c>
      <c r="E1028" s="36">
        <v>1</v>
      </c>
      <c r="F1028" s="36" t="s">
        <v>14</v>
      </c>
      <c r="G1028" s="36" t="s">
        <v>10961</v>
      </c>
      <c r="H1028" s="37" t="s">
        <v>9276</v>
      </c>
    </row>
    <row r="1029" spans="1:8" ht="15" customHeight="1" x14ac:dyDescent="0.25">
      <c r="A1029" s="30">
        <v>45758</v>
      </c>
      <c r="B1029" s="31" t="s">
        <v>8459</v>
      </c>
      <c r="C1029" s="32" t="s">
        <v>8460</v>
      </c>
      <c r="D1029" s="31">
        <v>1744</v>
      </c>
      <c r="E1029" s="32">
        <v>1</v>
      </c>
      <c r="F1029" s="32" t="s">
        <v>14</v>
      </c>
      <c r="G1029" s="32" t="s">
        <v>10961</v>
      </c>
      <c r="H1029" s="33" t="s">
        <v>9276</v>
      </c>
    </row>
    <row r="1030" spans="1:8" ht="15" customHeight="1" x14ac:dyDescent="0.25">
      <c r="A1030" s="34">
        <v>45758</v>
      </c>
      <c r="B1030" s="35" t="s">
        <v>10157</v>
      </c>
      <c r="C1030" s="36" t="s">
        <v>5840</v>
      </c>
      <c r="D1030" s="35">
        <v>1744</v>
      </c>
      <c r="E1030" s="36">
        <v>6</v>
      </c>
      <c r="F1030" s="36" t="s">
        <v>14</v>
      </c>
      <c r="G1030" s="36" t="s">
        <v>10961</v>
      </c>
      <c r="H1030" s="37" t="s">
        <v>9276</v>
      </c>
    </row>
    <row r="1031" spans="1:8" ht="15" customHeight="1" x14ac:dyDescent="0.25">
      <c r="A1031" s="30">
        <v>45758</v>
      </c>
      <c r="B1031" s="31" t="s">
        <v>10185</v>
      </c>
      <c r="C1031" s="32" t="s">
        <v>5811</v>
      </c>
      <c r="D1031" s="31">
        <v>1744</v>
      </c>
      <c r="E1031" s="32">
        <v>10</v>
      </c>
      <c r="F1031" s="32" t="s">
        <v>25</v>
      </c>
      <c r="G1031" s="32" t="s">
        <v>10961</v>
      </c>
      <c r="H1031" s="33" t="s">
        <v>9276</v>
      </c>
    </row>
    <row r="1032" spans="1:8" ht="15" customHeight="1" x14ac:dyDescent="0.25">
      <c r="A1032" s="34">
        <v>45758</v>
      </c>
      <c r="B1032" s="35" t="s">
        <v>4336</v>
      </c>
      <c r="C1032" s="36" t="s">
        <v>4337</v>
      </c>
      <c r="D1032" s="35">
        <v>1744</v>
      </c>
      <c r="E1032" s="36">
        <v>12</v>
      </c>
      <c r="F1032" s="36" t="s">
        <v>14</v>
      </c>
      <c r="G1032" s="36" t="s">
        <v>10961</v>
      </c>
      <c r="H1032" s="37" t="s">
        <v>9276</v>
      </c>
    </row>
    <row r="1033" spans="1:8" ht="15" customHeight="1" x14ac:dyDescent="0.25">
      <c r="A1033" s="30">
        <v>45758</v>
      </c>
      <c r="B1033" s="31" t="s">
        <v>10184</v>
      </c>
      <c r="C1033" s="32" t="s">
        <v>2826</v>
      </c>
      <c r="D1033" s="31">
        <v>1744</v>
      </c>
      <c r="E1033" s="32">
        <v>6</v>
      </c>
      <c r="F1033" s="32" t="s">
        <v>14</v>
      </c>
      <c r="G1033" s="32" t="s">
        <v>10961</v>
      </c>
      <c r="H1033" s="33" t="s">
        <v>9276</v>
      </c>
    </row>
    <row r="1034" spans="1:8" ht="15" customHeight="1" x14ac:dyDescent="0.25">
      <c r="A1034" s="34">
        <v>45758</v>
      </c>
      <c r="B1034" s="35" t="s">
        <v>10183</v>
      </c>
      <c r="C1034" s="36" t="s">
        <v>2825</v>
      </c>
      <c r="D1034" s="35">
        <v>1744</v>
      </c>
      <c r="E1034" s="36">
        <v>6</v>
      </c>
      <c r="F1034" s="36" t="s">
        <v>14</v>
      </c>
      <c r="G1034" s="36" t="s">
        <v>10961</v>
      </c>
      <c r="H1034" s="37" t="s">
        <v>9276</v>
      </c>
    </row>
    <row r="1035" spans="1:8" ht="15" customHeight="1" x14ac:dyDescent="0.25">
      <c r="A1035" s="30">
        <v>45758</v>
      </c>
      <c r="B1035" s="31" t="s">
        <v>13</v>
      </c>
      <c r="C1035" s="32" t="s">
        <v>3521</v>
      </c>
      <c r="D1035" s="31">
        <v>1744</v>
      </c>
      <c r="E1035" s="32">
        <v>10</v>
      </c>
      <c r="F1035" s="32" t="s">
        <v>14</v>
      </c>
      <c r="G1035" s="32" t="s">
        <v>10961</v>
      </c>
      <c r="H1035" s="33" t="s">
        <v>9276</v>
      </c>
    </row>
    <row r="1036" spans="1:8" ht="15" customHeight="1" x14ac:dyDescent="0.25">
      <c r="A1036" s="34">
        <v>45758</v>
      </c>
      <c r="B1036" s="35" t="s">
        <v>8900</v>
      </c>
      <c r="C1036" s="36" t="s">
        <v>6348</v>
      </c>
      <c r="D1036" s="35">
        <v>1744</v>
      </c>
      <c r="E1036" s="36">
        <v>4</v>
      </c>
      <c r="F1036" s="36" t="s">
        <v>14</v>
      </c>
      <c r="G1036" s="36" t="s">
        <v>10961</v>
      </c>
      <c r="H1036" s="37" t="s">
        <v>9276</v>
      </c>
    </row>
    <row r="1037" spans="1:8" ht="15" customHeight="1" x14ac:dyDescent="0.25">
      <c r="A1037" s="30">
        <v>45758</v>
      </c>
      <c r="B1037" s="31" t="s">
        <v>938</v>
      </c>
      <c r="C1037" s="32" t="s">
        <v>939</v>
      </c>
      <c r="D1037" s="31">
        <v>1744</v>
      </c>
      <c r="E1037" s="32">
        <v>10</v>
      </c>
      <c r="F1037" s="32" t="s">
        <v>14</v>
      </c>
      <c r="G1037" s="32" t="s">
        <v>10961</v>
      </c>
      <c r="H1037" s="33" t="s">
        <v>9276</v>
      </c>
    </row>
    <row r="1038" spans="1:8" ht="15" customHeight="1" x14ac:dyDescent="0.25">
      <c r="A1038" s="34">
        <v>45761</v>
      </c>
      <c r="B1038" s="35" t="s">
        <v>663</v>
      </c>
      <c r="C1038" s="36" t="s">
        <v>664</v>
      </c>
      <c r="D1038" s="35" t="s">
        <v>10252</v>
      </c>
      <c r="E1038" s="36">
        <v>60</v>
      </c>
      <c r="F1038" s="36" t="s">
        <v>14</v>
      </c>
      <c r="G1038" s="36" t="s">
        <v>10961</v>
      </c>
      <c r="H1038" s="37" t="s">
        <v>10180</v>
      </c>
    </row>
    <row r="1039" spans="1:8" ht="15" customHeight="1" x14ac:dyDescent="0.25">
      <c r="A1039" s="30">
        <v>45761</v>
      </c>
      <c r="B1039" s="31" t="s">
        <v>872</v>
      </c>
      <c r="C1039" s="32" t="s">
        <v>8417</v>
      </c>
      <c r="D1039" s="31" t="s">
        <v>10252</v>
      </c>
      <c r="E1039" s="32">
        <v>240</v>
      </c>
      <c r="F1039" s="32" t="s">
        <v>14</v>
      </c>
      <c r="G1039" s="32" t="s">
        <v>10961</v>
      </c>
      <c r="H1039" s="33" t="s">
        <v>10180</v>
      </c>
    </row>
    <row r="1040" spans="1:8" x14ac:dyDescent="0.25">
      <c r="A1040" s="34">
        <v>45761</v>
      </c>
      <c r="B1040" s="35" t="s">
        <v>2215</v>
      </c>
      <c r="C1040" s="36" t="s">
        <v>2216</v>
      </c>
      <c r="D1040" s="35" t="s">
        <v>10252</v>
      </c>
      <c r="E1040" s="36">
        <v>72</v>
      </c>
      <c r="F1040" s="36" t="s">
        <v>14</v>
      </c>
      <c r="G1040" s="36" t="s">
        <v>10961</v>
      </c>
      <c r="H1040" s="37" t="s">
        <v>10180</v>
      </c>
    </row>
    <row r="1041" spans="1:8" x14ac:dyDescent="0.25">
      <c r="A1041" s="30">
        <v>45761</v>
      </c>
      <c r="B1041" s="31" t="s">
        <v>2147</v>
      </c>
      <c r="C1041" s="32" t="s">
        <v>2148</v>
      </c>
      <c r="D1041" s="31" t="s">
        <v>10252</v>
      </c>
      <c r="E1041" s="32">
        <v>30</v>
      </c>
      <c r="F1041" s="32" t="s">
        <v>14</v>
      </c>
      <c r="G1041" s="32" t="s">
        <v>10961</v>
      </c>
      <c r="H1041" s="33" t="s">
        <v>10180</v>
      </c>
    </row>
    <row r="1042" spans="1:8" ht="15" customHeight="1" x14ac:dyDescent="0.25">
      <c r="A1042" s="34">
        <v>45761</v>
      </c>
      <c r="B1042" s="35" t="s">
        <v>10146</v>
      </c>
      <c r="C1042" s="36" t="s">
        <v>6753</v>
      </c>
      <c r="D1042" s="35" t="s">
        <v>10252</v>
      </c>
      <c r="E1042" s="36">
        <v>24</v>
      </c>
      <c r="F1042" s="36" t="s">
        <v>14</v>
      </c>
      <c r="G1042" s="36" t="s">
        <v>10961</v>
      </c>
      <c r="H1042" s="37" t="s">
        <v>10180</v>
      </c>
    </row>
    <row r="1043" spans="1:8" ht="15" customHeight="1" x14ac:dyDescent="0.25">
      <c r="A1043" s="30">
        <v>45761</v>
      </c>
      <c r="B1043" s="31" t="s">
        <v>638</v>
      </c>
      <c r="C1043" s="32" t="s">
        <v>639</v>
      </c>
      <c r="D1043" s="31" t="s">
        <v>10252</v>
      </c>
      <c r="E1043" s="32">
        <v>20</v>
      </c>
      <c r="F1043" s="32" t="s">
        <v>14</v>
      </c>
      <c r="G1043" s="32" t="s">
        <v>10961</v>
      </c>
      <c r="H1043" s="33" t="s">
        <v>10180</v>
      </c>
    </row>
    <row r="1044" spans="1:8" ht="15" customHeight="1" x14ac:dyDescent="0.25">
      <c r="A1044" s="34">
        <v>45761</v>
      </c>
      <c r="B1044" s="35" t="s">
        <v>10181</v>
      </c>
      <c r="C1044" s="36" t="s">
        <v>5261</v>
      </c>
      <c r="D1044" s="35" t="s">
        <v>10252</v>
      </c>
      <c r="E1044" s="36">
        <v>5</v>
      </c>
      <c r="F1044" s="36" t="s">
        <v>25</v>
      </c>
      <c r="G1044" s="36" t="s">
        <v>10961</v>
      </c>
      <c r="H1044" s="37" t="s">
        <v>10180</v>
      </c>
    </row>
    <row r="1045" spans="1:8" ht="15" customHeight="1" x14ac:dyDescent="0.25">
      <c r="A1045" s="30">
        <v>45761</v>
      </c>
      <c r="B1045" s="31" t="s">
        <v>8765</v>
      </c>
      <c r="C1045" s="32" t="s">
        <v>6081</v>
      </c>
      <c r="D1045" s="31" t="s">
        <v>10252</v>
      </c>
      <c r="E1045" s="32">
        <v>6</v>
      </c>
      <c r="F1045" s="32" t="s">
        <v>14</v>
      </c>
      <c r="G1045" s="32" t="s">
        <v>10961</v>
      </c>
      <c r="H1045" s="33" t="s">
        <v>10180</v>
      </c>
    </row>
    <row r="1046" spans="1:8" ht="15" customHeight="1" x14ac:dyDescent="0.25">
      <c r="A1046" s="34">
        <v>45761</v>
      </c>
      <c r="B1046" s="35" t="s">
        <v>720</v>
      </c>
      <c r="C1046" s="36" t="s">
        <v>721</v>
      </c>
      <c r="D1046" s="35" t="s">
        <v>10252</v>
      </c>
      <c r="E1046" s="36">
        <v>10</v>
      </c>
      <c r="F1046" s="36" t="s">
        <v>14</v>
      </c>
      <c r="G1046" s="36" t="s">
        <v>10961</v>
      </c>
      <c r="H1046" s="37" t="s">
        <v>10180</v>
      </c>
    </row>
    <row r="1047" spans="1:8" ht="15" customHeight="1" x14ac:dyDescent="0.25">
      <c r="A1047" s="30">
        <v>45761</v>
      </c>
      <c r="B1047" s="31" t="s">
        <v>616</v>
      </c>
      <c r="C1047" s="32" t="s">
        <v>617</v>
      </c>
      <c r="D1047" s="31" t="s">
        <v>10252</v>
      </c>
      <c r="E1047" s="32">
        <v>10</v>
      </c>
      <c r="F1047" s="32" t="s">
        <v>14</v>
      </c>
      <c r="G1047" s="32" t="s">
        <v>10961</v>
      </c>
      <c r="H1047" s="33" t="s">
        <v>10180</v>
      </c>
    </row>
    <row r="1048" spans="1:8" ht="15" customHeight="1" x14ac:dyDescent="0.25">
      <c r="A1048" s="34">
        <v>45761</v>
      </c>
      <c r="B1048" s="35" t="s">
        <v>2427</v>
      </c>
      <c r="C1048" s="36" t="s">
        <v>2483</v>
      </c>
      <c r="D1048" s="35" t="s">
        <v>10252</v>
      </c>
      <c r="E1048" s="36">
        <v>30</v>
      </c>
      <c r="F1048" s="36" t="s">
        <v>14</v>
      </c>
      <c r="G1048" s="36" t="s">
        <v>10961</v>
      </c>
      <c r="H1048" s="37" t="s">
        <v>10180</v>
      </c>
    </row>
    <row r="1049" spans="1:8" ht="15" customHeight="1" x14ac:dyDescent="0.25">
      <c r="A1049" s="30">
        <v>45761</v>
      </c>
      <c r="B1049" s="31" t="s">
        <v>2418</v>
      </c>
      <c r="C1049" s="32" t="s">
        <v>2476</v>
      </c>
      <c r="D1049" s="31" t="s">
        <v>10252</v>
      </c>
      <c r="E1049" s="32">
        <v>16</v>
      </c>
      <c r="F1049" s="32" t="s">
        <v>14</v>
      </c>
      <c r="G1049" s="32" t="s">
        <v>10961</v>
      </c>
      <c r="H1049" s="33" t="s">
        <v>10180</v>
      </c>
    </row>
    <row r="1050" spans="1:8" ht="15" customHeight="1" x14ac:dyDescent="0.25">
      <c r="A1050" s="34">
        <v>45761</v>
      </c>
      <c r="B1050" s="35" t="s">
        <v>8477</v>
      </c>
      <c r="C1050" s="36" t="s">
        <v>8478</v>
      </c>
      <c r="D1050" s="35">
        <v>1749</v>
      </c>
      <c r="E1050" s="36">
        <v>6</v>
      </c>
      <c r="F1050" s="36" t="s">
        <v>14</v>
      </c>
      <c r="G1050" s="36" t="s">
        <v>10961</v>
      </c>
      <c r="H1050" s="37" t="s">
        <v>10179</v>
      </c>
    </row>
    <row r="1051" spans="1:8" ht="15" customHeight="1" x14ac:dyDescent="0.25">
      <c r="A1051" s="30">
        <v>45761</v>
      </c>
      <c r="B1051" s="31" t="s">
        <v>3146</v>
      </c>
      <c r="C1051" s="32" t="s">
        <v>3147</v>
      </c>
      <c r="D1051" s="31">
        <v>1754</v>
      </c>
      <c r="E1051" s="32">
        <v>2</v>
      </c>
      <c r="F1051" s="32" t="s">
        <v>14</v>
      </c>
      <c r="G1051" s="32" t="s">
        <v>10961</v>
      </c>
      <c r="H1051" s="33" t="s">
        <v>10178</v>
      </c>
    </row>
    <row r="1052" spans="1:8" ht="15" customHeight="1" x14ac:dyDescent="0.25">
      <c r="A1052" s="34">
        <v>45758</v>
      </c>
      <c r="B1052" s="35">
        <v>3250216100</v>
      </c>
      <c r="C1052" s="36" t="s">
        <v>8664</v>
      </c>
      <c r="D1052" s="35">
        <v>1728</v>
      </c>
      <c r="E1052" s="36">
        <v>2</v>
      </c>
      <c r="F1052" s="36" t="s">
        <v>14</v>
      </c>
      <c r="G1052" s="36" t="s">
        <v>10961</v>
      </c>
      <c r="H1052" s="37" t="s">
        <v>8431</v>
      </c>
    </row>
    <row r="1053" spans="1:8" ht="15" customHeight="1" x14ac:dyDescent="0.25">
      <c r="A1053" s="30">
        <v>45758</v>
      </c>
      <c r="B1053" s="31" t="s">
        <v>9282</v>
      </c>
      <c r="C1053" s="32" t="s">
        <v>8929</v>
      </c>
      <c r="D1053" s="31">
        <v>1728</v>
      </c>
      <c r="E1053" s="32">
        <v>1</v>
      </c>
      <c r="F1053" s="32" t="s">
        <v>25</v>
      </c>
      <c r="G1053" s="32" t="s">
        <v>10961</v>
      </c>
      <c r="H1053" s="33" t="s">
        <v>8431</v>
      </c>
    </row>
    <row r="1054" spans="1:8" ht="15" customHeight="1" x14ac:dyDescent="0.25">
      <c r="A1054" s="34">
        <v>45758</v>
      </c>
      <c r="B1054" s="35" t="s">
        <v>9257</v>
      </c>
      <c r="C1054" s="36" t="s">
        <v>8922</v>
      </c>
      <c r="D1054" s="35">
        <v>1728</v>
      </c>
      <c r="E1054" s="36">
        <v>1</v>
      </c>
      <c r="F1054" s="36" t="s">
        <v>25</v>
      </c>
      <c r="G1054" s="36" t="s">
        <v>10961</v>
      </c>
      <c r="H1054" s="37" t="s">
        <v>8431</v>
      </c>
    </row>
    <row r="1055" spans="1:8" ht="15" customHeight="1" x14ac:dyDescent="0.25">
      <c r="A1055" s="30">
        <v>45758</v>
      </c>
      <c r="B1055" s="31">
        <v>4340452100</v>
      </c>
      <c r="C1055" s="32" t="s">
        <v>8726</v>
      </c>
      <c r="D1055" s="31">
        <v>1728</v>
      </c>
      <c r="E1055" s="32">
        <v>6</v>
      </c>
      <c r="F1055" s="32" t="s">
        <v>25</v>
      </c>
      <c r="G1055" s="32" t="s">
        <v>10961</v>
      </c>
      <c r="H1055" s="33" t="s">
        <v>8431</v>
      </c>
    </row>
    <row r="1056" spans="1:8" ht="15" customHeight="1" x14ac:dyDescent="0.25">
      <c r="A1056" s="34">
        <v>45758</v>
      </c>
      <c r="B1056" s="35" t="s">
        <v>8834</v>
      </c>
      <c r="C1056" s="36" t="s">
        <v>8804</v>
      </c>
      <c r="D1056" s="35">
        <v>1728</v>
      </c>
      <c r="E1056" s="36">
        <v>4</v>
      </c>
      <c r="F1056" s="36" t="s">
        <v>14</v>
      </c>
      <c r="G1056" s="36" t="s">
        <v>10961</v>
      </c>
      <c r="H1056" s="37" t="s">
        <v>8431</v>
      </c>
    </row>
    <row r="1057" spans="1:8" ht="15" customHeight="1" x14ac:dyDescent="0.25">
      <c r="A1057" s="30">
        <v>45758</v>
      </c>
      <c r="B1057" s="31" t="s">
        <v>8836</v>
      </c>
      <c r="C1057" s="32" t="s">
        <v>8807</v>
      </c>
      <c r="D1057" s="31">
        <v>1728</v>
      </c>
      <c r="E1057" s="32">
        <v>4</v>
      </c>
      <c r="F1057" s="32" t="s">
        <v>14</v>
      </c>
      <c r="G1057" s="32" t="s">
        <v>10961</v>
      </c>
      <c r="H1057" s="33" t="s">
        <v>8431</v>
      </c>
    </row>
    <row r="1058" spans="1:8" ht="15" customHeight="1" x14ac:dyDescent="0.25">
      <c r="A1058" s="34">
        <v>45758</v>
      </c>
      <c r="B1058" s="35" t="s">
        <v>2412</v>
      </c>
      <c r="C1058" s="36" t="s">
        <v>2469</v>
      </c>
      <c r="D1058" s="35">
        <v>1728</v>
      </c>
      <c r="E1058" s="36">
        <v>4</v>
      </c>
      <c r="F1058" s="36" t="s">
        <v>14</v>
      </c>
      <c r="G1058" s="36" t="s">
        <v>10961</v>
      </c>
      <c r="H1058" s="37" t="s">
        <v>8431</v>
      </c>
    </row>
    <row r="1059" spans="1:8" ht="15" customHeight="1" x14ac:dyDescent="0.25">
      <c r="A1059" s="30">
        <v>45758</v>
      </c>
      <c r="B1059" s="31" t="s">
        <v>2418</v>
      </c>
      <c r="C1059" s="32" t="s">
        <v>2476</v>
      </c>
      <c r="D1059" s="31">
        <v>1728</v>
      </c>
      <c r="E1059" s="32">
        <v>4</v>
      </c>
      <c r="F1059" s="32" t="s">
        <v>14</v>
      </c>
      <c r="G1059" s="32" t="s">
        <v>10961</v>
      </c>
      <c r="H1059" s="33" t="s">
        <v>8431</v>
      </c>
    </row>
    <row r="1060" spans="1:8" ht="15" customHeight="1" x14ac:dyDescent="0.25">
      <c r="A1060" s="34">
        <v>45758</v>
      </c>
      <c r="B1060" s="35" t="s">
        <v>9406</v>
      </c>
      <c r="C1060" s="36" t="s">
        <v>8848</v>
      </c>
      <c r="D1060" s="35">
        <v>1728</v>
      </c>
      <c r="E1060" s="36">
        <v>2</v>
      </c>
      <c r="F1060" s="36" t="s">
        <v>14</v>
      </c>
      <c r="G1060" s="36" t="s">
        <v>10961</v>
      </c>
      <c r="H1060" s="37" t="s">
        <v>8431</v>
      </c>
    </row>
    <row r="1061" spans="1:8" ht="15" customHeight="1" x14ac:dyDescent="0.25">
      <c r="A1061" s="30">
        <v>45758</v>
      </c>
      <c r="B1061" s="31" t="s">
        <v>9407</v>
      </c>
      <c r="C1061" s="32" t="s">
        <v>9400</v>
      </c>
      <c r="D1061" s="31">
        <v>1728</v>
      </c>
      <c r="E1061" s="32">
        <v>3</v>
      </c>
      <c r="F1061" s="32" t="s">
        <v>14</v>
      </c>
      <c r="G1061" s="32" t="s">
        <v>10961</v>
      </c>
      <c r="H1061" s="33" t="s">
        <v>8431</v>
      </c>
    </row>
    <row r="1062" spans="1:8" ht="15" customHeight="1" x14ac:dyDescent="0.25">
      <c r="A1062" s="34">
        <v>45758</v>
      </c>
      <c r="B1062" s="35" t="s">
        <v>8874</v>
      </c>
      <c r="C1062" s="36" t="s">
        <v>8842</v>
      </c>
      <c r="D1062" s="35">
        <v>1728</v>
      </c>
      <c r="E1062" s="36">
        <v>2</v>
      </c>
      <c r="F1062" s="36" t="s">
        <v>14</v>
      </c>
      <c r="G1062" s="36" t="s">
        <v>10961</v>
      </c>
      <c r="H1062" s="37" t="s">
        <v>8431</v>
      </c>
    </row>
    <row r="1063" spans="1:8" ht="15" customHeight="1" x14ac:dyDescent="0.25">
      <c r="A1063" s="30">
        <v>45758</v>
      </c>
      <c r="B1063" s="31" t="s">
        <v>8873</v>
      </c>
      <c r="C1063" s="32" t="s">
        <v>8841</v>
      </c>
      <c r="D1063" s="31">
        <v>1728</v>
      </c>
      <c r="E1063" s="32">
        <v>3</v>
      </c>
      <c r="F1063" s="32" t="s">
        <v>14</v>
      </c>
      <c r="G1063" s="32" t="s">
        <v>10961</v>
      </c>
      <c r="H1063" s="33" t="s">
        <v>8431</v>
      </c>
    </row>
    <row r="1064" spans="1:8" ht="15" customHeight="1" x14ac:dyDescent="0.25">
      <c r="A1064" s="34">
        <v>45758</v>
      </c>
      <c r="B1064" s="35" t="s">
        <v>2526</v>
      </c>
      <c r="C1064" s="36" t="s">
        <v>2527</v>
      </c>
      <c r="D1064" s="35">
        <v>1728</v>
      </c>
      <c r="E1064" s="36">
        <v>120</v>
      </c>
      <c r="F1064" s="36" t="s">
        <v>14</v>
      </c>
      <c r="G1064" s="36" t="s">
        <v>10961</v>
      </c>
      <c r="H1064" s="37" t="s">
        <v>8431</v>
      </c>
    </row>
    <row r="1065" spans="1:8" ht="15" customHeight="1" x14ac:dyDescent="0.25">
      <c r="A1065" s="30">
        <v>45758</v>
      </c>
      <c r="B1065" s="31" t="s">
        <v>9321</v>
      </c>
      <c r="C1065" s="32" t="s">
        <v>8903</v>
      </c>
      <c r="D1065" s="31">
        <v>1728</v>
      </c>
      <c r="E1065" s="32">
        <v>20</v>
      </c>
      <c r="F1065" s="32" t="s">
        <v>14</v>
      </c>
      <c r="G1065" s="32" t="s">
        <v>10961</v>
      </c>
      <c r="H1065" s="33" t="s">
        <v>8431</v>
      </c>
    </row>
    <row r="1066" spans="1:8" ht="15" customHeight="1" x14ac:dyDescent="0.25">
      <c r="A1066" s="34">
        <v>45758</v>
      </c>
      <c r="B1066" s="35" t="s">
        <v>9320</v>
      </c>
      <c r="C1066" s="36" t="s">
        <v>8902</v>
      </c>
      <c r="D1066" s="35">
        <v>1728</v>
      </c>
      <c r="E1066" s="36">
        <v>12</v>
      </c>
      <c r="F1066" s="36" t="s">
        <v>25</v>
      </c>
      <c r="G1066" s="36" t="s">
        <v>10961</v>
      </c>
      <c r="H1066" s="37" t="s">
        <v>8431</v>
      </c>
    </row>
    <row r="1067" spans="1:8" ht="15" customHeight="1" x14ac:dyDescent="0.25">
      <c r="A1067" s="30">
        <v>45758</v>
      </c>
      <c r="B1067" s="31" t="s">
        <v>9323</v>
      </c>
      <c r="C1067" s="32" t="s">
        <v>8905</v>
      </c>
      <c r="D1067" s="31">
        <v>1728</v>
      </c>
      <c r="E1067" s="32">
        <v>12</v>
      </c>
      <c r="F1067" s="32" t="s">
        <v>25</v>
      </c>
      <c r="G1067" s="32" t="s">
        <v>10961</v>
      </c>
      <c r="H1067" s="33" t="s">
        <v>8431</v>
      </c>
    </row>
    <row r="1068" spans="1:8" ht="15" customHeight="1" x14ac:dyDescent="0.25">
      <c r="A1068" s="34">
        <v>45758</v>
      </c>
      <c r="B1068" s="35" t="s">
        <v>9372</v>
      </c>
      <c r="C1068" s="36" t="s">
        <v>10249</v>
      </c>
      <c r="D1068" s="35">
        <v>1728</v>
      </c>
      <c r="E1068" s="36">
        <v>10</v>
      </c>
      <c r="F1068" s="36" t="s">
        <v>14</v>
      </c>
      <c r="G1068" s="36" t="s">
        <v>10961</v>
      </c>
      <c r="H1068" s="37" t="s">
        <v>8431</v>
      </c>
    </row>
    <row r="1069" spans="1:8" ht="15" customHeight="1" x14ac:dyDescent="0.25">
      <c r="A1069" s="30">
        <v>45758</v>
      </c>
      <c r="B1069" s="31" t="s">
        <v>9014</v>
      </c>
      <c r="C1069" s="32" t="s">
        <v>8974</v>
      </c>
      <c r="D1069" s="31">
        <v>1728</v>
      </c>
      <c r="E1069" s="32">
        <v>4</v>
      </c>
      <c r="F1069" s="32" t="s">
        <v>14</v>
      </c>
      <c r="G1069" s="32" t="s">
        <v>10961</v>
      </c>
      <c r="H1069" s="33" t="s">
        <v>8431</v>
      </c>
    </row>
    <row r="1070" spans="1:8" ht="15" customHeight="1" x14ac:dyDescent="0.25">
      <c r="A1070" s="34">
        <v>45756</v>
      </c>
      <c r="B1070" s="35" t="s">
        <v>8822</v>
      </c>
      <c r="C1070" s="36" t="s">
        <v>8792</v>
      </c>
      <c r="D1070" s="35">
        <v>1729</v>
      </c>
      <c r="E1070" s="36">
        <v>8</v>
      </c>
      <c r="F1070" s="36" t="s">
        <v>14</v>
      </c>
      <c r="G1070" s="36" t="s">
        <v>10961</v>
      </c>
      <c r="H1070" s="37" t="s">
        <v>8431</v>
      </c>
    </row>
    <row r="1071" spans="1:8" x14ac:dyDescent="0.25">
      <c r="A1071" s="30">
        <v>45756</v>
      </c>
      <c r="B1071" s="31" t="s">
        <v>10177</v>
      </c>
      <c r="C1071" s="32" t="s">
        <v>5841</v>
      </c>
      <c r="D1071" s="31">
        <v>1729</v>
      </c>
      <c r="E1071" s="32">
        <v>18</v>
      </c>
      <c r="F1071" s="32" t="s">
        <v>14</v>
      </c>
      <c r="G1071" s="32" t="s">
        <v>10961</v>
      </c>
      <c r="H1071" s="33" t="s">
        <v>8431</v>
      </c>
    </row>
    <row r="1072" spans="1:8" ht="15" customHeight="1" x14ac:dyDescent="0.25">
      <c r="A1072" s="34">
        <v>45756</v>
      </c>
      <c r="B1072" s="35" t="s">
        <v>10176</v>
      </c>
      <c r="C1072" s="36" t="s">
        <v>5830</v>
      </c>
      <c r="D1072" s="35">
        <v>1729</v>
      </c>
      <c r="E1072" s="36">
        <v>4</v>
      </c>
      <c r="F1072" s="36" t="s">
        <v>14</v>
      </c>
      <c r="G1072" s="36" t="s">
        <v>10961</v>
      </c>
      <c r="H1072" s="37" t="s">
        <v>8431</v>
      </c>
    </row>
    <row r="1073" spans="1:8" ht="15" customHeight="1" x14ac:dyDescent="0.25">
      <c r="A1073" s="30">
        <v>45756</v>
      </c>
      <c r="B1073" s="31" t="s">
        <v>10248</v>
      </c>
      <c r="C1073" s="32" t="s">
        <v>2923</v>
      </c>
      <c r="D1073" s="31">
        <v>1729</v>
      </c>
      <c r="E1073" s="32">
        <v>2</v>
      </c>
      <c r="F1073" s="32" t="s">
        <v>14</v>
      </c>
      <c r="G1073" s="32" t="s">
        <v>10961</v>
      </c>
      <c r="H1073" s="33" t="s">
        <v>8431</v>
      </c>
    </row>
    <row r="1074" spans="1:8" ht="15" customHeight="1" x14ac:dyDescent="0.25">
      <c r="A1074" s="34">
        <v>45756</v>
      </c>
      <c r="B1074" s="35" t="s">
        <v>1764</v>
      </c>
      <c r="C1074" s="36" t="s">
        <v>1765</v>
      </c>
      <c r="D1074" s="35">
        <v>1729</v>
      </c>
      <c r="E1074" s="36">
        <v>15</v>
      </c>
      <c r="F1074" s="36" t="s">
        <v>14</v>
      </c>
      <c r="G1074" s="36" t="s">
        <v>10961</v>
      </c>
      <c r="H1074" s="37" t="s">
        <v>8431</v>
      </c>
    </row>
    <row r="1075" spans="1:8" ht="15" customHeight="1" x14ac:dyDescent="0.25">
      <c r="A1075" s="30">
        <v>45756</v>
      </c>
      <c r="B1075" s="31" t="s">
        <v>9424</v>
      </c>
      <c r="C1075" s="32" t="s">
        <v>9427</v>
      </c>
      <c r="D1075" s="31">
        <v>1729</v>
      </c>
      <c r="E1075" s="32">
        <v>2</v>
      </c>
      <c r="F1075" s="32" t="s">
        <v>14</v>
      </c>
      <c r="G1075" s="32" t="s">
        <v>10961</v>
      </c>
      <c r="H1075" s="33" t="s">
        <v>8431</v>
      </c>
    </row>
    <row r="1076" spans="1:8" ht="15" customHeight="1" x14ac:dyDescent="0.25">
      <c r="A1076" s="34">
        <v>45756</v>
      </c>
      <c r="B1076" s="35" t="s">
        <v>9324</v>
      </c>
      <c r="C1076" s="36" t="s">
        <v>8906</v>
      </c>
      <c r="D1076" s="35">
        <v>1729</v>
      </c>
      <c r="E1076" s="36">
        <v>4</v>
      </c>
      <c r="F1076" s="36" t="s">
        <v>25</v>
      </c>
      <c r="G1076" s="36" t="s">
        <v>10961</v>
      </c>
      <c r="H1076" s="37" t="s">
        <v>8431</v>
      </c>
    </row>
    <row r="1077" spans="1:8" ht="15" customHeight="1" x14ac:dyDescent="0.25">
      <c r="A1077" s="30">
        <v>45756</v>
      </c>
      <c r="B1077" s="31" t="s">
        <v>1077</v>
      </c>
      <c r="C1077" s="32" t="s">
        <v>1078</v>
      </c>
      <c r="D1077" s="31">
        <v>1729</v>
      </c>
      <c r="E1077" s="32">
        <v>20</v>
      </c>
      <c r="F1077" s="32" t="s">
        <v>14</v>
      </c>
      <c r="G1077" s="32" t="s">
        <v>10961</v>
      </c>
      <c r="H1077" s="33" t="s">
        <v>8431</v>
      </c>
    </row>
    <row r="1078" spans="1:8" ht="15" customHeight="1" x14ac:dyDescent="0.25">
      <c r="A1078" s="34">
        <v>45756</v>
      </c>
      <c r="B1078" s="35" t="s">
        <v>75</v>
      </c>
      <c r="C1078" s="36" t="s">
        <v>76</v>
      </c>
      <c r="D1078" s="35">
        <v>1729</v>
      </c>
      <c r="E1078" s="36">
        <v>2</v>
      </c>
      <c r="F1078" s="36" t="s">
        <v>14</v>
      </c>
      <c r="G1078" s="36" t="s">
        <v>10961</v>
      </c>
      <c r="H1078" s="37" t="s">
        <v>8431</v>
      </c>
    </row>
    <row r="1079" spans="1:8" ht="15" customHeight="1" x14ac:dyDescent="0.25">
      <c r="A1079" s="30">
        <v>45756</v>
      </c>
      <c r="B1079" s="31">
        <v>1280359100</v>
      </c>
      <c r="C1079" s="32" t="s">
        <v>8650</v>
      </c>
      <c r="D1079" s="31">
        <v>1729</v>
      </c>
      <c r="E1079" s="32">
        <v>2</v>
      </c>
      <c r="F1079" s="32" t="s">
        <v>25</v>
      </c>
      <c r="G1079" s="32" t="s">
        <v>10961</v>
      </c>
      <c r="H1079" s="33" t="s">
        <v>8431</v>
      </c>
    </row>
    <row r="1080" spans="1:8" ht="15" customHeight="1" x14ac:dyDescent="0.25">
      <c r="A1080" s="34">
        <v>45756</v>
      </c>
      <c r="B1080" s="35" t="s">
        <v>10175</v>
      </c>
      <c r="C1080" s="36" t="s">
        <v>6819</v>
      </c>
      <c r="D1080" s="35">
        <v>1729</v>
      </c>
      <c r="E1080" s="36">
        <v>60</v>
      </c>
      <c r="F1080" s="36" t="s">
        <v>14</v>
      </c>
      <c r="G1080" s="36" t="s">
        <v>10961</v>
      </c>
      <c r="H1080" s="37" t="s">
        <v>8431</v>
      </c>
    </row>
    <row r="1081" spans="1:8" ht="15" customHeight="1" x14ac:dyDescent="0.25">
      <c r="A1081" s="30">
        <v>45756</v>
      </c>
      <c r="B1081" s="31" t="s">
        <v>372</v>
      </c>
      <c r="C1081" s="32" t="s">
        <v>373</v>
      </c>
      <c r="D1081" s="31">
        <v>1729</v>
      </c>
      <c r="E1081" s="32">
        <v>20</v>
      </c>
      <c r="F1081" s="32" t="s">
        <v>25</v>
      </c>
      <c r="G1081" s="32" t="s">
        <v>10961</v>
      </c>
      <c r="H1081" s="33" t="s">
        <v>8431</v>
      </c>
    </row>
    <row r="1082" spans="1:8" ht="15" customHeight="1" x14ac:dyDescent="0.25">
      <c r="A1082" s="34">
        <v>45756</v>
      </c>
      <c r="B1082" s="35" t="s">
        <v>81</v>
      </c>
      <c r="C1082" s="36" t="s">
        <v>82</v>
      </c>
      <c r="D1082" s="35">
        <v>1735</v>
      </c>
      <c r="E1082" s="36">
        <v>4</v>
      </c>
      <c r="F1082" s="36" t="s">
        <v>14</v>
      </c>
      <c r="G1082" s="36" t="s">
        <v>10961</v>
      </c>
      <c r="H1082" s="37" t="s">
        <v>8431</v>
      </c>
    </row>
    <row r="1083" spans="1:8" ht="15" customHeight="1" x14ac:dyDescent="0.25">
      <c r="A1083" s="30">
        <v>45758</v>
      </c>
      <c r="B1083" s="31" t="s">
        <v>4466</v>
      </c>
      <c r="C1083" s="32" t="s">
        <v>4467</v>
      </c>
      <c r="D1083" s="31">
        <v>1742</v>
      </c>
      <c r="E1083" s="32">
        <v>12</v>
      </c>
      <c r="F1083" s="32" t="s">
        <v>14</v>
      </c>
      <c r="G1083" s="32" t="s">
        <v>10961</v>
      </c>
      <c r="H1083" s="33" t="s">
        <v>8431</v>
      </c>
    </row>
    <row r="1084" spans="1:8" ht="15" customHeight="1" x14ac:dyDescent="0.25">
      <c r="A1084" s="34">
        <v>45758</v>
      </c>
      <c r="B1084" s="35" t="s">
        <v>4466</v>
      </c>
      <c r="C1084" s="36" t="s">
        <v>4467</v>
      </c>
      <c r="D1084" s="35" t="s">
        <v>4</v>
      </c>
      <c r="E1084" s="36">
        <v>12</v>
      </c>
      <c r="F1084" s="36" t="s">
        <v>14</v>
      </c>
      <c r="G1084" s="36" t="s">
        <v>10003</v>
      </c>
      <c r="H1084" s="37" t="s">
        <v>10174</v>
      </c>
    </row>
    <row r="1085" spans="1:8" x14ac:dyDescent="0.25">
      <c r="A1085" s="30">
        <v>45758</v>
      </c>
      <c r="B1085" s="31" t="s">
        <v>8233</v>
      </c>
      <c r="C1085" s="32" t="s">
        <v>8234</v>
      </c>
      <c r="D1085" s="31">
        <v>1742</v>
      </c>
      <c r="E1085" s="32">
        <v>10</v>
      </c>
      <c r="F1085" s="32" t="s">
        <v>14</v>
      </c>
      <c r="G1085" s="32" t="s">
        <v>10961</v>
      </c>
      <c r="H1085" s="33" t="s">
        <v>8431</v>
      </c>
    </row>
    <row r="1086" spans="1:8" ht="15" customHeight="1" x14ac:dyDescent="0.25">
      <c r="A1086" s="34">
        <v>45758</v>
      </c>
      <c r="B1086" s="35" t="s">
        <v>1203</v>
      </c>
      <c r="C1086" s="36" t="s">
        <v>3486</v>
      </c>
      <c r="D1086" s="35">
        <v>1742</v>
      </c>
      <c r="E1086" s="36">
        <v>5</v>
      </c>
      <c r="F1086" s="36" t="s">
        <v>14</v>
      </c>
      <c r="G1086" s="36" t="s">
        <v>10961</v>
      </c>
      <c r="H1086" s="37" t="s">
        <v>8431</v>
      </c>
    </row>
    <row r="1087" spans="1:8" ht="15" customHeight="1" x14ac:dyDescent="0.25">
      <c r="A1087" s="30">
        <v>45758</v>
      </c>
      <c r="B1087" s="31" t="s">
        <v>1196</v>
      </c>
      <c r="C1087" s="32" t="s">
        <v>3498</v>
      </c>
      <c r="D1087" s="31">
        <v>1742</v>
      </c>
      <c r="E1087" s="32">
        <v>5</v>
      </c>
      <c r="F1087" s="32" t="s">
        <v>14</v>
      </c>
      <c r="G1087" s="32" t="s">
        <v>10961</v>
      </c>
      <c r="H1087" s="33" t="s">
        <v>8431</v>
      </c>
    </row>
    <row r="1088" spans="1:8" ht="15" customHeight="1" x14ac:dyDescent="0.25">
      <c r="A1088" s="34">
        <v>45758</v>
      </c>
      <c r="B1088" s="35" t="s">
        <v>3490</v>
      </c>
      <c r="C1088" s="36" t="s">
        <v>3491</v>
      </c>
      <c r="D1088" s="35">
        <v>1742</v>
      </c>
      <c r="E1088" s="36">
        <v>5</v>
      </c>
      <c r="F1088" s="36" t="s">
        <v>14</v>
      </c>
      <c r="G1088" s="36" t="s">
        <v>10961</v>
      </c>
      <c r="H1088" s="37" t="s">
        <v>8431</v>
      </c>
    </row>
    <row r="1089" spans="1:8" ht="15" customHeight="1" x14ac:dyDescent="0.25">
      <c r="A1089" s="30">
        <v>45758</v>
      </c>
      <c r="B1089" s="31" t="s">
        <v>3490</v>
      </c>
      <c r="C1089" s="32" t="s">
        <v>3491</v>
      </c>
      <c r="D1089" s="31" t="s">
        <v>4</v>
      </c>
      <c r="E1089" s="32">
        <v>5</v>
      </c>
      <c r="F1089" s="32" t="s">
        <v>14</v>
      </c>
      <c r="G1089" s="32" t="s">
        <v>10003</v>
      </c>
      <c r="H1089" s="33" t="s">
        <v>10174</v>
      </c>
    </row>
    <row r="1090" spans="1:8" ht="15" customHeight="1" x14ac:dyDescent="0.25">
      <c r="A1090" s="34">
        <v>45756</v>
      </c>
      <c r="B1090" s="35">
        <v>3280845100</v>
      </c>
      <c r="C1090" s="36" t="s">
        <v>8702</v>
      </c>
      <c r="D1090" s="35">
        <v>1722</v>
      </c>
      <c r="E1090" s="36">
        <v>14</v>
      </c>
      <c r="F1090" s="36" t="s">
        <v>14</v>
      </c>
      <c r="G1090" s="36" t="s">
        <v>10961</v>
      </c>
      <c r="H1090" s="37" t="s">
        <v>9420</v>
      </c>
    </row>
    <row r="1091" spans="1:8" ht="15" customHeight="1" x14ac:dyDescent="0.25">
      <c r="A1091" s="30">
        <v>45756</v>
      </c>
      <c r="B1091" s="31">
        <v>3280613100</v>
      </c>
      <c r="C1091" s="32" t="s">
        <v>8689</v>
      </c>
      <c r="D1091" s="31">
        <v>1722</v>
      </c>
      <c r="E1091" s="32">
        <v>10</v>
      </c>
      <c r="F1091" s="32" t="s">
        <v>14</v>
      </c>
      <c r="G1091" s="32" t="s">
        <v>10961</v>
      </c>
      <c r="H1091" s="33" t="s">
        <v>9420</v>
      </c>
    </row>
    <row r="1092" spans="1:8" ht="15" customHeight="1" x14ac:dyDescent="0.25">
      <c r="A1092" s="34">
        <v>45756</v>
      </c>
      <c r="B1092" s="35" t="s">
        <v>8761</v>
      </c>
      <c r="C1092" s="36" t="s">
        <v>8705</v>
      </c>
      <c r="D1092" s="35">
        <v>1722</v>
      </c>
      <c r="E1092" s="36">
        <v>25</v>
      </c>
      <c r="F1092" s="36" t="s">
        <v>14</v>
      </c>
      <c r="G1092" s="36" t="s">
        <v>10961</v>
      </c>
      <c r="H1092" s="37" t="s">
        <v>9420</v>
      </c>
    </row>
    <row r="1093" spans="1:8" ht="15" customHeight="1" x14ac:dyDescent="0.25">
      <c r="A1093" s="30">
        <v>45756</v>
      </c>
      <c r="B1093" s="31">
        <v>3280503100</v>
      </c>
      <c r="C1093" s="32" t="s">
        <v>8669</v>
      </c>
      <c r="D1093" s="31">
        <v>1722</v>
      </c>
      <c r="E1093" s="32">
        <v>25</v>
      </c>
      <c r="F1093" s="32" t="s">
        <v>14</v>
      </c>
      <c r="G1093" s="32" t="s">
        <v>10961</v>
      </c>
      <c r="H1093" s="33" t="s">
        <v>9420</v>
      </c>
    </row>
    <row r="1094" spans="1:8" ht="15" customHeight="1" x14ac:dyDescent="0.25">
      <c r="A1094" s="34">
        <v>45756</v>
      </c>
      <c r="B1094" s="35">
        <v>3280524100</v>
      </c>
      <c r="C1094" s="36" t="s">
        <v>8670</v>
      </c>
      <c r="D1094" s="35">
        <v>1722</v>
      </c>
      <c r="E1094" s="36">
        <v>18</v>
      </c>
      <c r="F1094" s="36" t="s">
        <v>14</v>
      </c>
      <c r="G1094" s="36" t="s">
        <v>10961</v>
      </c>
      <c r="H1094" s="37" t="s">
        <v>9420</v>
      </c>
    </row>
    <row r="1095" spans="1:8" ht="15" customHeight="1" x14ac:dyDescent="0.25">
      <c r="A1095" s="30">
        <v>45756</v>
      </c>
      <c r="B1095" s="31" t="s">
        <v>9372</v>
      </c>
      <c r="C1095" s="32" t="s">
        <v>2010</v>
      </c>
      <c r="D1095" s="31">
        <v>1722</v>
      </c>
      <c r="E1095" s="32">
        <v>50</v>
      </c>
      <c r="F1095" s="32" t="s">
        <v>14</v>
      </c>
      <c r="G1095" s="32" t="s">
        <v>10961</v>
      </c>
      <c r="H1095" s="33" t="s">
        <v>9420</v>
      </c>
    </row>
    <row r="1096" spans="1:8" x14ac:dyDescent="0.25">
      <c r="A1096" s="34">
        <v>45756</v>
      </c>
      <c r="B1096" s="35" t="s">
        <v>10278</v>
      </c>
      <c r="C1096" s="36" t="s">
        <v>5126</v>
      </c>
      <c r="D1096" s="35">
        <v>1724</v>
      </c>
      <c r="E1096" s="36">
        <v>20</v>
      </c>
      <c r="F1096" s="36" t="s">
        <v>14</v>
      </c>
      <c r="G1096" s="36" t="s">
        <v>10961</v>
      </c>
      <c r="H1096" s="37" t="s">
        <v>10173</v>
      </c>
    </row>
    <row r="1097" spans="1:8" ht="15" customHeight="1" x14ac:dyDescent="0.25">
      <c r="A1097" s="30">
        <v>45756</v>
      </c>
      <c r="B1097" s="31" t="s">
        <v>5344</v>
      </c>
      <c r="C1097" s="32" t="s">
        <v>5345</v>
      </c>
      <c r="D1097" s="31">
        <v>1724</v>
      </c>
      <c r="E1097" s="32">
        <v>24</v>
      </c>
      <c r="F1097" s="32" t="s">
        <v>25</v>
      </c>
      <c r="G1097" s="32" t="s">
        <v>10961</v>
      </c>
      <c r="H1097" s="33" t="s">
        <v>10173</v>
      </c>
    </row>
    <row r="1098" spans="1:8" x14ac:dyDescent="0.25">
      <c r="A1098" s="34">
        <v>45756</v>
      </c>
      <c r="B1098" s="35" t="s">
        <v>5342</v>
      </c>
      <c r="C1098" s="36" t="s">
        <v>5343</v>
      </c>
      <c r="D1098" s="35">
        <v>1723</v>
      </c>
      <c r="E1098" s="36">
        <v>24</v>
      </c>
      <c r="F1098" s="36" t="s">
        <v>25</v>
      </c>
      <c r="G1098" s="36" t="s">
        <v>10961</v>
      </c>
      <c r="H1098" s="37" t="s">
        <v>10173</v>
      </c>
    </row>
    <row r="1099" spans="1:8" x14ac:dyDescent="0.25">
      <c r="A1099" s="30">
        <v>45756</v>
      </c>
      <c r="B1099" s="31" t="s">
        <v>5332</v>
      </c>
      <c r="C1099" s="32" t="s">
        <v>5333</v>
      </c>
      <c r="D1099" s="31">
        <v>1723</v>
      </c>
      <c r="E1099" s="32">
        <v>60</v>
      </c>
      <c r="F1099" s="32" t="s">
        <v>25</v>
      </c>
      <c r="G1099" s="32" t="s">
        <v>10961</v>
      </c>
      <c r="H1099" s="33" t="s">
        <v>10173</v>
      </c>
    </row>
    <row r="1100" spans="1:8" ht="15" customHeight="1" x14ac:dyDescent="0.25">
      <c r="A1100" s="34">
        <v>45756</v>
      </c>
      <c r="B1100" s="35" t="s">
        <v>5396</v>
      </c>
      <c r="C1100" s="36" t="s">
        <v>5397</v>
      </c>
      <c r="D1100" s="35">
        <v>1723</v>
      </c>
      <c r="E1100" s="36">
        <v>80</v>
      </c>
      <c r="F1100" s="36" t="s">
        <v>14</v>
      </c>
      <c r="G1100" s="36" t="s">
        <v>10961</v>
      </c>
      <c r="H1100" s="37" t="s">
        <v>10173</v>
      </c>
    </row>
    <row r="1101" spans="1:8" ht="15" customHeight="1" x14ac:dyDescent="0.25">
      <c r="A1101" s="30">
        <v>45756</v>
      </c>
      <c r="B1101" s="31" t="s">
        <v>5376</v>
      </c>
      <c r="C1101" s="32" t="s">
        <v>5377</v>
      </c>
      <c r="D1101" s="31">
        <v>1723</v>
      </c>
      <c r="E1101" s="32">
        <v>40</v>
      </c>
      <c r="F1101" s="32" t="s">
        <v>14</v>
      </c>
      <c r="G1101" s="32" t="s">
        <v>10961</v>
      </c>
      <c r="H1101" s="33" t="s">
        <v>10173</v>
      </c>
    </row>
    <row r="1102" spans="1:8" ht="15" customHeight="1" x14ac:dyDescent="0.25">
      <c r="A1102" s="34">
        <v>45756</v>
      </c>
      <c r="B1102" s="35" t="s">
        <v>5450</v>
      </c>
      <c r="C1102" s="36" t="s">
        <v>5451</v>
      </c>
      <c r="D1102" s="35">
        <v>1723</v>
      </c>
      <c r="E1102" s="36">
        <v>60</v>
      </c>
      <c r="F1102" s="36" t="s">
        <v>25</v>
      </c>
      <c r="G1102" s="36" t="s">
        <v>10961</v>
      </c>
      <c r="H1102" s="37" t="s">
        <v>10173</v>
      </c>
    </row>
    <row r="1103" spans="1:8" ht="15" customHeight="1" x14ac:dyDescent="0.25">
      <c r="A1103" s="30">
        <v>45756</v>
      </c>
      <c r="B1103" s="31" t="s">
        <v>5086</v>
      </c>
      <c r="C1103" s="32" t="s">
        <v>5087</v>
      </c>
      <c r="D1103" s="31">
        <v>1723</v>
      </c>
      <c r="E1103" s="32">
        <v>12</v>
      </c>
      <c r="F1103" s="32" t="s">
        <v>14</v>
      </c>
      <c r="G1103" s="32" t="s">
        <v>10961</v>
      </c>
      <c r="H1103" s="33" t="s">
        <v>10173</v>
      </c>
    </row>
    <row r="1104" spans="1:8" ht="15" customHeight="1" x14ac:dyDescent="0.25">
      <c r="A1104" s="34">
        <v>45756</v>
      </c>
      <c r="B1104" s="35" t="s">
        <v>11265</v>
      </c>
      <c r="C1104" s="36" t="s">
        <v>5085</v>
      </c>
      <c r="D1104" s="35">
        <v>1723</v>
      </c>
      <c r="E1104" s="36">
        <v>30</v>
      </c>
      <c r="F1104" s="36" t="s">
        <v>14</v>
      </c>
      <c r="G1104" s="36" t="s">
        <v>10961</v>
      </c>
      <c r="H1104" s="37" t="s">
        <v>10173</v>
      </c>
    </row>
    <row r="1105" spans="1:8" x14ac:dyDescent="0.25">
      <c r="A1105" s="30">
        <v>45756</v>
      </c>
      <c r="B1105" s="31" t="s">
        <v>10506</v>
      </c>
      <c r="C1105" s="32" t="s">
        <v>5134</v>
      </c>
      <c r="D1105" s="31">
        <v>1723</v>
      </c>
      <c r="E1105" s="32">
        <v>20</v>
      </c>
      <c r="F1105" s="32" t="s">
        <v>14</v>
      </c>
      <c r="G1105" s="32" t="s">
        <v>10961</v>
      </c>
      <c r="H1105" s="33" t="s">
        <v>10173</v>
      </c>
    </row>
    <row r="1106" spans="1:8" ht="15" customHeight="1" x14ac:dyDescent="0.25">
      <c r="A1106" s="34">
        <v>45756</v>
      </c>
      <c r="B1106" s="35" t="s">
        <v>5116</v>
      </c>
      <c r="C1106" s="36" t="s">
        <v>5117</v>
      </c>
      <c r="D1106" s="35">
        <v>1723</v>
      </c>
      <c r="E1106" s="36">
        <v>60</v>
      </c>
      <c r="F1106" s="36" t="s">
        <v>14</v>
      </c>
      <c r="G1106" s="36" t="s">
        <v>10961</v>
      </c>
      <c r="H1106" s="37" t="s">
        <v>10173</v>
      </c>
    </row>
    <row r="1107" spans="1:8" ht="15" customHeight="1" x14ac:dyDescent="0.25">
      <c r="A1107" s="30">
        <v>45756</v>
      </c>
      <c r="B1107" s="31" t="s">
        <v>10239</v>
      </c>
      <c r="C1107" s="32" t="s">
        <v>5065</v>
      </c>
      <c r="D1107" s="31">
        <v>1723</v>
      </c>
      <c r="E1107" s="32">
        <v>60</v>
      </c>
      <c r="F1107" s="32" t="s">
        <v>14</v>
      </c>
      <c r="G1107" s="32" t="s">
        <v>10961</v>
      </c>
      <c r="H1107" s="33" t="s">
        <v>10173</v>
      </c>
    </row>
    <row r="1108" spans="1:8" x14ac:dyDescent="0.25">
      <c r="A1108" s="34">
        <v>45756</v>
      </c>
      <c r="B1108" s="35" t="s">
        <v>5470</v>
      </c>
      <c r="C1108" s="36" t="s">
        <v>5471</v>
      </c>
      <c r="D1108" s="35">
        <v>1723</v>
      </c>
      <c r="E1108" s="36">
        <v>20</v>
      </c>
      <c r="F1108" s="36" t="s">
        <v>14</v>
      </c>
      <c r="G1108" s="36" t="s">
        <v>10961</v>
      </c>
      <c r="H1108" s="37" t="s">
        <v>10173</v>
      </c>
    </row>
    <row r="1109" spans="1:8" x14ac:dyDescent="0.25">
      <c r="A1109" s="30">
        <v>45756</v>
      </c>
      <c r="B1109" s="31" t="s">
        <v>5372</v>
      </c>
      <c r="C1109" s="32" t="s">
        <v>5373</v>
      </c>
      <c r="D1109" s="31">
        <v>1723</v>
      </c>
      <c r="E1109" s="32">
        <v>240</v>
      </c>
      <c r="F1109" s="32" t="s">
        <v>14</v>
      </c>
      <c r="G1109" s="32" t="s">
        <v>10961</v>
      </c>
      <c r="H1109" s="33" t="s">
        <v>10173</v>
      </c>
    </row>
    <row r="1110" spans="1:8" ht="15" customHeight="1" x14ac:dyDescent="0.25">
      <c r="A1110" s="34">
        <v>45756</v>
      </c>
      <c r="B1110" s="35" t="s">
        <v>5384</v>
      </c>
      <c r="C1110" s="36" t="s">
        <v>5385</v>
      </c>
      <c r="D1110" s="35">
        <v>1723</v>
      </c>
      <c r="E1110" s="36">
        <v>120</v>
      </c>
      <c r="F1110" s="36" t="s">
        <v>14</v>
      </c>
      <c r="G1110" s="36" t="s">
        <v>10961</v>
      </c>
      <c r="H1110" s="37" t="s">
        <v>10173</v>
      </c>
    </row>
    <row r="1111" spans="1:8" x14ac:dyDescent="0.25">
      <c r="A1111" s="30">
        <v>45756</v>
      </c>
      <c r="B1111" s="31" t="s">
        <v>5408</v>
      </c>
      <c r="C1111" s="32" t="s">
        <v>5409</v>
      </c>
      <c r="D1111" s="31">
        <v>1723</v>
      </c>
      <c r="E1111" s="32">
        <v>24</v>
      </c>
      <c r="F1111" s="32" t="s">
        <v>14</v>
      </c>
      <c r="G1111" s="32" t="s">
        <v>10961</v>
      </c>
      <c r="H1111" s="33" t="s">
        <v>10173</v>
      </c>
    </row>
    <row r="1112" spans="1:8" ht="15" customHeight="1" x14ac:dyDescent="0.25">
      <c r="A1112" s="34">
        <v>45756</v>
      </c>
      <c r="B1112" s="35" t="s">
        <v>6526</v>
      </c>
      <c r="C1112" s="36" t="s">
        <v>6527</v>
      </c>
      <c r="D1112" s="35">
        <v>1720</v>
      </c>
      <c r="E1112" s="36">
        <v>30</v>
      </c>
      <c r="F1112" s="36" t="s">
        <v>14</v>
      </c>
      <c r="G1112" s="36" t="s">
        <v>10961</v>
      </c>
      <c r="H1112" s="37" t="s">
        <v>10170</v>
      </c>
    </row>
    <row r="1113" spans="1:8" ht="15" customHeight="1" x14ac:dyDescent="0.25">
      <c r="A1113" s="30">
        <v>45756</v>
      </c>
      <c r="B1113" s="31" t="s">
        <v>6412</v>
      </c>
      <c r="C1113" s="32" t="s">
        <v>6413</v>
      </c>
      <c r="D1113" s="31">
        <v>1720</v>
      </c>
      <c r="E1113" s="32">
        <v>30</v>
      </c>
      <c r="F1113" s="32" t="s">
        <v>25</v>
      </c>
      <c r="G1113" s="32" t="s">
        <v>10961</v>
      </c>
      <c r="H1113" s="33" t="s">
        <v>10170</v>
      </c>
    </row>
    <row r="1114" spans="1:8" ht="15" customHeight="1" x14ac:dyDescent="0.25">
      <c r="A1114" s="34">
        <v>45756</v>
      </c>
      <c r="B1114" s="35" t="s">
        <v>10172</v>
      </c>
      <c r="C1114" s="36" t="s">
        <v>5072</v>
      </c>
      <c r="D1114" s="35">
        <v>1720</v>
      </c>
      <c r="E1114" s="36">
        <v>60</v>
      </c>
      <c r="F1114" s="36" t="s">
        <v>14</v>
      </c>
      <c r="G1114" s="36" t="s">
        <v>10961</v>
      </c>
      <c r="H1114" s="37" t="s">
        <v>10170</v>
      </c>
    </row>
    <row r="1115" spans="1:8" ht="15" customHeight="1" x14ac:dyDescent="0.25">
      <c r="A1115" s="30">
        <v>45756</v>
      </c>
      <c r="B1115" s="31" t="s">
        <v>10239</v>
      </c>
      <c r="C1115" s="32" t="s">
        <v>5065</v>
      </c>
      <c r="D1115" s="31">
        <v>1720</v>
      </c>
      <c r="E1115" s="32">
        <v>80</v>
      </c>
      <c r="F1115" s="32" t="s">
        <v>14</v>
      </c>
      <c r="G1115" s="32" t="s">
        <v>10961</v>
      </c>
      <c r="H1115" s="33" t="s">
        <v>10170</v>
      </c>
    </row>
    <row r="1116" spans="1:8" ht="15" customHeight="1" x14ac:dyDescent="0.25">
      <c r="A1116" s="34">
        <v>45756</v>
      </c>
      <c r="B1116" s="35" t="s">
        <v>6416</v>
      </c>
      <c r="C1116" s="36" t="s">
        <v>6417</v>
      </c>
      <c r="D1116" s="35">
        <v>1720</v>
      </c>
      <c r="E1116" s="36">
        <v>60</v>
      </c>
      <c r="F1116" s="36" t="s">
        <v>14</v>
      </c>
      <c r="G1116" s="36" t="s">
        <v>10961</v>
      </c>
      <c r="H1116" s="37" t="s">
        <v>10170</v>
      </c>
    </row>
    <row r="1117" spans="1:8" ht="15" customHeight="1" x14ac:dyDescent="0.25">
      <c r="A1117" s="30">
        <v>45756</v>
      </c>
      <c r="B1117" s="31" t="s">
        <v>6492</v>
      </c>
      <c r="C1117" s="32" t="s">
        <v>6493</v>
      </c>
      <c r="D1117" s="31">
        <v>1720</v>
      </c>
      <c r="E1117" s="32">
        <v>30</v>
      </c>
      <c r="F1117" s="32" t="s">
        <v>14</v>
      </c>
      <c r="G1117" s="32" t="s">
        <v>10961</v>
      </c>
      <c r="H1117" s="33" t="s">
        <v>10170</v>
      </c>
    </row>
    <row r="1118" spans="1:8" ht="15" customHeight="1" x14ac:dyDescent="0.25">
      <c r="A1118" s="34">
        <v>45756</v>
      </c>
      <c r="B1118" s="35" t="s">
        <v>6432</v>
      </c>
      <c r="C1118" s="36" t="s">
        <v>6433</v>
      </c>
      <c r="D1118" s="35">
        <v>1720</v>
      </c>
      <c r="E1118" s="36">
        <v>50</v>
      </c>
      <c r="F1118" s="36" t="s">
        <v>14</v>
      </c>
      <c r="G1118" s="36" t="s">
        <v>10961</v>
      </c>
      <c r="H1118" s="37" t="s">
        <v>10170</v>
      </c>
    </row>
    <row r="1119" spans="1:8" ht="15" customHeight="1" x14ac:dyDescent="0.25">
      <c r="A1119" s="30">
        <v>45756</v>
      </c>
      <c r="B1119" s="31" t="s">
        <v>6488</v>
      </c>
      <c r="C1119" s="32" t="s">
        <v>6489</v>
      </c>
      <c r="D1119" s="31">
        <v>1720</v>
      </c>
      <c r="E1119" s="32">
        <v>50</v>
      </c>
      <c r="F1119" s="32" t="s">
        <v>14</v>
      </c>
      <c r="G1119" s="32" t="s">
        <v>10961</v>
      </c>
      <c r="H1119" s="33" t="s">
        <v>10170</v>
      </c>
    </row>
    <row r="1120" spans="1:8" ht="15" customHeight="1" x14ac:dyDescent="0.25">
      <c r="A1120" s="34">
        <v>45756</v>
      </c>
      <c r="B1120" s="35" t="s">
        <v>6684</v>
      </c>
      <c r="C1120" s="36" t="s">
        <v>6685</v>
      </c>
      <c r="D1120" s="35">
        <v>1720</v>
      </c>
      <c r="E1120" s="36">
        <v>30</v>
      </c>
      <c r="F1120" s="36" t="s">
        <v>14</v>
      </c>
      <c r="G1120" s="36" t="s">
        <v>10961</v>
      </c>
      <c r="H1120" s="37" t="s">
        <v>10170</v>
      </c>
    </row>
    <row r="1121" spans="1:8" ht="15" customHeight="1" x14ac:dyDescent="0.25">
      <c r="A1121" s="30">
        <v>45756</v>
      </c>
      <c r="B1121" s="31" t="s">
        <v>6667</v>
      </c>
      <c r="C1121" s="32" t="s">
        <v>6668</v>
      </c>
      <c r="D1121" s="31">
        <v>1720</v>
      </c>
      <c r="E1121" s="32">
        <v>20</v>
      </c>
      <c r="F1121" s="32" t="s">
        <v>14</v>
      </c>
      <c r="G1121" s="32" t="s">
        <v>10961</v>
      </c>
      <c r="H1121" s="33" t="s">
        <v>10170</v>
      </c>
    </row>
    <row r="1122" spans="1:8" ht="15" customHeight="1" x14ac:dyDescent="0.25">
      <c r="A1122" s="34">
        <v>45756</v>
      </c>
      <c r="B1122" s="35" t="s">
        <v>10171</v>
      </c>
      <c r="C1122" s="36" t="s">
        <v>6614</v>
      </c>
      <c r="D1122" s="35">
        <v>1720</v>
      </c>
      <c r="E1122" s="36">
        <v>40</v>
      </c>
      <c r="F1122" s="36" t="s">
        <v>14</v>
      </c>
      <c r="G1122" s="36" t="s">
        <v>10961</v>
      </c>
      <c r="H1122" s="37" t="s">
        <v>10170</v>
      </c>
    </row>
    <row r="1123" spans="1:8" ht="15" customHeight="1" x14ac:dyDescent="0.25">
      <c r="A1123" s="30">
        <v>45756</v>
      </c>
      <c r="B1123" s="31" t="s">
        <v>6608</v>
      </c>
      <c r="C1123" s="32" t="s">
        <v>6609</v>
      </c>
      <c r="D1123" s="31">
        <v>1720</v>
      </c>
      <c r="E1123" s="32">
        <v>40</v>
      </c>
      <c r="F1123" s="32" t="s">
        <v>14</v>
      </c>
      <c r="G1123" s="32" t="s">
        <v>10961</v>
      </c>
      <c r="H1123" s="33" t="s">
        <v>10170</v>
      </c>
    </row>
    <row r="1124" spans="1:8" ht="15" customHeight="1" x14ac:dyDescent="0.25">
      <c r="A1124" s="34">
        <v>45756</v>
      </c>
      <c r="B1124" s="35" t="s">
        <v>6444</v>
      </c>
      <c r="C1124" s="36" t="s">
        <v>6445</v>
      </c>
      <c r="D1124" s="35">
        <v>1720</v>
      </c>
      <c r="E1124" s="36">
        <v>30</v>
      </c>
      <c r="F1124" s="36" t="s">
        <v>14</v>
      </c>
      <c r="G1124" s="36" t="s">
        <v>10961</v>
      </c>
      <c r="H1124" s="37" t="s">
        <v>10170</v>
      </c>
    </row>
    <row r="1125" spans="1:8" ht="15" customHeight="1" x14ac:dyDescent="0.25">
      <c r="A1125" s="30">
        <v>45758</v>
      </c>
      <c r="B1125" s="31" t="s">
        <v>7875</v>
      </c>
      <c r="C1125" s="32" t="s">
        <v>7876</v>
      </c>
      <c r="D1125" s="31">
        <v>1733</v>
      </c>
      <c r="E1125" s="32">
        <v>6</v>
      </c>
      <c r="F1125" s="32" t="s">
        <v>25</v>
      </c>
      <c r="G1125" s="32" t="s">
        <v>10961</v>
      </c>
      <c r="H1125" s="33" t="s">
        <v>10169</v>
      </c>
    </row>
    <row r="1126" spans="1:8" ht="15" customHeight="1" x14ac:dyDescent="0.25">
      <c r="A1126" s="34">
        <v>45758</v>
      </c>
      <c r="B1126" s="35" t="s">
        <v>7873</v>
      </c>
      <c r="C1126" s="36" t="s">
        <v>7874</v>
      </c>
      <c r="D1126" s="35">
        <v>1733</v>
      </c>
      <c r="E1126" s="36">
        <v>6</v>
      </c>
      <c r="F1126" s="36" t="s">
        <v>25</v>
      </c>
      <c r="G1126" s="36" t="s">
        <v>10961</v>
      </c>
      <c r="H1126" s="37" t="s">
        <v>10169</v>
      </c>
    </row>
    <row r="1127" spans="1:8" ht="15" customHeight="1" x14ac:dyDescent="0.25">
      <c r="A1127" s="30">
        <v>45758</v>
      </c>
      <c r="B1127" s="31" t="s">
        <v>7861</v>
      </c>
      <c r="C1127" s="32" t="s">
        <v>7862</v>
      </c>
      <c r="D1127" s="31">
        <v>1733</v>
      </c>
      <c r="E1127" s="32">
        <v>4</v>
      </c>
      <c r="F1127" s="32" t="s">
        <v>25</v>
      </c>
      <c r="G1127" s="32" t="s">
        <v>10961</v>
      </c>
      <c r="H1127" s="33" t="s">
        <v>10169</v>
      </c>
    </row>
    <row r="1128" spans="1:8" x14ac:dyDescent="0.25">
      <c r="A1128" s="34">
        <v>45758</v>
      </c>
      <c r="B1128" s="35" t="s">
        <v>7855</v>
      </c>
      <c r="C1128" s="36" t="s">
        <v>7856</v>
      </c>
      <c r="D1128" s="35">
        <v>1733</v>
      </c>
      <c r="E1128" s="36">
        <v>2</v>
      </c>
      <c r="F1128" s="36" t="s">
        <v>25</v>
      </c>
      <c r="G1128" s="36" t="s">
        <v>10961</v>
      </c>
      <c r="H1128" s="37" t="s">
        <v>10169</v>
      </c>
    </row>
    <row r="1129" spans="1:8" ht="15" customHeight="1" x14ac:dyDescent="0.25">
      <c r="A1129" s="30">
        <v>45758</v>
      </c>
      <c r="B1129" s="31" t="s">
        <v>7853</v>
      </c>
      <c r="C1129" s="32" t="s">
        <v>7854</v>
      </c>
      <c r="D1129" s="31">
        <v>1733</v>
      </c>
      <c r="E1129" s="32">
        <v>6</v>
      </c>
      <c r="F1129" s="32" t="s">
        <v>25</v>
      </c>
      <c r="G1129" s="32" t="s">
        <v>10961</v>
      </c>
      <c r="H1129" s="33" t="s">
        <v>10169</v>
      </c>
    </row>
    <row r="1130" spans="1:8" ht="15" customHeight="1" x14ac:dyDescent="0.25">
      <c r="A1130" s="34">
        <v>45758</v>
      </c>
      <c r="B1130" s="35" t="s">
        <v>56</v>
      </c>
      <c r="C1130" s="36" t="s">
        <v>57</v>
      </c>
      <c r="D1130" s="35">
        <v>1733</v>
      </c>
      <c r="E1130" s="36">
        <v>10</v>
      </c>
      <c r="F1130" s="36" t="s">
        <v>14</v>
      </c>
      <c r="G1130" s="36" t="s">
        <v>10961</v>
      </c>
      <c r="H1130" s="37" t="s">
        <v>10169</v>
      </c>
    </row>
    <row r="1131" spans="1:8" ht="15" customHeight="1" x14ac:dyDescent="0.25">
      <c r="A1131" s="30">
        <v>45758</v>
      </c>
      <c r="B1131" s="31" t="s">
        <v>52</v>
      </c>
      <c r="C1131" s="32" t="s">
        <v>53</v>
      </c>
      <c r="D1131" s="31">
        <v>1733</v>
      </c>
      <c r="E1131" s="32">
        <v>20</v>
      </c>
      <c r="F1131" s="32" t="s">
        <v>14</v>
      </c>
      <c r="G1131" s="32" t="s">
        <v>10961</v>
      </c>
      <c r="H1131" s="33" t="s">
        <v>10169</v>
      </c>
    </row>
    <row r="1132" spans="1:8" ht="15" customHeight="1" x14ac:dyDescent="0.25">
      <c r="A1132" s="34">
        <v>45758</v>
      </c>
      <c r="B1132" s="35" t="s">
        <v>2426</v>
      </c>
      <c r="C1132" s="36" t="s">
        <v>2482</v>
      </c>
      <c r="D1132" s="35">
        <v>1733</v>
      </c>
      <c r="E1132" s="36">
        <v>20</v>
      </c>
      <c r="F1132" s="36" t="s">
        <v>14</v>
      </c>
      <c r="G1132" s="36" t="s">
        <v>10961</v>
      </c>
      <c r="H1132" s="37" t="s">
        <v>10169</v>
      </c>
    </row>
    <row r="1133" spans="1:8" ht="15" customHeight="1" x14ac:dyDescent="0.25">
      <c r="A1133" s="30">
        <v>45758</v>
      </c>
      <c r="B1133" s="31" t="s">
        <v>2427</v>
      </c>
      <c r="C1133" s="32" t="s">
        <v>2483</v>
      </c>
      <c r="D1133" s="31">
        <v>1733</v>
      </c>
      <c r="E1133" s="32">
        <v>20</v>
      </c>
      <c r="F1133" s="32" t="s">
        <v>14</v>
      </c>
      <c r="G1133" s="32" t="s">
        <v>10961</v>
      </c>
      <c r="H1133" s="33" t="s">
        <v>10169</v>
      </c>
    </row>
    <row r="1134" spans="1:8" x14ac:dyDescent="0.25">
      <c r="A1134" s="34">
        <v>45758</v>
      </c>
      <c r="B1134" s="35" t="s">
        <v>2555</v>
      </c>
      <c r="C1134" s="36" t="s">
        <v>2556</v>
      </c>
      <c r="D1134" s="35">
        <v>1733</v>
      </c>
      <c r="E1134" s="36">
        <v>150</v>
      </c>
      <c r="F1134" s="36" t="s">
        <v>14</v>
      </c>
      <c r="G1134" s="36" t="s">
        <v>10961</v>
      </c>
      <c r="H1134" s="37" t="s">
        <v>10169</v>
      </c>
    </row>
    <row r="1135" spans="1:8" ht="15" customHeight="1" x14ac:dyDescent="0.25">
      <c r="A1135" s="30">
        <v>45758</v>
      </c>
      <c r="B1135" s="31" t="s">
        <v>10326</v>
      </c>
      <c r="C1135" s="32" t="s">
        <v>2748</v>
      </c>
      <c r="D1135" s="31">
        <v>1734</v>
      </c>
      <c r="E1135" s="32">
        <v>4</v>
      </c>
      <c r="F1135" s="32" t="s">
        <v>14</v>
      </c>
      <c r="G1135" s="32" t="s">
        <v>10961</v>
      </c>
      <c r="H1135" s="33" t="s">
        <v>10168</v>
      </c>
    </row>
    <row r="1136" spans="1:8" ht="15" customHeight="1" x14ac:dyDescent="0.25">
      <c r="A1136" s="34">
        <v>45758</v>
      </c>
      <c r="B1136" s="35" t="s">
        <v>5518</v>
      </c>
      <c r="C1136" s="36" t="s">
        <v>5519</v>
      </c>
      <c r="D1136" s="35">
        <v>1734</v>
      </c>
      <c r="E1136" s="36">
        <v>2</v>
      </c>
      <c r="F1136" s="36" t="s">
        <v>14</v>
      </c>
      <c r="G1136" s="36" t="s">
        <v>10961</v>
      </c>
      <c r="H1136" s="37" t="s">
        <v>10168</v>
      </c>
    </row>
    <row r="1137" spans="1:8" ht="15" customHeight="1" x14ac:dyDescent="0.25">
      <c r="A1137" s="30">
        <v>45758</v>
      </c>
      <c r="B1137" s="31" t="s">
        <v>13</v>
      </c>
      <c r="C1137" s="32" t="s">
        <v>3521</v>
      </c>
      <c r="D1137" s="31">
        <v>1734</v>
      </c>
      <c r="E1137" s="32">
        <v>6</v>
      </c>
      <c r="F1137" s="32" t="s">
        <v>14</v>
      </c>
      <c r="G1137" s="32" t="s">
        <v>10961</v>
      </c>
      <c r="H1137" s="33" t="s">
        <v>10168</v>
      </c>
    </row>
    <row r="1138" spans="1:8" ht="15" customHeight="1" x14ac:dyDescent="0.25">
      <c r="A1138" s="34">
        <v>45758</v>
      </c>
      <c r="B1138" s="35" t="s">
        <v>4960</v>
      </c>
      <c r="C1138" s="36" t="s">
        <v>4961</v>
      </c>
      <c r="D1138" s="35">
        <v>1734</v>
      </c>
      <c r="E1138" s="36">
        <v>2</v>
      </c>
      <c r="F1138" s="36" t="s">
        <v>25</v>
      </c>
      <c r="G1138" s="36" t="s">
        <v>10961</v>
      </c>
      <c r="H1138" s="37" t="s">
        <v>10168</v>
      </c>
    </row>
    <row r="1139" spans="1:8" ht="15" customHeight="1" x14ac:dyDescent="0.25">
      <c r="A1139" s="30">
        <v>45758</v>
      </c>
      <c r="B1139" s="31" t="s">
        <v>1810</v>
      </c>
      <c r="C1139" s="32" t="s">
        <v>1811</v>
      </c>
      <c r="D1139" s="31">
        <v>1734</v>
      </c>
      <c r="E1139" s="32">
        <v>1</v>
      </c>
      <c r="F1139" s="32" t="s">
        <v>25</v>
      </c>
      <c r="G1139" s="32" t="s">
        <v>10961</v>
      </c>
      <c r="H1139" s="33" t="s">
        <v>10168</v>
      </c>
    </row>
    <row r="1140" spans="1:8" ht="15" customHeight="1" x14ac:dyDescent="0.25">
      <c r="A1140" s="34">
        <v>45758</v>
      </c>
      <c r="B1140" s="35" t="s">
        <v>10237</v>
      </c>
      <c r="C1140" s="36" t="s">
        <v>3524</v>
      </c>
      <c r="D1140" s="35">
        <v>1734</v>
      </c>
      <c r="E1140" s="36">
        <v>10</v>
      </c>
      <c r="F1140" s="36" t="s">
        <v>14</v>
      </c>
      <c r="G1140" s="36" t="s">
        <v>10961</v>
      </c>
      <c r="H1140" s="37" t="s">
        <v>10168</v>
      </c>
    </row>
    <row r="1141" spans="1:8" ht="15" customHeight="1" x14ac:dyDescent="0.25">
      <c r="A1141" s="30">
        <v>45758</v>
      </c>
      <c r="B1141" s="31" t="s">
        <v>10251</v>
      </c>
      <c r="C1141" s="32" t="s">
        <v>5433</v>
      </c>
      <c r="D1141" s="31">
        <v>1734</v>
      </c>
      <c r="E1141" s="32">
        <v>20</v>
      </c>
      <c r="F1141" s="32" t="s">
        <v>25</v>
      </c>
      <c r="G1141" s="32" t="s">
        <v>10961</v>
      </c>
      <c r="H1141" s="33" t="s">
        <v>10168</v>
      </c>
    </row>
    <row r="1142" spans="1:8" ht="15" customHeight="1" x14ac:dyDescent="0.25">
      <c r="A1142" s="34">
        <v>45758</v>
      </c>
      <c r="B1142" s="35" t="s">
        <v>3686</v>
      </c>
      <c r="C1142" s="36" t="s">
        <v>3687</v>
      </c>
      <c r="D1142" s="35">
        <v>1734</v>
      </c>
      <c r="E1142" s="36">
        <v>1</v>
      </c>
      <c r="F1142" s="36" t="s">
        <v>14</v>
      </c>
      <c r="G1142" s="36" t="s">
        <v>10961</v>
      </c>
      <c r="H1142" s="37" t="s">
        <v>10168</v>
      </c>
    </row>
    <row r="1143" spans="1:8" ht="15" customHeight="1" x14ac:dyDescent="0.25">
      <c r="A1143" s="30">
        <v>45758</v>
      </c>
      <c r="B1143" s="31" t="s">
        <v>3688</v>
      </c>
      <c r="C1143" s="32" t="s">
        <v>3689</v>
      </c>
      <c r="D1143" s="31">
        <v>1734</v>
      </c>
      <c r="E1143" s="32">
        <v>4</v>
      </c>
      <c r="F1143" s="32" t="s">
        <v>14</v>
      </c>
      <c r="G1143" s="32" t="s">
        <v>10961</v>
      </c>
      <c r="H1143" s="33" t="s">
        <v>10168</v>
      </c>
    </row>
    <row r="1144" spans="1:8" ht="15" customHeight="1" x14ac:dyDescent="0.25">
      <c r="A1144" s="34">
        <v>45758</v>
      </c>
      <c r="B1144" s="35" t="s">
        <v>2237</v>
      </c>
      <c r="C1144" s="36" t="s">
        <v>2238</v>
      </c>
      <c r="D1144" s="35">
        <v>1734</v>
      </c>
      <c r="E1144" s="36">
        <v>20</v>
      </c>
      <c r="F1144" s="36" t="s">
        <v>14</v>
      </c>
      <c r="G1144" s="36" t="s">
        <v>10961</v>
      </c>
      <c r="H1144" s="37" t="s">
        <v>10168</v>
      </c>
    </row>
    <row r="1145" spans="1:8" ht="15" customHeight="1" x14ac:dyDescent="0.25">
      <c r="A1145" s="30">
        <v>45756</v>
      </c>
      <c r="B1145" s="31" t="s">
        <v>7853</v>
      </c>
      <c r="C1145" s="32" t="s">
        <v>7854</v>
      </c>
      <c r="D1145" s="31" t="s">
        <v>10161</v>
      </c>
      <c r="E1145" s="32">
        <v>250</v>
      </c>
      <c r="F1145" s="32" t="s">
        <v>25</v>
      </c>
      <c r="G1145" s="32" t="s">
        <v>10961</v>
      </c>
      <c r="H1145" s="33" t="s">
        <v>10162</v>
      </c>
    </row>
    <row r="1146" spans="1:8" ht="15" customHeight="1" x14ac:dyDescent="0.25">
      <c r="A1146" s="34">
        <v>45754</v>
      </c>
      <c r="B1146" s="35" t="s">
        <v>9517</v>
      </c>
      <c r="C1146" s="36" t="s">
        <v>2452</v>
      </c>
      <c r="D1146" s="35" t="s">
        <v>10161</v>
      </c>
      <c r="E1146" s="36">
        <v>2</v>
      </c>
      <c r="F1146" s="36" t="s">
        <v>14</v>
      </c>
      <c r="G1146" s="36" t="s">
        <v>10961</v>
      </c>
      <c r="H1146" s="37" t="s">
        <v>10162</v>
      </c>
    </row>
    <row r="1147" spans="1:8" ht="15" customHeight="1" x14ac:dyDescent="0.25">
      <c r="A1147" s="30">
        <v>45754</v>
      </c>
      <c r="B1147" s="31" t="s">
        <v>10166</v>
      </c>
      <c r="C1147" s="32" t="s">
        <v>3105</v>
      </c>
      <c r="D1147" s="31" t="s">
        <v>10161</v>
      </c>
      <c r="E1147" s="32">
        <v>4</v>
      </c>
      <c r="F1147" s="32" t="s">
        <v>14</v>
      </c>
      <c r="G1147" s="32" t="s">
        <v>10961</v>
      </c>
      <c r="H1147" s="33" t="s">
        <v>10162</v>
      </c>
    </row>
    <row r="1148" spans="1:8" ht="15" customHeight="1" x14ac:dyDescent="0.25">
      <c r="A1148" s="34">
        <v>45754</v>
      </c>
      <c r="B1148" s="35" t="s">
        <v>2378</v>
      </c>
      <c r="C1148" s="36" t="s">
        <v>10167</v>
      </c>
      <c r="D1148" s="35" t="s">
        <v>10161</v>
      </c>
      <c r="E1148" s="36">
        <v>4</v>
      </c>
      <c r="F1148" s="36" t="s">
        <v>14</v>
      </c>
      <c r="G1148" s="36" t="s">
        <v>10961</v>
      </c>
      <c r="H1148" s="37" t="s">
        <v>10162</v>
      </c>
    </row>
    <row r="1149" spans="1:8" ht="15" customHeight="1" x14ac:dyDescent="0.25">
      <c r="A1149" s="30">
        <v>45754</v>
      </c>
      <c r="B1149" s="31" t="s">
        <v>4123</v>
      </c>
      <c r="C1149" s="32" t="s">
        <v>4124</v>
      </c>
      <c r="D1149" s="31" t="s">
        <v>10161</v>
      </c>
      <c r="E1149" s="32">
        <v>120</v>
      </c>
      <c r="F1149" s="32" t="s">
        <v>14</v>
      </c>
      <c r="G1149" s="32" t="s">
        <v>10961</v>
      </c>
      <c r="H1149" s="33" t="s">
        <v>10162</v>
      </c>
    </row>
    <row r="1150" spans="1:8" ht="15" customHeight="1" x14ac:dyDescent="0.25">
      <c r="A1150" s="34">
        <v>45754</v>
      </c>
      <c r="B1150" s="35" t="s">
        <v>974</v>
      </c>
      <c r="C1150" s="36" t="s">
        <v>975</v>
      </c>
      <c r="D1150" s="35" t="s">
        <v>10161</v>
      </c>
      <c r="E1150" s="36">
        <v>50</v>
      </c>
      <c r="F1150" s="36" t="s">
        <v>14</v>
      </c>
      <c r="G1150" s="36" t="s">
        <v>10961</v>
      </c>
      <c r="H1150" s="37" t="s">
        <v>10162</v>
      </c>
    </row>
    <row r="1151" spans="1:8" ht="15" customHeight="1" x14ac:dyDescent="0.25">
      <c r="A1151" s="30">
        <v>45754</v>
      </c>
      <c r="B1151" s="31" t="s">
        <v>361</v>
      </c>
      <c r="C1151" s="32" t="s">
        <v>362</v>
      </c>
      <c r="D1151" s="31" t="s">
        <v>10161</v>
      </c>
      <c r="E1151" s="32">
        <v>120</v>
      </c>
      <c r="F1151" s="32" t="s">
        <v>25</v>
      </c>
      <c r="G1151" s="32" t="s">
        <v>10961</v>
      </c>
      <c r="H1151" s="33" t="s">
        <v>10162</v>
      </c>
    </row>
    <row r="1152" spans="1:8" ht="15" customHeight="1" x14ac:dyDescent="0.25">
      <c r="A1152" s="34">
        <v>45754</v>
      </c>
      <c r="B1152" s="35" t="s">
        <v>673</v>
      </c>
      <c r="C1152" s="36" t="s">
        <v>674</v>
      </c>
      <c r="D1152" s="35" t="s">
        <v>10161</v>
      </c>
      <c r="E1152" s="36">
        <v>300</v>
      </c>
      <c r="F1152" s="36" t="s">
        <v>14</v>
      </c>
      <c r="G1152" s="36" t="s">
        <v>10961</v>
      </c>
      <c r="H1152" s="37" t="s">
        <v>10162</v>
      </c>
    </row>
    <row r="1153" spans="1:8" ht="15" customHeight="1" x14ac:dyDescent="0.25">
      <c r="A1153" s="30">
        <v>45754</v>
      </c>
      <c r="B1153" s="31" t="s">
        <v>1619</v>
      </c>
      <c r="C1153" s="32" t="s">
        <v>1620</v>
      </c>
      <c r="D1153" s="31" t="s">
        <v>10161</v>
      </c>
      <c r="E1153" s="32">
        <v>20</v>
      </c>
      <c r="F1153" s="32" t="s">
        <v>14</v>
      </c>
      <c r="G1153" s="32" t="s">
        <v>10961</v>
      </c>
      <c r="H1153" s="33" t="s">
        <v>10162</v>
      </c>
    </row>
    <row r="1154" spans="1:8" ht="15" customHeight="1" x14ac:dyDescent="0.25">
      <c r="A1154" s="34">
        <v>45754</v>
      </c>
      <c r="B1154" s="35" t="s">
        <v>1642</v>
      </c>
      <c r="C1154" s="36" t="s">
        <v>1643</v>
      </c>
      <c r="D1154" s="35" t="s">
        <v>10161</v>
      </c>
      <c r="E1154" s="36">
        <v>70</v>
      </c>
      <c r="F1154" s="36" t="s">
        <v>14</v>
      </c>
      <c r="G1154" s="36" t="s">
        <v>10961</v>
      </c>
      <c r="H1154" s="37" t="s">
        <v>10162</v>
      </c>
    </row>
    <row r="1155" spans="1:8" ht="15" customHeight="1" x14ac:dyDescent="0.25">
      <c r="A1155" s="30">
        <v>45754</v>
      </c>
      <c r="B1155" s="31" t="s">
        <v>892</v>
      </c>
      <c r="C1155" s="32" t="s">
        <v>893</v>
      </c>
      <c r="D1155" s="31" t="s">
        <v>10161</v>
      </c>
      <c r="E1155" s="32">
        <v>138</v>
      </c>
      <c r="F1155" s="32" t="s">
        <v>14</v>
      </c>
      <c r="G1155" s="32" t="s">
        <v>10961</v>
      </c>
      <c r="H1155" s="33" t="s">
        <v>10162</v>
      </c>
    </row>
    <row r="1156" spans="1:8" ht="15" customHeight="1" x14ac:dyDescent="0.25">
      <c r="A1156" s="34">
        <v>45754</v>
      </c>
      <c r="B1156" s="35" t="s">
        <v>8877</v>
      </c>
      <c r="C1156" s="36" t="s">
        <v>8846</v>
      </c>
      <c r="D1156" s="35" t="s">
        <v>10161</v>
      </c>
      <c r="E1156" s="36">
        <v>40</v>
      </c>
      <c r="F1156" s="36" t="s">
        <v>14</v>
      </c>
      <c r="G1156" s="36" t="s">
        <v>10961</v>
      </c>
      <c r="H1156" s="37" t="s">
        <v>10162</v>
      </c>
    </row>
    <row r="1157" spans="1:8" ht="15" customHeight="1" x14ac:dyDescent="0.25">
      <c r="A1157" s="30">
        <v>45754</v>
      </c>
      <c r="B1157" s="31" t="s">
        <v>10164</v>
      </c>
      <c r="C1157" s="32" t="s">
        <v>10165</v>
      </c>
      <c r="D1157" s="31" t="s">
        <v>10161</v>
      </c>
      <c r="E1157" s="32">
        <v>250</v>
      </c>
      <c r="F1157" s="32" t="s">
        <v>14</v>
      </c>
      <c r="G1157" s="32" t="s">
        <v>10961</v>
      </c>
      <c r="H1157" s="33" t="s">
        <v>10162</v>
      </c>
    </row>
    <row r="1158" spans="1:8" ht="15" customHeight="1" x14ac:dyDescent="0.25">
      <c r="A1158" s="34">
        <v>45754</v>
      </c>
      <c r="B1158" s="35" t="s">
        <v>2351</v>
      </c>
      <c r="C1158" s="36" t="s">
        <v>2352</v>
      </c>
      <c r="D1158" s="35" t="s">
        <v>10161</v>
      </c>
      <c r="E1158" s="36">
        <v>25</v>
      </c>
      <c r="F1158" s="36" t="s">
        <v>14</v>
      </c>
      <c r="G1158" s="36" t="s">
        <v>10961</v>
      </c>
      <c r="H1158" s="37" t="s">
        <v>10162</v>
      </c>
    </row>
    <row r="1159" spans="1:8" ht="15" customHeight="1" x14ac:dyDescent="0.25">
      <c r="A1159" s="30">
        <v>45754</v>
      </c>
      <c r="B1159" s="31" t="s">
        <v>1002</v>
      </c>
      <c r="C1159" s="32" t="s">
        <v>1003</v>
      </c>
      <c r="D1159" s="31" t="s">
        <v>10161</v>
      </c>
      <c r="E1159" s="32">
        <v>252</v>
      </c>
      <c r="F1159" s="32" t="s">
        <v>14</v>
      </c>
      <c r="G1159" s="32" t="s">
        <v>10961</v>
      </c>
      <c r="H1159" s="33" t="s">
        <v>10162</v>
      </c>
    </row>
    <row r="1160" spans="1:8" ht="15" customHeight="1" x14ac:dyDescent="0.25">
      <c r="A1160" s="34">
        <v>45754</v>
      </c>
      <c r="B1160" s="35" t="s">
        <v>1632</v>
      </c>
      <c r="C1160" s="36" t="s">
        <v>1633</v>
      </c>
      <c r="D1160" s="35" t="s">
        <v>10161</v>
      </c>
      <c r="E1160" s="36">
        <v>30</v>
      </c>
      <c r="F1160" s="36" t="s">
        <v>14</v>
      </c>
      <c r="G1160" s="36" t="s">
        <v>10961</v>
      </c>
      <c r="H1160" s="37" t="s">
        <v>10162</v>
      </c>
    </row>
    <row r="1161" spans="1:8" ht="15" customHeight="1" x14ac:dyDescent="0.25">
      <c r="A1161" s="30">
        <v>45754</v>
      </c>
      <c r="B1161" s="31" t="s">
        <v>1185</v>
      </c>
      <c r="C1161" s="32" t="s">
        <v>1186</v>
      </c>
      <c r="D1161" s="31" t="s">
        <v>10161</v>
      </c>
      <c r="E1161" s="32">
        <v>30</v>
      </c>
      <c r="F1161" s="32" t="s">
        <v>14</v>
      </c>
      <c r="G1161" s="32" t="s">
        <v>10961</v>
      </c>
      <c r="H1161" s="33" t="s">
        <v>10162</v>
      </c>
    </row>
    <row r="1162" spans="1:8" ht="15" customHeight="1" x14ac:dyDescent="0.25">
      <c r="A1162" s="34">
        <v>45754</v>
      </c>
      <c r="B1162" s="35" t="s">
        <v>1314</v>
      </c>
      <c r="C1162" s="36" t="s">
        <v>1315</v>
      </c>
      <c r="D1162" s="35" t="s">
        <v>10161</v>
      </c>
      <c r="E1162" s="36">
        <v>30</v>
      </c>
      <c r="F1162" s="36" t="s">
        <v>14</v>
      </c>
      <c r="G1162" s="36" t="s">
        <v>10961</v>
      </c>
      <c r="H1162" s="37" t="s">
        <v>10162</v>
      </c>
    </row>
    <row r="1163" spans="1:8" ht="15" customHeight="1" x14ac:dyDescent="0.25">
      <c r="A1163" s="30">
        <v>45754</v>
      </c>
      <c r="B1163" s="31" t="s">
        <v>514</v>
      </c>
      <c r="C1163" s="32" t="s">
        <v>515</v>
      </c>
      <c r="D1163" s="31" t="s">
        <v>10161</v>
      </c>
      <c r="E1163" s="32">
        <v>252</v>
      </c>
      <c r="F1163" s="32" t="s">
        <v>14</v>
      </c>
      <c r="G1163" s="32" t="s">
        <v>10961</v>
      </c>
      <c r="H1163" s="33" t="s">
        <v>10162</v>
      </c>
    </row>
    <row r="1164" spans="1:8" ht="15" customHeight="1" x14ac:dyDescent="0.25">
      <c r="A1164" s="34">
        <v>45754</v>
      </c>
      <c r="B1164" s="35" t="s">
        <v>9923</v>
      </c>
      <c r="C1164" s="36" t="s">
        <v>9924</v>
      </c>
      <c r="D1164" s="35" t="s">
        <v>10161</v>
      </c>
      <c r="E1164" s="36">
        <v>150</v>
      </c>
      <c r="F1164" s="36" t="s">
        <v>14</v>
      </c>
      <c r="G1164" s="36" t="s">
        <v>10961</v>
      </c>
      <c r="H1164" s="37" t="s">
        <v>10162</v>
      </c>
    </row>
    <row r="1165" spans="1:8" x14ac:dyDescent="0.25">
      <c r="A1165" s="30">
        <v>45754</v>
      </c>
      <c r="B1165" s="31" t="s">
        <v>10163</v>
      </c>
      <c r="C1165" s="32" t="s">
        <v>5092</v>
      </c>
      <c r="D1165" s="31" t="s">
        <v>10161</v>
      </c>
      <c r="E1165" s="32">
        <v>200</v>
      </c>
      <c r="F1165" s="32" t="s">
        <v>14</v>
      </c>
      <c r="G1165" s="32" t="s">
        <v>10961</v>
      </c>
      <c r="H1165" s="33" t="s">
        <v>10162</v>
      </c>
    </row>
    <row r="1166" spans="1:8" ht="15" customHeight="1" x14ac:dyDescent="0.25">
      <c r="A1166" s="34">
        <v>45754</v>
      </c>
      <c r="B1166" s="35" t="s">
        <v>2435</v>
      </c>
      <c r="C1166" s="36" t="s">
        <v>2434</v>
      </c>
      <c r="D1166" s="35" t="s">
        <v>10161</v>
      </c>
      <c r="E1166" s="36">
        <v>250</v>
      </c>
      <c r="F1166" s="36" t="s">
        <v>14</v>
      </c>
      <c r="G1166" s="36" t="s">
        <v>10961</v>
      </c>
      <c r="H1166" s="37" t="s">
        <v>10162</v>
      </c>
    </row>
    <row r="1167" spans="1:8" ht="15" customHeight="1" x14ac:dyDescent="0.25">
      <c r="A1167" s="30">
        <v>45756</v>
      </c>
      <c r="B1167" s="31" t="s">
        <v>4123</v>
      </c>
      <c r="C1167" s="32" t="s">
        <v>4124</v>
      </c>
      <c r="D1167" s="31">
        <v>1727</v>
      </c>
      <c r="E1167" s="32">
        <v>300</v>
      </c>
      <c r="F1167" s="32" t="s">
        <v>14</v>
      </c>
      <c r="G1167" s="32" t="s">
        <v>10961</v>
      </c>
      <c r="H1167" s="33" t="s">
        <v>8431</v>
      </c>
    </row>
    <row r="1168" spans="1:8" ht="15" customHeight="1" x14ac:dyDescent="0.25">
      <c r="A1168" s="34">
        <v>45754</v>
      </c>
      <c r="B1168" s="35" t="s">
        <v>6436</v>
      </c>
      <c r="C1168" s="36" t="s">
        <v>6437</v>
      </c>
      <c r="D1168" s="35">
        <v>1710</v>
      </c>
      <c r="E1168" s="36">
        <v>10</v>
      </c>
      <c r="F1168" s="36" t="s">
        <v>14</v>
      </c>
      <c r="G1168" s="36" t="s">
        <v>10961</v>
      </c>
      <c r="H1168" s="37" t="s">
        <v>8431</v>
      </c>
    </row>
    <row r="1169" spans="1:8" ht="15" customHeight="1" x14ac:dyDescent="0.25">
      <c r="A1169" s="30">
        <v>45754</v>
      </c>
      <c r="B1169" s="31">
        <v>3310377100</v>
      </c>
      <c r="C1169" s="32" t="s">
        <v>8712</v>
      </c>
      <c r="D1169" s="31">
        <v>1710</v>
      </c>
      <c r="E1169" s="32">
        <v>2</v>
      </c>
      <c r="F1169" s="32" t="s">
        <v>14</v>
      </c>
      <c r="G1169" s="32" t="s">
        <v>10961</v>
      </c>
      <c r="H1169" s="33" t="s">
        <v>8431</v>
      </c>
    </row>
    <row r="1170" spans="1:8" ht="15" customHeight="1" x14ac:dyDescent="0.25">
      <c r="A1170" s="34">
        <v>45754</v>
      </c>
      <c r="B1170" s="35" t="s">
        <v>2161</v>
      </c>
      <c r="C1170" s="36" t="s">
        <v>2162</v>
      </c>
      <c r="D1170" s="35">
        <v>1710</v>
      </c>
      <c r="E1170" s="36">
        <v>36</v>
      </c>
      <c r="F1170" s="36" t="s">
        <v>14</v>
      </c>
      <c r="G1170" s="36" t="s">
        <v>10961</v>
      </c>
      <c r="H1170" s="37" t="s">
        <v>8431</v>
      </c>
    </row>
    <row r="1171" spans="1:8" ht="15" customHeight="1" x14ac:dyDescent="0.25">
      <c r="A1171" s="30">
        <v>45754</v>
      </c>
      <c r="B1171" s="31" t="s">
        <v>681</v>
      </c>
      <c r="C1171" s="32" t="s">
        <v>682</v>
      </c>
      <c r="D1171" s="31">
        <v>1710</v>
      </c>
      <c r="E1171" s="32">
        <v>36</v>
      </c>
      <c r="F1171" s="32" t="s">
        <v>14</v>
      </c>
      <c r="G1171" s="32" t="s">
        <v>10961</v>
      </c>
      <c r="H1171" s="33" t="s">
        <v>8431</v>
      </c>
    </row>
    <row r="1172" spans="1:8" x14ac:dyDescent="0.25">
      <c r="A1172" s="34">
        <v>45754</v>
      </c>
      <c r="B1172" s="35" t="s">
        <v>2418</v>
      </c>
      <c r="C1172" s="36" t="s">
        <v>2476</v>
      </c>
      <c r="D1172" s="35">
        <v>1710</v>
      </c>
      <c r="E1172" s="36">
        <v>8</v>
      </c>
      <c r="F1172" s="36" t="s">
        <v>14</v>
      </c>
      <c r="G1172" s="36" t="s">
        <v>10961</v>
      </c>
      <c r="H1172" s="37" t="s">
        <v>8431</v>
      </c>
    </row>
    <row r="1173" spans="1:8" x14ac:dyDescent="0.25">
      <c r="A1173" s="30">
        <v>45754</v>
      </c>
      <c r="B1173" s="31" t="s">
        <v>52</v>
      </c>
      <c r="C1173" s="32" t="s">
        <v>53</v>
      </c>
      <c r="D1173" s="31">
        <v>1710</v>
      </c>
      <c r="E1173" s="32">
        <v>20</v>
      </c>
      <c r="F1173" s="32" t="s">
        <v>14</v>
      </c>
      <c r="G1173" s="32" t="s">
        <v>10961</v>
      </c>
      <c r="H1173" s="33" t="s">
        <v>8431</v>
      </c>
    </row>
    <row r="1174" spans="1:8" ht="15" customHeight="1" x14ac:dyDescent="0.25">
      <c r="A1174" s="34">
        <v>45754</v>
      </c>
      <c r="B1174" s="35" t="s">
        <v>973</v>
      </c>
      <c r="C1174" s="36" t="s">
        <v>8420</v>
      </c>
      <c r="D1174" s="35">
        <v>1710</v>
      </c>
      <c r="E1174" s="36">
        <v>10</v>
      </c>
      <c r="F1174" s="36" t="s">
        <v>14</v>
      </c>
      <c r="G1174" s="36" t="s">
        <v>10961</v>
      </c>
      <c r="H1174" s="37" t="s">
        <v>8431</v>
      </c>
    </row>
    <row r="1175" spans="1:8" ht="15" customHeight="1" x14ac:dyDescent="0.25">
      <c r="A1175" s="30">
        <v>45754</v>
      </c>
      <c r="B1175" s="31" t="s">
        <v>8830</v>
      </c>
      <c r="C1175" s="32" t="s">
        <v>8800</v>
      </c>
      <c r="D1175" s="31">
        <v>1710</v>
      </c>
      <c r="E1175" s="32">
        <v>4</v>
      </c>
      <c r="F1175" s="32" t="s">
        <v>14</v>
      </c>
      <c r="G1175" s="32" t="s">
        <v>10961</v>
      </c>
      <c r="H1175" s="33" t="s">
        <v>8431</v>
      </c>
    </row>
    <row r="1176" spans="1:8" ht="15" customHeight="1" x14ac:dyDescent="0.25">
      <c r="A1176" s="34">
        <v>45754</v>
      </c>
      <c r="B1176" s="35" t="s">
        <v>9337</v>
      </c>
      <c r="C1176" s="36" t="s">
        <v>8920</v>
      </c>
      <c r="D1176" s="35">
        <v>1710</v>
      </c>
      <c r="E1176" s="36">
        <v>1</v>
      </c>
      <c r="F1176" s="36" t="s">
        <v>14</v>
      </c>
      <c r="G1176" s="36" t="s">
        <v>10961</v>
      </c>
      <c r="H1176" s="37" t="s">
        <v>8431</v>
      </c>
    </row>
    <row r="1177" spans="1:8" ht="15" customHeight="1" x14ac:dyDescent="0.25">
      <c r="A1177" s="30">
        <v>45754</v>
      </c>
      <c r="B1177" s="31" t="s">
        <v>202</v>
      </c>
      <c r="C1177" s="32" t="s">
        <v>203</v>
      </c>
      <c r="D1177" s="31">
        <v>1710</v>
      </c>
      <c r="E1177" s="32">
        <v>2</v>
      </c>
      <c r="F1177" s="32" t="s">
        <v>14</v>
      </c>
      <c r="G1177" s="32" t="s">
        <v>10961</v>
      </c>
      <c r="H1177" s="33" t="s">
        <v>8431</v>
      </c>
    </row>
    <row r="1178" spans="1:8" ht="15" customHeight="1" x14ac:dyDescent="0.25">
      <c r="A1178" s="34">
        <v>45754</v>
      </c>
      <c r="B1178" s="35" t="s">
        <v>75</v>
      </c>
      <c r="C1178" s="36" t="s">
        <v>76</v>
      </c>
      <c r="D1178" s="35">
        <v>1710</v>
      </c>
      <c r="E1178" s="36">
        <v>2</v>
      </c>
      <c r="F1178" s="36" t="s">
        <v>14</v>
      </c>
      <c r="G1178" s="36" t="s">
        <v>10961</v>
      </c>
      <c r="H1178" s="37" t="s">
        <v>8431</v>
      </c>
    </row>
    <row r="1179" spans="1:8" x14ac:dyDescent="0.25">
      <c r="A1179" s="30">
        <v>45754</v>
      </c>
      <c r="B1179" s="31" t="s">
        <v>8828</v>
      </c>
      <c r="C1179" s="32" t="s">
        <v>8798</v>
      </c>
      <c r="D1179" s="31">
        <v>1710</v>
      </c>
      <c r="E1179" s="32">
        <v>4</v>
      </c>
      <c r="F1179" s="32" t="s">
        <v>14</v>
      </c>
      <c r="G1179" s="32" t="s">
        <v>10961</v>
      </c>
      <c r="H1179" s="33" t="s">
        <v>8431</v>
      </c>
    </row>
    <row r="1180" spans="1:8" ht="15" customHeight="1" x14ac:dyDescent="0.25">
      <c r="A1180" s="34">
        <v>45754</v>
      </c>
      <c r="B1180" s="35" t="s">
        <v>8888</v>
      </c>
      <c r="C1180" s="36" t="s">
        <v>8861</v>
      </c>
      <c r="D1180" s="35">
        <v>1710</v>
      </c>
      <c r="E1180" s="36">
        <v>1</v>
      </c>
      <c r="F1180" s="36" t="s">
        <v>14</v>
      </c>
      <c r="G1180" s="36" t="s">
        <v>10961</v>
      </c>
      <c r="H1180" s="37" t="s">
        <v>8431</v>
      </c>
    </row>
    <row r="1181" spans="1:8" ht="15" customHeight="1" x14ac:dyDescent="0.25">
      <c r="A1181" s="30">
        <v>45754</v>
      </c>
      <c r="B1181" s="31" t="s">
        <v>1561</v>
      </c>
      <c r="C1181" s="32" t="s">
        <v>1562</v>
      </c>
      <c r="D1181" s="31">
        <v>1710</v>
      </c>
      <c r="E1181" s="32">
        <v>6</v>
      </c>
      <c r="F1181" s="32" t="s">
        <v>14</v>
      </c>
      <c r="G1181" s="32" t="s">
        <v>10961</v>
      </c>
      <c r="H1181" s="33" t="s">
        <v>8431</v>
      </c>
    </row>
    <row r="1182" spans="1:8" ht="15" customHeight="1" x14ac:dyDescent="0.25">
      <c r="A1182" s="34">
        <v>45754</v>
      </c>
      <c r="B1182" s="35">
        <v>3280531100</v>
      </c>
      <c r="C1182" s="36" t="s">
        <v>8672</v>
      </c>
      <c r="D1182" s="35">
        <v>1711</v>
      </c>
      <c r="E1182" s="36">
        <v>4</v>
      </c>
      <c r="F1182" s="36" t="s">
        <v>14</v>
      </c>
      <c r="G1182" s="36" t="s">
        <v>10961</v>
      </c>
      <c r="H1182" s="37" t="s">
        <v>8431</v>
      </c>
    </row>
    <row r="1183" spans="1:8" ht="15" customHeight="1" x14ac:dyDescent="0.25">
      <c r="A1183" s="30">
        <v>45754</v>
      </c>
      <c r="B1183" s="31" t="s">
        <v>9351</v>
      </c>
      <c r="C1183" s="32" t="s">
        <v>8941</v>
      </c>
      <c r="D1183" s="31">
        <v>1711</v>
      </c>
      <c r="E1183" s="32">
        <v>1</v>
      </c>
      <c r="F1183" s="32" t="s">
        <v>14</v>
      </c>
      <c r="G1183" s="32" t="s">
        <v>10961</v>
      </c>
      <c r="H1183" s="33" t="s">
        <v>8431</v>
      </c>
    </row>
    <row r="1184" spans="1:8" ht="15" customHeight="1" x14ac:dyDescent="0.25">
      <c r="A1184" s="34">
        <v>45754</v>
      </c>
      <c r="B1184" s="35" t="s">
        <v>9001</v>
      </c>
      <c r="C1184" s="36" t="s">
        <v>8945</v>
      </c>
      <c r="D1184" s="35">
        <v>1711</v>
      </c>
      <c r="E1184" s="36">
        <v>2</v>
      </c>
      <c r="F1184" s="36" t="s">
        <v>14</v>
      </c>
      <c r="G1184" s="36" t="s">
        <v>10961</v>
      </c>
      <c r="H1184" s="37" t="s">
        <v>8431</v>
      </c>
    </row>
    <row r="1185" spans="1:8" ht="15" customHeight="1" x14ac:dyDescent="0.25">
      <c r="A1185" s="30">
        <v>45754</v>
      </c>
      <c r="B1185" s="31" t="s">
        <v>4932</v>
      </c>
      <c r="C1185" s="32" t="s">
        <v>4933</v>
      </c>
      <c r="D1185" s="31">
        <v>1707</v>
      </c>
      <c r="E1185" s="32">
        <v>6</v>
      </c>
      <c r="F1185" s="32" t="s">
        <v>14</v>
      </c>
      <c r="G1185" s="32" t="s">
        <v>10961</v>
      </c>
      <c r="H1185" s="33" t="s">
        <v>10154</v>
      </c>
    </row>
    <row r="1186" spans="1:8" x14ac:dyDescent="0.25">
      <c r="A1186" s="34">
        <v>45754</v>
      </c>
      <c r="B1186" s="35" t="s">
        <v>1077</v>
      </c>
      <c r="C1186" s="36" t="s">
        <v>1078</v>
      </c>
      <c r="D1186" s="35">
        <v>1707</v>
      </c>
      <c r="E1186" s="36">
        <v>10</v>
      </c>
      <c r="F1186" s="36" t="s">
        <v>14</v>
      </c>
      <c r="G1186" s="36" t="s">
        <v>10961</v>
      </c>
      <c r="H1186" s="37" t="s">
        <v>10154</v>
      </c>
    </row>
    <row r="1187" spans="1:8" ht="15" customHeight="1" x14ac:dyDescent="0.25">
      <c r="A1187" s="30">
        <v>45754</v>
      </c>
      <c r="B1187" s="31" t="s">
        <v>1244</v>
      </c>
      <c r="C1187" s="32" t="s">
        <v>1245</v>
      </c>
      <c r="D1187" s="31">
        <v>1707</v>
      </c>
      <c r="E1187" s="32">
        <v>12</v>
      </c>
      <c r="F1187" s="32" t="s">
        <v>8414</v>
      </c>
      <c r="G1187" s="32" t="s">
        <v>10961</v>
      </c>
      <c r="H1187" s="33" t="s">
        <v>10154</v>
      </c>
    </row>
    <row r="1188" spans="1:8" ht="15" customHeight="1" x14ac:dyDescent="0.25">
      <c r="A1188" s="34">
        <v>45754</v>
      </c>
      <c r="B1188" s="35" t="s">
        <v>10160</v>
      </c>
      <c r="C1188" s="36" t="s">
        <v>9035</v>
      </c>
      <c r="D1188" s="35">
        <v>1707</v>
      </c>
      <c r="E1188" s="36">
        <v>6</v>
      </c>
      <c r="F1188" s="36" t="s">
        <v>14</v>
      </c>
      <c r="G1188" s="36" t="s">
        <v>10961</v>
      </c>
      <c r="H1188" s="37" t="s">
        <v>10154</v>
      </c>
    </row>
    <row r="1189" spans="1:8" ht="15" customHeight="1" x14ac:dyDescent="0.25">
      <c r="A1189" s="30">
        <v>45754</v>
      </c>
      <c r="B1189" s="31" t="s">
        <v>10159</v>
      </c>
      <c r="C1189" s="32" t="s">
        <v>9034</v>
      </c>
      <c r="D1189" s="31">
        <v>1707</v>
      </c>
      <c r="E1189" s="32">
        <v>6</v>
      </c>
      <c r="F1189" s="32" t="s">
        <v>14</v>
      </c>
      <c r="G1189" s="32" t="s">
        <v>10961</v>
      </c>
      <c r="H1189" s="33" t="s">
        <v>10154</v>
      </c>
    </row>
    <row r="1190" spans="1:8" ht="15" customHeight="1" x14ac:dyDescent="0.25">
      <c r="A1190" s="34">
        <v>45754</v>
      </c>
      <c r="B1190" s="35" t="s">
        <v>10148</v>
      </c>
      <c r="C1190" s="36" t="s">
        <v>6247</v>
      </c>
      <c r="D1190" s="35">
        <v>1707</v>
      </c>
      <c r="E1190" s="36">
        <v>6</v>
      </c>
      <c r="F1190" s="36" t="s">
        <v>14</v>
      </c>
      <c r="G1190" s="36" t="s">
        <v>10961</v>
      </c>
      <c r="H1190" s="37" t="s">
        <v>10154</v>
      </c>
    </row>
    <row r="1191" spans="1:8" ht="15" customHeight="1" x14ac:dyDescent="0.25">
      <c r="A1191" s="30">
        <v>45754</v>
      </c>
      <c r="B1191" s="31" t="s">
        <v>13</v>
      </c>
      <c r="C1191" s="32" t="s">
        <v>3521</v>
      </c>
      <c r="D1191" s="31">
        <v>1707</v>
      </c>
      <c r="E1191" s="32">
        <v>20</v>
      </c>
      <c r="F1191" s="32" t="s">
        <v>14</v>
      </c>
      <c r="G1191" s="32" t="s">
        <v>10961</v>
      </c>
      <c r="H1191" s="33" t="s">
        <v>10154</v>
      </c>
    </row>
    <row r="1192" spans="1:8" x14ac:dyDescent="0.25">
      <c r="A1192" s="34">
        <v>45754</v>
      </c>
      <c r="B1192" s="35" t="s">
        <v>10158</v>
      </c>
      <c r="C1192" s="36" t="s">
        <v>5503</v>
      </c>
      <c r="D1192" s="35">
        <v>1707</v>
      </c>
      <c r="E1192" s="36">
        <v>5</v>
      </c>
      <c r="F1192" s="36" t="s">
        <v>14</v>
      </c>
      <c r="G1192" s="36" t="s">
        <v>10961</v>
      </c>
      <c r="H1192" s="37" t="s">
        <v>10154</v>
      </c>
    </row>
    <row r="1193" spans="1:8" ht="15" customHeight="1" x14ac:dyDescent="0.25">
      <c r="A1193" s="30">
        <v>45754</v>
      </c>
      <c r="B1193" s="31" t="s">
        <v>10155</v>
      </c>
      <c r="C1193" s="32" t="s">
        <v>5259</v>
      </c>
      <c r="D1193" s="31">
        <v>1707</v>
      </c>
      <c r="E1193" s="32">
        <v>4</v>
      </c>
      <c r="F1193" s="32" t="s">
        <v>14</v>
      </c>
      <c r="G1193" s="32" t="s">
        <v>10961</v>
      </c>
      <c r="H1193" s="33" t="s">
        <v>10154</v>
      </c>
    </row>
    <row r="1194" spans="1:8" ht="15" customHeight="1" x14ac:dyDescent="0.25">
      <c r="A1194" s="34">
        <v>45752</v>
      </c>
      <c r="B1194" s="35" t="s">
        <v>9754</v>
      </c>
      <c r="C1194" s="36" t="s">
        <v>9764</v>
      </c>
      <c r="D1194" s="35">
        <v>1702</v>
      </c>
      <c r="E1194" s="36">
        <v>6</v>
      </c>
      <c r="F1194" s="36" t="s">
        <v>14</v>
      </c>
      <c r="G1194" s="36" t="s">
        <v>10961</v>
      </c>
      <c r="H1194" s="37" t="s">
        <v>10153</v>
      </c>
    </row>
    <row r="1195" spans="1:8" ht="15" customHeight="1" x14ac:dyDescent="0.25">
      <c r="A1195" s="30">
        <v>45752</v>
      </c>
      <c r="B1195" s="31" t="s">
        <v>8761</v>
      </c>
      <c r="C1195" s="32" t="s">
        <v>8705</v>
      </c>
      <c r="D1195" s="31">
        <v>1702</v>
      </c>
      <c r="E1195" s="32">
        <v>15</v>
      </c>
      <c r="F1195" s="32" t="s">
        <v>14</v>
      </c>
      <c r="G1195" s="32" t="s">
        <v>10961</v>
      </c>
      <c r="H1195" s="33" t="s">
        <v>10153</v>
      </c>
    </row>
    <row r="1196" spans="1:8" x14ac:dyDescent="0.25">
      <c r="A1196" s="34">
        <v>45752</v>
      </c>
      <c r="B1196" s="35">
        <v>3280845100</v>
      </c>
      <c r="C1196" s="36" t="s">
        <v>8702</v>
      </c>
      <c r="D1196" s="35">
        <v>1702</v>
      </c>
      <c r="E1196" s="36">
        <v>12</v>
      </c>
      <c r="F1196" s="36" t="s">
        <v>14</v>
      </c>
      <c r="G1196" s="36" t="s">
        <v>10961</v>
      </c>
      <c r="H1196" s="37" t="s">
        <v>10153</v>
      </c>
    </row>
    <row r="1197" spans="1:8" ht="15" customHeight="1" x14ac:dyDescent="0.25">
      <c r="A1197" s="30">
        <v>45752</v>
      </c>
      <c r="B1197" s="31">
        <v>4340427100</v>
      </c>
      <c r="C1197" s="32" t="s">
        <v>8719</v>
      </c>
      <c r="D1197" s="31">
        <v>1702</v>
      </c>
      <c r="E1197" s="32">
        <v>40</v>
      </c>
      <c r="F1197" s="32" t="s">
        <v>25</v>
      </c>
      <c r="G1197" s="32" t="s">
        <v>10961</v>
      </c>
      <c r="H1197" s="33" t="s">
        <v>10153</v>
      </c>
    </row>
    <row r="1198" spans="1:8" ht="15" customHeight="1" x14ac:dyDescent="0.25">
      <c r="A1198" s="34">
        <v>45754</v>
      </c>
      <c r="B1198" s="35" t="s">
        <v>8149</v>
      </c>
      <c r="C1198" s="36" t="s">
        <v>8150</v>
      </c>
      <c r="D1198" s="35">
        <v>1698</v>
      </c>
      <c r="E1198" s="36">
        <v>20</v>
      </c>
      <c r="F1198" s="36" t="s">
        <v>14</v>
      </c>
      <c r="G1198" s="36" t="s">
        <v>10961</v>
      </c>
      <c r="H1198" s="37" t="s">
        <v>10152</v>
      </c>
    </row>
    <row r="1199" spans="1:8" ht="15" customHeight="1" x14ac:dyDescent="0.25">
      <c r="A1199" s="30">
        <v>45754</v>
      </c>
      <c r="B1199" s="31" t="s">
        <v>8153</v>
      </c>
      <c r="C1199" s="32" t="s">
        <v>8154</v>
      </c>
      <c r="D1199" s="31">
        <v>1698</v>
      </c>
      <c r="E1199" s="32">
        <v>40</v>
      </c>
      <c r="F1199" s="32" t="s">
        <v>14</v>
      </c>
      <c r="G1199" s="32" t="s">
        <v>10961</v>
      </c>
      <c r="H1199" s="33" t="s">
        <v>10152</v>
      </c>
    </row>
    <row r="1200" spans="1:8" ht="15" customHeight="1" x14ac:dyDescent="0.25">
      <c r="A1200" s="34">
        <v>45754</v>
      </c>
      <c r="B1200" s="35" t="s">
        <v>9407</v>
      </c>
      <c r="C1200" s="36" t="s">
        <v>9400</v>
      </c>
      <c r="D1200" s="35">
        <v>1698</v>
      </c>
      <c r="E1200" s="36">
        <v>1</v>
      </c>
      <c r="F1200" s="36" t="s">
        <v>14</v>
      </c>
      <c r="G1200" s="36" t="s">
        <v>10961</v>
      </c>
      <c r="H1200" s="37" t="s">
        <v>10152</v>
      </c>
    </row>
    <row r="1201" spans="1:8" ht="15" customHeight="1" x14ac:dyDescent="0.25">
      <c r="A1201" s="30">
        <v>45754</v>
      </c>
      <c r="B1201" s="31" t="s">
        <v>8815</v>
      </c>
      <c r="C1201" s="32" t="s">
        <v>8785</v>
      </c>
      <c r="D1201" s="31">
        <v>1698</v>
      </c>
      <c r="E1201" s="32">
        <v>2</v>
      </c>
      <c r="F1201" s="32" t="s">
        <v>14</v>
      </c>
      <c r="G1201" s="32" t="s">
        <v>10961</v>
      </c>
      <c r="H1201" s="33" t="s">
        <v>10152</v>
      </c>
    </row>
    <row r="1202" spans="1:8" ht="15" customHeight="1" x14ac:dyDescent="0.25">
      <c r="A1202" s="34">
        <v>45754</v>
      </c>
      <c r="B1202" s="35" t="s">
        <v>8809</v>
      </c>
      <c r="C1202" s="36" t="s">
        <v>8781</v>
      </c>
      <c r="D1202" s="35">
        <v>1698</v>
      </c>
      <c r="E1202" s="36">
        <v>4</v>
      </c>
      <c r="F1202" s="36" t="s">
        <v>14</v>
      </c>
      <c r="G1202" s="36" t="s">
        <v>10961</v>
      </c>
      <c r="H1202" s="37" t="s">
        <v>10152</v>
      </c>
    </row>
    <row r="1203" spans="1:8" ht="15" customHeight="1" x14ac:dyDescent="0.25">
      <c r="A1203" s="30">
        <v>45754</v>
      </c>
      <c r="B1203" s="31" t="s">
        <v>8819</v>
      </c>
      <c r="C1203" s="32" t="s">
        <v>8789</v>
      </c>
      <c r="D1203" s="31">
        <v>1698</v>
      </c>
      <c r="E1203" s="32">
        <v>2</v>
      </c>
      <c r="F1203" s="32" t="s">
        <v>14</v>
      </c>
      <c r="G1203" s="32" t="s">
        <v>10961</v>
      </c>
      <c r="H1203" s="33" t="s">
        <v>10152</v>
      </c>
    </row>
    <row r="1204" spans="1:8" ht="15" customHeight="1" x14ac:dyDescent="0.25">
      <c r="A1204" s="34">
        <v>45754</v>
      </c>
      <c r="B1204" s="35" t="s">
        <v>6418</v>
      </c>
      <c r="C1204" s="36" t="s">
        <v>6419</v>
      </c>
      <c r="D1204" s="35">
        <v>1699</v>
      </c>
      <c r="E1204" s="36">
        <v>12</v>
      </c>
      <c r="F1204" s="36" t="s">
        <v>25</v>
      </c>
      <c r="G1204" s="36" t="s">
        <v>10961</v>
      </c>
      <c r="H1204" s="37" t="s">
        <v>10152</v>
      </c>
    </row>
    <row r="1205" spans="1:8" x14ac:dyDescent="0.25">
      <c r="A1205" s="30">
        <v>45754</v>
      </c>
      <c r="B1205" s="31" t="s">
        <v>6720</v>
      </c>
      <c r="C1205" s="32" t="s">
        <v>6721</v>
      </c>
      <c r="D1205" s="31">
        <v>1699</v>
      </c>
      <c r="E1205" s="32">
        <v>20</v>
      </c>
      <c r="F1205" s="32" t="s">
        <v>14</v>
      </c>
      <c r="G1205" s="32" t="s">
        <v>10961</v>
      </c>
      <c r="H1205" s="33" t="s">
        <v>10152</v>
      </c>
    </row>
    <row r="1206" spans="1:8" ht="15" customHeight="1" x14ac:dyDescent="0.25">
      <c r="A1206" s="34">
        <v>45754</v>
      </c>
      <c r="B1206" s="35" t="s">
        <v>6438</v>
      </c>
      <c r="C1206" s="36" t="s">
        <v>6439</v>
      </c>
      <c r="D1206" s="35">
        <v>1699</v>
      </c>
      <c r="E1206" s="36">
        <v>20</v>
      </c>
      <c r="F1206" s="36" t="s">
        <v>14</v>
      </c>
      <c r="G1206" s="36" t="s">
        <v>10961</v>
      </c>
      <c r="H1206" s="37" t="s">
        <v>10152</v>
      </c>
    </row>
    <row r="1207" spans="1:8" ht="15" customHeight="1" x14ac:dyDescent="0.25">
      <c r="A1207" s="30">
        <v>45754</v>
      </c>
      <c r="B1207" s="31">
        <v>4330349100</v>
      </c>
      <c r="C1207" s="32" t="s">
        <v>9285</v>
      </c>
      <c r="D1207" s="31">
        <v>1699</v>
      </c>
      <c r="E1207" s="32">
        <v>2</v>
      </c>
      <c r="F1207" s="32" t="s">
        <v>25</v>
      </c>
      <c r="G1207" s="32" t="s">
        <v>10961</v>
      </c>
      <c r="H1207" s="33" t="s">
        <v>10152</v>
      </c>
    </row>
    <row r="1208" spans="1:8" ht="15" customHeight="1" x14ac:dyDescent="0.25">
      <c r="A1208" s="34">
        <v>45754</v>
      </c>
      <c r="B1208" s="35" t="s">
        <v>9257</v>
      </c>
      <c r="C1208" s="36" t="s">
        <v>8922</v>
      </c>
      <c r="D1208" s="35">
        <v>1699</v>
      </c>
      <c r="E1208" s="36">
        <v>1</v>
      </c>
      <c r="F1208" s="36" t="s">
        <v>14</v>
      </c>
      <c r="G1208" s="36" t="s">
        <v>10961</v>
      </c>
      <c r="H1208" s="37" t="s">
        <v>10152</v>
      </c>
    </row>
    <row r="1209" spans="1:8" ht="15" customHeight="1" x14ac:dyDescent="0.25">
      <c r="A1209" s="30">
        <v>45754</v>
      </c>
      <c r="B1209" s="31">
        <v>4340459100</v>
      </c>
      <c r="C1209" s="32" t="s">
        <v>8729</v>
      </c>
      <c r="D1209" s="31">
        <v>1699</v>
      </c>
      <c r="E1209" s="32">
        <v>2</v>
      </c>
      <c r="F1209" s="32" t="s">
        <v>14</v>
      </c>
      <c r="G1209" s="32" t="s">
        <v>10961</v>
      </c>
      <c r="H1209" s="33" t="s">
        <v>10152</v>
      </c>
    </row>
    <row r="1210" spans="1:8" ht="15" customHeight="1" x14ac:dyDescent="0.25">
      <c r="A1210" s="34">
        <v>45754</v>
      </c>
      <c r="B1210" s="35">
        <v>4340460100</v>
      </c>
      <c r="C1210" s="36" t="s">
        <v>8730</v>
      </c>
      <c r="D1210" s="35">
        <v>1699</v>
      </c>
      <c r="E1210" s="36">
        <v>2</v>
      </c>
      <c r="F1210" s="36" t="s">
        <v>14</v>
      </c>
      <c r="G1210" s="36" t="s">
        <v>10961</v>
      </c>
      <c r="H1210" s="37" t="s">
        <v>10152</v>
      </c>
    </row>
    <row r="1211" spans="1:8" ht="15" customHeight="1" x14ac:dyDescent="0.25">
      <c r="A1211" s="30">
        <v>45754</v>
      </c>
      <c r="B1211" s="31">
        <v>1280359100</v>
      </c>
      <c r="C1211" s="32" t="s">
        <v>8650</v>
      </c>
      <c r="D1211" s="31">
        <v>1699</v>
      </c>
      <c r="E1211" s="32">
        <v>2</v>
      </c>
      <c r="F1211" s="32" t="s">
        <v>14</v>
      </c>
      <c r="G1211" s="32" t="s">
        <v>10961</v>
      </c>
      <c r="H1211" s="33" t="s">
        <v>10152</v>
      </c>
    </row>
    <row r="1212" spans="1:8" ht="15" customHeight="1" x14ac:dyDescent="0.25">
      <c r="A1212" s="34">
        <v>45754</v>
      </c>
      <c r="B1212" s="35">
        <v>4340441100</v>
      </c>
      <c r="C1212" s="36" t="s">
        <v>8721</v>
      </c>
      <c r="D1212" s="35">
        <v>1699</v>
      </c>
      <c r="E1212" s="36">
        <v>2</v>
      </c>
      <c r="F1212" s="36" t="s">
        <v>25</v>
      </c>
      <c r="G1212" s="36" t="s">
        <v>10961</v>
      </c>
      <c r="H1212" s="37" t="s">
        <v>10152</v>
      </c>
    </row>
    <row r="1213" spans="1:8" ht="15" customHeight="1" x14ac:dyDescent="0.25">
      <c r="A1213" s="30">
        <v>45754</v>
      </c>
      <c r="B1213" s="31">
        <v>4340427100</v>
      </c>
      <c r="C1213" s="32" t="s">
        <v>8719</v>
      </c>
      <c r="D1213" s="31">
        <v>1699</v>
      </c>
      <c r="E1213" s="32">
        <v>4</v>
      </c>
      <c r="F1213" s="32" t="s">
        <v>25</v>
      </c>
      <c r="G1213" s="32" t="s">
        <v>10961</v>
      </c>
      <c r="H1213" s="33" t="s">
        <v>10152</v>
      </c>
    </row>
    <row r="1214" spans="1:8" ht="15" customHeight="1" x14ac:dyDescent="0.25">
      <c r="A1214" s="34">
        <v>45754</v>
      </c>
      <c r="B1214" s="35" t="s">
        <v>722</v>
      </c>
      <c r="C1214" s="36" t="s">
        <v>723</v>
      </c>
      <c r="D1214" s="35">
        <v>1699</v>
      </c>
      <c r="E1214" s="36">
        <v>6</v>
      </c>
      <c r="F1214" s="36" t="s">
        <v>14</v>
      </c>
      <c r="G1214" s="36" t="s">
        <v>10961</v>
      </c>
      <c r="H1214" s="37" t="s">
        <v>10152</v>
      </c>
    </row>
    <row r="1215" spans="1:8" ht="15" customHeight="1" x14ac:dyDescent="0.25">
      <c r="A1215" s="30">
        <v>45754</v>
      </c>
      <c r="B1215" s="31" t="s">
        <v>10274</v>
      </c>
      <c r="C1215" s="32" t="s">
        <v>2844</v>
      </c>
      <c r="D1215" s="31">
        <v>1699</v>
      </c>
      <c r="E1215" s="32">
        <v>1</v>
      </c>
      <c r="F1215" s="32" t="s">
        <v>14</v>
      </c>
      <c r="G1215" s="32" t="s">
        <v>10961</v>
      </c>
      <c r="H1215" s="33" t="s">
        <v>10152</v>
      </c>
    </row>
    <row r="1216" spans="1:8" ht="15" customHeight="1" x14ac:dyDescent="0.25">
      <c r="A1216" s="34">
        <v>45754</v>
      </c>
      <c r="B1216" s="35" t="s">
        <v>10273</v>
      </c>
      <c r="C1216" s="36" t="s">
        <v>2842</v>
      </c>
      <c r="D1216" s="35">
        <v>1699</v>
      </c>
      <c r="E1216" s="36">
        <v>1</v>
      </c>
      <c r="F1216" s="36" t="s">
        <v>14</v>
      </c>
      <c r="G1216" s="36" t="s">
        <v>10961</v>
      </c>
      <c r="H1216" s="37" t="s">
        <v>10152</v>
      </c>
    </row>
    <row r="1217" spans="1:8" ht="15" customHeight="1" x14ac:dyDescent="0.25">
      <c r="A1217" s="30">
        <v>45754</v>
      </c>
      <c r="B1217" s="31" t="s">
        <v>2373</v>
      </c>
      <c r="C1217" s="32" t="s">
        <v>2444</v>
      </c>
      <c r="D1217" s="31">
        <v>1699</v>
      </c>
      <c r="E1217" s="32">
        <v>1</v>
      </c>
      <c r="F1217" s="32" t="s">
        <v>14</v>
      </c>
      <c r="G1217" s="32" t="s">
        <v>10961</v>
      </c>
      <c r="H1217" s="33" t="s">
        <v>10152</v>
      </c>
    </row>
    <row r="1218" spans="1:8" ht="15" customHeight="1" x14ac:dyDescent="0.25">
      <c r="A1218" s="34">
        <v>45754</v>
      </c>
      <c r="B1218" s="35" t="s">
        <v>290</v>
      </c>
      <c r="C1218" s="36" t="s">
        <v>291</v>
      </c>
      <c r="D1218" s="35">
        <v>1699</v>
      </c>
      <c r="E1218" s="36">
        <v>12</v>
      </c>
      <c r="F1218" s="36" t="s">
        <v>14</v>
      </c>
      <c r="G1218" s="36" t="s">
        <v>10961</v>
      </c>
      <c r="H1218" s="37" t="s">
        <v>10152</v>
      </c>
    </row>
    <row r="1219" spans="1:8" ht="15" customHeight="1" x14ac:dyDescent="0.25">
      <c r="A1219" s="30">
        <v>45754</v>
      </c>
      <c r="B1219" s="31" t="s">
        <v>176</v>
      </c>
      <c r="C1219" s="32" t="s">
        <v>177</v>
      </c>
      <c r="D1219" s="31">
        <v>1699</v>
      </c>
      <c r="E1219" s="32">
        <v>1</v>
      </c>
      <c r="F1219" s="32" t="s">
        <v>14</v>
      </c>
      <c r="G1219" s="32" t="s">
        <v>10961</v>
      </c>
      <c r="H1219" s="33" t="s">
        <v>10152</v>
      </c>
    </row>
    <row r="1220" spans="1:8" ht="15" customHeight="1" x14ac:dyDescent="0.25">
      <c r="A1220" s="34">
        <v>45754</v>
      </c>
      <c r="B1220" s="35" t="s">
        <v>6</v>
      </c>
      <c r="C1220" s="36" t="s">
        <v>7</v>
      </c>
      <c r="D1220" s="35">
        <v>1699</v>
      </c>
      <c r="E1220" s="36">
        <v>6</v>
      </c>
      <c r="F1220" s="36" t="s">
        <v>14</v>
      </c>
      <c r="G1220" s="36" t="s">
        <v>10961</v>
      </c>
      <c r="H1220" s="37" t="s">
        <v>10152</v>
      </c>
    </row>
    <row r="1221" spans="1:8" ht="15" customHeight="1" x14ac:dyDescent="0.25">
      <c r="A1221" s="30">
        <v>45754</v>
      </c>
      <c r="B1221" s="31" t="s">
        <v>8337</v>
      </c>
      <c r="C1221" s="32" t="s">
        <v>8338</v>
      </c>
      <c r="D1221" s="31">
        <v>1699</v>
      </c>
      <c r="E1221" s="32">
        <v>12</v>
      </c>
      <c r="F1221" s="32" t="s">
        <v>14</v>
      </c>
      <c r="G1221" s="32" t="s">
        <v>10961</v>
      </c>
      <c r="H1221" s="33" t="s">
        <v>10152</v>
      </c>
    </row>
    <row r="1222" spans="1:8" ht="15" customHeight="1" x14ac:dyDescent="0.25">
      <c r="A1222" s="34">
        <v>45752</v>
      </c>
      <c r="B1222" s="35" t="s">
        <v>8988</v>
      </c>
      <c r="C1222" s="36" t="s">
        <v>8989</v>
      </c>
      <c r="D1222" s="35">
        <v>1700</v>
      </c>
      <c r="E1222" s="36">
        <v>4</v>
      </c>
      <c r="F1222" s="36" t="s">
        <v>14</v>
      </c>
      <c r="G1222" s="36" t="s">
        <v>10961</v>
      </c>
      <c r="H1222" s="37" t="s">
        <v>10144</v>
      </c>
    </row>
    <row r="1223" spans="1:8" ht="15" customHeight="1" x14ac:dyDescent="0.25">
      <c r="A1223" s="30">
        <v>45752</v>
      </c>
      <c r="B1223" s="31">
        <v>2280242100</v>
      </c>
      <c r="C1223" s="32" t="s">
        <v>8662</v>
      </c>
      <c r="D1223" s="31">
        <v>1700</v>
      </c>
      <c r="E1223" s="32">
        <v>2</v>
      </c>
      <c r="F1223" s="32" t="s">
        <v>25</v>
      </c>
      <c r="G1223" s="32" t="s">
        <v>10961</v>
      </c>
      <c r="H1223" s="33" t="s">
        <v>10144</v>
      </c>
    </row>
    <row r="1224" spans="1:8" ht="15" customHeight="1" x14ac:dyDescent="0.25">
      <c r="A1224" s="34">
        <v>45752</v>
      </c>
      <c r="B1224" s="35">
        <v>3280845100</v>
      </c>
      <c r="C1224" s="36" t="s">
        <v>8702</v>
      </c>
      <c r="D1224" s="35">
        <v>1700</v>
      </c>
      <c r="E1224" s="36">
        <v>6</v>
      </c>
      <c r="F1224" s="36" t="s">
        <v>14</v>
      </c>
      <c r="G1224" s="36" t="s">
        <v>10961</v>
      </c>
      <c r="H1224" s="37" t="s">
        <v>10144</v>
      </c>
    </row>
    <row r="1225" spans="1:8" ht="15" customHeight="1" x14ac:dyDescent="0.25">
      <c r="A1225" s="30">
        <v>45752</v>
      </c>
      <c r="B1225" s="31">
        <v>3280843100</v>
      </c>
      <c r="C1225" s="32" t="s">
        <v>8701</v>
      </c>
      <c r="D1225" s="31">
        <v>1700</v>
      </c>
      <c r="E1225" s="32">
        <v>10</v>
      </c>
      <c r="F1225" s="32" t="s">
        <v>14</v>
      </c>
      <c r="G1225" s="32" t="s">
        <v>10961</v>
      </c>
      <c r="H1225" s="33" t="s">
        <v>10144</v>
      </c>
    </row>
    <row r="1226" spans="1:8" ht="15" customHeight="1" x14ac:dyDescent="0.25">
      <c r="A1226" s="34">
        <v>45752</v>
      </c>
      <c r="B1226" s="35">
        <v>4330349100</v>
      </c>
      <c r="C1226" s="36" t="s">
        <v>9285</v>
      </c>
      <c r="D1226" s="35">
        <v>1700</v>
      </c>
      <c r="E1226" s="36">
        <v>20</v>
      </c>
      <c r="F1226" s="36" t="s">
        <v>25</v>
      </c>
      <c r="G1226" s="36" t="s">
        <v>10961</v>
      </c>
      <c r="H1226" s="37" t="s">
        <v>10144</v>
      </c>
    </row>
    <row r="1227" spans="1:8" ht="15" customHeight="1" x14ac:dyDescent="0.25">
      <c r="A1227" s="30">
        <v>45752</v>
      </c>
      <c r="B1227" s="31">
        <v>4340427100</v>
      </c>
      <c r="C1227" s="32" t="s">
        <v>8719</v>
      </c>
      <c r="D1227" s="31">
        <v>1700</v>
      </c>
      <c r="E1227" s="32">
        <v>20</v>
      </c>
      <c r="F1227" s="32" t="s">
        <v>25</v>
      </c>
      <c r="G1227" s="32" t="s">
        <v>10961</v>
      </c>
      <c r="H1227" s="33" t="s">
        <v>10144</v>
      </c>
    </row>
    <row r="1228" spans="1:8" ht="15" customHeight="1" x14ac:dyDescent="0.25">
      <c r="A1228" s="34">
        <v>45752</v>
      </c>
      <c r="B1228" s="35" t="s">
        <v>9754</v>
      </c>
      <c r="C1228" s="36" t="s">
        <v>9764</v>
      </c>
      <c r="D1228" s="35">
        <v>1700</v>
      </c>
      <c r="E1228" s="36">
        <v>20</v>
      </c>
      <c r="F1228" s="36" t="s">
        <v>14</v>
      </c>
      <c r="G1228" s="36" t="s">
        <v>10961</v>
      </c>
      <c r="H1228" s="37" t="s">
        <v>10144</v>
      </c>
    </row>
    <row r="1229" spans="1:8" ht="15" customHeight="1" x14ac:dyDescent="0.25">
      <c r="A1229" s="30">
        <v>45752</v>
      </c>
      <c r="B1229" s="31" t="s">
        <v>10245</v>
      </c>
      <c r="C1229" s="32" t="s">
        <v>6805</v>
      </c>
      <c r="D1229" s="31">
        <v>1693</v>
      </c>
      <c r="E1229" s="32">
        <v>156</v>
      </c>
      <c r="F1229" s="32" t="s">
        <v>14</v>
      </c>
      <c r="G1229" s="32" t="s">
        <v>10961</v>
      </c>
      <c r="H1229" s="33" t="s">
        <v>10151</v>
      </c>
    </row>
    <row r="1230" spans="1:8" ht="15" customHeight="1" x14ac:dyDescent="0.25">
      <c r="A1230" s="34">
        <v>45752</v>
      </c>
      <c r="B1230" s="35" t="s">
        <v>10228</v>
      </c>
      <c r="C1230" s="36" t="s">
        <v>2507</v>
      </c>
      <c r="D1230" s="35">
        <v>1693</v>
      </c>
      <c r="E1230" s="36">
        <v>3960</v>
      </c>
      <c r="F1230" s="36" t="s">
        <v>14</v>
      </c>
      <c r="G1230" s="36" t="s">
        <v>10961</v>
      </c>
      <c r="H1230" s="37" t="s">
        <v>10151</v>
      </c>
    </row>
    <row r="1231" spans="1:8" ht="15" customHeight="1" x14ac:dyDescent="0.25">
      <c r="A1231" s="30">
        <v>45752</v>
      </c>
      <c r="B1231" s="31" t="s">
        <v>7158</v>
      </c>
      <c r="C1231" s="32" t="s">
        <v>7159</v>
      </c>
      <c r="D1231" s="31">
        <v>1693</v>
      </c>
      <c r="E1231" s="32">
        <v>500</v>
      </c>
      <c r="F1231" s="32" t="s">
        <v>14</v>
      </c>
      <c r="G1231" s="32" t="s">
        <v>10961</v>
      </c>
      <c r="H1231" s="33" t="s">
        <v>10151</v>
      </c>
    </row>
    <row r="1232" spans="1:8" ht="15" customHeight="1" x14ac:dyDescent="0.25">
      <c r="A1232" s="34">
        <v>45752</v>
      </c>
      <c r="B1232" s="35" t="s">
        <v>9012</v>
      </c>
      <c r="C1232" s="36" t="s">
        <v>8976</v>
      </c>
      <c r="D1232" s="35">
        <v>1693</v>
      </c>
      <c r="E1232" s="36">
        <v>4</v>
      </c>
      <c r="F1232" s="36" t="s">
        <v>14</v>
      </c>
      <c r="G1232" s="36" t="s">
        <v>10961</v>
      </c>
      <c r="H1232" s="37" t="s">
        <v>10151</v>
      </c>
    </row>
    <row r="1233" spans="1:8" ht="15" customHeight="1" x14ac:dyDescent="0.25">
      <c r="A1233" s="30">
        <v>45752</v>
      </c>
      <c r="B1233" s="31" t="s">
        <v>9014</v>
      </c>
      <c r="C1233" s="32" t="s">
        <v>8974</v>
      </c>
      <c r="D1233" s="31">
        <v>1693</v>
      </c>
      <c r="E1233" s="32">
        <v>8</v>
      </c>
      <c r="F1233" s="32" t="s">
        <v>14</v>
      </c>
      <c r="G1233" s="32" t="s">
        <v>10961</v>
      </c>
      <c r="H1233" s="33" t="s">
        <v>10151</v>
      </c>
    </row>
    <row r="1234" spans="1:8" ht="15" customHeight="1" x14ac:dyDescent="0.25">
      <c r="A1234" s="34">
        <v>45752</v>
      </c>
      <c r="B1234" s="35" t="s">
        <v>1200</v>
      </c>
      <c r="C1234" s="36" t="s">
        <v>3488</v>
      </c>
      <c r="D1234" s="35">
        <v>1693</v>
      </c>
      <c r="E1234" s="36">
        <v>60</v>
      </c>
      <c r="F1234" s="36" t="s">
        <v>14</v>
      </c>
      <c r="G1234" s="36" t="s">
        <v>10961</v>
      </c>
      <c r="H1234" s="37" t="s">
        <v>10151</v>
      </c>
    </row>
    <row r="1235" spans="1:8" ht="15" customHeight="1" x14ac:dyDescent="0.25">
      <c r="A1235" s="30">
        <v>45752</v>
      </c>
      <c r="B1235" s="31" t="s">
        <v>10231</v>
      </c>
      <c r="C1235" s="32" t="s">
        <v>9048</v>
      </c>
      <c r="D1235" s="31">
        <v>1693</v>
      </c>
      <c r="E1235" s="32">
        <v>16</v>
      </c>
      <c r="F1235" s="32" t="s">
        <v>14</v>
      </c>
      <c r="G1235" s="32" t="s">
        <v>10961</v>
      </c>
      <c r="H1235" s="33" t="s">
        <v>10151</v>
      </c>
    </row>
    <row r="1236" spans="1:8" ht="15" customHeight="1" x14ac:dyDescent="0.25">
      <c r="A1236" s="34">
        <v>45752</v>
      </c>
      <c r="B1236" s="35" t="s">
        <v>10185</v>
      </c>
      <c r="C1236" s="36" t="s">
        <v>5811</v>
      </c>
      <c r="D1236" s="35">
        <v>1693</v>
      </c>
      <c r="E1236" s="36">
        <v>40</v>
      </c>
      <c r="F1236" s="36" t="s">
        <v>25</v>
      </c>
      <c r="G1236" s="36" t="s">
        <v>10961</v>
      </c>
      <c r="H1236" s="37" t="s">
        <v>10151</v>
      </c>
    </row>
    <row r="1237" spans="1:8" ht="15" customHeight="1" x14ac:dyDescent="0.25">
      <c r="A1237" s="30">
        <v>45752</v>
      </c>
      <c r="B1237" s="31" t="s">
        <v>10261</v>
      </c>
      <c r="C1237" s="32" t="s">
        <v>5831</v>
      </c>
      <c r="D1237" s="31">
        <v>1693</v>
      </c>
      <c r="E1237" s="32">
        <v>45</v>
      </c>
      <c r="F1237" s="32" t="s">
        <v>25</v>
      </c>
      <c r="G1237" s="32" t="s">
        <v>10961</v>
      </c>
      <c r="H1237" s="33" t="s">
        <v>10151</v>
      </c>
    </row>
    <row r="1238" spans="1:8" ht="15" customHeight="1" x14ac:dyDescent="0.25">
      <c r="A1238" s="34">
        <v>45754</v>
      </c>
      <c r="B1238" s="35" t="s">
        <v>8980</v>
      </c>
      <c r="C1238" s="36" t="s">
        <v>8981</v>
      </c>
      <c r="D1238" s="35">
        <v>1709</v>
      </c>
      <c r="E1238" s="36">
        <v>1</v>
      </c>
      <c r="F1238" s="36" t="s">
        <v>14</v>
      </c>
      <c r="G1238" s="36" t="s">
        <v>10003</v>
      </c>
      <c r="H1238" s="37" t="s">
        <v>10150</v>
      </c>
    </row>
    <row r="1239" spans="1:8" ht="15" customHeight="1" x14ac:dyDescent="0.25">
      <c r="A1239" s="30">
        <v>45754</v>
      </c>
      <c r="B1239" s="31" t="s">
        <v>8980</v>
      </c>
      <c r="C1239" s="32" t="s">
        <v>8981</v>
      </c>
      <c r="D1239" s="31">
        <v>1709</v>
      </c>
      <c r="E1239" s="32">
        <v>1</v>
      </c>
      <c r="F1239" s="32" t="s">
        <v>14</v>
      </c>
      <c r="G1239" s="32" t="s">
        <v>10961</v>
      </c>
      <c r="H1239" s="33" t="s">
        <v>10149</v>
      </c>
    </row>
    <row r="1240" spans="1:8" ht="15" customHeight="1" x14ac:dyDescent="0.25">
      <c r="A1240" s="34">
        <v>45754</v>
      </c>
      <c r="B1240" s="35" t="s">
        <v>8827</v>
      </c>
      <c r="C1240" s="36" t="s">
        <v>8797</v>
      </c>
      <c r="D1240" s="35">
        <v>1709</v>
      </c>
      <c r="E1240" s="36">
        <v>1</v>
      </c>
      <c r="F1240" s="36" t="s">
        <v>14</v>
      </c>
      <c r="G1240" s="36" t="s">
        <v>10003</v>
      </c>
      <c r="H1240" s="37" t="s">
        <v>10150</v>
      </c>
    </row>
    <row r="1241" spans="1:8" ht="15" customHeight="1" x14ac:dyDescent="0.25">
      <c r="A1241" s="30">
        <v>45754</v>
      </c>
      <c r="B1241" s="31" t="s">
        <v>8827</v>
      </c>
      <c r="C1241" s="32" t="s">
        <v>8797</v>
      </c>
      <c r="D1241" s="31">
        <v>1709</v>
      </c>
      <c r="E1241" s="32">
        <v>1</v>
      </c>
      <c r="F1241" s="32" t="s">
        <v>14</v>
      </c>
      <c r="G1241" s="32" t="s">
        <v>10961</v>
      </c>
      <c r="H1241" s="33" t="s">
        <v>10149</v>
      </c>
    </row>
    <row r="1242" spans="1:8" ht="15" customHeight="1" x14ac:dyDescent="0.25">
      <c r="A1242" s="34">
        <v>45754</v>
      </c>
      <c r="B1242" s="35" t="s">
        <v>9323</v>
      </c>
      <c r="C1242" s="36" t="s">
        <v>8905</v>
      </c>
      <c r="D1242" s="35">
        <v>1709</v>
      </c>
      <c r="E1242" s="36">
        <v>5</v>
      </c>
      <c r="F1242" s="36" t="s">
        <v>14</v>
      </c>
      <c r="G1242" s="36" t="s">
        <v>10961</v>
      </c>
      <c r="H1242" s="37" t="s">
        <v>10149</v>
      </c>
    </row>
    <row r="1243" spans="1:8" x14ac:dyDescent="0.25">
      <c r="A1243" s="30">
        <v>45754</v>
      </c>
      <c r="B1243" s="31" t="s">
        <v>10131</v>
      </c>
      <c r="C1243" s="32" t="s">
        <v>10131</v>
      </c>
      <c r="D1243" s="31">
        <v>1709</v>
      </c>
      <c r="E1243" s="32">
        <v>1</v>
      </c>
      <c r="F1243" s="32" t="s">
        <v>14</v>
      </c>
      <c r="G1243" s="32" t="s">
        <v>10961</v>
      </c>
      <c r="H1243" s="33" t="s">
        <v>10149</v>
      </c>
    </row>
    <row r="1244" spans="1:8" ht="15" customHeight="1" x14ac:dyDescent="0.25">
      <c r="A1244" s="34">
        <v>45754</v>
      </c>
      <c r="B1244" s="35" t="s">
        <v>1862</v>
      </c>
      <c r="C1244" s="36" t="s">
        <v>1863</v>
      </c>
      <c r="D1244" s="35">
        <v>1709</v>
      </c>
      <c r="E1244" s="36">
        <v>4</v>
      </c>
      <c r="F1244" s="36" t="s">
        <v>14</v>
      </c>
      <c r="G1244" s="36" t="s">
        <v>10961</v>
      </c>
      <c r="H1244" s="37" t="s">
        <v>10149</v>
      </c>
    </row>
    <row r="1245" spans="1:8" x14ac:dyDescent="0.25">
      <c r="A1245" s="30">
        <v>45754</v>
      </c>
      <c r="B1245" s="31" t="s">
        <v>9004</v>
      </c>
      <c r="C1245" s="32" t="s">
        <v>8914</v>
      </c>
      <c r="D1245" s="31">
        <v>1709</v>
      </c>
      <c r="E1245" s="32">
        <v>4</v>
      </c>
      <c r="F1245" s="32" t="s">
        <v>14</v>
      </c>
      <c r="G1245" s="32" t="s">
        <v>10961</v>
      </c>
      <c r="H1245" s="33" t="s">
        <v>10149</v>
      </c>
    </row>
    <row r="1246" spans="1:8" ht="15" customHeight="1" x14ac:dyDescent="0.25">
      <c r="A1246" s="34">
        <v>45754</v>
      </c>
      <c r="B1246" s="35" t="s">
        <v>2053</v>
      </c>
      <c r="C1246" s="36" t="s">
        <v>2054</v>
      </c>
      <c r="D1246" s="35">
        <v>1709</v>
      </c>
      <c r="E1246" s="36">
        <v>20</v>
      </c>
      <c r="F1246" s="36" t="s">
        <v>25</v>
      </c>
      <c r="G1246" s="36" t="s">
        <v>10961</v>
      </c>
      <c r="H1246" s="37" t="s">
        <v>10149</v>
      </c>
    </row>
    <row r="1247" spans="1:8" ht="15" customHeight="1" x14ac:dyDescent="0.25">
      <c r="A1247" s="30">
        <v>45754</v>
      </c>
      <c r="B1247" s="31" t="s">
        <v>1899</v>
      </c>
      <c r="C1247" s="32" t="s">
        <v>1900</v>
      </c>
      <c r="D1247" s="31">
        <v>1709</v>
      </c>
      <c r="E1247" s="32">
        <v>8</v>
      </c>
      <c r="F1247" s="32" t="s">
        <v>14</v>
      </c>
      <c r="G1247" s="32" t="s">
        <v>10961</v>
      </c>
      <c r="H1247" s="33" t="s">
        <v>10149</v>
      </c>
    </row>
    <row r="1248" spans="1:8" ht="15" customHeight="1" x14ac:dyDescent="0.25">
      <c r="A1248" s="34">
        <v>45754</v>
      </c>
      <c r="B1248" s="35" t="s">
        <v>8548</v>
      </c>
      <c r="C1248" s="36" t="s">
        <v>851</v>
      </c>
      <c r="D1248" s="35">
        <v>1709</v>
      </c>
      <c r="E1248" s="36">
        <v>2</v>
      </c>
      <c r="F1248" s="36" t="s">
        <v>25</v>
      </c>
      <c r="G1248" s="36" t="s">
        <v>10961</v>
      </c>
      <c r="H1248" s="37" t="s">
        <v>10149</v>
      </c>
    </row>
    <row r="1249" spans="1:8" ht="15" customHeight="1" x14ac:dyDescent="0.25">
      <c r="A1249" s="30">
        <v>45754</v>
      </c>
      <c r="B1249" s="31" t="s">
        <v>779</v>
      </c>
      <c r="C1249" s="32" t="s">
        <v>780</v>
      </c>
      <c r="D1249" s="31">
        <v>1709</v>
      </c>
      <c r="E1249" s="32">
        <v>1</v>
      </c>
      <c r="F1249" s="32" t="s">
        <v>14</v>
      </c>
      <c r="G1249" s="32" t="s">
        <v>10961</v>
      </c>
      <c r="H1249" s="33" t="s">
        <v>10149</v>
      </c>
    </row>
    <row r="1250" spans="1:8" ht="15" customHeight="1" x14ac:dyDescent="0.25">
      <c r="A1250" s="34">
        <v>45754</v>
      </c>
      <c r="B1250" s="35" t="s">
        <v>751</v>
      </c>
      <c r="C1250" s="36" t="s">
        <v>752</v>
      </c>
      <c r="D1250" s="35">
        <v>1709</v>
      </c>
      <c r="E1250" s="36">
        <v>1</v>
      </c>
      <c r="F1250" s="36" t="s">
        <v>14</v>
      </c>
      <c r="G1250" s="36" t="s">
        <v>10961</v>
      </c>
      <c r="H1250" s="37" t="s">
        <v>10149</v>
      </c>
    </row>
    <row r="1251" spans="1:8" ht="15" customHeight="1" x14ac:dyDescent="0.25">
      <c r="A1251" s="30">
        <v>45757</v>
      </c>
      <c r="B1251" s="31" t="s">
        <v>8131</v>
      </c>
      <c r="C1251" s="32" t="s">
        <v>8132</v>
      </c>
      <c r="D1251" s="31">
        <v>1730</v>
      </c>
      <c r="E1251" s="32">
        <v>300</v>
      </c>
      <c r="F1251" s="32" t="s">
        <v>14</v>
      </c>
      <c r="G1251" s="32" t="s">
        <v>10961</v>
      </c>
      <c r="H1251" s="33" t="s">
        <v>9275</v>
      </c>
    </row>
    <row r="1252" spans="1:8" ht="15" customHeight="1" x14ac:dyDescent="0.25">
      <c r="A1252" s="34">
        <v>45757</v>
      </c>
      <c r="B1252" s="35">
        <v>4341143100</v>
      </c>
      <c r="C1252" s="36" t="s">
        <v>8734</v>
      </c>
      <c r="D1252" s="35">
        <v>1732</v>
      </c>
      <c r="E1252" s="36">
        <v>2</v>
      </c>
      <c r="F1252" s="36" t="s">
        <v>14</v>
      </c>
      <c r="G1252" s="36" t="s">
        <v>10961</v>
      </c>
      <c r="H1252" s="37" t="s">
        <v>10144</v>
      </c>
    </row>
    <row r="1253" spans="1:8" x14ac:dyDescent="0.25">
      <c r="A1253" s="30">
        <v>45757</v>
      </c>
      <c r="B1253" s="31">
        <v>4340454100</v>
      </c>
      <c r="C1253" s="32" t="s">
        <v>8728</v>
      </c>
      <c r="D1253" s="31">
        <v>1732</v>
      </c>
      <c r="E1253" s="32">
        <v>6</v>
      </c>
      <c r="F1253" s="32" t="s">
        <v>14</v>
      </c>
      <c r="G1253" s="32" t="s">
        <v>10961</v>
      </c>
      <c r="H1253" s="33" t="s">
        <v>10144</v>
      </c>
    </row>
    <row r="1254" spans="1:8" ht="15" customHeight="1" x14ac:dyDescent="0.25">
      <c r="A1254" s="34">
        <v>45757</v>
      </c>
      <c r="B1254" s="35">
        <v>4340459100</v>
      </c>
      <c r="C1254" s="36" t="s">
        <v>8729</v>
      </c>
      <c r="D1254" s="35">
        <v>1732</v>
      </c>
      <c r="E1254" s="36">
        <v>25</v>
      </c>
      <c r="F1254" s="36" t="s">
        <v>14</v>
      </c>
      <c r="G1254" s="36" t="s">
        <v>10961</v>
      </c>
      <c r="H1254" s="37" t="s">
        <v>10144</v>
      </c>
    </row>
    <row r="1255" spans="1:8" ht="15" customHeight="1" x14ac:dyDescent="0.25">
      <c r="A1255" s="30">
        <v>45757</v>
      </c>
      <c r="B1255" s="31">
        <v>6283043090</v>
      </c>
      <c r="C1255" s="32" t="s">
        <v>8740</v>
      </c>
      <c r="D1255" s="31">
        <v>1732</v>
      </c>
      <c r="E1255" s="32">
        <v>1</v>
      </c>
      <c r="F1255" s="32" t="s">
        <v>25</v>
      </c>
      <c r="G1255" s="32" t="s">
        <v>10961</v>
      </c>
      <c r="H1255" s="33" t="s">
        <v>10144</v>
      </c>
    </row>
    <row r="1256" spans="1:8" ht="15" customHeight="1" x14ac:dyDescent="0.25">
      <c r="A1256" s="34">
        <v>45757</v>
      </c>
      <c r="B1256" s="35">
        <v>3280524100</v>
      </c>
      <c r="C1256" s="36" t="s">
        <v>8670</v>
      </c>
      <c r="D1256" s="35">
        <v>1732</v>
      </c>
      <c r="E1256" s="36">
        <v>4</v>
      </c>
      <c r="F1256" s="36" t="s">
        <v>14</v>
      </c>
      <c r="G1256" s="36" t="s">
        <v>10961</v>
      </c>
      <c r="H1256" s="37" t="s">
        <v>10144</v>
      </c>
    </row>
    <row r="1257" spans="1:8" x14ac:dyDescent="0.25">
      <c r="A1257" s="30">
        <v>45757</v>
      </c>
      <c r="B1257" s="31">
        <v>3280585100</v>
      </c>
      <c r="C1257" s="32" t="s">
        <v>8682</v>
      </c>
      <c r="D1257" s="31">
        <v>1732</v>
      </c>
      <c r="E1257" s="32">
        <v>2</v>
      </c>
      <c r="F1257" s="32" t="s">
        <v>14</v>
      </c>
      <c r="G1257" s="32" t="s">
        <v>10961</v>
      </c>
      <c r="H1257" s="33" t="s">
        <v>10144</v>
      </c>
    </row>
    <row r="1258" spans="1:8" x14ac:dyDescent="0.25">
      <c r="A1258" s="34">
        <v>45757</v>
      </c>
      <c r="B1258" s="35">
        <v>3280574100</v>
      </c>
      <c r="C1258" s="36" t="s">
        <v>8680</v>
      </c>
      <c r="D1258" s="35">
        <v>1732</v>
      </c>
      <c r="E1258" s="36">
        <v>4</v>
      </c>
      <c r="F1258" s="36" t="s">
        <v>14</v>
      </c>
      <c r="G1258" s="36" t="s">
        <v>10961</v>
      </c>
      <c r="H1258" s="37" t="s">
        <v>10144</v>
      </c>
    </row>
    <row r="1259" spans="1:8" ht="15" customHeight="1" x14ac:dyDescent="0.25">
      <c r="A1259" s="30">
        <v>45757</v>
      </c>
      <c r="B1259" s="31">
        <v>2280191100</v>
      </c>
      <c r="C1259" s="32" t="s">
        <v>8654</v>
      </c>
      <c r="D1259" s="31">
        <v>1732</v>
      </c>
      <c r="E1259" s="32">
        <v>1</v>
      </c>
      <c r="F1259" s="32" t="s">
        <v>25</v>
      </c>
      <c r="G1259" s="32" t="s">
        <v>10961</v>
      </c>
      <c r="H1259" s="33" t="s">
        <v>10144</v>
      </c>
    </row>
    <row r="1260" spans="1:8" ht="15" customHeight="1" x14ac:dyDescent="0.25">
      <c r="A1260" s="34">
        <v>45757</v>
      </c>
      <c r="B1260" s="35">
        <v>2280242100</v>
      </c>
      <c r="C1260" s="36" t="s">
        <v>8662</v>
      </c>
      <c r="D1260" s="35">
        <v>1732</v>
      </c>
      <c r="E1260" s="36">
        <v>1</v>
      </c>
      <c r="F1260" s="36" t="s">
        <v>25</v>
      </c>
      <c r="G1260" s="36" t="s">
        <v>10961</v>
      </c>
      <c r="H1260" s="37" t="s">
        <v>10144</v>
      </c>
    </row>
    <row r="1261" spans="1:8" ht="15" customHeight="1" x14ac:dyDescent="0.25">
      <c r="A1261" s="30">
        <v>45757</v>
      </c>
      <c r="B1261" s="31">
        <v>3280843100</v>
      </c>
      <c r="C1261" s="32" t="s">
        <v>8701</v>
      </c>
      <c r="D1261" s="31">
        <v>1732</v>
      </c>
      <c r="E1261" s="32">
        <v>12</v>
      </c>
      <c r="F1261" s="32" t="s">
        <v>14</v>
      </c>
      <c r="G1261" s="32" t="s">
        <v>10961</v>
      </c>
      <c r="H1261" s="33" t="s">
        <v>10144</v>
      </c>
    </row>
    <row r="1262" spans="1:8" ht="15" customHeight="1" x14ac:dyDescent="0.25">
      <c r="A1262" s="34">
        <v>45757</v>
      </c>
      <c r="B1262" s="35" t="s">
        <v>9754</v>
      </c>
      <c r="C1262" s="36" t="s">
        <v>9764</v>
      </c>
      <c r="D1262" s="35">
        <v>1732</v>
      </c>
      <c r="E1262" s="36">
        <v>20</v>
      </c>
      <c r="F1262" s="36" t="s">
        <v>14</v>
      </c>
      <c r="G1262" s="36" t="s">
        <v>10961</v>
      </c>
      <c r="H1262" s="37" t="s">
        <v>10144</v>
      </c>
    </row>
    <row r="1263" spans="1:8" ht="15" customHeight="1" x14ac:dyDescent="0.25">
      <c r="A1263" s="30">
        <v>45757</v>
      </c>
      <c r="B1263" s="31">
        <v>3280542100</v>
      </c>
      <c r="C1263" s="32" t="s">
        <v>8676</v>
      </c>
      <c r="D1263" s="31">
        <v>1732</v>
      </c>
      <c r="E1263" s="32">
        <v>22</v>
      </c>
      <c r="F1263" s="32" t="s">
        <v>14</v>
      </c>
      <c r="G1263" s="32" t="s">
        <v>10961</v>
      </c>
      <c r="H1263" s="33" t="s">
        <v>10144</v>
      </c>
    </row>
    <row r="1264" spans="1:8" ht="15" customHeight="1" x14ac:dyDescent="0.25">
      <c r="A1264" s="34">
        <v>45757</v>
      </c>
      <c r="B1264" s="35" t="s">
        <v>7064</v>
      </c>
      <c r="C1264" s="36" t="s">
        <v>7065</v>
      </c>
      <c r="D1264" s="35">
        <v>1736</v>
      </c>
      <c r="E1264" s="36">
        <v>1632</v>
      </c>
      <c r="F1264" s="36" t="s">
        <v>14</v>
      </c>
      <c r="G1264" s="36" t="s">
        <v>10961</v>
      </c>
      <c r="H1264" s="37" t="s">
        <v>10143</v>
      </c>
    </row>
    <row r="1265" spans="1:8" ht="15" customHeight="1" x14ac:dyDescent="0.25">
      <c r="A1265" s="30">
        <v>45757</v>
      </c>
      <c r="B1265" s="31" t="s">
        <v>7058</v>
      </c>
      <c r="C1265" s="32" t="s">
        <v>7059</v>
      </c>
      <c r="D1265" s="31">
        <v>1736</v>
      </c>
      <c r="E1265" s="32">
        <v>1632</v>
      </c>
      <c r="F1265" s="32" t="s">
        <v>14</v>
      </c>
      <c r="G1265" s="32" t="s">
        <v>10961</v>
      </c>
      <c r="H1265" s="33" t="s">
        <v>10143</v>
      </c>
    </row>
    <row r="1266" spans="1:8" ht="15" customHeight="1" x14ac:dyDescent="0.25">
      <c r="A1266" s="34">
        <v>45752</v>
      </c>
      <c r="B1266" s="35" t="s">
        <v>482</v>
      </c>
      <c r="C1266" s="36" t="s">
        <v>483</v>
      </c>
      <c r="D1266" s="35">
        <v>1704</v>
      </c>
      <c r="E1266" s="36">
        <v>4</v>
      </c>
      <c r="F1266" s="36" t="s">
        <v>14</v>
      </c>
      <c r="G1266" s="36" t="s">
        <v>10961</v>
      </c>
      <c r="H1266" s="37" t="s">
        <v>8431</v>
      </c>
    </row>
    <row r="1267" spans="1:8" ht="15" customHeight="1" x14ac:dyDescent="0.25">
      <c r="A1267" s="30">
        <v>45752</v>
      </c>
      <c r="B1267" s="31" t="s">
        <v>8896</v>
      </c>
      <c r="C1267" s="32" t="s">
        <v>8856</v>
      </c>
      <c r="D1267" s="31">
        <v>1704</v>
      </c>
      <c r="E1267" s="32">
        <v>2</v>
      </c>
      <c r="F1267" s="32" t="s">
        <v>14</v>
      </c>
      <c r="G1267" s="32" t="s">
        <v>10961</v>
      </c>
      <c r="H1267" s="33" t="s">
        <v>8431</v>
      </c>
    </row>
    <row r="1268" spans="1:8" ht="15" customHeight="1" x14ac:dyDescent="0.25">
      <c r="A1268" s="34">
        <v>45752</v>
      </c>
      <c r="B1268" s="35">
        <v>3280644100</v>
      </c>
      <c r="C1268" s="36" t="s">
        <v>8690</v>
      </c>
      <c r="D1268" s="35">
        <v>1704</v>
      </c>
      <c r="E1268" s="36">
        <v>2</v>
      </c>
      <c r="F1268" s="36" t="s">
        <v>14</v>
      </c>
      <c r="G1268" s="36" t="s">
        <v>10961</v>
      </c>
      <c r="H1268" s="37" t="s">
        <v>8431</v>
      </c>
    </row>
    <row r="1269" spans="1:8" ht="15" customHeight="1" x14ac:dyDescent="0.25">
      <c r="A1269" s="30">
        <v>45752</v>
      </c>
      <c r="B1269" s="31" t="s">
        <v>936</v>
      </c>
      <c r="C1269" s="32" t="s">
        <v>937</v>
      </c>
      <c r="D1269" s="31">
        <v>1704</v>
      </c>
      <c r="E1269" s="32">
        <v>20</v>
      </c>
      <c r="F1269" s="32" t="s">
        <v>14</v>
      </c>
      <c r="G1269" s="32" t="s">
        <v>10961</v>
      </c>
      <c r="H1269" s="33" t="s">
        <v>8431</v>
      </c>
    </row>
    <row r="1270" spans="1:8" ht="15" customHeight="1" x14ac:dyDescent="0.25">
      <c r="A1270" s="34">
        <v>45752</v>
      </c>
      <c r="B1270" s="35" t="s">
        <v>934</v>
      </c>
      <c r="C1270" s="36" t="s">
        <v>935</v>
      </c>
      <c r="D1270" s="35">
        <v>1704</v>
      </c>
      <c r="E1270" s="36">
        <v>20</v>
      </c>
      <c r="F1270" s="36" t="s">
        <v>14</v>
      </c>
      <c r="G1270" s="36" t="s">
        <v>10961</v>
      </c>
      <c r="H1270" s="37" t="s">
        <v>8431</v>
      </c>
    </row>
    <row r="1271" spans="1:8" ht="15" customHeight="1" x14ac:dyDescent="0.25">
      <c r="A1271" s="30">
        <v>45752</v>
      </c>
      <c r="B1271" s="31" t="s">
        <v>1638</v>
      </c>
      <c r="C1271" s="32" t="s">
        <v>1639</v>
      </c>
      <c r="D1271" s="31">
        <v>1704</v>
      </c>
      <c r="E1271" s="32">
        <v>10</v>
      </c>
      <c r="F1271" s="32" t="s">
        <v>14</v>
      </c>
      <c r="G1271" s="32" t="s">
        <v>10961</v>
      </c>
      <c r="H1271" s="33" t="s">
        <v>8431</v>
      </c>
    </row>
    <row r="1272" spans="1:8" ht="15" customHeight="1" x14ac:dyDescent="0.25">
      <c r="A1272" s="34">
        <v>45752</v>
      </c>
      <c r="B1272" s="35" t="s">
        <v>8501</v>
      </c>
      <c r="C1272" s="36" t="s">
        <v>8502</v>
      </c>
      <c r="D1272" s="35">
        <v>1704</v>
      </c>
      <c r="E1272" s="36">
        <v>2</v>
      </c>
      <c r="F1272" s="36" t="s">
        <v>14</v>
      </c>
      <c r="G1272" s="36" t="s">
        <v>10961</v>
      </c>
      <c r="H1272" s="37" t="s">
        <v>8431</v>
      </c>
    </row>
    <row r="1273" spans="1:8" ht="15" customHeight="1" x14ac:dyDescent="0.25">
      <c r="A1273" s="30">
        <v>45752</v>
      </c>
      <c r="B1273" s="31" t="s">
        <v>8819</v>
      </c>
      <c r="C1273" s="32" t="s">
        <v>8789</v>
      </c>
      <c r="D1273" s="31">
        <v>1704</v>
      </c>
      <c r="E1273" s="32">
        <v>8</v>
      </c>
      <c r="F1273" s="32" t="s">
        <v>14</v>
      </c>
      <c r="G1273" s="32" t="s">
        <v>10961</v>
      </c>
      <c r="H1273" s="33" t="s">
        <v>8431</v>
      </c>
    </row>
    <row r="1274" spans="1:8" ht="15" customHeight="1" x14ac:dyDescent="0.25">
      <c r="A1274" s="34">
        <v>45752</v>
      </c>
      <c r="B1274" s="35">
        <v>4340427100</v>
      </c>
      <c r="C1274" s="36" t="s">
        <v>8719</v>
      </c>
      <c r="D1274" s="35">
        <v>1704</v>
      </c>
      <c r="E1274" s="36">
        <v>6</v>
      </c>
      <c r="F1274" s="36" t="s">
        <v>25</v>
      </c>
      <c r="G1274" s="36" t="s">
        <v>10961</v>
      </c>
      <c r="H1274" s="37" t="s">
        <v>8431</v>
      </c>
    </row>
    <row r="1275" spans="1:8" ht="15" customHeight="1" x14ac:dyDescent="0.25">
      <c r="A1275" s="30">
        <v>45752</v>
      </c>
      <c r="B1275" s="31">
        <v>3280820100</v>
      </c>
      <c r="C1275" s="32" t="s">
        <v>8698</v>
      </c>
      <c r="D1275" s="31">
        <v>1704</v>
      </c>
      <c r="E1275" s="32">
        <v>4</v>
      </c>
      <c r="F1275" s="32" t="s">
        <v>14</v>
      </c>
      <c r="G1275" s="32" t="s">
        <v>10961</v>
      </c>
      <c r="H1275" s="33" t="s">
        <v>8431</v>
      </c>
    </row>
    <row r="1276" spans="1:8" ht="15" customHeight="1" x14ac:dyDescent="0.25">
      <c r="A1276" s="34">
        <v>45755</v>
      </c>
      <c r="B1276" s="35" t="s">
        <v>7818</v>
      </c>
      <c r="C1276" s="36" t="s">
        <v>7819</v>
      </c>
      <c r="D1276" s="35">
        <v>1713</v>
      </c>
      <c r="E1276" s="36">
        <v>30</v>
      </c>
      <c r="F1276" s="36" t="s">
        <v>14</v>
      </c>
      <c r="G1276" s="36" t="s">
        <v>10961</v>
      </c>
      <c r="H1276" s="37" t="s">
        <v>10136</v>
      </c>
    </row>
    <row r="1277" spans="1:8" ht="15" customHeight="1" x14ac:dyDescent="0.25">
      <c r="A1277" s="30">
        <v>45755</v>
      </c>
      <c r="B1277" s="31" t="s">
        <v>7820</v>
      </c>
      <c r="C1277" s="32" t="s">
        <v>7821</v>
      </c>
      <c r="D1277" s="31">
        <v>1713</v>
      </c>
      <c r="E1277" s="32">
        <v>30</v>
      </c>
      <c r="F1277" s="32" t="s">
        <v>14</v>
      </c>
      <c r="G1277" s="32" t="s">
        <v>10961</v>
      </c>
      <c r="H1277" s="33" t="s">
        <v>10136</v>
      </c>
    </row>
    <row r="1278" spans="1:8" ht="15" customHeight="1" x14ac:dyDescent="0.25">
      <c r="A1278" s="34">
        <v>45755</v>
      </c>
      <c r="B1278" s="35" t="s">
        <v>10247</v>
      </c>
      <c r="C1278" s="36" t="s">
        <v>10247</v>
      </c>
      <c r="D1278" s="35">
        <v>1713</v>
      </c>
      <c r="E1278" s="36">
        <v>3</v>
      </c>
      <c r="F1278" s="36" t="s">
        <v>14</v>
      </c>
      <c r="G1278" s="36" t="s">
        <v>10961</v>
      </c>
      <c r="H1278" s="37" t="s">
        <v>10136</v>
      </c>
    </row>
    <row r="1279" spans="1:8" ht="15" customHeight="1" x14ac:dyDescent="0.25">
      <c r="A1279" s="30">
        <v>45755</v>
      </c>
      <c r="B1279" s="31" t="s">
        <v>9889</v>
      </c>
      <c r="C1279" s="32" t="s">
        <v>9889</v>
      </c>
      <c r="D1279" s="31">
        <v>1713</v>
      </c>
      <c r="E1279" s="32">
        <v>5</v>
      </c>
      <c r="F1279" s="32" t="s">
        <v>14</v>
      </c>
      <c r="G1279" s="32" t="s">
        <v>10961</v>
      </c>
      <c r="H1279" s="33" t="s">
        <v>10136</v>
      </c>
    </row>
    <row r="1280" spans="1:8" ht="15" customHeight="1" x14ac:dyDescent="0.25">
      <c r="A1280" s="34">
        <v>45755</v>
      </c>
      <c r="B1280" s="35" t="s">
        <v>10246</v>
      </c>
      <c r="C1280" s="36" t="s">
        <v>10137</v>
      </c>
      <c r="D1280" s="35">
        <v>1713</v>
      </c>
      <c r="E1280" s="36">
        <v>36</v>
      </c>
      <c r="F1280" s="36" t="s">
        <v>14</v>
      </c>
      <c r="G1280" s="36" t="s">
        <v>10961</v>
      </c>
      <c r="H1280" s="37" t="s">
        <v>10136</v>
      </c>
    </row>
    <row r="1281" spans="1:8" ht="15" customHeight="1" x14ac:dyDescent="0.25">
      <c r="A1281" s="30">
        <v>45755</v>
      </c>
      <c r="B1281" s="31" t="s">
        <v>10245</v>
      </c>
      <c r="C1281" s="32" t="s">
        <v>9885</v>
      </c>
      <c r="D1281" s="31">
        <v>1713</v>
      </c>
      <c r="E1281" s="32">
        <v>36</v>
      </c>
      <c r="F1281" s="32" t="s">
        <v>14</v>
      </c>
      <c r="G1281" s="32" t="s">
        <v>10961</v>
      </c>
      <c r="H1281" s="33" t="s">
        <v>10136</v>
      </c>
    </row>
    <row r="1282" spans="1:8" ht="15" customHeight="1" x14ac:dyDescent="0.25">
      <c r="A1282" s="34">
        <v>45755</v>
      </c>
      <c r="B1282" s="35" t="s">
        <v>9909</v>
      </c>
      <c r="C1282" s="36" t="s">
        <v>9909</v>
      </c>
      <c r="D1282" s="35">
        <v>1713</v>
      </c>
      <c r="E1282" s="36">
        <v>50</v>
      </c>
      <c r="F1282" s="36" t="s">
        <v>25</v>
      </c>
      <c r="G1282" s="36" t="s">
        <v>10961</v>
      </c>
      <c r="H1282" s="37" t="s">
        <v>10136</v>
      </c>
    </row>
    <row r="1283" spans="1:8" ht="15" customHeight="1" x14ac:dyDescent="0.25">
      <c r="A1283" s="30">
        <v>45755</v>
      </c>
      <c r="B1283" s="31" t="s">
        <v>9880</v>
      </c>
      <c r="C1283" s="32" t="s">
        <v>9880</v>
      </c>
      <c r="D1283" s="31">
        <v>1713</v>
      </c>
      <c r="E1283" s="32">
        <v>72</v>
      </c>
      <c r="F1283" s="32" t="s">
        <v>14</v>
      </c>
      <c r="G1283" s="32" t="s">
        <v>10961</v>
      </c>
      <c r="H1283" s="33" t="s">
        <v>10136</v>
      </c>
    </row>
    <row r="1284" spans="1:8" ht="15" customHeight="1" x14ac:dyDescent="0.25">
      <c r="A1284" s="34">
        <v>45755</v>
      </c>
      <c r="B1284" s="35" t="s">
        <v>9774</v>
      </c>
      <c r="C1284" s="36" t="s">
        <v>9775</v>
      </c>
      <c r="D1284" s="35">
        <v>1713</v>
      </c>
      <c r="E1284" s="36">
        <v>3</v>
      </c>
      <c r="F1284" s="36" t="s">
        <v>14</v>
      </c>
      <c r="G1284" s="36" t="s">
        <v>10961</v>
      </c>
      <c r="H1284" s="37" t="s">
        <v>10136</v>
      </c>
    </row>
    <row r="1285" spans="1:8" ht="15" customHeight="1" x14ac:dyDescent="0.25">
      <c r="A1285" s="30">
        <v>45755</v>
      </c>
      <c r="B1285" s="31" t="s">
        <v>9236</v>
      </c>
      <c r="C1285" s="32" t="s">
        <v>9237</v>
      </c>
      <c r="D1285" s="31">
        <v>1713</v>
      </c>
      <c r="E1285" s="32">
        <v>6</v>
      </c>
      <c r="F1285" s="32" t="s">
        <v>14</v>
      </c>
      <c r="G1285" s="32" t="s">
        <v>10961</v>
      </c>
      <c r="H1285" s="33" t="s">
        <v>10136</v>
      </c>
    </row>
    <row r="1286" spans="1:8" ht="15" customHeight="1" x14ac:dyDescent="0.25">
      <c r="A1286" s="34">
        <v>45755</v>
      </c>
      <c r="B1286" s="35" t="s">
        <v>9234</v>
      </c>
      <c r="C1286" s="36" t="s">
        <v>9235</v>
      </c>
      <c r="D1286" s="35">
        <v>1713</v>
      </c>
      <c r="E1286" s="36">
        <v>6</v>
      </c>
      <c r="F1286" s="36" t="s">
        <v>14</v>
      </c>
      <c r="G1286" s="36" t="s">
        <v>10961</v>
      </c>
      <c r="H1286" s="37" t="s">
        <v>10136</v>
      </c>
    </row>
    <row r="1287" spans="1:8" ht="15" customHeight="1" x14ac:dyDescent="0.25">
      <c r="A1287" s="30">
        <v>45755</v>
      </c>
      <c r="B1287" s="31" t="s">
        <v>676</v>
      </c>
      <c r="C1287" s="32" t="s">
        <v>677</v>
      </c>
      <c r="D1287" s="31">
        <v>1713</v>
      </c>
      <c r="E1287" s="32">
        <v>20</v>
      </c>
      <c r="F1287" s="32" t="s">
        <v>14</v>
      </c>
      <c r="G1287" s="32" t="s">
        <v>10961</v>
      </c>
      <c r="H1287" s="33" t="s">
        <v>10136</v>
      </c>
    </row>
    <row r="1288" spans="1:8" ht="15" customHeight="1" x14ac:dyDescent="0.25">
      <c r="A1288" s="34">
        <v>45755</v>
      </c>
      <c r="B1288" s="35" t="s">
        <v>2126</v>
      </c>
      <c r="C1288" s="36" t="s">
        <v>2127</v>
      </c>
      <c r="D1288" s="35">
        <v>1713</v>
      </c>
      <c r="E1288" s="36">
        <v>20</v>
      </c>
      <c r="F1288" s="36" t="s">
        <v>25</v>
      </c>
      <c r="G1288" s="36" t="s">
        <v>10961</v>
      </c>
      <c r="H1288" s="37" t="s">
        <v>10136</v>
      </c>
    </row>
    <row r="1289" spans="1:8" ht="15" customHeight="1" x14ac:dyDescent="0.25">
      <c r="A1289" s="30">
        <v>45755</v>
      </c>
      <c r="B1289" s="31" t="s">
        <v>1073</v>
      </c>
      <c r="C1289" s="32" t="s">
        <v>1074</v>
      </c>
      <c r="D1289" s="31">
        <v>1713</v>
      </c>
      <c r="E1289" s="32">
        <v>30</v>
      </c>
      <c r="F1289" s="32" t="s">
        <v>14</v>
      </c>
      <c r="G1289" s="32" t="s">
        <v>10961</v>
      </c>
      <c r="H1289" s="33" t="s">
        <v>10136</v>
      </c>
    </row>
    <row r="1290" spans="1:8" ht="15" customHeight="1" x14ac:dyDescent="0.25">
      <c r="A1290" s="34">
        <v>45755</v>
      </c>
      <c r="B1290" s="35" t="s">
        <v>1524</v>
      </c>
      <c r="C1290" s="36" t="s">
        <v>1525</v>
      </c>
      <c r="D1290" s="35">
        <v>1713</v>
      </c>
      <c r="E1290" s="36">
        <v>8</v>
      </c>
      <c r="F1290" s="36" t="s">
        <v>14</v>
      </c>
      <c r="G1290" s="36" t="s">
        <v>10961</v>
      </c>
      <c r="H1290" s="37" t="s">
        <v>10136</v>
      </c>
    </row>
    <row r="1291" spans="1:8" ht="15" customHeight="1" x14ac:dyDescent="0.25">
      <c r="A1291" s="30">
        <v>45755</v>
      </c>
      <c r="B1291" s="31" t="s">
        <v>1037</v>
      </c>
      <c r="C1291" s="32" t="s">
        <v>1038</v>
      </c>
      <c r="D1291" s="31">
        <v>1713</v>
      </c>
      <c r="E1291" s="32">
        <v>10</v>
      </c>
      <c r="F1291" s="32" t="s">
        <v>14</v>
      </c>
      <c r="G1291" s="32" t="s">
        <v>10961</v>
      </c>
      <c r="H1291" s="33" t="s">
        <v>10136</v>
      </c>
    </row>
    <row r="1292" spans="1:8" ht="15" customHeight="1" x14ac:dyDescent="0.25">
      <c r="A1292" s="34">
        <v>45755</v>
      </c>
      <c r="B1292" s="35" t="s">
        <v>2427</v>
      </c>
      <c r="C1292" s="36" t="s">
        <v>2483</v>
      </c>
      <c r="D1292" s="35">
        <v>1713</v>
      </c>
      <c r="E1292" s="36">
        <v>6</v>
      </c>
      <c r="F1292" s="36" t="s">
        <v>14</v>
      </c>
      <c r="G1292" s="36" t="s">
        <v>10961</v>
      </c>
      <c r="H1292" s="37" t="s">
        <v>10136</v>
      </c>
    </row>
    <row r="1293" spans="1:8" ht="15" customHeight="1" x14ac:dyDescent="0.25">
      <c r="A1293" s="30">
        <v>45755</v>
      </c>
      <c r="B1293" s="31" t="s">
        <v>6351</v>
      </c>
      <c r="C1293" s="32" t="s">
        <v>6352</v>
      </c>
      <c r="D1293" s="31">
        <v>1714</v>
      </c>
      <c r="E1293" s="32">
        <v>2</v>
      </c>
      <c r="F1293" s="32" t="s">
        <v>14</v>
      </c>
      <c r="G1293" s="32" t="s">
        <v>10961</v>
      </c>
      <c r="H1293" s="33" t="s">
        <v>10135</v>
      </c>
    </row>
    <row r="1294" spans="1:8" ht="15" customHeight="1" x14ac:dyDescent="0.25">
      <c r="A1294" s="34">
        <v>45755</v>
      </c>
      <c r="B1294" s="35" t="s">
        <v>10254</v>
      </c>
      <c r="C1294" s="36" t="s">
        <v>6365</v>
      </c>
      <c r="D1294" s="35">
        <v>1714</v>
      </c>
      <c r="E1294" s="36">
        <v>4</v>
      </c>
      <c r="F1294" s="36" t="s">
        <v>14</v>
      </c>
      <c r="G1294" s="36" t="s">
        <v>10961</v>
      </c>
      <c r="H1294" s="37" t="s">
        <v>10135</v>
      </c>
    </row>
    <row r="1295" spans="1:8" ht="15" customHeight="1" x14ac:dyDescent="0.25">
      <c r="A1295" s="30">
        <v>45755</v>
      </c>
      <c r="B1295" s="31" t="s">
        <v>8900</v>
      </c>
      <c r="C1295" s="32" t="s">
        <v>6348</v>
      </c>
      <c r="D1295" s="31">
        <v>1714</v>
      </c>
      <c r="E1295" s="32">
        <v>6</v>
      </c>
      <c r="F1295" s="32" t="s">
        <v>14</v>
      </c>
      <c r="G1295" s="32" t="s">
        <v>10961</v>
      </c>
      <c r="H1295" s="33" t="s">
        <v>10135</v>
      </c>
    </row>
    <row r="1296" spans="1:8" ht="15" customHeight="1" x14ac:dyDescent="0.25">
      <c r="A1296" s="34">
        <v>45755</v>
      </c>
      <c r="B1296" s="35" t="s">
        <v>1750</v>
      </c>
      <c r="C1296" s="36" t="s">
        <v>1751</v>
      </c>
      <c r="D1296" s="35">
        <v>1718</v>
      </c>
      <c r="E1296" s="36">
        <v>4</v>
      </c>
      <c r="F1296" s="36" t="s">
        <v>14</v>
      </c>
      <c r="G1296" s="36" t="s">
        <v>10961</v>
      </c>
      <c r="H1296" s="37" t="s">
        <v>8431</v>
      </c>
    </row>
    <row r="1297" spans="1:8" ht="15" customHeight="1" x14ac:dyDescent="0.25">
      <c r="A1297" s="30">
        <v>45755</v>
      </c>
      <c r="B1297" s="31" t="s">
        <v>2259</v>
      </c>
      <c r="C1297" s="32" t="s">
        <v>2260</v>
      </c>
      <c r="D1297" s="31">
        <v>1718</v>
      </c>
      <c r="E1297" s="32">
        <v>40</v>
      </c>
      <c r="F1297" s="32" t="s">
        <v>14</v>
      </c>
      <c r="G1297" s="32" t="s">
        <v>10961</v>
      </c>
      <c r="H1297" s="33" t="s">
        <v>8431</v>
      </c>
    </row>
    <row r="1298" spans="1:8" ht="15" customHeight="1" x14ac:dyDescent="0.25">
      <c r="A1298" s="34">
        <v>45755</v>
      </c>
      <c r="B1298" s="35" t="s">
        <v>1109</v>
      </c>
      <c r="C1298" s="36" t="s">
        <v>1110</v>
      </c>
      <c r="D1298" s="35">
        <v>1718</v>
      </c>
      <c r="E1298" s="36">
        <v>6</v>
      </c>
      <c r="F1298" s="36" t="s">
        <v>14</v>
      </c>
      <c r="G1298" s="36" t="s">
        <v>10961</v>
      </c>
      <c r="H1298" s="37" t="s">
        <v>8431</v>
      </c>
    </row>
    <row r="1299" spans="1:8" ht="15" customHeight="1" x14ac:dyDescent="0.25">
      <c r="A1299" s="30">
        <v>45755</v>
      </c>
      <c r="B1299" s="31" t="s">
        <v>1041</v>
      </c>
      <c r="C1299" s="32" t="s">
        <v>2993</v>
      </c>
      <c r="D1299" s="31">
        <v>1718</v>
      </c>
      <c r="E1299" s="32">
        <v>4</v>
      </c>
      <c r="F1299" s="32" t="s">
        <v>14</v>
      </c>
      <c r="G1299" s="32" t="s">
        <v>10961</v>
      </c>
      <c r="H1299" s="33" t="s">
        <v>8431</v>
      </c>
    </row>
    <row r="1300" spans="1:8" ht="15" customHeight="1" x14ac:dyDescent="0.25">
      <c r="A1300" s="34">
        <v>45755</v>
      </c>
      <c r="B1300" s="35" t="s">
        <v>10187</v>
      </c>
      <c r="C1300" s="36" t="s">
        <v>3068</v>
      </c>
      <c r="D1300" s="35">
        <v>1718</v>
      </c>
      <c r="E1300" s="36">
        <v>4</v>
      </c>
      <c r="F1300" s="36" t="s">
        <v>14</v>
      </c>
      <c r="G1300" s="36" t="s">
        <v>10961</v>
      </c>
      <c r="H1300" s="37" t="s">
        <v>8431</v>
      </c>
    </row>
    <row r="1301" spans="1:8" ht="15" customHeight="1" x14ac:dyDescent="0.25">
      <c r="A1301" s="30">
        <v>45755</v>
      </c>
      <c r="B1301" s="31" t="s">
        <v>4297</v>
      </c>
      <c r="C1301" s="32" t="s">
        <v>8551</v>
      </c>
      <c r="D1301" s="31">
        <v>1718</v>
      </c>
      <c r="E1301" s="32">
        <v>3</v>
      </c>
      <c r="F1301" s="32" t="s">
        <v>14</v>
      </c>
      <c r="G1301" s="32" t="s">
        <v>10961</v>
      </c>
      <c r="H1301" s="33" t="s">
        <v>8431</v>
      </c>
    </row>
    <row r="1302" spans="1:8" ht="15" customHeight="1" x14ac:dyDescent="0.25">
      <c r="A1302" s="34">
        <v>45755</v>
      </c>
      <c r="B1302" s="35" t="s">
        <v>701</v>
      </c>
      <c r="C1302" s="36" t="s">
        <v>8550</v>
      </c>
      <c r="D1302" s="35">
        <v>1718</v>
      </c>
      <c r="E1302" s="36">
        <v>5</v>
      </c>
      <c r="F1302" s="36" t="s">
        <v>14</v>
      </c>
      <c r="G1302" s="36" t="s">
        <v>10961</v>
      </c>
      <c r="H1302" s="37" t="s">
        <v>8431</v>
      </c>
    </row>
    <row r="1303" spans="1:8" x14ac:dyDescent="0.25">
      <c r="A1303" s="30">
        <v>45755</v>
      </c>
      <c r="B1303" s="31">
        <v>1280819100</v>
      </c>
      <c r="C1303" s="32" t="s">
        <v>8653</v>
      </c>
      <c r="D1303" s="31">
        <v>1718</v>
      </c>
      <c r="E1303" s="32">
        <v>1</v>
      </c>
      <c r="F1303" s="32" t="s">
        <v>25</v>
      </c>
      <c r="G1303" s="32" t="s">
        <v>10961</v>
      </c>
      <c r="H1303" s="33" t="s">
        <v>8431</v>
      </c>
    </row>
    <row r="1304" spans="1:8" ht="15" customHeight="1" x14ac:dyDescent="0.25">
      <c r="A1304" s="34">
        <v>45755</v>
      </c>
      <c r="B1304" s="35" t="s">
        <v>9265</v>
      </c>
      <c r="C1304" s="36" t="s">
        <v>8964</v>
      </c>
      <c r="D1304" s="35">
        <v>1718</v>
      </c>
      <c r="E1304" s="36">
        <v>2</v>
      </c>
      <c r="F1304" s="36" t="s">
        <v>14</v>
      </c>
      <c r="G1304" s="36" t="s">
        <v>10961</v>
      </c>
      <c r="H1304" s="37" t="s">
        <v>8431</v>
      </c>
    </row>
    <row r="1305" spans="1:8" ht="15" customHeight="1" x14ac:dyDescent="0.25">
      <c r="A1305" s="30">
        <v>45755</v>
      </c>
      <c r="B1305" s="31" t="s">
        <v>1193</v>
      </c>
      <c r="C1305" s="32" t="s">
        <v>3540</v>
      </c>
      <c r="D1305" s="31">
        <v>1718</v>
      </c>
      <c r="E1305" s="32">
        <v>120</v>
      </c>
      <c r="F1305" s="32" t="s">
        <v>14</v>
      </c>
      <c r="G1305" s="32" t="s">
        <v>10961</v>
      </c>
      <c r="H1305" s="33" t="s">
        <v>8431</v>
      </c>
    </row>
    <row r="1306" spans="1:8" ht="15" customHeight="1" x14ac:dyDescent="0.25">
      <c r="A1306" s="34">
        <v>45755</v>
      </c>
      <c r="B1306" s="35" t="s">
        <v>8339</v>
      </c>
      <c r="C1306" s="36" t="s">
        <v>8340</v>
      </c>
      <c r="D1306" s="35">
        <v>1718</v>
      </c>
      <c r="E1306" s="36">
        <v>36</v>
      </c>
      <c r="F1306" s="36" t="s">
        <v>14</v>
      </c>
      <c r="G1306" s="36" t="s">
        <v>10961</v>
      </c>
      <c r="H1306" s="37" t="s">
        <v>8431</v>
      </c>
    </row>
    <row r="1307" spans="1:8" ht="15" customHeight="1" x14ac:dyDescent="0.25">
      <c r="A1307" s="30">
        <v>45755</v>
      </c>
      <c r="B1307" s="31" t="s">
        <v>9014</v>
      </c>
      <c r="C1307" s="32" t="s">
        <v>8974</v>
      </c>
      <c r="D1307" s="31">
        <v>1718</v>
      </c>
      <c r="E1307" s="32">
        <v>4</v>
      </c>
      <c r="F1307" s="32" t="s">
        <v>14</v>
      </c>
      <c r="G1307" s="32" t="s">
        <v>10961</v>
      </c>
      <c r="H1307" s="33" t="s">
        <v>8431</v>
      </c>
    </row>
    <row r="1308" spans="1:8" ht="15" customHeight="1" x14ac:dyDescent="0.25">
      <c r="A1308" s="34">
        <v>45755</v>
      </c>
      <c r="B1308" s="35" t="s">
        <v>8988</v>
      </c>
      <c r="C1308" s="36" t="s">
        <v>8989</v>
      </c>
      <c r="D1308" s="35">
        <v>1718</v>
      </c>
      <c r="E1308" s="36">
        <v>4</v>
      </c>
      <c r="F1308" s="36" t="s">
        <v>14</v>
      </c>
      <c r="G1308" s="36" t="s">
        <v>10961</v>
      </c>
      <c r="H1308" s="37" t="s">
        <v>8431</v>
      </c>
    </row>
    <row r="1309" spans="1:8" ht="15" customHeight="1" x14ac:dyDescent="0.25">
      <c r="A1309" s="30">
        <v>45755</v>
      </c>
      <c r="B1309" s="31" t="s">
        <v>9350</v>
      </c>
      <c r="C1309" s="32" t="s">
        <v>8939</v>
      </c>
      <c r="D1309" s="31">
        <v>1718</v>
      </c>
      <c r="E1309" s="32">
        <v>4</v>
      </c>
      <c r="F1309" s="32" t="s">
        <v>14</v>
      </c>
      <c r="G1309" s="32" t="s">
        <v>10961</v>
      </c>
      <c r="H1309" s="33" t="s">
        <v>8431</v>
      </c>
    </row>
    <row r="1310" spans="1:8" ht="15" customHeight="1" x14ac:dyDescent="0.25">
      <c r="A1310" s="34">
        <v>45755</v>
      </c>
      <c r="B1310" s="35">
        <v>3280856100</v>
      </c>
      <c r="C1310" s="36" t="s">
        <v>8703</v>
      </c>
      <c r="D1310" s="35">
        <v>1718</v>
      </c>
      <c r="E1310" s="36">
        <v>2</v>
      </c>
      <c r="F1310" s="36" t="s">
        <v>14</v>
      </c>
      <c r="G1310" s="36" t="s">
        <v>10961</v>
      </c>
      <c r="H1310" s="37" t="s">
        <v>8431</v>
      </c>
    </row>
    <row r="1311" spans="1:8" ht="15" customHeight="1" x14ac:dyDescent="0.25">
      <c r="A1311" s="30">
        <v>45755</v>
      </c>
      <c r="B1311" s="31" t="s">
        <v>9424</v>
      </c>
      <c r="C1311" s="32" t="s">
        <v>9427</v>
      </c>
      <c r="D1311" s="31">
        <v>1719</v>
      </c>
      <c r="E1311" s="32">
        <v>1</v>
      </c>
      <c r="F1311" s="32" t="s">
        <v>14</v>
      </c>
      <c r="G1311" s="32" t="s">
        <v>10961</v>
      </c>
      <c r="H1311" s="33" t="s">
        <v>8431</v>
      </c>
    </row>
    <row r="1312" spans="1:8" ht="15" customHeight="1" x14ac:dyDescent="0.25">
      <c r="A1312" s="34">
        <v>45755</v>
      </c>
      <c r="B1312" s="35" t="s">
        <v>304</v>
      </c>
      <c r="C1312" s="36" t="s">
        <v>305</v>
      </c>
      <c r="D1312" s="35">
        <v>1719</v>
      </c>
      <c r="E1312" s="36">
        <v>2000</v>
      </c>
      <c r="F1312" s="36" t="s">
        <v>14</v>
      </c>
      <c r="G1312" s="36" t="s">
        <v>10961</v>
      </c>
      <c r="H1312" s="37" t="s">
        <v>8431</v>
      </c>
    </row>
    <row r="1313" spans="1:8" ht="15" customHeight="1" x14ac:dyDescent="0.25">
      <c r="A1313" s="30">
        <v>45755</v>
      </c>
      <c r="B1313" s="31" t="s">
        <v>7853</v>
      </c>
      <c r="C1313" s="32" t="s">
        <v>7854</v>
      </c>
      <c r="D1313" s="31">
        <v>1719</v>
      </c>
      <c r="E1313" s="32">
        <v>12</v>
      </c>
      <c r="F1313" s="32" t="s">
        <v>25</v>
      </c>
      <c r="G1313" s="32" t="s">
        <v>10961</v>
      </c>
      <c r="H1313" s="33" t="s">
        <v>8431</v>
      </c>
    </row>
    <row r="1314" spans="1:8" ht="15" customHeight="1" x14ac:dyDescent="0.25">
      <c r="A1314" s="34">
        <v>45755</v>
      </c>
      <c r="B1314" s="35" t="s">
        <v>5623</v>
      </c>
      <c r="C1314" s="36" t="s">
        <v>5624</v>
      </c>
      <c r="D1314" s="35">
        <v>1719</v>
      </c>
      <c r="E1314" s="36">
        <v>2</v>
      </c>
      <c r="F1314" s="36" t="s">
        <v>14</v>
      </c>
      <c r="G1314" s="36" t="s">
        <v>10961</v>
      </c>
      <c r="H1314" s="37" t="s">
        <v>8431</v>
      </c>
    </row>
    <row r="1315" spans="1:8" x14ac:dyDescent="0.25">
      <c r="A1315" s="30">
        <v>45755</v>
      </c>
      <c r="B1315" s="31" t="s">
        <v>10181</v>
      </c>
      <c r="C1315" s="32" t="s">
        <v>3271</v>
      </c>
      <c r="D1315" s="31">
        <v>1719</v>
      </c>
      <c r="E1315" s="32">
        <v>3</v>
      </c>
      <c r="F1315" s="32" t="s">
        <v>14</v>
      </c>
      <c r="G1315" s="32" t="s">
        <v>10961</v>
      </c>
      <c r="H1315" s="33" t="s">
        <v>8431</v>
      </c>
    </row>
    <row r="1316" spans="1:8" x14ac:dyDescent="0.25">
      <c r="A1316" s="34">
        <v>45755</v>
      </c>
      <c r="B1316" s="35" t="s">
        <v>5530</v>
      </c>
      <c r="C1316" s="36" t="s">
        <v>5531</v>
      </c>
      <c r="D1316" s="35">
        <v>1719</v>
      </c>
      <c r="E1316" s="36">
        <v>4</v>
      </c>
      <c r="F1316" s="36" t="s">
        <v>14</v>
      </c>
      <c r="G1316" s="36" t="s">
        <v>10961</v>
      </c>
      <c r="H1316" s="37" t="s">
        <v>8431</v>
      </c>
    </row>
    <row r="1317" spans="1:8" x14ac:dyDescent="0.25">
      <c r="A1317" s="30">
        <v>45755</v>
      </c>
      <c r="B1317" s="31" t="s">
        <v>872</v>
      </c>
      <c r="C1317" s="32" t="s">
        <v>8417</v>
      </c>
      <c r="D1317" s="31">
        <v>1719</v>
      </c>
      <c r="E1317" s="32">
        <v>48</v>
      </c>
      <c r="F1317" s="32" t="s">
        <v>14</v>
      </c>
      <c r="G1317" s="32" t="s">
        <v>10961</v>
      </c>
      <c r="H1317" s="33" t="s">
        <v>8431</v>
      </c>
    </row>
    <row r="1318" spans="1:8" x14ac:dyDescent="0.25">
      <c r="A1318" s="34">
        <v>45755</v>
      </c>
      <c r="B1318" s="35" t="s">
        <v>2126</v>
      </c>
      <c r="C1318" s="36" t="s">
        <v>2127</v>
      </c>
      <c r="D1318" s="35">
        <v>1719</v>
      </c>
      <c r="E1318" s="36">
        <v>12</v>
      </c>
      <c r="F1318" s="36" t="s">
        <v>25</v>
      </c>
      <c r="G1318" s="36" t="s">
        <v>10961</v>
      </c>
      <c r="H1318" s="37" t="s">
        <v>8431</v>
      </c>
    </row>
    <row r="1319" spans="1:8" x14ac:dyDescent="0.25">
      <c r="A1319" s="30">
        <v>45755</v>
      </c>
      <c r="B1319" s="31" t="s">
        <v>2419</v>
      </c>
      <c r="C1319" s="32" t="s">
        <v>2477</v>
      </c>
      <c r="D1319" s="31">
        <v>1719</v>
      </c>
      <c r="E1319" s="32">
        <v>20</v>
      </c>
      <c r="F1319" s="32" t="s">
        <v>14</v>
      </c>
      <c r="G1319" s="32" t="s">
        <v>10961</v>
      </c>
      <c r="H1319" s="33" t="s">
        <v>8431</v>
      </c>
    </row>
    <row r="1320" spans="1:8" x14ac:dyDescent="0.25">
      <c r="A1320" s="34">
        <v>45755</v>
      </c>
      <c r="B1320" s="35" t="s">
        <v>2161</v>
      </c>
      <c r="C1320" s="36" t="s">
        <v>2162</v>
      </c>
      <c r="D1320" s="35">
        <v>1719</v>
      </c>
      <c r="E1320" s="36">
        <v>24</v>
      </c>
      <c r="F1320" s="36" t="s">
        <v>14</v>
      </c>
      <c r="G1320" s="36" t="s">
        <v>10961</v>
      </c>
      <c r="H1320" s="37" t="s">
        <v>8431</v>
      </c>
    </row>
    <row r="1321" spans="1:8" x14ac:dyDescent="0.25">
      <c r="A1321" s="30">
        <v>45755</v>
      </c>
      <c r="B1321" s="31" t="s">
        <v>2157</v>
      </c>
      <c r="C1321" s="32" t="s">
        <v>2158</v>
      </c>
      <c r="D1321" s="31">
        <v>1719</v>
      </c>
      <c r="E1321" s="32">
        <v>240</v>
      </c>
      <c r="F1321" s="32" t="s">
        <v>14</v>
      </c>
      <c r="G1321" s="32" t="s">
        <v>10961</v>
      </c>
      <c r="H1321" s="33" t="s">
        <v>8431</v>
      </c>
    </row>
    <row r="1322" spans="1:8" x14ac:dyDescent="0.25">
      <c r="A1322" s="34">
        <v>45755</v>
      </c>
      <c r="B1322" s="35" t="s">
        <v>2305</v>
      </c>
      <c r="C1322" s="36" t="s">
        <v>729</v>
      </c>
      <c r="D1322" s="35">
        <v>1719</v>
      </c>
      <c r="E1322" s="36">
        <v>10</v>
      </c>
      <c r="F1322" s="36" t="s">
        <v>14</v>
      </c>
      <c r="G1322" s="36" t="s">
        <v>10961</v>
      </c>
      <c r="H1322" s="37" t="s">
        <v>8431</v>
      </c>
    </row>
    <row r="1323" spans="1:8" x14ac:dyDescent="0.25">
      <c r="A1323" s="30">
        <v>45755</v>
      </c>
      <c r="B1323" s="31" t="s">
        <v>1087</v>
      </c>
      <c r="C1323" s="32" t="s">
        <v>1088</v>
      </c>
      <c r="D1323" s="31">
        <v>1719</v>
      </c>
      <c r="E1323" s="32">
        <v>12</v>
      </c>
      <c r="F1323" s="32" t="s">
        <v>14</v>
      </c>
      <c r="G1323" s="32" t="s">
        <v>10961</v>
      </c>
      <c r="H1323" s="33" t="s">
        <v>8431</v>
      </c>
    </row>
    <row r="1324" spans="1:8" x14ac:dyDescent="0.25">
      <c r="A1324" s="34">
        <v>45755</v>
      </c>
      <c r="B1324" s="35">
        <v>1280359100</v>
      </c>
      <c r="C1324" s="36" t="s">
        <v>8650</v>
      </c>
      <c r="D1324" s="35">
        <v>1721</v>
      </c>
      <c r="E1324" s="36">
        <v>2</v>
      </c>
      <c r="F1324" s="36" t="s">
        <v>14</v>
      </c>
      <c r="G1324" s="36" t="s">
        <v>10961</v>
      </c>
      <c r="H1324" s="37" t="s">
        <v>8431</v>
      </c>
    </row>
    <row r="1325" spans="1:8" x14ac:dyDescent="0.25">
      <c r="A1325" s="30">
        <v>45755</v>
      </c>
      <c r="B1325" s="31" t="s">
        <v>1428</v>
      </c>
      <c r="C1325" s="32" t="s">
        <v>1428</v>
      </c>
      <c r="D1325" s="31">
        <v>1721</v>
      </c>
      <c r="E1325" s="32">
        <v>2</v>
      </c>
      <c r="F1325" s="32" t="s">
        <v>14</v>
      </c>
      <c r="G1325" s="32" t="s">
        <v>10961</v>
      </c>
      <c r="H1325" s="33" t="s">
        <v>8431</v>
      </c>
    </row>
    <row r="1326" spans="1:8" x14ac:dyDescent="0.25">
      <c r="A1326" s="34">
        <v>45755</v>
      </c>
      <c r="B1326" s="35" t="s">
        <v>1431</v>
      </c>
      <c r="C1326" s="36" t="s">
        <v>1431</v>
      </c>
      <c r="D1326" s="35">
        <v>1721</v>
      </c>
      <c r="E1326" s="36">
        <v>2</v>
      </c>
      <c r="F1326" s="36" t="s">
        <v>14</v>
      </c>
      <c r="G1326" s="36" t="s">
        <v>10961</v>
      </c>
      <c r="H1326" s="37" t="s">
        <v>8431</v>
      </c>
    </row>
    <row r="1327" spans="1:8" x14ac:dyDescent="0.25">
      <c r="A1327" s="30">
        <v>45755</v>
      </c>
      <c r="B1327" s="31" t="s">
        <v>1520</v>
      </c>
      <c r="C1327" s="32" t="s">
        <v>1521</v>
      </c>
      <c r="D1327" s="31">
        <v>1721</v>
      </c>
      <c r="E1327" s="32">
        <v>2</v>
      </c>
      <c r="F1327" s="32" t="s">
        <v>14</v>
      </c>
      <c r="G1327" s="32" t="s">
        <v>10961</v>
      </c>
      <c r="H1327" s="33" t="s">
        <v>8431</v>
      </c>
    </row>
    <row r="1328" spans="1:8" x14ac:dyDescent="0.25">
      <c r="A1328" s="34">
        <v>45755</v>
      </c>
      <c r="B1328" s="35" t="s">
        <v>1524</v>
      </c>
      <c r="C1328" s="36" t="s">
        <v>1525</v>
      </c>
      <c r="D1328" s="35">
        <v>1721</v>
      </c>
      <c r="E1328" s="36">
        <v>2</v>
      </c>
      <c r="F1328" s="36" t="s">
        <v>14</v>
      </c>
      <c r="G1328" s="36" t="s">
        <v>10961</v>
      </c>
      <c r="H1328" s="37" t="s">
        <v>8431</v>
      </c>
    </row>
    <row r="1329" spans="1:8" x14ac:dyDescent="0.25">
      <c r="A1329" s="30">
        <v>45755</v>
      </c>
      <c r="B1329" s="31" t="s">
        <v>10860</v>
      </c>
      <c r="C1329" s="32" t="s">
        <v>10860</v>
      </c>
      <c r="D1329" s="31">
        <v>1721</v>
      </c>
      <c r="E1329" s="32">
        <v>2</v>
      </c>
      <c r="F1329" s="32" t="s">
        <v>14</v>
      </c>
      <c r="G1329" s="32" t="s">
        <v>10961</v>
      </c>
      <c r="H1329" s="33" t="s">
        <v>8431</v>
      </c>
    </row>
    <row r="1330" spans="1:8" x14ac:dyDescent="0.25">
      <c r="A1330" s="34">
        <v>45755</v>
      </c>
      <c r="B1330" s="35" t="s">
        <v>6434</v>
      </c>
      <c r="C1330" s="36" t="s">
        <v>6435</v>
      </c>
      <c r="D1330" s="35">
        <v>1712</v>
      </c>
      <c r="E1330" s="36">
        <v>10</v>
      </c>
      <c r="F1330" s="36" t="s">
        <v>14</v>
      </c>
      <c r="G1330" s="36" t="s">
        <v>10961</v>
      </c>
      <c r="H1330" s="37" t="s">
        <v>8431</v>
      </c>
    </row>
    <row r="1331" spans="1:8" x14ac:dyDescent="0.25">
      <c r="A1331" s="30">
        <v>45755</v>
      </c>
      <c r="B1331" s="31" t="s">
        <v>740</v>
      </c>
      <c r="C1331" s="32" t="s">
        <v>741</v>
      </c>
      <c r="D1331" s="31">
        <v>1712</v>
      </c>
      <c r="E1331" s="32">
        <v>2</v>
      </c>
      <c r="F1331" s="32" t="s">
        <v>14</v>
      </c>
      <c r="G1331" s="32" t="s">
        <v>10961</v>
      </c>
      <c r="H1331" s="33" t="s">
        <v>8431</v>
      </c>
    </row>
    <row r="1332" spans="1:8" x14ac:dyDescent="0.25">
      <c r="A1332" s="34">
        <v>45755</v>
      </c>
      <c r="B1332" s="35" t="s">
        <v>2427</v>
      </c>
      <c r="C1332" s="36" t="s">
        <v>2483</v>
      </c>
      <c r="D1332" s="35">
        <v>1712</v>
      </c>
      <c r="E1332" s="36">
        <v>10</v>
      </c>
      <c r="F1332" s="36" t="s">
        <v>14</v>
      </c>
      <c r="G1332" s="36" t="s">
        <v>10961</v>
      </c>
      <c r="H1332" s="37" t="s">
        <v>8431</v>
      </c>
    </row>
    <row r="1333" spans="1:8" x14ac:dyDescent="0.25">
      <c r="A1333" s="30">
        <v>45755</v>
      </c>
      <c r="B1333" s="31" t="s">
        <v>774</v>
      </c>
      <c r="C1333" s="32" t="s">
        <v>775</v>
      </c>
      <c r="D1333" s="31">
        <v>1712</v>
      </c>
      <c r="E1333" s="32">
        <v>10</v>
      </c>
      <c r="F1333" s="32" t="s">
        <v>14</v>
      </c>
      <c r="G1333" s="32" t="s">
        <v>10961</v>
      </c>
      <c r="H1333" s="33" t="s">
        <v>8431</v>
      </c>
    </row>
    <row r="1334" spans="1:8" x14ac:dyDescent="0.25">
      <c r="A1334" s="34">
        <v>45755</v>
      </c>
      <c r="B1334" s="35" t="s">
        <v>2161</v>
      </c>
      <c r="C1334" s="36" t="s">
        <v>2162</v>
      </c>
      <c r="D1334" s="35">
        <v>1712</v>
      </c>
      <c r="E1334" s="36">
        <v>12</v>
      </c>
      <c r="F1334" s="36" t="s">
        <v>14</v>
      </c>
      <c r="G1334" s="36" t="s">
        <v>10961</v>
      </c>
      <c r="H1334" s="37" t="s">
        <v>8431</v>
      </c>
    </row>
    <row r="1335" spans="1:8" x14ac:dyDescent="0.25">
      <c r="A1335" s="30">
        <v>45755</v>
      </c>
      <c r="B1335" s="31" t="s">
        <v>2165</v>
      </c>
      <c r="C1335" s="32" t="s">
        <v>2166</v>
      </c>
      <c r="D1335" s="31">
        <v>1712</v>
      </c>
      <c r="E1335" s="32">
        <v>6</v>
      </c>
      <c r="F1335" s="32" t="s">
        <v>14</v>
      </c>
      <c r="G1335" s="32" t="s">
        <v>10961</v>
      </c>
      <c r="H1335" s="33" t="s">
        <v>8431</v>
      </c>
    </row>
    <row r="1336" spans="1:8" x14ac:dyDescent="0.25">
      <c r="A1336" s="34">
        <v>45755</v>
      </c>
      <c r="B1336" s="35" t="s">
        <v>10236</v>
      </c>
      <c r="C1336" s="36" t="s">
        <v>2854</v>
      </c>
      <c r="D1336" s="35">
        <v>1712</v>
      </c>
      <c r="E1336" s="36">
        <v>4</v>
      </c>
      <c r="F1336" s="36" t="s">
        <v>14</v>
      </c>
      <c r="G1336" s="36" t="s">
        <v>10961</v>
      </c>
      <c r="H1336" s="37" t="s">
        <v>8431</v>
      </c>
    </row>
    <row r="1337" spans="1:8" x14ac:dyDescent="0.25">
      <c r="A1337" s="30">
        <v>45755</v>
      </c>
      <c r="B1337" s="31" t="s">
        <v>10235</v>
      </c>
      <c r="C1337" s="32" t="s">
        <v>2853</v>
      </c>
      <c r="D1337" s="31">
        <v>1712</v>
      </c>
      <c r="E1337" s="32">
        <v>4</v>
      </c>
      <c r="F1337" s="32" t="s">
        <v>14</v>
      </c>
      <c r="G1337" s="32" t="s">
        <v>10961</v>
      </c>
      <c r="H1337" s="33" t="s">
        <v>8431</v>
      </c>
    </row>
    <row r="1338" spans="1:8" x14ac:dyDescent="0.25">
      <c r="A1338" s="34">
        <v>45755</v>
      </c>
      <c r="B1338" s="35" t="s">
        <v>10184</v>
      </c>
      <c r="C1338" s="36" t="s">
        <v>2826</v>
      </c>
      <c r="D1338" s="35">
        <v>1712</v>
      </c>
      <c r="E1338" s="36">
        <v>6</v>
      </c>
      <c r="F1338" s="36" t="s">
        <v>14</v>
      </c>
      <c r="G1338" s="36" t="s">
        <v>10961</v>
      </c>
      <c r="H1338" s="37" t="s">
        <v>8431</v>
      </c>
    </row>
    <row r="1339" spans="1:8" x14ac:dyDescent="0.25">
      <c r="A1339" s="30">
        <v>45755</v>
      </c>
      <c r="B1339" s="31" t="s">
        <v>10244</v>
      </c>
      <c r="C1339" s="32" t="s">
        <v>2848</v>
      </c>
      <c r="D1339" s="31">
        <v>1712</v>
      </c>
      <c r="E1339" s="32">
        <v>2</v>
      </c>
      <c r="F1339" s="32" t="s">
        <v>14</v>
      </c>
      <c r="G1339" s="32" t="s">
        <v>10961</v>
      </c>
      <c r="H1339" s="33" t="s">
        <v>8431</v>
      </c>
    </row>
    <row r="1340" spans="1:8" x14ac:dyDescent="0.25">
      <c r="A1340" s="34">
        <v>45755</v>
      </c>
      <c r="B1340" s="35" t="s">
        <v>10243</v>
      </c>
      <c r="C1340" s="36" t="s">
        <v>2846</v>
      </c>
      <c r="D1340" s="35">
        <v>1712</v>
      </c>
      <c r="E1340" s="36">
        <v>2</v>
      </c>
      <c r="F1340" s="36" t="s">
        <v>14</v>
      </c>
      <c r="G1340" s="36" t="s">
        <v>10961</v>
      </c>
      <c r="H1340" s="37" t="s">
        <v>8431</v>
      </c>
    </row>
    <row r="1341" spans="1:8" x14ac:dyDescent="0.25">
      <c r="A1341" s="30">
        <v>45755</v>
      </c>
      <c r="B1341" s="31" t="s">
        <v>10232</v>
      </c>
      <c r="C1341" s="32" t="s">
        <v>2824</v>
      </c>
      <c r="D1341" s="31">
        <v>1712</v>
      </c>
      <c r="E1341" s="32">
        <v>6</v>
      </c>
      <c r="F1341" s="32" t="s">
        <v>14</v>
      </c>
      <c r="G1341" s="32" t="s">
        <v>10961</v>
      </c>
      <c r="H1341" s="33" t="s">
        <v>8431</v>
      </c>
    </row>
    <row r="1342" spans="1:8" x14ac:dyDescent="0.25">
      <c r="A1342" s="34">
        <v>45755</v>
      </c>
      <c r="B1342" s="35" t="s">
        <v>10231</v>
      </c>
      <c r="C1342" s="36" t="s">
        <v>2822</v>
      </c>
      <c r="D1342" s="35">
        <v>1712</v>
      </c>
      <c r="E1342" s="36">
        <v>6</v>
      </c>
      <c r="F1342" s="36" t="s">
        <v>14</v>
      </c>
      <c r="G1342" s="36" t="s">
        <v>10961</v>
      </c>
      <c r="H1342" s="37" t="s">
        <v>8431</v>
      </c>
    </row>
    <row r="1343" spans="1:8" x14ac:dyDescent="0.25">
      <c r="A1343" s="30">
        <v>45755</v>
      </c>
      <c r="B1343" s="31" t="s">
        <v>8349</v>
      </c>
      <c r="C1343" s="32" t="s">
        <v>8350</v>
      </c>
      <c r="D1343" s="31">
        <v>1716</v>
      </c>
      <c r="E1343" s="32">
        <v>11</v>
      </c>
      <c r="F1343" s="32" t="s">
        <v>14</v>
      </c>
      <c r="G1343" s="32" t="s">
        <v>10961</v>
      </c>
      <c r="H1343" s="33" t="s">
        <v>10134</v>
      </c>
    </row>
    <row r="1344" spans="1:8" x14ac:dyDescent="0.25">
      <c r="A1344" s="34">
        <v>45755</v>
      </c>
      <c r="B1344" s="35" t="s">
        <v>10236</v>
      </c>
      <c r="C1344" s="36" t="s">
        <v>2854</v>
      </c>
      <c r="D1344" s="35">
        <v>1716</v>
      </c>
      <c r="E1344" s="36">
        <v>3</v>
      </c>
      <c r="F1344" s="36" t="s">
        <v>14</v>
      </c>
      <c r="G1344" s="36" t="s">
        <v>10961</v>
      </c>
      <c r="H1344" s="37" t="s">
        <v>10134</v>
      </c>
    </row>
    <row r="1345" spans="1:8" x14ac:dyDescent="0.25">
      <c r="A1345" s="30">
        <v>45755</v>
      </c>
      <c r="B1345" s="31" t="s">
        <v>10235</v>
      </c>
      <c r="C1345" s="32" t="s">
        <v>2853</v>
      </c>
      <c r="D1345" s="31">
        <v>1716</v>
      </c>
      <c r="E1345" s="32">
        <v>5</v>
      </c>
      <c r="F1345" s="32" t="s">
        <v>14</v>
      </c>
      <c r="G1345" s="32" t="s">
        <v>10961</v>
      </c>
      <c r="H1345" s="33" t="s">
        <v>10134</v>
      </c>
    </row>
    <row r="1346" spans="1:8" x14ac:dyDescent="0.25">
      <c r="A1346" s="34">
        <v>45755</v>
      </c>
      <c r="B1346" s="35" t="s">
        <v>8177</v>
      </c>
      <c r="C1346" s="36" t="s">
        <v>8178</v>
      </c>
      <c r="D1346" s="35">
        <v>1716</v>
      </c>
      <c r="E1346" s="36">
        <v>50</v>
      </c>
      <c r="F1346" s="36" t="s">
        <v>14</v>
      </c>
      <c r="G1346" s="36" t="s">
        <v>10961</v>
      </c>
      <c r="H1346" s="37" t="s">
        <v>10134</v>
      </c>
    </row>
    <row r="1347" spans="1:8" x14ac:dyDescent="0.25">
      <c r="A1347" s="30">
        <v>45755</v>
      </c>
      <c r="B1347" s="31" t="s">
        <v>8155</v>
      </c>
      <c r="C1347" s="32" t="s">
        <v>8156</v>
      </c>
      <c r="D1347" s="31">
        <v>1716</v>
      </c>
      <c r="E1347" s="32">
        <v>30</v>
      </c>
      <c r="F1347" s="32" t="s">
        <v>14</v>
      </c>
      <c r="G1347" s="32" t="s">
        <v>10961</v>
      </c>
      <c r="H1347" s="33" t="s">
        <v>10134</v>
      </c>
    </row>
    <row r="1348" spans="1:8" x14ac:dyDescent="0.25">
      <c r="A1348" s="34">
        <v>45755</v>
      </c>
      <c r="B1348" s="35" t="s">
        <v>8181</v>
      </c>
      <c r="C1348" s="36" t="s">
        <v>8182</v>
      </c>
      <c r="D1348" s="35">
        <v>1716</v>
      </c>
      <c r="E1348" s="36">
        <v>20</v>
      </c>
      <c r="F1348" s="36" t="s">
        <v>14</v>
      </c>
      <c r="G1348" s="36" t="s">
        <v>10961</v>
      </c>
      <c r="H1348" s="37" t="s">
        <v>10134</v>
      </c>
    </row>
    <row r="1349" spans="1:8" x14ac:dyDescent="0.25">
      <c r="A1349" s="30">
        <v>45755</v>
      </c>
      <c r="B1349" s="31" t="s">
        <v>8473</v>
      </c>
      <c r="C1349" s="32" t="s">
        <v>8474</v>
      </c>
      <c r="D1349" s="31">
        <v>1695</v>
      </c>
      <c r="E1349" s="32">
        <v>12</v>
      </c>
      <c r="F1349" s="32" t="s">
        <v>14</v>
      </c>
      <c r="G1349" s="32" t="s">
        <v>10961</v>
      </c>
      <c r="H1349" s="33" t="s">
        <v>10133</v>
      </c>
    </row>
    <row r="1350" spans="1:8" x14ac:dyDescent="0.25">
      <c r="A1350" s="34">
        <v>45754</v>
      </c>
      <c r="B1350" s="35" t="s">
        <v>683</v>
      </c>
      <c r="C1350" s="36" t="s">
        <v>684</v>
      </c>
      <c r="D1350" s="35">
        <v>1717</v>
      </c>
      <c r="E1350" s="36">
        <v>30</v>
      </c>
      <c r="F1350" s="36" t="s">
        <v>14</v>
      </c>
      <c r="G1350" s="36" t="s">
        <v>10961</v>
      </c>
      <c r="H1350" s="37" t="s">
        <v>8431</v>
      </c>
    </row>
    <row r="1351" spans="1:8" x14ac:dyDescent="0.25">
      <c r="A1351" s="30">
        <v>45752</v>
      </c>
      <c r="B1351" s="31" t="s">
        <v>6488</v>
      </c>
      <c r="C1351" s="32" t="s">
        <v>6489</v>
      </c>
      <c r="D1351" s="31">
        <v>1706</v>
      </c>
      <c r="E1351" s="32">
        <v>10</v>
      </c>
      <c r="F1351" s="32" t="s">
        <v>14</v>
      </c>
      <c r="G1351" s="32" t="s">
        <v>10961</v>
      </c>
      <c r="H1351" s="33" t="s">
        <v>8431</v>
      </c>
    </row>
    <row r="1352" spans="1:8" x14ac:dyDescent="0.25">
      <c r="A1352" s="34">
        <v>45752</v>
      </c>
      <c r="B1352" s="35" t="s">
        <v>6524</v>
      </c>
      <c r="C1352" s="36" t="s">
        <v>6525</v>
      </c>
      <c r="D1352" s="35">
        <v>1706</v>
      </c>
      <c r="E1352" s="36">
        <v>10</v>
      </c>
      <c r="F1352" s="36" t="s">
        <v>14</v>
      </c>
      <c r="G1352" s="36" t="s">
        <v>10961</v>
      </c>
      <c r="H1352" s="37" t="s">
        <v>8431</v>
      </c>
    </row>
    <row r="1353" spans="1:8" x14ac:dyDescent="0.25">
      <c r="A1353" s="30">
        <v>45752</v>
      </c>
      <c r="B1353" s="31" t="s">
        <v>8899</v>
      </c>
      <c r="C1353" s="32" t="s">
        <v>8860</v>
      </c>
      <c r="D1353" s="31">
        <v>1706</v>
      </c>
      <c r="E1353" s="32">
        <v>2</v>
      </c>
      <c r="F1353" s="32" t="s">
        <v>14</v>
      </c>
      <c r="G1353" s="32" t="s">
        <v>10961</v>
      </c>
      <c r="H1353" s="33" t="s">
        <v>8431</v>
      </c>
    </row>
    <row r="1354" spans="1:8" x14ac:dyDescent="0.25">
      <c r="A1354" s="34">
        <v>45752</v>
      </c>
      <c r="B1354" s="35" t="s">
        <v>1338</v>
      </c>
      <c r="C1354" s="36" t="s">
        <v>1339</v>
      </c>
      <c r="D1354" s="35">
        <v>1697</v>
      </c>
      <c r="E1354" s="36">
        <v>10</v>
      </c>
      <c r="F1354" s="36" t="s">
        <v>14</v>
      </c>
      <c r="G1354" s="36" t="s">
        <v>10961</v>
      </c>
      <c r="H1354" s="37" t="s">
        <v>10132</v>
      </c>
    </row>
    <row r="1355" spans="1:8" x14ac:dyDescent="0.25">
      <c r="A1355" s="30">
        <v>45752</v>
      </c>
      <c r="B1355" s="31" t="s">
        <v>8233</v>
      </c>
      <c r="C1355" s="32" t="s">
        <v>8234</v>
      </c>
      <c r="D1355" s="31">
        <v>1697</v>
      </c>
      <c r="E1355" s="32">
        <v>5</v>
      </c>
      <c r="F1355" s="32" t="s">
        <v>14</v>
      </c>
      <c r="G1355" s="32" t="s">
        <v>10961</v>
      </c>
      <c r="H1355" s="33" t="s">
        <v>10132</v>
      </c>
    </row>
    <row r="1356" spans="1:8" x14ac:dyDescent="0.25">
      <c r="A1356" s="34">
        <v>45752</v>
      </c>
      <c r="B1356" s="35" t="s">
        <v>10221</v>
      </c>
      <c r="C1356" s="36" t="s">
        <v>10221</v>
      </c>
      <c r="D1356" s="35">
        <v>1703</v>
      </c>
      <c r="E1356" s="36">
        <v>10</v>
      </c>
      <c r="F1356" s="36" t="s">
        <v>14</v>
      </c>
      <c r="G1356" s="36" t="s">
        <v>10961</v>
      </c>
      <c r="H1356" s="37" t="s">
        <v>9390</v>
      </c>
    </row>
    <row r="1357" spans="1:8" x14ac:dyDescent="0.25">
      <c r="A1357" s="30">
        <v>45752</v>
      </c>
      <c r="B1357" s="31" t="s">
        <v>2126</v>
      </c>
      <c r="C1357" s="32" t="s">
        <v>2127</v>
      </c>
      <c r="D1357" s="31">
        <v>1703</v>
      </c>
      <c r="E1357" s="32">
        <v>10</v>
      </c>
      <c r="F1357" s="32" t="s">
        <v>25</v>
      </c>
      <c r="G1357" s="32" t="s">
        <v>10961</v>
      </c>
      <c r="H1357" s="33" t="s">
        <v>9390</v>
      </c>
    </row>
    <row r="1358" spans="1:8" x14ac:dyDescent="0.25">
      <c r="A1358" s="34">
        <v>45752</v>
      </c>
      <c r="B1358" s="35" t="s">
        <v>1300</v>
      </c>
      <c r="C1358" s="36" t="s">
        <v>1301</v>
      </c>
      <c r="D1358" s="35">
        <v>1703</v>
      </c>
      <c r="E1358" s="36">
        <v>40</v>
      </c>
      <c r="F1358" s="36" t="s">
        <v>25</v>
      </c>
      <c r="G1358" s="36" t="s">
        <v>10961</v>
      </c>
      <c r="H1358" s="37" t="s">
        <v>9390</v>
      </c>
    </row>
    <row r="1359" spans="1:8" x14ac:dyDescent="0.25">
      <c r="A1359" s="30">
        <v>45752</v>
      </c>
      <c r="B1359" s="31" t="s">
        <v>872</v>
      </c>
      <c r="C1359" s="32" t="s">
        <v>8417</v>
      </c>
      <c r="D1359" s="31">
        <v>1703</v>
      </c>
      <c r="E1359" s="32">
        <v>42</v>
      </c>
      <c r="F1359" s="32" t="s">
        <v>14</v>
      </c>
      <c r="G1359" s="32" t="s">
        <v>10961</v>
      </c>
      <c r="H1359" s="33" t="s">
        <v>9390</v>
      </c>
    </row>
    <row r="1360" spans="1:8" x14ac:dyDescent="0.25">
      <c r="A1360" s="34">
        <v>45752</v>
      </c>
      <c r="B1360" s="35" t="s">
        <v>1619</v>
      </c>
      <c r="C1360" s="36" t="s">
        <v>1620</v>
      </c>
      <c r="D1360" s="35">
        <v>1703</v>
      </c>
      <c r="E1360" s="36">
        <v>2</v>
      </c>
      <c r="F1360" s="36" t="s">
        <v>25</v>
      </c>
      <c r="G1360" s="36" t="s">
        <v>10961</v>
      </c>
      <c r="H1360" s="37" t="s">
        <v>9390</v>
      </c>
    </row>
    <row r="1361" spans="1:8" x14ac:dyDescent="0.25">
      <c r="A1361" s="30">
        <v>45752</v>
      </c>
      <c r="B1361" s="31" t="s">
        <v>10242</v>
      </c>
      <c r="C1361" s="32" t="s">
        <v>2807</v>
      </c>
      <c r="D1361" s="31">
        <v>1703</v>
      </c>
      <c r="E1361" s="32">
        <v>2</v>
      </c>
      <c r="F1361" s="32" t="s">
        <v>14</v>
      </c>
      <c r="G1361" s="32" t="s">
        <v>10961</v>
      </c>
      <c r="H1361" s="33" t="s">
        <v>9390</v>
      </c>
    </row>
    <row r="1362" spans="1:8" x14ac:dyDescent="0.25">
      <c r="A1362" s="34">
        <v>45752</v>
      </c>
      <c r="B1362" s="35" t="s">
        <v>648</v>
      </c>
      <c r="C1362" s="36" t="s">
        <v>649</v>
      </c>
      <c r="D1362" s="35">
        <v>1703</v>
      </c>
      <c r="E1362" s="36">
        <v>60</v>
      </c>
      <c r="F1362" s="36" t="s">
        <v>14</v>
      </c>
      <c r="G1362" s="36" t="s">
        <v>10961</v>
      </c>
      <c r="H1362" s="37" t="s">
        <v>9390</v>
      </c>
    </row>
    <row r="1363" spans="1:8" x14ac:dyDescent="0.25">
      <c r="A1363" s="30">
        <v>45752</v>
      </c>
      <c r="B1363" s="31" t="s">
        <v>650</v>
      </c>
      <c r="C1363" s="32" t="s">
        <v>8549</v>
      </c>
      <c r="D1363" s="31">
        <v>1703</v>
      </c>
      <c r="E1363" s="32">
        <v>60</v>
      </c>
      <c r="F1363" s="32" t="s">
        <v>14</v>
      </c>
      <c r="G1363" s="32" t="s">
        <v>10961</v>
      </c>
      <c r="H1363" s="33" t="s">
        <v>9390</v>
      </c>
    </row>
    <row r="1364" spans="1:8" x14ac:dyDescent="0.25">
      <c r="A1364" s="34">
        <v>45752</v>
      </c>
      <c r="B1364" s="35" t="s">
        <v>2029</v>
      </c>
      <c r="C1364" s="36" t="s">
        <v>2030</v>
      </c>
      <c r="D1364" s="35">
        <v>1703</v>
      </c>
      <c r="E1364" s="36">
        <v>5</v>
      </c>
      <c r="F1364" s="36" t="s">
        <v>14</v>
      </c>
      <c r="G1364" s="36" t="s">
        <v>10961</v>
      </c>
      <c r="H1364" s="37" t="s">
        <v>9390</v>
      </c>
    </row>
    <row r="1365" spans="1:8" x14ac:dyDescent="0.25">
      <c r="A1365" s="30">
        <v>45752</v>
      </c>
      <c r="B1365" s="31" t="s">
        <v>10138</v>
      </c>
      <c r="C1365" s="32" t="s">
        <v>10140</v>
      </c>
      <c r="D1365" s="31">
        <v>1703</v>
      </c>
      <c r="E1365" s="32">
        <v>4</v>
      </c>
      <c r="F1365" s="32" t="s">
        <v>14</v>
      </c>
      <c r="G1365" s="32" t="s">
        <v>10961</v>
      </c>
      <c r="H1365" s="33" t="s">
        <v>9390</v>
      </c>
    </row>
    <row r="1366" spans="1:8" x14ac:dyDescent="0.25">
      <c r="A1366" s="34">
        <v>45752</v>
      </c>
      <c r="B1366" s="35" t="s">
        <v>10139</v>
      </c>
      <c r="C1366" s="36" t="s">
        <v>10141</v>
      </c>
      <c r="D1366" s="35">
        <v>1703</v>
      </c>
      <c r="E1366" s="36">
        <v>6</v>
      </c>
      <c r="F1366" s="36" t="s">
        <v>25</v>
      </c>
      <c r="G1366" s="36" t="s">
        <v>10961</v>
      </c>
      <c r="H1366" s="37" t="s">
        <v>9390</v>
      </c>
    </row>
    <row r="1367" spans="1:8" x14ac:dyDescent="0.25">
      <c r="A1367" s="30">
        <v>45755</v>
      </c>
      <c r="B1367" s="31" t="s">
        <v>9282</v>
      </c>
      <c r="C1367" s="32" t="s">
        <v>8929</v>
      </c>
      <c r="D1367" s="31">
        <v>2607</v>
      </c>
      <c r="E1367" s="32">
        <v>6</v>
      </c>
      <c r="F1367" s="32" t="s">
        <v>14</v>
      </c>
      <c r="G1367" s="32" t="s">
        <v>10003</v>
      </c>
      <c r="H1367" s="33" t="s">
        <v>4</v>
      </c>
    </row>
    <row r="1368" spans="1:8" x14ac:dyDescent="0.25">
      <c r="A1368" s="34">
        <v>45755</v>
      </c>
      <c r="B1368" s="35" t="s">
        <v>9258</v>
      </c>
      <c r="C1368" s="36" t="s">
        <v>8928</v>
      </c>
      <c r="D1368" s="35">
        <v>2606</v>
      </c>
      <c r="E1368" s="36">
        <v>6</v>
      </c>
      <c r="F1368" s="36" t="s">
        <v>14</v>
      </c>
      <c r="G1368" s="36" t="s">
        <v>10003</v>
      </c>
      <c r="H1368" s="37" t="s">
        <v>4</v>
      </c>
    </row>
    <row r="1369" spans="1:8" x14ac:dyDescent="0.25">
      <c r="A1369" s="30">
        <v>45755</v>
      </c>
      <c r="B1369" s="31" t="s">
        <v>9265</v>
      </c>
      <c r="C1369" s="32" t="s">
        <v>8964</v>
      </c>
      <c r="D1369" s="31">
        <v>2605</v>
      </c>
      <c r="E1369" s="32">
        <v>10</v>
      </c>
      <c r="F1369" s="32" t="s">
        <v>14</v>
      </c>
      <c r="G1369" s="32" t="s">
        <v>10003</v>
      </c>
      <c r="H1369" s="33" t="s">
        <v>4</v>
      </c>
    </row>
    <row r="1370" spans="1:8" x14ac:dyDescent="0.25">
      <c r="A1370" s="34">
        <v>45755</v>
      </c>
      <c r="B1370" s="35" t="s">
        <v>9366</v>
      </c>
      <c r="C1370" s="36" t="s">
        <v>8955</v>
      </c>
      <c r="D1370" s="35">
        <v>2604</v>
      </c>
      <c r="E1370" s="36">
        <v>10</v>
      </c>
      <c r="F1370" s="36" t="s">
        <v>14</v>
      </c>
      <c r="G1370" s="36" t="s">
        <v>10003</v>
      </c>
      <c r="H1370" s="37" t="s">
        <v>4</v>
      </c>
    </row>
    <row r="1371" spans="1:8" x14ac:dyDescent="0.25">
      <c r="A1371" s="30">
        <v>45755</v>
      </c>
      <c r="B1371" s="31" t="s">
        <v>9005</v>
      </c>
      <c r="C1371" s="32" t="s">
        <v>8925</v>
      </c>
      <c r="D1371" s="31">
        <v>2603</v>
      </c>
      <c r="E1371" s="32">
        <v>10</v>
      </c>
      <c r="F1371" s="32" t="s">
        <v>14</v>
      </c>
      <c r="G1371" s="32" t="s">
        <v>10003</v>
      </c>
      <c r="H1371" s="33" t="s">
        <v>4</v>
      </c>
    </row>
    <row r="1372" spans="1:8" x14ac:dyDescent="0.25">
      <c r="A1372" s="34">
        <v>45755</v>
      </c>
      <c r="B1372" s="35" t="s">
        <v>9336</v>
      </c>
      <c r="C1372" s="36" t="s">
        <v>8919</v>
      </c>
      <c r="D1372" s="35">
        <v>2602</v>
      </c>
      <c r="E1372" s="36">
        <v>3</v>
      </c>
      <c r="F1372" s="36" t="s">
        <v>14</v>
      </c>
      <c r="G1372" s="36" t="s">
        <v>10003</v>
      </c>
      <c r="H1372" s="37" t="s">
        <v>4</v>
      </c>
    </row>
    <row r="1373" spans="1:8" x14ac:dyDescent="0.25">
      <c r="A1373" s="30">
        <v>45755</v>
      </c>
      <c r="B1373" s="31" t="s">
        <v>9337</v>
      </c>
      <c r="C1373" s="32" t="s">
        <v>8920</v>
      </c>
      <c r="D1373" s="31">
        <v>2601</v>
      </c>
      <c r="E1373" s="32">
        <v>21</v>
      </c>
      <c r="F1373" s="32" t="s">
        <v>14</v>
      </c>
      <c r="G1373" s="32" t="s">
        <v>10003</v>
      </c>
      <c r="H1373" s="33" t="s">
        <v>4</v>
      </c>
    </row>
    <row r="1374" spans="1:8" x14ac:dyDescent="0.25">
      <c r="A1374" s="34">
        <v>45755</v>
      </c>
      <c r="B1374" s="35" t="s">
        <v>9334</v>
      </c>
      <c r="C1374" s="36" t="s">
        <v>8917</v>
      </c>
      <c r="D1374" s="35">
        <v>2600</v>
      </c>
      <c r="E1374" s="36">
        <v>10</v>
      </c>
      <c r="F1374" s="36" t="s">
        <v>14</v>
      </c>
      <c r="G1374" s="36" t="s">
        <v>10003</v>
      </c>
      <c r="H1374" s="37" t="s">
        <v>4</v>
      </c>
    </row>
    <row r="1375" spans="1:8" x14ac:dyDescent="0.25">
      <c r="A1375" s="30">
        <v>45755</v>
      </c>
      <c r="B1375" s="31" t="s">
        <v>9339</v>
      </c>
      <c r="C1375" s="32" t="s">
        <v>8923</v>
      </c>
      <c r="D1375" s="31">
        <v>2599</v>
      </c>
      <c r="E1375" s="32">
        <v>20</v>
      </c>
      <c r="F1375" s="32" t="s">
        <v>14</v>
      </c>
      <c r="G1375" s="32" t="s">
        <v>10003</v>
      </c>
      <c r="H1375" s="33" t="s">
        <v>4</v>
      </c>
    </row>
    <row r="1376" spans="1:8" x14ac:dyDescent="0.25">
      <c r="A1376" s="34">
        <v>45755</v>
      </c>
      <c r="B1376" s="35" t="s">
        <v>9354</v>
      </c>
      <c r="C1376" s="36" t="s">
        <v>8944</v>
      </c>
      <c r="D1376" s="35">
        <v>2598</v>
      </c>
      <c r="E1376" s="36">
        <v>10</v>
      </c>
      <c r="F1376" s="36" t="s">
        <v>14</v>
      </c>
      <c r="G1376" s="36" t="s">
        <v>10003</v>
      </c>
      <c r="H1376" s="37" t="s">
        <v>4</v>
      </c>
    </row>
    <row r="1377" spans="1:8" x14ac:dyDescent="0.25">
      <c r="A1377" s="30">
        <v>45755</v>
      </c>
      <c r="B1377" s="31" t="s">
        <v>9359</v>
      </c>
      <c r="C1377" s="32" t="s">
        <v>8950</v>
      </c>
      <c r="D1377" s="31">
        <v>2597</v>
      </c>
      <c r="E1377" s="32">
        <v>5</v>
      </c>
      <c r="F1377" s="32" t="s">
        <v>14</v>
      </c>
      <c r="G1377" s="32" t="s">
        <v>10003</v>
      </c>
      <c r="H1377" s="33" t="s">
        <v>4</v>
      </c>
    </row>
    <row r="1378" spans="1:8" x14ac:dyDescent="0.25">
      <c r="A1378" s="34">
        <v>45755</v>
      </c>
      <c r="B1378" s="35" t="s">
        <v>8901</v>
      </c>
      <c r="C1378" s="36" t="s">
        <v>8930</v>
      </c>
      <c r="D1378" s="35">
        <v>2596</v>
      </c>
      <c r="E1378" s="36">
        <v>10</v>
      </c>
      <c r="F1378" s="36" t="s">
        <v>14</v>
      </c>
      <c r="G1378" s="36" t="s">
        <v>10003</v>
      </c>
      <c r="H1378" s="37" t="s">
        <v>4</v>
      </c>
    </row>
    <row r="1379" spans="1:8" x14ac:dyDescent="0.25">
      <c r="A1379" s="30">
        <v>45755</v>
      </c>
      <c r="B1379" s="31">
        <v>6283571090</v>
      </c>
      <c r="C1379" s="32" t="s">
        <v>8746</v>
      </c>
      <c r="D1379" s="31">
        <v>2595</v>
      </c>
      <c r="E1379" s="32">
        <v>4</v>
      </c>
      <c r="F1379" s="32" t="s">
        <v>14</v>
      </c>
      <c r="G1379" s="32" t="s">
        <v>10003</v>
      </c>
      <c r="H1379" s="33" t="s">
        <v>4</v>
      </c>
    </row>
    <row r="1380" spans="1:8" x14ac:dyDescent="0.25">
      <c r="A1380" s="34">
        <v>45755</v>
      </c>
      <c r="B1380" s="35" t="s">
        <v>9321</v>
      </c>
      <c r="C1380" s="36" t="s">
        <v>8903</v>
      </c>
      <c r="D1380" s="35">
        <v>2594</v>
      </c>
      <c r="E1380" s="36">
        <v>50</v>
      </c>
      <c r="F1380" s="36" t="s">
        <v>14</v>
      </c>
      <c r="G1380" s="36" t="s">
        <v>10003</v>
      </c>
      <c r="H1380" s="37" t="s">
        <v>4</v>
      </c>
    </row>
    <row r="1381" spans="1:8" x14ac:dyDescent="0.25">
      <c r="A1381" s="30">
        <v>45755</v>
      </c>
      <c r="B1381" s="31" t="s">
        <v>9331</v>
      </c>
      <c r="C1381" s="32" t="s">
        <v>8915</v>
      </c>
      <c r="D1381" s="31">
        <v>2593</v>
      </c>
      <c r="E1381" s="32">
        <v>20</v>
      </c>
      <c r="F1381" s="32" t="s">
        <v>14</v>
      </c>
      <c r="G1381" s="32" t="s">
        <v>10003</v>
      </c>
      <c r="H1381" s="33" t="s">
        <v>4</v>
      </c>
    </row>
    <row r="1382" spans="1:8" x14ac:dyDescent="0.25">
      <c r="A1382" s="34">
        <v>45755</v>
      </c>
      <c r="B1382" s="35" t="s">
        <v>9018</v>
      </c>
      <c r="C1382" s="36" t="s">
        <v>10521</v>
      </c>
      <c r="D1382" s="35">
        <v>2592</v>
      </c>
      <c r="E1382" s="36">
        <v>25</v>
      </c>
      <c r="F1382" s="36" t="s">
        <v>14</v>
      </c>
      <c r="G1382" s="36" t="s">
        <v>10003</v>
      </c>
      <c r="H1382" s="37" t="s">
        <v>4</v>
      </c>
    </row>
    <row r="1383" spans="1:8" x14ac:dyDescent="0.25">
      <c r="A1383" s="30">
        <v>45755</v>
      </c>
      <c r="B1383" s="31" t="s">
        <v>9333</v>
      </c>
      <c r="C1383" s="32" t="s">
        <v>8916</v>
      </c>
      <c r="D1383" s="31">
        <v>2591</v>
      </c>
      <c r="E1383" s="32">
        <v>20</v>
      </c>
      <c r="F1383" s="32" t="s">
        <v>14</v>
      </c>
      <c r="G1383" s="32" t="s">
        <v>10003</v>
      </c>
      <c r="H1383" s="33" t="s">
        <v>4</v>
      </c>
    </row>
    <row r="1384" spans="1:8" x14ac:dyDescent="0.25">
      <c r="A1384" s="34">
        <v>45755</v>
      </c>
      <c r="B1384" s="35" t="s">
        <v>9324</v>
      </c>
      <c r="C1384" s="36" t="s">
        <v>8906</v>
      </c>
      <c r="D1384" s="35">
        <v>2590</v>
      </c>
      <c r="E1384" s="36">
        <v>20</v>
      </c>
      <c r="F1384" s="36" t="s">
        <v>14</v>
      </c>
      <c r="G1384" s="36" t="s">
        <v>10003</v>
      </c>
      <c r="H1384" s="37" t="s">
        <v>4</v>
      </c>
    </row>
    <row r="1385" spans="1:8" x14ac:dyDescent="0.25">
      <c r="A1385" s="30">
        <v>45755</v>
      </c>
      <c r="B1385" s="31" t="s">
        <v>9004</v>
      </c>
      <c r="C1385" s="32" t="s">
        <v>8914</v>
      </c>
      <c r="D1385" s="31">
        <v>2589</v>
      </c>
      <c r="E1385" s="32">
        <v>20</v>
      </c>
      <c r="F1385" s="32" t="s">
        <v>14</v>
      </c>
      <c r="G1385" s="32" t="s">
        <v>10003</v>
      </c>
      <c r="H1385" s="33" t="s">
        <v>4</v>
      </c>
    </row>
    <row r="1386" spans="1:8" x14ac:dyDescent="0.25">
      <c r="A1386" s="34">
        <v>45755</v>
      </c>
      <c r="B1386" s="35" t="s">
        <v>9325</v>
      </c>
      <c r="C1386" s="36" t="s">
        <v>8907</v>
      </c>
      <c r="D1386" s="35">
        <v>2588</v>
      </c>
      <c r="E1386" s="36">
        <v>25</v>
      </c>
      <c r="F1386" s="36" t="s">
        <v>14</v>
      </c>
      <c r="G1386" s="36" t="s">
        <v>10003</v>
      </c>
      <c r="H1386" s="37" t="s">
        <v>4</v>
      </c>
    </row>
    <row r="1387" spans="1:8" x14ac:dyDescent="0.25">
      <c r="A1387" s="30">
        <v>45754</v>
      </c>
      <c r="B1387" s="31" t="s">
        <v>10131</v>
      </c>
      <c r="C1387" s="32" t="s">
        <v>10131</v>
      </c>
      <c r="D1387" s="31">
        <v>2585</v>
      </c>
      <c r="E1387" s="32">
        <v>1</v>
      </c>
      <c r="F1387" s="32" t="s">
        <v>14</v>
      </c>
      <c r="G1387" s="32" t="s">
        <v>10003</v>
      </c>
      <c r="H1387" s="33" t="s">
        <v>4</v>
      </c>
    </row>
    <row r="1388" spans="1:8" x14ac:dyDescent="0.25">
      <c r="A1388" s="34">
        <v>45755</v>
      </c>
      <c r="B1388" s="35" t="s">
        <v>9322</v>
      </c>
      <c r="C1388" s="36" t="s">
        <v>8904</v>
      </c>
      <c r="D1388" s="35">
        <v>2587</v>
      </c>
      <c r="E1388" s="36">
        <v>20</v>
      </c>
      <c r="F1388" s="36" t="s">
        <v>14</v>
      </c>
      <c r="G1388" s="36" t="s">
        <v>10003</v>
      </c>
      <c r="H1388" s="37" t="s">
        <v>4</v>
      </c>
    </row>
    <row r="1389" spans="1:8" x14ac:dyDescent="0.25">
      <c r="A1389" s="30">
        <v>45755</v>
      </c>
      <c r="B1389" s="31" t="s">
        <v>9327</v>
      </c>
      <c r="C1389" s="32" t="s">
        <v>8909</v>
      </c>
      <c r="D1389" s="31">
        <v>2586</v>
      </c>
      <c r="E1389" s="32">
        <v>10</v>
      </c>
      <c r="F1389" s="32" t="s">
        <v>14</v>
      </c>
      <c r="G1389" s="32" t="s">
        <v>10003</v>
      </c>
      <c r="H1389" s="33" t="s">
        <v>4</v>
      </c>
    </row>
    <row r="1390" spans="1:8" x14ac:dyDescent="0.25">
      <c r="A1390" s="34">
        <v>45752</v>
      </c>
      <c r="B1390" s="35" t="s">
        <v>2426</v>
      </c>
      <c r="C1390" s="36" t="s">
        <v>2482</v>
      </c>
      <c r="D1390" s="35">
        <v>2584</v>
      </c>
      <c r="E1390" s="36">
        <v>60</v>
      </c>
      <c r="F1390" s="36" t="s">
        <v>14</v>
      </c>
      <c r="G1390" s="36" t="s">
        <v>10003</v>
      </c>
      <c r="H1390" s="37" t="s">
        <v>4</v>
      </c>
    </row>
    <row r="1391" spans="1:8" x14ac:dyDescent="0.25">
      <c r="A1391" s="30">
        <v>45752</v>
      </c>
      <c r="B1391" s="31" t="s">
        <v>2427</v>
      </c>
      <c r="C1391" s="32" t="s">
        <v>2483</v>
      </c>
      <c r="D1391" s="31">
        <v>2583</v>
      </c>
      <c r="E1391" s="32">
        <v>200</v>
      </c>
      <c r="F1391" s="32" t="s">
        <v>14</v>
      </c>
      <c r="G1391" s="32" t="s">
        <v>10003</v>
      </c>
      <c r="H1391" s="33" t="s">
        <v>4</v>
      </c>
    </row>
    <row r="1392" spans="1:8" x14ac:dyDescent="0.25">
      <c r="A1392" s="34">
        <v>45752</v>
      </c>
      <c r="B1392" s="35" t="s">
        <v>9008</v>
      </c>
      <c r="C1392" s="36" t="s">
        <v>3230</v>
      </c>
      <c r="D1392" s="35">
        <v>2582</v>
      </c>
      <c r="E1392" s="36">
        <v>200</v>
      </c>
      <c r="F1392" s="36" t="s">
        <v>14</v>
      </c>
      <c r="G1392" s="36" t="s">
        <v>10003</v>
      </c>
      <c r="H1392" s="37" t="s">
        <v>4</v>
      </c>
    </row>
    <row r="1393" spans="1:8" x14ac:dyDescent="0.25">
      <c r="A1393" s="30">
        <v>45752</v>
      </c>
      <c r="B1393" s="31" t="s">
        <v>3228</v>
      </c>
      <c r="C1393" s="32" t="s">
        <v>3229</v>
      </c>
      <c r="D1393" s="31">
        <v>2581</v>
      </c>
      <c r="E1393" s="32">
        <v>200</v>
      </c>
      <c r="F1393" s="32" t="s">
        <v>14</v>
      </c>
      <c r="G1393" s="32" t="s">
        <v>10003</v>
      </c>
      <c r="H1393" s="33" t="s">
        <v>4</v>
      </c>
    </row>
    <row r="1394" spans="1:8" x14ac:dyDescent="0.25">
      <c r="A1394" s="34">
        <v>45752</v>
      </c>
      <c r="B1394" s="35" t="s">
        <v>3237</v>
      </c>
      <c r="C1394" s="36" t="s">
        <v>3238</v>
      </c>
      <c r="D1394" s="35">
        <v>2580</v>
      </c>
      <c r="E1394" s="36">
        <v>20</v>
      </c>
      <c r="F1394" s="36" t="s">
        <v>14</v>
      </c>
      <c r="G1394" s="36" t="s">
        <v>10003</v>
      </c>
      <c r="H1394" s="37" t="s">
        <v>4</v>
      </c>
    </row>
    <row r="1395" spans="1:8" x14ac:dyDescent="0.25">
      <c r="A1395" s="30">
        <v>45752</v>
      </c>
      <c r="B1395" s="31" t="s">
        <v>3235</v>
      </c>
      <c r="C1395" s="32" t="s">
        <v>3236</v>
      </c>
      <c r="D1395" s="31">
        <v>2579</v>
      </c>
      <c r="E1395" s="32">
        <v>20</v>
      </c>
      <c r="F1395" s="32" t="s">
        <v>14</v>
      </c>
      <c r="G1395" s="32" t="s">
        <v>10003</v>
      </c>
      <c r="H1395" s="33" t="s">
        <v>4</v>
      </c>
    </row>
    <row r="1396" spans="1:8" x14ac:dyDescent="0.25">
      <c r="A1396" s="34">
        <v>45752</v>
      </c>
      <c r="B1396" s="35" t="s">
        <v>731</v>
      </c>
      <c r="C1396" s="36" t="s">
        <v>732</v>
      </c>
      <c r="D1396" s="35">
        <v>2578</v>
      </c>
      <c r="E1396" s="36">
        <v>100</v>
      </c>
      <c r="F1396" s="36" t="s">
        <v>14</v>
      </c>
      <c r="G1396" s="36" t="s">
        <v>10003</v>
      </c>
      <c r="H1396" s="37" t="s">
        <v>4</v>
      </c>
    </row>
    <row r="1397" spans="1:8" x14ac:dyDescent="0.25">
      <c r="A1397" s="30">
        <v>45752</v>
      </c>
      <c r="B1397" s="31" t="s">
        <v>4753</v>
      </c>
      <c r="C1397" s="32" t="s">
        <v>4754</v>
      </c>
      <c r="D1397" s="31">
        <v>2577</v>
      </c>
      <c r="E1397" s="32">
        <v>40</v>
      </c>
      <c r="F1397" s="32" t="s">
        <v>14</v>
      </c>
      <c r="G1397" s="32" t="s">
        <v>10003</v>
      </c>
      <c r="H1397" s="33" t="s">
        <v>4</v>
      </c>
    </row>
    <row r="1398" spans="1:8" x14ac:dyDescent="0.25">
      <c r="A1398" s="34">
        <v>45752</v>
      </c>
      <c r="B1398" s="35" t="s">
        <v>2372</v>
      </c>
      <c r="C1398" s="36" t="s">
        <v>2443</v>
      </c>
      <c r="D1398" s="35">
        <v>2576</v>
      </c>
      <c r="E1398" s="36">
        <v>40</v>
      </c>
      <c r="F1398" s="36" t="s">
        <v>14</v>
      </c>
      <c r="G1398" s="36" t="s">
        <v>10003</v>
      </c>
      <c r="H1398" s="37" t="s">
        <v>4</v>
      </c>
    </row>
    <row r="1399" spans="1:8" x14ac:dyDescent="0.25">
      <c r="A1399" s="30">
        <v>45752</v>
      </c>
      <c r="B1399" s="31" t="s">
        <v>4675</v>
      </c>
      <c r="C1399" s="32" t="s">
        <v>4676</v>
      </c>
      <c r="D1399" s="31">
        <v>2575</v>
      </c>
      <c r="E1399" s="32">
        <v>60</v>
      </c>
      <c r="F1399" s="32" t="s">
        <v>25</v>
      </c>
      <c r="G1399" s="32" t="s">
        <v>10003</v>
      </c>
      <c r="H1399" s="33" t="s">
        <v>4</v>
      </c>
    </row>
    <row r="1400" spans="1:8" x14ac:dyDescent="0.25">
      <c r="A1400" s="34">
        <v>45752</v>
      </c>
      <c r="B1400" s="35" t="s">
        <v>2371</v>
      </c>
      <c r="C1400" s="36" t="s">
        <v>2442</v>
      </c>
      <c r="D1400" s="35">
        <v>2574</v>
      </c>
      <c r="E1400" s="36">
        <v>30</v>
      </c>
      <c r="F1400" s="36" t="s">
        <v>25</v>
      </c>
      <c r="G1400" s="36" t="s">
        <v>10003</v>
      </c>
      <c r="H1400" s="37" t="s">
        <v>4</v>
      </c>
    </row>
    <row r="1401" spans="1:8" x14ac:dyDescent="0.25">
      <c r="A1401" s="30">
        <v>45752</v>
      </c>
      <c r="B1401" s="31" t="s">
        <v>4677</v>
      </c>
      <c r="C1401" s="32" t="s">
        <v>4678</v>
      </c>
      <c r="D1401" s="31">
        <v>2573</v>
      </c>
      <c r="E1401" s="32">
        <v>20</v>
      </c>
      <c r="F1401" s="32" t="s">
        <v>25</v>
      </c>
      <c r="G1401" s="32" t="s">
        <v>10003</v>
      </c>
      <c r="H1401" s="33" t="s">
        <v>4</v>
      </c>
    </row>
    <row r="1402" spans="1:8" x14ac:dyDescent="0.25">
      <c r="A1402" s="34">
        <v>45752</v>
      </c>
      <c r="B1402" s="35" t="s">
        <v>4679</v>
      </c>
      <c r="C1402" s="36" t="s">
        <v>4680</v>
      </c>
      <c r="D1402" s="35">
        <v>2572</v>
      </c>
      <c r="E1402" s="36">
        <v>40</v>
      </c>
      <c r="F1402" s="36" t="s">
        <v>25</v>
      </c>
      <c r="G1402" s="36" t="s">
        <v>10003</v>
      </c>
      <c r="H1402" s="37" t="s">
        <v>4</v>
      </c>
    </row>
    <row r="1403" spans="1:8" x14ac:dyDescent="0.25">
      <c r="A1403" s="30">
        <v>45752</v>
      </c>
      <c r="B1403" s="31" t="s">
        <v>673</v>
      </c>
      <c r="C1403" s="32" t="s">
        <v>674</v>
      </c>
      <c r="D1403" s="31">
        <v>2571</v>
      </c>
      <c r="E1403" s="32">
        <v>313</v>
      </c>
      <c r="F1403" s="32" t="s">
        <v>14</v>
      </c>
      <c r="G1403" s="32" t="s">
        <v>10003</v>
      </c>
      <c r="H1403" s="33" t="s">
        <v>4</v>
      </c>
    </row>
    <row r="1404" spans="1:8" x14ac:dyDescent="0.25">
      <c r="A1404" s="34">
        <v>45751</v>
      </c>
      <c r="B1404" s="35" t="s">
        <v>10146</v>
      </c>
      <c r="C1404" s="36" t="s">
        <v>6752</v>
      </c>
      <c r="D1404" s="35">
        <v>2570</v>
      </c>
      <c r="E1404" s="36">
        <v>200</v>
      </c>
      <c r="F1404" s="36" t="s">
        <v>14</v>
      </c>
      <c r="G1404" s="36" t="s">
        <v>10003</v>
      </c>
      <c r="H1404" s="37" t="s">
        <v>4</v>
      </c>
    </row>
    <row r="1405" spans="1:8" x14ac:dyDescent="0.25">
      <c r="A1405" s="30">
        <v>45752</v>
      </c>
      <c r="B1405" s="31" t="s">
        <v>1107</v>
      </c>
      <c r="C1405" s="32" t="s">
        <v>1108</v>
      </c>
      <c r="D1405" s="31"/>
      <c r="E1405" s="32">
        <v>1</v>
      </c>
      <c r="F1405" s="32" t="s">
        <v>25</v>
      </c>
      <c r="G1405" s="32" t="s">
        <v>10003</v>
      </c>
      <c r="H1405" s="33" t="s">
        <v>10127</v>
      </c>
    </row>
    <row r="1406" spans="1:8" x14ac:dyDescent="0.25">
      <c r="A1406" s="34">
        <v>45752</v>
      </c>
      <c r="B1406" s="35" t="s">
        <v>1022</v>
      </c>
      <c r="C1406" s="36" t="s">
        <v>4915</v>
      </c>
      <c r="D1406" s="35"/>
      <c r="E1406" s="36">
        <v>1</v>
      </c>
      <c r="F1406" s="36" t="s">
        <v>25</v>
      </c>
      <c r="G1406" s="36" t="s">
        <v>10003</v>
      </c>
      <c r="H1406" s="37" t="s">
        <v>10127</v>
      </c>
    </row>
    <row r="1407" spans="1:8" x14ac:dyDescent="0.25">
      <c r="A1407" s="30">
        <v>45752</v>
      </c>
      <c r="B1407" s="31" t="s">
        <v>1034</v>
      </c>
      <c r="C1407" s="32" t="s">
        <v>1035</v>
      </c>
      <c r="D1407" s="31"/>
      <c r="E1407" s="32">
        <v>1</v>
      </c>
      <c r="F1407" s="32" t="s">
        <v>14</v>
      </c>
      <c r="G1407" s="32" t="s">
        <v>10003</v>
      </c>
      <c r="H1407" s="33" t="s">
        <v>10127</v>
      </c>
    </row>
    <row r="1408" spans="1:8" x14ac:dyDescent="0.25">
      <c r="A1408" s="34">
        <v>45752</v>
      </c>
      <c r="B1408" s="35" t="s">
        <v>8425</v>
      </c>
      <c r="C1408" s="36" t="s">
        <v>8426</v>
      </c>
      <c r="D1408" s="35"/>
      <c r="E1408" s="36">
        <v>12</v>
      </c>
      <c r="F1408" s="36" t="s">
        <v>14</v>
      </c>
      <c r="G1408" s="36" t="s">
        <v>10003</v>
      </c>
      <c r="H1408" s="37" t="s">
        <v>10127</v>
      </c>
    </row>
    <row r="1409" spans="1:8" x14ac:dyDescent="0.25">
      <c r="A1409" s="30">
        <v>45752</v>
      </c>
      <c r="B1409" s="31" t="s">
        <v>4258</v>
      </c>
      <c r="C1409" s="32" t="s">
        <v>4259</v>
      </c>
      <c r="D1409" s="31"/>
      <c r="E1409" s="32">
        <v>1</v>
      </c>
      <c r="F1409" s="32" t="s">
        <v>14</v>
      </c>
      <c r="G1409" s="32" t="s">
        <v>10003</v>
      </c>
      <c r="H1409" s="33" t="s">
        <v>10127</v>
      </c>
    </row>
    <row r="1410" spans="1:8" x14ac:dyDescent="0.25">
      <c r="A1410" s="34">
        <v>45752</v>
      </c>
      <c r="B1410" s="35" t="s">
        <v>1261</v>
      </c>
      <c r="C1410" s="36" t="s">
        <v>3538</v>
      </c>
      <c r="D1410" s="35"/>
      <c r="E1410" s="36">
        <v>80</v>
      </c>
      <c r="F1410" s="36" t="s">
        <v>14</v>
      </c>
      <c r="G1410" s="36" t="s">
        <v>10003</v>
      </c>
      <c r="H1410" s="37" t="s">
        <v>10127</v>
      </c>
    </row>
    <row r="1411" spans="1:8" x14ac:dyDescent="0.25">
      <c r="A1411" s="30">
        <v>45752</v>
      </c>
      <c r="B1411" s="31" t="s">
        <v>4255</v>
      </c>
      <c r="C1411" s="32" t="s">
        <v>4256</v>
      </c>
      <c r="D1411" s="31"/>
      <c r="E1411" s="32">
        <v>114</v>
      </c>
      <c r="F1411" s="32" t="s">
        <v>14</v>
      </c>
      <c r="G1411" s="32" t="s">
        <v>10003</v>
      </c>
      <c r="H1411" s="33" t="s">
        <v>10127</v>
      </c>
    </row>
    <row r="1412" spans="1:8" x14ac:dyDescent="0.25">
      <c r="A1412" s="34">
        <v>45752</v>
      </c>
      <c r="B1412" s="35" t="s">
        <v>984</v>
      </c>
      <c r="C1412" s="36" t="s">
        <v>985</v>
      </c>
      <c r="D1412" s="35"/>
      <c r="E1412" s="36">
        <v>99</v>
      </c>
      <c r="F1412" s="36" t="s">
        <v>14</v>
      </c>
      <c r="G1412" s="36" t="s">
        <v>10003</v>
      </c>
      <c r="H1412" s="37" t="s">
        <v>10127</v>
      </c>
    </row>
    <row r="1413" spans="1:8" x14ac:dyDescent="0.25">
      <c r="A1413" s="30">
        <v>45752</v>
      </c>
      <c r="B1413" s="31" t="s">
        <v>1129</v>
      </c>
      <c r="C1413" s="32" t="s">
        <v>1130</v>
      </c>
      <c r="D1413" s="31"/>
      <c r="E1413" s="32">
        <v>1</v>
      </c>
      <c r="F1413" s="32" t="s">
        <v>14</v>
      </c>
      <c r="G1413" s="32" t="s">
        <v>10003</v>
      </c>
      <c r="H1413" s="33" t="s">
        <v>10127</v>
      </c>
    </row>
    <row r="1414" spans="1:8" x14ac:dyDescent="0.25">
      <c r="A1414" s="34">
        <v>45752</v>
      </c>
      <c r="B1414" s="35" t="s">
        <v>1101</v>
      </c>
      <c r="C1414" s="36" t="s">
        <v>1102</v>
      </c>
      <c r="D1414" s="35"/>
      <c r="E1414" s="36">
        <v>1</v>
      </c>
      <c r="F1414" s="36" t="s">
        <v>14</v>
      </c>
      <c r="G1414" s="36" t="s">
        <v>10003</v>
      </c>
      <c r="H1414" s="37" t="s">
        <v>10127</v>
      </c>
    </row>
    <row r="1415" spans="1:8" x14ac:dyDescent="0.25">
      <c r="A1415" s="30">
        <v>45752</v>
      </c>
      <c r="B1415" s="31" t="s">
        <v>1722</v>
      </c>
      <c r="C1415" s="32" t="s">
        <v>1723</v>
      </c>
      <c r="D1415" s="31"/>
      <c r="E1415" s="32">
        <v>3</v>
      </c>
      <c r="F1415" s="32" t="s">
        <v>14</v>
      </c>
      <c r="G1415" s="32" t="s">
        <v>10003</v>
      </c>
      <c r="H1415" s="33" t="s">
        <v>10127</v>
      </c>
    </row>
    <row r="1416" spans="1:8" x14ac:dyDescent="0.25">
      <c r="A1416" s="34">
        <v>45752</v>
      </c>
      <c r="B1416" s="35" t="s">
        <v>1001</v>
      </c>
      <c r="C1416" s="36" t="s">
        <v>4252</v>
      </c>
      <c r="D1416" s="35"/>
      <c r="E1416" s="36">
        <v>129</v>
      </c>
      <c r="F1416" s="36" t="s">
        <v>14</v>
      </c>
      <c r="G1416" s="36" t="s">
        <v>10003</v>
      </c>
      <c r="H1416" s="37" t="s">
        <v>10127</v>
      </c>
    </row>
    <row r="1417" spans="1:8" x14ac:dyDescent="0.25">
      <c r="A1417" s="30">
        <v>45752</v>
      </c>
      <c r="B1417" s="31" t="s">
        <v>2229</v>
      </c>
      <c r="C1417" s="32" t="s">
        <v>2230</v>
      </c>
      <c r="D1417" s="31"/>
      <c r="E1417" s="32">
        <v>1</v>
      </c>
      <c r="F1417" s="32" t="s">
        <v>14</v>
      </c>
      <c r="G1417" s="32" t="s">
        <v>10003</v>
      </c>
      <c r="H1417" s="33" t="s">
        <v>10127</v>
      </c>
    </row>
    <row r="1418" spans="1:8" x14ac:dyDescent="0.25">
      <c r="A1418" s="34">
        <v>45752</v>
      </c>
      <c r="B1418" s="35" t="s">
        <v>1065</v>
      </c>
      <c r="C1418" s="36" t="s">
        <v>1066</v>
      </c>
      <c r="D1418" s="35"/>
      <c r="E1418" s="36">
        <v>1</v>
      </c>
      <c r="F1418" s="36" t="s">
        <v>25</v>
      </c>
      <c r="G1418" s="36" t="s">
        <v>10003</v>
      </c>
      <c r="H1418" s="37" t="s">
        <v>10127</v>
      </c>
    </row>
    <row r="1419" spans="1:8" x14ac:dyDescent="0.25">
      <c r="A1419" s="30">
        <v>45752</v>
      </c>
      <c r="B1419" s="31" t="s">
        <v>878</v>
      </c>
      <c r="C1419" s="32" t="s">
        <v>879</v>
      </c>
      <c r="D1419" s="31" t="s">
        <v>4</v>
      </c>
      <c r="E1419" s="32">
        <v>1857</v>
      </c>
      <c r="F1419" s="32" t="s">
        <v>14</v>
      </c>
      <c r="G1419" s="32" t="s">
        <v>10003</v>
      </c>
      <c r="H1419" s="33" t="s">
        <v>10127</v>
      </c>
    </row>
    <row r="1420" spans="1:8" x14ac:dyDescent="0.25">
      <c r="A1420" s="34">
        <v>45752</v>
      </c>
      <c r="B1420" s="35" t="s">
        <v>2132</v>
      </c>
      <c r="C1420" s="36" t="s">
        <v>2133</v>
      </c>
      <c r="D1420" s="35" t="s">
        <v>4</v>
      </c>
      <c r="E1420" s="36">
        <v>7</v>
      </c>
      <c r="F1420" s="36" t="s">
        <v>14</v>
      </c>
      <c r="G1420" s="36" t="s">
        <v>10003</v>
      </c>
      <c r="H1420" s="37" t="s">
        <v>10127</v>
      </c>
    </row>
    <row r="1421" spans="1:8" x14ac:dyDescent="0.25">
      <c r="A1421" s="30">
        <v>45752</v>
      </c>
      <c r="B1421" s="31" t="s">
        <v>865</v>
      </c>
      <c r="C1421" s="32" t="s">
        <v>4249</v>
      </c>
      <c r="D1421" s="31" t="s">
        <v>4</v>
      </c>
      <c r="E1421" s="32">
        <v>13</v>
      </c>
      <c r="F1421" s="32" t="s">
        <v>14</v>
      </c>
      <c r="G1421" s="32" t="s">
        <v>10003</v>
      </c>
      <c r="H1421" s="33" t="s">
        <v>10127</v>
      </c>
    </row>
    <row r="1422" spans="1:8" x14ac:dyDescent="0.25">
      <c r="A1422" s="34">
        <v>45752</v>
      </c>
      <c r="B1422" s="35" t="s">
        <v>1104</v>
      </c>
      <c r="C1422" s="36" t="s">
        <v>1105</v>
      </c>
      <c r="D1422" s="35" t="s">
        <v>4</v>
      </c>
      <c r="E1422" s="36">
        <v>9</v>
      </c>
      <c r="F1422" s="36" t="s">
        <v>14</v>
      </c>
      <c r="G1422" s="36" t="s">
        <v>10003</v>
      </c>
      <c r="H1422" s="37" t="s">
        <v>10127</v>
      </c>
    </row>
    <row r="1423" spans="1:8" x14ac:dyDescent="0.25">
      <c r="A1423" s="30">
        <v>45752</v>
      </c>
      <c r="B1423" s="31" t="s">
        <v>1263</v>
      </c>
      <c r="C1423" s="32" t="s">
        <v>1264</v>
      </c>
      <c r="D1423" s="31"/>
      <c r="E1423" s="32">
        <v>33</v>
      </c>
      <c r="F1423" s="32" t="s">
        <v>14</v>
      </c>
      <c r="G1423" s="32" t="s">
        <v>10003</v>
      </c>
      <c r="H1423" s="33" t="s">
        <v>10127</v>
      </c>
    </row>
    <row r="1424" spans="1:8" x14ac:dyDescent="0.25">
      <c r="A1424" s="34">
        <v>45752</v>
      </c>
      <c r="B1424" s="35" t="s">
        <v>1162</v>
      </c>
      <c r="C1424" s="36" t="s">
        <v>1163</v>
      </c>
      <c r="D1424" s="35" t="s">
        <v>4</v>
      </c>
      <c r="E1424" s="36">
        <v>1</v>
      </c>
      <c r="F1424" s="36" t="s">
        <v>14</v>
      </c>
      <c r="G1424" s="36" t="s">
        <v>10003</v>
      </c>
      <c r="H1424" s="37" t="s">
        <v>10127</v>
      </c>
    </row>
    <row r="1425" spans="1:8" x14ac:dyDescent="0.25">
      <c r="A1425" s="30">
        <v>45752</v>
      </c>
      <c r="B1425" s="31" t="s">
        <v>374</v>
      </c>
      <c r="C1425" s="32" t="s">
        <v>375</v>
      </c>
      <c r="D1425" s="31" t="s">
        <v>4</v>
      </c>
      <c r="E1425" s="32">
        <v>2</v>
      </c>
      <c r="F1425" s="32" t="s">
        <v>14</v>
      </c>
      <c r="G1425" s="32" t="s">
        <v>10003</v>
      </c>
      <c r="H1425" s="33" t="s">
        <v>10127</v>
      </c>
    </row>
    <row r="1426" spans="1:8" x14ac:dyDescent="0.25">
      <c r="A1426" s="34">
        <v>45752</v>
      </c>
      <c r="B1426" s="35" t="s">
        <v>4675</v>
      </c>
      <c r="C1426" s="36" t="s">
        <v>4676</v>
      </c>
      <c r="D1426" s="35" t="s">
        <v>4</v>
      </c>
      <c r="E1426" s="36">
        <v>1</v>
      </c>
      <c r="F1426" s="36" t="s">
        <v>25</v>
      </c>
      <c r="G1426" s="36" t="s">
        <v>10003</v>
      </c>
      <c r="H1426" s="37" t="s">
        <v>10127</v>
      </c>
    </row>
    <row r="1427" spans="1:8" x14ac:dyDescent="0.25">
      <c r="A1427" s="30">
        <v>45752</v>
      </c>
      <c r="B1427" s="31" t="s">
        <v>1798</v>
      </c>
      <c r="C1427" s="32" t="s">
        <v>1799</v>
      </c>
      <c r="D1427" s="31" t="s">
        <v>4</v>
      </c>
      <c r="E1427" s="32">
        <v>15</v>
      </c>
      <c r="F1427" s="32" t="s">
        <v>14</v>
      </c>
      <c r="G1427" s="32" t="s">
        <v>10003</v>
      </c>
      <c r="H1427" s="33" t="s">
        <v>10127</v>
      </c>
    </row>
    <row r="1428" spans="1:8" x14ac:dyDescent="0.25">
      <c r="A1428" s="34">
        <v>45752</v>
      </c>
      <c r="B1428" s="35" t="s">
        <v>1788</v>
      </c>
      <c r="C1428" s="36" t="s">
        <v>1789</v>
      </c>
      <c r="D1428" s="35" t="s">
        <v>4</v>
      </c>
      <c r="E1428" s="36">
        <v>15</v>
      </c>
      <c r="F1428" s="36" t="s">
        <v>14</v>
      </c>
      <c r="G1428" s="36" t="s">
        <v>10003</v>
      </c>
      <c r="H1428" s="37" t="s">
        <v>10127</v>
      </c>
    </row>
    <row r="1429" spans="1:8" x14ac:dyDescent="0.25">
      <c r="A1429" s="30">
        <v>45752</v>
      </c>
      <c r="B1429" s="31" t="s">
        <v>502</v>
      </c>
      <c r="C1429" s="32" t="s">
        <v>503</v>
      </c>
      <c r="D1429" s="31" t="s">
        <v>4</v>
      </c>
      <c r="E1429" s="32">
        <v>2</v>
      </c>
      <c r="F1429" s="32" t="s">
        <v>14</v>
      </c>
      <c r="G1429" s="32" t="s">
        <v>10003</v>
      </c>
      <c r="H1429" s="33" t="s">
        <v>10127</v>
      </c>
    </row>
    <row r="1430" spans="1:8" x14ac:dyDescent="0.25">
      <c r="A1430" s="34">
        <v>45752</v>
      </c>
      <c r="B1430" s="35" t="s">
        <v>1345</v>
      </c>
      <c r="C1430" s="36" t="s">
        <v>1346</v>
      </c>
      <c r="D1430" s="35" t="s">
        <v>4</v>
      </c>
      <c r="E1430" s="36">
        <v>6</v>
      </c>
      <c r="F1430" s="36" t="s">
        <v>14</v>
      </c>
      <c r="G1430" s="36" t="s">
        <v>10003</v>
      </c>
      <c r="H1430" s="37" t="s">
        <v>10127</v>
      </c>
    </row>
    <row r="1431" spans="1:8" x14ac:dyDescent="0.25">
      <c r="A1431" s="30">
        <v>45752</v>
      </c>
      <c r="B1431" s="31" t="s">
        <v>1158</v>
      </c>
      <c r="C1431" s="32" t="s">
        <v>1159</v>
      </c>
      <c r="D1431" s="31" t="s">
        <v>4</v>
      </c>
      <c r="E1431" s="32">
        <v>5</v>
      </c>
      <c r="F1431" s="32" t="s">
        <v>14</v>
      </c>
      <c r="G1431" s="32" t="s">
        <v>10003</v>
      </c>
      <c r="H1431" s="33" t="s">
        <v>10127</v>
      </c>
    </row>
    <row r="1432" spans="1:8" x14ac:dyDescent="0.25">
      <c r="A1432" s="34">
        <v>45752</v>
      </c>
      <c r="B1432" s="35" t="s">
        <v>1792</v>
      </c>
      <c r="C1432" s="36" t="s">
        <v>1793</v>
      </c>
      <c r="D1432" s="35" t="s">
        <v>4</v>
      </c>
      <c r="E1432" s="36">
        <v>28</v>
      </c>
      <c r="F1432" s="36" t="s">
        <v>14</v>
      </c>
      <c r="G1432" s="36" t="s">
        <v>10003</v>
      </c>
      <c r="H1432" s="37" t="s">
        <v>10127</v>
      </c>
    </row>
    <row r="1433" spans="1:8" x14ac:dyDescent="0.25">
      <c r="A1433" s="30">
        <v>45752</v>
      </c>
      <c r="B1433" s="31" t="s">
        <v>1790</v>
      </c>
      <c r="C1433" s="32" t="s">
        <v>1791</v>
      </c>
      <c r="D1433" s="31" t="s">
        <v>4</v>
      </c>
      <c r="E1433" s="32">
        <v>11</v>
      </c>
      <c r="F1433" s="32" t="s">
        <v>14</v>
      </c>
      <c r="G1433" s="32" t="s">
        <v>10003</v>
      </c>
      <c r="H1433" s="33" t="s">
        <v>10127</v>
      </c>
    </row>
    <row r="1434" spans="1:8" x14ac:dyDescent="0.25">
      <c r="A1434" s="34">
        <v>45752</v>
      </c>
      <c r="B1434" s="35" t="s">
        <v>1796</v>
      </c>
      <c r="C1434" s="36" t="s">
        <v>1797</v>
      </c>
      <c r="D1434" s="35" t="s">
        <v>4</v>
      </c>
      <c r="E1434" s="36">
        <v>70</v>
      </c>
      <c r="F1434" s="36" t="s">
        <v>14</v>
      </c>
      <c r="G1434" s="36" t="s">
        <v>10003</v>
      </c>
      <c r="H1434" s="37" t="s">
        <v>10127</v>
      </c>
    </row>
    <row r="1435" spans="1:8" x14ac:dyDescent="0.25">
      <c r="A1435" s="30">
        <v>45752</v>
      </c>
      <c r="B1435" s="31" t="s">
        <v>1395</v>
      </c>
      <c r="C1435" s="32" t="s">
        <v>1396</v>
      </c>
      <c r="D1435" s="31" t="s">
        <v>4</v>
      </c>
      <c r="E1435" s="32">
        <v>1</v>
      </c>
      <c r="F1435" s="32" t="s">
        <v>14</v>
      </c>
      <c r="G1435" s="32" t="s">
        <v>10003</v>
      </c>
      <c r="H1435" s="33" t="s">
        <v>10127</v>
      </c>
    </row>
    <row r="1436" spans="1:8" x14ac:dyDescent="0.25">
      <c r="A1436" s="34">
        <v>45752</v>
      </c>
      <c r="B1436" s="35" t="s">
        <v>2021</v>
      </c>
      <c r="C1436" s="36" t="s">
        <v>2022</v>
      </c>
      <c r="D1436" s="35" t="s">
        <v>4</v>
      </c>
      <c r="E1436" s="36">
        <v>1</v>
      </c>
      <c r="F1436" s="36" t="s">
        <v>14</v>
      </c>
      <c r="G1436" s="36" t="s">
        <v>10003</v>
      </c>
      <c r="H1436" s="37" t="s">
        <v>10127</v>
      </c>
    </row>
    <row r="1437" spans="1:8" x14ac:dyDescent="0.25">
      <c r="A1437" s="30">
        <v>45752</v>
      </c>
      <c r="B1437" s="31" t="s">
        <v>2019</v>
      </c>
      <c r="C1437" s="32" t="s">
        <v>2020</v>
      </c>
      <c r="D1437" s="31" t="s">
        <v>4</v>
      </c>
      <c r="E1437" s="32">
        <v>1</v>
      </c>
      <c r="F1437" s="32" t="s">
        <v>14</v>
      </c>
      <c r="G1437" s="32" t="s">
        <v>10003</v>
      </c>
      <c r="H1437" s="33" t="s">
        <v>10127</v>
      </c>
    </row>
    <row r="1438" spans="1:8" x14ac:dyDescent="0.25">
      <c r="A1438" s="34">
        <v>45752</v>
      </c>
      <c r="B1438" s="35" t="s">
        <v>2041</v>
      </c>
      <c r="C1438" s="36" t="s">
        <v>2042</v>
      </c>
      <c r="D1438" s="35" t="s">
        <v>4</v>
      </c>
      <c r="E1438" s="36">
        <v>1</v>
      </c>
      <c r="F1438" s="36" t="s">
        <v>14</v>
      </c>
      <c r="G1438" s="36" t="s">
        <v>10003</v>
      </c>
      <c r="H1438" s="37" t="s">
        <v>10127</v>
      </c>
    </row>
    <row r="1439" spans="1:8" x14ac:dyDescent="0.25">
      <c r="A1439" s="30">
        <v>45752</v>
      </c>
      <c r="B1439" s="31" t="s">
        <v>202</v>
      </c>
      <c r="C1439" s="32" t="s">
        <v>203</v>
      </c>
      <c r="D1439" s="31" t="s">
        <v>4</v>
      </c>
      <c r="E1439" s="32">
        <v>2</v>
      </c>
      <c r="F1439" s="32" t="s">
        <v>14</v>
      </c>
      <c r="G1439" s="32" t="s">
        <v>10003</v>
      </c>
      <c r="H1439" s="33" t="s">
        <v>10127</v>
      </c>
    </row>
    <row r="1440" spans="1:8" x14ac:dyDescent="0.25">
      <c r="A1440" s="34">
        <v>45752</v>
      </c>
      <c r="B1440" s="35" t="s">
        <v>1226</v>
      </c>
      <c r="C1440" s="36" t="s">
        <v>1227</v>
      </c>
      <c r="D1440" s="35" t="s">
        <v>4</v>
      </c>
      <c r="E1440" s="36">
        <v>2</v>
      </c>
      <c r="F1440" s="36" t="s">
        <v>14</v>
      </c>
      <c r="G1440" s="36" t="s">
        <v>10003</v>
      </c>
      <c r="H1440" s="37" t="s">
        <v>10127</v>
      </c>
    </row>
    <row r="1441" spans="1:8" x14ac:dyDescent="0.25">
      <c r="A1441" s="30">
        <v>45752</v>
      </c>
      <c r="B1441" s="31" t="s">
        <v>1884</v>
      </c>
      <c r="C1441" s="32" t="s">
        <v>1885</v>
      </c>
      <c r="D1441" s="31"/>
      <c r="E1441" s="32">
        <v>7</v>
      </c>
      <c r="F1441" s="32" t="s">
        <v>25</v>
      </c>
      <c r="G1441" s="32" t="s">
        <v>10003</v>
      </c>
      <c r="H1441" s="33" t="s">
        <v>10127</v>
      </c>
    </row>
    <row r="1442" spans="1:8" x14ac:dyDescent="0.25">
      <c r="A1442" s="34">
        <v>45752</v>
      </c>
      <c r="B1442" s="35" t="s">
        <v>1895</v>
      </c>
      <c r="C1442" s="36" t="s">
        <v>1896</v>
      </c>
      <c r="D1442" s="35" t="s">
        <v>4</v>
      </c>
      <c r="E1442" s="36">
        <v>3</v>
      </c>
      <c r="F1442" s="36" t="s">
        <v>14</v>
      </c>
      <c r="G1442" s="36" t="s">
        <v>10003</v>
      </c>
      <c r="H1442" s="37" t="s">
        <v>10127</v>
      </c>
    </row>
    <row r="1443" spans="1:8" x14ac:dyDescent="0.25">
      <c r="A1443" s="30">
        <v>45752</v>
      </c>
      <c r="B1443" s="31" t="s">
        <v>3352</v>
      </c>
      <c r="C1443" s="32" t="s">
        <v>3353</v>
      </c>
      <c r="D1443" s="31"/>
      <c r="E1443" s="32">
        <v>2160</v>
      </c>
      <c r="F1443" s="32" t="s">
        <v>14</v>
      </c>
      <c r="G1443" s="32" t="s">
        <v>10003</v>
      </c>
      <c r="H1443" s="33" t="s">
        <v>10127</v>
      </c>
    </row>
    <row r="1444" spans="1:8" x14ac:dyDescent="0.25">
      <c r="A1444" s="34">
        <v>45752</v>
      </c>
      <c r="B1444" s="35" t="s">
        <v>319</v>
      </c>
      <c r="C1444" s="36" t="s">
        <v>320</v>
      </c>
      <c r="D1444" s="35" t="s">
        <v>4</v>
      </c>
      <c r="E1444" s="36">
        <v>1</v>
      </c>
      <c r="F1444" s="36" t="s">
        <v>14</v>
      </c>
      <c r="G1444" s="36" t="s">
        <v>10003</v>
      </c>
      <c r="H1444" s="37" t="s">
        <v>10127</v>
      </c>
    </row>
    <row r="1445" spans="1:8" x14ac:dyDescent="0.25">
      <c r="A1445" s="30">
        <v>45752</v>
      </c>
      <c r="B1445" s="31" t="s">
        <v>3607</v>
      </c>
      <c r="C1445" s="32" t="s">
        <v>3608</v>
      </c>
      <c r="D1445" s="31" t="s">
        <v>4</v>
      </c>
      <c r="E1445" s="32">
        <v>1</v>
      </c>
      <c r="F1445" s="32" t="s">
        <v>14</v>
      </c>
      <c r="G1445" s="32" t="s">
        <v>10003</v>
      </c>
      <c r="H1445" s="33" t="s">
        <v>10127</v>
      </c>
    </row>
    <row r="1446" spans="1:8" x14ac:dyDescent="0.25">
      <c r="A1446" s="34">
        <v>45752</v>
      </c>
      <c r="B1446" s="35" t="s">
        <v>1379</v>
      </c>
      <c r="C1446" s="36" t="s">
        <v>1380</v>
      </c>
      <c r="D1446" s="35" t="s">
        <v>4</v>
      </c>
      <c r="E1446" s="36">
        <v>11</v>
      </c>
      <c r="F1446" s="36" t="s">
        <v>14</v>
      </c>
      <c r="G1446" s="36" t="s">
        <v>10003</v>
      </c>
      <c r="H1446" s="37" t="s">
        <v>10127</v>
      </c>
    </row>
    <row r="1447" spans="1:8" x14ac:dyDescent="0.25">
      <c r="A1447" s="30">
        <v>45752</v>
      </c>
      <c r="B1447" s="31" t="s">
        <v>1203</v>
      </c>
      <c r="C1447" s="32" t="s">
        <v>1204</v>
      </c>
      <c r="D1447" s="31"/>
      <c r="E1447" s="32">
        <v>350</v>
      </c>
      <c r="F1447" s="32" t="s">
        <v>14</v>
      </c>
      <c r="G1447" s="32" t="s">
        <v>10003</v>
      </c>
      <c r="H1447" s="33" t="s">
        <v>10127</v>
      </c>
    </row>
    <row r="1448" spans="1:8" x14ac:dyDescent="0.25">
      <c r="A1448" s="34">
        <v>45752</v>
      </c>
      <c r="B1448" s="35" t="s">
        <v>1174</v>
      </c>
      <c r="C1448" s="36" t="s">
        <v>1175</v>
      </c>
      <c r="D1448" s="35"/>
      <c r="E1448" s="36">
        <v>96</v>
      </c>
      <c r="F1448" s="36" t="s">
        <v>25</v>
      </c>
      <c r="G1448" s="36" t="s">
        <v>10003</v>
      </c>
      <c r="H1448" s="37" t="s">
        <v>10127</v>
      </c>
    </row>
    <row r="1449" spans="1:8" x14ac:dyDescent="0.25">
      <c r="A1449" s="30">
        <v>45752</v>
      </c>
      <c r="B1449" s="31" t="s">
        <v>4234</v>
      </c>
      <c r="C1449" s="32" t="s">
        <v>4235</v>
      </c>
      <c r="D1449" s="31" t="s">
        <v>4</v>
      </c>
      <c r="E1449" s="32">
        <v>10</v>
      </c>
      <c r="F1449" s="32" t="s">
        <v>14</v>
      </c>
      <c r="G1449" s="32" t="s">
        <v>10003</v>
      </c>
      <c r="H1449" s="33" t="s">
        <v>10127</v>
      </c>
    </row>
    <row r="1450" spans="1:8" x14ac:dyDescent="0.25">
      <c r="A1450" s="34">
        <v>45752</v>
      </c>
      <c r="B1450" s="35" t="s">
        <v>1168</v>
      </c>
      <c r="C1450" s="36" t="s">
        <v>1169</v>
      </c>
      <c r="D1450" s="35" t="s">
        <v>4</v>
      </c>
      <c r="E1450" s="36">
        <v>100</v>
      </c>
      <c r="F1450" s="36" t="s">
        <v>25</v>
      </c>
      <c r="G1450" s="36" t="s">
        <v>10003</v>
      </c>
      <c r="H1450" s="37" t="s">
        <v>10127</v>
      </c>
    </row>
    <row r="1451" spans="1:8" x14ac:dyDescent="0.25">
      <c r="A1451" s="30">
        <v>45752</v>
      </c>
      <c r="B1451" s="31" t="s">
        <v>1151</v>
      </c>
      <c r="C1451" s="32" t="s">
        <v>1152</v>
      </c>
      <c r="D1451" s="31" t="s">
        <v>4</v>
      </c>
      <c r="E1451" s="32">
        <v>852</v>
      </c>
      <c r="F1451" s="32" t="s">
        <v>14</v>
      </c>
      <c r="G1451" s="32" t="s">
        <v>10003</v>
      </c>
      <c r="H1451" s="33" t="s">
        <v>10127</v>
      </c>
    </row>
    <row r="1452" spans="1:8" x14ac:dyDescent="0.25">
      <c r="A1452" s="34">
        <v>45752</v>
      </c>
      <c r="B1452" s="35" t="s">
        <v>1312</v>
      </c>
      <c r="C1452" s="36" t="s">
        <v>1313</v>
      </c>
      <c r="D1452" s="35" t="s">
        <v>4</v>
      </c>
      <c r="E1452" s="36">
        <v>55</v>
      </c>
      <c r="F1452" s="36" t="s">
        <v>14</v>
      </c>
      <c r="G1452" s="36" t="s">
        <v>10003</v>
      </c>
      <c r="H1452" s="37" t="s">
        <v>10127</v>
      </c>
    </row>
    <row r="1453" spans="1:8" x14ac:dyDescent="0.25">
      <c r="A1453" s="30">
        <v>45752</v>
      </c>
      <c r="B1453" s="31" t="s">
        <v>1190</v>
      </c>
      <c r="C1453" s="32" t="s">
        <v>3541</v>
      </c>
      <c r="D1453" s="31" t="s">
        <v>4</v>
      </c>
      <c r="E1453" s="32">
        <v>1316</v>
      </c>
      <c r="F1453" s="32" t="s">
        <v>14</v>
      </c>
      <c r="G1453" s="32" t="s">
        <v>10003</v>
      </c>
      <c r="H1453" s="33" t="s">
        <v>10127</v>
      </c>
    </row>
    <row r="1454" spans="1:8" x14ac:dyDescent="0.25">
      <c r="A1454" s="34">
        <v>45752</v>
      </c>
      <c r="B1454" s="35" t="s">
        <v>514</v>
      </c>
      <c r="C1454" s="36" t="s">
        <v>515</v>
      </c>
      <c r="D1454" s="35" t="s">
        <v>4</v>
      </c>
      <c r="E1454" s="36">
        <v>7</v>
      </c>
      <c r="F1454" s="36" t="s">
        <v>14</v>
      </c>
      <c r="G1454" s="36" t="s">
        <v>10003</v>
      </c>
      <c r="H1454" s="37" t="s">
        <v>10127</v>
      </c>
    </row>
    <row r="1455" spans="1:8" x14ac:dyDescent="0.25">
      <c r="A1455" s="30">
        <v>45752</v>
      </c>
      <c r="B1455" s="31" t="s">
        <v>4240</v>
      </c>
      <c r="C1455" s="32" t="s">
        <v>4241</v>
      </c>
      <c r="D1455" s="31" t="s">
        <v>4</v>
      </c>
      <c r="E1455" s="32">
        <v>77</v>
      </c>
      <c r="F1455" s="32" t="s">
        <v>14</v>
      </c>
      <c r="G1455" s="32" t="s">
        <v>10003</v>
      </c>
      <c r="H1455" s="33" t="s">
        <v>10127</v>
      </c>
    </row>
    <row r="1456" spans="1:8" x14ac:dyDescent="0.25">
      <c r="A1456" s="34">
        <v>45752</v>
      </c>
      <c r="B1456" s="35" t="s">
        <v>875</v>
      </c>
      <c r="C1456" s="36" t="s">
        <v>876</v>
      </c>
      <c r="D1456" s="35" t="s">
        <v>4</v>
      </c>
      <c r="E1456" s="36">
        <v>65</v>
      </c>
      <c r="F1456" s="36" t="s">
        <v>14</v>
      </c>
      <c r="G1456" s="36" t="s">
        <v>10003</v>
      </c>
      <c r="H1456" s="37" t="s">
        <v>10127</v>
      </c>
    </row>
    <row r="1457" spans="1:8" x14ac:dyDescent="0.25">
      <c r="A1457" s="30">
        <v>45752</v>
      </c>
      <c r="B1457" s="31" t="s">
        <v>4564</v>
      </c>
      <c r="C1457" s="32" t="s">
        <v>4565</v>
      </c>
      <c r="D1457" s="31" t="s">
        <v>4</v>
      </c>
      <c r="E1457" s="32">
        <v>72</v>
      </c>
      <c r="F1457" s="32" t="s">
        <v>14</v>
      </c>
      <c r="G1457" s="32" t="s">
        <v>10003</v>
      </c>
      <c r="H1457" s="33" t="s">
        <v>10127</v>
      </c>
    </row>
    <row r="1458" spans="1:8" x14ac:dyDescent="0.25">
      <c r="A1458" s="34">
        <v>45752</v>
      </c>
      <c r="B1458" s="35" t="s">
        <v>1286</v>
      </c>
      <c r="C1458" s="36" t="s">
        <v>3557</v>
      </c>
      <c r="D1458" s="35" t="s">
        <v>4</v>
      </c>
      <c r="E1458" s="36">
        <v>158</v>
      </c>
      <c r="F1458" s="36" t="s">
        <v>14</v>
      </c>
      <c r="G1458" s="36" t="s">
        <v>10003</v>
      </c>
      <c r="H1458" s="37" t="s">
        <v>10127</v>
      </c>
    </row>
    <row r="1459" spans="1:8" x14ac:dyDescent="0.25">
      <c r="A1459" s="30">
        <v>45752</v>
      </c>
      <c r="B1459" s="31" t="s">
        <v>1298</v>
      </c>
      <c r="C1459" s="32" t="s">
        <v>1299</v>
      </c>
      <c r="D1459" s="31" t="s">
        <v>4</v>
      </c>
      <c r="E1459" s="32">
        <v>6</v>
      </c>
      <c r="F1459" s="32" t="s">
        <v>25</v>
      </c>
      <c r="G1459" s="32" t="s">
        <v>10003</v>
      </c>
      <c r="H1459" s="33" t="s">
        <v>10127</v>
      </c>
    </row>
    <row r="1460" spans="1:8" x14ac:dyDescent="0.25">
      <c r="A1460" s="34">
        <v>45752</v>
      </c>
      <c r="B1460" s="35" t="s">
        <v>1356</v>
      </c>
      <c r="C1460" s="36" t="s">
        <v>1357</v>
      </c>
      <c r="D1460" s="35" t="s">
        <v>4</v>
      </c>
      <c r="E1460" s="36">
        <v>2</v>
      </c>
      <c r="F1460" s="36" t="s">
        <v>14</v>
      </c>
      <c r="G1460" s="36" t="s">
        <v>10003</v>
      </c>
      <c r="H1460" s="37" t="s">
        <v>10127</v>
      </c>
    </row>
    <row r="1461" spans="1:8" x14ac:dyDescent="0.25">
      <c r="A1461" s="30">
        <v>45752</v>
      </c>
      <c r="B1461" s="31" t="s">
        <v>538</v>
      </c>
      <c r="C1461" s="32" t="s">
        <v>539</v>
      </c>
      <c r="D1461" s="31" t="s">
        <v>4</v>
      </c>
      <c r="E1461" s="32">
        <v>4</v>
      </c>
      <c r="F1461" s="32" t="s">
        <v>14</v>
      </c>
      <c r="G1461" s="32" t="s">
        <v>10003</v>
      </c>
      <c r="H1461" s="33" t="s">
        <v>10127</v>
      </c>
    </row>
    <row r="1462" spans="1:8" x14ac:dyDescent="0.25">
      <c r="A1462" s="34">
        <v>45752</v>
      </c>
      <c r="B1462" s="35" t="s">
        <v>1322</v>
      </c>
      <c r="C1462" s="36" t="s">
        <v>1323</v>
      </c>
      <c r="D1462" s="35" t="s">
        <v>4</v>
      </c>
      <c r="E1462" s="36">
        <v>1</v>
      </c>
      <c r="F1462" s="36" t="s">
        <v>14</v>
      </c>
      <c r="G1462" s="36" t="s">
        <v>10003</v>
      </c>
      <c r="H1462" s="37" t="s">
        <v>10127</v>
      </c>
    </row>
    <row r="1463" spans="1:8" x14ac:dyDescent="0.25">
      <c r="A1463" s="30">
        <v>45752</v>
      </c>
      <c r="B1463" s="31" t="s">
        <v>1899</v>
      </c>
      <c r="C1463" s="32" t="s">
        <v>1900</v>
      </c>
      <c r="D1463" s="31" t="s">
        <v>4</v>
      </c>
      <c r="E1463" s="32">
        <v>5</v>
      </c>
      <c r="F1463" s="32" t="s">
        <v>14</v>
      </c>
      <c r="G1463" s="32" t="s">
        <v>10003</v>
      </c>
      <c r="H1463" s="33" t="s">
        <v>10127</v>
      </c>
    </row>
    <row r="1464" spans="1:8" x14ac:dyDescent="0.25">
      <c r="A1464" s="34">
        <v>45752</v>
      </c>
      <c r="B1464" s="35" t="s">
        <v>1905</v>
      </c>
      <c r="C1464" s="36" t="s">
        <v>1906</v>
      </c>
      <c r="D1464" s="35" t="s">
        <v>4</v>
      </c>
      <c r="E1464" s="36">
        <v>2</v>
      </c>
      <c r="F1464" s="36" t="s">
        <v>14</v>
      </c>
      <c r="G1464" s="36" t="s">
        <v>10003</v>
      </c>
      <c r="H1464" s="37" t="s">
        <v>10127</v>
      </c>
    </row>
    <row r="1465" spans="1:8" x14ac:dyDescent="0.25">
      <c r="A1465" s="30">
        <v>45752</v>
      </c>
      <c r="B1465" s="31" t="s">
        <v>145</v>
      </c>
      <c r="C1465" s="32" t="s">
        <v>146</v>
      </c>
      <c r="D1465" s="31" t="s">
        <v>4</v>
      </c>
      <c r="E1465" s="32">
        <v>2</v>
      </c>
      <c r="F1465" s="32" t="s">
        <v>14</v>
      </c>
      <c r="G1465" s="32" t="s">
        <v>10003</v>
      </c>
      <c r="H1465" s="33" t="s">
        <v>10127</v>
      </c>
    </row>
    <row r="1466" spans="1:8" x14ac:dyDescent="0.25">
      <c r="A1466" s="34">
        <v>45752</v>
      </c>
      <c r="B1466" s="35" t="s">
        <v>214</v>
      </c>
      <c r="C1466" s="36" t="s">
        <v>215</v>
      </c>
      <c r="D1466" s="35" t="s">
        <v>4</v>
      </c>
      <c r="E1466" s="36">
        <v>3</v>
      </c>
      <c r="F1466" s="36" t="s">
        <v>14</v>
      </c>
      <c r="G1466" s="36" t="s">
        <v>10003</v>
      </c>
      <c r="H1466" s="37" t="s">
        <v>10127</v>
      </c>
    </row>
    <row r="1467" spans="1:8" x14ac:dyDescent="0.25">
      <c r="A1467" s="30">
        <v>45752</v>
      </c>
      <c r="B1467" s="31" t="s">
        <v>124</v>
      </c>
      <c r="C1467" s="32" t="s">
        <v>125</v>
      </c>
      <c r="D1467" s="31" t="s">
        <v>4</v>
      </c>
      <c r="E1467" s="32">
        <v>2</v>
      </c>
      <c r="F1467" s="32" t="s">
        <v>14</v>
      </c>
      <c r="G1467" s="32" t="s">
        <v>10003</v>
      </c>
      <c r="H1467" s="33" t="s">
        <v>10127</v>
      </c>
    </row>
    <row r="1468" spans="1:8" x14ac:dyDescent="0.25">
      <c r="A1468" s="34">
        <v>45752</v>
      </c>
      <c r="B1468" s="35" t="s">
        <v>247</v>
      </c>
      <c r="C1468" s="36" t="s">
        <v>248</v>
      </c>
      <c r="D1468" s="35" t="s">
        <v>4</v>
      </c>
      <c r="E1468" s="36">
        <v>2</v>
      </c>
      <c r="F1468" s="36" t="s">
        <v>14</v>
      </c>
      <c r="G1468" s="36" t="s">
        <v>10003</v>
      </c>
      <c r="H1468" s="37" t="s">
        <v>10127</v>
      </c>
    </row>
    <row r="1469" spans="1:8" x14ac:dyDescent="0.25">
      <c r="A1469" s="30">
        <v>45752</v>
      </c>
      <c r="B1469" s="31" t="s">
        <v>2019</v>
      </c>
      <c r="C1469" s="32" t="s">
        <v>2020</v>
      </c>
      <c r="D1469" s="31" t="s">
        <v>4</v>
      </c>
      <c r="E1469" s="32">
        <v>1</v>
      </c>
      <c r="F1469" s="32" t="s">
        <v>14</v>
      </c>
      <c r="G1469" s="32" t="s">
        <v>10003</v>
      </c>
      <c r="H1469" s="33" t="s">
        <v>10127</v>
      </c>
    </row>
    <row r="1470" spans="1:8" x14ac:dyDescent="0.25">
      <c r="A1470" s="34">
        <v>45752</v>
      </c>
      <c r="B1470" s="35" t="s">
        <v>2265</v>
      </c>
      <c r="C1470" s="36" t="s">
        <v>8447</v>
      </c>
      <c r="D1470" s="35" t="s">
        <v>4</v>
      </c>
      <c r="E1470" s="36">
        <v>1</v>
      </c>
      <c r="F1470" s="36" t="s">
        <v>14</v>
      </c>
      <c r="G1470" s="36" t="s">
        <v>10003</v>
      </c>
      <c r="H1470" s="37" t="s">
        <v>10127</v>
      </c>
    </row>
    <row r="1471" spans="1:8" x14ac:dyDescent="0.25">
      <c r="A1471" s="30">
        <v>45752</v>
      </c>
      <c r="B1471" s="31" t="s">
        <v>1970</v>
      </c>
      <c r="C1471" s="32" t="s">
        <v>1971</v>
      </c>
      <c r="D1471" s="31" t="s">
        <v>4</v>
      </c>
      <c r="E1471" s="32">
        <v>1</v>
      </c>
      <c r="F1471" s="32" t="s">
        <v>14</v>
      </c>
      <c r="G1471" s="32" t="s">
        <v>10003</v>
      </c>
      <c r="H1471" s="33" t="s">
        <v>10127</v>
      </c>
    </row>
    <row r="1472" spans="1:8" x14ac:dyDescent="0.25">
      <c r="A1472" s="34">
        <v>45752</v>
      </c>
      <c r="B1472" s="35" t="s">
        <v>2114</v>
      </c>
      <c r="C1472" s="36" t="s">
        <v>2115</v>
      </c>
      <c r="D1472" s="35" t="s">
        <v>4</v>
      </c>
      <c r="E1472" s="36">
        <v>3</v>
      </c>
      <c r="F1472" s="36" t="s">
        <v>14</v>
      </c>
      <c r="G1472" s="36" t="s">
        <v>10003</v>
      </c>
      <c r="H1472" s="37" t="s">
        <v>10127</v>
      </c>
    </row>
    <row r="1473" spans="1:8" x14ac:dyDescent="0.25">
      <c r="A1473" s="30">
        <v>45752</v>
      </c>
      <c r="B1473" s="31" t="s">
        <v>2116</v>
      </c>
      <c r="C1473" s="32" t="s">
        <v>2117</v>
      </c>
      <c r="D1473" s="31" t="s">
        <v>4</v>
      </c>
      <c r="E1473" s="32">
        <v>3</v>
      </c>
      <c r="F1473" s="32" t="s">
        <v>14</v>
      </c>
      <c r="G1473" s="32" t="s">
        <v>10003</v>
      </c>
      <c r="H1473" s="33" t="s">
        <v>10127</v>
      </c>
    </row>
    <row r="1474" spans="1:8" x14ac:dyDescent="0.25">
      <c r="A1474" s="34">
        <v>45752</v>
      </c>
      <c r="B1474" s="35" t="s">
        <v>2118</v>
      </c>
      <c r="C1474" s="36" t="s">
        <v>2119</v>
      </c>
      <c r="D1474" s="35" t="s">
        <v>4</v>
      </c>
      <c r="E1474" s="36">
        <v>2</v>
      </c>
      <c r="F1474" s="36" t="s">
        <v>14</v>
      </c>
      <c r="G1474" s="36" t="s">
        <v>10003</v>
      </c>
      <c r="H1474" s="37" t="s">
        <v>10127</v>
      </c>
    </row>
    <row r="1475" spans="1:8" x14ac:dyDescent="0.25">
      <c r="A1475" s="30">
        <v>45752</v>
      </c>
      <c r="B1475" s="31" t="s">
        <v>2112</v>
      </c>
      <c r="C1475" s="32" t="s">
        <v>2113</v>
      </c>
      <c r="D1475" s="31" t="s">
        <v>4</v>
      </c>
      <c r="E1475" s="32">
        <v>2</v>
      </c>
      <c r="F1475" s="32" t="s">
        <v>14</v>
      </c>
      <c r="G1475" s="32" t="s">
        <v>10003</v>
      </c>
      <c r="H1475" s="33" t="s">
        <v>10127</v>
      </c>
    </row>
    <row r="1476" spans="1:8" x14ac:dyDescent="0.25">
      <c r="A1476" s="34">
        <v>45752</v>
      </c>
      <c r="B1476" s="35" t="s">
        <v>2120</v>
      </c>
      <c r="C1476" s="36" t="s">
        <v>2121</v>
      </c>
      <c r="D1476" s="35" t="s">
        <v>4</v>
      </c>
      <c r="E1476" s="36">
        <v>11</v>
      </c>
      <c r="F1476" s="36" t="s">
        <v>14</v>
      </c>
      <c r="G1476" s="36" t="s">
        <v>10003</v>
      </c>
      <c r="H1476" s="37" t="s">
        <v>10127</v>
      </c>
    </row>
    <row r="1477" spans="1:8" x14ac:dyDescent="0.25">
      <c r="A1477" s="30">
        <v>45752</v>
      </c>
      <c r="B1477" s="31" t="s">
        <v>9909</v>
      </c>
      <c r="C1477" s="32" t="s">
        <v>9909</v>
      </c>
      <c r="D1477" s="31" t="s">
        <v>4</v>
      </c>
      <c r="E1477" s="32">
        <v>2</v>
      </c>
      <c r="F1477" s="32" t="s">
        <v>14</v>
      </c>
      <c r="G1477" s="32" t="s">
        <v>10003</v>
      </c>
      <c r="H1477" s="33" t="s">
        <v>10127</v>
      </c>
    </row>
    <row r="1478" spans="1:8" x14ac:dyDescent="0.25">
      <c r="A1478" s="34">
        <v>45752</v>
      </c>
      <c r="B1478" s="35" t="s">
        <v>1230</v>
      </c>
      <c r="C1478" s="36" t="s">
        <v>3537</v>
      </c>
      <c r="D1478" s="35" t="s">
        <v>4</v>
      </c>
      <c r="E1478" s="36">
        <v>2</v>
      </c>
      <c r="F1478" s="36" t="s">
        <v>14</v>
      </c>
      <c r="G1478" s="36" t="s">
        <v>10003</v>
      </c>
      <c r="H1478" s="37" t="s">
        <v>10127</v>
      </c>
    </row>
    <row r="1479" spans="1:8" x14ac:dyDescent="0.25">
      <c r="A1479" s="30">
        <v>45752</v>
      </c>
      <c r="B1479" s="31" t="s">
        <v>2249</v>
      </c>
      <c r="C1479" s="32" t="s">
        <v>2250</v>
      </c>
      <c r="D1479" s="31"/>
      <c r="E1479" s="32">
        <v>1</v>
      </c>
      <c r="F1479" s="32" t="s">
        <v>14</v>
      </c>
      <c r="G1479" s="32" t="s">
        <v>10003</v>
      </c>
      <c r="H1479" s="33" t="s">
        <v>10127</v>
      </c>
    </row>
    <row r="1480" spans="1:8" x14ac:dyDescent="0.25">
      <c r="A1480" s="34">
        <v>45752</v>
      </c>
      <c r="B1480" s="35" t="s">
        <v>1014</v>
      </c>
      <c r="C1480" s="36" t="s">
        <v>4282</v>
      </c>
      <c r="D1480" s="35" t="s">
        <v>4</v>
      </c>
      <c r="E1480" s="36">
        <v>23</v>
      </c>
      <c r="F1480" s="36" t="s">
        <v>14</v>
      </c>
      <c r="G1480" s="36" t="s">
        <v>10003</v>
      </c>
      <c r="H1480" s="37" t="s">
        <v>10127</v>
      </c>
    </row>
    <row r="1481" spans="1:8" x14ac:dyDescent="0.25">
      <c r="A1481" s="30">
        <v>45752</v>
      </c>
      <c r="B1481" s="31" t="s">
        <v>640</v>
      </c>
      <c r="C1481" s="32" t="s">
        <v>641</v>
      </c>
      <c r="D1481" s="31"/>
      <c r="E1481" s="32">
        <v>1</v>
      </c>
      <c r="F1481" s="32" t="s">
        <v>14</v>
      </c>
      <c r="G1481" s="32" t="s">
        <v>10003</v>
      </c>
      <c r="H1481" s="33" t="s">
        <v>10127</v>
      </c>
    </row>
    <row r="1482" spans="1:8" x14ac:dyDescent="0.25">
      <c r="A1482" s="34">
        <v>45752</v>
      </c>
      <c r="B1482" s="35" t="s">
        <v>2605</v>
      </c>
      <c r="C1482" s="36" t="s">
        <v>2606</v>
      </c>
      <c r="D1482" s="35" t="s">
        <v>4</v>
      </c>
      <c r="E1482" s="36">
        <v>12</v>
      </c>
      <c r="F1482" s="36" t="s">
        <v>14</v>
      </c>
      <c r="G1482" s="36" t="s">
        <v>10003</v>
      </c>
      <c r="H1482" s="37" t="s">
        <v>10127</v>
      </c>
    </row>
    <row r="1483" spans="1:8" x14ac:dyDescent="0.25">
      <c r="A1483" s="30">
        <v>45752</v>
      </c>
      <c r="B1483" s="31" t="s">
        <v>2621</v>
      </c>
      <c r="C1483" s="32" t="s">
        <v>10128</v>
      </c>
      <c r="D1483" s="31" t="s">
        <v>4</v>
      </c>
      <c r="E1483" s="32">
        <v>1</v>
      </c>
      <c r="F1483" s="32" t="s">
        <v>14</v>
      </c>
      <c r="G1483" s="32" t="s">
        <v>10003</v>
      </c>
      <c r="H1483" s="33" t="s">
        <v>10127</v>
      </c>
    </row>
    <row r="1484" spans="1:8" x14ac:dyDescent="0.25">
      <c r="A1484" s="34">
        <v>45752</v>
      </c>
      <c r="B1484" s="35" t="s">
        <v>4167</v>
      </c>
      <c r="C1484" s="36" t="s">
        <v>4168</v>
      </c>
      <c r="D1484" s="35" t="s">
        <v>4</v>
      </c>
      <c r="E1484" s="36">
        <v>1</v>
      </c>
      <c r="F1484" s="36" t="s">
        <v>14</v>
      </c>
      <c r="G1484" s="36" t="s">
        <v>10003</v>
      </c>
      <c r="H1484" s="37" t="s">
        <v>10127</v>
      </c>
    </row>
    <row r="1485" spans="1:8" x14ac:dyDescent="0.25">
      <c r="A1485" s="30">
        <v>45752</v>
      </c>
      <c r="B1485" s="31" t="s">
        <v>2526</v>
      </c>
      <c r="C1485" s="32" t="s">
        <v>2527</v>
      </c>
      <c r="D1485" s="31" t="s">
        <v>4</v>
      </c>
      <c r="E1485" s="32">
        <v>12</v>
      </c>
      <c r="F1485" s="32" t="s">
        <v>14</v>
      </c>
      <c r="G1485" s="32" t="s">
        <v>10003</v>
      </c>
      <c r="H1485" s="33" t="s">
        <v>10127</v>
      </c>
    </row>
    <row r="1486" spans="1:8" x14ac:dyDescent="0.25">
      <c r="A1486" s="34">
        <v>45752</v>
      </c>
      <c r="B1486" s="35" t="s">
        <v>1370</v>
      </c>
      <c r="C1486" s="36" t="s">
        <v>1371</v>
      </c>
      <c r="D1486" s="35" t="s">
        <v>4</v>
      </c>
      <c r="E1486" s="36">
        <v>3</v>
      </c>
      <c r="F1486" s="36" t="s">
        <v>14</v>
      </c>
      <c r="G1486" s="36" t="s">
        <v>10003</v>
      </c>
      <c r="H1486" s="37" t="s">
        <v>10127</v>
      </c>
    </row>
    <row r="1487" spans="1:8" x14ac:dyDescent="0.25">
      <c r="A1487" s="30">
        <v>45752</v>
      </c>
      <c r="B1487" s="31" t="s">
        <v>158</v>
      </c>
      <c r="C1487" s="32" t="s">
        <v>1374</v>
      </c>
      <c r="D1487" s="31" t="s">
        <v>4</v>
      </c>
      <c r="E1487" s="32">
        <v>1</v>
      </c>
      <c r="F1487" s="32" t="s">
        <v>14</v>
      </c>
      <c r="G1487" s="32" t="s">
        <v>10003</v>
      </c>
      <c r="H1487" s="33" t="s">
        <v>10127</v>
      </c>
    </row>
    <row r="1488" spans="1:8" x14ac:dyDescent="0.25">
      <c r="A1488" s="34">
        <v>45752</v>
      </c>
      <c r="B1488" s="35" t="s">
        <v>1320</v>
      </c>
      <c r="C1488" s="36" t="s">
        <v>1321</v>
      </c>
      <c r="D1488" s="35" t="s">
        <v>4</v>
      </c>
      <c r="E1488" s="36">
        <v>1</v>
      </c>
      <c r="F1488" s="36" t="s">
        <v>14</v>
      </c>
      <c r="G1488" s="36" t="s">
        <v>10003</v>
      </c>
      <c r="H1488" s="37" t="s">
        <v>10127</v>
      </c>
    </row>
    <row r="1489" spans="1:8" x14ac:dyDescent="0.25">
      <c r="A1489" s="30">
        <v>45752</v>
      </c>
      <c r="B1489" s="31" t="s">
        <v>1248</v>
      </c>
      <c r="C1489" s="32" t="s">
        <v>1249</v>
      </c>
      <c r="D1489" s="31" t="s">
        <v>4</v>
      </c>
      <c r="E1489" s="32">
        <v>12</v>
      </c>
      <c r="F1489" s="32" t="s">
        <v>8414</v>
      </c>
      <c r="G1489" s="32" t="s">
        <v>10003</v>
      </c>
      <c r="H1489" s="33" t="s">
        <v>10127</v>
      </c>
    </row>
    <row r="1490" spans="1:8" x14ac:dyDescent="0.25">
      <c r="A1490" s="34">
        <v>45752</v>
      </c>
      <c r="B1490" s="35" t="s">
        <v>485</v>
      </c>
      <c r="C1490" s="36" t="s">
        <v>486</v>
      </c>
      <c r="D1490" s="35" t="s">
        <v>4</v>
      </c>
      <c r="E1490" s="36">
        <v>21</v>
      </c>
      <c r="F1490" s="36" t="s">
        <v>14</v>
      </c>
      <c r="G1490" s="36" t="s">
        <v>10003</v>
      </c>
      <c r="H1490" s="37" t="s">
        <v>10127</v>
      </c>
    </row>
    <row r="1491" spans="1:8" x14ac:dyDescent="0.25">
      <c r="A1491" s="30">
        <v>45752</v>
      </c>
      <c r="B1491" s="31" t="s">
        <v>603</v>
      </c>
      <c r="C1491" s="32" t="s">
        <v>604</v>
      </c>
      <c r="D1491" s="31" t="s">
        <v>4</v>
      </c>
      <c r="E1491" s="32">
        <v>3</v>
      </c>
      <c r="F1491" s="32" t="s">
        <v>14</v>
      </c>
      <c r="G1491" s="32" t="s">
        <v>10003</v>
      </c>
      <c r="H1491" s="33" t="s">
        <v>10127</v>
      </c>
    </row>
    <row r="1492" spans="1:8" x14ac:dyDescent="0.25">
      <c r="A1492" s="34">
        <v>45752</v>
      </c>
      <c r="B1492" s="35" t="s">
        <v>488</v>
      </c>
      <c r="C1492" s="36" t="s">
        <v>489</v>
      </c>
      <c r="D1492" s="35" t="s">
        <v>4</v>
      </c>
      <c r="E1492" s="36">
        <v>5</v>
      </c>
      <c r="F1492" s="36" t="s">
        <v>14</v>
      </c>
      <c r="G1492" s="36" t="s">
        <v>10003</v>
      </c>
      <c r="H1492" s="37" t="s">
        <v>10127</v>
      </c>
    </row>
    <row r="1493" spans="1:8" x14ac:dyDescent="0.25">
      <c r="A1493" s="30">
        <v>45752</v>
      </c>
      <c r="B1493" s="31" t="s">
        <v>1183</v>
      </c>
      <c r="C1493" s="32" t="s">
        <v>1184</v>
      </c>
      <c r="D1493" s="31" t="s">
        <v>4</v>
      </c>
      <c r="E1493" s="32">
        <v>1</v>
      </c>
      <c r="F1493" s="32" t="s">
        <v>14</v>
      </c>
      <c r="G1493" s="32" t="s">
        <v>10003</v>
      </c>
      <c r="H1493" s="33" t="s">
        <v>10127</v>
      </c>
    </row>
    <row r="1494" spans="1:8" x14ac:dyDescent="0.25">
      <c r="A1494" s="34">
        <v>45752</v>
      </c>
      <c r="B1494" s="35" t="s">
        <v>430</v>
      </c>
      <c r="C1494" s="36" t="s">
        <v>3571</v>
      </c>
      <c r="D1494" s="35" t="s">
        <v>4</v>
      </c>
      <c r="E1494" s="36">
        <v>1</v>
      </c>
      <c r="F1494" s="36" t="s">
        <v>14</v>
      </c>
      <c r="G1494" s="36" t="s">
        <v>10003</v>
      </c>
      <c r="H1494" s="37" t="s">
        <v>10127</v>
      </c>
    </row>
    <row r="1495" spans="1:8" x14ac:dyDescent="0.25">
      <c r="A1495" s="30">
        <v>45752</v>
      </c>
      <c r="B1495" s="31" t="s">
        <v>424</v>
      </c>
      <c r="C1495" s="32" t="s">
        <v>425</v>
      </c>
      <c r="D1495" s="31" t="s">
        <v>4</v>
      </c>
      <c r="E1495" s="32">
        <v>1</v>
      </c>
      <c r="F1495" s="32" t="s">
        <v>14</v>
      </c>
      <c r="G1495" s="32" t="s">
        <v>10003</v>
      </c>
      <c r="H1495" s="33" t="s">
        <v>10127</v>
      </c>
    </row>
    <row r="1496" spans="1:8" x14ac:dyDescent="0.25">
      <c r="A1496" s="34">
        <v>45752</v>
      </c>
      <c r="B1496" s="35" t="s">
        <v>435</v>
      </c>
      <c r="C1496" s="36" t="s">
        <v>3555</v>
      </c>
      <c r="D1496" s="35" t="s">
        <v>4</v>
      </c>
      <c r="E1496" s="36">
        <v>1</v>
      </c>
      <c r="F1496" s="36" t="s">
        <v>14</v>
      </c>
      <c r="G1496" s="36" t="s">
        <v>10003</v>
      </c>
      <c r="H1496" s="37" t="s">
        <v>10127</v>
      </c>
    </row>
    <row r="1497" spans="1:8" x14ac:dyDescent="0.25">
      <c r="A1497" s="30">
        <v>45752</v>
      </c>
      <c r="B1497" s="31" t="s">
        <v>1272</v>
      </c>
      <c r="C1497" s="32" t="s">
        <v>3553</v>
      </c>
      <c r="D1497" s="31" t="s">
        <v>4</v>
      </c>
      <c r="E1497" s="32">
        <v>5</v>
      </c>
      <c r="F1497" s="32" t="s">
        <v>14</v>
      </c>
      <c r="G1497" s="32" t="s">
        <v>10003</v>
      </c>
      <c r="H1497" s="33" t="s">
        <v>10127</v>
      </c>
    </row>
    <row r="1498" spans="1:8" x14ac:dyDescent="0.25">
      <c r="A1498" s="34">
        <v>45752</v>
      </c>
      <c r="B1498" s="35" t="s">
        <v>1364</v>
      </c>
      <c r="C1498" s="36" t="s">
        <v>1365</v>
      </c>
      <c r="D1498" s="35" t="s">
        <v>4</v>
      </c>
      <c r="E1498" s="36">
        <v>1</v>
      </c>
      <c r="F1498" s="36" t="s">
        <v>14</v>
      </c>
      <c r="G1498" s="36" t="s">
        <v>10003</v>
      </c>
      <c r="H1498" s="37" t="s">
        <v>10127</v>
      </c>
    </row>
    <row r="1499" spans="1:8" x14ac:dyDescent="0.25">
      <c r="A1499" s="30">
        <v>45752</v>
      </c>
      <c r="B1499" s="31" t="s">
        <v>418</v>
      </c>
      <c r="C1499" s="32" t="s">
        <v>419</v>
      </c>
      <c r="D1499" s="31" t="s">
        <v>4</v>
      </c>
      <c r="E1499" s="32">
        <v>1</v>
      </c>
      <c r="F1499" s="32" t="s">
        <v>14</v>
      </c>
      <c r="G1499" s="32" t="s">
        <v>10003</v>
      </c>
      <c r="H1499" s="33" t="s">
        <v>10127</v>
      </c>
    </row>
    <row r="1500" spans="1:8" x14ac:dyDescent="0.25">
      <c r="A1500" s="34">
        <v>45752</v>
      </c>
      <c r="B1500" s="35" t="s">
        <v>523</v>
      </c>
      <c r="C1500" s="36" t="s">
        <v>524</v>
      </c>
      <c r="D1500" s="35" t="s">
        <v>4</v>
      </c>
      <c r="E1500" s="36">
        <v>12</v>
      </c>
      <c r="F1500" s="36" t="s">
        <v>14</v>
      </c>
      <c r="G1500" s="36" t="s">
        <v>10003</v>
      </c>
      <c r="H1500" s="37" t="s">
        <v>10127</v>
      </c>
    </row>
    <row r="1501" spans="1:8" x14ac:dyDescent="0.25">
      <c r="A1501" s="30">
        <v>45752</v>
      </c>
      <c r="B1501" s="31" t="s">
        <v>4643</v>
      </c>
      <c r="C1501" s="32" t="s">
        <v>4644</v>
      </c>
      <c r="D1501" s="31" t="s">
        <v>4</v>
      </c>
      <c r="E1501" s="32">
        <v>83</v>
      </c>
      <c r="F1501" s="32" t="s">
        <v>14</v>
      </c>
      <c r="G1501" s="32" t="s">
        <v>10003</v>
      </c>
      <c r="H1501" s="33" t="s">
        <v>10127</v>
      </c>
    </row>
    <row r="1502" spans="1:8" x14ac:dyDescent="0.25">
      <c r="A1502" s="34">
        <v>45752</v>
      </c>
      <c r="B1502" s="35" t="s">
        <v>152</v>
      </c>
      <c r="C1502" s="36" t="s">
        <v>153</v>
      </c>
      <c r="D1502" s="35" t="s">
        <v>4</v>
      </c>
      <c r="E1502" s="36">
        <v>1</v>
      </c>
      <c r="F1502" s="36" t="s">
        <v>14</v>
      </c>
      <c r="G1502" s="36" t="s">
        <v>10003</v>
      </c>
      <c r="H1502" s="37" t="s">
        <v>10127</v>
      </c>
    </row>
    <row r="1503" spans="1:8" x14ac:dyDescent="0.25">
      <c r="A1503" s="30">
        <v>45752</v>
      </c>
      <c r="B1503" s="31" t="s">
        <v>1300</v>
      </c>
      <c r="C1503" s="32" t="s">
        <v>1301</v>
      </c>
      <c r="D1503" s="31" t="s">
        <v>4</v>
      </c>
      <c r="E1503" s="32">
        <v>2</v>
      </c>
      <c r="F1503" s="32" t="s">
        <v>25</v>
      </c>
      <c r="G1503" s="32" t="s">
        <v>10003</v>
      </c>
      <c r="H1503" s="33" t="s">
        <v>10127</v>
      </c>
    </row>
    <row r="1504" spans="1:8" x14ac:dyDescent="0.25">
      <c r="A1504" s="34">
        <v>45752</v>
      </c>
      <c r="B1504" s="35" t="s">
        <v>7000</v>
      </c>
      <c r="C1504" s="36" t="s">
        <v>7001</v>
      </c>
      <c r="D1504" s="35" t="s">
        <v>4</v>
      </c>
      <c r="E1504" s="36">
        <v>76</v>
      </c>
      <c r="F1504" s="36" t="s">
        <v>14</v>
      </c>
      <c r="G1504" s="36" t="s">
        <v>10003</v>
      </c>
      <c r="H1504" s="37" t="s">
        <v>10127</v>
      </c>
    </row>
    <row r="1505" spans="1:8" x14ac:dyDescent="0.25">
      <c r="A1505" s="30">
        <v>45754</v>
      </c>
      <c r="B1505" s="31">
        <v>135110162</v>
      </c>
      <c r="C1505" s="32" t="s">
        <v>10191</v>
      </c>
      <c r="D1505" s="31" t="s">
        <v>4</v>
      </c>
      <c r="E1505" s="32">
        <v>2</v>
      </c>
      <c r="F1505" s="32" t="s">
        <v>14</v>
      </c>
      <c r="G1505" s="32" t="s">
        <v>10003</v>
      </c>
      <c r="H1505" s="33" t="s">
        <v>10003</v>
      </c>
    </row>
    <row r="1506" spans="1:8" x14ac:dyDescent="0.25">
      <c r="A1506" s="34">
        <v>45754</v>
      </c>
      <c r="B1506" s="35">
        <v>135800052</v>
      </c>
      <c r="C1506" s="36" t="s">
        <v>10119</v>
      </c>
      <c r="D1506" s="35" t="s">
        <v>4</v>
      </c>
      <c r="E1506" s="36">
        <v>2</v>
      </c>
      <c r="F1506" s="36" t="s">
        <v>14</v>
      </c>
      <c r="G1506" s="36" t="s">
        <v>10003</v>
      </c>
      <c r="H1506" s="37" t="s">
        <v>10003</v>
      </c>
    </row>
    <row r="1507" spans="1:8" x14ac:dyDescent="0.25">
      <c r="A1507" s="30">
        <v>45754</v>
      </c>
      <c r="B1507" s="31" t="s">
        <v>10120</v>
      </c>
      <c r="C1507" s="32" t="s">
        <v>10121</v>
      </c>
      <c r="D1507" s="31" t="s">
        <v>4</v>
      </c>
      <c r="E1507" s="32">
        <v>1</v>
      </c>
      <c r="F1507" s="32" t="s">
        <v>14</v>
      </c>
      <c r="G1507" s="32" t="s">
        <v>10003</v>
      </c>
      <c r="H1507" s="33" t="s">
        <v>10003</v>
      </c>
    </row>
    <row r="1508" spans="1:8" x14ac:dyDescent="0.25">
      <c r="A1508" s="34">
        <v>45754</v>
      </c>
      <c r="B1508" s="35" t="s">
        <v>10122</v>
      </c>
      <c r="C1508" s="36" t="s">
        <v>10123</v>
      </c>
      <c r="D1508" s="35" t="s">
        <v>4</v>
      </c>
      <c r="E1508" s="36">
        <v>2</v>
      </c>
      <c r="F1508" s="36" t="s">
        <v>14</v>
      </c>
      <c r="G1508" s="36" t="s">
        <v>10003</v>
      </c>
      <c r="H1508" s="37" t="s">
        <v>10003</v>
      </c>
    </row>
    <row r="1509" spans="1:8" x14ac:dyDescent="0.25">
      <c r="A1509" s="30">
        <v>45754</v>
      </c>
      <c r="B1509" s="31">
        <v>135120182</v>
      </c>
      <c r="C1509" s="32" t="s">
        <v>10190</v>
      </c>
      <c r="D1509" s="31" t="s">
        <v>4</v>
      </c>
      <c r="E1509" s="32">
        <v>2</v>
      </c>
      <c r="F1509" s="32" t="s">
        <v>14</v>
      </c>
      <c r="G1509" s="32" t="s">
        <v>10003</v>
      </c>
      <c r="H1509" s="33" t="s">
        <v>10003</v>
      </c>
    </row>
    <row r="1510" spans="1:8" x14ac:dyDescent="0.25">
      <c r="A1510" s="34">
        <v>45754</v>
      </c>
      <c r="B1510" s="35" t="s">
        <v>3061</v>
      </c>
      <c r="C1510" s="36" t="s">
        <v>10192</v>
      </c>
      <c r="D1510" s="35"/>
      <c r="E1510" s="36">
        <v>1</v>
      </c>
      <c r="F1510" s="36" t="s">
        <v>14</v>
      </c>
      <c r="G1510" s="36" t="s">
        <v>10003</v>
      </c>
      <c r="H1510" s="37" t="s">
        <v>10003</v>
      </c>
    </row>
    <row r="1511" spans="1:8" x14ac:dyDescent="0.25">
      <c r="A1511" s="30">
        <v>45754</v>
      </c>
      <c r="B1511" s="31">
        <v>135120362</v>
      </c>
      <c r="C1511" s="32" t="s">
        <v>10189</v>
      </c>
      <c r="D1511" s="31" t="s">
        <v>4</v>
      </c>
      <c r="E1511" s="32">
        <v>15</v>
      </c>
      <c r="F1511" s="32" t="s">
        <v>14</v>
      </c>
      <c r="G1511" s="32" t="s">
        <v>10003</v>
      </c>
      <c r="H1511" s="33" t="s">
        <v>10003</v>
      </c>
    </row>
    <row r="1512" spans="1:8" x14ac:dyDescent="0.25">
      <c r="A1512" s="34">
        <v>45754</v>
      </c>
      <c r="B1512" s="35" t="s">
        <v>6973</v>
      </c>
      <c r="C1512" s="36" t="s">
        <v>6974</v>
      </c>
      <c r="D1512" s="35"/>
      <c r="E1512" s="36">
        <v>7</v>
      </c>
      <c r="F1512" s="36" t="s">
        <v>14</v>
      </c>
      <c r="G1512" s="36" t="s">
        <v>10003</v>
      </c>
      <c r="H1512" s="37" t="s">
        <v>10003</v>
      </c>
    </row>
    <row r="1513" spans="1:8" x14ac:dyDescent="0.25">
      <c r="A1513" s="30">
        <v>45754</v>
      </c>
      <c r="B1513" s="31" t="s">
        <v>10816</v>
      </c>
      <c r="C1513" s="32" t="s">
        <v>6759</v>
      </c>
      <c r="D1513" s="31"/>
      <c r="E1513" s="32">
        <v>19</v>
      </c>
      <c r="F1513" s="32" t="s">
        <v>14</v>
      </c>
      <c r="G1513" s="32" t="s">
        <v>10003</v>
      </c>
      <c r="H1513" s="33" t="s">
        <v>10003</v>
      </c>
    </row>
    <row r="1514" spans="1:8" x14ac:dyDescent="0.25">
      <c r="A1514" s="34">
        <v>45754</v>
      </c>
      <c r="B1514" s="35" t="s">
        <v>1661</v>
      </c>
      <c r="C1514" s="36" t="s">
        <v>1662</v>
      </c>
      <c r="D1514" s="35" t="s">
        <v>4</v>
      </c>
      <c r="E1514" s="36">
        <v>6</v>
      </c>
      <c r="F1514" s="36" t="s">
        <v>14</v>
      </c>
      <c r="G1514" s="36" t="s">
        <v>10003</v>
      </c>
      <c r="H1514" s="37" t="s">
        <v>10003</v>
      </c>
    </row>
    <row r="1515" spans="1:8" x14ac:dyDescent="0.25">
      <c r="A1515" s="30">
        <v>45754</v>
      </c>
      <c r="B1515" s="31" t="s">
        <v>1414</v>
      </c>
      <c r="C1515" s="32" t="s">
        <v>1415</v>
      </c>
      <c r="D1515" s="31" t="s">
        <v>4</v>
      </c>
      <c r="E1515" s="32">
        <v>1</v>
      </c>
      <c r="F1515" s="32" t="s">
        <v>14</v>
      </c>
      <c r="G1515" s="32" t="s">
        <v>10003</v>
      </c>
      <c r="H1515" s="33" t="s">
        <v>10003</v>
      </c>
    </row>
    <row r="1516" spans="1:8" x14ac:dyDescent="0.25">
      <c r="A1516" s="34">
        <v>45754</v>
      </c>
      <c r="B1516" s="35" t="s">
        <v>7038</v>
      </c>
      <c r="C1516" s="36" t="s">
        <v>7039</v>
      </c>
      <c r="D1516" s="35"/>
      <c r="E1516" s="36">
        <v>1</v>
      </c>
      <c r="F1516" s="36" t="s">
        <v>14</v>
      </c>
      <c r="G1516" s="36" t="s">
        <v>10003</v>
      </c>
      <c r="H1516" s="37" t="s">
        <v>10003</v>
      </c>
    </row>
    <row r="1517" spans="1:8" x14ac:dyDescent="0.25">
      <c r="A1517" s="30">
        <v>45754</v>
      </c>
      <c r="B1517" s="31" t="s">
        <v>6891</v>
      </c>
      <c r="C1517" s="32" t="s">
        <v>6892</v>
      </c>
      <c r="D1517" s="31" t="s">
        <v>4</v>
      </c>
      <c r="E1517" s="32">
        <v>1</v>
      </c>
      <c r="F1517" s="32" t="s">
        <v>14</v>
      </c>
      <c r="G1517" s="32" t="s">
        <v>10003</v>
      </c>
      <c r="H1517" s="33" t="s">
        <v>10003</v>
      </c>
    </row>
    <row r="1518" spans="1:8" x14ac:dyDescent="0.25">
      <c r="A1518" s="34">
        <v>45754</v>
      </c>
      <c r="B1518" s="35" t="s">
        <v>2339</v>
      </c>
      <c r="C1518" s="36" t="s">
        <v>2340</v>
      </c>
      <c r="D1518" s="35" t="s">
        <v>4</v>
      </c>
      <c r="E1518" s="36">
        <v>1</v>
      </c>
      <c r="F1518" s="36" t="s">
        <v>14</v>
      </c>
      <c r="G1518" s="36" t="s">
        <v>10003</v>
      </c>
      <c r="H1518" s="37" t="s">
        <v>10003</v>
      </c>
    </row>
    <row r="1519" spans="1:8" x14ac:dyDescent="0.25">
      <c r="A1519" s="30">
        <v>45754</v>
      </c>
      <c r="B1519" s="31" t="s">
        <v>2177</v>
      </c>
      <c r="C1519" s="32" t="s">
        <v>2178</v>
      </c>
      <c r="D1519" s="31"/>
      <c r="E1519" s="32">
        <v>1</v>
      </c>
      <c r="F1519" s="32" t="s">
        <v>14</v>
      </c>
      <c r="G1519" s="32" t="s">
        <v>10003</v>
      </c>
      <c r="H1519" s="33" t="s">
        <v>10003</v>
      </c>
    </row>
    <row r="1520" spans="1:8" x14ac:dyDescent="0.25">
      <c r="A1520" s="34">
        <v>45754</v>
      </c>
      <c r="B1520" s="35" t="s">
        <v>2181</v>
      </c>
      <c r="C1520" s="36" t="s">
        <v>2182</v>
      </c>
      <c r="D1520" s="35"/>
      <c r="E1520" s="36">
        <v>1</v>
      </c>
      <c r="F1520" s="36" t="s">
        <v>14</v>
      </c>
      <c r="G1520" s="36" t="s">
        <v>10003</v>
      </c>
      <c r="H1520" s="37" t="s">
        <v>10003</v>
      </c>
    </row>
    <row r="1521" spans="1:8" x14ac:dyDescent="0.25">
      <c r="A1521" s="30">
        <v>45754</v>
      </c>
      <c r="B1521" s="31" t="s">
        <v>2952</v>
      </c>
      <c r="C1521" s="32" t="s">
        <v>2953</v>
      </c>
      <c r="D1521" s="31"/>
      <c r="E1521" s="32">
        <v>1</v>
      </c>
      <c r="F1521" s="32" t="s">
        <v>14</v>
      </c>
      <c r="G1521" s="32" t="s">
        <v>10003</v>
      </c>
      <c r="H1521" s="33" t="s">
        <v>10003</v>
      </c>
    </row>
    <row r="1522" spans="1:8" x14ac:dyDescent="0.25">
      <c r="A1522" s="34">
        <v>45754</v>
      </c>
      <c r="B1522" s="35" t="s">
        <v>2203</v>
      </c>
      <c r="C1522" s="36" t="s">
        <v>2204</v>
      </c>
      <c r="D1522" s="35" t="s">
        <v>4</v>
      </c>
      <c r="E1522" s="36">
        <v>3</v>
      </c>
      <c r="F1522" s="36" t="s">
        <v>14</v>
      </c>
      <c r="G1522" s="36" t="s">
        <v>10003</v>
      </c>
      <c r="H1522" s="37" t="s">
        <v>10003</v>
      </c>
    </row>
    <row r="1523" spans="1:8" x14ac:dyDescent="0.25">
      <c r="A1523" s="30">
        <v>45754</v>
      </c>
      <c r="B1523" s="31" t="s">
        <v>4236</v>
      </c>
      <c r="C1523" s="32" t="s">
        <v>4237</v>
      </c>
      <c r="D1523" s="31" t="s">
        <v>4</v>
      </c>
      <c r="E1523" s="32">
        <v>17</v>
      </c>
      <c r="F1523" s="32" t="s">
        <v>14</v>
      </c>
      <c r="G1523" s="32" t="s">
        <v>10003</v>
      </c>
      <c r="H1523" s="33" t="s">
        <v>10003</v>
      </c>
    </row>
    <row r="1524" spans="1:8" x14ac:dyDescent="0.25">
      <c r="A1524" s="34">
        <v>45754</v>
      </c>
      <c r="B1524" s="35" t="s">
        <v>4232</v>
      </c>
      <c r="C1524" s="36" t="s">
        <v>4233</v>
      </c>
      <c r="D1524" s="35" t="s">
        <v>4</v>
      </c>
      <c r="E1524" s="36">
        <v>10</v>
      </c>
      <c r="F1524" s="36" t="s">
        <v>14</v>
      </c>
      <c r="G1524" s="36" t="s">
        <v>10003</v>
      </c>
      <c r="H1524" s="37" t="s">
        <v>10003</v>
      </c>
    </row>
    <row r="1525" spans="1:8" x14ac:dyDescent="0.25">
      <c r="A1525" s="30">
        <v>45754</v>
      </c>
      <c r="B1525" s="31" t="s">
        <v>4169</v>
      </c>
      <c r="C1525" s="32" t="s">
        <v>4170</v>
      </c>
      <c r="D1525" s="31" t="s">
        <v>4</v>
      </c>
      <c r="E1525" s="32">
        <v>4</v>
      </c>
      <c r="F1525" s="32" t="s">
        <v>14</v>
      </c>
      <c r="G1525" s="32" t="s">
        <v>10003</v>
      </c>
      <c r="H1525" s="33" t="s">
        <v>10003</v>
      </c>
    </row>
    <row r="1526" spans="1:8" x14ac:dyDescent="0.25">
      <c r="A1526" s="34">
        <v>45754</v>
      </c>
      <c r="B1526" s="35" t="s">
        <v>2267</v>
      </c>
      <c r="C1526" s="36" t="s">
        <v>2268</v>
      </c>
      <c r="D1526" s="35" t="s">
        <v>4</v>
      </c>
      <c r="E1526" s="36">
        <v>1</v>
      </c>
      <c r="F1526" s="36" t="s">
        <v>14</v>
      </c>
      <c r="G1526" s="36" t="s">
        <v>10003</v>
      </c>
      <c r="H1526" s="37" t="s">
        <v>10003</v>
      </c>
    </row>
    <row r="1527" spans="1:8" x14ac:dyDescent="0.25">
      <c r="A1527" s="30">
        <v>45754</v>
      </c>
      <c r="B1527" s="31" t="s">
        <v>10004</v>
      </c>
      <c r="C1527" s="32" t="s">
        <v>10004</v>
      </c>
      <c r="D1527" s="31" t="s">
        <v>4</v>
      </c>
      <c r="E1527" s="32">
        <v>1</v>
      </c>
      <c r="F1527" s="32" t="s">
        <v>14</v>
      </c>
      <c r="G1527" s="32" t="s">
        <v>10003</v>
      </c>
      <c r="H1527" s="33" t="s">
        <v>10003</v>
      </c>
    </row>
    <row r="1528" spans="1:8" x14ac:dyDescent="0.25">
      <c r="A1528" s="34">
        <v>45754</v>
      </c>
      <c r="B1528" s="35" t="s">
        <v>2215</v>
      </c>
      <c r="C1528" s="36" t="s">
        <v>2216</v>
      </c>
      <c r="D1528" s="35" t="s">
        <v>4</v>
      </c>
      <c r="E1528" s="36">
        <v>7</v>
      </c>
      <c r="F1528" s="36" t="s">
        <v>14</v>
      </c>
      <c r="G1528" s="36" t="s">
        <v>10003</v>
      </c>
      <c r="H1528" s="37" t="s">
        <v>10003</v>
      </c>
    </row>
    <row r="1529" spans="1:8" x14ac:dyDescent="0.25">
      <c r="A1529" s="30">
        <v>45754</v>
      </c>
      <c r="B1529" s="31" t="s">
        <v>2147</v>
      </c>
      <c r="C1529" s="32" t="s">
        <v>2148</v>
      </c>
      <c r="D1529" s="31" t="s">
        <v>4</v>
      </c>
      <c r="E1529" s="32">
        <v>6</v>
      </c>
      <c r="F1529" s="32" t="s">
        <v>14</v>
      </c>
      <c r="G1529" s="32" t="s">
        <v>10003</v>
      </c>
      <c r="H1529" s="33" t="s">
        <v>10003</v>
      </c>
    </row>
    <row r="1530" spans="1:8" x14ac:dyDescent="0.25">
      <c r="A1530" s="34">
        <v>45754</v>
      </c>
      <c r="B1530" s="35" t="s">
        <v>4167</v>
      </c>
      <c r="C1530" s="36" t="s">
        <v>4168</v>
      </c>
      <c r="D1530" s="35" t="s">
        <v>4</v>
      </c>
      <c r="E1530" s="36">
        <v>19</v>
      </c>
      <c r="F1530" s="36" t="s">
        <v>14</v>
      </c>
      <c r="G1530" s="36" t="s">
        <v>10003</v>
      </c>
      <c r="H1530" s="37" t="s">
        <v>10003</v>
      </c>
    </row>
    <row r="1531" spans="1:8" x14ac:dyDescent="0.25">
      <c r="A1531" s="30">
        <v>45754</v>
      </c>
      <c r="B1531" s="31" t="s">
        <v>435</v>
      </c>
      <c r="C1531" s="32" t="s">
        <v>3555</v>
      </c>
      <c r="D1531" s="31" t="s">
        <v>4</v>
      </c>
      <c r="E1531" s="32">
        <v>8</v>
      </c>
      <c r="F1531" s="32" t="s">
        <v>14</v>
      </c>
      <c r="G1531" s="32" t="s">
        <v>10003</v>
      </c>
      <c r="H1531" s="33" t="s">
        <v>10003</v>
      </c>
    </row>
    <row r="1532" spans="1:8" x14ac:dyDescent="0.25">
      <c r="A1532" s="34">
        <v>45754</v>
      </c>
      <c r="B1532" s="35" t="s">
        <v>626</v>
      </c>
      <c r="C1532" s="36" t="s">
        <v>3549</v>
      </c>
      <c r="D1532" s="35" t="s">
        <v>4</v>
      </c>
      <c r="E1532" s="36">
        <v>3</v>
      </c>
      <c r="F1532" s="36" t="s">
        <v>25</v>
      </c>
      <c r="G1532" s="36" t="s">
        <v>10003</v>
      </c>
      <c r="H1532" s="37" t="s">
        <v>10003</v>
      </c>
    </row>
    <row r="1533" spans="1:8" x14ac:dyDescent="0.25">
      <c r="A1533" s="30">
        <v>45754</v>
      </c>
      <c r="B1533" s="31" t="s">
        <v>627</v>
      </c>
      <c r="C1533" s="32" t="s">
        <v>3550</v>
      </c>
      <c r="D1533" s="31" t="s">
        <v>4</v>
      </c>
      <c r="E1533" s="32">
        <v>6</v>
      </c>
      <c r="F1533" s="32" t="s">
        <v>25</v>
      </c>
      <c r="G1533" s="32" t="s">
        <v>10003</v>
      </c>
      <c r="H1533" s="33" t="s">
        <v>10003</v>
      </c>
    </row>
    <row r="1534" spans="1:8" x14ac:dyDescent="0.25">
      <c r="A1534" s="34">
        <v>45754</v>
      </c>
      <c r="B1534" s="35" t="s">
        <v>618</v>
      </c>
      <c r="C1534" s="36" t="s">
        <v>3551</v>
      </c>
      <c r="D1534" s="35" t="s">
        <v>4</v>
      </c>
      <c r="E1534" s="36">
        <v>1</v>
      </c>
      <c r="F1534" s="36" t="s">
        <v>25</v>
      </c>
      <c r="G1534" s="36" t="s">
        <v>10003</v>
      </c>
      <c r="H1534" s="37" t="s">
        <v>10003</v>
      </c>
    </row>
    <row r="1535" spans="1:8" x14ac:dyDescent="0.25">
      <c r="A1535" s="30">
        <v>45754</v>
      </c>
      <c r="B1535" s="31" t="s">
        <v>619</v>
      </c>
      <c r="C1535" s="32" t="s">
        <v>3552</v>
      </c>
      <c r="D1535" s="31" t="s">
        <v>4</v>
      </c>
      <c r="E1535" s="32">
        <v>2</v>
      </c>
      <c r="F1535" s="32" t="s">
        <v>25</v>
      </c>
      <c r="G1535" s="32" t="s">
        <v>10003</v>
      </c>
      <c r="H1535" s="33" t="s">
        <v>10003</v>
      </c>
    </row>
    <row r="1536" spans="1:8" x14ac:dyDescent="0.25">
      <c r="A1536" s="34">
        <v>45752</v>
      </c>
      <c r="B1536" s="35" t="s">
        <v>9683</v>
      </c>
      <c r="C1536" s="36" t="s">
        <v>9755</v>
      </c>
      <c r="D1536" s="35">
        <v>1705</v>
      </c>
      <c r="E1536" s="36">
        <v>38</v>
      </c>
      <c r="F1536" s="36" t="s">
        <v>14</v>
      </c>
      <c r="G1536" s="36" t="s">
        <v>10961</v>
      </c>
      <c r="H1536" s="37" t="s">
        <v>8431</v>
      </c>
    </row>
    <row r="1537" spans="1:8" x14ac:dyDescent="0.25">
      <c r="A1537" s="30">
        <v>45751</v>
      </c>
      <c r="B1537" s="31" t="s">
        <v>10146</v>
      </c>
      <c r="C1537" s="32" t="s">
        <v>4149</v>
      </c>
      <c r="D1537" s="31">
        <v>1701</v>
      </c>
      <c r="E1537" s="32">
        <v>180</v>
      </c>
      <c r="F1537" s="32" t="s">
        <v>14</v>
      </c>
      <c r="G1537" s="32" t="s">
        <v>10961</v>
      </c>
      <c r="H1537" s="33" t="s">
        <v>8431</v>
      </c>
    </row>
    <row r="1538" spans="1:8" x14ac:dyDescent="0.25">
      <c r="A1538" s="34">
        <v>45751</v>
      </c>
      <c r="B1538" s="35" t="s">
        <v>4123</v>
      </c>
      <c r="C1538" s="36" t="s">
        <v>4124</v>
      </c>
      <c r="D1538" s="35">
        <v>2569</v>
      </c>
      <c r="E1538" s="36">
        <v>300</v>
      </c>
      <c r="F1538" s="36" t="s">
        <v>14</v>
      </c>
      <c r="G1538" s="36" t="s">
        <v>10003</v>
      </c>
      <c r="H1538" s="37" t="s">
        <v>4</v>
      </c>
    </row>
    <row r="1539" spans="1:8" x14ac:dyDescent="0.25">
      <c r="A1539" s="30">
        <v>45751</v>
      </c>
      <c r="B1539" s="31" t="s">
        <v>934</v>
      </c>
      <c r="C1539" s="32" t="s">
        <v>935</v>
      </c>
      <c r="D1539" s="31">
        <v>2568</v>
      </c>
      <c r="E1539" s="32">
        <v>30</v>
      </c>
      <c r="F1539" s="32" t="s">
        <v>14</v>
      </c>
      <c r="G1539" s="32" t="s">
        <v>10003</v>
      </c>
      <c r="H1539" s="33" t="s">
        <v>4</v>
      </c>
    </row>
    <row r="1540" spans="1:8" x14ac:dyDescent="0.25">
      <c r="A1540" s="34">
        <v>45751</v>
      </c>
      <c r="B1540" s="35" t="s">
        <v>936</v>
      </c>
      <c r="C1540" s="36" t="s">
        <v>937</v>
      </c>
      <c r="D1540" s="35">
        <v>2567</v>
      </c>
      <c r="E1540" s="36">
        <v>60</v>
      </c>
      <c r="F1540" s="36" t="s">
        <v>14</v>
      </c>
      <c r="G1540" s="36" t="s">
        <v>10003</v>
      </c>
      <c r="H1540" s="37" t="s">
        <v>4</v>
      </c>
    </row>
    <row r="1541" spans="1:8" x14ac:dyDescent="0.25">
      <c r="A1541" s="30">
        <v>45751</v>
      </c>
      <c r="B1541" s="31" t="s">
        <v>2435</v>
      </c>
      <c r="C1541" s="32" t="s">
        <v>2434</v>
      </c>
      <c r="D1541" s="31">
        <v>2566</v>
      </c>
      <c r="E1541" s="32">
        <v>150</v>
      </c>
      <c r="F1541" s="32" t="s">
        <v>14</v>
      </c>
      <c r="G1541" s="32" t="s">
        <v>10003</v>
      </c>
      <c r="H1541" s="33" t="s">
        <v>4</v>
      </c>
    </row>
    <row r="1542" spans="1:8" x14ac:dyDescent="0.25">
      <c r="A1542" s="34">
        <v>45751</v>
      </c>
      <c r="B1542" s="35">
        <v>3280825100</v>
      </c>
      <c r="C1542" s="36" t="s">
        <v>8700</v>
      </c>
      <c r="D1542" s="35">
        <v>2565</v>
      </c>
      <c r="E1542" s="36">
        <v>2</v>
      </c>
      <c r="F1542" s="36" t="s">
        <v>14</v>
      </c>
      <c r="G1542" s="36" t="s">
        <v>10003</v>
      </c>
      <c r="H1542" s="37" t="s">
        <v>4</v>
      </c>
    </row>
    <row r="1543" spans="1:8" x14ac:dyDescent="0.25">
      <c r="A1543" s="30">
        <v>45751</v>
      </c>
      <c r="B1543" s="31">
        <v>4341143100</v>
      </c>
      <c r="C1543" s="32" t="s">
        <v>8734</v>
      </c>
      <c r="D1543" s="31">
        <v>2564</v>
      </c>
      <c r="E1543" s="32">
        <v>8</v>
      </c>
      <c r="F1543" s="32" t="s">
        <v>14</v>
      </c>
      <c r="G1543" s="32" t="s">
        <v>10003</v>
      </c>
      <c r="H1543" s="33" t="s">
        <v>4</v>
      </c>
    </row>
    <row r="1544" spans="1:8" x14ac:dyDescent="0.25">
      <c r="A1544" s="34">
        <v>45750</v>
      </c>
      <c r="B1544" s="35" t="s">
        <v>8896</v>
      </c>
      <c r="C1544" s="36" t="s">
        <v>8856</v>
      </c>
      <c r="D1544" s="35">
        <v>2563</v>
      </c>
      <c r="E1544" s="36">
        <v>3</v>
      </c>
      <c r="F1544" s="36" t="s">
        <v>14</v>
      </c>
      <c r="G1544" s="36" t="s">
        <v>10003</v>
      </c>
      <c r="H1544" s="37" t="s">
        <v>4</v>
      </c>
    </row>
    <row r="1545" spans="1:8" x14ac:dyDescent="0.25">
      <c r="A1545" s="30">
        <v>45750</v>
      </c>
      <c r="B1545" s="31" t="s">
        <v>8899</v>
      </c>
      <c r="C1545" s="32" t="s">
        <v>8860</v>
      </c>
      <c r="D1545" s="31">
        <v>2562</v>
      </c>
      <c r="E1545" s="32">
        <v>1</v>
      </c>
      <c r="F1545" s="32" t="s">
        <v>14</v>
      </c>
      <c r="G1545" s="32" t="s">
        <v>10003</v>
      </c>
      <c r="H1545" s="33" t="s">
        <v>4</v>
      </c>
    </row>
    <row r="1546" spans="1:8" x14ac:dyDescent="0.25">
      <c r="A1546" s="34">
        <v>45750</v>
      </c>
      <c r="B1546" s="35" t="s">
        <v>8890</v>
      </c>
      <c r="C1546" s="36" t="s">
        <v>8863</v>
      </c>
      <c r="D1546" s="35">
        <v>2561</v>
      </c>
      <c r="E1546" s="36">
        <v>6</v>
      </c>
      <c r="F1546" s="36" t="s">
        <v>14</v>
      </c>
      <c r="G1546" s="36" t="s">
        <v>10003</v>
      </c>
      <c r="H1546" s="37" t="s">
        <v>4</v>
      </c>
    </row>
    <row r="1547" spans="1:8" x14ac:dyDescent="0.25">
      <c r="A1547" s="30">
        <v>45750</v>
      </c>
      <c r="B1547" s="31" t="s">
        <v>8883</v>
      </c>
      <c r="C1547" s="32" t="s">
        <v>8854</v>
      </c>
      <c r="D1547" s="31">
        <v>2560</v>
      </c>
      <c r="E1547" s="32">
        <v>4</v>
      </c>
      <c r="F1547" s="32" t="s">
        <v>14</v>
      </c>
      <c r="G1547" s="32" t="s">
        <v>10003</v>
      </c>
      <c r="H1547" s="33" t="s">
        <v>4</v>
      </c>
    </row>
    <row r="1548" spans="1:8" x14ac:dyDescent="0.25">
      <c r="A1548" s="34">
        <v>45750</v>
      </c>
      <c r="B1548" s="35" t="s">
        <v>8882</v>
      </c>
      <c r="C1548" s="36" t="s">
        <v>8853</v>
      </c>
      <c r="D1548" s="35">
        <v>2559</v>
      </c>
      <c r="E1548" s="36">
        <v>12</v>
      </c>
      <c r="F1548" s="36" t="s">
        <v>14</v>
      </c>
      <c r="G1548" s="36" t="s">
        <v>10003</v>
      </c>
      <c r="H1548" s="37" t="s">
        <v>4</v>
      </c>
    </row>
    <row r="1549" spans="1:8" x14ac:dyDescent="0.25">
      <c r="A1549" s="30">
        <v>45750</v>
      </c>
      <c r="B1549" s="31" t="s">
        <v>8879</v>
      </c>
      <c r="C1549" s="32" t="s">
        <v>8850</v>
      </c>
      <c r="D1549" s="31">
        <v>2558</v>
      </c>
      <c r="E1549" s="32">
        <v>6</v>
      </c>
      <c r="F1549" s="32" t="s">
        <v>14</v>
      </c>
      <c r="G1549" s="32" t="s">
        <v>10003</v>
      </c>
      <c r="H1549" s="33" t="s">
        <v>4</v>
      </c>
    </row>
    <row r="1550" spans="1:8" x14ac:dyDescent="0.25">
      <c r="A1550" s="34">
        <v>45750</v>
      </c>
      <c r="B1550" s="35" t="s">
        <v>8874</v>
      </c>
      <c r="C1550" s="36" t="s">
        <v>8842</v>
      </c>
      <c r="D1550" s="35">
        <v>2557</v>
      </c>
      <c r="E1550" s="36">
        <v>6</v>
      </c>
      <c r="F1550" s="36" t="s">
        <v>14</v>
      </c>
      <c r="G1550" s="36" t="s">
        <v>10003</v>
      </c>
      <c r="H1550" s="37" t="s">
        <v>4</v>
      </c>
    </row>
    <row r="1551" spans="1:8" x14ac:dyDescent="0.25">
      <c r="A1551" s="30">
        <v>45750</v>
      </c>
      <c r="B1551" s="31">
        <v>4340441100</v>
      </c>
      <c r="C1551" s="32" t="s">
        <v>8721</v>
      </c>
      <c r="D1551" s="31">
        <v>2556</v>
      </c>
      <c r="E1551" s="32">
        <v>60</v>
      </c>
      <c r="F1551" s="32" t="s">
        <v>14</v>
      </c>
      <c r="G1551" s="32" t="s">
        <v>10003</v>
      </c>
      <c r="H1551" s="33" t="s">
        <v>4</v>
      </c>
    </row>
    <row r="1552" spans="1:8" x14ac:dyDescent="0.25">
      <c r="A1552" s="34">
        <v>45750</v>
      </c>
      <c r="B1552" s="35">
        <v>1280359100</v>
      </c>
      <c r="C1552" s="36" t="s">
        <v>8650</v>
      </c>
      <c r="D1552" s="35">
        <v>2555</v>
      </c>
      <c r="E1552" s="36">
        <v>4</v>
      </c>
      <c r="F1552" s="36" t="s">
        <v>14</v>
      </c>
      <c r="G1552" s="36" t="s">
        <v>10003</v>
      </c>
      <c r="H1552" s="37" t="s">
        <v>4</v>
      </c>
    </row>
    <row r="1553" spans="1:8" x14ac:dyDescent="0.25">
      <c r="A1553" s="30">
        <v>45750</v>
      </c>
      <c r="B1553" s="31">
        <v>3280613100</v>
      </c>
      <c r="C1553" s="32" t="s">
        <v>8689</v>
      </c>
      <c r="D1553" s="31">
        <v>2554</v>
      </c>
      <c r="E1553" s="32">
        <v>20</v>
      </c>
      <c r="F1553" s="32" t="s">
        <v>14</v>
      </c>
      <c r="G1553" s="32" t="s">
        <v>10003</v>
      </c>
      <c r="H1553" s="33" t="s">
        <v>4</v>
      </c>
    </row>
    <row r="1554" spans="1:8" x14ac:dyDescent="0.25">
      <c r="A1554" s="34">
        <v>45750</v>
      </c>
      <c r="B1554" s="35" t="s">
        <v>2351</v>
      </c>
      <c r="C1554" s="36" t="s">
        <v>2352</v>
      </c>
      <c r="D1554" s="35">
        <v>2553</v>
      </c>
      <c r="E1554" s="36">
        <v>2</v>
      </c>
      <c r="F1554" s="36" t="s">
        <v>14</v>
      </c>
      <c r="G1554" s="36" t="s">
        <v>10003</v>
      </c>
      <c r="H1554" s="37" t="s">
        <v>4</v>
      </c>
    </row>
    <row r="1555" spans="1:8" x14ac:dyDescent="0.25">
      <c r="A1555" s="30">
        <v>45749</v>
      </c>
      <c r="B1555" s="31" t="s">
        <v>5466</v>
      </c>
      <c r="C1555" s="32" t="s">
        <v>5467</v>
      </c>
      <c r="D1555" s="31">
        <v>2552</v>
      </c>
      <c r="E1555" s="32">
        <v>22</v>
      </c>
      <c r="F1555" s="32" t="s">
        <v>14</v>
      </c>
      <c r="G1555" s="32" t="s">
        <v>10003</v>
      </c>
      <c r="H1555" s="33" t="s">
        <v>4</v>
      </c>
    </row>
    <row r="1556" spans="1:8" x14ac:dyDescent="0.25">
      <c r="A1556" s="34">
        <v>45749</v>
      </c>
      <c r="B1556" s="35" t="s">
        <v>10187</v>
      </c>
      <c r="C1556" s="36" t="s">
        <v>3068</v>
      </c>
      <c r="D1556" s="35">
        <v>2551</v>
      </c>
      <c r="E1556" s="36">
        <v>2</v>
      </c>
      <c r="F1556" s="36" t="s">
        <v>14</v>
      </c>
      <c r="G1556" s="36" t="s">
        <v>10003</v>
      </c>
      <c r="H1556" s="37" t="s">
        <v>4</v>
      </c>
    </row>
    <row r="1557" spans="1:8" x14ac:dyDescent="0.25">
      <c r="A1557" s="30">
        <v>45749</v>
      </c>
      <c r="B1557" s="31" t="s">
        <v>1619</v>
      </c>
      <c r="C1557" s="32" t="s">
        <v>1620</v>
      </c>
      <c r="D1557" s="31">
        <v>2550</v>
      </c>
      <c r="E1557" s="32">
        <v>28</v>
      </c>
      <c r="F1557" s="32" t="s">
        <v>14</v>
      </c>
      <c r="G1557" s="32" t="s">
        <v>10003</v>
      </c>
      <c r="H1557" s="33" t="s">
        <v>4</v>
      </c>
    </row>
    <row r="1558" spans="1:8" x14ac:dyDescent="0.25">
      <c r="A1558" s="34">
        <v>45749</v>
      </c>
      <c r="B1558" s="35" t="s">
        <v>10467</v>
      </c>
      <c r="C1558" s="36" t="s">
        <v>5004</v>
      </c>
      <c r="D1558" s="35">
        <v>2549</v>
      </c>
      <c r="E1558" s="36">
        <v>320</v>
      </c>
      <c r="F1558" s="36" t="s">
        <v>14</v>
      </c>
      <c r="G1558" s="36" t="s">
        <v>10003</v>
      </c>
      <c r="H1558" s="37" t="s">
        <v>4</v>
      </c>
    </row>
    <row r="1559" spans="1:8" x14ac:dyDescent="0.25">
      <c r="A1559" s="30">
        <v>45749</v>
      </c>
      <c r="B1559" s="31">
        <v>7330050100</v>
      </c>
      <c r="C1559" s="32" t="s">
        <v>9986</v>
      </c>
      <c r="D1559" s="31">
        <v>2548</v>
      </c>
      <c r="E1559" s="32">
        <v>30</v>
      </c>
      <c r="F1559" s="32" t="s">
        <v>14</v>
      </c>
      <c r="G1559" s="32" t="s">
        <v>10003</v>
      </c>
      <c r="H1559" s="33" t="s">
        <v>4</v>
      </c>
    </row>
    <row r="1560" spans="1:8" x14ac:dyDescent="0.25">
      <c r="A1560" s="34">
        <v>45749</v>
      </c>
      <c r="B1560" s="35">
        <v>3280845100</v>
      </c>
      <c r="C1560" s="36" t="s">
        <v>8702</v>
      </c>
      <c r="D1560" s="35">
        <v>2547</v>
      </c>
      <c r="E1560" s="36">
        <v>30</v>
      </c>
      <c r="F1560" s="36" t="s">
        <v>14</v>
      </c>
      <c r="G1560" s="36" t="s">
        <v>10003</v>
      </c>
      <c r="H1560" s="37" t="s">
        <v>4</v>
      </c>
    </row>
    <row r="1561" spans="1:8" x14ac:dyDescent="0.25">
      <c r="A1561" s="30">
        <v>45749</v>
      </c>
      <c r="B1561" s="31" t="s">
        <v>8884</v>
      </c>
      <c r="C1561" s="32" t="s">
        <v>8855</v>
      </c>
      <c r="D1561" s="31">
        <v>2546</v>
      </c>
      <c r="E1561" s="32">
        <v>6</v>
      </c>
      <c r="F1561" s="32" t="s">
        <v>14</v>
      </c>
      <c r="G1561" s="32" t="s">
        <v>10003</v>
      </c>
      <c r="H1561" s="33" t="s">
        <v>4</v>
      </c>
    </row>
    <row r="1562" spans="1:8" x14ac:dyDescent="0.25">
      <c r="A1562" s="34">
        <v>45749</v>
      </c>
      <c r="B1562" s="35" t="s">
        <v>8877</v>
      </c>
      <c r="C1562" s="36" t="s">
        <v>8846</v>
      </c>
      <c r="D1562" s="35">
        <v>2545</v>
      </c>
      <c r="E1562" s="36">
        <v>4</v>
      </c>
      <c r="F1562" s="36" t="s">
        <v>14</v>
      </c>
      <c r="G1562" s="36" t="s">
        <v>10003</v>
      </c>
      <c r="H1562" s="37" t="s">
        <v>4</v>
      </c>
    </row>
    <row r="1563" spans="1:8" x14ac:dyDescent="0.25">
      <c r="A1563" s="30">
        <v>45749</v>
      </c>
      <c r="B1563" s="31" t="s">
        <v>8896</v>
      </c>
      <c r="C1563" s="32" t="s">
        <v>8856</v>
      </c>
      <c r="D1563" s="31">
        <v>2544</v>
      </c>
      <c r="E1563" s="32">
        <v>2</v>
      </c>
      <c r="F1563" s="32" t="s">
        <v>14</v>
      </c>
      <c r="G1563" s="32" t="s">
        <v>10003</v>
      </c>
      <c r="H1563" s="33" t="s">
        <v>4</v>
      </c>
    </row>
    <row r="1564" spans="1:8" x14ac:dyDescent="0.25">
      <c r="A1564" s="34">
        <v>45749</v>
      </c>
      <c r="B1564" s="35">
        <v>11333424</v>
      </c>
      <c r="C1564" s="36" t="s">
        <v>8991</v>
      </c>
      <c r="D1564" s="35">
        <v>2543</v>
      </c>
      <c r="E1564" s="36">
        <v>100</v>
      </c>
      <c r="F1564" s="36" t="s">
        <v>14</v>
      </c>
      <c r="G1564" s="36" t="s">
        <v>10003</v>
      </c>
      <c r="H1564" s="37" t="s">
        <v>4</v>
      </c>
    </row>
    <row r="1565" spans="1:8" x14ac:dyDescent="0.25">
      <c r="A1565" s="30">
        <v>45749</v>
      </c>
      <c r="B1565" s="31">
        <v>11114489</v>
      </c>
      <c r="C1565" s="32" t="s">
        <v>8992</v>
      </c>
      <c r="D1565" s="31">
        <v>2542</v>
      </c>
      <c r="E1565" s="32">
        <v>100</v>
      </c>
      <c r="F1565" s="32" t="s">
        <v>14</v>
      </c>
      <c r="G1565" s="32" t="s">
        <v>10003</v>
      </c>
      <c r="H1565" s="33" t="s">
        <v>4</v>
      </c>
    </row>
    <row r="1566" spans="1:8" x14ac:dyDescent="0.25">
      <c r="A1566" s="34">
        <v>45752</v>
      </c>
      <c r="B1566" s="35" t="s">
        <v>5110</v>
      </c>
      <c r="C1566" s="36" t="s">
        <v>5111</v>
      </c>
      <c r="D1566" s="35" t="s">
        <v>9982</v>
      </c>
      <c r="E1566" s="36">
        <v>9</v>
      </c>
      <c r="F1566" s="36" t="s">
        <v>14</v>
      </c>
      <c r="G1566" s="36" t="s">
        <v>10003</v>
      </c>
      <c r="H1566" s="37" t="s">
        <v>4</v>
      </c>
    </row>
    <row r="1567" spans="1:8" x14ac:dyDescent="0.25">
      <c r="A1567" s="30">
        <v>45752</v>
      </c>
      <c r="B1567" s="31" t="s">
        <v>5130</v>
      </c>
      <c r="C1567" s="32" t="s">
        <v>5131</v>
      </c>
      <c r="D1567" s="31" t="s">
        <v>9982</v>
      </c>
      <c r="E1567" s="32">
        <v>1</v>
      </c>
      <c r="F1567" s="32" t="s">
        <v>14</v>
      </c>
      <c r="G1567" s="32" t="s">
        <v>10003</v>
      </c>
      <c r="H1567" s="33" t="s">
        <v>4</v>
      </c>
    </row>
    <row r="1568" spans="1:8" x14ac:dyDescent="0.25">
      <c r="A1568" s="34">
        <v>45752</v>
      </c>
      <c r="B1568" s="35" t="s">
        <v>5137</v>
      </c>
      <c r="C1568" s="36" t="s">
        <v>5138</v>
      </c>
      <c r="D1568" s="35" t="s">
        <v>9982</v>
      </c>
      <c r="E1568" s="36">
        <v>1</v>
      </c>
      <c r="F1568" s="36" t="s">
        <v>14</v>
      </c>
      <c r="G1568" s="36" t="s">
        <v>10003</v>
      </c>
      <c r="H1568" s="37" t="s">
        <v>4</v>
      </c>
    </row>
    <row r="1569" spans="1:8" x14ac:dyDescent="0.25">
      <c r="A1569" s="30">
        <v>45752</v>
      </c>
      <c r="B1569" s="31" t="s">
        <v>5070</v>
      </c>
      <c r="C1569" s="32" t="s">
        <v>5071</v>
      </c>
      <c r="D1569" s="31" t="s">
        <v>9982</v>
      </c>
      <c r="E1569" s="32">
        <v>2</v>
      </c>
      <c r="F1569" s="32" t="s">
        <v>14</v>
      </c>
      <c r="G1569" s="32" t="s">
        <v>10003</v>
      </c>
      <c r="H1569" s="33" t="s">
        <v>4</v>
      </c>
    </row>
    <row r="1570" spans="1:8" x14ac:dyDescent="0.25">
      <c r="A1570" s="34">
        <v>45752</v>
      </c>
      <c r="B1570" s="35" t="s">
        <v>5114</v>
      </c>
      <c r="C1570" s="36" t="s">
        <v>5115</v>
      </c>
      <c r="D1570" s="35" t="s">
        <v>9982</v>
      </c>
      <c r="E1570" s="36">
        <v>2</v>
      </c>
      <c r="F1570" s="36" t="s">
        <v>14</v>
      </c>
      <c r="G1570" s="36" t="s">
        <v>10003</v>
      </c>
      <c r="H1570" s="37" t="s">
        <v>4</v>
      </c>
    </row>
    <row r="1571" spans="1:8" x14ac:dyDescent="0.25">
      <c r="A1571" s="30">
        <v>45752</v>
      </c>
      <c r="B1571" s="31" t="s">
        <v>5139</v>
      </c>
      <c r="C1571" s="32" t="s">
        <v>5140</v>
      </c>
      <c r="D1571" s="31" t="s">
        <v>9982</v>
      </c>
      <c r="E1571" s="32">
        <v>1</v>
      </c>
      <c r="F1571" s="32" t="s">
        <v>14</v>
      </c>
      <c r="G1571" s="32" t="s">
        <v>10003</v>
      </c>
      <c r="H1571" s="33" t="s">
        <v>4</v>
      </c>
    </row>
    <row r="1572" spans="1:8" x14ac:dyDescent="0.25">
      <c r="A1572" s="34">
        <v>45752</v>
      </c>
      <c r="B1572" s="35" t="s">
        <v>10282</v>
      </c>
      <c r="C1572" s="36" t="s">
        <v>5129</v>
      </c>
      <c r="D1572" s="35" t="s">
        <v>9982</v>
      </c>
      <c r="E1572" s="36">
        <v>1</v>
      </c>
      <c r="F1572" s="36" t="s">
        <v>14</v>
      </c>
      <c r="G1572" s="36" t="s">
        <v>10003</v>
      </c>
      <c r="H1572" s="37" t="s">
        <v>4</v>
      </c>
    </row>
    <row r="1573" spans="1:8" x14ac:dyDescent="0.25">
      <c r="A1573" s="30">
        <v>45752</v>
      </c>
      <c r="B1573" s="31" t="s">
        <v>5123</v>
      </c>
      <c r="C1573" s="32" t="s">
        <v>5124</v>
      </c>
      <c r="D1573" s="31" t="s">
        <v>9982</v>
      </c>
      <c r="E1573" s="32">
        <v>28</v>
      </c>
      <c r="F1573" s="32" t="s">
        <v>14</v>
      </c>
      <c r="G1573" s="32" t="s">
        <v>10003</v>
      </c>
      <c r="H1573" s="33" t="s">
        <v>4</v>
      </c>
    </row>
    <row r="1574" spans="1:8" x14ac:dyDescent="0.25">
      <c r="A1574" s="34">
        <v>45752</v>
      </c>
      <c r="B1574" s="35" t="s">
        <v>5153</v>
      </c>
      <c r="C1574" s="36" t="s">
        <v>5154</v>
      </c>
      <c r="D1574" s="35" t="s">
        <v>9982</v>
      </c>
      <c r="E1574" s="36">
        <v>3</v>
      </c>
      <c r="F1574" s="36" t="s">
        <v>14</v>
      </c>
      <c r="G1574" s="36" t="s">
        <v>10003</v>
      </c>
      <c r="H1574" s="37" t="s">
        <v>4</v>
      </c>
    </row>
    <row r="1575" spans="1:8" x14ac:dyDescent="0.25">
      <c r="A1575" s="30">
        <v>45752</v>
      </c>
      <c r="B1575" s="31" t="s">
        <v>5148</v>
      </c>
      <c r="C1575" s="32" t="s">
        <v>5149</v>
      </c>
      <c r="D1575" s="31" t="s">
        <v>9982</v>
      </c>
      <c r="E1575" s="32">
        <v>3</v>
      </c>
      <c r="F1575" s="32" t="s">
        <v>14</v>
      </c>
      <c r="G1575" s="32" t="s">
        <v>10003</v>
      </c>
      <c r="H1575" s="33" t="s">
        <v>4</v>
      </c>
    </row>
    <row r="1576" spans="1:8" x14ac:dyDescent="0.25">
      <c r="A1576" s="34">
        <v>45752</v>
      </c>
      <c r="B1576" s="35" t="s">
        <v>10277</v>
      </c>
      <c r="C1576" s="36" t="s">
        <v>5125</v>
      </c>
      <c r="D1576" s="35" t="s">
        <v>9982</v>
      </c>
      <c r="E1576" s="36">
        <v>4</v>
      </c>
      <c r="F1576" s="36" t="s">
        <v>14</v>
      </c>
      <c r="G1576" s="36" t="s">
        <v>10003</v>
      </c>
      <c r="H1576" s="37" t="s">
        <v>4</v>
      </c>
    </row>
    <row r="1577" spans="1:8" x14ac:dyDescent="0.25">
      <c r="A1577" s="30">
        <v>45752</v>
      </c>
      <c r="B1577" s="31" t="s">
        <v>10308</v>
      </c>
      <c r="C1577" s="32" t="s">
        <v>5118</v>
      </c>
      <c r="D1577" s="31" t="s">
        <v>9982</v>
      </c>
      <c r="E1577" s="32">
        <v>2</v>
      </c>
      <c r="F1577" s="32" t="s">
        <v>14</v>
      </c>
      <c r="G1577" s="32" t="s">
        <v>10003</v>
      </c>
      <c r="H1577" s="33" t="s">
        <v>4</v>
      </c>
    </row>
    <row r="1578" spans="1:8" x14ac:dyDescent="0.25">
      <c r="A1578" s="34">
        <v>45752</v>
      </c>
      <c r="B1578" s="35" t="s">
        <v>5097</v>
      </c>
      <c r="C1578" s="36" t="s">
        <v>5098</v>
      </c>
      <c r="D1578" s="35" t="s">
        <v>9982</v>
      </c>
      <c r="E1578" s="36">
        <v>3</v>
      </c>
      <c r="F1578" s="36" t="s">
        <v>14</v>
      </c>
      <c r="G1578" s="36" t="s">
        <v>10003</v>
      </c>
      <c r="H1578" s="37" t="s">
        <v>4</v>
      </c>
    </row>
    <row r="1579" spans="1:8" x14ac:dyDescent="0.25">
      <c r="A1579" s="30">
        <v>45752</v>
      </c>
      <c r="B1579" s="31" t="s">
        <v>5169</v>
      </c>
      <c r="C1579" s="32" t="s">
        <v>5170</v>
      </c>
      <c r="D1579" s="31" t="s">
        <v>9982</v>
      </c>
      <c r="E1579" s="32">
        <v>2</v>
      </c>
      <c r="F1579" s="32" t="s">
        <v>14</v>
      </c>
      <c r="G1579" s="32" t="s">
        <v>10003</v>
      </c>
      <c r="H1579" s="33" t="s">
        <v>4</v>
      </c>
    </row>
    <row r="1580" spans="1:8" x14ac:dyDescent="0.25">
      <c r="A1580" s="34">
        <v>45752</v>
      </c>
      <c r="B1580" s="35" t="s">
        <v>5077</v>
      </c>
      <c r="C1580" s="36" t="s">
        <v>5078</v>
      </c>
      <c r="D1580" s="35" t="s">
        <v>9982</v>
      </c>
      <c r="E1580" s="36">
        <v>2</v>
      </c>
      <c r="F1580" s="36" t="s">
        <v>14</v>
      </c>
      <c r="G1580" s="36" t="s">
        <v>10003</v>
      </c>
      <c r="H1580" s="37" t="s">
        <v>4</v>
      </c>
    </row>
    <row r="1581" spans="1:8" x14ac:dyDescent="0.25">
      <c r="A1581" s="30">
        <v>45752</v>
      </c>
      <c r="B1581" s="31" t="s">
        <v>10333</v>
      </c>
      <c r="C1581" s="32" t="s">
        <v>5150</v>
      </c>
      <c r="D1581" s="31" t="s">
        <v>9982</v>
      </c>
      <c r="E1581" s="32">
        <v>3</v>
      </c>
      <c r="F1581" s="32" t="s">
        <v>14</v>
      </c>
      <c r="G1581" s="32" t="s">
        <v>10003</v>
      </c>
      <c r="H1581" s="33" t="s">
        <v>4</v>
      </c>
    </row>
    <row r="1582" spans="1:8" x14ac:dyDescent="0.25">
      <c r="A1582" s="34">
        <v>45750</v>
      </c>
      <c r="B1582" s="35" t="s">
        <v>9282</v>
      </c>
      <c r="C1582" s="36" t="s">
        <v>8929</v>
      </c>
      <c r="D1582" s="35">
        <v>1688</v>
      </c>
      <c r="E1582" s="36">
        <v>2</v>
      </c>
      <c r="F1582" s="36" t="s">
        <v>14</v>
      </c>
      <c r="G1582" s="36" t="s">
        <v>10961</v>
      </c>
      <c r="H1582" s="37" t="s">
        <v>8431</v>
      </c>
    </row>
    <row r="1583" spans="1:8" x14ac:dyDescent="0.25">
      <c r="A1583" s="30">
        <v>45750</v>
      </c>
      <c r="B1583" s="31" t="s">
        <v>9279</v>
      </c>
      <c r="C1583" s="32" t="s">
        <v>8931</v>
      </c>
      <c r="D1583" s="31">
        <v>1689</v>
      </c>
      <c r="E1583" s="32">
        <v>3</v>
      </c>
      <c r="F1583" s="32" t="s">
        <v>14</v>
      </c>
      <c r="G1583" s="32" t="s">
        <v>10961</v>
      </c>
      <c r="H1583" s="33" t="s">
        <v>8431</v>
      </c>
    </row>
    <row r="1584" spans="1:8" x14ac:dyDescent="0.25">
      <c r="A1584" s="34">
        <v>45750</v>
      </c>
      <c r="B1584" s="35">
        <v>11333424</v>
      </c>
      <c r="C1584" s="36" t="s">
        <v>8991</v>
      </c>
      <c r="D1584" s="35">
        <v>1689</v>
      </c>
      <c r="E1584" s="36">
        <v>2</v>
      </c>
      <c r="F1584" s="36" t="s">
        <v>14</v>
      </c>
      <c r="G1584" s="36" t="s">
        <v>10961</v>
      </c>
      <c r="H1584" s="37" t="s">
        <v>8431</v>
      </c>
    </row>
    <row r="1585" spans="1:8" x14ac:dyDescent="0.25">
      <c r="A1585" s="30">
        <v>45750</v>
      </c>
      <c r="B1585" s="31" t="s">
        <v>8829</v>
      </c>
      <c r="C1585" s="32" t="s">
        <v>8799</v>
      </c>
      <c r="D1585" s="31">
        <v>1689</v>
      </c>
      <c r="E1585" s="32">
        <v>8</v>
      </c>
      <c r="F1585" s="32" t="s">
        <v>14</v>
      </c>
      <c r="G1585" s="32" t="s">
        <v>10961</v>
      </c>
      <c r="H1585" s="33" t="s">
        <v>8431</v>
      </c>
    </row>
    <row r="1586" spans="1:8" x14ac:dyDescent="0.25">
      <c r="A1586" s="34">
        <v>45750</v>
      </c>
      <c r="B1586" s="35" t="s">
        <v>8828</v>
      </c>
      <c r="C1586" s="36" t="s">
        <v>8798</v>
      </c>
      <c r="D1586" s="35">
        <v>1689</v>
      </c>
      <c r="E1586" s="36">
        <v>8</v>
      </c>
      <c r="F1586" s="36" t="s">
        <v>14</v>
      </c>
      <c r="G1586" s="36" t="s">
        <v>10961</v>
      </c>
      <c r="H1586" s="37" t="s">
        <v>8431</v>
      </c>
    </row>
    <row r="1587" spans="1:8" x14ac:dyDescent="0.25">
      <c r="A1587" s="30">
        <v>45750</v>
      </c>
      <c r="B1587" s="31" t="s">
        <v>1773</v>
      </c>
      <c r="C1587" s="32" t="s">
        <v>1774</v>
      </c>
      <c r="D1587" s="31">
        <v>1689</v>
      </c>
      <c r="E1587" s="32">
        <v>2</v>
      </c>
      <c r="F1587" s="32" t="s">
        <v>14</v>
      </c>
      <c r="G1587" s="32" t="s">
        <v>10961</v>
      </c>
      <c r="H1587" s="33" t="s">
        <v>8431</v>
      </c>
    </row>
    <row r="1588" spans="1:8" x14ac:dyDescent="0.25">
      <c r="A1588" s="34">
        <v>45750</v>
      </c>
      <c r="B1588" s="35" t="s">
        <v>9282</v>
      </c>
      <c r="C1588" s="36" t="s">
        <v>8929</v>
      </c>
      <c r="D1588" s="35">
        <v>1689</v>
      </c>
      <c r="E1588" s="36">
        <v>1</v>
      </c>
      <c r="F1588" s="36" t="s">
        <v>14</v>
      </c>
      <c r="G1588" s="36" t="s">
        <v>10961</v>
      </c>
      <c r="H1588" s="37" t="s">
        <v>8431</v>
      </c>
    </row>
    <row r="1589" spans="1:8" x14ac:dyDescent="0.25">
      <c r="A1589" s="30">
        <v>45750</v>
      </c>
      <c r="B1589" s="31" t="s">
        <v>9337</v>
      </c>
      <c r="C1589" s="32" t="s">
        <v>8920</v>
      </c>
      <c r="D1589" s="31">
        <v>1689</v>
      </c>
      <c r="E1589" s="32">
        <v>2</v>
      </c>
      <c r="F1589" s="32" t="s">
        <v>14</v>
      </c>
      <c r="G1589" s="32" t="s">
        <v>10961</v>
      </c>
      <c r="H1589" s="33" t="s">
        <v>8431</v>
      </c>
    </row>
    <row r="1590" spans="1:8" x14ac:dyDescent="0.25">
      <c r="A1590" s="34">
        <v>45750</v>
      </c>
      <c r="B1590" s="35">
        <v>3280820100</v>
      </c>
      <c r="C1590" s="36" t="s">
        <v>8698</v>
      </c>
      <c r="D1590" s="35">
        <v>1689</v>
      </c>
      <c r="E1590" s="36">
        <v>2</v>
      </c>
      <c r="F1590" s="36" t="s">
        <v>14</v>
      </c>
      <c r="G1590" s="36" t="s">
        <v>10961</v>
      </c>
      <c r="H1590" s="37" t="s">
        <v>8431</v>
      </c>
    </row>
    <row r="1591" spans="1:8" x14ac:dyDescent="0.25">
      <c r="A1591" s="30">
        <v>45750</v>
      </c>
      <c r="B1591" s="31" t="s">
        <v>9754</v>
      </c>
      <c r="C1591" s="32" t="s">
        <v>9764</v>
      </c>
      <c r="D1591" s="31">
        <v>1689</v>
      </c>
      <c r="E1591" s="32">
        <v>2</v>
      </c>
      <c r="F1591" s="32" t="s">
        <v>14</v>
      </c>
      <c r="G1591" s="32" t="s">
        <v>10961</v>
      </c>
      <c r="H1591" s="33" t="s">
        <v>8431</v>
      </c>
    </row>
    <row r="1592" spans="1:8" x14ac:dyDescent="0.25">
      <c r="A1592" s="34">
        <v>45750</v>
      </c>
      <c r="B1592" s="35">
        <v>3280845100</v>
      </c>
      <c r="C1592" s="36" t="s">
        <v>8702</v>
      </c>
      <c r="D1592" s="35">
        <v>1689</v>
      </c>
      <c r="E1592" s="36">
        <v>2</v>
      </c>
      <c r="F1592" s="36" t="s">
        <v>14</v>
      </c>
      <c r="G1592" s="36" t="s">
        <v>10961</v>
      </c>
      <c r="H1592" s="37" t="s">
        <v>8431</v>
      </c>
    </row>
    <row r="1593" spans="1:8" x14ac:dyDescent="0.25">
      <c r="A1593" s="30">
        <v>45750</v>
      </c>
      <c r="B1593" s="31" t="s">
        <v>9953</v>
      </c>
      <c r="C1593" s="32" t="s">
        <v>9953</v>
      </c>
      <c r="D1593" s="31">
        <v>1689</v>
      </c>
      <c r="E1593" s="32">
        <v>6</v>
      </c>
      <c r="F1593" s="32" t="s">
        <v>14</v>
      </c>
      <c r="G1593" s="32" t="s">
        <v>10961</v>
      </c>
      <c r="H1593" s="33" t="s">
        <v>8431</v>
      </c>
    </row>
    <row r="1594" spans="1:8" x14ac:dyDescent="0.25">
      <c r="A1594" s="34">
        <v>45750</v>
      </c>
      <c r="B1594" s="35" t="s">
        <v>920</v>
      </c>
      <c r="C1594" s="36" t="s">
        <v>921</v>
      </c>
      <c r="D1594" s="35">
        <v>1689</v>
      </c>
      <c r="E1594" s="36">
        <v>25</v>
      </c>
      <c r="F1594" s="36" t="s">
        <v>14</v>
      </c>
      <c r="G1594" s="36" t="s">
        <v>10961</v>
      </c>
      <c r="H1594" s="37" t="s">
        <v>8431</v>
      </c>
    </row>
    <row r="1595" spans="1:8" x14ac:dyDescent="0.25">
      <c r="A1595" s="30">
        <v>45750</v>
      </c>
      <c r="B1595" s="31" t="s">
        <v>922</v>
      </c>
      <c r="C1595" s="32" t="s">
        <v>923</v>
      </c>
      <c r="D1595" s="31">
        <v>1689</v>
      </c>
      <c r="E1595" s="32">
        <v>25</v>
      </c>
      <c r="F1595" s="32" t="s">
        <v>14</v>
      </c>
      <c r="G1595" s="32" t="s">
        <v>10961</v>
      </c>
      <c r="H1595" s="33" t="s">
        <v>8431</v>
      </c>
    </row>
    <row r="1596" spans="1:8" x14ac:dyDescent="0.25">
      <c r="A1596" s="34">
        <v>45750</v>
      </c>
      <c r="B1596" s="35" t="s">
        <v>9009</v>
      </c>
      <c r="C1596" s="36" t="s">
        <v>8987</v>
      </c>
      <c r="D1596" s="35">
        <v>1689</v>
      </c>
      <c r="E1596" s="36">
        <v>4</v>
      </c>
      <c r="F1596" s="36" t="s">
        <v>14</v>
      </c>
      <c r="G1596" s="36" t="s">
        <v>10961</v>
      </c>
      <c r="H1596" s="37" t="s">
        <v>8431</v>
      </c>
    </row>
    <row r="1597" spans="1:8" x14ac:dyDescent="0.25">
      <c r="A1597" s="30">
        <v>45750</v>
      </c>
      <c r="B1597" s="31" t="s">
        <v>10228</v>
      </c>
      <c r="C1597" s="32" t="s">
        <v>2495</v>
      </c>
      <c r="D1597" s="31">
        <v>1689</v>
      </c>
      <c r="E1597" s="32">
        <v>120</v>
      </c>
      <c r="F1597" s="32" t="s">
        <v>14</v>
      </c>
      <c r="G1597" s="32" t="s">
        <v>10961</v>
      </c>
      <c r="H1597" s="33" t="s">
        <v>8431</v>
      </c>
    </row>
    <row r="1598" spans="1:8" x14ac:dyDescent="0.25">
      <c r="A1598" s="34">
        <v>45750</v>
      </c>
      <c r="B1598" s="35" t="s">
        <v>2427</v>
      </c>
      <c r="C1598" s="36" t="s">
        <v>2483</v>
      </c>
      <c r="D1598" s="35">
        <v>1689</v>
      </c>
      <c r="E1598" s="36">
        <v>4</v>
      </c>
      <c r="F1598" s="36" t="s">
        <v>14</v>
      </c>
      <c r="G1598" s="36" t="s">
        <v>10961</v>
      </c>
      <c r="H1598" s="37" t="s">
        <v>8431</v>
      </c>
    </row>
    <row r="1599" spans="1:8" x14ac:dyDescent="0.25">
      <c r="A1599" s="30">
        <v>45750</v>
      </c>
      <c r="B1599" s="31" t="s">
        <v>52</v>
      </c>
      <c r="C1599" s="32" t="s">
        <v>53</v>
      </c>
      <c r="D1599" s="31">
        <v>1690</v>
      </c>
      <c r="E1599" s="32">
        <v>20</v>
      </c>
      <c r="F1599" s="32" t="s">
        <v>14</v>
      </c>
      <c r="G1599" s="32" t="s">
        <v>10961</v>
      </c>
      <c r="H1599" s="33" t="s">
        <v>8431</v>
      </c>
    </row>
    <row r="1600" spans="1:8" x14ac:dyDescent="0.25">
      <c r="A1600" s="34">
        <v>45750</v>
      </c>
      <c r="B1600" s="35" t="s">
        <v>4336</v>
      </c>
      <c r="C1600" s="36" t="s">
        <v>4337</v>
      </c>
      <c r="D1600" s="35">
        <v>1690</v>
      </c>
      <c r="E1600" s="36">
        <v>24</v>
      </c>
      <c r="F1600" s="36" t="s">
        <v>14</v>
      </c>
      <c r="G1600" s="36" t="s">
        <v>10961</v>
      </c>
      <c r="H1600" s="37" t="s">
        <v>8431</v>
      </c>
    </row>
    <row r="1601" spans="1:8" x14ac:dyDescent="0.25">
      <c r="A1601" s="30">
        <v>45750</v>
      </c>
      <c r="B1601" s="31">
        <v>3280503100</v>
      </c>
      <c r="C1601" s="32" t="s">
        <v>8669</v>
      </c>
      <c r="D1601" s="31">
        <v>1690</v>
      </c>
      <c r="E1601" s="32">
        <v>2</v>
      </c>
      <c r="F1601" s="32" t="s">
        <v>14</v>
      </c>
      <c r="G1601" s="32" t="s">
        <v>10961</v>
      </c>
      <c r="H1601" s="33" t="s">
        <v>8431</v>
      </c>
    </row>
    <row r="1602" spans="1:8" x14ac:dyDescent="0.25">
      <c r="A1602" s="34">
        <v>45750</v>
      </c>
      <c r="B1602" s="35" t="s">
        <v>1673</v>
      </c>
      <c r="C1602" s="36" t="s">
        <v>1674</v>
      </c>
      <c r="D1602" s="35">
        <v>1690</v>
      </c>
      <c r="E1602" s="36">
        <v>10</v>
      </c>
      <c r="F1602" s="36" t="s">
        <v>14</v>
      </c>
      <c r="G1602" s="36" t="s">
        <v>10961</v>
      </c>
      <c r="H1602" s="37" t="s">
        <v>8431</v>
      </c>
    </row>
    <row r="1603" spans="1:8" x14ac:dyDescent="0.25">
      <c r="A1603" s="30">
        <v>45750</v>
      </c>
      <c r="B1603" s="31" t="s">
        <v>9289</v>
      </c>
      <c r="C1603" s="32" t="s">
        <v>8362</v>
      </c>
      <c r="D1603" s="31">
        <v>1690</v>
      </c>
      <c r="E1603" s="32">
        <v>10</v>
      </c>
      <c r="F1603" s="32" t="s">
        <v>14</v>
      </c>
      <c r="G1603" s="32" t="s">
        <v>10961</v>
      </c>
      <c r="H1603" s="33" t="s">
        <v>8431</v>
      </c>
    </row>
    <row r="1604" spans="1:8" x14ac:dyDescent="0.25">
      <c r="A1604" s="34">
        <v>45750</v>
      </c>
      <c r="B1604" s="35" t="s">
        <v>9288</v>
      </c>
      <c r="C1604" s="36" t="s">
        <v>8361</v>
      </c>
      <c r="D1604" s="35">
        <v>1690</v>
      </c>
      <c r="E1604" s="36">
        <v>40</v>
      </c>
      <c r="F1604" s="36" t="s">
        <v>14</v>
      </c>
      <c r="G1604" s="36" t="s">
        <v>10961</v>
      </c>
      <c r="H1604" s="37" t="s">
        <v>8431</v>
      </c>
    </row>
    <row r="1605" spans="1:8" x14ac:dyDescent="0.25">
      <c r="A1605" s="30">
        <v>45750</v>
      </c>
      <c r="B1605" s="31" t="s">
        <v>9287</v>
      </c>
      <c r="C1605" s="32" t="s">
        <v>8360</v>
      </c>
      <c r="D1605" s="31">
        <v>1690</v>
      </c>
      <c r="E1605" s="32">
        <v>20</v>
      </c>
      <c r="F1605" s="32" t="s">
        <v>14</v>
      </c>
      <c r="G1605" s="32" t="s">
        <v>10961</v>
      </c>
      <c r="H1605" s="33" t="s">
        <v>8431</v>
      </c>
    </row>
    <row r="1606" spans="1:8" x14ac:dyDescent="0.25">
      <c r="A1606" s="34">
        <v>45750</v>
      </c>
      <c r="B1606" s="35" t="s">
        <v>9274</v>
      </c>
      <c r="C1606" s="36" t="s">
        <v>8358</v>
      </c>
      <c r="D1606" s="35">
        <v>1690</v>
      </c>
      <c r="E1606" s="36">
        <v>20</v>
      </c>
      <c r="F1606" s="36" t="s">
        <v>14</v>
      </c>
      <c r="G1606" s="36" t="s">
        <v>10961</v>
      </c>
      <c r="H1606" s="37" t="s">
        <v>8431</v>
      </c>
    </row>
    <row r="1607" spans="1:8" x14ac:dyDescent="0.25">
      <c r="A1607" s="30">
        <v>45750</v>
      </c>
      <c r="B1607" s="31" t="s">
        <v>9273</v>
      </c>
      <c r="C1607" s="32" t="s">
        <v>8357</v>
      </c>
      <c r="D1607" s="31">
        <v>1690</v>
      </c>
      <c r="E1607" s="32">
        <v>10</v>
      </c>
      <c r="F1607" s="32" t="s">
        <v>14</v>
      </c>
      <c r="G1607" s="32" t="s">
        <v>10961</v>
      </c>
      <c r="H1607" s="33" t="s">
        <v>8431</v>
      </c>
    </row>
    <row r="1608" spans="1:8" x14ac:dyDescent="0.25">
      <c r="A1608" s="34">
        <v>45750</v>
      </c>
      <c r="B1608" s="35" t="s">
        <v>8838</v>
      </c>
      <c r="C1608" s="36" t="s">
        <v>8777</v>
      </c>
      <c r="D1608" s="35">
        <v>1690</v>
      </c>
      <c r="E1608" s="36">
        <v>4</v>
      </c>
      <c r="F1608" s="36" t="s">
        <v>14</v>
      </c>
      <c r="G1608" s="36" t="s">
        <v>10961</v>
      </c>
      <c r="H1608" s="37" t="s">
        <v>8431</v>
      </c>
    </row>
    <row r="1609" spans="1:8" x14ac:dyDescent="0.25">
      <c r="A1609" s="30">
        <v>45750</v>
      </c>
      <c r="B1609" s="31" t="s">
        <v>8809</v>
      </c>
      <c r="C1609" s="32" t="s">
        <v>8781</v>
      </c>
      <c r="D1609" s="31">
        <v>1690</v>
      </c>
      <c r="E1609" s="32">
        <v>8</v>
      </c>
      <c r="F1609" s="32" t="s">
        <v>14</v>
      </c>
      <c r="G1609" s="32" t="s">
        <v>10961</v>
      </c>
      <c r="H1609" s="33" t="s">
        <v>8431</v>
      </c>
    </row>
    <row r="1610" spans="1:8" x14ac:dyDescent="0.25">
      <c r="A1610" s="34">
        <v>45750</v>
      </c>
      <c r="B1610" s="35" t="s">
        <v>8467</v>
      </c>
      <c r="C1610" s="36" t="s">
        <v>8468</v>
      </c>
      <c r="D1610" s="35">
        <v>1690</v>
      </c>
      <c r="E1610" s="36">
        <v>1</v>
      </c>
      <c r="F1610" s="36" t="s">
        <v>14</v>
      </c>
      <c r="G1610" s="36" t="s">
        <v>10961</v>
      </c>
      <c r="H1610" s="37" t="s">
        <v>8431</v>
      </c>
    </row>
    <row r="1611" spans="1:8" x14ac:dyDescent="0.25">
      <c r="A1611" s="30">
        <v>45750</v>
      </c>
      <c r="B1611" s="31" t="s">
        <v>8485</v>
      </c>
      <c r="C1611" s="32" t="s">
        <v>8486</v>
      </c>
      <c r="D1611" s="31">
        <v>1690</v>
      </c>
      <c r="E1611" s="32">
        <v>2</v>
      </c>
      <c r="F1611" s="32" t="s">
        <v>14</v>
      </c>
      <c r="G1611" s="32" t="s">
        <v>10961</v>
      </c>
      <c r="H1611" s="33" t="s">
        <v>8431</v>
      </c>
    </row>
    <row r="1612" spans="1:8" x14ac:dyDescent="0.25">
      <c r="A1612" s="34">
        <v>45750</v>
      </c>
      <c r="B1612" s="35" t="s">
        <v>9737</v>
      </c>
      <c r="C1612" s="36" t="s">
        <v>7273</v>
      </c>
      <c r="D1612" s="35">
        <v>1692</v>
      </c>
      <c r="E1612" s="36">
        <v>20</v>
      </c>
      <c r="F1612" s="36" t="s">
        <v>14</v>
      </c>
      <c r="G1612" s="36" t="s">
        <v>10961</v>
      </c>
      <c r="H1612" s="37" t="s">
        <v>9952</v>
      </c>
    </row>
    <row r="1613" spans="1:8" x14ac:dyDescent="0.25">
      <c r="A1613" s="30">
        <v>45750</v>
      </c>
      <c r="B1613" s="31" t="s">
        <v>7168</v>
      </c>
      <c r="C1613" s="32" t="s">
        <v>7169</v>
      </c>
      <c r="D1613" s="31">
        <v>1692</v>
      </c>
      <c r="E1613" s="32">
        <v>20</v>
      </c>
      <c r="F1613" s="32" t="s">
        <v>14</v>
      </c>
      <c r="G1613" s="32" t="s">
        <v>10961</v>
      </c>
      <c r="H1613" s="33" t="s">
        <v>9952</v>
      </c>
    </row>
    <row r="1614" spans="1:8" x14ac:dyDescent="0.25">
      <c r="A1614" s="34">
        <v>45750</v>
      </c>
      <c r="B1614" s="35">
        <v>3280524100</v>
      </c>
      <c r="C1614" s="36" t="s">
        <v>8670</v>
      </c>
      <c r="D1614" s="35">
        <v>1692</v>
      </c>
      <c r="E1614" s="36">
        <v>2</v>
      </c>
      <c r="F1614" s="36" t="s">
        <v>14</v>
      </c>
      <c r="G1614" s="36" t="s">
        <v>10961</v>
      </c>
      <c r="H1614" s="37" t="s">
        <v>9952</v>
      </c>
    </row>
    <row r="1615" spans="1:8" x14ac:dyDescent="0.25">
      <c r="A1615" s="30">
        <v>45750</v>
      </c>
      <c r="B1615" s="31" t="s">
        <v>9184</v>
      </c>
      <c r="C1615" s="32" t="s">
        <v>9185</v>
      </c>
      <c r="D1615" s="31">
        <v>1692</v>
      </c>
      <c r="E1615" s="32">
        <v>4</v>
      </c>
      <c r="F1615" s="32" t="s">
        <v>14</v>
      </c>
      <c r="G1615" s="32" t="s">
        <v>10961</v>
      </c>
      <c r="H1615" s="33" t="s">
        <v>9952</v>
      </c>
    </row>
    <row r="1616" spans="1:8" x14ac:dyDescent="0.25">
      <c r="A1616" s="34">
        <v>45750</v>
      </c>
      <c r="B1616" s="35" t="s">
        <v>9184</v>
      </c>
      <c r="C1616" s="36" t="s">
        <v>9185</v>
      </c>
      <c r="D1616" s="35">
        <v>1692</v>
      </c>
      <c r="E1616" s="36">
        <v>2</v>
      </c>
      <c r="F1616" s="36" t="s">
        <v>14</v>
      </c>
      <c r="G1616" s="36" t="s">
        <v>10961</v>
      </c>
      <c r="H1616" s="37" t="s">
        <v>9952</v>
      </c>
    </row>
    <row r="1617" spans="1:8" x14ac:dyDescent="0.25">
      <c r="A1617" s="30">
        <v>45750</v>
      </c>
      <c r="B1617" s="31" t="s">
        <v>9070</v>
      </c>
      <c r="C1617" s="32" t="s">
        <v>9071</v>
      </c>
      <c r="D1617" s="31">
        <v>1692</v>
      </c>
      <c r="E1617" s="32">
        <v>2</v>
      </c>
      <c r="F1617" s="32" t="s">
        <v>14</v>
      </c>
      <c r="G1617" s="32" t="s">
        <v>10961</v>
      </c>
      <c r="H1617" s="33" t="s">
        <v>9952</v>
      </c>
    </row>
    <row r="1618" spans="1:8" x14ac:dyDescent="0.25">
      <c r="A1618" s="34">
        <v>45750</v>
      </c>
      <c r="B1618" s="35" t="s">
        <v>10243</v>
      </c>
      <c r="C1618" s="36" t="s">
        <v>9046</v>
      </c>
      <c r="D1618" s="35">
        <v>1692</v>
      </c>
      <c r="E1618" s="36">
        <v>2</v>
      </c>
      <c r="F1618" s="36" t="s">
        <v>14</v>
      </c>
      <c r="G1618" s="36" t="s">
        <v>10961</v>
      </c>
      <c r="H1618" s="37" t="s">
        <v>9952</v>
      </c>
    </row>
    <row r="1619" spans="1:8" x14ac:dyDescent="0.25">
      <c r="A1619" s="30">
        <v>45750</v>
      </c>
      <c r="B1619" s="31" t="s">
        <v>10184</v>
      </c>
      <c r="C1619" s="32" t="s">
        <v>9041</v>
      </c>
      <c r="D1619" s="31">
        <v>1692</v>
      </c>
      <c r="E1619" s="32">
        <v>2</v>
      </c>
      <c r="F1619" s="32" t="s">
        <v>14</v>
      </c>
      <c r="G1619" s="32" t="s">
        <v>10961</v>
      </c>
      <c r="H1619" s="33" t="s">
        <v>9952</v>
      </c>
    </row>
    <row r="1620" spans="1:8" x14ac:dyDescent="0.25">
      <c r="A1620" s="34">
        <v>45750</v>
      </c>
      <c r="B1620" s="35" t="s">
        <v>10183</v>
      </c>
      <c r="C1620" s="36" t="s">
        <v>9040</v>
      </c>
      <c r="D1620" s="35">
        <v>1692</v>
      </c>
      <c r="E1620" s="36">
        <v>2</v>
      </c>
      <c r="F1620" s="36" t="s">
        <v>14</v>
      </c>
      <c r="G1620" s="36" t="s">
        <v>10961</v>
      </c>
      <c r="H1620" s="37" t="s">
        <v>9952</v>
      </c>
    </row>
    <row r="1621" spans="1:8" x14ac:dyDescent="0.25">
      <c r="A1621" s="30">
        <v>45750</v>
      </c>
      <c r="B1621" s="31" t="s">
        <v>10232</v>
      </c>
      <c r="C1621" s="32" t="s">
        <v>9049</v>
      </c>
      <c r="D1621" s="31">
        <v>1692</v>
      </c>
      <c r="E1621" s="32">
        <v>2</v>
      </c>
      <c r="F1621" s="32" t="s">
        <v>14</v>
      </c>
      <c r="G1621" s="32" t="s">
        <v>10961</v>
      </c>
      <c r="H1621" s="33" t="s">
        <v>9952</v>
      </c>
    </row>
    <row r="1622" spans="1:8" x14ac:dyDescent="0.25">
      <c r="A1622" s="34">
        <v>45750</v>
      </c>
      <c r="B1622" s="35" t="s">
        <v>10231</v>
      </c>
      <c r="C1622" s="36" t="s">
        <v>9048</v>
      </c>
      <c r="D1622" s="35">
        <v>1692</v>
      </c>
      <c r="E1622" s="36">
        <v>4</v>
      </c>
      <c r="F1622" s="36" t="s">
        <v>14</v>
      </c>
      <c r="G1622" s="36" t="s">
        <v>10961</v>
      </c>
      <c r="H1622" s="37" t="s">
        <v>9952</v>
      </c>
    </row>
    <row r="1623" spans="1:8" x14ac:dyDescent="0.25">
      <c r="A1623" s="30">
        <v>45750</v>
      </c>
      <c r="B1623" s="31" t="s">
        <v>938</v>
      </c>
      <c r="C1623" s="32" t="s">
        <v>939</v>
      </c>
      <c r="D1623" s="31">
        <v>1687</v>
      </c>
      <c r="E1623" s="32">
        <v>10</v>
      </c>
      <c r="F1623" s="32" t="s">
        <v>14</v>
      </c>
      <c r="G1623" s="32" t="s">
        <v>10961</v>
      </c>
      <c r="H1623" s="33" t="s">
        <v>9951</v>
      </c>
    </row>
    <row r="1624" spans="1:8" x14ac:dyDescent="0.25">
      <c r="A1624" s="34">
        <v>45750</v>
      </c>
      <c r="B1624" s="35" t="s">
        <v>1037</v>
      </c>
      <c r="C1624" s="36" t="s">
        <v>1038</v>
      </c>
      <c r="D1624" s="35">
        <v>1687</v>
      </c>
      <c r="E1624" s="36">
        <v>10</v>
      </c>
      <c r="F1624" s="36" t="s">
        <v>14</v>
      </c>
      <c r="G1624" s="36" t="s">
        <v>10961</v>
      </c>
      <c r="H1624" s="37" t="s">
        <v>9951</v>
      </c>
    </row>
    <row r="1625" spans="1:8" x14ac:dyDescent="0.25">
      <c r="A1625" s="30">
        <v>45750</v>
      </c>
      <c r="B1625" s="31" t="s">
        <v>1062</v>
      </c>
      <c r="C1625" s="32" t="s">
        <v>1063</v>
      </c>
      <c r="D1625" s="31">
        <v>1687</v>
      </c>
      <c r="E1625" s="32">
        <v>10</v>
      </c>
      <c r="F1625" s="32" t="s">
        <v>14</v>
      </c>
      <c r="G1625" s="32" t="s">
        <v>10961</v>
      </c>
      <c r="H1625" s="33" t="s">
        <v>9951</v>
      </c>
    </row>
    <row r="1626" spans="1:8" x14ac:dyDescent="0.25">
      <c r="A1626" s="34">
        <v>45750</v>
      </c>
      <c r="B1626" s="35" t="s">
        <v>922</v>
      </c>
      <c r="C1626" s="36" t="s">
        <v>923</v>
      </c>
      <c r="D1626" s="35">
        <v>1687</v>
      </c>
      <c r="E1626" s="36">
        <v>10</v>
      </c>
      <c r="F1626" s="36" t="s">
        <v>14</v>
      </c>
      <c r="G1626" s="36" t="s">
        <v>10961</v>
      </c>
      <c r="H1626" s="37" t="s">
        <v>9951</v>
      </c>
    </row>
    <row r="1627" spans="1:8" x14ac:dyDescent="0.25">
      <c r="A1627" s="30">
        <v>45750</v>
      </c>
      <c r="B1627" s="31" t="s">
        <v>920</v>
      </c>
      <c r="C1627" s="32" t="s">
        <v>921</v>
      </c>
      <c r="D1627" s="31">
        <v>1687</v>
      </c>
      <c r="E1627" s="32">
        <v>10</v>
      </c>
      <c r="F1627" s="32" t="s">
        <v>14</v>
      </c>
      <c r="G1627" s="32" t="s">
        <v>10961</v>
      </c>
      <c r="H1627" s="33" t="s">
        <v>9951</v>
      </c>
    </row>
    <row r="1628" spans="1:8" x14ac:dyDescent="0.25">
      <c r="A1628" s="34">
        <v>45750</v>
      </c>
      <c r="B1628" s="35" t="s">
        <v>2427</v>
      </c>
      <c r="C1628" s="36" t="s">
        <v>2483</v>
      </c>
      <c r="D1628" s="35">
        <v>1687</v>
      </c>
      <c r="E1628" s="36">
        <v>4</v>
      </c>
      <c r="F1628" s="36" t="s">
        <v>14</v>
      </c>
      <c r="G1628" s="36" t="s">
        <v>10961</v>
      </c>
      <c r="H1628" s="37" t="s">
        <v>9951</v>
      </c>
    </row>
    <row r="1629" spans="1:8" x14ac:dyDescent="0.25">
      <c r="A1629" s="30">
        <v>45750</v>
      </c>
      <c r="B1629" s="31" t="s">
        <v>2555</v>
      </c>
      <c r="C1629" s="32" t="s">
        <v>2556</v>
      </c>
      <c r="D1629" s="31">
        <v>1687</v>
      </c>
      <c r="E1629" s="32">
        <v>24</v>
      </c>
      <c r="F1629" s="32" t="s">
        <v>14</v>
      </c>
      <c r="G1629" s="32" t="s">
        <v>10961</v>
      </c>
      <c r="H1629" s="33" t="s">
        <v>9951</v>
      </c>
    </row>
    <row r="1630" spans="1:8" x14ac:dyDescent="0.25">
      <c r="A1630" s="34">
        <v>45750</v>
      </c>
      <c r="B1630" s="35" t="s">
        <v>2419</v>
      </c>
      <c r="C1630" s="36" t="s">
        <v>2477</v>
      </c>
      <c r="D1630" s="35">
        <v>1687</v>
      </c>
      <c r="E1630" s="36">
        <v>12</v>
      </c>
      <c r="F1630" s="36" t="s">
        <v>14</v>
      </c>
      <c r="G1630" s="36" t="s">
        <v>10961</v>
      </c>
      <c r="H1630" s="37" t="s">
        <v>9951</v>
      </c>
    </row>
    <row r="1631" spans="1:8" x14ac:dyDescent="0.25">
      <c r="A1631" s="30">
        <v>45750</v>
      </c>
      <c r="B1631" s="31" t="s">
        <v>1627</v>
      </c>
      <c r="C1631" s="32" t="s">
        <v>1628</v>
      </c>
      <c r="D1631" s="31">
        <v>1687</v>
      </c>
      <c r="E1631" s="32">
        <v>4</v>
      </c>
      <c r="F1631" s="32" t="s">
        <v>14</v>
      </c>
      <c r="G1631" s="32" t="s">
        <v>10961</v>
      </c>
      <c r="H1631" s="33" t="s">
        <v>9951</v>
      </c>
    </row>
    <row r="1632" spans="1:8" x14ac:dyDescent="0.25">
      <c r="A1632" s="34">
        <v>45750</v>
      </c>
      <c r="B1632" s="35" t="s">
        <v>1073</v>
      </c>
      <c r="C1632" s="36" t="s">
        <v>1074</v>
      </c>
      <c r="D1632" s="35">
        <v>1687</v>
      </c>
      <c r="E1632" s="36">
        <v>20</v>
      </c>
      <c r="F1632" s="36" t="s">
        <v>14</v>
      </c>
      <c r="G1632" s="36" t="s">
        <v>10961</v>
      </c>
      <c r="H1632" s="37" t="s">
        <v>9951</v>
      </c>
    </row>
    <row r="1633" spans="1:8" x14ac:dyDescent="0.25">
      <c r="A1633" s="30">
        <v>45750</v>
      </c>
      <c r="B1633" s="31" t="s">
        <v>297</v>
      </c>
      <c r="C1633" s="32" t="s">
        <v>298</v>
      </c>
      <c r="D1633" s="31">
        <v>1687</v>
      </c>
      <c r="E1633" s="32">
        <v>6</v>
      </c>
      <c r="F1633" s="32" t="s">
        <v>25</v>
      </c>
      <c r="G1633" s="32" t="s">
        <v>10961</v>
      </c>
      <c r="H1633" s="33" t="s">
        <v>9951</v>
      </c>
    </row>
    <row r="1634" spans="1:8" x14ac:dyDescent="0.25">
      <c r="A1634" s="34">
        <v>45750</v>
      </c>
      <c r="B1634" s="35" t="s">
        <v>1147</v>
      </c>
      <c r="C1634" s="36" t="s">
        <v>1148</v>
      </c>
      <c r="D1634" s="35">
        <v>1687</v>
      </c>
      <c r="E1634" s="36">
        <v>60</v>
      </c>
      <c r="F1634" s="36" t="s">
        <v>14</v>
      </c>
      <c r="G1634" s="36" t="s">
        <v>10961</v>
      </c>
      <c r="H1634" s="37" t="s">
        <v>9951</v>
      </c>
    </row>
    <row r="1635" spans="1:8" x14ac:dyDescent="0.25">
      <c r="A1635" s="30">
        <v>45750</v>
      </c>
      <c r="B1635" s="31" t="s">
        <v>1223</v>
      </c>
      <c r="C1635" s="32" t="s">
        <v>1224</v>
      </c>
      <c r="D1635" s="31">
        <v>1687</v>
      </c>
      <c r="E1635" s="32">
        <v>12</v>
      </c>
      <c r="F1635" s="32" t="s">
        <v>14</v>
      </c>
      <c r="G1635" s="32" t="s">
        <v>10961</v>
      </c>
      <c r="H1635" s="33" t="s">
        <v>9951</v>
      </c>
    </row>
    <row r="1636" spans="1:8" x14ac:dyDescent="0.25">
      <c r="A1636" s="34">
        <v>45750</v>
      </c>
      <c r="B1636" s="35" t="s">
        <v>880</v>
      </c>
      <c r="C1636" s="36" t="s">
        <v>881</v>
      </c>
      <c r="D1636" s="35">
        <v>1687</v>
      </c>
      <c r="E1636" s="36">
        <v>36</v>
      </c>
      <c r="F1636" s="36" t="s">
        <v>14</v>
      </c>
      <c r="G1636" s="36" t="s">
        <v>10961</v>
      </c>
      <c r="H1636" s="37" t="s">
        <v>9951</v>
      </c>
    </row>
    <row r="1637" spans="1:8" x14ac:dyDescent="0.25">
      <c r="A1637" s="30">
        <v>45750</v>
      </c>
      <c r="B1637" s="31" t="s">
        <v>4142</v>
      </c>
      <c r="C1637" s="32" t="s">
        <v>4143</v>
      </c>
      <c r="D1637" s="31">
        <v>1687</v>
      </c>
      <c r="E1637" s="32">
        <v>36</v>
      </c>
      <c r="F1637" s="32" t="s">
        <v>14</v>
      </c>
      <c r="G1637" s="32" t="s">
        <v>10961</v>
      </c>
      <c r="H1637" s="33" t="s">
        <v>9951</v>
      </c>
    </row>
    <row r="1638" spans="1:8" x14ac:dyDescent="0.25">
      <c r="A1638" s="34">
        <v>45750</v>
      </c>
      <c r="B1638" s="35" t="s">
        <v>1226</v>
      </c>
      <c r="C1638" s="36" t="s">
        <v>1227</v>
      </c>
      <c r="D1638" s="35">
        <v>1687</v>
      </c>
      <c r="E1638" s="36">
        <v>1</v>
      </c>
      <c r="F1638" s="36" t="s">
        <v>14</v>
      </c>
      <c r="G1638" s="36" t="s">
        <v>10961</v>
      </c>
      <c r="H1638" s="37" t="s">
        <v>9951</v>
      </c>
    </row>
    <row r="1639" spans="1:8" x14ac:dyDescent="0.25">
      <c r="A1639" s="30">
        <v>45750</v>
      </c>
      <c r="B1639" s="31" t="s">
        <v>1228</v>
      </c>
      <c r="C1639" s="32" t="s">
        <v>1229</v>
      </c>
      <c r="D1639" s="31">
        <v>1687</v>
      </c>
      <c r="E1639" s="32">
        <v>2</v>
      </c>
      <c r="F1639" s="32" t="s">
        <v>14</v>
      </c>
      <c r="G1639" s="32" t="s">
        <v>10961</v>
      </c>
      <c r="H1639" s="33" t="s">
        <v>9951</v>
      </c>
    </row>
    <row r="1640" spans="1:8" x14ac:dyDescent="0.25">
      <c r="A1640" s="34">
        <v>45750</v>
      </c>
      <c r="B1640" s="35" t="s">
        <v>1286</v>
      </c>
      <c r="C1640" s="36" t="s">
        <v>3557</v>
      </c>
      <c r="D1640" s="35">
        <v>1686</v>
      </c>
      <c r="E1640" s="36">
        <v>6</v>
      </c>
      <c r="F1640" s="36" t="s">
        <v>14</v>
      </c>
      <c r="G1640" s="36" t="s">
        <v>10961</v>
      </c>
      <c r="H1640" s="37" t="s">
        <v>9951</v>
      </c>
    </row>
    <row r="1641" spans="1:8" x14ac:dyDescent="0.25">
      <c r="A1641" s="30">
        <v>45750</v>
      </c>
      <c r="B1641" s="31" t="s">
        <v>634</v>
      </c>
      <c r="C1641" s="32" t="s">
        <v>3560</v>
      </c>
      <c r="D1641" s="31">
        <v>1686</v>
      </c>
      <c r="E1641" s="32">
        <v>10</v>
      </c>
      <c r="F1641" s="32" t="s">
        <v>25</v>
      </c>
      <c r="G1641" s="32" t="s">
        <v>10961</v>
      </c>
      <c r="H1641" s="33" t="s">
        <v>9951</v>
      </c>
    </row>
    <row r="1642" spans="1:8" x14ac:dyDescent="0.25">
      <c r="A1642" s="34">
        <v>45750</v>
      </c>
      <c r="B1642" s="35" t="s">
        <v>1208</v>
      </c>
      <c r="C1642" s="36" t="s">
        <v>3554</v>
      </c>
      <c r="D1642" s="35">
        <v>1686</v>
      </c>
      <c r="E1642" s="36">
        <v>20</v>
      </c>
      <c r="F1642" s="36" t="s">
        <v>14</v>
      </c>
      <c r="G1642" s="36" t="s">
        <v>10961</v>
      </c>
      <c r="H1642" s="37" t="s">
        <v>9951</v>
      </c>
    </row>
    <row r="1643" spans="1:8" x14ac:dyDescent="0.25">
      <c r="A1643" s="30">
        <v>45750</v>
      </c>
      <c r="B1643" s="31" t="s">
        <v>1322</v>
      </c>
      <c r="C1643" s="32" t="s">
        <v>1323</v>
      </c>
      <c r="D1643" s="31">
        <v>1686</v>
      </c>
      <c r="E1643" s="32">
        <v>3</v>
      </c>
      <c r="F1643" s="32" t="s">
        <v>14</v>
      </c>
      <c r="G1643" s="32" t="s">
        <v>10961</v>
      </c>
      <c r="H1643" s="33" t="s">
        <v>9951</v>
      </c>
    </row>
    <row r="1644" spans="1:8" x14ac:dyDescent="0.25">
      <c r="A1644" s="34">
        <v>45750</v>
      </c>
      <c r="B1644" s="35" t="s">
        <v>2130</v>
      </c>
      <c r="C1644" s="36" t="s">
        <v>2131</v>
      </c>
      <c r="D1644" s="35">
        <v>1686</v>
      </c>
      <c r="E1644" s="36">
        <v>5</v>
      </c>
      <c r="F1644" s="36" t="s">
        <v>25</v>
      </c>
      <c r="G1644" s="36" t="s">
        <v>10961</v>
      </c>
      <c r="H1644" s="37" t="s">
        <v>9951</v>
      </c>
    </row>
    <row r="1645" spans="1:8" x14ac:dyDescent="0.25">
      <c r="A1645" s="30">
        <v>45750</v>
      </c>
      <c r="B1645" s="31" t="s">
        <v>2126</v>
      </c>
      <c r="C1645" s="32" t="s">
        <v>2127</v>
      </c>
      <c r="D1645" s="31">
        <v>1686</v>
      </c>
      <c r="E1645" s="32">
        <v>5</v>
      </c>
      <c r="F1645" s="32" t="s">
        <v>25</v>
      </c>
      <c r="G1645" s="32" t="s">
        <v>10961</v>
      </c>
      <c r="H1645" s="33" t="s">
        <v>9951</v>
      </c>
    </row>
    <row r="1646" spans="1:8" x14ac:dyDescent="0.25">
      <c r="A1646" s="34">
        <v>45750</v>
      </c>
      <c r="B1646" s="35" t="s">
        <v>2259</v>
      </c>
      <c r="C1646" s="36" t="s">
        <v>2260</v>
      </c>
      <c r="D1646" s="35">
        <v>1686</v>
      </c>
      <c r="E1646" s="36">
        <v>12</v>
      </c>
      <c r="F1646" s="36" t="s">
        <v>14</v>
      </c>
      <c r="G1646" s="36" t="s">
        <v>10961</v>
      </c>
      <c r="H1646" s="37" t="s">
        <v>9951</v>
      </c>
    </row>
    <row r="1647" spans="1:8" x14ac:dyDescent="0.25">
      <c r="A1647" s="30">
        <v>45750</v>
      </c>
      <c r="B1647" s="31" t="s">
        <v>2017</v>
      </c>
      <c r="C1647" s="32" t="s">
        <v>2018</v>
      </c>
      <c r="D1647" s="31">
        <v>1686</v>
      </c>
      <c r="E1647" s="32">
        <v>2</v>
      </c>
      <c r="F1647" s="32" t="s">
        <v>14</v>
      </c>
      <c r="G1647" s="32" t="s">
        <v>10961</v>
      </c>
      <c r="H1647" s="33" t="s">
        <v>9951</v>
      </c>
    </row>
    <row r="1648" spans="1:8" x14ac:dyDescent="0.25">
      <c r="A1648" s="34">
        <v>45750</v>
      </c>
      <c r="B1648" s="35" t="s">
        <v>87</v>
      </c>
      <c r="C1648" s="36" t="s">
        <v>88</v>
      </c>
      <c r="D1648" s="35">
        <v>1686</v>
      </c>
      <c r="E1648" s="36">
        <v>2</v>
      </c>
      <c r="F1648" s="36" t="s">
        <v>14</v>
      </c>
      <c r="G1648" s="36" t="s">
        <v>10961</v>
      </c>
      <c r="H1648" s="37" t="s">
        <v>9951</v>
      </c>
    </row>
    <row r="1649" spans="1:8" x14ac:dyDescent="0.25">
      <c r="A1649" s="30">
        <v>45750</v>
      </c>
      <c r="B1649" s="31" t="s">
        <v>2233</v>
      </c>
      <c r="C1649" s="32" t="s">
        <v>2234</v>
      </c>
      <c r="D1649" s="31">
        <v>1686</v>
      </c>
      <c r="E1649" s="32">
        <v>72</v>
      </c>
      <c r="F1649" s="32" t="s">
        <v>14</v>
      </c>
      <c r="G1649" s="32" t="s">
        <v>10961</v>
      </c>
      <c r="H1649" s="33" t="s">
        <v>9951</v>
      </c>
    </row>
    <row r="1650" spans="1:8" x14ac:dyDescent="0.25">
      <c r="A1650" s="34">
        <v>45750</v>
      </c>
      <c r="B1650" s="35" t="s">
        <v>2420</v>
      </c>
      <c r="C1650" s="36" t="s">
        <v>2478</v>
      </c>
      <c r="D1650" s="35">
        <v>1686</v>
      </c>
      <c r="E1650" s="36">
        <v>12</v>
      </c>
      <c r="F1650" s="36" t="s">
        <v>14</v>
      </c>
      <c r="G1650" s="36" t="s">
        <v>10961</v>
      </c>
      <c r="H1650" s="37" t="s">
        <v>9951</v>
      </c>
    </row>
    <row r="1651" spans="1:8" x14ac:dyDescent="0.25">
      <c r="A1651" s="30">
        <v>45750</v>
      </c>
      <c r="B1651" s="31" t="s">
        <v>1347</v>
      </c>
      <c r="C1651" s="32" t="s">
        <v>1348</v>
      </c>
      <c r="D1651" s="31">
        <v>1686</v>
      </c>
      <c r="E1651" s="32">
        <v>6</v>
      </c>
      <c r="F1651" s="32" t="s">
        <v>14</v>
      </c>
      <c r="G1651" s="32" t="s">
        <v>10961</v>
      </c>
      <c r="H1651" s="33" t="s">
        <v>9951</v>
      </c>
    </row>
    <row r="1652" spans="1:8" x14ac:dyDescent="0.25">
      <c r="A1652" s="34">
        <v>45750</v>
      </c>
      <c r="B1652" s="35" t="s">
        <v>1045</v>
      </c>
      <c r="C1652" s="36" t="s">
        <v>1046</v>
      </c>
      <c r="D1652" s="35">
        <v>1686</v>
      </c>
      <c r="E1652" s="36">
        <v>25</v>
      </c>
      <c r="F1652" s="36" t="s">
        <v>14</v>
      </c>
      <c r="G1652" s="36" t="s">
        <v>10961</v>
      </c>
      <c r="H1652" s="37" t="s">
        <v>9951</v>
      </c>
    </row>
    <row r="1653" spans="1:8" x14ac:dyDescent="0.25">
      <c r="A1653" s="30">
        <v>45750</v>
      </c>
      <c r="B1653" s="31" t="s">
        <v>1060</v>
      </c>
      <c r="C1653" s="32" t="s">
        <v>1061</v>
      </c>
      <c r="D1653" s="31">
        <v>1686</v>
      </c>
      <c r="E1653" s="32">
        <v>25</v>
      </c>
      <c r="F1653" s="32" t="s">
        <v>14</v>
      </c>
      <c r="G1653" s="32" t="s">
        <v>10961</v>
      </c>
      <c r="H1653" s="33" t="s">
        <v>9951</v>
      </c>
    </row>
    <row r="1654" spans="1:8" x14ac:dyDescent="0.25">
      <c r="A1654" s="34">
        <v>45750</v>
      </c>
      <c r="B1654" s="35" t="s">
        <v>2418</v>
      </c>
      <c r="C1654" s="36" t="s">
        <v>2476</v>
      </c>
      <c r="D1654" s="35">
        <v>1686</v>
      </c>
      <c r="E1654" s="36">
        <v>4</v>
      </c>
      <c r="F1654" s="36" t="s">
        <v>14</v>
      </c>
      <c r="G1654" s="36" t="s">
        <v>10961</v>
      </c>
      <c r="H1654" s="37" t="s">
        <v>9951</v>
      </c>
    </row>
    <row r="1655" spans="1:8" x14ac:dyDescent="0.25">
      <c r="A1655" s="30">
        <v>45750</v>
      </c>
      <c r="B1655" s="31" t="s">
        <v>10184</v>
      </c>
      <c r="C1655" s="32" t="s">
        <v>2826</v>
      </c>
      <c r="D1655" s="31">
        <v>1686</v>
      </c>
      <c r="E1655" s="32">
        <v>5</v>
      </c>
      <c r="F1655" s="32" t="s">
        <v>14</v>
      </c>
      <c r="G1655" s="32" t="s">
        <v>10961</v>
      </c>
      <c r="H1655" s="33" t="s">
        <v>9951</v>
      </c>
    </row>
    <row r="1656" spans="1:8" x14ac:dyDescent="0.25">
      <c r="A1656" s="34">
        <v>45750</v>
      </c>
      <c r="B1656" s="35" t="s">
        <v>10183</v>
      </c>
      <c r="C1656" s="36" t="s">
        <v>2825</v>
      </c>
      <c r="D1656" s="35">
        <v>1686</v>
      </c>
      <c r="E1656" s="36">
        <v>5</v>
      </c>
      <c r="F1656" s="36" t="s">
        <v>14</v>
      </c>
      <c r="G1656" s="36" t="s">
        <v>10961</v>
      </c>
      <c r="H1656" s="37" t="s">
        <v>9951</v>
      </c>
    </row>
    <row r="1657" spans="1:8" x14ac:dyDescent="0.25">
      <c r="A1657" s="30">
        <v>45750</v>
      </c>
      <c r="B1657" s="31" t="s">
        <v>973</v>
      </c>
      <c r="C1657" s="32" t="s">
        <v>8420</v>
      </c>
      <c r="D1657" s="31">
        <v>1686</v>
      </c>
      <c r="E1657" s="32">
        <v>5</v>
      </c>
      <c r="F1657" s="32" t="s">
        <v>14</v>
      </c>
      <c r="G1657" s="32" t="s">
        <v>10961</v>
      </c>
      <c r="H1657" s="33" t="s">
        <v>9951</v>
      </c>
    </row>
    <row r="1658" spans="1:8" x14ac:dyDescent="0.25">
      <c r="A1658" s="34">
        <v>45750</v>
      </c>
      <c r="B1658" s="35" t="s">
        <v>8501</v>
      </c>
      <c r="C1658" s="36" t="s">
        <v>8502</v>
      </c>
      <c r="D1658" s="35">
        <v>1685</v>
      </c>
      <c r="E1658" s="36">
        <v>2</v>
      </c>
      <c r="F1658" s="36" t="s">
        <v>14</v>
      </c>
      <c r="G1658" s="36" t="s">
        <v>10961</v>
      </c>
      <c r="H1658" s="37" t="s">
        <v>8431</v>
      </c>
    </row>
    <row r="1659" spans="1:8" x14ac:dyDescent="0.25">
      <c r="A1659" s="30">
        <v>45750</v>
      </c>
      <c r="B1659" s="31" t="s">
        <v>2122</v>
      </c>
      <c r="C1659" s="32" t="s">
        <v>2123</v>
      </c>
      <c r="D1659" s="31">
        <v>1685</v>
      </c>
      <c r="E1659" s="32">
        <v>10</v>
      </c>
      <c r="F1659" s="32" t="s">
        <v>14</v>
      </c>
      <c r="G1659" s="32" t="s">
        <v>10961</v>
      </c>
      <c r="H1659" s="33" t="s">
        <v>8431</v>
      </c>
    </row>
    <row r="1660" spans="1:8" x14ac:dyDescent="0.25">
      <c r="A1660" s="34">
        <v>45750</v>
      </c>
      <c r="B1660" s="35" t="s">
        <v>3688</v>
      </c>
      <c r="C1660" s="36" t="s">
        <v>3689</v>
      </c>
      <c r="D1660" s="35">
        <v>1685</v>
      </c>
      <c r="E1660" s="36">
        <v>4</v>
      </c>
      <c r="F1660" s="36" t="s">
        <v>14</v>
      </c>
      <c r="G1660" s="36" t="s">
        <v>10961</v>
      </c>
      <c r="H1660" s="37" t="s">
        <v>8431</v>
      </c>
    </row>
    <row r="1661" spans="1:8" x14ac:dyDescent="0.25">
      <c r="A1661" s="30">
        <v>45750</v>
      </c>
      <c r="B1661" s="31" t="s">
        <v>693</v>
      </c>
      <c r="C1661" s="32" t="s">
        <v>694</v>
      </c>
      <c r="D1661" s="31">
        <v>1685</v>
      </c>
      <c r="E1661" s="32">
        <v>30</v>
      </c>
      <c r="F1661" s="32" t="s">
        <v>14</v>
      </c>
      <c r="G1661" s="32" t="s">
        <v>10961</v>
      </c>
      <c r="H1661" s="33" t="s">
        <v>8431</v>
      </c>
    </row>
    <row r="1662" spans="1:8" x14ac:dyDescent="0.25">
      <c r="A1662" s="34">
        <v>45750</v>
      </c>
      <c r="B1662" s="35" t="s">
        <v>7844</v>
      </c>
      <c r="C1662" s="36" t="s">
        <v>7845</v>
      </c>
      <c r="D1662" s="35">
        <v>1685</v>
      </c>
      <c r="E1662" s="36">
        <v>10</v>
      </c>
      <c r="F1662" s="36" t="s">
        <v>14</v>
      </c>
      <c r="G1662" s="36" t="s">
        <v>10961</v>
      </c>
      <c r="H1662" s="37" t="s">
        <v>8431</v>
      </c>
    </row>
    <row r="1663" spans="1:8" x14ac:dyDescent="0.25">
      <c r="A1663" s="30">
        <v>45750</v>
      </c>
      <c r="B1663" s="31" t="s">
        <v>9939</v>
      </c>
      <c r="C1663" s="32" t="s">
        <v>9939</v>
      </c>
      <c r="D1663" s="31">
        <v>1685</v>
      </c>
      <c r="E1663" s="32">
        <v>10</v>
      </c>
      <c r="F1663" s="32" t="s">
        <v>14</v>
      </c>
      <c r="G1663" s="32" t="s">
        <v>10961</v>
      </c>
      <c r="H1663" s="33" t="s">
        <v>8431</v>
      </c>
    </row>
    <row r="1664" spans="1:8" x14ac:dyDescent="0.25">
      <c r="A1664" s="34">
        <v>45750</v>
      </c>
      <c r="B1664" s="35">
        <v>3280597100</v>
      </c>
      <c r="C1664" s="36" t="s">
        <v>8687</v>
      </c>
      <c r="D1664" s="35">
        <v>1685</v>
      </c>
      <c r="E1664" s="36">
        <v>2</v>
      </c>
      <c r="F1664" s="36" t="s">
        <v>14</v>
      </c>
      <c r="G1664" s="36" t="s">
        <v>10961</v>
      </c>
      <c r="H1664" s="37" t="s">
        <v>8431</v>
      </c>
    </row>
    <row r="1665" spans="1:8" x14ac:dyDescent="0.25">
      <c r="A1665" s="30">
        <v>45750</v>
      </c>
      <c r="B1665" s="31" t="s">
        <v>10157</v>
      </c>
      <c r="C1665" s="32" t="s">
        <v>2934</v>
      </c>
      <c r="D1665" s="31">
        <v>1685</v>
      </c>
      <c r="E1665" s="32">
        <v>15</v>
      </c>
      <c r="F1665" s="32" t="s">
        <v>14</v>
      </c>
      <c r="G1665" s="32" t="s">
        <v>10961</v>
      </c>
      <c r="H1665" s="33" t="s">
        <v>8431</v>
      </c>
    </row>
    <row r="1666" spans="1:8" x14ac:dyDescent="0.25">
      <c r="A1666" s="34">
        <v>45750</v>
      </c>
      <c r="B1666" s="35" t="s">
        <v>1764</v>
      </c>
      <c r="C1666" s="36" t="s">
        <v>1765</v>
      </c>
      <c r="D1666" s="35">
        <v>1685</v>
      </c>
      <c r="E1666" s="36">
        <v>20</v>
      </c>
      <c r="F1666" s="36" t="s">
        <v>14</v>
      </c>
      <c r="G1666" s="36" t="s">
        <v>10961</v>
      </c>
      <c r="H1666" s="37" t="s">
        <v>8431</v>
      </c>
    </row>
    <row r="1667" spans="1:8" x14ac:dyDescent="0.25">
      <c r="A1667" s="30">
        <v>45750</v>
      </c>
      <c r="B1667" s="31" t="s">
        <v>1739</v>
      </c>
      <c r="C1667" s="32" t="s">
        <v>1740</v>
      </c>
      <c r="D1667" s="31">
        <v>1685</v>
      </c>
      <c r="E1667" s="32">
        <v>2</v>
      </c>
      <c r="F1667" s="32" t="s">
        <v>14</v>
      </c>
      <c r="G1667" s="32" t="s">
        <v>10961</v>
      </c>
      <c r="H1667" s="33" t="s">
        <v>8431</v>
      </c>
    </row>
    <row r="1668" spans="1:8" x14ac:dyDescent="0.25">
      <c r="A1668" s="34">
        <v>45750</v>
      </c>
      <c r="B1668" s="35" t="s">
        <v>1766</v>
      </c>
      <c r="C1668" s="36" t="s">
        <v>1767</v>
      </c>
      <c r="D1668" s="35">
        <v>1685</v>
      </c>
      <c r="E1668" s="36">
        <v>4</v>
      </c>
      <c r="F1668" s="36" t="s">
        <v>14</v>
      </c>
      <c r="G1668" s="36" t="s">
        <v>10961</v>
      </c>
      <c r="H1668" s="37" t="s">
        <v>8431</v>
      </c>
    </row>
    <row r="1669" spans="1:8" x14ac:dyDescent="0.25">
      <c r="A1669" s="30">
        <v>45750</v>
      </c>
      <c r="B1669" s="31" t="s">
        <v>1745</v>
      </c>
      <c r="C1669" s="32" t="s">
        <v>1746</v>
      </c>
      <c r="D1669" s="31">
        <v>1685</v>
      </c>
      <c r="E1669" s="32">
        <v>4</v>
      </c>
      <c r="F1669" s="32" t="s">
        <v>14</v>
      </c>
      <c r="G1669" s="32" t="s">
        <v>10961</v>
      </c>
      <c r="H1669" s="33" t="s">
        <v>8431</v>
      </c>
    </row>
    <row r="1670" spans="1:8" x14ac:dyDescent="0.25">
      <c r="A1670" s="34">
        <v>45750</v>
      </c>
      <c r="B1670" s="35" t="s">
        <v>1087</v>
      </c>
      <c r="C1670" s="36" t="s">
        <v>1088</v>
      </c>
      <c r="D1670" s="35">
        <v>1685</v>
      </c>
      <c r="E1670" s="36">
        <v>6</v>
      </c>
      <c r="F1670" s="36" t="s">
        <v>14</v>
      </c>
      <c r="G1670" s="36" t="s">
        <v>10961</v>
      </c>
      <c r="H1670" s="37" t="s">
        <v>8431</v>
      </c>
    </row>
    <row r="1671" spans="1:8" x14ac:dyDescent="0.25">
      <c r="A1671" s="30">
        <v>45750</v>
      </c>
      <c r="B1671" s="31" t="s">
        <v>2333</v>
      </c>
      <c r="C1671" s="32" t="s">
        <v>2334</v>
      </c>
      <c r="D1671" s="31">
        <v>1685</v>
      </c>
      <c r="E1671" s="32">
        <v>10</v>
      </c>
      <c r="F1671" s="32" t="s">
        <v>14</v>
      </c>
      <c r="G1671" s="32" t="s">
        <v>10961</v>
      </c>
      <c r="H1671" s="33" t="s">
        <v>8431</v>
      </c>
    </row>
    <row r="1672" spans="1:8" x14ac:dyDescent="0.25">
      <c r="A1672" s="34">
        <v>45750</v>
      </c>
      <c r="B1672" s="35" t="s">
        <v>1899</v>
      </c>
      <c r="C1672" s="36" t="s">
        <v>1900</v>
      </c>
      <c r="D1672" s="35">
        <v>1685</v>
      </c>
      <c r="E1672" s="36">
        <v>10</v>
      </c>
      <c r="F1672" s="36" t="s">
        <v>14</v>
      </c>
      <c r="G1672" s="36" t="s">
        <v>10961</v>
      </c>
      <c r="H1672" s="37" t="s">
        <v>8431</v>
      </c>
    </row>
    <row r="1673" spans="1:8" x14ac:dyDescent="0.25">
      <c r="A1673" s="30">
        <v>45749</v>
      </c>
      <c r="B1673" s="31" t="s">
        <v>4336</v>
      </c>
      <c r="C1673" s="32" t="s">
        <v>4337</v>
      </c>
      <c r="D1673" s="31">
        <v>2541</v>
      </c>
      <c r="E1673" s="32">
        <v>110</v>
      </c>
      <c r="F1673" s="32" t="s">
        <v>14</v>
      </c>
      <c r="G1673" s="32" t="s">
        <v>10003</v>
      </c>
      <c r="H1673" s="33" t="s">
        <v>8431</v>
      </c>
    </row>
    <row r="1674" spans="1:8" x14ac:dyDescent="0.25">
      <c r="A1674" s="34">
        <v>45749</v>
      </c>
      <c r="B1674" s="35" t="s">
        <v>10508</v>
      </c>
      <c r="C1674" s="36" t="s">
        <v>10508</v>
      </c>
      <c r="D1674" s="35">
        <v>2540</v>
      </c>
      <c r="E1674" s="36">
        <v>1</v>
      </c>
      <c r="F1674" s="36" t="s">
        <v>14</v>
      </c>
      <c r="G1674" s="36" t="s">
        <v>10003</v>
      </c>
      <c r="H1674" s="37" t="s">
        <v>8431</v>
      </c>
    </row>
    <row r="1675" spans="1:8" x14ac:dyDescent="0.25">
      <c r="A1675" s="30">
        <v>45749</v>
      </c>
      <c r="B1675" s="31" t="s">
        <v>5436</v>
      </c>
      <c r="C1675" s="32" t="s">
        <v>5437</v>
      </c>
      <c r="D1675" s="31">
        <v>2539</v>
      </c>
      <c r="E1675" s="32">
        <v>18</v>
      </c>
      <c r="F1675" s="32" t="s">
        <v>25</v>
      </c>
      <c r="G1675" s="32" t="s">
        <v>10003</v>
      </c>
      <c r="H1675" s="33" t="s">
        <v>8431</v>
      </c>
    </row>
    <row r="1676" spans="1:8" x14ac:dyDescent="0.25">
      <c r="A1676" s="34">
        <v>45749</v>
      </c>
      <c r="B1676" s="35" t="s">
        <v>5425</v>
      </c>
      <c r="C1676" s="36" t="s">
        <v>5426</v>
      </c>
      <c r="D1676" s="35">
        <v>2538</v>
      </c>
      <c r="E1676" s="36">
        <v>4</v>
      </c>
      <c r="F1676" s="36" t="s">
        <v>25</v>
      </c>
      <c r="G1676" s="36" t="s">
        <v>10003</v>
      </c>
      <c r="H1676" s="37" t="s">
        <v>8431</v>
      </c>
    </row>
    <row r="1677" spans="1:8" x14ac:dyDescent="0.25">
      <c r="A1677" s="30">
        <v>45749</v>
      </c>
      <c r="B1677" s="31" t="s">
        <v>2391</v>
      </c>
      <c r="C1677" s="32" t="s">
        <v>2453</v>
      </c>
      <c r="D1677" s="31">
        <v>2537</v>
      </c>
      <c r="E1677" s="32">
        <v>30</v>
      </c>
      <c r="F1677" s="32" t="s">
        <v>14</v>
      </c>
      <c r="G1677" s="32" t="s">
        <v>10003</v>
      </c>
      <c r="H1677" s="33" t="s">
        <v>8431</v>
      </c>
    </row>
    <row r="1678" spans="1:8" x14ac:dyDescent="0.25">
      <c r="A1678" s="34">
        <v>45749</v>
      </c>
      <c r="B1678" s="35" t="s">
        <v>6524</v>
      </c>
      <c r="C1678" s="36" t="s">
        <v>6525</v>
      </c>
      <c r="D1678" s="35">
        <v>2536</v>
      </c>
      <c r="E1678" s="36">
        <v>10</v>
      </c>
      <c r="F1678" s="36" t="s">
        <v>14</v>
      </c>
      <c r="G1678" s="36" t="s">
        <v>10003</v>
      </c>
      <c r="H1678" s="37" t="s">
        <v>8431</v>
      </c>
    </row>
    <row r="1679" spans="1:8" x14ac:dyDescent="0.25">
      <c r="A1679" s="30">
        <v>45749</v>
      </c>
      <c r="B1679" s="31" t="s">
        <v>6684</v>
      </c>
      <c r="C1679" s="32" t="s">
        <v>6685</v>
      </c>
      <c r="D1679" s="31">
        <v>2535</v>
      </c>
      <c r="E1679" s="32">
        <v>10</v>
      </c>
      <c r="F1679" s="32" t="s">
        <v>14</v>
      </c>
      <c r="G1679" s="32" t="s">
        <v>10003</v>
      </c>
      <c r="H1679" s="33" t="s">
        <v>8431</v>
      </c>
    </row>
    <row r="1680" spans="1:8" x14ac:dyDescent="0.25">
      <c r="A1680" s="34">
        <v>45749</v>
      </c>
      <c r="B1680" s="35" t="s">
        <v>5374</v>
      </c>
      <c r="C1680" s="36" t="s">
        <v>5375</v>
      </c>
      <c r="D1680" s="35">
        <v>2534</v>
      </c>
      <c r="E1680" s="36">
        <v>10</v>
      </c>
      <c r="F1680" s="36" t="s">
        <v>14</v>
      </c>
      <c r="G1680" s="36" t="s">
        <v>10003</v>
      </c>
      <c r="H1680" s="37" t="s">
        <v>8431</v>
      </c>
    </row>
    <row r="1681" spans="1:8" x14ac:dyDescent="0.25">
      <c r="A1681" s="30">
        <v>45749</v>
      </c>
      <c r="B1681" s="31" t="s">
        <v>5386</v>
      </c>
      <c r="C1681" s="32" t="s">
        <v>5387</v>
      </c>
      <c r="D1681" s="31">
        <v>2533</v>
      </c>
      <c r="E1681" s="32">
        <v>10</v>
      </c>
      <c r="F1681" s="32" t="s">
        <v>14</v>
      </c>
      <c r="G1681" s="32" t="s">
        <v>10003</v>
      </c>
      <c r="H1681" s="33" t="s">
        <v>8431</v>
      </c>
    </row>
    <row r="1682" spans="1:8" x14ac:dyDescent="0.25">
      <c r="A1682" s="34">
        <v>45749</v>
      </c>
      <c r="B1682" s="35" t="s">
        <v>6444</v>
      </c>
      <c r="C1682" s="36" t="s">
        <v>6445</v>
      </c>
      <c r="D1682" s="35">
        <v>2532</v>
      </c>
      <c r="E1682" s="36">
        <v>6</v>
      </c>
      <c r="F1682" s="36" t="s">
        <v>14</v>
      </c>
      <c r="G1682" s="36" t="s">
        <v>10003</v>
      </c>
      <c r="H1682" s="37" t="s">
        <v>8431</v>
      </c>
    </row>
    <row r="1683" spans="1:8" x14ac:dyDescent="0.25">
      <c r="A1683" s="30">
        <v>45749</v>
      </c>
      <c r="B1683" s="31" t="s">
        <v>2319</v>
      </c>
      <c r="C1683" s="32" t="s">
        <v>2320</v>
      </c>
      <c r="D1683" s="31">
        <v>2531</v>
      </c>
      <c r="E1683" s="32">
        <v>1</v>
      </c>
      <c r="F1683" s="32" t="s">
        <v>25</v>
      </c>
      <c r="G1683" s="32" t="s">
        <v>10003</v>
      </c>
      <c r="H1683" s="33" t="s">
        <v>8431</v>
      </c>
    </row>
    <row r="1684" spans="1:8" x14ac:dyDescent="0.25">
      <c r="A1684" s="34">
        <v>45749</v>
      </c>
      <c r="B1684" s="35" t="s">
        <v>2343</v>
      </c>
      <c r="C1684" s="36" t="s">
        <v>2344</v>
      </c>
      <c r="D1684" s="35">
        <v>2530</v>
      </c>
      <c r="E1684" s="36">
        <v>2</v>
      </c>
      <c r="F1684" s="36" t="s">
        <v>14</v>
      </c>
      <c r="G1684" s="36" t="s">
        <v>10003</v>
      </c>
      <c r="H1684" s="37" t="s">
        <v>8431</v>
      </c>
    </row>
    <row r="1685" spans="1:8" x14ac:dyDescent="0.25">
      <c r="A1685" s="30">
        <v>45749</v>
      </c>
      <c r="B1685" s="31" t="s">
        <v>2353</v>
      </c>
      <c r="C1685" s="32" t="s">
        <v>2354</v>
      </c>
      <c r="D1685" s="31">
        <v>2529</v>
      </c>
      <c r="E1685" s="32">
        <v>2</v>
      </c>
      <c r="F1685" s="32" t="s">
        <v>14</v>
      </c>
      <c r="G1685" s="32" t="s">
        <v>10003</v>
      </c>
      <c r="H1685" s="33" t="s">
        <v>8431</v>
      </c>
    </row>
    <row r="1686" spans="1:8" x14ac:dyDescent="0.25">
      <c r="A1686" s="34">
        <v>45749</v>
      </c>
      <c r="B1686" s="35" t="s">
        <v>2341</v>
      </c>
      <c r="C1686" s="36" t="s">
        <v>2342</v>
      </c>
      <c r="D1686" s="35">
        <v>2528</v>
      </c>
      <c r="E1686" s="36">
        <v>3</v>
      </c>
      <c r="F1686" s="36" t="s">
        <v>14</v>
      </c>
      <c r="G1686" s="36" t="s">
        <v>10003</v>
      </c>
      <c r="H1686" s="37" t="s">
        <v>8431</v>
      </c>
    </row>
    <row r="1687" spans="1:8" x14ac:dyDescent="0.25">
      <c r="A1687" s="30">
        <v>45749</v>
      </c>
      <c r="B1687" s="31" t="s">
        <v>2325</v>
      </c>
      <c r="C1687" s="32" t="s">
        <v>2326</v>
      </c>
      <c r="D1687" s="31">
        <v>2527</v>
      </c>
      <c r="E1687" s="32">
        <v>4</v>
      </c>
      <c r="F1687" s="32" t="s">
        <v>25</v>
      </c>
      <c r="G1687" s="32" t="s">
        <v>10003</v>
      </c>
      <c r="H1687" s="33" t="s">
        <v>8431</v>
      </c>
    </row>
    <row r="1688" spans="1:8" x14ac:dyDescent="0.25">
      <c r="A1688" s="34">
        <v>45749</v>
      </c>
      <c r="B1688" s="35" t="s">
        <v>2319</v>
      </c>
      <c r="C1688" s="36" t="s">
        <v>2320</v>
      </c>
      <c r="D1688" s="35">
        <v>2526</v>
      </c>
      <c r="E1688" s="36">
        <v>2</v>
      </c>
      <c r="F1688" s="36" t="s">
        <v>25</v>
      </c>
      <c r="G1688" s="36" t="s">
        <v>10003</v>
      </c>
      <c r="H1688" s="37" t="s">
        <v>8431</v>
      </c>
    </row>
    <row r="1689" spans="1:8" x14ac:dyDescent="0.25">
      <c r="A1689" s="30">
        <v>45749</v>
      </c>
      <c r="B1689" s="31" t="s">
        <v>10465</v>
      </c>
      <c r="C1689" s="32" t="s">
        <v>2834</v>
      </c>
      <c r="D1689" s="31">
        <v>2525</v>
      </c>
      <c r="E1689" s="32">
        <v>1</v>
      </c>
      <c r="F1689" s="32" t="s">
        <v>14</v>
      </c>
      <c r="G1689" s="32" t="s">
        <v>10003</v>
      </c>
      <c r="H1689" s="33" t="s">
        <v>8431</v>
      </c>
    </row>
    <row r="1690" spans="1:8" x14ac:dyDescent="0.25">
      <c r="A1690" s="34">
        <v>45749</v>
      </c>
      <c r="B1690" s="35" t="s">
        <v>10464</v>
      </c>
      <c r="C1690" s="36" t="s">
        <v>9770</v>
      </c>
      <c r="D1690" s="35">
        <v>2524</v>
      </c>
      <c r="E1690" s="36">
        <v>1</v>
      </c>
      <c r="F1690" s="36" t="s">
        <v>14</v>
      </c>
      <c r="G1690" s="36" t="s">
        <v>10003</v>
      </c>
      <c r="H1690" s="37" t="s">
        <v>8431</v>
      </c>
    </row>
    <row r="1691" spans="1:8" x14ac:dyDescent="0.25">
      <c r="A1691" s="30">
        <v>45749</v>
      </c>
      <c r="B1691" s="31" t="s">
        <v>1760</v>
      </c>
      <c r="C1691" s="32" t="s">
        <v>1761</v>
      </c>
      <c r="D1691" s="31">
        <v>2523</v>
      </c>
      <c r="E1691" s="32">
        <v>7</v>
      </c>
      <c r="F1691" s="32" t="s">
        <v>14</v>
      </c>
      <c r="G1691" s="32" t="s">
        <v>10003</v>
      </c>
      <c r="H1691" s="33" t="s">
        <v>8431</v>
      </c>
    </row>
    <row r="1692" spans="1:8" x14ac:dyDescent="0.25">
      <c r="A1692" s="34">
        <v>45749</v>
      </c>
      <c r="B1692" s="35" t="s">
        <v>1619</v>
      </c>
      <c r="C1692" s="36" t="s">
        <v>1620</v>
      </c>
      <c r="D1692" s="35">
        <v>2522</v>
      </c>
      <c r="E1692" s="36">
        <v>7</v>
      </c>
      <c r="F1692" s="36" t="s">
        <v>14</v>
      </c>
      <c r="G1692" s="36" t="s">
        <v>10003</v>
      </c>
      <c r="H1692" s="37" t="s">
        <v>8431</v>
      </c>
    </row>
    <row r="1693" spans="1:8" x14ac:dyDescent="0.25">
      <c r="A1693" s="30">
        <v>45748</v>
      </c>
      <c r="B1693" s="31" t="s">
        <v>4522</v>
      </c>
      <c r="C1693" s="32" t="s">
        <v>4523</v>
      </c>
      <c r="D1693" s="31">
        <v>2521</v>
      </c>
      <c r="E1693" s="32">
        <v>24</v>
      </c>
      <c r="F1693" s="32" t="s">
        <v>25</v>
      </c>
      <c r="G1693" s="32" t="s">
        <v>10003</v>
      </c>
      <c r="H1693" s="33" t="s">
        <v>8431</v>
      </c>
    </row>
    <row r="1694" spans="1:8" x14ac:dyDescent="0.25">
      <c r="A1694" s="34">
        <v>45748</v>
      </c>
      <c r="B1694" s="35" t="s">
        <v>4532</v>
      </c>
      <c r="C1694" s="36" t="s">
        <v>4533</v>
      </c>
      <c r="D1694" s="35">
        <v>2519</v>
      </c>
      <c r="E1694" s="36">
        <v>24</v>
      </c>
      <c r="F1694" s="36" t="s">
        <v>14</v>
      </c>
      <c r="G1694" s="36" t="s">
        <v>10003</v>
      </c>
      <c r="H1694" s="37" t="s">
        <v>8431</v>
      </c>
    </row>
    <row r="1695" spans="1:8" x14ac:dyDescent="0.25">
      <c r="A1695" s="30">
        <v>45748</v>
      </c>
      <c r="B1695" s="31" t="s">
        <v>8351</v>
      </c>
      <c r="C1695" s="32" t="s">
        <v>8352</v>
      </c>
      <c r="D1695" s="31">
        <v>1672</v>
      </c>
      <c r="E1695" s="32">
        <v>15</v>
      </c>
      <c r="F1695" s="32" t="s">
        <v>14</v>
      </c>
      <c r="G1695" s="32" t="s">
        <v>10961</v>
      </c>
      <c r="H1695" s="33" t="s">
        <v>9768</v>
      </c>
    </row>
    <row r="1696" spans="1:8" x14ac:dyDescent="0.25">
      <c r="A1696" s="34">
        <v>45748</v>
      </c>
      <c r="B1696" s="35" t="s">
        <v>10233</v>
      </c>
      <c r="C1696" s="36" t="s">
        <v>6163</v>
      </c>
      <c r="D1696" s="35">
        <v>1672</v>
      </c>
      <c r="E1696" s="36">
        <v>4</v>
      </c>
      <c r="F1696" s="36" t="s">
        <v>14</v>
      </c>
      <c r="G1696" s="36" t="s">
        <v>10961</v>
      </c>
      <c r="H1696" s="37" t="s">
        <v>9768</v>
      </c>
    </row>
    <row r="1697" spans="1:8" x14ac:dyDescent="0.25">
      <c r="A1697" s="30">
        <v>45748</v>
      </c>
      <c r="B1697" s="31" t="s">
        <v>6418</v>
      </c>
      <c r="C1697" s="32" t="s">
        <v>6419</v>
      </c>
      <c r="D1697" s="31">
        <v>1672</v>
      </c>
      <c r="E1697" s="32">
        <v>6</v>
      </c>
      <c r="F1697" s="32" t="s">
        <v>25</v>
      </c>
      <c r="G1697" s="32" t="s">
        <v>10961</v>
      </c>
      <c r="H1697" s="33" t="s">
        <v>9768</v>
      </c>
    </row>
    <row r="1698" spans="1:8" x14ac:dyDescent="0.25">
      <c r="A1698" s="34">
        <v>45748</v>
      </c>
      <c r="B1698" s="35" t="s">
        <v>9746</v>
      </c>
      <c r="C1698" s="36" t="s">
        <v>9746</v>
      </c>
      <c r="D1698" s="35">
        <v>1672</v>
      </c>
      <c r="E1698" s="36">
        <v>5</v>
      </c>
      <c r="F1698" s="36" t="s">
        <v>14</v>
      </c>
      <c r="G1698" s="36" t="s">
        <v>10961</v>
      </c>
      <c r="H1698" s="37" t="s">
        <v>9768</v>
      </c>
    </row>
    <row r="1699" spans="1:8" x14ac:dyDescent="0.25">
      <c r="A1699" s="30">
        <v>45748</v>
      </c>
      <c r="B1699" s="31" t="s">
        <v>2555</v>
      </c>
      <c r="C1699" s="32" t="s">
        <v>2556</v>
      </c>
      <c r="D1699" s="31">
        <v>1672</v>
      </c>
      <c r="E1699" s="32">
        <v>64</v>
      </c>
      <c r="F1699" s="32" t="s">
        <v>14</v>
      </c>
      <c r="G1699" s="32" t="s">
        <v>10961</v>
      </c>
      <c r="H1699" s="33" t="s">
        <v>9768</v>
      </c>
    </row>
    <row r="1700" spans="1:8" x14ac:dyDescent="0.25">
      <c r="A1700" s="34">
        <v>45748</v>
      </c>
      <c r="B1700" s="35" t="s">
        <v>9747</v>
      </c>
      <c r="C1700" s="36" t="s">
        <v>9747</v>
      </c>
      <c r="D1700" s="35">
        <v>1672</v>
      </c>
      <c r="E1700" s="36">
        <v>5</v>
      </c>
      <c r="F1700" s="36" t="s">
        <v>14</v>
      </c>
      <c r="G1700" s="36" t="s">
        <v>10961</v>
      </c>
      <c r="H1700" s="37" t="s">
        <v>9768</v>
      </c>
    </row>
    <row r="1701" spans="1:8" x14ac:dyDescent="0.25">
      <c r="A1701" s="30">
        <v>45748</v>
      </c>
      <c r="B1701" s="31" t="s">
        <v>2404</v>
      </c>
      <c r="C1701" s="32" t="s">
        <v>2463</v>
      </c>
      <c r="D1701" s="31">
        <v>1672</v>
      </c>
      <c r="E1701" s="32">
        <v>8</v>
      </c>
      <c r="F1701" s="32" t="s">
        <v>14</v>
      </c>
      <c r="G1701" s="32" t="s">
        <v>10961</v>
      </c>
      <c r="H1701" s="33" t="s">
        <v>9768</v>
      </c>
    </row>
    <row r="1702" spans="1:8" x14ac:dyDescent="0.25">
      <c r="A1702" s="34">
        <v>45748</v>
      </c>
      <c r="B1702" s="35" t="s">
        <v>2402</v>
      </c>
      <c r="C1702" s="36" t="s">
        <v>2461</v>
      </c>
      <c r="D1702" s="35">
        <v>1672</v>
      </c>
      <c r="E1702" s="36">
        <v>4</v>
      </c>
      <c r="F1702" s="36" t="s">
        <v>14</v>
      </c>
      <c r="G1702" s="36" t="s">
        <v>10961</v>
      </c>
      <c r="H1702" s="37" t="s">
        <v>9768</v>
      </c>
    </row>
    <row r="1703" spans="1:8" x14ac:dyDescent="0.25">
      <c r="A1703" s="30">
        <v>45748</v>
      </c>
      <c r="B1703" s="31" t="s">
        <v>9769</v>
      </c>
      <c r="C1703" s="32" t="s">
        <v>9769</v>
      </c>
      <c r="D1703" s="31">
        <v>1672</v>
      </c>
      <c r="E1703" s="32">
        <v>10</v>
      </c>
      <c r="F1703" s="32" t="s">
        <v>14</v>
      </c>
      <c r="G1703" s="32" t="s">
        <v>10961</v>
      </c>
      <c r="H1703" s="33" t="s">
        <v>9768</v>
      </c>
    </row>
    <row r="1704" spans="1:8" x14ac:dyDescent="0.25">
      <c r="A1704" s="34">
        <v>45748</v>
      </c>
      <c r="B1704" s="35" t="s">
        <v>8155</v>
      </c>
      <c r="C1704" s="36" t="s">
        <v>8156</v>
      </c>
      <c r="D1704" s="35">
        <v>1672</v>
      </c>
      <c r="E1704" s="36">
        <v>30</v>
      </c>
      <c r="F1704" s="36" t="s">
        <v>14</v>
      </c>
      <c r="G1704" s="36" t="s">
        <v>10961</v>
      </c>
      <c r="H1704" s="37" t="s">
        <v>9768</v>
      </c>
    </row>
    <row r="1705" spans="1:8" x14ac:dyDescent="0.25">
      <c r="A1705" s="30">
        <v>45748</v>
      </c>
      <c r="B1705" s="31" t="s">
        <v>8205</v>
      </c>
      <c r="C1705" s="32" t="s">
        <v>8206</v>
      </c>
      <c r="D1705" s="31">
        <v>1672</v>
      </c>
      <c r="E1705" s="32">
        <v>8</v>
      </c>
      <c r="F1705" s="32" t="s">
        <v>25</v>
      </c>
      <c r="G1705" s="32" t="s">
        <v>10961</v>
      </c>
      <c r="H1705" s="33" t="s">
        <v>9768</v>
      </c>
    </row>
    <row r="1706" spans="1:8" x14ac:dyDescent="0.25">
      <c r="A1706" s="34">
        <v>45748</v>
      </c>
      <c r="B1706" s="35" t="s">
        <v>8157</v>
      </c>
      <c r="C1706" s="36" t="s">
        <v>8158</v>
      </c>
      <c r="D1706" s="35">
        <v>1672</v>
      </c>
      <c r="E1706" s="36">
        <v>30</v>
      </c>
      <c r="F1706" s="36" t="s">
        <v>14</v>
      </c>
      <c r="G1706" s="36" t="s">
        <v>10961</v>
      </c>
      <c r="H1706" s="37" t="s">
        <v>9768</v>
      </c>
    </row>
    <row r="1707" spans="1:8" x14ac:dyDescent="0.25">
      <c r="A1707" s="30">
        <v>45748</v>
      </c>
      <c r="B1707" s="31" t="s">
        <v>8181</v>
      </c>
      <c r="C1707" s="32" t="s">
        <v>8182</v>
      </c>
      <c r="D1707" s="31">
        <v>1672</v>
      </c>
      <c r="E1707" s="32">
        <v>50</v>
      </c>
      <c r="F1707" s="32" t="s">
        <v>14</v>
      </c>
      <c r="G1707" s="32" t="s">
        <v>10961</v>
      </c>
      <c r="H1707" s="33" t="s">
        <v>9768</v>
      </c>
    </row>
    <row r="1708" spans="1:8" x14ac:dyDescent="0.25">
      <c r="A1708" s="34">
        <v>45748</v>
      </c>
      <c r="B1708" s="35" t="s">
        <v>8149</v>
      </c>
      <c r="C1708" s="36" t="s">
        <v>8150</v>
      </c>
      <c r="D1708" s="35">
        <v>1672</v>
      </c>
      <c r="E1708" s="36">
        <v>30</v>
      </c>
      <c r="F1708" s="36" t="s">
        <v>14</v>
      </c>
      <c r="G1708" s="36" t="s">
        <v>10961</v>
      </c>
      <c r="H1708" s="37" t="s">
        <v>9768</v>
      </c>
    </row>
    <row r="1709" spans="1:8" x14ac:dyDescent="0.25">
      <c r="A1709" s="30">
        <v>45748</v>
      </c>
      <c r="B1709" s="31" t="s">
        <v>8339</v>
      </c>
      <c r="C1709" s="32" t="s">
        <v>8340</v>
      </c>
      <c r="D1709" s="31">
        <v>1672</v>
      </c>
      <c r="E1709" s="32">
        <v>30</v>
      </c>
      <c r="F1709" s="32" t="s">
        <v>14</v>
      </c>
      <c r="G1709" s="32" t="s">
        <v>10961</v>
      </c>
      <c r="H1709" s="33" t="s">
        <v>9768</v>
      </c>
    </row>
    <row r="1710" spans="1:8" x14ac:dyDescent="0.25">
      <c r="A1710" s="34">
        <v>45748</v>
      </c>
      <c r="B1710" s="35" t="s">
        <v>8337</v>
      </c>
      <c r="C1710" s="36" t="s">
        <v>8338</v>
      </c>
      <c r="D1710" s="35">
        <v>1672</v>
      </c>
      <c r="E1710" s="36">
        <v>30</v>
      </c>
      <c r="F1710" s="36" t="s">
        <v>14</v>
      </c>
      <c r="G1710" s="36" t="s">
        <v>10961</v>
      </c>
      <c r="H1710" s="37" t="s">
        <v>9768</v>
      </c>
    </row>
    <row r="1711" spans="1:8" x14ac:dyDescent="0.25">
      <c r="A1711" s="30">
        <v>45748</v>
      </c>
      <c r="B1711" s="31" t="s">
        <v>1760</v>
      </c>
      <c r="C1711" s="32" t="s">
        <v>1761</v>
      </c>
      <c r="D1711" s="31">
        <v>1672</v>
      </c>
      <c r="E1711" s="32">
        <v>10</v>
      </c>
      <c r="F1711" s="32" t="s">
        <v>14</v>
      </c>
      <c r="G1711" s="32" t="s">
        <v>10961</v>
      </c>
      <c r="H1711" s="33" t="s">
        <v>9768</v>
      </c>
    </row>
    <row r="1712" spans="1:8" x14ac:dyDescent="0.25">
      <c r="A1712" s="34">
        <v>45748</v>
      </c>
      <c r="B1712" s="35" t="s">
        <v>1764</v>
      </c>
      <c r="C1712" s="36" t="s">
        <v>1765</v>
      </c>
      <c r="D1712" s="35">
        <v>1672</v>
      </c>
      <c r="E1712" s="36">
        <v>60</v>
      </c>
      <c r="F1712" s="36" t="s">
        <v>14</v>
      </c>
      <c r="G1712" s="36" t="s">
        <v>10961</v>
      </c>
      <c r="H1712" s="37" t="s">
        <v>9768</v>
      </c>
    </row>
    <row r="1713" spans="1:8" x14ac:dyDescent="0.25">
      <c r="A1713" s="30">
        <v>45745</v>
      </c>
      <c r="B1713" s="31" t="s">
        <v>7026</v>
      </c>
      <c r="C1713" s="32" t="s">
        <v>7027</v>
      </c>
      <c r="D1713" s="31" t="s">
        <v>4</v>
      </c>
      <c r="E1713" s="32">
        <v>140</v>
      </c>
      <c r="F1713" s="32" t="s">
        <v>14</v>
      </c>
      <c r="G1713" s="32" t="s">
        <v>10003</v>
      </c>
      <c r="H1713" s="33" t="s">
        <v>4</v>
      </c>
    </row>
    <row r="1714" spans="1:8" x14ac:dyDescent="0.25">
      <c r="A1714" s="34">
        <v>45747</v>
      </c>
      <c r="B1714" s="35" t="s">
        <v>6438</v>
      </c>
      <c r="C1714" s="36" t="s">
        <v>6439</v>
      </c>
      <c r="D1714" s="35">
        <v>2517</v>
      </c>
      <c r="E1714" s="36">
        <v>168</v>
      </c>
      <c r="F1714" s="36" t="s">
        <v>14</v>
      </c>
      <c r="G1714" s="36" t="s">
        <v>10003</v>
      </c>
      <c r="H1714" s="37" t="s">
        <v>8431</v>
      </c>
    </row>
    <row r="1715" spans="1:8" x14ac:dyDescent="0.25">
      <c r="A1715" s="30">
        <v>45747</v>
      </c>
      <c r="B1715" s="31" t="s">
        <v>6402</v>
      </c>
      <c r="C1715" s="32" t="s">
        <v>6403</v>
      </c>
      <c r="D1715" s="31">
        <v>2516</v>
      </c>
      <c r="E1715" s="32">
        <v>100</v>
      </c>
      <c r="F1715" s="32" t="s">
        <v>14</v>
      </c>
      <c r="G1715" s="32" t="s">
        <v>10003</v>
      </c>
      <c r="H1715" s="33" t="s">
        <v>8431</v>
      </c>
    </row>
    <row r="1716" spans="1:8" x14ac:dyDescent="0.25">
      <c r="A1716" s="34">
        <v>45747</v>
      </c>
      <c r="B1716" s="35" t="s">
        <v>6426</v>
      </c>
      <c r="C1716" s="36" t="s">
        <v>6427</v>
      </c>
      <c r="D1716" s="35">
        <v>2515</v>
      </c>
      <c r="E1716" s="36">
        <v>200</v>
      </c>
      <c r="F1716" s="36" t="s">
        <v>14</v>
      </c>
      <c r="G1716" s="36" t="s">
        <v>10003</v>
      </c>
      <c r="H1716" s="37" t="s">
        <v>8431</v>
      </c>
    </row>
    <row r="1717" spans="1:8" x14ac:dyDescent="0.25">
      <c r="A1717" s="30">
        <v>45747</v>
      </c>
      <c r="B1717" s="31" t="s">
        <v>6436</v>
      </c>
      <c r="C1717" s="32" t="s">
        <v>6437</v>
      </c>
      <c r="D1717" s="31">
        <v>2514</v>
      </c>
      <c r="E1717" s="32">
        <v>100</v>
      </c>
      <c r="F1717" s="32" t="s">
        <v>14</v>
      </c>
      <c r="G1717" s="32" t="s">
        <v>10003</v>
      </c>
      <c r="H1717" s="33" t="s">
        <v>8431</v>
      </c>
    </row>
    <row r="1718" spans="1:8" x14ac:dyDescent="0.25">
      <c r="A1718" s="34">
        <v>45747</v>
      </c>
      <c r="B1718" s="35" t="s">
        <v>9683</v>
      </c>
      <c r="C1718" s="36" t="s">
        <v>9755</v>
      </c>
      <c r="D1718" s="35">
        <v>2512</v>
      </c>
      <c r="E1718" s="36">
        <v>240</v>
      </c>
      <c r="F1718" s="36" t="s">
        <v>14</v>
      </c>
      <c r="G1718" s="36" t="s">
        <v>10003</v>
      </c>
      <c r="H1718" s="37" t="s">
        <v>8431</v>
      </c>
    </row>
    <row r="1719" spans="1:8" x14ac:dyDescent="0.25">
      <c r="A1719" s="30">
        <v>45747</v>
      </c>
      <c r="B1719" s="31" t="s">
        <v>9739</v>
      </c>
      <c r="C1719" s="32" t="s">
        <v>9753</v>
      </c>
      <c r="D1719" s="31">
        <v>2511</v>
      </c>
      <c r="E1719" s="32">
        <v>12</v>
      </c>
      <c r="F1719" s="32" t="s">
        <v>14</v>
      </c>
      <c r="G1719" s="32" t="s">
        <v>10003</v>
      </c>
      <c r="H1719" s="33" t="s">
        <v>8431</v>
      </c>
    </row>
    <row r="1720" spans="1:8" x14ac:dyDescent="0.25">
      <c r="A1720" s="34">
        <v>45747</v>
      </c>
      <c r="B1720" s="35">
        <v>3280606100</v>
      </c>
      <c r="C1720" s="36" t="s">
        <v>10520</v>
      </c>
      <c r="D1720" s="35">
        <v>2510</v>
      </c>
      <c r="E1720" s="36">
        <v>4</v>
      </c>
      <c r="F1720" s="36" t="s">
        <v>14</v>
      </c>
      <c r="G1720" s="36" t="s">
        <v>10003</v>
      </c>
      <c r="H1720" s="37" t="s">
        <v>8431</v>
      </c>
    </row>
    <row r="1721" spans="1:8" x14ac:dyDescent="0.25">
      <c r="A1721" s="30">
        <v>45747</v>
      </c>
      <c r="B1721" s="31">
        <v>3280845100</v>
      </c>
      <c r="C1721" s="32" t="s">
        <v>8702</v>
      </c>
      <c r="D1721" s="31">
        <v>2509</v>
      </c>
      <c r="E1721" s="32">
        <v>20</v>
      </c>
      <c r="F1721" s="32" t="s">
        <v>14</v>
      </c>
      <c r="G1721" s="32" t="s">
        <v>10003</v>
      </c>
      <c r="H1721" s="33" t="s">
        <v>8431</v>
      </c>
    </row>
    <row r="1722" spans="1:8" x14ac:dyDescent="0.25">
      <c r="A1722" s="34">
        <v>45747</v>
      </c>
      <c r="B1722" s="35" t="s">
        <v>9754</v>
      </c>
      <c r="C1722" s="36" t="s">
        <v>8688</v>
      </c>
      <c r="D1722" s="35">
        <v>2508</v>
      </c>
      <c r="E1722" s="36">
        <v>148</v>
      </c>
      <c r="F1722" s="36" t="s">
        <v>14</v>
      </c>
      <c r="G1722" s="36" t="s">
        <v>10003</v>
      </c>
      <c r="H1722" s="37" t="s">
        <v>8431</v>
      </c>
    </row>
    <row r="1723" spans="1:8" x14ac:dyDescent="0.25">
      <c r="A1723" s="30">
        <v>45747</v>
      </c>
      <c r="B1723" s="31" t="s">
        <v>357</v>
      </c>
      <c r="C1723" s="32" t="s">
        <v>358</v>
      </c>
      <c r="D1723" s="31">
        <v>2507</v>
      </c>
      <c r="E1723" s="32">
        <v>180</v>
      </c>
      <c r="F1723" s="32" t="s">
        <v>14</v>
      </c>
      <c r="G1723" s="32" t="s">
        <v>10003</v>
      </c>
      <c r="H1723" s="33" t="s">
        <v>8431</v>
      </c>
    </row>
    <row r="1724" spans="1:8" x14ac:dyDescent="0.25">
      <c r="A1724" s="34">
        <v>45747</v>
      </c>
      <c r="B1724" s="35" t="s">
        <v>9747</v>
      </c>
      <c r="C1724" s="36" t="s">
        <v>9747</v>
      </c>
      <c r="D1724" s="35">
        <v>2506</v>
      </c>
      <c r="E1724" s="36">
        <v>10</v>
      </c>
      <c r="F1724" s="36" t="s">
        <v>14</v>
      </c>
      <c r="G1724" s="36" t="s">
        <v>10003</v>
      </c>
      <c r="H1724" s="37" t="s">
        <v>8431</v>
      </c>
    </row>
    <row r="1725" spans="1:8" x14ac:dyDescent="0.25">
      <c r="A1725" s="30">
        <v>45747</v>
      </c>
      <c r="B1725" s="31" t="s">
        <v>10219</v>
      </c>
      <c r="C1725" s="32" t="s">
        <v>6167</v>
      </c>
      <c r="D1725" s="31">
        <v>2505</v>
      </c>
      <c r="E1725" s="32">
        <v>4</v>
      </c>
      <c r="F1725" s="32" t="s">
        <v>14</v>
      </c>
      <c r="G1725" s="32" t="s">
        <v>10003</v>
      </c>
      <c r="H1725" s="33" t="s">
        <v>8431</v>
      </c>
    </row>
    <row r="1726" spans="1:8" x14ac:dyDescent="0.25">
      <c r="A1726" s="34">
        <v>45747</v>
      </c>
      <c r="B1726" s="35" t="s">
        <v>294</v>
      </c>
      <c r="C1726" s="36" t="s">
        <v>295</v>
      </c>
      <c r="D1726" s="35">
        <v>2504</v>
      </c>
      <c r="E1726" s="36">
        <v>1000</v>
      </c>
      <c r="F1726" s="36" t="s">
        <v>14</v>
      </c>
      <c r="G1726" s="36" t="s">
        <v>10003</v>
      </c>
      <c r="H1726" s="37" t="s">
        <v>8431</v>
      </c>
    </row>
    <row r="1727" spans="1:8" x14ac:dyDescent="0.25">
      <c r="A1727" s="30">
        <v>45747</v>
      </c>
      <c r="B1727" s="31" t="s">
        <v>5466</v>
      </c>
      <c r="C1727" s="32" t="s">
        <v>5467</v>
      </c>
      <c r="D1727" s="31">
        <v>2503</v>
      </c>
      <c r="E1727" s="32">
        <v>46</v>
      </c>
      <c r="F1727" s="32" t="s">
        <v>14</v>
      </c>
      <c r="G1727" s="32" t="s">
        <v>10003</v>
      </c>
      <c r="H1727" s="33" t="s">
        <v>8431</v>
      </c>
    </row>
    <row r="1728" spans="1:8" x14ac:dyDescent="0.25">
      <c r="A1728" s="34">
        <v>45747</v>
      </c>
      <c r="B1728" s="35" t="s">
        <v>5416</v>
      </c>
      <c r="C1728" s="36" t="s">
        <v>5417</v>
      </c>
      <c r="D1728" s="35">
        <v>2502</v>
      </c>
      <c r="E1728" s="36">
        <v>40</v>
      </c>
      <c r="F1728" s="36" t="s">
        <v>14</v>
      </c>
      <c r="G1728" s="36" t="s">
        <v>10003</v>
      </c>
      <c r="H1728" s="37" t="s">
        <v>8431</v>
      </c>
    </row>
    <row r="1729" spans="1:8" x14ac:dyDescent="0.25">
      <c r="A1729" s="30">
        <v>45747</v>
      </c>
      <c r="B1729" s="31" t="s">
        <v>5376</v>
      </c>
      <c r="C1729" s="32" t="s">
        <v>5377</v>
      </c>
      <c r="D1729" s="31">
        <v>2501</v>
      </c>
      <c r="E1729" s="32">
        <v>100</v>
      </c>
      <c r="F1729" s="32" t="s">
        <v>14</v>
      </c>
      <c r="G1729" s="32" t="s">
        <v>10003</v>
      </c>
      <c r="H1729" s="33" t="s">
        <v>8431</v>
      </c>
    </row>
    <row r="1730" spans="1:8" x14ac:dyDescent="0.25">
      <c r="A1730" s="34">
        <v>45747</v>
      </c>
      <c r="B1730" s="35" t="s">
        <v>5390</v>
      </c>
      <c r="C1730" s="36" t="s">
        <v>5391</v>
      </c>
      <c r="D1730" s="35">
        <v>2500</v>
      </c>
      <c r="E1730" s="36">
        <v>77</v>
      </c>
      <c r="F1730" s="36" t="s">
        <v>14</v>
      </c>
      <c r="G1730" s="36" t="s">
        <v>10003</v>
      </c>
      <c r="H1730" s="37" t="s">
        <v>8431</v>
      </c>
    </row>
    <row r="1731" spans="1:8" x14ac:dyDescent="0.25">
      <c r="A1731" s="30">
        <v>45747</v>
      </c>
      <c r="B1731" s="31" t="s">
        <v>1002</v>
      </c>
      <c r="C1731" s="32" t="s">
        <v>1003</v>
      </c>
      <c r="D1731" s="31">
        <v>2499</v>
      </c>
      <c r="E1731" s="32">
        <v>252</v>
      </c>
      <c r="F1731" s="32" t="s">
        <v>14</v>
      </c>
      <c r="G1731" s="32" t="s">
        <v>10003</v>
      </c>
      <c r="H1731" s="33" t="s">
        <v>8431</v>
      </c>
    </row>
    <row r="1732" spans="1:8" x14ac:dyDescent="0.25">
      <c r="A1732" s="34">
        <v>45747</v>
      </c>
      <c r="B1732" s="35" t="s">
        <v>892</v>
      </c>
      <c r="C1732" s="36" t="s">
        <v>893</v>
      </c>
      <c r="D1732" s="35">
        <v>2498</v>
      </c>
      <c r="E1732" s="36">
        <v>75</v>
      </c>
      <c r="F1732" s="36" t="s">
        <v>14</v>
      </c>
      <c r="G1732" s="36" t="s">
        <v>10003</v>
      </c>
      <c r="H1732" s="37" t="s">
        <v>8431</v>
      </c>
    </row>
    <row r="1733" spans="1:8" x14ac:dyDescent="0.25">
      <c r="A1733" s="30">
        <v>45747</v>
      </c>
      <c r="B1733" s="31" t="s">
        <v>514</v>
      </c>
      <c r="C1733" s="32" t="s">
        <v>515</v>
      </c>
      <c r="D1733" s="31">
        <v>2497</v>
      </c>
      <c r="E1733" s="32">
        <v>240</v>
      </c>
      <c r="F1733" s="32" t="s">
        <v>14</v>
      </c>
      <c r="G1733" s="32" t="s">
        <v>10003</v>
      </c>
      <c r="H1733" s="33" t="s">
        <v>8431</v>
      </c>
    </row>
    <row r="1734" spans="1:8" x14ac:dyDescent="0.25">
      <c r="A1734" s="34">
        <v>45747</v>
      </c>
      <c r="B1734" s="35" t="s">
        <v>2435</v>
      </c>
      <c r="C1734" s="36" t="s">
        <v>2434</v>
      </c>
      <c r="D1734" s="35">
        <v>2496</v>
      </c>
      <c r="E1734" s="36">
        <v>200</v>
      </c>
      <c r="F1734" s="36" t="s">
        <v>14</v>
      </c>
      <c r="G1734" s="36" t="s">
        <v>10003</v>
      </c>
      <c r="H1734" s="37" t="s">
        <v>8431</v>
      </c>
    </row>
    <row r="1735" spans="1:8" x14ac:dyDescent="0.25">
      <c r="A1735" s="30">
        <v>45747</v>
      </c>
      <c r="B1735" s="31" t="s">
        <v>1312</v>
      </c>
      <c r="C1735" s="32" t="s">
        <v>1313</v>
      </c>
      <c r="D1735" s="31">
        <v>2495</v>
      </c>
      <c r="E1735" s="32">
        <v>55</v>
      </c>
      <c r="F1735" s="32" t="s">
        <v>14</v>
      </c>
      <c r="G1735" s="32" t="s">
        <v>10003</v>
      </c>
      <c r="H1735" s="33" t="s">
        <v>8431</v>
      </c>
    </row>
    <row r="1736" spans="1:8" x14ac:dyDescent="0.25">
      <c r="A1736" s="34">
        <v>45747</v>
      </c>
      <c r="B1736" s="35" t="s">
        <v>1347</v>
      </c>
      <c r="C1736" s="36" t="s">
        <v>1348</v>
      </c>
      <c r="D1736" s="35">
        <v>2494</v>
      </c>
      <c r="E1736" s="36">
        <v>150</v>
      </c>
      <c r="F1736" s="36" t="s">
        <v>14</v>
      </c>
      <c r="G1736" s="36" t="s">
        <v>10003</v>
      </c>
      <c r="H1736" s="37" t="s">
        <v>8431</v>
      </c>
    </row>
    <row r="1737" spans="1:8" x14ac:dyDescent="0.25">
      <c r="A1737" s="30">
        <v>45747</v>
      </c>
      <c r="B1737" s="31" t="s">
        <v>9746</v>
      </c>
      <c r="C1737" s="32" t="s">
        <v>9746</v>
      </c>
      <c r="D1737" s="31">
        <v>2493</v>
      </c>
      <c r="E1737" s="32">
        <v>65</v>
      </c>
      <c r="F1737" s="32" t="s">
        <v>14</v>
      </c>
      <c r="G1737" s="32" t="s">
        <v>10003</v>
      </c>
      <c r="H1737" s="33" t="s">
        <v>8431</v>
      </c>
    </row>
    <row r="1738" spans="1:8" x14ac:dyDescent="0.25">
      <c r="A1738" s="34">
        <v>45747</v>
      </c>
      <c r="B1738" s="35" t="s">
        <v>1642</v>
      </c>
      <c r="C1738" s="36" t="s">
        <v>4317</v>
      </c>
      <c r="D1738" s="35">
        <v>2492</v>
      </c>
      <c r="E1738" s="36">
        <v>70</v>
      </c>
      <c r="F1738" s="36" t="s">
        <v>14</v>
      </c>
      <c r="G1738" s="36" t="s">
        <v>10003</v>
      </c>
      <c r="H1738" s="37" t="s">
        <v>8431</v>
      </c>
    </row>
    <row r="1739" spans="1:8" x14ac:dyDescent="0.25">
      <c r="A1739" s="30">
        <v>45745</v>
      </c>
      <c r="B1739" s="31" t="s">
        <v>8584</v>
      </c>
      <c r="C1739" s="32" t="s">
        <v>6111</v>
      </c>
      <c r="D1739" s="31">
        <v>2491</v>
      </c>
      <c r="E1739" s="32">
        <v>10</v>
      </c>
      <c r="F1739" s="32" t="s">
        <v>14</v>
      </c>
      <c r="G1739" s="32" t="s">
        <v>10003</v>
      </c>
      <c r="H1739" s="33" t="s">
        <v>8431</v>
      </c>
    </row>
    <row r="1740" spans="1:8" x14ac:dyDescent="0.25">
      <c r="A1740" s="34">
        <v>45745</v>
      </c>
      <c r="B1740" s="35" t="s">
        <v>8583</v>
      </c>
      <c r="C1740" s="36" t="s">
        <v>6110</v>
      </c>
      <c r="D1740" s="35">
        <v>2490</v>
      </c>
      <c r="E1740" s="36">
        <v>30</v>
      </c>
      <c r="F1740" s="36" t="s">
        <v>14</v>
      </c>
      <c r="G1740" s="36" t="s">
        <v>10003</v>
      </c>
      <c r="H1740" s="37" t="s">
        <v>8431</v>
      </c>
    </row>
    <row r="1741" spans="1:8" x14ac:dyDescent="0.25">
      <c r="A1741" s="30">
        <v>45745</v>
      </c>
      <c r="B1741" s="31" t="s">
        <v>9292</v>
      </c>
      <c r="C1741" s="32" t="s">
        <v>8366</v>
      </c>
      <c r="D1741" s="31">
        <v>2487</v>
      </c>
      <c r="E1741" s="32">
        <v>200</v>
      </c>
      <c r="F1741" s="32" t="s">
        <v>25</v>
      </c>
      <c r="G1741" s="32" t="s">
        <v>10003</v>
      </c>
      <c r="H1741" s="33" t="s">
        <v>8431</v>
      </c>
    </row>
    <row r="1742" spans="1:8" x14ac:dyDescent="0.25">
      <c r="A1742" s="34">
        <v>45745</v>
      </c>
      <c r="B1742" s="35" t="s">
        <v>9288</v>
      </c>
      <c r="C1742" s="36" t="s">
        <v>8361</v>
      </c>
      <c r="D1742" s="35">
        <v>2486</v>
      </c>
      <c r="E1742" s="36">
        <v>300</v>
      </c>
      <c r="F1742" s="36" t="s">
        <v>25</v>
      </c>
      <c r="G1742" s="36" t="s">
        <v>10003</v>
      </c>
      <c r="H1742" s="37" t="s">
        <v>8431</v>
      </c>
    </row>
    <row r="1743" spans="1:8" x14ac:dyDescent="0.25">
      <c r="A1743" s="30">
        <v>45745</v>
      </c>
      <c r="B1743" s="31" t="s">
        <v>9287</v>
      </c>
      <c r="C1743" s="32" t="s">
        <v>8360</v>
      </c>
      <c r="D1743" s="31">
        <v>2485</v>
      </c>
      <c r="E1743" s="32">
        <v>300</v>
      </c>
      <c r="F1743" s="32" t="s">
        <v>25</v>
      </c>
      <c r="G1743" s="32" t="s">
        <v>10003</v>
      </c>
      <c r="H1743" s="33" t="s">
        <v>8431</v>
      </c>
    </row>
    <row r="1744" spans="1:8" x14ac:dyDescent="0.25">
      <c r="A1744" s="34">
        <v>45745</v>
      </c>
      <c r="B1744" s="35" t="s">
        <v>9274</v>
      </c>
      <c r="C1744" s="36" t="s">
        <v>8358</v>
      </c>
      <c r="D1744" s="35">
        <v>2484</v>
      </c>
      <c r="E1744" s="36">
        <v>300</v>
      </c>
      <c r="F1744" s="36" t="s">
        <v>14</v>
      </c>
      <c r="G1744" s="36" t="s">
        <v>10003</v>
      </c>
      <c r="H1744" s="37" t="s">
        <v>8431</v>
      </c>
    </row>
    <row r="1745" spans="1:8" x14ac:dyDescent="0.25">
      <c r="A1745" s="30">
        <v>45745</v>
      </c>
      <c r="B1745" s="31" t="s">
        <v>9273</v>
      </c>
      <c r="C1745" s="32" t="s">
        <v>8357</v>
      </c>
      <c r="D1745" s="31">
        <v>2483</v>
      </c>
      <c r="E1745" s="32">
        <v>200</v>
      </c>
      <c r="F1745" s="32" t="s">
        <v>14</v>
      </c>
      <c r="G1745" s="32" t="s">
        <v>10003</v>
      </c>
      <c r="H1745" s="33" t="s">
        <v>8431</v>
      </c>
    </row>
    <row r="1746" spans="1:8" x14ac:dyDescent="0.25">
      <c r="A1746" s="34">
        <v>45745</v>
      </c>
      <c r="B1746" s="35">
        <v>2280242100</v>
      </c>
      <c r="C1746" s="36" t="s">
        <v>8662</v>
      </c>
      <c r="D1746" s="35">
        <v>2482</v>
      </c>
      <c r="E1746" s="36">
        <v>10</v>
      </c>
      <c r="F1746" s="36" t="s">
        <v>25</v>
      </c>
      <c r="G1746" s="36" t="s">
        <v>10003</v>
      </c>
      <c r="H1746" s="37" t="s">
        <v>8431</v>
      </c>
    </row>
    <row r="1747" spans="1:8" x14ac:dyDescent="0.25">
      <c r="A1747" s="30">
        <v>45745</v>
      </c>
      <c r="B1747" s="31">
        <v>6283048090</v>
      </c>
      <c r="C1747" s="32" t="s">
        <v>8741</v>
      </c>
      <c r="D1747" s="31">
        <v>2481</v>
      </c>
      <c r="E1747" s="32">
        <v>1</v>
      </c>
      <c r="F1747" s="32" t="s">
        <v>14</v>
      </c>
      <c r="G1747" s="32" t="s">
        <v>10003</v>
      </c>
      <c r="H1747" s="33" t="s">
        <v>8431</v>
      </c>
    </row>
    <row r="1748" spans="1:8" x14ac:dyDescent="0.25">
      <c r="A1748" s="34">
        <v>45745</v>
      </c>
      <c r="B1748" s="35">
        <v>6283283090</v>
      </c>
      <c r="C1748" s="36" t="s">
        <v>8744</v>
      </c>
      <c r="D1748" s="35">
        <v>2480</v>
      </c>
      <c r="E1748" s="36">
        <v>2</v>
      </c>
      <c r="F1748" s="36" t="s">
        <v>14</v>
      </c>
      <c r="G1748" s="36" t="s">
        <v>10003</v>
      </c>
      <c r="H1748" s="37" t="s">
        <v>8431</v>
      </c>
    </row>
    <row r="1749" spans="1:8" x14ac:dyDescent="0.25">
      <c r="A1749" s="30">
        <v>45745</v>
      </c>
      <c r="B1749" s="31">
        <v>2280191100</v>
      </c>
      <c r="C1749" s="32" t="s">
        <v>8654</v>
      </c>
      <c r="D1749" s="31">
        <v>2479</v>
      </c>
      <c r="E1749" s="32">
        <v>5</v>
      </c>
      <c r="F1749" s="32" t="s">
        <v>14</v>
      </c>
      <c r="G1749" s="32" t="s">
        <v>10003</v>
      </c>
      <c r="H1749" s="33" t="s">
        <v>8431</v>
      </c>
    </row>
    <row r="1750" spans="1:8" x14ac:dyDescent="0.25">
      <c r="A1750" s="34">
        <v>45745</v>
      </c>
      <c r="B1750" s="35">
        <v>6283043090</v>
      </c>
      <c r="C1750" s="36" t="s">
        <v>8740</v>
      </c>
      <c r="D1750" s="35">
        <v>2478</v>
      </c>
      <c r="E1750" s="36">
        <v>8</v>
      </c>
      <c r="F1750" s="36" t="s">
        <v>14</v>
      </c>
      <c r="G1750" s="36" t="s">
        <v>10003</v>
      </c>
      <c r="H1750" s="37" t="s">
        <v>8431</v>
      </c>
    </row>
    <row r="1751" spans="1:8" x14ac:dyDescent="0.25">
      <c r="A1751" s="30">
        <v>45745</v>
      </c>
      <c r="B1751" s="31">
        <v>3280669100</v>
      </c>
      <c r="C1751" s="32" t="s">
        <v>8691</v>
      </c>
      <c r="D1751" s="31">
        <v>2477</v>
      </c>
      <c r="E1751" s="32">
        <v>12</v>
      </c>
      <c r="F1751" s="32" t="s">
        <v>14</v>
      </c>
      <c r="G1751" s="32" t="s">
        <v>10003</v>
      </c>
      <c r="H1751" s="33" t="s">
        <v>8431</v>
      </c>
    </row>
    <row r="1752" spans="1:8" x14ac:dyDescent="0.25">
      <c r="A1752" s="34">
        <v>45745</v>
      </c>
      <c r="B1752" s="35">
        <v>3280673100</v>
      </c>
      <c r="C1752" s="36" t="s">
        <v>8693</v>
      </c>
      <c r="D1752" s="35">
        <v>2476</v>
      </c>
      <c r="E1752" s="36">
        <v>4</v>
      </c>
      <c r="F1752" s="36" t="s">
        <v>14</v>
      </c>
      <c r="G1752" s="36" t="s">
        <v>10003</v>
      </c>
      <c r="H1752" s="37" t="s">
        <v>8431</v>
      </c>
    </row>
    <row r="1753" spans="1:8" x14ac:dyDescent="0.25">
      <c r="A1753" s="30">
        <v>45745</v>
      </c>
      <c r="B1753" s="31">
        <v>4340460100</v>
      </c>
      <c r="C1753" s="32" t="s">
        <v>8730</v>
      </c>
      <c r="D1753" s="31">
        <v>2475</v>
      </c>
      <c r="E1753" s="32">
        <v>20</v>
      </c>
      <c r="F1753" s="32" t="s">
        <v>14</v>
      </c>
      <c r="G1753" s="32" t="s">
        <v>10003</v>
      </c>
      <c r="H1753" s="33" t="s">
        <v>8431</v>
      </c>
    </row>
    <row r="1754" spans="1:8" x14ac:dyDescent="0.25">
      <c r="A1754" s="34">
        <v>45745</v>
      </c>
      <c r="B1754" s="35">
        <v>3280681100</v>
      </c>
      <c r="C1754" s="36" t="s">
        <v>8695</v>
      </c>
      <c r="D1754" s="35">
        <v>2474</v>
      </c>
      <c r="E1754" s="36">
        <v>6</v>
      </c>
      <c r="F1754" s="36" t="s">
        <v>14</v>
      </c>
      <c r="G1754" s="36" t="s">
        <v>10003</v>
      </c>
      <c r="H1754" s="37" t="s">
        <v>8431</v>
      </c>
    </row>
    <row r="1755" spans="1:8" x14ac:dyDescent="0.25">
      <c r="A1755" s="30">
        <v>45745</v>
      </c>
      <c r="B1755" s="31">
        <v>1280819100</v>
      </c>
      <c r="C1755" s="32" t="s">
        <v>8653</v>
      </c>
      <c r="D1755" s="31">
        <v>2473</v>
      </c>
      <c r="E1755" s="32">
        <v>6</v>
      </c>
      <c r="F1755" s="32" t="s">
        <v>14</v>
      </c>
      <c r="G1755" s="32" t="s">
        <v>10003</v>
      </c>
      <c r="H1755" s="33" t="s">
        <v>8431</v>
      </c>
    </row>
    <row r="1756" spans="1:8" x14ac:dyDescent="0.25">
      <c r="A1756" s="34">
        <v>45745</v>
      </c>
      <c r="B1756" s="35">
        <v>1280354100</v>
      </c>
      <c r="C1756" s="36" t="s">
        <v>8648</v>
      </c>
      <c r="D1756" s="35">
        <v>2472</v>
      </c>
      <c r="E1756" s="36">
        <v>2</v>
      </c>
      <c r="F1756" s="36" t="s">
        <v>14</v>
      </c>
      <c r="G1756" s="36" t="s">
        <v>10003</v>
      </c>
      <c r="H1756" s="37" t="s">
        <v>8431</v>
      </c>
    </row>
    <row r="1757" spans="1:8" x14ac:dyDescent="0.25">
      <c r="A1757" s="30">
        <v>45745</v>
      </c>
      <c r="B1757" s="31">
        <v>3280670100</v>
      </c>
      <c r="C1757" s="32" t="s">
        <v>8692</v>
      </c>
      <c r="D1757" s="31">
        <v>2471</v>
      </c>
      <c r="E1757" s="32">
        <v>6</v>
      </c>
      <c r="F1757" s="32" t="s">
        <v>14</v>
      </c>
      <c r="G1757" s="32" t="s">
        <v>10003</v>
      </c>
      <c r="H1757" s="33" t="s">
        <v>8431</v>
      </c>
    </row>
    <row r="1758" spans="1:8" x14ac:dyDescent="0.25">
      <c r="A1758" s="34">
        <v>45745</v>
      </c>
      <c r="B1758" s="35">
        <v>3280587100</v>
      </c>
      <c r="C1758" s="36" t="s">
        <v>8683</v>
      </c>
      <c r="D1758" s="35">
        <v>2470</v>
      </c>
      <c r="E1758" s="36">
        <v>4</v>
      </c>
      <c r="F1758" s="36" t="s">
        <v>14</v>
      </c>
      <c r="G1758" s="36" t="s">
        <v>10003</v>
      </c>
      <c r="H1758" s="37" t="s">
        <v>8431</v>
      </c>
    </row>
    <row r="1759" spans="1:8" x14ac:dyDescent="0.25">
      <c r="A1759" s="30">
        <v>45745</v>
      </c>
      <c r="B1759" s="31">
        <v>4340427100</v>
      </c>
      <c r="C1759" s="32" t="s">
        <v>8719</v>
      </c>
      <c r="D1759" s="31">
        <v>2469</v>
      </c>
      <c r="E1759" s="32">
        <v>150</v>
      </c>
      <c r="F1759" s="32" t="s">
        <v>14</v>
      </c>
      <c r="G1759" s="32" t="s">
        <v>10003</v>
      </c>
      <c r="H1759" s="33" t="s">
        <v>8431</v>
      </c>
    </row>
    <row r="1760" spans="1:8" x14ac:dyDescent="0.25">
      <c r="A1760" s="34">
        <v>45745</v>
      </c>
      <c r="B1760" s="35">
        <v>4330349100</v>
      </c>
      <c r="C1760" s="36" t="s">
        <v>9285</v>
      </c>
      <c r="D1760" s="35">
        <v>2468</v>
      </c>
      <c r="E1760" s="36">
        <v>80</v>
      </c>
      <c r="F1760" s="36" t="s">
        <v>14</v>
      </c>
      <c r="G1760" s="36" t="s">
        <v>10003</v>
      </c>
      <c r="H1760" s="37" t="s">
        <v>8431</v>
      </c>
    </row>
    <row r="1761" spans="1:8" x14ac:dyDescent="0.25">
      <c r="A1761" s="30">
        <v>45745</v>
      </c>
      <c r="B1761" s="31">
        <v>6283351090</v>
      </c>
      <c r="C1761" s="32" t="s">
        <v>9752</v>
      </c>
      <c r="D1761" s="31">
        <v>2467</v>
      </c>
      <c r="E1761" s="32">
        <v>2</v>
      </c>
      <c r="F1761" s="32" t="s">
        <v>14</v>
      </c>
      <c r="G1761" s="32" t="s">
        <v>10003</v>
      </c>
      <c r="H1761" s="33" t="s">
        <v>8431</v>
      </c>
    </row>
    <row r="1762" spans="1:8" x14ac:dyDescent="0.25">
      <c r="A1762" s="34">
        <v>45745</v>
      </c>
      <c r="B1762" s="35">
        <v>4341186100</v>
      </c>
      <c r="C1762" s="36" t="s">
        <v>8736</v>
      </c>
      <c r="D1762" s="35">
        <v>2466</v>
      </c>
      <c r="E1762" s="36">
        <v>2</v>
      </c>
      <c r="F1762" s="36" t="s">
        <v>14</v>
      </c>
      <c r="G1762" s="36" t="s">
        <v>10003</v>
      </c>
      <c r="H1762" s="37" t="s">
        <v>8431</v>
      </c>
    </row>
    <row r="1763" spans="1:8" x14ac:dyDescent="0.25">
      <c r="A1763" s="30">
        <v>45745</v>
      </c>
      <c r="B1763" s="31">
        <v>4341187100</v>
      </c>
      <c r="C1763" s="32" t="s">
        <v>8737</v>
      </c>
      <c r="D1763" s="31">
        <v>2465</v>
      </c>
      <c r="E1763" s="32">
        <v>2</v>
      </c>
      <c r="F1763" s="32" t="s">
        <v>14</v>
      </c>
      <c r="G1763" s="32" t="s">
        <v>10003</v>
      </c>
      <c r="H1763" s="33" t="s">
        <v>8431</v>
      </c>
    </row>
    <row r="1764" spans="1:8" x14ac:dyDescent="0.25">
      <c r="A1764" s="34">
        <v>45745</v>
      </c>
      <c r="B1764" s="35">
        <v>4340459100</v>
      </c>
      <c r="C1764" s="36" t="s">
        <v>8729</v>
      </c>
      <c r="D1764" s="35">
        <v>2464</v>
      </c>
      <c r="E1764" s="36">
        <v>100</v>
      </c>
      <c r="F1764" s="36" t="s">
        <v>14</v>
      </c>
      <c r="G1764" s="36" t="s">
        <v>10003</v>
      </c>
      <c r="H1764" s="37" t="s">
        <v>8431</v>
      </c>
    </row>
    <row r="1765" spans="1:8" x14ac:dyDescent="0.25">
      <c r="A1765" s="30">
        <v>45745</v>
      </c>
      <c r="B1765" s="31" t="s">
        <v>5466</v>
      </c>
      <c r="C1765" s="32" t="s">
        <v>5467</v>
      </c>
      <c r="D1765" s="31">
        <v>2463</v>
      </c>
      <c r="E1765" s="32">
        <v>50</v>
      </c>
      <c r="F1765" s="32" t="s">
        <v>14</v>
      </c>
      <c r="G1765" s="32" t="s">
        <v>10003</v>
      </c>
      <c r="H1765" s="33" t="s">
        <v>8431</v>
      </c>
    </row>
    <row r="1766" spans="1:8" x14ac:dyDescent="0.25">
      <c r="A1766" s="34">
        <v>45744</v>
      </c>
      <c r="B1766" s="35" t="s">
        <v>4123</v>
      </c>
      <c r="C1766" s="36" t="s">
        <v>4124</v>
      </c>
      <c r="D1766" s="35">
        <v>2462</v>
      </c>
      <c r="E1766" s="36">
        <v>120</v>
      </c>
      <c r="F1766" s="36" t="s">
        <v>14</v>
      </c>
      <c r="G1766" s="36" t="s">
        <v>10003</v>
      </c>
      <c r="H1766" s="37" t="s">
        <v>8431</v>
      </c>
    </row>
    <row r="1767" spans="1:8" x14ac:dyDescent="0.25">
      <c r="A1767" s="30">
        <v>45744</v>
      </c>
      <c r="B1767" s="31">
        <v>3280574100</v>
      </c>
      <c r="C1767" s="32" t="s">
        <v>8680</v>
      </c>
      <c r="D1767" s="31">
        <v>2461</v>
      </c>
      <c r="E1767" s="32">
        <v>4</v>
      </c>
      <c r="F1767" s="32" t="s">
        <v>25</v>
      </c>
      <c r="G1767" s="32" t="s">
        <v>10003</v>
      </c>
      <c r="H1767" s="33" t="s">
        <v>8431</v>
      </c>
    </row>
    <row r="1768" spans="1:8" x14ac:dyDescent="0.25">
      <c r="A1768" s="34">
        <v>45743</v>
      </c>
      <c r="B1768" s="35" t="s">
        <v>8163</v>
      </c>
      <c r="C1768" s="36" t="s">
        <v>8164</v>
      </c>
      <c r="D1768" s="35">
        <v>2460</v>
      </c>
      <c r="E1768" s="36">
        <v>70</v>
      </c>
      <c r="F1768" s="36" t="s">
        <v>14</v>
      </c>
      <c r="G1768" s="36" t="s">
        <v>10003</v>
      </c>
      <c r="H1768" s="37" t="s">
        <v>8431</v>
      </c>
    </row>
    <row r="1769" spans="1:8" x14ac:dyDescent="0.25">
      <c r="A1769" s="30">
        <v>45743</v>
      </c>
      <c r="B1769" s="31" t="s">
        <v>8161</v>
      </c>
      <c r="C1769" s="32" t="s">
        <v>8162</v>
      </c>
      <c r="D1769" s="31">
        <v>2459</v>
      </c>
      <c r="E1769" s="32">
        <v>71</v>
      </c>
      <c r="F1769" s="32" t="s">
        <v>14</v>
      </c>
      <c r="G1769" s="32" t="s">
        <v>10003</v>
      </c>
      <c r="H1769" s="33" t="s">
        <v>8431</v>
      </c>
    </row>
    <row r="1770" spans="1:8" x14ac:dyDescent="0.25">
      <c r="A1770" s="34">
        <v>45743</v>
      </c>
      <c r="B1770" s="35" t="s">
        <v>8157</v>
      </c>
      <c r="C1770" s="36" t="s">
        <v>8158</v>
      </c>
      <c r="D1770" s="35">
        <v>2458</v>
      </c>
      <c r="E1770" s="36">
        <v>103</v>
      </c>
      <c r="F1770" s="36" t="s">
        <v>14</v>
      </c>
      <c r="G1770" s="36" t="s">
        <v>10003</v>
      </c>
      <c r="H1770" s="37" t="s">
        <v>8431</v>
      </c>
    </row>
    <row r="1771" spans="1:8" x14ac:dyDescent="0.25">
      <c r="A1771" s="30">
        <v>45743</v>
      </c>
      <c r="B1771" s="31" t="s">
        <v>8173</v>
      </c>
      <c r="C1771" s="32" t="s">
        <v>8174</v>
      </c>
      <c r="D1771" s="31">
        <v>2457</v>
      </c>
      <c r="E1771" s="32">
        <v>104</v>
      </c>
      <c r="F1771" s="32" t="s">
        <v>14</v>
      </c>
      <c r="G1771" s="32" t="s">
        <v>10003</v>
      </c>
      <c r="H1771" s="33" t="s">
        <v>8431</v>
      </c>
    </row>
    <row r="1772" spans="1:8" x14ac:dyDescent="0.25">
      <c r="A1772" s="34">
        <v>45743</v>
      </c>
      <c r="B1772" s="35" t="s">
        <v>8151</v>
      </c>
      <c r="C1772" s="36" t="s">
        <v>8152</v>
      </c>
      <c r="D1772" s="35">
        <v>2456</v>
      </c>
      <c r="E1772" s="36">
        <v>51</v>
      </c>
      <c r="F1772" s="36" t="s">
        <v>25</v>
      </c>
      <c r="G1772" s="36" t="s">
        <v>10003</v>
      </c>
      <c r="H1772" s="37" t="s">
        <v>8431</v>
      </c>
    </row>
    <row r="1773" spans="1:8" x14ac:dyDescent="0.25">
      <c r="A1773" s="30">
        <v>45743</v>
      </c>
      <c r="B1773" s="31" t="s">
        <v>8167</v>
      </c>
      <c r="C1773" s="32" t="s">
        <v>8168</v>
      </c>
      <c r="D1773" s="31">
        <v>2455</v>
      </c>
      <c r="E1773" s="32">
        <v>104</v>
      </c>
      <c r="F1773" s="32" t="s">
        <v>14</v>
      </c>
      <c r="G1773" s="32" t="s">
        <v>10003</v>
      </c>
      <c r="H1773" s="33" t="s">
        <v>8431</v>
      </c>
    </row>
    <row r="1774" spans="1:8" x14ac:dyDescent="0.25">
      <c r="A1774" s="34">
        <v>45743</v>
      </c>
      <c r="B1774" s="35">
        <v>2310131100</v>
      </c>
      <c r="C1774" s="36" t="s">
        <v>8663</v>
      </c>
      <c r="D1774" s="35">
        <v>2454</v>
      </c>
      <c r="E1774" s="36">
        <v>1</v>
      </c>
      <c r="F1774" s="36" t="s">
        <v>14</v>
      </c>
      <c r="G1774" s="36" t="s">
        <v>10003</v>
      </c>
      <c r="H1774" s="37" t="s">
        <v>8431</v>
      </c>
    </row>
    <row r="1775" spans="1:8" x14ac:dyDescent="0.25">
      <c r="A1775" s="30">
        <v>45743</v>
      </c>
      <c r="B1775" s="31">
        <v>4330352100</v>
      </c>
      <c r="C1775" s="32" t="s">
        <v>8718</v>
      </c>
      <c r="D1775" s="31">
        <v>2453</v>
      </c>
      <c r="E1775" s="32">
        <v>10</v>
      </c>
      <c r="F1775" s="32" t="s">
        <v>14</v>
      </c>
      <c r="G1775" s="32" t="s">
        <v>10003</v>
      </c>
      <c r="H1775" s="33" t="s">
        <v>8431</v>
      </c>
    </row>
    <row r="1776" spans="1:8" x14ac:dyDescent="0.25">
      <c r="A1776" s="34">
        <v>45743</v>
      </c>
      <c r="B1776" s="35">
        <v>3280558100</v>
      </c>
      <c r="C1776" s="36" t="s">
        <v>8679</v>
      </c>
      <c r="D1776" s="35">
        <v>2452</v>
      </c>
      <c r="E1776" s="36">
        <v>2</v>
      </c>
      <c r="F1776" s="36" t="s">
        <v>14</v>
      </c>
      <c r="G1776" s="36" t="s">
        <v>10003</v>
      </c>
      <c r="H1776" s="37" t="s">
        <v>8431</v>
      </c>
    </row>
    <row r="1777" spans="1:8" x14ac:dyDescent="0.25">
      <c r="A1777" s="30">
        <v>45743</v>
      </c>
      <c r="B1777" s="31" t="s">
        <v>1347</v>
      </c>
      <c r="C1777" s="32" t="s">
        <v>1348</v>
      </c>
      <c r="D1777" s="31">
        <v>2451</v>
      </c>
      <c r="E1777" s="32">
        <v>26</v>
      </c>
      <c r="F1777" s="32" t="s">
        <v>14</v>
      </c>
      <c r="G1777" s="32" t="s">
        <v>10003</v>
      </c>
      <c r="H1777" s="33" t="s">
        <v>8431</v>
      </c>
    </row>
    <row r="1778" spans="1:8" x14ac:dyDescent="0.25">
      <c r="A1778" s="34">
        <v>45743</v>
      </c>
      <c r="B1778" s="35" t="s">
        <v>56</v>
      </c>
      <c r="C1778" s="36" t="s">
        <v>57</v>
      </c>
      <c r="D1778" s="35">
        <v>2450</v>
      </c>
      <c r="E1778" s="36">
        <v>90</v>
      </c>
      <c r="F1778" s="36" t="s">
        <v>14</v>
      </c>
      <c r="G1778" s="36" t="s">
        <v>10003</v>
      </c>
      <c r="H1778" s="37" t="s">
        <v>8431</v>
      </c>
    </row>
    <row r="1779" spans="1:8" x14ac:dyDescent="0.25">
      <c r="A1779" s="30">
        <v>45743</v>
      </c>
      <c r="B1779" s="31" t="s">
        <v>10163</v>
      </c>
      <c r="C1779" s="32" t="s">
        <v>5092</v>
      </c>
      <c r="D1779" s="31">
        <v>2449</v>
      </c>
      <c r="E1779" s="32">
        <v>200</v>
      </c>
      <c r="F1779" s="32" t="s">
        <v>14</v>
      </c>
      <c r="G1779" s="32" t="s">
        <v>10003</v>
      </c>
      <c r="H1779" s="33" t="s">
        <v>8431</v>
      </c>
    </row>
    <row r="1780" spans="1:8" x14ac:dyDescent="0.25">
      <c r="A1780" s="34">
        <v>45743</v>
      </c>
      <c r="B1780" s="35" t="s">
        <v>10239</v>
      </c>
      <c r="C1780" s="36" t="s">
        <v>5065</v>
      </c>
      <c r="D1780" s="35">
        <v>2448</v>
      </c>
      <c r="E1780" s="36">
        <v>200</v>
      </c>
      <c r="F1780" s="36" t="s">
        <v>25</v>
      </c>
      <c r="G1780" s="36" t="s">
        <v>10003</v>
      </c>
      <c r="H1780" s="37" t="s">
        <v>8431</v>
      </c>
    </row>
    <row r="1781" spans="1:8" x14ac:dyDescent="0.25">
      <c r="A1781" s="30">
        <v>45743</v>
      </c>
      <c r="B1781" s="31" t="s">
        <v>3662</v>
      </c>
      <c r="C1781" s="32" t="s">
        <v>3663</v>
      </c>
      <c r="D1781" s="31">
        <v>2447</v>
      </c>
      <c r="E1781" s="32">
        <v>1</v>
      </c>
      <c r="F1781" s="32" t="s">
        <v>14</v>
      </c>
      <c r="G1781" s="32" t="s">
        <v>10003</v>
      </c>
      <c r="H1781" s="33" t="s">
        <v>8431</v>
      </c>
    </row>
    <row r="1782" spans="1:8" x14ac:dyDescent="0.25">
      <c r="A1782" s="34">
        <v>45743</v>
      </c>
      <c r="B1782" s="35" t="s">
        <v>4643</v>
      </c>
      <c r="C1782" s="36" t="s">
        <v>4644</v>
      </c>
      <c r="D1782" s="35">
        <v>2446</v>
      </c>
      <c r="E1782" s="36">
        <v>720</v>
      </c>
      <c r="F1782" s="36" t="s">
        <v>14</v>
      </c>
      <c r="G1782" s="36" t="s">
        <v>10003</v>
      </c>
      <c r="H1782" s="37" t="s">
        <v>8431</v>
      </c>
    </row>
    <row r="1783" spans="1:8" x14ac:dyDescent="0.25">
      <c r="A1783" s="30">
        <v>45743</v>
      </c>
      <c r="B1783" s="31" t="s">
        <v>2635</v>
      </c>
      <c r="C1783" s="32" t="s">
        <v>2636</v>
      </c>
      <c r="D1783" s="31">
        <v>2445</v>
      </c>
      <c r="E1783" s="32">
        <v>6</v>
      </c>
      <c r="F1783" s="32" t="s">
        <v>14</v>
      </c>
      <c r="G1783" s="32" t="s">
        <v>10003</v>
      </c>
      <c r="H1783" s="33" t="s">
        <v>8431</v>
      </c>
    </row>
    <row r="1784" spans="1:8" x14ac:dyDescent="0.25">
      <c r="A1784" s="34">
        <v>45743</v>
      </c>
      <c r="B1784" s="35" t="s">
        <v>346</v>
      </c>
      <c r="C1784" s="36" t="s">
        <v>347</v>
      </c>
      <c r="D1784" s="35">
        <v>2444</v>
      </c>
      <c r="E1784" s="36">
        <v>12</v>
      </c>
      <c r="F1784" s="36" t="s">
        <v>14</v>
      </c>
      <c r="G1784" s="36" t="s">
        <v>10003</v>
      </c>
      <c r="H1784" s="37" t="s">
        <v>8431</v>
      </c>
    </row>
    <row r="1785" spans="1:8" x14ac:dyDescent="0.25">
      <c r="A1785" s="30">
        <v>45743</v>
      </c>
      <c r="B1785" s="31" t="s">
        <v>357</v>
      </c>
      <c r="C1785" s="32" t="s">
        <v>358</v>
      </c>
      <c r="D1785" s="31">
        <v>2443</v>
      </c>
      <c r="E1785" s="32">
        <v>10</v>
      </c>
      <c r="F1785" s="32" t="s">
        <v>14</v>
      </c>
      <c r="G1785" s="32" t="s">
        <v>10003</v>
      </c>
      <c r="H1785" s="33" t="s">
        <v>8431</v>
      </c>
    </row>
    <row r="1786" spans="1:8" x14ac:dyDescent="0.25">
      <c r="A1786" s="34">
        <v>45749</v>
      </c>
      <c r="B1786" s="35" t="s">
        <v>9767</v>
      </c>
      <c r="C1786" s="36" t="s">
        <v>9767</v>
      </c>
      <c r="D1786" s="35">
        <v>1684</v>
      </c>
      <c r="E1786" s="36">
        <v>3</v>
      </c>
      <c r="F1786" s="36" t="s">
        <v>14</v>
      </c>
      <c r="G1786" s="36" t="s">
        <v>10961</v>
      </c>
      <c r="H1786" s="37" t="s">
        <v>8431</v>
      </c>
    </row>
    <row r="1787" spans="1:8" x14ac:dyDescent="0.25">
      <c r="A1787" s="30">
        <v>45749</v>
      </c>
      <c r="B1787" s="31" t="s">
        <v>8131</v>
      </c>
      <c r="C1787" s="32" t="s">
        <v>8132</v>
      </c>
      <c r="D1787" s="31">
        <v>1684</v>
      </c>
      <c r="E1787" s="32">
        <v>10</v>
      </c>
      <c r="F1787" s="32" t="s">
        <v>14</v>
      </c>
      <c r="G1787" s="32" t="s">
        <v>10961</v>
      </c>
      <c r="H1787" s="33" t="s">
        <v>8431</v>
      </c>
    </row>
    <row r="1788" spans="1:8" x14ac:dyDescent="0.25">
      <c r="A1788" s="34">
        <v>45749</v>
      </c>
      <c r="B1788" s="35" t="s">
        <v>10184</v>
      </c>
      <c r="C1788" s="36" t="s">
        <v>9041</v>
      </c>
      <c r="D1788" s="35">
        <v>1684</v>
      </c>
      <c r="E1788" s="36">
        <v>10</v>
      </c>
      <c r="F1788" s="36" t="s">
        <v>14</v>
      </c>
      <c r="G1788" s="36" t="s">
        <v>10961</v>
      </c>
      <c r="H1788" s="37" t="s">
        <v>8431</v>
      </c>
    </row>
    <row r="1789" spans="1:8" x14ac:dyDescent="0.25">
      <c r="A1789" s="30">
        <v>45749</v>
      </c>
      <c r="B1789" s="31" t="s">
        <v>9288</v>
      </c>
      <c r="C1789" s="32" t="s">
        <v>8361</v>
      </c>
      <c r="D1789" s="31">
        <v>1684</v>
      </c>
      <c r="E1789" s="32">
        <v>10</v>
      </c>
      <c r="F1789" s="32" t="s">
        <v>14</v>
      </c>
      <c r="G1789" s="32" t="s">
        <v>10961</v>
      </c>
      <c r="H1789" s="33" t="s">
        <v>8431</v>
      </c>
    </row>
    <row r="1790" spans="1:8" x14ac:dyDescent="0.25">
      <c r="A1790" s="34">
        <v>45749</v>
      </c>
      <c r="B1790" s="35" t="s">
        <v>9279</v>
      </c>
      <c r="C1790" s="36" t="s">
        <v>8931</v>
      </c>
      <c r="D1790" s="35">
        <v>1684</v>
      </c>
      <c r="E1790" s="36">
        <v>1</v>
      </c>
      <c r="F1790" s="36" t="s">
        <v>14</v>
      </c>
      <c r="G1790" s="36" t="s">
        <v>10961</v>
      </c>
      <c r="H1790" s="37" t="s">
        <v>8431</v>
      </c>
    </row>
    <row r="1791" spans="1:8" x14ac:dyDescent="0.25">
      <c r="A1791" s="30">
        <v>45749</v>
      </c>
      <c r="B1791" s="31" t="s">
        <v>5518</v>
      </c>
      <c r="C1791" s="32" t="s">
        <v>5519</v>
      </c>
      <c r="D1791" s="31">
        <v>1684</v>
      </c>
      <c r="E1791" s="32">
        <v>2</v>
      </c>
      <c r="F1791" s="32" t="s">
        <v>14</v>
      </c>
      <c r="G1791" s="32" t="s">
        <v>10961</v>
      </c>
      <c r="H1791" s="33" t="s">
        <v>8431</v>
      </c>
    </row>
    <row r="1792" spans="1:8" x14ac:dyDescent="0.25">
      <c r="A1792" s="34">
        <v>45749</v>
      </c>
      <c r="B1792" s="35" t="s">
        <v>2207</v>
      </c>
      <c r="C1792" s="36" t="s">
        <v>2208</v>
      </c>
      <c r="D1792" s="35">
        <v>1683</v>
      </c>
      <c r="E1792" s="36">
        <v>4</v>
      </c>
      <c r="F1792" s="36" t="s">
        <v>14</v>
      </c>
      <c r="G1792" s="36" t="s">
        <v>10961</v>
      </c>
      <c r="H1792" s="37" t="s">
        <v>8431</v>
      </c>
    </row>
    <row r="1793" spans="1:8" x14ac:dyDescent="0.25">
      <c r="A1793" s="30">
        <v>45749</v>
      </c>
      <c r="B1793" s="31" t="s">
        <v>9267</v>
      </c>
      <c r="C1793" s="32" t="s">
        <v>8365</v>
      </c>
      <c r="D1793" s="31">
        <v>1683</v>
      </c>
      <c r="E1793" s="32">
        <v>10</v>
      </c>
      <c r="F1793" s="32" t="s">
        <v>14</v>
      </c>
      <c r="G1793" s="32" t="s">
        <v>10961</v>
      </c>
      <c r="H1793" s="33" t="s">
        <v>8431</v>
      </c>
    </row>
    <row r="1794" spans="1:8" x14ac:dyDescent="0.25">
      <c r="A1794" s="34">
        <v>45749</v>
      </c>
      <c r="B1794" s="35" t="s">
        <v>9266</v>
      </c>
      <c r="C1794" s="36" t="s">
        <v>8367</v>
      </c>
      <c r="D1794" s="35">
        <v>1683</v>
      </c>
      <c r="E1794" s="36">
        <v>10</v>
      </c>
      <c r="F1794" s="36" t="s">
        <v>14</v>
      </c>
      <c r="G1794" s="36" t="s">
        <v>10961</v>
      </c>
      <c r="H1794" s="37" t="s">
        <v>8431</v>
      </c>
    </row>
    <row r="1795" spans="1:8" x14ac:dyDescent="0.25">
      <c r="A1795" s="30">
        <v>45749</v>
      </c>
      <c r="B1795" s="31" t="s">
        <v>9243</v>
      </c>
      <c r="C1795" s="32" t="s">
        <v>9244</v>
      </c>
      <c r="D1795" s="31">
        <v>1683</v>
      </c>
      <c r="E1795" s="32">
        <v>1</v>
      </c>
      <c r="F1795" s="32" t="s">
        <v>14</v>
      </c>
      <c r="G1795" s="32" t="s">
        <v>10961</v>
      </c>
      <c r="H1795" s="33" t="s">
        <v>8431</v>
      </c>
    </row>
    <row r="1796" spans="1:8" x14ac:dyDescent="0.25">
      <c r="A1796" s="34">
        <v>45749</v>
      </c>
      <c r="B1796" s="35" t="s">
        <v>5404</v>
      </c>
      <c r="C1796" s="36" t="s">
        <v>5405</v>
      </c>
      <c r="D1796" s="35">
        <v>1683</v>
      </c>
      <c r="E1796" s="36">
        <v>10</v>
      </c>
      <c r="F1796" s="36" t="s">
        <v>14</v>
      </c>
      <c r="G1796" s="36" t="s">
        <v>10961</v>
      </c>
      <c r="H1796" s="37" t="s">
        <v>8431</v>
      </c>
    </row>
    <row r="1797" spans="1:8" x14ac:dyDescent="0.25">
      <c r="A1797" s="30">
        <v>45745</v>
      </c>
      <c r="B1797" s="31" t="s">
        <v>10724</v>
      </c>
      <c r="C1797" s="32" t="s">
        <v>6161</v>
      </c>
      <c r="D1797" s="31">
        <v>1667</v>
      </c>
      <c r="E1797" s="32">
        <v>8</v>
      </c>
      <c r="F1797" s="32" t="s">
        <v>14</v>
      </c>
      <c r="G1797" s="32" t="s">
        <v>10961</v>
      </c>
      <c r="H1797" s="33" t="s">
        <v>9750</v>
      </c>
    </row>
    <row r="1798" spans="1:8" x14ac:dyDescent="0.25">
      <c r="A1798" s="34">
        <v>45745</v>
      </c>
      <c r="B1798" s="35" t="s">
        <v>772</v>
      </c>
      <c r="C1798" s="36" t="s">
        <v>3620</v>
      </c>
      <c r="D1798" s="35">
        <v>1667</v>
      </c>
      <c r="E1798" s="36">
        <v>2</v>
      </c>
      <c r="F1798" s="36" t="s">
        <v>14</v>
      </c>
      <c r="G1798" s="36" t="s">
        <v>10961</v>
      </c>
      <c r="H1798" s="37" t="s">
        <v>9750</v>
      </c>
    </row>
    <row r="1799" spans="1:8" x14ac:dyDescent="0.25">
      <c r="A1799" s="30">
        <v>45745</v>
      </c>
      <c r="B1799" s="31" t="s">
        <v>683</v>
      </c>
      <c r="C1799" s="32" t="s">
        <v>684</v>
      </c>
      <c r="D1799" s="31">
        <v>1667</v>
      </c>
      <c r="E1799" s="32">
        <v>42</v>
      </c>
      <c r="F1799" s="32" t="s">
        <v>14</v>
      </c>
      <c r="G1799" s="32" t="s">
        <v>10961</v>
      </c>
      <c r="H1799" s="33" t="s">
        <v>9750</v>
      </c>
    </row>
    <row r="1800" spans="1:8" x14ac:dyDescent="0.25">
      <c r="A1800" s="34">
        <v>45745</v>
      </c>
      <c r="B1800" s="35" t="s">
        <v>1347</v>
      </c>
      <c r="C1800" s="36" t="s">
        <v>1348</v>
      </c>
      <c r="D1800" s="35">
        <v>1667</v>
      </c>
      <c r="E1800" s="36">
        <v>26</v>
      </c>
      <c r="F1800" s="36" t="s">
        <v>14</v>
      </c>
      <c r="G1800" s="36" t="s">
        <v>10961</v>
      </c>
      <c r="H1800" s="37" t="s">
        <v>9750</v>
      </c>
    </row>
    <row r="1801" spans="1:8" x14ac:dyDescent="0.25">
      <c r="A1801" s="30">
        <v>45745</v>
      </c>
      <c r="B1801" s="31" t="s">
        <v>8151</v>
      </c>
      <c r="C1801" s="32" t="s">
        <v>8152</v>
      </c>
      <c r="D1801" s="31">
        <v>1667</v>
      </c>
      <c r="E1801" s="32">
        <v>30</v>
      </c>
      <c r="F1801" s="32" t="s">
        <v>14</v>
      </c>
      <c r="G1801" s="32" t="s">
        <v>10961</v>
      </c>
      <c r="H1801" s="33" t="s">
        <v>9750</v>
      </c>
    </row>
    <row r="1802" spans="1:8" x14ac:dyDescent="0.25">
      <c r="A1802" s="34">
        <v>45745</v>
      </c>
      <c r="B1802" s="35" t="s">
        <v>5466</v>
      </c>
      <c r="C1802" s="36" t="s">
        <v>5467</v>
      </c>
      <c r="D1802" s="35">
        <v>1666</v>
      </c>
      <c r="E1802" s="36">
        <v>50</v>
      </c>
      <c r="F1802" s="36" t="s">
        <v>14</v>
      </c>
      <c r="G1802" s="36" t="s">
        <v>10961</v>
      </c>
      <c r="H1802" s="37" t="s">
        <v>9381</v>
      </c>
    </row>
    <row r="1803" spans="1:8" x14ac:dyDescent="0.25">
      <c r="A1803" s="30">
        <v>45745</v>
      </c>
      <c r="B1803" s="31" t="s">
        <v>5404</v>
      </c>
      <c r="C1803" s="32" t="s">
        <v>5405</v>
      </c>
      <c r="D1803" s="31">
        <v>1666</v>
      </c>
      <c r="E1803" s="32">
        <v>40</v>
      </c>
      <c r="F1803" s="32" t="s">
        <v>25</v>
      </c>
      <c r="G1803" s="32" t="s">
        <v>10961</v>
      </c>
      <c r="H1803" s="33" t="s">
        <v>9381</v>
      </c>
    </row>
    <row r="1804" spans="1:8" x14ac:dyDescent="0.25">
      <c r="A1804" s="34">
        <v>45745</v>
      </c>
      <c r="B1804" s="35" t="s">
        <v>237</v>
      </c>
      <c r="C1804" s="36" t="s">
        <v>238</v>
      </c>
      <c r="D1804" s="35">
        <v>1666</v>
      </c>
      <c r="E1804" s="36">
        <v>6</v>
      </c>
      <c r="F1804" s="36" t="s">
        <v>14</v>
      </c>
      <c r="G1804" s="36" t="s">
        <v>10961</v>
      </c>
      <c r="H1804" s="37" t="s">
        <v>9381</v>
      </c>
    </row>
    <row r="1805" spans="1:8" x14ac:dyDescent="0.25">
      <c r="A1805" s="30">
        <v>45745</v>
      </c>
      <c r="B1805" s="31" t="s">
        <v>225</v>
      </c>
      <c r="C1805" s="32" t="s">
        <v>226</v>
      </c>
      <c r="D1805" s="31">
        <v>1666</v>
      </c>
      <c r="E1805" s="32">
        <v>6</v>
      </c>
      <c r="F1805" s="32" t="s">
        <v>14</v>
      </c>
      <c r="G1805" s="32" t="s">
        <v>10961</v>
      </c>
      <c r="H1805" s="33" t="s">
        <v>9381</v>
      </c>
    </row>
    <row r="1806" spans="1:8" x14ac:dyDescent="0.25">
      <c r="A1806" s="34">
        <v>45745</v>
      </c>
      <c r="B1806" s="35" t="s">
        <v>1590</v>
      </c>
      <c r="C1806" s="36" t="s">
        <v>2864</v>
      </c>
      <c r="D1806" s="35">
        <v>1666</v>
      </c>
      <c r="E1806" s="36">
        <v>8</v>
      </c>
      <c r="F1806" s="36" t="s">
        <v>14</v>
      </c>
      <c r="G1806" s="36" t="s">
        <v>10961</v>
      </c>
      <c r="H1806" s="37" t="s">
        <v>9381</v>
      </c>
    </row>
    <row r="1807" spans="1:8" x14ac:dyDescent="0.25">
      <c r="A1807" s="30">
        <v>45747</v>
      </c>
      <c r="B1807" s="31" t="s">
        <v>8873</v>
      </c>
      <c r="C1807" s="32" t="s">
        <v>8841</v>
      </c>
      <c r="D1807" s="31">
        <v>1675</v>
      </c>
      <c r="E1807" s="32">
        <v>36</v>
      </c>
      <c r="F1807" s="32" t="s">
        <v>14</v>
      </c>
      <c r="G1807" s="32" t="s">
        <v>10961</v>
      </c>
      <c r="H1807" s="33" t="s">
        <v>9741</v>
      </c>
    </row>
    <row r="1808" spans="1:8" x14ac:dyDescent="0.25">
      <c r="A1808" s="34">
        <v>45749</v>
      </c>
      <c r="B1808" s="35" t="s">
        <v>5400</v>
      </c>
      <c r="C1808" s="36" t="s">
        <v>5401</v>
      </c>
      <c r="D1808" s="35">
        <v>1683</v>
      </c>
      <c r="E1808" s="36">
        <v>10</v>
      </c>
      <c r="F1808" s="36" t="s">
        <v>14</v>
      </c>
      <c r="G1808" s="36" t="s">
        <v>10961</v>
      </c>
      <c r="H1808" s="37" t="s">
        <v>8431</v>
      </c>
    </row>
    <row r="1809" spans="1:8" x14ac:dyDescent="0.25">
      <c r="A1809" s="30">
        <v>45749</v>
      </c>
      <c r="B1809" s="31" t="s">
        <v>5378</v>
      </c>
      <c r="C1809" s="32" t="s">
        <v>5379</v>
      </c>
      <c r="D1809" s="31">
        <v>1683</v>
      </c>
      <c r="E1809" s="32">
        <v>10</v>
      </c>
      <c r="F1809" s="32" t="s">
        <v>14</v>
      </c>
      <c r="G1809" s="32" t="s">
        <v>10961</v>
      </c>
      <c r="H1809" s="33" t="s">
        <v>8431</v>
      </c>
    </row>
    <row r="1810" spans="1:8" x14ac:dyDescent="0.25">
      <c r="A1810" s="34">
        <v>45749</v>
      </c>
      <c r="B1810" s="35" t="s">
        <v>5427</v>
      </c>
      <c r="C1810" s="36" t="s">
        <v>5428</v>
      </c>
      <c r="D1810" s="35">
        <v>1683</v>
      </c>
      <c r="E1810" s="36">
        <v>10</v>
      </c>
      <c r="F1810" s="36" t="s">
        <v>25</v>
      </c>
      <c r="G1810" s="36" t="s">
        <v>10961</v>
      </c>
      <c r="H1810" s="37" t="s">
        <v>8431</v>
      </c>
    </row>
    <row r="1811" spans="1:8" x14ac:dyDescent="0.25">
      <c r="A1811" s="30">
        <v>45749</v>
      </c>
      <c r="B1811" s="31" t="s">
        <v>663</v>
      </c>
      <c r="C1811" s="32" t="s">
        <v>664</v>
      </c>
      <c r="D1811" s="31">
        <v>1683</v>
      </c>
      <c r="E1811" s="32">
        <v>20</v>
      </c>
      <c r="F1811" s="32" t="s">
        <v>14</v>
      </c>
      <c r="G1811" s="32" t="s">
        <v>10961</v>
      </c>
      <c r="H1811" s="33" t="s">
        <v>8431</v>
      </c>
    </row>
    <row r="1812" spans="1:8" x14ac:dyDescent="0.25">
      <c r="A1812" s="34">
        <v>45749</v>
      </c>
      <c r="B1812" s="35" t="s">
        <v>4703</v>
      </c>
      <c r="C1812" s="36" t="s">
        <v>4704</v>
      </c>
      <c r="D1812" s="35">
        <v>1683</v>
      </c>
      <c r="E1812" s="36">
        <v>20</v>
      </c>
      <c r="F1812" s="36" t="s">
        <v>14</v>
      </c>
      <c r="G1812" s="36" t="s">
        <v>10961</v>
      </c>
      <c r="H1812" s="37" t="s">
        <v>8431</v>
      </c>
    </row>
    <row r="1813" spans="1:8" x14ac:dyDescent="0.25">
      <c r="A1813" s="30">
        <v>45749</v>
      </c>
      <c r="B1813" s="31" t="s">
        <v>1347</v>
      </c>
      <c r="C1813" s="32" t="s">
        <v>1348</v>
      </c>
      <c r="D1813" s="31">
        <v>1683</v>
      </c>
      <c r="E1813" s="32">
        <v>30</v>
      </c>
      <c r="F1813" s="32" t="s">
        <v>14</v>
      </c>
      <c r="G1813" s="32" t="s">
        <v>10961</v>
      </c>
      <c r="H1813" s="33" t="s">
        <v>8431</v>
      </c>
    </row>
    <row r="1814" spans="1:8" x14ac:dyDescent="0.25">
      <c r="A1814" s="34">
        <v>45749</v>
      </c>
      <c r="B1814" s="35" t="s">
        <v>1490</v>
      </c>
      <c r="C1814" s="36" t="s">
        <v>1491</v>
      </c>
      <c r="D1814" s="35">
        <v>1683</v>
      </c>
      <c r="E1814" s="36">
        <v>10</v>
      </c>
      <c r="F1814" s="36" t="s">
        <v>14</v>
      </c>
      <c r="G1814" s="36" t="s">
        <v>10961</v>
      </c>
      <c r="H1814" s="37" t="s">
        <v>8431</v>
      </c>
    </row>
    <row r="1815" spans="1:8" x14ac:dyDescent="0.25">
      <c r="A1815" s="30">
        <v>45749</v>
      </c>
      <c r="B1815" s="31" t="s">
        <v>2161</v>
      </c>
      <c r="C1815" s="32" t="s">
        <v>2162</v>
      </c>
      <c r="D1815" s="31">
        <v>1683</v>
      </c>
      <c r="E1815" s="32">
        <v>30</v>
      </c>
      <c r="F1815" s="32" t="s">
        <v>14</v>
      </c>
      <c r="G1815" s="32" t="s">
        <v>10961</v>
      </c>
      <c r="H1815" s="33" t="s">
        <v>8431</v>
      </c>
    </row>
    <row r="1816" spans="1:8" x14ac:dyDescent="0.25">
      <c r="A1816" s="34">
        <v>45749</v>
      </c>
      <c r="B1816" s="35" t="s">
        <v>8873</v>
      </c>
      <c r="C1816" s="36" t="s">
        <v>8841</v>
      </c>
      <c r="D1816" s="35">
        <v>1683</v>
      </c>
      <c r="E1816" s="36">
        <v>2</v>
      </c>
      <c r="F1816" s="36" t="s">
        <v>14</v>
      </c>
      <c r="G1816" s="36" t="s">
        <v>10961</v>
      </c>
      <c r="H1816" s="37" t="s">
        <v>8431</v>
      </c>
    </row>
    <row r="1817" spans="1:8" x14ac:dyDescent="0.25">
      <c r="A1817" s="30">
        <v>45749</v>
      </c>
      <c r="B1817" s="31" t="s">
        <v>8894</v>
      </c>
      <c r="C1817" s="32" t="s">
        <v>8868</v>
      </c>
      <c r="D1817" s="31">
        <v>1683</v>
      </c>
      <c r="E1817" s="32">
        <v>2</v>
      </c>
      <c r="F1817" s="32" t="s">
        <v>14</v>
      </c>
      <c r="G1817" s="32" t="s">
        <v>10961</v>
      </c>
      <c r="H1817" s="33" t="s">
        <v>8431</v>
      </c>
    </row>
    <row r="1818" spans="1:8" x14ac:dyDescent="0.25">
      <c r="A1818" s="34">
        <v>45749</v>
      </c>
      <c r="B1818" s="35" t="s">
        <v>8886</v>
      </c>
      <c r="C1818" s="36" t="s">
        <v>8858</v>
      </c>
      <c r="D1818" s="35">
        <v>1683</v>
      </c>
      <c r="E1818" s="36">
        <v>4</v>
      </c>
      <c r="F1818" s="36" t="s">
        <v>14</v>
      </c>
      <c r="G1818" s="36" t="s">
        <v>10961</v>
      </c>
      <c r="H1818" s="37" t="s">
        <v>8431</v>
      </c>
    </row>
    <row r="1819" spans="1:8" x14ac:dyDescent="0.25">
      <c r="A1819" s="30">
        <v>45749</v>
      </c>
      <c r="B1819" s="31" t="s">
        <v>8885</v>
      </c>
      <c r="C1819" s="32" t="s">
        <v>8857</v>
      </c>
      <c r="D1819" s="31">
        <v>1683</v>
      </c>
      <c r="E1819" s="32">
        <v>2</v>
      </c>
      <c r="F1819" s="32" t="s">
        <v>14</v>
      </c>
      <c r="G1819" s="32" t="s">
        <v>10961</v>
      </c>
      <c r="H1819" s="33" t="s">
        <v>8431</v>
      </c>
    </row>
    <row r="1820" spans="1:8" x14ac:dyDescent="0.25">
      <c r="A1820" s="34">
        <v>45749</v>
      </c>
      <c r="B1820" s="35" t="s">
        <v>4532</v>
      </c>
      <c r="C1820" s="36" t="s">
        <v>4533</v>
      </c>
      <c r="D1820" s="35">
        <v>1678</v>
      </c>
      <c r="E1820" s="36">
        <v>24</v>
      </c>
      <c r="F1820" s="36" t="s">
        <v>14</v>
      </c>
      <c r="G1820" s="36" t="s">
        <v>10961</v>
      </c>
      <c r="H1820" s="37" t="s">
        <v>9749</v>
      </c>
    </row>
    <row r="1821" spans="1:8" x14ac:dyDescent="0.25">
      <c r="A1821" s="30">
        <v>45749</v>
      </c>
      <c r="B1821" s="31" t="s">
        <v>4522</v>
      </c>
      <c r="C1821" s="32" t="s">
        <v>4523</v>
      </c>
      <c r="D1821" s="31">
        <v>1678</v>
      </c>
      <c r="E1821" s="32">
        <v>24</v>
      </c>
      <c r="F1821" s="32" t="s">
        <v>25</v>
      </c>
      <c r="G1821" s="32" t="s">
        <v>10961</v>
      </c>
      <c r="H1821" s="33" t="s">
        <v>9749</v>
      </c>
    </row>
    <row r="1822" spans="1:8" x14ac:dyDescent="0.25">
      <c r="A1822" s="34">
        <v>45749</v>
      </c>
      <c r="B1822" s="35" t="s">
        <v>265</v>
      </c>
      <c r="C1822" s="36" t="s">
        <v>266</v>
      </c>
      <c r="D1822" s="35">
        <v>1678</v>
      </c>
      <c r="E1822" s="36">
        <v>12</v>
      </c>
      <c r="F1822" s="36" t="s">
        <v>14</v>
      </c>
      <c r="G1822" s="36" t="s">
        <v>10961</v>
      </c>
      <c r="H1822" s="37" t="s">
        <v>9749</v>
      </c>
    </row>
    <row r="1823" spans="1:8" x14ac:dyDescent="0.25">
      <c r="A1823" s="30">
        <v>45749</v>
      </c>
      <c r="B1823" s="31" t="s">
        <v>341</v>
      </c>
      <c r="C1823" s="32" t="s">
        <v>342</v>
      </c>
      <c r="D1823" s="31">
        <v>1678</v>
      </c>
      <c r="E1823" s="32">
        <v>24</v>
      </c>
      <c r="F1823" s="32" t="s">
        <v>14</v>
      </c>
      <c r="G1823" s="32" t="s">
        <v>10961</v>
      </c>
      <c r="H1823" s="33" t="s">
        <v>9749</v>
      </c>
    </row>
    <row r="1824" spans="1:8" x14ac:dyDescent="0.25">
      <c r="A1824" s="34">
        <v>45749</v>
      </c>
      <c r="B1824" s="35" t="s">
        <v>556</v>
      </c>
      <c r="C1824" s="36" t="s">
        <v>557</v>
      </c>
      <c r="D1824" s="35">
        <v>1678</v>
      </c>
      <c r="E1824" s="36">
        <v>10</v>
      </c>
      <c r="F1824" s="36" t="s">
        <v>14</v>
      </c>
      <c r="G1824" s="36" t="s">
        <v>10961</v>
      </c>
      <c r="H1824" s="37" t="s">
        <v>9749</v>
      </c>
    </row>
    <row r="1825" spans="1:8" x14ac:dyDescent="0.25">
      <c r="A1825" s="30">
        <v>45749</v>
      </c>
      <c r="B1825" s="31" t="s">
        <v>2300</v>
      </c>
      <c r="C1825" s="32" t="s">
        <v>2301</v>
      </c>
      <c r="D1825" s="31">
        <v>1678</v>
      </c>
      <c r="E1825" s="32">
        <v>50</v>
      </c>
      <c r="F1825" s="32" t="s">
        <v>14</v>
      </c>
      <c r="G1825" s="32" t="s">
        <v>10961</v>
      </c>
      <c r="H1825" s="33" t="s">
        <v>9749</v>
      </c>
    </row>
    <row r="1826" spans="1:8" x14ac:dyDescent="0.25">
      <c r="A1826" s="34">
        <v>45749</v>
      </c>
      <c r="B1826" s="35" t="s">
        <v>8607</v>
      </c>
      <c r="C1826" s="36" t="s">
        <v>6146</v>
      </c>
      <c r="D1826" s="35">
        <v>1678</v>
      </c>
      <c r="E1826" s="36">
        <v>3</v>
      </c>
      <c r="F1826" s="36" t="s">
        <v>14</v>
      </c>
      <c r="G1826" s="36" t="s">
        <v>10961</v>
      </c>
      <c r="H1826" s="37" t="s">
        <v>9749</v>
      </c>
    </row>
    <row r="1827" spans="1:8" x14ac:dyDescent="0.25">
      <c r="A1827" s="30">
        <v>45749</v>
      </c>
      <c r="B1827" s="31" t="s">
        <v>3063</v>
      </c>
      <c r="C1827" s="32" t="s">
        <v>3064</v>
      </c>
      <c r="D1827" s="31">
        <v>1678</v>
      </c>
      <c r="E1827" s="32">
        <v>1</v>
      </c>
      <c r="F1827" s="32" t="s">
        <v>14</v>
      </c>
      <c r="G1827" s="32" t="s">
        <v>10961</v>
      </c>
      <c r="H1827" s="33" t="s">
        <v>9749</v>
      </c>
    </row>
    <row r="1828" spans="1:8" x14ac:dyDescent="0.25">
      <c r="A1828" s="34">
        <v>45749</v>
      </c>
      <c r="B1828" s="35" t="s">
        <v>3061</v>
      </c>
      <c r="C1828" s="36" t="s">
        <v>3062</v>
      </c>
      <c r="D1828" s="35">
        <v>1678</v>
      </c>
      <c r="E1828" s="36">
        <v>3</v>
      </c>
      <c r="F1828" s="36" t="s">
        <v>14</v>
      </c>
      <c r="G1828" s="36" t="s">
        <v>10961</v>
      </c>
      <c r="H1828" s="37" t="s">
        <v>9749</v>
      </c>
    </row>
    <row r="1829" spans="1:8" x14ac:dyDescent="0.25">
      <c r="A1829" s="30">
        <v>45749</v>
      </c>
      <c r="B1829" s="31">
        <v>11333424</v>
      </c>
      <c r="C1829" s="32" t="s">
        <v>8991</v>
      </c>
      <c r="D1829" s="31">
        <v>1678</v>
      </c>
      <c r="E1829" s="32">
        <v>2</v>
      </c>
      <c r="F1829" s="32" t="s">
        <v>14</v>
      </c>
      <c r="G1829" s="32" t="s">
        <v>10961</v>
      </c>
      <c r="H1829" s="33" t="s">
        <v>9749</v>
      </c>
    </row>
    <row r="1830" spans="1:8" x14ac:dyDescent="0.25">
      <c r="A1830" s="34">
        <v>45745</v>
      </c>
      <c r="B1830" s="35" t="s">
        <v>5861</v>
      </c>
      <c r="C1830" s="36" t="s">
        <v>5862</v>
      </c>
      <c r="D1830" s="35"/>
      <c r="E1830" s="36">
        <v>14</v>
      </c>
      <c r="F1830" s="36" t="s">
        <v>14</v>
      </c>
      <c r="G1830" s="36" t="s">
        <v>10003</v>
      </c>
      <c r="H1830" s="37">
        <v>0</v>
      </c>
    </row>
    <row r="1831" spans="1:8" x14ac:dyDescent="0.25">
      <c r="A1831" s="30">
        <v>45745</v>
      </c>
      <c r="B1831" s="31" t="s">
        <v>712</v>
      </c>
      <c r="C1831" s="32" t="s">
        <v>713</v>
      </c>
      <c r="D1831" s="31" t="s">
        <v>4</v>
      </c>
      <c r="E1831" s="32">
        <v>1</v>
      </c>
      <c r="F1831" s="32" t="s">
        <v>25</v>
      </c>
      <c r="G1831" s="32" t="s">
        <v>10003</v>
      </c>
      <c r="H1831" s="33" t="s">
        <v>4</v>
      </c>
    </row>
    <row r="1832" spans="1:8" x14ac:dyDescent="0.25">
      <c r="A1832" s="34">
        <v>45745</v>
      </c>
      <c r="B1832" s="35" t="s">
        <v>714</v>
      </c>
      <c r="C1832" s="36" t="s">
        <v>715</v>
      </c>
      <c r="D1832" s="35" t="s">
        <v>4</v>
      </c>
      <c r="E1832" s="36">
        <v>1</v>
      </c>
      <c r="F1832" s="36" t="s">
        <v>25</v>
      </c>
      <c r="G1832" s="36" t="s">
        <v>10003</v>
      </c>
      <c r="H1832" s="37" t="s">
        <v>4</v>
      </c>
    </row>
    <row r="1833" spans="1:8" x14ac:dyDescent="0.25">
      <c r="A1833" s="30">
        <v>45745</v>
      </c>
      <c r="B1833" s="31" t="s">
        <v>2255</v>
      </c>
      <c r="C1833" s="32" t="s">
        <v>2256</v>
      </c>
      <c r="D1833" s="31" t="s">
        <v>4</v>
      </c>
      <c r="E1833" s="32">
        <v>6</v>
      </c>
      <c r="F1833" s="32" t="s">
        <v>14</v>
      </c>
      <c r="G1833" s="32" t="s">
        <v>10003</v>
      </c>
      <c r="H1833" s="33" t="s">
        <v>4</v>
      </c>
    </row>
    <row r="1834" spans="1:8" x14ac:dyDescent="0.25">
      <c r="A1834" s="34">
        <v>45745</v>
      </c>
      <c r="B1834" s="35" t="s">
        <v>9762</v>
      </c>
      <c r="C1834" s="36" t="s">
        <v>9748</v>
      </c>
      <c r="D1834" s="35" t="s">
        <v>4</v>
      </c>
      <c r="E1834" s="36">
        <v>2</v>
      </c>
      <c r="F1834" s="36" t="s">
        <v>14</v>
      </c>
      <c r="G1834" s="36" t="s">
        <v>10003</v>
      </c>
      <c r="H1834" s="37" t="s">
        <v>4</v>
      </c>
    </row>
    <row r="1835" spans="1:8" x14ac:dyDescent="0.25">
      <c r="A1835" s="30">
        <v>45745</v>
      </c>
      <c r="B1835" s="31" t="s">
        <v>2325</v>
      </c>
      <c r="C1835" s="32" t="s">
        <v>2326</v>
      </c>
      <c r="D1835" s="31" t="s">
        <v>4</v>
      </c>
      <c r="E1835" s="32">
        <v>1</v>
      </c>
      <c r="F1835" s="32" t="s">
        <v>14</v>
      </c>
      <c r="G1835" s="32" t="s">
        <v>10003</v>
      </c>
      <c r="H1835" s="33" t="s">
        <v>4</v>
      </c>
    </row>
    <row r="1836" spans="1:8" x14ac:dyDescent="0.25">
      <c r="A1836" s="34">
        <v>45745</v>
      </c>
      <c r="B1836" s="35" t="s">
        <v>2329</v>
      </c>
      <c r="C1836" s="36" t="s">
        <v>2330</v>
      </c>
      <c r="D1836" s="35" t="s">
        <v>4</v>
      </c>
      <c r="E1836" s="36">
        <v>1</v>
      </c>
      <c r="F1836" s="36" t="s">
        <v>14</v>
      </c>
      <c r="G1836" s="36" t="s">
        <v>10003</v>
      </c>
      <c r="H1836" s="37" t="s">
        <v>4</v>
      </c>
    </row>
    <row r="1837" spans="1:8" x14ac:dyDescent="0.25">
      <c r="A1837" s="30">
        <v>45745</v>
      </c>
      <c r="B1837" s="31" t="s">
        <v>4647</v>
      </c>
      <c r="C1837" s="32" t="s">
        <v>4648</v>
      </c>
      <c r="D1837" s="31" t="s">
        <v>4</v>
      </c>
      <c r="E1837" s="32">
        <v>13</v>
      </c>
      <c r="F1837" s="32" t="s">
        <v>14</v>
      </c>
      <c r="G1837" s="32" t="s">
        <v>10003</v>
      </c>
      <c r="H1837" s="33" t="s">
        <v>4</v>
      </c>
    </row>
    <row r="1838" spans="1:8" x14ac:dyDescent="0.25">
      <c r="A1838" s="34">
        <v>45745</v>
      </c>
      <c r="B1838" s="35" t="s">
        <v>2868</v>
      </c>
      <c r="C1838" s="36" t="s">
        <v>2869</v>
      </c>
      <c r="D1838" s="35" t="s">
        <v>4</v>
      </c>
      <c r="E1838" s="36">
        <v>10</v>
      </c>
      <c r="F1838" s="36" t="s">
        <v>14</v>
      </c>
      <c r="G1838" s="36" t="s">
        <v>10003</v>
      </c>
      <c r="H1838" s="37" t="s">
        <v>4</v>
      </c>
    </row>
    <row r="1839" spans="1:8" x14ac:dyDescent="0.25">
      <c r="A1839" s="30">
        <v>45745</v>
      </c>
      <c r="B1839" s="31" t="s">
        <v>2866</v>
      </c>
      <c r="C1839" s="32" t="s">
        <v>2867</v>
      </c>
      <c r="D1839" s="31" t="s">
        <v>4</v>
      </c>
      <c r="E1839" s="32">
        <v>7</v>
      </c>
      <c r="F1839" s="32" t="s">
        <v>14</v>
      </c>
      <c r="G1839" s="32" t="s">
        <v>10003</v>
      </c>
      <c r="H1839" s="33" t="s">
        <v>4</v>
      </c>
    </row>
    <row r="1840" spans="1:8" x14ac:dyDescent="0.25">
      <c r="A1840" s="34">
        <v>45745</v>
      </c>
      <c r="B1840" s="35" t="s">
        <v>2265</v>
      </c>
      <c r="C1840" s="36" t="s">
        <v>8447</v>
      </c>
      <c r="D1840" s="35" t="s">
        <v>4</v>
      </c>
      <c r="E1840" s="36">
        <v>1</v>
      </c>
      <c r="F1840" s="36" t="s">
        <v>14</v>
      </c>
      <c r="G1840" s="36" t="s">
        <v>10003</v>
      </c>
      <c r="H1840" s="37" t="s">
        <v>4</v>
      </c>
    </row>
    <row r="1841" spans="1:8" x14ac:dyDescent="0.25">
      <c r="A1841" s="30">
        <v>45745</v>
      </c>
      <c r="B1841" s="31" t="s">
        <v>368</v>
      </c>
      <c r="C1841" s="32" t="s">
        <v>369</v>
      </c>
      <c r="D1841" s="31" t="s">
        <v>4</v>
      </c>
      <c r="E1841" s="32">
        <v>3</v>
      </c>
      <c r="F1841" s="32" t="s">
        <v>14</v>
      </c>
      <c r="G1841" s="32" t="s">
        <v>10003</v>
      </c>
      <c r="H1841" s="33" t="s">
        <v>4</v>
      </c>
    </row>
    <row r="1842" spans="1:8" x14ac:dyDescent="0.25">
      <c r="A1842" s="34">
        <v>45745</v>
      </c>
      <c r="B1842" s="35" t="s">
        <v>2179</v>
      </c>
      <c r="C1842" s="36" t="s">
        <v>2180</v>
      </c>
      <c r="D1842" s="35" t="s">
        <v>4</v>
      </c>
      <c r="E1842" s="36">
        <v>6</v>
      </c>
      <c r="F1842" s="36" t="s">
        <v>14</v>
      </c>
      <c r="G1842" s="36" t="s">
        <v>10003</v>
      </c>
      <c r="H1842" s="37" t="s">
        <v>4</v>
      </c>
    </row>
    <row r="1843" spans="1:8" x14ac:dyDescent="0.25">
      <c r="A1843" s="30">
        <v>45745</v>
      </c>
      <c r="B1843" s="31" t="s">
        <v>234</v>
      </c>
      <c r="C1843" s="32" t="s">
        <v>235</v>
      </c>
      <c r="D1843" s="31" t="s">
        <v>4</v>
      </c>
      <c r="E1843" s="32">
        <v>2</v>
      </c>
      <c r="F1843" s="32" t="s">
        <v>14</v>
      </c>
      <c r="G1843" s="32" t="s">
        <v>10003</v>
      </c>
      <c r="H1843" s="33" t="s">
        <v>4</v>
      </c>
    </row>
    <row r="1844" spans="1:8" x14ac:dyDescent="0.25">
      <c r="A1844" s="34">
        <v>45745</v>
      </c>
      <c r="B1844" s="35" t="s">
        <v>222</v>
      </c>
      <c r="C1844" s="36" t="s">
        <v>223</v>
      </c>
      <c r="D1844" s="35" t="s">
        <v>4</v>
      </c>
      <c r="E1844" s="36">
        <v>3</v>
      </c>
      <c r="F1844" s="36" t="s">
        <v>14</v>
      </c>
      <c r="G1844" s="36" t="s">
        <v>10003</v>
      </c>
      <c r="H1844" s="37" t="s">
        <v>4</v>
      </c>
    </row>
    <row r="1845" spans="1:8" x14ac:dyDescent="0.25">
      <c r="A1845" s="30">
        <v>45745</v>
      </c>
      <c r="B1845" s="31" t="s">
        <v>2157</v>
      </c>
      <c r="C1845" s="32" t="s">
        <v>2158</v>
      </c>
      <c r="D1845" s="31" t="s">
        <v>4</v>
      </c>
      <c r="E1845" s="32">
        <v>16</v>
      </c>
      <c r="F1845" s="32" t="s">
        <v>14</v>
      </c>
      <c r="G1845" s="32" t="s">
        <v>10003</v>
      </c>
      <c r="H1845" s="33" t="s">
        <v>4</v>
      </c>
    </row>
    <row r="1846" spans="1:8" x14ac:dyDescent="0.25">
      <c r="A1846" s="34">
        <v>45745</v>
      </c>
      <c r="B1846" s="35" t="s">
        <v>623</v>
      </c>
      <c r="C1846" s="36" t="s">
        <v>624</v>
      </c>
      <c r="D1846" s="35" t="s">
        <v>4</v>
      </c>
      <c r="E1846" s="36">
        <v>1</v>
      </c>
      <c r="F1846" s="36" t="s">
        <v>14</v>
      </c>
      <c r="G1846" s="36" t="s">
        <v>10003</v>
      </c>
      <c r="H1846" s="37" t="s">
        <v>4</v>
      </c>
    </row>
    <row r="1847" spans="1:8" x14ac:dyDescent="0.25">
      <c r="A1847" s="30">
        <v>45745</v>
      </c>
      <c r="B1847" s="31" t="s">
        <v>642</v>
      </c>
      <c r="C1847" s="32" t="s">
        <v>643</v>
      </c>
      <c r="D1847" s="31" t="s">
        <v>4</v>
      </c>
      <c r="E1847" s="32">
        <v>5</v>
      </c>
      <c r="F1847" s="32" t="s">
        <v>14</v>
      </c>
      <c r="G1847" s="32" t="s">
        <v>10003</v>
      </c>
      <c r="H1847" s="33" t="s">
        <v>4</v>
      </c>
    </row>
    <row r="1848" spans="1:8" x14ac:dyDescent="0.25">
      <c r="A1848" s="34">
        <v>45745</v>
      </c>
      <c r="B1848" s="35" t="s">
        <v>1188</v>
      </c>
      <c r="C1848" s="36" t="s">
        <v>3573</v>
      </c>
      <c r="D1848" s="35" t="s">
        <v>4</v>
      </c>
      <c r="E1848" s="36">
        <v>68</v>
      </c>
      <c r="F1848" s="36" t="s">
        <v>14</v>
      </c>
      <c r="G1848" s="36" t="s">
        <v>10003</v>
      </c>
      <c r="H1848" s="37" t="s">
        <v>4</v>
      </c>
    </row>
    <row r="1849" spans="1:8" x14ac:dyDescent="0.25">
      <c r="A1849" s="30">
        <v>45745</v>
      </c>
      <c r="B1849" s="31" t="s">
        <v>2327</v>
      </c>
      <c r="C1849" s="32" t="s">
        <v>2328</v>
      </c>
      <c r="D1849" s="31" t="s">
        <v>4</v>
      </c>
      <c r="E1849" s="32">
        <v>1</v>
      </c>
      <c r="F1849" s="32" t="s">
        <v>14</v>
      </c>
      <c r="G1849" s="32" t="s">
        <v>10003</v>
      </c>
      <c r="H1849" s="33" t="s">
        <v>4</v>
      </c>
    </row>
    <row r="1850" spans="1:8" x14ac:dyDescent="0.25">
      <c r="A1850" s="34">
        <v>45745</v>
      </c>
      <c r="B1850" s="35" t="s">
        <v>3506</v>
      </c>
      <c r="C1850" s="36" t="s">
        <v>3507</v>
      </c>
      <c r="D1850" s="35" t="s">
        <v>4</v>
      </c>
      <c r="E1850" s="36">
        <v>2</v>
      </c>
      <c r="F1850" s="36" t="s">
        <v>14</v>
      </c>
      <c r="G1850" s="36" t="s">
        <v>10003</v>
      </c>
      <c r="H1850" s="37" t="s">
        <v>4</v>
      </c>
    </row>
    <row r="1851" spans="1:8" x14ac:dyDescent="0.25">
      <c r="A1851" s="30">
        <v>45748</v>
      </c>
      <c r="B1851" s="31" t="s">
        <v>3175</v>
      </c>
      <c r="C1851" s="32" t="s">
        <v>3176</v>
      </c>
      <c r="D1851" s="31">
        <v>1671</v>
      </c>
      <c r="E1851" s="32">
        <v>2</v>
      </c>
      <c r="F1851" s="32" t="s">
        <v>14</v>
      </c>
      <c r="G1851" s="32" t="s">
        <v>10961</v>
      </c>
      <c r="H1851" s="33" t="s">
        <v>9744</v>
      </c>
    </row>
    <row r="1852" spans="1:8" x14ac:dyDescent="0.25">
      <c r="A1852" s="34">
        <v>45748</v>
      </c>
      <c r="B1852" s="35" t="s">
        <v>2493</v>
      </c>
      <c r="C1852" s="36" t="s">
        <v>2505</v>
      </c>
      <c r="D1852" s="35">
        <v>1671</v>
      </c>
      <c r="E1852" s="36">
        <v>60</v>
      </c>
      <c r="F1852" s="36" t="s">
        <v>14</v>
      </c>
      <c r="G1852" s="36" t="s">
        <v>10961</v>
      </c>
      <c r="H1852" s="37" t="s">
        <v>9744</v>
      </c>
    </row>
    <row r="1853" spans="1:8" x14ac:dyDescent="0.25">
      <c r="A1853" s="30">
        <v>45748</v>
      </c>
      <c r="B1853" s="31" t="s">
        <v>8765</v>
      </c>
      <c r="C1853" s="32" t="s">
        <v>6081</v>
      </c>
      <c r="D1853" s="31">
        <v>1671</v>
      </c>
      <c r="E1853" s="32">
        <v>2</v>
      </c>
      <c r="F1853" s="32" t="s">
        <v>14</v>
      </c>
      <c r="G1853" s="32" t="s">
        <v>10961</v>
      </c>
      <c r="H1853" s="33" t="s">
        <v>9744</v>
      </c>
    </row>
    <row r="1854" spans="1:8" x14ac:dyDescent="0.25">
      <c r="A1854" s="34">
        <v>45748</v>
      </c>
      <c r="B1854" s="35" t="s">
        <v>9747</v>
      </c>
      <c r="C1854" s="36" t="s">
        <v>9747</v>
      </c>
      <c r="D1854" s="35">
        <v>1671</v>
      </c>
      <c r="E1854" s="36">
        <v>5</v>
      </c>
      <c r="F1854" s="36" t="s">
        <v>14</v>
      </c>
      <c r="G1854" s="36" t="s">
        <v>10961</v>
      </c>
      <c r="H1854" s="37" t="s">
        <v>9744</v>
      </c>
    </row>
    <row r="1855" spans="1:8" x14ac:dyDescent="0.25">
      <c r="A1855" s="30">
        <v>45748</v>
      </c>
      <c r="B1855" s="31" t="s">
        <v>9746</v>
      </c>
      <c r="C1855" s="32" t="s">
        <v>9746</v>
      </c>
      <c r="D1855" s="31">
        <v>1671</v>
      </c>
      <c r="E1855" s="32">
        <v>5</v>
      </c>
      <c r="F1855" s="32" t="s">
        <v>14</v>
      </c>
      <c r="G1855" s="32" t="s">
        <v>10961</v>
      </c>
      <c r="H1855" s="33" t="s">
        <v>9744</v>
      </c>
    </row>
    <row r="1856" spans="1:8" x14ac:dyDescent="0.25">
      <c r="A1856" s="34">
        <v>45748</v>
      </c>
      <c r="B1856" s="35" t="s">
        <v>2404</v>
      </c>
      <c r="C1856" s="36" t="s">
        <v>2463</v>
      </c>
      <c r="D1856" s="35">
        <v>1671</v>
      </c>
      <c r="E1856" s="36">
        <v>8</v>
      </c>
      <c r="F1856" s="36" t="s">
        <v>14</v>
      </c>
      <c r="G1856" s="36" t="s">
        <v>10961</v>
      </c>
      <c r="H1856" s="37" t="s">
        <v>9744</v>
      </c>
    </row>
    <row r="1857" spans="1:8" x14ac:dyDescent="0.25">
      <c r="A1857" s="30">
        <v>45748</v>
      </c>
      <c r="B1857" s="31" t="s">
        <v>2402</v>
      </c>
      <c r="C1857" s="32" t="s">
        <v>2461</v>
      </c>
      <c r="D1857" s="31">
        <v>1671</v>
      </c>
      <c r="E1857" s="32">
        <v>4</v>
      </c>
      <c r="F1857" s="32" t="s">
        <v>14</v>
      </c>
      <c r="G1857" s="32" t="s">
        <v>10961</v>
      </c>
      <c r="H1857" s="33" t="s">
        <v>9744</v>
      </c>
    </row>
    <row r="1858" spans="1:8" x14ac:dyDescent="0.25">
      <c r="A1858" s="34">
        <v>45748</v>
      </c>
      <c r="B1858" s="35" t="s">
        <v>9745</v>
      </c>
      <c r="C1858" s="36" t="s">
        <v>9745</v>
      </c>
      <c r="D1858" s="35">
        <v>1671</v>
      </c>
      <c r="E1858" s="36">
        <v>10</v>
      </c>
      <c r="F1858" s="36" t="s">
        <v>25</v>
      </c>
      <c r="G1858" s="36" t="s">
        <v>10961</v>
      </c>
      <c r="H1858" s="37" t="s">
        <v>9744</v>
      </c>
    </row>
    <row r="1859" spans="1:8" x14ac:dyDescent="0.25">
      <c r="A1859" s="30">
        <v>45748</v>
      </c>
      <c r="B1859" s="31" t="s">
        <v>8155</v>
      </c>
      <c r="C1859" s="32" t="s">
        <v>8156</v>
      </c>
      <c r="D1859" s="31">
        <v>1671</v>
      </c>
      <c r="E1859" s="32">
        <v>50</v>
      </c>
      <c r="F1859" s="32" t="s">
        <v>14</v>
      </c>
      <c r="G1859" s="32" t="s">
        <v>10961</v>
      </c>
      <c r="H1859" s="33" t="s">
        <v>9744</v>
      </c>
    </row>
    <row r="1860" spans="1:8" x14ac:dyDescent="0.25">
      <c r="A1860" s="34">
        <v>45748</v>
      </c>
      <c r="B1860" s="35" t="s">
        <v>8205</v>
      </c>
      <c r="C1860" s="36" t="s">
        <v>8206</v>
      </c>
      <c r="D1860" s="35">
        <v>1671</v>
      </c>
      <c r="E1860" s="36">
        <v>20</v>
      </c>
      <c r="F1860" s="36" t="s">
        <v>14</v>
      </c>
      <c r="G1860" s="36" t="s">
        <v>10961</v>
      </c>
      <c r="H1860" s="37" t="s">
        <v>9744</v>
      </c>
    </row>
    <row r="1861" spans="1:8" x14ac:dyDescent="0.25">
      <c r="A1861" s="30">
        <v>45748</v>
      </c>
      <c r="B1861" s="31" t="s">
        <v>8173</v>
      </c>
      <c r="C1861" s="32" t="s">
        <v>8174</v>
      </c>
      <c r="D1861" s="31">
        <v>1671</v>
      </c>
      <c r="E1861" s="32">
        <v>50</v>
      </c>
      <c r="F1861" s="32" t="s">
        <v>14</v>
      </c>
      <c r="G1861" s="32" t="s">
        <v>10961</v>
      </c>
      <c r="H1861" s="33" t="s">
        <v>9744</v>
      </c>
    </row>
    <row r="1862" spans="1:8" x14ac:dyDescent="0.25">
      <c r="A1862" s="34">
        <v>45748</v>
      </c>
      <c r="B1862" s="35" t="s">
        <v>8153</v>
      </c>
      <c r="C1862" s="36" t="s">
        <v>8154</v>
      </c>
      <c r="D1862" s="35">
        <v>1671</v>
      </c>
      <c r="E1862" s="36">
        <v>50</v>
      </c>
      <c r="F1862" s="36" t="s">
        <v>14</v>
      </c>
      <c r="G1862" s="36" t="s">
        <v>10961</v>
      </c>
      <c r="H1862" s="37" t="s">
        <v>9744</v>
      </c>
    </row>
    <row r="1863" spans="1:8" x14ac:dyDescent="0.25">
      <c r="A1863" s="30">
        <v>45748</v>
      </c>
      <c r="B1863" s="31" t="s">
        <v>8149</v>
      </c>
      <c r="C1863" s="32" t="s">
        <v>8150</v>
      </c>
      <c r="D1863" s="31">
        <v>1671</v>
      </c>
      <c r="E1863" s="32">
        <v>60</v>
      </c>
      <c r="F1863" s="32" t="s">
        <v>14</v>
      </c>
      <c r="G1863" s="32" t="s">
        <v>10961</v>
      </c>
      <c r="H1863" s="33" t="s">
        <v>9744</v>
      </c>
    </row>
    <row r="1864" spans="1:8" x14ac:dyDescent="0.25">
      <c r="A1864" s="34">
        <v>45748</v>
      </c>
      <c r="B1864" s="35" t="s">
        <v>1760</v>
      </c>
      <c r="C1864" s="36" t="s">
        <v>1761</v>
      </c>
      <c r="D1864" s="35">
        <v>1671</v>
      </c>
      <c r="E1864" s="36">
        <v>10</v>
      </c>
      <c r="F1864" s="36" t="s">
        <v>14</v>
      </c>
      <c r="G1864" s="36" t="s">
        <v>10961</v>
      </c>
      <c r="H1864" s="37" t="s">
        <v>9744</v>
      </c>
    </row>
    <row r="1865" spans="1:8" x14ac:dyDescent="0.25">
      <c r="A1865" s="30">
        <v>45748</v>
      </c>
      <c r="B1865" s="31" t="s">
        <v>1764</v>
      </c>
      <c r="C1865" s="32" t="s">
        <v>1765</v>
      </c>
      <c r="D1865" s="31">
        <v>1671</v>
      </c>
      <c r="E1865" s="32">
        <v>30</v>
      </c>
      <c r="F1865" s="32" t="s">
        <v>25</v>
      </c>
      <c r="G1865" s="32" t="s">
        <v>10961</v>
      </c>
      <c r="H1865" s="33" t="s">
        <v>9744</v>
      </c>
    </row>
    <row r="1866" spans="1:8" x14ac:dyDescent="0.25">
      <c r="A1866" s="34">
        <v>45748</v>
      </c>
      <c r="B1866" s="35" t="s">
        <v>9367</v>
      </c>
      <c r="C1866" s="36" t="s">
        <v>8956</v>
      </c>
      <c r="D1866" s="35">
        <v>1682</v>
      </c>
      <c r="E1866" s="36">
        <v>1</v>
      </c>
      <c r="F1866" s="36" t="s">
        <v>25</v>
      </c>
      <c r="G1866" s="36" t="s">
        <v>10961</v>
      </c>
      <c r="H1866" s="37" t="s">
        <v>8431</v>
      </c>
    </row>
    <row r="1867" spans="1:8" x14ac:dyDescent="0.25">
      <c r="A1867" s="30">
        <v>45748</v>
      </c>
      <c r="B1867" s="31" t="s">
        <v>8900</v>
      </c>
      <c r="C1867" s="32" t="s">
        <v>2638</v>
      </c>
      <c r="D1867" s="31">
        <v>1682</v>
      </c>
      <c r="E1867" s="32">
        <v>6</v>
      </c>
      <c r="F1867" s="32" t="s">
        <v>14</v>
      </c>
      <c r="G1867" s="32" t="s">
        <v>10961</v>
      </c>
      <c r="H1867" s="33" t="s">
        <v>8431</v>
      </c>
    </row>
    <row r="1868" spans="1:8" x14ac:dyDescent="0.25">
      <c r="A1868" s="34">
        <v>45748</v>
      </c>
      <c r="B1868" s="35" t="s">
        <v>5466</v>
      </c>
      <c r="C1868" s="36" t="s">
        <v>5467</v>
      </c>
      <c r="D1868" s="35">
        <v>1682</v>
      </c>
      <c r="E1868" s="36">
        <v>20</v>
      </c>
      <c r="F1868" s="36" t="s">
        <v>14</v>
      </c>
      <c r="G1868" s="36" t="s">
        <v>10961</v>
      </c>
      <c r="H1868" s="37" t="s">
        <v>8431</v>
      </c>
    </row>
    <row r="1869" spans="1:8" x14ac:dyDescent="0.25">
      <c r="A1869" s="30">
        <v>45748</v>
      </c>
      <c r="B1869" s="31" t="s">
        <v>10254</v>
      </c>
      <c r="C1869" s="32" t="s">
        <v>6365</v>
      </c>
      <c r="D1869" s="31">
        <v>1682</v>
      </c>
      <c r="E1869" s="32">
        <v>4</v>
      </c>
      <c r="F1869" s="32" t="s">
        <v>14</v>
      </c>
      <c r="G1869" s="32" t="s">
        <v>10961</v>
      </c>
      <c r="H1869" s="33" t="s">
        <v>8431</v>
      </c>
    </row>
    <row r="1870" spans="1:8" x14ac:dyDescent="0.25">
      <c r="A1870" s="34">
        <v>45748</v>
      </c>
      <c r="B1870" s="35">
        <v>1280359100</v>
      </c>
      <c r="C1870" s="36" t="s">
        <v>8650</v>
      </c>
      <c r="D1870" s="35">
        <v>1682</v>
      </c>
      <c r="E1870" s="36">
        <v>1</v>
      </c>
      <c r="F1870" s="36" t="s">
        <v>14</v>
      </c>
      <c r="G1870" s="36" t="s">
        <v>10961</v>
      </c>
      <c r="H1870" s="37" t="s">
        <v>8431</v>
      </c>
    </row>
    <row r="1871" spans="1:8" x14ac:dyDescent="0.25">
      <c r="A1871" s="30">
        <v>45748</v>
      </c>
      <c r="B1871" s="31">
        <v>6283184090</v>
      </c>
      <c r="C1871" s="32" t="s">
        <v>8743</v>
      </c>
      <c r="D1871" s="31">
        <v>1682</v>
      </c>
      <c r="E1871" s="32">
        <v>1</v>
      </c>
      <c r="F1871" s="32" t="s">
        <v>14</v>
      </c>
      <c r="G1871" s="32" t="s">
        <v>10961</v>
      </c>
      <c r="H1871" s="33" t="s">
        <v>8431</v>
      </c>
    </row>
    <row r="1872" spans="1:8" x14ac:dyDescent="0.25">
      <c r="A1872" s="34">
        <v>45748</v>
      </c>
      <c r="B1872" s="35" t="s">
        <v>9754</v>
      </c>
      <c r="C1872" s="36" t="s">
        <v>9764</v>
      </c>
      <c r="D1872" s="35">
        <v>1682</v>
      </c>
      <c r="E1872" s="36">
        <v>2</v>
      </c>
      <c r="F1872" s="36" t="s">
        <v>14</v>
      </c>
      <c r="G1872" s="36" t="s">
        <v>10961</v>
      </c>
      <c r="H1872" s="37" t="s">
        <v>8431</v>
      </c>
    </row>
    <row r="1873" spans="1:8" x14ac:dyDescent="0.25">
      <c r="A1873" s="30">
        <v>45748</v>
      </c>
      <c r="B1873" s="31" t="s">
        <v>2233</v>
      </c>
      <c r="C1873" s="32" t="s">
        <v>2234</v>
      </c>
      <c r="D1873" s="31">
        <v>1677</v>
      </c>
      <c r="E1873" s="32">
        <v>180</v>
      </c>
      <c r="F1873" s="32" t="s">
        <v>14</v>
      </c>
      <c r="G1873" s="32" t="s">
        <v>10961</v>
      </c>
      <c r="H1873" s="33" t="s">
        <v>8431</v>
      </c>
    </row>
    <row r="1874" spans="1:8" x14ac:dyDescent="0.25">
      <c r="A1874" s="34">
        <v>45748</v>
      </c>
      <c r="B1874" s="35" t="s">
        <v>9287</v>
      </c>
      <c r="C1874" s="36" t="s">
        <v>8360</v>
      </c>
      <c r="D1874" s="35">
        <v>1677</v>
      </c>
      <c r="E1874" s="36">
        <v>20</v>
      </c>
      <c r="F1874" s="36" t="s">
        <v>14</v>
      </c>
      <c r="G1874" s="36" t="s">
        <v>10961</v>
      </c>
      <c r="H1874" s="37" t="s">
        <v>8431</v>
      </c>
    </row>
    <row r="1875" spans="1:8" x14ac:dyDescent="0.25">
      <c r="A1875" s="30">
        <v>45748</v>
      </c>
      <c r="B1875" s="31" t="s">
        <v>4703</v>
      </c>
      <c r="C1875" s="32" t="s">
        <v>4704</v>
      </c>
      <c r="D1875" s="31">
        <v>1677</v>
      </c>
      <c r="E1875" s="32">
        <v>10</v>
      </c>
      <c r="F1875" s="32" t="s">
        <v>14</v>
      </c>
      <c r="G1875" s="32" t="s">
        <v>10961</v>
      </c>
      <c r="H1875" s="33" t="s">
        <v>8431</v>
      </c>
    </row>
    <row r="1876" spans="1:8" x14ac:dyDescent="0.25">
      <c r="A1876" s="34">
        <v>45748</v>
      </c>
      <c r="B1876" s="35" t="s">
        <v>1118</v>
      </c>
      <c r="C1876" s="36" t="s">
        <v>1119</v>
      </c>
      <c r="D1876" s="35">
        <v>1677</v>
      </c>
      <c r="E1876" s="36">
        <v>10</v>
      </c>
      <c r="F1876" s="36" t="s">
        <v>14</v>
      </c>
      <c r="G1876" s="36" t="s">
        <v>10961</v>
      </c>
      <c r="H1876" s="37" t="s">
        <v>8431</v>
      </c>
    </row>
    <row r="1877" spans="1:8" x14ac:dyDescent="0.25">
      <c r="A1877" s="30">
        <v>45748</v>
      </c>
      <c r="B1877" s="31" t="s">
        <v>9288</v>
      </c>
      <c r="C1877" s="32" t="s">
        <v>8361</v>
      </c>
      <c r="D1877" s="31">
        <v>1677</v>
      </c>
      <c r="E1877" s="32">
        <v>60</v>
      </c>
      <c r="F1877" s="32" t="s">
        <v>14</v>
      </c>
      <c r="G1877" s="32" t="s">
        <v>10961</v>
      </c>
      <c r="H1877" s="33" t="s">
        <v>8431</v>
      </c>
    </row>
    <row r="1878" spans="1:8" x14ac:dyDescent="0.25">
      <c r="A1878" s="34">
        <v>45748</v>
      </c>
      <c r="B1878" s="35" t="s">
        <v>10146</v>
      </c>
      <c r="C1878" s="36" t="s">
        <v>6752</v>
      </c>
      <c r="D1878" s="35">
        <v>1677</v>
      </c>
      <c r="E1878" s="36">
        <v>6</v>
      </c>
      <c r="F1878" s="36" t="s">
        <v>14</v>
      </c>
      <c r="G1878" s="36" t="s">
        <v>10961</v>
      </c>
      <c r="H1878" s="37" t="s">
        <v>8431</v>
      </c>
    </row>
    <row r="1879" spans="1:8" x14ac:dyDescent="0.25">
      <c r="A1879" s="30">
        <v>45748</v>
      </c>
      <c r="B1879" s="31" t="s">
        <v>9008</v>
      </c>
      <c r="C1879" s="32" t="s">
        <v>3230</v>
      </c>
      <c r="D1879" s="31">
        <v>1677</v>
      </c>
      <c r="E1879" s="32">
        <v>10</v>
      </c>
      <c r="F1879" s="32" t="s">
        <v>14</v>
      </c>
      <c r="G1879" s="32" t="s">
        <v>10961</v>
      </c>
      <c r="H1879" s="33" t="s">
        <v>8431</v>
      </c>
    </row>
    <row r="1880" spans="1:8" x14ac:dyDescent="0.25">
      <c r="A1880" s="34">
        <v>45748</v>
      </c>
      <c r="B1880" s="35" t="s">
        <v>3228</v>
      </c>
      <c r="C1880" s="36" t="s">
        <v>3229</v>
      </c>
      <c r="D1880" s="35">
        <v>1677</v>
      </c>
      <c r="E1880" s="36">
        <v>10</v>
      </c>
      <c r="F1880" s="36" t="s">
        <v>14</v>
      </c>
      <c r="G1880" s="36" t="s">
        <v>10961</v>
      </c>
      <c r="H1880" s="37" t="s">
        <v>8431</v>
      </c>
    </row>
    <row r="1881" spans="1:8" x14ac:dyDescent="0.25">
      <c r="A1881" s="30">
        <v>45748</v>
      </c>
      <c r="B1881" s="31" t="s">
        <v>176</v>
      </c>
      <c r="C1881" s="32" t="s">
        <v>177</v>
      </c>
      <c r="D1881" s="31">
        <v>1677</v>
      </c>
      <c r="E1881" s="32">
        <v>8</v>
      </c>
      <c r="F1881" s="32" t="s">
        <v>14</v>
      </c>
      <c r="G1881" s="32" t="s">
        <v>10961</v>
      </c>
      <c r="H1881" s="33" t="s">
        <v>8431</v>
      </c>
    </row>
    <row r="1882" spans="1:8" x14ac:dyDescent="0.25">
      <c r="A1882" s="34">
        <v>45748</v>
      </c>
      <c r="B1882" s="35" t="s">
        <v>182</v>
      </c>
      <c r="C1882" s="36" t="s">
        <v>183</v>
      </c>
      <c r="D1882" s="35">
        <v>1677</v>
      </c>
      <c r="E1882" s="36">
        <v>4</v>
      </c>
      <c r="F1882" s="36" t="s">
        <v>14</v>
      </c>
      <c r="G1882" s="36" t="s">
        <v>10961</v>
      </c>
      <c r="H1882" s="37" t="s">
        <v>8431</v>
      </c>
    </row>
    <row r="1883" spans="1:8" x14ac:dyDescent="0.25">
      <c r="A1883" s="30">
        <v>45748</v>
      </c>
      <c r="B1883" s="31" t="s">
        <v>10319</v>
      </c>
      <c r="C1883" s="32" t="s">
        <v>5829</v>
      </c>
      <c r="D1883" s="31">
        <v>1677</v>
      </c>
      <c r="E1883" s="32">
        <v>8</v>
      </c>
      <c r="F1883" s="32" t="s">
        <v>14</v>
      </c>
      <c r="G1883" s="32" t="s">
        <v>10961</v>
      </c>
      <c r="H1883" s="33" t="s">
        <v>8431</v>
      </c>
    </row>
    <row r="1884" spans="1:8" x14ac:dyDescent="0.25">
      <c r="A1884" s="34">
        <v>45748</v>
      </c>
      <c r="B1884" s="35" t="s">
        <v>10262</v>
      </c>
      <c r="C1884" s="36" t="s">
        <v>2881</v>
      </c>
      <c r="D1884" s="35">
        <v>1677</v>
      </c>
      <c r="E1884" s="36">
        <v>10</v>
      </c>
      <c r="F1884" s="36" t="s">
        <v>25</v>
      </c>
      <c r="G1884" s="36" t="s">
        <v>10961</v>
      </c>
      <c r="H1884" s="37" t="s">
        <v>8431</v>
      </c>
    </row>
    <row r="1885" spans="1:8" x14ac:dyDescent="0.25">
      <c r="A1885" s="30">
        <v>45748</v>
      </c>
      <c r="B1885" s="31" t="s">
        <v>10318</v>
      </c>
      <c r="C1885" s="32" t="s">
        <v>2939</v>
      </c>
      <c r="D1885" s="31">
        <v>1677</v>
      </c>
      <c r="E1885" s="32">
        <v>10</v>
      </c>
      <c r="F1885" s="32" t="s">
        <v>14</v>
      </c>
      <c r="G1885" s="32" t="s">
        <v>10961</v>
      </c>
      <c r="H1885" s="33" t="s">
        <v>8431</v>
      </c>
    </row>
    <row r="1886" spans="1:8" x14ac:dyDescent="0.25">
      <c r="A1886" s="34">
        <v>45748</v>
      </c>
      <c r="B1886" s="35" t="s">
        <v>10280</v>
      </c>
      <c r="C1886" s="36" t="s">
        <v>2922</v>
      </c>
      <c r="D1886" s="35">
        <v>1677</v>
      </c>
      <c r="E1886" s="36">
        <v>10</v>
      </c>
      <c r="F1886" s="36" t="s">
        <v>14</v>
      </c>
      <c r="G1886" s="36" t="s">
        <v>10961</v>
      </c>
      <c r="H1886" s="37" t="s">
        <v>8431</v>
      </c>
    </row>
    <row r="1887" spans="1:8" x14ac:dyDescent="0.25">
      <c r="A1887" s="30">
        <v>45748</v>
      </c>
      <c r="B1887" s="31" t="s">
        <v>10148</v>
      </c>
      <c r="C1887" s="32" t="s">
        <v>2743</v>
      </c>
      <c r="D1887" s="31">
        <v>1677</v>
      </c>
      <c r="E1887" s="32">
        <v>10</v>
      </c>
      <c r="F1887" s="32" t="s">
        <v>14</v>
      </c>
      <c r="G1887" s="32" t="s">
        <v>10961</v>
      </c>
      <c r="H1887" s="33" t="s">
        <v>8431</v>
      </c>
    </row>
    <row r="1888" spans="1:8" x14ac:dyDescent="0.25">
      <c r="A1888" s="34">
        <v>45748</v>
      </c>
      <c r="B1888" s="35" t="s">
        <v>56</v>
      </c>
      <c r="C1888" s="36" t="s">
        <v>57</v>
      </c>
      <c r="D1888" s="35">
        <v>1677</v>
      </c>
      <c r="E1888" s="36">
        <v>4</v>
      </c>
      <c r="F1888" s="36" t="s">
        <v>14</v>
      </c>
      <c r="G1888" s="36" t="s">
        <v>10961</v>
      </c>
      <c r="H1888" s="37" t="s">
        <v>8431</v>
      </c>
    </row>
    <row r="1889" spans="1:8" x14ac:dyDescent="0.25">
      <c r="A1889" s="30">
        <v>45748</v>
      </c>
      <c r="B1889" s="31" t="s">
        <v>6</v>
      </c>
      <c r="C1889" s="32" t="s">
        <v>7</v>
      </c>
      <c r="D1889" s="31">
        <v>1677</v>
      </c>
      <c r="E1889" s="32">
        <v>20</v>
      </c>
      <c r="F1889" s="32" t="s">
        <v>14</v>
      </c>
      <c r="G1889" s="32" t="s">
        <v>10961</v>
      </c>
      <c r="H1889" s="33" t="s">
        <v>8431</v>
      </c>
    </row>
    <row r="1890" spans="1:8" x14ac:dyDescent="0.25">
      <c r="A1890" s="34">
        <v>45748</v>
      </c>
      <c r="B1890" s="35" t="s">
        <v>1876</v>
      </c>
      <c r="C1890" s="36" t="s">
        <v>1877</v>
      </c>
      <c r="D1890" s="35">
        <v>1677</v>
      </c>
      <c r="E1890" s="36">
        <v>10</v>
      </c>
      <c r="F1890" s="36" t="s">
        <v>14</v>
      </c>
      <c r="G1890" s="36" t="s">
        <v>10961</v>
      </c>
      <c r="H1890" s="37" t="s">
        <v>8431</v>
      </c>
    </row>
    <row r="1891" spans="1:8" x14ac:dyDescent="0.25">
      <c r="A1891" s="30">
        <v>45748</v>
      </c>
      <c r="B1891" s="31">
        <v>4340460100</v>
      </c>
      <c r="C1891" s="32" t="s">
        <v>8730</v>
      </c>
      <c r="D1891" s="31">
        <v>1677</v>
      </c>
      <c r="E1891" s="32">
        <v>2</v>
      </c>
      <c r="F1891" s="32" t="s">
        <v>14</v>
      </c>
      <c r="G1891" s="32" t="s">
        <v>10961</v>
      </c>
      <c r="H1891" s="33" t="s">
        <v>8431</v>
      </c>
    </row>
    <row r="1892" spans="1:8" x14ac:dyDescent="0.25">
      <c r="A1892" s="34">
        <v>45748</v>
      </c>
      <c r="B1892" s="35">
        <v>3280845100</v>
      </c>
      <c r="C1892" s="36" t="s">
        <v>8702</v>
      </c>
      <c r="D1892" s="35">
        <v>1674</v>
      </c>
      <c r="E1892" s="36">
        <v>6</v>
      </c>
      <c r="F1892" s="36" t="s">
        <v>14</v>
      </c>
      <c r="G1892" s="36" t="s">
        <v>10961</v>
      </c>
      <c r="H1892" s="37" t="s">
        <v>8431</v>
      </c>
    </row>
    <row r="1893" spans="1:8" x14ac:dyDescent="0.25">
      <c r="A1893" s="30">
        <v>45748</v>
      </c>
      <c r="B1893" s="31">
        <v>3280843100</v>
      </c>
      <c r="C1893" s="32" t="s">
        <v>8701</v>
      </c>
      <c r="D1893" s="31">
        <v>1674</v>
      </c>
      <c r="E1893" s="32">
        <v>4</v>
      </c>
      <c r="F1893" s="32" t="s">
        <v>14</v>
      </c>
      <c r="G1893" s="32" t="s">
        <v>10961</v>
      </c>
      <c r="H1893" s="33" t="s">
        <v>8431</v>
      </c>
    </row>
    <row r="1894" spans="1:8" x14ac:dyDescent="0.25">
      <c r="A1894" s="34">
        <v>45748</v>
      </c>
      <c r="B1894" s="35" t="s">
        <v>9754</v>
      </c>
      <c r="C1894" s="36" t="s">
        <v>9764</v>
      </c>
      <c r="D1894" s="35">
        <v>1674</v>
      </c>
      <c r="E1894" s="36">
        <v>4</v>
      </c>
      <c r="F1894" s="36" t="s">
        <v>14</v>
      </c>
      <c r="G1894" s="36" t="s">
        <v>10961</v>
      </c>
      <c r="H1894" s="37" t="s">
        <v>8431</v>
      </c>
    </row>
    <row r="1895" spans="1:8" x14ac:dyDescent="0.25">
      <c r="A1895" s="30">
        <v>45748</v>
      </c>
      <c r="B1895" s="31" t="s">
        <v>8822</v>
      </c>
      <c r="C1895" s="32" t="s">
        <v>8792</v>
      </c>
      <c r="D1895" s="31">
        <v>1674</v>
      </c>
      <c r="E1895" s="32">
        <v>8</v>
      </c>
      <c r="F1895" s="32" t="s">
        <v>14</v>
      </c>
      <c r="G1895" s="32" t="s">
        <v>10961</v>
      </c>
      <c r="H1895" s="33" t="s">
        <v>8431</v>
      </c>
    </row>
    <row r="1896" spans="1:8" x14ac:dyDescent="0.25">
      <c r="A1896" s="34">
        <v>45748</v>
      </c>
      <c r="B1896" s="35" t="s">
        <v>8828</v>
      </c>
      <c r="C1896" s="36" t="s">
        <v>8798</v>
      </c>
      <c r="D1896" s="35">
        <v>1674</v>
      </c>
      <c r="E1896" s="36">
        <v>8</v>
      </c>
      <c r="F1896" s="36" t="s">
        <v>14</v>
      </c>
      <c r="G1896" s="36" t="s">
        <v>10961</v>
      </c>
      <c r="H1896" s="37" t="s">
        <v>8431</v>
      </c>
    </row>
    <row r="1897" spans="1:8" x14ac:dyDescent="0.25">
      <c r="A1897" s="30">
        <v>45748</v>
      </c>
      <c r="B1897" s="31" t="s">
        <v>8829</v>
      </c>
      <c r="C1897" s="32" t="s">
        <v>8799</v>
      </c>
      <c r="D1897" s="31">
        <v>1674</v>
      </c>
      <c r="E1897" s="32">
        <v>8</v>
      </c>
      <c r="F1897" s="32" t="s">
        <v>14</v>
      </c>
      <c r="G1897" s="32" t="s">
        <v>10961</v>
      </c>
      <c r="H1897" s="33" t="s">
        <v>8431</v>
      </c>
    </row>
    <row r="1898" spans="1:8" x14ac:dyDescent="0.25">
      <c r="A1898" s="34">
        <v>45748</v>
      </c>
      <c r="B1898" s="35" t="s">
        <v>8339</v>
      </c>
      <c r="C1898" s="36" t="s">
        <v>8340</v>
      </c>
      <c r="D1898" s="35">
        <v>1674</v>
      </c>
      <c r="E1898" s="36">
        <v>36</v>
      </c>
      <c r="F1898" s="36" t="s">
        <v>14</v>
      </c>
      <c r="G1898" s="36" t="s">
        <v>10961</v>
      </c>
      <c r="H1898" s="37" t="s">
        <v>8431</v>
      </c>
    </row>
    <row r="1899" spans="1:8" x14ac:dyDescent="0.25">
      <c r="A1899" s="30">
        <v>45748</v>
      </c>
      <c r="B1899" s="31" t="s">
        <v>2369</v>
      </c>
      <c r="C1899" s="32" t="s">
        <v>2441</v>
      </c>
      <c r="D1899" s="31">
        <v>1674</v>
      </c>
      <c r="E1899" s="32">
        <v>10</v>
      </c>
      <c r="F1899" s="32" t="s">
        <v>25</v>
      </c>
      <c r="G1899" s="32" t="s">
        <v>10961</v>
      </c>
      <c r="H1899" s="33" t="s">
        <v>8431</v>
      </c>
    </row>
    <row r="1900" spans="1:8" x14ac:dyDescent="0.25">
      <c r="A1900" s="34">
        <v>45748</v>
      </c>
      <c r="B1900" s="35" t="s">
        <v>2404</v>
      </c>
      <c r="C1900" s="36" t="s">
        <v>2463</v>
      </c>
      <c r="D1900" s="35">
        <v>1674</v>
      </c>
      <c r="E1900" s="36">
        <v>5</v>
      </c>
      <c r="F1900" s="36" t="s">
        <v>14</v>
      </c>
      <c r="G1900" s="36" t="s">
        <v>10961</v>
      </c>
      <c r="H1900" s="37" t="s">
        <v>8431</v>
      </c>
    </row>
    <row r="1901" spans="1:8" x14ac:dyDescent="0.25">
      <c r="A1901" s="30">
        <v>45748</v>
      </c>
      <c r="B1901" s="31" t="s">
        <v>745</v>
      </c>
      <c r="C1901" s="32" t="s">
        <v>746</v>
      </c>
      <c r="D1901" s="31">
        <v>1674</v>
      </c>
      <c r="E1901" s="32">
        <v>2</v>
      </c>
      <c r="F1901" s="32" t="s">
        <v>14</v>
      </c>
      <c r="G1901" s="32" t="s">
        <v>10961</v>
      </c>
      <c r="H1901" s="33" t="s">
        <v>8431</v>
      </c>
    </row>
    <row r="1902" spans="1:8" x14ac:dyDescent="0.25">
      <c r="A1902" s="34">
        <v>45748</v>
      </c>
      <c r="B1902" s="35">
        <v>4340441100</v>
      </c>
      <c r="C1902" s="36" t="s">
        <v>8721</v>
      </c>
      <c r="D1902" s="35">
        <v>1674</v>
      </c>
      <c r="E1902" s="36">
        <v>5</v>
      </c>
      <c r="F1902" s="36" t="s">
        <v>14</v>
      </c>
      <c r="G1902" s="36" t="s">
        <v>10961</v>
      </c>
      <c r="H1902" s="37" t="s">
        <v>8431</v>
      </c>
    </row>
    <row r="1903" spans="1:8" x14ac:dyDescent="0.25">
      <c r="A1903" s="30">
        <v>45748</v>
      </c>
      <c r="B1903" s="31" t="s">
        <v>867</v>
      </c>
      <c r="C1903" s="32" t="s">
        <v>4283</v>
      </c>
      <c r="D1903" s="31">
        <v>1674</v>
      </c>
      <c r="E1903" s="32">
        <v>24</v>
      </c>
      <c r="F1903" s="32" t="s">
        <v>14</v>
      </c>
      <c r="G1903" s="32" t="s">
        <v>10961</v>
      </c>
      <c r="H1903" s="33" t="s">
        <v>8431</v>
      </c>
    </row>
    <row r="1904" spans="1:8" x14ac:dyDescent="0.25">
      <c r="A1904" s="34">
        <v>45748</v>
      </c>
      <c r="B1904" s="35" t="s">
        <v>2037</v>
      </c>
      <c r="C1904" s="36" t="s">
        <v>2038</v>
      </c>
      <c r="D1904" s="35">
        <v>1674</v>
      </c>
      <c r="E1904" s="36">
        <v>5</v>
      </c>
      <c r="F1904" s="36" t="s">
        <v>14</v>
      </c>
      <c r="G1904" s="36" t="s">
        <v>10961</v>
      </c>
      <c r="H1904" s="37" t="s">
        <v>8431</v>
      </c>
    </row>
    <row r="1905" spans="1:8" x14ac:dyDescent="0.25">
      <c r="A1905" s="30">
        <v>45748</v>
      </c>
      <c r="B1905" s="31" t="s">
        <v>152</v>
      </c>
      <c r="C1905" s="32" t="s">
        <v>153</v>
      </c>
      <c r="D1905" s="31">
        <v>1674</v>
      </c>
      <c r="E1905" s="32">
        <v>12</v>
      </c>
      <c r="F1905" s="32" t="s">
        <v>14</v>
      </c>
      <c r="G1905" s="32" t="s">
        <v>10961</v>
      </c>
      <c r="H1905" s="33" t="s">
        <v>8431</v>
      </c>
    </row>
    <row r="1906" spans="1:8" x14ac:dyDescent="0.25">
      <c r="A1906" s="34">
        <v>45748</v>
      </c>
      <c r="B1906" s="35" t="s">
        <v>1073</v>
      </c>
      <c r="C1906" s="36" t="s">
        <v>1074</v>
      </c>
      <c r="D1906" s="35">
        <v>1674</v>
      </c>
      <c r="E1906" s="36">
        <v>10</v>
      </c>
      <c r="F1906" s="36" t="s">
        <v>14</v>
      </c>
      <c r="G1906" s="36" t="s">
        <v>10961</v>
      </c>
      <c r="H1906" s="37" t="s">
        <v>8431</v>
      </c>
    </row>
    <row r="1907" spans="1:8" x14ac:dyDescent="0.25">
      <c r="A1907" s="30">
        <v>45748</v>
      </c>
      <c r="B1907" s="31" t="s">
        <v>1060</v>
      </c>
      <c r="C1907" s="32" t="s">
        <v>1061</v>
      </c>
      <c r="D1907" s="31">
        <v>1674</v>
      </c>
      <c r="E1907" s="32">
        <v>30</v>
      </c>
      <c r="F1907" s="32" t="s">
        <v>14</v>
      </c>
      <c r="G1907" s="32" t="s">
        <v>10961</v>
      </c>
      <c r="H1907" s="33" t="s">
        <v>8431</v>
      </c>
    </row>
    <row r="1908" spans="1:8" x14ac:dyDescent="0.25">
      <c r="A1908" s="34">
        <v>45748</v>
      </c>
      <c r="B1908" s="35" t="s">
        <v>1045</v>
      </c>
      <c r="C1908" s="36" t="s">
        <v>1046</v>
      </c>
      <c r="D1908" s="35">
        <v>1674</v>
      </c>
      <c r="E1908" s="36">
        <v>50</v>
      </c>
      <c r="F1908" s="36" t="s">
        <v>14</v>
      </c>
      <c r="G1908" s="36" t="s">
        <v>10961</v>
      </c>
      <c r="H1908" s="37" t="s">
        <v>8431</v>
      </c>
    </row>
    <row r="1909" spans="1:8" x14ac:dyDescent="0.25">
      <c r="A1909" s="30">
        <v>45748</v>
      </c>
      <c r="B1909" s="31" t="s">
        <v>818</v>
      </c>
      <c r="C1909" s="32" t="s">
        <v>819</v>
      </c>
      <c r="D1909" s="31">
        <v>1674</v>
      </c>
      <c r="E1909" s="32">
        <v>2</v>
      </c>
      <c r="F1909" s="32" t="s">
        <v>14</v>
      </c>
      <c r="G1909" s="32" t="s">
        <v>10961</v>
      </c>
      <c r="H1909" s="33" t="s">
        <v>8431</v>
      </c>
    </row>
    <row r="1910" spans="1:8" x14ac:dyDescent="0.25">
      <c r="A1910" s="34">
        <v>45745</v>
      </c>
      <c r="B1910" s="35" t="s">
        <v>870</v>
      </c>
      <c r="C1910" s="36" t="s">
        <v>871</v>
      </c>
      <c r="D1910" s="35" t="s">
        <v>4</v>
      </c>
      <c r="E1910" s="36">
        <v>6</v>
      </c>
      <c r="F1910" s="36" t="s">
        <v>14</v>
      </c>
      <c r="G1910" s="36" t="s">
        <v>10003</v>
      </c>
      <c r="H1910" s="37" t="s">
        <v>4</v>
      </c>
    </row>
    <row r="1911" spans="1:8" x14ac:dyDescent="0.25">
      <c r="A1911" s="30">
        <v>45745</v>
      </c>
      <c r="B1911" s="31" t="s">
        <v>9943</v>
      </c>
      <c r="C1911" s="32" t="s">
        <v>9743</v>
      </c>
      <c r="D1911" s="31" t="s">
        <v>4</v>
      </c>
      <c r="E1911" s="32">
        <v>3</v>
      </c>
      <c r="F1911" s="32" t="s">
        <v>14</v>
      </c>
      <c r="G1911" s="32" t="s">
        <v>10003</v>
      </c>
      <c r="H1911" s="33" t="s">
        <v>4</v>
      </c>
    </row>
    <row r="1912" spans="1:8" x14ac:dyDescent="0.25">
      <c r="A1912" s="34">
        <v>45745</v>
      </c>
      <c r="B1912" s="35" t="s">
        <v>748</v>
      </c>
      <c r="C1912" s="36" t="s">
        <v>749</v>
      </c>
      <c r="D1912" s="35" t="s">
        <v>4</v>
      </c>
      <c r="E1912" s="36">
        <v>1</v>
      </c>
      <c r="F1912" s="36" t="s">
        <v>14</v>
      </c>
      <c r="G1912" s="36" t="s">
        <v>10003</v>
      </c>
      <c r="H1912" s="37" t="s">
        <v>4</v>
      </c>
    </row>
    <row r="1913" spans="1:8" x14ac:dyDescent="0.25">
      <c r="A1913" s="30">
        <v>45745</v>
      </c>
      <c r="B1913" s="31" t="s">
        <v>7000</v>
      </c>
      <c r="C1913" s="32" t="s">
        <v>7001</v>
      </c>
      <c r="D1913" s="31" t="s">
        <v>4</v>
      </c>
      <c r="E1913" s="32">
        <v>408</v>
      </c>
      <c r="F1913" s="32" t="s">
        <v>14</v>
      </c>
      <c r="G1913" s="32" t="s">
        <v>10003</v>
      </c>
      <c r="H1913" s="33" t="s">
        <v>4</v>
      </c>
    </row>
    <row r="1914" spans="1:8" x14ac:dyDescent="0.25">
      <c r="A1914" s="34">
        <v>45745</v>
      </c>
      <c r="B1914" s="35" t="s">
        <v>1232</v>
      </c>
      <c r="C1914" s="36" t="s">
        <v>3539</v>
      </c>
      <c r="D1914" s="35" t="s">
        <v>4</v>
      </c>
      <c r="E1914" s="36">
        <v>12</v>
      </c>
      <c r="F1914" s="36" t="s">
        <v>14</v>
      </c>
      <c r="G1914" s="36" t="s">
        <v>10003</v>
      </c>
      <c r="H1914" s="37" t="s">
        <v>4</v>
      </c>
    </row>
    <row r="1915" spans="1:8" x14ac:dyDescent="0.25">
      <c r="A1915" s="30">
        <v>45745</v>
      </c>
      <c r="B1915" s="31" t="s">
        <v>2136</v>
      </c>
      <c r="C1915" s="32" t="s">
        <v>2137</v>
      </c>
      <c r="D1915" s="31" t="s">
        <v>4</v>
      </c>
      <c r="E1915" s="32">
        <v>2</v>
      </c>
      <c r="F1915" s="32" t="s">
        <v>14</v>
      </c>
      <c r="G1915" s="32" t="s">
        <v>10003</v>
      </c>
      <c r="H1915" s="33" t="s">
        <v>4</v>
      </c>
    </row>
    <row r="1916" spans="1:8" x14ac:dyDescent="0.25">
      <c r="A1916" s="34">
        <v>45745</v>
      </c>
      <c r="B1916" s="35" t="s">
        <v>3352</v>
      </c>
      <c r="C1916" s="36" t="s">
        <v>3353</v>
      </c>
      <c r="D1916" s="35" t="s">
        <v>4</v>
      </c>
      <c r="E1916" s="36">
        <v>304</v>
      </c>
      <c r="F1916" s="36" t="s">
        <v>14</v>
      </c>
      <c r="G1916" s="36" t="s">
        <v>10003</v>
      </c>
      <c r="H1916" s="37" t="s">
        <v>4</v>
      </c>
    </row>
    <row r="1917" spans="1:8" x14ac:dyDescent="0.25">
      <c r="A1917" s="30">
        <v>45745</v>
      </c>
      <c r="B1917" s="31" t="s">
        <v>953</v>
      </c>
      <c r="C1917" s="32" t="s">
        <v>954</v>
      </c>
      <c r="D1917" s="31" t="s">
        <v>4</v>
      </c>
      <c r="E1917" s="32">
        <v>3</v>
      </c>
      <c r="F1917" s="32" t="s">
        <v>14</v>
      </c>
      <c r="G1917" s="32" t="s">
        <v>10003</v>
      </c>
      <c r="H1917" s="33" t="s">
        <v>4</v>
      </c>
    </row>
    <row r="1918" spans="1:8" x14ac:dyDescent="0.25">
      <c r="A1918" s="34">
        <v>45745</v>
      </c>
      <c r="B1918" s="35" t="s">
        <v>1060</v>
      </c>
      <c r="C1918" s="36" t="s">
        <v>1061</v>
      </c>
      <c r="D1918" s="35" t="s">
        <v>4</v>
      </c>
      <c r="E1918" s="36">
        <v>3</v>
      </c>
      <c r="F1918" s="36" t="s">
        <v>14</v>
      </c>
      <c r="G1918" s="36" t="s">
        <v>10003</v>
      </c>
      <c r="H1918" s="37" t="s">
        <v>4</v>
      </c>
    </row>
    <row r="1919" spans="1:8" x14ac:dyDescent="0.25">
      <c r="A1919" s="30">
        <v>45745</v>
      </c>
      <c r="B1919" s="31" t="s">
        <v>1274</v>
      </c>
      <c r="C1919" s="32" t="s">
        <v>3546</v>
      </c>
      <c r="D1919" s="31" t="s">
        <v>4</v>
      </c>
      <c r="E1919" s="32">
        <v>2</v>
      </c>
      <c r="F1919" s="32" t="s">
        <v>14</v>
      </c>
      <c r="G1919" s="32" t="s">
        <v>10003</v>
      </c>
      <c r="H1919" s="33" t="s">
        <v>4</v>
      </c>
    </row>
    <row r="1920" spans="1:8" x14ac:dyDescent="0.25">
      <c r="A1920" s="34">
        <v>45745</v>
      </c>
      <c r="B1920" s="35" t="s">
        <v>9761</v>
      </c>
      <c r="C1920" s="36" t="s">
        <v>9761</v>
      </c>
      <c r="D1920" s="35" t="s">
        <v>4</v>
      </c>
      <c r="E1920" s="36">
        <v>5</v>
      </c>
      <c r="F1920" s="36" t="s">
        <v>14</v>
      </c>
      <c r="G1920" s="36" t="s">
        <v>10003</v>
      </c>
      <c r="H1920" s="37" t="s">
        <v>4</v>
      </c>
    </row>
    <row r="1921" spans="1:8" x14ac:dyDescent="0.25">
      <c r="A1921" s="30">
        <v>45745</v>
      </c>
      <c r="B1921" s="31" t="s">
        <v>9759</v>
      </c>
      <c r="C1921" s="32" t="s">
        <v>9742</v>
      </c>
      <c r="D1921" s="31" t="s">
        <v>4</v>
      </c>
      <c r="E1921" s="32">
        <v>4</v>
      </c>
      <c r="F1921" s="32" t="s">
        <v>8414</v>
      </c>
      <c r="G1921" s="32" t="s">
        <v>10003</v>
      </c>
      <c r="H1921" s="33" t="s">
        <v>4</v>
      </c>
    </row>
    <row r="1922" spans="1:8" x14ac:dyDescent="0.25">
      <c r="A1922" s="34">
        <v>45745</v>
      </c>
      <c r="B1922" s="35" t="s">
        <v>907</v>
      </c>
      <c r="C1922" s="36" t="s">
        <v>908</v>
      </c>
      <c r="D1922" s="35" t="s">
        <v>4</v>
      </c>
      <c r="E1922" s="36">
        <v>1</v>
      </c>
      <c r="F1922" s="36" t="s">
        <v>14</v>
      </c>
      <c r="G1922" s="36" t="s">
        <v>10003</v>
      </c>
      <c r="H1922" s="37" t="s">
        <v>4</v>
      </c>
    </row>
    <row r="1923" spans="1:8" x14ac:dyDescent="0.25">
      <c r="A1923" s="30">
        <v>45745</v>
      </c>
      <c r="B1923" s="31" t="s">
        <v>1024</v>
      </c>
      <c r="C1923" s="32" t="s">
        <v>1025</v>
      </c>
      <c r="D1923" s="31" t="s">
        <v>4</v>
      </c>
      <c r="E1923" s="32">
        <v>1</v>
      </c>
      <c r="F1923" s="32" t="s">
        <v>14</v>
      </c>
      <c r="G1923" s="32" t="s">
        <v>10003</v>
      </c>
      <c r="H1923" s="33" t="s">
        <v>4</v>
      </c>
    </row>
    <row r="1924" spans="1:8" x14ac:dyDescent="0.25">
      <c r="A1924" s="34">
        <v>45745</v>
      </c>
      <c r="B1924" s="35" t="s">
        <v>9757</v>
      </c>
      <c r="C1924" s="36" t="s">
        <v>9758</v>
      </c>
      <c r="D1924" s="35" t="s">
        <v>4</v>
      </c>
      <c r="E1924" s="36">
        <v>3</v>
      </c>
      <c r="F1924" s="36" t="s">
        <v>14</v>
      </c>
      <c r="G1924" s="36" t="s">
        <v>10003</v>
      </c>
      <c r="H1924" s="37" t="s">
        <v>4</v>
      </c>
    </row>
    <row r="1925" spans="1:8" x14ac:dyDescent="0.25">
      <c r="A1925" s="30">
        <v>45745</v>
      </c>
      <c r="B1925" s="31" t="s">
        <v>995</v>
      </c>
      <c r="C1925" s="32" t="s">
        <v>996</v>
      </c>
      <c r="D1925" s="31" t="s">
        <v>4</v>
      </c>
      <c r="E1925" s="32">
        <v>5</v>
      </c>
      <c r="F1925" s="32" t="s">
        <v>14</v>
      </c>
      <c r="G1925" s="32" t="s">
        <v>10003</v>
      </c>
      <c r="H1925" s="33" t="s">
        <v>4</v>
      </c>
    </row>
    <row r="1926" spans="1:8" x14ac:dyDescent="0.25">
      <c r="A1926" s="34">
        <v>45745</v>
      </c>
      <c r="B1926" s="35" t="s">
        <v>4280</v>
      </c>
      <c r="C1926" s="36" t="s">
        <v>4281</v>
      </c>
      <c r="D1926" s="35" t="s">
        <v>4</v>
      </c>
      <c r="E1926" s="36">
        <v>11</v>
      </c>
      <c r="F1926" s="36" t="s">
        <v>14</v>
      </c>
      <c r="G1926" s="36" t="s">
        <v>10003</v>
      </c>
      <c r="H1926" s="37" t="s">
        <v>4</v>
      </c>
    </row>
    <row r="1927" spans="1:8" x14ac:dyDescent="0.25">
      <c r="A1927" s="30">
        <v>45745</v>
      </c>
      <c r="B1927" s="31" t="s">
        <v>4253</v>
      </c>
      <c r="C1927" s="32" t="s">
        <v>4254</v>
      </c>
      <c r="D1927" s="31" t="s">
        <v>4</v>
      </c>
      <c r="E1927" s="32">
        <v>168</v>
      </c>
      <c r="F1927" s="32" t="s">
        <v>25</v>
      </c>
      <c r="G1927" s="32" t="s">
        <v>10003</v>
      </c>
      <c r="H1927" s="33" t="s">
        <v>4</v>
      </c>
    </row>
    <row r="1928" spans="1:8" x14ac:dyDescent="0.25">
      <c r="A1928" s="34">
        <v>45745</v>
      </c>
      <c r="B1928" s="35" t="s">
        <v>1414</v>
      </c>
      <c r="C1928" s="36" t="s">
        <v>1415</v>
      </c>
      <c r="D1928" s="35" t="s">
        <v>4</v>
      </c>
      <c r="E1928" s="36">
        <v>1</v>
      </c>
      <c r="F1928" s="36" t="s">
        <v>14</v>
      </c>
      <c r="G1928" s="36" t="s">
        <v>10003</v>
      </c>
      <c r="H1928" s="37" t="s">
        <v>4</v>
      </c>
    </row>
    <row r="1929" spans="1:8" x14ac:dyDescent="0.25">
      <c r="A1929" s="30">
        <v>45745</v>
      </c>
      <c r="B1929" s="31" t="s">
        <v>875</v>
      </c>
      <c r="C1929" s="32" t="s">
        <v>876</v>
      </c>
      <c r="D1929" s="31" t="s">
        <v>4</v>
      </c>
      <c r="E1929" s="32">
        <v>12</v>
      </c>
      <c r="F1929" s="32" t="s">
        <v>14</v>
      </c>
      <c r="G1929" s="32" t="s">
        <v>10003</v>
      </c>
      <c r="H1929" s="33" t="s">
        <v>4</v>
      </c>
    </row>
    <row r="1930" spans="1:8" x14ac:dyDescent="0.25">
      <c r="A1930" s="34">
        <v>45745</v>
      </c>
      <c r="B1930" s="35" t="s">
        <v>10506</v>
      </c>
      <c r="C1930" s="36" t="s">
        <v>5134</v>
      </c>
      <c r="D1930" s="35" t="s">
        <v>4</v>
      </c>
      <c r="E1930" s="36">
        <v>8</v>
      </c>
      <c r="F1930" s="36" t="s">
        <v>25</v>
      </c>
      <c r="G1930" s="36" t="s">
        <v>10003</v>
      </c>
      <c r="H1930" s="37" t="s">
        <v>4</v>
      </c>
    </row>
    <row r="1931" spans="1:8" x14ac:dyDescent="0.25">
      <c r="A1931" s="30">
        <v>45745</v>
      </c>
      <c r="B1931" s="31" t="s">
        <v>2307</v>
      </c>
      <c r="C1931" s="32" t="s">
        <v>2308</v>
      </c>
      <c r="D1931" s="31" t="s">
        <v>4</v>
      </c>
      <c r="E1931" s="32">
        <v>1</v>
      </c>
      <c r="F1931" s="32" t="s">
        <v>14</v>
      </c>
      <c r="G1931" s="32" t="s">
        <v>10003</v>
      </c>
      <c r="H1931" s="33" t="s">
        <v>4</v>
      </c>
    </row>
    <row r="1932" spans="1:8" x14ac:dyDescent="0.25">
      <c r="A1932" s="34">
        <v>45745</v>
      </c>
      <c r="B1932" s="35" t="s">
        <v>2267</v>
      </c>
      <c r="C1932" s="36" t="s">
        <v>2268</v>
      </c>
      <c r="D1932" s="35" t="s">
        <v>4</v>
      </c>
      <c r="E1932" s="36">
        <v>4</v>
      </c>
      <c r="F1932" s="36" t="s">
        <v>14</v>
      </c>
      <c r="G1932" s="36" t="s">
        <v>10003</v>
      </c>
      <c r="H1932" s="37" t="s">
        <v>4</v>
      </c>
    </row>
    <row r="1933" spans="1:8" x14ac:dyDescent="0.25">
      <c r="A1933" s="30">
        <v>45745</v>
      </c>
      <c r="B1933" s="31" t="s">
        <v>4169</v>
      </c>
      <c r="C1933" s="32" t="s">
        <v>4170</v>
      </c>
      <c r="D1933" s="31" t="s">
        <v>4</v>
      </c>
      <c r="E1933" s="32">
        <v>17</v>
      </c>
      <c r="F1933" s="32" t="s">
        <v>14</v>
      </c>
      <c r="G1933" s="32" t="s">
        <v>10003</v>
      </c>
      <c r="H1933" s="33" t="s">
        <v>4</v>
      </c>
    </row>
    <row r="1934" spans="1:8" x14ac:dyDescent="0.25">
      <c r="A1934" s="34">
        <v>45745</v>
      </c>
      <c r="B1934" s="35" t="s">
        <v>7081</v>
      </c>
      <c r="C1934" s="36" t="s">
        <v>7082</v>
      </c>
      <c r="D1934" s="35" t="s">
        <v>4</v>
      </c>
      <c r="E1934" s="36">
        <v>6</v>
      </c>
      <c r="F1934" s="36" t="s">
        <v>14</v>
      </c>
      <c r="G1934" s="36" t="s">
        <v>10003</v>
      </c>
      <c r="H1934" s="37" t="s">
        <v>4</v>
      </c>
    </row>
    <row r="1935" spans="1:8" x14ac:dyDescent="0.25">
      <c r="A1935" s="30">
        <v>45745</v>
      </c>
      <c r="B1935" s="31" t="s">
        <v>10228</v>
      </c>
      <c r="C1935" s="32" t="s">
        <v>2507</v>
      </c>
      <c r="D1935" s="31" t="s">
        <v>4</v>
      </c>
      <c r="E1935" s="32">
        <v>9</v>
      </c>
      <c r="F1935" s="32" t="s">
        <v>14</v>
      </c>
      <c r="G1935" s="32" t="s">
        <v>10003</v>
      </c>
      <c r="H1935" s="33" t="s">
        <v>4</v>
      </c>
    </row>
    <row r="1936" spans="1:8" x14ac:dyDescent="0.25">
      <c r="A1936" s="34">
        <v>45745</v>
      </c>
      <c r="B1936" s="35" t="s">
        <v>6894</v>
      </c>
      <c r="C1936" s="36" t="s">
        <v>6895</v>
      </c>
      <c r="D1936" s="35" t="s">
        <v>4</v>
      </c>
      <c r="E1936" s="36">
        <v>6</v>
      </c>
      <c r="F1936" s="36" t="s">
        <v>14</v>
      </c>
      <c r="G1936" s="36" t="s">
        <v>10003</v>
      </c>
      <c r="H1936" s="37" t="s">
        <v>4</v>
      </c>
    </row>
    <row r="1937" spans="1:8" x14ac:dyDescent="0.25">
      <c r="A1937" s="30">
        <v>45745</v>
      </c>
      <c r="B1937" s="31" t="s">
        <v>5123</v>
      </c>
      <c r="C1937" s="32" t="s">
        <v>5124</v>
      </c>
      <c r="D1937" s="31" t="s">
        <v>4</v>
      </c>
      <c r="E1937" s="32">
        <v>4</v>
      </c>
      <c r="F1937" s="32" t="s">
        <v>14</v>
      </c>
      <c r="G1937" s="32" t="s">
        <v>10003</v>
      </c>
      <c r="H1937" s="33" t="s">
        <v>4</v>
      </c>
    </row>
    <row r="1938" spans="1:8" x14ac:dyDescent="0.25">
      <c r="A1938" s="34">
        <v>45745</v>
      </c>
      <c r="B1938" s="35" t="s">
        <v>457</v>
      </c>
      <c r="C1938" s="36" t="s">
        <v>4482</v>
      </c>
      <c r="D1938" s="35" t="s">
        <v>4</v>
      </c>
      <c r="E1938" s="36">
        <v>1</v>
      </c>
      <c r="F1938" s="36" t="s">
        <v>14</v>
      </c>
      <c r="G1938" s="36" t="s">
        <v>10003</v>
      </c>
      <c r="H1938" s="37" t="s">
        <v>4</v>
      </c>
    </row>
    <row r="1939" spans="1:8" x14ac:dyDescent="0.25">
      <c r="A1939" s="30">
        <v>45745</v>
      </c>
      <c r="B1939" s="31" t="s">
        <v>5081</v>
      </c>
      <c r="C1939" s="32" t="s">
        <v>5082</v>
      </c>
      <c r="D1939" s="31" t="s">
        <v>4</v>
      </c>
      <c r="E1939" s="32">
        <v>1</v>
      </c>
      <c r="F1939" s="32" t="s">
        <v>14</v>
      </c>
      <c r="G1939" s="32" t="s">
        <v>10003</v>
      </c>
      <c r="H1939" s="33" t="s">
        <v>4</v>
      </c>
    </row>
    <row r="1940" spans="1:8" x14ac:dyDescent="0.25">
      <c r="A1940" s="34">
        <v>45745</v>
      </c>
      <c r="B1940" s="35" t="s">
        <v>5112</v>
      </c>
      <c r="C1940" s="36" t="s">
        <v>5113</v>
      </c>
      <c r="D1940" s="35" t="s">
        <v>4</v>
      </c>
      <c r="E1940" s="36">
        <v>1</v>
      </c>
      <c r="F1940" s="36" t="s">
        <v>14</v>
      </c>
      <c r="G1940" s="36" t="s">
        <v>10003</v>
      </c>
      <c r="H1940" s="37" t="s">
        <v>4</v>
      </c>
    </row>
    <row r="1941" spans="1:8" x14ac:dyDescent="0.25">
      <c r="A1941" s="30">
        <v>45745</v>
      </c>
      <c r="B1941" s="31" t="s">
        <v>10239</v>
      </c>
      <c r="C1941" s="32" t="s">
        <v>5065</v>
      </c>
      <c r="D1941" s="31" t="s">
        <v>4</v>
      </c>
      <c r="E1941" s="32">
        <v>2</v>
      </c>
      <c r="F1941" s="32" t="s">
        <v>14</v>
      </c>
      <c r="G1941" s="32" t="s">
        <v>10003</v>
      </c>
      <c r="H1941" s="33" t="s">
        <v>4</v>
      </c>
    </row>
    <row r="1942" spans="1:8" x14ac:dyDescent="0.25">
      <c r="A1942" s="34">
        <v>45745</v>
      </c>
      <c r="B1942" s="35" t="s">
        <v>5116</v>
      </c>
      <c r="C1942" s="36" t="s">
        <v>5117</v>
      </c>
      <c r="D1942" s="35" t="s">
        <v>4</v>
      </c>
      <c r="E1942" s="36">
        <v>1</v>
      </c>
      <c r="F1942" s="36" t="s">
        <v>14</v>
      </c>
      <c r="G1942" s="36" t="s">
        <v>10003</v>
      </c>
      <c r="H1942" s="37" t="s">
        <v>4</v>
      </c>
    </row>
    <row r="1943" spans="1:8" x14ac:dyDescent="0.25">
      <c r="A1943" s="30">
        <v>45745</v>
      </c>
      <c r="B1943" s="31" t="s">
        <v>10172</v>
      </c>
      <c r="C1943" s="32" t="s">
        <v>5072</v>
      </c>
      <c r="D1943" s="31" t="s">
        <v>4</v>
      </c>
      <c r="E1943" s="32">
        <v>1</v>
      </c>
      <c r="F1943" s="32" t="s">
        <v>14</v>
      </c>
      <c r="G1943" s="32" t="s">
        <v>10003</v>
      </c>
      <c r="H1943" s="33" t="s">
        <v>4</v>
      </c>
    </row>
    <row r="1944" spans="1:8" x14ac:dyDescent="0.25">
      <c r="A1944" s="34">
        <v>45745</v>
      </c>
      <c r="B1944" s="35" t="s">
        <v>1642</v>
      </c>
      <c r="C1944" s="36" t="s">
        <v>1643</v>
      </c>
      <c r="D1944" s="35" t="s">
        <v>4</v>
      </c>
      <c r="E1944" s="36">
        <v>1</v>
      </c>
      <c r="F1944" s="36" t="s">
        <v>14</v>
      </c>
      <c r="G1944" s="36" t="s">
        <v>10003</v>
      </c>
      <c r="H1944" s="37" t="s">
        <v>4</v>
      </c>
    </row>
    <row r="1945" spans="1:8" x14ac:dyDescent="0.25">
      <c r="A1945" s="30">
        <v>45745</v>
      </c>
      <c r="B1945" s="31" t="s">
        <v>10261</v>
      </c>
      <c r="C1945" s="32" t="s">
        <v>5831</v>
      </c>
      <c r="D1945" s="31" t="s">
        <v>4</v>
      </c>
      <c r="E1945" s="32">
        <v>1</v>
      </c>
      <c r="F1945" s="32" t="s">
        <v>25</v>
      </c>
      <c r="G1945" s="32" t="s">
        <v>10003</v>
      </c>
      <c r="H1945" s="33" t="s">
        <v>4</v>
      </c>
    </row>
    <row r="1946" spans="1:8" x14ac:dyDescent="0.25">
      <c r="A1946" s="34">
        <v>45745</v>
      </c>
      <c r="B1946" s="35" t="s">
        <v>10816</v>
      </c>
      <c r="C1946" s="36" t="s">
        <v>6759</v>
      </c>
      <c r="D1946" s="35" t="s">
        <v>4</v>
      </c>
      <c r="E1946" s="36">
        <v>6</v>
      </c>
      <c r="F1946" s="36" t="s">
        <v>14</v>
      </c>
      <c r="G1946" s="36" t="s">
        <v>10003</v>
      </c>
      <c r="H1946" s="37" t="s">
        <v>4</v>
      </c>
    </row>
    <row r="1947" spans="1:8" x14ac:dyDescent="0.25">
      <c r="A1947" s="30">
        <v>45745</v>
      </c>
      <c r="B1947" s="31" t="s">
        <v>10157</v>
      </c>
      <c r="C1947" s="32" t="s">
        <v>5840</v>
      </c>
      <c r="D1947" s="31" t="s">
        <v>4</v>
      </c>
      <c r="E1947" s="32">
        <v>5</v>
      </c>
      <c r="F1947" s="32" t="s">
        <v>14</v>
      </c>
      <c r="G1947" s="32" t="s">
        <v>10003</v>
      </c>
      <c r="H1947" s="33" t="s">
        <v>4</v>
      </c>
    </row>
    <row r="1948" spans="1:8" x14ac:dyDescent="0.25">
      <c r="A1948" s="34">
        <v>45745</v>
      </c>
      <c r="B1948" s="35" t="s">
        <v>5861</v>
      </c>
      <c r="C1948" s="36" t="s">
        <v>5862</v>
      </c>
      <c r="D1948" s="35" t="s">
        <v>4</v>
      </c>
      <c r="E1948" s="36">
        <v>3</v>
      </c>
      <c r="F1948" s="36" t="s">
        <v>25</v>
      </c>
      <c r="G1948" s="36" t="s">
        <v>10003</v>
      </c>
      <c r="H1948" s="37" t="s">
        <v>4</v>
      </c>
    </row>
    <row r="1949" spans="1:8" x14ac:dyDescent="0.25">
      <c r="A1949" s="30">
        <v>45745</v>
      </c>
      <c r="B1949" s="31" t="s">
        <v>4932</v>
      </c>
      <c r="C1949" s="32" t="s">
        <v>4933</v>
      </c>
      <c r="D1949" s="31" t="s">
        <v>4</v>
      </c>
      <c r="E1949" s="32">
        <v>20</v>
      </c>
      <c r="F1949" s="32" t="s">
        <v>14</v>
      </c>
      <c r="G1949" s="32" t="s">
        <v>10003</v>
      </c>
      <c r="H1949" s="33" t="s">
        <v>4</v>
      </c>
    </row>
    <row r="1950" spans="1:8" x14ac:dyDescent="0.25">
      <c r="A1950" s="34">
        <v>45745</v>
      </c>
      <c r="B1950" s="35" t="s">
        <v>1190</v>
      </c>
      <c r="C1950" s="36" t="s">
        <v>3541</v>
      </c>
      <c r="D1950" s="35" t="s">
        <v>4</v>
      </c>
      <c r="E1950" s="36">
        <v>1316</v>
      </c>
      <c r="F1950" s="36" t="s">
        <v>14</v>
      </c>
      <c r="G1950" s="36" t="s">
        <v>10003</v>
      </c>
      <c r="H1950" s="37" t="s">
        <v>4</v>
      </c>
    </row>
    <row r="1951" spans="1:8" x14ac:dyDescent="0.25">
      <c r="A1951" s="30">
        <v>45745</v>
      </c>
      <c r="B1951" s="31" t="s">
        <v>1068</v>
      </c>
      <c r="C1951" s="32" t="s">
        <v>1069</v>
      </c>
      <c r="D1951" s="31" t="s">
        <v>4</v>
      </c>
      <c r="E1951" s="32">
        <v>7</v>
      </c>
      <c r="F1951" s="32" t="s">
        <v>14</v>
      </c>
      <c r="G1951" s="32" t="s">
        <v>10003</v>
      </c>
      <c r="H1951" s="33" t="s">
        <v>4</v>
      </c>
    </row>
    <row r="1952" spans="1:8" x14ac:dyDescent="0.25">
      <c r="A1952" s="34">
        <v>45745</v>
      </c>
      <c r="B1952" s="35" t="s">
        <v>1062</v>
      </c>
      <c r="C1952" s="36" t="s">
        <v>1063</v>
      </c>
      <c r="D1952" s="35" t="s">
        <v>4</v>
      </c>
      <c r="E1952" s="36">
        <v>2</v>
      </c>
      <c r="F1952" s="36" t="s">
        <v>14</v>
      </c>
      <c r="G1952" s="36" t="s">
        <v>10003</v>
      </c>
      <c r="H1952" s="37" t="s">
        <v>4</v>
      </c>
    </row>
    <row r="1953" spans="1:8" x14ac:dyDescent="0.25">
      <c r="A1953" s="30">
        <v>45745</v>
      </c>
      <c r="B1953" s="31" t="s">
        <v>1037</v>
      </c>
      <c r="C1953" s="32" t="s">
        <v>1038</v>
      </c>
      <c r="D1953" s="31" t="s">
        <v>4</v>
      </c>
      <c r="E1953" s="32">
        <v>3</v>
      </c>
      <c r="F1953" s="32" t="s">
        <v>14</v>
      </c>
      <c r="G1953" s="32" t="s">
        <v>10003</v>
      </c>
      <c r="H1953" s="33" t="s">
        <v>4</v>
      </c>
    </row>
    <row r="1954" spans="1:8" x14ac:dyDescent="0.25">
      <c r="A1954" s="34">
        <v>45745</v>
      </c>
      <c r="B1954" s="35" t="s">
        <v>938</v>
      </c>
      <c r="C1954" s="36" t="s">
        <v>939</v>
      </c>
      <c r="D1954" s="35" t="s">
        <v>4</v>
      </c>
      <c r="E1954" s="36">
        <v>1</v>
      </c>
      <c r="F1954" s="36" t="s">
        <v>14</v>
      </c>
      <c r="G1954" s="36" t="s">
        <v>10003</v>
      </c>
      <c r="H1954" s="37" t="s">
        <v>4</v>
      </c>
    </row>
    <row r="1955" spans="1:8" x14ac:dyDescent="0.25">
      <c r="A1955" s="30">
        <v>45745</v>
      </c>
      <c r="B1955" s="31" t="s">
        <v>873</v>
      </c>
      <c r="C1955" s="32" t="s">
        <v>4250</v>
      </c>
      <c r="D1955" s="31" t="s">
        <v>4</v>
      </c>
      <c r="E1955" s="32">
        <v>4</v>
      </c>
      <c r="F1955" s="32" t="s">
        <v>14</v>
      </c>
      <c r="G1955" s="32" t="s">
        <v>10003</v>
      </c>
      <c r="H1955" s="33" t="s">
        <v>4</v>
      </c>
    </row>
    <row r="1956" spans="1:8" x14ac:dyDescent="0.25">
      <c r="A1956" s="34">
        <v>45745</v>
      </c>
      <c r="B1956" s="35" t="s">
        <v>868</v>
      </c>
      <c r="C1956" s="36" t="s">
        <v>869</v>
      </c>
      <c r="D1956" s="35" t="s">
        <v>4</v>
      </c>
      <c r="E1956" s="36">
        <v>4</v>
      </c>
      <c r="F1956" s="36" t="s">
        <v>14</v>
      </c>
      <c r="G1956" s="36" t="s">
        <v>10003</v>
      </c>
      <c r="H1956" s="37" t="s">
        <v>4</v>
      </c>
    </row>
    <row r="1957" spans="1:8" x14ac:dyDescent="0.25">
      <c r="A1957" s="30">
        <v>45745</v>
      </c>
      <c r="B1957" s="31" t="s">
        <v>867</v>
      </c>
      <c r="C1957" s="32" t="s">
        <v>4283</v>
      </c>
      <c r="D1957" s="31" t="s">
        <v>4</v>
      </c>
      <c r="E1957" s="32">
        <v>27</v>
      </c>
      <c r="F1957" s="32" t="s">
        <v>14</v>
      </c>
      <c r="G1957" s="32" t="s">
        <v>10003</v>
      </c>
      <c r="H1957" s="33" t="s">
        <v>4</v>
      </c>
    </row>
    <row r="1958" spans="1:8" x14ac:dyDescent="0.25">
      <c r="A1958" s="34">
        <v>45745</v>
      </c>
      <c r="B1958" s="35" t="s">
        <v>872</v>
      </c>
      <c r="C1958" s="36" t="s">
        <v>8417</v>
      </c>
      <c r="D1958" s="35" t="s">
        <v>4</v>
      </c>
      <c r="E1958" s="36">
        <v>11</v>
      </c>
      <c r="F1958" s="36" t="s">
        <v>14</v>
      </c>
      <c r="G1958" s="36" t="s">
        <v>10003</v>
      </c>
      <c r="H1958" s="37" t="s">
        <v>4</v>
      </c>
    </row>
    <row r="1959" spans="1:8" x14ac:dyDescent="0.25">
      <c r="A1959" s="30">
        <v>45745</v>
      </c>
      <c r="B1959" s="31" t="s">
        <v>4826</v>
      </c>
      <c r="C1959" s="32" t="s">
        <v>4828</v>
      </c>
      <c r="D1959" s="31" t="s">
        <v>4</v>
      </c>
      <c r="E1959" s="32">
        <v>10</v>
      </c>
      <c r="F1959" s="32" t="s">
        <v>14</v>
      </c>
      <c r="G1959" s="32" t="s">
        <v>10003</v>
      </c>
      <c r="H1959" s="33" t="s">
        <v>4</v>
      </c>
    </row>
    <row r="1960" spans="1:8" x14ac:dyDescent="0.25">
      <c r="A1960" s="34">
        <v>45748</v>
      </c>
      <c r="B1960" s="35" t="s">
        <v>9754</v>
      </c>
      <c r="C1960" s="36" t="s">
        <v>9764</v>
      </c>
      <c r="D1960" s="35">
        <v>1679</v>
      </c>
      <c r="E1960" s="36">
        <v>18</v>
      </c>
      <c r="F1960" s="36" t="s">
        <v>14</v>
      </c>
      <c r="G1960" s="36" t="s">
        <v>10961</v>
      </c>
      <c r="H1960" s="37" t="s">
        <v>9741</v>
      </c>
    </row>
    <row r="1961" spans="1:8" x14ac:dyDescent="0.25">
      <c r="A1961" s="30">
        <v>45748</v>
      </c>
      <c r="B1961" s="31" t="s">
        <v>9683</v>
      </c>
      <c r="C1961" s="32" t="s">
        <v>9740</v>
      </c>
      <c r="D1961" s="31">
        <v>1681</v>
      </c>
      <c r="E1961" s="32">
        <v>200</v>
      </c>
      <c r="F1961" s="32" t="s">
        <v>14</v>
      </c>
      <c r="G1961" s="32" t="s">
        <v>10961</v>
      </c>
      <c r="H1961" s="33" t="s">
        <v>9419</v>
      </c>
    </row>
    <row r="1962" spans="1:8" x14ac:dyDescent="0.25">
      <c r="A1962" s="34">
        <v>45748</v>
      </c>
      <c r="B1962" s="35" t="s">
        <v>9739</v>
      </c>
      <c r="C1962" s="36" t="s">
        <v>9738</v>
      </c>
      <c r="D1962" s="35">
        <v>1681</v>
      </c>
      <c r="E1962" s="36">
        <v>12</v>
      </c>
      <c r="F1962" s="36" t="s">
        <v>14</v>
      </c>
      <c r="G1962" s="36" t="s">
        <v>10961</v>
      </c>
      <c r="H1962" s="37" t="s">
        <v>9419</v>
      </c>
    </row>
    <row r="1963" spans="1:8" x14ac:dyDescent="0.25">
      <c r="A1963" s="30">
        <v>45748</v>
      </c>
      <c r="B1963" s="31" t="s">
        <v>9337</v>
      </c>
      <c r="C1963" s="32" t="s">
        <v>8920</v>
      </c>
      <c r="D1963" s="31">
        <v>1681</v>
      </c>
      <c r="E1963" s="32">
        <v>10</v>
      </c>
      <c r="F1963" s="32" t="s">
        <v>14</v>
      </c>
      <c r="G1963" s="32" t="s">
        <v>10961</v>
      </c>
      <c r="H1963" s="33" t="s">
        <v>9419</v>
      </c>
    </row>
    <row r="1964" spans="1:8" x14ac:dyDescent="0.25">
      <c r="A1964" s="34">
        <v>45748</v>
      </c>
      <c r="B1964" s="35" t="s">
        <v>6526</v>
      </c>
      <c r="C1964" s="36" t="s">
        <v>6527</v>
      </c>
      <c r="D1964" s="35">
        <v>1680</v>
      </c>
      <c r="E1964" s="36">
        <v>30</v>
      </c>
      <c r="F1964" s="36" t="s">
        <v>14</v>
      </c>
      <c r="G1964" s="36" t="s">
        <v>10961</v>
      </c>
      <c r="H1964" s="37" t="s">
        <v>9409</v>
      </c>
    </row>
    <row r="1965" spans="1:8" x14ac:dyDescent="0.25">
      <c r="A1965" s="30">
        <v>45748</v>
      </c>
      <c r="B1965" s="31" t="s">
        <v>6524</v>
      </c>
      <c r="C1965" s="32" t="s">
        <v>6525</v>
      </c>
      <c r="D1965" s="31">
        <v>1680</v>
      </c>
      <c r="E1965" s="32">
        <v>30</v>
      </c>
      <c r="F1965" s="32" t="s">
        <v>14</v>
      </c>
      <c r="G1965" s="32" t="s">
        <v>10961</v>
      </c>
      <c r="H1965" s="33" t="s">
        <v>9409</v>
      </c>
    </row>
    <row r="1966" spans="1:8" x14ac:dyDescent="0.25">
      <c r="A1966" s="34">
        <v>45748</v>
      </c>
      <c r="B1966" s="35" t="s">
        <v>6402</v>
      </c>
      <c r="C1966" s="36" t="s">
        <v>6403</v>
      </c>
      <c r="D1966" s="35">
        <v>1680</v>
      </c>
      <c r="E1966" s="36">
        <v>25</v>
      </c>
      <c r="F1966" s="36" t="s">
        <v>25</v>
      </c>
      <c r="G1966" s="36" t="s">
        <v>10961</v>
      </c>
      <c r="H1966" s="37" t="s">
        <v>9409</v>
      </c>
    </row>
    <row r="1967" spans="1:8" x14ac:dyDescent="0.25">
      <c r="A1967" s="30">
        <v>45748</v>
      </c>
      <c r="B1967" s="31" t="s">
        <v>8471</v>
      </c>
      <c r="C1967" s="32" t="s">
        <v>8472</v>
      </c>
      <c r="D1967" s="31">
        <v>1680</v>
      </c>
      <c r="E1967" s="32">
        <v>1</v>
      </c>
      <c r="F1967" s="32" t="s">
        <v>14</v>
      </c>
      <c r="G1967" s="32" t="s">
        <v>10961</v>
      </c>
      <c r="H1967" s="33" t="s">
        <v>9409</v>
      </c>
    </row>
    <row r="1968" spans="1:8" x14ac:dyDescent="0.25">
      <c r="A1968" s="34">
        <v>45748</v>
      </c>
      <c r="B1968" s="35" t="s">
        <v>8177</v>
      </c>
      <c r="C1968" s="36" t="s">
        <v>8178</v>
      </c>
      <c r="D1968" s="35">
        <v>1680</v>
      </c>
      <c r="E1968" s="36">
        <v>20</v>
      </c>
      <c r="F1968" s="36" t="s">
        <v>25</v>
      </c>
      <c r="G1968" s="36" t="s">
        <v>10961</v>
      </c>
      <c r="H1968" s="37" t="s">
        <v>9409</v>
      </c>
    </row>
    <row r="1969" spans="1:8" x14ac:dyDescent="0.25">
      <c r="A1969" s="30">
        <v>45748</v>
      </c>
      <c r="B1969" s="31" t="s">
        <v>8167</v>
      </c>
      <c r="C1969" s="32" t="s">
        <v>8168</v>
      </c>
      <c r="D1969" s="31">
        <v>1680</v>
      </c>
      <c r="E1969" s="32">
        <v>30</v>
      </c>
      <c r="F1969" s="32" t="s">
        <v>14</v>
      </c>
      <c r="G1969" s="32" t="s">
        <v>10961</v>
      </c>
      <c r="H1969" s="33" t="s">
        <v>9409</v>
      </c>
    </row>
    <row r="1970" spans="1:8" x14ac:dyDescent="0.25">
      <c r="A1970" s="34">
        <v>45748</v>
      </c>
      <c r="B1970" s="35" t="s">
        <v>8233</v>
      </c>
      <c r="C1970" s="36" t="s">
        <v>8234</v>
      </c>
      <c r="D1970" s="35">
        <v>1680</v>
      </c>
      <c r="E1970" s="36">
        <v>30</v>
      </c>
      <c r="F1970" s="36" t="s">
        <v>25</v>
      </c>
      <c r="G1970" s="36" t="s">
        <v>10961</v>
      </c>
      <c r="H1970" s="37" t="s">
        <v>9409</v>
      </c>
    </row>
    <row r="1971" spans="1:8" x14ac:dyDescent="0.25">
      <c r="A1971" s="30">
        <v>45748</v>
      </c>
      <c r="B1971" s="31" t="s">
        <v>8173</v>
      </c>
      <c r="C1971" s="32" t="s">
        <v>8174</v>
      </c>
      <c r="D1971" s="31">
        <v>1680</v>
      </c>
      <c r="E1971" s="32">
        <v>50</v>
      </c>
      <c r="F1971" s="32" t="s">
        <v>25</v>
      </c>
      <c r="G1971" s="32" t="s">
        <v>10961</v>
      </c>
      <c r="H1971" s="33" t="s">
        <v>9409</v>
      </c>
    </row>
    <row r="1972" spans="1:8" x14ac:dyDescent="0.25">
      <c r="A1972" s="34">
        <v>45738</v>
      </c>
      <c r="B1972" s="35" t="s">
        <v>1577</v>
      </c>
      <c r="C1972" s="36" t="s">
        <v>2865</v>
      </c>
      <c r="D1972" s="35">
        <v>1628</v>
      </c>
      <c r="E1972" s="36">
        <v>6</v>
      </c>
      <c r="F1972" s="36" t="s">
        <v>14</v>
      </c>
      <c r="G1972" s="36" t="s">
        <v>10961</v>
      </c>
      <c r="H1972" s="37" t="s">
        <v>9688</v>
      </c>
    </row>
    <row r="1973" spans="1:8" x14ac:dyDescent="0.25">
      <c r="A1973" s="30">
        <v>45738</v>
      </c>
      <c r="B1973" s="31" t="s">
        <v>9014</v>
      </c>
      <c r="C1973" s="32" t="s">
        <v>8974</v>
      </c>
      <c r="D1973" s="31">
        <v>1628</v>
      </c>
      <c r="E1973" s="32">
        <v>2</v>
      </c>
      <c r="F1973" s="32" t="s">
        <v>14</v>
      </c>
      <c r="G1973" s="32" t="s">
        <v>10961</v>
      </c>
      <c r="H1973" s="33" t="s">
        <v>9688</v>
      </c>
    </row>
    <row r="1974" spans="1:8" x14ac:dyDescent="0.25">
      <c r="A1974" s="34">
        <v>45738</v>
      </c>
      <c r="B1974" s="35" t="s">
        <v>8873</v>
      </c>
      <c r="C1974" s="36" t="s">
        <v>8841</v>
      </c>
      <c r="D1974" s="35">
        <v>1628</v>
      </c>
      <c r="E1974" s="36">
        <v>1</v>
      </c>
      <c r="F1974" s="36" t="s">
        <v>14</v>
      </c>
      <c r="G1974" s="36" t="s">
        <v>10961</v>
      </c>
      <c r="H1974" s="37" t="s">
        <v>9688</v>
      </c>
    </row>
    <row r="1975" spans="1:8" x14ac:dyDescent="0.25">
      <c r="A1975" s="30">
        <v>45738</v>
      </c>
      <c r="B1975" s="31" t="s">
        <v>8875</v>
      </c>
      <c r="C1975" s="32" t="s">
        <v>8843</v>
      </c>
      <c r="D1975" s="31">
        <v>1628</v>
      </c>
      <c r="E1975" s="32">
        <v>1</v>
      </c>
      <c r="F1975" s="32" t="s">
        <v>14</v>
      </c>
      <c r="G1975" s="32" t="s">
        <v>10961</v>
      </c>
      <c r="H1975" s="33" t="s">
        <v>9688</v>
      </c>
    </row>
    <row r="1976" spans="1:8" x14ac:dyDescent="0.25">
      <c r="A1976" s="34">
        <v>45738</v>
      </c>
      <c r="B1976" s="35" t="s">
        <v>8834</v>
      </c>
      <c r="C1976" s="36" t="s">
        <v>8804</v>
      </c>
      <c r="D1976" s="35">
        <v>1628</v>
      </c>
      <c r="E1976" s="36">
        <v>2</v>
      </c>
      <c r="F1976" s="36" t="s">
        <v>14</v>
      </c>
      <c r="G1976" s="36" t="s">
        <v>10961</v>
      </c>
      <c r="H1976" s="37" t="s">
        <v>9688</v>
      </c>
    </row>
    <row r="1977" spans="1:8" x14ac:dyDescent="0.25">
      <c r="A1977" s="30">
        <v>45738</v>
      </c>
      <c r="B1977" s="31" t="s">
        <v>8826</v>
      </c>
      <c r="C1977" s="32" t="s">
        <v>8796</v>
      </c>
      <c r="D1977" s="31">
        <v>1628</v>
      </c>
      <c r="E1977" s="32">
        <v>2</v>
      </c>
      <c r="F1977" s="32" t="s">
        <v>14</v>
      </c>
      <c r="G1977" s="32" t="s">
        <v>10961</v>
      </c>
      <c r="H1977" s="33" t="s">
        <v>9688</v>
      </c>
    </row>
    <row r="1978" spans="1:8" x14ac:dyDescent="0.25">
      <c r="A1978" s="34">
        <v>45738</v>
      </c>
      <c r="B1978" s="35" t="s">
        <v>8461</v>
      </c>
      <c r="C1978" s="36" t="s">
        <v>8462</v>
      </c>
      <c r="D1978" s="35">
        <v>1628</v>
      </c>
      <c r="E1978" s="36">
        <v>1</v>
      </c>
      <c r="F1978" s="36" t="s">
        <v>14</v>
      </c>
      <c r="G1978" s="36" t="s">
        <v>10961</v>
      </c>
      <c r="H1978" s="37" t="s">
        <v>9688</v>
      </c>
    </row>
    <row r="1979" spans="1:8" x14ac:dyDescent="0.25">
      <c r="A1979" s="30">
        <v>45738</v>
      </c>
      <c r="B1979" s="31" t="s">
        <v>3662</v>
      </c>
      <c r="C1979" s="32" t="s">
        <v>3663</v>
      </c>
      <c r="D1979" s="31">
        <v>1628</v>
      </c>
      <c r="E1979" s="32">
        <v>1</v>
      </c>
      <c r="F1979" s="32" t="s">
        <v>14</v>
      </c>
      <c r="G1979" s="32" t="s">
        <v>10961</v>
      </c>
      <c r="H1979" s="33" t="s">
        <v>9688</v>
      </c>
    </row>
    <row r="1980" spans="1:8" x14ac:dyDescent="0.25">
      <c r="A1980" s="34">
        <v>45737</v>
      </c>
      <c r="B1980" s="35" t="s">
        <v>3181</v>
      </c>
      <c r="C1980" s="36" t="s">
        <v>3182</v>
      </c>
      <c r="D1980" s="35">
        <v>1624</v>
      </c>
      <c r="E1980" s="36">
        <v>2</v>
      </c>
      <c r="F1980" s="36" t="s">
        <v>14</v>
      </c>
      <c r="G1980" s="36" t="s">
        <v>10961</v>
      </c>
      <c r="H1980" s="37" t="s">
        <v>9421</v>
      </c>
    </row>
    <row r="1981" spans="1:8" x14ac:dyDescent="0.25">
      <c r="A1981" s="30">
        <v>45737</v>
      </c>
      <c r="B1981" s="31" t="s">
        <v>8824</v>
      </c>
      <c r="C1981" s="32" t="s">
        <v>8794</v>
      </c>
      <c r="D1981" s="31">
        <v>1624</v>
      </c>
      <c r="E1981" s="32">
        <v>8</v>
      </c>
      <c r="F1981" s="32" t="s">
        <v>14</v>
      </c>
      <c r="G1981" s="32" t="s">
        <v>10961</v>
      </c>
      <c r="H1981" s="33" t="s">
        <v>9421</v>
      </c>
    </row>
    <row r="1982" spans="1:8" x14ac:dyDescent="0.25">
      <c r="A1982" s="34">
        <v>45738</v>
      </c>
      <c r="B1982" s="35" t="s">
        <v>2427</v>
      </c>
      <c r="C1982" s="36" t="s">
        <v>2483</v>
      </c>
      <c r="D1982" s="35">
        <v>1634</v>
      </c>
      <c r="E1982" s="36">
        <v>12</v>
      </c>
      <c r="F1982" s="36" t="s">
        <v>14</v>
      </c>
      <c r="G1982" s="36" t="s">
        <v>10961</v>
      </c>
      <c r="H1982" s="37" t="s">
        <v>9687</v>
      </c>
    </row>
    <row r="1983" spans="1:8" x14ac:dyDescent="0.25">
      <c r="A1983" s="30">
        <v>45747</v>
      </c>
      <c r="B1983" s="31" t="s">
        <v>9683</v>
      </c>
      <c r="C1983" s="32" t="s">
        <v>9684</v>
      </c>
      <c r="D1983" s="31">
        <v>1676</v>
      </c>
      <c r="E1983" s="32">
        <v>2</v>
      </c>
      <c r="F1983" s="32" t="s">
        <v>14</v>
      </c>
      <c r="G1983" s="32" t="s">
        <v>10961</v>
      </c>
      <c r="H1983" s="33" t="s">
        <v>8431</v>
      </c>
    </row>
    <row r="1984" spans="1:8" x14ac:dyDescent="0.25">
      <c r="A1984" s="34">
        <v>45747</v>
      </c>
      <c r="B1984" s="35">
        <v>4341143100</v>
      </c>
      <c r="C1984" s="36" t="s">
        <v>8734</v>
      </c>
      <c r="D1984" s="35">
        <v>1676</v>
      </c>
      <c r="E1984" s="36">
        <v>4</v>
      </c>
      <c r="F1984" s="36" t="s">
        <v>14</v>
      </c>
      <c r="G1984" s="36" t="s">
        <v>10961</v>
      </c>
      <c r="H1984" s="37" t="s">
        <v>8431</v>
      </c>
    </row>
    <row r="1985" spans="1:8" x14ac:dyDescent="0.25">
      <c r="A1985" s="30">
        <v>45747</v>
      </c>
      <c r="B1985" s="31">
        <v>3280845100</v>
      </c>
      <c r="C1985" s="32" t="s">
        <v>8702</v>
      </c>
      <c r="D1985" s="31">
        <v>1676</v>
      </c>
      <c r="E1985" s="32">
        <v>4</v>
      </c>
      <c r="F1985" s="32" t="s">
        <v>14</v>
      </c>
      <c r="G1985" s="32" t="s">
        <v>10961</v>
      </c>
      <c r="H1985" s="33" t="s">
        <v>8431</v>
      </c>
    </row>
    <row r="1986" spans="1:8" x14ac:dyDescent="0.25">
      <c r="A1986" s="34">
        <v>45745</v>
      </c>
      <c r="B1986" s="35" t="s">
        <v>4679</v>
      </c>
      <c r="C1986" s="36" t="s">
        <v>4680</v>
      </c>
      <c r="D1986" s="35">
        <v>1673</v>
      </c>
      <c r="E1986" s="36">
        <v>1</v>
      </c>
      <c r="F1986" s="36" t="s">
        <v>14</v>
      </c>
      <c r="G1986" s="36" t="s">
        <v>10961</v>
      </c>
      <c r="H1986" s="37" t="s">
        <v>8431</v>
      </c>
    </row>
    <row r="1987" spans="1:8" x14ac:dyDescent="0.25">
      <c r="A1987" s="30">
        <v>45745</v>
      </c>
      <c r="B1987" s="31" t="s">
        <v>2418</v>
      </c>
      <c r="C1987" s="32" t="s">
        <v>2476</v>
      </c>
      <c r="D1987" s="31">
        <v>1673</v>
      </c>
      <c r="E1987" s="32">
        <v>8</v>
      </c>
      <c r="F1987" s="32" t="s">
        <v>25</v>
      </c>
      <c r="G1987" s="32" t="s">
        <v>10961</v>
      </c>
      <c r="H1987" s="33" t="s">
        <v>8431</v>
      </c>
    </row>
    <row r="1988" spans="1:8" x14ac:dyDescent="0.25">
      <c r="A1988" s="34">
        <v>45743</v>
      </c>
      <c r="B1988" s="35">
        <v>2280197100</v>
      </c>
      <c r="C1988" s="36" t="s">
        <v>8656</v>
      </c>
      <c r="D1988" s="35">
        <v>1662</v>
      </c>
      <c r="E1988" s="36">
        <v>1</v>
      </c>
      <c r="F1988" s="36" t="s">
        <v>25</v>
      </c>
      <c r="G1988" s="36" t="s">
        <v>10961</v>
      </c>
      <c r="H1988" s="37" t="s">
        <v>9624</v>
      </c>
    </row>
    <row r="1989" spans="1:8" x14ac:dyDescent="0.25">
      <c r="A1989" s="30">
        <v>45743</v>
      </c>
      <c r="B1989" s="31">
        <v>6283398090</v>
      </c>
      <c r="C1989" s="32" t="s">
        <v>8745</v>
      </c>
      <c r="D1989" s="31">
        <v>1662</v>
      </c>
      <c r="E1989" s="32">
        <v>6</v>
      </c>
      <c r="F1989" s="32" t="s">
        <v>14</v>
      </c>
      <c r="G1989" s="32" t="s">
        <v>10961</v>
      </c>
      <c r="H1989" s="33" t="s">
        <v>9624</v>
      </c>
    </row>
    <row r="1990" spans="1:8" x14ac:dyDescent="0.25">
      <c r="A1990" s="34">
        <v>45743</v>
      </c>
      <c r="B1990" s="35" t="s">
        <v>8467</v>
      </c>
      <c r="C1990" s="36" t="s">
        <v>8468</v>
      </c>
      <c r="D1990" s="35">
        <v>1662</v>
      </c>
      <c r="E1990" s="36">
        <v>2</v>
      </c>
      <c r="F1990" s="36" t="s">
        <v>14</v>
      </c>
      <c r="G1990" s="36" t="s">
        <v>10961</v>
      </c>
      <c r="H1990" s="37" t="s">
        <v>9624</v>
      </c>
    </row>
    <row r="1991" spans="1:8" x14ac:dyDescent="0.25">
      <c r="A1991" s="30">
        <v>45745</v>
      </c>
      <c r="B1991" s="31">
        <v>11333424</v>
      </c>
      <c r="C1991" s="32" t="s">
        <v>8991</v>
      </c>
      <c r="D1991" s="31">
        <v>1664</v>
      </c>
      <c r="E1991" s="32">
        <v>2</v>
      </c>
      <c r="F1991" s="32" t="s">
        <v>14</v>
      </c>
      <c r="G1991" s="32" t="s">
        <v>10961</v>
      </c>
      <c r="H1991" s="33" t="s">
        <v>8431</v>
      </c>
    </row>
    <row r="1992" spans="1:8" x14ac:dyDescent="0.25">
      <c r="A1992" s="34">
        <v>45745</v>
      </c>
      <c r="B1992" s="35" t="s">
        <v>3830</v>
      </c>
      <c r="C1992" s="36" t="s">
        <v>3831</v>
      </c>
      <c r="D1992" s="35">
        <v>1664</v>
      </c>
      <c r="E1992" s="36">
        <v>3</v>
      </c>
      <c r="F1992" s="36" t="s">
        <v>14</v>
      </c>
      <c r="G1992" s="36" t="s">
        <v>10961</v>
      </c>
      <c r="H1992" s="37" t="s">
        <v>8431</v>
      </c>
    </row>
    <row r="1993" spans="1:8" x14ac:dyDescent="0.25">
      <c r="A1993" s="30">
        <v>45745</v>
      </c>
      <c r="B1993" s="31" t="s">
        <v>3832</v>
      </c>
      <c r="C1993" s="32" t="s">
        <v>3833</v>
      </c>
      <c r="D1993" s="31">
        <v>1664</v>
      </c>
      <c r="E1993" s="32">
        <v>3</v>
      </c>
      <c r="F1993" s="32" t="s">
        <v>14</v>
      </c>
      <c r="G1993" s="32" t="s">
        <v>10961</v>
      </c>
      <c r="H1993" s="33" t="s">
        <v>8431</v>
      </c>
    </row>
    <row r="1994" spans="1:8" x14ac:dyDescent="0.25">
      <c r="A1994" s="34">
        <v>45745</v>
      </c>
      <c r="B1994" s="35" t="s">
        <v>8980</v>
      </c>
      <c r="C1994" s="36" t="s">
        <v>8981</v>
      </c>
      <c r="D1994" s="35">
        <v>1664</v>
      </c>
      <c r="E1994" s="36">
        <v>4</v>
      </c>
      <c r="F1994" s="36" t="s">
        <v>14</v>
      </c>
      <c r="G1994" s="36" t="s">
        <v>10961</v>
      </c>
      <c r="H1994" s="37" t="s">
        <v>8431</v>
      </c>
    </row>
    <row r="1995" spans="1:8" x14ac:dyDescent="0.25">
      <c r="A1995" s="30">
        <v>45745</v>
      </c>
      <c r="B1995" s="31" t="s">
        <v>3798</v>
      </c>
      <c r="C1995" s="32" t="s">
        <v>3799</v>
      </c>
      <c r="D1995" s="31">
        <v>1664</v>
      </c>
      <c r="E1995" s="32">
        <v>6</v>
      </c>
      <c r="F1995" s="32" t="s">
        <v>14</v>
      </c>
      <c r="G1995" s="32" t="s">
        <v>10961</v>
      </c>
      <c r="H1995" s="33" t="s">
        <v>8431</v>
      </c>
    </row>
    <row r="1996" spans="1:8" x14ac:dyDescent="0.25">
      <c r="A1996" s="34">
        <v>45745</v>
      </c>
      <c r="B1996" s="35" t="s">
        <v>3828</v>
      </c>
      <c r="C1996" s="36" t="s">
        <v>3829</v>
      </c>
      <c r="D1996" s="35">
        <v>1664</v>
      </c>
      <c r="E1996" s="36">
        <v>4</v>
      </c>
      <c r="F1996" s="36" t="s">
        <v>14</v>
      </c>
      <c r="G1996" s="36" t="s">
        <v>10961</v>
      </c>
      <c r="H1996" s="37" t="s">
        <v>8431</v>
      </c>
    </row>
    <row r="1997" spans="1:8" x14ac:dyDescent="0.25">
      <c r="A1997" s="30">
        <v>45745</v>
      </c>
      <c r="B1997" s="31" t="s">
        <v>1077</v>
      </c>
      <c r="C1997" s="32" t="s">
        <v>1078</v>
      </c>
      <c r="D1997" s="31">
        <v>1664</v>
      </c>
      <c r="E1997" s="32">
        <v>10</v>
      </c>
      <c r="F1997" s="32" t="s">
        <v>14</v>
      </c>
      <c r="G1997" s="32" t="s">
        <v>10961</v>
      </c>
      <c r="H1997" s="33" t="s">
        <v>8431</v>
      </c>
    </row>
    <row r="1998" spans="1:8" x14ac:dyDescent="0.25">
      <c r="A1998" s="34">
        <v>45745</v>
      </c>
      <c r="B1998" s="35">
        <v>2280242100</v>
      </c>
      <c r="C1998" s="36" t="s">
        <v>8662</v>
      </c>
      <c r="D1998" s="35">
        <v>1664</v>
      </c>
      <c r="E1998" s="36">
        <v>1</v>
      </c>
      <c r="F1998" s="36" t="s">
        <v>25</v>
      </c>
      <c r="G1998" s="36" t="s">
        <v>10961</v>
      </c>
      <c r="H1998" s="37" t="s">
        <v>8431</v>
      </c>
    </row>
    <row r="1999" spans="1:8" x14ac:dyDescent="0.25">
      <c r="A1999" s="30">
        <v>45745</v>
      </c>
      <c r="B1999" s="31">
        <v>1280819100</v>
      </c>
      <c r="C1999" s="32" t="s">
        <v>8653</v>
      </c>
      <c r="D1999" s="31">
        <v>1664</v>
      </c>
      <c r="E1999" s="32">
        <v>1</v>
      </c>
      <c r="F1999" s="32" t="s">
        <v>14</v>
      </c>
      <c r="G1999" s="32" t="s">
        <v>10961</v>
      </c>
      <c r="H1999" s="33" t="s">
        <v>8431</v>
      </c>
    </row>
    <row r="2000" spans="1:8" x14ac:dyDescent="0.25">
      <c r="A2000" s="34">
        <v>45745</v>
      </c>
      <c r="B2000" s="35" t="s">
        <v>10237</v>
      </c>
      <c r="C2000" s="36" t="s">
        <v>3524</v>
      </c>
      <c r="D2000" s="35">
        <v>1664</v>
      </c>
      <c r="E2000" s="36">
        <v>10</v>
      </c>
      <c r="F2000" s="36" t="s">
        <v>14</v>
      </c>
      <c r="G2000" s="36" t="s">
        <v>10961</v>
      </c>
      <c r="H2000" s="37" t="s">
        <v>8431</v>
      </c>
    </row>
    <row r="2001" spans="1:8" x14ac:dyDescent="0.25">
      <c r="A2001" s="30">
        <v>45745</v>
      </c>
      <c r="B2001" s="31" t="s">
        <v>454</v>
      </c>
      <c r="C2001" s="32" t="s">
        <v>455</v>
      </c>
      <c r="D2001" s="31">
        <v>1664</v>
      </c>
      <c r="E2001" s="32">
        <v>4</v>
      </c>
      <c r="F2001" s="32" t="s">
        <v>14</v>
      </c>
      <c r="G2001" s="32" t="s">
        <v>10961</v>
      </c>
      <c r="H2001" s="33" t="s">
        <v>8431</v>
      </c>
    </row>
    <row r="2002" spans="1:8" x14ac:dyDescent="0.25">
      <c r="A2002" s="34">
        <v>45745</v>
      </c>
      <c r="B2002" s="35" t="s">
        <v>1060</v>
      </c>
      <c r="C2002" s="36" t="s">
        <v>1061</v>
      </c>
      <c r="D2002" s="35">
        <v>1664</v>
      </c>
      <c r="E2002" s="36">
        <v>30</v>
      </c>
      <c r="F2002" s="36" t="s">
        <v>14</v>
      </c>
      <c r="G2002" s="36" t="s">
        <v>10961</v>
      </c>
      <c r="H2002" s="37" t="s">
        <v>8431</v>
      </c>
    </row>
    <row r="2003" spans="1:8" x14ac:dyDescent="0.25">
      <c r="A2003" s="30">
        <v>45745</v>
      </c>
      <c r="B2003" s="31" t="s">
        <v>9366</v>
      </c>
      <c r="C2003" s="32" t="s">
        <v>8955</v>
      </c>
      <c r="D2003" s="31">
        <v>1664</v>
      </c>
      <c r="E2003" s="32">
        <v>1</v>
      </c>
      <c r="F2003" s="32" t="s">
        <v>14</v>
      </c>
      <c r="G2003" s="32" t="s">
        <v>10961</v>
      </c>
      <c r="H2003" s="33" t="s">
        <v>8431</v>
      </c>
    </row>
    <row r="2004" spans="1:8" x14ac:dyDescent="0.25">
      <c r="A2004" s="34">
        <v>45745</v>
      </c>
      <c r="B2004" s="35" t="s">
        <v>9005</v>
      </c>
      <c r="C2004" s="36" t="s">
        <v>8925</v>
      </c>
      <c r="D2004" s="35">
        <v>1664</v>
      </c>
      <c r="E2004" s="36">
        <v>4</v>
      </c>
      <c r="F2004" s="36" t="s">
        <v>14</v>
      </c>
      <c r="G2004" s="36" t="s">
        <v>10961</v>
      </c>
      <c r="H2004" s="37" t="s">
        <v>8431</v>
      </c>
    </row>
    <row r="2005" spans="1:8" x14ac:dyDescent="0.25">
      <c r="A2005" s="30">
        <v>45745</v>
      </c>
      <c r="B2005" s="31" t="s">
        <v>9018</v>
      </c>
      <c r="C2005" s="32" t="s">
        <v>10521</v>
      </c>
      <c r="D2005" s="31">
        <v>1664</v>
      </c>
      <c r="E2005" s="32">
        <v>5</v>
      </c>
      <c r="F2005" s="32" t="s">
        <v>14</v>
      </c>
      <c r="G2005" s="32" t="s">
        <v>10961</v>
      </c>
      <c r="H2005" s="33" t="s">
        <v>8431</v>
      </c>
    </row>
    <row r="2006" spans="1:8" x14ac:dyDescent="0.25">
      <c r="A2006" s="34">
        <v>45745</v>
      </c>
      <c r="B2006" s="35" t="s">
        <v>1823</v>
      </c>
      <c r="C2006" s="36" t="s">
        <v>1824</v>
      </c>
      <c r="D2006" s="35">
        <v>1664</v>
      </c>
      <c r="E2006" s="36">
        <v>5</v>
      </c>
      <c r="F2006" s="36" t="s">
        <v>14</v>
      </c>
      <c r="G2006" s="36" t="s">
        <v>10961</v>
      </c>
      <c r="H2006" s="37" t="s">
        <v>8431</v>
      </c>
    </row>
    <row r="2007" spans="1:8" x14ac:dyDescent="0.25">
      <c r="A2007" s="30">
        <v>45745</v>
      </c>
      <c r="B2007" s="31">
        <v>3280524100</v>
      </c>
      <c r="C2007" s="32" t="s">
        <v>8670</v>
      </c>
      <c r="D2007" s="31">
        <v>1664</v>
      </c>
      <c r="E2007" s="32">
        <v>2</v>
      </c>
      <c r="F2007" s="32" t="s">
        <v>25</v>
      </c>
      <c r="G2007" s="32" t="s">
        <v>10961</v>
      </c>
      <c r="H2007" s="33" t="s">
        <v>8431</v>
      </c>
    </row>
    <row r="2008" spans="1:8" x14ac:dyDescent="0.25">
      <c r="A2008" s="34">
        <v>45745</v>
      </c>
      <c r="B2008" s="35" t="s">
        <v>1073</v>
      </c>
      <c r="C2008" s="36" t="s">
        <v>1074</v>
      </c>
      <c r="D2008" s="35">
        <v>1664</v>
      </c>
      <c r="E2008" s="36">
        <v>10</v>
      </c>
      <c r="F2008" s="36" t="s">
        <v>25</v>
      </c>
      <c r="G2008" s="36" t="s">
        <v>10961</v>
      </c>
      <c r="H2008" s="37" t="s">
        <v>8431</v>
      </c>
    </row>
    <row r="2009" spans="1:8" x14ac:dyDescent="0.25">
      <c r="A2009" s="30">
        <v>45745</v>
      </c>
      <c r="B2009" s="31" t="s">
        <v>9004</v>
      </c>
      <c r="C2009" s="32" t="s">
        <v>8914</v>
      </c>
      <c r="D2009" s="31">
        <v>1668</v>
      </c>
      <c r="E2009" s="32">
        <v>5</v>
      </c>
      <c r="F2009" s="32" t="s">
        <v>14</v>
      </c>
      <c r="G2009" s="32" t="s">
        <v>10961</v>
      </c>
      <c r="H2009" s="33" t="s">
        <v>8431</v>
      </c>
    </row>
    <row r="2010" spans="1:8" x14ac:dyDescent="0.25">
      <c r="A2010" s="34">
        <v>45745</v>
      </c>
      <c r="B2010" s="35" t="s">
        <v>8520</v>
      </c>
      <c r="C2010" s="36" t="s">
        <v>8641</v>
      </c>
      <c r="D2010" s="35">
        <v>1668</v>
      </c>
      <c r="E2010" s="36">
        <v>4</v>
      </c>
      <c r="F2010" s="36" t="s">
        <v>14</v>
      </c>
      <c r="G2010" s="36" t="s">
        <v>10961</v>
      </c>
      <c r="H2010" s="37" t="s">
        <v>8431</v>
      </c>
    </row>
    <row r="2011" spans="1:8" x14ac:dyDescent="0.25">
      <c r="A2011" s="30">
        <v>45745</v>
      </c>
      <c r="B2011" s="31" t="s">
        <v>3832</v>
      </c>
      <c r="C2011" s="32" t="s">
        <v>3833</v>
      </c>
      <c r="D2011" s="31">
        <v>1668</v>
      </c>
      <c r="E2011" s="32">
        <v>1</v>
      </c>
      <c r="F2011" s="32" t="s">
        <v>14</v>
      </c>
      <c r="G2011" s="32" t="s">
        <v>10961</v>
      </c>
      <c r="H2011" s="33" t="s">
        <v>8431</v>
      </c>
    </row>
    <row r="2012" spans="1:8" x14ac:dyDescent="0.25">
      <c r="A2012" s="34">
        <v>45745</v>
      </c>
      <c r="B2012" s="35" t="s">
        <v>1320</v>
      </c>
      <c r="C2012" s="36" t="s">
        <v>1321</v>
      </c>
      <c r="D2012" s="35">
        <v>1668</v>
      </c>
      <c r="E2012" s="36">
        <v>24</v>
      </c>
      <c r="F2012" s="36" t="s">
        <v>14</v>
      </c>
      <c r="G2012" s="36" t="s">
        <v>10961</v>
      </c>
      <c r="H2012" s="37" t="s">
        <v>8431</v>
      </c>
    </row>
    <row r="2013" spans="1:8" x14ac:dyDescent="0.25">
      <c r="A2013" s="30">
        <v>45745</v>
      </c>
      <c r="B2013" s="31" t="s">
        <v>2029</v>
      </c>
      <c r="C2013" s="32" t="s">
        <v>2030</v>
      </c>
      <c r="D2013" s="31">
        <v>1668</v>
      </c>
      <c r="E2013" s="32">
        <v>10</v>
      </c>
      <c r="F2013" s="32" t="s">
        <v>14</v>
      </c>
      <c r="G2013" s="32" t="s">
        <v>10961</v>
      </c>
      <c r="H2013" s="33" t="s">
        <v>8431</v>
      </c>
    </row>
    <row r="2014" spans="1:8" x14ac:dyDescent="0.25">
      <c r="A2014" s="34">
        <v>45745</v>
      </c>
      <c r="B2014" s="35" t="s">
        <v>2011</v>
      </c>
      <c r="C2014" s="36" t="s">
        <v>2012</v>
      </c>
      <c r="D2014" s="35">
        <v>1668</v>
      </c>
      <c r="E2014" s="36">
        <v>10</v>
      </c>
      <c r="F2014" s="36" t="s">
        <v>14</v>
      </c>
      <c r="G2014" s="36" t="s">
        <v>10961</v>
      </c>
      <c r="H2014" s="37" t="s">
        <v>8431</v>
      </c>
    </row>
    <row r="2015" spans="1:8" x14ac:dyDescent="0.25">
      <c r="A2015" s="30">
        <v>45745</v>
      </c>
      <c r="B2015" s="31" t="s">
        <v>1524</v>
      </c>
      <c r="C2015" s="32" t="s">
        <v>1525</v>
      </c>
      <c r="D2015" s="31">
        <v>1668</v>
      </c>
      <c r="E2015" s="32">
        <v>2</v>
      </c>
      <c r="F2015" s="32" t="s">
        <v>14</v>
      </c>
      <c r="G2015" s="32" t="s">
        <v>10961</v>
      </c>
      <c r="H2015" s="33" t="s">
        <v>8431</v>
      </c>
    </row>
    <row r="2016" spans="1:8" x14ac:dyDescent="0.25">
      <c r="A2016" s="34">
        <v>45745</v>
      </c>
      <c r="B2016" s="35" t="s">
        <v>1623</v>
      </c>
      <c r="C2016" s="36" t="s">
        <v>1624</v>
      </c>
      <c r="D2016" s="35">
        <v>1668</v>
      </c>
      <c r="E2016" s="36">
        <v>4</v>
      </c>
      <c r="F2016" s="36" t="s">
        <v>14</v>
      </c>
      <c r="G2016" s="36" t="s">
        <v>10961</v>
      </c>
      <c r="H2016" s="37" t="s">
        <v>8431</v>
      </c>
    </row>
    <row r="2017" spans="1:8" x14ac:dyDescent="0.25">
      <c r="A2017" s="30">
        <v>45745</v>
      </c>
      <c r="B2017" s="31" t="s">
        <v>2549</v>
      </c>
      <c r="C2017" s="32" t="s">
        <v>2550</v>
      </c>
      <c r="D2017" s="31">
        <v>1668</v>
      </c>
      <c r="E2017" s="32">
        <v>2</v>
      </c>
      <c r="F2017" s="32" t="s">
        <v>14</v>
      </c>
      <c r="G2017" s="32" t="s">
        <v>10961</v>
      </c>
      <c r="H2017" s="33" t="s">
        <v>8431</v>
      </c>
    </row>
    <row r="2018" spans="1:8" x14ac:dyDescent="0.25">
      <c r="A2018" s="34">
        <v>45745</v>
      </c>
      <c r="B2018" s="35" t="s">
        <v>2426</v>
      </c>
      <c r="C2018" s="36" t="s">
        <v>2482</v>
      </c>
      <c r="D2018" s="35">
        <v>1668</v>
      </c>
      <c r="E2018" s="36">
        <v>2</v>
      </c>
      <c r="F2018" s="36" t="s">
        <v>14</v>
      </c>
      <c r="G2018" s="36" t="s">
        <v>10961</v>
      </c>
      <c r="H2018" s="37" t="s">
        <v>8431</v>
      </c>
    </row>
    <row r="2019" spans="1:8" x14ac:dyDescent="0.25">
      <c r="A2019" s="30">
        <v>45745</v>
      </c>
      <c r="B2019" s="31" t="s">
        <v>2427</v>
      </c>
      <c r="C2019" s="32" t="s">
        <v>2483</v>
      </c>
      <c r="D2019" s="31">
        <v>1668</v>
      </c>
      <c r="E2019" s="32">
        <v>4</v>
      </c>
      <c r="F2019" s="32" t="s">
        <v>14</v>
      </c>
      <c r="G2019" s="32" t="s">
        <v>10961</v>
      </c>
      <c r="H2019" s="33" t="s">
        <v>8431</v>
      </c>
    </row>
    <row r="2020" spans="1:8" x14ac:dyDescent="0.25">
      <c r="A2020" s="34">
        <v>45743</v>
      </c>
      <c r="B2020" s="35">
        <v>2280242100</v>
      </c>
      <c r="C2020" s="36" t="s">
        <v>8662</v>
      </c>
      <c r="D2020" s="35">
        <v>1665</v>
      </c>
      <c r="E2020" s="36">
        <v>1</v>
      </c>
      <c r="F2020" s="36" t="s">
        <v>25</v>
      </c>
      <c r="G2020" s="36" t="s">
        <v>10961</v>
      </c>
      <c r="H2020" s="37" t="s">
        <v>8431</v>
      </c>
    </row>
    <row r="2021" spans="1:8" x14ac:dyDescent="0.25">
      <c r="A2021" s="30">
        <v>45743</v>
      </c>
      <c r="B2021" s="31" t="s">
        <v>2061</v>
      </c>
      <c r="C2021" s="32" t="s">
        <v>2062</v>
      </c>
      <c r="D2021" s="31">
        <v>1665</v>
      </c>
      <c r="E2021" s="32">
        <v>3</v>
      </c>
      <c r="F2021" s="32" t="s">
        <v>14</v>
      </c>
      <c r="G2021" s="32" t="s">
        <v>10961</v>
      </c>
      <c r="H2021" s="33" t="s">
        <v>8431</v>
      </c>
    </row>
    <row r="2022" spans="1:8" x14ac:dyDescent="0.25">
      <c r="A2022" s="34">
        <v>45743</v>
      </c>
      <c r="B2022" s="35" t="s">
        <v>2866</v>
      </c>
      <c r="C2022" s="36" t="s">
        <v>2867</v>
      </c>
      <c r="D2022" s="35">
        <v>1665</v>
      </c>
      <c r="E2022" s="36">
        <v>6</v>
      </c>
      <c r="F2022" s="36" t="s">
        <v>14</v>
      </c>
      <c r="G2022" s="36" t="s">
        <v>10961</v>
      </c>
      <c r="H2022" s="37" t="s">
        <v>8431</v>
      </c>
    </row>
    <row r="2023" spans="1:8" x14ac:dyDescent="0.25">
      <c r="A2023" s="30">
        <v>45744</v>
      </c>
      <c r="B2023" s="31" t="s">
        <v>10158</v>
      </c>
      <c r="C2023" s="32" t="s">
        <v>3296</v>
      </c>
      <c r="D2023" s="31">
        <v>1669</v>
      </c>
      <c r="E2023" s="32">
        <v>3</v>
      </c>
      <c r="F2023" s="32" t="s">
        <v>14</v>
      </c>
      <c r="G2023" s="32" t="s">
        <v>10961</v>
      </c>
      <c r="H2023" s="33" t="s">
        <v>8431</v>
      </c>
    </row>
    <row r="2024" spans="1:8" x14ac:dyDescent="0.25">
      <c r="A2024" s="34">
        <v>45744</v>
      </c>
      <c r="B2024" s="35" t="s">
        <v>9337</v>
      </c>
      <c r="C2024" s="36" t="s">
        <v>8920</v>
      </c>
      <c r="D2024" s="35">
        <v>1670</v>
      </c>
      <c r="E2024" s="36">
        <v>2</v>
      </c>
      <c r="F2024" s="36" t="s">
        <v>8414</v>
      </c>
      <c r="G2024" s="36" t="s">
        <v>10961</v>
      </c>
      <c r="H2024" s="37" t="s">
        <v>8431</v>
      </c>
    </row>
    <row r="2025" spans="1:8" x14ac:dyDescent="0.25">
      <c r="A2025" s="30">
        <v>45743</v>
      </c>
      <c r="B2025" s="31">
        <v>2280197100</v>
      </c>
      <c r="C2025" s="32" t="s">
        <v>8656</v>
      </c>
      <c r="D2025" s="31">
        <v>1662</v>
      </c>
      <c r="E2025" s="32">
        <v>1</v>
      </c>
      <c r="F2025" s="32" t="s">
        <v>8414</v>
      </c>
      <c r="G2025" s="32" t="s">
        <v>10961</v>
      </c>
      <c r="H2025" s="33" t="s">
        <v>9624</v>
      </c>
    </row>
    <row r="2026" spans="1:8" x14ac:dyDescent="0.25">
      <c r="A2026" s="34">
        <v>45743</v>
      </c>
      <c r="B2026" s="35">
        <v>6283398090</v>
      </c>
      <c r="C2026" s="36" t="s">
        <v>8745</v>
      </c>
      <c r="D2026" s="35">
        <v>1662</v>
      </c>
      <c r="E2026" s="36">
        <v>6</v>
      </c>
      <c r="F2026" s="36" t="s">
        <v>8414</v>
      </c>
      <c r="G2026" s="36" t="s">
        <v>10961</v>
      </c>
      <c r="H2026" s="37" t="s">
        <v>9624</v>
      </c>
    </row>
    <row r="2027" spans="1:8" x14ac:dyDescent="0.25">
      <c r="A2027" s="30">
        <v>45743</v>
      </c>
      <c r="B2027" s="31" t="s">
        <v>8467</v>
      </c>
      <c r="C2027" s="32" t="s">
        <v>8468</v>
      </c>
      <c r="D2027" s="31">
        <v>1662</v>
      </c>
      <c r="E2027" s="32">
        <v>2</v>
      </c>
      <c r="F2027" s="32" t="s">
        <v>25</v>
      </c>
      <c r="G2027" s="32" t="s">
        <v>10961</v>
      </c>
      <c r="H2027" s="33" t="s">
        <v>9624</v>
      </c>
    </row>
    <row r="2028" spans="1:8" x14ac:dyDescent="0.25">
      <c r="A2028" s="34">
        <v>45743</v>
      </c>
      <c r="B2028" s="35" t="s">
        <v>2221</v>
      </c>
      <c r="C2028" s="36" t="s">
        <v>2222</v>
      </c>
      <c r="D2028" s="35">
        <v>1655</v>
      </c>
      <c r="E2028" s="36">
        <v>4</v>
      </c>
      <c r="F2028" s="36" t="s">
        <v>14</v>
      </c>
      <c r="G2028" s="36" t="s">
        <v>10961</v>
      </c>
      <c r="H2028" s="37" t="s">
        <v>9624</v>
      </c>
    </row>
    <row r="2029" spans="1:8" x14ac:dyDescent="0.25">
      <c r="A2029" s="30">
        <v>45743</v>
      </c>
      <c r="B2029" s="31" t="s">
        <v>1913</v>
      </c>
      <c r="C2029" s="32" t="s">
        <v>1914</v>
      </c>
      <c r="D2029" s="31">
        <v>1655</v>
      </c>
      <c r="E2029" s="32">
        <v>6</v>
      </c>
      <c r="F2029" s="32" t="s">
        <v>14</v>
      </c>
      <c r="G2029" s="32" t="s">
        <v>10961</v>
      </c>
      <c r="H2029" s="33" t="s">
        <v>9624</v>
      </c>
    </row>
    <row r="2030" spans="1:8" x14ac:dyDescent="0.25">
      <c r="A2030" s="34">
        <v>45743</v>
      </c>
      <c r="B2030" s="35" t="s">
        <v>1876</v>
      </c>
      <c r="C2030" s="36" t="s">
        <v>1877</v>
      </c>
      <c r="D2030" s="35">
        <v>1655</v>
      </c>
      <c r="E2030" s="36">
        <v>2</v>
      </c>
      <c r="F2030" s="36" t="s">
        <v>14</v>
      </c>
      <c r="G2030" s="36" t="s">
        <v>10961</v>
      </c>
      <c r="H2030" s="37" t="s">
        <v>9624</v>
      </c>
    </row>
    <row r="2031" spans="1:8" x14ac:dyDescent="0.25">
      <c r="A2031" s="30">
        <v>45743</v>
      </c>
      <c r="B2031" s="31" t="s">
        <v>2297</v>
      </c>
      <c r="C2031" s="32" t="s">
        <v>2298</v>
      </c>
      <c r="D2031" s="31">
        <v>1655</v>
      </c>
      <c r="E2031" s="32">
        <v>24</v>
      </c>
      <c r="F2031" s="32" t="s">
        <v>14</v>
      </c>
      <c r="G2031" s="32" t="s">
        <v>10961</v>
      </c>
      <c r="H2031" s="33" t="s">
        <v>9624</v>
      </c>
    </row>
    <row r="2032" spans="1:8" x14ac:dyDescent="0.25">
      <c r="A2032" s="34">
        <v>45743</v>
      </c>
      <c r="B2032" s="35" t="s">
        <v>3662</v>
      </c>
      <c r="C2032" s="36" t="s">
        <v>3663</v>
      </c>
      <c r="D2032" s="35">
        <v>1655</v>
      </c>
      <c r="E2032" s="36">
        <v>1</v>
      </c>
      <c r="F2032" s="36" t="s">
        <v>14</v>
      </c>
      <c r="G2032" s="36" t="s">
        <v>10961</v>
      </c>
      <c r="H2032" s="37" t="s">
        <v>9624</v>
      </c>
    </row>
    <row r="2033" spans="1:8" x14ac:dyDescent="0.25">
      <c r="A2033" s="30">
        <v>45743</v>
      </c>
      <c r="B2033" s="31" t="s">
        <v>2635</v>
      </c>
      <c r="C2033" s="32" t="s">
        <v>2636</v>
      </c>
      <c r="D2033" s="31">
        <v>1655</v>
      </c>
      <c r="E2033" s="32">
        <v>6</v>
      </c>
      <c r="F2033" s="32" t="s">
        <v>14</v>
      </c>
      <c r="G2033" s="32" t="s">
        <v>10961</v>
      </c>
      <c r="H2033" s="33" t="s">
        <v>9624</v>
      </c>
    </row>
    <row r="2034" spans="1:8" x14ac:dyDescent="0.25">
      <c r="A2034" s="34">
        <v>45743</v>
      </c>
      <c r="B2034" s="35" t="s">
        <v>2621</v>
      </c>
      <c r="C2034" s="36" t="s">
        <v>2622</v>
      </c>
      <c r="D2034" s="35">
        <v>1655</v>
      </c>
      <c r="E2034" s="36">
        <v>6</v>
      </c>
      <c r="F2034" s="36" t="s">
        <v>14</v>
      </c>
      <c r="G2034" s="36" t="s">
        <v>10961</v>
      </c>
      <c r="H2034" s="37" t="s">
        <v>9624</v>
      </c>
    </row>
    <row r="2035" spans="1:8" x14ac:dyDescent="0.25">
      <c r="A2035" s="30">
        <v>45743</v>
      </c>
      <c r="B2035" s="31" t="s">
        <v>280</v>
      </c>
      <c r="C2035" s="32" t="s">
        <v>281</v>
      </c>
      <c r="D2035" s="31">
        <v>1654</v>
      </c>
      <c r="E2035" s="32">
        <v>6</v>
      </c>
      <c r="F2035" s="32" t="s">
        <v>14</v>
      </c>
      <c r="G2035" s="32" t="s">
        <v>10961</v>
      </c>
      <c r="H2035" s="33" t="s">
        <v>9624</v>
      </c>
    </row>
    <row r="2036" spans="1:8" x14ac:dyDescent="0.25">
      <c r="A2036" s="34">
        <v>45743</v>
      </c>
      <c r="B2036" s="35" t="s">
        <v>286</v>
      </c>
      <c r="C2036" s="36" t="s">
        <v>287</v>
      </c>
      <c r="D2036" s="35">
        <v>1654</v>
      </c>
      <c r="E2036" s="36">
        <v>12</v>
      </c>
      <c r="F2036" s="36" t="s">
        <v>25</v>
      </c>
      <c r="G2036" s="36" t="s">
        <v>10961</v>
      </c>
      <c r="H2036" s="37" t="s">
        <v>9624</v>
      </c>
    </row>
    <row r="2037" spans="1:8" x14ac:dyDescent="0.25">
      <c r="A2037" s="30">
        <v>45743</v>
      </c>
      <c r="B2037" s="31" t="s">
        <v>109</v>
      </c>
      <c r="C2037" s="32" t="s">
        <v>110</v>
      </c>
      <c r="D2037" s="31">
        <v>1654</v>
      </c>
      <c r="E2037" s="32">
        <v>2</v>
      </c>
      <c r="F2037" s="32" t="s">
        <v>25</v>
      </c>
      <c r="G2037" s="32" t="s">
        <v>10961</v>
      </c>
      <c r="H2037" s="33" t="s">
        <v>9624</v>
      </c>
    </row>
    <row r="2038" spans="1:8" x14ac:dyDescent="0.25">
      <c r="A2038" s="34">
        <v>45743</v>
      </c>
      <c r="B2038" s="35" t="s">
        <v>2130</v>
      </c>
      <c r="C2038" s="36" t="s">
        <v>2131</v>
      </c>
      <c r="D2038" s="35">
        <v>1654</v>
      </c>
      <c r="E2038" s="36">
        <v>6</v>
      </c>
      <c r="F2038" s="36" t="s">
        <v>25</v>
      </c>
      <c r="G2038" s="36" t="s">
        <v>10961</v>
      </c>
      <c r="H2038" s="37" t="s">
        <v>9624</v>
      </c>
    </row>
    <row r="2039" spans="1:8" x14ac:dyDescent="0.25">
      <c r="A2039" s="30">
        <v>45743</v>
      </c>
      <c r="B2039" s="31" t="s">
        <v>9243</v>
      </c>
      <c r="C2039" s="32" t="s">
        <v>9244</v>
      </c>
      <c r="D2039" s="31">
        <v>1654</v>
      </c>
      <c r="E2039" s="32">
        <v>1</v>
      </c>
      <c r="F2039" s="32" t="s">
        <v>14</v>
      </c>
      <c r="G2039" s="32" t="s">
        <v>10961</v>
      </c>
      <c r="H2039" s="33" t="s">
        <v>9624</v>
      </c>
    </row>
    <row r="2040" spans="1:8" x14ac:dyDescent="0.25">
      <c r="A2040" s="34">
        <v>45743</v>
      </c>
      <c r="B2040" s="35" t="s">
        <v>10464</v>
      </c>
      <c r="C2040" s="36" t="s">
        <v>9242</v>
      </c>
      <c r="D2040" s="35">
        <v>1654</v>
      </c>
      <c r="E2040" s="36">
        <v>2</v>
      </c>
      <c r="F2040" s="36" t="s">
        <v>14</v>
      </c>
      <c r="G2040" s="36" t="s">
        <v>10961</v>
      </c>
      <c r="H2040" s="37" t="s">
        <v>9624</v>
      </c>
    </row>
    <row r="2041" spans="1:8" x14ac:dyDescent="0.25">
      <c r="A2041" s="30">
        <v>45743</v>
      </c>
      <c r="B2041" s="31" t="s">
        <v>666</v>
      </c>
      <c r="C2041" s="32" t="s">
        <v>667</v>
      </c>
      <c r="D2041" s="31">
        <v>1654</v>
      </c>
      <c r="E2041" s="32">
        <v>36</v>
      </c>
      <c r="F2041" s="32" t="s">
        <v>14</v>
      </c>
      <c r="G2041" s="32" t="s">
        <v>10961</v>
      </c>
      <c r="H2041" s="33" t="s">
        <v>9624</v>
      </c>
    </row>
    <row r="2042" spans="1:8" x14ac:dyDescent="0.25">
      <c r="A2042" s="34">
        <v>45743</v>
      </c>
      <c r="B2042" s="35" t="s">
        <v>1241</v>
      </c>
      <c r="C2042" s="36" t="s">
        <v>1242</v>
      </c>
      <c r="D2042" s="35">
        <v>1654</v>
      </c>
      <c r="E2042" s="36">
        <v>6</v>
      </c>
      <c r="F2042" s="36" t="s">
        <v>14</v>
      </c>
      <c r="G2042" s="36" t="s">
        <v>10961</v>
      </c>
      <c r="H2042" s="37" t="s">
        <v>9624</v>
      </c>
    </row>
    <row r="2043" spans="1:8" x14ac:dyDescent="0.25">
      <c r="A2043" s="30">
        <v>45743</v>
      </c>
      <c r="B2043" s="31" t="s">
        <v>465</v>
      </c>
      <c r="C2043" s="32" t="s">
        <v>466</v>
      </c>
      <c r="D2043" s="31">
        <v>1654</v>
      </c>
      <c r="E2043" s="32">
        <v>2</v>
      </c>
      <c r="F2043" s="32" t="s">
        <v>14</v>
      </c>
      <c r="G2043" s="32" t="s">
        <v>10961</v>
      </c>
      <c r="H2043" s="33" t="s">
        <v>9624</v>
      </c>
    </row>
    <row r="2044" spans="1:8" x14ac:dyDescent="0.25">
      <c r="A2044" s="34">
        <v>45743</v>
      </c>
      <c r="B2044" s="35" t="s">
        <v>462</v>
      </c>
      <c r="C2044" s="36" t="s">
        <v>463</v>
      </c>
      <c r="D2044" s="35">
        <v>1654</v>
      </c>
      <c r="E2044" s="36">
        <v>3</v>
      </c>
      <c r="F2044" s="36" t="s">
        <v>14</v>
      </c>
      <c r="G2044" s="36" t="s">
        <v>10961</v>
      </c>
      <c r="H2044" s="37" t="s">
        <v>9624</v>
      </c>
    </row>
    <row r="2045" spans="1:8" x14ac:dyDescent="0.25">
      <c r="A2045" s="30">
        <v>45743</v>
      </c>
      <c r="B2045" s="31" t="s">
        <v>357</v>
      </c>
      <c r="C2045" s="32" t="s">
        <v>358</v>
      </c>
      <c r="D2045" s="31">
        <v>1654</v>
      </c>
      <c r="E2045" s="32">
        <v>10</v>
      </c>
      <c r="F2045" s="32" t="s">
        <v>25</v>
      </c>
      <c r="G2045" s="32" t="s">
        <v>10961</v>
      </c>
      <c r="H2045" s="33" t="s">
        <v>9624</v>
      </c>
    </row>
    <row r="2046" spans="1:8" x14ac:dyDescent="0.25">
      <c r="A2046" s="34">
        <v>45743</v>
      </c>
      <c r="B2046" s="35" t="s">
        <v>1878</v>
      </c>
      <c r="C2046" s="36" t="s">
        <v>1879</v>
      </c>
      <c r="D2046" s="35">
        <v>1654</v>
      </c>
      <c r="E2046" s="36">
        <v>4</v>
      </c>
      <c r="F2046" s="36" t="s">
        <v>14</v>
      </c>
      <c r="G2046" s="36" t="s">
        <v>10961</v>
      </c>
      <c r="H2046" s="37" t="s">
        <v>9624</v>
      </c>
    </row>
    <row r="2047" spans="1:8" x14ac:dyDescent="0.25">
      <c r="A2047" s="30">
        <v>45743</v>
      </c>
      <c r="B2047" s="31" t="s">
        <v>1901</v>
      </c>
      <c r="C2047" s="32" t="s">
        <v>1902</v>
      </c>
      <c r="D2047" s="31">
        <v>1653</v>
      </c>
      <c r="E2047" s="32">
        <v>1</v>
      </c>
      <c r="F2047" s="32" t="s">
        <v>14</v>
      </c>
      <c r="G2047" s="32" t="s">
        <v>10961</v>
      </c>
      <c r="H2047" s="33" t="s">
        <v>9624</v>
      </c>
    </row>
    <row r="2048" spans="1:8" x14ac:dyDescent="0.25">
      <c r="A2048" s="34">
        <v>45743</v>
      </c>
      <c r="B2048" s="35" t="s">
        <v>1948</v>
      </c>
      <c r="C2048" s="36" t="s">
        <v>1949</v>
      </c>
      <c r="D2048" s="35">
        <v>1653</v>
      </c>
      <c r="E2048" s="36">
        <v>1</v>
      </c>
      <c r="F2048" s="36" t="s">
        <v>14</v>
      </c>
      <c r="G2048" s="36" t="s">
        <v>10961</v>
      </c>
      <c r="H2048" s="37" t="s">
        <v>9624</v>
      </c>
    </row>
    <row r="2049" spans="1:8" x14ac:dyDescent="0.25">
      <c r="A2049" s="30">
        <v>45743</v>
      </c>
      <c r="B2049" s="31" t="s">
        <v>1849</v>
      </c>
      <c r="C2049" s="32" t="s">
        <v>1850</v>
      </c>
      <c r="D2049" s="31">
        <v>1653</v>
      </c>
      <c r="E2049" s="32">
        <v>1</v>
      </c>
      <c r="F2049" s="32" t="s">
        <v>14</v>
      </c>
      <c r="G2049" s="32" t="s">
        <v>10961</v>
      </c>
      <c r="H2049" s="33" t="s">
        <v>9624</v>
      </c>
    </row>
    <row r="2050" spans="1:8" x14ac:dyDescent="0.25">
      <c r="A2050" s="34">
        <v>45743</v>
      </c>
      <c r="B2050" s="35" t="s">
        <v>1853</v>
      </c>
      <c r="C2050" s="36" t="s">
        <v>1854</v>
      </c>
      <c r="D2050" s="35">
        <v>1653</v>
      </c>
      <c r="E2050" s="36">
        <v>1</v>
      </c>
      <c r="F2050" s="36" t="s">
        <v>14</v>
      </c>
      <c r="G2050" s="36" t="s">
        <v>10961</v>
      </c>
      <c r="H2050" s="37" t="s">
        <v>9624</v>
      </c>
    </row>
    <row r="2051" spans="1:8" x14ac:dyDescent="0.25">
      <c r="A2051" s="30">
        <v>45743</v>
      </c>
      <c r="B2051" s="31" t="s">
        <v>2096</v>
      </c>
      <c r="C2051" s="32" t="s">
        <v>2097</v>
      </c>
      <c r="D2051" s="31">
        <v>1653</v>
      </c>
      <c r="E2051" s="32">
        <v>1</v>
      </c>
      <c r="F2051" s="32" t="s">
        <v>14</v>
      </c>
      <c r="G2051" s="32" t="s">
        <v>10961</v>
      </c>
      <c r="H2051" s="33" t="s">
        <v>9624</v>
      </c>
    </row>
    <row r="2052" spans="1:8" x14ac:dyDescent="0.25">
      <c r="A2052" s="34">
        <v>45743</v>
      </c>
      <c r="B2052" s="35" t="s">
        <v>2100</v>
      </c>
      <c r="C2052" s="36" t="s">
        <v>2101</v>
      </c>
      <c r="D2052" s="35">
        <v>1653</v>
      </c>
      <c r="E2052" s="36">
        <v>1</v>
      </c>
      <c r="F2052" s="36" t="s">
        <v>14</v>
      </c>
      <c r="G2052" s="36" t="s">
        <v>10961</v>
      </c>
      <c r="H2052" s="37" t="s">
        <v>9624</v>
      </c>
    </row>
    <row r="2053" spans="1:8" x14ac:dyDescent="0.25">
      <c r="A2053" s="30">
        <v>45743</v>
      </c>
      <c r="B2053" s="31" t="s">
        <v>2104</v>
      </c>
      <c r="C2053" s="32" t="s">
        <v>2105</v>
      </c>
      <c r="D2053" s="31">
        <v>1653</v>
      </c>
      <c r="E2053" s="32">
        <v>1</v>
      </c>
      <c r="F2053" s="32" t="s">
        <v>8414</v>
      </c>
      <c r="G2053" s="32" t="s">
        <v>10961</v>
      </c>
      <c r="H2053" s="33" t="s">
        <v>9624</v>
      </c>
    </row>
    <row r="2054" spans="1:8" x14ac:dyDescent="0.25">
      <c r="A2054" s="34">
        <v>45743</v>
      </c>
      <c r="B2054" s="35" t="s">
        <v>1619</v>
      </c>
      <c r="C2054" s="36" t="s">
        <v>1620</v>
      </c>
      <c r="D2054" s="35">
        <v>1653</v>
      </c>
      <c r="E2054" s="36">
        <v>1</v>
      </c>
      <c r="F2054" s="36" t="s">
        <v>14</v>
      </c>
      <c r="G2054" s="36" t="s">
        <v>10961</v>
      </c>
      <c r="H2054" s="37" t="s">
        <v>9624</v>
      </c>
    </row>
    <row r="2055" spans="1:8" x14ac:dyDescent="0.25">
      <c r="A2055" s="30">
        <v>45743</v>
      </c>
      <c r="B2055" s="31" t="s">
        <v>2132</v>
      </c>
      <c r="C2055" s="32" t="s">
        <v>2133</v>
      </c>
      <c r="D2055" s="31">
        <v>1653</v>
      </c>
      <c r="E2055" s="32">
        <v>20</v>
      </c>
      <c r="F2055" s="32" t="s">
        <v>14</v>
      </c>
      <c r="G2055" s="32" t="s">
        <v>10961</v>
      </c>
      <c r="H2055" s="33" t="s">
        <v>9624</v>
      </c>
    </row>
    <row r="2056" spans="1:8" x14ac:dyDescent="0.25">
      <c r="A2056" s="34">
        <v>45743</v>
      </c>
      <c r="B2056" s="35" t="s">
        <v>2126</v>
      </c>
      <c r="C2056" s="36" t="s">
        <v>2127</v>
      </c>
      <c r="D2056" s="35">
        <v>1653</v>
      </c>
      <c r="E2056" s="36">
        <v>6</v>
      </c>
      <c r="F2056" s="36" t="s">
        <v>14</v>
      </c>
      <c r="G2056" s="36" t="s">
        <v>10961</v>
      </c>
      <c r="H2056" s="37" t="s">
        <v>9624</v>
      </c>
    </row>
    <row r="2057" spans="1:8" x14ac:dyDescent="0.25">
      <c r="A2057" s="30">
        <v>45743</v>
      </c>
      <c r="B2057" s="31" t="s">
        <v>2870</v>
      </c>
      <c r="C2057" s="32" t="s">
        <v>2871</v>
      </c>
      <c r="D2057" s="31">
        <v>1653</v>
      </c>
      <c r="E2057" s="32">
        <v>1</v>
      </c>
      <c r="F2057" s="32" t="s">
        <v>14</v>
      </c>
      <c r="G2057" s="32" t="s">
        <v>10961</v>
      </c>
      <c r="H2057" s="33" t="s">
        <v>9624</v>
      </c>
    </row>
    <row r="2058" spans="1:8" x14ac:dyDescent="0.25">
      <c r="A2058" s="34">
        <v>45743</v>
      </c>
      <c r="B2058" s="35" t="s">
        <v>2872</v>
      </c>
      <c r="C2058" s="36" t="s">
        <v>2873</v>
      </c>
      <c r="D2058" s="35">
        <v>1653</v>
      </c>
      <c r="E2058" s="36">
        <v>1</v>
      </c>
      <c r="F2058" s="36" t="s">
        <v>14</v>
      </c>
      <c r="G2058" s="36" t="s">
        <v>10961</v>
      </c>
      <c r="H2058" s="37" t="s">
        <v>9624</v>
      </c>
    </row>
    <row r="2059" spans="1:8" x14ac:dyDescent="0.25">
      <c r="A2059" s="30">
        <v>45743</v>
      </c>
      <c r="B2059" s="31" t="s">
        <v>1214</v>
      </c>
      <c r="C2059" s="32" t="s">
        <v>1215</v>
      </c>
      <c r="D2059" s="31">
        <v>1653</v>
      </c>
      <c r="E2059" s="32">
        <v>12</v>
      </c>
      <c r="F2059" s="32" t="s">
        <v>14</v>
      </c>
      <c r="G2059" s="32" t="s">
        <v>10961</v>
      </c>
      <c r="H2059" s="33" t="s">
        <v>9624</v>
      </c>
    </row>
    <row r="2060" spans="1:8" x14ac:dyDescent="0.25">
      <c r="A2060" s="34">
        <v>45743</v>
      </c>
      <c r="B2060" s="35" t="s">
        <v>2409</v>
      </c>
      <c r="C2060" s="36" t="s">
        <v>2467</v>
      </c>
      <c r="D2060" s="35">
        <v>1660</v>
      </c>
      <c r="E2060" s="36">
        <v>2</v>
      </c>
      <c r="F2060" s="36" t="s">
        <v>14</v>
      </c>
      <c r="G2060" s="36" t="s">
        <v>10961</v>
      </c>
      <c r="H2060" s="37" t="s">
        <v>8431</v>
      </c>
    </row>
    <row r="2061" spans="1:8" x14ac:dyDescent="0.25">
      <c r="A2061" s="30">
        <v>45743</v>
      </c>
      <c r="B2061" s="31" t="s">
        <v>10801</v>
      </c>
      <c r="C2061" s="32" t="s">
        <v>9045</v>
      </c>
      <c r="D2061" s="31">
        <v>1660</v>
      </c>
      <c r="E2061" s="32">
        <v>2</v>
      </c>
      <c r="F2061" s="32" t="s">
        <v>14</v>
      </c>
      <c r="G2061" s="32" t="s">
        <v>10961</v>
      </c>
      <c r="H2061" s="33" t="s">
        <v>8431</v>
      </c>
    </row>
    <row r="2062" spans="1:8" x14ac:dyDescent="0.25">
      <c r="A2062" s="34">
        <v>45743</v>
      </c>
      <c r="B2062" s="35" t="s">
        <v>1077</v>
      </c>
      <c r="C2062" s="36" t="s">
        <v>1078</v>
      </c>
      <c r="D2062" s="35">
        <v>1660</v>
      </c>
      <c r="E2062" s="36">
        <v>10</v>
      </c>
      <c r="F2062" s="36" t="s">
        <v>14</v>
      </c>
      <c r="G2062" s="36" t="s">
        <v>10961</v>
      </c>
      <c r="H2062" s="37" t="s">
        <v>8431</v>
      </c>
    </row>
    <row r="2063" spans="1:8" x14ac:dyDescent="0.25">
      <c r="A2063" s="30">
        <v>45743</v>
      </c>
      <c r="B2063" s="31" t="s">
        <v>7935</v>
      </c>
      <c r="C2063" s="32" t="s">
        <v>7936</v>
      </c>
      <c r="D2063" s="31">
        <v>1660</v>
      </c>
      <c r="E2063" s="32">
        <v>2</v>
      </c>
      <c r="F2063" s="32" t="s">
        <v>14</v>
      </c>
      <c r="G2063" s="32" t="s">
        <v>10961</v>
      </c>
      <c r="H2063" s="33" t="s">
        <v>8431</v>
      </c>
    </row>
    <row r="2064" spans="1:8" x14ac:dyDescent="0.25">
      <c r="A2064" s="34">
        <v>45743</v>
      </c>
      <c r="B2064" s="35" t="s">
        <v>10219</v>
      </c>
      <c r="C2064" s="36" t="s">
        <v>2803</v>
      </c>
      <c r="D2064" s="35">
        <v>1660</v>
      </c>
      <c r="E2064" s="36">
        <v>6</v>
      </c>
      <c r="F2064" s="36" t="s">
        <v>14</v>
      </c>
      <c r="G2064" s="36" t="s">
        <v>10961</v>
      </c>
      <c r="H2064" s="37" t="s">
        <v>8431</v>
      </c>
    </row>
    <row r="2065" spans="1:8" x14ac:dyDescent="0.25">
      <c r="A2065" s="30">
        <v>45743</v>
      </c>
      <c r="B2065" s="31" t="s">
        <v>2420</v>
      </c>
      <c r="C2065" s="32" t="s">
        <v>2478</v>
      </c>
      <c r="D2065" s="31">
        <v>1660</v>
      </c>
      <c r="E2065" s="32">
        <v>20</v>
      </c>
      <c r="F2065" s="32" t="s">
        <v>14</v>
      </c>
      <c r="G2065" s="32" t="s">
        <v>10961</v>
      </c>
      <c r="H2065" s="33" t="s">
        <v>8431</v>
      </c>
    </row>
    <row r="2066" spans="1:8" x14ac:dyDescent="0.25">
      <c r="A2066" s="34">
        <v>45743</v>
      </c>
      <c r="B2066" s="35" t="s">
        <v>2419</v>
      </c>
      <c r="C2066" s="36" t="s">
        <v>2477</v>
      </c>
      <c r="D2066" s="35">
        <v>1660</v>
      </c>
      <c r="E2066" s="36">
        <v>20</v>
      </c>
      <c r="F2066" s="36" t="s">
        <v>14</v>
      </c>
      <c r="G2066" s="36" t="s">
        <v>10961</v>
      </c>
      <c r="H2066" s="37" t="s">
        <v>8431</v>
      </c>
    </row>
    <row r="2067" spans="1:8" x14ac:dyDescent="0.25">
      <c r="A2067" s="30">
        <v>45743</v>
      </c>
      <c r="B2067" s="31" t="s">
        <v>10800</v>
      </c>
      <c r="C2067" s="32" t="s">
        <v>9044</v>
      </c>
      <c r="D2067" s="31">
        <v>1660</v>
      </c>
      <c r="E2067" s="32">
        <v>4</v>
      </c>
      <c r="F2067" s="32" t="s">
        <v>14</v>
      </c>
      <c r="G2067" s="32" t="s">
        <v>10961</v>
      </c>
      <c r="H2067" s="33" t="s">
        <v>8431</v>
      </c>
    </row>
    <row r="2068" spans="1:8" x14ac:dyDescent="0.25">
      <c r="A2068" s="34">
        <v>45743</v>
      </c>
      <c r="B2068" s="35" t="s">
        <v>1312</v>
      </c>
      <c r="C2068" s="36" t="s">
        <v>1313</v>
      </c>
      <c r="D2068" s="35">
        <v>1660</v>
      </c>
      <c r="E2068" s="36">
        <v>5</v>
      </c>
      <c r="F2068" s="36" t="s">
        <v>14</v>
      </c>
      <c r="G2068" s="36" t="s">
        <v>10961</v>
      </c>
      <c r="H2068" s="37" t="s">
        <v>8431</v>
      </c>
    </row>
    <row r="2069" spans="1:8" x14ac:dyDescent="0.25">
      <c r="A2069" s="30">
        <v>45743</v>
      </c>
      <c r="B2069" s="31" t="s">
        <v>10172</v>
      </c>
      <c r="C2069" s="32" t="s">
        <v>5072</v>
      </c>
      <c r="D2069" s="31">
        <v>1660</v>
      </c>
      <c r="E2069" s="32">
        <v>10</v>
      </c>
      <c r="F2069" s="32" t="s">
        <v>14</v>
      </c>
      <c r="G2069" s="32" t="s">
        <v>10961</v>
      </c>
      <c r="H2069" s="33" t="s">
        <v>8431</v>
      </c>
    </row>
    <row r="2070" spans="1:8" x14ac:dyDescent="0.25">
      <c r="A2070" s="34">
        <v>45743</v>
      </c>
      <c r="B2070" s="35" t="s">
        <v>955</v>
      </c>
      <c r="C2070" s="36" t="s">
        <v>956</v>
      </c>
      <c r="D2070" s="35">
        <v>1660</v>
      </c>
      <c r="E2070" s="36">
        <v>10</v>
      </c>
      <c r="F2070" s="36" t="s">
        <v>14</v>
      </c>
      <c r="G2070" s="36" t="s">
        <v>10961</v>
      </c>
      <c r="H2070" s="37" t="s">
        <v>8431</v>
      </c>
    </row>
    <row r="2071" spans="1:8" x14ac:dyDescent="0.25">
      <c r="A2071" s="30">
        <v>45743</v>
      </c>
      <c r="B2071" s="31" t="s">
        <v>9622</v>
      </c>
      <c r="C2071" s="32" t="s">
        <v>9623</v>
      </c>
      <c r="D2071" s="31">
        <v>1660</v>
      </c>
      <c r="E2071" s="32">
        <v>20</v>
      </c>
      <c r="F2071" s="32" t="s">
        <v>14</v>
      </c>
      <c r="G2071" s="32" t="s">
        <v>10961</v>
      </c>
      <c r="H2071" s="33" t="s">
        <v>8431</v>
      </c>
    </row>
    <row r="2072" spans="1:8" x14ac:dyDescent="0.25">
      <c r="A2072" s="34">
        <v>45743</v>
      </c>
      <c r="B2072" s="35" t="s">
        <v>995</v>
      </c>
      <c r="C2072" s="36" t="s">
        <v>996</v>
      </c>
      <c r="D2072" s="35">
        <v>1660</v>
      </c>
      <c r="E2072" s="36">
        <v>15</v>
      </c>
      <c r="F2072" s="36" t="s">
        <v>25</v>
      </c>
      <c r="G2072" s="36" t="s">
        <v>10961</v>
      </c>
      <c r="H2072" s="37" t="s">
        <v>8431</v>
      </c>
    </row>
    <row r="2073" spans="1:8" x14ac:dyDescent="0.25">
      <c r="A2073" s="30">
        <v>45743</v>
      </c>
      <c r="B2073" s="31" t="s">
        <v>1004</v>
      </c>
      <c r="C2073" s="32" t="s">
        <v>1005</v>
      </c>
      <c r="D2073" s="31">
        <v>1660</v>
      </c>
      <c r="E2073" s="32">
        <v>15</v>
      </c>
      <c r="F2073" s="32" t="s">
        <v>14</v>
      </c>
      <c r="G2073" s="32" t="s">
        <v>10961</v>
      </c>
      <c r="H2073" s="33" t="s">
        <v>8431</v>
      </c>
    </row>
    <row r="2074" spans="1:8" x14ac:dyDescent="0.25">
      <c r="A2074" s="34">
        <v>45743</v>
      </c>
      <c r="B2074" s="35">
        <v>11333424</v>
      </c>
      <c r="C2074" s="36" t="s">
        <v>8991</v>
      </c>
      <c r="D2074" s="35">
        <v>1660</v>
      </c>
      <c r="E2074" s="36">
        <v>2</v>
      </c>
      <c r="F2074" s="36" t="s">
        <v>14</v>
      </c>
      <c r="G2074" s="36" t="s">
        <v>10961</v>
      </c>
      <c r="H2074" s="37" t="s">
        <v>8431</v>
      </c>
    </row>
    <row r="2075" spans="1:8" x14ac:dyDescent="0.25">
      <c r="A2075" s="30">
        <v>45743</v>
      </c>
      <c r="B2075" s="31" t="s">
        <v>8556</v>
      </c>
      <c r="C2075" s="32" t="s">
        <v>3185</v>
      </c>
      <c r="D2075" s="31">
        <v>1663</v>
      </c>
      <c r="E2075" s="32">
        <v>2</v>
      </c>
      <c r="F2075" s="32" t="s">
        <v>14</v>
      </c>
      <c r="G2075" s="32" t="s">
        <v>10961</v>
      </c>
      <c r="H2075" s="33" t="s">
        <v>8431</v>
      </c>
    </row>
    <row r="2076" spans="1:8" x14ac:dyDescent="0.25">
      <c r="A2076" s="34">
        <v>45743</v>
      </c>
      <c r="B2076" s="35" t="s">
        <v>3153</v>
      </c>
      <c r="C2076" s="36" t="s">
        <v>3154</v>
      </c>
      <c r="D2076" s="35">
        <v>1663</v>
      </c>
      <c r="E2076" s="36">
        <v>1</v>
      </c>
      <c r="F2076" s="36" t="s">
        <v>14</v>
      </c>
      <c r="G2076" s="36" t="s">
        <v>10961</v>
      </c>
      <c r="H2076" s="37" t="s">
        <v>8431</v>
      </c>
    </row>
    <row r="2077" spans="1:8" x14ac:dyDescent="0.25">
      <c r="A2077" s="30">
        <v>45743</v>
      </c>
      <c r="B2077" s="31" t="s">
        <v>3173</v>
      </c>
      <c r="C2077" s="32" t="s">
        <v>3174</v>
      </c>
      <c r="D2077" s="31">
        <v>1663</v>
      </c>
      <c r="E2077" s="32">
        <v>1</v>
      </c>
      <c r="F2077" s="32" t="s">
        <v>14</v>
      </c>
      <c r="G2077" s="32" t="s">
        <v>10961</v>
      </c>
      <c r="H2077" s="33" t="s">
        <v>8431</v>
      </c>
    </row>
    <row r="2078" spans="1:8" x14ac:dyDescent="0.25">
      <c r="A2078" s="34">
        <v>45743</v>
      </c>
      <c r="B2078" s="35" t="s">
        <v>3177</v>
      </c>
      <c r="C2078" s="36" t="s">
        <v>3178</v>
      </c>
      <c r="D2078" s="35">
        <v>1663</v>
      </c>
      <c r="E2078" s="36">
        <v>1</v>
      </c>
      <c r="F2078" s="36" t="s">
        <v>14</v>
      </c>
      <c r="G2078" s="36" t="s">
        <v>10961</v>
      </c>
      <c r="H2078" s="37" t="s">
        <v>8431</v>
      </c>
    </row>
    <row r="2079" spans="1:8" x14ac:dyDescent="0.25">
      <c r="A2079" s="30">
        <v>45742</v>
      </c>
      <c r="B2079" s="31" t="s">
        <v>6025</v>
      </c>
      <c r="C2079" s="32" t="s">
        <v>6026</v>
      </c>
      <c r="D2079" s="31">
        <v>1639</v>
      </c>
      <c r="E2079" s="32">
        <v>8</v>
      </c>
      <c r="F2079" s="32" t="s">
        <v>14</v>
      </c>
      <c r="G2079" s="32" t="s">
        <v>10961</v>
      </c>
      <c r="H2079" s="33" t="s">
        <v>9621</v>
      </c>
    </row>
    <row r="2080" spans="1:8" x14ac:dyDescent="0.25">
      <c r="A2080" s="34">
        <v>45742</v>
      </c>
      <c r="B2080" s="35" t="s">
        <v>4741</v>
      </c>
      <c r="C2080" s="36" t="s">
        <v>4742</v>
      </c>
      <c r="D2080" s="35">
        <v>1639</v>
      </c>
      <c r="E2080" s="36">
        <v>40</v>
      </c>
      <c r="F2080" s="36" t="s">
        <v>25</v>
      </c>
      <c r="G2080" s="36" t="s">
        <v>10961</v>
      </c>
      <c r="H2080" s="37" t="s">
        <v>9621</v>
      </c>
    </row>
    <row r="2081" spans="1:8" x14ac:dyDescent="0.25">
      <c r="A2081" s="30">
        <v>45742</v>
      </c>
      <c r="B2081" s="31" t="s">
        <v>8873</v>
      </c>
      <c r="C2081" s="32" t="s">
        <v>8841</v>
      </c>
      <c r="D2081" s="31">
        <v>1657</v>
      </c>
      <c r="E2081" s="32">
        <v>30</v>
      </c>
      <c r="F2081" s="32" t="s">
        <v>25</v>
      </c>
      <c r="G2081" s="32" t="s">
        <v>10961</v>
      </c>
      <c r="H2081" s="33" t="s">
        <v>9620</v>
      </c>
    </row>
    <row r="2082" spans="1:8" x14ac:dyDescent="0.25">
      <c r="A2082" s="34">
        <v>45742</v>
      </c>
      <c r="B2082" s="35" t="s">
        <v>9407</v>
      </c>
      <c r="C2082" s="36" t="s">
        <v>8847</v>
      </c>
      <c r="D2082" s="35">
        <v>1657</v>
      </c>
      <c r="E2082" s="36">
        <v>2</v>
      </c>
      <c r="F2082" s="36" t="s">
        <v>14</v>
      </c>
      <c r="G2082" s="36" t="s">
        <v>10961</v>
      </c>
      <c r="H2082" s="37" t="s">
        <v>9620</v>
      </c>
    </row>
    <row r="2083" spans="1:8" x14ac:dyDescent="0.25">
      <c r="A2083" s="30">
        <v>45742</v>
      </c>
      <c r="B2083" s="31" t="s">
        <v>6186</v>
      </c>
      <c r="C2083" s="32" t="s">
        <v>6187</v>
      </c>
      <c r="D2083" s="31">
        <v>1661</v>
      </c>
      <c r="E2083" s="32">
        <v>2</v>
      </c>
      <c r="F2083" s="32" t="s">
        <v>25</v>
      </c>
      <c r="G2083" s="32" t="s">
        <v>10961</v>
      </c>
      <c r="H2083" s="33" t="s">
        <v>8431</v>
      </c>
    </row>
    <row r="2084" spans="1:8" x14ac:dyDescent="0.25">
      <c r="A2084" s="34">
        <v>45742</v>
      </c>
      <c r="B2084" s="35" t="s">
        <v>1581</v>
      </c>
      <c r="C2084" s="36" t="s">
        <v>9685</v>
      </c>
      <c r="D2084" s="35">
        <v>1661</v>
      </c>
      <c r="E2084" s="36">
        <v>3</v>
      </c>
      <c r="F2084" s="36" t="s">
        <v>14</v>
      </c>
      <c r="G2084" s="36" t="s">
        <v>10961</v>
      </c>
      <c r="H2084" s="37" t="s">
        <v>8431</v>
      </c>
    </row>
    <row r="2085" spans="1:8" x14ac:dyDescent="0.25">
      <c r="A2085" s="30">
        <v>45742</v>
      </c>
      <c r="B2085" s="31" t="s">
        <v>9082</v>
      </c>
      <c r="C2085" s="32" t="s">
        <v>9083</v>
      </c>
      <c r="D2085" s="31">
        <v>1661</v>
      </c>
      <c r="E2085" s="32">
        <v>2</v>
      </c>
      <c r="F2085" s="32" t="s">
        <v>14</v>
      </c>
      <c r="G2085" s="32" t="s">
        <v>10961</v>
      </c>
      <c r="H2085" s="33" t="s">
        <v>8431</v>
      </c>
    </row>
    <row r="2086" spans="1:8" x14ac:dyDescent="0.25">
      <c r="A2086" s="34">
        <v>45742</v>
      </c>
      <c r="B2086" s="35" t="s">
        <v>9084</v>
      </c>
      <c r="C2086" s="36" t="s">
        <v>9085</v>
      </c>
      <c r="D2086" s="35">
        <v>1661</v>
      </c>
      <c r="E2086" s="36">
        <v>1</v>
      </c>
      <c r="F2086" s="36" t="s">
        <v>14</v>
      </c>
      <c r="G2086" s="36" t="s">
        <v>10961</v>
      </c>
      <c r="H2086" s="37" t="s">
        <v>8431</v>
      </c>
    </row>
    <row r="2087" spans="1:8" x14ac:dyDescent="0.25">
      <c r="A2087" s="30">
        <v>45742</v>
      </c>
      <c r="B2087" s="31" t="s">
        <v>2083</v>
      </c>
      <c r="C2087" s="32" t="s">
        <v>2084</v>
      </c>
      <c r="D2087" s="31">
        <v>2442</v>
      </c>
      <c r="E2087" s="32">
        <v>1</v>
      </c>
      <c r="F2087" s="32" t="s">
        <v>14</v>
      </c>
      <c r="G2087" s="32" t="s">
        <v>10003</v>
      </c>
      <c r="H2087" s="33" t="s">
        <v>4</v>
      </c>
    </row>
    <row r="2088" spans="1:8" x14ac:dyDescent="0.25">
      <c r="A2088" s="34">
        <v>45742</v>
      </c>
      <c r="B2088" s="35" t="s">
        <v>8873</v>
      </c>
      <c r="C2088" s="36" t="s">
        <v>8841</v>
      </c>
      <c r="D2088" s="35">
        <v>2433</v>
      </c>
      <c r="E2088" s="36">
        <v>78</v>
      </c>
      <c r="F2088" s="36" t="s">
        <v>25</v>
      </c>
      <c r="G2088" s="36" t="s">
        <v>10003</v>
      </c>
      <c r="H2088" s="37" t="s">
        <v>4</v>
      </c>
    </row>
    <row r="2089" spans="1:8" x14ac:dyDescent="0.25">
      <c r="A2089" s="30">
        <v>45741</v>
      </c>
      <c r="B2089" s="31" t="s">
        <v>10172</v>
      </c>
      <c r="C2089" s="32" t="s">
        <v>5072</v>
      </c>
      <c r="D2089" s="31">
        <v>2432</v>
      </c>
      <c r="E2089" s="32">
        <v>24</v>
      </c>
      <c r="F2089" s="32" t="s">
        <v>14</v>
      </c>
      <c r="G2089" s="32" t="s">
        <v>10003</v>
      </c>
      <c r="H2089" s="33" t="s">
        <v>4</v>
      </c>
    </row>
    <row r="2090" spans="1:8" x14ac:dyDescent="0.25">
      <c r="A2090" s="34">
        <v>45741</v>
      </c>
      <c r="B2090" s="35">
        <v>6283398090</v>
      </c>
      <c r="C2090" s="36" t="s">
        <v>8745</v>
      </c>
      <c r="D2090" s="35">
        <v>2431</v>
      </c>
      <c r="E2090" s="36">
        <v>6</v>
      </c>
      <c r="F2090" s="36" t="s">
        <v>14</v>
      </c>
      <c r="G2090" s="36" t="s">
        <v>10003</v>
      </c>
      <c r="H2090" s="37" t="s">
        <v>4</v>
      </c>
    </row>
    <row r="2091" spans="1:8" x14ac:dyDescent="0.25">
      <c r="A2091" s="30">
        <v>45741</v>
      </c>
      <c r="B2091" s="31">
        <v>3280503100</v>
      </c>
      <c r="C2091" s="32" t="s">
        <v>8669</v>
      </c>
      <c r="D2091" s="31">
        <v>2430</v>
      </c>
      <c r="E2091" s="32">
        <v>30</v>
      </c>
      <c r="F2091" s="32" t="s">
        <v>14</v>
      </c>
      <c r="G2091" s="32" t="s">
        <v>10003</v>
      </c>
      <c r="H2091" s="33" t="s">
        <v>4</v>
      </c>
    </row>
    <row r="2092" spans="1:8" x14ac:dyDescent="0.25">
      <c r="A2092" s="34">
        <v>45741</v>
      </c>
      <c r="B2092" s="35" t="s">
        <v>10324</v>
      </c>
      <c r="C2092" s="36" t="s">
        <v>8668</v>
      </c>
      <c r="D2092" s="35">
        <v>2429</v>
      </c>
      <c r="E2092" s="36">
        <v>5</v>
      </c>
      <c r="F2092" s="36" t="s">
        <v>14</v>
      </c>
      <c r="G2092" s="36" t="s">
        <v>10003</v>
      </c>
      <c r="H2092" s="37" t="s">
        <v>4</v>
      </c>
    </row>
    <row r="2093" spans="1:8" x14ac:dyDescent="0.25">
      <c r="A2093" s="30">
        <v>45741</v>
      </c>
      <c r="B2093" s="31">
        <v>3250216100</v>
      </c>
      <c r="C2093" s="32" t="s">
        <v>8664</v>
      </c>
      <c r="D2093" s="31">
        <v>2428</v>
      </c>
      <c r="E2093" s="32">
        <v>10</v>
      </c>
      <c r="F2093" s="32" t="s">
        <v>25</v>
      </c>
      <c r="G2093" s="32" t="s">
        <v>10003</v>
      </c>
      <c r="H2093" s="33" t="s">
        <v>4</v>
      </c>
    </row>
    <row r="2094" spans="1:8" x14ac:dyDescent="0.25">
      <c r="A2094" s="34">
        <v>45741</v>
      </c>
      <c r="B2094" s="35">
        <v>3280498100</v>
      </c>
      <c r="C2094" s="36" t="s">
        <v>8667</v>
      </c>
      <c r="D2094" s="35">
        <v>2427</v>
      </c>
      <c r="E2094" s="36">
        <v>5</v>
      </c>
      <c r="F2094" s="36" t="s">
        <v>14</v>
      </c>
      <c r="G2094" s="36" t="s">
        <v>10003</v>
      </c>
      <c r="H2094" s="37" t="s">
        <v>4</v>
      </c>
    </row>
    <row r="2095" spans="1:8" x14ac:dyDescent="0.25">
      <c r="A2095" s="30">
        <v>45741</v>
      </c>
      <c r="B2095" s="31">
        <v>3280876100</v>
      </c>
      <c r="C2095" s="32" t="s">
        <v>8708</v>
      </c>
      <c r="D2095" s="31">
        <v>2426</v>
      </c>
      <c r="E2095" s="32">
        <v>5</v>
      </c>
      <c r="F2095" s="32" t="s">
        <v>25</v>
      </c>
      <c r="G2095" s="32" t="s">
        <v>10003</v>
      </c>
      <c r="H2095" s="33" t="s">
        <v>4</v>
      </c>
    </row>
    <row r="2096" spans="1:8" x14ac:dyDescent="0.25">
      <c r="A2096" s="34">
        <v>45741</v>
      </c>
      <c r="B2096" s="35" t="s">
        <v>1588</v>
      </c>
      <c r="C2096" s="36" t="s">
        <v>2863</v>
      </c>
      <c r="D2096" s="35">
        <v>2423</v>
      </c>
      <c r="E2096" s="36">
        <v>99</v>
      </c>
      <c r="F2096" s="36" t="s">
        <v>25</v>
      </c>
      <c r="G2096" s="36" t="s">
        <v>10003</v>
      </c>
      <c r="H2096" s="37" t="s">
        <v>4</v>
      </c>
    </row>
    <row r="2097" spans="1:8" x14ac:dyDescent="0.25">
      <c r="A2097" s="30">
        <v>45741</v>
      </c>
      <c r="B2097" s="31" t="s">
        <v>1577</v>
      </c>
      <c r="C2097" s="32" t="s">
        <v>2865</v>
      </c>
      <c r="D2097" s="31">
        <v>2422</v>
      </c>
      <c r="E2097" s="32">
        <v>151</v>
      </c>
      <c r="F2097" s="32" t="s">
        <v>14</v>
      </c>
      <c r="G2097" s="32" t="s">
        <v>10003</v>
      </c>
      <c r="H2097" s="33" t="s">
        <v>4</v>
      </c>
    </row>
    <row r="2098" spans="1:8" x14ac:dyDescent="0.25">
      <c r="A2098" s="34">
        <v>45740</v>
      </c>
      <c r="B2098" s="35">
        <v>6283049090</v>
      </c>
      <c r="C2098" s="36" t="s">
        <v>8742</v>
      </c>
      <c r="D2098" s="35">
        <v>2421</v>
      </c>
      <c r="E2098" s="36">
        <v>1</v>
      </c>
      <c r="F2098" s="36" t="s">
        <v>14</v>
      </c>
      <c r="G2098" s="36" t="s">
        <v>10003</v>
      </c>
      <c r="H2098" s="37" t="s">
        <v>4</v>
      </c>
    </row>
    <row r="2099" spans="1:8" x14ac:dyDescent="0.25">
      <c r="A2099" s="30">
        <v>45740</v>
      </c>
      <c r="B2099" s="31">
        <v>1280354100</v>
      </c>
      <c r="C2099" s="32" t="s">
        <v>8648</v>
      </c>
      <c r="D2099" s="31">
        <v>2420</v>
      </c>
      <c r="E2099" s="32">
        <v>2</v>
      </c>
      <c r="F2099" s="32" t="s">
        <v>14</v>
      </c>
      <c r="G2099" s="32" t="s">
        <v>10003</v>
      </c>
      <c r="H2099" s="33" t="s">
        <v>4</v>
      </c>
    </row>
    <row r="2100" spans="1:8" x14ac:dyDescent="0.25">
      <c r="A2100" s="34">
        <v>45740</v>
      </c>
      <c r="B2100" s="35">
        <v>4341186100</v>
      </c>
      <c r="C2100" s="36" t="s">
        <v>8736</v>
      </c>
      <c r="D2100" s="35">
        <v>2419</v>
      </c>
      <c r="E2100" s="36">
        <v>2</v>
      </c>
      <c r="F2100" s="36" t="s">
        <v>14</v>
      </c>
      <c r="G2100" s="36" t="s">
        <v>10003</v>
      </c>
      <c r="H2100" s="37" t="s">
        <v>4</v>
      </c>
    </row>
    <row r="2101" spans="1:8" x14ac:dyDescent="0.25">
      <c r="A2101" s="30">
        <v>45740</v>
      </c>
      <c r="B2101" s="31">
        <v>1280819100</v>
      </c>
      <c r="C2101" s="32" t="s">
        <v>8653</v>
      </c>
      <c r="D2101" s="31">
        <v>2418</v>
      </c>
      <c r="E2101" s="32">
        <v>4</v>
      </c>
      <c r="F2101" s="32" t="s">
        <v>14</v>
      </c>
      <c r="G2101" s="32" t="s">
        <v>10003</v>
      </c>
      <c r="H2101" s="33" t="s">
        <v>4</v>
      </c>
    </row>
    <row r="2102" spans="1:8" x14ac:dyDescent="0.25">
      <c r="A2102" s="34">
        <v>45740</v>
      </c>
      <c r="B2102" s="35">
        <v>3280669100</v>
      </c>
      <c r="C2102" s="36" t="s">
        <v>8691</v>
      </c>
      <c r="D2102" s="35">
        <v>2417</v>
      </c>
      <c r="E2102" s="36">
        <v>4</v>
      </c>
      <c r="F2102" s="36" t="s">
        <v>14</v>
      </c>
      <c r="G2102" s="36" t="s">
        <v>10003</v>
      </c>
      <c r="H2102" s="37" t="s">
        <v>4</v>
      </c>
    </row>
    <row r="2103" spans="1:8" x14ac:dyDescent="0.25">
      <c r="A2103" s="30">
        <v>45740</v>
      </c>
      <c r="B2103" s="31">
        <v>3280585100</v>
      </c>
      <c r="C2103" s="32" t="s">
        <v>8682</v>
      </c>
      <c r="D2103" s="31">
        <v>2416</v>
      </c>
      <c r="E2103" s="32">
        <v>4</v>
      </c>
      <c r="F2103" s="32" t="s">
        <v>14</v>
      </c>
      <c r="G2103" s="32" t="s">
        <v>10003</v>
      </c>
      <c r="H2103" s="33" t="s">
        <v>4</v>
      </c>
    </row>
    <row r="2104" spans="1:8" x14ac:dyDescent="0.25">
      <c r="A2104" s="34">
        <v>45740</v>
      </c>
      <c r="B2104" s="35">
        <v>3280670100</v>
      </c>
      <c r="C2104" s="36" t="s">
        <v>8692</v>
      </c>
      <c r="D2104" s="35">
        <v>2415</v>
      </c>
      <c r="E2104" s="36">
        <v>6</v>
      </c>
      <c r="F2104" s="36" t="s">
        <v>14</v>
      </c>
      <c r="G2104" s="36" t="s">
        <v>10003</v>
      </c>
      <c r="H2104" s="37" t="s">
        <v>4</v>
      </c>
    </row>
    <row r="2105" spans="1:8" x14ac:dyDescent="0.25">
      <c r="A2105" s="30">
        <v>45740</v>
      </c>
      <c r="B2105" s="31">
        <v>3280524100</v>
      </c>
      <c r="C2105" s="32" t="s">
        <v>8670</v>
      </c>
      <c r="D2105" s="31">
        <v>2414</v>
      </c>
      <c r="E2105" s="32">
        <v>4</v>
      </c>
      <c r="F2105" s="32" t="s">
        <v>25</v>
      </c>
      <c r="G2105" s="32" t="s">
        <v>10003</v>
      </c>
      <c r="H2105" s="33" t="s">
        <v>4</v>
      </c>
    </row>
    <row r="2106" spans="1:8" x14ac:dyDescent="0.25">
      <c r="A2106" s="34">
        <v>45740</v>
      </c>
      <c r="B2106" s="35">
        <v>4330339100</v>
      </c>
      <c r="C2106" s="36" t="s">
        <v>8715</v>
      </c>
      <c r="D2106" s="35">
        <v>2413</v>
      </c>
      <c r="E2106" s="36">
        <v>10</v>
      </c>
      <c r="F2106" s="36" t="s">
        <v>14</v>
      </c>
      <c r="G2106" s="36" t="s">
        <v>10003</v>
      </c>
      <c r="H2106" s="37" t="s">
        <v>4</v>
      </c>
    </row>
    <row r="2107" spans="1:8" x14ac:dyDescent="0.25">
      <c r="A2107" s="30">
        <v>45740</v>
      </c>
      <c r="B2107" s="31">
        <v>3310377100</v>
      </c>
      <c r="C2107" s="32" t="s">
        <v>8712</v>
      </c>
      <c r="D2107" s="31">
        <v>2412</v>
      </c>
      <c r="E2107" s="32">
        <v>2</v>
      </c>
      <c r="F2107" s="32" t="s">
        <v>14</v>
      </c>
      <c r="G2107" s="32" t="s">
        <v>10003</v>
      </c>
      <c r="H2107" s="33" t="s">
        <v>4</v>
      </c>
    </row>
    <row r="2108" spans="1:8" x14ac:dyDescent="0.25">
      <c r="A2108" s="34">
        <v>45740</v>
      </c>
      <c r="B2108" s="35">
        <v>3280552100</v>
      </c>
      <c r="C2108" s="36" t="s">
        <v>8677</v>
      </c>
      <c r="D2108" s="35">
        <v>2411</v>
      </c>
      <c r="E2108" s="36">
        <v>2</v>
      </c>
      <c r="F2108" s="36" t="s">
        <v>14</v>
      </c>
      <c r="G2108" s="36" t="s">
        <v>10003</v>
      </c>
      <c r="H2108" s="37" t="s">
        <v>4</v>
      </c>
    </row>
    <row r="2109" spans="1:8" x14ac:dyDescent="0.25">
      <c r="A2109" s="30">
        <v>45740</v>
      </c>
      <c r="B2109" s="31">
        <v>4340460100</v>
      </c>
      <c r="C2109" s="32" t="s">
        <v>8730</v>
      </c>
      <c r="D2109" s="31">
        <v>2410</v>
      </c>
      <c r="E2109" s="32">
        <v>24</v>
      </c>
      <c r="F2109" s="32" t="s">
        <v>14</v>
      </c>
      <c r="G2109" s="32" t="s">
        <v>10003</v>
      </c>
      <c r="H2109" s="33" t="s">
        <v>4</v>
      </c>
    </row>
    <row r="2110" spans="1:8" x14ac:dyDescent="0.25">
      <c r="A2110" s="34">
        <v>45740</v>
      </c>
      <c r="B2110" s="35">
        <v>3280843100</v>
      </c>
      <c r="C2110" s="36" t="s">
        <v>8701</v>
      </c>
      <c r="D2110" s="35">
        <v>2409</v>
      </c>
      <c r="E2110" s="36">
        <v>14</v>
      </c>
      <c r="F2110" s="36" t="s">
        <v>14</v>
      </c>
      <c r="G2110" s="36" t="s">
        <v>10003</v>
      </c>
      <c r="H2110" s="37" t="s">
        <v>4</v>
      </c>
    </row>
    <row r="2111" spans="1:8" x14ac:dyDescent="0.25">
      <c r="A2111" s="30">
        <v>45740</v>
      </c>
      <c r="B2111" s="31">
        <v>4340427100</v>
      </c>
      <c r="C2111" s="32" t="s">
        <v>8719</v>
      </c>
      <c r="D2111" s="31">
        <v>2408</v>
      </c>
      <c r="E2111" s="32">
        <v>60</v>
      </c>
      <c r="F2111" s="32" t="s">
        <v>14</v>
      </c>
      <c r="G2111" s="32" t="s">
        <v>10003</v>
      </c>
      <c r="H2111" s="33" t="s">
        <v>4</v>
      </c>
    </row>
    <row r="2112" spans="1:8" x14ac:dyDescent="0.25">
      <c r="A2112" s="34">
        <v>45740</v>
      </c>
      <c r="B2112" s="35">
        <v>3280587100</v>
      </c>
      <c r="C2112" s="36" t="s">
        <v>8683</v>
      </c>
      <c r="D2112" s="35">
        <v>2407</v>
      </c>
      <c r="E2112" s="36">
        <v>4</v>
      </c>
      <c r="F2112" s="36" t="s">
        <v>25</v>
      </c>
      <c r="G2112" s="36" t="s">
        <v>10003</v>
      </c>
      <c r="H2112" s="37" t="s">
        <v>4</v>
      </c>
    </row>
    <row r="2113" spans="1:8" x14ac:dyDescent="0.25">
      <c r="A2113" s="30">
        <v>45740</v>
      </c>
      <c r="B2113" s="31">
        <v>4330349100</v>
      </c>
      <c r="C2113" s="32" t="s">
        <v>9285</v>
      </c>
      <c r="D2113" s="31">
        <v>2406</v>
      </c>
      <c r="E2113" s="32">
        <v>10</v>
      </c>
      <c r="F2113" s="32" t="s">
        <v>14</v>
      </c>
      <c r="G2113" s="32" t="s">
        <v>10003</v>
      </c>
      <c r="H2113" s="33" t="s">
        <v>4</v>
      </c>
    </row>
    <row r="2114" spans="1:8" x14ac:dyDescent="0.25">
      <c r="A2114" s="34">
        <v>45740</v>
      </c>
      <c r="B2114" s="35">
        <v>4340441100</v>
      </c>
      <c r="C2114" s="36" t="s">
        <v>8721</v>
      </c>
      <c r="D2114" s="35">
        <v>2405</v>
      </c>
      <c r="E2114" s="36">
        <v>10</v>
      </c>
      <c r="F2114" s="36" t="s">
        <v>14</v>
      </c>
      <c r="G2114" s="36" t="s">
        <v>10003</v>
      </c>
      <c r="H2114" s="37" t="s">
        <v>4</v>
      </c>
    </row>
    <row r="2115" spans="1:8" x14ac:dyDescent="0.25">
      <c r="A2115" s="30">
        <v>45740</v>
      </c>
      <c r="B2115" s="31">
        <v>3280681100</v>
      </c>
      <c r="C2115" s="32" t="s">
        <v>8695</v>
      </c>
      <c r="D2115" s="31">
        <v>2404</v>
      </c>
      <c r="E2115" s="32">
        <v>4</v>
      </c>
      <c r="F2115" s="32" t="s">
        <v>14</v>
      </c>
      <c r="G2115" s="32" t="s">
        <v>10003</v>
      </c>
      <c r="H2115" s="33" t="s">
        <v>4</v>
      </c>
    </row>
    <row r="2116" spans="1:8" x14ac:dyDescent="0.25">
      <c r="A2116" s="34">
        <v>45740</v>
      </c>
      <c r="B2116" s="35" t="s">
        <v>301</v>
      </c>
      <c r="C2116" s="36" t="s">
        <v>302</v>
      </c>
      <c r="D2116" s="35">
        <v>2403</v>
      </c>
      <c r="E2116" s="36">
        <v>595</v>
      </c>
      <c r="F2116" s="36" t="s">
        <v>14</v>
      </c>
      <c r="G2116" s="36" t="s">
        <v>10003</v>
      </c>
      <c r="H2116" s="37" t="s">
        <v>4</v>
      </c>
    </row>
    <row r="2117" spans="1:8" x14ac:dyDescent="0.25">
      <c r="A2117" s="30">
        <v>45740</v>
      </c>
      <c r="B2117" s="31" t="s">
        <v>5237</v>
      </c>
      <c r="C2117" s="32" t="s">
        <v>5238</v>
      </c>
      <c r="D2117" s="31">
        <v>2402</v>
      </c>
      <c r="E2117" s="32">
        <v>1</v>
      </c>
      <c r="F2117" s="32" t="s">
        <v>14</v>
      </c>
      <c r="G2117" s="32" t="s">
        <v>10003</v>
      </c>
      <c r="H2117" s="33" t="s">
        <v>4</v>
      </c>
    </row>
    <row r="2118" spans="1:8" x14ac:dyDescent="0.25">
      <c r="A2118" s="34">
        <v>45740</v>
      </c>
      <c r="B2118" s="35" t="s">
        <v>5211</v>
      </c>
      <c r="C2118" s="36" t="s">
        <v>5212</v>
      </c>
      <c r="D2118" s="35">
        <v>2401</v>
      </c>
      <c r="E2118" s="36">
        <v>25</v>
      </c>
      <c r="F2118" s="36" t="s">
        <v>14</v>
      </c>
      <c r="G2118" s="36" t="s">
        <v>10003</v>
      </c>
      <c r="H2118" s="37" t="s">
        <v>4</v>
      </c>
    </row>
    <row r="2119" spans="1:8" x14ac:dyDescent="0.25">
      <c r="A2119" s="30">
        <v>45740</v>
      </c>
      <c r="B2119" s="31" t="s">
        <v>1891</v>
      </c>
      <c r="C2119" s="32" t="s">
        <v>1892</v>
      </c>
      <c r="D2119" s="31">
        <v>2399</v>
      </c>
      <c r="E2119" s="32">
        <v>200</v>
      </c>
      <c r="F2119" s="32" t="s">
        <v>14</v>
      </c>
      <c r="G2119" s="32" t="s">
        <v>10003</v>
      </c>
      <c r="H2119" s="33" t="s">
        <v>4</v>
      </c>
    </row>
    <row r="2120" spans="1:8" x14ac:dyDescent="0.25">
      <c r="A2120" s="34">
        <v>45740</v>
      </c>
      <c r="B2120" s="35" t="s">
        <v>5404</v>
      </c>
      <c r="C2120" s="36" t="s">
        <v>5405</v>
      </c>
      <c r="D2120" s="35">
        <v>2398</v>
      </c>
      <c r="E2120" s="36">
        <v>100</v>
      </c>
      <c r="F2120" s="36" t="s">
        <v>14</v>
      </c>
      <c r="G2120" s="36" t="s">
        <v>10003</v>
      </c>
      <c r="H2120" s="37" t="s">
        <v>4</v>
      </c>
    </row>
    <row r="2121" spans="1:8" x14ac:dyDescent="0.25">
      <c r="A2121" s="30">
        <v>45738</v>
      </c>
      <c r="B2121" s="31">
        <v>3280876100</v>
      </c>
      <c r="C2121" s="32" t="s">
        <v>8708</v>
      </c>
      <c r="D2121" s="31">
        <v>2393</v>
      </c>
      <c r="E2121" s="32">
        <v>5</v>
      </c>
      <c r="F2121" s="32" t="s">
        <v>14</v>
      </c>
      <c r="G2121" s="32" t="s">
        <v>10003</v>
      </c>
      <c r="H2121" s="33" t="s">
        <v>4</v>
      </c>
    </row>
    <row r="2122" spans="1:8" x14ac:dyDescent="0.25">
      <c r="A2122" s="34">
        <v>45738</v>
      </c>
      <c r="B2122" s="35">
        <v>3310308100</v>
      </c>
      <c r="C2122" s="36" t="s">
        <v>8709</v>
      </c>
      <c r="D2122" s="35">
        <v>2392</v>
      </c>
      <c r="E2122" s="36">
        <v>5</v>
      </c>
      <c r="F2122" s="36" t="s">
        <v>14</v>
      </c>
      <c r="G2122" s="36" t="s">
        <v>10003</v>
      </c>
      <c r="H2122" s="37" t="s">
        <v>4</v>
      </c>
    </row>
    <row r="2123" spans="1:8" x14ac:dyDescent="0.25">
      <c r="A2123" s="30">
        <v>45738</v>
      </c>
      <c r="B2123" s="31">
        <v>6283398090</v>
      </c>
      <c r="C2123" s="32" t="s">
        <v>8745</v>
      </c>
      <c r="D2123" s="31">
        <v>2391</v>
      </c>
      <c r="E2123" s="32">
        <v>8</v>
      </c>
      <c r="F2123" s="32" t="s">
        <v>25</v>
      </c>
      <c r="G2123" s="32" t="s">
        <v>10003</v>
      </c>
      <c r="H2123" s="33" t="s">
        <v>4</v>
      </c>
    </row>
    <row r="2124" spans="1:8" x14ac:dyDescent="0.25">
      <c r="A2124" s="34">
        <v>45737</v>
      </c>
      <c r="B2124" s="35" t="s">
        <v>676</v>
      </c>
      <c r="C2124" s="36" t="s">
        <v>677</v>
      </c>
      <c r="D2124" s="35">
        <v>2385</v>
      </c>
      <c r="E2124" s="36">
        <v>102</v>
      </c>
      <c r="F2124" s="36" t="s">
        <v>14</v>
      </c>
      <c r="G2124" s="36" t="s">
        <v>10003</v>
      </c>
      <c r="H2124" s="37" t="s">
        <v>4</v>
      </c>
    </row>
    <row r="2125" spans="1:8" x14ac:dyDescent="0.25">
      <c r="A2125" s="30">
        <v>45737</v>
      </c>
      <c r="B2125" s="31" t="s">
        <v>683</v>
      </c>
      <c r="C2125" s="32" t="s">
        <v>684</v>
      </c>
      <c r="D2125" s="31">
        <v>2384</v>
      </c>
      <c r="E2125" s="32">
        <v>130</v>
      </c>
      <c r="F2125" s="32" t="s">
        <v>14</v>
      </c>
      <c r="G2125" s="32" t="s">
        <v>10003</v>
      </c>
      <c r="H2125" s="33" t="s">
        <v>4</v>
      </c>
    </row>
    <row r="2126" spans="1:8" x14ac:dyDescent="0.25">
      <c r="A2126" s="34">
        <v>45737</v>
      </c>
      <c r="B2126" s="35" t="s">
        <v>8461</v>
      </c>
      <c r="C2126" s="36" t="s">
        <v>8462</v>
      </c>
      <c r="D2126" s="35">
        <v>2383</v>
      </c>
      <c r="E2126" s="36">
        <v>1</v>
      </c>
      <c r="F2126" s="36" t="s">
        <v>14</v>
      </c>
      <c r="G2126" s="36" t="s">
        <v>10003</v>
      </c>
      <c r="H2126" s="37" t="s">
        <v>4</v>
      </c>
    </row>
    <row r="2127" spans="1:8" x14ac:dyDescent="0.25">
      <c r="A2127" s="30">
        <v>45737</v>
      </c>
      <c r="B2127" s="31" t="s">
        <v>3662</v>
      </c>
      <c r="C2127" s="32" t="s">
        <v>3663</v>
      </c>
      <c r="D2127" s="31">
        <v>2382</v>
      </c>
      <c r="E2127" s="32">
        <v>1</v>
      </c>
      <c r="F2127" s="32" t="s">
        <v>14</v>
      </c>
      <c r="G2127" s="32" t="s">
        <v>10003</v>
      </c>
      <c r="H2127" s="33" t="s">
        <v>4</v>
      </c>
    </row>
    <row r="2128" spans="1:8" x14ac:dyDescent="0.25">
      <c r="A2128" s="34">
        <v>45736</v>
      </c>
      <c r="B2128" s="35" t="s">
        <v>9383</v>
      </c>
      <c r="C2128" s="36" t="s">
        <v>9384</v>
      </c>
      <c r="D2128" s="35">
        <v>2372</v>
      </c>
      <c r="E2128" s="36">
        <v>100</v>
      </c>
      <c r="F2128" s="36" t="s">
        <v>14</v>
      </c>
      <c r="G2128" s="36" t="s">
        <v>10003</v>
      </c>
      <c r="H2128" s="37" t="s">
        <v>4</v>
      </c>
    </row>
    <row r="2129" spans="1:8" x14ac:dyDescent="0.25">
      <c r="A2129" s="30">
        <v>45736</v>
      </c>
      <c r="B2129" s="31" t="s">
        <v>1659</v>
      </c>
      <c r="C2129" s="32" t="s">
        <v>1660</v>
      </c>
      <c r="D2129" s="31">
        <v>2376</v>
      </c>
      <c r="E2129" s="32">
        <v>10</v>
      </c>
      <c r="F2129" s="32" t="s">
        <v>14</v>
      </c>
      <c r="G2129" s="32" t="s">
        <v>10003</v>
      </c>
      <c r="H2129" s="33" t="s">
        <v>4</v>
      </c>
    </row>
    <row r="2130" spans="1:8" x14ac:dyDescent="0.25">
      <c r="A2130" s="34">
        <v>45736</v>
      </c>
      <c r="B2130" s="35" t="s">
        <v>628</v>
      </c>
      <c r="C2130" s="36" t="s">
        <v>3561</v>
      </c>
      <c r="D2130" s="35">
        <v>2375</v>
      </c>
      <c r="E2130" s="36">
        <v>40</v>
      </c>
      <c r="F2130" s="36" t="s">
        <v>14</v>
      </c>
      <c r="G2130" s="36" t="s">
        <v>10003</v>
      </c>
      <c r="H2130" s="37" t="s">
        <v>4</v>
      </c>
    </row>
    <row r="2131" spans="1:8" x14ac:dyDescent="0.25">
      <c r="A2131" s="30">
        <v>45736</v>
      </c>
      <c r="B2131" s="31" t="s">
        <v>1089</v>
      </c>
      <c r="C2131" s="32" t="s">
        <v>3855</v>
      </c>
      <c r="D2131" s="31">
        <v>2374</v>
      </c>
      <c r="E2131" s="32">
        <v>60</v>
      </c>
      <c r="F2131" s="32" t="s">
        <v>14</v>
      </c>
      <c r="G2131" s="32" t="s">
        <v>10003</v>
      </c>
      <c r="H2131" s="33" t="s">
        <v>4</v>
      </c>
    </row>
    <row r="2132" spans="1:8" x14ac:dyDescent="0.25">
      <c r="A2132" s="34">
        <v>45736</v>
      </c>
      <c r="B2132" s="35" t="s">
        <v>820</v>
      </c>
      <c r="C2132" s="36" t="s">
        <v>3503</v>
      </c>
      <c r="D2132" s="35">
        <v>2373</v>
      </c>
      <c r="E2132" s="36">
        <v>26</v>
      </c>
      <c r="F2132" s="36" t="s">
        <v>14</v>
      </c>
      <c r="G2132" s="36" t="s">
        <v>10003</v>
      </c>
      <c r="H2132" s="37" t="s">
        <v>4</v>
      </c>
    </row>
    <row r="2133" spans="1:8" x14ac:dyDescent="0.25">
      <c r="A2133" s="30">
        <v>45736</v>
      </c>
      <c r="B2133" s="31" t="s">
        <v>825</v>
      </c>
      <c r="C2133" s="32" t="s">
        <v>3502</v>
      </c>
      <c r="D2133" s="31">
        <v>2373</v>
      </c>
      <c r="E2133" s="32">
        <v>26</v>
      </c>
      <c r="F2133" s="32" t="s">
        <v>14</v>
      </c>
      <c r="G2133" s="32" t="s">
        <v>10003</v>
      </c>
      <c r="H2133" s="33" t="s">
        <v>4</v>
      </c>
    </row>
    <row r="2134" spans="1:8" x14ac:dyDescent="0.25">
      <c r="A2134" s="34">
        <v>45736</v>
      </c>
      <c r="B2134" s="35" t="s">
        <v>816</v>
      </c>
      <c r="C2134" s="36" t="s">
        <v>817</v>
      </c>
      <c r="D2134" s="35">
        <v>2372</v>
      </c>
      <c r="E2134" s="36">
        <v>50</v>
      </c>
      <c r="F2134" s="36" t="s">
        <v>25</v>
      </c>
      <c r="G2134" s="36" t="s">
        <v>10003</v>
      </c>
      <c r="H2134" s="37" t="s">
        <v>4</v>
      </c>
    </row>
    <row r="2135" spans="1:8" x14ac:dyDescent="0.25">
      <c r="A2135" s="30">
        <v>45735</v>
      </c>
      <c r="B2135" s="31" t="s">
        <v>5211</v>
      </c>
      <c r="C2135" s="32" t="s">
        <v>5212</v>
      </c>
      <c r="D2135" s="31">
        <v>2368</v>
      </c>
      <c r="E2135" s="32">
        <v>10</v>
      </c>
      <c r="F2135" s="32" t="s">
        <v>25</v>
      </c>
      <c r="G2135" s="32" t="s">
        <v>10003</v>
      </c>
      <c r="H2135" s="33" t="s">
        <v>4</v>
      </c>
    </row>
    <row r="2136" spans="1:8" x14ac:dyDescent="0.25">
      <c r="A2136" s="34">
        <v>45735</v>
      </c>
      <c r="B2136" s="35" t="s">
        <v>5209</v>
      </c>
      <c r="C2136" s="36" t="s">
        <v>5210</v>
      </c>
      <c r="D2136" s="35">
        <v>2367</v>
      </c>
      <c r="E2136" s="36">
        <v>20</v>
      </c>
      <c r="F2136" s="36" t="s">
        <v>25</v>
      </c>
      <c r="G2136" s="36" t="s">
        <v>10003</v>
      </c>
      <c r="H2136" s="37" t="s">
        <v>4</v>
      </c>
    </row>
    <row r="2137" spans="1:8" x14ac:dyDescent="0.25">
      <c r="A2137" s="30">
        <v>45735</v>
      </c>
      <c r="B2137" s="31" t="s">
        <v>5237</v>
      </c>
      <c r="C2137" s="32" t="s">
        <v>5238</v>
      </c>
      <c r="D2137" s="31">
        <v>2366</v>
      </c>
      <c r="E2137" s="32">
        <v>19</v>
      </c>
      <c r="F2137" s="32" t="s">
        <v>25</v>
      </c>
      <c r="G2137" s="32" t="s">
        <v>10003</v>
      </c>
      <c r="H2137" s="33" t="s">
        <v>4</v>
      </c>
    </row>
    <row r="2138" spans="1:8" x14ac:dyDescent="0.25">
      <c r="A2138" s="34">
        <v>45735</v>
      </c>
      <c r="B2138" s="35" t="s">
        <v>10242</v>
      </c>
      <c r="C2138" s="36" t="s">
        <v>6162</v>
      </c>
      <c r="D2138" s="35">
        <v>2365</v>
      </c>
      <c r="E2138" s="36">
        <v>48</v>
      </c>
      <c r="F2138" s="36" t="s">
        <v>14</v>
      </c>
      <c r="G2138" s="36" t="s">
        <v>10003</v>
      </c>
      <c r="H2138" s="37" t="s">
        <v>4</v>
      </c>
    </row>
    <row r="2139" spans="1:8" x14ac:dyDescent="0.25">
      <c r="A2139" s="30">
        <v>45735</v>
      </c>
      <c r="B2139" s="31" t="s">
        <v>10724</v>
      </c>
      <c r="C2139" s="32" t="s">
        <v>6161</v>
      </c>
      <c r="D2139" s="31">
        <v>2364</v>
      </c>
      <c r="E2139" s="32">
        <v>30</v>
      </c>
      <c r="F2139" s="32" t="s">
        <v>14</v>
      </c>
      <c r="G2139" s="32" t="s">
        <v>10003</v>
      </c>
      <c r="H2139" s="33" t="s">
        <v>4</v>
      </c>
    </row>
    <row r="2140" spans="1:8" x14ac:dyDescent="0.25">
      <c r="A2140" s="34">
        <v>45734</v>
      </c>
      <c r="B2140" s="35" t="s">
        <v>5384</v>
      </c>
      <c r="C2140" s="36" t="s">
        <v>5385</v>
      </c>
      <c r="D2140" s="35">
        <v>2359</v>
      </c>
      <c r="E2140" s="36">
        <v>300</v>
      </c>
      <c r="F2140" s="36" t="s">
        <v>14</v>
      </c>
      <c r="G2140" s="36" t="s">
        <v>10003</v>
      </c>
      <c r="H2140" s="37" t="s">
        <v>4</v>
      </c>
    </row>
    <row r="2141" spans="1:8" x14ac:dyDescent="0.25">
      <c r="A2141" s="30">
        <v>45734</v>
      </c>
      <c r="B2141" s="31" t="s">
        <v>6398</v>
      </c>
      <c r="C2141" s="32" t="s">
        <v>6399</v>
      </c>
      <c r="D2141" s="31">
        <v>2356</v>
      </c>
      <c r="E2141" s="32">
        <v>1503</v>
      </c>
      <c r="F2141" s="32" t="s">
        <v>14</v>
      </c>
      <c r="G2141" s="32" t="s">
        <v>10003</v>
      </c>
      <c r="H2141" s="33" t="s">
        <v>4</v>
      </c>
    </row>
    <row r="2142" spans="1:8" x14ac:dyDescent="0.25">
      <c r="A2142" s="34">
        <v>45734</v>
      </c>
      <c r="B2142" s="35" t="s">
        <v>6430</v>
      </c>
      <c r="C2142" s="36" t="s">
        <v>6431</v>
      </c>
      <c r="D2142" s="35">
        <v>2355</v>
      </c>
      <c r="E2142" s="36">
        <v>200</v>
      </c>
      <c r="F2142" s="36" t="s">
        <v>14</v>
      </c>
      <c r="G2142" s="36" t="s">
        <v>10003</v>
      </c>
      <c r="H2142" s="37" t="s">
        <v>4</v>
      </c>
    </row>
    <row r="2143" spans="1:8" x14ac:dyDescent="0.25">
      <c r="A2143" s="30">
        <v>45734</v>
      </c>
      <c r="B2143" s="31" t="s">
        <v>6404</v>
      </c>
      <c r="C2143" s="32" t="s">
        <v>6405</v>
      </c>
      <c r="D2143" s="31">
        <v>2354</v>
      </c>
      <c r="E2143" s="32">
        <v>3859</v>
      </c>
      <c r="F2143" s="32" t="s">
        <v>14</v>
      </c>
      <c r="G2143" s="32" t="s">
        <v>10003</v>
      </c>
      <c r="H2143" s="33" t="s">
        <v>4</v>
      </c>
    </row>
    <row r="2144" spans="1:8" x14ac:dyDescent="0.25">
      <c r="A2144" s="34">
        <v>45731</v>
      </c>
      <c r="B2144" s="35" t="s">
        <v>2017</v>
      </c>
      <c r="C2144" s="36" t="s">
        <v>2018</v>
      </c>
      <c r="D2144" s="35">
        <v>2340</v>
      </c>
      <c r="E2144" s="36">
        <v>200</v>
      </c>
      <c r="F2144" s="36" t="s">
        <v>14</v>
      </c>
      <c r="G2144" s="36" t="s">
        <v>10003</v>
      </c>
      <c r="H2144" s="37" t="s">
        <v>4</v>
      </c>
    </row>
    <row r="2145" spans="1:8" x14ac:dyDescent="0.25">
      <c r="A2145" s="30">
        <v>45731</v>
      </c>
      <c r="B2145" s="31" t="s">
        <v>2061</v>
      </c>
      <c r="C2145" s="32" t="s">
        <v>2062</v>
      </c>
      <c r="D2145" s="31">
        <v>2339</v>
      </c>
      <c r="E2145" s="32">
        <v>10</v>
      </c>
      <c r="F2145" s="32" t="s">
        <v>14</v>
      </c>
      <c r="G2145" s="32" t="s">
        <v>10003</v>
      </c>
      <c r="H2145" s="33" t="s">
        <v>4</v>
      </c>
    </row>
    <row r="2146" spans="1:8" x14ac:dyDescent="0.25">
      <c r="A2146" s="34">
        <v>45731</v>
      </c>
      <c r="B2146" s="35" t="s">
        <v>2071</v>
      </c>
      <c r="C2146" s="36" t="s">
        <v>2072</v>
      </c>
      <c r="D2146" s="35">
        <v>2338</v>
      </c>
      <c r="E2146" s="36">
        <v>11</v>
      </c>
      <c r="F2146" s="36" t="s">
        <v>14</v>
      </c>
      <c r="G2146" s="36" t="s">
        <v>10003</v>
      </c>
      <c r="H2146" s="37" t="s">
        <v>4</v>
      </c>
    </row>
    <row r="2147" spans="1:8" x14ac:dyDescent="0.25">
      <c r="A2147" s="30">
        <v>45731</v>
      </c>
      <c r="B2147" s="31" t="s">
        <v>5372</v>
      </c>
      <c r="C2147" s="32" t="s">
        <v>5373</v>
      </c>
      <c r="D2147" s="31">
        <v>2337</v>
      </c>
      <c r="E2147" s="32">
        <v>600</v>
      </c>
      <c r="F2147" s="32" t="s">
        <v>14</v>
      </c>
      <c r="G2147" s="32" t="s">
        <v>10003</v>
      </c>
      <c r="H2147" s="33" t="s">
        <v>4</v>
      </c>
    </row>
    <row r="2148" spans="1:8" x14ac:dyDescent="0.25">
      <c r="A2148" s="34">
        <v>45729</v>
      </c>
      <c r="B2148" s="35" t="s">
        <v>2165</v>
      </c>
      <c r="C2148" s="36" t="s">
        <v>2166</v>
      </c>
      <c r="D2148" s="35">
        <v>2336</v>
      </c>
      <c r="E2148" s="36">
        <v>201</v>
      </c>
      <c r="F2148" s="36" t="s">
        <v>25</v>
      </c>
      <c r="G2148" s="36" t="s">
        <v>10003</v>
      </c>
      <c r="H2148" s="37" t="s">
        <v>4</v>
      </c>
    </row>
    <row r="2149" spans="1:8" x14ac:dyDescent="0.25">
      <c r="A2149" s="30">
        <v>45728</v>
      </c>
      <c r="B2149" s="31" t="s">
        <v>8135</v>
      </c>
      <c r="C2149" s="32" t="s">
        <v>8136</v>
      </c>
      <c r="D2149" s="31">
        <v>2314</v>
      </c>
      <c r="E2149" s="32">
        <v>100</v>
      </c>
      <c r="F2149" s="32" t="s">
        <v>14</v>
      </c>
      <c r="G2149" s="32" t="s">
        <v>10003</v>
      </c>
      <c r="H2149" s="33" t="s">
        <v>4</v>
      </c>
    </row>
    <row r="2150" spans="1:8" x14ac:dyDescent="0.25">
      <c r="A2150" s="34">
        <v>45728</v>
      </c>
      <c r="B2150" s="35" t="s">
        <v>8137</v>
      </c>
      <c r="C2150" s="36" t="s">
        <v>8138</v>
      </c>
      <c r="D2150" s="35">
        <v>2315</v>
      </c>
      <c r="E2150" s="36">
        <v>300</v>
      </c>
      <c r="F2150" s="36" t="s">
        <v>14</v>
      </c>
      <c r="G2150" s="36" t="s">
        <v>10003</v>
      </c>
      <c r="H2150" s="37"/>
    </row>
    <row r="2151" spans="1:8" x14ac:dyDescent="0.25">
      <c r="A2151" s="30">
        <v>45728</v>
      </c>
      <c r="B2151" s="31" t="s">
        <v>294</v>
      </c>
      <c r="C2151" s="32" t="s">
        <v>295</v>
      </c>
      <c r="D2151" s="31">
        <v>2312</v>
      </c>
      <c r="E2151" s="32">
        <v>1056</v>
      </c>
      <c r="F2151" s="32" t="s">
        <v>14</v>
      </c>
      <c r="G2151" s="32" t="s">
        <v>10003</v>
      </c>
      <c r="H2151" s="33" t="s">
        <v>4</v>
      </c>
    </row>
    <row r="2152" spans="1:8" x14ac:dyDescent="0.25">
      <c r="A2152" s="34">
        <v>45727</v>
      </c>
      <c r="B2152" s="35" t="s">
        <v>9471</v>
      </c>
      <c r="C2152" s="36" t="s">
        <v>9471</v>
      </c>
      <c r="D2152" s="35">
        <v>2290</v>
      </c>
      <c r="E2152" s="36">
        <v>40</v>
      </c>
      <c r="F2152" s="36" t="s">
        <v>14</v>
      </c>
      <c r="G2152" s="36" t="s">
        <v>10003</v>
      </c>
      <c r="H2152" s="37">
        <v>0</v>
      </c>
    </row>
    <row r="2153" spans="1:8" x14ac:dyDescent="0.25">
      <c r="A2153" s="30">
        <v>45727</v>
      </c>
      <c r="B2153" s="31" t="s">
        <v>9472</v>
      </c>
      <c r="C2153" s="32" t="s">
        <v>9472</v>
      </c>
      <c r="D2153" s="31">
        <v>2289</v>
      </c>
      <c r="E2153" s="32">
        <v>40</v>
      </c>
      <c r="F2153" s="32" t="s">
        <v>14</v>
      </c>
      <c r="G2153" s="32" t="s">
        <v>10003</v>
      </c>
      <c r="H2153" s="33">
        <v>0</v>
      </c>
    </row>
    <row r="2154" spans="1:8" x14ac:dyDescent="0.25">
      <c r="A2154" s="34">
        <v>45727</v>
      </c>
      <c r="B2154" s="35" t="s">
        <v>3268</v>
      </c>
      <c r="C2154" s="36" t="s">
        <v>3269</v>
      </c>
      <c r="D2154" s="35">
        <v>2287</v>
      </c>
      <c r="E2154" s="36">
        <v>30</v>
      </c>
      <c r="F2154" s="36" t="s">
        <v>14</v>
      </c>
      <c r="G2154" s="36" t="s">
        <v>10003</v>
      </c>
      <c r="H2154" s="37" t="s">
        <v>4</v>
      </c>
    </row>
    <row r="2155" spans="1:8" x14ac:dyDescent="0.25">
      <c r="A2155" s="30">
        <v>45727</v>
      </c>
      <c r="B2155" s="31" t="s">
        <v>3266</v>
      </c>
      <c r="C2155" s="32" t="s">
        <v>3267</v>
      </c>
      <c r="D2155" s="31">
        <v>2286</v>
      </c>
      <c r="E2155" s="32">
        <v>30</v>
      </c>
      <c r="F2155" s="32" t="s">
        <v>14</v>
      </c>
      <c r="G2155" s="32" t="s">
        <v>10003</v>
      </c>
      <c r="H2155" s="33" t="s">
        <v>4</v>
      </c>
    </row>
    <row r="2156" spans="1:8" x14ac:dyDescent="0.25">
      <c r="A2156" s="34">
        <v>45726</v>
      </c>
      <c r="B2156" s="35" t="s">
        <v>1531</v>
      </c>
      <c r="C2156" s="36" t="s">
        <v>1531</v>
      </c>
      <c r="D2156" s="35">
        <v>2264</v>
      </c>
      <c r="E2156" s="36">
        <v>20</v>
      </c>
      <c r="F2156" s="36" t="s">
        <v>14</v>
      </c>
      <c r="G2156" s="36" t="s">
        <v>10003</v>
      </c>
      <c r="H2156" s="37" t="s">
        <v>4</v>
      </c>
    </row>
    <row r="2157" spans="1:8" x14ac:dyDescent="0.25">
      <c r="A2157" s="30">
        <v>45726</v>
      </c>
      <c r="B2157" s="31" t="s">
        <v>9255</v>
      </c>
      <c r="C2157" s="32" t="s">
        <v>9255</v>
      </c>
      <c r="D2157" s="31">
        <v>2263</v>
      </c>
      <c r="E2157" s="32">
        <v>12</v>
      </c>
      <c r="F2157" s="32" t="s">
        <v>14</v>
      </c>
      <c r="G2157" s="32" t="s">
        <v>10003</v>
      </c>
      <c r="H2157" s="33" t="s">
        <v>4</v>
      </c>
    </row>
    <row r="2158" spans="1:8" x14ac:dyDescent="0.25">
      <c r="A2158" s="34">
        <v>45726</v>
      </c>
      <c r="B2158" s="35" t="s">
        <v>663</v>
      </c>
      <c r="C2158" s="36" t="s">
        <v>664</v>
      </c>
      <c r="D2158" s="35">
        <v>2262</v>
      </c>
      <c r="E2158" s="36">
        <v>260</v>
      </c>
      <c r="F2158" s="36" t="s">
        <v>14</v>
      </c>
      <c r="G2158" s="36" t="s">
        <v>10003</v>
      </c>
      <c r="H2158" s="37" t="s">
        <v>4</v>
      </c>
    </row>
    <row r="2159" spans="1:8" x14ac:dyDescent="0.25">
      <c r="A2159" s="30">
        <v>45724</v>
      </c>
      <c r="B2159" s="31" t="s">
        <v>1318</v>
      </c>
      <c r="C2159" s="32" t="s">
        <v>1319</v>
      </c>
      <c r="D2159" s="31">
        <v>2261</v>
      </c>
      <c r="E2159" s="32">
        <v>55</v>
      </c>
      <c r="F2159" s="32" t="s">
        <v>14</v>
      </c>
      <c r="G2159" s="32" t="s">
        <v>10003</v>
      </c>
      <c r="H2159" s="33" t="s">
        <v>4</v>
      </c>
    </row>
    <row r="2160" spans="1:8" x14ac:dyDescent="0.25">
      <c r="A2160" s="34">
        <v>45723</v>
      </c>
      <c r="B2160" s="35" t="s">
        <v>1524</v>
      </c>
      <c r="C2160" s="36" t="s">
        <v>1525</v>
      </c>
      <c r="D2160" s="35">
        <v>2257</v>
      </c>
      <c r="E2160" s="36">
        <v>50</v>
      </c>
      <c r="F2160" s="36" t="s">
        <v>14</v>
      </c>
      <c r="G2160" s="36" t="s">
        <v>10003</v>
      </c>
      <c r="H2160" s="37" t="s">
        <v>4</v>
      </c>
    </row>
    <row r="2161" spans="1:8" x14ac:dyDescent="0.25">
      <c r="A2161" s="30">
        <v>45721</v>
      </c>
      <c r="B2161" s="31" t="s">
        <v>5396</v>
      </c>
      <c r="C2161" s="32" t="s">
        <v>5397</v>
      </c>
      <c r="D2161" s="31">
        <v>2254</v>
      </c>
      <c r="E2161" s="32">
        <v>397</v>
      </c>
      <c r="F2161" s="32" t="s">
        <v>14</v>
      </c>
      <c r="G2161" s="32" t="s">
        <v>10003</v>
      </c>
      <c r="H2161" s="33" t="s">
        <v>4</v>
      </c>
    </row>
    <row r="2162" spans="1:8" x14ac:dyDescent="0.25">
      <c r="A2162" s="34">
        <v>45721</v>
      </c>
      <c r="B2162" s="35" t="s">
        <v>5398</v>
      </c>
      <c r="C2162" s="36" t="s">
        <v>5399</v>
      </c>
      <c r="D2162" s="35">
        <v>2253</v>
      </c>
      <c r="E2162" s="36">
        <v>90</v>
      </c>
      <c r="F2162" s="36" t="s">
        <v>14</v>
      </c>
      <c r="G2162" s="36" t="s">
        <v>10003</v>
      </c>
      <c r="H2162" s="37" t="s">
        <v>4</v>
      </c>
    </row>
    <row r="2163" spans="1:8" x14ac:dyDescent="0.25">
      <c r="A2163" s="30">
        <v>45721</v>
      </c>
      <c r="B2163" s="31" t="s">
        <v>1181</v>
      </c>
      <c r="C2163" s="32" t="s">
        <v>1182</v>
      </c>
      <c r="D2163" s="31">
        <v>2235</v>
      </c>
      <c r="E2163" s="32">
        <v>35</v>
      </c>
      <c r="F2163" s="32" t="s">
        <v>14</v>
      </c>
      <c r="G2163" s="32" t="s">
        <v>10003</v>
      </c>
      <c r="H2163" s="33" t="s">
        <v>4</v>
      </c>
    </row>
    <row r="2164" spans="1:8" x14ac:dyDescent="0.25">
      <c r="A2164" s="34">
        <v>45740</v>
      </c>
      <c r="B2164" s="35" t="s">
        <v>9454</v>
      </c>
      <c r="C2164" s="36" t="s">
        <v>9455</v>
      </c>
      <c r="D2164" s="35">
        <v>1645</v>
      </c>
      <c r="E2164" s="36">
        <v>1</v>
      </c>
      <c r="F2164" s="36" t="s">
        <v>14</v>
      </c>
      <c r="G2164" s="36" t="s">
        <v>10961</v>
      </c>
      <c r="H2164" s="37" t="s">
        <v>9419</v>
      </c>
    </row>
    <row r="2165" spans="1:8" x14ac:dyDescent="0.25">
      <c r="A2165" s="30">
        <v>45740</v>
      </c>
      <c r="B2165" s="31" t="s">
        <v>9452</v>
      </c>
      <c r="C2165" s="32" t="s">
        <v>9453</v>
      </c>
      <c r="D2165" s="31">
        <v>1645</v>
      </c>
      <c r="E2165" s="32">
        <v>1</v>
      </c>
      <c r="F2165" s="32" t="s">
        <v>25</v>
      </c>
      <c r="G2165" s="32" t="s">
        <v>10961</v>
      </c>
      <c r="H2165" s="33" t="s">
        <v>9419</v>
      </c>
    </row>
    <row r="2166" spans="1:8" x14ac:dyDescent="0.25">
      <c r="A2166" s="34">
        <v>45740</v>
      </c>
      <c r="B2166" s="35">
        <v>2280242100</v>
      </c>
      <c r="C2166" s="36" t="s">
        <v>8662</v>
      </c>
      <c r="D2166" s="35">
        <v>1645</v>
      </c>
      <c r="E2166" s="36">
        <v>10</v>
      </c>
      <c r="F2166" s="36" t="s">
        <v>25</v>
      </c>
      <c r="G2166" s="36" t="s">
        <v>10961</v>
      </c>
      <c r="H2166" s="37" t="s">
        <v>9419</v>
      </c>
    </row>
    <row r="2167" spans="1:8" x14ac:dyDescent="0.25">
      <c r="A2167" s="30">
        <v>45740</v>
      </c>
      <c r="B2167" s="31" t="s">
        <v>9319</v>
      </c>
      <c r="C2167" s="32" t="s">
        <v>8759</v>
      </c>
      <c r="D2167" s="31">
        <v>1645</v>
      </c>
      <c r="E2167" s="32">
        <v>5</v>
      </c>
      <c r="F2167" s="32" t="s">
        <v>14</v>
      </c>
      <c r="G2167" s="32" t="s">
        <v>10961</v>
      </c>
      <c r="H2167" s="33" t="s">
        <v>9419</v>
      </c>
    </row>
    <row r="2168" spans="1:8" x14ac:dyDescent="0.25">
      <c r="A2168" s="34">
        <v>45740</v>
      </c>
      <c r="B2168" s="35" t="s">
        <v>9318</v>
      </c>
      <c r="C2168" s="36" t="s">
        <v>8758</v>
      </c>
      <c r="D2168" s="35">
        <v>1645</v>
      </c>
      <c r="E2168" s="36">
        <v>10</v>
      </c>
      <c r="F2168" s="36" t="s">
        <v>14</v>
      </c>
      <c r="G2168" s="36" t="s">
        <v>10961</v>
      </c>
      <c r="H2168" s="37" t="s">
        <v>9419</v>
      </c>
    </row>
    <row r="2169" spans="1:8" x14ac:dyDescent="0.25">
      <c r="A2169" s="30">
        <v>45740</v>
      </c>
      <c r="B2169" s="31" t="s">
        <v>8644</v>
      </c>
      <c r="C2169" s="32" t="s">
        <v>8757</v>
      </c>
      <c r="D2169" s="31">
        <v>1645</v>
      </c>
      <c r="E2169" s="32">
        <v>10</v>
      </c>
      <c r="F2169" s="32" t="s">
        <v>14</v>
      </c>
      <c r="G2169" s="32" t="s">
        <v>10961</v>
      </c>
      <c r="H2169" s="33" t="s">
        <v>9419</v>
      </c>
    </row>
    <row r="2170" spans="1:8" x14ac:dyDescent="0.25">
      <c r="A2170" s="34">
        <v>45740</v>
      </c>
      <c r="B2170" s="35" t="s">
        <v>8642</v>
      </c>
      <c r="C2170" s="36" t="s">
        <v>8756</v>
      </c>
      <c r="D2170" s="35">
        <v>1645</v>
      </c>
      <c r="E2170" s="36">
        <v>5</v>
      </c>
      <c r="F2170" s="36" t="s">
        <v>14</v>
      </c>
      <c r="G2170" s="36" t="s">
        <v>10961</v>
      </c>
      <c r="H2170" s="37" t="s">
        <v>9419</v>
      </c>
    </row>
    <row r="2171" spans="1:8" x14ac:dyDescent="0.25">
      <c r="A2171" s="30">
        <v>45740</v>
      </c>
      <c r="B2171" s="31" t="s">
        <v>8643</v>
      </c>
      <c r="C2171" s="32" t="s">
        <v>8756</v>
      </c>
      <c r="D2171" s="31">
        <v>1645</v>
      </c>
      <c r="E2171" s="32">
        <v>10</v>
      </c>
      <c r="F2171" s="32" t="s">
        <v>14</v>
      </c>
      <c r="G2171" s="32" t="s">
        <v>10961</v>
      </c>
      <c r="H2171" s="33" t="s">
        <v>9419</v>
      </c>
    </row>
    <row r="2172" spans="1:8" x14ac:dyDescent="0.25">
      <c r="A2172" s="34">
        <v>45741</v>
      </c>
      <c r="B2172" s="35" t="s">
        <v>8487</v>
      </c>
      <c r="C2172" s="36" t="s">
        <v>8488</v>
      </c>
      <c r="D2172" s="35">
        <v>1649</v>
      </c>
      <c r="E2172" s="36">
        <v>2</v>
      </c>
      <c r="F2172" s="36" t="s">
        <v>14</v>
      </c>
      <c r="G2172" s="36" t="s">
        <v>10961</v>
      </c>
      <c r="H2172" s="37" t="s">
        <v>9421</v>
      </c>
    </row>
    <row r="2173" spans="1:8" x14ac:dyDescent="0.25">
      <c r="A2173" s="30">
        <v>45742</v>
      </c>
      <c r="B2173" s="31" t="s">
        <v>943</v>
      </c>
      <c r="C2173" s="32" t="s">
        <v>944</v>
      </c>
      <c r="D2173" s="31">
        <v>1656</v>
      </c>
      <c r="E2173" s="32">
        <v>20</v>
      </c>
      <c r="F2173" s="32" t="s">
        <v>14</v>
      </c>
      <c r="G2173" s="32" t="s">
        <v>10961</v>
      </c>
      <c r="H2173" s="33" t="s">
        <v>8431</v>
      </c>
    </row>
    <row r="2174" spans="1:8" x14ac:dyDescent="0.25">
      <c r="A2174" s="34">
        <v>45742</v>
      </c>
      <c r="B2174" s="35" t="s">
        <v>9369</v>
      </c>
      <c r="C2174" s="36" t="s">
        <v>10524</v>
      </c>
      <c r="D2174" s="35">
        <v>1656</v>
      </c>
      <c r="E2174" s="36">
        <v>6</v>
      </c>
      <c r="F2174" s="36" t="s">
        <v>25</v>
      </c>
      <c r="G2174" s="36" t="s">
        <v>10961</v>
      </c>
      <c r="H2174" s="37" t="s">
        <v>8431</v>
      </c>
    </row>
    <row r="2175" spans="1:8" x14ac:dyDescent="0.25">
      <c r="A2175" s="30">
        <v>45742</v>
      </c>
      <c r="B2175" s="31" t="s">
        <v>9322</v>
      </c>
      <c r="C2175" s="32" t="s">
        <v>8904</v>
      </c>
      <c r="D2175" s="31">
        <v>1656</v>
      </c>
      <c r="E2175" s="32">
        <v>1</v>
      </c>
      <c r="F2175" s="32" t="s">
        <v>25</v>
      </c>
      <c r="G2175" s="32" t="s">
        <v>10961</v>
      </c>
      <c r="H2175" s="33" t="s">
        <v>8431</v>
      </c>
    </row>
    <row r="2176" spans="1:8" x14ac:dyDescent="0.25">
      <c r="A2176" s="34">
        <v>45742</v>
      </c>
      <c r="B2176" s="35" t="s">
        <v>1208</v>
      </c>
      <c r="C2176" s="36" t="s">
        <v>3554</v>
      </c>
      <c r="D2176" s="35">
        <v>1656</v>
      </c>
      <c r="E2176" s="36">
        <v>20</v>
      </c>
      <c r="F2176" s="36" t="s">
        <v>14</v>
      </c>
      <c r="G2176" s="36" t="s">
        <v>10961</v>
      </c>
      <c r="H2176" s="37" t="s">
        <v>8431</v>
      </c>
    </row>
    <row r="2177" spans="1:8" x14ac:dyDescent="0.25">
      <c r="A2177" s="30">
        <v>45742</v>
      </c>
      <c r="B2177" s="31" t="s">
        <v>290</v>
      </c>
      <c r="C2177" s="32" t="s">
        <v>291</v>
      </c>
      <c r="D2177" s="31">
        <v>1656</v>
      </c>
      <c r="E2177" s="32">
        <v>240</v>
      </c>
      <c r="F2177" s="32" t="s">
        <v>14</v>
      </c>
      <c r="G2177" s="32" t="s">
        <v>10961</v>
      </c>
      <c r="H2177" s="33" t="s">
        <v>8431</v>
      </c>
    </row>
    <row r="2178" spans="1:8" x14ac:dyDescent="0.25">
      <c r="A2178" s="34">
        <v>45742</v>
      </c>
      <c r="B2178" s="35" t="s">
        <v>777</v>
      </c>
      <c r="C2178" s="36" t="s">
        <v>778</v>
      </c>
      <c r="D2178" s="35">
        <v>1656</v>
      </c>
      <c r="E2178" s="36">
        <v>10</v>
      </c>
      <c r="F2178" s="36" t="s">
        <v>14</v>
      </c>
      <c r="G2178" s="36" t="s">
        <v>10961</v>
      </c>
      <c r="H2178" s="37" t="s">
        <v>8431</v>
      </c>
    </row>
    <row r="2179" spans="1:8" x14ac:dyDescent="0.25">
      <c r="A2179" s="30">
        <v>45742</v>
      </c>
      <c r="B2179" s="31" t="s">
        <v>1342</v>
      </c>
      <c r="C2179" s="32" t="s">
        <v>1343</v>
      </c>
      <c r="D2179" s="31">
        <v>1656</v>
      </c>
      <c r="E2179" s="32">
        <v>7</v>
      </c>
      <c r="F2179" s="32" t="s">
        <v>14</v>
      </c>
      <c r="G2179" s="32" t="s">
        <v>10961</v>
      </c>
      <c r="H2179" s="33" t="s">
        <v>8431</v>
      </c>
    </row>
    <row r="2180" spans="1:8" x14ac:dyDescent="0.25">
      <c r="A2180" s="34">
        <v>45742</v>
      </c>
      <c r="B2180" s="35" t="s">
        <v>1345</v>
      </c>
      <c r="C2180" s="36" t="s">
        <v>1346</v>
      </c>
      <c r="D2180" s="35">
        <v>1656</v>
      </c>
      <c r="E2180" s="36">
        <v>18</v>
      </c>
      <c r="F2180" s="36" t="s">
        <v>14</v>
      </c>
      <c r="G2180" s="36" t="s">
        <v>10961</v>
      </c>
      <c r="H2180" s="37" t="s">
        <v>8431</v>
      </c>
    </row>
    <row r="2181" spans="1:8" x14ac:dyDescent="0.25">
      <c r="A2181" s="30">
        <v>45742</v>
      </c>
      <c r="B2181" s="31" t="s">
        <v>10172</v>
      </c>
      <c r="C2181" s="32" t="s">
        <v>5012</v>
      </c>
      <c r="D2181" s="31">
        <v>1656</v>
      </c>
      <c r="E2181" s="32">
        <v>18</v>
      </c>
      <c r="F2181" s="32" t="s">
        <v>25</v>
      </c>
      <c r="G2181" s="32" t="s">
        <v>10961</v>
      </c>
      <c r="H2181" s="33" t="s">
        <v>8431</v>
      </c>
    </row>
    <row r="2182" spans="1:8" x14ac:dyDescent="0.25">
      <c r="A2182" s="34">
        <v>45742</v>
      </c>
      <c r="B2182" s="35" t="s">
        <v>9322</v>
      </c>
      <c r="C2182" s="36" t="s">
        <v>8904</v>
      </c>
      <c r="D2182" s="35">
        <v>1656</v>
      </c>
      <c r="E2182" s="36">
        <v>5</v>
      </c>
      <c r="F2182" s="36" t="s">
        <v>25</v>
      </c>
      <c r="G2182" s="36" t="s">
        <v>10961</v>
      </c>
      <c r="H2182" s="37" t="s">
        <v>8431</v>
      </c>
    </row>
    <row r="2183" spans="1:8" x14ac:dyDescent="0.25">
      <c r="A2183" s="30">
        <v>45742</v>
      </c>
      <c r="B2183" s="31" t="s">
        <v>9326</v>
      </c>
      <c r="C2183" s="32" t="s">
        <v>8908</v>
      </c>
      <c r="D2183" s="31">
        <v>1656</v>
      </c>
      <c r="E2183" s="32">
        <v>7</v>
      </c>
      <c r="F2183" s="32" t="s">
        <v>14</v>
      </c>
      <c r="G2183" s="32" t="s">
        <v>10961</v>
      </c>
      <c r="H2183" s="33" t="s">
        <v>8431</v>
      </c>
    </row>
    <row r="2184" spans="1:8" x14ac:dyDescent="0.25">
      <c r="A2184" s="34">
        <v>45742</v>
      </c>
      <c r="B2184" s="35" t="s">
        <v>9320</v>
      </c>
      <c r="C2184" s="36" t="s">
        <v>8902</v>
      </c>
      <c r="D2184" s="35">
        <v>1656</v>
      </c>
      <c r="E2184" s="36">
        <v>13</v>
      </c>
      <c r="F2184" s="36" t="s">
        <v>25</v>
      </c>
      <c r="G2184" s="36" t="s">
        <v>10961</v>
      </c>
      <c r="H2184" s="37" t="s">
        <v>8431</v>
      </c>
    </row>
    <row r="2185" spans="1:8" x14ac:dyDescent="0.25">
      <c r="A2185" s="30">
        <v>45742</v>
      </c>
      <c r="B2185" s="31" t="s">
        <v>8501</v>
      </c>
      <c r="C2185" s="32" t="s">
        <v>8502</v>
      </c>
      <c r="D2185" s="31">
        <v>1656</v>
      </c>
      <c r="E2185" s="32">
        <v>2</v>
      </c>
      <c r="F2185" s="32" t="s">
        <v>14</v>
      </c>
      <c r="G2185" s="32" t="s">
        <v>10961</v>
      </c>
      <c r="H2185" s="33" t="s">
        <v>8431</v>
      </c>
    </row>
    <row r="2186" spans="1:8" x14ac:dyDescent="0.25">
      <c r="A2186" s="34">
        <v>45742</v>
      </c>
      <c r="B2186" s="35" t="s">
        <v>8834</v>
      </c>
      <c r="C2186" s="36" t="s">
        <v>8804</v>
      </c>
      <c r="D2186" s="35">
        <v>1656</v>
      </c>
      <c r="E2186" s="36">
        <v>4</v>
      </c>
      <c r="F2186" s="36" t="s">
        <v>14</v>
      </c>
      <c r="G2186" s="36" t="s">
        <v>10961</v>
      </c>
      <c r="H2186" s="37" t="s">
        <v>8431</v>
      </c>
    </row>
    <row r="2187" spans="1:8" x14ac:dyDescent="0.25">
      <c r="A2187" s="30">
        <v>45742</v>
      </c>
      <c r="B2187" s="31" t="s">
        <v>9257</v>
      </c>
      <c r="C2187" s="32" t="s">
        <v>8922</v>
      </c>
      <c r="D2187" s="31">
        <v>1656</v>
      </c>
      <c r="E2187" s="32">
        <v>2</v>
      </c>
      <c r="F2187" s="32" t="s">
        <v>25</v>
      </c>
      <c r="G2187" s="32" t="s">
        <v>10961</v>
      </c>
      <c r="H2187" s="33" t="s">
        <v>8431</v>
      </c>
    </row>
    <row r="2188" spans="1:8" x14ac:dyDescent="0.25">
      <c r="A2188" s="34">
        <v>45742</v>
      </c>
      <c r="B2188" s="35" t="s">
        <v>8499</v>
      </c>
      <c r="C2188" s="36" t="s">
        <v>8500</v>
      </c>
      <c r="D2188" s="35">
        <v>1656</v>
      </c>
      <c r="E2188" s="36">
        <v>2</v>
      </c>
      <c r="F2188" s="36" t="s">
        <v>25</v>
      </c>
      <c r="G2188" s="36" t="s">
        <v>10961</v>
      </c>
      <c r="H2188" s="37" t="s">
        <v>8431</v>
      </c>
    </row>
    <row r="2189" spans="1:8" x14ac:dyDescent="0.25">
      <c r="A2189" s="30">
        <v>45742</v>
      </c>
      <c r="B2189" s="31" t="s">
        <v>2161</v>
      </c>
      <c r="C2189" s="32" t="s">
        <v>2162</v>
      </c>
      <c r="D2189" s="31">
        <v>1656</v>
      </c>
      <c r="E2189" s="32">
        <v>24</v>
      </c>
      <c r="F2189" s="32" t="s">
        <v>25</v>
      </c>
      <c r="G2189" s="32" t="s">
        <v>10961</v>
      </c>
      <c r="H2189" s="33" t="s">
        <v>8431</v>
      </c>
    </row>
    <row r="2190" spans="1:8" x14ac:dyDescent="0.25">
      <c r="A2190" s="34">
        <v>45742</v>
      </c>
      <c r="B2190" s="35" t="s">
        <v>8809</v>
      </c>
      <c r="C2190" s="36" t="s">
        <v>8781</v>
      </c>
      <c r="D2190" s="35">
        <v>1656</v>
      </c>
      <c r="E2190" s="36">
        <v>8</v>
      </c>
      <c r="F2190" s="36" t="s">
        <v>25</v>
      </c>
      <c r="G2190" s="36" t="s">
        <v>10961</v>
      </c>
      <c r="H2190" s="37" t="s">
        <v>8431</v>
      </c>
    </row>
    <row r="2191" spans="1:8" x14ac:dyDescent="0.25">
      <c r="A2191" s="30">
        <v>45742</v>
      </c>
      <c r="B2191" s="31" t="s">
        <v>2165</v>
      </c>
      <c r="C2191" s="32" t="s">
        <v>2166</v>
      </c>
      <c r="D2191" s="31">
        <v>1656</v>
      </c>
      <c r="E2191" s="32">
        <v>10</v>
      </c>
      <c r="F2191" s="32" t="s">
        <v>14</v>
      </c>
      <c r="G2191" s="32" t="s">
        <v>10961</v>
      </c>
      <c r="H2191" s="33" t="s">
        <v>8431</v>
      </c>
    </row>
    <row r="2192" spans="1:8" x14ac:dyDescent="0.25">
      <c r="A2192" s="34">
        <v>45742</v>
      </c>
      <c r="B2192" s="35" t="s">
        <v>1298</v>
      </c>
      <c r="C2192" s="36" t="s">
        <v>1299</v>
      </c>
      <c r="D2192" s="35">
        <v>1656</v>
      </c>
      <c r="E2192" s="36">
        <v>50</v>
      </c>
      <c r="F2192" s="36" t="s">
        <v>14</v>
      </c>
      <c r="G2192" s="36" t="s">
        <v>10961</v>
      </c>
      <c r="H2192" s="37" t="s">
        <v>8431</v>
      </c>
    </row>
    <row r="2193" spans="1:8" x14ac:dyDescent="0.25">
      <c r="A2193" s="30">
        <v>45742</v>
      </c>
      <c r="B2193" s="31" t="s">
        <v>1300</v>
      </c>
      <c r="C2193" s="32" t="s">
        <v>1301</v>
      </c>
      <c r="D2193" s="31">
        <v>1656</v>
      </c>
      <c r="E2193" s="32">
        <v>100</v>
      </c>
      <c r="F2193" s="32" t="s">
        <v>14</v>
      </c>
      <c r="G2193" s="32" t="s">
        <v>10961</v>
      </c>
      <c r="H2193" s="33" t="s">
        <v>8431</v>
      </c>
    </row>
    <row r="2194" spans="1:8" x14ac:dyDescent="0.25">
      <c r="A2194" s="34">
        <v>45742</v>
      </c>
      <c r="B2194" s="35" t="s">
        <v>8339</v>
      </c>
      <c r="C2194" s="36" t="s">
        <v>8340</v>
      </c>
      <c r="D2194" s="35">
        <v>1656</v>
      </c>
      <c r="E2194" s="36">
        <v>12</v>
      </c>
      <c r="F2194" s="36" t="s">
        <v>14</v>
      </c>
      <c r="G2194" s="36" t="s">
        <v>10961</v>
      </c>
      <c r="H2194" s="37" t="s">
        <v>8431</v>
      </c>
    </row>
    <row r="2195" spans="1:8" x14ac:dyDescent="0.25">
      <c r="A2195" s="30">
        <v>45742</v>
      </c>
      <c r="B2195" s="31">
        <v>4340459100</v>
      </c>
      <c r="C2195" s="32" t="s">
        <v>8729</v>
      </c>
      <c r="D2195" s="31">
        <v>1658</v>
      </c>
      <c r="E2195" s="32">
        <v>50</v>
      </c>
      <c r="F2195" s="32" t="s">
        <v>14</v>
      </c>
      <c r="G2195" s="32" t="s">
        <v>10961</v>
      </c>
      <c r="H2195" s="33" t="s">
        <v>9420</v>
      </c>
    </row>
    <row r="2196" spans="1:8" x14ac:dyDescent="0.25">
      <c r="A2196" s="34">
        <v>45742</v>
      </c>
      <c r="B2196" s="35">
        <v>4340460100</v>
      </c>
      <c r="C2196" s="36" t="s">
        <v>8730</v>
      </c>
      <c r="D2196" s="35">
        <v>1658</v>
      </c>
      <c r="E2196" s="36">
        <v>8</v>
      </c>
      <c r="F2196" s="36" t="s">
        <v>14</v>
      </c>
      <c r="G2196" s="36" t="s">
        <v>10961</v>
      </c>
      <c r="H2196" s="37" t="s">
        <v>9420</v>
      </c>
    </row>
    <row r="2197" spans="1:8" x14ac:dyDescent="0.25">
      <c r="A2197" s="30">
        <v>45742</v>
      </c>
      <c r="B2197" s="31">
        <v>3280843100</v>
      </c>
      <c r="C2197" s="32" t="s">
        <v>8701</v>
      </c>
      <c r="D2197" s="31">
        <v>1658</v>
      </c>
      <c r="E2197" s="32">
        <v>20</v>
      </c>
      <c r="F2197" s="32" t="s">
        <v>14</v>
      </c>
      <c r="G2197" s="32" t="s">
        <v>10961</v>
      </c>
      <c r="H2197" s="33" t="s">
        <v>9420</v>
      </c>
    </row>
    <row r="2198" spans="1:8" x14ac:dyDescent="0.25">
      <c r="A2198" s="34">
        <v>45742</v>
      </c>
      <c r="B2198" s="35" t="s">
        <v>9754</v>
      </c>
      <c r="C2198" s="36" t="s">
        <v>8688</v>
      </c>
      <c r="D2198" s="35">
        <v>1658</v>
      </c>
      <c r="E2198" s="36">
        <v>8</v>
      </c>
      <c r="F2198" s="36" t="s">
        <v>14</v>
      </c>
      <c r="G2198" s="36" t="s">
        <v>10961</v>
      </c>
      <c r="H2198" s="37" t="s">
        <v>9420</v>
      </c>
    </row>
    <row r="2199" spans="1:8" x14ac:dyDescent="0.25">
      <c r="A2199" s="30">
        <v>45741</v>
      </c>
      <c r="B2199" s="31">
        <v>2280242100</v>
      </c>
      <c r="C2199" s="32" t="s">
        <v>8662</v>
      </c>
      <c r="D2199" s="31">
        <v>1652</v>
      </c>
      <c r="E2199" s="32">
        <v>13</v>
      </c>
      <c r="F2199" s="32" t="s">
        <v>25</v>
      </c>
      <c r="G2199" s="32" t="s">
        <v>10961</v>
      </c>
      <c r="H2199" s="33" t="s">
        <v>9419</v>
      </c>
    </row>
    <row r="2200" spans="1:8" x14ac:dyDescent="0.25">
      <c r="A2200" s="34">
        <v>45741</v>
      </c>
      <c r="B2200" s="35">
        <v>6283043090</v>
      </c>
      <c r="C2200" s="36" t="s">
        <v>8740</v>
      </c>
      <c r="D2200" s="35">
        <v>1652</v>
      </c>
      <c r="E2200" s="36">
        <v>10</v>
      </c>
      <c r="F2200" s="36" t="s">
        <v>14</v>
      </c>
      <c r="G2200" s="36" t="s">
        <v>10961</v>
      </c>
      <c r="H2200" s="37" t="s">
        <v>9419</v>
      </c>
    </row>
    <row r="2201" spans="1:8" x14ac:dyDescent="0.25">
      <c r="A2201" s="30">
        <v>45741</v>
      </c>
      <c r="B2201" s="31" t="s">
        <v>2772</v>
      </c>
      <c r="C2201" s="32" t="s">
        <v>2773</v>
      </c>
      <c r="D2201" s="31">
        <v>1650</v>
      </c>
      <c r="E2201" s="32">
        <v>1</v>
      </c>
      <c r="F2201" s="32" t="s">
        <v>14</v>
      </c>
      <c r="G2201" s="32" t="s">
        <v>10961</v>
      </c>
      <c r="H2201" s="33" t="s">
        <v>9418</v>
      </c>
    </row>
    <row r="2202" spans="1:8" x14ac:dyDescent="0.25">
      <c r="A2202" s="34">
        <v>45741</v>
      </c>
      <c r="B2202" s="35" t="s">
        <v>297</v>
      </c>
      <c r="C2202" s="36" t="s">
        <v>298</v>
      </c>
      <c r="D2202" s="35">
        <v>1648</v>
      </c>
      <c r="E2202" s="36">
        <v>10</v>
      </c>
      <c r="F2202" s="36" t="s">
        <v>14</v>
      </c>
      <c r="G2202" s="36" t="s">
        <v>10961</v>
      </c>
      <c r="H2202" s="37" t="s">
        <v>8431</v>
      </c>
    </row>
    <row r="2203" spans="1:8" x14ac:dyDescent="0.25">
      <c r="A2203" s="30">
        <v>45741</v>
      </c>
      <c r="B2203" s="31" t="s">
        <v>4466</v>
      </c>
      <c r="C2203" s="32" t="s">
        <v>4467</v>
      </c>
      <c r="D2203" s="31">
        <v>1648</v>
      </c>
      <c r="E2203" s="32">
        <v>84</v>
      </c>
      <c r="F2203" s="32" t="s">
        <v>14</v>
      </c>
      <c r="G2203" s="32" t="s">
        <v>10961</v>
      </c>
      <c r="H2203" s="33" t="s">
        <v>8431</v>
      </c>
    </row>
    <row r="2204" spans="1:8" x14ac:dyDescent="0.25">
      <c r="A2204" s="34">
        <v>45741</v>
      </c>
      <c r="B2204" s="35" t="s">
        <v>2259</v>
      </c>
      <c r="C2204" s="36" t="s">
        <v>2260</v>
      </c>
      <c r="D2204" s="35">
        <v>1648</v>
      </c>
      <c r="E2204" s="36">
        <v>28</v>
      </c>
      <c r="F2204" s="36" t="s">
        <v>14</v>
      </c>
      <c r="G2204" s="36" t="s">
        <v>10961</v>
      </c>
      <c r="H2204" s="37" t="s">
        <v>8431</v>
      </c>
    </row>
    <row r="2205" spans="1:8" x14ac:dyDescent="0.25">
      <c r="A2205" s="30">
        <v>45741</v>
      </c>
      <c r="B2205" s="31">
        <v>4330352100</v>
      </c>
      <c r="C2205" s="32" t="s">
        <v>8718</v>
      </c>
      <c r="D2205" s="31">
        <v>1648</v>
      </c>
      <c r="E2205" s="32">
        <v>3</v>
      </c>
      <c r="F2205" s="32" t="s">
        <v>14</v>
      </c>
      <c r="G2205" s="32" t="s">
        <v>10961</v>
      </c>
      <c r="H2205" s="33" t="s">
        <v>8431</v>
      </c>
    </row>
    <row r="2206" spans="1:8" x14ac:dyDescent="0.25">
      <c r="A2206" s="34">
        <v>45741</v>
      </c>
      <c r="B2206" s="35">
        <v>4330349100</v>
      </c>
      <c r="C2206" s="36" t="s">
        <v>9285</v>
      </c>
      <c r="D2206" s="35">
        <v>1648</v>
      </c>
      <c r="E2206" s="36">
        <v>3</v>
      </c>
      <c r="F2206" s="36" t="s">
        <v>14</v>
      </c>
      <c r="G2206" s="36" t="s">
        <v>10961</v>
      </c>
      <c r="H2206" s="37" t="s">
        <v>8431</v>
      </c>
    </row>
    <row r="2207" spans="1:8" x14ac:dyDescent="0.25">
      <c r="A2207" s="30">
        <v>45741</v>
      </c>
      <c r="B2207" s="31" t="s">
        <v>10251</v>
      </c>
      <c r="C2207" s="32" t="s">
        <v>3532</v>
      </c>
      <c r="D2207" s="31">
        <v>1648</v>
      </c>
      <c r="E2207" s="32">
        <v>12</v>
      </c>
      <c r="F2207" s="32" t="s">
        <v>25</v>
      </c>
      <c r="G2207" s="32" t="s">
        <v>10961</v>
      </c>
      <c r="H2207" s="33" t="s">
        <v>8431</v>
      </c>
    </row>
    <row r="2208" spans="1:8" x14ac:dyDescent="0.25">
      <c r="A2208" s="34">
        <v>45741</v>
      </c>
      <c r="B2208" s="35" t="s">
        <v>5</v>
      </c>
      <c r="C2208" s="36" t="s">
        <v>3529</v>
      </c>
      <c r="D2208" s="35">
        <v>1648</v>
      </c>
      <c r="E2208" s="36">
        <v>20</v>
      </c>
      <c r="F2208" s="36" t="s">
        <v>25</v>
      </c>
      <c r="G2208" s="36" t="s">
        <v>10961</v>
      </c>
      <c r="H2208" s="37" t="s">
        <v>8431</v>
      </c>
    </row>
    <row r="2209" spans="1:8" x14ac:dyDescent="0.25">
      <c r="A2209" s="30">
        <v>45741</v>
      </c>
      <c r="B2209" s="31" t="s">
        <v>11047</v>
      </c>
      <c r="C2209" s="32" t="s">
        <v>5073</v>
      </c>
      <c r="D2209" s="31">
        <v>1648</v>
      </c>
      <c r="E2209" s="32">
        <v>20</v>
      </c>
      <c r="F2209" s="32" t="s">
        <v>25</v>
      </c>
      <c r="G2209" s="32" t="s">
        <v>10961</v>
      </c>
      <c r="H2209" s="33" t="s">
        <v>8431</v>
      </c>
    </row>
    <row r="2210" spans="1:8" x14ac:dyDescent="0.25">
      <c r="A2210" s="34">
        <v>45741</v>
      </c>
      <c r="B2210" s="35" t="s">
        <v>10184</v>
      </c>
      <c r="C2210" s="36" t="s">
        <v>2826</v>
      </c>
      <c r="D2210" s="35">
        <v>1648</v>
      </c>
      <c r="E2210" s="36">
        <v>4</v>
      </c>
      <c r="F2210" s="36" t="s">
        <v>14</v>
      </c>
      <c r="G2210" s="36" t="s">
        <v>10961</v>
      </c>
      <c r="H2210" s="37" t="s">
        <v>8431</v>
      </c>
    </row>
    <row r="2211" spans="1:8" x14ac:dyDescent="0.25">
      <c r="A2211" s="30">
        <v>45741</v>
      </c>
      <c r="B2211" s="31" t="s">
        <v>938</v>
      </c>
      <c r="C2211" s="32" t="s">
        <v>939</v>
      </c>
      <c r="D2211" s="31">
        <v>1648</v>
      </c>
      <c r="E2211" s="32">
        <v>10</v>
      </c>
      <c r="F2211" s="32" t="s">
        <v>14</v>
      </c>
      <c r="G2211" s="32" t="s">
        <v>10961</v>
      </c>
      <c r="H2211" s="33" t="s">
        <v>8431</v>
      </c>
    </row>
    <row r="2212" spans="1:8" x14ac:dyDescent="0.25">
      <c r="A2212" s="34">
        <v>45741</v>
      </c>
      <c r="B2212" s="35" t="s">
        <v>4258</v>
      </c>
      <c r="C2212" s="36" t="s">
        <v>4259</v>
      </c>
      <c r="D2212" s="35">
        <v>1648</v>
      </c>
      <c r="E2212" s="36">
        <v>30</v>
      </c>
      <c r="F2212" s="36" t="s">
        <v>14</v>
      </c>
      <c r="G2212" s="36" t="s">
        <v>10961</v>
      </c>
      <c r="H2212" s="37" t="s">
        <v>8431</v>
      </c>
    </row>
    <row r="2213" spans="1:8" x14ac:dyDescent="0.25">
      <c r="A2213" s="30">
        <v>45741</v>
      </c>
      <c r="B2213" s="31" t="s">
        <v>1073</v>
      </c>
      <c r="C2213" s="32" t="s">
        <v>1074</v>
      </c>
      <c r="D2213" s="31">
        <v>1648</v>
      </c>
      <c r="E2213" s="32">
        <v>20</v>
      </c>
      <c r="F2213" s="32" t="s">
        <v>25</v>
      </c>
      <c r="G2213" s="32" t="s">
        <v>10961</v>
      </c>
      <c r="H2213" s="33" t="s">
        <v>8431</v>
      </c>
    </row>
    <row r="2214" spans="1:8" x14ac:dyDescent="0.25">
      <c r="A2214" s="34">
        <v>45741</v>
      </c>
      <c r="B2214" s="35" t="s">
        <v>75</v>
      </c>
      <c r="C2214" s="36" t="s">
        <v>76</v>
      </c>
      <c r="D2214" s="35">
        <v>1648</v>
      </c>
      <c r="E2214" s="36">
        <v>4</v>
      </c>
      <c r="F2214" s="36" t="s">
        <v>14</v>
      </c>
      <c r="G2214" s="36" t="s">
        <v>10961</v>
      </c>
      <c r="H2214" s="37" t="s">
        <v>8431</v>
      </c>
    </row>
    <row r="2215" spans="1:8" x14ac:dyDescent="0.25">
      <c r="A2215" s="30">
        <v>45741</v>
      </c>
      <c r="B2215" s="31" t="s">
        <v>9001</v>
      </c>
      <c r="C2215" s="32" t="s">
        <v>8945</v>
      </c>
      <c r="D2215" s="31">
        <v>1648</v>
      </c>
      <c r="E2215" s="32">
        <v>2</v>
      </c>
      <c r="F2215" s="32" t="s">
        <v>14</v>
      </c>
      <c r="G2215" s="32" t="s">
        <v>10961</v>
      </c>
      <c r="H2215" s="33" t="s">
        <v>8431</v>
      </c>
    </row>
    <row r="2216" spans="1:8" x14ac:dyDescent="0.25">
      <c r="A2216" s="34">
        <v>45741</v>
      </c>
      <c r="B2216" s="35" t="s">
        <v>9002</v>
      </c>
      <c r="C2216" s="36" t="s">
        <v>8940</v>
      </c>
      <c r="D2216" s="35">
        <v>1648</v>
      </c>
      <c r="E2216" s="36">
        <v>2</v>
      </c>
      <c r="F2216" s="36" t="s">
        <v>14</v>
      </c>
      <c r="G2216" s="36" t="s">
        <v>10961</v>
      </c>
      <c r="H2216" s="37" t="s">
        <v>8431</v>
      </c>
    </row>
    <row r="2217" spans="1:8" x14ac:dyDescent="0.25">
      <c r="A2217" s="30">
        <v>45741</v>
      </c>
      <c r="B2217" s="31" t="s">
        <v>1023</v>
      </c>
      <c r="C2217" s="32" t="s">
        <v>4920</v>
      </c>
      <c r="D2217" s="31">
        <v>1648</v>
      </c>
      <c r="E2217" s="32">
        <v>10</v>
      </c>
      <c r="F2217" s="32" t="s">
        <v>14</v>
      </c>
      <c r="G2217" s="32" t="s">
        <v>10961</v>
      </c>
      <c r="H2217" s="33" t="s">
        <v>8431</v>
      </c>
    </row>
    <row r="2218" spans="1:8" x14ac:dyDescent="0.25">
      <c r="A2218" s="34">
        <v>45741</v>
      </c>
      <c r="B2218" s="35" t="s">
        <v>9754</v>
      </c>
      <c r="C2218" s="36" t="s">
        <v>8688</v>
      </c>
      <c r="D2218" s="35">
        <v>1651</v>
      </c>
      <c r="E2218" s="36">
        <v>4</v>
      </c>
      <c r="F2218" s="36" t="s">
        <v>14</v>
      </c>
      <c r="G2218" s="36" t="s">
        <v>10961</v>
      </c>
      <c r="H2218" s="37" t="s">
        <v>8431</v>
      </c>
    </row>
    <row r="2219" spans="1:8" x14ac:dyDescent="0.25">
      <c r="A2219" s="30">
        <v>45741</v>
      </c>
      <c r="B2219" s="31">
        <v>3280503100</v>
      </c>
      <c r="C2219" s="32" t="s">
        <v>8669</v>
      </c>
      <c r="D2219" s="31">
        <v>1651</v>
      </c>
      <c r="E2219" s="32">
        <v>2</v>
      </c>
      <c r="F2219" s="32" t="s">
        <v>14</v>
      </c>
      <c r="G2219" s="32" t="s">
        <v>10961</v>
      </c>
      <c r="H2219" s="33" t="s">
        <v>8431</v>
      </c>
    </row>
    <row r="2220" spans="1:8" x14ac:dyDescent="0.25">
      <c r="A2220" s="34">
        <v>45741</v>
      </c>
      <c r="B2220" s="35">
        <v>3280825100</v>
      </c>
      <c r="C2220" s="36" t="s">
        <v>8700</v>
      </c>
      <c r="D2220" s="35">
        <v>1651</v>
      </c>
      <c r="E2220" s="36">
        <v>2</v>
      </c>
      <c r="F2220" s="36" t="s">
        <v>14</v>
      </c>
      <c r="G2220" s="36" t="s">
        <v>10961</v>
      </c>
      <c r="H2220" s="37" t="s">
        <v>8431</v>
      </c>
    </row>
    <row r="2221" spans="1:8" x14ac:dyDescent="0.25">
      <c r="A2221" s="30">
        <v>45741</v>
      </c>
      <c r="B2221" s="31">
        <v>4340460100</v>
      </c>
      <c r="C2221" s="32" t="s">
        <v>8730</v>
      </c>
      <c r="D2221" s="31">
        <v>1651</v>
      </c>
      <c r="E2221" s="32">
        <v>4</v>
      </c>
      <c r="F2221" s="32" t="s">
        <v>14</v>
      </c>
      <c r="G2221" s="32" t="s">
        <v>10961</v>
      </c>
      <c r="H2221" s="33" t="s">
        <v>8431</v>
      </c>
    </row>
    <row r="2222" spans="1:8" x14ac:dyDescent="0.25">
      <c r="A2222" s="34">
        <v>45741</v>
      </c>
      <c r="B2222" s="35">
        <v>3280843100</v>
      </c>
      <c r="C2222" s="36" t="s">
        <v>8701</v>
      </c>
      <c r="D2222" s="35">
        <v>1651</v>
      </c>
      <c r="E2222" s="36">
        <v>2</v>
      </c>
      <c r="F2222" s="36" t="s">
        <v>14</v>
      </c>
      <c r="G2222" s="36" t="s">
        <v>10961</v>
      </c>
      <c r="H2222" s="37" t="s">
        <v>8431</v>
      </c>
    </row>
    <row r="2223" spans="1:8" x14ac:dyDescent="0.25">
      <c r="A2223" s="30">
        <v>45741</v>
      </c>
      <c r="B2223" s="31">
        <v>3280845100</v>
      </c>
      <c r="C2223" s="32" t="s">
        <v>8702</v>
      </c>
      <c r="D2223" s="31">
        <v>1651</v>
      </c>
      <c r="E2223" s="32">
        <v>2</v>
      </c>
      <c r="F2223" s="32" t="s">
        <v>14</v>
      </c>
      <c r="G2223" s="32" t="s">
        <v>10961</v>
      </c>
      <c r="H2223" s="33" t="s">
        <v>8431</v>
      </c>
    </row>
    <row r="2224" spans="1:8" x14ac:dyDescent="0.25">
      <c r="A2224" s="34">
        <v>45741</v>
      </c>
      <c r="B2224" s="35">
        <v>3280843100</v>
      </c>
      <c r="C2224" s="36" t="s">
        <v>8701</v>
      </c>
      <c r="D2224" s="35">
        <v>1651</v>
      </c>
      <c r="E2224" s="36">
        <v>1</v>
      </c>
      <c r="F2224" s="36" t="s">
        <v>14</v>
      </c>
      <c r="G2224" s="36" t="s">
        <v>10961</v>
      </c>
      <c r="H2224" s="37" t="s">
        <v>8431</v>
      </c>
    </row>
    <row r="2225" spans="1:8" x14ac:dyDescent="0.25">
      <c r="A2225" s="30">
        <v>45741</v>
      </c>
      <c r="B2225" s="31">
        <v>4330349100</v>
      </c>
      <c r="C2225" s="32" t="s">
        <v>9285</v>
      </c>
      <c r="D2225" s="31">
        <v>1651</v>
      </c>
      <c r="E2225" s="32">
        <v>5</v>
      </c>
      <c r="F2225" s="32" t="s">
        <v>14</v>
      </c>
      <c r="G2225" s="32" t="s">
        <v>10961</v>
      </c>
      <c r="H2225" s="33" t="s">
        <v>8431</v>
      </c>
    </row>
    <row r="2226" spans="1:8" x14ac:dyDescent="0.25">
      <c r="A2226" s="34">
        <v>45741</v>
      </c>
      <c r="B2226" s="35">
        <v>4330352100</v>
      </c>
      <c r="C2226" s="36" t="s">
        <v>8718</v>
      </c>
      <c r="D2226" s="35">
        <v>1651</v>
      </c>
      <c r="E2226" s="36">
        <v>2</v>
      </c>
      <c r="F2226" s="36" t="s">
        <v>14</v>
      </c>
      <c r="G2226" s="36" t="s">
        <v>10961</v>
      </c>
      <c r="H2226" s="37" t="s">
        <v>8431</v>
      </c>
    </row>
    <row r="2227" spans="1:8" x14ac:dyDescent="0.25">
      <c r="A2227" s="30">
        <v>45741</v>
      </c>
      <c r="B2227" s="31">
        <v>4340427100</v>
      </c>
      <c r="C2227" s="32" t="s">
        <v>8719</v>
      </c>
      <c r="D2227" s="31">
        <v>1651</v>
      </c>
      <c r="E2227" s="32">
        <v>2</v>
      </c>
      <c r="F2227" s="32" t="s">
        <v>14</v>
      </c>
      <c r="G2227" s="32" t="s">
        <v>10961</v>
      </c>
      <c r="H2227" s="33" t="s">
        <v>8431</v>
      </c>
    </row>
    <row r="2228" spans="1:8" x14ac:dyDescent="0.25">
      <c r="A2228" s="34">
        <v>45741</v>
      </c>
      <c r="B2228" s="35" t="s">
        <v>8819</v>
      </c>
      <c r="C2228" s="36" t="s">
        <v>8789</v>
      </c>
      <c r="D2228" s="35">
        <v>1651</v>
      </c>
      <c r="E2228" s="36">
        <v>1</v>
      </c>
      <c r="F2228" s="36" t="s">
        <v>25</v>
      </c>
      <c r="G2228" s="36" t="s">
        <v>10961</v>
      </c>
      <c r="H2228" s="37" t="s">
        <v>8431</v>
      </c>
    </row>
    <row r="2229" spans="1:8" x14ac:dyDescent="0.25">
      <c r="A2229" s="30">
        <v>45741</v>
      </c>
      <c r="B2229" s="31">
        <v>4341143100</v>
      </c>
      <c r="C2229" s="32" t="s">
        <v>8734</v>
      </c>
      <c r="D2229" s="31">
        <v>1651</v>
      </c>
      <c r="E2229" s="32">
        <v>2</v>
      </c>
      <c r="F2229" s="32" t="s">
        <v>25</v>
      </c>
      <c r="G2229" s="32" t="s">
        <v>10961</v>
      </c>
      <c r="H2229" s="33" t="s">
        <v>8431</v>
      </c>
    </row>
    <row r="2230" spans="1:8" x14ac:dyDescent="0.25">
      <c r="A2230" s="34">
        <v>45741</v>
      </c>
      <c r="B2230" s="35">
        <v>4340459100</v>
      </c>
      <c r="C2230" s="36" t="s">
        <v>8729</v>
      </c>
      <c r="D2230" s="35">
        <v>1651</v>
      </c>
      <c r="E2230" s="36">
        <v>10</v>
      </c>
      <c r="F2230" s="36" t="s">
        <v>25</v>
      </c>
      <c r="G2230" s="36" t="s">
        <v>10961</v>
      </c>
      <c r="H2230" s="37" t="s">
        <v>8431</v>
      </c>
    </row>
    <row r="2231" spans="1:8" x14ac:dyDescent="0.25">
      <c r="A2231" s="30">
        <v>45741</v>
      </c>
      <c r="B2231" s="31" t="s">
        <v>1142</v>
      </c>
      <c r="C2231" s="32" t="s">
        <v>1143</v>
      </c>
      <c r="D2231" s="31">
        <v>1646</v>
      </c>
      <c r="E2231" s="32">
        <v>20</v>
      </c>
      <c r="F2231" s="32" t="s">
        <v>14</v>
      </c>
      <c r="G2231" s="32" t="s">
        <v>10961</v>
      </c>
      <c r="H2231" s="33" t="s">
        <v>9417</v>
      </c>
    </row>
    <row r="2232" spans="1:8" x14ac:dyDescent="0.25">
      <c r="A2232" s="34">
        <v>45741</v>
      </c>
      <c r="B2232" s="35" t="s">
        <v>10236</v>
      </c>
      <c r="C2232" s="36" t="s">
        <v>2854</v>
      </c>
      <c r="D2232" s="35">
        <v>1646</v>
      </c>
      <c r="E2232" s="36">
        <v>5</v>
      </c>
      <c r="F2232" s="36" t="s">
        <v>14</v>
      </c>
      <c r="G2232" s="36" t="s">
        <v>10961</v>
      </c>
      <c r="H2232" s="37" t="s">
        <v>9417</v>
      </c>
    </row>
    <row r="2233" spans="1:8" x14ac:dyDescent="0.25">
      <c r="A2233" s="30">
        <v>45741</v>
      </c>
      <c r="B2233" s="31" t="s">
        <v>10235</v>
      </c>
      <c r="C2233" s="32" t="s">
        <v>2853</v>
      </c>
      <c r="D2233" s="31">
        <v>1646</v>
      </c>
      <c r="E2233" s="32">
        <v>3</v>
      </c>
      <c r="F2233" s="32" t="s">
        <v>14</v>
      </c>
      <c r="G2233" s="32" t="s">
        <v>10961</v>
      </c>
      <c r="H2233" s="33" t="s">
        <v>9417</v>
      </c>
    </row>
    <row r="2234" spans="1:8" x14ac:dyDescent="0.25">
      <c r="A2234" s="34">
        <v>45741</v>
      </c>
      <c r="B2234" s="35" t="s">
        <v>8157</v>
      </c>
      <c r="C2234" s="36" t="s">
        <v>8158</v>
      </c>
      <c r="D2234" s="35">
        <v>1646</v>
      </c>
      <c r="E2234" s="36">
        <v>10</v>
      </c>
      <c r="F2234" s="36" t="s">
        <v>14</v>
      </c>
      <c r="G2234" s="36" t="s">
        <v>10961</v>
      </c>
      <c r="H2234" s="37" t="s">
        <v>9417</v>
      </c>
    </row>
    <row r="2235" spans="1:8" x14ac:dyDescent="0.25">
      <c r="A2235" s="30">
        <v>45740</v>
      </c>
      <c r="B2235" s="31" t="s">
        <v>8817</v>
      </c>
      <c r="C2235" s="32" t="s">
        <v>8787</v>
      </c>
      <c r="D2235" s="31">
        <v>1638</v>
      </c>
      <c r="E2235" s="32">
        <v>2</v>
      </c>
      <c r="F2235" s="32" t="s">
        <v>14</v>
      </c>
      <c r="G2235" s="32" t="s">
        <v>10961</v>
      </c>
      <c r="H2235" s="33" t="s">
        <v>8431</v>
      </c>
    </row>
    <row r="2236" spans="1:8" x14ac:dyDescent="0.25">
      <c r="A2236" s="34">
        <v>45740</v>
      </c>
      <c r="B2236" s="35" t="s">
        <v>8817</v>
      </c>
      <c r="C2236" s="36" t="s">
        <v>8787</v>
      </c>
      <c r="D2236" s="35">
        <v>1638</v>
      </c>
      <c r="E2236" s="36">
        <v>4</v>
      </c>
      <c r="F2236" s="36" t="s">
        <v>14</v>
      </c>
      <c r="G2236" s="36" t="s">
        <v>10961</v>
      </c>
      <c r="H2236" s="37" t="s">
        <v>8431</v>
      </c>
    </row>
    <row r="2237" spans="1:8" x14ac:dyDescent="0.25">
      <c r="A2237" s="30">
        <v>45740</v>
      </c>
      <c r="B2237" s="31">
        <v>4340459100</v>
      </c>
      <c r="C2237" s="32" t="s">
        <v>8729</v>
      </c>
      <c r="D2237" s="31">
        <v>1638</v>
      </c>
      <c r="E2237" s="32">
        <v>10</v>
      </c>
      <c r="F2237" s="32" t="s">
        <v>14</v>
      </c>
      <c r="G2237" s="32" t="s">
        <v>10961</v>
      </c>
      <c r="H2237" s="33" t="s">
        <v>8431</v>
      </c>
    </row>
    <row r="2238" spans="1:8" x14ac:dyDescent="0.25">
      <c r="A2238" s="34">
        <v>45740</v>
      </c>
      <c r="B2238" s="35" t="s">
        <v>52</v>
      </c>
      <c r="C2238" s="36" t="s">
        <v>53</v>
      </c>
      <c r="D2238" s="35">
        <v>1638</v>
      </c>
      <c r="E2238" s="36">
        <v>10</v>
      </c>
      <c r="F2238" s="36" t="s">
        <v>14</v>
      </c>
      <c r="G2238" s="36" t="s">
        <v>10961</v>
      </c>
      <c r="H2238" s="37" t="s">
        <v>8431</v>
      </c>
    </row>
    <row r="2239" spans="1:8" x14ac:dyDescent="0.25">
      <c r="A2239" s="30">
        <v>45740</v>
      </c>
      <c r="B2239" s="31" t="s">
        <v>6</v>
      </c>
      <c r="C2239" s="32" t="s">
        <v>7</v>
      </c>
      <c r="D2239" s="31">
        <v>1638</v>
      </c>
      <c r="E2239" s="32">
        <v>20</v>
      </c>
      <c r="F2239" s="32" t="s">
        <v>14</v>
      </c>
      <c r="G2239" s="32" t="s">
        <v>10961</v>
      </c>
      <c r="H2239" s="33" t="s">
        <v>8431</v>
      </c>
    </row>
    <row r="2240" spans="1:8" x14ac:dyDescent="0.25">
      <c r="A2240" s="34">
        <v>45740</v>
      </c>
      <c r="B2240" s="35" t="s">
        <v>2369</v>
      </c>
      <c r="C2240" s="36" t="s">
        <v>2441</v>
      </c>
      <c r="D2240" s="35">
        <v>1638</v>
      </c>
      <c r="E2240" s="36">
        <v>10</v>
      </c>
      <c r="F2240" s="36" t="s">
        <v>14</v>
      </c>
      <c r="G2240" s="36" t="s">
        <v>10961</v>
      </c>
      <c r="H2240" s="37" t="s">
        <v>8431</v>
      </c>
    </row>
    <row r="2241" spans="1:8" x14ac:dyDescent="0.25">
      <c r="A2241" s="30">
        <v>45740</v>
      </c>
      <c r="B2241" s="31" t="s">
        <v>9413</v>
      </c>
      <c r="C2241" s="32" t="s">
        <v>9416</v>
      </c>
      <c r="D2241" s="31">
        <v>1638</v>
      </c>
      <c r="E2241" s="32">
        <v>12</v>
      </c>
      <c r="F2241" s="32" t="s">
        <v>14</v>
      </c>
      <c r="G2241" s="32" t="s">
        <v>10961</v>
      </c>
      <c r="H2241" s="33" t="s">
        <v>8431</v>
      </c>
    </row>
    <row r="2242" spans="1:8" x14ac:dyDescent="0.25">
      <c r="A2242" s="34">
        <v>45740</v>
      </c>
      <c r="B2242" s="35" t="s">
        <v>9411</v>
      </c>
      <c r="C2242" s="36" t="s">
        <v>9412</v>
      </c>
      <c r="D2242" s="35">
        <v>1638</v>
      </c>
      <c r="E2242" s="36">
        <v>12</v>
      </c>
      <c r="F2242" s="36" t="s">
        <v>14</v>
      </c>
      <c r="G2242" s="36" t="s">
        <v>10961</v>
      </c>
      <c r="H2242" s="37" t="s">
        <v>8431</v>
      </c>
    </row>
    <row r="2243" spans="1:8" x14ac:dyDescent="0.25">
      <c r="A2243" s="30">
        <v>45740</v>
      </c>
      <c r="B2243" s="31" t="s">
        <v>8819</v>
      </c>
      <c r="C2243" s="32" t="s">
        <v>8789</v>
      </c>
      <c r="D2243" s="31">
        <v>1638</v>
      </c>
      <c r="E2243" s="32">
        <v>8</v>
      </c>
      <c r="F2243" s="32" t="s">
        <v>14</v>
      </c>
      <c r="G2243" s="32" t="s">
        <v>10961</v>
      </c>
      <c r="H2243" s="33" t="s">
        <v>8431</v>
      </c>
    </row>
    <row r="2244" spans="1:8" x14ac:dyDescent="0.25">
      <c r="A2244" s="34">
        <v>45740</v>
      </c>
      <c r="B2244" s="35" t="s">
        <v>1520</v>
      </c>
      <c r="C2244" s="36" t="s">
        <v>1521</v>
      </c>
      <c r="D2244" s="35">
        <v>1638</v>
      </c>
      <c r="E2244" s="36">
        <v>3</v>
      </c>
      <c r="F2244" s="36" t="s">
        <v>14</v>
      </c>
      <c r="G2244" s="36" t="s">
        <v>10961</v>
      </c>
      <c r="H2244" s="37" t="s">
        <v>8431</v>
      </c>
    </row>
    <row r="2245" spans="1:8" x14ac:dyDescent="0.25">
      <c r="A2245" s="30">
        <v>45740</v>
      </c>
      <c r="B2245" s="31" t="s">
        <v>1524</v>
      </c>
      <c r="C2245" s="32" t="s">
        <v>1525</v>
      </c>
      <c r="D2245" s="31">
        <v>1638</v>
      </c>
      <c r="E2245" s="32">
        <v>3</v>
      </c>
      <c r="F2245" s="32" t="s">
        <v>14</v>
      </c>
      <c r="G2245" s="32" t="s">
        <v>10961</v>
      </c>
      <c r="H2245" s="33" t="s">
        <v>8431</v>
      </c>
    </row>
    <row r="2246" spans="1:8" x14ac:dyDescent="0.25">
      <c r="A2246" s="34">
        <v>45740</v>
      </c>
      <c r="B2246" s="35" t="s">
        <v>9336</v>
      </c>
      <c r="C2246" s="36" t="s">
        <v>8919</v>
      </c>
      <c r="D2246" s="35">
        <v>1638</v>
      </c>
      <c r="E2246" s="36">
        <v>1</v>
      </c>
      <c r="F2246" s="36" t="s">
        <v>25</v>
      </c>
      <c r="G2246" s="36" t="s">
        <v>10961</v>
      </c>
      <c r="H2246" s="37" t="s">
        <v>8431</v>
      </c>
    </row>
    <row r="2247" spans="1:8" x14ac:dyDescent="0.25">
      <c r="A2247" s="30">
        <v>45740</v>
      </c>
      <c r="B2247" s="31" t="s">
        <v>9337</v>
      </c>
      <c r="C2247" s="32" t="s">
        <v>8920</v>
      </c>
      <c r="D2247" s="31">
        <v>1638</v>
      </c>
      <c r="E2247" s="32">
        <v>1</v>
      </c>
      <c r="F2247" s="32" t="s">
        <v>14</v>
      </c>
      <c r="G2247" s="32" t="s">
        <v>10961</v>
      </c>
      <c r="H2247" s="33" t="s">
        <v>8431</v>
      </c>
    </row>
    <row r="2248" spans="1:8" x14ac:dyDescent="0.25">
      <c r="A2248" s="34">
        <v>45740</v>
      </c>
      <c r="B2248" s="35" t="s">
        <v>9257</v>
      </c>
      <c r="C2248" s="36" t="s">
        <v>8922</v>
      </c>
      <c r="D2248" s="35">
        <v>1638</v>
      </c>
      <c r="E2248" s="36">
        <v>1</v>
      </c>
      <c r="F2248" s="36" t="s">
        <v>14</v>
      </c>
      <c r="G2248" s="36" t="s">
        <v>10961</v>
      </c>
      <c r="H2248" s="37" t="s">
        <v>8431</v>
      </c>
    </row>
    <row r="2249" spans="1:8" x14ac:dyDescent="0.25">
      <c r="A2249" s="30">
        <v>45740</v>
      </c>
      <c r="B2249" s="31" t="s">
        <v>930</v>
      </c>
      <c r="C2249" s="32" t="s">
        <v>931</v>
      </c>
      <c r="D2249" s="31">
        <v>1638</v>
      </c>
      <c r="E2249" s="32">
        <v>10</v>
      </c>
      <c r="F2249" s="32" t="s">
        <v>14</v>
      </c>
      <c r="G2249" s="32" t="s">
        <v>10961</v>
      </c>
      <c r="H2249" s="33" t="s">
        <v>8431</v>
      </c>
    </row>
    <row r="2250" spans="1:8" x14ac:dyDescent="0.25">
      <c r="A2250" s="34">
        <v>45740</v>
      </c>
      <c r="B2250" s="35" t="s">
        <v>932</v>
      </c>
      <c r="C2250" s="36" t="s">
        <v>933</v>
      </c>
      <c r="D2250" s="35">
        <v>1638</v>
      </c>
      <c r="E2250" s="36">
        <v>20</v>
      </c>
      <c r="F2250" s="36" t="s">
        <v>14</v>
      </c>
      <c r="G2250" s="36" t="s">
        <v>10961</v>
      </c>
      <c r="H2250" s="37" t="s">
        <v>8431</v>
      </c>
    </row>
    <row r="2251" spans="1:8" x14ac:dyDescent="0.25">
      <c r="A2251" s="30">
        <v>45740</v>
      </c>
      <c r="B2251" s="31">
        <v>3280587100</v>
      </c>
      <c r="C2251" s="32" t="s">
        <v>8683</v>
      </c>
      <c r="D2251" s="31">
        <v>1638</v>
      </c>
      <c r="E2251" s="32">
        <v>2</v>
      </c>
      <c r="F2251" s="32" t="s">
        <v>14</v>
      </c>
      <c r="G2251" s="32" t="s">
        <v>10961</v>
      </c>
      <c r="H2251" s="33" t="s">
        <v>8431</v>
      </c>
    </row>
    <row r="2252" spans="1:8" x14ac:dyDescent="0.25">
      <c r="A2252" s="34">
        <v>45740</v>
      </c>
      <c r="B2252" s="35" t="s">
        <v>9361</v>
      </c>
      <c r="C2252" s="36" t="s">
        <v>8952</v>
      </c>
      <c r="D2252" s="35">
        <v>1642</v>
      </c>
      <c r="E2252" s="36">
        <v>1</v>
      </c>
      <c r="F2252" s="36" t="s">
        <v>25</v>
      </c>
      <c r="G2252" s="36" t="s">
        <v>10961</v>
      </c>
      <c r="H2252" s="37" t="s">
        <v>8431</v>
      </c>
    </row>
    <row r="2253" spans="1:8" x14ac:dyDescent="0.25">
      <c r="A2253" s="30">
        <v>45740</v>
      </c>
      <c r="B2253" s="31" t="s">
        <v>56</v>
      </c>
      <c r="C2253" s="32" t="s">
        <v>57</v>
      </c>
      <c r="D2253" s="31">
        <v>1642</v>
      </c>
      <c r="E2253" s="32">
        <v>6</v>
      </c>
      <c r="F2253" s="32" t="s">
        <v>25</v>
      </c>
      <c r="G2253" s="32" t="s">
        <v>10961</v>
      </c>
      <c r="H2253" s="33" t="s">
        <v>8431</v>
      </c>
    </row>
    <row r="2254" spans="1:8" x14ac:dyDescent="0.25">
      <c r="A2254" s="34">
        <v>45740</v>
      </c>
      <c r="B2254" s="35" t="s">
        <v>8880</v>
      </c>
      <c r="C2254" s="36" t="s">
        <v>8851</v>
      </c>
      <c r="D2254" s="35">
        <v>1642</v>
      </c>
      <c r="E2254" s="36">
        <v>2</v>
      </c>
      <c r="F2254" s="36" t="s">
        <v>25</v>
      </c>
      <c r="G2254" s="36" t="s">
        <v>10961</v>
      </c>
      <c r="H2254" s="37" t="s">
        <v>8431</v>
      </c>
    </row>
    <row r="2255" spans="1:8" x14ac:dyDescent="0.25">
      <c r="A2255" s="30">
        <v>45740</v>
      </c>
      <c r="B2255" s="31" t="s">
        <v>10254</v>
      </c>
      <c r="C2255" s="32" t="s">
        <v>6365</v>
      </c>
      <c r="D2255" s="31">
        <v>1642</v>
      </c>
      <c r="E2255" s="32">
        <v>6</v>
      </c>
      <c r="F2255" s="32" t="s">
        <v>14</v>
      </c>
      <c r="G2255" s="32" t="s">
        <v>10961</v>
      </c>
      <c r="H2255" s="33" t="s">
        <v>8431</v>
      </c>
    </row>
    <row r="2256" spans="1:8" x14ac:dyDescent="0.25">
      <c r="A2256" s="34">
        <v>45740</v>
      </c>
      <c r="B2256" s="35" t="s">
        <v>10148</v>
      </c>
      <c r="C2256" s="36" t="s">
        <v>2743</v>
      </c>
      <c r="D2256" s="35">
        <v>1642</v>
      </c>
      <c r="E2256" s="36">
        <v>10</v>
      </c>
      <c r="F2256" s="36" t="s">
        <v>14</v>
      </c>
      <c r="G2256" s="36" t="s">
        <v>10961</v>
      </c>
      <c r="H2256" s="37" t="s">
        <v>8431</v>
      </c>
    </row>
    <row r="2257" spans="1:8" x14ac:dyDescent="0.25">
      <c r="A2257" s="30">
        <v>45740</v>
      </c>
      <c r="B2257" s="31" t="s">
        <v>1642</v>
      </c>
      <c r="C2257" s="32" t="s">
        <v>1643</v>
      </c>
      <c r="D2257" s="31">
        <v>1642</v>
      </c>
      <c r="E2257" s="32">
        <v>9</v>
      </c>
      <c r="F2257" s="32" t="s">
        <v>14</v>
      </c>
      <c r="G2257" s="32" t="s">
        <v>10961</v>
      </c>
      <c r="H2257" s="33" t="s">
        <v>8431</v>
      </c>
    </row>
    <row r="2258" spans="1:8" x14ac:dyDescent="0.25">
      <c r="A2258" s="34">
        <v>45740</v>
      </c>
      <c r="B2258" s="35" t="s">
        <v>9361</v>
      </c>
      <c r="C2258" s="36" t="s">
        <v>8952</v>
      </c>
      <c r="D2258" s="35">
        <v>1642</v>
      </c>
      <c r="E2258" s="36">
        <v>3</v>
      </c>
      <c r="F2258" s="36" t="s">
        <v>14</v>
      </c>
      <c r="G2258" s="36" t="s">
        <v>10961</v>
      </c>
      <c r="H2258" s="37" t="s">
        <v>8431</v>
      </c>
    </row>
    <row r="2259" spans="1:8" x14ac:dyDescent="0.25">
      <c r="A2259" s="30">
        <v>45740</v>
      </c>
      <c r="B2259" s="31" t="s">
        <v>1381</v>
      </c>
      <c r="C2259" s="32" t="s">
        <v>1382</v>
      </c>
      <c r="D2259" s="31">
        <v>1642</v>
      </c>
      <c r="E2259" s="32">
        <v>120</v>
      </c>
      <c r="F2259" s="32" t="s">
        <v>14</v>
      </c>
      <c r="G2259" s="32" t="s">
        <v>10961</v>
      </c>
      <c r="H2259" s="33" t="s">
        <v>8431</v>
      </c>
    </row>
    <row r="2260" spans="1:8" x14ac:dyDescent="0.25">
      <c r="A2260" s="34">
        <v>45740</v>
      </c>
      <c r="B2260" s="35" t="s">
        <v>1956</v>
      </c>
      <c r="C2260" s="36" t="s">
        <v>1957</v>
      </c>
      <c r="D2260" s="35">
        <v>1642</v>
      </c>
      <c r="E2260" s="36">
        <v>2</v>
      </c>
      <c r="F2260" s="36" t="s">
        <v>14</v>
      </c>
      <c r="G2260" s="36" t="s">
        <v>10961</v>
      </c>
      <c r="H2260" s="37" t="s">
        <v>8431</v>
      </c>
    </row>
    <row r="2261" spans="1:8" x14ac:dyDescent="0.25">
      <c r="A2261" s="30">
        <v>45740</v>
      </c>
      <c r="B2261" s="31" t="s">
        <v>10816</v>
      </c>
      <c r="C2261" s="32" t="s">
        <v>6759</v>
      </c>
      <c r="D2261" s="31">
        <v>1642</v>
      </c>
      <c r="E2261" s="32">
        <v>96</v>
      </c>
      <c r="F2261" s="32" t="s">
        <v>14</v>
      </c>
      <c r="G2261" s="32" t="s">
        <v>10961</v>
      </c>
      <c r="H2261" s="33" t="s">
        <v>8431</v>
      </c>
    </row>
    <row r="2262" spans="1:8" x14ac:dyDescent="0.25">
      <c r="A2262" s="34">
        <v>45740</v>
      </c>
      <c r="B2262" s="35" t="s">
        <v>10326</v>
      </c>
      <c r="C2262" s="36" t="s">
        <v>2748</v>
      </c>
      <c r="D2262" s="35">
        <v>1642</v>
      </c>
      <c r="E2262" s="36">
        <v>15</v>
      </c>
      <c r="F2262" s="36" t="s">
        <v>14</v>
      </c>
      <c r="G2262" s="36" t="s">
        <v>10961</v>
      </c>
      <c r="H2262" s="37" t="s">
        <v>8431</v>
      </c>
    </row>
    <row r="2263" spans="1:8" x14ac:dyDescent="0.25">
      <c r="A2263" s="30">
        <v>45740</v>
      </c>
      <c r="B2263" s="31" t="s">
        <v>1032</v>
      </c>
      <c r="C2263" s="32" t="s">
        <v>1033</v>
      </c>
      <c r="D2263" s="31">
        <v>1642</v>
      </c>
      <c r="E2263" s="32">
        <v>20</v>
      </c>
      <c r="F2263" s="32" t="s">
        <v>14</v>
      </c>
      <c r="G2263" s="32" t="s">
        <v>10961</v>
      </c>
      <c r="H2263" s="33" t="s">
        <v>8431</v>
      </c>
    </row>
    <row r="2264" spans="1:8" x14ac:dyDescent="0.25">
      <c r="A2264" s="34">
        <v>45740</v>
      </c>
      <c r="B2264" s="35" t="s">
        <v>1022</v>
      </c>
      <c r="C2264" s="36" t="s">
        <v>4915</v>
      </c>
      <c r="D2264" s="35">
        <v>1642</v>
      </c>
      <c r="E2264" s="36">
        <v>10</v>
      </c>
      <c r="F2264" s="36" t="s">
        <v>25</v>
      </c>
      <c r="G2264" s="36" t="s">
        <v>10961</v>
      </c>
      <c r="H2264" s="37" t="s">
        <v>8431</v>
      </c>
    </row>
    <row r="2265" spans="1:8" x14ac:dyDescent="0.25">
      <c r="A2265" s="30">
        <v>45740</v>
      </c>
      <c r="B2265" s="31" t="s">
        <v>1770</v>
      </c>
      <c r="C2265" s="32" t="s">
        <v>8428</v>
      </c>
      <c r="D2265" s="31">
        <v>1642</v>
      </c>
      <c r="E2265" s="32">
        <v>10</v>
      </c>
      <c r="F2265" s="32" t="s">
        <v>14</v>
      </c>
      <c r="G2265" s="32" t="s">
        <v>10961</v>
      </c>
      <c r="H2265" s="33" t="s">
        <v>8431</v>
      </c>
    </row>
    <row r="2266" spans="1:8" x14ac:dyDescent="0.25">
      <c r="A2266" s="34">
        <v>45740</v>
      </c>
      <c r="B2266" s="35" t="s">
        <v>106</v>
      </c>
      <c r="C2266" s="36" t="s">
        <v>107</v>
      </c>
      <c r="D2266" s="35">
        <v>1643</v>
      </c>
      <c r="E2266" s="36">
        <v>2</v>
      </c>
      <c r="F2266" s="36" t="s">
        <v>14</v>
      </c>
      <c r="G2266" s="36" t="s">
        <v>10961</v>
      </c>
      <c r="H2266" s="37" t="s">
        <v>8431</v>
      </c>
    </row>
    <row r="2267" spans="1:8" x14ac:dyDescent="0.25">
      <c r="A2267" s="30">
        <v>45740</v>
      </c>
      <c r="B2267" s="31" t="s">
        <v>75</v>
      </c>
      <c r="C2267" s="32" t="s">
        <v>76</v>
      </c>
      <c r="D2267" s="31">
        <v>1643</v>
      </c>
      <c r="E2267" s="32">
        <v>2</v>
      </c>
      <c r="F2267" s="32" t="s">
        <v>14</v>
      </c>
      <c r="G2267" s="32" t="s">
        <v>10961</v>
      </c>
      <c r="H2267" s="33" t="s">
        <v>8431</v>
      </c>
    </row>
    <row r="2268" spans="1:8" x14ac:dyDescent="0.25">
      <c r="A2268" s="34">
        <v>45740</v>
      </c>
      <c r="B2268" s="35">
        <v>3280876100</v>
      </c>
      <c r="C2268" s="36" t="s">
        <v>8708</v>
      </c>
      <c r="D2268" s="35">
        <v>1643</v>
      </c>
      <c r="E2268" s="36">
        <v>2</v>
      </c>
      <c r="F2268" s="36" t="s">
        <v>14</v>
      </c>
      <c r="G2268" s="36" t="s">
        <v>10961</v>
      </c>
      <c r="H2268" s="37" t="s">
        <v>8431</v>
      </c>
    </row>
    <row r="2269" spans="1:8" x14ac:dyDescent="0.25">
      <c r="A2269" s="30">
        <v>45740</v>
      </c>
      <c r="B2269" s="31">
        <v>3280673100</v>
      </c>
      <c r="C2269" s="32" t="s">
        <v>8693</v>
      </c>
      <c r="D2269" s="31">
        <v>1643</v>
      </c>
      <c r="E2269" s="32">
        <v>2</v>
      </c>
      <c r="F2269" s="32" t="s">
        <v>14</v>
      </c>
      <c r="G2269" s="32" t="s">
        <v>10961</v>
      </c>
      <c r="H2269" s="33" t="s">
        <v>8431</v>
      </c>
    </row>
    <row r="2270" spans="1:8" x14ac:dyDescent="0.25">
      <c r="A2270" s="34">
        <v>45740</v>
      </c>
      <c r="B2270" s="35" t="s">
        <v>2325</v>
      </c>
      <c r="C2270" s="36" t="s">
        <v>2326</v>
      </c>
      <c r="D2270" s="35">
        <v>1643</v>
      </c>
      <c r="E2270" s="36">
        <v>10</v>
      </c>
      <c r="F2270" s="36" t="s">
        <v>14</v>
      </c>
      <c r="G2270" s="36" t="s">
        <v>10961</v>
      </c>
      <c r="H2270" s="37" t="s">
        <v>8431</v>
      </c>
    </row>
    <row r="2271" spans="1:8" x14ac:dyDescent="0.25">
      <c r="A2271" s="30">
        <v>45740</v>
      </c>
      <c r="B2271" s="31" t="s">
        <v>2329</v>
      </c>
      <c r="C2271" s="32" t="s">
        <v>2330</v>
      </c>
      <c r="D2271" s="31">
        <v>1643</v>
      </c>
      <c r="E2271" s="32">
        <v>10</v>
      </c>
      <c r="F2271" s="32" t="s">
        <v>14</v>
      </c>
      <c r="G2271" s="32" t="s">
        <v>10961</v>
      </c>
      <c r="H2271" s="33" t="s">
        <v>8431</v>
      </c>
    </row>
    <row r="2272" spans="1:8" x14ac:dyDescent="0.25">
      <c r="A2272" s="34">
        <v>45740</v>
      </c>
      <c r="B2272" s="35" t="s">
        <v>2331</v>
      </c>
      <c r="C2272" s="36" t="s">
        <v>2332</v>
      </c>
      <c r="D2272" s="35">
        <v>1643</v>
      </c>
      <c r="E2272" s="36">
        <v>10</v>
      </c>
      <c r="F2272" s="36" t="s">
        <v>14</v>
      </c>
      <c r="G2272" s="36" t="s">
        <v>10961</v>
      </c>
      <c r="H2272" s="37" t="s">
        <v>8431</v>
      </c>
    </row>
    <row r="2273" spans="1:8" x14ac:dyDescent="0.25">
      <c r="A2273" s="30">
        <v>45740</v>
      </c>
      <c r="B2273" s="31" t="s">
        <v>2339</v>
      </c>
      <c r="C2273" s="32" t="s">
        <v>2340</v>
      </c>
      <c r="D2273" s="31">
        <v>1643</v>
      </c>
      <c r="E2273" s="32">
        <v>6</v>
      </c>
      <c r="F2273" s="32" t="s">
        <v>25</v>
      </c>
      <c r="G2273" s="32" t="s">
        <v>10961</v>
      </c>
      <c r="H2273" s="33" t="s">
        <v>8431</v>
      </c>
    </row>
    <row r="2274" spans="1:8" x14ac:dyDescent="0.25">
      <c r="A2274" s="34">
        <v>45740</v>
      </c>
      <c r="B2274" s="35" t="s">
        <v>2373</v>
      </c>
      <c r="C2274" s="36" t="s">
        <v>2444</v>
      </c>
      <c r="D2274" s="35">
        <v>1643</v>
      </c>
      <c r="E2274" s="36">
        <v>1</v>
      </c>
      <c r="F2274" s="36" t="s">
        <v>14</v>
      </c>
      <c r="G2274" s="36" t="s">
        <v>10961</v>
      </c>
      <c r="H2274" s="37" t="s">
        <v>8431</v>
      </c>
    </row>
    <row r="2275" spans="1:8" x14ac:dyDescent="0.25">
      <c r="A2275" s="30">
        <v>45740</v>
      </c>
      <c r="B2275" s="31" t="s">
        <v>774</v>
      </c>
      <c r="C2275" s="32" t="s">
        <v>775</v>
      </c>
      <c r="D2275" s="31">
        <v>1643</v>
      </c>
      <c r="E2275" s="32">
        <v>1</v>
      </c>
      <c r="F2275" s="32" t="s">
        <v>14</v>
      </c>
      <c r="G2275" s="32" t="s">
        <v>10961</v>
      </c>
      <c r="H2275" s="33" t="s">
        <v>8431</v>
      </c>
    </row>
    <row r="2276" spans="1:8" x14ac:dyDescent="0.25">
      <c r="A2276" s="34">
        <v>45740</v>
      </c>
      <c r="B2276" s="35" t="s">
        <v>8873</v>
      </c>
      <c r="C2276" s="36" t="s">
        <v>8841</v>
      </c>
      <c r="D2276" s="35">
        <v>1643</v>
      </c>
      <c r="E2276" s="36">
        <v>4</v>
      </c>
      <c r="F2276" s="36" t="s">
        <v>14</v>
      </c>
      <c r="G2276" s="36" t="s">
        <v>10961</v>
      </c>
      <c r="H2276" s="37" t="s">
        <v>8431</v>
      </c>
    </row>
    <row r="2277" spans="1:8" x14ac:dyDescent="0.25">
      <c r="A2277" s="30">
        <v>45740</v>
      </c>
      <c r="B2277" s="31" t="s">
        <v>2738</v>
      </c>
      <c r="C2277" s="32" t="s">
        <v>2739</v>
      </c>
      <c r="D2277" s="31">
        <v>1643</v>
      </c>
      <c r="E2277" s="32">
        <v>10</v>
      </c>
      <c r="F2277" s="32" t="s">
        <v>14</v>
      </c>
      <c r="G2277" s="32" t="s">
        <v>10961</v>
      </c>
      <c r="H2277" s="33" t="s">
        <v>8431</v>
      </c>
    </row>
    <row r="2278" spans="1:8" x14ac:dyDescent="0.25">
      <c r="A2278" s="34">
        <v>45740</v>
      </c>
      <c r="B2278" s="35" t="s">
        <v>10183</v>
      </c>
      <c r="C2278" s="36" t="s">
        <v>2825</v>
      </c>
      <c r="D2278" s="35">
        <v>1644</v>
      </c>
      <c r="E2278" s="36">
        <v>10</v>
      </c>
      <c r="F2278" s="36" t="s">
        <v>25</v>
      </c>
      <c r="G2278" s="36" t="s">
        <v>10961</v>
      </c>
      <c r="H2278" s="37" t="s">
        <v>8431</v>
      </c>
    </row>
    <row r="2279" spans="1:8" x14ac:dyDescent="0.25">
      <c r="A2279" s="30">
        <v>45740</v>
      </c>
      <c r="B2279" s="31" t="s">
        <v>9754</v>
      </c>
      <c r="C2279" s="32" t="s">
        <v>8688</v>
      </c>
      <c r="D2279" s="31">
        <v>1644</v>
      </c>
      <c r="E2279" s="32">
        <v>4</v>
      </c>
      <c r="F2279" s="32" t="s">
        <v>14</v>
      </c>
      <c r="G2279" s="32" t="s">
        <v>10961</v>
      </c>
      <c r="H2279" s="33" t="s">
        <v>8431</v>
      </c>
    </row>
    <row r="2280" spans="1:8" x14ac:dyDescent="0.25">
      <c r="A2280" s="34">
        <v>45740</v>
      </c>
      <c r="B2280" s="35" t="s">
        <v>8988</v>
      </c>
      <c r="C2280" s="36" t="s">
        <v>8989</v>
      </c>
      <c r="D2280" s="35">
        <v>1644</v>
      </c>
      <c r="E2280" s="36">
        <v>4</v>
      </c>
      <c r="F2280" s="36" t="s">
        <v>14</v>
      </c>
      <c r="G2280" s="36" t="s">
        <v>10961</v>
      </c>
      <c r="H2280" s="37" t="s">
        <v>8431</v>
      </c>
    </row>
    <row r="2281" spans="1:8" x14ac:dyDescent="0.25">
      <c r="A2281" s="30">
        <v>45740</v>
      </c>
      <c r="B2281" s="31" t="s">
        <v>1381</v>
      </c>
      <c r="C2281" s="32" t="s">
        <v>1382</v>
      </c>
      <c r="D2281" s="31">
        <v>1641</v>
      </c>
      <c r="E2281" s="32">
        <v>48</v>
      </c>
      <c r="F2281" s="32" t="s">
        <v>14</v>
      </c>
      <c r="G2281" s="32" t="s">
        <v>10961</v>
      </c>
      <c r="H2281" s="33" t="s">
        <v>9410</v>
      </c>
    </row>
    <row r="2282" spans="1:8" x14ac:dyDescent="0.25">
      <c r="A2282" s="34">
        <v>45740</v>
      </c>
      <c r="B2282" s="35" t="s">
        <v>10185</v>
      </c>
      <c r="C2282" s="36" t="s">
        <v>2877</v>
      </c>
      <c r="D2282" s="35">
        <v>1641</v>
      </c>
      <c r="E2282" s="36">
        <v>20</v>
      </c>
      <c r="F2282" s="36" t="s">
        <v>14</v>
      </c>
      <c r="G2282" s="36" t="s">
        <v>10961</v>
      </c>
      <c r="H2282" s="37" t="s">
        <v>9410</v>
      </c>
    </row>
    <row r="2283" spans="1:8" x14ac:dyDescent="0.25">
      <c r="A2283" s="30">
        <v>45740</v>
      </c>
      <c r="B2283" s="31" t="s">
        <v>10172</v>
      </c>
      <c r="C2283" s="32" t="s">
        <v>5072</v>
      </c>
      <c r="D2283" s="31">
        <v>1641</v>
      </c>
      <c r="E2283" s="32">
        <v>24</v>
      </c>
      <c r="F2283" s="32" t="s">
        <v>14</v>
      </c>
      <c r="G2283" s="32" t="s">
        <v>10961</v>
      </c>
      <c r="H2283" s="33" t="s">
        <v>9410</v>
      </c>
    </row>
    <row r="2284" spans="1:8" x14ac:dyDescent="0.25">
      <c r="A2284" s="34">
        <v>45740</v>
      </c>
      <c r="B2284" s="35" t="s">
        <v>1990</v>
      </c>
      <c r="C2284" s="36" t="s">
        <v>1991</v>
      </c>
      <c r="D2284" s="35">
        <v>1641</v>
      </c>
      <c r="E2284" s="36">
        <v>2</v>
      </c>
      <c r="F2284" s="36" t="s">
        <v>14</v>
      </c>
      <c r="G2284" s="36" t="s">
        <v>10961</v>
      </c>
      <c r="H2284" s="37" t="s">
        <v>9410</v>
      </c>
    </row>
    <row r="2285" spans="1:8" x14ac:dyDescent="0.25">
      <c r="A2285" s="30">
        <v>45740</v>
      </c>
      <c r="B2285" s="31" t="s">
        <v>2419</v>
      </c>
      <c r="C2285" s="32" t="s">
        <v>2477</v>
      </c>
      <c r="D2285" s="31">
        <v>1641</v>
      </c>
      <c r="E2285" s="32">
        <v>24</v>
      </c>
      <c r="F2285" s="32" t="s">
        <v>14</v>
      </c>
      <c r="G2285" s="32" t="s">
        <v>10961</v>
      </c>
      <c r="H2285" s="33" t="s">
        <v>9410</v>
      </c>
    </row>
    <row r="2286" spans="1:8" x14ac:dyDescent="0.25">
      <c r="A2286" s="34">
        <v>45740</v>
      </c>
      <c r="B2286" s="35" t="s">
        <v>1091</v>
      </c>
      <c r="C2286" s="36" t="s">
        <v>1092</v>
      </c>
      <c r="D2286" s="35">
        <v>1641</v>
      </c>
      <c r="E2286" s="36">
        <v>5</v>
      </c>
      <c r="F2286" s="36" t="s">
        <v>14</v>
      </c>
      <c r="G2286" s="36" t="s">
        <v>10961</v>
      </c>
      <c r="H2286" s="37" t="s">
        <v>9410</v>
      </c>
    </row>
    <row r="2287" spans="1:8" x14ac:dyDescent="0.25">
      <c r="A2287" s="30">
        <v>45740</v>
      </c>
      <c r="B2287" s="31" t="s">
        <v>6</v>
      </c>
      <c r="C2287" s="32" t="s">
        <v>7</v>
      </c>
      <c r="D2287" s="31">
        <v>1641</v>
      </c>
      <c r="E2287" s="32">
        <v>24</v>
      </c>
      <c r="F2287" s="32" t="s">
        <v>14</v>
      </c>
      <c r="G2287" s="32" t="s">
        <v>10961</v>
      </c>
      <c r="H2287" s="33" t="s">
        <v>9410</v>
      </c>
    </row>
    <row r="2288" spans="1:8" x14ac:dyDescent="0.25">
      <c r="A2288" s="34">
        <v>45740</v>
      </c>
      <c r="B2288" s="35" t="s">
        <v>10239</v>
      </c>
      <c r="C2288" s="36" t="s">
        <v>5065</v>
      </c>
      <c r="D2288" s="35">
        <v>1637</v>
      </c>
      <c r="E2288" s="36">
        <v>20</v>
      </c>
      <c r="F2288" s="36" t="s">
        <v>14</v>
      </c>
      <c r="G2288" s="36" t="s">
        <v>10961</v>
      </c>
      <c r="H2288" s="37" t="s">
        <v>9409</v>
      </c>
    </row>
    <row r="2289" spans="1:8" x14ac:dyDescent="0.25">
      <c r="A2289" s="30">
        <v>45740</v>
      </c>
      <c r="B2289" s="31" t="s">
        <v>5384</v>
      </c>
      <c r="C2289" s="32" t="s">
        <v>5385</v>
      </c>
      <c r="D2289" s="31">
        <v>1637</v>
      </c>
      <c r="E2289" s="32">
        <v>40</v>
      </c>
      <c r="F2289" s="32" t="s">
        <v>14</v>
      </c>
      <c r="G2289" s="32" t="s">
        <v>10961</v>
      </c>
      <c r="H2289" s="33" t="s">
        <v>9409</v>
      </c>
    </row>
    <row r="2290" spans="1:8" x14ac:dyDescent="0.25">
      <c r="A2290" s="34">
        <v>45740</v>
      </c>
      <c r="B2290" s="35" t="s">
        <v>5376</v>
      </c>
      <c r="C2290" s="36" t="s">
        <v>5377</v>
      </c>
      <c r="D2290" s="35">
        <v>1637</v>
      </c>
      <c r="E2290" s="36">
        <v>12</v>
      </c>
      <c r="F2290" s="36" t="s">
        <v>14</v>
      </c>
      <c r="G2290" s="36" t="s">
        <v>10961</v>
      </c>
      <c r="H2290" s="37" t="s">
        <v>9409</v>
      </c>
    </row>
    <row r="2291" spans="1:8" x14ac:dyDescent="0.25">
      <c r="A2291" s="30">
        <v>45740</v>
      </c>
      <c r="B2291" s="31" t="s">
        <v>6398</v>
      </c>
      <c r="C2291" s="32" t="s">
        <v>6399</v>
      </c>
      <c r="D2291" s="31">
        <v>1637</v>
      </c>
      <c r="E2291" s="32">
        <v>240</v>
      </c>
      <c r="F2291" s="32" t="s">
        <v>14</v>
      </c>
      <c r="G2291" s="32" t="s">
        <v>10961</v>
      </c>
      <c r="H2291" s="33" t="s">
        <v>9409</v>
      </c>
    </row>
    <row r="2292" spans="1:8" x14ac:dyDescent="0.25">
      <c r="A2292" s="34">
        <v>45740</v>
      </c>
      <c r="B2292" s="35" t="s">
        <v>5404</v>
      </c>
      <c r="C2292" s="36" t="s">
        <v>5405</v>
      </c>
      <c r="D2292" s="35">
        <v>1637</v>
      </c>
      <c r="E2292" s="36">
        <v>30</v>
      </c>
      <c r="F2292" s="36" t="s">
        <v>25</v>
      </c>
      <c r="G2292" s="36" t="s">
        <v>10961</v>
      </c>
      <c r="H2292" s="37" t="s">
        <v>9409</v>
      </c>
    </row>
    <row r="2293" spans="1:8" x14ac:dyDescent="0.25">
      <c r="A2293" s="30">
        <v>45740</v>
      </c>
      <c r="B2293" s="31" t="s">
        <v>5390</v>
      </c>
      <c r="C2293" s="32" t="s">
        <v>5391</v>
      </c>
      <c r="D2293" s="31">
        <v>1637</v>
      </c>
      <c r="E2293" s="32">
        <v>12</v>
      </c>
      <c r="F2293" s="32" t="s">
        <v>14</v>
      </c>
      <c r="G2293" s="32" t="s">
        <v>10961</v>
      </c>
      <c r="H2293" s="33" t="s">
        <v>9409</v>
      </c>
    </row>
    <row r="2294" spans="1:8" x14ac:dyDescent="0.25">
      <c r="A2294" s="34">
        <v>45738</v>
      </c>
      <c r="B2294" s="35" t="s">
        <v>9408</v>
      </c>
      <c r="C2294" s="36" t="s">
        <v>9408</v>
      </c>
      <c r="D2294" s="35">
        <v>1640</v>
      </c>
      <c r="E2294" s="36">
        <v>12</v>
      </c>
      <c r="F2294" s="36" t="s">
        <v>14</v>
      </c>
      <c r="G2294" s="36" t="s">
        <v>10961</v>
      </c>
      <c r="H2294" s="37" t="s">
        <v>8431</v>
      </c>
    </row>
    <row r="2295" spans="1:8" x14ac:dyDescent="0.25">
      <c r="A2295" s="30">
        <v>45738</v>
      </c>
      <c r="B2295" s="31" t="s">
        <v>932</v>
      </c>
      <c r="C2295" s="32" t="s">
        <v>933</v>
      </c>
      <c r="D2295" s="31">
        <v>1640</v>
      </c>
      <c r="E2295" s="32">
        <v>10</v>
      </c>
      <c r="F2295" s="32" t="s">
        <v>14</v>
      </c>
      <c r="G2295" s="32" t="s">
        <v>10961</v>
      </c>
      <c r="H2295" s="33" t="s">
        <v>8431</v>
      </c>
    </row>
    <row r="2296" spans="1:8" x14ac:dyDescent="0.25">
      <c r="A2296" s="34">
        <v>45719</v>
      </c>
      <c r="B2296" s="35" t="s">
        <v>1823</v>
      </c>
      <c r="C2296" s="36" t="s">
        <v>1824</v>
      </c>
      <c r="D2296" s="35">
        <v>2223</v>
      </c>
      <c r="E2296" s="36">
        <v>10</v>
      </c>
      <c r="F2296" s="36" t="s">
        <v>25</v>
      </c>
      <c r="G2296" s="36" t="s">
        <v>10003</v>
      </c>
      <c r="H2296" s="37" t="s">
        <v>4</v>
      </c>
    </row>
    <row r="2297" spans="1:8" x14ac:dyDescent="0.25">
      <c r="A2297" s="30">
        <v>45719</v>
      </c>
      <c r="B2297" s="31" t="s">
        <v>1318</v>
      </c>
      <c r="C2297" s="32" t="s">
        <v>1319</v>
      </c>
      <c r="D2297" s="31">
        <v>2214</v>
      </c>
      <c r="E2297" s="32">
        <v>102</v>
      </c>
      <c r="F2297" s="32" t="s">
        <v>14</v>
      </c>
      <c r="G2297" s="32" t="s">
        <v>10003</v>
      </c>
      <c r="H2297" s="33" t="s">
        <v>4</v>
      </c>
    </row>
    <row r="2298" spans="1:8" x14ac:dyDescent="0.25">
      <c r="A2298" s="34">
        <v>45719</v>
      </c>
      <c r="B2298" s="35" t="s">
        <v>273</v>
      </c>
      <c r="C2298" s="36" t="s">
        <v>274</v>
      </c>
      <c r="D2298" s="35">
        <v>2213</v>
      </c>
      <c r="E2298" s="36">
        <v>305</v>
      </c>
      <c r="F2298" s="36" t="s">
        <v>25</v>
      </c>
      <c r="G2298" s="36" t="s">
        <v>10003</v>
      </c>
      <c r="H2298" s="37" t="s">
        <v>4</v>
      </c>
    </row>
    <row r="2299" spans="1:8" x14ac:dyDescent="0.25">
      <c r="A2299" s="30">
        <v>45719</v>
      </c>
      <c r="B2299" s="31" t="s">
        <v>8900</v>
      </c>
      <c r="C2299" s="32" t="s">
        <v>6348</v>
      </c>
      <c r="D2299" s="31">
        <v>2212</v>
      </c>
      <c r="E2299" s="32">
        <v>150</v>
      </c>
      <c r="F2299" s="32" t="s">
        <v>14</v>
      </c>
      <c r="G2299" s="32" t="s">
        <v>10003</v>
      </c>
      <c r="H2299" s="33" t="s">
        <v>4</v>
      </c>
    </row>
    <row r="2300" spans="1:8" x14ac:dyDescent="0.25">
      <c r="A2300" s="34">
        <v>45719</v>
      </c>
      <c r="B2300" s="35" t="s">
        <v>2983</v>
      </c>
      <c r="C2300" s="36" t="s">
        <v>2984</v>
      </c>
      <c r="D2300" s="35">
        <v>2210</v>
      </c>
      <c r="E2300" s="36">
        <v>20</v>
      </c>
      <c r="F2300" s="36" t="s">
        <v>14</v>
      </c>
      <c r="G2300" s="36" t="s">
        <v>10003</v>
      </c>
      <c r="H2300" s="37" t="s">
        <v>4</v>
      </c>
    </row>
    <row r="2301" spans="1:8" x14ac:dyDescent="0.25">
      <c r="A2301" s="30">
        <v>45719</v>
      </c>
      <c r="B2301" s="31" t="s">
        <v>2985</v>
      </c>
      <c r="C2301" s="32" t="s">
        <v>2986</v>
      </c>
      <c r="D2301" s="31">
        <v>2209</v>
      </c>
      <c r="E2301" s="32">
        <v>24</v>
      </c>
      <c r="F2301" s="32" t="s">
        <v>14</v>
      </c>
      <c r="G2301" s="32" t="s">
        <v>10003</v>
      </c>
      <c r="H2301" s="33" t="s">
        <v>4</v>
      </c>
    </row>
    <row r="2302" spans="1:8" x14ac:dyDescent="0.25">
      <c r="A2302" s="34">
        <v>45719</v>
      </c>
      <c r="B2302" s="35" t="s">
        <v>663</v>
      </c>
      <c r="C2302" s="36" t="s">
        <v>664</v>
      </c>
      <c r="D2302" s="35">
        <v>2208</v>
      </c>
      <c r="E2302" s="36">
        <v>26</v>
      </c>
      <c r="F2302" s="36" t="s">
        <v>14</v>
      </c>
      <c r="G2302" s="36" t="s">
        <v>10003</v>
      </c>
      <c r="H2302" s="37" t="s">
        <v>4</v>
      </c>
    </row>
    <row r="2303" spans="1:8" x14ac:dyDescent="0.25">
      <c r="A2303" s="30">
        <v>45738</v>
      </c>
      <c r="B2303" s="31" t="s">
        <v>10148</v>
      </c>
      <c r="C2303" s="32" t="s">
        <v>2743</v>
      </c>
      <c r="D2303" s="31">
        <v>1636</v>
      </c>
      <c r="E2303" s="32">
        <v>10</v>
      </c>
      <c r="F2303" s="32" t="s">
        <v>14</v>
      </c>
      <c r="G2303" s="32" t="s">
        <v>10961</v>
      </c>
      <c r="H2303" s="33" t="s">
        <v>9390</v>
      </c>
    </row>
    <row r="2304" spans="1:8" x14ac:dyDescent="0.25">
      <c r="A2304" s="34">
        <v>45738</v>
      </c>
      <c r="B2304" s="35" t="s">
        <v>10242</v>
      </c>
      <c r="C2304" s="36" t="s">
        <v>6162</v>
      </c>
      <c r="D2304" s="35">
        <v>1636</v>
      </c>
      <c r="E2304" s="36">
        <v>2</v>
      </c>
      <c r="F2304" s="36" t="s">
        <v>14</v>
      </c>
      <c r="G2304" s="36" t="s">
        <v>10961</v>
      </c>
      <c r="H2304" s="37" t="s">
        <v>9390</v>
      </c>
    </row>
    <row r="2305" spans="1:8" x14ac:dyDescent="0.25">
      <c r="A2305" s="30">
        <v>45738</v>
      </c>
      <c r="B2305" s="31" t="s">
        <v>2295</v>
      </c>
      <c r="C2305" s="32" t="s">
        <v>2296</v>
      </c>
      <c r="D2305" s="31">
        <v>1636</v>
      </c>
      <c r="E2305" s="32">
        <v>48</v>
      </c>
      <c r="F2305" s="32" t="s">
        <v>14</v>
      </c>
      <c r="G2305" s="32" t="s">
        <v>10961</v>
      </c>
      <c r="H2305" s="33" t="s">
        <v>9390</v>
      </c>
    </row>
    <row r="2306" spans="1:8" x14ac:dyDescent="0.25">
      <c r="A2306" s="34">
        <v>45738</v>
      </c>
      <c r="B2306" s="35" t="s">
        <v>636</v>
      </c>
      <c r="C2306" s="36" t="s">
        <v>637</v>
      </c>
      <c r="D2306" s="35">
        <v>1636</v>
      </c>
      <c r="E2306" s="36">
        <v>6</v>
      </c>
      <c r="F2306" s="36" t="s">
        <v>14</v>
      </c>
      <c r="G2306" s="36" t="s">
        <v>10961</v>
      </c>
      <c r="H2306" s="37" t="s">
        <v>9390</v>
      </c>
    </row>
    <row r="2307" spans="1:8" x14ac:dyDescent="0.25">
      <c r="A2307" s="30">
        <v>45738</v>
      </c>
      <c r="B2307" s="31" t="s">
        <v>66</v>
      </c>
      <c r="C2307" s="32" t="s">
        <v>67</v>
      </c>
      <c r="D2307" s="31">
        <v>1636</v>
      </c>
      <c r="E2307" s="32">
        <v>5</v>
      </c>
      <c r="F2307" s="32" t="s">
        <v>14</v>
      </c>
      <c r="G2307" s="32" t="s">
        <v>10961</v>
      </c>
      <c r="H2307" s="33" t="s">
        <v>9390</v>
      </c>
    </row>
    <row r="2308" spans="1:8" x14ac:dyDescent="0.25">
      <c r="A2308" s="34">
        <v>45738</v>
      </c>
      <c r="B2308" s="35" t="s">
        <v>1087</v>
      </c>
      <c r="C2308" s="36" t="s">
        <v>1088</v>
      </c>
      <c r="D2308" s="35">
        <v>1636</v>
      </c>
      <c r="E2308" s="36">
        <v>10</v>
      </c>
      <c r="F2308" s="36" t="s">
        <v>14</v>
      </c>
      <c r="G2308" s="36" t="s">
        <v>10961</v>
      </c>
      <c r="H2308" s="37" t="s">
        <v>9390</v>
      </c>
    </row>
    <row r="2309" spans="1:8" x14ac:dyDescent="0.25">
      <c r="A2309" s="30">
        <v>45738</v>
      </c>
      <c r="B2309" s="31" t="s">
        <v>10138</v>
      </c>
      <c r="C2309" s="32" t="s">
        <v>9391</v>
      </c>
      <c r="D2309" s="31">
        <v>1636</v>
      </c>
      <c r="E2309" s="32">
        <v>4</v>
      </c>
      <c r="F2309" s="32" t="s">
        <v>14</v>
      </c>
      <c r="G2309" s="32" t="s">
        <v>10961</v>
      </c>
      <c r="H2309" s="33" t="s">
        <v>9390</v>
      </c>
    </row>
    <row r="2310" spans="1:8" x14ac:dyDescent="0.25">
      <c r="A2310" s="34">
        <v>45738</v>
      </c>
      <c r="B2310" s="35" t="s">
        <v>2557</v>
      </c>
      <c r="C2310" s="36" t="s">
        <v>2558</v>
      </c>
      <c r="D2310" s="35">
        <v>1636</v>
      </c>
      <c r="E2310" s="36">
        <v>4</v>
      </c>
      <c r="F2310" s="36" t="s">
        <v>14</v>
      </c>
      <c r="G2310" s="36" t="s">
        <v>10961</v>
      </c>
      <c r="H2310" s="37" t="s">
        <v>9390</v>
      </c>
    </row>
    <row r="2311" spans="1:8" x14ac:dyDescent="0.25">
      <c r="A2311" s="30">
        <v>45738</v>
      </c>
      <c r="B2311" s="31" t="s">
        <v>2161</v>
      </c>
      <c r="C2311" s="32" t="s">
        <v>2162</v>
      </c>
      <c r="D2311" s="31">
        <v>1636</v>
      </c>
      <c r="E2311" s="32">
        <v>36</v>
      </c>
      <c r="F2311" s="32" t="s">
        <v>14</v>
      </c>
      <c r="G2311" s="32" t="s">
        <v>10961</v>
      </c>
      <c r="H2311" s="33" t="s">
        <v>9390</v>
      </c>
    </row>
    <row r="2312" spans="1:8" x14ac:dyDescent="0.25">
      <c r="A2312" s="34">
        <v>45738</v>
      </c>
      <c r="B2312" s="35" t="s">
        <v>9531</v>
      </c>
      <c r="C2312" s="36" t="s">
        <v>9029</v>
      </c>
      <c r="D2312" s="35">
        <v>1636</v>
      </c>
      <c r="E2312" s="36">
        <v>36</v>
      </c>
      <c r="F2312" s="36" t="s">
        <v>14</v>
      </c>
      <c r="G2312" s="36" t="s">
        <v>10961</v>
      </c>
      <c r="H2312" s="37" t="s">
        <v>9390</v>
      </c>
    </row>
    <row r="2313" spans="1:8" x14ac:dyDescent="0.25">
      <c r="A2313" s="30">
        <v>45738</v>
      </c>
      <c r="B2313" s="31" t="s">
        <v>56</v>
      </c>
      <c r="C2313" s="32" t="s">
        <v>57</v>
      </c>
      <c r="D2313" s="31">
        <v>1636</v>
      </c>
      <c r="E2313" s="32">
        <v>5</v>
      </c>
      <c r="F2313" s="32" t="s">
        <v>14</v>
      </c>
      <c r="G2313" s="32" t="s">
        <v>10961</v>
      </c>
      <c r="H2313" s="33" t="s">
        <v>9390</v>
      </c>
    </row>
    <row r="2314" spans="1:8" x14ac:dyDescent="0.25">
      <c r="A2314" s="34">
        <v>45738</v>
      </c>
      <c r="B2314" s="35" t="s">
        <v>1107</v>
      </c>
      <c r="C2314" s="36" t="s">
        <v>1108</v>
      </c>
      <c r="D2314" s="35">
        <v>1636</v>
      </c>
      <c r="E2314" s="36">
        <v>5</v>
      </c>
      <c r="F2314" s="36" t="s">
        <v>25</v>
      </c>
      <c r="G2314" s="36" t="s">
        <v>10961</v>
      </c>
      <c r="H2314" s="37" t="s">
        <v>9390</v>
      </c>
    </row>
    <row r="2315" spans="1:8" x14ac:dyDescent="0.25">
      <c r="A2315" s="30">
        <v>45738</v>
      </c>
      <c r="B2315" s="31" t="s">
        <v>777</v>
      </c>
      <c r="C2315" s="32" t="s">
        <v>778</v>
      </c>
      <c r="D2315" s="31">
        <v>1636</v>
      </c>
      <c r="E2315" s="32">
        <v>5</v>
      </c>
      <c r="F2315" s="32" t="s">
        <v>14</v>
      </c>
      <c r="G2315" s="32" t="s">
        <v>10961</v>
      </c>
      <c r="H2315" s="33" t="s">
        <v>9390</v>
      </c>
    </row>
    <row r="2316" spans="1:8" x14ac:dyDescent="0.25">
      <c r="A2316" s="34">
        <v>45736</v>
      </c>
      <c r="B2316" s="35" t="s">
        <v>9909</v>
      </c>
      <c r="C2316" s="36" t="s">
        <v>9909</v>
      </c>
      <c r="D2316" s="35">
        <v>1635</v>
      </c>
      <c r="E2316" s="36">
        <v>20</v>
      </c>
      <c r="F2316" s="36" t="s">
        <v>14</v>
      </c>
      <c r="G2316" s="36" t="s">
        <v>10961</v>
      </c>
      <c r="H2316" s="37" t="s">
        <v>9394</v>
      </c>
    </row>
    <row r="2317" spans="1:8" x14ac:dyDescent="0.25">
      <c r="A2317" s="30">
        <v>45736</v>
      </c>
      <c r="B2317" s="31" t="s">
        <v>6492</v>
      </c>
      <c r="C2317" s="32" t="s">
        <v>6493</v>
      </c>
      <c r="D2317" s="31">
        <v>1635</v>
      </c>
      <c r="E2317" s="32">
        <v>10</v>
      </c>
      <c r="F2317" s="32" t="s">
        <v>14</v>
      </c>
      <c r="G2317" s="32" t="s">
        <v>10961</v>
      </c>
      <c r="H2317" s="33" t="s">
        <v>9394</v>
      </c>
    </row>
    <row r="2318" spans="1:8" x14ac:dyDescent="0.25">
      <c r="A2318" s="34">
        <v>45736</v>
      </c>
      <c r="B2318" s="35" t="s">
        <v>9534</v>
      </c>
      <c r="C2318" s="36" t="s">
        <v>4215</v>
      </c>
      <c r="D2318" s="35">
        <v>1635</v>
      </c>
      <c r="E2318" s="36">
        <v>6</v>
      </c>
      <c r="F2318" s="36" t="s">
        <v>14</v>
      </c>
      <c r="G2318" s="36" t="s">
        <v>10961</v>
      </c>
      <c r="H2318" s="37" t="s">
        <v>9394</v>
      </c>
    </row>
    <row r="2319" spans="1:8" x14ac:dyDescent="0.25">
      <c r="A2319" s="30">
        <v>45736</v>
      </c>
      <c r="B2319" s="31" t="s">
        <v>9533</v>
      </c>
      <c r="C2319" s="32" t="s">
        <v>9023</v>
      </c>
      <c r="D2319" s="31">
        <v>1635</v>
      </c>
      <c r="E2319" s="32">
        <v>12</v>
      </c>
      <c r="F2319" s="32" t="s">
        <v>14</v>
      </c>
      <c r="G2319" s="32" t="s">
        <v>10961</v>
      </c>
      <c r="H2319" s="33" t="s">
        <v>9394</v>
      </c>
    </row>
    <row r="2320" spans="1:8" x14ac:dyDescent="0.25">
      <c r="A2320" s="34">
        <v>45736</v>
      </c>
      <c r="B2320" s="35" t="s">
        <v>2245</v>
      </c>
      <c r="C2320" s="36" t="s">
        <v>2246</v>
      </c>
      <c r="D2320" s="35">
        <v>1635</v>
      </c>
      <c r="E2320" s="36">
        <v>6</v>
      </c>
      <c r="F2320" s="36" t="s">
        <v>14</v>
      </c>
      <c r="G2320" s="36" t="s">
        <v>10961</v>
      </c>
      <c r="H2320" s="37" t="s">
        <v>9394</v>
      </c>
    </row>
    <row r="2321" spans="1:8" x14ac:dyDescent="0.25">
      <c r="A2321" s="30">
        <v>45736</v>
      </c>
      <c r="B2321" s="31" t="s">
        <v>648</v>
      </c>
      <c r="C2321" s="32" t="s">
        <v>649</v>
      </c>
      <c r="D2321" s="31">
        <v>1635</v>
      </c>
      <c r="E2321" s="32">
        <v>12</v>
      </c>
      <c r="F2321" s="32" t="s">
        <v>14</v>
      </c>
      <c r="G2321" s="32" t="s">
        <v>10961</v>
      </c>
      <c r="H2321" s="33" t="s">
        <v>9394</v>
      </c>
    </row>
    <row r="2322" spans="1:8" x14ac:dyDescent="0.25">
      <c r="A2322" s="34">
        <v>45736</v>
      </c>
      <c r="B2322" s="35" t="s">
        <v>9388</v>
      </c>
      <c r="C2322" s="36" t="s">
        <v>9389</v>
      </c>
      <c r="D2322" s="35">
        <v>1635</v>
      </c>
      <c r="E2322" s="36">
        <v>4</v>
      </c>
      <c r="F2322" s="36" t="s">
        <v>14</v>
      </c>
      <c r="G2322" s="36" t="s">
        <v>10961</v>
      </c>
      <c r="H2322" s="37" t="s">
        <v>9394</v>
      </c>
    </row>
    <row r="2323" spans="1:8" x14ac:dyDescent="0.25">
      <c r="A2323" s="30">
        <v>45736</v>
      </c>
      <c r="B2323" s="31" t="s">
        <v>9395</v>
      </c>
      <c r="C2323" s="32" t="s">
        <v>9395</v>
      </c>
      <c r="D2323" s="31">
        <v>1635</v>
      </c>
      <c r="E2323" s="32">
        <v>12</v>
      </c>
      <c r="F2323" s="32" t="s">
        <v>25</v>
      </c>
      <c r="G2323" s="32" t="s">
        <v>10961</v>
      </c>
      <c r="H2323" s="33" t="s">
        <v>9394</v>
      </c>
    </row>
    <row r="2324" spans="1:8" x14ac:dyDescent="0.25">
      <c r="A2324" s="34">
        <v>45736</v>
      </c>
      <c r="B2324" s="35" t="s">
        <v>9291</v>
      </c>
      <c r="C2324" s="36" t="s">
        <v>8364</v>
      </c>
      <c r="D2324" s="35">
        <v>1635</v>
      </c>
      <c r="E2324" s="36">
        <v>10</v>
      </c>
      <c r="F2324" s="36" t="s">
        <v>14</v>
      </c>
      <c r="G2324" s="36" t="s">
        <v>10961</v>
      </c>
      <c r="H2324" s="37" t="s">
        <v>9394</v>
      </c>
    </row>
    <row r="2325" spans="1:8" x14ac:dyDescent="0.25">
      <c r="A2325" s="30">
        <v>45736</v>
      </c>
      <c r="B2325" s="31" t="s">
        <v>9290</v>
      </c>
      <c r="C2325" s="32" t="s">
        <v>8363</v>
      </c>
      <c r="D2325" s="31">
        <v>1635</v>
      </c>
      <c r="E2325" s="32">
        <v>10</v>
      </c>
      <c r="F2325" s="32" t="s">
        <v>14</v>
      </c>
      <c r="G2325" s="32" t="s">
        <v>10961</v>
      </c>
      <c r="H2325" s="33" t="s">
        <v>9394</v>
      </c>
    </row>
    <row r="2326" spans="1:8" x14ac:dyDescent="0.25">
      <c r="A2326" s="34">
        <v>45736</v>
      </c>
      <c r="B2326" s="35" t="s">
        <v>9289</v>
      </c>
      <c r="C2326" s="36" t="s">
        <v>8362</v>
      </c>
      <c r="D2326" s="35">
        <v>1635</v>
      </c>
      <c r="E2326" s="36">
        <v>10</v>
      </c>
      <c r="F2326" s="36" t="s">
        <v>14</v>
      </c>
      <c r="G2326" s="36" t="s">
        <v>10961</v>
      </c>
      <c r="H2326" s="37" t="s">
        <v>9394</v>
      </c>
    </row>
    <row r="2327" spans="1:8" x14ac:dyDescent="0.25">
      <c r="A2327" s="30">
        <v>45736</v>
      </c>
      <c r="B2327" s="31" t="s">
        <v>9274</v>
      </c>
      <c r="C2327" s="32" t="s">
        <v>8358</v>
      </c>
      <c r="D2327" s="31">
        <v>1635</v>
      </c>
      <c r="E2327" s="32">
        <v>10</v>
      </c>
      <c r="F2327" s="32" t="s">
        <v>14</v>
      </c>
      <c r="G2327" s="32" t="s">
        <v>10961</v>
      </c>
      <c r="H2327" s="33" t="s">
        <v>9394</v>
      </c>
    </row>
    <row r="2328" spans="1:8" x14ac:dyDescent="0.25">
      <c r="A2328" s="34">
        <v>45736</v>
      </c>
      <c r="B2328" s="35" t="s">
        <v>9386</v>
      </c>
      <c r="C2328" s="36" t="s">
        <v>9387</v>
      </c>
      <c r="D2328" s="35">
        <v>1635</v>
      </c>
      <c r="E2328" s="36">
        <v>10</v>
      </c>
      <c r="F2328" s="36" t="s">
        <v>14</v>
      </c>
      <c r="G2328" s="36" t="s">
        <v>10961</v>
      </c>
      <c r="H2328" s="37" t="s">
        <v>9394</v>
      </c>
    </row>
    <row r="2329" spans="1:8" x14ac:dyDescent="0.25">
      <c r="A2329" s="30">
        <v>45736</v>
      </c>
      <c r="B2329" s="31" t="s">
        <v>1770</v>
      </c>
      <c r="C2329" s="32" t="s">
        <v>8428</v>
      </c>
      <c r="D2329" s="31">
        <v>1635</v>
      </c>
      <c r="E2329" s="32">
        <v>15</v>
      </c>
      <c r="F2329" s="32" t="s">
        <v>14</v>
      </c>
      <c r="G2329" s="32" t="s">
        <v>10961</v>
      </c>
      <c r="H2329" s="33" t="s">
        <v>9394</v>
      </c>
    </row>
    <row r="2330" spans="1:8" x14ac:dyDescent="0.25">
      <c r="A2330" s="34">
        <v>45738</v>
      </c>
      <c r="B2330" s="35" t="s">
        <v>9531</v>
      </c>
      <c r="C2330" s="36" t="s">
        <v>9029</v>
      </c>
      <c r="D2330" s="35">
        <v>1630</v>
      </c>
      <c r="E2330" s="36">
        <v>12</v>
      </c>
      <c r="F2330" s="36" t="s">
        <v>14</v>
      </c>
      <c r="G2330" s="36" t="s">
        <v>10961</v>
      </c>
      <c r="H2330" s="37" t="s">
        <v>8431</v>
      </c>
    </row>
    <row r="2331" spans="1:8" x14ac:dyDescent="0.25">
      <c r="A2331" s="30">
        <v>45738</v>
      </c>
      <c r="B2331" s="31" t="s">
        <v>1286</v>
      </c>
      <c r="C2331" s="32" t="s">
        <v>3557</v>
      </c>
      <c r="D2331" s="31">
        <v>1630</v>
      </c>
      <c r="E2331" s="32">
        <v>10</v>
      </c>
      <c r="F2331" s="32" t="s">
        <v>14</v>
      </c>
      <c r="G2331" s="32" t="s">
        <v>10961</v>
      </c>
      <c r="H2331" s="33" t="s">
        <v>8431</v>
      </c>
    </row>
    <row r="2332" spans="1:8" x14ac:dyDescent="0.25">
      <c r="A2332" s="34">
        <v>45738</v>
      </c>
      <c r="B2332" s="35" t="s">
        <v>10230</v>
      </c>
      <c r="C2332" s="36" t="s">
        <v>4993</v>
      </c>
      <c r="D2332" s="35">
        <v>1630</v>
      </c>
      <c r="E2332" s="36">
        <v>4</v>
      </c>
      <c r="F2332" s="36" t="s">
        <v>14</v>
      </c>
      <c r="G2332" s="36" t="s">
        <v>10961</v>
      </c>
      <c r="H2332" s="37" t="s">
        <v>8431</v>
      </c>
    </row>
    <row r="2333" spans="1:8" x14ac:dyDescent="0.25">
      <c r="A2333" s="30">
        <v>45738</v>
      </c>
      <c r="B2333" s="31" t="s">
        <v>10274</v>
      </c>
      <c r="C2333" s="32" t="s">
        <v>2844</v>
      </c>
      <c r="D2333" s="31">
        <v>1630</v>
      </c>
      <c r="E2333" s="32">
        <v>3</v>
      </c>
      <c r="F2333" s="32" t="s">
        <v>14</v>
      </c>
      <c r="G2333" s="32" t="s">
        <v>10961</v>
      </c>
      <c r="H2333" s="33" t="s">
        <v>8431</v>
      </c>
    </row>
    <row r="2334" spans="1:8" x14ac:dyDescent="0.25">
      <c r="A2334" s="34">
        <v>45738</v>
      </c>
      <c r="B2334" s="35" t="s">
        <v>10273</v>
      </c>
      <c r="C2334" s="36" t="s">
        <v>2842</v>
      </c>
      <c r="D2334" s="35">
        <v>1630</v>
      </c>
      <c r="E2334" s="36">
        <v>3</v>
      </c>
      <c r="F2334" s="36" t="s">
        <v>25</v>
      </c>
      <c r="G2334" s="36" t="s">
        <v>10961</v>
      </c>
      <c r="H2334" s="37" t="s">
        <v>8431</v>
      </c>
    </row>
    <row r="2335" spans="1:8" x14ac:dyDescent="0.25">
      <c r="A2335" s="30">
        <v>45738</v>
      </c>
      <c r="B2335" s="31" t="s">
        <v>10184</v>
      </c>
      <c r="C2335" s="32" t="s">
        <v>2826</v>
      </c>
      <c r="D2335" s="31">
        <v>1630</v>
      </c>
      <c r="E2335" s="32">
        <v>2</v>
      </c>
      <c r="F2335" s="32" t="s">
        <v>14</v>
      </c>
      <c r="G2335" s="32" t="s">
        <v>10961</v>
      </c>
      <c r="H2335" s="33" t="s">
        <v>8431</v>
      </c>
    </row>
    <row r="2336" spans="1:8" x14ac:dyDescent="0.25">
      <c r="A2336" s="34">
        <v>45738</v>
      </c>
      <c r="B2336" s="35" t="s">
        <v>10183</v>
      </c>
      <c r="C2336" s="36" t="s">
        <v>2825</v>
      </c>
      <c r="D2336" s="35">
        <v>1630</v>
      </c>
      <c r="E2336" s="36">
        <v>2</v>
      </c>
      <c r="F2336" s="36" t="s">
        <v>14</v>
      </c>
      <c r="G2336" s="36" t="s">
        <v>10961</v>
      </c>
      <c r="H2336" s="37" t="s">
        <v>8431</v>
      </c>
    </row>
    <row r="2337" spans="1:8" x14ac:dyDescent="0.25">
      <c r="A2337" s="30">
        <v>45738</v>
      </c>
      <c r="B2337" s="31" t="s">
        <v>10160</v>
      </c>
      <c r="C2337" s="32" t="s">
        <v>2820</v>
      </c>
      <c r="D2337" s="31">
        <v>1630</v>
      </c>
      <c r="E2337" s="32">
        <v>2</v>
      </c>
      <c r="F2337" s="32" t="s">
        <v>14</v>
      </c>
      <c r="G2337" s="32" t="s">
        <v>10961</v>
      </c>
      <c r="H2337" s="33" t="s">
        <v>8431</v>
      </c>
    </row>
    <row r="2338" spans="1:8" x14ac:dyDescent="0.25">
      <c r="A2338" s="34">
        <v>45738</v>
      </c>
      <c r="B2338" s="35" t="s">
        <v>10159</v>
      </c>
      <c r="C2338" s="36" t="s">
        <v>2819</v>
      </c>
      <c r="D2338" s="35">
        <v>1630</v>
      </c>
      <c r="E2338" s="36">
        <v>2</v>
      </c>
      <c r="F2338" s="36" t="s">
        <v>14</v>
      </c>
      <c r="G2338" s="36" t="s">
        <v>10961</v>
      </c>
      <c r="H2338" s="37" t="s">
        <v>8431</v>
      </c>
    </row>
    <row r="2339" spans="1:8" x14ac:dyDescent="0.25">
      <c r="A2339" s="30">
        <v>45738</v>
      </c>
      <c r="B2339" s="31" t="s">
        <v>5374</v>
      </c>
      <c r="C2339" s="32" t="s">
        <v>5375</v>
      </c>
      <c r="D2339" s="31">
        <v>1630</v>
      </c>
      <c r="E2339" s="32">
        <v>10</v>
      </c>
      <c r="F2339" s="32" t="s">
        <v>14</v>
      </c>
      <c r="G2339" s="32" t="s">
        <v>10961</v>
      </c>
      <c r="H2339" s="33" t="s">
        <v>8431</v>
      </c>
    </row>
    <row r="2340" spans="1:8" x14ac:dyDescent="0.25">
      <c r="A2340" s="34">
        <v>45738</v>
      </c>
      <c r="B2340" s="35" t="s">
        <v>5372</v>
      </c>
      <c r="C2340" s="36" t="s">
        <v>5373</v>
      </c>
      <c r="D2340" s="35">
        <v>1630</v>
      </c>
      <c r="E2340" s="36">
        <v>10</v>
      </c>
      <c r="F2340" s="36" t="s">
        <v>25</v>
      </c>
      <c r="G2340" s="36" t="s">
        <v>10961</v>
      </c>
      <c r="H2340" s="37" t="s">
        <v>8431</v>
      </c>
    </row>
    <row r="2341" spans="1:8" x14ac:dyDescent="0.25">
      <c r="A2341" s="30">
        <v>45738</v>
      </c>
      <c r="B2341" s="31" t="s">
        <v>4960</v>
      </c>
      <c r="C2341" s="32" t="s">
        <v>4961</v>
      </c>
      <c r="D2341" s="31">
        <v>1630</v>
      </c>
      <c r="E2341" s="32">
        <v>10</v>
      </c>
      <c r="F2341" s="32" t="s">
        <v>14</v>
      </c>
      <c r="G2341" s="32" t="s">
        <v>10961</v>
      </c>
      <c r="H2341" s="33" t="s">
        <v>8431</v>
      </c>
    </row>
    <row r="2342" spans="1:8" x14ac:dyDescent="0.25">
      <c r="A2342" s="34">
        <v>45738</v>
      </c>
      <c r="B2342" s="35" t="s">
        <v>938</v>
      </c>
      <c r="C2342" s="36" t="s">
        <v>939</v>
      </c>
      <c r="D2342" s="35">
        <v>1630</v>
      </c>
      <c r="E2342" s="36">
        <v>10</v>
      </c>
      <c r="F2342" s="36" t="s">
        <v>14</v>
      </c>
      <c r="G2342" s="36" t="s">
        <v>10961</v>
      </c>
      <c r="H2342" s="37" t="s">
        <v>8431</v>
      </c>
    </row>
    <row r="2343" spans="1:8" x14ac:dyDescent="0.25">
      <c r="A2343" s="30">
        <v>45738</v>
      </c>
      <c r="B2343" s="31" t="s">
        <v>7128</v>
      </c>
      <c r="C2343" s="32" t="s">
        <v>7129</v>
      </c>
      <c r="D2343" s="31">
        <v>1630</v>
      </c>
      <c r="E2343" s="32">
        <v>10</v>
      </c>
      <c r="F2343" s="32" t="s">
        <v>25</v>
      </c>
      <c r="G2343" s="32" t="s">
        <v>10961</v>
      </c>
      <c r="H2343" s="33" t="s">
        <v>8431</v>
      </c>
    </row>
    <row r="2344" spans="1:8" x14ac:dyDescent="0.25">
      <c r="A2344" s="34">
        <v>45738</v>
      </c>
      <c r="B2344" s="35" t="s">
        <v>1372</v>
      </c>
      <c r="C2344" s="36" t="s">
        <v>1373</v>
      </c>
      <c r="D2344" s="35">
        <v>1630</v>
      </c>
      <c r="E2344" s="36">
        <v>12</v>
      </c>
      <c r="F2344" s="36" t="s">
        <v>14</v>
      </c>
      <c r="G2344" s="36" t="s">
        <v>10961</v>
      </c>
      <c r="H2344" s="37" t="s">
        <v>8431</v>
      </c>
    </row>
    <row r="2345" spans="1:8" x14ac:dyDescent="0.25">
      <c r="A2345" s="30">
        <v>45738</v>
      </c>
      <c r="B2345" s="31" t="s">
        <v>10231</v>
      </c>
      <c r="C2345" s="32" t="s">
        <v>2822</v>
      </c>
      <c r="D2345" s="31">
        <v>1630</v>
      </c>
      <c r="E2345" s="32">
        <v>2</v>
      </c>
      <c r="F2345" s="32" t="s">
        <v>14</v>
      </c>
      <c r="G2345" s="32" t="s">
        <v>10961</v>
      </c>
      <c r="H2345" s="33" t="s">
        <v>8431</v>
      </c>
    </row>
    <row r="2346" spans="1:8" x14ac:dyDescent="0.25">
      <c r="A2346" s="34">
        <v>45738</v>
      </c>
      <c r="B2346" s="35" t="s">
        <v>10232</v>
      </c>
      <c r="C2346" s="36" t="s">
        <v>2824</v>
      </c>
      <c r="D2346" s="35">
        <v>1630</v>
      </c>
      <c r="E2346" s="36">
        <v>2</v>
      </c>
      <c r="F2346" s="36" t="s">
        <v>14</v>
      </c>
      <c r="G2346" s="36" t="s">
        <v>10961</v>
      </c>
      <c r="H2346" s="37" t="s">
        <v>8431</v>
      </c>
    </row>
    <row r="2347" spans="1:8" x14ac:dyDescent="0.25">
      <c r="A2347" s="30">
        <v>45738</v>
      </c>
      <c r="B2347" s="31" t="s">
        <v>9754</v>
      </c>
      <c r="C2347" s="32" t="s">
        <v>8688</v>
      </c>
      <c r="D2347" s="31">
        <v>1630</v>
      </c>
      <c r="E2347" s="32">
        <v>2</v>
      </c>
      <c r="F2347" s="32" t="s">
        <v>14</v>
      </c>
      <c r="G2347" s="32" t="s">
        <v>10961</v>
      </c>
      <c r="H2347" s="33" t="s">
        <v>8431</v>
      </c>
    </row>
    <row r="2348" spans="1:8" x14ac:dyDescent="0.25">
      <c r="A2348" s="34">
        <v>45738</v>
      </c>
      <c r="B2348" s="35">
        <v>4340460100</v>
      </c>
      <c r="C2348" s="36" t="s">
        <v>8730</v>
      </c>
      <c r="D2348" s="35">
        <v>1630</v>
      </c>
      <c r="E2348" s="36">
        <v>2</v>
      </c>
      <c r="F2348" s="36" t="s">
        <v>14</v>
      </c>
      <c r="G2348" s="36" t="s">
        <v>10961</v>
      </c>
      <c r="H2348" s="37" t="s">
        <v>8431</v>
      </c>
    </row>
    <row r="2349" spans="1:8" x14ac:dyDescent="0.25">
      <c r="A2349" s="30">
        <v>45738</v>
      </c>
      <c r="B2349" s="31" t="s">
        <v>145</v>
      </c>
      <c r="C2349" s="32" t="s">
        <v>146</v>
      </c>
      <c r="D2349" s="31">
        <v>1630</v>
      </c>
      <c r="E2349" s="32">
        <v>6</v>
      </c>
      <c r="F2349" s="32" t="s">
        <v>25</v>
      </c>
      <c r="G2349" s="32" t="s">
        <v>10961</v>
      </c>
      <c r="H2349" s="33" t="s">
        <v>8431</v>
      </c>
    </row>
    <row r="2350" spans="1:8" x14ac:dyDescent="0.25">
      <c r="A2350" s="34">
        <v>45738</v>
      </c>
      <c r="B2350" s="35" t="s">
        <v>2289</v>
      </c>
      <c r="C2350" s="36" t="s">
        <v>2290</v>
      </c>
      <c r="D2350" s="35">
        <v>1633</v>
      </c>
      <c r="E2350" s="36">
        <v>15</v>
      </c>
      <c r="F2350" s="36" t="s">
        <v>14</v>
      </c>
      <c r="G2350" s="36" t="s">
        <v>10961</v>
      </c>
      <c r="H2350" s="37" t="s">
        <v>8431</v>
      </c>
    </row>
    <row r="2351" spans="1:8" x14ac:dyDescent="0.25">
      <c r="A2351" s="30">
        <v>45738</v>
      </c>
      <c r="B2351" s="31" t="s">
        <v>676</v>
      </c>
      <c r="C2351" s="32" t="s">
        <v>677</v>
      </c>
      <c r="D2351" s="31">
        <v>1633</v>
      </c>
      <c r="E2351" s="32">
        <v>20</v>
      </c>
      <c r="F2351" s="32" t="s">
        <v>14</v>
      </c>
      <c r="G2351" s="32" t="s">
        <v>10961</v>
      </c>
      <c r="H2351" s="33" t="s">
        <v>8431</v>
      </c>
    </row>
    <row r="2352" spans="1:8" x14ac:dyDescent="0.25">
      <c r="A2352" s="34">
        <v>45738</v>
      </c>
      <c r="B2352" s="35">
        <v>4340427100</v>
      </c>
      <c r="C2352" s="36" t="s">
        <v>8719</v>
      </c>
      <c r="D2352" s="35">
        <v>1633</v>
      </c>
      <c r="E2352" s="36">
        <v>10</v>
      </c>
      <c r="F2352" s="36" t="s">
        <v>14</v>
      </c>
      <c r="G2352" s="36" t="s">
        <v>10961</v>
      </c>
      <c r="H2352" s="37" t="s">
        <v>8431</v>
      </c>
    </row>
    <row r="2353" spans="1:8" x14ac:dyDescent="0.25">
      <c r="A2353" s="30">
        <v>45738</v>
      </c>
      <c r="B2353" s="31" t="s">
        <v>9383</v>
      </c>
      <c r="C2353" s="32" t="s">
        <v>9384</v>
      </c>
      <c r="D2353" s="31">
        <v>1633</v>
      </c>
      <c r="E2353" s="32">
        <v>10</v>
      </c>
      <c r="F2353" s="32" t="s">
        <v>14</v>
      </c>
      <c r="G2353" s="32" t="s">
        <v>10961</v>
      </c>
      <c r="H2353" s="33" t="s">
        <v>8431</v>
      </c>
    </row>
    <row r="2354" spans="1:8" x14ac:dyDescent="0.25">
      <c r="A2354" s="34">
        <v>45738</v>
      </c>
      <c r="B2354" s="35" t="s">
        <v>2429</v>
      </c>
      <c r="C2354" s="36" t="s">
        <v>2485</v>
      </c>
      <c r="D2354" s="35">
        <v>1633</v>
      </c>
      <c r="E2354" s="36">
        <v>2</v>
      </c>
      <c r="F2354" s="36" t="s">
        <v>14</v>
      </c>
      <c r="G2354" s="36" t="s">
        <v>10961</v>
      </c>
      <c r="H2354" s="37" t="s">
        <v>8431</v>
      </c>
    </row>
    <row r="2355" spans="1:8" x14ac:dyDescent="0.25">
      <c r="A2355" s="30">
        <v>45738</v>
      </c>
      <c r="B2355" s="31" t="s">
        <v>889</v>
      </c>
      <c r="C2355" s="32" t="s">
        <v>890</v>
      </c>
      <c r="D2355" s="31">
        <v>1633</v>
      </c>
      <c r="E2355" s="32">
        <v>24</v>
      </c>
      <c r="F2355" s="32" t="s">
        <v>14</v>
      </c>
      <c r="G2355" s="32" t="s">
        <v>10961</v>
      </c>
      <c r="H2355" s="33" t="s">
        <v>8431</v>
      </c>
    </row>
    <row r="2356" spans="1:8" x14ac:dyDescent="0.25">
      <c r="A2356" s="34">
        <v>45738</v>
      </c>
      <c r="B2356" s="35" t="s">
        <v>6588</v>
      </c>
      <c r="C2356" s="36" t="s">
        <v>6589</v>
      </c>
      <c r="D2356" s="35">
        <v>1631</v>
      </c>
      <c r="E2356" s="36">
        <v>90</v>
      </c>
      <c r="F2356" s="36" t="s">
        <v>14</v>
      </c>
      <c r="G2356" s="36" t="s">
        <v>10961</v>
      </c>
      <c r="H2356" s="37" t="s">
        <v>9382</v>
      </c>
    </row>
    <row r="2357" spans="1:8" x14ac:dyDescent="0.25">
      <c r="A2357" s="30">
        <v>45737</v>
      </c>
      <c r="B2357" s="31" t="s">
        <v>10467</v>
      </c>
      <c r="C2357" s="32" t="s">
        <v>5083</v>
      </c>
      <c r="D2357" s="31">
        <v>1626</v>
      </c>
      <c r="E2357" s="32">
        <v>50</v>
      </c>
      <c r="F2357" s="32" t="s">
        <v>14</v>
      </c>
      <c r="G2357" s="32" t="s">
        <v>10961</v>
      </c>
      <c r="H2357" s="33" t="s">
        <v>9381</v>
      </c>
    </row>
    <row r="2358" spans="1:8" x14ac:dyDescent="0.25">
      <c r="A2358" s="34">
        <v>45737</v>
      </c>
      <c r="B2358" s="35" t="s">
        <v>5480</v>
      </c>
      <c r="C2358" s="36" t="s">
        <v>5481</v>
      </c>
      <c r="D2358" s="35">
        <v>1626</v>
      </c>
      <c r="E2358" s="36">
        <v>30</v>
      </c>
      <c r="F2358" s="36" t="s">
        <v>14</v>
      </c>
      <c r="G2358" s="36" t="s">
        <v>10961</v>
      </c>
      <c r="H2358" s="37" t="s">
        <v>9381</v>
      </c>
    </row>
    <row r="2359" spans="1:8" x14ac:dyDescent="0.25">
      <c r="A2359" s="30">
        <v>45737</v>
      </c>
      <c r="B2359" s="31" t="s">
        <v>10163</v>
      </c>
      <c r="C2359" s="32" t="s">
        <v>5092</v>
      </c>
      <c r="D2359" s="31">
        <v>1626</v>
      </c>
      <c r="E2359" s="32">
        <v>20</v>
      </c>
      <c r="F2359" s="32" t="s">
        <v>25</v>
      </c>
      <c r="G2359" s="32" t="s">
        <v>10961</v>
      </c>
      <c r="H2359" s="33" t="s">
        <v>9381</v>
      </c>
    </row>
    <row r="2360" spans="1:8" x14ac:dyDescent="0.25">
      <c r="A2360" s="34">
        <v>45737</v>
      </c>
      <c r="B2360" s="35" t="s">
        <v>5390</v>
      </c>
      <c r="C2360" s="36" t="s">
        <v>5391</v>
      </c>
      <c r="D2360" s="35">
        <v>1626</v>
      </c>
      <c r="E2360" s="36">
        <v>120</v>
      </c>
      <c r="F2360" s="36" t="s">
        <v>14</v>
      </c>
      <c r="G2360" s="36" t="s">
        <v>10961</v>
      </c>
      <c r="H2360" s="37" t="s">
        <v>9381</v>
      </c>
    </row>
    <row r="2361" spans="1:8" x14ac:dyDescent="0.25">
      <c r="A2361" s="30">
        <v>45737</v>
      </c>
      <c r="B2361" s="31" t="s">
        <v>5442</v>
      </c>
      <c r="C2361" s="32" t="s">
        <v>5443</v>
      </c>
      <c r="D2361" s="31">
        <v>1626</v>
      </c>
      <c r="E2361" s="32">
        <v>30</v>
      </c>
      <c r="F2361" s="32" t="s">
        <v>14</v>
      </c>
      <c r="G2361" s="32" t="s">
        <v>10961</v>
      </c>
      <c r="H2361" s="33" t="s">
        <v>9381</v>
      </c>
    </row>
    <row r="2362" spans="1:8" x14ac:dyDescent="0.25">
      <c r="A2362" s="34">
        <v>45737</v>
      </c>
      <c r="B2362" s="35" t="s">
        <v>5396</v>
      </c>
      <c r="C2362" s="36" t="s">
        <v>5397</v>
      </c>
      <c r="D2362" s="35">
        <v>1626</v>
      </c>
      <c r="E2362" s="36">
        <v>80</v>
      </c>
      <c r="F2362" s="36" t="s">
        <v>14</v>
      </c>
      <c r="G2362" s="36" t="s">
        <v>10961</v>
      </c>
      <c r="H2362" s="37" t="s">
        <v>9381</v>
      </c>
    </row>
    <row r="2363" spans="1:8" x14ac:dyDescent="0.25">
      <c r="A2363" s="30">
        <v>45737</v>
      </c>
      <c r="B2363" s="31" t="s">
        <v>3999</v>
      </c>
      <c r="C2363" s="32" t="s">
        <v>4000</v>
      </c>
      <c r="D2363" s="31">
        <v>1632</v>
      </c>
      <c r="E2363" s="32">
        <v>10</v>
      </c>
      <c r="F2363" s="32" t="s">
        <v>14</v>
      </c>
      <c r="G2363" s="32" t="s">
        <v>10961</v>
      </c>
      <c r="H2363" s="33" t="s">
        <v>8431</v>
      </c>
    </row>
    <row r="2364" spans="1:8" x14ac:dyDescent="0.25">
      <c r="A2364" s="34">
        <v>45737</v>
      </c>
      <c r="B2364" s="35">
        <v>3280693100</v>
      </c>
      <c r="C2364" s="36" t="s">
        <v>8696</v>
      </c>
      <c r="D2364" s="35">
        <v>1627</v>
      </c>
      <c r="E2364" s="36">
        <v>2</v>
      </c>
      <c r="F2364" s="36" t="s">
        <v>14</v>
      </c>
      <c r="G2364" s="36" t="s">
        <v>10961</v>
      </c>
      <c r="H2364" s="37" t="s">
        <v>8431</v>
      </c>
    </row>
    <row r="2365" spans="1:8" x14ac:dyDescent="0.25">
      <c r="A2365" s="30">
        <v>45737</v>
      </c>
      <c r="B2365" s="31">
        <v>3280857100</v>
      </c>
      <c r="C2365" s="32" t="s">
        <v>8704</v>
      </c>
      <c r="D2365" s="31">
        <v>1627</v>
      </c>
      <c r="E2365" s="32">
        <v>2</v>
      </c>
      <c r="F2365" s="32" t="s">
        <v>14</v>
      </c>
      <c r="G2365" s="32" t="s">
        <v>10961</v>
      </c>
      <c r="H2365" s="33" t="s">
        <v>8431</v>
      </c>
    </row>
    <row r="2366" spans="1:8" x14ac:dyDescent="0.25">
      <c r="A2366" s="34">
        <v>45737</v>
      </c>
      <c r="B2366" s="35">
        <v>3280843100</v>
      </c>
      <c r="C2366" s="36" t="s">
        <v>8701</v>
      </c>
      <c r="D2366" s="35">
        <v>1627</v>
      </c>
      <c r="E2366" s="36">
        <v>4</v>
      </c>
      <c r="F2366" s="36" t="s">
        <v>14</v>
      </c>
      <c r="G2366" s="36" t="s">
        <v>10961</v>
      </c>
      <c r="H2366" s="37" t="s">
        <v>8431</v>
      </c>
    </row>
    <row r="2367" spans="1:8" x14ac:dyDescent="0.25">
      <c r="A2367" s="30">
        <v>45737</v>
      </c>
      <c r="B2367" s="31" t="s">
        <v>5334</v>
      </c>
      <c r="C2367" s="32" t="s">
        <v>5335</v>
      </c>
      <c r="D2367" s="31">
        <v>1629</v>
      </c>
      <c r="E2367" s="32">
        <v>10</v>
      </c>
      <c r="F2367" s="32" t="s">
        <v>14</v>
      </c>
      <c r="G2367" s="32" t="s">
        <v>10961</v>
      </c>
      <c r="H2367" s="33" t="s">
        <v>8431</v>
      </c>
    </row>
    <row r="2368" spans="1:8" x14ac:dyDescent="0.25">
      <c r="A2368" s="34">
        <v>45737</v>
      </c>
      <c r="B2368" s="35" t="s">
        <v>5372</v>
      </c>
      <c r="C2368" s="36" t="s">
        <v>5373</v>
      </c>
      <c r="D2368" s="35">
        <v>1629</v>
      </c>
      <c r="E2368" s="36">
        <v>20</v>
      </c>
      <c r="F2368" s="36" t="s">
        <v>14</v>
      </c>
      <c r="G2368" s="36" t="s">
        <v>10961</v>
      </c>
      <c r="H2368" s="37" t="s">
        <v>8431</v>
      </c>
    </row>
    <row r="2369" spans="1:8" x14ac:dyDescent="0.25">
      <c r="A2369" s="30">
        <v>45736</v>
      </c>
      <c r="B2369" s="31" t="s">
        <v>1099</v>
      </c>
      <c r="C2369" s="32" t="s">
        <v>1100</v>
      </c>
      <c r="D2369" s="31">
        <v>1615</v>
      </c>
      <c r="E2369" s="32">
        <v>20</v>
      </c>
      <c r="F2369" s="32" t="s">
        <v>14</v>
      </c>
      <c r="G2369" s="32" t="s">
        <v>10961</v>
      </c>
      <c r="H2369" s="33" t="s">
        <v>8454</v>
      </c>
    </row>
    <row r="2370" spans="1:8" x14ac:dyDescent="0.25">
      <c r="A2370" s="34">
        <v>45736</v>
      </c>
      <c r="B2370" s="35" t="s">
        <v>10233</v>
      </c>
      <c r="C2370" s="36" t="s">
        <v>6163</v>
      </c>
      <c r="D2370" s="35">
        <v>1615</v>
      </c>
      <c r="E2370" s="36">
        <v>4</v>
      </c>
      <c r="F2370" s="36" t="s">
        <v>14</v>
      </c>
      <c r="G2370" s="36" t="s">
        <v>10961</v>
      </c>
      <c r="H2370" s="37" t="s">
        <v>8454</v>
      </c>
    </row>
    <row r="2371" spans="1:8" x14ac:dyDescent="0.25">
      <c r="A2371" s="30">
        <v>45736</v>
      </c>
      <c r="B2371" s="31" t="s">
        <v>2418</v>
      </c>
      <c r="C2371" s="32" t="s">
        <v>2476</v>
      </c>
      <c r="D2371" s="31">
        <v>1615</v>
      </c>
      <c r="E2371" s="32">
        <v>16</v>
      </c>
      <c r="F2371" s="32" t="s">
        <v>14</v>
      </c>
      <c r="G2371" s="32" t="s">
        <v>10961</v>
      </c>
      <c r="H2371" s="33" t="s">
        <v>8454</v>
      </c>
    </row>
    <row r="2372" spans="1:8" x14ac:dyDescent="0.25">
      <c r="A2372" s="34">
        <v>45736</v>
      </c>
      <c r="B2372" s="35" t="s">
        <v>56</v>
      </c>
      <c r="C2372" s="36" t="s">
        <v>57</v>
      </c>
      <c r="D2372" s="35">
        <v>1615</v>
      </c>
      <c r="E2372" s="36">
        <v>20</v>
      </c>
      <c r="F2372" s="36" t="s">
        <v>14</v>
      </c>
      <c r="G2372" s="36" t="s">
        <v>10961</v>
      </c>
      <c r="H2372" s="37" t="s">
        <v>8454</v>
      </c>
    </row>
    <row r="2373" spans="1:8" x14ac:dyDescent="0.25">
      <c r="A2373" s="30">
        <v>45736</v>
      </c>
      <c r="B2373" s="31" t="s">
        <v>6</v>
      </c>
      <c r="C2373" s="32" t="s">
        <v>7</v>
      </c>
      <c r="D2373" s="31">
        <v>1615</v>
      </c>
      <c r="E2373" s="32">
        <v>20</v>
      </c>
      <c r="F2373" s="32" t="s">
        <v>14</v>
      </c>
      <c r="G2373" s="32" t="s">
        <v>10961</v>
      </c>
      <c r="H2373" s="33" t="s">
        <v>8454</v>
      </c>
    </row>
    <row r="2374" spans="1:8" x14ac:dyDescent="0.25">
      <c r="A2374" s="34">
        <v>45736</v>
      </c>
      <c r="B2374" s="35" t="s">
        <v>969</v>
      </c>
      <c r="C2374" s="36" t="s">
        <v>970</v>
      </c>
      <c r="D2374" s="35">
        <v>1615</v>
      </c>
      <c r="E2374" s="36">
        <v>20</v>
      </c>
      <c r="F2374" s="36" t="s">
        <v>25</v>
      </c>
      <c r="G2374" s="36" t="s">
        <v>10961</v>
      </c>
      <c r="H2374" s="37" t="s">
        <v>8454</v>
      </c>
    </row>
    <row r="2375" spans="1:8" x14ac:dyDescent="0.25">
      <c r="A2375" s="30">
        <v>45736</v>
      </c>
      <c r="B2375" s="31" t="s">
        <v>973</v>
      </c>
      <c r="C2375" s="32" t="s">
        <v>8420</v>
      </c>
      <c r="D2375" s="31">
        <v>1615</v>
      </c>
      <c r="E2375" s="32">
        <v>20</v>
      </c>
      <c r="F2375" s="32" t="s">
        <v>14</v>
      </c>
      <c r="G2375" s="32" t="s">
        <v>10961</v>
      </c>
      <c r="H2375" s="33" t="s">
        <v>8454</v>
      </c>
    </row>
    <row r="2376" spans="1:8" x14ac:dyDescent="0.25">
      <c r="A2376" s="34">
        <v>45736</v>
      </c>
      <c r="B2376" s="35" t="s">
        <v>2159</v>
      </c>
      <c r="C2376" s="36" t="s">
        <v>2160</v>
      </c>
      <c r="D2376" s="35">
        <v>1615</v>
      </c>
      <c r="E2376" s="36">
        <v>120</v>
      </c>
      <c r="F2376" s="36" t="s">
        <v>25</v>
      </c>
      <c r="G2376" s="36" t="s">
        <v>10961</v>
      </c>
      <c r="H2376" s="37" t="s">
        <v>8454</v>
      </c>
    </row>
    <row r="2377" spans="1:8" x14ac:dyDescent="0.25">
      <c r="A2377" s="30">
        <v>45736</v>
      </c>
      <c r="B2377" s="31" t="s">
        <v>2132</v>
      </c>
      <c r="C2377" s="32" t="s">
        <v>2133</v>
      </c>
      <c r="D2377" s="31">
        <v>1615</v>
      </c>
      <c r="E2377" s="32">
        <v>100</v>
      </c>
      <c r="F2377" s="32" t="s">
        <v>25</v>
      </c>
      <c r="G2377" s="32" t="s">
        <v>10961</v>
      </c>
      <c r="H2377" s="33" t="s">
        <v>8454</v>
      </c>
    </row>
    <row r="2378" spans="1:8" x14ac:dyDescent="0.25">
      <c r="A2378" s="34">
        <v>45736</v>
      </c>
      <c r="B2378" s="35" t="s">
        <v>720</v>
      </c>
      <c r="C2378" s="36" t="s">
        <v>721</v>
      </c>
      <c r="D2378" s="35">
        <v>1615</v>
      </c>
      <c r="E2378" s="36">
        <v>10</v>
      </c>
      <c r="F2378" s="36" t="s">
        <v>25</v>
      </c>
      <c r="G2378" s="36" t="s">
        <v>10961</v>
      </c>
      <c r="H2378" s="37" t="s">
        <v>8454</v>
      </c>
    </row>
    <row r="2379" spans="1:8" x14ac:dyDescent="0.25">
      <c r="A2379" s="30">
        <v>45736</v>
      </c>
      <c r="B2379" s="31" t="s">
        <v>4142</v>
      </c>
      <c r="C2379" s="32" t="s">
        <v>4143</v>
      </c>
      <c r="D2379" s="31">
        <v>1615</v>
      </c>
      <c r="E2379" s="32">
        <v>120</v>
      </c>
      <c r="F2379" s="32" t="s">
        <v>25</v>
      </c>
      <c r="G2379" s="32" t="s">
        <v>10961</v>
      </c>
      <c r="H2379" s="33" t="s">
        <v>8454</v>
      </c>
    </row>
    <row r="2380" spans="1:8" x14ac:dyDescent="0.25">
      <c r="A2380" s="34">
        <v>45736</v>
      </c>
      <c r="B2380" s="35" t="s">
        <v>2037</v>
      </c>
      <c r="C2380" s="36" t="s">
        <v>2038</v>
      </c>
      <c r="D2380" s="35">
        <v>1615</v>
      </c>
      <c r="E2380" s="36">
        <v>2</v>
      </c>
      <c r="F2380" s="36" t="s">
        <v>14</v>
      </c>
      <c r="G2380" s="36" t="s">
        <v>10961</v>
      </c>
      <c r="H2380" s="37" t="s">
        <v>8454</v>
      </c>
    </row>
    <row r="2381" spans="1:8" x14ac:dyDescent="0.25">
      <c r="A2381" s="30">
        <v>45736</v>
      </c>
      <c r="B2381" s="31" t="s">
        <v>1588</v>
      </c>
      <c r="C2381" s="32" t="s">
        <v>2863</v>
      </c>
      <c r="D2381" s="31">
        <v>1615</v>
      </c>
      <c r="E2381" s="32">
        <v>12</v>
      </c>
      <c r="F2381" s="32" t="s">
        <v>14</v>
      </c>
      <c r="G2381" s="32" t="s">
        <v>10961</v>
      </c>
      <c r="H2381" s="33" t="s">
        <v>8454</v>
      </c>
    </row>
    <row r="2382" spans="1:8" x14ac:dyDescent="0.25">
      <c r="A2382" s="34">
        <v>45736</v>
      </c>
      <c r="B2382" s="35" t="s">
        <v>1312</v>
      </c>
      <c r="C2382" s="36" t="s">
        <v>1313</v>
      </c>
      <c r="D2382" s="35">
        <v>1615</v>
      </c>
      <c r="E2382" s="36">
        <v>60</v>
      </c>
      <c r="F2382" s="36" t="s">
        <v>14</v>
      </c>
      <c r="G2382" s="36" t="s">
        <v>10961</v>
      </c>
      <c r="H2382" s="37" t="s">
        <v>8454</v>
      </c>
    </row>
    <row r="2383" spans="1:8" x14ac:dyDescent="0.25">
      <c r="A2383" s="30">
        <v>45736</v>
      </c>
      <c r="B2383" s="31" t="s">
        <v>8473</v>
      </c>
      <c r="C2383" s="32" t="s">
        <v>8474</v>
      </c>
      <c r="D2383" s="31">
        <v>1616</v>
      </c>
      <c r="E2383" s="32">
        <v>2</v>
      </c>
      <c r="F2383" s="32" t="s">
        <v>14</v>
      </c>
      <c r="G2383" s="32" t="s">
        <v>10961</v>
      </c>
      <c r="H2383" s="33" t="s">
        <v>8454</v>
      </c>
    </row>
    <row r="2384" spans="1:8" x14ac:dyDescent="0.25">
      <c r="A2384" s="34">
        <v>45736</v>
      </c>
      <c r="B2384" s="35" t="s">
        <v>8475</v>
      </c>
      <c r="C2384" s="36" t="s">
        <v>8476</v>
      </c>
      <c r="D2384" s="35">
        <v>1616</v>
      </c>
      <c r="E2384" s="36">
        <v>2</v>
      </c>
      <c r="F2384" s="36" t="s">
        <v>14</v>
      </c>
      <c r="G2384" s="36" t="s">
        <v>10961</v>
      </c>
      <c r="H2384" s="37" t="s">
        <v>8454</v>
      </c>
    </row>
    <row r="2385" spans="1:8" x14ac:dyDescent="0.25">
      <c r="A2385" s="30">
        <v>45736</v>
      </c>
      <c r="B2385" s="31" t="s">
        <v>8463</v>
      </c>
      <c r="C2385" s="32" t="s">
        <v>8464</v>
      </c>
      <c r="D2385" s="31">
        <v>1616</v>
      </c>
      <c r="E2385" s="32">
        <v>2</v>
      </c>
      <c r="F2385" s="32" t="s">
        <v>14</v>
      </c>
      <c r="G2385" s="32" t="s">
        <v>10961</v>
      </c>
      <c r="H2385" s="33" t="s">
        <v>8454</v>
      </c>
    </row>
    <row r="2386" spans="1:8" x14ac:dyDescent="0.25">
      <c r="A2386" s="34">
        <v>45736</v>
      </c>
      <c r="B2386" s="35" t="s">
        <v>485</v>
      </c>
      <c r="C2386" s="36" t="s">
        <v>486</v>
      </c>
      <c r="D2386" s="35">
        <v>1616</v>
      </c>
      <c r="E2386" s="36">
        <v>24</v>
      </c>
      <c r="F2386" s="36" t="s">
        <v>14</v>
      </c>
      <c r="G2386" s="36" t="s">
        <v>10961</v>
      </c>
      <c r="H2386" s="37" t="s">
        <v>8454</v>
      </c>
    </row>
    <row r="2387" spans="1:8" x14ac:dyDescent="0.25">
      <c r="A2387" s="30">
        <v>45736</v>
      </c>
      <c r="B2387" s="31" t="s">
        <v>636</v>
      </c>
      <c r="C2387" s="32" t="s">
        <v>637</v>
      </c>
      <c r="D2387" s="31">
        <v>1616</v>
      </c>
      <c r="E2387" s="32">
        <v>6</v>
      </c>
      <c r="F2387" s="32" t="s">
        <v>14</v>
      </c>
      <c r="G2387" s="32" t="s">
        <v>10961</v>
      </c>
      <c r="H2387" s="33" t="s">
        <v>8454</v>
      </c>
    </row>
    <row r="2388" spans="1:8" x14ac:dyDescent="0.25">
      <c r="A2388" s="34">
        <v>45736</v>
      </c>
      <c r="B2388" s="35" t="s">
        <v>3878</v>
      </c>
      <c r="C2388" s="36" t="s">
        <v>3879</v>
      </c>
      <c r="D2388" s="35">
        <v>1616</v>
      </c>
      <c r="E2388" s="36">
        <v>1</v>
      </c>
      <c r="F2388" s="36" t="s">
        <v>14</v>
      </c>
      <c r="G2388" s="36" t="s">
        <v>10961</v>
      </c>
      <c r="H2388" s="37" t="s">
        <v>8454</v>
      </c>
    </row>
    <row r="2389" spans="1:8" x14ac:dyDescent="0.25">
      <c r="A2389" s="30">
        <v>45736</v>
      </c>
      <c r="B2389" s="31" t="s">
        <v>3820</v>
      </c>
      <c r="C2389" s="32" t="s">
        <v>3821</v>
      </c>
      <c r="D2389" s="31">
        <v>1616</v>
      </c>
      <c r="E2389" s="32">
        <v>12</v>
      </c>
      <c r="F2389" s="32" t="s">
        <v>14</v>
      </c>
      <c r="G2389" s="32" t="s">
        <v>10961</v>
      </c>
      <c r="H2389" s="33" t="s">
        <v>8454</v>
      </c>
    </row>
    <row r="2390" spans="1:8" x14ac:dyDescent="0.25">
      <c r="A2390" s="34">
        <v>45736</v>
      </c>
      <c r="B2390" s="35" t="s">
        <v>3806</v>
      </c>
      <c r="C2390" s="36" t="s">
        <v>3807</v>
      </c>
      <c r="D2390" s="35">
        <v>1616</v>
      </c>
      <c r="E2390" s="36">
        <v>12</v>
      </c>
      <c r="F2390" s="36" t="s">
        <v>14</v>
      </c>
      <c r="G2390" s="36" t="s">
        <v>10961</v>
      </c>
      <c r="H2390" s="37" t="s">
        <v>8454</v>
      </c>
    </row>
    <row r="2391" spans="1:8" x14ac:dyDescent="0.25">
      <c r="A2391" s="30">
        <v>45736</v>
      </c>
      <c r="B2391" s="31" t="s">
        <v>942</v>
      </c>
      <c r="C2391" s="32" t="s">
        <v>3499</v>
      </c>
      <c r="D2391" s="31">
        <v>1616</v>
      </c>
      <c r="E2391" s="32">
        <v>6</v>
      </c>
      <c r="F2391" s="32" t="s">
        <v>14</v>
      </c>
      <c r="G2391" s="32" t="s">
        <v>10961</v>
      </c>
      <c r="H2391" s="33" t="s">
        <v>8454</v>
      </c>
    </row>
    <row r="2392" spans="1:8" x14ac:dyDescent="0.25">
      <c r="A2392" s="34">
        <v>45736</v>
      </c>
      <c r="B2392" s="35" t="s">
        <v>4715</v>
      </c>
      <c r="C2392" s="36" t="s">
        <v>4716</v>
      </c>
      <c r="D2392" s="35">
        <v>1616</v>
      </c>
      <c r="E2392" s="36">
        <v>20</v>
      </c>
      <c r="F2392" s="36" t="s">
        <v>14</v>
      </c>
      <c r="G2392" s="36" t="s">
        <v>10961</v>
      </c>
      <c r="H2392" s="37" t="s">
        <v>8454</v>
      </c>
    </row>
    <row r="2393" spans="1:8" x14ac:dyDescent="0.25">
      <c r="A2393" s="30">
        <v>45736</v>
      </c>
      <c r="B2393" s="31" t="s">
        <v>4703</v>
      </c>
      <c r="C2393" s="32" t="s">
        <v>4704</v>
      </c>
      <c r="D2393" s="31">
        <v>1616</v>
      </c>
      <c r="E2393" s="32">
        <v>20</v>
      </c>
      <c r="F2393" s="32" t="s">
        <v>14</v>
      </c>
      <c r="G2393" s="32" t="s">
        <v>10961</v>
      </c>
      <c r="H2393" s="33" t="s">
        <v>8454</v>
      </c>
    </row>
    <row r="2394" spans="1:8" x14ac:dyDescent="0.25">
      <c r="A2394" s="34">
        <v>45736</v>
      </c>
      <c r="B2394" s="35" t="s">
        <v>630</v>
      </c>
      <c r="C2394" s="36" t="s">
        <v>3558</v>
      </c>
      <c r="D2394" s="35">
        <v>1616</v>
      </c>
      <c r="E2394" s="36">
        <v>50</v>
      </c>
      <c r="F2394" s="36" t="s">
        <v>14</v>
      </c>
      <c r="G2394" s="36" t="s">
        <v>10961</v>
      </c>
      <c r="H2394" s="37" t="s">
        <v>8454</v>
      </c>
    </row>
    <row r="2395" spans="1:8" x14ac:dyDescent="0.25">
      <c r="A2395" s="30">
        <v>45736</v>
      </c>
      <c r="B2395" s="31" t="s">
        <v>4988</v>
      </c>
      <c r="C2395" s="32" t="s">
        <v>4989</v>
      </c>
      <c r="D2395" s="31">
        <v>1616</v>
      </c>
      <c r="E2395" s="32">
        <v>10</v>
      </c>
      <c r="F2395" s="32" t="s">
        <v>14</v>
      </c>
      <c r="G2395" s="32" t="s">
        <v>10961</v>
      </c>
      <c r="H2395" s="33" t="s">
        <v>8454</v>
      </c>
    </row>
    <row r="2396" spans="1:8" x14ac:dyDescent="0.25">
      <c r="A2396" s="34">
        <v>45736</v>
      </c>
      <c r="B2396" s="35" t="s">
        <v>4675</v>
      </c>
      <c r="C2396" s="36" t="s">
        <v>4676</v>
      </c>
      <c r="D2396" s="35">
        <v>1616</v>
      </c>
      <c r="E2396" s="36">
        <v>3</v>
      </c>
      <c r="F2396" s="36" t="s">
        <v>25</v>
      </c>
      <c r="G2396" s="36" t="s">
        <v>10961</v>
      </c>
      <c r="H2396" s="37" t="s">
        <v>8454</v>
      </c>
    </row>
    <row r="2397" spans="1:8" x14ac:dyDescent="0.25">
      <c r="A2397" s="30">
        <v>45736</v>
      </c>
      <c r="B2397" s="31" t="s">
        <v>4679</v>
      </c>
      <c r="C2397" s="32" t="s">
        <v>4680</v>
      </c>
      <c r="D2397" s="31">
        <v>1616</v>
      </c>
      <c r="E2397" s="32">
        <v>5</v>
      </c>
      <c r="F2397" s="32" t="s">
        <v>14</v>
      </c>
      <c r="G2397" s="32" t="s">
        <v>10961</v>
      </c>
      <c r="H2397" s="33" t="s">
        <v>8454</v>
      </c>
    </row>
    <row r="2398" spans="1:8" x14ac:dyDescent="0.25">
      <c r="A2398" s="34">
        <v>45736</v>
      </c>
      <c r="B2398" s="35" t="s">
        <v>8461</v>
      </c>
      <c r="C2398" s="36" t="s">
        <v>8462</v>
      </c>
      <c r="D2398" s="35">
        <v>1617</v>
      </c>
      <c r="E2398" s="36">
        <v>1</v>
      </c>
      <c r="F2398" s="36" t="s">
        <v>25</v>
      </c>
      <c r="G2398" s="36" t="s">
        <v>10961</v>
      </c>
      <c r="H2398" s="37" t="s">
        <v>8454</v>
      </c>
    </row>
    <row r="2399" spans="1:8" x14ac:dyDescent="0.25">
      <c r="A2399" s="30">
        <v>45736</v>
      </c>
      <c r="B2399" s="31" t="s">
        <v>2372</v>
      </c>
      <c r="C2399" s="32" t="s">
        <v>2443</v>
      </c>
      <c r="D2399" s="31">
        <v>1617</v>
      </c>
      <c r="E2399" s="32">
        <v>4</v>
      </c>
      <c r="F2399" s="32" t="s">
        <v>25</v>
      </c>
      <c r="G2399" s="32" t="s">
        <v>10961</v>
      </c>
      <c r="H2399" s="33" t="s">
        <v>8454</v>
      </c>
    </row>
    <row r="2400" spans="1:8" x14ac:dyDescent="0.25">
      <c r="A2400" s="34">
        <v>45736</v>
      </c>
      <c r="B2400" s="35" t="s">
        <v>1172</v>
      </c>
      <c r="C2400" s="36" t="s">
        <v>1173</v>
      </c>
      <c r="D2400" s="35">
        <v>1617</v>
      </c>
      <c r="E2400" s="36">
        <v>2500</v>
      </c>
      <c r="F2400" s="36" t="s">
        <v>14</v>
      </c>
      <c r="G2400" s="36" t="s">
        <v>10961</v>
      </c>
      <c r="H2400" s="37" t="s">
        <v>8454</v>
      </c>
    </row>
    <row r="2401" spans="1:8" x14ac:dyDescent="0.25">
      <c r="A2401" s="30">
        <v>45736</v>
      </c>
      <c r="B2401" s="31" t="s">
        <v>1200</v>
      </c>
      <c r="C2401" s="32" t="s">
        <v>3488</v>
      </c>
      <c r="D2401" s="31">
        <v>1617</v>
      </c>
      <c r="E2401" s="32">
        <v>60</v>
      </c>
      <c r="F2401" s="32" t="s">
        <v>14</v>
      </c>
      <c r="G2401" s="32" t="s">
        <v>10961</v>
      </c>
      <c r="H2401" s="33" t="s">
        <v>8454</v>
      </c>
    </row>
    <row r="2402" spans="1:8" x14ac:dyDescent="0.25">
      <c r="A2402" s="34">
        <v>45736</v>
      </c>
      <c r="B2402" s="35" t="s">
        <v>9014</v>
      </c>
      <c r="C2402" s="36" t="s">
        <v>8974</v>
      </c>
      <c r="D2402" s="35">
        <v>1617</v>
      </c>
      <c r="E2402" s="36">
        <v>2</v>
      </c>
      <c r="F2402" s="36" t="s">
        <v>25</v>
      </c>
      <c r="G2402" s="36" t="s">
        <v>10961</v>
      </c>
      <c r="H2402" s="37" t="s">
        <v>8454</v>
      </c>
    </row>
    <row r="2403" spans="1:8" x14ac:dyDescent="0.25">
      <c r="A2403" s="30">
        <v>45736</v>
      </c>
      <c r="B2403" s="31" t="s">
        <v>8839</v>
      </c>
      <c r="C2403" s="32" t="s">
        <v>8779</v>
      </c>
      <c r="D2403" s="31">
        <v>1617</v>
      </c>
      <c r="E2403" s="32">
        <v>8</v>
      </c>
      <c r="F2403" s="32" t="s">
        <v>14</v>
      </c>
      <c r="G2403" s="32" t="s">
        <v>10961</v>
      </c>
      <c r="H2403" s="33" t="s">
        <v>8454</v>
      </c>
    </row>
    <row r="2404" spans="1:8" x14ac:dyDescent="0.25">
      <c r="A2404" s="34">
        <v>45736</v>
      </c>
      <c r="B2404" s="35" t="s">
        <v>8822</v>
      </c>
      <c r="C2404" s="36" t="s">
        <v>8792</v>
      </c>
      <c r="D2404" s="35">
        <v>1617</v>
      </c>
      <c r="E2404" s="36">
        <v>8</v>
      </c>
      <c r="F2404" s="36" t="s">
        <v>14</v>
      </c>
      <c r="G2404" s="36" t="s">
        <v>10961</v>
      </c>
      <c r="H2404" s="37" t="s">
        <v>8454</v>
      </c>
    </row>
    <row r="2405" spans="1:8" x14ac:dyDescent="0.25">
      <c r="A2405" s="30">
        <v>45736</v>
      </c>
      <c r="B2405" s="31" t="s">
        <v>8809</v>
      </c>
      <c r="C2405" s="32" t="s">
        <v>8781</v>
      </c>
      <c r="D2405" s="31">
        <v>1617</v>
      </c>
      <c r="E2405" s="32">
        <v>8</v>
      </c>
      <c r="F2405" s="32" t="s">
        <v>14</v>
      </c>
      <c r="G2405" s="32" t="s">
        <v>10961</v>
      </c>
      <c r="H2405" s="33" t="s">
        <v>8454</v>
      </c>
    </row>
    <row r="2406" spans="1:8" x14ac:dyDescent="0.25">
      <c r="A2406" s="34">
        <v>45736</v>
      </c>
      <c r="B2406" s="35" t="s">
        <v>8873</v>
      </c>
      <c r="C2406" s="36" t="s">
        <v>8841</v>
      </c>
      <c r="D2406" s="35">
        <v>1617</v>
      </c>
      <c r="E2406" s="36">
        <v>5</v>
      </c>
      <c r="F2406" s="36" t="s">
        <v>14</v>
      </c>
      <c r="G2406" s="36" t="s">
        <v>10961</v>
      </c>
      <c r="H2406" s="37" t="s">
        <v>8454</v>
      </c>
    </row>
    <row r="2407" spans="1:8" x14ac:dyDescent="0.25">
      <c r="A2407" s="30">
        <v>45736</v>
      </c>
      <c r="B2407" s="31" t="s">
        <v>8826</v>
      </c>
      <c r="C2407" s="32" t="s">
        <v>8796</v>
      </c>
      <c r="D2407" s="31">
        <v>1617</v>
      </c>
      <c r="E2407" s="32">
        <v>2</v>
      </c>
      <c r="F2407" s="32" t="s">
        <v>14</v>
      </c>
      <c r="G2407" s="32" t="s">
        <v>10961</v>
      </c>
      <c r="H2407" s="33" t="s">
        <v>8454</v>
      </c>
    </row>
    <row r="2408" spans="1:8" x14ac:dyDescent="0.25">
      <c r="A2408" s="34">
        <v>45736</v>
      </c>
      <c r="B2408" s="35" t="s">
        <v>8834</v>
      </c>
      <c r="C2408" s="36" t="s">
        <v>8804</v>
      </c>
      <c r="D2408" s="35">
        <v>1617</v>
      </c>
      <c r="E2408" s="36">
        <v>2</v>
      </c>
      <c r="F2408" s="36" t="s">
        <v>14</v>
      </c>
      <c r="G2408" s="36" t="s">
        <v>10961</v>
      </c>
      <c r="H2408" s="37" t="s">
        <v>8454</v>
      </c>
    </row>
    <row r="2409" spans="1:8" x14ac:dyDescent="0.25">
      <c r="A2409" s="30">
        <v>45736</v>
      </c>
      <c r="B2409" s="31" t="s">
        <v>3439</v>
      </c>
      <c r="C2409" s="32" t="s">
        <v>3440</v>
      </c>
      <c r="D2409" s="31">
        <v>1617</v>
      </c>
      <c r="E2409" s="32">
        <v>2</v>
      </c>
      <c r="F2409" s="32" t="s">
        <v>14</v>
      </c>
      <c r="G2409" s="32" t="s">
        <v>10961</v>
      </c>
      <c r="H2409" s="33" t="s">
        <v>8454</v>
      </c>
    </row>
    <row r="2410" spans="1:8" x14ac:dyDescent="0.25">
      <c r="A2410" s="34">
        <v>45736</v>
      </c>
      <c r="B2410" s="35" t="s">
        <v>3878</v>
      </c>
      <c r="C2410" s="36" t="s">
        <v>3879</v>
      </c>
      <c r="D2410" s="35">
        <v>1623</v>
      </c>
      <c r="E2410" s="36">
        <v>2</v>
      </c>
      <c r="F2410" s="36" t="s">
        <v>25</v>
      </c>
      <c r="G2410" s="36" t="s">
        <v>10961</v>
      </c>
      <c r="H2410" s="37" t="s">
        <v>8431</v>
      </c>
    </row>
    <row r="2411" spans="1:8" x14ac:dyDescent="0.25">
      <c r="A2411" s="30">
        <v>45736</v>
      </c>
      <c r="B2411" s="31" t="s">
        <v>339</v>
      </c>
      <c r="C2411" s="32" t="s">
        <v>340</v>
      </c>
      <c r="D2411" s="31">
        <v>1623</v>
      </c>
      <c r="E2411" s="32">
        <v>72</v>
      </c>
      <c r="F2411" s="32" t="s">
        <v>14</v>
      </c>
      <c r="G2411" s="32" t="s">
        <v>10961</v>
      </c>
      <c r="H2411" s="33" t="s">
        <v>8431</v>
      </c>
    </row>
    <row r="2412" spans="1:8" x14ac:dyDescent="0.25">
      <c r="A2412" s="34">
        <v>45736</v>
      </c>
      <c r="B2412" s="35" t="s">
        <v>2373</v>
      </c>
      <c r="C2412" s="36" t="s">
        <v>2444</v>
      </c>
      <c r="D2412" s="35">
        <v>1623</v>
      </c>
      <c r="E2412" s="36">
        <v>1</v>
      </c>
      <c r="F2412" s="36" t="s">
        <v>14</v>
      </c>
      <c r="G2412" s="36" t="s">
        <v>10961</v>
      </c>
      <c r="H2412" s="37" t="s">
        <v>8431</v>
      </c>
    </row>
    <row r="2413" spans="1:8" x14ac:dyDescent="0.25">
      <c r="A2413" s="30">
        <v>45736</v>
      </c>
      <c r="B2413" s="31" t="s">
        <v>773</v>
      </c>
      <c r="C2413" s="32" t="s">
        <v>3760</v>
      </c>
      <c r="D2413" s="31">
        <v>1623</v>
      </c>
      <c r="E2413" s="32">
        <v>2</v>
      </c>
      <c r="F2413" s="32" t="s">
        <v>14</v>
      </c>
      <c r="G2413" s="32" t="s">
        <v>10961</v>
      </c>
      <c r="H2413" s="33" t="s">
        <v>8431</v>
      </c>
    </row>
    <row r="2414" spans="1:8" x14ac:dyDescent="0.25">
      <c r="A2414" s="34">
        <v>45736</v>
      </c>
      <c r="B2414" s="35" t="s">
        <v>683</v>
      </c>
      <c r="C2414" s="36" t="s">
        <v>684</v>
      </c>
      <c r="D2414" s="35">
        <v>1623</v>
      </c>
      <c r="E2414" s="36">
        <v>17</v>
      </c>
      <c r="F2414" s="36" t="s">
        <v>14</v>
      </c>
      <c r="G2414" s="36" t="s">
        <v>10961</v>
      </c>
      <c r="H2414" s="37" t="s">
        <v>8431</v>
      </c>
    </row>
    <row r="2415" spans="1:8" x14ac:dyDescent="0.25">
      <c r="A2415" s="30">
        <v>45736</v>
      </c>
      <c r="B2415" s="31">
        <v>4330349100</v>
      </c>
      <c r="C2415" s="32" t="s">
        <v>9285</v>
      </c>
      <c r="D2415" s="31">
        <v>1623</v>
      </c>
      <c r="E2415" s="32">
        <v>7</v>
      </c>
      <c r="F2415" s="32" t="s">
        <v>14</v>
      </c>
      <c r="G2415" s="32" t="s">
        <v>10961</v>
      </c>
      <c r="H2415" s="33" t="s">
        <v>8431</v>
      </c>
    </row>
    <row r="2416" spans="1:8" x14ac:dyDescent="0.25">
      <c r="A2416" s="34">
        <v>45736</v>
      </c>
      <c r="B2416" s="35" t="s">
        <v>9337</v>
      </c>
      <c r="C2416" s="36" t="s">
        <v>8920</v>
      </c>
      <c r="D2416" s="35">
        <v>1623</v>
      </c>
      <c r="E2416" s="36">
        <v>1</v>
      </c>
      <c r="F2416" s="36" t="s">
        <v>14</v>
      </c>
      <c r="G2416" s="36" t="s">
        <v>10961</v>
      </c>
      <c r="H2416" s="37" t="s">
        <v>8431</v>
      </c>
    </row>
    <row r="2417" spans="1:8" x14ac:dyDescent="0.25">
      <c r="A2417" s="30">
        <v>45736</v>
      </c>
      <c r="B2417" s="31" t="s">
        <v>1045</v>
      </c>
      <c r="C2417" s="32" t="s">
        <v>1046</v>
      </c>
      <c r="D2417" s="31">
        <v>1623</v>
      </c>
      <c r="E2417" s="32">
        <v>30</v>
      </c>
      <c r="F2417" s="32" t="s">
        <v>14</v>
      </c>
      <c r="G2417" s="32" t="s">
        <v>10961</v>
      </c>
      <c r="H2417" s="33" t="s">
        <v>8431</v>
      </c>
    </row>
    <row r="2418" spans="1:8" x14ac:dyDescent="0.25">
      <c r="A2418" s="34">
        <v>45736</v>
      </c>
      <c r="B2418" s="35" t="s">
        <v>179</v>
      </c>
      <c r="C2418" s="36" t="s">
        <v>180</v>
      </c>
      <c r="D2418" s="35">
        <v>1623</v>
      </c>
      <c r="E2418" s="36">
        <v>6</v>
      </c>
      <c r="F2418" s="36" t="s">
        <v>14</v>
      </c>
      <c r="G2418" s="36" t="s">
        <v>10961</v>
      </c>
      <c r="H2418" s="37" t="s">
        <v>8431</v>
      </c>
    </row>
    <row r="2419" spans="1:8" x14ac:dyDescent="0.25">
      <c r="A2419" s="30">
        <v>45736</v>
      </c>
      <c r="B2419" s="31" t="s">
        <v>9258</v>
      </c>
      <c r="C2419" s="32" t="s">
        <v>8928</v>
      </c>
      <c r="D2419" s="31">
        <v>1623</v>
      </c>
      <c r="E2419" s="32">
        <v>1</v>
      </c>
      <c r="F2419" s="32" t="s">
        <v>14</v>
      </c>
      <c r="G2419" s="32" t="s">
        <v>10961</v>
      </c>
      <c r="H2419" s="33" t="s">
        <v>8431</v>
      </c>
    </row>
    <row r="2420" spans="1:8" x14ac:dyDescent="0.25">
      <c r="A2420" s="34">
        <v>45736</v>
      </c>
      <c r="B2420" s="35">
        <v>1280354100</v>
      </c>
      <c r="C2420" s="36" t="s">
        <v>8648</v>
      </c>
      <c r="D2420" s="35">
        <v>1623</v>
      </c>
      <c r="E2420" s="36">
        <v>2</v>
      </c>
      <c r="F2420" s="36" t="s">
        <v>14</v>
      </c>
      <c r="G2420" s="36" t="s">
        <v>10961</v>
      </c>
      <c r="H2420" s="37" t="s">
        <v>8431</v>
      </c>
    </row>
    <row r="2421" spans="1:8" x14ac:dyDescent="0.25">
      <c r="A2421" s="30">
        <v>45736</v>
      </c>
      <c r="B2421" s="31" t="s">
        <v>3800</v>
      </c>
      <c r="C2421" s="32" t="s">
        <v>3801</v>
      </c>
      <c r="D2421" s="31">
        <v>1623</v>
      </c>
      <c r="E2421" s="32">
        <v>5</v>
      </c>
      <c r="F2421" s="32" t="s">
        <v>14</v>
      </c>
      <c r="G2421" s="32" t="s">
        <v>10961</v>
      </c>
      <c r="H2421" s="33" t="s">
        <v>8431</v>
      </c>
    </row>
    <row r="2422" spans="1:8" x14ac:dyDescent="0.25">
      <c r="A2422" s="34">
        <v>45736</v>
      </c>
      <c r="B2422" s="35" t="s">
        <v>8901</v>
      </c>
      <c r="C2422" s="36" t="s">
        <v>8930</v>
      </c>
      <c r="D2422" s="35">
        <v>1622</v>
      </c>
      <c r="E2422" s="36">
        <v>2</v>
      </c>
      <c r="F2422" s="36" t="s">
        <v>25</v>
      </c>
      <c r="G2422" s="36" t="s">
        <v>10961</v>
      </c>
      <c r="H2422" s="37" t="s">
        <v>9380</v>
      </c>
    </row>
    <row r="2423" spans="1:8" x14ac:dyDescent="0.25">
      <c r="A2423" s="30">
        <v>45736</v>
      </c>
      <c r="B2423" s="31" t="s">
        <v>9361</v>
      </c>
      <c r="C2423" s="32" t="s">
        <v>8952</v>
      </c>
      <c r="D2423" s="31">
        <v>1622</v>
      </c>
      <c r="E2423" s="32">
        <v>2</v>
      </c>
      <c r="F2423" s="32" t="s">
        <v>14</v>
      </c>
      <c r="G2423" s="32" t="s">
        <v>10961</v>
      </c>
      <c r="H2423" s="33" t="s">
        <v>9380</v>
      </c>
    </row>
    <row r="2424" spans="1:8" x14ac:dyDescent="0.25">
      <c r="A2424" s="34">
        <v>45736</v>
      </c>
      <c r="B2424" s="35">
        <v>3280820100</v>
      </c>
      <c r="C2424" s="36" t="s">
        <v>8698</v>
      </c>
      <c r="D2424" s="35">
        <v>1622</v>
      </c>
      <c r="E2424" s="36">
        <v>4</v>
      </c>
      <c r="F2424" s="36" t="s">
        <v>14</v>
      </c>
      <c r="G2424" s="36" t="s">
        <v>10961</v>
      </c>
      <c r="H2424" s="37" t="s">
        <v>9380</v>
      </c>
    </row>
    <row r="2425" spans="1:8" x14ac:dyDescent="0.25">
      <c r="A2425" s="30">
        <v>45736</v>
      </c>
      <c r="B2425" s="31">
        <v>3280532100</v>
      </c>
      <c r="C2425" s="32" t="s">
        <v>8673</v>
      </c>
      <c r="D2425" s="31">
        <v>1622</v>
      </c>
      <c r="E2425" s="32">
        <v>3</v>
      </c>
      <c r="F2425" s="32" t="s">
        <v>14</v>
      </c>
      <c r="G2425" s="32" t="s">
        <v>10961</v>
      </c>
      <c r="H2425" s="33" t="s">
        <v>9380</v>
      </c>
    </row>
    <row r="2426" spans="1:8" x14ac:dyDescent="0.25">
      <c r="A2426" s="34">
        <v>45736</v>
      </c>
      <c r="B2426" s="35" t="s">
        <v>10254</v>
      </c>
      <c r="C2426" s="36" t="s">
        <v>6365</v>
      </c>
      <c r="D2426" s="35">
        <v>1622</v>
      </c>
      <c r="E2426" s="36">
        <v>1</v>
      </c>
      <c r="F2426" s="36" t="s">
        <v>14</v>
      </c>
      <c r="G2426" s="36" t="s">
        <v>10961</v>
      </c>
      <c r="H2426" s="37" t="s">
        <v>9380</v>
      </c>
    </row>
    <row r="2427" spans="1:8" x14ac:dyDescent="0.25">
      <c r="A2427" s="30">
        <v>45736</v>
      </c>
      <c r="B2427" s="31" t="s">
        <v>69</v>
      </c>
      <c r="C2427" s="32" t="s">
        <v>70</v>
      </c>
      <c r="D2427" s="31">
        <v>1622</v>
      </c>
      <c r="E2427" s="32">
        <v>1</v>
      </c>
      <c r="F2427" s="32" t="s">
        <v>14</v>
      </c>
      <c r="G2427" s="32" t="s">
        <v>10961</v>
      </c>
      <c r="H2427" s="33" t="s">
        <v>9380</v>
      </c>
    </row>
    <row r="2428" spans="1:8" x14ac:dyDescent="0.25">
      <c r="A2428" s="34">
        <v>45736</v>
      </c>
      <c r="B2428" s="35" t="s">
        <v>1956</v>
      </c>
      <c r="C2428" s="36" t="s">
        <v>1957</v>
      </c>
      <c r="D2428" s="35">
        <v>1622</v>
      </c>
      <c r="E2428" s="36">
        <v>2</v>
      </c>
      <c r="F2428" s="36" t="s">
        <v>14</v>
      </c>
      <c r="G2428" s="36" t="s">
        <v>10961</v>
      </c>
      <c r="H2428" s="37" t="s">
        <v>9380</v>
      </c>
    </row>
    <row r="2429" spans="1:8" x14ac:dyDescent="0.25">
      <c r="A2429" s="30">
        <v>45736</v>
      </c>
      <c r="B2429" s="31" t="s">
        <v>1573</v>
      </c>
      <c r="C2429" s="32" t="s">
        <v>1574</v>
      </c>
      <c r="D2429" s="31">
        <v>1622</v>
      </c>
      <c r="E2429" s="32">
        <v>6</v>
      </c>
      <c r="F2429" s="32" t="s">
        <v>14</v>
      </c>
      <c r="G2429" s="32" t="s">
        <v>10961</v>
      </c>
      <c r="H2429" s="33" t="s">
        <v>9380</v>
      </c>
    </row>
    <row r="2430" spans="1:8" x14ac:dyDescent="0.25">
      <c r="A2430" s="34">
        <v>45736</v>
      </c>
      <c r="B2430" s="35" t="s">
        <v>10148</v>
      </c>
      <c r="C2430" s="36" t="s">
        <v>2743</v>
      </c>
      <c r="D2430" s="35">
        <v>1622</v>
      </c>
      <c r="E2430" s="36">
        <v>10</v>
      </c>
      <c r="F2430" s="36" t="s">
        <v>14</v>
      </c>
      <c r="G2430" s="36" t="s">
        <v>10961</v>
      </c>
      <c r="H2430" s="37" t="s">
        <v>9380</v>
      </c>
    </row>
    <row r="2431" spans="1:8" x14ac:dyDescent="0.25">
      <c r="A2431" s="30">
        <v>45735</v>
      </c>
      <c r="B2431" s="31" t="s">
        <v>2081</v>
      </c>
      <c r="C2431" s="32" t="s">
        <v>2082</v>
      </c>
      <c r="D2431" s="31">
        <v>1614</v>
      </c>
      <c r="E2431" s="32">
        <v>10</v>
      </c>
      <c r="F2431" s="32" t="s">
        <v>14</v>
      </c>
      <c r="G2431" s="32" t="s">
        <v>10961</v>
      </c>
      <c r="H2431" s="33" t="s">
        <v>8431</v>
      </c>
    </row>
    <row r="2432" spans="1:8" x14ac:dyDescent="0.25">
      <c r="A2432" s="34">
        <v>45735</v>
      </c>
      <c r="B2432" s="35" t="s">
        <v>2392</v>
      </c>
      <c r="C2432" s="36" t="s">
        <v>2455</v>
      </c>
      <c r="D2432" s="35">
        <v>1614</v>
      </c>
      <c r="E2432" s="36">
        <v>10</v>
      </c>
      <c r="F2432" s="36" t="s">
        <v>14</v>
      </c>
      <c r="G2432" s="36" t="s">
        <v>10961</v>
      </c>
      <c r="H2432" s="37" t="s">
        <v>8431</v>
      </c>
    </row>
    <row r="2433" spans="1:8" x14ac:dyDescent="0.25">
      <c r="A2433" s="30">
        <v>45735</v>
      </c>
      <c r="B2433" s="31">
        <v>3280556100</v>
      </c>
      <c r="C2433" s="32" t="s">
        <v>8678</v>
      </c>
      <c r="D2433" s="31">
        <v>1614</v>
      </c>
      <c r="E2433" s="32">
        <v>4</v>
      </c>
      <c r="F2433" s="32" t="s">
        <v>14</v>
      </c>
      <c r="G2433" s="32" t="s">
        <v>10961</v>
      </c>
      <c r="H2433" s="33" t="s">
        <v>8431</v>
      </c>
    </row>
    <row r="2434" spans="1:8" x14ac:dyDescent="0.25">
      <c r="A2434" s="34">
        <v>45735</v>
      </c>
      <c r="B2434" s="35" t="s">
        <v>1077</v>
      </c>
      <c r="C2434" s="36" t="s">
        <v>1078</v>
      </c>
      <c r="D2434" s="35">
        <v>1614</v>
      </c>
      <c r="E2434" s="36">
        <v>40</v>
      </c>
      <c r="F2434" s="36" t="s">
        <v>25</v>
      </c>
      <c r="G2434" s="36" t="s">
        <v>10961</v>
      </c>
      <c r="H2434" s="37" t="s">
        <v>8431</v>
      </c>
    </row>
    <row r="2435" spans="1:8" x14ac:dyDescent="0.25">
      <c r="A2435" s="30">
        <v>45735</v>
      </c>
      <c r="B2435" s="31">
        <v>3280820100</v>
      </c>
      <c r="C2435" s="32" t="s">
        <v>8698</v>
      </c>
      <c r="D2435" s="31">
        <v>1614</v>
      </c>
      <c r="E2435" s="32">
        <v>2</v>
      </c>
      <c r="F2435" s="32" t="s">
        <v>25</v>
      </c>
      <c r="G2435" s="32" t="s">
        <v>10961</v>
      </c>
      <c r="H2435" s="33" t="s">
        <v>8431</v>
      </c>
    </row>
    <row r="2436" spans="1:8" x14ac:dyDescent="0.25">
      <c r="A2436" s="34">
        <v>45735</v>
      </c>
      <c r="B2436" s="35">
        <v>3280574100</v>
      </c>
      <c r="C2436" s="36" t="s">
        <v>8680</v>
      </c>
      <c r="D2436" s="35">
        <v>1614</v>
      </c>
      <c r="E2436" s="36">
        <v>4</v>
      </c>
      <c r="F2436" s="36" t="s">
        <v>14</v>
      </c>
      <c r="G2436" s="36" t="s">
        <v>10961</v>
      </c>
      <c r="H2436" s="37" t="s">
        <v>8431</v>
      </c>
    </row>
    <row r="2437" spans="1:8" x14ac:dyDescent="0.25">
      <c r="A2437" s="30">
        <v>45735</v>
      </c>
      <c r="B2437" s="31">
        <v>4340459100</v>
      </c>
      <c r="C2437" s="32" t="s">
        <v>8729</v>
      </c>
      <c r="D2437" s="31">
        <v>1614</v>
      </c>
      <c r="E2437" s="32">
        <v>15</v>
      </c>
      <c r="F2437" s="32" t="s">
        <v>14</v>
      </c>
      <c r="G2437" s="32" t="s">
        <v>10961</v>
      </c>
      <c r="H2437" s="33" t="s">
        <v>8431</v>
      </c>
    </row>
    <row r="2438" spans="1:8" x14ac:dyDescent="0.25">
      <c r="A2438" s="34">
        <v>45735</v>
      </c>
      <c r="B2438" s="35" t="s">
        <v>52</v>
      </c>
      <c r="C2438" s="36" t="s">
        <v>53</v>
      </c>
      <c r="D2438" s="35">
        <v>1614</v>
      </c>
      <c r="E2438" s="36">
        <v>10</v>
      </c>
      <c r="F2438" s="36" t="s">
        <v>14</v>
      </c>
      <c r="G2438" s="36" t="s">
        <v>10961</v>
      </c>
      <c r="H2438" s="37" t="s">
        <v>8431</v>
      </c>
    </row>
    <row r="2439" spans="1:8" x14ac:dyDescent="0.25">
      <c r="A2439" s="30">
        <v>45735</v>
      </c>
      <c r="B2439" s="31">
        <v>6283398090</v>
      </c>
      <c r="C2439" s="32" t="s">
        <v>8745</v>
      </c>
      <c r="D2439" s="31">
        <v>1614</v>
      </c>
      <c r="E2439" s="32">
        <v>2</v>
      </c>
      <c r="F2439" s="32" t="s">
        <v>14</v>
      </c>
      <c r="G2439" s="32" t="s">
        <v>10961</v>
      </c>
      <c r="H2439" s="33" t="s">
        <v>8431</v>
      </c>
    </row>
    <row r="2440" spans="1:8" x14ac:dyDescent="0.25">
      <c r="A2440" s="34">
        <v>45735</v>
      </c>
      <c r="B2440" s="35" t="s">
        <v>2241</v>
      </c>
      <c r="C2440" s="36" t="s">
        <v>2242</v>
      </c>
      <c r="D2440" s="35">
        <v>1614</v>
      </c>
      <c r="E2440" s="36">
        <v>10</v>
      </c>
      <c r="F2440" s="36" t="s">
        <v>14</v>
      </c>
      <c r="G2440" s="36" t="s">
        <v>10961</v>
      </c>
      <c r="H2440" s="37" t="s">
        <v>8431</v>
      </c>
    </row>
    <row r="2441" spans="1:8" x14ac:dyDescent="0.25">
      <c r="A2441" s="30">
        <v>45735</v>
      </c>
      <c r="B2441" s="31" t="s">
        <v>2161</v>
      </c>
      <c r="C2441" s="32" t="s">
        <v>2162</v>
      </c>
      <c r="D2441" s="31">
        <v>1614</v>
      </c>
      <c r="E2441" s="32">
        <v>36</v>
      </c>
      <c r="F2441" s="32" t="s">
        <v>14</v>
      </c>
      <c r="G2441" s="32" t="s">
        <v>10961</v>
      </c>
      <c r="H2441" s="33" t="s">
        <v>8431</v>
      </c>
    </row>
    <row r="2442" spans="1:8" x14ac:dyDescent="0.25">
      <c r="A2442" s="34">
        <v>45735</v>
      </c>
      <c r="B2442" s="35" t="s">
        <v>9009</v>
      </c>
      <c r="C2442" s="36" t="s">
        <v>8987</v>
      </c>
      <c r="D2442" s="35">
        <v>1614</v>
      </c>
      <c r="E2442" s="36">
        <v>4</v>
      </c>
      <c r="F2442" s="36" t="s">
        <v>14</v>
      </c>
      <c r="G2442" s="36" t="s">
        <v>10961</v>
      </c>
      <c r="H2442" s="37" t="s">
        <v>8431</v>
      </c>
    </row>
    <row r="2443" spans="1:8" x14ac:dyDescent="0.25">
      <c r="A2443" s="30">
        <v>45735</v>
      </c>
      <c r="B2443" s="31" t="s">
        <v>8970</v>
      </c>
      <c r="C2443" s="32" t="s">
        <v>8959</v>
      </c>
      <c r="D2443" s="31">
        <v>1614</v>
      </c>
      <c r="E2443" s="32">
        <v>3</v>
      </c>
      <c r="F2443" s="32" t="s">
        <v>14</v>
      </c>
      <c r="G2443" s="32" t="s">
        <v>10961</v>
      </c>
      <c r="H2443" s="33" t="s">
        <v>8431</v>
      </c>
    </row>
    <row r="2444" spans="1:8" x14ac:dyDescent="0.25">
      <c r="A2444" s="34">
        <v>45735</v>
      </c>
      <c r="B2444" s="35" t="s">
        <v>3228</v>
      </c>
      <c r="C2444" s="36" t="s">
        <v>3229</v>
      </c>
      <c r="D2444" s="35">
        <v>1614</v>
      </c>
      <c r="E2444" s="36">
        <v>15</v>
      </c>
      <c r="F2444" s="36" t="s">
        <v>14</v>
      </c>
      <c r="G2444" s="36" t="s">
        <v>10961</v>
      </c>
      <c r="H2444" s="37" t="s">
        <v>8431</v>
      </c>
    </row>
    <row r="2445" spans="1:8" x14ac:dyDescent="0.25">
      <c r="A2445" s="30">
        <v>45735</v>
      </c>
      <c r="B2445" s="31" t="s">
        <v>9008</v>
      </c>
      <c r="C2445" s="32" t="s">
        <v>3230</v>
      </c>
      <c r="D2445" s="31">
        <v>1614</v>
      </c>
      <c r="E2445" s="32">
        <v>15</v>
      </c>
      <c r="F2445" s="32" t="s">
        <v>14</v>
      </c>
      <c r="G2445" s="32" t="s">
        <v>10961</v>
      </c>
      <c r="H2445" s="33" t="s">
        <v>8431</v>
      </c>
    </row>
    <row r="2446" spans="1:8" x14ac:dyDescent="0.25">
      <c r="A2446" s="34">
        <v>45735</v>
      </c>
      <c r="B2446" s="35" t="s">
        <v>8467</v>
      </c>
      <c r="C2446" s="36" t="s">
        <v>8468</v>
      </c>
      <c r="D2446" s="35">
        <v>1614</v>
      </c>
      <c r="E2446" s="36">
        <v>2</v>
      </c>
      <c r="F2446" s="36" t="s">
        <v>14</v>
      </c>
      <c r="G2446" s="36" t="s">
        <v>10961</v>
      </c>
      <c r="H2446" s="37" t="s">
        <v>8431</v>
      </c>
    </row>
    <row r="2447" spans="1:8" x14ac:dyDescent="0.25">
      <c r="A2447" s="30">
        <v>45735</v>
      </c>
      <c r="B2447" s="31" t="s">
        <v>3063</v>
      </c>
      <c r="C2447" s="32" t="s">
        <v>3064</v>
      </c>
      <c r="D2447" s="31">
        <v>1618</v>
      </c>
      <c r="E2447" s="32">
        <v>1</v>
      </c>
      <c r="F2447" s="32" t="s">
        <v>25</v>
      </c>
      <c r="G2447" s="32" t="s">
        <v>10961</v>
      </c>
      <c r="H2447" s="33" t="s">
        <v>8431</v>
      </c>
    </row>
    <row r="2448" spans="1:8" x14ac:dyDescent="0.25">
      <c r="A2448" s="34">
        <v>45735</v>
      </c>
      <c r="B2448" s="35" t="s">
        <v>9015</v>
      </c>
      <c r="C2448" s="36" t="s">
        <v>8973</v>
      </c>
      <c r="D2448" s="35">
        <v>1618</v>
      </c>
      <c r="E2448" s="36">
        <v>2</v>
      </c>
      <c r="F2448" s="36" t="s">
        <v>14</v>
      </c>
      <c r="G2448" s="36" t="s">
        <v>10961</v>
      </c>
      <c r="H2448" s="37" t="s">
        <v>8431</v>
      </c>
    </row>
    <row r="2449" spans="1:8" x14ac:dyDescent="0.25">
      <c r="A2449" s="30">
        <v>45735</v>
      </c>
      <c r="B2449" s="31" t="s">
        <v>9407</v>
      </c>
      <c r="C2449" s="32" t="s">
        <v>8847</v>
      </c>
      <c r="D2449" s="31">
        <v>1618</v>
      </c>
      <c r="E2449" s="32">
        <v>1</v>
      </c>
      <c r="F2449" s="32" t="s">
        <v>14</v>
      </c>
      <c r="G2449" s="32" t="s">
        <v>10961</v>
      </c>
      <c r="H2449" s="33" t="s">
        <v>8431</v>
      </c>
    </row>
    <row r="2450" spans="1:8" x14ac:dyDescent="0.25">
      <c r="A2450" s="34">
        <v>45735</v>
      </c>
      <c r="B2450" s="35" t="s">
        <v>1230</v>
      </c>
      <c r="C2450" s="36" t="s">
        <v>3537</v>
      </c>
      <c r="D2450" s="35">
        <v>1618</v>
      </c>
      <c r="E2450" s="36">
        <v>240</v>
      </c>
      <c r="F2450" s="36" t="s">
        <v>25</v>
      </c>
      <c r="G2450" s="36" t="s">
        <v>10961</v>
      </c>
      <c r="H2450" s="37" t="s">
        <v>8431</v>
      </c>
    </row>
    <row r="2451" spans="1:8" x14ac:dyDescent="0.25">
      <c r="A2451" s="30">
        <v>45735</v>
      </c>
      <c r="B2451" s="31" t="s">
        <v>2418</v>
      </c>
      <c r="C2451" s="32" t="s">
        <v>2476</v>
      </c>
      <c r="D2451" s="31">
        <v>1618</v>
      </c>
      <c r="E2451" s="32">
        <v>4</v>
      </c>
      <c r="F2451" s="32" t="s">
        <v>25</v>
      </c>
      <c r="G2451" s="32" t="s">
        <v>10961</v>
      </c>
      <c r="H2451" s="33" t="s">
        <v>8431</v>
      </c>
    </row>
    <row r="2452" spans="1:8" x14ac:dyDescent="0.25">
      <c r="A2452" s="34">
        <v>45735</v>
      </c>
      <c r="B2452" s="35" t="s">
        <v>2132</v>
      </c>
      <c r="C2452" s="36" t="s">
        <v>2133</v>
      </c>
      <c r="D2452" s="35">
        <v>1618</v>
      </c>
      <c r="E2452" s="36">
        <v>100</v>
      </c>
      <c r="F2452" s="36" t="s">
        <v>14</v>
      </c>
      <c r="G2452" s="36" t="s">
        <v>10961</v>
      </c>
      <c r="H2452" s="37" t="s">
        <v>8431</v>
      </c>
    </row>
    <row r="2453" spans="1:8" x14ac:dyDescent="0.25">
      <c r="A2453" s="30">
        <v>45735</v>
      </c>
      <c r="B2453" s="31" t="s">
        <v>2136</v>
      </c>
      <c r="C2453" s="32" t="s">
        <v>2137</v>
      </c>
      <c r="D2453" s="31">
        <v>1618</v>
      </c>
      <c r="E2453" s="32">
        <v>100</v>
      </c>
      <c r="F2453" s="32" t="s">
        <v>14</v>
      </c>
      <c r="G2453" s="32" t="s">
        <v>10961</v>
      </c>
      <c r="H2453" s="33" t="s">
        <v>8431</v>
      </c>
    </row>
    <row r="2454" spans="1:8" x14ac:dyDescent="0.25">
      <c r="A2454" s="34">
        <v>45735</v>
      </c>
      <c r="B2454" s="35" t="s">
        <v>1402</v>
      </c>
      <c r="C2454" s="36" t="s">
        <v>1403</v>
      </c>
      <c r="D2454" s="35">
        <v>1618</v>
      </c>
      <c r="E2454" s="36">
        <v>60</v>
      </c>
      <c r="F2454" s="36" t="s">
        <v>25</v>
      </c>
      <c r="G2454" s="36" t="s">
        <v>10961</v>
      </c>
      <c r="H2454" s="37" t="s">
        <v>8431</v>
      </c>
    </row>
    <row r="2455" spans="1:8" x14ac:dyDescent="0.25">
      <c r="A2455" s="30">
        <v>45735</v>
      </c>
      <c r="B2455" s="31" t="s">
        <v>872</v>
      </c>
      <c r="C2455" s="32" t="s">
        <v>8417</v>
      </c>
      <c r="D2455" s="31">
        <v>1618</v>
      </c>
      <c r="E2455" s="32">
        <v>48</v>
      </c>
      <c r="F2455" s="32" t="s">
        <v>25</v>
      </c>
      <c r="G2455" s="32" t="s">
        <v>10961</v>
      </c>
      <c r="H2455" s="33" t="s">
        <v>8431</v>
      </c>
    </row>
    <row r="2456" spans="1:8" x14ac:dyDescent="0.25">
      <c r="A2456" s="34">
        <v>45735</v>
      </c>
      <c r="B2456" s="35" t="s">
        <v>1001</v>
      </c>
      <c r="C2456" s="36" t="s">
        <v>4252</v>
      </c>
      <c r="D2456" s="35">
        <v>1618</v>
      </c>
      <c r="E2456" s="36">
        <v>360</v>
      </c>
      <c r="F2456" s="36" t="s">
        <v>25</v>
      </c>
      <c r="G2456" s="36" t="s">
        <v>10961</v>
      </c>
      <c r="H2456" s="37" t="s">
        <v>8431</v>
      </c>
    </row>
    <row r="2457" spans="1:8" x14ac:dyDescent="0.25">
      <c r="A2457" s="30">
        <v>45735</v>
      </c>
      <c r="B2457" s="31" t="s">
        <v>8900</v>
      </c>
      <c r="C2457" s="32" t="s">
        <v>2638</v>
      </c>
      <c r="D2457" s="31">
        <v>1618</v>
      </c>
      <c r="E2457" s="32">
        <v>6</v>
      </c>
      <c r="F2457" s="32" t="s">
        <v>14</v>
      </c>
      <c r="G2457" s="32" t="s">
        <v>10961</v>
      </c>
      <c r="H2457" s="33" t="s">
        <v>8431</v>
      </c>
    </row>
    <row r="2458" spans="1:8" x14ac:dyDescent="0.25">
      <c r="A2458" s="34">
        <v>45735</v>
      </c>
      <c r="B2458" s="35" t="s">
        <v>663</v>
      </c>
      <c r="C2458" s="36" t="s">
        <v>664</v>
      </c>
      <c r="D2458" s="35">
        <v>1618</v>
      </c>
      <c r="E2458" s="36">
        <v>50</v>
      </c>
      <c r="F2458" s="36" t="s">
        <v>14</v>
      </c>
      <c r="G2458" s="36" t="s">
        <v>10961</v>
      </c>
      <c r="H2458" s="37" t="s">
        <v>8431</v>
      </c>
    </row>
    <row r="2459" spans="1:8" x14ac:dyDescent="0.25">
      <c r="A2459" s="30">
        <v>45735</v>
      </c>
      <c r="B2459" s="31" t="s">
        <v>9339</v>
      </c>
      <c r="C2459" s="32" t="s">
        <v>8923</v>
      </c>
      <c r="D2459" s="31">
        <v>1618</v>
      </c>
      <c r="E2459" s="32">
        <v>4</v>
      </c>
      <c r="F2459" s="32" t="s">
        <v>14</v>
      </c>
      <c r="G2459" s="32" t="s">
        <v>10961</v>
      </c>
      <c r="H2459" s="33" t="s">
        <v>8431</v>
      </c>
    </row>
    <row r="2460" spans="1:8" x14ac:dyDescent="0.25">
      <c r="A2460" s="34">
        <v>45735</v>
      </c>
      <c r="B2460" s="35" t="s">
        <v>9378</v>
      </c>
      <c r="C2460" s="36" t="s">
        <v>9392</v>
      </c>
      <c r="D2460" s="35">
        <v>1618</v>
      </c>
      <c r="E2460" s="36">
        <v>10</v>
      </c>
      <c r="F2460" s="36" t="s">
        <v>14</v>
      </c>
      <c r="G2460" s="36" t="s">
        <v>10961</v>
      </c>
      <c r="H2460" s="37" t="s">
        <v>8431</v>
      </c>
    </row>
    <row r="2461" spans="1:8" x14ac:dyDescent="0.25">
      <c r="A2461" s="30">
        <v>45735</v>
      </c>
      <c r="B2461" s="31" t="s">
        <v>8817</v>
      </c>
      <c r="C2461" s="32" t="s">
        <v>8787</v>
      </c>
      <c r="D2461" s="31">
        <v>1618</v>
      </c>
      <c r="E2461" s="32">
        <v>4</v>
      </c>
      <c r="F2461" s="32" t="s">
        <v>14</v>
      </c>
      <c r="G2461" s="32" t="s">
        <v>10961</v>
      </c>
      <c r="H2461" s="33" t="s">
        <v>8431</v>
      </c>
    </row>
    <row r="2462" spans="1:8" x14ac:dyDescent="0.25">
      <c r="A2462" s="34">
        <v>45735</v>
      </c>
      <c r="B2462" s="35" t="s">
        <v>8821</v>
      </c>
      <c r="C2462" s="36" t="s">
        <v>8791</v>
      </c>
      <c r="D2462" s="35">
        <v>1618</v>
      </c>
      <c r="E2462" s="36">
        <v>4</v>
      </c>
      <c r="F2462" s="36" t="s">
        <v>14</v>
      </c>
      <c r="G2462" s="36" t="s">
        <v>10961</v>
      </c>
      <c r="H2462" s="37" t="s">
        <v>8431</v>
      </c>
    </row>
    <row r="2463" spans="1:8" x14ac:dyDescent="0.25">
      <c r="A2463" s="30">
        <v>45735</v>
      </c>
      <c r="B2463" s="31" t="s">
        <v>8813</v>
      </c>
      <c r="C2463" s="32" t="s">
        <v>8783</v>
      </c>
      <c r="D2463" s="31">
        <v>1618</v>
      </c>
      <c r="E2463" s="32">
        <v>4</v>
      </c>
      <c r="F2463" s="32" t="s">
        <v>14</v>
      </c>
      <c r="G2463" s="32" t="s">
        <v>10961</v>
      </c>
      <c r="H2463" s="33" t="s">
        <v>8431</v>
      </c>
    </row>
    <row r="2464" spans="1:8" x14ac:dyDescent="0.25">
      <c r="A2464" s="34">
        <v>45735</v>
      </c>
      <c r="B2464" s="35" t="s">
        <v>8988</v>
      </c>
      <c r="C2464" s="36" t="s">
        <v>8989</v>
      </c>
      <c r="D2464" s="35">
        <v>1618</v>
      </c>
      <c r="E2464" s="36">
        <v>4</v>
      </c>
      <c r="F2464" s="36" t="s">
        <v>14</v>
      </c>
      <c r="G2464" s="36" t="s">
        <v>10961</v>
      </c>
      <c r="H2464" s="37" t="s">
        <v>8431</v>
      </c>
    </row>
    <row r="2465" spans="1:8" x14ac:dyDescent="0.25">
      <c r="A2465" s="30">
        <v>45735</v>
      </c>
      <c r="B2465" s="31" t="s">
        <v>8531</v>
      </c>
      <c r="C2465" s="32" t="s">
        <v>2437</v>
      </c>
      <c r="D2465" s="31">
        <v>1619</v>
      </c>
      <c r="E2465" s="32">
        <v>10</v>
      </c>
      <c r="F2465" s="32" t="s">
        <v>14</v>
      </c>
      <c r="G2465" s="32" t="s">
        <v>10961</v>
      </c>
      <c r="H2465" s="33" t="s">
        <v>8431</v>
      </c>
    </row>
    <row r="2466" spans="1:8" x14ac:dyDescent="0.25">
      <c r="A2466" s="34">
        <v>45735</v>
      </c>
      <c r="B2466" s="35">
        <v>4340460100</v>
      </c>
      <c r="C2466" s="36" t="s">
        <v>8730</v>
      </c>
      <c r="D2466" s="35">
        <v>1619</v>
      </c>
      <c r="E2466" s="36">
        <v>2</v>
      </c>
      <c r="F2466" s="36" t="s">
        <v>14</v>
      </c>
      <c r="G2466" s="36" t="s">
        <v>10961</v>
      </c>
      <c r="H2466" s="37" t="s">
        <v>8431</v>
      </c>
    </row>
    <row r="2467" spans="1:8" x14ac:dyDescent="0.25">
      <c r="A2467" s="30">
        <v>45735</v>
      </c>
      <c r="B2467" s="31" t="s">
        <v>9339</v>
      </c>
      <c r="C2467" s="32" t="s">
        <v>8923</v>
      </c>
      <c r="D2467" s="31">
        <v>1619</v>
      </c>
      <c r="E2467" s="32">
        <v>4</v>
      </c>
      <c r="F2467" s="32" t="s">
        <v>14</v>
      </c>
      <c r="G2467" s="32" t="s">
        <v>10961</v>
      </c>
      <c r="H2467" s="33" t="s">
        <v>8431</v>
      </c>
    </row>
    <row r="2468" spans="1:8" x14ac:dyDescent="0.25">
      <c r="A2468" s="34">
        <v>45735</v>
      </c>
      <c r="B2468" s="35" t="s">
        <v>9323</v>
      </c>
      <c r="C2468" s="36" t="s">
        <v>8905</v>
      </c>
      <c r="D2468" s="35">
        <v>1619</v>
      </c>
      <c r="E2468" s="36">
        <v>20</v>
      </c>
      <c r="F2468" s="36" t="s">
        <v>25</v>
      </c>
      <c r="G2468" s="36" t="s">
        <v>10961</v>
      </c>
      <c r="H2468" s="37" t="s">
        <v>8431</v>
      </c>
    </row>
    <row r="2469" spans="1:8" x14ac:dyDescent="0.25">
      <c r="A2469" s="30">
        <v>45734</v>
      </c>
      <c r="B2469" s="31" t="s">
        <v>5867</v>
      </c>
      <c r="C2469" s="32" t="s">
        <v>5868</v>
      </c>
      <c r="D2469" s="31" t="s">
        <v>9284</v>
      </c>
      <c r="E2469" s="32">
        <v>30</v>
      </c>
      <c r="F2469" s="32" t="s">
        <v>14</v>
      </c>
      <c r="G2469" s="32" t="s">
        <v>10961</v>
      </c>
      <c r="H2469" s="33" t="s">
        <v>9259</v>
      </c>
    </row>
    <row r="2470" spans="1:8" x14ac:dyDescent="0.25">
      <c r="A2470" s="34">
        <v>45734</v>
      </c>
      <c r="B2470" s="35">
        <v>1280819100</v>
      </c>
      <c r="C2470" s="36" t="s">
        <v>8653</v>
      </c>
      <c r="D2470" s="35" t="s">
        <v>9284</v>
      </c>
      <c r="E2470" s="36">
        <v>2</v>
      </c>
      <c r="F2470" s="36" t="s">
        <v>14</v>
      </c>
      <c r="G2470" s="36" t="s">
        <v>10961</v>
      </c>
      <c r="H2470" s="37" t="s">
        <v>9259</v>
      </c>
    </row>
    <row r="2471" spans="1:8" x14ac:dyDescent="0.25">
      <c r="A2471" s="30">
        <v>45734</v>
      </c>
      <c r="B2471" s="31">
        <v>4340459100</v>
      </c>
      <c r="C2471" s="32" t="s">
        <v>8729</v>
      </c>
      <c r="D2471" s="31" t="s">
        <v>9284</v>
      </c>
      <c r="E2471" s="32">
        <v>25</v>
      </c>
      <c r="F2471" s="32" t="s">
        <v>25</v>
      </c>
      <c r="G2471" s="32" t="s">
        <v>10961</v>
      </c>
      <c r="H2471" s="33" t="s">
        <v>9259</v>
      </c>
    </row>
    <row r="2472" spans="1:8" x14ac:dyDescent="0.25">
      <c r="A2472" s="34">
        <v>45734</v>
      </c>
      <c r="B2472" s="35">
        <v>4340441100</v>
      </c>
      <c r="C2472" s="36" t="s">
        <v>8721</v>
      </c>
      <c r="D2472" s="35" t="s">
        <v>9284</v>
      </c>
      <c r="E2472" s="36">
        <v>10</v>
      </c>
      <c r="F2472" s="36" t="s">
        <v>14</v>
      </c>
      <c r="G2472" s="36" t="s">
        <v>10961</v>
      </c>
      <c r="H2472" s="37" t="s">
        <v>9259</v>
      </c>
    </row>
    <row r="2473" spans="1:8" x14ac:dyDescent="0.25">
      <c r="A2473" s="30">
        <v>45734</v>
      </c>
      <c r="B2473" s="31">
        <v>4330349100</v>
      </c>
      <c r="C2473" s="32" t="s">
        <v>9285</v>
      </c>
      <c r="D2473" s="31" t="s">
        <v>9284</v>
      </c>
      <c r="E2473" s="32">
        <v>20</v>
      </c>
      <c r="F2473" s="32" t="s">
        <v>14</v>
      </c>
      <c r="G2473" s="32" t="s">
        <v>10961</v>
      </c>
      <c r="H2473" s="33" t="s">
        <v>9259</v>
      </c>
    </row>
    <row r="2474" spans="1:8" x14ac:dyDescent="0.25">
      <c r="A2474" s="34">
        <v>45734</v>
      </c>
      <c r="B2474" s="35">
        <v>4340427100</v>
      </c>
      <c r="C2474" s="36" t="s">
        <v>8719</v>
      </c>
      <c r="D2474" s="35" t="s">
        <v>9284</v>
      </c>
      <c r="E2474" s="36">
        <v>10</v>
      </c>
      <c r="F2474" s="36" t="s">
        <v>14</v>
      </c>
      <c r="G2474" s="36" t="s">
        <v>10961</v>
      </c>
      <c r="H2474" s="37" t="s">
        <v>9259</v>
      </c>
    </row>
    <row r="2475" spans="1:8" x14ac:dyDescent="0.25">
      <c r="A2475" s="30">
        <v>45734</v>
      </c>
      <c r="B2475" s="31">
        <v>3280585100</v>
      </c>
      <c r="C2475" s="32" t="s">
        <v>8682</v>
      </c>
      <c r="D2475" s="31" t="s">
        <v>9284</v>
      </c>
      <c r="E2475" s="32">
        <v>2</v>
      </c>
      <c r="F2475" s="32" t="s">
        <v>14</v>
      </c>
      <c r="G2475" s="32" t="s">
        <v>10961</v>
      </c>
      <c r="H2475" s="33" t="s">
        <v>9259</v>
      </c>
    </row>
    <row r="2476" spans="1:8" x14ac:dyDescent="0.25">
      <c r="A2476" s="34">
        <v>45734</v>
      </c>
      <c r="B2476" s="35">
        <v>3280843100</v>
      </c>
      <c r="C2476" s="36" t="s">
        <v>8701</v>
      </c>
      <c r="D2476" s="35" t="s">
        <v>9284</v>
      </c>
      <c r="E2476" s="36">
        <v>2</v>
      </c>
      <c r="F2476" s="36" t="s">
        <v>14</v>
      </c>
      <c r="G2476" s="36" t="s">
        <v>10961</v>
      </c>
      <c r="H2476" s="37" t="s">
        <v>9259</v>
      </c>
    </row>
    <row r="2477" spans="1:8" x14ac:dyDescent="0.25">
      <c r="A2477" s="30">
        <v>45734</v>
      </c>
      <c r="B2477" s="31">
        <v>3280587100</v>
      </c>
      <c r="C2477" s="32" t="s">
        <v>8683</v>
      </c>
      <c r="D2477" s="31" t="s">
        <v>9284</v>
      </c>
      <c r="E2477" s="32">
        <v>2</v>
      </c>
      <c r="F2477" s="32" t="s">
        <v>14</v>
      </c>
      <c r="G2477" s="32" t="s">
        <v>10961</v>
      </c>
      <c r="H2477" s="33" t="s">
        <v>9259</v>
      </c>
    </row>
    <row r="2478" spans="1:8" x14ac:dyDescent="0.25">
      <c r="A2478" s="34">
        <v>45734</v>
      </c>
      <c r="B2478" s="35">
        <v>3280820100</v>
      </c>
      <c r="C2478" s="36" t="s">
        <v>8698</v>
      </c>
      <c r="D2478" s="35" t="s">
        <v>9284</v>
      </c>
      <c r="E2478" s="36">
        <v>2</v>
      </c>
      <c r="F2478" s="36" t="s">
        <v>14</v>
      </c>
      <c r="G2478" s="36" t="s">
        <v>10961</v>
      </c>
      <c r="H2478" s="37" t="s">
        <v>9259</v>
      </c>
    </row>
    <row r="2479" spans="1:8" x14ac:dyDescent="0.25">
      <c r="A2479" s="30">
        <v>45734</v>
      </c>
      <c r="B2479" s="31">
        <v>3280524100</v>
      </c>
      <c r="C2479" s="32" t="s">
        <v>8670</v>
      </c>
      <c r="D2479" s="31" t="s">
        <v>9284</v>
      </c>
      <c r="E2479" s="32">
        <v>4</v>
      </c>
      <c r="F2479" s="32" t="s">
        <v>25</v>
      </c>
      <c r="G2479" s="32" t="s">
        <v>10961</v>
      </c>
      <c r="H2479" s="33" t="s">
        <v>9259</v>
      </c>
    </row>
    <row r="2480" spans="1:8" x14ac:dyDescent="0.25">
      <c r="A2480" s="34">
        <v>45734</v>
      </c>
      <c r="B2480" s="35">
        <v>3280542100</v>
      </c>
      <c r="C2480" s="36" t="s">
        <v>8676</v>
      </c>
      <c r="D2480" s="35" t="s">
        <v>9284</v>
      </c>
      <c r="E2480" s="36">
        <v>4</v>
      </c>
      <c r="F2480" s="36" t="s">
        <v>14</v>
      </c>
      <c r="G2480" s="36" t="s">
        <v>10961</v>
      </c>
      <c r="H2480" s="37" t="s">
        <v>9259</v>
      </c>
    </row>
    <row r="2481" spans="1:8" x14ac:dyDescent="0.25">
      <c r="A2481" s="30">
        <v>45734</v>
      </c>
      <c r="B2481" s="31">
        <v>3280503100</v>
      </c>
      <c r="C2481" s="32" t="s">
        <v>8669</v>
      </c>
      <c r="D2481" s="31" t="s">
        <v>9284</v>
      </c>
      <c r="E2481" s="32">
        <v>5</v>
      </c>
      <c r="F2481" s="32" t="s">
        <v>14</v>
      </c>
      <c r="G2481" s="32" t="s">
        <v>10961</v>
      </c>
      <c r="H2481" s="33" t="s">
        <v>9259</v>
      </c>
    </row>
    <row r="2482" spans="1:8" x14ac:dyDescent="0.25">
      <c r="A2482" s="34">
        <v>45734</v>
      </c>
      <c r="B2482" s="35" t="s">
        <v>9754</v>
      </c>
      <c r="C2482" s="36" t="s">
        <v>8688</v>
      </c>
      <c r="D2482" s="35" t="s">
        <v>9284</v>
      </c>
      <c r="E2482" s="36">
        <v>6</v>
      </c>
      <c r="F2482" s="36" t="s">
        <v>25</v>
      </c>
      <c r="G2482" s="36" t="s">
        <v>10961</v>
      </c>
      <c r="H2482" s="37" t="s">
        <v>9259</v>
      </c>
    </row>
    <row r="2483" spans="1:8" x14ac:dyDescent="0.25">
      <c r="A2483" s="30">
        <v>45734</v>
      </c>
      <c r="B2483" s="31" t="s">
        <v>8761</v>
      </c>
      <c r="C2483" s="32" t="s">
        <v>8705</v>
      </c>
      <c r="D2483" s="31" t="s">
        <v>9284</v>
      </c>
      <c r="E2483" s="32">
        <v>10</v>
      </c>
      <c r="F2483" s="32" t="s">
        <v>14</v>
      </c>
      <c r="G2483" s="32" t="s">
        <v>10961</v>
      </c>
      <c r="H2483" s="33" t="s">
        <v>9259</v>
      </c>
    </row>
    <row r="2484" spans="1:8" x14ac:dyDescent="0.25">
      <c r="A2484" s="34">
        <v>45734</v>
      </c>
      <c r="B2484" s="35">
        <v>3280860100</v>
      </c>
      <c r="C2484" s="36" t="s">
        <v>8706</v>
      </c>
      <c r="D2484" s="35" t="s">
        <v>9284</v>
      </c>
      <c r="E2484" s="36">
        <v>10</v>
      </c>
      <c r="F2484" s="36" t="s">
        <v>14</v>
      </c>
      <c r="G2484" s="36" t="s">
        <v>10961</v>
      </c>
      <c r="H2484" s="37" t="s">
        <v>9259</v>
      </c>
    </row>
    <row r="2485" spans="1:8" x14ac:dyDescent="0.25">
      <c r="A2485" s="30">
        <v>45734</v>
      </c>
      <c r="B2485" s="31" t="s">
        <v>10291</v>
      </c>
      <c r="C2485" s="32" t="s">
        <v>9000</v>
      </c>
      <c r="D2485" s="31">
        <v>1610</v>
      </c>
      <c r="E2485" s="32">
        <v>2</v>
      </c>
      <c r="F2485" s="32" t="s">
        <v>14</v>
      </c>
      <c r="G2485" s="32" t="s">
        <v>10961</v>
      </c>
      <c r="H2485" s="33" t="s">
        <v>9283</v>
      </c>
    </row>
    <row r="2486" spans="1:8" x14ac:dyDescent="0.25">
      <c r="A2486" s="34">
        <v>45734</v>
      </c>
      <c r="B2486" s="35" t="s">
        <v>1644</v>
      </c>
      <c r="C2486" s="36" t="s">
        <v>1645</v>
      </c>
      <c r="D2486" s="35" t="s">
        <v>9281</v>
      </c>
      <c r="E2486" s="36">
        <v>10</v>
      </c>
      <c r="F2486" s="36" t="s">
        <v>25</v>
      </c>
      <c r="G2486" s="36" t="s">
        <v>10961</v>
      </c>
      <c r="H2486" s="37" t="s">
        <v>8431</v>
      </c>
    </row>
    <row r="2487" spans="1:8" x14ac:dyDescent="0.25">
      <c r="A2487" s="30">
        <v>45734</v>
      </c>
      <c r="B2487" s="31" t="s">
        <v>2069</v>
      </c>
      <c r="C2487" s="32" t="s">
        <v>2070</v>
      </c>
      <c r="D2487" s="31" t="s">
        <v>9281</v>
      </c>
      <c r="E2487" s="32">
        <v>3</v>
      </c>
      <c r="F2487" s="32" t="s">
        <v>14</v>
      </c>
      <c r="G2487" s="32" t="s">
        <v>10961</v>
      </c>
      <c r="H2487" s="33" t="s">
        <v>8431</v>
      </c>
    </row>
    <row r="2488" spans="1:8" x14ac:dyDescent="0.25">
      <c r="A2488" s="34">
        <v>45734</v>
      </c>
      <c r="B2488" s="35" t="s">
        <v>8829</v>
      </c>
      <c r="C2488" s="36" t="s">
        <v>8799</v>
      </c>
      <c r="D2488" s="35" t="s">
        <v>9281</v>
      </c>
      <c r="E2488" s="36">
        <v>8</v>
      </c>
      <c r="F2488" s="36" t="s">
        <v>14</v>
      </c>
      <c r="G2488" s="36" t="s">
        <v>10961</v>
      </c>
      <c r="H2488" s="37" t="s">
        <v>8431</v>
      </c>
    </row>
    <row r="2489" spans="1:8" x14ac:dyDescent="0.25">
      <c r="A2489" s="30">
        <v>45734</v>
      </c>
      <c r="B2489" s="31">
        <v>4340427100</v>
      </c>
      <c r="C2489" s="32" t="s">
        <v>8719</v>
      </c>
      <c r="D2489" s="31" t="s">
        <v>9281</v>
      </c>
      <c r="E2489" s="32">
        <v>5</v>
      </c>
      <c r="F2489" s="32" t="s">
        <v>14</v>
      </c>
      <c r="G2489" s="32" t="s">
        <v>10961</v>
      </c>
      <c r="H2489" s="33" t="s">
        <v>8431</v>
      </c>
    </row>
    <row r="2490" spans="1:8" x14ac:dyDescent="0.25">
      <c r="A2490" s="34">
        <v>45734</v>
      </c>
      <c r="B2490" s="35" t="s">
        <v>9531</v>
      </c>
      <c r="C2490" s="36" t="s">
        <v>9029</v>
      </c>
      <c r="D2490" s="35" t="s">
        <v>9281</v>
      </c>
      <c r="E2490" s="36">
        <v>12</v>
      </c>
      <c r="F2490" s="36" t="s">
        <v>14</v>
      </c>
      <c r="G2490" s="36" t="s">
        <v>10961</v>
      </c>
      <c r="H2490" s="37" t="s">
        <v>8431</v>
      </c>
    </row>
    <row r="2491" spans="1:8" x14ac:dyDescent="0.25">
      <c r="A2491" s="30">
        <v>45734</v>
      </c>
      <c r="B2491" s="31" t="s">
        <v>2061</v>
      </c>
      <c r="C2491" s="32" t="s">
        <v>2062</v>
      </c>
      <c r="D2491" s="31" t="s">
        <v>9281</v>
      </c>
      <c r="E2491" s="32">
        <v>2</v>
      </c>
      <c r="F2491" s="32" t="s">
        <v>14</v>
      </c>
      <c r="G2491" s="32" t="s">
        <v>10961</v>
      </c>
      <c r="H2491" s="33" t="s">
        <v>8431</v>
      </c>
    </row>
    <row r="2492" spans="1:8" x14ac:dyDescent="0.25">
      <c r="A2492" s="34">
        <v>45734</v>
      </c>
      <c r="B2492" s="35" t="s">
        <v>2369</v>
      </c>
      <c r="C2492" s="36" t="s">
        <v>2441</v>
      </c>
      <c r="D2492" s="35" t="s">
        <v>9281</v>
      </c>
      <c r="E2492" s="36">
        <v>10</v>
      </c>
      <c r="F2492" s="36" t="s">
        <v>14</v>
      </c>
      <c r="G2492" s="36" t="s">
        <v>10961</v>
      </c>
      <c r="H2492" s="37" t="s">
        <v>8431</v>
      </c>
    </row>
    <row r="2493" spans="1:8" x14ac:dyDescent="0.25">
      <c r="A2493" s="30">
        <v>45734</v>
      </c>
      <c r="B2493" s="31" t="s">
        <v>1659</v>
      </c>
      <c r="C2493" s="32" t="s">
        <v>1660</v>
      </c>
      <c r="D2493" s="31" t="s">
        <v>9281</v>
      </c>
      <c r="E2493" s="32">
        <v>10</v>
      </c>
      <c r="F2493" s="32" t="s">
        <v>25</v>
      </c>
      <c r="G2493" s="32" t="s">
        <v>10961</v>
      </c>
      <c r="H2493" s="33" t="s">
        <v>8431</v>
      </c>
    </row>
    <row r="2494" spans="1:8" x14ac:dyDescent="0.25">
      <c r="A2494" s="34">
        <v>45734</v>
      </c>
      <c r="B2494" s="35" t="s">
        <v>2555</v>
      </c>
      <c r="C2494" s="36" t="s">
        <v>2556</v>
      </c>
      <c r="D2494" s="35" t="s">
        <v>9281</v>
      </c>
      <c r="E2494" s="36">
        <v>24</v>
      </c>
      <c r="F2494" s="36" t="s">
        <v>14</v>
      </c>
      <c r="G2494" s="36" t="s">
        <v>10961</v>
      </c>
      <c r="H2494" s="37" t="s">
        <v>8431</v>
      </c>
    </row>
    <row r="2495" spans="1:8" x14ac:dyDescent="0.25">
      <c r="A2495" s="30">
        <v>45734</v>
      </c>
      <c r="B2495" s="31" t="s">
        <v>8819</v>
      </c>
      <c r="C2495" s="32" t="s">
        <v>8789</v>
      </c>
      <c r="D2495" s="31" t="s">
        <v>9281</v>
      </c>
      <c r="E2495" s="32">
        <v>4</v>
      </c>
      <c r="F2495" s="32" t="s">
        <v>14</v>
      </c>
      <c r="G2495" s="32" t="s">
        <v>10961</v>
      </c>
      <c r="H2495" s="33" t="s">
        <v>8431</v>
      </c>
    </row>
    <row r="2496" spans="1:8" x14ac:dyDescent="0.25">
      <c r="A2496" s="34">
        <v>45734</v>
      </c>
      <c r="B2496" s="35" t="s">
        <v>1077</v>
      </c>
      <c r="C2496" s="36" t="s">
        <v>1078</v>
      </c>
      <c r="D2496" s="35" t="s">
        <v>9281</v>
      </c>
      <c r="E2496" s="36">
        <v>10</v>
      </c>
      <c r="F2496" s="36" t="s">
        <v>14</v>
      </c>
      <c r="G2496" s="36" t="s">
        <v>10961</v>
      </c>
      <c r="H2496" s="37" t="s">
        <v>8431</v>
      </c>
    </row>
    <row r="2497" spans="1:8" x14ac:dyDescent="0.25">
      <c r="A2497" s="30">
        <v>45734</v>
      </c>
      <c r="B2497" s="31" t="s">
        <v>688</v>
      </c>
      <c r="C2497" s="32" t="s">
        <v>689</v>
      </c>
      <c r="D2497" s="31" t="s">
        <v>9281</v>
      </c>
      <c r="E2497" s="32">
        <v>20</v>
      </c>
      <c r="F2497" s="32" t="s">
        <v>14</v>
      </c>
      <c r="G2497" s="32" t="s">
        <v>10961</v>
      </c>
      <c r="H2497" s="33" t="s">
        <v>8431</v>
      </c>
    </row>
    <row r="2498" spans="1:8" x14ac:dyDescent="0.25">
      <c r="A2498" s="34">
        <v>45734</v>
      </c>
      <c r="B2498" s="35" t="s">
        <v>87</v>
      </c>
      <c r="C2498" s="36" t="s">
        <v>88</v>
      </c>
      <c r="D2498" s="35" t="s">
        <v>9281</v>
      </c>
      <c r="E2498" s="36">
        <v>2</v>
      </c>
      <c r="F2498" s="36" t="s">
        <v>14</v>
      </c>
      <c r="G2498" s="36" t="s">
        <v>10961</v>
      </c>
      <c r="H2498" s="37" t="s">
        <v>8431</v>
      </c>
    </row>
    <row r="2499" spans="1:8" x14ac:dyDescent="0.25">
      <c r="A2499" s="30">
        <v>45734</v>
      </c>
      <c r="B2499" s="31" t="s">
        <v>2051</v>
      </c>
      <c r="C2499" s="32" t="s">
        <v>2052</v>
      </c>
      <c r="D2499" s="31" t="s">
        <v>9281</v>
      </c>
      <c r="E2499" s="32">
        <v>6</v>
      </c>
      <c r="F2499" s="32" t="s">
        <v>14</v>
      </c>
      <c r="G2499" s="32" t="s">
        <v>10961</v>
      </c>
      <c r="H2499" s="33" t="s">
        <v>8431</v>
      </c>
    </row>
    <row r="2500" spans="1:8" x14ac:dyDescent="0.25">
      <c r="A2500" s="34">
        <v>45734</v>
      </c>
      <c r="B2500" s="35" t="s">
        <v>9282</v>
      </c>
      <c r="C2500" s="36" t="s">
        <v>8929</v>
      </c>
      <c r="D2500" s="35" t="s">
        <v>9281</v>
      </c>
      <c r="E2500" s="36">
        <v>1</v>
      </c>
      <c r="F2500" s="36" t="s">
        <v>14</v>
      </c>
      <c r="G2500" s="36" t="s">
        <v>10961</v>
      </c>
      <c r="H2500" s="37" t="s">
        <v>8431</v>
      </c>
    </row>
    <row r="2501" spans="1:8" x14ac:dyDescent="0.25">
      <c r="A2501" s="30">
        <v>45734</v>
      </c>
      <c r="B2501" s="31" t="s">
        <v>10220</v>
      </c>
      <c r="C2501" s="32" t="s">
        <v>2891</v>
      </c>
      <c r="D2501" s="31" t="s">
        <v>9281</v>
      </c>
      <c r="E2501" s="32">
        <v>4</v>
      </c>
      <c r="F2501" s="32" t="s">
        <v>14</v>
      </c>
      <c r="G2501" s="32" t="s">
        <v>10961</v>
      </c>
      <c r="H2501" s="33" t="s">
        <v>8431</v>
      </c>
    </row>
    <row r="2502" spans="1:8" x14ac:dyDescent="0.25">
      <c r="A2502" s="34">
        <v>45734</v>
      </c>
      <c r="B2502" s="35" t="s">
        <v>8809</v>
      </c>
      <c r="C2502" s="36" t="s">
        <v>8781</v>
      </c>
      <c r="D2502" s="35" t="s">
        <v>9281</v>
      </c>
      <c r="E2502" s="36">
        <v>8</v>
      </c>
      <c r="F2502" s="36" t="s">
        <v>14</v>
      </c>
      <c r="G2502" s="36" t="s">
        <v>10961</v>
      </c>
      <c r="H2502" s="37" t="s">
        <v>8431</v>
      </c>
    </row>
    <row r="2503" spans="1:8" x14ac:dyDescent="0.25">
      <c r="A2503" s="30">
        <v>45734</v>
      </c>
      <c r="B2503" s="31">
        <v>3310377100</v>
      </c>
      <c r="C2503" s="32" t="s">
        <v>8712</v>
      </c>
      <c r="D2503" s="31" t="s">
        <v>9281</v>
      </c>
      <c r="E2503" s="32">
        <v>2</v>
      </c>
      <c r="F2503" s="32" t="s">
        <v>14</v>
      </c>
      <c r="G2503" s="32" t="s">
        <v>10961</v>
      </c>
      <c r="H2503" s="33" t="s">
        <v>8431</v>
      </c>
    </row>
    <row r="2504" spans="1:8" x14ac:dyDescent="0.25">
      <c r="A2504" s="34">
        <v>45734</v>
      </c>
      <c r="B2504" s="35">
        <v>4330339100</v>
      </c>
      <c r="C2504" s="36" t="s">
        <v>8715</v>
      </c>
      <c r="D2504" s="35" t="s">
        <v>9281</v>
      </c>
      <c r="E2504" s="36">
        <v>3</v>
      </c>
      <c r="F2504" s="36" t="s">
        <v>14</v>
      </c>
      <c r="G2504" s="36" t="s">
        <v>10961</v>
      </c>
      <c r="H2504" s="37" t="s">
        <v>8431</v>
      </c>
    </row>
    <row r="2505" spans="1:8" x14ac:dyDescent="0.25">
      <c r="A2505" s="30">
        <v>45734</v>
      </c>
      <c r="B2505" s="31" t="s">
        <v>1706</v>
      </c>
      <c r="C2505" s="32" t="s">
        <v>1707</v>
      </c>
      <c r="D2505" s="31" t="s">
        <v>9281</v>
      </c>
      <c r="E2505" s="32">
        <v>60</v>
      </c>
      <c r="F2505" s="32" t="s">
        <v>14</v>
      </c>
      <c r="G2505" s="32" t="s">
        <v>10961</v>
      </c>
      <c r="H2505" s="33" t="s">
        <v>8431</v>
      </c>
    </row>
    <row r="2506" spans="1:8" x14ac:dyDescent="0.25">
      <c r="A2506" s="34">
        <v>45734</v>
      </c>
      <c r="B2506" s="35" t="s">
        <v>2071</v>
      </c>
      <c r="C2506" s="36" t="s">
        <v>2072</v>
      </c>
      <c r="D2506" s="35" t="s">
        <v>9281</v>
      </c>
      <c r="E2506" s="36">
        <v>3</v>
      </c>
      <c r="F2506" s="36" t="s">
        <v>14</v>
      </c>
      <c r="G2506" s="36" t="s">
        <v>10961</v>
      </c>
      <c r="H2506" s="37" t="s">
        <v>8431</v>
      </c>
    </row>
    <row r="2507" spans="1:8" x14ac:dyDescent="0.25">
      <c r="A2507" s="30">
        <v>45734</v>
      </c>
      <c r="B2507" s="31" t="s">
        <v>8883</v>
      </c>
      <c r="C2507" s="32" t="s">
        <v>8854</v>
      </c>
      <c r="D2507" s="31" t="s">
        <v>9281</v>
      </c>
      <c r="E2507" s="32">
        <v>1</v>
      </c>
      <c r="F2507" s="32" t="s">
        <v>14</v>
      </c>
      <c r="G2507" s="32" t="s">
        <v>10961</v>
      </c>
      <c r="H2507" s="33" t="s">
        <v>8431</v>
      </c>
    </row>
    <row r="2508" spans="1:8" x14ac:dyDescent="0.25">
      <c r="A2508" s="34">
        <v>45734</v>
      </c>
      <c r="B2508" s="35" t="s">
        <v>8879</v>
      </c>
      <c r="C2508" s="36" t="s">
        <v>8850</v>
      </c>
      <c r="D2508" s="35" t="s">
        <v>9281</v>
      </c>
      <c r="E2508" s="36">
        <v>2</v>
      </c>
      <c r="F2508" s="36" t="s">
        <v>14</v>
      </c>
      <c r="G2508" s="36" t="s">
        <v>10961</v>
      </c>
      <c r="H2508" s="37" t="s">
        <v>8431</v>
      </c>
    </row>
    <row r="2509" spans="1:8" x14ac:dyDescent="0.25">
      <c r="A2509" s="30">
        <v>45734</v>
      </c>
      <c r="B2509" s="31" t="s">
        <v>9754</v>
      </c>
      <c r="C2509" s="32" t="s">
        <v>8688</v>
      </c>
      <c r="D2509" s="31" t="s">
        <v>9281</v>
      </c>
      <c r="E2509" s="32">
        <v>2</v>
      </c>
      <c r="F2509" s="32" t="s">
        <v>25</v>
      </c>
      <c r="G2509" s="32" t="s">
        <v>10961</v>
      </c>
      <c r="H2509" s="33" t="s">
        <v>8431</v>
      </c>
    </row>
    <row r="2510" spans="1:8" x14ac:dyDescent="0.25">
      <c r="A2510" s="34">
        <v>45734</v>
      </c>
      <c r="B2510" s="35" t="s">
        <v>2436</v>
      </c>
      <c r="C2510" s="36" t="s">
        <v>8532</v>
      </c>
      <c r="D2510" s="35" t="s">
        <v>9281</v>
      </c>
      <c r="E2510" s="36">
        <v>12</v>
      </c>
      <c r="F2510" s="36" t="s">
        <v>14</v>
      </c>
      <c r="G2510" s="36" t="s">
        <v>10961</v>
      </c>
      <c r="H2510" s="37" t="s">
        <v>8431</v>
      </c>
    </row>
    <row r="2511" spans="1:8" x14ac:dyDescent="0.25">
      <c r="A2511" s="30">
        <v>45734</v>
      </c>
      <c r="B2511" s="31" t="s">
        <v>628</v>
      </c>
      <c r="C2511" s="32" t="s">
        <v>629</v>
      </c>
      <c r="D2511" s="31" t="s">
        <v>9281</v>
      </c>
      <c r="E2511" s="32">
        <v>40</v>
      </c>
      <c r="F2511" s="32" t="s">
        <v>14</v>
      </c>
      <c r="G2511" s="32" t="s">
        <v>10961</v>
      </c>
      <c r="H2511" s="33" t="s">
        <v>8431</v>
      </c>
    </row>
    <row r="2512" spans="1:8" x14ac:dyDescent="0.25">
      <c r="A2512" s="34">
        <v>45734</v>
      </c>
      <c r="B2512" s="35" t="s">
        <v>2426</v>
      </c>
      <c r="C2512" s="36" t="s">
        <v>2482</v>
      </c>
      <c r="D2512" s="35" t="s">
        <v>9281</v>
      </c>
      <c r="E2512" s="36">
        <v>4</v>
      </c>
      <c r="F2512" s="36" t="s">
        <v>14</v>
      </c>
      <c r="G2512" s="36" t="s">
        <v>10961</v>
      </c>
      <c r="H2512" s="37" t="s">
        <v>8431</v>
      </c>
    </row>
    <row r="2513" spans="1:8" x14ac:dyDescent="0.25">
      <c r="A2513" s="30">
        <v>45734</v>
      </c>
      <c r="B2513" s="31" t="s">
        <v>2549</v>
      </c>
      <c r="C2513" s="32" t="s">
        <v>2550</v>
      </c>
      <c r="D2513" s="31" t="s">
        <v>9281</v>
      </c>
      <c r="E2513" s="32">
        <v>4</v>
      </c>
      <c r="F2513" s="32" t="s">
        <v>14</v>
      </c>
      <c r="G2513" s="32" t="s">
        <v>10961</v>
      </c>
      <c r="H2513" s="33" t="s">
        <v>8431</v>
      </c>
    </row>
    <row r="2514" spans="1:8" x14ac:dyDescent="0.25">
      <c r="A2514" s="34">
        <v>45734</v>
      </c>
      <c r="B2514" s="35" t="s">
        <v>616</v>
      </c>
      <c r="C2514" s="36" t="s">
        <v>617</v>
      </c>
      <c r="D2514" s="35" t="s">
        <v>9281</v>
      </c>
      <c r="E2514" s="36">
        <v>6</v>
      </c>
      <c r="F2514" s="36" t="s">
        <v>14</v>
      </c>
      <c r="G2514" s="36" t="s">
        <v>10961</v>
      </c>
      <c r="H2514" s="37" t="s">
        <v>8431</v>
      </c>
    </row>
    <row r="2515" spans="1:8" x14ac:dyDescent="0.25">
      <c r="A2515" s="30">
        <v>45734</v>
      </c>
      <c r="B2515" s="31" t="s">
        <v>722</v>
      </c>
      <c r="C2515" s="32" t="s">
        <v>723</v>
      </c>
      <c r="D2515" s="31" t="s">
        <v>9281</v>
      </c>
      <c r="E2515" s="32">
        <v>10</v>
      </c>
      <c r="F2515" s="32" t="s">
        <v>25</v>
      </c>
      <c r="G2515" s="32" t="s">
        <v>10961</v>
      </c>
      <c r="H2515" s="33" t="s">
        <v>8431</v>
      </c>
    </row>
    <row r="2516" spans="1:8" x14ac:dyDescent="0.25">
      <c r="A2516" s="34">
        <v>45731</v>
      </c>
      <c r="B2516" s="35" t="s">
        <v>4703</v>
      </c>
      <c r="C2516" s="36" t="s">
        <v>4704</v>
      </c>
      <c r="D2516" s="35">
        <v>1599</v>
      </c>
      <c r="E2516" s="36">
        <v>12</v>
      </c>
      <c r="F2516" s="36" t="s">
        <v>25</v>
      </c>
      <c r="G2516" s="36" t="s">
        <v>10961</v>
      </c>
      <c r="H2516" s="37" t="s">
        <v>9280</v>
      </c>
    </row>
    <row r="2517" spans="1:8" x14ac:dyDescent="0.25">
      <c r="A2517" s="30">
        <v>45731</v>
      </c>
      <c r="B2517" s="31" t="s">
        <v>2772</v>
      </c>
      <c r="C2517" s="32" t="s">
        <v>2773</v>
      </c>
      <c r="D2517" s="31">
        <v>1599</v>
      </c>
      <c r="E2517" s="32">
        <v>1</v>
      </c>
      <c r="F2517" s="32" t="s">
        <v>25</v>
      </c>
      <c r="G2517" s="32" t="s">
        <v>10961</v>
      </c>
      <c r="H2517" s="33" t="s">
        <v>9280</v>
      </c>
    </row>
    <row r="2518" spans="1:8" x14ac:dyDescent="0.25">
      <c r="A2518" s="34">
        <v>45731</v>
      </c>
      <c r="B2518" s="35" t="s">
        <v>2555</v>
      </c>
      <c r="C2518" s="36" t="s">
        <v>2556</v>
      </c>
      <c r="D2518" s="35">
        <v>1599</v>
      </c>
      <c r="E2518" s="36">
        <v>64</v>
      </c>
      <c r="F2518" s="36" t="s">
        <v>25</v>
      </c>
      <c r="G2518" s="36" t="s">
        <v>10961</v>
      </c>
      <c r="H2518" s="37" t="s">
        <v>9280</v>
      </c>
    </row>
    <row r="2519" spans="1:8" x14ac:dyDescent="0.25">
      <c r="A2519" s="30">
        <v>45731</v>
      </c>
      <c r="B2519" s="31" t="s">
        <v>2425</v>
      </c>
      <c r="C2519" s="32" t="s">
        <v>2481</v>
      </c>
      <c r="D2519" s="31">
        <v>1599</v>
      </c>
      <c r="E2519" s="32">
        <v>10</v>
      </c>
      <c r="F2519" s="32" t="s">
        <v>25</v>
      </c>
      <c r="G2519" s="32" t="s">
        <v>10961</v>
      </c>
      <c r="H2519" s="33" t="s">
        <v>9280</v>
      </c>
    </row>
    <row r="2520" spans="1:8" x14ac:dyDescent="0.25">
      <c r="A2520" s="34">
        <v>45731</v>
      </c>
      <c r="B2520" s="35" t="s">
        <v>3163</v>
      </c>
      <c r="C2520" s="36" t="s">
        <v>3164</v>
      </c>
      <c r="D2520" s="35">
        <v>1599</v>
      </c>
      <c r="E2520" s="36">
        <v>1</v>
      </c>
      <c r="F2520" s="36" t="s">
        <v>14</v>
      </c>
      <c r="G2520" s="36" t="s">
        <v>10961</v>
      </c>
      <c r="H2520" s="37" t="s">
        <v>9280</v>
      </c>
    </row>
    <row r="2521" spans="1:8" x14ac:dyDescent="0.25">
      <c r="A2521" s="30">
        <v>45731</v>
      </c>
      <c r="B2521" s="31" t="s">
        <v>2391</v>
      </c>
      <c r="C2521" s="32" t="s">
        <v>2453</v>
      </c>
      <c r="D2521" s="31">
        <v>1599</v>
      </c>
      <c r="E2521" s="32">
        <v>10</v>
      </c>
      <c r="F2521" s="32" t="s">
        <v>25</v>
      </c>
      <c r="G2521" s="32" t="s">
        <v>10961</v>
      </c>
      <c r="H2521" s="33" t="s">
        <v>9280</v>
      </c>
    </row>
    <row r="2522" spans="1:8" x14ac:dyDescent="0.25">
      <c r="A2522" s="34">
        <v>45731</v>
      </c>
      <c r="B2522" s="35" t="s">
        <v>2418</v>
      </c>
      <c r="C2522" s="36" t="s">
        <v>2476</v>
      </c>
      <c r="D2522" s="35">
        <v>1599</v>
      </c>
      <c r="E2522" s="36">
        <v>8</v>
      </c>
      <c r="F2522" s="36" t="s">
        <v>25</v>
      </c>
      <c r="G2522" s="36" t="s">
        <v>10961</v>
      </c>
      <c r="H2522" s="37" t="s">
        <v>9280</v>
      </c>
    </row>
    <row r="2523" spans="1:8" x14ac:dyDescent="0.25">
      <c r="A2523" s="30">
        <v>45733</v>
      </c>
      <c r="B2523" s="31" t="s">
        <v>2017</v>
      </c>
      <c r="C2523" s="32" t="s">
        <v>2018</v>
      </c>
      <c r="D2523" s="31">
        <v>1601</v>
      </c>
      <c r="E2523" s="32">
        <v>10</v>
      </c>
      <c r="F2523" s="32" t="s">
        <v>25</v>
      </c>
      <c r="G2523" s="32" t="s">
        <v>10961</v>
      </c>
      <c r="H2523" s="33" t="s">
        <v>8431</v>
      </c>
    </row>
    <row r="2524" spans="1:8" x14ac:dyDescent="0.25">
      <c r="A2524" s="34">
        <v>45733</v>
      </c>
      <c r="B2524" s="35" t="s">
        <v>1147</v>
      </c>
      <c r="C2524" s="36" t="s">
        <v>1148</v>
      </c>
      <c r="D2524" s="35">
        <v>1601</v>
      </c>
      <c r="E2524" s="36">
        <v>240</v>
      </c>
      <c r="F2524" s="36" t="s">
        <v>14</v>
      </c>
      <c r="G2524" s="36" t="s">
        <v>10961</v>
      </c>
      <c r="H2524" s="37" t="s">
        <v>8431</v>
      </c>
    </row>
    <row r="2525" spans="1:8" x14ac:dyDescent="0.25">
      <c r="A2525" s="30">
        <v>45733</v>
      </c>
      <c r="B2525" s="31" t="s">
        <v>8884</v>
      </c>
      <c r="C2525" s="32" t="s">
        <v>8855</v>
      </c>
      <c r="D2525" s="31">
        <v>1601</v>
      </c>
      <c r="E2525" s="32">
        <v>3</v>
      </c>
      <c r="F2525" s="32" t="s">
        <v>14</v>
      </c>
      <c r="G2525" s="32" t="s">
        <v>10961</v>
      </c>
      <c r="H2525" s="33" t="s">
        <v>8431</v>
      </c>
    </row>
    <row r="2526" spans="1:8" x14ac:dyDescent="0.25">
      <c r="A2526" s="34">
        <v>45733</v>
      </c>
      <c r="B2526" s="35" t="s">
        <v>1609</v>
      </c>
      <c r="C2526" s="36" t="s">
        <v>1610</v>
      </c>
      <c r="D2526" s="35">
        <v>1601</v>
      </c>
      <c r="E2526" s="36">
        <v>4</v>
      </c>
      <c r="F2526" s="36" t="s">
        <v>14</v>
      </c>
      <c r="G2526" s="36" t="s">
        <v>10961</v>
      </c>
      <c r="H2526" s="37" t="s">
        <v>8431</v>
      </c>
    </row>
    <row r="2527" spans="1:8" x14ac:dyDescent="0.25">
      <c r="A2527" s="30">
        <v>45733</v>
      </c>
      <c r="B2527" s="31">
        <v>2280242100</v>
      </c>
      <c r="C2527" s="32" t="s">
        <v>8662</v>
      </c>
      <c r="D2527" s="31">
        <v>1601</v>
      </c>
      <c r="E2527" s="32">
        <v>1</v>
      </c>
      <c r="F2527" s="32" t="s">
        <v>25</v>
      </c>
      <c r="G2527" s="32" t="s">
        <v>10961</v>
      </c>
      <c r="H2527" s="33" t="s">
        <v>8431</v>
      </c>
    </row>
    <row r="2528" spans="1:8" x14ac:dyDescent="0.25">
      <c r="A2528" s="34">
        <v>45733</v>
      </c>
      <c r="B2528" s="35" t="s">
        <v>176</v>
      </c>
      <c r="C2528" s="36" t="s">
        <v>177</v>
      </c>
      <c r="D2528" s="35">
        <v>1601</v>
      </c>
      <c r="E2528" s="36">
        <v>6</v>
      </c>
      <c r="F2528" s="36" t="s">
        <v>14</v>
      </c>
      <c r="G2528" s="36" t="s">
        <v>10961</v>
      </c>
      <c r="H2528" s="37" t="s">
        <v>8431</v>
      </c>
    </row>
    <row r="2529" spans="1:8" x14ac:dyDescent="0.25">
      <c r="A2529" s="30">
        <v>45733</v>
      </c>
      <c r="B2529" s="31" t="s">
        <v>179</v>
      </c>
      <c r="C2529" s="32" t="s">
        <v>180</v>
      </c>
      <c r="D2529" s="31">
        <v>1601</v>
      </c>
      <c r="E2529" s="32">
        <v>8</v>
      </c>
      <c r="F2529" s="32" t="s">
        <v>14</v>
      </c>
      <c r="G2529" s="32" t="s">
        <v>10961</v>
      </c>
      <c r="H2529" s="33" t="s">
        <v>8431</v>
      </c>
    </row>
    <row r="2530" spans="1:8" x14ac:dyDescent="0.25">
      <c r="A2530" s="34">
        <v>45733</v>
      </c>
      <c r="B2530" s="35" t="s">
        <v>3177</v>
      </c>
      <c r="C2530" s="36" t="s">
        <v>3178</v>
      </c>
      <c r="D2530" s="35">
        <v>1601</v>
      </c>
      <c r="E2530" s="36">
        <v>1</v>
      </c>
      <c r="F2530" s="36" t="s">
        <v>14</v>
      </c>
      <c r="G2530" s="36" t="s">
        <v>10961</v>
      </c>
      <c r="H2530" s="37" t="s">
        <v>8431</v>
      </c>
    </row>
    <row r="2531" spans="1:8" x14ac:dyDescent="0.25">
      <c r="A2531" s="30">
        <v>45733</v>
      </c>
      <c r="B2531" s="31" t="s">
        <v>8969</v>
      </c>
      <c r="C2531" s="32" t="s">
        <v>8957</v>
      </c>
      <c r="D2531" s="31">
        <v>1601</v>
      </c>
      <c r="E2531" s="32">
        <v>3</v>
      </c>
      <c r="F2531" s="32" t="s">
        <v>14</v>
      </c>
      <c r="G2531" s="32" t="s">
        <v>10961</v>
      </c>
      <c r="H2531" s="33" t="s">
        <v>8431</v>
      </c>
    </row>
    <row r="2532" spans="1:8" x14ac:dyDescent="0.25">
      <c r="A2532" s="34">
        <v>45733</v>
      </c>
      <c r="B2532" s="35" t="s">
        <v>872</v>
      </c>
      <c r="C2532" s="36" t="s">
        <v>8417</v>
      </c>
      <c r="D2532" s="35">
        <v>1601</v>
      </c>
      <c r="E2532" s="36">
        <v>36</v>
      </c>
      <c r="F2532" s="36" t="s">
        <v>14</v>
      </c>
      <c r="G2532" s="36" t="s">
        <v>10961</v>
      </c>
      <c r="H2532" s="37" t="s">
        <v>8431</v>
      </c>
    </row>
    <row r="2533" spans="1:8" x14ac:dyDescent="0.25">
      <c r="A2533" s="30">
        <v>45733</v>
      </c>
      <c r="B2533" s="31" t="s">
        <v>9279</v>
      </c>
      <c r="C2533" s="32" t="s">
        <v>8931</v>
      </c>
      <c r="D2533" s="31">
        <v>1601</v>
      </c>
      <c r="E2533" s="32">
        <v>2</v>
      </c>
      <c r="F2533" s="32" t="s">
        <v>14</v>
      </c>
      <c r="G2533" s="32" t="s">
        <v>10961</v>
      </c>
      <c r="H2533" s="33" t="s">
        <v>8431</v>
      </c>
    </row>
    <row r="2534" spans="1:8" x14ac:dyDescent="0.25">
      <c r="A2534" s="34">
        <v>45733</v>
      </c>
      <c r="B2534" s="35" t="s">
        <v>5992</v>
      </c>
      <c r="C2534" s="36" t="s">
        <v>5993</v>
      </c>
      <c r="D2534" s="35">
        <v>1603</v>
      </c>
      <c r="E2534" s="36">
        <v>2</v>
      </c>
      <c r="F2534" s="36" t="s">
        <v>14</v>
      </c>
      <c r="G2534" s="36" t="s">
        <v>10961</v>
      </c>
      <c r="H2534" s="37" t="s">
        <v>9278</v>
      </c>
    </row>
    <row r="2535" spans="1:8" x14ac:dyDescent="0.25">
      <c r="A2535" s="30">
        <v>45733</v>
      </c>
      <c r="B2535" s="31" t="s">
        <v>8527</v>
      </c>
      <c r="C2535" s="32" t="s">
        <v>8528</v>
      </c>
      <c r="D2535" s="31">
        <v>1603</v>
      </c>
      <c r="E2535" s="32">
        <v>4</v>
      </c>
      <c r="F2535" s="32" t="s">
        <v>14</v>
      </c>
      <c r="G2535" s="32" t="s">
        <v>10961</v>
      </c>
      <c r="H2535" s="33" t="s">
        <v>9278</v>
      </c>
    </row>
    <row r="2536" spans="1:8" x14ac:dyDescent="0.25">
      <c r="A2536" s="34">
        <v>45733</v>
      </c>
      <c r="B2536" s="35" t="s">
        <v>5910</v>
      </c>
      <c r="C2536" s="36" t="s">
        <v>5911</v>
      </c>
      <c r="D2536" s="35">
        <v>1603</v>
      </c>
      <c r="E2536" s="36">
        <v>4</v>
      </c>
      <c r="F2536" s="36" t="s">
        <v>14</v>
      </c>
      <c r="G2536" s="36" t="s">
        <v>10961</v>
      </c>
      <c r="H2536" s="37" t="s">
        <v>9278</v>
      </c>
    </row>
    <row r="2537" spans="1:8" x14ac:dyDescent="0.25">
      <c r="A2537" s="30">
        <v>45733</v>
      </c>
      <c r="B2537" s="31" t="s">
        <v>10185</v>
      </c>
      <c r="C2537" s="32" t="s">
        <v>5811</v>
      </c>
      <c r="D2537" s="31">
        <v>1603</v>
      </c>
      <c r="E2537" s="32">
        <v>6</v>
      </c>
      <c r="F2537" s="32" t="s">
        <v>14</v>
      </c>
      <c r="G2537" s="32" t="s">
        <v>10961</v>
      </c>
      <c r="H2537" s="33" t="s">
        <v>9278</v>
      </c>
    </row>
    <row r="2538" spans="1:8" x14ac:dyDescent="0.25">
      <c r="A2538" s="34">
        <v>45733</v>
      </c>
      <c r="B2538" s="35" t="s">
        <v>8339</v>
      </c>
      <c r="C2538" s="36" t="s">
        <v>8340</v>
      </c>
      <c r="D2538" s="35">
        <v>1603</v>
      </c>
      <c r="E2538" s="36">
        <v>12</v>
      </c>
      <c r="F2538" s="36" t="s">
        <v>14</v>
      </c>
      <c r="G2538" s="36" t="s">
        <v>10961</v>
      </c>
      <c r="H2538" s="37" t="s">
        <v>9278</v>
      </c>
    </row>
    <row r="2539" spans="1:8" x14ac:dyDescent="0.25">
      <c r="A2539" s="30">
        <v>45733</v>
      </c>
      <c r="B2539" s="31" t="s">
        <v>7915</v>
      </c>
      <c r="C2539" s="32" t="s">
        <v>7916</v>
      </c>
      <c r="D2539" s="31">
        <v>1603</v>
      </c>
      <c r="E2539" s="32">
        <v>6</v>
      </c>
      <c r="F2539" s="32" t="s">
        <v>14</v>
      </c>
      <c r="G2539" s="32" t="s">
        <v>10961</v>
      </c>
      <c r="H2539" s="33" t="s">
        <v>9278</v>
      </c>
    </row>
    <row r="2540" spans="1:8" x14ac:dyDescent="0.25">
      <c r="A2540" s="34">
        <v>45733</v>
      </c>
      <c r="B2540" s="35" t="s">
        <v>7911</v>
      </c>
      <c r="C2540" s="36" t="s">
        <v>7912</v>
      </c>
      <c r="D2540" s="35">
        <v>1603</v>
      </c>
      <c r="E2540" s="36">
        <v>3</v>
      </c>
      <c r="F2540" s="36" t="s">
        <v>14</v>
      </c>
      <c r="G2540" s="36" t="s">
        <v>10961</v>
      </c>
      <c r="H2540" s="37" t="s">
        <v>9278</v>
      </c>
    </row>
    <row r="2541" spans="1:8" x14ac:dyDescent="0.25">
      <c r="A2541" s="30">
        <v>45733</v>
      </c>
      <c r="B2541" s="31" t="s">
        <v>7903</v>
      </c>
      <c r="C2541" s="32" t="s">
        <v>7904</v>
      </c>
      <c r="D2541" s="31">
        <v>1603</v>
      </c>
      <c r="E2541" s="32">
        <v>3</v>
      </c>
      <c r="F2541" s="32" t="s">
        <v>14</v>
      </c>
      <c r="G2541" s="32" t="s">
        <v>10961</v>
      </c>
      <c r="H2541" s="33" t="s">
        <v>9278</v>
      </c>
    </row>
    <row r="2542" spans="1:8" x14ac:dyDescent="0.25">
      <c r="A2542" s="34">
        <v>45733</v>
      </c>
      <c r="B2542" s="35" t="s">
        <v>8337</v>
      </c>
      <c r="C2542" s="36" t="s">
        <v>8338</v>
      </c>
      <c r="D2542" s="35">
        <v>1603</v>
      </c>
      <c r="E2542" s="36">
        <v>12</v>
      </c>
      <c r="F2542" s="36" t="s">
        <v>14</v>
      </c>
      <c r="G2542" s="36" t="s">
        <v>10961</v>
      </c>
      <c r="H2542" s="37" t="s">
        <v>9278</v>
      </c>
    </row>
    <row r="2543" spans="1:8" x14ac:dyDescent="0.25">
      <c r="A2543" s="30">
        <v>45733</v>
      </c>
      <c r="B2543" s="31" t="s">
        <v>8167</v>
      </c>
      <c r="C2543" s="32" t="s">
        <v>8168</v>
      </c>
      <c r="D2543" s="31">
        <v>1603</v>
      </c>
      <c r="E2543" s="32">
        <v>20</v>
      </c>
      <c r="F2543" s="32" t="s">
        <v>25</v>
      </c>
      <c r="G2543" s="32" t="s">
        <v>10961</v>
      </c>
      <c r="H2543" s="33" t="s">
        <v>9278</v>
      </c>
    </row>
    <row r="2544" spans="1:8" x14ac:dyDescent="0.25">
      <c r="A2544" s="34">
        <v>45733</v>
      </c>
      <c r="B2544" s="35" t="s">
        <v>8173</v>
      </c>
      <c r="C2544" s="36" t="s">
        <v>8174</v>
      </c>
      <c r="D2544" s="35">
        <v>1603</v>
      </c>
      <c r="E2544" s="36">
        <v>20</v>
      </c>
      <c r="F2544" s="36" t="s">
        <v>14</v>
      </c>
      <c r="G2544" s="36" t="s">
        <v>10961</v>
      </c>
      <c r="H2544" s="37" t="s">
        <v>9278</v>
      </c>
    </row>
    <row r="2545" spans="1:8" x14ac:dyDescent="0.25">
      <c r="A2545" s="30">
        <v>45731</v>
      </c>
      <c r="B2545" s="31" t="s">
        <v>7853</v>
      </c>
      <c r="C2545" s="32" t="s">
        <v>7854</v>
      </c>
      <c r="D2545" s="31">
        <v>1597</v>
      </c>
      <c r="E2545" s="32">
        <v>6</v>
      </c>
      <c r="F2545" s="32" t="s">
        <v>14</v>
      </c>
      <c r="G2545" s="32" t="s">
        <v>10961</v>
      </c>
      <c r="H2545" s="33" t="s">
        <v>8431</v>
      </c>
    </row>
    <row r="2546" spans="1:8" x14ac:dyDescent="0.25">
      <c r="A2546" s="34">
        <v>45731</v>
      </c>
      <c r="B2546" s="35" t="s">
        <v>1060</v>
      </c>
      <c r="C2546" s="36" t="s">
        <v>1061</v>
      </c>
      <c r="D2546" s="35" t="s">
        <v>9277</v>
      </c>
      <c r="E2546" s="36">
        <v>20</v>
      </c>
      <c r="F2546" s="36" t="s">
        <v>14</v>
      </c>
      <c r="G2546" s="36" t="s">
        <v>10961</v>
      </c>
      <c r="H2546" s="37" t="s">
        <v>8431</v>
      </c>
    </row>
    <row r="2547" spans="1:8" x14ac:dyDescent="0.25">
      <c r="A2547" s="30">
        <v>45731</v>
      </c>
      <c r="B2547" s="31" t="s">
        <v>1045</v>
      </c>
      <c r="C2547" s="32" t="s">
        <v>1046</v>
      </c>
      <c r="D2547" s="31" t="s">
        <v>9277</v>
      </c>
      <c r="E2547" s="32">
        <v>20</v>
      </c>
      <c r="F2547" s="32" t="s">
        <v>14</v>
      </c>
      <c r="G2547" s="32" t="s">
        <v>10961</v>
      </c>
      <c r="H2547" s="33" t="s">
        <v>8431</v>
      </c>
    </row>
    <row r="2548" spans="1:8" x14ac:dyDescent="0.25">
      <c r="A2548" s="34">
        <v>45731</v>
      </c>
      <c r="B2548" s="35" t="s">
        <v>1073</v>
      </c>
      <c r="C2548" s="36" t="s">
        <v>1074</v>
      </c>
      <c r="D2548" s="35" t="s">
        <v>9277</v>
      </c>
      <c r="E2548" s="36">
        <v>20</v>
      </c>
      <c r="F2548" s="36" t="s">
        <v>14</v>
      </c>
      <c r="G2548" s="36" t="s">
        <v>10961</v>
      </c>
      <c r="H2548" s="37" t="s">
        <v>8431</v>
      </c>
    </row>
    <row r="2549" spans="1:8" x14ac:dyDescent="0.25">
      <c r="A2549" s="30">
        <v>45731</v>
      </c>
      <c r="B2549" s="31" t="s">
        <v>2233</v>
      </c>
      <c r="C2549" s="32" t="s">
        <v>2234</v>
      </c>
      <c r="D2549" s="31" t="s">
        <v>9277</v>
      </c>
      <c r="E2549" s="32">
        <v>120</v>
      </c>
      <c r="F2549" s="32" t="s">
        <v>14</v>
      </c>
      <c r="G2549" s="32" t="s">
        <v>10961</v>
      </c>
      <c r="H2549" s="33" t="s">
        <v>8431</v>
      </c>
    </row>
    <row r="2550" spans="1:8" x14ac:dyDescent="0.25">
      <c r="A2550" s="34">
        <v>45731</v>
      </c>
      <c r="B2550" s="35" t="s">
        <v>1208</v>
      </c>
      <c r="C2550" s="36" t="s">
        <v>1209</v>
      </c>
      <c r="D2550" s="35" t="s">
        <v>9277</v>
      </c>
      <c r="E2550" s="36">
        <v>20</v>
      </c>
      <c r="F2550" s="36" t="s">
        <v>14</v>
      </c>
      <c r="G2550" s="36" t="s">
        <v>10961</v>
      </c>
      <c r="H2550" s="37" t="s">
        <v>8431</v>
      </c>
    </row>
    <row r="2551" spans="1:8" x14ac:dyDescent="0.25">
      <c r="A2551" s="30">
        <v>45731</v>
      </c>
      <c r="B2551" s="31" t="s">
        <v>10254</v>
      </c>
      <c r="C2551" s="32" t="s">
        <v>6365</v>
      </c>
      <c r="D2551" s="31" t="s">
        <v>9277</v>
      </c>
      <c r="E2551" s="32">
        <v>3</v>
      </c>
      <c r="F2551" s="32" t="s">
        <v>14</v>
      </c>
      <c r="G2551" s="32" t="s">
        <v>10961</v>
      </c>
      <c r="H2551" s="33" t="s">
        <v>8431</v>
      </c>
    </row>
    <row r="2552" spans="1:8" x14ac:dyDescent="0.25">
      <c r="A2552" s="34">
        <v>45731</v>
      </c>
      <c r="B2552" s="35">
        <v>3280820100</v>
      </c>
      <c r="C2552" s="36" t="s">
        <v>8698</v>
      </c>
      <c r="D2552" s="35" t="s">
        <v>9277</v>
      </c>
      <c r="E2552" s="36">
        <v>4</v>
      </c>
      <c r="F2552" s="36" t="s">
        <v>14</v>
      </c>
      <c r="G2552" s="36" t="s">
        <v>10961</v>
      </c>
      <c r="H2552" s="37" t="s">
        <v>8431</v>
      </c>
    </row>
    <row r="2553" spans="1:8" x14ac:dyDescent="0.25">
      <c r="A2553" s="30">
        <v>45731</v>
      </c>
      <c r="B2553" s="31" t="s">
        <v>10235</v>
      </c>
      <c r="C2553" s="32" t="s">
        <v>9052</v>
      </c>
      <c r="D2553" s="31" t="s">
        <v>9277</v>
      </c>
      <c r="E2553" s="32">
        <v>4</v>
      </c>
      <c r="F2553" s="32" t="s">
        <v>14</v>
      </c>
      <c r="G2553" s="32" t="s">
        <v>10961</v>
      </c>
      <c r="H2553" s="33" t="s">
        <v>8431</v>
      </c>
    </row>
    <row r="2554" spans="1:8" x14ac:dyDescent="0.25">
      <c r="A2554" s="34">
        <v>45731</v>
      </c>
      <c r="B2554" s="35" t="s">
        <v>10236</v>
      </c>
      <c r="C2554" s="36" t="s">
        <v>9053</v>
      </c>
      <c r="D2554" s="35" t="s">
        <v>9277</v>
      </c>
      <c r="E2554" s="36">
        <v>4</v>
      </c>
      <c r="F2554" s="36" t="s">
        <v>14</v>
      </c>
      <c r="G2554" s="36" t="s">
        <v>10961</v>
      </c>
      <c r="H2554" s="37" t="s">
        <v>8431</v>
      </c>
    </row>
    <row r="2555" spans="1:8" x14ac:dyDescent="0.25">
      <c r="A2555" s="30">
        <v>45731</v>
      </c>
      <c r="B2555" s="31" t="s">
        <v>1200</v>
      </c>
      <c r="C2555" s="32" t="s">
        <v>1201</v>
      </c>
      <c r="D2555" s="31" t="s">
        <v>9277</v>
      </c>
      <c r="E2555" s="32">
        <v>36</v>
      </c>
      <c r="F2555" s="32" t="s">
        <v>14</v>
      </c>
      <c r="G2555" s="32" t="s">
        <v>10961</v>
      </c>
      <c r="H2555" s="33" t="s">
        <v>8431</v>
      </c>
    </row>
    <row r="2556" spans="1:8" x14ac:dyDescent="0.25">
      <c r="A2556" s="34">
        <v>45731</v>
      </c>
      <c r="B2556" s="35" t="s">
        <v>1208</v>
      </c>
      <c r="C2556" s="36" t="s">
        <v>1209</v>
      </c>
      <c r="D2556" s="35" t="s">
        <v>9277</v>
      </c>
      <c r="E2556" s="36">
        <v>10</v>
      </c>
      <c r="F2556" s="36" t="s">
        <v>14</v>
      </c>
      <c r="G2556" s="36" t="s">
        <v>10961</v>
      </c>
      <c r="H2556" s="37" t="s">
        <v>8431</v>
      </c>
    </row>
    <row r="2557" spans="1:8" x14ac:dyDescent="0.25">
      <c r="A2557" s="30">
        <v>45731</v>
      </c>
      <c r="B2557" s="31" t="s">
        <v>8337</v>
      </c>
      <c r="C2557" s="32" t="s">
        <v>8338</v>
      </c>
      <c r="D2557" s="31" t="s">
        <v>9277</v>
      </c>
      <c r="E2557" s="32">
        <v>12</v>
      </c>
      <c r="F2557" s="32" t="s">
        <v>14</v>
      </c>
      <c r="G2557" s="32" t="s">
        <v>10961</v>
      </c>
      <c r="H2557" s="33" t="s">
        <v>8431</v>
      </c>
    </row>
    <row r="2558" spans="1:8" x14ac:dyDescent="0.25">
      <c r="A2558" s="34">
        <v>45731</v>
      </c>
      <c r="B2558" s="35" t="s">
        <v>87</v>
      </c>
      <c r="C2558" s="36" t="s">
        <v>88</v>
      </c>
      <c r="D2558" s="35" t="s">
        <v>9277</v>
      </c>
      <c r="E2558" s="36">
        <v>3</v>
      </c>
      <c r="F2558" s="36" t="s">
        <v>14</v>
      </c>
      <c r="G2558" s="36" t="s">
        <v>10961</v>
      </c>
      <c r="H2558" s="37" t="s">
        <v>8431</v>
      </c>
    </row>
    <row r="2559" spans="1:8" x14ac:dyDescent="0.25">
      <c r="A2559" s="30">
        <v>45731</v>
      </c>
      <c r="B2559" s="31" t="s">
        <v>2429</v>
      </c>
      <c r="C2559" s="32" t="s">
        <v>2485</v>
      </c>
      <c r="D2559" s="31">
        <v>1598</v>
      </c>
      <c r="E2559" s="32">
        <v>3</v>
      </c>
      <c r="F2559" s="32" t="s">
        <v>14</v>
      </c>
      <c r="G2559" s="32" t="s">
        <v>10961</v>
      </c>
      <c r="H2559" s="33" t="s">
        <v>9276</v>
      </c>
    </row>
    <row r="2560" spans="1:8" x14ac:dyDescent="0.25">
      <c r="A2560" s="34">
        <v>45731</v>
      </c>
      <c r="B2560" s="35" t="s">
        <v>636</v>
      </c>
      <c r="C2560" s="36" t="s">
        <v>637</v>
      </c>
      <c r="D2560" s="35">
        <v>1598</v>
      </c>
      <c r="E2560" s="36">
        <v>6</v>
      </c>
      <c r="F2560" s="36" t="s">
        <v>14</v>
      </c>
      <c r="G2560" s="36" t="s">
        <v>10961</v>
      </c>
      <c r="H2560" s="37" t="s">
        <v>9276</v>
      </c>
    </row>
    <row r="2561" spans="1:8" x14ac:dyDescent="0.25">
      <c r="A2561" s="30">
        <v>45731</v>
      </c>
      <c r="B2561" s="31" t="s">
        <v>10238</v>
      </c>
      <c r="C2561" s="32" t="s">
        <v>3276</v>
      </c>
      <c r="D2561" s="31">
        <v>1598</v>
      </c>
      <c r="E2561" s="32">
        <v>2</v>
      </c>
      <c r="F2561" s="32" t="s">
        <v>14</v>
      </c>
      <c r="G2561" s="32" t="s">
        <v>10961</v>
      </c>
      <c r="H2561" s="33" t="s">
        <v>9276</v>
      </c>
    </row>
    <row r="2562" spans="1:8" x14ac:dyDescent="0.25">
      <c r="A2562" s="34">
        <v>45731</v>
      </c>
      <c r="B2562" s="35" t="s">
        <v>663</v>
      </c>
      <c r="C2562" s="36" t="s">
        <v>664</v>
      </c>
      <c r="D2562" s="35">
        <v>1598</v>
      </c>
      <c r="E2562" s="36">
        <v>20</v>
      </c>
      <c r="F2562" s="36" t="s">
        <v>14</v>
      </c>
      <c r="G2562" s="36" t="s">
        <v>10961</v>
      </c>
      <c r="H2562" s="37" t="s">
        <v>9276</v>
      </c>
    </row>
    <row r="2563" spans="1:8" x14ac:dyDescent="0.25">
      <c r="A2563" s="30">
        <v>45731</v>
      </c>
      <c r="B2563" s="31" t="s">
        <v>2983</v>
      </c>
      <c r="C2563" s="32" t="s">
        <v>2984</v>
      </c>
      <c r="D2563" s="31">
        <v>1598</v>
      </c>
      <c r="E2563" s="32">
        <v>2</v>
      </c>
      <c r="F2563" s="32" t="s">
        <v>14</v>
      </c>
      <c r="G2563" s="32" t="s">
        <v>10961</v>
      </c>
      <c r="H2563" s="33" t="s">
        <v>9276</v>
      </c>
    </row>
    <row r="2564" spans="1:8" x14ac:dyDescent="0.25">
      <c r="A2564" s="34">
        <v>45731</v>
      </c>
      <c r="B2564" s="35" t="s">
        <v>2985</v>
      </c>
      <c r="C2564" s="36" t="s">
        <v>2986</v>
      </c>
      <c r="D2564" s="35">
        <v>1598</v>
      </c>
      <c r="E2564" s="36">
        <v>2</v>
      </c>
      <c r="F2564" s="36" t="s">
        <v>14</v>
      </c>
      <c r="G2564" s="36" t="s">
        <v>10961</v>
      </c>
      <c r="H2564" s="37" t="s">
        <v>9276</v>
      </c>
    </row>
    <row r="2565" spans="1:8" x14ac:dyDescent="0.25">
      <c r="A2565" s="30">
        <v>45731</v>
      </c>
      <c r="B2565" s="31" t="s">
        <v>10228</v>
      </c>
      <c r="C2565" s="32" t="s">
        <v>2495</v>
      </c>
      <c r="D2565" s="31">
        <v>1598</v>
      </c>
      <c r="E2565" s="32">
        <v>180</v>
      </c>
      <c r="F2565" s="32" t="s">
        <v>14</v>
      </c>
      <c r="G2565" s="32" t="s">
        <v>10961</v>
      </c>
      <c r="H2565" s="33" t="s">
        <v>9276</v>
      </c>
    </row>
    <row r="2566" spans="1:8" x14ac:dyDescent="0.25">
      <c r="A2566" s="34">
        <v>45735</v>
      </c>
      <c r="B2566" s="35" t="s">
        <v>271</v>
      </c>
      <c r="C2566" s="36" t="s">
        <v>272</v>
      </c>
      <c r="D2566" s="35" t="s">
        <v>9270</v>
      </c>
      <c r="E2566" s="36">
        <v>6</v>
      </c>
      <c r="F2566" s="36" t="s">
        <v>25</v>
      </c>
      <c r="G2566" s="36" t="s">
        <v>10961</v>
      </c>
      <c r="H2566" s="37" t="s">
        <v>9271</v>
      </c>
    </row>
    <row r="2567" spans="1:8" x14ac:dyDescent="0.25">
      <c r="A2567" s="30">
        <v>45735</v>
      </c>
      <c r="B2567" s="31" t="s">
        <v>8391</v>
      </c>
      <c r="C2567" s="32" t="s">
        <v>8406</v>
      </c>
      <c r="D2567" s="31" t="s">
        <v>9270</v>
      </c>
      <c r="E2567" s="32">
        <v>2</v>
      </c>
      <c r="F2567" s="32" t="s">
        <v>14</v>
      </c>
      <c r="G2567" s="32" t="s">
        <v>10961</v>
      </c>
      <c r="H2567" s="33" t="s">
        <v>9271</v>
      </c>
    </row>
    <row r="2568" spans="1:8" x14ac:dyDescent="0.25">
      <c r="A2568" s="34">
        <v>45735</v>
      </c>
      <c r="B2568" s="35" t="s">
        <v>8434</v>
      </c>
      <c r="C2568" s="36" t="s">
        <v>8537</v>
      </c>
      <c r="D2568" s="35" t="s">
        <v>9270</v>
      </c>
      <c r="E2568" s="36">
        <v>1</v>
      </c>
      <c r="F2568" s="36" t="s">
        <v>25</v>
      </c>
      <c r="G2568" s="36" t="s">
        <v>10961</v>
      </c>
      <c r="H2568" s="37" t="s">
        <v>9271</v>
      </c>
    </row>
    <row r="2569" spans="1:8" x14ac:dyDescent="0.25">
      <c r="A2569" s="30">
        <v>45735</v>
      </c>
      <c r="B2569" s="31" t="s">
        <v>8435</v>
      </c>
      <c r="C2569" s="32" t="s">
        <v>8538</v>
      </c>
      <c r="D2569" s="31" t="s">
        <v>9270</v>
      </c>
      <c r="E2569" s="32">
        <v>1</v>
      </c>
      <c r="F2569" s="32" t="s">
        <v>25</v>
      </c>
      <c r="G2569" s="32" t="s">
        <v>10961</v>
      </c>
      <c r="H2569" s="33" t="s">
        <v>9271</v>
      </c>
    </row>
    <row r="2570" spans="1:8" x14ac:dyDescent="0.25">
      <c r="A2570" s="34">
        <v>45735</v>
      </c>
      <c r="B2570" s="35" t="s">
        <v>514</v>
      </c>
      <c r="C2570" s="36" t="s">
        <v>515</v>
      </c>
      <c r="D2570" s="35" t="s">
        <v>9270</v>
      </c>
      <c r="E2570" s="36">
        <v>12</v>
      </c>
      <c r="F2570" s="36" t="s">
        <v>14</v>
      </c>
      <c r="G2570" s="36" t="s">
        <v>10961</v>
      </c>
      <c r="H2570" s="37" t="s">
        <v>9271</v>
      </c>
    </row>
    <row r="2571" spans="1:8" x14ac:dyDescent="0.25">
      <c r="A2571" s="30">
        <v>45735</v>
      </c>
      <c r="B2571" s="31" t="s">
        <v>1379</v>
      </c>
      <c r="C2571" s="32" t="s">
        <v>1380</v>
      </c>
      <c r="D2571" s="31" t="s">
        <v>9270</v>
      </c>
      <c r="E2571" s="32">
        <v>2</v>
      </c>
      <c r="F2571" s="32" t="s">
        <v>14</v>
      </c>
      <c r="G2571" s="32" t="s">
        <v>10961</v>
      </c>
      <c r="H2571" s="33" t="s">
        <v>9271</v>
      </c>
    </row>
    <row r="2572" spans="1:8" x14ac:dyDescent="0.25">
      <c r="A2572" s="34">
        <v>45735</v>
      </c>
      <c r="B2572" s="35" t="s">
        <v>1741</v>
      </c>
      <c r="C2572" s="36" t="s">
        <v>1742</v>
      </c>
      <c r="D2572" s="35" t="s">
        <v>9270</v>
      </c>
      <c r="E2572" s="36">
        <v>4</v>
      </c>
      <c r="F2572" s="36" t="s">
        <v>14</v>
      </c>
      <c r="G2572" s="36" t="s">
        <v>10961</v>
      </c>
      <c r="H2572" s="37" t="s">
        <v>9271</v>
      </c>
    </row>
    <row r="2573" spans="1:8" x14ac:dyDescent="0.25">
      <c r="A2573" s="30">
        <v>45735</v>
      </c>
      <c r="B2573" s="31" t="s">
        <v>910</v>
      </c>
      <c r="C2573" s="32" t="s">
        <v>911</v>
      </c>
      <c r="D2573" s="31" t="s">
        <v>9270</v>
      </c>
      <c r="E2573" s="32">
        <v>2</v>
      </c>
      <c r="F2573" s="32" t="s">
        <v>14</v>
      </c>
      <c r="G2573" s="32" t="s">
        <v>10961</v>
      </c>
      <c r="H2573" s="33" t="s">
        <v>9271</v>
      </c>
    </row>
    <row r="2574" spans="1:8" x14ac:dyDescent="0.25">
      <c r="A2574" s="34">
        <v>45735</v>
      </c>
      <c r="B2574" s="35" t="s">
        <v>2435</v>
      </c>
      <c r="C2574" s="36" t="s">
        <v>2434</v>
      </c>
      <c r="D2574" s="35" t="s">
        <v>9270</v>
      </c>
      <c r="E2574" s="36">
        <v>2</v>
      </c>
      <c r="F2574" s="36" t="s">
        <v>14</v>
      </c>
      <c r="G2574" s="36" t="s">
        <v>10961</v>
      </c>
      <c r="H2574" s="37" t="s">
        <v>9271</v>
      </c>
    </row>
    <row r="2575" spans="1:8" x14ac:dyDescent="0.25">
      <c r="A2575" s="30">
        <v>45735</v>
      </c>
      <c r="B2575" s="31" t="s">
        <v>2267</v>
      </c>
      <c r="C2575" s="32" t="s">
        <v>2268</v>
      </c>
      <c r="D2575" s="31" t="s">
        <v>9270</v>
      </c>
      <c r="E2575" s="32">
        <v>6</v>
      </c>
      <c r="F2575" s="32" t="s">
        <v>8414</v>
      </c>
      <c r="G2575" s="32" t="s">
        <v>10961</v>
      </c>
      <c r="H2575" s="33" t="s">
        <v>9271</v>
      </c>
    </row>
    <row r="2576" spans="1:8" x14ac:dyDescent="0.25">
      <c r="A2576" s="34">
        <v>45735</v>
      </c>
      <c r="B2576" s="35" t="s">
        <v>2143</v>
      </c>
      <c r="C2576" s="36" t="s">
        <v>2144</v>
      </c>
      <c r="D2576" s="35" t="s">
        <v>9270</v>
      </c>
      <c r="E2576" s="36">
        <v>2</v>
      </c>
      <c r="F2576" s="36" t="s">
        <v>14</v>
      </c>
      <c r="G2576" s="36" t="s">
        <v>10961</v>
      </c>
      <c r="H2576" s="37" t="s">
        <v>9271</v>
      </c>
    </row>
    <row r="2577" spans="1:8" x14ac:dyDescent="0.25">
      <c r="A2577" s="30">
        <v>45735</v>
      </c>
      <c r="B2577" s="31" t="s">
        <v>1522</v>
      </c>
      <c r="C2577" s="32" t="s">
        <v>1523</v>
      </c>
      <c r="D2577" s="31" t="s">
        <v>9270</v>
      </c>
      <c r="E2577" s="32">
        <v>2</v>
      </c>
      <c r="F2577" s="32" t="s">
        <v>25</v>
      </c>
      <c r="G2577" s="32" t="s">
        <v>10961</v>
      </c>
      <c r="H2577" s="33" t="s">
        <v>9271</v>
      </c>
    </row>
    <row r="2578" spans="1:8" x14ac:dyDescent="0.25">
      <c r="A2578" s="34">
        <v>45735</v>
      </c>
      <c r="B2578" s="35" t="s">
        <v>10228</v>
      </c>
      <c r="C2578" s="36" t="s">
        <v>2495</v>
      </c>
      <c r="D2578" s="35" t="s">
        <v>9270</v>
      </c>
      <c r="E2578" s="36">
        <v>48</v>
      </c>
      <c r="F2578" s="36" t="s">
        <v>14</v>
      </c>
      <c r="G2578" s="36" t="s">
        <v>10961</v>
      </c>
      <c r="H2578" s="37" t="s">
        <v>9271</v>
      </c>
    </row>
    <row r="2579" spans="1:8" x14ac:dyDescent="0.25">
      <c r="A2579" s="30">
        <v>45735</v>
      </c>
      <c r="B2579" s="31" t="s">
        <v>2337</v>
      </c>
      <c r="C2579" s="32" t="s">
        <v>2338</v>
      </c>
      <c r="D2579" s="31" t="s">
        <v>9270</v>
      </c>
      <c r="E2579" s="32">
        <v>2</v>
      </c>
      <c r="F2579" s="32" t="s">
        <v>14</v>
      </c>
      <c r="G2579" s="32" t="s">
        <v>10961</v>
      </c>
      <c r="H2579" s="33" t="s">
        <v>9271</v>
      </c>
    </row>
    <row r="2580" spans="1:8" x14ac:dyDescent="0.25">
      <c r="A2580" s="34">
        <v>45735</v>
      </c>
      <c r="B2580" s="35" t="s">
        <v>623</v>
      </c>
      <c r="C2580" s="36" t="s">
        <v>624</v>
      </c>
      <c r="D2580" s="35" t="s">
        <v>9270</v>
      </c>
      <c r="E2580" s="36">
        <v>4</v>
      </c>
      <c r="F2580" s="36" t="s">
        <v>8414</v>
      </c>
      <c r="G2580" s="36" t="s">
        <v>10961</v>
      </c>
      <c r="H2580" s="37" t="s">
        <v>9271</v>
      </c>
    </row>
    <row r="2581" spans="1:8" x14ac:dyDescent="0.25">
      <c r="A2581" s="30">
        <v>45735</v>
      </c>
      <c r="B2581" s="31" t="s">
        <v>642</v>
      </c>
      <c r="C2581" s="32" t="s">
        <v>643</v>
      </c>
      <c r="D2581" s="31" t="s">
        <v>9270</v>
      </c>
      <c r="E2581" s="32">
        <v>4</v>
      </c>
      <c r="F2581" s="32" t="s">
        <v>14</v>
      </c>
      <c r="G2581" s="32" t="s">
        <v>10961</v>
      </c>
      <c r="H2581" s="33" t="s">
        <v>9271</v>
      </c>
    </row>
    <row r="2582" spans="1:8" x14ac:dyDescent="0.25">
      <c r="A2582" s="34">
        <v>45735</v>
      </c>
      <c r="B2582" s="35" t="s">
        <v>430</v>
      </c>
      <c r="C2582" s="36" t="s">
        <v>3571</v>
      </c>
      <c r="D2582" s="35" t="s">
        <v>9270</v>
      </c>
      <c r="E2582" s="36">
        <v>4</v>
      </c>
      <c r="F2582" s="36" t="s">
        <v>14</v>
      </c>
      <c r="G2582" s="36" t="s">
        <v>10961</v>
      </c>
      <c r="H2582" s="37" t="s">
        <v>9271</v>
      </c>
    </row>
    <row r="2583" spans="1:8" x14ac:dyDescent="0.25">
      <c r="A2583" s="30">
        <v>45735</v>
      </c>
      <c r="B2583" s="31" t="s">
        <v>158</v>
      </c>
      <c r="C2583" s="32" t="s">
        <v>159</v>
      </c>
      <c r="D2583" s="31" t="s">
        <v>9270</v>
      </c>
      <c r="E2583" s="32">
        <v>24</v>
      </c>
      <c r="F2583" s="32" t="s">
        <v>14</v>
      </c>
      <c r="G2583" s="32" t="s">
        <v>10961</v>
      </c>
      <c r="H2583" s="33" t="s">
        <v>9271</v>
      </c>
    </row>
    <row r="2584" spans="1:8" x14ac:dyDescent="0.25">
      <c r="A2584" s="34">
        <v>45735</v>
      </c>
      <c r="B2584" s="35" t="s">
        <v>562</v>
      </c>
      <c r="C2584" s="36" t="s">
        <v>563</v>
      </c>
      <c r="D2584" s="35" t="s">
        <v>9270</v>
      </c>
      <c r="E2584" s="36">
        <v>4</v>
      </c>
      <c r="F2584" s="36" t="s">
        <v>14</v>
      </c>
      <c r="G2584" s="36" t="s">
        <v>10961</v>
      </c>
      <c r="H2584" s="37" t="s">
        <v>9271</v>
      </c>
    </row>
    <row r="2585" spans="1:8" x14ac:dyDescent="0.25">
      <c r="A2585" s="30">
        <v>45735</v>
      </c>
      <c r="B2585" s="31" t="s">
        <v>8876</v>
      </c>
      <c r="C2585" s="32" t="s">
        <v>8845</v>
      </c>
      <c r="D2585" s="31" t="s">
        <v>9270</v>
      </c>
      <c r="E2585" s="32">
        <v>2</v>
      </c>
      <c r="F2585" s="32" t="s">
        <v>14</v>
      </c>
      <c r="G2585" s="32" t="s">
        <v>10961</v>
      </c>
      <c r="H2585" s="33" t="s">
        <v>9271</v>
      </c>
    </row>
    <row r="2586" spans="1:8" x14ac:dyDescent="0.25">
      <c r="A2586" s="34">
        <v>45735</v>
      </c>
      <c r="B2586" s="35" t="s">
        <v>4988</v>
      </c>
      <c r="C2586" s="36" t="s">
        <v>4989</v>
      </c>
      <c r="D2586" s="35" t="s">
        <v>9270</v>
      </c>
      <c r="E2586" s="36">
        <v>2</v>
      </c>
      <c r="F2586" s="36" t="s">
        <v>14</v>
      </c>
      <c r="G2586" s="36" t="s">
        <v>10961</v>
      </c>
      <c r="H2586" s="37" t="s">
        <v>9271</v>
      </c>
    </row>
    <row r="2587" spans="1:8" x14ac:dyDescent="0.25">
      <c r="A2587" s="30">
        <v>45735</v>
      </c>
      <c r="B2587" s="31" t="s">
        <v>4998</v>
      </c>
      <c r="C2587" s="32" t="s">
        <v>4999</v>
      </c>
      <c r="D2587" s="31" t="s">
        <v>9270</v>
      </c>
      <c r="E2587" s="32">
        <v>2</v>
      </c>
      <c r="F2587" s="32" t="s">
        <v>14</v>
      </c>
      <c r="G2587" s="32" t="s">
        <v>10961</v>
      </c>
      <c r="H2587" s="33" t="s">
        <v>9271</v>
      </c>
    </row>
    <row r="2588" spans="1:8" x14ac:dyDescent="0.25">
      <c r="A2588" s="34">
        <v>45735</v>
      </c>
      <c r="B2588" s="35" t="s">
        <v>339</v>
      </c>
      <c r="C2588" s="36" t="s">
        <v>340</v>
      </c>
      <c r="D2588" s="35" t="s">
        <v>9270</v>
      </c>
      <c r="E2588" s="36">
        <v>24</v>
      </c>
      <c r="F2588" s="36" t="s">
        <v>14</v>
      </c>
      <c r="G2588" s="36" t="s">
        <v>10961</v>
      </c>
      <c r="H2588" s="37" t="s">
        <v>9271</v>
      </c>
    </row>
    <row r="2589" spans="1:8" x14ac:dyDescent="0.25">
      <c r="A2589" s="30">
        <v>45735</v>
      </c>
      <c r="B2589" s="31" t="s">
        <v>1083</v>
      </c>
      <c r="C2589" s="32" t="s">
        <v>1084</v>
      </c>
      <c r="D2589" s="31" t="s">
        <v>9270</v>
      </c>
      <c r="E2589" s="32">
        <v>2</v>
      </c>
      <c r="F2589" s="32" t="s">
        <v>14</v>
      </c>
      <c r="G2589" s="32" t="s">
        <v>10961</v>
      </c>
      <c r="H2589" s="33" t="s">
        <v>9271</v>
      </c>
    </row>
    <row r="2590" spans="1:8" x14ac:dyDescent="0.25">
      <c r="A2590" s="34">
        <v>45735</v>
      </c>
      <c r="B2590" s="35" t="s">
        <v>1113</v>
      </c>
      <c r="C2590" s="36" t="s">
        <v>8424</v>
      </c>
      <c r="D2590" s="35" t="s">
        <v>9270</v>
      </c>
      <c r="E2590" s="36">
        <v>2</v>
      </c>
      <c r="F2590" s="36" t="s">
        <v>14</v>
      </c>
      <c r="G2590" s="36" t="s">
        <v>10961</v>
      </c>
      <c r="H2590" s="37" t="s">
        <v>9271</v>
      </c>
    </row>
    <row r="2591" spans="1:8" x14ac:dyDescent="0.25">
      <c r="A2591" s="30">
        <v>45735</v>
      </c>
      <c r="B2591" s="31" t="s">
        <v>1099</v>
      </c>
      <c r="C2591" s="32" t="s">
        <v>1100</v>
      </c>
      <c r="D2591" s="31" t="s">
        <v>9270</v>
      </c>
      <c r="E2591" s="32">
        <v>2</v>
      </c>
      <c r="F2591" s="32" t="s">
        <v>14</v>
      </c>
      <c r="G2591" s="32" t="s">
        <v>10961</v>
      </c>
      <c r="H2591" s="33" t="s">
        <v>9271</v>
      </c>
    </row>
    <row r="2592" spans="1:8" x14ac:dyDescent="0.25">
      <c r="A2592" s="34">
        <v>45735</v>
      </c>
      <c r="B2592" s="35" t="s">
        <v>2617</v>
      </c>
      <c r="C2592" s="36" t="s">
        <v>8533</v>
      </c>
      <c r="D2592" s="35" t="s">
        <v>9270</v>
      </c>
      <c r="E2592" s="36">
        <v>1</v>
      </c>
      <c r="F2592" s="36" t="s">
        <v>14</v>
      </c>
      <c r="G2592" s="36" t="s">
        <v>10961</v>
      </c>
      <c r="H2592" s="37" t="s">
        <v>9271</v>
      </c>
    </row>
    <row r="2593" spans="1:8" x14ac:dyDescent="0.25">
      <c r="A2593" s="30">
        <v>45735</v>
      </c>
      <c r="B2593" s="31" t="s">
        <v>459</v>
      </c>
      <c r="C2593" s="32" t="s">
        <v>460</v>
      </c>
      <c r="D2593" s="31" t="s">
        <v>9270</v>
      </c>
      <c r="E2593" s="32">
        <v>12</v>
      </c>
      <c r="F2593" s="32" t="s">
        <v>25</v>
      </c>
      <c r="G2593" s="32" t="s">
        <v>10961</v>
      </c>
      <c r="H2593" s="33" t="s">
        <v>9271</v>
      </c>
    </row>
    <row r="2594" spans="1:8" x14ac:dyDescent="0.25">
      <c r="A2594" s="34">
        <v>45735</v>
      </c>
      <c r="B2594" s="35" t="s">
        <v>1132</v>
      </c>
      <c r="C2594" s="36" t="s">
        <v>1133</v>
      </c>
      <c r="D2594" s="35" t="s">
        <v>9270</v>
      </c>
      <c r="E2594" s="36">
        <v>4</v>
      </c>
      <c r="F2594" s="36" t="s">
        <v>14</v>
      </c>
      <c r="G2594" s="36" t="s">
        <v>10961</v>
      </c>
      <c r="H2594" s="37" t="s">
        <v>9271</v>
      </c>
    </row>
    <row r="2595" spans="1:8" x14ac:dyDescent="0.25">
      <c r="A2595" s="30">
        <v>45735</v>
      </c>
      <c r="B2595" s="31" t="s">
        <v>1079</v>
      </c>
      <c r="C2595" s="32" t="s">
        <v>1080</v>
      </c>
      <c r="D2595" s="31" t="s">
        <v>9270</v>
      </c>
      <c r="E2595" s="32">
        <v>4</v>
      </c>
      <c r="F2595" s="32" t="s">
        <v>25</v>
      </c>
      <c r="G2595" s="32" t="s">
        <v>10961</v>
      </c>
      <c r="H2595" s="33" t="s">
        <v>9271</v>
      </c>
    </row>
    <row r="2596" spans="1:8" x14ac:dyDescent="0.25">
      <c r="A2596" s="34">
        <v>45735</v>
      </c>
      <c r="B2596" s="35" t="s">
        <v>2349</v>
      </c>
      <c r="C2596" s="36" t="s">
        <v>2350</v>
      </c>
      <c r="D2596" s="35" t="s">
        <v>9270</v>
      </c>
      <c r="E2596" s="36">
        <v>1</v>
      </c>
      <c r="F2596" s="36" t="s">
        <v>14</v>
      </c>
      <c r="G2596" s="36" t="s">
        <v>10961</v>
      </c>
      <c r="H2596" s="37" t="s">
        <v>9271</v>
      </c>
    </row>
    <row r="2597" spans="1:8" x14ac:dyDescent="0.25">
      <c r="A2597" s="30">
        <v>45735</v>
      </c>
      <c r="B2597" s="31" t="s">
        <v>2351</v>
      </c>
      <c r="C2597" s="32" t="s">
        <v>2352</v>
      </c>
      <c r="D2597" s="31" t="s">
        <v>9270</v>
      </c>
      <c r="E2597" s="32">
        <v>2</v>
      </c>
      <c r="F2597" s="32" t="s">
        <v>14</v>
      </c>
      <c r="G2597" s="32" t="s">
        <v>10961</v>
      </c>
      <c r="H2597" s="33" t="s">
        <v>9271</v>
      </c>
    </row>
    <row r="2598" spans="1:8" x14ac:dyDescent="0.25">
      <c r="A2598" s="34">
        <v>45735</v>
      </c>
      <c r="B2598" s="35" t="s">
        <v>462</v>
      </c>
      <c r="C2598" s="36" t="s">
        <v>463</v>
      </c>
      <c r="D2598" s="35" t="s">
        <v>9270</v>
      </c>
      <c r="E2598" s="36">
        <v>3</v>
      </c>
      <c r="F2598" s="36" t="s">
        <v>14</v>
      </c>
      <c r="G2598" s="36" t="s">
        <v>10961</v>
      </c>
      <c r="H2598" s="37" t="s">
        <v>9271</v>
      </c>
    </row>
    <row r="2599" spans="1:8" x14ac:dyDescent="0.25">
      <c r="A2599" s="30">
        <v>45735</v>
      </c>
      <c r="B2599" s="31" t="s">
        <v>2035</v>
      </c>
      <c r="C2599" s="32" t="s">
        <v>2036</v>
      </c>
      <c r="D2599" s="31" t="s">
        <v>9270</v>
      </c>
      <c r="E2599" s="32">
        <v>2</v>
      </c>
      <c r="F2599" s="32" t="s">
        <v>14</v>
      </c>
      <c r="G2599" s="32" t="s">
        <v>10961</v>
      </c>
      <c r="H2599" s="33" t="s">
        <v>9271</v>
      </c>
    </row>
    <row r="2600" spans="1:8" x14ac:dyDescent="0.25">
      <c r="A2600" s="34">
        <v>45735</v>
      </c>
      <c r="B2600" s="35" t="s">
        <v>2108</v>
      </c>
      <c r="C2600" s="36" t="s">
        <v>2109</v>
      </c>
      <c r="D2600" s="35" t="s">
        <v>9270</v>
      </c>
      <c r="E2600" s="36">
        <v>2</v>
      </c>
      <c r="F2600" s="36" t="s">
        <v>14</v>
      </c>
      <c r="G2600" s="36" t="s">
        <v>10961</v>
      </c>
      <c r="H2600" s="37" t="s">
        <v>9271</v>
      </c>
    </row>
    <row r="2601" spans="1:8" x14ac:dyDescent="0.25">
      <c r="A2601" s="30">
        <v>45735</v>
      </c>
      <c r="B2601" s="31" t="s">
        <v>784</v>
      </c>
      <c r="C2601" s="32" t="s">
        <v>785</v>
      </c>
      <c r="D2601" s="31" t="s">
        <v>9270</v>
      </c>
      <c r="E2601" s="32">
        <v>2</v>
      </c>
      <c r="F2601" s="32" t="s">
        <v>14</v>
      </c>
      <c r="G2601" s="32" t="s">
        <v>10961</v>
      </c>
      <c r="H2601" s="33" t="s">
        <v>9271</v>
      </c>
    </row>
    <row r="2602" spans="1:8" x14ac:dyDescent="0.25">
      <c r="A2602" s="34">
        <v>45734</v>
      </c>
      <c r="B2602" s="35" t="s">
        <v>1147</v>
      </c>
      <c r="C2602" s="36" t="s">
        <v>1148</v>
      </c>
      <c r="D2602" s="35" t="s">
        <v>9269</v>
      </c>
      <c r="E2602" s="36">
        <v>24</v>
      </c>
      <c r="F2602" s="36" t="s">
        <v>25</v>
      </c>
      <c r="G2602" s="36" t="s">
        <v>10961</v>
      </c>
      <c r="H2602" s="37" t="s">
        <v>9268</v>
      </c>
    </row>
    <row r="2603" spans="1:8" x14ac:dyDescent="0.25">
      <c r="A2603" s="30">
        <v>45734</v>
      </c>
      <c r="B2603" s="31" t="s">
        <v>290</v>
      </c>
      <c r="C2603" s="32" t="s">
        <v>291</v>
      </c>
      <c r="D2603" s="31" t="s">
        <v>9269</v>
      </c>
      <c r="E2603" s="32">
        <v>12</v>
      </c>
      <c r="F2603" s="32" t="s">
        <v>14</v>
      </c>
      <c r="G2603" s="32" t="s">
        <v>10961</v>
      </c>
      <c r="H2603" s="33" t="s">
        <v>9268</v>
      </c>
    </row>
    <row r="2604" spans="1:8" x14ac:dyDescent="0.25">
      <c r="A2604" s="34">
        <v>45734</v>
      </c>
      <c r="B2604" s="35" t="s">
        <v>301</v>
      </c>
      <c r="C2604" s="36" t="s">
        <v>302</v>
      </c>
      <c r="D2604" s="35" t="s">
        <v>9269</v>
      </c>
      <c r="E2604" s="36">
        <v>6</v>
      </c>
      <c r="F2604" s="36" t="s">
        <v>14</v>
      </c>
      <c r="G2604" s="36" t="s">
        <v>10961</v>
      </c>
      <c r="H2604" s="37" t="s">
        <v>9268</v>
      </c>
    </row>
    <row r="2605" spans="1:8" x14ac:dyDescent="0.25">
      <c r="A2605" s="30">
        <v>45734</v>
      </c>
      <c r="B2605" s="31" t="s">
        <v>616</v>
      </c>
      <c r="C2605" s="32" t="s">
        <v>617</v>
      </c>
      <c r="D2605" s="31" t="s">
        <v>9269</v>
      </c>
      <c r="E2605" s="32">
        <v>3</v>
      </c>
      <c r="F2605" s="32" t="s">
        <v>14</v>
      </c>
      <c r="G2605" s="32" t="s">
        <v>10961</v>
      </c>
      <c r="H2605" s="33" t="s">
        <v>9268</v>
      </c>
    </row>
    <row r="2606" spans="1:8" x14ac:dyDescent="0.25">
      <c r="A2606" s="34">
        <v>45734</v>
      </c>
      <c r="B2606" s="35" t="s">
        <v>666</v>
      </c>
      <c r="C2606" s="36" t="s">
        <v>667</v>
      </c>
      <c r="D2606" s="35" t="s">
        <v>9269</v>
      </c>
      <c r="E2606" s="36">
        <v>24</v>
      </c>
      <c r="F2606" s="36" t="s">
        <v>14</v>
      </c>
      <c r="G2606" s="36" t="s">
        <v>10961</v>
      </c>
      <c r="H2606" s="37" t="s">
        <v>9268</v>
      </c>
    </row>
    <row r="2607" spans="1:8" x14ac:dyDescent="0.25">
      <c r="A2607" s="30">
        <v>45734</v>
      </c>
      <c r="B2607" s="31" t="s">
        <v>2217</v>
      </c>
      <c r="C2607" s="32" t="s">
        <v>2218</v>
      </c>
      <c r="D2607" s="31" t="s">
        <v>9269</v>
      </c>
      <c r="E2607" s="32">
        <v>24</v>
      </c>
      <c r="F2607" s="32" t="s">
        <v>14</v>
      </c>
      <c r="G2607" s="32" t="s">
        <v>10961</v>
      </c>
      <c r="H2607" s="33" t="s">
        <v>9268</v>
      </c>
    </row>
    <row r="2608" spans="1:8" x14ac:dyDescent="0.25">
      <c r="A2608" s="34">
        <v>45734</v>
      </c>
      <c r="B2608" s="35" t="s">
        <v>2161</v>
      </c>
      <c r="C2608" s="36" t="s">
        <v>2162</v>
      </c>
      <c r="D2608" s="35" t="s">
        <v>9269</v>
      </c>
      <c r="E2608" s="36">
        <v>12</v>
      </c>
      <c r="F2608" s="36" t="s">
        <v>25</v>
      </c>
      <c r="G2608" s="36" t="s">
        <v>10961</v>
      </c>
      <c r="H2608" s="37" t="s">
        <v>9268</v>
      </c>
    </row>
    <row r="2609" spans="1:8" x14ac:dyDescent="0.25">
      <c r="A2609" s="30">
        <v>45734</v>
      </c>
      <c r="B2609" s="31" t="s">
        <v>1288</v>
      </c>
      <c r="C2609" s="32" t="s">
        <v>1289</v>
      </c>
      <c r="D2609" s="31" t="s">
        <v>9269</v>
      </c>
      <c r="E2609" s="32">
        <v>24</v>
      </c>
      <c r="F2609" s="32" t="s">
        <v>14</v>
      </c>
      <c r="G2609" s="32" t="s">
        <v>10961</v>
      </c>
      <c r="H2609" s="33" t="s">
        <v>9268</v>
      </c>
    </row>
    <row r="2610" spans="1:8" x14ac:dyDescent="0.25">
      <c r="A2610" s="34">
        <v>45734</v>
      </c>
      <c r="B2610" s="35" t="s">
        <v>1294</v>
      </c>
      <c r="C2610" s="36" t="s">
        <v>1295</v>
      </c>
      <c r="D2610" s="35" t="s">
        <v>9269</v>
      </c>
      <c r="E2610" s="36">
        <v>6</v>
      </c>
      <c r="F2610" s="36" t="s">
        <v>14</v>
      </c>
      <c r="G2610" s="36" t="s">
        <v>10961</v>
      </c>
      <c r="H2610" s="37" t="s">
        <v>9268</v>
      </c>
    </row>
    <row r="2611" spans="1:8" x14ac:dyDescent="0.25">
      <c r="A2611" s="30">
        <v>45734</v>
      </c>
      <c r="B2611" s="31" t="s">
        <v>916</v>
      </c>
      <c r="C2611" s="32" t="s">
        <v>917</v>
      </c>
      <c r="D2611" s="31" t="s">
        <v>9269</v>
      </c>
      <c r="E2611" s="32">
        <v>1</v>
      </c>
      <c r="F2611" s="32" t="s">
        <v>14</v>
      </c>
      <c r="G2611" s="32" t="s">
        <v>10961</v>
      </c>
      <c r="H2611" s="33" t="s">
        <v>9268</v>
      </c>
    </row>
    <row r="2612" spans="1:8" x14ac:dyDescent="0.25">
      <c r="A2612" s="34">
        <v>45734</v>
      </c>
      <c r="B2612" s="35" t="s">
        <v>2055</v>
      </c>
      <c r="C2612" s="36" t="s">
        <v>2056</v>
      </c>
      <c r="D2612" s="35" t="s">
        <v>9269</v>
      </c>
      <c r="E2612" s="36">
        <v>24</v>
      </c>
      <c r="F2612" s="36" t="s">
        <v>14</v>
      </c>
      <c r="G2612" s="36" t="s">
        <v>10961</v>
      </c>
      <c r="H2612" s="37" t="s">
        <v>9268</v>
      </c>
    </row>
    <row r="2613" spans="1:8" x14ac:dyDescent="0.25">
      <c r="A2613" s="30">
        <v>45734</v>
      </c>
      <c r="B2613" s="31" t="s">
        <v>2132</v>
      </c>
      <c r="C2613" s="32" t="s">
        <v>2133</v>
      </c>
      <c r="D2613" s="31" t="s">
        <v>9269</v>
      </c>
      <c r="E2613" s="32">
        <v>20</v>
      </c>
      <c r="F2613" s="32" t="s">
        <v>25</v>
      </c>
      <c r="G2613" s="32" t="s">
        <v>10961</v>
      </c>
      <c r="H2613" s="33" t="s">
        <v>9268</v>
      </c>
    </row>
    <row r="2614" spans="1:8" x14ac:dyDescent="0.25">
      <c r="A2614" s="34">
        <v>45734</v>
      </c>
      <c r="B2614" s="35" t="s">
        <v>416</v>
      </c>
      <c r="C2614" s="36" t="s">
        <v>417</v>
      </c>
      <c r="D2614" s="35" t="s">
        <v>9269</v>
      </c>
      <c r="E2614" s="36">
        <v>12</v>
      </c>
      <c r="F2614" s="36" t="s">
        <v>25</v>
      </c>
      <c r="G2614" s="36" t="s">
        <v>10961</v>
      </c>
      <c r="H2614" s="37" t="s">
        <v>9268</v>
      </c>
    </row>
    <row r="2615" spans="1:8" x14ac:dyDescent="0.25">
      <c r="A2615" s="30">
        <v>45734</v>
      </c>
      <c r="B2615" s="31" t="s">
        <v>309</v>
      </c>
      <c r="C2615" s="32" t="s">
        <v>310</v>
      </c>
      <c r="D2615" s="31" t="s">
        <v>9269</v>
      </c>
      <c r="E2615" s="32">
        <v>6</v>
      </c>
      <c r="F2615" s="32" t="s">
        <v>14</v>
      </c>
      <c r="G2615" s="32" t="s">
        <v>10961</v>
      </c>
      <c r="H2615" s="33" t="s">
        <v>9268</v>
      </c>
    </row>
    <row r="2616" spans="1:8" x14ac:dyDescent="0.25">
      <c r="A2616" s="34">
        <v>45734</v>
      </c>
      <c r="B2616" s="35" t="s">
        <v>10156</v>
      </c>
      <c r="C2616" s="36" t="s">
        <v>3336</v>
      </c>
      <c r="D2616" s="35" t="s">
        <v>9269</v>
      </c>
      <c r="E2616" s="36">
        <v>72</v>
      </c>
      <c r="F2616" s="36" t="s">
        <v>14</v>
      </c>
      <c r="G2616" s="36" t="s">
        <v>10961</v>
      </c>
      <c r="H2616" s="37" t="s">
        <v>9268</v>
      </c>
    </row>
    <row r="2617" spans="1:8" x14ac:dyDescent="0.25">
      <c r="A2617" s="30">
        <v>45734</v>
      </c>
      <c r="B2617" s="31" t="s">
        <v>8197</v>
      </c>
      <c r="C2617" s="32" t="s">
        <v>8198</v>
      </c>
      <c r="D2617" s="31" t="s">
        <v>9269</v>
      </c>
      <c r="E2617" s="32">
        <v>10</v>
      </c>
      <c r="F2617" s="32" t="s">
        <v>14</v>
      </c>
      <c r="G2617" s="32" t="s">
        <v>10961</v>
      </c>
      <c r="H2617" s="33" t="s">
        <v>9268</v>
      </c>
    </row>
    <row r="2618" spans="1:8" x14ac:dyDescent="0.25">
      <c r="A2618" s="34">
        <v>45734</v>
      </c>
      <c r="B2618" s="35" t="s">
        <v>872</v>
      </c>
      <c r="C2618" s="36" t="s">
        <v>8417</v>
      </c>
      <c r="D2618" s="35" t="s">
        <v>9269</v>
      </c>
      <c r="E2618" s="36">
        <v>24</v>
      </c>
      <c r="F2618" s="36" t="s">
        <v>14</v>
      </c>
      <c r="G2618" s="36" t="s">
        <v>10961</v>
      </c>
      <c r="H2618" s="37" t="s">
        <v>9268</v>
      </c>
    </row>
    <row r="2619" spans="1:8" x14ac:dyDescent="0.25">
      <c r="A2619" s="30">
        <v>45734</v>
      </c>
      <c r="B2619" s="31" t="s">
        <v>4336</v>
      </c>
      <c r="C2619" s="32" t="s">
        <v>691</v>
      </c>
      <c r="D2619" s="31" t="s">
        <v>9269</v>
      </c>
      <c r="E2619" s="32">
        <v>9</v>
      </c>
      <c r="F2619" s="32" t="s">
        <v>25</v>
      </c>
      <c r="G2619" s="32" t="s">
        <v>10961</v>
      </c>
      <c r="H2619" s="33" t="s">
        <v>9268</v>
      </c>
    </row>
    <row r="2620" spans="1:8" x14ac:dyDescent="0.25">
      <c r="A2620" s="34">
        <v>45734</v>
      </c>
      <c r="B2620" s="35" t="s">
        <v>774</v>
      </c>
      <c r="C2620" s="36" t="s">
        <v>775</v>
      </c>
      <c r="D2620" s="35" t="s">
        <v>9269</v>
      </c>
      <c r="E2620" s="36">
        <v>1</v>
      </c>
      <c r="F2620" s="36" t="s">
        <v>25</v>
      </c>
      <c r="G2620" s="36" t="s">
        <v>10961</v>
      </c>
      <c r="H2620" s="37" t="s">
        <v>9268</v>
      </c>
    </row>
    <row r="2621" spans="1:8" x14ac:dyDescent="0.25">
      <c r="A2621" s="30">
        <v>45734</v>
      </c>
      <c r="B2621" s="31" t="s">
        <v>10146</v>
      </c>
      <c r="C2621" s="32" t="s">
        <v>4149</v>
      </c>
      <c r="D2621" s="31" t="s">
        <v>9269</v>
      </c>
      <c r="E2621" s="32">
        <v>12</v>
      </c>
      <c r="F2621" s="32" t="s">
        <v>14</v>
      </c>
      <c r="G2621" s="32" t="s">
        <v>10961</v>
      </c>
      <c r="H2621" s="33" t="s">
        <v>9268</v>
      </c>
    </row>
    <row r="2622" spans="1:8" x14ac:dyDescent="0.25">
      <c r="A2622" s="34">
        <v>45734</v>
      </c>
      <c r="B2622" s="35" t="s">
        <v>1158</v>
      </c>
      <c r="C2622" s="36" t="s">
        <v>1159</v>
      </c>
      <c r="D2622" s="35" t="s">
        <v>9269</v>
      </c>
      <c r="E2622" s="36">
        <v>10</v>
      </c>
      <c r="F2622" s="36" t="s">
        <v>14</v>
      </c>
      <c r="G2622" s="36" t="s">
        <v>10961</v>
      </c>
      <c r="H2622" s="37" t="s">
        <v>9268</v>
      </c>
    </row>
    <row r="2623" spans="1:8" x14ac:dyDescent="0.25">
      <c r="A2623" s="30">
        <v>45734</v>
      </c>
      <c r="B2623" s="31" t="s">
        <v>294</v>
      </c>
      <c r="C2623" s="32" t="s">
        <v>295</v>
      </c>
      <c r="D2623" s="31" t="s">
        <v>9269</v>
      </c>
      <c r="E2623" s="32">
        <v>24</v>
      </c>
      <c r="F2623" s="32" t="s">
        <v>14</v>
      </c>
      <c r="G2623" s="32" t="s">
        <v>10961</v>
      </c>
      <c r="H2623" s="33" t="s">
        <v>9268</v>
      </c>
    </row>
    <row r="2624" spans="1:8" x14ac:dyDescent="0.25">
      <c r="A2624" s="34">
        <v>45734</v>
      </c>
      <c r="B2624" s="35" t="s">
        <v>10233</v>
      </c>
      <c r="C2624" s="36" t="s">
        <v>2808</v>
      </c>
      <c r="D2624" s="35" t="s">
        <v>9269</v>
      </c>
      <c r="E2624" s="36">
        <v>4</v>
      </c>
      <c r="F2624" s="36" t="s">
        <v>14</v>
      </c>
      <c r="G2624" s="36" t="s">
        <v>10961</v>
      </c>
      <c r="H2624" s="37" t="s">
        <v>9268</v>
      </c>
    </row>
    <row r="2625" spans="1:8" x14ac:dyDescent="0.25">
      <c r="A2625" s="30">
        <v>45734</v>
      </c>
      <c r="B2625" s="31" t="s">
        <v>8337</v>
      </c>
      <c r="C2625" s="32" t="s">
        <v>8338</v>
      </c>
      <c r="D2625" s="31" t="s">
        <v>9269</v>
      </c>
      <c r="E2625" s="32">
        <v>30</v>
      </c>
      <c r="F2625" s="32" t="s">
        <v>14</v>
      </c>
      <c r="G2625" s="32" t="s">
        <v>10961</v>
      </c>
      <c r="H2625" s="33" t="s">
        <v>9268</v>
      </c>
    </row>
    <row r="2626" spans="1:8" x14ac:dyDescent="0.25">
      <c r="A2626" s="34">
        <v>45734</v>
      </c>
      <c r="B2626" s="35" t="s">
        <v>5442</v>
      </c>
      <c r="C2626" s="36" t="s">
        <v>5443</v>
      </c>
      <c r="D2626" s="35" t="s">
        <v>9269</v>
      </c>
      <c r="E2626" s="36">
        <v>10</v>
      </c>
      <c r="F2626" s="36" t="s">
        <v>14</v>
      </c>
      <c r="G2626" s="36" t="s">
        <v>10961</v>
      </c>
      <c r="H2626" s="37" t="s">
        <v>9268</v>
      </c>
    </row>
    <row r="2627" spans="1:8" x14ac:dyDescent="0.25">
      <c r="A2627" s="30">
        <v>45733</v>
      </c>
      <c r="B2627" s="31" t="s">
        <v>945</v>
      </c>
      <c r="C2627" s="32" t="s">
        <v>946</v>
      </c>
      <c r="D2627" s="31">
        <v>1605</v>
      </c>
      <c r="E2627" s="32">
        <v>2</v>
      </c>
      <c r="F2627" s="32" t="s">
        <v>14</v>
      </c>
      <c r="G2627" s="32" t="s">
        <v>10961</v>
      </c>
      <c r="H2627" s="33" t="s">
        <v>8458</v>
      </c>
    </row>
    <row r="2628" spans="1:8" x14ac:dyDescent="0.25">
      <c r="A2628" s="34">
        <v>45733</v>
      </c>
      <c r="B2628" s="35" t="s">
        <v>10184</v>
      </c>
      <c r="C2628" s="36" t="s">
        <v>9041</v>
      </c>
      <c r="D2628" s="35">
        <v>1605</v>
      </c>
      <c r="E2628" s="36">
        <v>16</v>
      </c>
      <c r="F2628" s="36" t="s">
        <v>14</v>
      </c>
      <c r="G2628" s="36" t="s">
        <v>10961</v>
      </c>
      <c r="H2628" s="37" t="s">
        <v>8458</v>
      </c>
    </row>
    <row r="2629" spans="1:8" x14ac:dyDescent="0.25">
      <c r="A2629" s="30">
        <v>45733</v>
      </c>
      <c r="B2629" s="31" t="s">
        <v>10183</v>
      </c>
      <c r="C2629" s="32" t="s">
        <v>9040</v>
      </c>
      <c r="D2629" s="31">
        <v>1605</v>
      </c>
      <c r="E2629" s="32">
        <v>16</v>
      </c>
      <c r="F2629" s="32" t="s">
        <v>14</v>
      </c>
      <c r="G2629" s="32" t="s">
        <v>10961</v>
      </c>
      <c r="H2629" s="33" t="s">
        <v>8458</v>
      </c>
    </row>
    <row r="2630" spans="1:8" x14ac:dyDescent="0.25">
      <c r="A2630" s="34">
        <v>45733</v>
      </c>
      <c r="B2630" s="35" t="s">
        <v>10242</v>
      </c>
      <c r="C2630" s="36" t="s">
        <v>6162</v>
      </c>
      <c r="D2630" s="35">
        <v>1605</v>
      </c>
      <c r="E2630" s="36">
        <v>8</v>
      </c>
      <c r="F2630" s="36" t="s">
        <v>25</v>
      </c>
      <c r="G2630" s="36" t="s">
        <v>10961</v>
      </c>
      <c r="H2630" s="37" t="s">
        <v>8458</v>
      </c>
    </row>
    <row r="2631" spans="1:8" x14ac:dyDescent="0.25">
      <c r="A2631" s="30">
        <v>45733</v>
      </c>
      <c r="B2631" s="31" t="s">
        <v>765</v>
      </c>
      <c r="C2631" s="32" t="s">
        <v>766</v>
      </c>
      <c r="D2631" s="31">
        <v>1605</v>
      </c>
      <c r="E2631" s="32">
        <v>5</v>
      </c>
      <c r="F2631" s="32" t="s">
        <v>14</v>
      </c>
      <c r="G2631" s="32" t="s">
        <v>10961</v>
      </c>
      <c r="H2631" s="33" t="s">
        <v>8458</v>
      </c>
    </row>
    <row r="2632" spans="1:8" x14ac:dyDescent="0.25">
      <c r="A2632" s="34">
        <v>45733</v>
      </c>
      <c r="B2632" s="35" t="s">
        <v>4972</v>
      </c>
      <c r="C2632" s="36" t="s">
        <v>4973</v>
      </c>
      <c r="D2632" s="35">
        <v>1605</v>
      </c>
      <c r="E2632" s="36">
        <v>24</v>
      </c>
      <c r="F2632" s="36" t="s">
        <v>14</v>
      </c>
      <c r="G2632" s="36" t="s">
        <v>10961</v>
      </c>
      <c r="H2632" s="37" t="s">
        <v>8458</v>
      </c>
    </row>
    <row r="2633" spans="1:8" x14ac:dyDescent="0.25">
      <c r="A2633" s="30">
        <v>45733</v>
      </c>
      <c r="B2633" s="31" t="s">
        <v>2617</v>
      </c>
      <c r="C2633" s="32" t="s">
        <v>8533</v>
      </c>
      <c r="D2633" s="31">
        <v>1605</v>
      </c>
      <c r="E2633" s="32">
        <v>1</v>
      </c>
      <c r="F2633" s="32" t="s">
        <v>14</v>
      </c>
      <c r="G2633" s="32" t="s">
        <v>10961</v>
      </c>
      <c r="H2633" s="33" t="s">
        <v>8458</v>
      </c>
    </row>
    <row r="2634" spans="1:8" x14ac:dyDescent="0.25">
      <c r="A2634" s="34">
        <v>45733</v>
      </c>
      <c r="B2634" s="35" t="s">
        <v>9255</v>
      </c>
      <c r="C2634" s="36" t="s">
        <v>9255</v>
      </c>
      <c r="D2634" s="35">
        <v>1605</v>
      </c>
      <c r="E2634" s="36">
        <v>11</v>
      </c>
      <c r="F2634" s="36" t="s">
        <v>14</v>
      </c>
      <c r="G2634" s="36" t="s">
        <v>10961</v>
      </c>
      <c r="H2634" s="37" t="s">
        <v>8458</v>
      </c>
    </row>
    <row r="2635" spans="1:8" x14ac:dyDescent="0.25">
      <c r="A2635" s="30">
        <v>45733</v>
      </c>
      <c r="B2635" s="31" t="s">
        <v>1531</v>
      </c>
      <c r="C2635" s="32" t="s">
        <v>1531</v>
      </c>
      <c r="D2635" s="31">
        <v>1605</v>
      </c>
      <c r="E2635" s="32">
        <v>7</v>
      </c>
      <c r="F2635" s="32" t="s">
        <v>14</v>
      </c>
      <c r="G2635" s="32" t="s">
        <v>10961</v>
      </c>
      <c r="H2635" s="33" t="s">
        <v>8458</v>
      </c>
    </row>
    <row r="2636" spans="1:8" x14ac:dyDescent="0.25">
      <c r="A2636" s="34">
        <v>45733</v>
      </c>
      <c r="B2636" s="35" t="s">
        <v>8900</v>
      </c>
      <c r="C2636" s="36" t="s">
        <v>2638</v>
      </c>
      <c r="D2636" s="35">
        <v>1605</v>
      </c>
      <c r="E2636" s="36">
        <v>2</v>
      </c>
      <c r="F2636" s="36" t="s">
        <v>14</v>
      </c>
      <c r="G2636" s="36" t="s">
        <v>10961</v>
      </c>
      <c r="H2636" s="37" t="s">
        <v>8458</v>
      </c>
    </row>
    <row r="2637" spans="1:8" x14ac:dyDescent="0.25">
      <c r="A2637" s="30">
        <v>45733</v>
      </c>
      <c r="B2637" s="31" t="s">
        <v>2557</v>
      </c>
      <c r="C2637" s="32" t="s">
        <v>2558</v>
      </c>
      <c r="D2637" s="31">
        <v>1605</v>
      </c>
      <c r="E2637" s="32">
        <v>2</v>
      </c>
      <c r="F2637" s="32" t="s">
        <v>14</v>
      </c>
      <c r="G2637" s="32" t="s">
        <v>10961</v>
      </c>
      <c r="H2637" s="33" t="s">
        <v>8458</v>
      </c>
    </row>
    <row r="2638" spans="1:8" x14ac:dyDescent="0.25">
      <c r="A2638" s="34">
        <v>45733</v>
      </c>
      <c r="B2638" s="35" t="s">
        <v>6488</v>
      </c>
      <c r="C2638" s="36" t="s">
        <v>6489</v>
      </c>
      <c r="D2638" s="35">
        <v>1605</v>
      </c>
      <c r="E2638" s="36">
        <v>30</v>
      </c>
      <c r="F2638" s="36" t="s">
        <v>14</v>
      </c>
      <c r="G2638" s="36" t="s">
        <v>10961</v>
      </c>
      <c r="H2638" s="37" t="s">
        <v>8458</v>
      </c>
    </row>
    <row r="2639" spans="1:8" x14ac:dyDescent="0.25">
      <c r="A2639" s="30">
        <v>45733</v>
      </c>
      <c r="B2639" s="31" t="s">
        <v>6398</v>
      </c>
      <c r="C2639" s="32" t="s">
        <v>6399</v>
      </c>
      <c r="D2639" s="31">
        <v>1605</v>
      </c>
      <c r="E2639" s="32">
        <v>30</v>
      </c>
      <c r="F2639" s="32" t="s">
        <v>25</v>
      </c>
      <c r="G2639" s="32" t="s">
        <v>10961</v>
      </c>
      <c r="H2639" s="33" t="s">
        <v>8458</v>
      </c>
    </row>
    <row r="2640" spans="1:8" x14ac:dyDescent="0.25">
      <c r="A2640" s="34">
        <v>45733</v>
      </c>
      <c r="B2640" s="35" t="s">
        <v>8135</v>
      </c>
      <c r="C2640" s="36" t="s">
        <v>8136</v>
      </c>
      <c r="D2640" s="35">
        <v>1604</v>
      </c>
      <c r="E2640" s="36">
        <v>100</v>
      </c>
      <c r="F2640" s="36" t="s">
        <v>14</v>
      </c>
      <c r="G2640" s="36" t="s">
        <v>10961</v>
      </c>
      <c r="H2640" s="37" t="s">
        <v>9275</v>
      </c>
    </row>
    <row r="2641" spans="1:8" x14ac:dyDescent="0.25">
      <c r="A2641" s="30">
        <v>45733</v>
      </c>
      <c r="B2641" s="31" t="s">
        <v>8137</v>
      </c>
      <c r="C2641" s="32" t="s">
        <v>8138</v>
      </c>
      <c r="D2641" s="31">
        <v>1604</v>
      </c>
      <c r="E2641" s="32">
        <v>300</v>
      </c>
      <c r="F2641" s="32" t="s">
        <v>14</v>
      </c>
      <c r="G2641" s="32" t="s">
        <v>10961</v>
      </c>
      <c r="H2641" s="33" t="s">
        <v>9275</v>
      </c>
    </row>
    <row r="2642" spans="1:8" x14ac:dyDescent="0.25">
      <c r="A2642" s="34">
        <v>45729</v>
      </c>
      <c r="B2642" s="35" t="s">
        <v>10183</v>
      </c>
      <c r="C2642" s="36" t="s">
        <v>2825</v>
      </c>
      <c r="D2642" s="35" t="s">
        <v>9260</v>
      </c>
      <c r="E2642" s="36">
        <v>6</v>
      </c>
      <c r="F2642" s="36" t="s">
        <v>14</v>
      </c>
      <c r="G2642" s="36" t="s">
        <v>10961</v>
      </c>
      <c r="H2642" s="37" t="s">
        <v>8431</v>
      </c>
    </row>
    <row r="2643" spans="1:8" x14ac:dyDescent="0.25">
      <c r="A2643" s="30">
        <v>45729</v>
      </c>
      <c r="B2643" s="31" t="s">
        <v>3848</v>
      </c>
      <c r="C2643" s="32" t="s">
        <v>3849</v>
      </c>
      <c r="D2643" s="31" t="s">
        <v>9260</v>
      </c>
      <c r="E2643" s="32">
        <v>10</v>
      </c>
      <c r="F2643" s="32" t="s">
        <v>14</v>
      </c>
      <c r="G2643" s="32" t="s">
        <v>10961</v>
      </c>
      <c r="H2643" s="33" t="s">
        <v>8431</v>
      </c>
    </row>
    <row r="2644" spans="1:8" x14ac:dyDescent="0.25">
      <c r="A2644" s="34">
        <v>45729</v>
      </c>
      <c r="B2644" s="35" t="s">
        <v>1773</v>
      </c>
      <c r="C2644" s="36" t="s">
        <v>1774</v>
      </c>
      <c r="D2644" s="35" t="s">
        <v>9260</v>
      </c>
      <c r="E2644" s="36">
        <v>6</v>
      </c>
      <c r="F2644" s="36" t="s">
        <v>14</v>
      </c>
      <c r="G2644" s="36" t="s">
        <v>10961</v>
      </c>
      <c r="H2644" s="37" t="s">
        <v>8431</v>
      </c>
    </row>
    <row r="2645" spans="1:8" x14ac:dyDescent="0.25">
      <c r="A2645" s="30">
        <v>45729</v>
      </c>
      <c r="B2645" s="31" t="s">
        <v>6971</v>
      </c>
      <c r="C2645" s="32" t="s">
        <v>6972</v>
      </c>
      <c r="D2645" s="31" t="s">
        <v>9260</v>
      </c>
      <c r="E2645" s="32">
        <v>48</v>
      </c>
      <c r="F2645" s="32" t="s">
        <v>14</v>
      </c>
      <c r="G2645" s="32" t="s">
        <v>10961</v>
      </c>
      <c r="H2645" s="33" t="s">
        <v>8431</v>
      </c>
    </row>
    <row r="2646" spans="1:8" x14ac:dyDescent="0.25">
      <c r="A2646" s="34">
        <v>45729</v>
      </c>
      <c r="B2646" s="35" t="s">
        <v>9267</v>
      </c>
      <c r="C2646" s="36" t="s">
        <v>8365</v>
      </c>
      <c r="D2646" s="35" t="s">
        <v>9260</v>
      </c>
      <c r="E2646" s="36">
        <v>10</v>
      </c>
      <c r="F2646" s="36" t="s">
        <v>14</v>
      </c>
      <c r="G2646" s="36" t="s">
        <v>10961</v>
      </c>
      <c r="H2646" s="37" t="s">
        <v>8431</v>
      </c>
    </row>
    <row r="2647" spans="1:8" x14ac:dyDescent="0.25">
      <c r="A2647" s="30">
        <v>45729</v>
      </c>
      <c r="B2647" s="31" t="s">
        <v>9266</v>
      </c>
      <c r="C2647" s="32" t="s">
        <v>8367</v>
      </c>
      <c r="D2647" s="31" t="s">
        <v>9260</v>
      </c>
      <c r="E2647" s="32">
        <v>20</v>
      </c>
      <c r="F2647" s="32" t="s">
        <v>14</v>
      </c>
      <c r="G2647" s="32" t="s">
        <v>10961</v>
      </c>
      <c r="H2647" s="33" t="s">
        <v>8431</v>
      </c>
    </row>
    <row r="2648" spans="1:8" x14ac:dyDescent="0.25">
      <c r="A2648" s="34">
        <v>45729</v>
      </c>
      <c r="B2648" s="35" t="s">
        <v>9265</v>
      </c>
      <c r="C2648" s="36" t="s">
        <v>8964</v>
      </c>
      <c r="D2648" s="35" t="s">
        <v>9260</v>
      </c>
      <c r="E2648" s="36">
        <v>2</v>
      </c>
      <c r="F2648" s="36" t="s">
        <v>14</v>
      </c>
      <c r="G2648" s="36" t="s">
        <v>10961</v>
      </c>
      <c r="H2648" s="37" t="s">
        <v>8431</v>
      </c>
    </row>
    <row r="2649" spans="1:8" x14ac:dyDescent="0.25">
      <c r="A2649" s="30">
        <v>45729</v>
      </c>
      <c r="B2649" s="31" t="s">
        <v>916</v>
      </c>
      <c r="C2649" s="32" t="s">
        <v>917</v>
      </c>
      <c r="D2649" s="31" t="s">
        <v>9260</v>
      </c>
      <c r="E2649" s="32">
        <v>5</v>
      </c>
      <c r="F2649" s="32" t="s">
        <v>25</v>
      </c>
      <c r="G2649" s="32" t="s">
        <v>10961</v>
      </c>
      <c r="H2649" s="33" t="s">
        <v>8431</v>
      </c>
    </row>
    <row r="2650" spans="1:8" x14ac:dyDescent="0.25">
      <c r="A2650" s="34">
        <v>45729</v>
      </c>
      <c r="B2650" s="35" t="s">
        <v>9264</v>
      </c>
      <c r="C2650" s="36" t="s">
        <v>8356</v>
      </c>
      <c r="D2650" s="35" t="s">
        <v>9260</v>
      </c>
      <c r="E2650" s="36">
        <v>20</v>
      </c>
      <c r="F2650" s="36" t="s">
        <v>14</v>
      </c>
      <c r="G2650" s="36" t="s">
        <v>10961</v>
      </c>
      <c r="H2650" s="37" t="s">
        <v>8431</v>
      </c>
    </row>
    <row r="2651" spans="1:8" x14ac:dyDescent="0.25">
      <c r="A2651" s="30">
        <v>45729</v>
      </c>
      <c r="B2651" s="31" t="s">
        <v>9001</v>
      </c>
      <c r="C2651" s="32" t="s">
        <v>8945</v>
      </c>
      <c r="D2651" s="31" t="s">
        <v>9260</v>
      </c>
      <c r="E2651" s="32">
        <v>2</v>
      </c>
      <c r="F2651" s="32" t="s">
        <v>14</v>
      </c>
      <c r="G2651" s="32" t="s">
        <v>10961</v>
      </c>
      <c r="H2651" s="33" t="s">
        <v>8431</v>
      </c>
    </row>
    <row r="2652" spans="1:8" x14ac:dyDescent="0.25">
      <c r="A2652" s="34">
        <v>45729</v>
      </c>
      <c r="B2652" s="35" t="s">
        <v>2555</v>
      </c>
      <c r="C2652" s="36" t="s">
        <v>2556</v>
      </c>
      <c r="D2652" s="35" t="s">
        <v>9260</v>
      </c>
      <c r="E2652" s="36">
        <v>24</v>
      </c>
      <c r="F2652" s="36" t="s">
        <v>25</v>
      </c>
      <c r="G2652" s="36" t="s">
        <v>10961</v>
      </c>
      <c r="H2652" s="37" t="s">
        <v>8431</v>
      </c>
    </row>
    <row r="2653" spans="1:8" x14ac:dyDescent="0.25">
      <c r="A2653" s="30">
        <v>45729</v>
      </c>
      <c r="B2653" s="31" t="s">
        <v>9263</v>
      </c>
      <c r="C2653" s="32" t="s">
        <v>8966</v>
      </c>
      <c r="D2653" s="31" t="s">
        <v>9260</v>
      </c>
      <c r="E2653" s="32">
        <v>2</v>
      </c>
      <c r="F2653" s="32" t="s">
        <v>14</v>
      </c>
      <c r="G2653" s="32" t="s">
        <v>10961</v>
      </c>
      <c r="H2653" s="33" t="s">
        <v>8431</v>
      </c>
    </row>
    <row r="2654" spans="1:8" x14ac:dyDescent="0.25">
      <c r="A2654" s="34">
        <v>45729</v>
      </c>
      <c r="B2654" s="35" t="s">
        <v>8809</v>
      </c>
      <c r="C2654" s="36" t="s">
        <v>8781</v>
      </c>
      <c r="D2654" s="35" t="s">
        <v>9260</v>
      </c>
      <c r="E2654" s="36">
        <v>8</v>
      </c>
      <c r="F2654" s="36" t="s">
        <v>14</v>
      </c>
      <c r="G2654" s="36" t="s">
        <v>10961</v>
      </c>
      <c r="H2654" s="37" t="s">
        <v>8431</v>
      </c>
    </row>
    <row r="2655" spans="1:8" x14ac:dyDescent="0.25">
      <c r="A2655" s="30">
        <v>45729</v>
      </c>
      <c r="B2655" s="31" t="s">
        <v>8829</v>
      </c>
      <c r="C2655" s="32" t="s">
        <v>8799</v>
      </c>
      <c r="D2655" s="31" t="s">
        <v>9260</v>
      </c>
      <c r="E2655" s="32">
        <v>4</v>
      </c>
      <c r="F2655" s="32" t="s">
        <v>14</v>
      </c>
      <c r="G2655" s="32" t="s">
        <v>10961</v>
      </c>
      <c r="H2655" s="33" t="s">
        <v>8431</v>
      </c>
    </row>
    <row r="2656" spans="1:8" x14ac:dyDescent="0.25">
      <c r="A2656" s="34">
        <v>45729</v>
      </c>
      <c r="B2656" s="35" t="s">
        <v>8828</v>
      </c>
      <c r="C2656" s="36" t="s">
        <v>8798</v>
      </c>
      <c r="D2656" s="35" t="s">
        <v>9260</v>
      </c>
      <c r="E2656" s="36">
        <v>4</v>
      </c>
      <c r="F2656" s="36" t="s">
        <v>14</v>
      </c>
      <c r="G2656" s="36" t="s">
        <v>10961</v>
      </c>
      <c r="H2656" s="37" t="s">
        <v>8431</v>
      </c>
    </row>
    <row r="2657" spans="1:8" x14ac:dyDescent="0.25">
      <c r="A2657" s="30">
        <v>45729</v>
      </c>
      <c r="B2657" s="31" t="s">
        <v>8812</v>
      </c>
      <c r="C2657" s="32" t="s">
        <v>8782</v>
      </c>
      <c r="D2657" s="31" t="s">
        <v>9260</v>
      </c>
      <c r="E2657" s="32">
        <v>4</v>
      </c>
      <c r="F2657" s="32" t="s">
        <v>14</v>
      </c>
      <c r="G2657" s="32" t="s">
        <v>10961</v>
      </c>
      <c r="H2657" s="33" t="s">
        <v>8431</v>
      </c>
    </row>
    <row r="2658" spans="1:8" x14ac:dyDescent="0.25">
      <c r="A2658" s="34">
        <v>45729</v>
      </c>
      <c r="B2658" s="35" t="s">
        <v>4242</v>
      </c>
      <c r="C2658" s="36" t="s">
        <v>4243</v>
      </c>
      <c r="D2658" s="35" t="s">
        <v>9260</v>
      </c>
      <c r="E2658" s="36">
        <v>360</v>
      </c>
      <c r="F2658" s="36" t="s">
        <v>14</v>
      </c>
      <c r="G2658" s="36" t="s">
        <v>10961</v>
      </c>
      <c r="H2658" s="37" t="s">
        <v>8431</v>
      </c>
    </row>
    <row r="2659" spans="1:8" x14ac:dyDescent="0.25">
      <c r="A2659" s="30">
        <v>45729</v>
      </c>
      <c r="B2659" s="31" t="s">
        <v>4240</v>
      </c>
      <c r="C2659" s="32" t="s">
        <v>4241</v>
      </c>
      <c r="D2659" s="31" t="s">
        <v>9260</v>
      </c>
      <c r="E2659" s="32">
        <v>360</v>
      </c>
      <c r="F2659" s="32" t="s">
        <v>14</v>
      </c>
      <c r="G2659" s="32" t="s">
        <v>10961</v>
      </c>
      <c r="H2659" s="33" t="s">
        <v>8431</v>
      </c>
    </row>
    <row r="2660" spans="1:8" x14ac:dyDescent="0.25">
      <c r="A2660" s="34">
        <v>45729</v>
      </c>
      <c r="B2660" s="35" t="s">
        <v>9262</v>
      </c>
      <c r="C2660" s="36" t="s">
        <v>9262</v>
      </c>
      <c r="D2660" s="35" t="s">
        <v>9260</v>
      </c>
      <c r="E2660" s="36">
        <v>10</v>
      </c>
      <c r="F2660" s="36" t="s">
        <v>14</v>
      </c>
      <c r="G2660" s="36" t="s">
        <v>10961</v>
      </c>
      <c r="H2660" s="37" t="s">
        <v>8431</v>
      </c>
    </row>
    <row r="2661" spans="1:8" x14ac:dyDescent="0.25">
      <c r="A2661" s="30">
        <v>45729</v>
      </c>
      <c r="B2661" s="31" t="s">
        <v>1385</v>
      </c>
      <c r="C2661" s="32" t="s">
        <v>1386</v>
      </c>
      <c r="D2661" s="31" t="s">
        <v>9260</v>
      </c>
      <c r="E2661" s="32">
        <v>120</v>
      </c>
      <c r="F2661" s="32" t="s">
        <v>14</v>
      </c>
      <c r="G2661" s="32" t="s">
        <v>10961</v>
      </c>
      <c r="H2661" s="33" t="s">
        <v>8431</v>
      </c>
    </row>
    <row r="2662" spans="1:8" x14ac:dyDescent="0.25">
      <c r="A2662" s="34">
        <v>45729</v>
      </c>
      <c r="B2662" s="35" t="s">
        <v>1274</v>
      </c>
      <c r="C2662" s="36" t="s">
        <v>1275</v>
      </c>
      <c r="D2662" s="35" t="s">
        <v>9260</v>
      </c>
      <c r="E2662" s="36">
        <v>36</v>
      </c>
      <c r="F2662" s="36" t="s">
        <v>14</v>
      </c>
      <c r="G2662" s="36" t="s">
        <v>10961</v>
      </c>
      <c r="H2662" s="37" t="s">
        <v>8431</v>
      </c>
    </row>
    <row r="2663" spans="1:8" x14ac:dyDescent="0.25">
      <c r="A2663" s="30">
        <v>45729</v>
      </c>
      <c r="B2663" s="31" t="s">
        <v>1277</v>
      </c>
      <c r="C2663" s="32" t="s">
        <v>1278</v>
      </c>
      <c r="D2663" s="31" t="s">
        <v>9260</v>
      </c>
      <c r="E2663" s="32">
        <v>36</v>
      </c>
      <c r="F2663" s="32" t="s">
        <v>14</v>
      </c>
      <c r="G2663" s="32" t="s">
        <v>10961</v>
      </c>
      <c r="H2663" s="33" t="s">
        <v>8431</v>
      </c>
    </row>
    <row r="2664" spans="1:8" x14ac:dyDescent="0.25">
      <c r="A2664" s="34">
        <v>45729</v>
      </c>
      <c r="B2664" s="35" t="s">
        <v>286</v>
      </c>
      <c r="C2664" s="36" t="s">
        <v>287</v>
      </c>
      <c r="D2664" s="35" t="s">
        <v>9260</v>
      </c>
      <c r="E2664" s="36">
        <v>36</v>
      </c>
      <c r="F2664" s="36" t="s">
        <v>14</v>
      </c>
      <c r="G2664" s="36" t="s">
        <v>10961</v>
      </c>
      <c r="H2664" s="37" t="s">
        <v>8431</v>
      </c>
    </row>
    <row r="2665" spans="1:8" x14ac:dyDescent="0.25">
      <c r="A2665" s="30">
        <v>45729</v>
      </c>
      <c r="B2665" s="31" t="s">
        <v>1692</v>
      </c>
      <c r="C2665" s="32" t="s">
        <v>1693</v>
      </c>
      <c r="D2665" s="31" t="s">
        <v>9260</v>
      </c>
      <c r="E2665" s="32">
        <v>10</v>
      </c>
      <c r="F2665" s="32" t="s">
        <v>14</v>
      </c>
      <c r="G2665" s="32" t="s">
        <v>10961</v>
      </c>
      <c r="H2665" s="33" t="s">
        <v>8431</v>
      </c>
    </row>
    <row r="2666" spans="1:8" x14ac:dyDescent="0.25">
      <c r="A2666" s="34">
        <v>45729</v>
      </c>
      <c r="B2666" s="35" t="s">
        <v>1686</v>
      </c>
      <c r="C2666" s="36" t="s">
        <v>1687</v>
      </c>
      <c r="D2666" s="35" t="s">
        <v>9260</v>
      </c>
      <c r="E2666" s="36">
        <v>9</v>
      </c>
      <c r="F2666" s="36" t="s">
        <v>14</v>
      </c>
      <c r="G2666" s="36" t="s">
        <v>10961</v>
      </c>
      <c r="H2666" s="37" t="s">
        <v>8431</v>
      </c>
    </row>
    <row r="2667" spans="1:8" x14ac:dyDescent="0.25">
      <c r="A2667" s="30">
        <v>45729</v>
      </c>
      <c r="B2667" s="31" t="s">
        <v>2126</v>
      </c>
      <c r="C2667" s="32" t="s">
        <v>2127</v>
      </c>
      <c r="D2667" s="31" t="s">
        <v>9260</v>
      </c>
      <c r="E2667" s="32">
        <v>10</v>
      </c>
      <c r="F2667" s="32" t="s">
        <v>14</v>
      </c>
      <c r="G2667" s="32" t="s">
        <v>10961</v>
      </c>
      <c r="H2667" s="33" t="s">
        <v>8431</v>
      </c>
    </row>
    <row r="2668" spans="1:8" x14ac:dyDescent="0.25">
      <c r="A2668" s="34">
        <v>45729</v>
      </c>
      <c r="B2668" s="35" t="s">
        <v>971</v>
      </c>
      <c r="C2668" s="36" t="s">
        <v>972</v>
      </c>
      <c r="D2668" s="35" t="s">
        <v>9260</v>
      </c>
      <c r="E2668" s="36">
        <v>120</v>
      </c>
      <c r="F2668" s="36" t="s">
        <v>25</v>
      </c>
      <c r="G2668" s="36" t="s">
        <v>10961</v>
      </c>
      <c r="H2668" s="37" t="s">
        <v>8431</v>
      </c>
    </row>
    <row r="2669" spans="1:8" x14ac:dyDescent="0.25">
      <c r="A2669" s="30">
        <v>45729</v>
      </c>
      <c r="B2669" s="31" t="s">
        <v>265</v>
      </c>
      <c r="C2669" s="32" t="s">
        <v>266</v>
      </c>
      <c r="D2669" s="31" t="s">
        <v>9260</v>
      </c>
      <c r="E2669" s="32">
        <v>54</v>
      </c>
      <c r="F2669" s="32" t="s">
        <v>14</v>
      </c>
      <c r="G2669" s="32" t="s">
        <v>10961</v>
      </c>
      <c r="H2669" s="33" t="s">
        <v>8431</v>
      </c>
    </row>
    <row r="2670" spans="1:8" x14ac:dyDescent="0.25">
      <c r="A2670" s="34">
        <v>45729</v>
      </c>
      <c r="B2670" s="35">
        <v>6283042090</v>
      </c>
      <c r="C2670" s="36" t="s">
        <v>8739</v>
      </c>
      <c r="D2670" s="35" t="s">
        <v>9260</v>
      </c>
      <c r="E2670" s="36">
        <v>1</v>
      </c>
      <c r="F2670" s="36" t="s">
        <v>14</v>
      </c>
      <c r="G2670" s="36" t="s">
        <v>10961</v>
      </c>
      <c r="H2670" s="37" t="s">
        <v>8431</v>
      </c>
    </row>
    <row r="2671" spans="1:8" x14ac:dyDescent="0.25">
      <c r="A2671" s="30">
        <v>45729</v>
      </c>
      <c r="B2671" s="31">
        <v>11114489</v>
      </c>
      <c r="C2671" s="32" t="s">
        <v>8992</v>
      </c>
      <c r="D2671" s="31" t="s">
        <v>9260</v>
      </c>
      <c r="E2671" s="32">
        <v>3</v>
      </c>
      <c r="F2671" s="32" t="s">
        <v>14</v>
      </c>
      <c r="G2671" s="32" t="s">
        <v>10961</v>
      </c>
      <c r="H2671" s="33" t="s">
        <v>8431</v>
      </c>
    </row>
    <row r="2672" spans="1:8" x14ac:dyDescent="0.25">
      <c r="A2672" s="34">
        <v>45729</v>
      </c>
      <c r="B2672" s="35" t="s">
        <v>9406</v>
      </c>
      <c r="C2672" s="36" t="s">
        <v>8848</v>
      </c>
      <c r="D2672" s="35" t="s">
        <v>9260</v>
      </c>
      <c r="E2672" s="36">
        <v>2</v>
      </c>
      <c r="F2672" s="36" t="s">
        <v>14</v>
      </c>
      <c r="G2672" s="36" t="s">
        <v>10961</v>
      </c>
      <c r="H2672" s="37" t="s">
        <v>8431</v>
      </c>
    </row>
    <row r="2673" spans="1:8" x14ac:dyDescent="0.25">
      <c r="A2673" s="30">
        <v>45729</v>
      </c>
      <c r="B2673" s="31" t="s">
        <v>1592</v>
      </c>
      <c r="C2673" s="32" t="s">
        <v>1593</v>
      </c>
      <c r="D2673" s="31" t="s">
        <v>9260</v>
      </c>
      <c r="E2673" s="32">
        <v>10</v>
      </c>
      <c r="F2673" s="32" t="s">
        <v>14</v>
      </c>
      <c r="G2673" s="32" t="s">
        <v>10961</v>
      </c>
      <c r="H2673" s="33" t="s">
        <v>8431</v>
      </c>
    </row>
    <row r="2674" spans="1:8" x14ac:dyDescent="0.25">
      <c r="A2674" s="34">
        <v>45729</v>
      </c>
      <c r="B2674" s="35" t="s">
        <v>8477</v>
      </c>
      <c r="C2674" s="36" t="s">
        <v>8478</v>
      </c>
      <c r="D2674" s="35" t="s">
        <v>9260</v>
      </c>
      <c r="E2674" s="36">
        <v>2</v>
      </c>
      <c r="F2674" s="36" t="s">
        <v>14</v>
      </c>
      <c r="G2674" s="36" t="s">
        <v>10961</v>
      </c>
      <c r="H2674" s="37" t="s">
        <v>8431</v>
      </c>
    </row>
    <row r="2675" spans="1:8" x14ac:dyDescent="0.25">
      <c r="A2675" s="30">
        <v>45729</v>
      </c>
      <c r="B2675" s="31" t="s">
        <v>6526</v>
      </c>
      <c r="C2675" s="32" t="s">
        <v>6527</v>
      </c>
      <c r="D2675" s="31" t="s">
        <v>9260</v>
      </c>
      <c r="E2675" s="32">
        <v>10</v>
      </c>
      <c r="F2675" s="32" t="s">
        <v>14</v>
      </c>
      <c r="G2675" s="32" t="s">
        <v>10961</v>
      </c>
      <c r="H2675" s="33" t="s">
        <v>8431</v>
      </c>
    </row>
    <row r="2676" spans="1:8" x14ac:dyDescent="0.25">
      <c r="A2676" s="34">
        <v>45729</v>
      </c>
      <c r="B2676" s="35" t="s">
        <v>6524</v>
      </c>
      <c r="C2676" s="36" t="s">
        <v>6525</v>
      </c>
      <c r="D2676" s="35" t="s">
        <v>9260</v>
      </c>
      <c r="E2676" s="36">
        <v>10</v>
      </c>
      <c r="F2676" s="36" t="s">
        <v>14</v>
      </c>
      <c r="G2676" s="36" t="s">
        <v>10961</v>
      </c>
      <c r="H2676" s="37" t="s">
        <v>8431</v>
      </c>
    </row>
    <row r="2677" spans="1:8" x14ac:dyDescent="0.25">
      <c r="A2677" s="30">
        <v>45729</v>
      </c>
      <c r="B2677" s="31" t="s">
        <v>2090</v>
      </c>
      <c r="C2677" s="32" t="s">
        <v>2091</v>
      </c>
      <c r="D2677" s="31" t="s">
        <v>9260</v>
      </c>
      <c r="E2677" s="32">
        <v>3</v>
      </c>
      <c r="F2677" s="32" t="s">
        <v>14</v>
      </c>
      <c r="G2677" s="32" t="s">
        <v>10961</v>
      </c>
      <c r="H2677" s="33" t="s">
        <v>8431</v>
      </c>
    </row>
    <row r="2678" spans="1:8" x14ac:dyDescent="0.25">
      <c r="A2678" s="34">
        <v>45729</v>
      </c>
      <c r="B2678" s="35" t="s">
        <v>10220</v>
      </c>
      <c r="C2678" s="36" t="s">
        <v>2891</v>
      </c>
      <c r="D2678" s="35" t="s">
        <v>9260</v>
      </c>
      <c r="E2678" s="36">
        <v>4</v>
      </c>
      <c r="F2678" s="36" t="s">
        <v>14</v>
      </c>
      <c r="G2678" s="36" t="s">
        <v>10961</v>
      </c>
      <c r="H2678" s="37" t="s">
        <v>8431</v>
      </c>
    </row>
    <row r="2679" spans="1:8" x14ac:dyDescent="0.25">
      <c r="A2679" s="30">
        <v>45729</v>
      </c>
      <c r="B2679" s="31" t="s">
        <v>5374</v>
      </c>
      <c r="C2679" s="32" t="s">
        <v>5375</v>
      </c>
      <c r="D2679" s="31" t="s">
        <v>9260</v>
      </c>
      <c r="E2679" s="32">
        <v>20</v>
      </c>
      <c r="F2679" s="32" t="s">
        <v>14</v>
      </c>
      <c r="G2679" s="32" t="s">
        <v>10961</v>
      </c>
      <c r="H2679" s="33" t="s">
        <v>8431</v>
      </c>
    </row>
    <row r="2680" spans="1:8" x14ac:dyDescent="0.25">
      <c r="A2680" s="34">
        <v>45729</v>
      </c>
      <c r="B2680" s="35" t="s">
        <v>9261</v>
      </c>
      <c r="C2680" s="36" t="s">
        <v>9272</v>
      </c>
      <c r="D2680" s="35" t="s">
        <v>9260</v>
      </c>
      <c r="E2680" s="36">
        <v>2</v>
      </c>
      <c r="F2680" s="36" t="s">
        <v>14</v>
      </c>
      <c r="G2680" s="36" t="s">
        <v>10961</v>
      </c>
      <c r="H2680" s="37" t="s">
        <v>8431</v>
      </c>
    </row>
    <row r="2681" spans="1:8" x14ac:dyDescent="0.25">
      <c r="A2681" s="30">
        <v>45729</v>
      </c>
      <c r="B2681" s="31" t="s">
        <v>2161</v>
      </c>
      <c r="C2681" s="32" t="s">
        <v>2162</v>
      </c>
      <c r="D2681" s="31" t="s">
        <v>9260</v>
      </c>
      <c r="E2681" s="32">
        <v>24</v>
      </c>
      <c r="F2681" s="32" t="s">
        <v>14</v>
      </c>
      <c r="G2681" s="32" t="s">
        <v>10961</v>
      </c>
      <c r="H2681" s="33" t="s">
        <v>8431</v>
      </c>
    </row>
    <row r="2682" spans="1:8" x14ac:dyDescent="0.25">
      <c r="A2682" s="34">
        <v>45729</v>
      </c>
      <c r="B2682" s="35" t="s">
        <v>9533</v>
      </c>
      <c r="C2682" s="36" t="s">
        <v>9023</v>
      </c>
      <c r="D2682" s="35" t="s">
        <v>9260</v>
      </c>
      <c r="E2682" s="36">
        <v>24</v>
      </c>
      <c r="F2682" s="36" t="s">
        <v>14</v>
      </c>
      <c r="G2682" s="36" t="s">
        <v>10961</v>
      </c>
      <c r="H2682" s="37" t="s">
        <v>8431</v>
      </c>
    </row>
    <row r="2683" spans="1:8" x14ac:dyDescent="0.25">
      <c r="A2683" s="30">
        <v>45729</v>
      </c>
      <c r="B2683" s="31" t="s">
        <v>9531</v>
      </c>
      <c r="C2683" s="32" t="s">
        <v>9029</v>
      </c>
      <c r="D2683" s="31" t="s">
        <v>9260</v>
      </c>
      <c r="E2683" s="32">
        <v>24</v>
      </c>
      <c r="F2683" s="32" t="s">
        <v>14</v>
      </c>
      <c r="G2683" s="32" t="s">
        <v>10961</v>
      </c>
      <c r="H2683" s="33" t="s">
        <v>8431</v>
      </c>
    </row>
    <row r="2684" spans="1:8" x14ac:dyDescent="0.25">
      <c r="A2684" s="34">
        <v>45727</v>
      </c>
      <c r="B2684" s="35" t="s">
        <v>1768</v>
      </c>
      <c r="C2684" s="36" t="s">
        <v>1769</v>
      </c>
      <c r="D2684" s="35">
        <v>1593</v>
      </c>
      <c r="E2684" s="36">
        <v>9</v>
      </c>
      <c r="F2684" s="36" t="s">
        <v>14</v>
      </c>
      <c r="G2684" s="36" t="s">
        <v>10961</v>
      </c>
      <c r="H2684" s="37" t="s">
        <v>8431</v>
      </c>
    </row>
    <row r="2685" spans="1:8" x14ac:dyDescent="0.25">
      <c r="A2685" s="30">
        <v>45726</v>
      </c>
      <c r="B2685" s="31">
        <v>3280843100</v>
      </c>
      <c r="C2685" s="32" t="s">
        <v>8701</v>
      </c>
      <c r="D2685" s="31">
        <v>1588</v>
      </c>
      <c r="E2685" s="32">
        <v>4</v>
      </c>
      <c r="F2685" s="32" t="s">
        <v>14</v>
      </c>
      <c r="G2685" s="32" t="s">
        <v>10961</v>
      </c>
      <c r="H2685" s="33" t="s">
        <v>8431</v>
      </c>
    </row>
    <row r="2686" spans="1:8" x14ac:dyDescent="0.25">
      <c r="A2686" s="34">
        <v>45726</v>
      </c>
      <c r="B2686" s="35">
        <v>4340427100</v>
      </c>
      <c r="C2686" s="36" t="s">
        <v>8719</v>
      </c>
      <c r="D2686" s="35">
        <v>1588</v>
      </c>
      <c r="E2686" s="36">
        <v>10</v>
      </c>
      <c r="F2686" s="36" t="s">
        <v>14</v>
      </c>
      <c r="G2686" s="36" t="s">
        <v>10961</v>
      </c>
      <c r="H2686" s="37" t="s">
        <v>8431</v>
      </c>
    </row>
    <row r="2687" spans="1:8" x14ac:dyDescent="0.25">
      <c r="A2687" s="30">
        <v>45726</v>
      </c>
      <c r="B2687" s="31">
        <v>4340460100</v>
      </c>
      <c r="C2687" s="32" t="s">
        <v>8730</v>
      </c>
      <c r="D2687" s="31">
        <v>1588</v>
      </c>
      <c r="E2687" s="32">
        <v>2</v>
      </c>
      <c r="F2687" s="32" t="s">
        <v>14</v>
      </c>
      <c r="G2687" s="32" t="s">
        <v>10961</v>
      </c>
      <c r="H2687" s="33" t="s">
        <v>8431</v>
      </c>
    </row>
    <row r="2688" spans="1:8" x14ac:dyDescent="0.25">
      <c r="A2688" s="34">
        <v>45727</v>
      </c>
      <c r="B2688" s="35">
        <v>4340460100</v>
      </c>
      <c r="C2688" s="36" t="s">
        <v>8730</v>
      </c>
      <c r="D2688" s="35">
        <v>1586</v>
      </c>
      <c r="E2688" s="36">
        <v>8</v>
      </c>
      <c r="F2688" s="36" t="s">
        <v>25</v>
      </c>
      <c r="G2688" s="36" t="s">
        <v>10961</v>
      </c>
      <c r="H2688" s="37" t="s">
        <v>9259</v>
      </c>
    </row>
    <row r="2689" spans="1:8" x14ac:dyDescent="0.25">
      <c r="A2689" s="30">
        <v>45727</v>
      </c>
      <c r="B2689" s="31">
        <v>3280843100</v>
      </c>
      <c r="C2689" s="32" t="s">
        <v>8701</v>
      </c>
      <c r="D2689" s="31" t="s">
        <v>9256</v>
      </c>
      <c r="E2689" s="32">
        <v>4</v>
      </c>
      <c r="F2689" s="32" t="s">
        <v>14</v>
      </c>
      <c r="G2689" s="32" t="s">
        <v>10961</v>
      </c>
      <c r="H2689" s="33" t="s">
        <v>8431</v>
      </c>
    </row>
    <row r="2690" spans="1:8" x14ac:dyDescent="0.25">
      <c r="A2690" s="34">
        <v>45727</v>
      </c>
      <c r="B2690" s="35" t="s">
        <v>56</v>
      </c>
      <c r="C2690" s="36" t="s">
        <v>57</v>
      </c>
      <c r="D2690" s="35" t="s">
        <v>9256</v>
      </c>
      <c r="E2690" s="36">
        <v>6</v>
      </c>
      <c r="F2690" s="36" t="s">
        <v>14</v>
      </c>
      <c r="G2690" s="36" t="s">
        <v>10961</v>
      </c>
      <c r="H2690" s="37" t="s">
        <v>8431</v>
      </c>
    </row>
    <row r="2691" spans="1:8" x14ac:dyDescent="0.25">
      <c r="A2691" s="30">
        <v>45727</v>
      </c>
      <c r="B2691" s="31">
        <v>3280677100</v>
      </c>
      <c r="C2691" s="32" t="s">
        <v>8694</v>
      </c>
      <c r="D2691" s="31" t="s">
        <v>9256</v>
      </c>
      <c r="E2691" s="32">
        <v>4</v>
      </c>
      <c r="F2691" s="32" t="s">
        <v>14</v>
      </c>
      <c r="G2691" s="32" t="s">
        <v>10961</v>
      </c>
      <c r="H2691" s="33" t="s">
        <v>8431</v>
      </c>
    </row>
    <row r="2692" spans="1:8" x14ac:dyDescent="0.25">
      <c r="A2692" s="34">
        <v>45727</v>
      </c>
      <c r="B2692" s="35">
        <v>3310377100</v>
      </c>
      <c r="C2692" s="36" t="s">
        <v>8712</v>
      </c>
      <c r="D2692" s="35" t="s">
        <v>9256</v>
      </c>
      <c r="E2692" s="36">
        <v>2</v>
      </c>
      <c r="F2692" s="36" t="s">
        <v>25</v>
      </c>
      <c r="G2692" s="36" t="s">
        <v>10961</v>
      </c>
      <c r="H2692" s="37" t="s">
        <v>8431</v>
      </c>
    </row>
    <row r="2693" spans="1:8" x14ac:dyDescent="0.25">
      <c r="A2693" s="30">
        <v>45727</v>
      </c>
      <c r="B2693" s="31">
        <v>3250216100</v>
      </c>
      <c r="C2693" s="32" t="s">
        <v>8664</v>
      </c>
      <c r="D2693" s="31" t="s">
        <v>9256</v>
      </c>
      <c r="E2693" s="32">
        <v>2</v>
      </c>
      <c r="F2693" s="32" t="s">
        <v>25</v>
      </c>
      <c r="G2693" s="32" t="s">
        <v>10961</v>
      </c>
      <c r="H2693" s="33" t="s">
        <v>8431</v>
      </c>
    </row>
    <row r="2694" spans="1:8" x14ac:dyDescent="0.25">
      <c r="A2694" s="34">
        <v>45727</v>
      </c>
      <c r="B2694" s="35" t="s">
        <v>9002</v>
      </c>
      <c r="C2694" s="36" t="s">
        <v>8940</v>
      </c>
      <c r="D2694" s="35" t="s">
        <v>9256</v>
      </c>
      <c r="E2694" s="36">
        <v>2</v>
      </c>
      <c r="F2694" s="36" t="s">
        <v>14</v>
      </c>
      <c r="G2694" s="36" t="s">
        <v>10961</v>
      </c>
      <c r="H2694" s="37" t="s">
        <v>8431</v>
      </c>
    </row>
    <row r="2695" spans="1:8" x14ac:dyDescent="0.25">
      <c r="A2695" s="30">
        <v>45727</v>
      </c>
      <c r="B2695" s="31" t="s">
        <v>2335</v>
      </c>
      <c r="C2695" s="32" t="s">
        <v>2336</v>
      </c>
      <c r="D2695" s="31" t="s">
        <v>9256</v>
      </c>
      <c r="E2695" s="32">
        <v>3</v>
      </c>
      <c r="F2695" s="32" t="s">
        <v>25</v>
      </c>
      <c r="G2695" s="32" t="s">
        <v>10961</v>
      </c>
      <c r="H2695" s="33" t="s">
        <v>8431</v>
      </c>
    </row>
    <row r="2696" spans="1:8" x14ac:dyDescent="0.25">
      <c r="A2696" s="34">
        <v>45727</v>
      </c>
      <c r="B2696" s="35" t="s">
        <v>1087</v>
      </c>
      <c r="C2696" s="36" t="s">
        <v>1088</v>
      </c>
      <c r="D2696" s="35" t="s">
        <v>9256</v>
      </c>
      <c r="E2696" s="36">
        <v>6</v>
      </c>
      <c r="F2696" s="36" t="s">
        <v>25</v>
      </c>
      <c r="G2696" s="36" t="s">
        <v>10961</v>
      </c>
      <c r="H2696" s="37" t="s">
        <v>8431</v>
      </c>
    </row>
    <row r="2697" spans="1:8" x14ac:dyDescent="0.25">
      <c r="A2697" s="30">
        <v>45727</v>
      </c>
      <c r="B2697" s="31">
        <v>4341188100</v>
      </c>
      <c r="C2697" s="32" t="s">
        <v>8738</v>
      </c>
      <c r="D2697" s="31" t="s">
        <v>9256</v>
      </c>
      <c r="E2697" s="32">
        <v>6</v>
      </c>
      <c r="F2697" s="32" t="s">
        <v>14</v>
      </c>
      <c r="G2697" s="32" t="s">
        <v>10961</v>
      </c>
      <c r="H2697" s="33" t="s">
        <v>8431</v>
      </c>
    </row>
    <row r="2698" spans="1:8" x14ac:dyDescent="0.25">
      <c r="A2698" s="34">
        <v>45727</v>
      </c>
      <c r="B2698" s="35">
        <v>4340459100</v>
      </c>
      <c r="C2698" s="36" t="s">
        <v>8729</v>
      </c>
      <c r="D2698" s="35" t="s">
        <v>9256</v>
      </c>
      <c r="E2698" s="36">
        <v>10</v>
      </c>
      <c r="F2698" s="36" t="s">
        <v>14</v>
      </c>
      <c r="G2698" s="36" t="s">
        <v>10961</v>
      </c>
      <c r="H2698" s="37" t="s">
        <v>8431</v>
      </c>
    </row>
    <row r="2699" spans="1:8" x14ac:dyDescent="0.25">
      <c r="A2699" s="30">
        <v>45727</v>
      </c>
      <c r="B2699" s="31" t="s">
        <v>916</v>
      </c>
      <c r="C2699" s="32" t="s">
        <v>917</v>
      </c>
      <c r="D2699" s="31" t="s">
        <v>9256</v>
      </c>
      <c r="E2699" s="32">
        <v>10</v>
      </c>
      <c r="F2699" s="32" t="s">
        <v>14</v>
      </c>
      <c r="G2699" s="32" t="s">
        <v>10961</v>
      </c>
      <c r="H2699" s="33" t="s">
        <v>8431</v>
      </c>
    </row>
    <row r="2700" spans="1:8" x14ac:dyDescent="0.25">
      <c r="A2700" s="34">
        <v>45727</v>
      </c>
      <c r="B2700" s="35" t="s">
        <v>1779</v>
      </c>
      <c r="C2700" s="36" t="s">
        <v>1780</v>
      </c>
      <c r="D2700" s="35" t="s">
        <v>9256</v>
      </c>
      <c r="E2700" s="36">
        <v>4</v>
      </c>
      <c r="F2700" s="36" t="s">
        <v>14</v>
      </c>
      <c r="G2700" s="36" t="s">
        <v>10961</v>
      </c>
      <c r="H2700" s="37" t="s">
        <v>8431</v>
      </c>
    </row>
    <row r="2701" spans="1:8" x14ac:dyDescent="0.25">
      <c r="A2701" s="30">
        <v>45727</v>
      </c>
      <c r="B2701" s="31" t="s">
        <v>2134</v>
      </c>
      <c r="C2701" s="32" t="s">
        <v>2135</v>
      </c>
      <c r="D2701" s="31" t="s">
        <v>9256</v>
      </c>
      <c r="E2701" s="32">
        <v>200</v>
      </c>
      <c r="F2701" s="32" t="s">
        <v>14</v>
      </c>
      <c r="G2701" s="32" t="s">
        <v>10961</v>
      </c>
      <c r="H2701" s="33" t="s">
        <v>8431</v>
      </c>
    </row>
    <row r="2702" spans="1:8" x14ac:dyDescent="0.25">
      <c r="A2702" s="34">
        <v>45727</v>
      </c>
      <c r="B2702" s="35" t="s">
        <v>152</v>
      </c>
      <c r="C2702" s="36" t="s">
        <v>153</v>
      </c>
      <c r="D2702" s="35" t="s">
        <v>9256</v>
      </c>
      <c r="E2702" s="36">
        <v>12</v>
      </c>
      <c r="F2702" s="36" t="s">
        <v>14</v>
      </c>
      <c r="G2702" s="36" t="s">
        <v>10961</v>
      </c>
      <c r="H2702" s="37" t="s">
        <v>8431</v>
      </c>
    </row>
    <row r="2703" spans="1:8" x14ac:dyDescent="0.25">
      <c r="A2703" s="30">
        <v>45727</v>
      </c>
      <c r="B2703" s="31" t="s">
        <v>6</v>
      </c>
      <c r="C2703" s="32" t="s">
        <v>7</v>
      </c>
      <c r="D2703" s="31" t="s">
        <v>9256</v>
      </c>
      <c r="E2703" s="32">
        <v>10</v>
      </c>
      <c r="F2703" s="32" t="s">
        <v>14</v>
      </c>
      <c r="G2703" s="32" t="s">
        <v>10961</v>
      </c>
      <c r="H2703" s="33" t="s">
        <v>8431</v>
      </c>
    </row>
    <row r="2704" spans="1:8" x14ac:dyDescent="0.25">
      <c r="A2704" s="34">
        <v>45727</v>
      </c>
      <c r="B2704" s="35" t="s">
        <v>56</v>
      </c>
      <c r="C2704" s="36" t="s">
        <v>57</v>
      </c>
      <c r="D2704" s="35" t="s">
        <v>9256</v>
      </c>
      <c r="E2704" s="36">
        <v>3</v>
      </c>
      <c r="F2704" s="36" t="s">
        <v>14</v>
      </c>
      <c r="G2704" s="36" t="s">
        <v>10961</v>
      </c>
      <c r="H2704" s="37" t="s">
        <v>8431</v>
      </c>
    </row>
    <row r="2705" spans="1:8" x14ac:dyDescent="0.25">
      <c r="A2705" s="30">
        <v>45727</v>
      </c>
      <c r="B2705" s="31" t="s">
        <v>4687</v>
      </c>
      <c r="C2705" s="32" t="s">
        <v>4688</v>
      </c>
      <c r="D2705" s="31" t="s">
        <v>9256</v>
      </c>
      <c r="E2705" s="32">
        <v>10</v>
      </c>
      <c r="F2705" s="32" t="s">
        <v>14</v>
      </c>
      <c r="G2705" s="32" t="s">
        <v>10961</v>
      </c>
      <c r="H2705" s="33" t="s">
        <v>8431</v>
      </c>
    </row>
    <row r="2706" spans="1:8" x14ac:dyDescent="0.25">
      <c r="A2706" s="34">
        <v>45727</v>
      </c>
      <c r="B2706" s="35" t="s">
        <v>297</v>
      </c>
      <c r="C2706" s="36" t="s">
        <v>298</v>
      </c>
      <c r="D2706" s="35" t="s">
        <v>9256</v>
      </c>
      <c r="E2706" s="36">
        <v>10</v>
      </c>
      <c r="F2706" s="36" t="s">
        <v>14</v>
      </c>
      <c r="G2706" s="36" t="s">
        <v>10961</v>
      </c>
      <c r="H2706" s="37" t="s">
        <v>8431</v>
      </c>
    </row>
    <row r="2707" spans="1:8" x14ac:dyDescent="0.25">
      <c r="A2707" s="30">
        <v>45727</v>
      </c>
      <c r="B2707" s="31" t="s">
        <v>87</v>
      </c>
      <c r="C2707" s="32" t="s">
        <v>88</v>
      </c>
      <c r="D2707" s="31" t="s">
        <v>9256</v>
      </c>
      <c r="E2707" s="32">
        <v>1</v>
      </c>
      <c r="F2707" s="32" t="s">
        <v>14</v>
      </c>
      <c r="G2707" s="32" t="s">
        <v>10961</v>
      </c>
      <c r="H2707" s="33" t="s">
        <v>8431</v>
      </c>
    </row>
    <row r="2708" spans="1:8" x14ac:dyDescent="0.25">
      <c r="A2708" s="34">
        <v>45727</v>
      </c>
      <c r="B2708" s="35" t="s">
        <v>1312</v>
      </c>
      <c r="C2708" s="36" t="s">
        <v>1313</v>
      </c>
      <c r="D2708" s="35" t="s">
        <v>9256</v>
      </c>
      <c r="E2708" s="36">
        <v>6</v>
      </c>
      <c r="F2708" s="36" t="s">
        <v>14</v>
      </c>
      <c r="G2708" s="36" t="s">
        <v>10961</v>
      </c>
      <c r="H2708" s="37" t="s">
        <v>8431</v>
      </c>
    </row>
    <row r="2709" spans="1:8" x14ac:dyDescent="0.25">
      <c r="A2709" s="30">
        <v>45727</v>
      </c>
      <c r="B2709" s="31" t="s">
        <v>81</v>
      </c>
      <c r="C2709" s="32" t="s">
        <v>82</v>
      </c>
      <c r="D2709" s="31" t="s">
        <v>9256</v>
      </c>
      <c r="E2709" s="32">
        <v>2</v>
      </c>
      <c r="F2709" s="32" t="s">
        <v>14</v>
      </c>
      <c r="G2709" s="32" t="s">
        <v>10961</v>
      </c>
      <c r="H2709" s="33" t="s">
        <v>8431</v>
      </c>
    </row>
    <row r="2710" spans="1:8" x14ac:dyDescent="0.25">
      <c r="A2710" s="34">
        <v>45727</v>
      </c>
      <c r="B2710" s="35" t="s">
        <v>9258</v>
      </c>
      <c r="C2710" s="36" t="s">
        <v>8928</v>
      </c>
      <c r="D2710" s="35" t="s">
        <v>9256</v>
      </c>
      <c r="E2710" s="36">
        <v>2</v>
      </c>
      <c r="F2710" s="36" t="s">
        <v>14</v>
      </c>
      <c r="G2710" s="36" t="s">
        <v>10961</v>
      </c>
      <c r="H2710" s="37" t="s">
        <v>8431</v>
      </c>
    </row>
    <row r="2711" spans="1:8" x14ac:dyDescent="0.25">
      <c r="A2711" s="30">
        <v>45727</v>
      </c>
      <c r="B2711" s="31" t="s">
        <v>9257</v>
      </c>
      <c r="C2711" s="32" t="s">
        <v>8922</v>
      </c>
      <c r="D2711" s="31" t="s">
        <v>9256</v>
      </c>
      <c r="E2711" s="32">
        <v>2</v>
      </c>
      <c r="F2711" s="32" t="s">
        <v>14</v>
      </c>
      <c r="G2711" s="32" t="s">
        <v>10961</v>
      </c>
      <c r="H2711" s="33" t="s">
        <v>8431</v>
      </c>
    </row>
    <row r="2712" spans="1:8" x14ac:dyDescent="0.25">
      <c r="A2712" s="34">
        <v>45727</v>
      </c>
      <c r="B2712" s="35">
        <v>3280876100</v>
      </c>
      <c r="C2712" s="36" t="s">
        <v>8708</v>
      </c>
      <c r="D2712" s="35" t="s">
        <v>9256</v>
      </c>
      <c r="E2712" s="36">
        <v>2</v>
      </c>
      <c r="F2712" s="36" t="s">
        <v>14</v>
      </c>
      <c r="G2712" s="36" t="s">
        <v>10961</v>
      </c>
      <c r="H2712" s="37" t="s">
        <v>8431</v>
      </c>
    </row>
    <row r="2713" spans="1:8" x14ac:dyDescent="0.25">
      <c r="A2713" s="30">
        <v>45727</v>
      </c>
      <c r="B2713" s="31">
        <v>1280359100</v>
      </c>
      <c r="C2713" s="32" t="s">
        <v>8650</v>
      </c>
      <c r="D2713" s="31" t="s">
        <v>9256</v>
      </c>
      <c r="E2713" s="32">
        <v>1</v>
      </c>
      <c r="F2713" s="32" t="s">
        <v>25</v>
      </c>
      <c r="G2713" s="32" t="s">
        <v>10961</v>
      </c>
      <c r="H2713" s="33" t="s">
        <v>8431</v>
      </c>
    </row>
    <row r="2714" spans="1:8" x14ac:dyDescent="0.25">
      <c r="A2714" s="34">
        <v>45727</v>
      </c>
      <c r="B2714" s="35" t="s">
        <v>4960</v>
      </c>
      <c r="C2714" s="36" t="s">
        <v>4961</v>
      </c>
      <c r="D2714" s="35" t="s">
        <v>9256</v>
      </c>
      <c r="E2714" s="36">
        <v>4</v>
      </c>
      <c r="F2714" s="36" t="s">
        <v>25</v>
      </c>
      <c r="G2714" s="36" t="s">
        <v>10961</v>
      </c>
      <c r="H2714" s="37" t="s">
        <v>8431</v>
      </c>
    </row>
    <row r="2715" spans="1:8" x14ac:dyDescent="0.25">
      <c r="A2715" s="30">
        <v>45727</v>
      </c>
      <c r="B2715" s="31">
        <v>4340460100</v>
      </c>
      <c r="C2715" s="32" t="s">
        <v>8730</v>
      </c>
      <c r="D2715" s="31" t="s">
        <v>9256</v>
      </c>
      <c r="E2715" s="32">
        <v>2</v>
      </c>
      <c r="F2715" s="32" t="s">
        <v>25</v>
      </c>
      <c r="G2715" s="32" t="s">
        <v>10961</v>
      </c>
      <c r="H2715" s="33" t="s">
        <v>8431</v>
      </c>
    </row>
    <row r="2716" spans="1:8" x14ac:dyDescent="0.25">
      <c r="A2716" s="34">
        <v>45727</v>
      </c>
      <c r="B2716" s="35" t="s">
        <v>9533</v>
      </c>
      <c r="C2716" s="36" t="s">
        <v>9023</v>
      </c>
      <c r="D2716" s="35" t="s">
        <v>9256</v>
      </c>
      <c r="E2716" s="36">
        <v>24</v>
      </c>
      <c r="F2716" s="36" t="s">
        <v>14</v>
      </c>
      <c r="G2716" s="36" t="s">
        <v>10961</v>
      </c>
      <c r="H2716" s="37" t="s">
        <v>8431</v>
      </c>
    </row>
    <row r="2717" spans="1:8" x14ac:dyDescent="0.25">
      <c r="A2717" s="30">
        <v>45727</v>
      </c>
      <c r="B2717" s="31" t="s">
        <v>8819</v>
      </c>
      <c r="C2717" s="32" t="s">
        <v>8789</v>
      </c>
      <c r="D2717" s="31" t="s">
        <v>9256</v>
      </c>
      <c r="E2717" s="32">
        <v>8</v>
      </c>
      <c r="F2717" s="32" t="s">
        <v>25</v>
      </c>
      <c r="G2717" s="32" t="s">
        <v>10961</v>
      </c>
      <c r="H2717" s="33" t="s">
        <v>8431</v>
      </c>
    </row>
    <row r="2718" spans="1:8" x14ac:dyDescent="0.25">
      <c r="A2718" s="34">
        <v>45727</v>
      </c>
      <c r="B2718" s="35" t="s">
        <v>859</v>
      </c>
      <c r="C2718" s="36" t="s">
        <v>860</v>
      </c>
      <c r="D2718" s="35" t="s">
        <v>9256</v>
      </c>
      <c r="E2718" s="36">
        <v>10</v>
      </c>
      <c r="F2718" s="36" t="s">
        <v>14</v>
      </c>
      <c r="G2718" s="36" t="s">
        <v>10961</v>
      </c>
      <c r="H2718" s="37" t="s">
        <v>8431</v>
      </c>
    </row>
    <row r="2719" spans="1:8" x14ac:dyDescent="0.25">
      <c r="A2719" s="30">
        <v>45727</v>
      </c>
      <c r="B2719" s="31" t="s">
        <v>8884</v>
      </c>
      <c r="C2719" s="32" t="s">
        <v>8855</v>
      </c>
      <c r="D2719" s="31" t="s">
        <v>9256</v>
      </c>
      <c r="E2719" s="32">
        <v>2</v>
      </c>
      <c r="F2719" s="32" t="s">
        <v>14</v>
      </c>
      <c r="G2719" s="32" t="s">
        <v>10961</v>
      </c>
      <c r="H2719" s="33" t="s">
        <v>8431</v>
      </c>
    </row>
    <row r="2720" spans="1:8" x14ac:dyDescent="0.25">
      <c r="A2720" s="34">
        <v>45727</v>
      </c>
      <c r="B2720" s="35" t="s">
        <v>1897</v>
      </c>
      <c r="C2720" s="36" t="s">
        <v>1898</v>
      </c>
      <c r="D2720" s="35" t="s">
        <v>9256</v>
      </c>
      <c r="E2720" s="36">
        <v>24</v>
      </c>
      <c r="F2720" s="36" t="s">
        <v>14</v>
      </c>
      <c r="G2720" s="36" t="s">
        <v>10961</v>
      </c>
      <c r="H2720" s="37" t="s">
        <v>8431</v>
      </c>
    </row>
    <row r="2721" spans="1:8" x14ac:dyDescent="0.25">
      <c r="A2721" s="30">
        <v>45724</v>
      </c>
      <c r="B2721" s="31" t="s">
        <v>2167</v>
      </c>
      <c r="C2721" s="32" t="s">
        <v>2168</v>
      </c>
      <c r="D2721" s="31" t="s">
        <v>10955</v>
      </c>
      <c r="E2721" s="32">
        <v>10</v>
      </c>
      <c r="F2721" s="32" t="s">
        <v>14</v>
      </c>
      <c r="G2721" s="32" t="s">
        <v>10961</v>
      </c>
      <c r="H2721" s="33" t="s">
        <v>8458</v>
      </c>
    </row>
    <row r="2722" spans="1:8" x14ac:dyDescent="0.25">
      <c r="A2722" s="34">
        <v>45724</v>
      </c>
      <c r="B2722" s="35" t="s">
        <v>2297</v>
      </c>
      <c r="C2722" s="36" t="s">
        <v>2298</v>
      </c>
      <c r="D2722" s="35" t="s">
        <v>10955</v>
      </c>
      <c r="E2722" s="36">
        <v>288</v>
      </c>
      <c r="F2722" s="36" t="s">
        <v>14</v>
      </c>
      <c r="G2722" s="36" t="s">
        <v>10961</v>
      </c>
      <c r="H2722" s="37" t="s">
        <v>8458</v>
      </c>
    </row>
    <row r="2723" spans="1:8" x14ac:dyDescent="0.25">
      <c r="A2723" s="30">
        <v>45724</v>
      </c>
      <c r="B2723" s="31" t="s">
        <v>663</v>
      </c>
      <c r="C2723" s="32" t="s">
        <v>664</v>
      </c>
      <c r="D2723" s="31" t="s">
        <v>10955</v>
      </c>
      <c r="E2723" s="32">
        <v>120</v>
      </c>
      <c r="F2723" s="32" t="s">
        <v>25</v>
      </c>
      <c r="G2723" s="32" t="s">
        <v>10961</v>
      </c>
      <c r="H2723" s="33" t="s">
        <v>8458</v>
      </c>
    </row>
    <row r="2724" spans="1:8" x14ac:dyDescent="0.25">
      <c r="A2724" s="34">
        <v>45724</v>
      </c>
      <c r="B2724" s="35" t="s">
        <v>4336</v>
      </c>
      <c r="C2724" s="36" t="s">
        <v>691</v>
      </c>
      <c r="D2724" s="35" t="s">
        <v>10955</v>
      </c>
      <c r="E2724" s="36">
        <v>30</v>
      </c>
      <c r="F2724" s="36" t="s">
        <v>14</v>
      </c>
      <c r="G2724" s="36" t="s">
        <v>10961</v>
      </c>
      <c r="H2724" s="37" t="s">
        <v>8458</v>
      </c>
    </row>
    <row r="2725" spans="1:8" x14ac:dyDescent="0.25">
      <c r="A2725" s="30">
        <v>45724</v>
      </c>
      <c r="B2725" s="31" t="s">
        <v>683</v>
      </c>
      <c r="C2725" s="32" t="s">
        <v>684</v>
      </c>
      <c r="D2725" s="31" t="s">
        <v>10955</v>
      </c>
      <c r="E2725" s="32">
        <v>30</v>
      </c>
      <c r="F2725" s="32" t="s">
        <v>14</v>
      </c>
      <c r="G2725" s="32" t="s">
        <v>10961</v>
      </c>
      <c r="H2725" s="33" t="s">
        <v>8458</v>
      </c>
    </row>
    <row r="2726" spans="1:8" x14ac:dyDescent="0.25">
      <c r="A2726" s="34">
        <v>45724</v>
      </c>
      <c r="B2726" s="35" t="s">
        <v>1347</v>
      </c>
      <c r="C2726" s="36" t="s">
        <v>1348</v>
      </c>
      <c r="D2726" s="35" t="s">
        <v>10955</v>
      </c>
      <c r="E2726" s="36">
        <v>24</v>
      </c>
      <c r="F2726" s="36" t="s">
        <v>14</v>
      </c>
      <c r="G2726" s="36" t="s">
        <v>10961</v>
      </c>
      <c r="H2726" s="37" t="s">
        <v>8458</v>
      </c>
    </row>
    <row r="2727" spans="1:8" x14ac:dyDescent="0.25">
      <c r="A2727" s="30">
        <v>45724</v>
      </c>
      <c r="B2727" s="31" t="s">
        <v>2165</v>
      </c>
      <c r="C2727" s="32" t="s">
        <v>2166</v>
      </c>
      <c r="D2727" s="31" t="s">
        <v>10955</v>
      </c>
      <c r="E2727" s="32">
        <v>30</v>
      </c>
      <c r="F2727" s="32" t="s">
        <v>14</v>
      </c>
      <c r="G2727" s="32" t="s">
        <v>10961</v>
      </c>
      <c r="H2727" s="33" t="s">
        <v>8458</v>
      </c>
    </row>
    <row r="2728" spans="1:8" x14ac:dyDescent="0.25">
      <c r="A2728" s="34">
        <v>45724</v>
      </c>
      <c r="B2728" s="35" t="s">
        <v>1330</v>
      </c>
      <c r="C2728" s="36" t="s">
        <v>1331</v>
      </c>
      <c r="D2728" s="35" t="s">
        <v>10955</v>
      </c>
      <c r="E2728" s="36">
        <v>10</v>
      </c>
      <c r="F2728" s="36" t="s">
        <v>14</v>
      </c>
      <c r="G2728" s="36" t="s">
        <v>10961</v>
      </c>
      <c r="H2728" s="37" t="s">
        <v>8458</v>
      </c>
    </row>
    <row r="2729" spans="1:8" x14ac:dyDescent="0.25">
      <c r="A2729" s="30">
        <v>45724</v>
      </c>
      <c r="B2729" s="31" t="s">
        <v>1280</v>
      </c>
      <c r="C2729" s="32" t="s">
        <v>1281</v>
      </c>
      <c r="D2729" s="31" t="s">
        <v>10955</v>
      </c>
      <c r="E2729" s="32">
        <v>10</v>
      </c>
      <c r="F2729" s="32" t="s">
        <v>14</v>
      </c>
      <c r="G2729" s="32" t="s">
        <v>10961</v>
      </c>
      <c r="H2729" s="33" t="s">
        <v>8458</v>
      </c>
    </row>
    <row r="2730" spans="1:8" x14ac:dyDescent="0.25">
      <c r="A2730" s="34">
        <v>45724</v>
      </c>
      <c r="B2730" s="35" t="s">
        <v>1283</v>
      </c>
      <c r="C2730" s="36" t="s">
        <v>1284</v>
      </c>
      <c r="D2730" s="35" t="s">
        <v>10955</v>
      </c>
      <c r="E2730" s="36">
        <v>10</v>
      </c>
      <c r="F2730" s="36" t="s">
        <v>14</v>
      </c>
      <c r="G2730" s="36" t="s">
        <v>10961</v>
      </c>
      <c r="H2730" s="37" t="s">
        <v>8458</v>
      </c>
    </row>
    <row r="2731" spans="1:8" x14ac:dyDescent="0.25">
      <c r="A2731" s="30">
        <v>45724</v>
      </c>
      <c r="B2731" s="31" t="s">
        <v>3562</v>
      </c>
      <c r="C2731" s="32" t="s">
        <v>3563</v>
      </c>
      <c r="D2731" s="31" t="s">
        <v>10955</v>
      </c>
      <c r="E2731" s="32">
        <v>6</v>
      </c>
      <c r="F2731" s="32" t="s">
        <v>14</v>
      </c>
      <c r="G2731" s="32" t="s">
        <v>10961</v>
      </c>
      <c r="H2731" s="33" t="s">
        <v>8458</v>
      </c>
    </row>
    <row r="2732" spans="1:8" x14ac:dyDescent="0.25">
      <c r="A2732" s="34">
        <v>45724</v>
      </c>
      <c r="B2732" s="35" t="s">
        <v>628</v>
      </c>
      <c r="C2732" s="36" t="s">
        <v>629</v>
      </c>
      <c r="D2732" s="35" t="s">
        <v>10955</v>
      </c>
      <c r="E2732" s="36">
        <v>12</v>
      </c>
      <c r="F2732" s="36" t="s">
        <v>14</v>
      </c>
      <c r="G2732" s="36" t="s">
        <v>10961</v>
      </c>
      <c r="H2732" s="37" t="s">
        <v>8458</v>
      </c>
    </row>
    <row r="2733" spans="1:8" x14ac:dyDescent="0.25">
      <c r="A2733" s="30">
        <v>45724</v>
      </c>
      <c r="B2733" s="31" t="s">
        <v>634</v>
      </c>
      <c r="C2733" s="32" t="s">
        <v>635</v>
      </c>
      <c r="D2733" s="31" t="s">
        <v>10955</v>
      </c>
      <c r="E2733" s="32">
        <v>12</v>
      </c>
      <c r="F2733" s="32" t="s">
        <v>14</v>
      </c>
      <c r="G2733" s="32" t="s">
        <v>10961</v>
      </c>
      <c r="H2733" s="33" t="s">
        <v>8458</v>
      </c>
    </row>
    <row r="2734" spans="1:8" x14ac:dyDescent="0.25">
      <c r="A2734" s="34">
        <v>45724</v>
      </c>
      <c r="B2734" s="35" t="s">
        <v>2157</v>
      </c>
      <c r="C2734" s="36" t="s">
        <v>2158</v>
      </c>
      <c r="D2734" s="35" t="s">
        <v>10955</v>
      </c>
      <c r="E2734" s="36">
        <v>288</v>
      </c>
      <c r="F2734" s="36" t="s">
        <v>14</v>
      </c>
      <c r="G2734" s="36" t="s">
        <v>10961</v>
      </c>
      <c r="H2734" s="37" t="s">
        <v>8458</v>
      </c>
    </row>
    <row r="2735" spans="1:8" x14ac:dyDescent="0.25">
      <c r="A2735" s="30">
        <v>45724</v>
      </c>
      <c r="B2735" s="31" t="s">
        <v>630</v>
      </c>
      <c r="C2735" s="32" t="s">
        <v>631</v>
      </c>
      <c r="D2735" s="31" t="s">
        <v>10955</v>
      </c>
      <c r="E2735" s="32">
        <v>10</v>
      </c>
      <c r="F2735" s="32" t="s">
        <v>14</v>
      </c>
      <c r="G2735" s="32" t="s">
        <v>10961</v>
      </c>
      <c r="H2735" s="33" t="s">
        <v>8458</v>
      </c>
    </row>
    <row r="2736" spans="1:8" x14ac:dyDescent="0.25">
      <c r="A2736" s="34">
        <v>45724</v>
      </c>
      <c r="B2736" s="35" t="s">
        <v>2155</v>
      </c>
      <c r="C2736" s="36" t="s">
        <v>2156</v>
      </c>
      <c r="D2736" s="35" t="s">
        <v>10955</v>
      </c>
      <c r="E2736" s="36">
        <v>72</v>
      </c>
      <c r="F2736" s="36" t="s">
        <v>14</v>
      </c>
      <c r="G2736" s="36" t="s">
        <v>10961</v>
      </c>
      <c r="H2736" s="37" t="s">
        <v>8458</v>
      </c>
    </row>
    <row r="2737" spans="1:8" x14ac:dyDescent="0.25">
      <c r="A2737" s="30">
        <v>45724</v>
      </c>
      <c r="B2737" s="31" t="s">
        <v>2159</v>
      </c>
      <c r="C2737" s="32" t="s">
        <v>2160</v>
      </c>
      <c r="D2737" s="31" t="s">
        <v>10955</v>
      </c>
      <c r="E2737" s="32">
        <v>180</v>
      </c>
      <c r="F2737" s="32" t="s">
        <v>14</v>
      </c>
      <c r="G2737" s="32" t="s">
        <v>10961</v>
      </c>
      <c r="H2737" s="33" t="s">
        <v>8458</v>
      </c>
    </row>
    <row r="2738" spans="1:8" x14ac:dyDescent="0.25">
      <c r="A2738" s="34">
        <v>45724</v>
      </c>
      <c r="B2738" s="35" t="s">
        <v>1190</v>
      </c>
      <c r="C2738" s="36" t="s">
        <v>1191</v>
      </c>
      <c r="D2738" s="35" t="s">
        <v>10955</v>
      </c>
      <c r="E2738" s="36">
        <v>240</v>
      </c>
      <c r="F2738" s="36" t="s">
        <v>14</v>
      </c>
      <c r="G2738" s="36" t="s">
        <v>10961</v>
      </c>
      <c r="H2738" s="37" t="s">
        <v>8458</v>
      </c>
    </row>
    <row r="2739" spans="1:8" x14ac:dyDescent="0.25">
      <c r="A2739" s="30">
        <v>45724</v>
      </c>
      <c r="B2739" s="31" t="s">
        <v>1193</v>
      </c>
      <c r="C2739" s="32" t="s">
        <v>1194</v>
      </c>
      <c r="D2739" s="31" t="s">
        <v>10955</v>
      </c>
      <c r="E2739" s="32">
        <v>240</v>
      </c>
      <c r="F2739" s="32" t="s">
        <v>14</v>
      </c>
      <c r="G2739" s="32" t="s">
        <v>10961</v>
      </c>
      <c r="H2739" s="33" t="s">
        <v>8458</v>
      </c>
    </row>
    <row r="2740" spans="1:8" x14ac:dyDescent="0.25">
      <c r="A2740" s="34">
        <v>45724</v>
      </c>
      <c r="B2740" s="35" t="s">
        <v>812</v>
      </c>
      <c r="C2740" s="36" t="s">
        <v>813</v>
      </c>
      <c r="D2740" s="35" t="s">
        <v>10955</v>
      </c>
      <c r="E2740" s="36">
        <v>2</v>
      </c>
      <c r="F2740" s="36" t="s">
        <v>14</v>
      </c>
      <c r="G2740" s="36" t="s">
        <v>10961</v>
      </c>
      <c r="H2740" s="37" t="s">
        <v>8458</v>
      </c>
    </row>
    <row r="2741" spans="1:8" x14ac:dyDescent="0.25">
      <c r="A2741" s="30">
        <v>45724</v>
      </c>
      <c r="B2741" s="31" t="s">
        <v>2053</v>
      </c>
      <c r="C2741" s="32" t="s">
        <v>2054</v>
      </c>
      <c r="D2741" s="31" t="s">
        <v>10955</v>
      </c>
      <c r="E2741" s="32">
        <v>20</v>
      </c>
      <c r="F2741" s="32" t="s">
        <v>14</v>
      </c>
      <c r="G2741" s="32" t="s">
        <v>10961</v>
      </c>
      <c r="H2741" s="33" t="s">
        <v>8458</v>
      </c>
    </row>
    <row r="2742" spans="1:8" x14ac:dyDescent="0.25">
      <c r="A2742" s="34">
        <v>45724</v>
      </c>
      <c r="B2742" s="35" t="s">
        <v>2055</v>
      </c>
      <c r="C2742" s="36" t="s">
        <v>2056</v>
      </c>
      <c r="D2742" s="35" t="s">
        <v>10955</v>
      </c>
      <c r="E2742" s="36">
        <v>144</v>
      </c>
      <c r="F2742" s="36" t="s">
        <v>14</v>
      </c>
      <c r="G2742" s="36" t="s">
        <v>10961</v>
      </c>
      <c r="H2742" s="37" t="s">
        <v>8458</v>
      </c>
    </row>
    <row r="2743" spans="1:8" x14ac:dyDescent="0.25">
      <c r="A2743" s="30">
        <v>45724</v>
      </c>
      <c r="B2743" s="31" t="s">
        <v>818</v>
      </c>
      <c r="C2743" s="32" t="s">
        <v>819</v>
      </c>
      <c r="D2743" s="31" t="s">
        <v>10955</v>
      </c>
      <c r="E2743" s="32">
        <v>2</v>
      </c>
      <c r="F2743" s="32" t="s">
        <v>14</v>
      </c>
      <c r="G2743" s="32" t="s">
        <v>10961</v>
      </c>
      <c r="H2743" s="33" t="s">
        <v>8458</v>
      </c>
    </row>
    <row r="2744" spans="1:8" x14ac:dyDescent="0.25">
      <c r="A2744" s="34">
        <v>45724</v>
      </c>
      <c r="B2744" s="35" t="s">
        <v>816</v>
      </c>
      <c r="C2744" s="36" t="s">
        <v>817</v>
      </c>
      <c r="D2744" s="35" t="s">
        <v>10955</v>
      </c>
      <c r="E2744" s="36">
        <v>8</v>
      </c>
      <c r="F2744" s="36" t="s">
        <v>14</v>
      </c>
      <c r="G2744" s="36" t="s">
        <v>10961</v>
      </c>
      <c r="H2744" s="37" t="s">
        <v>8458</v>
      </c>
    </row>
    <row r="2745" spans="1:8" x14ac:dyDescent="0.25">
      <c r="A2745" s="30">
        <v>45724</v>
      </c>
      <c r="B2745" s="31" t="s">
        <v>2134</v>
      </c>
      <c r="C2745" s="32" t="s">
        <v>2135</v>
      </c>
      <c r="D2745" s="31" t="s">
        <v>10955</v>
      </c>
      <c r="E2745" s="32">
        <v>300</v>
      </c>
      <c r="F2745" s="32" t="s">
        <v>14</v>
      </c>
      <c r="G2745" s="32" t="s">
        <v>10961</v>
      </c>
      <c r="H2745" s="33" t="s">
        <v>8458</v>
      </c>
    </row>
    <row r="2746" spans="1:8" x14ac:dyDescent="0.25">
      <c r="A2746" s="34">
        <v>45724</v>
      </c>
      <c r="B2746" s="35" t="s">
        <v>2122</v>
      </c>
      <c r="C2746" s="36" t="s">
        <v>2123</v>
      </c>
      <c r="D2746" s="35" t="s">
        <v>10955</v>
      </c>
      <c r="E2746" s="36">
        <v>15</v>
      </c>
      <c r="F2746" s="36" t="s">
        <v>14</v>
      </c>
      <c r="G2746" s="36" t="s">
        <v>10961</v>
      </c>
      <c r="H2746" s="37" t="s">
        <v>8458</v>
      </c>
    </row>
    <row r="2747" spans="1:8" x14ac:dyDescent="0.25">
      <c r="A2747" s="30">
        <v>45724</v>
      </c>
      <c r="B2747" s="31" t="s">
        <v>87</v>
      </c>
      <c r="C2747" s="32" t="s">
        <v>88</v>
      </c>
      <c r="D2747" s="31" t="s">
        <v>10955</v>
      </c>
      <c r="E2747" s="32">
        <v>6</v>
      </c>
      <c r="F2747" s="32" t="s">
        <v>25</v>
      </c>
      <c r="G2747" s="32" t="s">
        <v>10961</v>
      </c>
      <c r="H2747" s="33" t="s">
        <v>8458</v>
      </c>
    </row>
    <row r="2748" spans="1:8" x14ac:dyDescent="0.25">
      <c r="A2748" s="34">
        <v>45724</v>
      </c>
      <c r="B2748" s="35" t="s">
        <v>81</v>
      </c>
      <c r="C2748" s="36" t="s">
        <v>82</v>
      </c>
      <c r="D2748" s="35" t="s">
        <v>10955</v>
      </c>
      <c r="E2748" s="36">
        <v>6</v>
      </c>
      <c r="F2748" s="36" t="s">
        <v>25</v>
      </c>
      <c r="G2748" s="36" t="s">
        <v>10961</v>
      </c>
      <c r="H2748" s="37" t="s">
        <v>8458</v>
      </c>
    </row>
    <row r="2749" spans="1:8" x14ac:dyDescent="0.25">
      <c r="A2749" s="30">
        <v>45724</v>
      </c>
      <c r="B2749" s="31" t="s">
        <v>1640</v>
      </c>
      <c r="C2749" s="32" t="s">
        <v>1641</v>
      </c>
      <c r="D2749" s="31" t="s">
        <v>10955</v>
      </c>
      <c r="E2749" s="32">
        <v>12</v>
      </c>
      <c r="F2749" s="32" t="s">
        <v>25</v>
      </c>
      <c r="G2749" s="32" t="s">
        <v>10961</v>
      </c>
      <c r="H2749" s="33" t="s">
        <v>8458</v>
      </c>
    </row>
    <row r="2750" spans="1:8" x14ac:dyDescent="0.25">
      <c r="A2750" s="34">
        <v>45724</v>
      </c>
      <c r="B2750" s="35" t="s">
        <v>722</v>
      </c>
      <c r="C2750" s="36" t="s">
        <v>723</v>
      </c>
      <c r="D2750" s="35" t="s">
        <v>10955</v>
      </c>
      <c r="E2750" s="36">
        <v>25</v>
      </c>
      <c r="F2750" s="36" t="s">
        <v>14</v>
      </c>
      <c r="G2750" s="36" t="s">
        <v>10961</v>
      </c>
      <c r="H2750" s="37" t="s">
        <v>8458</v>
      </c>
    </row>
    <row r="2751" spans="1:8" x14ac:dyDescent="0.25">
      <c r="A2751" s="30">
        <v>45724</v>
      </c>
      <c r="B2751" s="31" t="s">
        <v>616</v>
      </c>
      <c r="C2751" s="32" t="s">
        <v>617</v>
      </c>
      <c r="D2751" s="31" t="s">
        <v>10955</v>
      </c>
      <c r="E2751" s="32">
        <v>10</v>
      </c>
      <c r="F2751" s="32" t="s">
        <v>14</v>
      </c>
      <c r="G2751" s="32" t="s">
        <v>10961</v>
      </c>
      <c r="H2751" s="33" t="s">
        <v>8458</v>
      </c>
    </row>
    <row r="2752" spans="1:8" x14ac:dyDescent="0.25">
      <c r="A2752" s="34">
        <v>45724</v>
      </c>
      <c r="B2752" s="35" t="s">
        <v>485</v>
      </c>
      <c r="C2752" s="36" t="s">
        <v>486</v>
      </c>
      <c r="D2752" s="35" t="s">
        <v>10955</v>
      </c>
      <c r="E2752" s="36">
        <v>120</v>
      </c>
      <c r="F2752" s="36" t="s">
        <v>14</v>
      </c>
      <c r="G2752" s="36" t="s">
        <v>10961</v>
      </c>
      <c r="H2752" s="37" t="s">
        <v>8458</v>
      </c>
    </row>
    <row r="2753" spans="1:8" x14ac:dyDescent="0.25">
      <c r="A2753" s="30">
        <v>45724</v>
      </c>
      <c r="B2753" s="31" t="s">
        <v>1402</v>
      </c>
      <c r="C2753" s="32" t="s">
        <v>1403</v>
      </c>
      <c r="D2753" s="31" t="s">
        <v>10955</v>
      </c>
      <c r="E2753" s="32">
        <v>24</v>
      </c>
      <c r="F2753" s="32" t="s">
        <v>14</v>
      </c>
      <c r="G2753" s="32" t="s">
        <v>10961</v>
      </c>
      <c r="H2753" s="33" t="s">
        <v>8458</v>
      </c>
    </row>
    <row r="2754" spans="1:8" x14ac:dyDescent="0.25">
      <c r="A2754" s="34">
        <v>45724</v>
      </c>
      <c r="B2754" s="35" t="s">
        <v>176</v>
      </c>
      <c r="C2754" s="36" t="s">
        <v>177</v>
      </c>
      <c r="D2754" s="35" t="s">
        <v>10955</v>
      </c>
      <c r="E2754" s="36">
        <v>6</v>
      </c>
      <c r="F2754" s="36" t="s">
        <v>14</v>
      </c>
      <c r="G2754" s="36" t="s">
        <v>10961</v>
      </c>
      <c r="H2754" s="37" t="s">
        <v>8458</v>
      </c>
    </row>
    <row r="2755" spans="1:8" x14ac:dyDescent="0.25">
      <c r="A2755" s="30">
        <v>45724</v>
      </c>
      <c r="B2755" s="31" t="s">
        <v>182</v>
      </c>
      <c r="C2755" s="32" t="s">
        <v>183</v>
      </c>
      <c r="D2755" s="31" t="s">
        <v>10955</v>
      </c>
      <c r="E2755" s="32">
        <v>6</v>
      </c>
      <c r="F2755" s="32" t="s">
        <v>14</v>
      </c>
      <c r="G2755" s="32" t="s">
        <v>10961</v>
      </c>
      <c r="H2755" s="33" t="s">
        <v>8458</v>
      </c>
    </row>
    <row r="2756" spans="1:8" x14ac:dyDescent="0.25">
      <c r="A2756" s="34">
        <v>45724</v>
      </c>
      <c r="B2756" s="35" t="s">
        <v>179</v>
      </c>
      <c r="C2756" s="36" t="s">
        <v>180</v>
      </c>
      <c r="D2756" s="35" t="s">
        <v>10955</v>
      </c>
      <c r="E2756" s="36">
        <v>8</v>
      </c>
      <c r="F2756" s="36" t="s">
        <v>14</v>
      </c>
      <c r="G2756" s="36" t="s">
        <v>10961</v>
      </c>
      <c r="H2756" s="37" t="s">
        <v>8458</v>
      </c>
    </row>
    <row r="2757" spans="1:8" x14ac:dyDescent="0.25">
      <c r="A2757" s="30">
        <v>45724</v>
      </c>
      <c r="B2757" s="31" t="s">
        <v>1077</v>
      </c>
      <c r="C2757" s="32" t="s">
        <v>1078</v>
      </c>
      <c r="D2757" s="31" t="s">
        <v>10955</v>
      </c>
      <c r="E2757" s="32">
        <v>60</v>
      </c>
      <c r="F2757" s="32" t="s">
        <v>14</v>
      </c>
      <c r="G2757" s="32" t="s">
        <v>10961</v>
      </c>
      <c r="H2757" s="33" t="s">
        <v>8458</v>
      </c>
    </row>
    <row r="2758" spans="1:8" x14ac:dyDescent="0.25">
      <c r="A2758" s="34">
        <v>45724</v>
      </c>
      <c r="B2758" s="35" t="s">
        <v>938</v>
      </c>
      <c r="C2758" s="36" t="s">
        <v>939</v>
      </c>
      <c r="D2758" s="35" t="s">
        <v>10955</v>
      </c>
      <c r="E2758" s="36">
        <v>20</v>
      </c>
      <c r="F2758" s="36" t="s">
        <v>14</v>
      </c>
      <c r="G2758" s="36" t="s">
        <v>10961</v>
      </c>
      <c r="H2758" s="37" t="s">
        <v>8458</v>
      </c>
    </row>
    <row r="2759" spans="1:8" x14ac:dyDescent="0.25">
      <c r="A2759" s="30">
        <v>45724</v>
      </c>
      <c r="B2759" s="31" t="s">
        <v>1522</v>
      </c>
      <c r="C2759" s="32" t="s">
        <v>1523</v>
      </c>
      <c r="D2759" s="31" t="s">
        <v>10955</v>
      </c>
      <c r="E2759" s="32">
        <v>3</v>
      </c>
      <c r="F2759" s="32" t="s">
        <v>25</v>
      </c>
      <c r="G2759" s="32" t="s">
        <v>10961</v>
      </c>
      <c r="H2759" s="33" t="s">
        <v>8458</v>
      </c>
    </row>
    <row r="2760" spans="1:8" x14ac:dyDescent="0.25">
      <c r="A2760" s="34">
        <v>45724</v>
      </c>
      <c r="B2760" s="35" t="s">
        <v>1524</v>
      </c>
      <c r="C2760" s="36" t="s">
        <v>1525</v>
      </c>
      <c r="D2760" s="35" t="s">
        <v>10955</v>
      </c>
      <c r="E2760" s="36">
        <v>32</v>
      </c>
      <c r="F2760" s="36" t="s">
        <v>25</v>
      </c>
      <c r="G2760" s="36" t="s">
        <v>10961</v>
      </c>
      <c r="H2760" s="37" t="s">
        <v>8458</v>
      </c>
    </row>
    <row r="2761" spans="1:8" x14ac:dyDescent="0.25">
      <c r="A2761" s="30">
        <v>45724</v>
      </c>
      <c r="B2761" s="31" t="s">
        <v>9255</v>
      </c>
      <c r="C2761" s="32" t="s">
        <v>9255</v>
      </c>
      <c r="D2761" s="31"/>
      <c r="E2761" s="32">
        <v>3</v>
      </c>
      <c r="F2761" s="32" t="s">
        <v>14</v>
      </c>
      <c r="G2761" s="32" t="s">
        <v>10961</v>
      </c>
      <c r="H2761" s="33" t="s">
        <v>8458</v>
      </c>
    </row>
    <row r="2762" spans="1:8" x14ac:dyDescent="0.25">
      <c r="A2762" s="34">
        <v>45724</v>
      </c>
      <c r="B2762" s="35" t="s">
        <v>1531</v>
      </c>
      <c r="C2762" s="36" t="s">
        <v>1531</v>
      </c>
      <c r="D2762" s="35"/>
      <c r="E2762" s="36">
        <v>6</v>
      </c>
      <c r="F2762" s="36" t="s">
        <v>14</v>
      </c>
      <c r="G2762" s="36" t="s">
        <v>10961</v>
      </c>
      <c r="H2762" s="37" t="s">
        <v>8458</v>
      </c>
    </row>
    <row r="2763" spans="1:8" x14ac:dyDescent="0.25">
      <c r="A2763" s="30">
        <v>45724</v>
      </c>
      <c r="B2763" s="31" t="s">
        <v>1627</v>
      </c>
      <c r="C2763" s="32" t="s">
        <v>1628</v>
      </c>
      <c r="D2763" s="31" t="s">
        <v>10955</v>
      </c>
      <c r="E2763" s="32">
        <v>12</v>
      </c>
      <c r="F2763" s="32" t="s">
        <v>25</v>
      </c>
      <c r="G2763" s="32" t="s">
        <v>10961</v>
      </c>
      <c r="H2763" s="33" t="s">
        <v>8458</v>
      </c>
    </row>
    <row r="2764" spans="1:8" x14ac:dyDescent="0.25">
      <c r="A2764" s="34">
        <v>45724</v>
      </c>
      <c r="B2764" s="35" t="s">
        <v>8900</v>
      </c>
      <c r="C2764" s="36" t="s">
        <v>6348</v>
      </c>
      <c r="D2764" s="35" t="s">
        <v>10955</v>
      </c>
      <c r="E2764" s="36">
        <v>10</v>
      </c>
      <c r="F2764" s="36" t="s">
        <v>14</v>
      </c>
      <c r="G2764" s="36" t="s">
        <v>10961</v>
      </c>
      <c r="H2764" s="37" t="s">
        <v>8458</v>
      </c>
    </row>
    <row r="2765" spans="1:8" x14ac:dyDescent="0.25">
      <c r="A2765" s="30">
        <v>45724</v>
      </c>
      <c r="B2765" s="31" t="s">
        <v>4980</v>
      </c>
      <c r="C2765" s="32" t="s">
        <v>4981</v>
      </c>
      <c r="D2765" s="31" t="s">
        <v>10955</v>
      </c>
      <c r="E2765" s="32">
        <v>8</v>
      </c>
      <c r="F2765" s="32" t="s">
        <v>25</v>
      </c>
      <c r="G2765" s="32" t="s">
        <v>10961</v>
      </c>
      <c r="H2765" s="33" t="s">
        <v>8458</v>
      </c>
    </row>
    <row r="2766" spans="1:8" x14ac:dyDescent="0.25">
      <c r="A2766" s="34">
        <v>45724</v>
      </c>
      <c r="B2766" s="35" t="s">
        <v>4970</v>
      </c>
      <c r="C2766" s="36" t="s">
        <v>4971</v>
      </c>
      <c r="D2766" s="35" t="s">
        <v>10955</v>
      </c>
      <c r="E2766" s="36">
        <v>8</v>
      </c>
      <c r="F2766" s="36" t="s">
        <v>25</v>
      </c>
      <c r="G2766" s="36" t="s">
        <v>10961</v>
      </c>
      <c r="H2766" s="37" t="s">
        <v>8458</v>
      </c>
    </row>
    <row r="2767" spans="1:8" x14ac:dyDescent="0.25">
      <c r="A2767" s="30">
        <v>45724</v>
      </c>
      <c r="B2767" s="31" t="s">
        <v>4960</v>
      </c>
      <c r="C2767" s="32" t="s">
        <v>4961</v>
      </c>
      <c r="D2767" s="31" t="s">
        <v>10955</v>
      </c>
      <c r="E2767" s="32">
        <v>20</v>
      </c>
      <c r="F2767" s="32" t="s">
        <v>14</v>
      </c>
      <c r="G2767" s="32" t="s">
        <v>10961</v>
      </c>
      <c r="H2767" s="33" t="s">
        <v>8458</v>
      </c>
    </row>
    <row r="2768" spans="1:8" x14ac:dyDescent="0.25">
      <c r="A2768" s="34">
        <v>45724</v>
      </c>
      <c r="B2768" s="35" t="s">
        <v>1590</v>
      </c>
      <c r="C2768" s="36" t="s">
        <v>1591</v>
      </c>
      <c r="D2768" s="35" t="s">
        <v>10955</v>
      </c>
      <c r="E2768" s="36">
        <v>10</v>
      </c>
      <c r="F2768" s="36" t="s">
        <v>14</v>
      </c>
      <c r="G2768" s="36" t="s">
        <v>10961</v>
      </c>
      <c r="H2768" s="37" t="s">
        <v>8458</v>
      </c>
    </row>
    <row r="2769" spans="1:8" x14ac:dyDescent="0.25">
      <c r="A2769" s="30">
        <v>45724</v>
      </c>
      <c r="B2769" s="31" t="s">
        <v>1588</v>
      </c>
      <c r="C2769" s="32" t="s">
        <v>1589</v>
      </c>
      <c r="D2769" s="31" t="s">
        <v>10955</v>
      </c>
      <c r="E2769" s="32">
        <v>6</v>
      </c>
      <c r="F2769" s="32" t="s">
        <v>14</v>
      </c>
      <c r="G2769" s="32" t="s">
        <v>10961</v>
      </c>
      <c r="H2769" s="33" t="s">
        <v>8458</v>
      </c>
    </row>
    <row r="2770" spans="1:8" x14ac:dyDescent="0.25">
      <c r="A2770" s="34">
        <v>45724</v>
      </c>
      <c r="B2770" s="35" t="s">
        <v>2360</v>
      </c>
      <c r="C2770" s="36" t="s">
        <v>2361</v>
      </c>
      <c r="D2770" s="35" t="s">
        <v>10955</v>
      </c>
      <c r="E2770" s="36">
        <v>30</v>
      </c>
      <c r="F2770" s="36" t="s">
        <v>14</v>
      </c>
      <c r="G2770" s="36" t="s">
        <v>10961</v>
      </c>
      <c r="H2770" s="37" t="s">
        <v>8458</v>
      </c>
    </row>
    <row r="2771" spans="1:8" x14ac:dyDescent="0.25">
      <c r="A2771" s="30">
        <v>45724</v>
      </c>
      <c r="B2771" s="31" t="s">
        <v>2289</v>
      </c>
      <c r="C2771" s="32" t="s">
        <v>2290</v>
      </c>
      <c r="D2771" s="31" t="s">
        <v>10955</v>
      </c>
      <c r="E2771" s="32">
        <v>80</v>
      </c>
      <c r="F2771" s="32" t="s">
        <v>14</v>
      </c>
      <c r="G2771" s="32" t="s">
        <v>10961</v>
      </c>
      <c r="H2771" s="33" t="s">
        <v>8458</v>
      </c>
    </row>
    <row r="2772" spans="1:8" x14ac:dyDescent="0.25">
      <c r="A2772" s="34">
        <v>45724</v>
      </c>
      <c r="B2772" s="35" t="s">
        <v>6</v>
      </c>
      <c r="C2772" s="36" t="s">
        <v>7</v>
      </c>
      <c r="D2772" s="35" t="s">
        <v>10955</v>
      </c>
      <c r="E2772" s="36">
        <v>30</v>
      </c>
      <c r="F2772" s="36" t="s">
        <v>14</v>
      </c>
      <c r="G2772" s="36" t="s">
        <v>10961</v>
      </c>
      <c r="H2772" s="37" t="s">
        <v>8458</v>
      </c>
    </row>
    <row r="2773" spans="1:8" x14ac:dyDescent="0.25">
      <c r="A2773" s="30">
        <v>45724</v>
      </c>
      <c r="B2773" s="31" t="s">
        <v>2427</v>
      </c>
      <c r="C2773" s="32" t="s">
        <v>2483</v>
      </c>
      <c r="D2773" s="31" t="s">
        <v>10955</v>
      </c>
      <c r="E2773" s="32">
        <v>12</v>
      </c>
      <c r="F2773" s="32" t="s">
        <v>14</v>
      </c>
      <c r="G2773" s="32" t="s">
        <v>10961</v>
      </c>
      <c r="H2773" s="33" t="s">
        <v>8458</v>
      </c>
    </row>
    <row r="2774" spans="1:8" x14ac:dyDescent="0.25">
      <c r="A2774" s="34">
        <v>45724</v>
      </c>
      <c r="B2774" s="35" t="s">
        <v>2426</v>
      </c>
      <c r="C2774" s="36" t="s">
        <v>2482</v>
      </c>
      <c r="D2774" s="35" t="s">
        <v>10955</v>
      </c>
      <c r="E2774" s="36">
        <v>12</v>
      </c>
      <c r="F2774" s="36" t="s">
        <v>14</v>
      </c>
      <c r="G2774" s="36" t="s">
        <v>10961</v>
      </c>
      <c r="H2774" s="37" t="s">
        <v>8458</v>
      </c>
    </row>
    <row r="2775" spans="1:8" x14ac:dyDescent="0.25">
      <c r="A2775" s="30">
        <v>45724</v>
      </c>
      <c r="B2775" s="31" t="s">
        <v>3439</v>
      </c>
      <c r="C2775" s="32" t="s">
        <v>3440</v>
      </c>
      <c r="D2775" s="31" t="s">
        <v>10955</v>
      </c>
      <c r="E2775" s="32">
        <v>2</v>
      </c>
      <c r="F2775" s="32" t="s">
        <v>14</v>
      </c>
      <c r="G2775" s="32" t="s">
        <v>10961</v>
      </c>
      <c r="H2775" s="33" t="s">
        <v>8458</v>
      </c>
    </row>
    <row r="2776" spans="1:8" x14ac:dyDescent="0.25">
      <c r="A2776" s="34">
        <v>45724</v>
      </c>
      <c r="B2776" s="35" t="s">
        <v>3441</v>
      </c>
      <c r="C2776" s="36" t="s">
        <v>3442</v>
      </c>
      <c r="D2776" s="35" t="s">
        <v>10955</v>
      </c>
      <c r="E2776" s="36">
        <v>3</v>
      </c>
      <c r="F2776" s="36" t="s">
        <v>14</v>
      </c>
      <c r="G2776" s="36" t="s">
        <v>10961</v>
      </c>
      <c r="H2776" s="37" t="s">
        <v>8458</v>
      </c>
    </row>
    <row r="2777" spans="1:8" x14ac:dyDescent="0.25">
      <c r="A2777" s="30">
        <v>45724</v>
      </c>
      <c r="B2777" s="31" t="s">
        <v>4675</v>
      </c>
      <c r="C2777" s="32" t="s">
        <v>4676</v>
      </c>
      <c r="D2777" s="31" t="s">
        <v>10955</v>
      </c>
      <c r="E2777" s="32">
        <v>2</v>
      </c>
      <c r="F2777" s="32" t="s">
        <v>14</v>
      </c>
      <c r="G2777" s="32" t="s">
        <v>10961</v>
      </c>
      <c r="H2777" s="33" t="s">
        <v>8458</v>
      </c>
    </row>
    <row r="2778" spans="1:8" x14ac:dyDescent="0.25">
      <c r="A2778" s="34">
        <v>45724</v>
      </c>
      <c r="B2778" s="35" t="s">
        <v>2371</v>
      </c>
      <c r="C2778" s="36" t="s">
        <v>2442</v>
      </c>
      <c r="D2778" s="35" t="s">
        <v>10955</v>
      </c>
      <c r="E2778" s="36">
        <v>2</v>
      </c>
      <c r="F2778" s="36" t="s">
        <v>14</v>
      </c>
      <c r="G2778" s="36" t="s">
        <v>10961</v>
      </c>
      <c r="H2778" s="37" t="s">
        <v>8458</v>
      </c>
    </row>
    <row r="2779" spans="1:8" x14ac:dyDescent="0.25">
      <c r="A2779" s="30">
        <v>45724</v>
      </c>
      <c r="B2779" s="31" t="s">
        <v>2419</v>
      </c>
      <c r="C2779" s="32" t="s">
        <v>2477</v>
      </c>
      <c r="D2779" s="31" t="s">
        <v>10955</v>
      </c>
      <c r="E2779" s="32">
        <v>30</v>
      </c>
      <c r="F2779" s="32" t="s">
        <v>25</v>
      </c>
      <c r="G2779" s="32" t="s">
        <v>10961</v>
      </c>
      <c r="H2779" s="33" t="s">
        <v>8458</v>
      </c>
    </row>
    <row r="2780" spans="1:8" x14ac:dyDescent="0.25">
      <c r="A2780" s="34">
        <v>45724</v>
      </c>
      <c r="B2780" s="35" t="s">
        <v>2420</v>
      </c>
      <c r="C2780" s="36" t="s">
        <v>2478</v>
      </c>
      <c r="D2780" s="35" t="s">
        <v>10955</v>
      </c>
      <c r="E2780" s="36">
        <v>40</v>
      </c>
      <c r="F2780" s="36" t="s">
        <v>14</v>
      </c>
      <c r="G2780" s="36" t="s">
        <v>10961</v>
      </c>
      <c r="H2780" s="37" t="s">
        <v>8458</v>
      </c>
    </row>
    <row r="2781" spans="1:8" x14ac:dyDescent="0.25">
      <c r="A2781" s="30">
        <v>45724</v>
      </c>
      <c r="B2781" s="31" t="s">
        <v>774</v>
      </c>
      <c r="C2781" s="32" t="s">
        <v>775</v>
      </c>
      <c r="D2781" s="31" t="s">
        <v>10955</v>
      </c>
      <c r="E2781" s="32">
        <v>1</v>
      </c>
      <c r="F2781" s="32" t="s">
        <v>14</v>
      </c>
      <c r="G2781" s="32" t="s">
        <v>10961</v>
      </c>
      <c r="H2781" s="33" t="s">
        <v>8458</v>
      </c>
    </row>
    <row r="2782" spans="1:8" x14ac:dyDescent="0.25">
      <c r="A2782" s="34">
        <v>45724</v>
      </c>
      <c r="B2782" s="35" t="s">
        <v>2369</v>
      </c>
      <c r="C2782" s="36" t="s">
        <v>2441</v>
      </c>
      <c r="D2782" s="35" t="s">
        <v>10955</v>
      </c>
      <c r="E2782" s="36">
        <v>20</v>
      </c>
      <c r="F2782" s="36" t="s">
        <v>14</v>
      </c>
      <c r="G2782" s="36" t="s">
        <v>10961</v>
      </c>
      <c r="H2782" s="37" t="s">
        <v>8458</v>
      </c>
    </row>
    <row r="2783" spans="1:8" x14ac:dyDescent="0.25">
      <c r="A2783" s="30">
        <v>45724</v>
      </c>
      <c r="B2783" s="31" t="s">
        <v>6659</v>
      </c>
      <c r="C2783" s="32" t="s">
        <v>6660</v>
      </c>
      <c r="D2783" s="31" t="s">
        <v>10955</v>
      </c>
      <c r="E2783" s="32">
        <v>20</v>
      </c>
      <c r="F2783" s="32" t="s">
        <v>14</v>
      </c>
      <c r="G2783" s="32" t="s">
        <v>10961</v>
      </c>
      <c r="H2783" s="33" t="s">
        <v>8458</v>
      </c>
    </row>
    <row r="2784" spans="1:8" x14ac:dyDescent="0.25">
      <c r="A2784" s="34">
        <v>45724</v>
      </c>
      <c r="B2784" s="35" t="s">
        <v>6657</v>
      </c>
      <c r="C2784" s="36" t="s">
        <v>6658</v>
      </c>
      <c r="D2784" s="35" t="s">
        <v>10955</v>
      </c>
      <c r="E2784" s="36">
        <v>12</v>
      </c>
      <c r="F2784" s="36" t="s">
        <v>14</v>
      </c>
      <c r="G2784" s="36" t="s">
        <v>10961</v>
      </c>
      <c r="H2784" s="37" t="s">
        <v>8458</v>
      </c>
    </row>
    <row r="2785" spans="1:8" x14ac:dyDescent="0.25">
      <c r="A2785" s="30">
        <v>45723</v>
      </c>
      <c r="B2785" s="31" t="s">
        <v>8459</v>
      </c>
      <c r="C2785" s="32" t="s">
        <v>8460</v>
      </c>
      <c r="D2785" s="31">
        <v>1572</v>
      </c>
      <c r="E2785" s="32">
        <v>4</v>
      </c>
      <c r="F2785" s="32" t="s">
        <v>14</v>
      </c>
      <c r="G2785" s="32" t="s">
        <v>10961</v>
      </c>
      <c r="H2785" s="33" t="s">
        <v>8440</v>
      </c>
    </row>
    <row r="2786" spans="1:8" x14ac:dyDescent="0.25">
      <c r="A2786" s="34">
        <v>45723</v>
      </c>
      <c r="B2786" s="35" t="s">
        <v>8477</v>
      </c>
      <c r="C2786" s="36" t="s">
        <v>8478</v>
      </c>
      <c r="D2786" s="35">
        <v>1572</v>
      </c>
      <c r="E2786" s="36">
        <v>2</v>
      </c>
      <c r="F2786" s="36" t="s">
        <v>25</v>
      </c>
      <c r="G2786" s="36" t="s">
        <v>10961</v>
      </c>
      <c r="H2786" s="37" t="s">
        <v>8440</v>
      </c>
    </row>
    <row r="2787" spans="1:8" x14ac:dyDescent="0.25">
      <c r="A2787" s="30">
        <v>45721</v>
      </c>
      <c r="B2787" s="31" t="s">
        <v>6192</v>
      </c>
      <c r="C2787" s="32" t="s">
        <v>6193</v>
      </c>
      <c r="D2787" s="31" t="s">
        <v>9024</v>
      </c>
      <c r="E2787" s="32">
        <v>5</v>
      </c>
      <c r="F2787" s="32" t="s">
        <v>25</v>
      </c>
      <c r="G2787" s="32" t="s">
        <v>10961</v>
      </c>
      <c r="H2787" s="33" t="s">
        <v>8458</v>
      </c>
    </row>
    <row r="2788" spans="1:8" x14ac:dyDescent="0.25">
      <c r="A2788" s="34">
        <v>45721</v>
      </c>
      <c r="B2788" s="35" t="s">
        <v>6225</v>
      </c>
      <c r="C2788" s="36" t="s">
        <v>6226</v>
      </c>
      <c r="D2788" s="35" t="s">
        <v>9024</v>
      </c>
      <c r="E2788" s="36">
        <v>6</v>
      </c>
      <c r="F2788" s="36" t="s">
        <v>14</v>
      </c>
      <c r="G2788" s="36" t="s">
        <v>10961</v>
      </c>
      <c r="H2788" s="37" t="s">
        <v>8458</v>
      </c>
    </row>
    <row r="2789" spans="1:8" x14ac:dyDescent="0.25">
      <c r="A2789" s="30">
        <v>45721</v>
      </c>
      <c r="B2789" s="31" t="s">
        <v>6180</v>
      </c>
      <c r="C2789" s="32" t="s">
        <v>6181</v>
      </c>
      <c r="D2789" s="31" t="s">
        <v>9024</v>
      </c>
      <c r="E2789" s="32">
        <v>6</v>
      </c>
      <c r="F2789" s="32" t="s">
        <v>14</v>
      </c>
      <c r="G2789" s="32" t="s">
        <v>10961</v>
      </c>
      <c r="H2789" s="33" t="s">
        <v>8458</v>
      </c>
    </row>
    <row r="2790" spans="1:8" x14ac:dyDescent="0.25">
      <c r="A2790" s="34">
        <v>45721</v>
      </c>
      <c r="B2790" s="35" t="s">
        <v>10242</v>
      </c>
      <c r="C2790" s="36" t="s">
        <v>6162</v>
      </c>
      <c r="D2790" s="35" t="s">
        <v>9024</v>
      </c>
      <c r="E2790" s="36">
        <v>24</v>
      </c>
      <c r="F2790" s="36" t="s">
        <v>14</v>
      </c>
      <c r="G2790" s="36" t="s">
        <v>10961</v>
      </c>
      <c r="H2790" s="37" t="s">
        <v>8458</v>
      </c>
    </row>
    <row r="2791" spans="1:8" x14ac:dyDescent="0.25">
      <c r="A2791" s="30">
        <v>45721</v>
      </c>
      <c r="B2791" s="31" t="s">
        <v>10724</v>
      </c>
      <c r="C2791" s="32" t="s">
        <v>6161</v>
      </c>
      <c r="D2791" s="31" t="s">
        <v>9024</v>
      </c>
      <c r="E2791" s="32">
        <v>16</v>
      </c>
      <c r="F2791" s="32" t="s">
        <v>14</v>
      </c>
      <c r="G2791" s="32" t="s">
        <v>10961</v>
      </c>
      <c r="H2791" s="33" t="s">
        <v>8458</v>
      </c>
    </row>
    <row r="2792" spans="1:8" x14ac:dyDescent="0.25">
      <c r="A2792" s="34">
        <v>45721</v>
      </c>
      <c r="B2792" s="35" t="s">
        <v>10184</v>
      </c>
      <c r="C2792" s="36" t="s">
        <v>2826</v>
      </c>
      <c r="D2792" s="35" t="s">
        <v>9024</v>
      </c>
      <c r="E2792" s="36">
        <v>16</v>
      </c>
      <c r="F2792" s="36" t="s">
        <v>14</v>
      </c>
      <c r="G2792" s="36" t="s">
        <v>10961</v>
      </c>
      <c r="H2792" s="37" t="s">
        <v>8458</v>
      </c>
    </row>
    <row r="2793" spans="1:8" x14ac:dyDescent="0.25">
      <c r="A2793" s="30">
        <v>45721</v>
      </c>
      <c r="B2793" s="31" t="s">
        <v>10183</v>
      </c>
      <c r="C2793" s="32" t="s">
        <v>2825</v>
      </c>
      <c r="D2793" s="31" t="s">
        <v>9024</v>
      </c>
      <c r="E2793" s="32">
        <v>16</v>
      </c>
      <c r="F2793" s="32" t="s">
        <v>14</v>
      </c>
      <c r="G2793" s="32" t="s">
        <v>10961</v>
      </c>
      <c r="H2793" s="33" t="s">
        <v>8458</v>
      </c>
    </row>
    <row r="2794" spans="1:8" x14ac:dyDescent="0.25">
      <c r="A2794" s="34">
        <v>45721</v>
      </c>
      <c r="B2794" s="35" t="s">
        <v>8884</v>
      </c>
      <c r="C2794" s="36" t="s">
        <v>8855</v>
      </c>
      <c r="D2794" s="35" t="s">
        <v>9024</v>
      </c>
      <c r="E2794" s="36">
        <v>6</v>
      </c>
      <c r="F2794" s="36" t="s">
        <v>25</v>
      </c>
      <c r="G2794" s="36" t="s">
        <v>10961</v>
      </c>
      <c r="H2794" s="37" t="s">
        <v>8458</v>
      </c>
    </row>
    <row r="2795" spans="1:8" x14ac:dyDescent="0.25">
      <c r="A2795" s="30">
        <v>45721</v>
      </c>
      <c r="B2795" s="31" t="s">
        <v>8873</v>
      </c>
      <c r="C2795" s="32" t="s">
        <v>8841</v>
      </c>
      <c r="D2795" s="31" t="s">
        <v>9024</v>
      </c>
      <c r="E2795" s="32">
        <v>12</v>
      </c>
      <c r="F2795" s="32" t="s">
        <v>14</v>
      </c>
      <c r="G2795" s="32" t="s">
        <v>10961</v>
      </c>
      <c r="H2795" s="33" t="s">
        <v>8458</v>
      </c>
    </row>
    <row r="2796" spans="1:8" x14ac:dyDescent="0.25">
      <c r="A2796" s="34">
        <v>45721</v>
      </c>
      <c r="B2796" s="35" t="s">
        <v>6424</v>
      </c>
      <c r="C2796" s="36" t="s">
        <v>6425</v>
      </c>
      <c r="D2796" s="35" t="s">
        <v>9024</v>
      </c>
      <c r="E2796" s="36">
        <v>50</v>
      </c>
      <c r="F2796" s="36" t="s">
        <v>14</v>
      </c>
      <c r="G2796" s="36" t="s">
        <v>10961</v>
      </c>
      <c r="H2796" s="37" t="s">
        <v>8458</v>
      </c>
    </row>
    <row r="2797" spans="1:8" x14ac:dyDescent="0.25">
      <c r="A2797" s="30">
        <v>45721</v>
      </c>
      <c r="B2797" s="31" t="s">
        <v>5332</v>
      </c>
      <c r="C2797" s="32" t="s">
        <v>5333</v>
      </c>
      <c r="D2797" s="31" t="s">
        <v>9024</v>
      </c>
      <c r="E2797" s="32">
        <v>20</v>
      </c>
      <c r="F2797" s="32" t="s">
        <v>14</v>
      </c>
      <c r="G2797" s="32" t="s">
        <v>10961</v>
      </c>
      <c r="H2797" s="33" t="s">
        <v>8458</v>
      </c>
    </row>
    <row r="2798" spans="1:8" x14ac:dyDescent="0.25">
      <c r="A2798" s="34">
        <v>45721</v>
      </c>
      <c r="B2798" s="35" t="s">
        <v>10171</v>
      </c>
      <c r="C2798" s="36" t="s">
        <v>6666</v>
      </c>
      <c r="D2798" s="35" t="s">
        <v>9024</v>
      </c>
      <c r="E2798" s="36">
        <v>50</v>
      </c>
      <c r="F2798" s="36" t="s">
        <v>14</v>
      </c>
      <c r="G2798" s="36" t="s">
        <v>10961</v>
      </c>
      <c r="H2798" s="37" t="s">
        <v>8458</v>
      </c>
    </row>
    <row r="2799" spans="1:8" x14ac:dyDescent="0.25">
      <c r="A2799" s="30">
        <v>45721</v>
      </c>
      <c r="B2799" s="31" t="s">
        <v>6629</v>
      </c>
      <c r="C2799" s="32" t="s">
        <v>6630</v>
      </c>
      <c r="D2799" s="31" t="s">
        <v>9024</v>
      </c>
      <c r="E2799" s="32">
        <v>30</v>
      </c>
      <c r="F2799" s="32" t="s">
        <v>14</v>
      </c>
      <c r="G2799" s="32" t="s">
        <v>10961</v>
      </c>
      <c r="H2799" s="33" t="s">
        <v>8458</v>
      </c>
    </row>
    <row r="2800" spans="1:8" x14ac:dyDescent="0.25">
      <c r="A2800" s="34">
        <v>45721</v>
      </c>
      <c r="B2800" s="35" t="s">
        <v>6488</v>
      </c>
      <c r="C2800" s="36" t="s">
        <v>6489</v>
      </c>
      <c r="D2800" s="35" t="s">
        <v>9024</v>
      </c>
      <c r="E2800" s="36">
        <v>40</v>
      </c>
      <c r="F2800" s="36" t="s">
        <v>14</v>
      </c>
      <c r="G2800" s="36" t="s">
        <v>10961</v>
      </c>
      <c r="H2800" s="37" t="s">
        <v>8458</v>
      </c>
    </row>
    <row r="2801" spans="1:8" x14ac:dyDescent="0.25">
      <c r="A2801" s="30">
        <v>45721</v>
      </c>
      <c r="B2801" s="31" t="s">
        <v>6524</v>
      </c>
      <c r="C2801" s="32" t="s">
        <v>6525</v>
      </c>
      <c r="D2801" s="31" t="s">
        <v>9024</v>
      </c>
      <c r="E2801" s="32">
        <v>30</v>
      </c>
      <c r="F2801" s="32" t="s">
        <v>14</v>
      </c>
      <c r="G2801" s="32" t="s">
        <v>10961</v>
      </c>
      <c r="H2801" s="33" t="s">
        <v>8458</v>
      </c>
    </row>
    <row r="2802" spans="1:8" x14ac:dyDescent="0.25">
      <c r="A2802" s="34">
        <v>45721</v>
      </c>
      <c r="B2802" s="35" t="s">
        <v>6426</v>
      </c>
      <c r="C2802" s="36" t="s">
        <v>6427</v>
      </c>
      <c r="D2802" s="35" t="s">
        <v>9024</v>
      </c>
      <c r="E2802" s="36">
        <v>30</v>
      </c>
      <c r="F2802" s="36" t="s">
        <v>14</v>
      </c>
      <c r="G2802" s="36" t="s">
        <v>10961</v>
      </c>
      <c r="H2802" s="37" t="s">
        <v>8458</v>
      </c>
    </row>
    <row r="2803" spans="1:8" x14ac:dyDescent="0.25">
      <c r="A2803" s="30">
        <v>45721</v>
      </c>
      <c r="B2803" s="31" t="s">
        <v>6554</v>
      </c>
      <c r="C2803" s="32" t="s">
        <v>6555</v>
      </c>
      <c r="D2803" s="31" t="s">
        <v>9024</v>
      </c>
      <c r="E2803" s="32">
        <v>30</v>
      </c>
      <c r="F2803" s="32" t="s">
        <v>14</v>
      </c>
      <c r="G2803" s="32" t="s">
        <v>10961</v>
      </c>
      <c r="H2803" s="33" t="s">
        <v>8458</v>
      </c>
    </row>
    <row r="2804" spans="1:8" x14ac:dyDescent="0.25">
      <c r="A2804" s="34">
        <v>45721</v>
      </c>
      <c r="B2804" s="35" t="s">
        <v>6398</v>
      </c>
      <c r="C2804" s="36" t="s">
        <v>6399</v>
      </c>
      <c r="D2804" s="35" t="s">
        <v>9024</v>
      </c>
      <c r="E2804" s="36">
        <v>240</v>
      </c>
      <c r="F2804" s="36" t="s">
        <v>14</v>
      </c>
      <c r="G2804" s="36" t="s">
        <v>10961</v>
      </c>
      <c r="H2804" s="37" t="s">
        <v>8458</v>
      </c>
    </row>
    <row r="2805" spans="1:8" x14ac:dyDescent="0.25">
      <c r="A2805" s="30">
        <v>45721</v>
      </c>
      <c r="B2805" s="31" t="s">
        <v>6412</v>
      </c>
      <c r="C2805" s="32" t="s">
        <v>6413</v>
      </c>
      <c r="D2805" s="31" t="s">
        <v>9024</v>
      </c>
      <c r="E2805" s="32">
        <v>50</v>
      </c>
      <c r="F2805" s="32" t="s">
        <v>14</v>
      </c>
      <c r="G2805" s="32" t="s">
        <v>10961</v>
      </c>
      <c r="H2805" s="33" t="s">
        <v>8458</v>
      </c>
    </row>
    <row r="2806" spans="1:8" x14ac:dyDescent="0.25">
      <c r="A2806" s="34">
        <v>45721</v>
      </c>
      <c r="B2806" s="35" t="s">
        <v>8163</v>
      </c>
      <c r="C2806" s="36" t="s">
        <v>8164</v>
      </c>
      <c r="D2806" s="35" t="s">
        <v>9024</v>
      </c>
      <c r="E2806" s="36">
        <v>60</v>
      </c>
      <c r="F2806" s="36" t="s">
        <v>14</v>
      </c>
      <c r="G2806" s="36" t="s">
        <v>10961</v>
      </c>
      <c r="H2806" s="37" t="s">
        <v>8458</v>
      </c>
    </row>
    <row r="2807" spans="1:8" x14ac:dyDescent="0.25">
      <c r="A2807" s="30">
        <v>45721</v>
      </c>
      <c r="B2807" s="31" t="s">
        <v>8161</v>
      </c>
      <c r="C2807" s="32" t="s">
        <v>8162</v>
      </c>
      <c r="D2807" s="31" t="s">
        <v>9024</v>
      </c>
      <c r="E2807" s="32">
        <v>60</v>
      </c>
      <c r="F2807" s="32" t="s">
        <v>14</v>
      </c>
      <c r="G2807" s="32" t="s">
        <v>10961</v>
      </c>
      <c r="H2807" s="33" t="s">
        <v>8458</v>
      </c>
    </row>
    <row r="2808" spans="1:8" x14ac:dyDescent="0.25">
      <c r="A2808" s="34">
        <v>45721</v>
      </c>
      <c r="B2808" s="35" t="s">
        <v>8157</v>
      </c>
      <c r="C2808" s="36" t="s">
        <v>8158</v>
      </c>
      <c r="D2808" s="35" t="s">
        <v>9024</v>
      </c>
      <c r="E2808" s="36">
        <v>10</v>
      </c>
      <c r="F2808" s="36" t="s">
        <v>14</v>
      </c>
      <c r="G2808" s="36" t="s">
        <v>10961</v>
      </c>
      <c r="H2808" s="37" t="s">
        <v>8458</v>
      </c>
    </row>
    <row r="2809" spans="1:8" x14ac:dyDescent="0.25">
      <c r="A2809" s="30">
        <v>45721</v>
      </c>
      <c r="B2809" s="31" t="s">
        <v>8153</v>
      </c>
      <c r="C2809" s="32" t="s">
        <v>8154</v>
      </c>
      <c r="D2809" s="31" t="s">
        <v>9024</v>
      </c>
      <c r="E2809" s="32">
        <v>100</v>
      </c>
      <c r="F2809" s="32" t="s">
        <v>14</v>
      </c>
      <c r="G2809" s="32" t="s">
        <v>10961</v>
      </c>
      <c r="H2809" s="33" t="s">
        <v>8458</v>
      </c>
    </row>
    <row r="2810" spans="1:8" x14ac:dyDescent="0.25">
      <c r="A2810" s="34">
        <v>45721</v>
      </c>
      <c r="B2810" s="35" t="s">
        <v>8149</v>
      </c>
      <c r="C2810" s="36" t="s">
        <v>8150</v>
      </c>
      <c r="D2810" s="35" t="s">
        <v>9024</v>
      </c>
      <c r="E2810" s="36">
        <v>30</v>
      </c>
      <c r="F2810" s="36" t="s">
        <v>14</v>
      </c>
      <c r="G2810" s="36" t="s">
        <v>10961</v>
      </c>
      <c r="H2810" s="37" t="s">
        <v>8458</v>
      </c>
    </row>
    <row r="2811" spans="1:8" x14ac:dyDescent="0.25">
      <c r="A2811" s="30">
        <v>45724</v>
      </c>
      <c r="B2811" s="31" t="s">
        <v>2712</v>
      </c>
      <c r="C2811" s="32" t="s">
        <v>2713</v>
      </c>
      <c r="D2811" s="31">
        <v>1578</v>
      </c>
      <c r="E2811" s="32">
        <v>6</v>
      </c>
      <c r="F2811" s="32" t="s">
        <v>14</v>
      </c>
      <c r="G2811" s="32" t="s">
        <v>10961</v>
      </c>
      <c r="H2811" s="33" t="s">
        <v>8431</v>
      </c>
    </row>
    <row r="2812" spans="1:8" x14ac:dyDescent="0.25">
      <c r="A2812" s="34">
        <v>45723</v>
      </c>
      <c r="B2812" s="35" t="s">
        <v>1107</v>
      </c>
      <c r="C2812" s="36" t="s">
        <v>1108</v>
      </c>
      <c r="D2812" s="35">
        <v>1568</v>
      </c>
      <c r="E2812" s="36">
        <v>10</v>
      </c>
      <c r="F2812" s="36" t="s">
        <v>14</v>
      </c>
      <c r="G2812" s="36" t="s">
        <v>10961</v>
      </c>
      <c r="H2812" s="37" t="s">
        <v>8431</v>
      </c>
    </row>
    <row r="2813" spans="1:8" x14ac:dyDescent="0.25">
      <c r="A2813" s="30">
        <v>45723</v>
      </c>
      <c r="B2813" s="31" t="s">
        <v>2426</v>
      </c>
      <c r="C2813" s="32" t="s">
        <v>2482</v>
      </c>
      <c r="D2813" s="31">
        <v>1568</v>
      </c>
      <c r="E2813" s="32">
        <v>4</v>
      </c>
      <c r="F2813" s="32" t="s">
        <v>25</v>
      </c>
      <c r="G2813" s="32" t="s">
        <v>10961</v>
      </c>
      <c r="H2813" s="33" t="s">
        <v>8431</v>
      </c>
    </row>
    <row r="2814" spans="1:8" x14ac:dyDescent="0.25">
      <c r="A2814" s="34">
        <v>45723</v>
      </c>
      <c r="B2814" s="35" t="s">
        <v>2427</v>
      </c>
      <c r="C2814" s="36" t="s">
        <v>2483</v>
      </c>
      <c r="D2814" s="35">
        <v>1568</v>
      </c>
      <c r="E2814" s="36">
        <v>4</v>
      </c>
      <c r="F2814" s="36" t="s">
        <v>14</v>
      </c>
      <c r="G2814" s="36" t="s">
        <v>10961</v>
      </c>
      <c r="H2814" s="37" t="s">
        <v>8431</v>
      </c>
    </row>
    <row r="2815" spans="1:8" x14ac:dyDescent="0.25">
      <c r="A2815" s="30">
        <v>45723</v>
      </c>
      <c r="B2815" s="31" t="s">
        <v>2562</v>
      </c>
      <c r="C2815" s="32" t="s">
        <v>2563</v>
      </c>
      <c r="D2815" s="31">
        <v>1568</v>
      </c>
      <c r="E2815" s="32">
        <v>4</v>
      </c>
      <c r="F2815" s="32" t="s">
        <v>8414</v>
      </c>
      <c r="G2815" s="32" t="s">
        <v>10961</v>
      </c>
      <c r="H2815" s="33" t="s">
        <v>8431</v>
      </c>
    </row>
    <row r="2816" spans="1:8" x14ac:dyDescent="0.25">
      <c r="A2816" s="34">
        <v>45723</v>
      </c>
      <c r="B2816" s="35" t="s">
        <v>2412</v>
      </c>
      <c r="C2816" s="36" t="s">
        <v>2469</v>
      </c>
      <c r="D2816" s="35">
        <v>1568</v>
      </c>
      <c r="E2816" s="36">
        <v>4</v>
      </c>
      <c r="F2816" s="36" t="s">
        <v>8414</v>
      </c>
      <c r="G2816" s="36" t="s">
        <v>10961</v>
      </c>
      <c r="H2816" s="37" t="s">
        <v>8431</v>
      </c>
    </row>
    <row r="2817" spans="1:8" x14ac:dyDescent="0.25">
      <c r="A2817" s="30">
        <v>45723</v>
      </c>
      <c r="B2817" s="31" t="s">
        <v>2778</v>
      </c>
      <c r="C2817" s="32" t="s">
        <v>2779</v>
      </c>
      <c r="D2817" s="31">
        <v>1568</v>
      </c>
      <c r="E2817" s="32">
        <v>5</v>
      </c>
      <c r="F2817" s="32" t="s">
        <v>14</v>
      </c>
      <c r="G2817" s="32" t="s">
        <v>10961</v>
      </c>
      <c r="H2817" s="33" t="s">
        <v>8431</v>
      </c>
    </row>
    <row r="2818" spans="1:8" x14ac:dyDescent="0.25">
      <c r="A2818" s="34">
        <v>45720</v>
      </c>
      <c r="B2818" s="35" t="s">
        <v>1760</v>
      </c>
      <c r="C2818" s="36" t="s">
        <v>1761</v>
      </c>
      <c r="D2818" s="35">
        <v>1553</v>
      </c>
      <c r="E2818" s="36">
        <v>60</v>
      </c>
      <c r="F2818" s="36" t="s">
        <v>8414</v>
      </c>
      <c r="G2818" s="36" t="s">
        <v>10961</v>
      </c>
      <c r="H2818" s="37" t="s">
        <v>9007</v>
      </c>
    </row>
    <row r="2819" spans="1:8" x14ac:dyDescent="0.25">
      <c r="A2819" s="30">
        <v>45723</v>
      </c>
      <c r="B2819" s="31" t="s">
        <v>9532</v>
      </c>
      <c r="C2819" s="32" t="s">
        <v>4208</v>
      </c>
      <c r="D2819" s="31">
        <v>1570</v>
      </c>
      <c r="E2819" s="32">
        <v>12</v>
      </c>
      <c r="F2819" s="32" t="s">
        <v>14</v>
      </c>
      <c r="G2819" s="32" t="s">
        <v>10961</v>
      </c>
      <c r="H2819" s="33" t="s">
        <v>8457</v>
      </c>
    </row>
    <row r="2820" spans="1:8" x14ac:dyDescent="0.25">
      <c r="A2820" s="34">
        <v>45723</v>
      </c>
      <c r="B2820" s="35" t="s">
        <v>9533</v>
      </c>
      <c r="C2820" s="36" t="s">
        <v>9023</v>
      </c>
      <c r="D2820" s="35">
        <v>1570</v>
      </c>
      <c r="E2820" s="36">
        <v>12</v>
      </c>
      <c r="F2820" s="36" t="s">
        <v>14</v>
      </c>
      <c r="G2820" s="36" t="s">
        <v>10961</v>
      </c>
      <c r="H2820" s="37" t="s">
        <v>8457</v>
      </c>
    </row>
    <row r="2821" spans="1:8" x14ac:dyDescent="0.25">
      <c r="A2821" s="30">
        <v>45723</v>
      </c>
      <c r="B2821" s="31" t="s">
        <v>973</v>
      </c>
      <c r="C2821" s="32" t="s">
        <v>8420</v>
      </c>
      <c r="D2821" s="31">
        <v>1570</v>
      </c>
      <c r="E2821" s="32">
        <v>6</v>
      </c>
      <c r="F2821" s="32" t="s">
        <v>14</v>
      </c>
      <c r="G2821" s="32" t="s">
        <v>10961</v>
      </c>
      <c r="H2821" s="33" t="s">
        <v>8457</v>
      </c>
    </row>
    <row r="2822" spans="1:8" x14ac:dyDescent="0.25">
      <c r="A2822" s="34">
        <v>45723</v>
      </c>
      <c r="B2822" s="35" t="s">
        <v>1037</v>
      </c>
      <c r="C2822" s="36" t="s">
        <v>1038</v>
      </c>
      <c r="D2822" s="35">
        <v>1570</v>
      </c>
      <c r="E2822" s="36">
        <v>10</v>
      </c>
      <c r="F2822" s="36" t="s">
        <v>25</v>
      </c>
      <c r="G2822" s="36" t="s">
        <v>10961</v>
      </c>
      <c r="H2822" s="37" t="s">
        <v>8457</v>
      </c>
    </row>
    <row r="2823" spans="1:8" x14ac:dyDescent="0.25">
      <c r="A2823" s="30">
        <v>45723</v>
      </c>
      <c r="B2823" s="31" t="s">
        <v>1062</v>
      </c>
      <c r="C2823" s="32" t="s">
        <v>1063</v>
      </c>
      <c r="D2823" s="31">
        <v>1570</v>
      </c>
      <c r="E2823" s="32">
        <v>10</v>
      </c>
      <c r="F2823" s="32" t="s">
        <v>25</v>
      </c>
      <c r="G2823" s="32" t="s">
        <v>10961</v>
      </c>
      <c r="H2823" s="33" t="s">
        <v>8457</v>
      </c>
    </row>
    <row r="2824" spans="1:8" x14ac:dyDescent="0.25">
      <c r="A2824" s="34">
        <v>45723</v>
      </c>
      <c r="B2824" s="35" t="s">
        <v>1200</v>
      </c>
      <c r="C2824" s="36" t="s">
        <v>1201</v>
      </c>
      <c r="D2824" s="35">
        <v>1570</v>
      </c>
      <c r="E2824" s="36">
        <v>6</v>
      </c>
      <c r="F2824" s="36" t="s">
        <v>14</v>
      </c>
      <c r="G2824" s="36" t="s">
        <v>10961</v>
      </c>
      <c r="H2824" s="37" t="s">
        <v>8457</v>
      </c>
    </row>
    <row r="2825" spans="1:8" x14ac:dyDescent="0.25">
      <c r="A2825" s="30">
        <v>45723</v>
      </c>
      <c r="B2825" s="31" t="s">
        <v>179</v>
      </c>
      <c r="C2825" s="32" t="s">
        <v>180</v>
      </c>
      <c r="D2825" s="31">
        <v>1570</v>
      </c>
      <c r="E2825" s="32">
        <v>2</v>
      </c>
      <c r="F2825" s="32" t="s">
        <v>25</v>
      </c>
      <c r="G2825" s="32" t="s">
        <v>10961</v>
      </c>
      <c r="H2825" s="33" t="s">
        <v>8457</v>
      </c>
    </row>
    <row r="2826" spans="1:8" x14ac:dyDescent="0.25">
      <c r="A2826" s="34">
        <v>45723</v>
      </c>
      <c r="B2826" s="35" t="s">
        <v>9008</v>
      </c>
      <c r="C2826" s="36" t="s">
        <v>3230</v>
      </c>
      <c r="D2826" s="35">
        <v>1570</v>
      </c>
      <c r="E2826" s="36">
        <v>6</v>
      </c>
      <c r="F2826" s="36" t="s">
        <v>25</v>
      </c>
      <c r="G2826" s="36" t="s">
        <v>10961</v>
      </c>
      <c r="H2826" s="37" t="s">
        <v>8457</v>
      </c>
    </row>
    <row r="2827" spans="1:8" x14ac:dyDescent="0.25">
      <c r="A2827" s="30">
        <v>45723</v>
      </c>
      <c r="B2827" s="31" t="s">
        <v>3228</v>
      </c>
      <c r="C2827" s="32" t="s">
        <v>3229</v>
      </c>
      <c r="D2827" s="31">
        <v>1570</v>
      </c>
      <c r="E2827" s="32">
        <v>6</v>
      </c>
      <c r="F2827" s="32" t="s">
        <v>14</v>
      </c>
      <c r="G2827" s="32" t="s">
        <v>10961</v>
      </c>
      <c r="H2827" s="33" t="s">
        <v>8457</v>
      </c>
    </row>
    <row r="2828" spans="1:8" x14ac:dyDescent="0.25">
      <c r="A2828" s="34">
        <v>45723</v>
      </c>
      <c r="B2828" s="35" t="s">
        <v>7000</v>
      </c>
      <c r="C2828" s="36" t="s">
        <v>7001</v>
      </c>
      <c r="D2828" s="35">
        <v>1570</v>
      </c>
      <c r="E2828" s="36">
        <v>12</v>
      </c>
      <c r="F2828" s="36" t="s">
        <v>14</v>
      </c>
      <c r="G2828" s="36" t="s">
        <v>10961</v>
      </c>
      <c r="H2828" s="37" t="s">
        <v>8457</v>
      </c>
    </row>
    <row r="2829" spans="1:8" x14ac:dyDescent="0.25">
      <c r="A2829" s="30">
        <v>45723</v>
      </c>
      <c r="B2829" s="31" t="s">
        <v>10184</v>
      </c>
      <c r="C2829" s="32" t="s">
        <v>2826</v>
      </c>
      <c r="D2829" s="31">
        <v>1570</v>
      </c>
      <c r="E2829" s="32">
        <v>2</v>
      </c>
      <c r="F2829" s="32" t="s">
        <v>14</v>
      </c>
      <c r="G2829" s="32" t="s">
        <v>10961</v>
      </c>
      <c r="H2829" s="33" t="s">
        <v>8457</v>
      </c>
    </row>
    <row r="2830" spans="1:8" x14ac:dyDescent="0.25">
      <c r="A2830" s="34">
        <v>45723</v>
      </c>
      <c r="B2830" s="35" t="s">
        <v>10183</v>
      </c>
      <c r="C2830" s="36" t="s">
        <v>2825</v>
      </c>
      <c r="D2830" s="35">
        <v>1570</v>
      </c>
      <c r="E2830" s="36">
        <v>2</v>
      </c>
      <c r="F2830" s="36" t="s">
        <v>14</v>
      </c>
      <c r="G2830" s="36" t="s">
        <v>10961</v>
      </c>
      <c r="H2830" s="37" t="s">
        <v>8457</v>
      </c>
    </row>
    <row r="2831" spans="1:8" x14ac:dyDescent="0.25">
      <c r="A2831" s="30">
        <v>45723</v>
      </c>
      <c r="B2831" s="31" t="s">
        <v>632</v>
      </c>
      <c r="C2831" s="32" t="s">
        <v>633</v>
      </c>
      <c r="D2831" s="31">
        <v>1569</v>
      </c>
      <c r="E2831" s="32">
        <v>6</v>
      </c>
      <c r="F2831" s="32" t="s">
        <v>14</v>
      </c>
      <c r="G2831" s="32" t="s">
        <v>10961</v>
      </c>
      <c r="H2831" s="33" t="s">
        <v>8457</v>
      </c>
    </row>
    <row r="2832" spans="1:8" x14ac:dyDescent="0.25">
      <c r="A2832" s="34">
        <v>45723</v>
      </c>
      <c r="B2832" s="35" t="s">
        <v>10146</v>
      </c>
      <c r="C2832" s="36" t="s">
        <v>6753</v>
      </c>
      <c r="D2832" s="35">
        <v>1569</v>
      </c>
      <c r="E2832" s="36">
        <v>6</v>
      </c>
      <c r="F2832" s="36" t="s">
        <v>14</v>
      </c>
      <c r="G2832" s="36" t="s">
        <v>10961</v>
      </c>
      <c r="H2832" s="37" t="s">
        <v>8457</v>
      </c>
    </row>
    <row r="2833" spans="1:8" x14ac:dyDescent="0.25">
      <c r="A2833" s="30">
        <v>45723</v>
      </c>
      <c r="B2833" s="31" t="s">
        <v>1244</v>
      </c>
      <c r="C2833" s="32" t="s">
        <v>1245</v>
      </c>
      <c r="D2833" s="31">
        <v>1569</v>
      </c>
      <c r="E2833" s="32">
        <v>6</v>
      </c>
      <c r="F2833" s="32" t="s">
        <v>14</v>
      </c>
      <c r="G2833" s="32" t="s">
        <v>10961</v>
      </c>
      <c r="H2833" s="33" t="s">
        <v>8457</v>
      </c>
    </row>
    <row r="2834" spans="1:8" x14ac:dyDescent="0.25">
      <c r="A2834" s="34">
        <v>45723</v>
      </c>
      <c r="B2834" s="35" t="s">
        <v>1255</v>
      </c>
      <c r="C2834" s="36" t="s">
        <v>1256</v>
      </c>
      <c r="D2834" s="35">
        <v>1569</v>
      </c>
      <c r="E2834" s="36">
        <v>36</v>
      </c>
      <c r="F2834" s="36" t="s">
        <v>25</v>
      </c>
      <c r="G2834" s="36" t="s">
        <v>10961</v>
      </c>
      <c r="H2834" s="37" t="s">
        <v>8457</v>
      </c>
    </row>
    <row r="2835" spans="1:8" x14ac:dyDescent="0.25">
      <c r="A2835" s="30">
        <v>45723</v>
      </c>
      <c r="B2835" s="31" t="s">
        <v>462</v>
      </c>
      <c r="C2835" s="32" t="s">
        <v>463</v>
      </c>
      <c r="D2835" s="31">
        <v>1569</v>
      </c>
      <c r="E2835" s="32">
        <v>3</v>
      </c>
      <c r="F2835" s="32" t="s">
        <v>14</v>
      </c>
      <c r="G2835" s="32" t="s">
        <v>10961</v>
      </c>
      <c r="H2835" s="33" t="s">
        <v>8457</v>
      </c>
    </row>
    <row r="2836" spans="1:8" x14ac:dyDescent="0.25">
      <c r="A2836" s="34">
        <v>45723</v>
      </c>
      <c r="B2836" s="35" t="s">
        <v>465</v>
      </c>
      <c r="C2836" s="36" t="s">
        <v>466</v>
      </c>
      <c r="D2836" s="35">
        <v>1569</v>
      </c>
      <c r="E2836" s="36">
        <v>2</v>
      </c>
      <c r="F2836" s="36" t="s">
        <v>14</v>
      </c>
      <c r="G2836" s="36" t="s">
        <v>10961</v>
      </c>
      <c r="H2836" s="37" t="s">
        <v>8457</v>
      </c>
    </row>
    <row r="2837" spans="1:8" x14ac:dyDescent="0.25">
      <c r="A2837" s="30">
        <v>45723</v>
      </c>
      <c r="B2837" s="31" t="s">
        <v>2985</v>
      </c>
      <c r="C2837" s="32" t="s">
        <v>2986</v>
      </c>
      <c r="D2837" s="31">
        <v>1569</v>
      </c>
      <c r="E2837" s="32">
        <v>2</v>
      </c>
      <c r="F2837" s="32" t="s">
        <v>14</v>
      </c>
      <c r="G2837" s="32" t="s">
        <v>10961</v>
      </c>
      <c r="H2837" s="33" t="s">
        <v>8457</v>
      </c>
    </row>
    <row r="2838" spans="1:8" x14ac:dyDescent="0.25">
      <c r="A2838" s="34">
        <v>45723</v>
      </c>
      <c r="B2838" s="35" t="s">
        <v>2738</v>
      </c>
      <c r="C2838" s="36" t="s">
        <v>2739</v>
      </c>
      <c r="D2838" s="35">
        <v>1569</v>
      </c>
      <c r="E2838" s="36">
        <v>2</v>
      </c>
      <c r="F2838" s="36" t="s">
        <v>14</v>
      </c>
      <c r="G2838" s="36" t="s">
        <v>10961</v>
      </c>
      <c r="H2838" s="37" t="s">
        <v>8457</v>
      </c>
    </row>
    <row r="2839" spans="1:8" x14ac:dyDescent="0.25">
      <c r="A2839" s="30">
        <v>45723</v>
      </c>
      <c r="B2839" s="31" t="s">
        <v>10148</v>
      </c>
      <c r="C2839" s="32" t="s">
        <v>2743</v>
      </c>
      <c r="D2839" s="31">
        <v>1569</v>
      </c>
      <c r="E2839" s="32">
        <v>5</v>
      </c>
      <c r="F2839" s="32" t="s">
        <v>25</v>
      </c>
      <c r="G2839" s="32" t="s">
        <v>10961</v>
      </c>
      <c r="H2839" s="33" t="s">
        <v>8457</v>
      </c>
    </row>
    <row r="2840" spans="1:8" x14ac:dyDescent="0.25">
      <c r="A2840" s="34">
        <v>45723</v>
      </c>
      <c r="B2840" s="35" t="s">
        <v>4988</v>
      </c>
      <c r="C2840" s="36" t="s">
        <v>4989</v>
      </c>
      <c r="D2840" s="35">
        <v>1569</v>
      </c>
      <c r="E2840" s="36">
        <v>2</v>
      </c>
      <c r="F2840" s="36" t="s">
        <v>25</v>
      </c>
      <c r="G2840" s="36" t="s">
        <v>10961</v>
      </c>
      <c r="H2840" s="37" t="s">
        <v>8457</v>
      </c>
    </row>
    <row r="2841" spans="1:8" x14ac:dyDescent="0.25">
      <c r="A2841" s="30">
        <v>45723</v>
      </c>
      <c r="B2841" s="31" t="s">
        <v>4960</v>
      </c>
      <c r="C2841" s="32" t="s">
        <v>4961</v>
      </c>
      <c r="D2841" s="31">
        <v>1569</v>
      </c>
      <c r="E2841" s="32">
        <v>4</v>
      </c>
      <c r="F2841" s="32" t="s">
        <v>14</v>
      </c>
      <c r="G2841" s="32" t="s">
        <v>10961</v>
      </c>
      <c r="H2841" s="33" t="s">
        <v>8457</v>
      </c>
    </row>
    <row r="2842" spans="1:8" x14ac:dyDescent="0.25">
      <c r="A2842" s="34">
        <v>45723</v>
      </c>
      <c r="B2842" s="35" t="s">
        <v>1089</v>
      </c>
      <c r="C2842" s="36" t="s">
        <v>1090</v>
      </c>
      <c r="D2842" s="35">
        <v>1569</v>
      </c>
      <c r="E2842" s="36">
        <v>2</v>
      </c>
      <c r="F2842" s="36" t="s">
        <v>14</v>
      </c>
      <c r="G2842" s="36" t="s">
        <v>10961</v>
      </c>
      <c r="H2842" s="37" t="s">
        <v>8457</v>
      </c>
    </row>
    <row r="2843" spans="1:8" x14ac:dyDescent="0.25">
      <c r="A2843" s="30">
        <v>45724</v>
      </c>
      <c r="B2843" s="31" t="s">
        <v>4675</v>
      </c>
      <c r="C2843" s="32" t="s">
        <v>4676</v>
      </c>
      <c r="D2843" s="31">
        <v>1582</v>
      </c>
      <c r="E2843" s="32">
        <v>2</v>
      </c>
      <c r="F2843" s="32" t="s">
        <v>14</v>
      </c>
      <c r="G2843" s="32" t="s">
        <v>10961</v>
      </c>
      <c r="H2843" s="33" t="s">
        <v>8431</v>
      </c>
    </row>
    <row r="2844" spans="1:8" x14ac:dyDescent="0.25">
      <c r="A2844" s="34">
        <v>45724</v>
      </c>
      <c r="B2844" s="35" t="s">
        <v>1823</v>
      </c>
      <c r="C2844" s="36" t="s">
        <v>1824</v>
      </c>
      <c r="D2844" s="35">
        <v>1582</v>
      </c>
      <c r="E2844" s="36">
        <v>5</v>
      </c>
      <c r="F2844" s="36" t="s">
        <v>14</v>
      </c>
      <c r="G2844" s="36" t="s">
        <v>10961</v>
      </c>
      <c r="H2844" s="37" t="s">
        <v>8431</v>
      </c>
    </row>
    <row r="2845" spans="1:8" x14ac:dyDescent="0.25">
      <c r="A2845" s="30">
        <v>45724</v>
      </c>
      <c r="B2845" s="31" t="s">
        <v>676</v>
      </c>
      <c r="C2845" s="32" t="s">
        <v>677</v>
      </c>
      <c r="D2845" s="31">
        <v>1581</v>
      </c>
      <c r="E2845" s="32">
        <v>10</v>
      </c>
      <c r="F2845" s="32" t="s">
        <v>14</v>
      </c>
      <c r="G2845" s="32" t="s">
        <v>10961</v>
      </c>
      <c r="H2845" s="33" t="s">
        <v>8431</v>
      </c>
    </row>
    <row r="2846" spans="1:8" x14ac:dyDescent="0.25">
      <c r="A2846" s="34">
        <v>45724</v>
      </c>
      <c r="B2846" s="35" t="s">
        <v>4681</v>
      </c>
      <c r="C2846" s="36" t="s">
        <v>4682</v>
      </c>
      <c r="D2846" s="35">
        <v>1581</v>
      </c>
      <c r="E2846" s="36">
        <v>48</v>
      </c>
      <c r="F2846" s="36" t="s">
        <v>14</v>
      </c>
      <c r="G2846" s="36" t="s">
        <v>10961</v>
      </c>
      <c r="H2846" s="37" t="s">
        <v>8431</v>
      </c>
    </row>
    <row r="2847" spans="1:8" x14ac:dyDescent="0.25">
      <c r="A2847" s="30">
        <v>45724</v>
      </c>
      <c r="B2847" s="31" t="s">
        <v>2215</v>
      </c>
      <c r="C2847" s="32" t="s">
        <v>2216</v>
      </c>
      <c r="D2847" s="31">
        <v>1581</v>
      </c>
      <c r="E2847" s="32">
        <v>72</v>
      </c>
      <c r="F2847" s="32" t="s">
        <v>14</v>
      </c>
      <c r="G2847" s="32" t="s">
        <v>10961</v>
      </c>
      <c r="H2847" s="33" t="s">
        <v>8431</v>
      </c>
    </row>
    <row r="2848" spans="1:8" x14ac:dyDescent="0.25">
      <c r="A2848" s="34">
        <v>45724</v>
      </c>
      <c r="B2848" s="35" t="s">
        <v>2217</v>
      </c>
      <c r="C2848" s="36" t="s">
        <v>2218</v>
      </c>
      <c r="D2848" s="35">
        <v>1581</v>
      </c>
      <c r="E2848" s="36">
        <v>36</v>
      </c>
      <c r="F2848" s="36" t="s">
        <v>14</v>
      </c>
      <c r="G2848" s="36" t="s">
        <v>10961</v>
      </c>
      <c r="H2848" s="37" t="s">
        <v>8431</v>
      </c>
    </row>
    <row r="2849" spans="1:8" x14ac:dyDescent="0.25">
      <c r="A2849" s="30">
        <v>45724</v>
      </c>
      <c r="B2849" s="31" t="s">
        <v>9531</v>
      </c>
      <c r="C2849" s="32" t="s">
        <v>9029</v>
      </c>
      <c r="D2849" s="31">
        <v>1581</v>
      </c>
      <c r="E2849" s="32">
        <v>60</v>
      </c>
      <c r="F2849" s="32" t="s">
        <v>14</v>
      </c>
      <c r="G2849" s="32" t="s">
        <v>10961</v>
      </c>
      <c r="H2849" s="33" t="s">
        <v>8431</v>
      </c>
    </row>
    <row r="2850" spans="1:8" x14ac:dyDescent="0.25">
      <c r="A2850" s="34">
        <v>45724</v>
      </c>
      <c r="B2850" s="35" t="s">
        <v>1673</v>
      </c>
      <c r="C2850" s="36" t="s">
        <v>1674</v>
      </c>
      <c r="D2850" s="35">
        <v>1581</v>
      </c>
      <c r="E2850" s="36">
        <v>10</v>
      </c>
      <c r="F2850" s="36" t="s">
        <v>14</v>
      </c>
      <c r="G2850" s="36" t="s">
        <v>10961</v>
      </c>
      <c r="H2850" s="37" t="s">
        <v>8431</v>
      </c>
    </row>
    <row r="2851" spans="1:8" x14ac:dyDescent="0.25">
      <c r="A2851" s="30">
        <v>45724</v>
      </c>
      <c r="B2851" s="31" t="s">
        <v>4322</v>
      </c>
      <c r="C2851" s="32" t="s">
        <v>680</v>
      </c>
      <c r="D2851" s="31">
        <v>1581</v>
      </c>
      <c r="E2851" s="32">
        <v>24</v>
      </c>
      <c r="F2851" s="32" t="s">
        <v>14</v>
      </c>
      <c r="G2851" s="32" t="s">
        <v>10961</v>
      </c>
      <c r="H2851" s="33" t="s">
        <v>8431</v>
      </c>
    </row>
    <row r="2852" spans="1:8" x14ac:dyDescent="0.25">
      <c r="A2852" s="34">
        <v>45724</v>
      </c>
      <c r="B2852" s="35">
        <v>6283283090</v>
      </c>
      <c r="C2852" s="36" t="s">
        <v>8744</v>
      </c>
      <c r="D2852" s="35">
        <v>1581</v>
      </c>
      <c r="E2852" s="36">
        <v>1</v>
      </c>
      <c r="F2852" s="36" t="s">
        <v>14</v>
      </c>
      <c r="G2852" s="36" t="s">
        <v>10961</v>
      </c>
      <c r="H2852" s="37" t="s">
        <v>8431</v>
      </c>
    </row>
    <row r="2853" spans="1:8" x14ac:dyDescent="0.25">
      <c r="A2853" s="30">
        <v>45724</v>
      </c>
      <c r="B2853" s="31" t="s">
        <v>5466</v>
      </c>
      <c r="C2853" s="32" t="s">
        <v>5467</v>
      </c>
      <c r="D2853" s="31">
        <v>1581</v>
      </c>
      <c r="E2853" s="32">
        <v>8</v>
      </c>
      <c r="F2853" s="32" t="s">
        <v>14</v>
      </c>
      <c r="G2853" s="32" t="s">
        <v>10961</v>
      </c>
      <c r="H2853" s="33" t="s">
        <v>8431</v>
      </c>
    </row>
    <row r="2854" spans="1:8" x14ac:dyDescent="0.25">
      <c r="A2854" s="34">
        <v>45724</v>
      </c>
      <c r="B2854" s="35">
        <v>4340460100</v>
      </c>
      <c r="C2854" s="36" t="s">
        <v>8730</v>
      </c>
      <c r="D2854" s="35">
        <v>1581</v>
      </c>
      <c r="E2854" s="36">
        <v>2</v>
      </c>
      <c r="F2854" s="36" t="s">
        <v>14</v>
      </c>
      <c r="G2854" s="36" t="s">
        <v>10961</v>
      </c>
      <c r="H2854" s="37" t="s">
        <v>8431</v>
      </c>
    </row>
    <row r="2855" spans="1:8" x14ac:dyDescent="0.25">
      <c r="A2855" s="30">
        <v>45724</v>
      </c>
      <c r="B2855" s="31" t="s">
        <v>9027</v>
      </c>
      <c r="C2855" s="32" t="s">
        <v>9028</v>
      </c>
      <c r="D2855" s="31">
        <v>1581</v>
      </c>
      <c r="E2855" s="32">
        <v>2</v>
      </c>
      <c r="F2855" s="32" t="s">
        <v>14</v>
      </c>
      <c r="G2855" s="32" t="s">
        <v>10961</v>
      </c>
      <c r="H2855" s="33" t="s">
        <v>8431</v>
      </c>
    </row>
    <row r="2856" spans="1:8" x14ac:dyDescent="0.25">
      <c r="A2856" s="34">
        <v>45724</v>
      </c>
      <c r="B2856" s="35" t="s">
        <v>2418</v>
      </c>
      <c r="C2856" s="36" t="s">
        <v>2476</v>
      </c>
      <c r="D2856" s="35">
        <v>1581</v>
      </c>
      <c r="E2856" s="36">
        <v>4</v>
      </c>
      <c r="F2856" s="36" t="s">
        <v>14</v>
      </c>
      <c r="G2856" s="36" t="s">
        <v>10961</v>
      </c>
      <c r="H2856" s="37" t="s">
        <v>8431</v>
      </c>
    </row>
    <row r="2857" spans="1:8" x14ac:dyDescent="0.25">
      <c r="A2857" s="30">
        <v>45724</v>
      </c>
      <c r="B2857" s="31">
        <v>4330352100</v>
      </c>
      <c r="C2857" s="32" t="s">
        <v>8718</v>
      </c>
      <c r="D2857" s="31">
        <v>1582</v>
      </c>
      <c r="E2857" s="32">
        <v>4</v>
      </c>
      <c r="F2857" s="32" t="s">
        <v>14</v>
      </c>
      <c r="G2857" s="32" t="s">
        <v>10961</v>
      </c>
      <c r="H2857" s="33" t="s">
        <v>8431</v>
      </c>
    </row>
    <row r="2858" spans="1:8" x14ac:dyDescent="0.25">
      <c r="A2858" s="34">
        <v>45724</v>
      </c>
      <c r="B2858" s="35" t="s">
        <v>6398</v>
      </c>
      <c r="C2858" s="36" t="s">
        <v>6399</v>
      </c>
      <c r="D2858" s="35">
        <v>1583</v>
      </c>
      <c r="E2858" s="36">
        <v>100</v>
      </c>
      <c r="F2858" s="36" t="s">
        <v>14</v>
      </c>
      <c r="G2858" s="36" t="s">
        <v>10961</v>
      </c>
      <c r="H2858" s="37" t="s">
        <v>8438</v>
      </c>
    </row>
    <row r="2859" spans="1:8" x14ac:dyDescent="0.25">
      <c r="A2859" s="30">
        <v>45724</v>
      </c>
      <c r="B2859" s="31" t="s">
        <v>6492</v>
      </c>
      <c r="C2859" s="32" t="s">
        <v>6493</v>
      </c>
      <c r="D2859" s="31">
        <v>1583</v>
      </c>
      <c r="E2859" s="32">
        <v>20</v>
      </c>
      <c r="F2859" s="32" t="s">
        <v>25</v>
      </c>
      <c r="G2859" s="32" t="s">
        <v>10961</v>
      </c>
      <c r="H2859" s="33" t="s">
        <v>8438</v>
      </c>
    </row>
    <row r="2860" spans="1:8" x14ac:dyDescent="0.25">
      <c r="A2860" s="34">
        <v>45724</v>
      </c>
      <c r="B2860" s="35" t="s">
        <v>6641</v>
      </c>
      <c r="C2860" s="36" t="s">
        <v>6642</v>
      </c>
      <c r="D2860" s="35">
        <v>1583</v>
      </c>
      <c r="E2860" s="36">
        <v>12</v>
      </c>
      <c r="F2860" s="36" t="s">
        <v>14</v>
      </c>
      <c r="G2860" s="36" t="s">
        <v>10961</v>
      </c>
      <c r="H2860" s="37" t="s">
        <v>8438</v>
      </c>
    </row>
    <row r="2861" spans="1:8" x14ac:dyDescent="0.25">
      <c r="A2861" s="30">
        <v>45724</v>
      </c>
      <c r="B2861" s="31" t="s">
        <v>6586</v>
      </c>
      <c r="C2861" s="32" t="s">
        <v>6587</v>
      </c>
      <c r="D2861" s="31">
        <v>1583</v>
      </c>
      <c r="E2861" s="32">
        <v>20</v>
      </c>
      <c r="F2861" s="32" t="s">
        <v>25</v>
      </c>
      <c r="G2861" s="32" t="s">
        <v>10961</v>
      </c>
      <c r="H2861" s="33" t="s">
        <v>8438</v>
      </c>
    </row>
    <row r="2862" spans="1:8" x14ac:dyDescent="0.25">
      <c r="A2862" s="34">
        <v>45724</v>
      </c>
      <c r="B2862" s="35" t="s">
        <v>6649</v>
      </c>
      <c r="C2862" s="36" t="s">
        <v>6650</v>
      </c>
      <c r="D2862" s="35">
        <v>1583</v>
      </c>
      <c r="E2862" s="36">
        <v>24</v>
      </c>
      <c r="F2862" s="36" t="s">
        <v>14</v>
      </c>
      <c r="G2862" s="36" t="s">
        <v>10961</v>
      </c>
      <c r="H2862" s="37" t="s">
        <v>8438</v>
      </c>
    </row>
    <row r="2863" spans="1:8" x14ac:dyDescent="0.25">
      <c r="A2863" s="30">
        <v>45724</v>
      </c>
      <c r="B2863" s="31" t="s">
        <v>6700</v>
      </c>
      <c r="C2863" s="32" t="s">
        <v>6701</v>
      </c>
      <c r="D2863" s="31">
        <v>1583</v>
      </c>
      <c r="E2863" s="32">
        <v>10</v>
      </c>
      <c r="F2863" s="32" t="s">
        <v>14</v>
      </c>
      <c r="G2863" s="32" t="s">
        <v>10961</v>
      </c>
      <c r="H2863" s="33" t="s">
        <v>8438</v>
      </c>
    </row>
    <row r="2864" spans="1:8" x14ac:dyDescent="0.25">
      <c r="A2864" s="34">
        <v>45724</v>
      </c>
      <c r="B2864" s="35" t="s">
        <v>6740</v>
      </c>
      <c r="C2864" s="36" t="s">
        <v>6741</v>
      </c>
      <c r="D2864" s="35">
        <v>1583</v>
      </c>
      <c r="E2864" s="36">
        <v>20</v>
      </c>
      <c r="F2864" s="36" t="s">
        <v>14</v>
      </c>
      <c r="G2864" s="36" t="s">
        <v>10961</v>
      </c>
      <c r="H2864" s="37" t="s">
        <v>8438</v>
      </c>
    </row>
    <row r="2865" spans="1:8" x14ac:dyDescent="0.25">
      <c r="A2865" s="30">
        <v>45724</v>
      </c>
      <c r="B2865" s="31" t="s">
        <v>6684</v>
      </c>
      <c r="C2865" s="32" t="s">
        <v>6685</v>
      </c>
      <c r="D2865" s="31">
        <v>1583</v>
      </c>
      <c r="E2865" s="32">
        <v>10</v>
      </c>
      <c r="F2865" s="32" t="s">
        <v>14</v>
      </c>
      <c r="G2865" s="32" t="s">
        <v>10961</v>
      </c>
      <c r="H2865" s="33" t="s">
        <v>8438</v>
      </c>
    </row>
    <row r="2866" spans="1:8" x14ac:dyDescent="0.25">
      <c r="A2866" s="34">
        <v>45724</v>
      </c>
      <c r="B2866" s="35" t="s">
        <v>6633</v>
      </c>
      <c r="C2866" s="36" t="s">
        <v>6634</v>
      </c>
      <c r="D2866" s="35">
        <v>1583</v>
      </c>
      <c r="E2866" s="36">
        <v>20</v>
      </c>
      <c r="F2866" s="36" t="s">
        <v>14</v>
      </c>
      <c r="G2866" s="36" t="s">
        <v>10961</v>
      </c>
      <c r="H2866" s="37" t="s">
        <v>8438</v>
      </c>
    </row>
    <row r="2867" spans="1:8" x14ac:dyDescent="0.25">
      <c r="A2867" s="30">
        <v>45724</v>
      </c>
      <c r="B2867" s="31" t="s">
        <v>6635</v>
      </c>
      <c r="C2867" s="32" t="s">
        <v>6636</v>
      </c>
      <c r="D2867" s="31">
        <v>1583</v>
      </c>
      <c r="E2867" s="32">
        <v>20</v>
      </c>
      <c r="F2867" s="32" t="s">
        <v>14</v>
      </c>
      <c r="G2867" s="32" t="s">
        <v>10961</v>
      </c>
      <c r="H2867" s="33" t="s">
        <v>8438</v>
      </c>
    </row>
    <row r="2868" spans="1:8" x14ac:dyDescent="0.25">
      <c r="A2868" s="34">
        <v>45724</v>
      </c>
      <c r="B2868" s="35" t="s">
        <v>6448</v>
      </c>
      <c r="C2868" s="36" t="s">
        <v>6449</v>
      </c>
      <c r="D2868" s="35">
        <v>1583</v>
      </c>
      <c r="E2868" s="36">
        <v>20</v>
      </c>
      <c r="F2868" s="36" t="s">
        <v>14</v>
      </c>
      <c r="G2868" s="36" t="s">
        <v>10961</v>
      </c>
      <c r="H2868" s="37" t="s">
        <v>8438</v>
      </c>
    </row>
    <row r="2869" spans="1:8" x14ac:dyDescent="0.25">
      <c r="A2869" s="30">
        <v>45724</v>
      </c>
      <c r="B2869" s="31" t="s">
        <v>6625</v>
      </c>
      <c r="C2869" s="32" t="s">
        <v>6626</v>
      </c>
      <c r="D2869" s="31">
        <v>1583</v>
      </c>
      <c r="E2869" s="32">
        <v>20</v>
      </c>
      <c r="F2869" s="32" t="s">
        <v>14</v>
      </c>
      <c r="G2869" s="32" t="s">
        <v>10961</v>
      </c>
      <c r="H2869" s="33" t="s">
        <v>8438</v>
      </c>
    </row>
    <row r="2870" spans="1:8" x14ac:dyDescent="0.25">
      <c r="A2870" s="34">
        <v>45724</v>
      </c>
      <c r="B2870" s="35" t="s">
        <v>1665</v>
      </c>
      <c r="C2870" s="36" t="s">
        <v>1666</v>
      </c>
      <c r="D2870" s="35">
        <v>1584</v>
      </c>
      <c r="E2870" s="36">
        <v>1</v>
      </c>
      <c r="F2870" s="36" t="s">
        <v>14</v>
      </c>
      <c r="G2870" s="36" t="s">
        <v>10961</v>
      </c>
      <c r="H2870" s="37" t="s">
        <v>9421</v>
      </c>
    </row>
    <row r="2871" spans="1:8" x14ac:dyDescent="0.25">
      <c r="A2871" s="30">
        <v>45724</v>
      </c>
      <c r="B2871" s="31" t="s">
        <v>1667</v>
      </c>
      <c r="C2871" s="32" t="s">
        <v>1668</v>
      </c>
      <c r="D2871" s="31">
        <v>1584</v>
      </c>
      <c r="E2871" s="32">
        <v>1</v>
      </c>
      <c r="F2871" s="32" t="s">
        <v>14</v>
      </c>
      <c r="G2871" s="32" t="s">
        <v>10961</v>
      </c>
      <c r="H2871" s="33" t="s">
        <v>9421</v>
      </c>
    </row>
    <row r="2872" spans="1:8" x14ac:dyDescent="0.25">
      <c r="A2872" s="34">
        <v>45724</v>
      </c>
      <c r="B2872" s="35" t="s">
        <v>10244</v>
      </c>
      <c r="C2872" s="36" t="s">
        <v>9047</v>
      </c>
      <c r="D2872" s="35">
        <v>1584</v>
      </c>
      <c r="E2872" s="36">
        <v>2</v>
      </c>
      <c r="F2872" s="36" t="s">
        <v>14</v>
      </c>
      <c r="G2872" s="36" t="s">
        <v>10961</v>
      </c>
      <c r="H2872" s="37" t="s">
        <v>9421</v>
      </c>
    </row>
    <row r="2873" spans="1:8" x14ac:dyDescent="0.25">
      <c r="A2873" s="30">
        <v>45724</v>
      </c>
      <c r="B2873" s="31" t="s">
        <v>10243</v>
      </c>
      <c r="C2873" s="32" t="s">
        <v>9046</v>
      </c>
      <c r="D2873" s="31">
        <v>1584</v>
      </c>
      <c r="E2873" s="32">
        <v>2</v>
      </c>
      <c r="F2873" s="32" t="s">
        <v>14</v>
      </c>
      <c r="G2873" s="32" t="s">
        <v>10961</v>
      </c>
      <c r="H2873" s="33" t="s">
        <v>9421</v>
      </c>
    </row>
    <row r="2874" spans="1:8" x14ac:dyDescent="0.25">
      <c r="A2874" s="34">
        <v>45724</v>
      </c>
      <c r="B2874" s="35" t="s">
        <v>10232</v>
      </c>
      <c r="C2874" s="36" t="s">
        <v>9049</v>
      </c>
      <c r="D2874" s="35">
        <v>1584</v>
      </c>
      <c r="E2874" s="36">
        <v>2</v>
      </c>
      <c r="F2874" s="36" t="s">
        <v>14</v>
      </c>
      <c r="G2874" s="36" t="s">
        <v>10961</v>
      </c>
      <c r="H2874" s="37" t="s">
        <v>9421</v>
      </c>
    </row>
    <row r="2875" spans="1:8" x14ac:dyDescent="0.25">
      <c r="A2875" s="30">
        <v>45724</v>
      </c>
      <c r="B2875" s="31" t="s">
        <v>10231</v>
      </c>
      <c r="C2875" s="32" t="s">
        <v>9048</v>
      </c>
      <c r="D2875" s="31">
        <v>1584</v>
      </c>
      <c r="E2875" s="32">
        <v>2</v>
      </c>
      <c r="F2875" s="32" t="s">
        <v>14</v>
      </c>
      <c r="G2875" s="32" t="s">
        <v>10961</v>
      </c>
      <c r="H2875" s="33" t="s">
        <v>9421</v>
      </c>
    </row>
    <row r="2876" spans="1:8" x14ac:dyDescent="0.25">
      <c r="A2876" s="34">
        <v>45724</v>
      </c>
      <c r="B2876" s="35" t="s">
        <v>6722</v>
      </c>
      <c r="C2876" s="36" t="s">
        <v>6723</v>
      </c>
      <c r="D2876" s="35">
        <v>1580</v>
      </c>
      <c r="E2876" s="36">
        <v>10</v>
      </c>
      <c r="F2876" s="36" t="s">
        <v>14</v>
      </c>
      <c r="G2876" s="36" t="s">
        <v>10961</v>
      </c>
      <c r="H2876" s="37" t="s">
        <v>8456</v>
      </c>
    </row>
    <row r="2877" spans="1:8" x14ac:dyDescent="0.25">
      <c r="A2877" s="30">
        <v>45724</v>
      </c>
      <c r="B2877" s="31" t="s">
        <v>6418</v>
      </c>
      <c r="C2877" s="32" t="s">
        <v>6419</v>
      </c>
      <c r="D2877" s="31">
        <v>1580</v>
      </c>
      <c r="E2877" s="32">
        <v>30</v>
      </c>
      <c r="F2877" s="32" t="s">
        <v>14</v>
      </c>
      <c r="G2877" s="32" t="s">
        <v>10961</v>
      </c>
      <c r="H2877" s="33" t="s">
        <v>8456</v>
      </c>
    </row>
    <row r="2878" spans="1:8" x14ac:dyDescent="0.25">
      <c r="A2878" s="34">
        <v>45724</v>
      </c>
      <c r="B2878" s="35" t="s">
        <v>11491</v>
      </c>
      <c r="C2878" s="36" t="s">
        <v>5084</v>
      </c>
      <c r="D2878" s="35">
        <v>1579</v>
      </c>
      <c r="E2878" s="36">
        <v>10</v>
      </c>
      <c r="F2878" s="36" t="s">
        <v>25</v>
      </c>
      <c r="G2878" s="36" t="s">
        <v>10961</v>
      </c>
      <c r="H2878" s="37" t="s">
        <v>8456</v>
      </c>
    </row>
    <row r="2879" spans="1:8" x14ac:dyDescent="0.25">
      <c r="A2879" s="30">
        <v>45724</v>
      </c>
      <c r="B2879" s="31" t="s">
        <v>5480</v>
      </c>
      <c r="C2879" s="32" t="s">
        <v>5481</v>
      </c>
      <c r="D2879" s="31">
        <v>1579</v>
      </c>
      <c r="E2879" s="32">
        <v>6</v>
      </c>
      <c r="F2879" s="32" t="s">
        <v>14</v>
      </c>
      <c r="G2879" s="32" t="s">
        <v>10961</v>
      </c>
      <c r="H2879" s="33" t="s">
        <v>8456</v>
      </c>
    </row>
    <row r="2880" spans="1:8" x14ac:dyDescent="0.25">
      <c r="A2880" s="34">
        <v>45724</v>
      </c>
      <c r="B2880" s="35" t="s">
        <v>5390</v>
      </c>
      <c r="C2880" s="36" t="s">
        <v>5391</v>
      </c>
      <c r="D2880" s="35">
        <v>1579</v>
      </c>
      <c r="E2880" s="36">
        <v>18</v>
      </c>
      <c r="F2880" s="36" t="s">
        <v>14</v>
      </c>
      <c r="G2880" s="36" t="s">
        <v>10961</v>
      </c>
      <c r="H2880" s="37" t="s">
        <v>8456</v>
      </c>
    </row>
    <row r="2881" spans="1:8" x14ac:dyDescent="0.25">
      <c r="A2881" s="30">
        <v>45724</v>
      </c>
      <c r="B2881" s="31" t="s">
        <v>6486</v>
      </c>
      <c r="C2881" s="32" t="s">
        <v>6487</v>
      </c>
      <c r="D2881" s="31">
        <v>1579</v>
      </c>
      <c r="E2881" s="32">
        <v>10</v>
      </c>
      <c r="F2881" s="32" t="s">
        <v>14</v>
      </c>
      <c r="G2881" s="32" t="s">
        <v>10961</v>
      </c>
      <c r="H2881" s="33" t="s">
        <v>8456</v>
      </c>
    </row>
    <row r="2882" spans="1:8" x14ac:dyDescent="0.25">
      <c r="A2882" s="34">
        <v>45724</v>
      </c>
      <c r="B2882" s="35" t="s">
        <v>6667</v>
      </c>
      <c r="C2882" s="36" t="str">
        <f>IFERROR(VLOOKUP(B2882,'SKU LIST'!$A$3:$C$4505,3,0),"")</f>
        <v>OIL FILTER NEW HOLLAND 3630 (SPIN ON)</v>
      </c>
      <c r="D2882" s="35">
        <v>1579</v>
      </c>
      <c r="E2882" s="36">
        <v>10</v>
      </c>
      <c r="F2882" s="36" t="s">
        <v>25</v>
      </c>
      <c r="G2882" s="36" t="s">
        <v>10961</v>
      </c>
      <c r="H2882" s="37" t="s">
        <v>8456</v>
      </c>
    </row>
    <row r="2883" spans="1:8" x14ac:dyDescent="0.25">
      <c r="A2883" s="30">
        <v>45724</v>
      </c>
      <c r="B2883" s="31" t="s">
        <v>6496</v>
      </c>
      <c r="C2883" s="32" t="s">
        <v>6497</v>
      </c>
      <c r="D2883" s="31">
        <v>1579</v>
      </c>
      <c r="E2883" s="32">
        <v>30</v>
      </c>
      <c r="F2883" s="32" t="s">
        <v>14</v>
      </c>
      <c r="G2883" s="32" t="s">
        <v>10961</v>
      </c>
      <c r="H2883" s="33" t="s">
        <v>8456</v>
      </c>
    </row>
    <row r="2884" spans="1:8" x14ac:dyDescent="0.25">
      <c r="A2884" s="34">
        <v>45724</v>
      </c>
      <c r="B2884" s="35" t="s">
        <v>6480</v>
      </c>
      <c r="C2884" s="36" t="s">
        <v>6481</v>
      </c>
      <c r="D2884" s="35">
        <v>1579</v>
      </c>
      <c r="E2884" s="36">
        <v>24</v>
      </c>
      <c r="F2884" s="36" t="s">
        <v>14</v>
      </c>
      <c r="G2884" s="36" t="s">
        <v>10961</v>
      </c>
      <c r="H2884" s="37" t="s">
        <v>8456</v>
      </c>
    </row>
    <row r="2885" spans="1:8" x14ac:dyDescent="0.25">
      <c r="A2885" s="30">
        <v>45724</v>
      </c>
      <c r="B2885" s="31" t="s">
        <v>6524</v>
      </c>
      <c r="C2885" s="32" t="s">
        <v>6525</v>
      </c>
      <c r="D2885" s="31">
        <v>1579</v>
      </c>
      <c r="E2885" s="32">
        <v>20</v>
      </c>
      <c r="F2885" s="32" t="s">
        <v>14</v>
      </c>
      <c r="G2885" s="32" t="s">
        <v>10961</v>
      </c>
      <c r="H2885" s="33" t="s">
        <v>8456</v>
      </c>
    </row>
    <row r="2886" spans="1:8" x14ac:dyDescent="0.25">
      <c r="A2886" s="34">
        <v>45724</v>
      </c>
      <c r="B2886" s="35" t="s">
        <v>10171</v>
      </c>
      <c r="C2886" s="36" t="s">
        <v>6614</v>
      </c>
      <c r="D2886" s="35">
        <v>1579</v>
      </c>
      <c r="E2886" s="36">
        <v>20</v>
      </c>
      <c r="F2886" s="36" t="s">
        <v>14</v>
      </c>
      <c r="G2886" s="36" t="s">
        <v>10961</v>
      </c>
      <c r="H2886" s="37" t="s">
        <v>8456</v>
      </c>
    </row>
    <row r="2887" spans="1:8" x14ac:dyDescent="0.25">
      <c r="A2887" s="30">
        <v>45724</v>
      </c>
      <c r="B2887" s="31" t="s">
        <v>6554</v>
      </c>
      <c r="C2887" s="32" t="str">
        <f>IFERROR(VLOOKUP(B2887,'SKU LIST'!$A$3:$C$4505,3,0),"")</f>
        <v>OIL FILTER MF-245 DI SPIN ON</v>
      </c>
      <c r="D2887" s="31">
        <v>1579</v>
      </c>
      <c r="E2887" s="32">
        <v>20</v>
      </c>
      <c r="F2887" s="32" t="s">
        <v>14</v>
      </c>
      <c r="G2887" s="32" t="s">
        <v>10961</v>
      </c>
      <c r="H2887" s="33" t="s">
        <v>8456</v>
      </c>
    </row>
    <row r="2888" spans="1:8" x14ac:dyDescent="0.25">
      <c r="A2888" s="34">
        <v>45723</v>
      </c>
      <c r="B2888" s="35" t="s">
        <v>818</v>
      </c>
      <c r="C2888" s="36" t="s">
        <v>819</v>
      </c>
      <c r="D2888" s="35">
        <v>1574</v>
      </c>
      <c r="E2888" s="36">
        <v>1</v>
      </c>
      <c r="F2888" s="36" t="s">
        <v>14</v>
      </c>
      <c r="G2888" s="36" t="s">
        <v>10961</v>
      </c>
      <c r="H2888" s="37" t="s">
        <v>8431</v>
      </c>
    </row>
    <row r="2889" spans="1:8" x14ac:dyDescent="0.25">
      <c r="A2889" s="30">
        <v>45723</v>
      </c>
      <c r="B2889" s="31" t="s">
        <v>816</v>
      </c>
      <c r="C2889" s="32" t="s">
        <v>817</v>
      </c>
      <c r="D2889" s="31">
        <v>1574</v>
      </c>
      <c r="E2889" s="32">
        <v>2</v>
      </c>
      <c r="F2889" s="32" t="s">
        <v>14</v>
      </c>
      <c r="G2889" s="32" t="s">
        <v>10961</v>
      </c>
      <c r="H2889" s="33" t="s">
        <v>8431</v>
      </c>
    </row>
    <row r="2890" spans="1:8" x14ac:dyDescent="0.25">
      <c r="A2890" s="34">
        <v>45723</v>
      </c>
      <c r="B2890" s="35" t="s">
        <v>973</v>
      </c>
      <c r="C2890" s="36" t="s">
        <v>8420</v>
      </c>
      <c r="D2890" s="35">
        <v>1574</v>
      </c>
      <c r="E2890" s="36">
        <v>8</v>
      </c>
      <c r="F2890" s="36" t="s">
        <v>14</v>
      </c>
      <c r="G2890" s="36" t="s">
        <v>10961</v>
      </c>
      <c r="H2890" s="37" t="s">
        <v>8431</v>
      </c>
    </row>
    <row r="2891" spans="1:8" x14ac:dyDescent="0.25">
      <c r="A2891" s="30">
        <v>45723</v>
      </c>
      <c r="B2891" s="31" t="s">
        <v>2557</v>
      </c>
      <c r="C2891" s="32" t="str">
        <f>IFERROR(VLOOKUP(B2891,'SKU LIST'!$A$3:$C$4505,3,0),"")</f>
        <v>AIR CLEANER ASSY COMPLETE ARJUN</v>
      </c>
      <c r="D2891" s="31">
        <v>1574</v>
      </c>
      <c r="E2891" s="32">
        <v>1</v>
      </c>
      <c r="F2891" s="32" t="s">
        <v>14</v>
      </c>
      <c r="G2891" s="32" t="s">
        <v>10961</v>
      </c>
      <c r="H2891" s="33" t="s">
        <v>8431</v>
      </c>
    </row>
    <row r="2892" spans="1:8" x14ac:dyDescent="0.25">
      <c r="A2892" s="34">
        <v>45723</v>
      </c>
      <c r="B2892" s="35" t="s">
        <v>1347</v>
      </c>
      <c r="C2892" s="36" t="s">
        <v>1348</v>
      </c>
      <c r="D2892" s="35">
        <v>1574</v>
      </c>
      <c r="E2892" s="36">
        <v>24</v>
      </c>
      <c r="F2892" s="36" t="s">
        <v>25</v>
      </c>
      <c r="G2892" s="36" t="s">
        <v>10961</v>
      </c>
      <c r="H2892" s="37" t="s">
        <v>8431</v>
      </c>
    </row>
    <row r="2893" spans="1:8" x14ac:dyDescent="0.25">
      <c r="A2893" s="30">
        <v>45723</v>
      </c>
      <c r="B2893" s="31" t="s">
        <v>10274</v>
      </c>
      <c r="C2893" s="32" t="s">
        <v>2844</v>
      </c>
      <c r="D2893" s="31">
        <v>1574</v>
      </c>
      <c r="E2893" s="32">
        <v>5</v>
      </c>
      <c r="F2893" s="32" t="s">
        <v>14</v>
      </c>
      <c r="G2893" s="32" t="s">
        <v>10961</v>
      </c>
      <c r="H2893" s="33" t="s">
        <v>8431</v>
      </c>
    </row>
    <row r="2894" spans="1:8" x14ac:dyDescent="0.25">
      <c r="A2894" s="34">
        <v>45723</v>
      </c>
      <c r="B2894" s="35" t="s">
        <v>10273</v>
      </c>
      <c r="C2894" s="36" t="s">
        <v>2842</v>
      </c>
      <c r="D2894" s="35">
        <v>1574</v>
      </c>
      <c r="E2894" s="36">
        <v>2</v>
      </c>
      <c r="F2894" s="36" t="s">
        <v>14</v>
      </c>
      <c r="G2894" s="36" t="s">
        <v>10961</v>
      </c>
      <c r="H2894" s="37" t="s">
        <v>8431</v>
      </c>
    </row>
    <row r="2895" spans="1:8" x14ac:dyDescent="0.25">
      <c r="A2895" s="30">
        <v>45723</v>
      </c>
      <c r="B2895" s="31" t="s">
        <v>1915</v>
      </c>
      <c r="C2895" s="32" t="s">
        <v>1916</v>
      </c>
      <c r="D2895" s="31">
        <v>1574</v>
      </c>
      <c r="E2895" s="32">
        <v>36</v>
      </c>
      <c r="F2895" s="32" t="s">
        <v>14</v>
      </c>
      <c r="G2895" s="32" t="s">
        <v>10961</v>
      </c>
      <c r="H2895" s="33" t="s">
        <v>8431</v>
      </c>
    </row>
    <row r="2896" spans="1:8" x14ac:dyDescent="0.25">
      <c r="A2896" s="34">
        <v>45723</v>
      </c>
      <c r="B2896" s="35" t="s">
        <v>634</v>
      </c>
      <c r="C2896" s="36" t="s">
        <v>635</v>
      </c>
      <c r="D2896" s="35">
        <v>1574</v>
      </c>
      <c r="E2896" s="36">
        <v>25</v>
      </c>
      <c r="F2896" s="36" t="s">
        <v>14</v>
      </c>
      <c r="G2896" s="36" t="s">
        <v>10961</v>
      </c>
      <c r="H2896" s="37" t="s">
        <v>8431</v>
      </c>
    </row>
    <row r="2897" spans="1:8" x14ac:dyDescent="0.25">
      <c r="A2897" s="30">
        <v>45723</v>
      </c>
      <c r="B2897" s="31" t="s">
        <v>1739</v>
      </c>
      <c r="C2897" s="32" t="s">
        <v>1740</v>
      </c>
      <c r="D2897" s="31">
        <v>1574</v>
      </c>
      <c r="E2897" s="32">
        <v>6</v>
      </c>
      <c r="F2897" s="32" t="s">
        <v>14</v>
      </c>
      <c r="G2897" s="32" t="s">
        <v>10961</v>
      </c>
      <c r="H2897" s="33" t="s">
        <v>8431</v>
      </c>
    </row>
    <row r="2898" spans="1:8" x14ac:dyDescent="0.25">
      <c r="A2898" s="34">
        <v>45723</v>
      </c>
      <c r="B2898" s="35" t="s">
        <v>1745</v>
      </c>
      <c r="C2898" s="36" t="s">
        <v>1746</v>
      </c>
      <c r="D2898" s="35">
        <v>1574</v>
      </c>
      <c r="E2898" s="36">
        <v>6</v>
      </c>
      <c r="F2898" s="36" t="s">
        <v>14</v>
      </c>
      <c r="G2898" s="36" t="s">
        <v>10961</v>
      </c>
      <c r="H2898" s="37" t="s">
        <v>8431</v>
      </c>
    </row>
    <row r="2899" spans="1:8" x14ac:dyDescent="0.25">
      <c r="A2899" s="30">
        <v>45723</v>
      </c>
      <c r="B2899" s="31" t="s">
        <v>52</v>
      </c>
      <c r="C2899" s="32" t="s">
        <v>53</v>
      </c>
      <c r="D2899" s="31">
        <v>1574</v>
      </c>
      <c r="E2899" s="32">
        <v>10</v>
      </c>
      <c r="F2899" s="32" t="s">
        <v>14</v>
      </c>
      <c r="G2899" s="32" t="s">
        <v>10961</v>
      </c>
      <c r="H2899" s="33" t="s">
        <v>8431</v>
      </c>
    </row>
    <row r="2900" spans="1:8" x14ac:dyDescent="0.25">
      <c r="A2900" s="34">
        <v>45723</v>
      </c>
      <c r="B2900" s="35" t="s">
        <v>5476</v>
      </c>
      <c r="C2900" s="36" t="s">
        <v>5477</v>
      </c>
      <c r="D2900" s="35">
        <v>1574</v>
      </c>
      <c r="E2900" s="36">
        <v>6</v>
      </c>
      <c r="F2900" s="36" t="s">
        <v>14</v>
      </c>
      <c r="G2900" s="36" t="s">
        <v>10961</v>
      </c>
      <c r="H2900" s="37" t="s">
        <v>8431</v>
      </c>
    </row>
    <row r="2901" spans="1:8" x14ac:dyDescent="0.25">
      <c r="A2901" s="30">
        <v>45723</v>
      </c>
      <c r="B2901" s="31" t="s">
        <v>9010</v>
      </c>
      <c r="C2901" s="32" t="s">
        <v>8984</v>
      </c>
      <c r="D2901" s="31">
        <v>1574</v>
      </c>
      <c r="E2901" s="32">
        <v>4</v>
      </c>
      <c r="F2901" s="32" t="s">
        <v>14</v>
      </c>
      <c r="G2901" s="32" t="s">
        <v>10961</v>
      </c>
      <c r="H2901" s="33" t="s">
        <v>8431</v>
      </c>
    </row>
    <row r="2902" spans="1:8" x14ac:dyDescent="0.25">
      <c r="A2902" s="34">
        <v>45723</v>
      </c>
      <c r="B2902" s="35" t="s">
        <v>7058</v>
      </c>
      <c r="C2902" s="36" t="s">
        <v>7059</v>
      </c>
      <c r="D2902" s="35">
        <v>1571</v>
      </c>
      <c r="E2902" s="36">
        <v>2016</v>
      </c>
      <c r="F2902" s="36" t="s">
        <v>14</v>
      </c>
      <c r="G2902" s="36" t="s">
        <v>10961</v>
      </c>
      <c r="H2902" s="37" t="s">
        <v>8455</v>
      </c>
    </row>
    <row r="2903" spans="1:8" x14ac:dyDescent="0.25">
      <c r="A2903" s="30">
        <v>45723</v>
      </c>
      <c r="B2903" s="31" t="s">
        <v>2057</v>
      </c>
      <c r="C2903" s="32" t="s">
        <v>2058</v>
      </c>
      <c r="D2903" s="31">
        <v>1575</v>
      </c>
      <c r="E2903" s="32">
        <v>30</v>
      </c>
      <c r="F2903" s="32" t="s">
        <v>14</v>
      </c>
      <c r="G2903" s="32" t="s">
        <v>10961</v>
      </c>
      <c r="H2903" s="33" t="s">
        <v>8454</v>
      </c>
    </row>
    <row r="2904" spans="1:8" x14ac:dyDescent="0.25">
      <c r="A2904" s="34">
        <v>45722</v>
      </c>
      <c r="B2904" s="35" t="s">
        <v>5584</v>
      </c>
      <c r="C2904" s="36" t="s">
        <v>5583</v>
      </c>
      <c r="D2904" s="35">
        <v>1567</v>
      </c>
      <c r="E2904" s="36">
        <v>6</v>
      </c>
      <c r="F2904" s="36" t="s">
        <v>14</v>
      </c>
      <c r="G2904" s="36" t="s">
        <v>10961</v>
      </c>
      <c r="H2904" s="37" t="s">
        <v>8431</v>
      </c>
    </row>
    <row r="2905" spans="1:8" x14ac:dyDescent="0.25">
      <c r="A2905" s="30">
        <v>45722</v>
      </c>
      <c r="B2905" s="31" t="s">
        <v>969</v>
      </c>
      <c r="C2905" s="32" t="s">
        <v>970</v>
      </c>
      <c r="D2905" s="31">
        <v>1566</v>
      </c>
      <c r="E2905" s="32">
        <v>10</v>
      </c>
      <c r="F2905" s="32" t="s">
        <v>14</v>
      </c>
      <c r="G2905" s="32" t="s">
        <v>10961</v>
      </c>
      <c r="H2905" s="33" t="s">
        <v>8452</v>
      </c>
    </row>
    <row r="2906" spans="1:8" x14ac:dyDescent="0.25">
      <c r="A2906" s="34">
        <v>45722</v>
      </c>
      <c r="B2906" s="35" t="s">
        <v>1024</v>
      </c>
      <c r="C2906" s="36" t="s">
        <v>1025</v>
      </c>
      <c r="D2906" s="35">
        <v>1566</v>
      </c>
      <c r="E2906" s="36">
        <v>10</v>
      </c>
      <c r="F2906" s="36" t="s">
        <v>25</v>
      </c>
      <c r="G2906" s="36" t="s">
        <v>10961</v>
      </c>
      <c r="H2906" s="37" t="s">
        <v>8452</v>
      </c>
    </row>
    <row r="2907" spans="1:8" x14ac:dyDescent="0.25">
      <c r="A2907" s="30">
        <v>45722</v>
      </c>
      <c r="B2907" s="31" t="s">
        <v>8451</v>
      </c>
      <c r="C2907" s="32" t="s">
        <v>9022</v>
      </c>
      <c r="D2907" s="31">
        <v>1566</v>
      </c>
      <c r="E2907" s="32">
        <v>30</v>
      </c>
      <c r="F2907" s="32" t="s">
        <v>25</v>
      </c>
      <c r="G2907" s="32" t="s">
        <v>10961</v>
      </c>
      <c r="H2907" s="33" t="s">
        <v>8452</v>
      </c>
    </row>
    <row r="2908" spans="1:8" x14ac:dyDescent="0.25">
      <c r="A2908" s="34">
        <v>45722</v>
      </c>
      <c r="B2908" s="35" t="s">
        <v>1060</v>
      </c>
      <c r="C2908" s="36" t="s">
        <v>1061</v>
      </c>
      <c r="D2908" s="35">
        <v>1565</v>
      </c>
      <c r="E2908" s="36">
        <v>20</v>
      </c>
      <c r="F2908" s="36" t="s">
        <v>25</v>
      </c>
      <c r="G2908" s="36" t="s">
        <v>10961</v>
      </c>
      <c r="H2908" s="37" t="s">
        <v>8431</v>
      </c>
    </row>
    <row r="2909" spans="1:8" x14ac:dyDescent="0.25">
      <c r="A2909" s="30">
        <v>45722</v>
      </c>
      <c r="B2909" s="31" t="s">
        <v>1045</v>
      </c>
      <c r="C2909" s="32" t="s">
        <v>1046</v>
      </c>
      <c r="D2909" s="31">
        <v>1565</v>
      </c>
      <c r="E2909" s="32">
        <v>20</v>
      </c>
      <c r="F2909" s="32" t="s">
        <v>14</v>
      </c>
      <c r="G2909" s="32" t="s">
        <v>10961</v>
      </c>
      <c r="H2909" s="33" t="s">
        <v>8431</v>
      </c>
    </row>
    <row r="2910" spans="1:8" x14ac:dyDescent="0.25">
      <c r="A2910" s="34">
        <v>45722</v>
      </c>
      <c r="B2910" s="35" t="s">
        <v>1107</v>
      </c>
      <c r="C2910" s="36" t="s">
        <v>1108</v>
      </c>
      <c r="D2910" s="35">
        <v>1565</v>
      </c>
      <c r="E2910" s="36">
        <v>10</v>
      </c>
      <c r="F2910" s="36" t="s">
        <v>14</v>
      </c>
      <c r="G2910" s="36" t="s">
        <v>10961</v>
      </c>
      <c r="H2910" s="37" t="s">
        <v>8431</v>
      </c>
    </row>
    <row r="2911" spans="1:8" x14ac:dyDescent="0.25">
      <c r="A2911" s="30">
        <v>45722</v>
      </c>
      <c r="B2911" s="31" t="s">
        <v>2427</v>
      </c>
      <c r="C2911" s="32" t="s">
        <v>2483</v>
      </c>
      <c r="D2911" s="31">
        <v>1565</v>
      </c>
      <c r="E2911" s="32">
        <v>4</v>
      </c>
      <c r="F2911" s="32" t="s">
        <v>14</v>
      </c>
      <c r="G2911" s="32" t="s">
        <v>10961</v>
      </c>
      <c r="H2911" s="33" t="s">
        <v>8431</v>
      </c>
    </row>
    <row r="2912" spans="1:8" x14ac:dyDescent="0.25">
      <c r="A2912" s="34">
        <v>45722</v>
      </c>
      <c r="B2912" s="35" t="s">
        <v>2426</v>
      </c>
      <c r="C2912" s="36" t="s">
        <v>2482</v>
      </c>
      <c r="D2912" s="35">
        <v>1565</v>
      </c>
      <c r="E2912" s="36">
        <v>4</v>
      </c>
      <c r="F2912" s="36" t="s">
        <v>14</v>
      </c>
      <c r="G2912" s="36" t="s">
        <v>10961</v>
      </c>
      <c r="H2912" s="37" t="s">
        <v>8431</v>
      </c>
    </row>
    <row r="2913" spans="1:8" x14ac:dyDescent="0.25">
      <c r="A2913" s="30">
        <v>45722</v>
      </c>
      <c r="B2913" s="31" t="s">
        <v>703</v>
      </c>
      <c r="C2913" s="32" t="s">
        <v>704</v>
      </c>
      <c r="D2913" s="31">
        <v>1565</v>
      </c>
      <c r="E2913" s="32">
        <v>10</v>
      </c>
      <c r="F2913" s="32" t="s">
        <v>25</v>
      </c>
      <c r="G2913" s="32" t="s">
        <v>10961</v>
      </c>
      <c r="H2913" s="33" t="s">
        <v>8431</v>
      </c>
    </row>
    <row r="2914" spans="1:8" x14ac:dyDescent="0.25">
      <c r="A2914" s="34">
        <v>45722</v>
      </c>
      <c r="B2914" s="35" t="s">
        <v>701</v>
      </c>
      <c r="C2914" s="36" t="s">
        <v>702</v>
      </c>
      <c r="D2914" s="35">
        <v>1565</v>
      </c>
      <c r="E2914" s="36">
        <v>6</v>
      </c>
      <c r="F2914" s="36" t="s">
        <v>25</v>
      </c>
      <c r="G2914" s="36" t="s">
        <v>10961</v>
      </c>
      <c r="H2914" s="37" t="s">
        <v>8431</v>
      </c>
    </row>
    <row r="2915" spans="1:8" x14ac:dyDescent="0.25">
      <c r="A2915" s="30">
        <v>45722</v>
      </c>
      <c r="B2915" s="31" t="s">
        <v>4297</v>
      </c>
      <c r="C2915" s="32" t="s">
        <v>8551</v>
      </c>
      <c r="D2915" s="31">
        <v>1565</v>
      </c>
      <c r="E2915" s="32">
        <v>6</v>
      </c>
      <c r="F2915" s="32" t="s">
        <v>25</v>
      </c>
      <c r="G2915" s="32" t="s">
        <v>10961</v>
      </c>
      <c r="H2915" s="33" t="s">
        <v>8431</v>
      </c>
    </row>
    <row r="2916" spans="1:8" x14ac:dyDescent="0.25">
      <c r="A2916" s="34">
        <v>45722</v>
      </c>
      <c r="B2916" s="35" t="s">
        <v>8988</v>
      </c>
      <c r="C2916" s="36" t="s">
        <v>8989</v>
      </c>
      <c r="D2916" s="35">
        <v>1565</v>
      </c>
      <c r="E2916" s="36">
        <v>4</v>
      </c>
      <c r="F2916" s="36" t="s">
        <v>14</v>
      </c>
      <c r="G2916" s="36" t="s">
        <v>10961</v>
      </c>
      <c r="H2916" s="37" t="s">
        <v>8431</v>
      </c>
    </row>
    <row r="2917" spans="1:8" x14ac:dyDescent="0.25">
      <c r="A2917" s="30">
        <v>45722</v>
      </c>
      <c r="B2917" s="31" t="s">
        <v>10682</v>
      </c>
      <c r="C2917" s="32" t="s">
        <v>9019</v>
      </c>
      <c r="D2917" s="31">
        <v>1565</v>
      </c>
      <c r="E2917" s="32">
        <v>12</v>
      </c>
      <c r="F2917" s="32" t="s">
        <v>14</v>
      </c>
      <c r="G2917" s="32" t="s">
        <v>10961</v>
      </c>
      <c r="H2917" s="33" t="s">
        <v>8431</v>
      </c>
    </row>
    <row r="2918" spans="1:8" x14ac:dyDescent="0.25">
      <c r="A2918" s="34">
        <v>45722</v>
      </c>
      <c r="B2918" s="35" t="s">
        <v>9406</v>
      </c>
      <c r="C2918" s="36" t="s">
        <v>8848</v>
      </c>
      <c r="D2918" s="35">
        <v>1565</v>
      </c>
      <c r="E2918" s="36">
        <v>2</v>
      </c>
      <c r="F2918" s="36" t="s">
        <v>14</v>
      </c>
      <c r="G2918" s="36" t="s">
        <v>10961</v>
      </c>
      <c r="H2918" s="37" t="s">
        <v>8431</v>
      </c>
    </row>
    <row r="2919" spans="1:8" x14ac:dyDescent="0.25">
      <c r="A2919" s="30">
        <v>45722</v>
      </c>
      <c r="B2919" s="31">
        <v>3280876100</v>
      </c>
      <c r="C2919" s="32" t="s">
        <v>8708</v>
      </c>
      <c r="D2919" s="31">
        <v>1565</v>
      </c>
      <c r="E2919" s="32">
        <v>2</v>
      </c>
      <c r="F2919" s="32" t="s">
        <v>14</v>
      </c>
      <c r="G2919" s="32" t="s">
        <v>10961</v>
      </c>
      <c r="H2919" s="33" t="s">
        <v>8431</v>
      </c>
    </row>
    <row r="2920" spans="1:8" x14ac:dyDescent="0.25">
      <c r="A2920" s="34">
        <v>45722</v>
      </c>
      <c r="B2920" s="35" t="s">
        <v>5376</v>
      </c>
      <c r="C2920" s="36" t="s">
        <v>5377</v>
      </c>
      <c r="D2920" s="35">
        <v>1565</v>
      </c>
      <c r="E2920" s="36">
        <v>10</v>
      </c>
      <c r="F2920" s="36" t="s">
        <v>14</v>
      </c>
      <c r="G2920" s="36" t="s">
        <v>10961</v>
      </c>
      <c r="H2920" s="37" t="s">
        <v>8431</v>
      </c>
    </row>
    <row r="2921" spans="1:8" x14ac:dyDescent="0.25">
      <c r="A2921" s="30">
        <v>45722</v>
      </c>
      <c r="B2921" s="31" t="s">
        <v>5374</v>
      </c>
      <c r="C2921" s="32" t="s">
        <v>5375</v>
      </c>
      <c r="D2921" s="31">
        <v>1565</v>
      </c>
      <c r="E2921" s="32">
        <v>10</v>
      </c>
      <c r="F2921" s="32" t="s">
        <v>14</v>
      </c>
      <c r="G2921" s="32" t="s">
        <v>10961</v>
      </c>
      <c r="H2921" s="33" t="s">
        <v>8431</v>
      </c>
    </row>
    <row r="2922" spans="1:8" x14ac:dyDescent="0.25">
      <c r="A2922" s="34">
        <v>45722</v>
      </c>
      <c r="B2922" s="35" t="s">
        <v>5372</v>
      </c>
      <c r="C2922" s="36" t="s">
        <v>5373</v>
      </c>
      <c r="D2922" s="35">
        <v>1565</v>
      </c>
      <c r="E2922" s="36">
        <v>20</v>
      </c>
      <c r="F2922" s="36" t="s">
        <v>14</v>
      </c>
      <c r="G2922" s="36" t="s">
        <v>10961</v>
      </c>
      <c r="H2922" s="37" t="s">
        <v>8431</v>
      </c>
    </row>
    <row r="2923" spans="1:8" x14ac:dyDescent="0.25">
      <c r="A2923" s="30">
        <v>45722</v>
      </c>
      <c r="B2923" s="31" t="s">
        <v>9017</v>
      </c>
      <c r="C2923" s="32" t="s">
        <v>8911</v>
      </c>
      <c r="D2923" s="31">
        <v>1564</v>
      </c>
      <c r="E2923" s="32">
        <v>8</v>
      </c>
      <c r="F2923" s="32" t="s">
        <v>14</v>
      </c>
      <c r="G2923" s="32" t="s">
        <v>10961</v>
      </c>
      <c r="H2923" s="33" t="s">
        <v>8431</v>
      </c>
    </row>
    <row r="2924" spans="1:8" x14ac:dyDescent="0.25">
      <c r="A2924" s="34">
        <v>45722</v>
      </c>
      <c r="B2924" s="35" t="s">
        <v>5908</v>
      </c>
      <c r="C2924" s="36" t="s">
        <v>5909</v>
      </c>
      <c r="D2924" s="35">
        <v>1564</v>
      </c>
      <c r="E2924" s="36">
        <v>5</v>
      </c>
      <c r="F2924" s="36" t="s">
        <v>14</v>
      </c>
      <c r="G2924" s="36" t="s">
        <v>10961</v>
      </c>
      <c r="H2924" s="37" t="s">
        <v>8431</v>
      </c>
    </row>
    <row r="2925" spans="1:8" x14ac:dyDescent="0.25">
      <c r="A2925" s="30">
        <v>45722</v>
      </c>
      <c r="B2925" s="31" t="s">
        <v>5910</v>
      </c>
      <c r="C2925" s="32" t="s">
        <v>5911</v>
      </c>
      <c r="D2925" s="31">
        <v>1564</v>
      </c>
      <c r="E2925" s="32">
        <v>5</v>
      </c>
      <c r="F2925" s="32" t="s">
        <v>14</v>
      </c>
      <c r="G2925" s="32" t="s">
        <v>10961</v>
      </c>
      <c r="H2925" s="33" t="s">
        <v>8431</v>
      </c>
    </row>
    <row r="2926" spans="1:8" x14ac:dyDescent="0.25">
      <c r="A2926" s="34">
        <v>45722</v>
      </c>
      <c r="B2926" s="35" t="s">
        <v>5476</v>
      </c>
      <c r="C2926" s="36" t="s">
        <v>5477</v>
      </c>
      <c r="D2926" s="35">
        <v>1564</v>
      </c>
      <c r="E2926" s="36">
        <v>10</v>
      </c>
      <c r="F2926" s="36" t="s">
        <v>14</v>
      </c>
      <c r="G2926" s="36" t="s">
        <v>10961</v>
      </c>
      <c r="H2926" s="37" t="s">
        <v>8431</v>
      </c>
    </row>
    <row r="2927" spans="1:8" x14ac:dyDescent="0.25">
      <c r="A2927" s="30">
        <v>45722</v>
      </c>
      <c r="B2927" s="31">
        <v>3280825100</v>
      </c>
      <c r="C2927" s="32" t="s">
        <v>8700</v>
      </c>
      <c r="D2927" s="31">
        <v>1564</v>
      </c>
      <c r="E2927" s="32">
        <v>2</v>
      </c>
      <c r="F2927" s="32" t="s">
        <v>14</v>
      </c>
      <c r="G2927" s="32" t="s">
        <v>10961</v>
      </c>
      <c r="H2927" s="33" t="s">
        <v>8431</v>
      </c>
    </row>
    <row r="2928" spans="1:8" x14ac:dyDescent="0.25">
      <c r="A2928" s="34">
        <v>45722</v>
      </c>
      <c r="B2928" s="35">
        <v>3280498100</v>
      </c>
      <c r="C2928" s="36" t="s">
        <v>8667</v>
      </c>
      <c r="D2928" s="35">
        <v>1564</v>
      </c>
      <c r="E2928" s="36">
        <v>4</v>
      </c>
      <c r="F2928" s="36" t="s">
        <v>14</v>
      </c>
      <c r="G2928" s="36" t="s">
        <v>10961</v>
      </c>
      <c r="H2928" s="37" t="s">
        <v>8431</v>
      </c>
    </row>
    <row r="2929" spans="1:8" x14ac:dyDescent="0.25">
      <c r="A2929" s="30">
        <v>45722</v>
      </c>
      <c r="B2929" s="31">
        <v>3280606100</v>
      </c>
      <c r="C2929" s="32" t="s">
        <v>10520</v>
      </c>
      <c r="D2929" s="31">
        <v>1564</v>
      </c>
      <c r="E2929" s="32">
        <v>2</v>
      </c>
      <c r="F2929" s="32" t="s">
        <v>14</v>
      </c>
      <c r="G2929" s="32" t="s">
        <v>10961</v>
      </c>
      <c r="H2929" s="33" t="s">
        <v>8431</v>
      </c>
    </row>
    <row r="2930" spans="1:8" x14ac:dyDescent="0.25">
      <c r="A2930" s="34">
        <v>45722</v>
      </c>
      <c r="B2930" s="35">
        <v>3280503100</v>
      </c>
      <c r="C2930" s="36" t="s">
        <v>8669</v>
      </c>
      <c r="D2930" s="35">
        <v>1564</v>
      </c>
      <c r="E2930" s="36">
        <v>4</v>
      </c>
      <c r="F2930" s="36" t="s">
        <v>14</v>
      </c>
      <c r="G2930" s="36" t="s">
        <v>10961</v>
      </c>
      <c r="H2930" s="37" t="s">
        <v>8431</v>
      </c>
    </row>
    <row r="2931" spans="1:8" x14ac:dyDescent="0.25">
      <c r="A2931" s="30">
        <v>45722</v>
      </c>
      <c r="B2931" s="31" t="s">
        <v>5</v>
      </c>
      <c r="C2931" s="32" t="s">
        <v>24</v>
      </c>
      <c r="D2931" s="31">
        <v>1564</v>
      </c>
      <c r="E2931" s="32">
        <v>8</v>
      </c>
      <c r="F2931" s="32" t="s">
        <v>14</v>
      </c>
      <c r="G2931" s="32" t="s">
        <v>10961</v>
      </c>
      <c r="H2931" s="33" t="s">
        <v>8431</v>
      </c>
    </row>
    <row r="2932" spans="1:8" x14ac:dyDescent="0.25">
      <c r="A2932" s="34">
        <v>45722</v>
      </c>
      <c r="B2932" s="35">
        <v>4330352100</v>
      </c>
      <c r="C2932" s="36" t="s">
        <v>8718</v>
      </c>
      <c r="D2932" s="35">
        <v>1564</v>
      </c>
      <c r="E2932" s="36">
        <v>4</v>
      </c>
      <c r="F2932" s="36" t="s">
        <v>25</v>
      </c>
      <c r="G2932" s="36" t="s">
        <v>10961</v>
      </c>
      <c r="H2932" s="37" t="s">
        <v>8431</v>
      </c>
    </row>
    <row r="2933" spans="1:8" x14ac:dyDescent="0.25">
      <c r="A2933" s="30">
        <v>45722</v>
      </c>
      <c r="B2933" s="31" t="s">
        <v>9018</v>
      </c>
      <c r="C2933" s="32" t="s">
        <v>9016</v>
      </c>
      <c r="D2933" s="31">
        <v>1564</v>
      </c>
      <c r="E2933" s="32">
        <v>8</v>
      </c>
      <c r="F2933" s="32" t="s">
        <v>14</v>
      </c>
      <c r="G2933" s="32" t="s">
        <v>10961</v>
      </c>
      <c r="H2933" s="33" t="s">
        <v>8431</v>
      </c>
    </row>
    <row r="2934" spans="1:8" x14ac:dyDescent="0.25">
      <c r="A2934" s="34">
        <v>45722</v>
      </c>
      <c r="B2934" s="35" t="s">
        <v>4709</v>
      </c>
      <c r="C2934" s="36" t="s">
        <v>4710</v>
      </c>
      <c r="D2934" s="35">
        <v>1564</v>
      </c>
      <c r="E2934" s="36">
        <v>10</v>
      </c>
      <c r="F2934" s="36" t="s">
        <v>14</v>
      </c>
      <c r="G2934" s="36" t="s">
        <v>10961</v>
      </c>
      <c r="H2934" s="37" t="s">
        <v>8431</v>
      </c>
    </row>
    <row r="2935" spans="1:8" x14ac:dyDescent="0.25">
      <c r="A2935" s="30">
        <v>45722</v>
      </c>
      <c r="B2935" s="31" t="s">
        <v>4705</v>
      </c>
      <c r="C2935" s="32" t="s">
        <v>4706</v>
      </c>
      <c r="D2935" s="31">
        <v>1564</v>
      </c>
      <c r="E2935" s="32">
        <v>10</v>
      </c>
      <c r="F2935" s="32" t="s">
        <v>14</v>
      </c>
      <c r="G2935" s="32" t="s">
        <v>10961</v>
      </c>
      <c r="H2935" s="33" t="s">
        <v>8431</v>
      </c>
    </row>
    <row r="2936" spans="1:8" x14ac:dyDescent="0.25">
      <c r="A2936" s="34">
        <v>45722</v>
      </c>
      <c r="B2936" s="35" t="s">
        <v>4703</v>
      </c>
      <c r="C2936" s="36" t="s">
        <v>4704</v>
      </c>
      <c r="D2936" s="35">
        <v>1564</v>
      </c>
      <c r="E2936" s="36">
        <v>10</v>
      </c>
      <c r="F2936" s="36" t="s">
        <v>14</v>
      </c>
      <c r="G2936" s="36" t="s">
        <v>10961</v>
      </c>
      <c r="H2936" s="37" t="s">
        <v>8431</v>
      </c>
    </row>
    <row r="2937" spans="1:8" x14ac:dyDescent="0.25">
      <c r="A2937" s="30">
        <v>45721</v>
      </c>
      <c r="B2937" s="31" t="s">
        <v>1609</v>
      </c>
      <c r="C2937" s="32" t="s">
        <v>1610</v>
      </c>
      <c r="D2937" s="31">
        <v>1555</v>
      </c>
      <c r="E2937" s="32">
        <v>6</v>
      </c>
      <c r="F2937" s="32" t="s">
        <v>14</v>
      </c>
      <c r="G2937" s="32" t="s">
        <v>10961</v>
      </c>
      <c r="H2937" s="33" t="s">
        <v>8431</v>
      </c>
    </row>
    <row r="2938" spans="1:8" x14ac:dyDescent="0.25">
      <c r="A2938" s="34">
        <v>45721</v>
      </c>
      <c r="B2938" s="35" t="s">
        <v>872</v>
      </c>
      <c r="C2938" s="36" t="s">
        <v>8417</v>
      </c>
      <c r="D2938" s="35">
        <v>1555</v>
      </c>
      <c r="E2938" s="36">
        <v>48</v>
      </c>
      <c r="F2938" s="36" t="s">
        <v>14</v>
      </c>
      <c r="G2938" s="36" t="s">
        <v>10961</v>
      </c>
      <c r="H2938" s="37" t="s">
        <v>8431</v>
      </c>
    </row>
    <row r="2939" spans="1:8" x14ac:dyDescent="0.25">
      <c r="A2939" s="30">
        <v>45721</v>
      </c>
      <c r="B2939" s="31" t="s">
        <v>2221</v>
      </c>
      <c r="C2939" s="32" t="s">
        <v>2222</v>
      </c>
      <c r="D2939" s="31">
        <v>1555</v>
      </c>
      <c r="E2939" s="32">
        <v>10</v>
      </c>
      <c r="F2939" s="32" t="s">
        <v>14</v>
      </c>
      <c r="G2939" s="32" t="s">
        <v>10961</v>
      </c>
      <c r="H2939" s="33" t="s">
        <v>8431</v>
      </c>
    </row>
    <row r="2940" spans="1:8" x14ac:dyDescent="0.25">
      <c r="A2940" s="34">
        <v>45721</v>
      </c>
      <c r="B2940" s="35" t="s">
        <v>973</v>
      </c>
      <c r="C2940" s="36" t="s">
        <v>8420</v>
      </c>
      <c r="D2940" s="35">
        <v>1555</v>
      </c>
      <c r="E2940" s="36">
        <v>10</v>
      </c>
      <c r="F2940" s="36" t="s">
        <v>14</v>
      </c>
      <c r="G2940" s="36" t="s">
        <v>10961</v>
      </c>
      <c r="H2940" s="37" t="s">
        <v>8431</v>
      </c>
    </row>
    <row r="2941" spans="1:8" x14ac:dyDescent="0.25">
      <c r="A2941" s="30">
        <v>45721</v>
      </c>
      <c r="B2941" s="31" t="s">
        <v>2738</v>
      </c>
      <c r="C2941" s="32" t="s">
        <v>2739</v>
      </c>
      <c r="D2941" s="31">
        <v>1555</v>
      </c>
      <c r="E2941" s="32">
        <v>10</v>
      </c>
      <c r="F2941" s="32" t="s">
        <v>14</v>
      </c>
      <c r="G2941" s="32" t="s">
        <v>10961</v>
      </c>
      <c r="H2941" s="33" t="s">
        <v>8431</v>
      </c>
    </row>
    <row r="2942" spans="1:8" x14ac:dyDescent="0.25">
      <c r="A2942" s="34">
        <v>45721</v>
      </c>
      <c r="B2942" s="35" t="s">
        <v>10148</v>
      </c>
      <c r="C2942" s="36" t="s">
        <v>2743</v>
      </c>
      <c r="D2942" s="35">
        <v>1555</v>
      </c>
      <c r="E2942" s="36">
        <v>20</v>
      </c>
      <c r="F2942" s="36" t="s">
        <v>14</v>
      </c>
      <c r="G2942" s="36" t="s">
        <v>10961</v>
      </c>
      <c r="H2942" s="37" t="s">
        <v>8431</v>
      </c>
    </row>
    <row r="2943" spans="1:8" x14ac:dyDescent="0.25">
      <c r="A2943" s="30">
        <v>45721</v>
      </c>
      <c r="B2943" s="31" t="s">
        <v>2418</v>
      </c>
      <c r="C2943" s="32" t="s">
        <v>2476</v>
      </c>
      <c r="D2943" s="31">
        <v>1555</v>
      </c>
      <c r="E2943" s="32">
        <v>8</v>
      </c>
      <c r="F2943" s="32" t="s">
        <v>14</v>
      </c>
      <c r="G2943" s="32" t="s">
        <v>10961</v>
      </c>
      <c r="H2943" s="33" t="s">
        <v>8431</v>
      </c>
    </row>
    <row r="2944" spans="1:8" x14ac:dyDescent="0.25">
      <c r="A2944" s="34">
        <v>45721</v>
      </c>
      <c r="B2944" s="35" t="s">
        <v>3228</v>
      </c>
      <c r="C2944" s="36" t="s">
        <v>3229</v>
      </c>
      <c r="D2944" s="35">
        <v>1555</v>
      </c>
      <c r="E2944" s="36">
        <v>35</v>
      </c>
      <c r="F2944" s="36" t="s">
        <v>14</v>
      </c>
      <c r="G2944" s="36" t="s">
        <v>10961</v>
      </c>
      <c r="H2944" s="37" t="s">
        <v>8431</v>
      </c>
    </row>
    <row r="2945" spans="1:8" x14ac:dyDescent="0.25">
      <c r="A2945" s="30">
        <v>45721</v>
      </c>
      <c r="B2945" s="31" t="s">
        <v>9008</v>
      </c>
      <c r="C2945" s="32" t="s">
        <v>3230</v>
      </c>
      <c r="D2945" s="31">
        <v>1555</v>
      </c>
      <c r="E2945" s="32">
        <v>35</v>
      </c>
      <c r="F2945" s="32" t="s">
        <v>14</v>
      </c>
      <c r="G2945" s="32" t="s">
        <v>10961</v>
      </c>
      <c r="H2945" s="33" t="s">
        <v>8431</v>
      </c>
    </row>
    <row r="2946" spans="1:8" x14ac:dyDescent="0.25">
      <c r="A2946" s="34">
        <v>45721</v>
      </c>
      <c r="B2946" s="35" t="s">
        <v>9009</v>
      </c>
      <c r="C2946" s="36" t="s">
        <v>8987</v>
      </c>
      <c r="D2946" s="35">
        <v>1555</v>
      </c>
      <c r="E2946" s="36">
        <v>4</v>
      </c>
      <c r="F2946" s="36" t="s">
        <v>14</v>
      </c>
      <c r="G2946" s="36" t="s">
        <v>10961</v>
      </c>
      <c r="H2946" s="37" t="s">
        <v>8431</v>
      </c>
    </row>
    <row r="2947" spans="1:8" x14ac:dyDescent="0.25">
      <c r="A2947" s="30">
        <v>45719</v>
      </c>
      <c r="B2947" s="31" t="s">
        <v>1764</v>
      </c>
      <c r="C2947" s="32" t="s">
        <v>1765</v>
      </c>
      <c r="D2947" s="31">
        <v>1542</v>
      </c>
      <c r="E2947" s="32">
        <v>200</v>
      </c>
      <c r="F2947" s="32" t="s">
        <v>25</v>
      </c>
      <c r="G2947" s="32" t="s">
        <v>10961</v>
      </c>
      <c r="H2947" s="33" t="s">
        <v>8440</v>
      </c>
    </row>
    <row r="2948" spans="1:8" x14ac:dyDescent="0.25">
      <c r="A2948" s="34">
        <v>45719</v>
      </c>
      <c r="B2948" s="35" t="s">
        <v>1760</v>
      </c>
      <c r="C2948" s="36" t="s">
        <v>1761</v>
      </c>
      <c r="D2948" s="35">
        <v>1542</v>
      </c>
      <c r="E2948" s="36">
        <v>30</v>
      </c>
      <c r="F2948" s="36" t="s">
        <v>14</v>
      </c>
      <c r="G2948" s="36" t="s">
        <v>10961</v>
      </c>
      <c r="H2948" s="37" t="s">
        <v>8440</v>
      </c>
    </row>
    <row r="2949" spans="1:8" x14ac:dyDescent="0.25">
      <c r="A2949" s="30">
        <v>45720</v>
      </c>
      <c r="B2949" s="31" t="s">
        <v>1208</v>
      </c>
      <c r="C2949" s="32" t="s">
        <v>1209</v>
      </c>
      <c r="D2949" s="31">
        <v>1554</v>
      </c>
      <c r="E2949" s="32">
        <v>40</v>
      </c>
      <c r="F2949" s="32" t="s">
        <v>14</v>
      </c>
      <c r="G2949" s="32" t="s">
        <v>10961</v>
      </c>
      <c r="H2949" s="33" t="s">
        <v>8431</v>
      </c>
    </row>
    <row r="2950" spans="1:8" x14ac:dyDescent="0.25">
      <c r="A2950" s="34">
        <v>45720</v>
      </c>
      <c r="B2950" s="35" t="s">
        <v>5358</v>
      </c>
      <c r="C2950" s="36" t="s">
        <v>5359</v>
      </c>
      <c r="D2950" s="35">
        <v>1544</v>
      </c>
      <c r="E2950" s="36">
        <v>2</v>
      </c>
      <c r="F2950" s="36" t="s">
        <v>14</v>
      </c>
      <c r="G2950" s="36" t="s">
        <v>10961</v>
      </c>
      <c r="H2950" s="37" t="s">
        <v>8431</v>
      </c>
    </row>
    <row r="2951" spans="1:8" x14ac:dyDescent="0.25">
      <c r="A2951" s="30">
        <v>45720</v>
      </c>
      <c r="B2951" s="31" t="s">
        <v>2275</v>
      </c>
      <c r="C2951" s="32" t="s">
        <v>2276</v>
      </c>
      <c r="D2951" s="31">
        <v>1544</v>
      </c>
      <c r="E2951" s="32">
        <v>7</v>
      </c>
      <c r="F2951" s="32" t="s">
        <v>14</v>
      </c>
      <c r="G2951" s="32" t="s">
        <v>10961</v>
      </c>
      <c r="H2951" s="33" t="s">
        <v>8431</v>
      </c>
    </row>
    <row r="2952" spans="1:8" x14ac:dyDescent="0.25">
      <c r="A2952" s="34">
        <v>45720</v>
      </c>
      <c r="B2952" s="35" t="s">
        <v>8900</v>
      </c>
      <c r="C2952" s="36" t="s">
        <v>6348</v>
      </c>
      <c r="D2952" s="35">
        <v>1544</v>
      </c>
      <c r="E2952" s="36">
        <v>10</v>
      </c>
      <c r="F2952" s="36" t="s">
        <v>14</v>
      </c>
      <c r="G2952" s="36" t="s">
        <v>10961</v>
      </c>
      <c r="H2952" s="37" t="s">
        <v>8431</v>
      </c>
    </row>
    <row r="2953" spans="1:8" x14ac:dyDescent="0.25">
      <c r="A2953" s="30">
        <v>45720</v>
      </c>
      <c r="B2953" s="31" t="s">
        <v>1018</v>
      </c>
      <c r="C2953" s="32" t="s">
        <v>1019</v>
      </c>
      <c r="D2953" s="31">
        <v>1544</v>
      </c>
      <c r="E2953" s="32">
        <v>20</v>
      </c>
      <c r="F2953" s="32" t="s">
        <v>14</v>
      </c>
      <c r="G2953" s="32" t="s">
        <v>10961</v>
      </c>
      <c r="H2953" s="33" t="s">
        <v>8431</v>
      </c>
    </row>
    <row r="2954" spans="1:8" x14ac:dyDescent="0.25">
      <c r="A2954" s="34">
        <v>45720</v>
      </c>
      <c r="B2954" s="35" t="s">
        <v>1132</v>
      </c>
      <c r="C2954" s="36" t="s">
        <v>1133</v>
      </c>
      <c r="D2954" s="35">
        <v>1544</v>
      </c>
      <c r="E2954" s="36">
        <v>20</v>
      </c>
      <c r="F2954" s="36" t="s">
        <v>14</v>
      </c>
      <c r="G2954" s="36" t="s">
        <v>10961</v>
      </c>
      <c r="H2954" s="37" t="s">
        <v>8431</v>
      </c>
    </row>
    <row r="2955" spans="1:8" x14ac:dyDescent="0.25">
      <c r="A2955" s="30">
        <v>45720</v>
      </c>
      <c r="B2955" s="31" t="s">
        <v>6</v>
      </c>
      <c r="C2955" s="32" t="s">
        <v>7</v>
      </c>
      <c r="D2955" s="31">
        <v>1544</v>
      </c>
      <c r="E2955" s="32">
        <v>15</v>
      </c>
      <c r="F2955" s="32" t="s">
        <v>14</v>
      </c>
      <c r="G2955" s="32" t="s">
        <v>10961</v>
      </c>
      <c r="H2955" s="33" t="s">
        <v>8431</v>
      </c>
    </row>
    <row r="2956" spans="1:8" x14ac:dyDescent="0.25">
      <c r="A2956" s="34">
        <v>45720</v>
      </c>
      <c r="B2956" s="35" t="s">
        <v>1087</v>
      </c>
      <c r="C2956" s="36" t="s">
        <v>1088</v>
      </c>
      <c r="D2956" s="35">
        <v>1544</v>
      </c>
      <c r="E2956" s="36">
        <v>20</v>
      </c>
      <c r="F2956" s="36" t="s">
        <v>14</v>
      </c>
      <c r="G2956" s="36" t="s">
        <v>10961</v>
      </c>
      <c r="H2956" s="37" t="s">
        <v>8431</v>
      </c>
    </row>
    <row r="2957" spans="1:8" x14ac:dyDescent="0.25">
      <c r="A2957" s="30">
        <v>45720</v>
      </c>
      <c r="B2957" s="31" t="s">
        <v>10657</v>
      </c>
      <c r="C2957" s="32" t="s">
        <v>2745</v>
      </c>
      <c r="D2957" s="31">
        <v>1544</v>
      </c>
      <c r="E2957" s="32">
        <v>6</v>
      </c>
      <c r="F2957" s="32" t="s">
        <v>14</v>
      </c>
      <c r="G2957" s="32" t="s">
        <v>10961</v>
      </c>
      <c r="H2957" s="33" t="s">
        <v>8431</v>
      </c>
    </row>
    <row r="2958" spans="1:8" x14ac:dyDescent="0.25">
      <c r="A2958" s="34">
        <v>45720</v>
      </c>
      <c r="B2958" s="35" t="s">
        <v>2217</v>
      </c>
      <c r="C2958" s="36" t="s">
        <v>2218</v>
      </c>
      <c r="D2958" s="35">
        <v>1544</v>
      </c>
      <c r="E2958" s="36">
        <v>36</v>
      </c>
      <c r="F2958" s="36" t="s">
        <v>14</v>
      </c>
      <c r="G2958" s="36" t="s">
        <v>10961</v>
      </c>
      <c r="H2958" s="37" t="s">
        <v>8431</v>
      </c>
    </row>
    <row r="2959" spans="1:8" x14ac:dyDescent="0.25">
      <c r="A2959" s="30">
        <v>45720</v>
      </c>
      <c r="B2959" s="31" t="s">
        <v>2045</v>
      </c>
      <c r="C2959" s="32" t="s">
        <v>2046</v>
      </c>
      <c r="D2959" s="31">
        <v>1544</v>
      </c>
      <c r="E2959" s="32">
        <v>4</v>
      </c>
      <c r="F2959" s="32" t="s">
        <v>14</v>
      </c>
      <c r="G2959" s="32" t="s">
        <v>10961</v>
      </c>
      <c r="H2959" s="33" t="s">
        <v>8431</v>
      </c>
    </row>
    <row r="2960" spans="1:8" x14ac:dyDescent="0.25">
      <c r="A2960" s="34">
        <v>45720</v>
      </c>
      <c r="B2960" s="35" t="s">
        <v>2051</v>
      </c>
      <c r="C2960" s="36" t="s">
        <v>2052</v>
      </c>
      <c r="D2960" s="35">
        <v>1544</v>
      </c>
      <c r="E2960" s="36">
        <v>6</v>
      </c>
      <c r="F2960" s="36" t="s">
        <v>14</v>
      </c>
      <c r="G2960" s="36" t="s">
        <v>10961</v>
      </c>
      <c r="H2960" s="37" t="s">
        <v>8431</v>
      </c>
    </row>
    <row r="2961" spans="1:8" x14ac:dyDescent="0.25">
      <c r="A2961" s="30">
        <v>45720</v>
      </c>
      <c r="B2961" s="31" t="s">
        <v>2432</v>
      </c>
      <c r="C2961" s="32" t="s">
        <v>2486</v>
      </c>
      <c r="D2961" s="31">
        <v>1544</v>
      </c>
      <c r="E2961" s="32">
        <v>2</v>
      </c>
      <c r="F2961" s="32" t="s">
        <v>14</v>
      </c>
      <c r="G2961" s="32" t="s">
        <v>10961</v>
      </c>
      <c r="H2961" s="33" t="s">
        <v>8431</v>
      </c>
    </row>
    <row r="2962" spans="1:8" x14ac:dyDescent="0.25">
      <c r="A2962" s="34">
        <v>45720</v>
      </c>
      <c r="B2962" s="35" t="s">
        <v>8477</v>
      </c>
      <c r="C2962" s="36" t="s">
        <v>8478</v>
      </c>
      <c r="D2962" s="35">
        <v>1544</v>
      </c>
      <c r="E2962" s="36">
        <v>2</v>
      </c>
      <c r="F2962" s="36" t="s">
        <v>25</v>
      </c>
      <c r="G2962" s="36" t="s">
        <v>10961</v>
      </c>
      <c r="H2962" s="37" t="s">
        <v>8431</v>
      </c>
    </row>
    <row r="2963" spans="1:8" x14ac:dyDescent="0.25">
      <c r="A2963" s="30">
        <v>45720</v>
      </c>
      <c r="B2963" s="31" t="s">
        <v>87</v>
      </c>
      <c r="C2963" s="32" t="s">
        <v>88</v>
      </c>
      <c r="D2963" s="31">
        <v>1544</v>
      </c>
      <c r="E2963" s="32">
        <v>2</v>
      </c>
      <c r="F2963" s="32" t="s">
        <v>14</v>
      </c>
      <c r="G2963" s="32" t="s">
        <v>10961</v>
      </c>
      <c r="H2963" s="33" t="s">
        <v>8431</v>
      </c>
    </row>
    <row r="2964" spans="1:8" x14ac:dyDescent="0.25">
      <c r="A2964" s="34">
        <v>45720</v>
      </c>
      <c r="B2964" s="35" t="s">
        <v>3422</v>
      </c>
      <c r="C2964" s="36" t="s">
        <v>3423</v>
      </c>
      <c r="D2964" s="35">
        <v>1541</v>
      </c>
      <c r="E2964" s="36">
        <v>72</v>
      </c>
      <c r="F2964" s="36" t="s">
        <v>25</v>
      </c>
      <c r="G2964" s="36" t="s">
        <v>10961</v>
      </c>
      <c r="H2964" s="37" t="s">
        <v>8431</v>
      </c>
    </row>
    <row r="2965" spans="1:8" x14ac:dyDescent="0.25">
      <c r="A2965" s="30">
        <v>45720</v>
      </c>
      <c r="B2965" s="31" t="s">
        <v>8901</v>
      </c>
      <c r="C2965" s="32" t="s">
        <v>8930</v>
      </c>
      <c r="D2965" s="31">
        <v>1541</v>
      </c>
      <c r="E2965" s="32">
        <v>1</v>
      </c>
      <c r="F2965" s="32" t="s">
        <v>14</v>
      </c>
      <c r="G2965" s="32" t="s">
        <v>10961</v>
      </c>
      <c r="H2965" s="33" t="s">
        <v>8431</v>
      </c>
    </row>
    <row r="2966" spans="1:8" x14ac:dyDescent="0.25">
      <c r="A2966" s="34">
        <v>45720</v>
      </c>
      <c r="B2966" s="35" t="s">
        <v>4234</v>
      </c>
      <c r="C2966" s="36" t="s">
        <v>4235</v>
      </c>
      <c r="D2966" s="35">
        <v>1541</v>
      </c>
      <c r="E2966" s="36">
        <v>12</v>
      </c>
      <c r="F2966" s="36" t="s">
        <v>14</v>
      </c>
      <c r="G2966" s="36" t="s">
        <v>10961</v>
      </c>
      <c r="H2966" s="37" t="s">
        <v>8431</v>
      </c>
    </row>
    <row r="2967" spans="1:8" x14ac:dyDescent="0.25">
      <c r="A2967" s="30">
        <v>45720</v>
      </c>
      <c r="B2967" s="31" t="s">
        <v>9001</v>
      </c>
      <c r="C2967" s="32" t="s">
        <v>8945</v>
      </c>
      <c r="D2967" s="31">
        <v>1541</v>
      </c>
      <c r="E2967" s="32">
        <v>2</v>
      </c>
      <c r="F2967" s="32" t="s">
        <v>14</v>
      </c>
      <c r="G2967" s="32" t="s">
        <v>10961</v>
      </c>
      <c r="H2967" s="33" t="s">
        <v>8431</v>
      </c>
    </row>
    <row r="2968" spans="1:8" x14ac:dyDescent="0.25">
      <c r="A2968" s="34">
        <v>45720</v>
      </c>
      <c r="B2968" s="35" t="s">
        <v>9002</v>
      </c>
      <c r="C2968" s="36" t="s">
        <v>8940</v>
      </c>
      <c r="D2968" s="35">
        <v>1541</v>
      </c>
      <c r="E2968" s="36">
        <v>2</v>
      </c>
      <c r="F2968" s="36" t="s">
        <v>14</v>
      </c>
      <c r="G2968" s="36" t="s">
        <v>10961</v>
      </c>
      <c r="H2968" s="37" t="s">
        <v>8431</v>
      </c>
    </row>
    <row r="2969" spans="1:8" x14ac:dyDescent="0.25">
      <c r="A2969" s="30">
        <v>45720</v>
      </c>
      <c r="B2969" s="31" t="s">
        <v>4697</v>
      </c>
      <c r="C2969" s="32" t="s">
        <v>4698</v>
      </c>
      <c r="D2969" s="31">
        <v>1541</v>
      </c>
      <c r="E2969" s="32">
        <v>10</v>
      </c>
      <c r="F2969" s="32" t="s">
        <v>14</v>
      </c>
      <c r="G2969" s="32" t="s">
        <v>10961</v>
      </c>
      <c r="H2969" s="33" t="s">
        <v>8431</v>
      </c>
    </row>
    <row r="2970" spans="1:8" x14ac:dyDescent="0.25">
      <c r="A2970" s="34">
        <v>45720</v>
      </c>
      <c r="B2970" s="35" t="s">
        <v>1089</v>
      </c>
      <c r="C2970" s="36" t="s">
        <v>1090</v>
      </c>
      <c r="D2970" s="35">
        <v>1541</v>
      </c>
      <c r="E2970" s="36">
        <v>6</v>
      </c>
      <c r="F2970" s="36" t="s">
        <v>14</v>
      </c>
      <c r="G2970" s="36" t="s">
        <v>10961</v>
      </c>
      <c r="H2970" s="37" t="s">
        <v>8431</v>
      </c>
    </row>
    <row r="2971" spans="1:8" x14ac:dyDescent="0.25">
      <c r="A2971" s="30">
        <v>45720</v>
      </c>
      <c r="B2971" s="31" t="s">
        <v>722</v>
      </c>
      <c r="C2971" s="32" t="s">
        <v>723</v>
      </c>
      <c r="D2971" s="31">
        <v>1541</v>
      </c>
      <c r="E2971" s="32">
        <v>6</v>
      </c>
      <c r="F2971" s="32" t="s">
        <v>14</v>
      </c>
      <c r="G2971" s="32" t="s">
        <v>10961</v>
      </c>
      <c r="H2971" s="33" t="s">
        <v>8431</v>
      </c>
    </row>
    <row r="2972" spans="1:8" x14ac:dyDescent="0.25">
      <c r="A2972" s="34">
        <v>45720</v>
      </c>
      <c r="B2972" s="35" t="s">
        <v>616</v>
      </c>
      <c r="C2972" s="36" t="s">
        <v>617</v>
      </c>
      <c r="D2972" s="35">
        <v>1541</v>
      </c>
      <c r="E2972" s="36">
        <v>6</v>
      </c>
      <c r="F2972" s="36" t="s">
        <v>14</v>
      </c>
      <c r="G2972" s="36" t="s">
        <v>10961</v>
      </c>
      <c r="H2972" s="37" t="s">
        <v>8431</v>
      </c>
    </row>
    <row r="2973" spans="1:8" x14ac:dyDescent="0.25">
      <c r="A2973" s="30">
        <v>45720</v>
      </c>
      <c r="B2973" s="31" t="s">
        <v>872</v>
      </c>
      <c r="C2973" s="32" t="s">
        <v>8417</v>
      </c>
      <c r="D2973" s="31">
        <v>1541</v>
      </c>
      <c r="E2973" s="32">
        <v>60</v>
      </c>
      <c r="F2973" s="32" t="s">
        <v>14</v>
      </c>
      <c r="G2973" s="32" t="s">
        <v>10961</v>
      </c>
      <c r="H2973" s="33" t="s">
        <v>8431</v>
      </c>
    </row>
    <row r="2974" spans="1:8" x14ac:dyDescent="0.25">
      <c r="A2974" s="34">
        <v>45720</v>
      </c>
      <c r="B2974" s="35" t="s">
        <v>9003</v>
      </c>
      <c r="C2974" s="36" t="s">
        <v>9003</v>
      </c>
      <c r="D2974" s="35">
        <v>1541</v>
      </c>
      <c r="E2974" s="36">
        <v>20</v>
      </c>
      <c r="F2974" s="36" t="s">
        <v>14</v>
      </c>
      <c r="G2974" s="36" t="s">
        <v>10961</v>
      </c>
      <c r="H2974" s="37" t="s">
        <v>8431</v>
      </c>
    </row>
    <row r="2975" spans="1:8" x14ac:dyDescent="0.25">
      <c r="A2975" s="30">
        <v>45720</v>
      </c>
      <c r="B2975" s="31" t="s">
        <v>8829</v>
      </c>
      <c r="C2975" s="32" t="s">
        <v>8799</v>
      </c>
      <c r="D2975" s="31">
        <v>1541</v>
      </c>
      <c r="E2975" s="32">
        <v>8</v>
      </c>
      <c r="F2975" s="32" t="s">
        <v>14</v>
      </c>
      <c r="G2975" s="32" t="s">
        <v>10961</v>
      </c>
      <c r="H2975" s="33" t="s">
        <v>8431</v>
      </c>
    </row>
    <row r="2976" spans="1:8" x14ac:dyDescent="0.25">
      <c r="A2976" s="34">
        <v>45720</v>
      </c>
      <c r="B2976" s="35" t="s">
        <v>8499</v>
      </c>
      <c r="C2976" s="36" t="s">
        <v>8500</v>
      </c>
      <c r="D2976" s="35">
        <v>1541</v>
      </c>
      <c r="E2976" s="36">
        <v>2</v>
      </c>
      <c r="F2976" s="36" t="s">
        <v>14</v>
      </c>
      <c r="G2976" s="36" t="s">
        <v>10961</v>
      </c>
      <c r="H2976" s="37" t="s">
        <v>8431</v>
      </c>
    </row>
    <row r="2977" spans="1:8" x14ac:dyDescent="0.25">
      <c r="A2977" s="30">
        <v>45720</v>
      </c>
      <c r="B2977" s="31" t="s">
        <v>8822</v>
      </c>
      <c r="C2977" s="32" t="s">
        <v>8792</v>
      </c>
      <c r="D2977" s="31">
        <v>1541</v>
      </c>
      <c r="E2977" s="32">
        <v>4</v>
      </c>
      <c r="F2977" s="32" t="s">
        <v>25</v>
      </c>
      <c r="G2977" s="32" t="s">
        <v>10961</v>
      </c>
      <c r="H2977" s="33" t="s">
        <v>8431</v>
      </c>
    </row>
    <row r="2978" spans="1:8" x14ac:dyDescent="0.25">
      <c r="A2978" s="34">
        <v>45720</v>
      </c>
      <c r="B2978" s="35" t="s">
        <v>10183</v>
      </c>
      <c r="C2978" s="36" t="s">
        <v>2825</v>
      </c>
      <c r="D2978" s="35">
        <v>1541</v>
      </c>
      <c r="E2978" s="36">
        <v>4</v>
      </c>
      <c r="F2978" s="36" t="s">
        <v>14</v>
      </c>
      <c r="G2978" s="36" t="s">
        <v>10961</v>
      </c>
      <c r="H2978" s="37" t="s">
        <v>8431</v>
      </c>
    </row>
    <row r="2979" spans="1:8" x14ac:dyDescent="0.25">
      <c r="A2979" s="30">
        <v>45720</v>
      </c>
      <c r="B2979" s="31" t="s">
        <v>10184</v>
      </c>
      <c r="C2979" s="32" t="s">
        <v>2826</v>
      </c>
      <c r="D2979" s="31">
        <v>1541</v>
      </c>
      <c r="E2979" s="32">
        <v>6</v>
      </c>
      <c r="F2979" s="32" t="s">
        <v>14</v>
      </c>
      <c r="G2979" s="32" t="s">
        <v>10961</v>
      </c>
      <c r="H2979" s="33" t="s">
        <v>8431</v>
      </c>
    </row>
    <row r="2980" spans="1:8" x14ac:dyDescent="0.25">
      <c r="A2980" s="34">
        <v>45720</v>
      </c>
      <c r="B2980" s="35" t="s">
        <v>6520</v>
      </c>
      <c r="C2980" s="36" t="s">
        <v>6521</v>
      </c>
      <c r="D2980" s="35">
        <v>1551</v>
      </c>
      <c r="E2980" s="36">
        <v>6</v>
      </c>
      <c r="F2980" s="36" t="s">
        <v>14</v>
      </c>
      <c r="G2980" s="36" t="s">
        <v>10961</v>
      </c>
      <c r="H2980" s="37" t="s">
        <v>8438</v>
      </c>
    </row>
    <row r="2981" spans="1:8" x14ac:dyDescent="0.25">
      <c r="A2981" s="30">
        <v>45720</v>
      </c>
      <c r="B2981" s="31" t="s">
        <v>6548</v>
      </c>
      <c r="C2981" s="32" t="s">
        <v>6549</v>
      </c>
      <c r="D2981" s="31">
        <v>1551</v>
      </c>
      <c r="E2981" s="32">
        <v>10</v>
      </c>
      <c r="F2981" s="32" t="s">
        <v>14</v>
      </c>
      <c r="G2981" s="32" t="s">
        <v>10961</v>
      </c>
      <c r="H2981" s="33" t="s">
        <v>8438</v>
      </c>
    </row>
    <row r="2982" spans="1:8" x14ac:dyDescent="0.25">
      <c r="A2982" s="34">
        <v>45720</v>
      </c>
      <c r="B2982" s="35" t="s">
        <v>6418</v>
      </c>
      <c r="C2982" s="36" t="s">
        <v>6419</v>
      </c>
      <c r="D2982" s="35">
        <v>1551</v>
      </c>
      <c r="E2982" s="36">
        <v>12</v>
      </c>
      <c r="F2982" s="36" t="s">
        <v>14</v>
      </c>
      <c r="G2982" s="36" t="s">
        <v>10961</v>
      </c>
      <c r="H2982" s="37" t="s">
        <v>8438</v>
      </c>
    </row>
    <row r="2983" spans="1:8" x14ac:dyDescent="0.25">
      <c r="A2983" s="30">
        <v>45720</v>
      </c>
      <c r="B2983" s="31" t="s">
        <v>6480</v>
      </c>
      <c r="C2983" s="32" t="s">
        <v>6481</v>
      </c>
      <c r="D2983" s="31">
        <v>1551</v>
      </c>
      <c r="E2983" s="32">
        <v>36</v>
      </c>
      <c r="F2983" s="32" t="s">
        <v>14</v>
      </c>
      <c r="G2983" s="32" t="s">
        <v>10961</v>
      </c>
      <c r="H2983" s="33" t="s">
        <v>8438</v>
      </c>
    </row>
    <row r="2984" spans="1:8" x14ac:dyDescent="0.25">
      <c r="A2984" s="34">
        <v>45720</v>
      </c>
      <c r="B2984" s="35" t="s">
        <v>6416</v>
      </c>
      <c r="C2984" s="36" t="s">
        <v>6417</v>
      </c>
      <c r="D2984" s="35">
        <v>1551</v>
      </c>
      <c r="E2984" s="36">
        <v>36</v>
      </c>
      <c r="F2984" s="36" t="s">
        <v>14</v>
      </c>
      <c r="G2984" s="36" t="s">
        <v>10961</v>
      </c>
      <c r="H2984" s="37" t="s">
        <v>8438</v>
      </c>
    </row>
    <row r="2985" spans="1:8" x14ac:dyDescent="0.25">
      <c r="A2985" s="30">
        <v>45720</v>
      </c>
      <c r="B2985" s="31" t="s">
        <v>6669</v>
      </c>
      <c r="C2985" s="32" t="s">
        <v>6670</v>
      </c>
      <c r="D2985" s="31">
        <v>1551</v>
      </c>
      <c r="E2985" s="32">
        <v>12</v>
      </c>
      <c r="F2985" s="32" t="s">
        <v>14</v>
      </c>
      <c r="G2985" s="32" t="s">
        <v>10961</v>
      </c>
      <c r="H2985" s="33" t="s">
        <v>8438</v>
      </c>
    </row>
    <row r="2986" spans="1:8" x14ac:dyDescent="0.25">
      <c r="A2986" s="34">
        <v>45720</v>
      </c>
      <c r="B2986" s="35" t="s">
        <v>6675</v>
      </c>
      <c r="C2986" s="36" t="s">
        <v>6676</v>
      </c>
      <c r="D2986" s="35">
        <v>1551</v>
      </c>
      <c r="E2986" s="36">
        <v>30</v>
      </c>
      <c r="F2986" s="36" t="s">
        <v>14</v>
      </c>
      <c r="G2986" s="36" t="s">
        <v>10961</v>
      </c>
      <c r="H2986" s="37" t="s">
        <v>8438</v>
      </c>
    </row>
    <row r="2987" spans="1:8" x14ac:dyDescent="0.25">
      <c r="A2987" s="30">
        <v>45720</v>
      </c>
      <c r="B2987" s="31" t="s">
        <v>6526</v>
      </c>
      <c r="C2987" s="32" t="s">
        <v>6527</v>
      </c>
      <c r="D2987" s="31">
        <v>1551</v>
      </c>
      <c r="E2987" s="32">
        <v>20</v>
      </c>
      <c r="F2987" s="32" t="s">
        <v>14</v>
      </c>
      <c r="G2987" s="32" t="s">
        <v>10961</v>
      </c>
      <c r="H2987" s="33" t="s">
        <v>8438</v>
      </c>
    </row>
    <row r="2988" spans="1:8" x14ac:dyDescent="0.25">
      <c r="A2988" s="34">
        <v>45720</v>
      </c>
      <c r="B2988" s="35" t="s">
        <v>6496</v>
      </c>
      <c r="C2988" s="36" t="s">
        <v>6497</v>
      </c>
      <c r="D2988" s="35">
        <v>1551</v>
      </c>
      <c r="E2988" s="36">
        <v>30</v>
      </c>
      <c r="F2988" s="36" t="s">
        <v>14</v>
      </c>
      <c r="G2988" s="36" t="s">
        <v>10961</v>
      </c>
      <c r="H2988" s="37" t="s">
        <v>8438</v>
      </c>
    </row>
    <row r="2989" spans="1:8" x14ac:dyDescent="0.25">
      <c r="A2989" s="30">
        <v>45720</v>
      </c>
      <c r="B2989" s="31" t="s">
        <v>6588</v>
      </c>
      <c r="C2989" s="32" t="s">
        <v>6589</v>
      </c>
      <c r="D2989" s="31">
        <v>1551</v>
      </c>
      <c r="E2989" s="32">
        <v>20</v>
      </c>
      <c r="F2989" s="32" t="s">
        <v>25</v>
      </c>
      <c r="G2989" s="32" t="s">
        <v>10961</v>
      </c>
      <c r="H2989" s="33" t="s">
        <v>8438</v>
      </c>
    </row>
    <row r="2990" spans="1:8" x14ac:dyDescent="0.25">
      <c r="A2990" s="34">
        <v>45720</v>
      </c>
      <c r="B2990" s="35" t="s">
        <v>6582</v>
      </c>
      <c r="C2990" s="36" t="s">
        <v>6583</v>
      </c>
      <c r="D2990" s="35">
        <v>1551</v>
      </c>
      <c r="E2990" s="36">
        <v>30</v>
      </c>
      <c r="F2990" s="36" t="s">
        <v>25</v>
      </c>
      <c r="G2990" s="36" t="s">
        <v>10961</v>
      </c>
      <c r="H2990" s="37" t="s">
        <v>8438</v>
      </c>
    </row>
    <row r="2991" spans="1:8" x14ac:dyDescent="0.25">
      <c r="A2991" s="30">
        <v>45720</v>
      </c>
      <c r="B2991" s="31" t="s">
        <v>6444</v>
      </c>
      <c r="C2991" s="32" t="s">
        <v>6445</v>
      </c>
      <c r="D2991" s="31">
        <v>1551</v>
      </c>
      <c r="E2991" s="32">
        <v>12</v>
      </c>
      <c r="F2991" s="32" t="s">
        <v>14</v>
      </c>
      <c r="G2991" s="32" t="s">
        <v>10961</v>
      </c>
      <c r="H2991" s="33" t="s">
        <v>8438</v>
      </c>
    </row>
    <row r="2992" spans="1:8" x14ac:dyDescent="0.25">
      <c r="A2992" s="34">
        <v>45720</v>
      </c>
      <c r="B2992" s="35" t="s">
        <v>6432</v>
      </c>
      <c r="C2992" s="36" t="s">
        <v>6433</v>
      </c>
      <c r="D2992" s="35">
        <v>1551</v>
      </c>
      <c r="E2992" s="36">
        <v>30</v>
      </c>
      <c r="F2992" s="36" t="s">
        <v>14</v>
      </c>
      <c r="G2992" s="36" t="s">
        <v>10961</v>
      </c>
      <c r="H2992" s="37" t="s">
        <v>8438</v>
      </c>
    </row>
    <row r="2993" spans="1:8" x14ac:dyDescent="0.25">
      <c r="A2993" s="30">
        <v>45720</v>
      </c>
      <c r="B2993" s="31" t="s">
        <v>6424</v>
      </c>
      <c r="C2993" s="32" t="s">
        <v>6425</v>
      </c>
      <c r="D2993" s="31">
        <v>1551</v>
      </c>
      <c r="E2993" s="32">
        <v>30</v>
      </c>
      <c r="F2993" s="32" t="s">
        <v>14</v>
      </c>
      <c r="G2993" s="32" t="s">
        <v>10961</v>
      </c>
      <c r="H2993" s="33" t="s">
        <v>8438</v>
      </c>
    </row>
    <row r="2994" spans="1:8" x14ac:dyDescent="0.25">
      <c r="A2994" s="34">
        <v>45720</v>
      </c>
      <c r="B2994" s="35" t="s">
        <v>10171</v>
      </c>
      <c r="C2994" s="36" t="s">
        <v>6666</v>
      </c>
      <c r="D2994" s="35">
        <v>1551</v>
      </c>
      <c r="E2994" s="36">
        <v>50</v>
      </c>
      <c r="F2994" s="36" t="s">
        <v>14</v>
      </c>
      <c r="G2994" s="36" t="s">
        <v>10961</v>
      </c>
      <c r="H2994" s="37" t="s">
        <v>8438</v>
      </c>
    </row>
    <row r="2995" spans="1:8" x14ac:dyDescent="0.25">
      <c r="A2995" s="30">
        <v>45720</v>
      </c>
      <c r="B2995" s="31" t="s">
        <v>6398</v>
      </c>
      <c r="C2995" s="32" t="s">
        <v>6399</v>
      </c>
      <c r="D2995" s="31">
        <v>1551</v>
      </c>
      <c r="E2995" s="32">
        <v>100</v>
      </c>
      <c r="F2995" s="32" t="s">
        <v>14</v>
      </c>
      <c r="G2995" s="32" t="s">
        <v>10961</v>
      </c>
      <c r="H2995" s="33" t="s">
        <v>8438</v>
      </c>
    </row>
    <row r="2996" spans="1:8" x14ac:dyDescent="0.25">
      <c r="A2996" s="34">
        <v>45720</v>
      </c>
      <c r="B2996" s="35" t="s">
        <v>6430</v>
      </c>
      <c r="C2996" s="36" t="s">
        <v>6431</v>
      </c>
      <c r="D2996" s="35">
        <v>1551</v>
      </c>
      <c r="E2996" s="36">
        <v>30</v>
      </c>
      <c r="F2996" s="36" t="s">
        <v>14</v>
      </c>
      <c r="G2996" s="36" t="s">
        <v>10961</v>
      </c>
      <c r="H2996" s="37" t="s">
        <v>8438</v>
      </c>
    </row>
    <row r="2997" spans="1:8" x14ac:dyDescent="0.25">
      <c r="A2997" s="30">
        <v>45720</v>
      </c>
      <c r="B2997" s="31" t="s">
        <v>6524</v>
      </c>
      <c r="C2997" s="32" t="s">
        <v>6525</v>
      </c>
      <c r="D2997" s="31">
        <v>1551</v>
      </c>
      <c r="E2997" s="32">
        <v>50</v>
      </c>
      <c r="F2997" s="32" t="s">
        <v>14</v>
      </c>
      <c r="G2997" s="32" t="s">
        <v>10961</v>
      </c>
      <c r="H2997" s="33" t="s">
        <v>8438</v>
      </c>
    </row>
    <row r="2998" spans="1:8" x14ac:dyDescent="0.25">
      <c r="A2998" s="34">
        <v>45720</v>
      </c>
      <c r="B2998" s="35" t="s">
        <v>6488</v>
      </c>
      <c r="C2998" s="36" t="s">
        <v>6489</v>
      </c>
      <c r="D2998" s="35">
        <v>1551</v>
      </c>
      <c r="E2998" s="36">
        <v>50</v>
      </c>
      <c r="F2998" s="36" t="s">
        <v>14</v>
      </c>
      <c r="G2998" s="36" t="s">
        <v>10961</v>
      </c>
      <c r="H2998" s="37" t="s">
        <v>8438</v>
      </c>
    </row>
    <row r="2999" spans="1:8" x14ac:dyDescent="0.25">
      <c r="A2999" s="30">
        <v>45720</v>
      </c>
      <c r="B2999" s="31" t="s">
        <v>6629</v>
      </c>
      <c r="C2999" s="32" t="s">
        <v>6630</v>
      </c>
      <c r="D2999" s="31">
        <v>1551</v>
      </c>
      <c r="E2999" s="32">
        <v>50</v>
      </c>
      <c r="F2999" s="32" t="s">
        <v>14</v>
      </c>
      <c r="G2999" s="32" t="s">
        <v>10961</v>
      </c>
      <c r="H2999" s="33" t="s">
        <v>8438</v>
      </c>
    </row>
    <row r="3000" spans="1:8" x14ac:dyDescent="0.25">
      <c r="A3000" s="34">
        <v>45720</v>
      </c>
      <c r="B3000" s="35" t="s">
        <v>6554</v>
      </c>
      <c r="C3000" s="36" t="str">
        <f>IFERROR(VLOOKUP(B3000,'SKU LIST'!$A$3:$C$4505,3,0),"")</f>
        <v>OIL FILTER MF-245 DI SPIN ON</v>
      </c>
      <c r="D3000" s="35">
        <v>1551</v>
      </c>
      <c r="E3000" s="36">
        <v>50</v>
      </c>
      <c r="F3000" s="36" t="s">
        <v>14</v>
      </c>
      <c r="G3000" s="36" t="s">
        <v>10961</v>
      </c>
      <c r="H3000" s="37" t="s">
        <v>8438</v>
      </c>
    </row>
    <row r="3001" spans="1:8" x14ac:dyDescent="0.25">
      <c r="A3001" s="30">
        <v>45720</v>
      </c>
      <c r="B3001" s="31" t="s">
        <v>6604</v>
      </c>
      <c r="C3001" s="32" t="s">
        <v>6605</v>
      </c>
      <c r="D3001" s="31">
        <v>1551</v>
      </c>
      <c r="E3001" s="32">
        <v>30</v>
      </c>
      <c r="F3001" s="32" t="s">
        <v>14</v>
      </c>
      <c r="G3001" s="32" t="s">
        <v>10961</v>
      </c>
      <c r="H3001" s="33" t="s">
        <v>8438</v>
      </c>
    </row>
    <row r="3002" spans="1:8" x14ac:dyDescent="0.25">
      <c r="A3002" s="34">
        <v>45720</v>
      </c>
      <c r="B3002" s="35" t="s">
        <v>6580</v>
      </c>
      <c r="C3002" s="36" t="s">
        <v>6581</v>
      </c>
      <c r="D3002" s="35">
        <v>1551</v>
      </c>
      <c r="E3002" s="36">
        <v>50</v>
      </c>
      <c r="F3002" s="36" t="s">
        <v>14</v>
      </c>
      <c r="G3002" s="36" t="s">
        <v>10961</v>
      </c>
      <c r="H3002" s="37" t="s">
        <v>8438</v>
      </c>
    </row>
    <row r="3003" spans="1:8" x14ac:dyDescent="0.25">
      <c r="A3003" s="30">
        <v>45720</v>
      </c>
      <c r="B3003" s="31" t="s">
        <v>6422</v>
      </c>
      <c r="C3003" s="32" t="s">
        <v>6423</v>
      </c>
      <c r="D3003" s="31">
        <v>1551</v>
      </c>
      <c r="E3003" s="32">
        <v>50</v>
      </c>
      <c r="F3003" s="32" t="s">
        <v>14</v>
      </c>
      <c r="G3003" s="32" t="s">
        <v>10961</v>
      </c>
      <c r="H3003" s="33" t="s">
        <v>8438</v>
      </c>
    </row>
    <row r="3004" spans="1:8" x14ac:dyDescent="0.25">
      <c r="A3004" s="34">
        <v>45719</v>
      </c>
      <c r="B3004" s="35" t="s">
        <v>8900</v>
      </c>
      <c r="C3004" s="36" t="s">
        <v>6348</v>
      </c>
      <c r="D3004" s="35">
        <v>1550</v>
      </c>
      <c r="E3004" s="36">
        <v>5</v>
      </c>
      <c r="F3004" s="36" t="s">
        <v>14</v>
      </c>
      <c r="G3004" s="36" t="s">
        <v>10961</v>
      </c>
      <c r="H3004" s="37" t="s">
        <v>8431</v>
      </c>
    </row>
    <row r="3005" spans="1:8" x14ac:dyDescent="0.25">
      <c r="A3005" s="30">
        <v>45719</v>
      </c>
      <c r="B3005" s="31" t="s">
        <v>5392</v>
      </c>
      <c r="C3005" s="32" t="s">
        <v>5393</v>
      </c>
      <c r="D3005" s="31">
        <v>1550</v>
      </c>
      <c r="E3005" s="32">
        <v>4</v>
      </c>
      <c r="F3005" s="32" t="s">
        <v>25</v>
      </c>
      <c r="G3005" s="32" t="s">
        <v>10961</v>
      </c>
      <c r="H3005" s="33" t="s">
        <v>8431</v>
      </c>
    </row>
    <row r="3006" spans="1:8" x14ac:dyDescent="0.25">
      <c r="A3006" s="34">
        <v>45719</v>
      </c>
      <c r="B3006" s="35" t="s">
        <v>5587</v>
      </c>
      <c r="C3006" s="36" t="s">
        <v>5588</v>
      </c>
      <c r="D3006" s="35">
        <v>1550</v>
      </c>
      <c r="E3006" s="36">
        <v>2</v>
      </c>
      <c r="F3006" s="36" t="s">
        <v>14</v>
      </c>
      <c r="G3006" s="36" t="s">
        <v>10961</v>
      </c>
      <c r="H3006" s="37" t="s">
        <v>8431</v>
      </c>
    </row>
    <row r="3007" spans="1:8" x14ac:dyDescent="0.25">
      <c r="A3007" s="30">
        <v>45719</v>
      </c>
      <c r="B3007" s="31" t="s">
        <v>5423</v>
      </c>
      <c r="C3007" s="32" t="s">
        <v>5424</v>
      </c>
      <c r="D3007" s="31">
        <v>1550</v>
      </c>
      <c r="E3007" s="32">
        <v>20</v>
      </c>
      <c r="F3007" s="32" t="s">
        <v>25</v>
      </c>
      <c r="G3007" s="32" t="s">
        <v>10961</v>
      </c>
      <c r="H3007" s="33" t="s">
        <v>8431</v>
      </c>
    </row>
    <row r="3008" spans="1:8" x14ac:dyDescent="0.25">
      <c r="A3008" s="34">
        <v>45719</v>
      </c>
      <c r="B3008" s="35" t="s">
        <v>5450</v>
      </c>
      <c r="C3008" s="36" t="s">
        <v>5451</v>
      </c>
      <c r="D3008" s="35">
        <v>1550</v>
      </c>
      <c r="E3008" s="36">
        <v>10</v>
      </c>
      <c r="F3008" s="36" t="s">
        <v>25</v>
      </c>
      <c r="G3008" s="36" t="s">
        <v>10961</v>
      </c>
      <c r="H3008" s="37" t="s">
        <v>8431</v>
      </c>
    </row>
    <row r="3009" spans="1:8" x14ac:dyDescent="0.25">
      <c r="A3009" s="30">
        <v>45717</v>
      </c>
      <c r="B3009" s="31" t="s">
        <v>5386</v>
      </c>
      <c r="C3009" s="32" t="s">
        <v>5387</v>
      </c>
      <c r="D3009" s="31">
        <v>1538</v>
      </c>
      <c r="E3009" s="32">
        <v>20</v>
      </c>
      <c r="F3009" s="32" t="s">
        <v>14</v>
      </c>
      <c r="G3009" s="32" t="s">
        <v>10961</v>
      </c>
      <c r="H3009" s="33" t="s">
        <v>8432</v>
      </c>
    </row>
    <row r="3010" spans="1:8" x14ac:dyDescent="0.25">
      <c r="A3010" s="34">
        <v>45717</v>
      </c>
      <c r="B3010" s="35" t="s">
        <v>5384</v>
      </c>
      <c r="C3010" s="36" t="s">
        <v>5385</v>
      </c>
      <c r="D3010" s="35">
        <v>1538</v>
      </c>
      <c r="E3010" s="36">
        <v>50</v>
      </c>
      <c r="F3010" s="36" t="s">
        <v>14</v>
      </c>
      <c r="G3010" s="36" t="s">
        <v>10961</v>
      </c>
      <c r="H3010" s="37" t="s">
        <v>8432</v>
      </c>
    </row>
    <row r="3011" spans="1:8" x14ac:dyDescent="0.25">
      <c r="A3011" s="30">
        <v>45717</v>
      </c>
      <c r="B3011" s="31" t="s">
        <v>5396</v>
      </c>
      <c r="C3011" s="32" t="s">
        <v>5397</v>
      </c>
      <c r="D3011" s="31">
        <v>1538</v>
      </c>
      <c r="E3011" s="32">
        <v>50</v>
      </c>
      <c r="F3011" s="32" t="s">
        <v>14</v>
      </c>
      <c r="G3011" s="32" t="s">
        <v>10961</v>
      </c>
      <c r="H3011" s="33" t="s">
        <v>8432</v>
      </c>
    </row>
    <row r="3012" spans="1:8" x14ac:dyDescent="0.25">
      <c r="A3012" s="34">
        <v>45717</v>
      </c>
      <c r="B3012" s="35" t="s">
        <v>8485</v>
      </c>
      <c r="C3012" s="36" t="s">
        <v>10959</v>
      </c>
      <c r="D3012" s="35">
        <v>1538</v>
      </c>
      <c r="E3012" s="36">
        <v>2</v>
      </c>
      <c r="F3012" s="36" t="s">
        <v>14</v>
      </c>
      <c r="G3012" s="36" t="s">
        <v>10961</v>
      </c>
      <c r="H3012" s="37" t="s">
        <v>8432</v>
      </c>
    </row>
    <row r="3013" spans="1:8" x14ac:dyDescent="0.25">
      <c r="A3013" s="30">
        <v>45717</v>
      </c>
      <c r="B3013" s="31" t="s">
        <v>1760</v>
      </c>
      <c r="C3013" s="32" t="s">
        <v>1761</v>
      </c>
      <c r="D3013" s="31">
        <v>1537</v>
      </c>
      <c r="E3013" s="32">
        <v>5</v>
      </c>
      <c r="F3013" s="32" t="s">
        <v>14</v>
      </c>
      <c r="G3013" s="32" t="s">
        <v>10961</v>
      </c>
      <c r="H3013" s="33" t="s">
        <v>8431</v>
      </c>
    </row>
    <row r="3014" spans="1:8" x14ac:dyDescent="0.25">
      <c r="A3014" s="34">
        <v>45717</v>
      </c>
      <c r="B3014" s="35" t="s">
        <v>2418</v>
      </c>
      <c r="C3014" s="36" t="s">
        <v>2476</v>
      </c>
      <c r="D3014" s="35">
        <v>1537</v>
      </c>
      <c r="E3014" s="36">
        <v>4</v>
      </c>
      <c r="F3014" s="36" t="s">
        <v>14</v>
      </c>
      <c r="G3014" s="36" t="s">
        <v>10961</v>
      </c>
      <c r="H3014" s="37" t="s">
        <v>8431</v>
      </c>
    </row>
    <row r="3015" spans="1:8" x14ac:dyDescent="0.25">
      <c r="A3015" s="30">
        <v>45717</v>
      </c>
      <c r="B3015" s="31" t="s">
        <v>1520</v>
      </c>
      <c r="C3015" s="32" t="s">
        <v>1521</v>
      </c>
      <c r="D3015" s="31">
        <v>1537</v>
      </c>
      <c r="E3015" s="32">
        <v>2</v>
      </c>
      <c r="F3015" s="32" t="s">
        <v>14</v>
      </c>
      <c r="G3015" s="32" t="s">
        <v>10961</v>
      </c>
      <c r="H3015" s="33" t="s">
        <v>8431</v>
      </c>
    </row>
    <row r="3016" spans="1:8" x14ac:dyDescent="0.25">
      <c r="A3016" s="34">
        <v>45717</v>
      </c>
      <c r="B3016" s="35" t="s">
        <v>1524</v>
      </c>
      <c r="C3016" s="36" t="s">
        <v>1525</v>
      </c>
      <c r="D3016" s="35">
        <v>1537</v>
      </c>
      <c r="E3016" s="36">
        <v>2</v>
      </c>
      <c r="F3016" s="36" t="s">
        <v>14</v>
      </c>
      <c r="G3016" s="36" t="s">
        <v>10961</v>
      </c>
      <c r="H3016" s="37" t="s">
        <v>8431</v>
      </c>
    </row>
    <row r="3017" spans="1:8" x14ac:dyDescent="0.25">
      <c r="A3017" s="30">
        <v>45717</v>
      </c>
      <c r="B3017" s="31" t="s">
        <v>5380</v>
      </c>
      <c r="C3017" s="32" t="s">
        <v>5381</v>
      </c>
      <c r="D3017" s="31">
        <v>1537</v>
      </c>
      <c r="E3017" s="32">
        <v>10</v>
      </c>
      <c r="F3017" s="32" t="s">
        <v>14</v>
      </c>
      <c r="G3017" s="32" t="s">
        <v>10961</v>
      </c>
      <c r="H3017" s="33" t="s">
        <v>8431</v>
      </c>
    </row>
    <row r="3018" spans="1:8" x14ac:dyDescent="0.25">
      <c r="A3018" s="34">
        <v>45717</v>
      </c>
      <c r="B3018" s="35" t="s">
        <v>9004</v>
      </c>
      <c r="C3018" s="36" t="s">
        <v>8914</v>
      </c>
      <c r="D3018" s="35">
        <v>1537</v>
      </c>
      <c r="E3018" s="36">
        <v>2</v>
      </c>
      <c r="F3018" s="36" t="s">
        <v>25</v>
      </c>
      <c r="G3018" s="36" t="s">
        <v>10961</v>
      </c>
      <c r="H3018" s="37" t="s">
        <v>8431</v>
      </c>
    </row>
    <row r="3019" spans="1:8" x14ac:dyDescent="0.25">
      <c r="A3019" s="30">
        <v>45717</v>
      </c>
      <c r="B3019" s="31" t="s">
        <v>9002</v>
      </c>
      <c r="C3019" s="32" t="s">
        <v>8940</v>
      </c>
      <c r="D3019" s="31">
        <v>1537</v>
      </c>
      <c r="E3019" s="32">
        <v>2</v>
      </c>
      <c r="F3019" s="32" t="s">
        <v>14</v>
      </c>
      <c r="G3019" s="32" t="s">
        <v>10961</v>
      </c>
      <c r="H3019" s="33" t="s">
        <v>8431</v>
      </c>
    </row>
    <row r="3020" spans="1:8" x14ac:dyDescent="0.25">
      <c r="A3020" s="34">
        <v>45717</v>
      </c>
      <c r="B3020" s="35" t="s">
        <v>9005</v>
      </c>
      <c r="C3020" s="36" t="s">
        <v>8925</v>
      </c>
      <c r="D3020" s="35">
        <v>1537</v>
      </c>
      <c r="E3020" s="36">
        <v>2</v>
      </c>
      <c r="F3020" s="36" t="s">
        <v>14</v>
      </c>
      <c r="G3020" s="36" t="s">
        <v>10961</v>
      </c>
      <c r="H3020" s="37" t="s">
        <v>8431</v>
      </c>
    </row>
    <row r="3021" spans="1:8" x14ac:dyDescent="0.25">
      <c r="A3021" s="30">
        <v>45717</v>
      </c>
      <c r="B3021" s="31" t="s">
        <v>4336</v>
      </c>
      <c r="C3021" s="32" t="s">
        <v>691</v>
      </c>
      <c r="D3021" s="31">
        <v>1536</v>
      </c>
      <c r="E3021" s="32">
        <v>10</v>
      </c>
      <c r="F3021" s="32" t="s">
        <v>14</v>
      </c>
      <c r="G3021" s="32" t="s">
        <v>10961</v>
      </c>
      <c r="H3021" s="33" t="s">
        <v>8431</v>
      </c>
    </row>
    <row r="3022" spans="1:8" x14ac:dyDescent="0.25">
      <c r="A3022" s="34">
        <v>45717</v>
      </c>
      <c r="B3022" s="35" t="s">
        <v>106</v>
      </c>
      <c r="C3022" s="36" t="s">
        <v>107</v>
      </c>
      <c r="D3022" s="35">
        <v>1536</v>
      </c>
      <c r="E3022" s="36">
        <v>2</v>
      </c>
      <c r="F3022" s="36" t="s">
        <v>14</v>
      </c>
      <c r="G3022" s="36" t="s">
        <v>10961</v>
      </c>
      <c r="H3022" s="37" t="s">
        <v>8431</v>
      </c>
    </row>
    <row r="3023" spans="1:8" x14ac:dyDescent="0.25">
      <c r="A3023" s="30">
        <v>45717</v>
      </c>
      <c r="B3023" s="31">
        <v>4340441100</v>
      </c>
      <c r="C3023" s="32" t="s">
        <v>8721</v>
      </c>
      <c r="D3023" s="31">
        <v>1536</v>
      </c>
      <c r="E3023" s="32">
        <v>3</v>
      </c>
      <c r="F3023" s="32" t="s">
        <v>25</v>
      </c>
      <c r="G3023" s="32" t="s">
        <v>10961</v>
      </c>
      <c r="H3023" s="33" t="s">
        <v>8431</v>
      </c>
    </row>
    <row r="3024" spans="1:8" x14ac:dyDescent="0.25">
      <c r="A3024" s="34">
        <v>45717</v>
      </c>
      <c r="B3024" s="35" t="s">
        <v>9006</v>
      </c>
      <c r="C3024" s="36" t="s">
        <v>9751</v>
      </c>
      <c r="D3024" s="35">
        <v>1536</v>
      </c>
      <c r="E3024" s="36">
        <v>10</v>
      </c>
      <c r="F3024" s="36" t="s">
        <v>14</v>
      </c>
      <c r="G3024" s="36" t="s">
        <v>10961</v>
      </c>
      <c r="H3024" s="37" t="s">
        <v>8431</v>
      </c>
    </row>
    <row r="3025" spans="1:8" x14ac:dyDescent="0.25">
      <c r="A3025" s="30">
        <v>45717</v>
      </c>
      <c r="B3025" s="31" t="s">
        <v>1823</v>
      </c>
      <c r="C3025" s="32" t="s">
        <v>1824</v>
      </c>
      <c r="D3025" s="31">
        <v>1536</v>
      </c>
      <c r="E3025" s="32">
        <v>1</v>
      </c>
      <c r="F3025" s="32" t="s">
        <v>14</v>
      </c>
      <c r="G3025" s="32" t="s">
        <v>10961</v>
      </c>
      <c r="H3025" s="33" t="s">
        <v>8431</v>
      </c>
    </row>
    <row r="3026" spans="1:8" x14ac:dyDescent="0.25">
      <c r="A3026" s="34">
        <v>45717</v>
      </c>
      <c r="B3026" s="35" t="s">
        <v>1164</v>
      </c>
      <c r="C3026" s="36" t="s">
        <v>1165</v>
      </c>
      <c r="D3026" s="35">
        <v>1536</v>
      </c>
      <c r="E3026" s="36">
        <v>20</v>
      </c>
      <c r="F3026" s="36" t="s">
        <v>25</v>
      </c>
      <c r="G3026" s="36" t="s">
        <v>10961</v>
      </c>
      <c r="H3026" s="37" t="s">
        <v>8431</v>
      </c>
    </row>
    <row r="3027" spans="1:8" x14ac:dyDescent="0.25">
      <c r="A3027" s="30">
        <v>45717</v>
      </c>
      <c r="B3027" s="31" t="s">
        <v>1332</v>
      </c>
      <c r="C3027" s="32" t="s">
        <v>1333</v>
      </c>
      <c r="D3027" s="31">
        <v>1536</v>
      </c>
      <c r="E3027" s="32">
        <v>36</v>
      </c>
      <c r="F3027" s="32" t="s">
        <v>14</v>
      </c>
      <c r="G3027" s="32" t="s">
        <v>10961</v>
      </c>
      <c r="H3027" s="33" t="s">
        <v>8431</v>
      </c>
    </row>
    <row r="3028" spans="1:8" x14ac:dyDescent="0.25">
      <c r="A3028" s="34">
        <v>45717</v>
      </c>
      <c r="B3028" s="35">
        <v>3280606100</v>
      </c>
      <c r="C3028" s="36" t="s">
        <v>10520</v>
      </c>
      <c r="D3028" s="35">
        <v>1536</v>
      </c>
      <c r="E3028" s="36">
        <v>2</v>
      </c>
      <c r="F3028" s="36" t="s">
        <v>14</v>
      </c>
      <c r="G3028" s="36" t="s">
        <v>10961</v>
      </c>
      <c r="H3028" s="37" t="s">
        <v>8431</v>
      </c>
    </row>
    <row r="3029" spans="1:8" x14ac:dyDescent="0.25">
      <c r="A3029" s="30">
        <v>45717</v>
      </c>
      <c r="B3029" s="31">
        <v>3280503100</v>
      </c>
      <c r="C3029" s="32" t="s">
        <v>8669</v>
      </c>
      <c r="D3029" s="31">
        <v>1536</v>
      </c>
      <c r="E3029" s="32">
        <v>2</v>
      </c>
      <c r="F3029" s="32" t="s">
        <v>14</v>
      </c>
      <c r="G3029" s="32" t="s">
        <v>10961</v>
      </c>
      <c r="H3029" s="33" t="s">
        <v>8431</v>
      </c>
    </row>
    <row r="3030" spans="1:8" x14ac:dyDescent="0.25">
      <c r="A3030" s="34">
        <v>45717</v>
      </c>
      <c r="B3030" s="35" t="s">
        <v>8761</v>
      </c>
      <c r="C3030" s="36" t="s">
        <v>8705</v>
      </c>
      <c r="D3030" s="35">
        <v>1536</v>
      </c>
      <c r="E3030" s="36">
        <v>1</v>
      </c>
      <c r="F3030" s="36" t="s">
        <v>14</v>
      </c>
      <c r="G3030" s="36" t="s">
        <v>10961</v>
      </c>
      <c r="H3030" s="37" t="s">
        <v>8431</v>
      </c>
    </row>
    <row r="3031" spans="1:8" x14ac:dyDescent="0.25">
      <c r="A3031" s="30">
        <v>45717</v>
      </c>
      <c r="B3031" s="31" t="s">
        <v>2432</v>
      </c>
      <c r="C3031" s="32" t="s">
        <v>2486</v>
      </c>
      <c r="D3031" s="31">
        <v>1536</v>
      </c>
      <c r="E3031" s="32">
        <v>4</v>
      </c>
      <c r="F3031" s="32" t="s">
        <v>14</v>
      </c>
      <c r="G3031" s="32" t="s">
        <v>10961</v>
      </c>
      <c r="H3031" s="33" t="s">
        <v>8431</v>
      </c>
    </row>
    <row r="3032" spans="1:8" x14ac:dyDescent="0.25">
      <c r="A3032" s="34">
        <v>45717</v>
      </c>
      <c r="B3032" s="35" t="s">
        <v>8988</v>
      </c>
      <c r="C3032" s="36" t="s">
        <v>8989</v>
      </c>
      <c r="D3032" s="35">
        <v>1536</v>
      </c>
      <c r="E3032" s="36">
        <v>4</v>
      </c>
      <c r="F3032" s="36" t="s">
        <v>14</v>
      </c>
      <c r="G3032" s="36" t="s">
        <v>10961</v>
      </c>
      <c r="H3032" s="37" t="s">
        <v>8431</v>
      </c>
    </row>
    <row r="3033" spans="1:8" x14ac:dyDescent="0.25">
      <c r="A3033" s="30">
        <v>45717</v>
      </c>
      <c r="B3033" s="31" t="s">
        <v>75</v>
      </c>
      <c r="C3033" s="32" t="s">
        <v>76</v>
      </c>
      <c r="D3033" s="31">
        <v>1536</v>
      </c>
      <c r="E3033" s="32">
        <v>2</v>
      </c>
      <c r="F3033" s="32" t="s">
        <v>14</v>
      </c>
      <c r="G3033" s="32" t="s">
        <v>10961</v>
      </c>
      <c r="H3033" s="33" t="s">
        <v>8431</v>
      </c>
    </row>
    <row r="3034" spans="1:8" x14ac:dyDescent="0.25">
      <c r="A3034" s="34">
        <v>45717</v>
      </c>
      <c r="B3034" s="35" t="s">
        <v>8473</v>
      </c>
      <c r="C3034" s="36" t="s">
        <v>8474</v>
      </c>
      <c r="D3034" s="35">
        <v>1536</v>
      </c>
      <c r="E3034" s="36">
        <v>1</v>
      </c>
      <c r="F3034" s="36" t="s">
        <v>14</v>
      </c>
      <c r="G3034" s="36" t="s">
        <v>10961</v>
      </c>
      <c r="H3034" s="37" t="s">
        <v>8431</v>
      </c>
    </row>
    <row r="3035" spans="1:8" x14ac:dyDescent="0.25">
      <c r="A3035" s="30">
        <v>45717</v>
      </c>
      <c r="B3035" s="31" t="s">
        <v>8471</v>
      </c>
      <c r="C3035" s="32" t="s">
        <v>8472</v>
      </c>
      <c r="D3035" s="31">
        <v>1536</v>
      </c>
      <c r="E3035" s="32">
        <v>2</v>
      </c>
      <c r="F3035" s="32" t="s">
        <v>14</v>
      </c>
      <c r="G3035" s="32" t="s">
        <v>10961</v>
      </c>
      <c r="H3035" s="33" t="s">
        <v>8431</v>
      </c>
    </row>
    <row r="3036" spans="1:8" x14ac:dyDescent="0.25">
      <c r="A3036" s="34">
        <v>45778</v>
      </c>
      <c r="B3036" s="35" t="s">
        <v>10476</v>
      </c>
      <c r="C3036" s="36" t="s">
        <v>10478</v>
      </c>
      <c r="D3036" s="35">
        <v>2823</v>
      </c>
      <c r="E3036" s="36">
        <v>166</v>
      </c>
      <c r="F3036" s="36" t="s">
        <v>14</v>
      </c>
      <c r="G3036" s="36" t="s">
        <v>10003</v>
      </c>
      <c r="H3036" s="37">
        <v>0</v>
      </c>
    </row>
    <row r="3037" spans="1:8" x14ac:dyDescent="0.25">
      <c r="A3037" s="30">
        <v>45778</v>
      </c>
      <c r="B3037" s="31" t="s">
        <v>10479</v>
      </c>
      <c r="C3037" s="32" t="s">
        <v>10480</v>
      </c>
      <c r="D3037" s="31">
        <v>2824</v>
      </c>
      <c r="E3037" s="32">
        <v>163</v>
      </c>
      <c r="F3037" s="32" t="s">
        <v>14</v>
      </c>
      <c r="G3037" s="32" t="s">
        <v>10003</v>
      </c>
      <c r="H3037" s="33">
        <v>0</v>
      </c>
    </row>
    <row r="3038" spans="1:8" x14ac:dyDescent="0.25">
      <c r="A3038" s="34">
        <v>45778</v>
      </c>
      <c r="B3038" s="35" t="s">
        <v>2161</v>
      </c>
      <c r="C3038" s="36" t="s">
        <v>2162</v>
      </c>
      <c r="D3038" s="35">
        <v>2825</v>
      </c>
      <c r="E3038" s="36">
        <v>1200</v>
      </c>
      <c r="F3038" s="36" t="s">
        <v>14</v>
      </c>
      <c r="G3038" s="36" t="s">
        <v>10003</v>
      </c>
      <c r="H3038" s="37">
        <v>0</v>
      </c>
    </row>
    <row r="3039" spans="1:8" x14ac:dyDescent="0.25">
      <c r="A3039" s="30">
        <v>45778</v>
      </c>
      <c r="B3039" s="31" t="s">
        <v>10146</v>
      </c>
      <c r="C3039" s="32" t="s">
        <v>10652</v>
      </c>
      <c r="D3039" s="31">
        <v>2826</v>
      </c>
      <c r="E3039" s="32">
        <v>600</v>
      </c>
      <c r="F3039" s="32" t="s">
        <v>14</v>
      </c>
      <c r="G3039" s="32" t="s">
        <v>10003</v>
      </c>
      <c r="H3039" s="33">
        <v>0</v>
      </c>
    </row>
    <row r="3040" spans="1:8" x14ac:dyDescent="0.25">
      <c r="A3040" s="34">
        <v>45778</v>
      </c>
      <c r="B3040" s="35" t="s">
        <v>1770</v>
      </c>
      <c r="C3040" s="36" t="s">
        <v>8428</v>
      </c>
      <c r="D3040" s="35">
        <v>2827</v>
      </c>
      <c r="E3040" s="36">
        <v>200</v>
      </c>
      <c r="F3040" s="36" t="s">
        <v>14</v>
      </c>
      <c r="G3040" s="36" t="s">
        <v>10003</v>
      </c>
      <c r="H3040" s="37">
        <v>0</v>
      </c>
    </row>
    <row r="3041" spans="1:8" x14ac:dyDescent="0.25">
      <c r="A3041" s="30">
        <v>45778</v>
      </c>
      <c r="B3041" s="31" t="s">
        <v>10146</v>
      </c>
      <c r="C3041" s="32" t="s">
        <v>10652</v>
      </c>
      <c r="D3041" s="31">
        <v>2828</v>
      </c>
      <c r="E3041" s="32">
        <v>250</v>
      </c>
      <c r="F3041" s="32" t="s">
        <v>14</v>
      </c>
      <c r="G3041" s="32" t="s">
        <v>10003</v>
      </c>
      <c r="H3041" s="33">
        <v>0</v>
      </c>
    </row>
    <row r="3042" spans="1:8" x14ac:dyDescent="0.25">
      <c r="A3042" s="34">
        <v>45778</v>
      </c>
      <c r="B3042" s="35" t="s">
        <v>10172</v>
      </c>
      <c r="C3042" s="36" t="s">
        <v>5072</v>
      </c>
      <c r="D3042" s="35">
        <v>2829</v>
      </c>
      <c r="E3042" s="36">
        <v>400</v>
      </c>
      <c r="F3042" s="36" t="s">
        <v>14</v>
      </c>
      <c r="G3042" s="36" t="s">
        <v>10003</v>
      </c>
      <c r="H3042" s="37">
        <v>0</v>
      </c>
    </row>
    <row r="3043" spans="1:8" x14ac:dyDescent="0.25">
      <c r="A3043" s="30">
        <v>45778</v>
      </c>
      <c r="B3043" s="31" t="s">
        <v>10239</v>
      </c>
      <c r="C3043" s="32" t="s">
        <v>5065</v>
      </c>
      <c r="D3043" s="31">
        <v>2830</v>
      </c>
      <c r="E3043" s="32">
        <v>320</v>
      </c>
      <c r="F3043" s="32" t="s">
        <v>14</v>
      </c>
      <c r="G3043" s="32" t="s">
        <v>10003</v>
      </c>
      <c r="H3043" s="33">
        <v>0</v>
      </c>
    </row>
    <row r="3044" spans="1:8" x14ac:dyDescent="0.25">
      <c r="A3044" s="34">
        <v>45778</v>
      </c>
      <c r="B3044" s="35" t="s">
        <v>5077</v>
      </c>
      <c r="C3044" s="36" t="s">
        <v>5078</v>
      </c>
      <c r="D3044" s="35">
        <v>2831</v>
      </c>
      <c r="E3044" s="36">
        <v>120</v>
      </c>
      <c r="F3044" s="36" t="s">
        <v>14</v>
      </c>
      <c r="G3044" s="36" t="s">
        <v>10003</v>
      </c>
      <c r="H3044" s="37">
        <v>0</v>
      </c>
    </row>
    <row r="3045" spans="1:8" x14ac:dyDescent="0.25">
      <c r="A3045" s="30">
        <v>45778</v>
      </c>
      <c r="B3045" s="31" t="s">
        <v>11491</v>
      </c>
      <c r="C3045" s="32" t="s">
        <v>5084</v>
      </c>
      <c r="D3045" s="31">
        <v>2832</v>
      </c>
      <c r="E3045" s="32">
        <v>40</v>
      </c>
      <c r="F3045" s="32" t="s">
        <v>14</v>
      </c>
      <c r="G3045" s="32" t="s">
        <v>10003</v>
      </c>
      <c r="H3045" s="33">
        <v>0</v>
      </c>
    </row>
    <row r="3046" spans="1:8" x14ac:dyDescent="0.25">
      <c r="A3046" s="34">
        <v>45778</v>
      </c>
      <c r="B3046" s="35" t="s">
        <v>5068</v>
      </c>
      <c r="C3046" s="36" t="s">
        <v>5069</v>
      </c>
      <c r="D3046" s="35">
        <v>2833</v>
      </c>
      <c r="E3046" s="36">
        <v>510</v>
      </c>
      <c r="F3046" s="36" t="s">
        <v>14</v>
      </c>
      <c r="G3046" s="36" t="s">
        <v>10003</v>
      </c>
      <c r="H3046" s="37">
        <v>0</v>
      </c>
    </row>
    <row r="3047" spans="1:8" x14ac:dyDescent="0.25">
      <c r="A3047" s="30">
        <v>45778</v>
      </c>
      <c r="B3047" s="31">
        <v>3280893100</v>
      </c>
      <c r="C3047" s="32" t="s">
        <v>10481</v>
      </c>
      <c r="D3047" s="31">
        <v>2834</v>
      </c>
      <c r="E3047" s="32">
        <v>12</v>
      </c>
      <c r="F3047" s="32" t="s">
        <v>14</v>
      </c>
      <c r="G3047" s="32" t="s">
        <v>10003</v>
      </c>
      <c r="H3047" s="33">
        <v>0</v>
      </c>
    </row>
    <row r="3048" spans="1:8" x14ac:dyDescent="0.25">
      <c r="A3048" s="34">
        <v>45778</v>
      </c>
      <c r="B3048" s="35" t="s">
        <v>1261</v>
      </c>
      <c r="C3048" s="36" t="s">
        <v>3538</v>
      </c>
      <c r="D3048" s="35">
        <v>2835</v>
      </c>
      <c r="E3048" s="36">
        <v>1371</v>
      </c>
      <c r="F3048" s="36" t="s">
        <v>14</v>
      </c>
      <c r="G3048" s="36" t="s">
        <v>10003</v>
      </c>
      <c r="H3048" s="37">
        <v>0</v>
      </c>
    </row>
    <row r="3049" spans="1:8" x14ac:dyDescent="0.25">
      <c r="A3049" s="30">
        <v>45778</v>
      </c>
      <c r="B3049" s="31" t="s">
        <v>1230</v>
      </c>
      <c r="C3049" s="32" t="s">
        <v>3537</v>
      </c>
      <c r="D3049" s="31">
        <v>2836</v>
      </c>
      <c r="E3049" s="32">
        <v>3298</v>
      </c>
      <c r="F3049" s="32" t="s">
        <v>14</v>
      </c>
      <c r="G3049" s="32" t="s">
        <v>10003</v>
      </c>
      <c r="H3049" s="33">
        <v>0</v>
      </c>
    </row>
    <row r="3050" spans="1:8" x14ac:dyDescent="0.25">
      <c r="A3050" s="34">
        <v>45779</v>
      </c>
      <c r="B3050" s="35">
        <v>3280893100</v>
      </c>
      <c r="C3050" s="36" t="s">
        <v>10481</v>
      </c>
      <c r="D3050" s="35" t="s">
        <v>10482</v>
      </c>
      <c r="E3050" s="36">
        <v>4</v>
      </c>
      <c r="F3050" s="36" t="s">
        <v>14</v>
      </c>
      <c r="G3050" s="36" t="s">
        <v>10961</v>
      </c>
      <c r="H3050" s="37" t="s">
        <v>8431</v>
      </c>
    </row>
    <row r="3051" spans="1:8" x14ac:dyDescent="0.25">
      <c r="A3051" s="30">
        <v>45779</v>
      </c>
      <c r="B3051" s="31" t="s">
        <v>8761</v>
      </c>
      <c r="C3051" s="32" t="s">
        <v>8705</v>
      </c>
      <c r="D3051" s="31" t="s">
        <v>10482</v>
      </c>
      <c r="E3051" s="32">
        <v>4</v>
      </c>
      <c r="F3051" s="32" t="s">
        <v>14</v>
      </c>
      <c r="G3051" s="32" t="s">
        <v>10961</v>
      </c>
      <c r="H3051" s="33" t="s">
        <v>8431</v>
      </c>
    </row>
    <row r="3052" spans="1:8" x14ac:dyDescent="0.25">
      <c r="A3052" s="34">
        <v>45779</v>
      </c>
      <c r="B3052" s="35" t="s">
        <v>1745</v>
      </c>
      <c r="C3052" s="36" t="s">
        <v>1746</v>
      </c>
      <c r="D3052" s="35" t="s">
        <v>10482</v>
      </c>
      <c r="E3052" s="36">
        <v>4</v>
      </c>
      <c r="F3052" s="36" t="s">
        <v>14</v>
      </c>
      <c r="G3052" s="36" t="s">
        <v>10961</v>
      </c>
      <c r="H3052" s="37" t="s">
        <v>8431</v>
      </c>
    </row>
    <row r="3053" spans="1:8" x14ac:dyDescent="0.25">
      <c r="A3053" s="30">
        <v>45779</v>
      </c>
      <c r="B3053" s="31" t="s">
        <v>1752</v>
      </c>
      <c r="C3053" s="32" t="s">
        <v>1753</v>
      </c>
      <c r="D3053" s="31" t="s">
        <v>10482</v>
      </c>
      <c r="E3053" s="32">
        <v>2</v>
      </c>
      <c r="F3053" s="32" t="s">
        <v>14</v>
      </c>
      <c r="G3053" s="32" t="s">
        <v>10961</v>
      </c>
      <c r="H3053" s="33" t="s">
        <v>8431</v>
      </c>
    </row>
    <row r="3054" spans="1:8" x14ac:dyDescent="0.25">
      <c r="A3054" s="34">
        <v>45779</v>
      </c>
      <c r="B3054" s="35" t="s">
        <v>1781</v>
      </c>
      <c r="C3054" s="36" t="s">
        <v>1782</v>
      </c>
      <c r="D3054" s="35" t="s">
        <v>10482</v>
      </c>
      <c r="E3054" s="36">
        <v>2</v>
      </c>
      <c r="F3054" s="36" t="s">
        <v>14</v>
      </c>
      <c r="G3054" s="36" t="s">
        <v>10961</v>
      </c>
      <c r="H3054" s="37" t="s">
        <v>8431</v>
      </c>
    </row>
    <row r="3055" spans="1:8" x14ac:dyDescent="0.25">
      <c r="A3055" s="30">
        <v>45779</v>
      </c>
      <c r="B3055" s="31" t="s">
        <v>10242</v>
      </c>
      <c r="C3055" s="32" t="s">
        <v>6162</v>
      </c>
      <c r="D3055" s="31" t="s">
        <v>10482</v>
      </c>
      <c r="E3055" s="32">
        <v>2</v>
      </c>
      <c r="F3055" s="32" t="s">
        <v>14</v>
      </c>
      <c r="G3055" s="32" t="s">
        <v>10961</v>
      </c>
      <c r="H3055" s="33" t="s">
        <v>8431</v>
      </c>
    </row>
    <row r="3056" spans="1:8" x14ac:dyDescent="0.25">
      <c r="A3056" s="34">
        <v>45779</v>
      </c>
      <c r="B3056" s="35" t="s">
        <v>10233</v>
      </c>
      <c r="C3056" s="36" t="s">
        <v>6163</v>
      </c>
      <c r="D3056" s="35" t="s">
        <v>10482</v>
      </c>
      <c r="E3056" s="36">
        <v>1</v>
      </c>
      <c r="F3056" s="36" t="s">
        <v>14</v>
      </c>
      <c r="G3056" s="36" t="s">
        <v>10961</v>
      </c>
      <c r="H3056" s="37" t="s">
        <v>8431</v>
      </c>
    </row>
    <row r="3057" spans="1:8" x14ac:dyDescent="0.25">
      <c r="A3057" s="30">
        <v>45779</v>
      </c>
      <c r="B3057" s="31" t="s">
        <v>2259</v>
      </c>
      <c r="C3057" s="32" t="s">
        <v>2260</v>
      </c>
      <c r="D3057" s="31" t="s">
        <v>10482</v>
      </c>
      <c r="E3057" s="32">
        <v>40</v>
      </c>
      <c r="F3057" s="32" t="s">
        <v>14</v>
      </c>
      <c r="G3057" s="32" t="s">
        <v>10961</v>
      </c>
      <c r="H3057" s="33" t="s">
        <v>8431</v>
      </c>
    </row>
    <row r="3058" spans="1:8" x14ac:dyDescent="0.25">
      <c r="A3058" s="34">
        <v>45779</v>
      </c>
      <c r="B3058" s="35" t="s">
        <v>8900</v>
      </c>
      <c r="C3058" s="36" t="s">
        <v>6348</v>
      </c>
      <c r="D3058" s="35" t="s">
        <v>10482</v>
      </c>
      <c r="E3058" s="36">
        <v>6</v>
      </c>
      <c r="F3058" s="36" t="s">
        <v>14</v>
      </c>
      <c r="G3058" s="36" t="s">
        <v>10961</v>
      </c>
      <c r="H3058" s="37" t="s">
        <v>8431</v>
      </c>
    </row>
    <row r="3059" spans="1:8" x14ac:dyDescent="0.25">
      <c r="A3059" s="30">
        <v>45779</v>
      </c>
      <c r="B3059" s="31" t="s">
        <v>10237</v>
      </c>
      <c r="C3059" s="32" t="s">
        <v>18</v>
      </c>
      <c r="D3059" s="31" t="s">
        <v>10482</v>
      </c>
      <c r="E3059" s="32">
        <v>14</v>
      </c>
      <c r="F3059" s="32" t="s">
        <v>14</v>
      </c>
      <c r="G3059" s="32" t="s">
        <v>10961</v>
      </c>
      <c r="H3059" s="33" t="s">
        <v>8431</v>
      </c>
    </row>
    <row r="3060" spans="1:8" x14ac:dyDescent="0.25">
      <c r="A3060" s="34">
        <v>45779</v>
      </c>
      <c r="B3060" s="35" t="s">
        <v>4705</v>
      </c>
      <c r="C3060" s="36" t="s">
        <v>4706</v>
      </c>
      <c r="D3060" s="35" t="s">
        <v>10482</v>
      </c>
      <c r="E3060" s="36">
        <v>7</v>
      </c>
      <c r="F3060" s="36" t="s">
        <v>14</v>
      </c>
      <c r="G3060" s="36" t="s">
        <v>10961</v>
      </c>
      <c r="H3060" s="37" t="s">
        <v>8431</v>
      </c>
    </row>
    <row r="3061" spans="1:8" x14ac:dyDescent="0.25">
      <c r="A3061" s="30">
        <v>45779</v>
      </c>
      <c r="B3061" s="31" t="s">
        <v>1060</v>
      </c>
      <c r="C3061" s="32" t="s">
        <v>1061</v>
      </c>
      <c r="D3061" s="31" t="s">
        <v>10482</v>
      </c>
      <c r="E3061" s="32">
        <v>30</v>
      </c>
      <c r="F3061" s="32" t="s">
        <v>14</v>
      </c>
      <c r="G3061" s="32" t="s">
        <v>10961</v>
      </c>
      <c r="H3061" s="33" t="s">
        <v>8431</v>
      </c>
    </row>
    <row r="3062" spans="1:8" x14ac:dyDescent="0.25">
      <c r="A3062" s="34">
        <v>45779</v>
      </c>
      <c r="B3062" s="35" t="s">
        <v>1045</v>
      </c>
      <c r="C3062" s="36" t="s">
        <v>1046</v>
      </c>
      <c r="D3062" s="35" t="s">
        <v>10482</v>
      </c>
      <c r="E3062" s="36">
        <v>30</v>
      </c>
      <c r="F3062" s="36" t="s">
        <v>14</v>
      </c>
      <c r="G3062" s="36" t="s">
        <v>10961</v>
      </c>
      <c r="H3062" s="37" t="s">
        <v>8431</v>
      </c>
    </row>
    <row r="3063" spans="1:8" x14ac:dyDescent="0.25">
      <c r="A3063" s="30">
        <v>45779</v>
      </c>
      <c r="B3063" s="31">
        <v>3310308100</v>
      </c>
      <c r="C3063" s="32" t="s">
        <v>8709</v>
      </c>
      <c r="D3063" s="31" t="s">
        <v>10482</v>
      </c>
      <c r="E3063" s="32">
        <v>2</v>
      </c>
      <c r="F3063" s="32" t="s">
        <v>14</v>
      </c>
      <c r="G3063" s="32" t="s">
        <v>10961</v>
      </c>
      <c r="H3063" s="33" t="s">
        <v>8431</v>
      </c>
    </row>
    <row r="3064" spans="1:8" x14ac:dyDescent="0.25">
      <c r="A3064" s="34">
        <v>45779</v>
      </c>
      <c r="B3064" s="35" t="s">
        <v>10148</v>
      </c>
      <c r="C3064" s="36" t="s">
        <v>6247</v>
      </c>
      <c r="D3064" s="35" t="s">
        <v>10482</v>
      </c>
      <c r="E3064" s="36">
        <v>10</v>
      </c>
      <c r="F3064" s="36" t="s">
        <v>14</v>
      </c>
      <c r="G3064" s="36" t="s">
        <v>10961</v>
      </c>
      <c r="H3064" s="37" t="s">
        <v>8431</v>
      </c>
    </row>
    <row r="3065" spans="1:8" x14ac:dyDescent="0.25">
      <c r="A3065" s="30">
        <v>45779</v>
      </c>
      <c r="B3065" s="31" t="s">
        <v>553</v>
      </c>
      <c r="C3065" s="32" t="s">
        <v>554</v>
      </c>
      <c r="D3065" s="31" t="s">
        <v>10482</v>
      </c>
      <c r="E3065" s="32">
        <v>50</v>
      </c>
      <c r="F3065" s="32" t="s">
        <v>14</v>
      </c>
      <c r="G3065" s="32" t="s">
        <v>10961</v>
      </c>
      <c r="H3065" s="33" t="s">
        <v>8431</v>
      </c>
    </row>
    <row r="3066" spans="1:8" x14ac:dyDescent="0.25">
      <c r="A3066" s="34">
        <v>45779</v>
      </c>
      <c r="B3066" s="35" t="s">
        <v>8829</v>
      </c>
      <c r="C3066" s="36" t="s">
        <v>8799</v>
      </c>
      <c r="D3066" s="35" t="s">
        <v>10482</v>
      </c>
      <c r="E3066" s="36">
        <v>8</v>
      </c>
      <c r="F3066" s="36" t="s">
        <v>14</v>
      </c>
      <c r="G3066" s="36" t="s">
        <v>10961</v>
      </c>
      <c r="H3066" s="37" t="s">
        <v>8431</v>
      </c>
    </row>
    <row r="3067" spans="1:8" x14ac:dyDescent="0.25">
      <c r="A3067" s="30">
        <v>45779</v>
      </c>
      <c r="B3067" s="31" t="s">
        <v>8826</v>
      </c>
      <c r="C3067" s="32" t="s">
        <v>8796</v>
      </c>
      <c r="D3067" s="31" t="s">
        <v>10482</v>
      </c>
      <c r="E3067" s="32">
        <v>8</v>
      </c>
      <c r="F3067" s="32" t="s">
        <v>14</v>
      </c>
      <c r="G3067" s="32" t="s">
        <v>10961</v>
      </c>
      <c r="H3067" s="33" t="s">
        <v>8431</v>
      </c>
    </row>
    <row r="3068" spans="1:8" x14ac:dyDescent="0.25">
      <c r="A3068" s="34">
        <v>45779</v>
      </c>
      <c r="B3068" s="35" t="s">
        <v>9407</v>
      </c>
      <c r="C3068" s="36" t="s">
        <v>9400</v>
      </c>
      <c r="D3068" s="35" t="s">
        <v>10482</v>
      </c>
      <c r="E3068" s="36">
        <v>2</v>
      </c>
      <c r="F3068" s="36" t="s">
        <v>14</v>
      </c>
      <c r="G3068" s="36" t="s">
        <v>10961</v>
      </c>
      <c r="H3068" s="37" t="s">
        <v>8431</v>
      </c>
    </row>
    <row r="3069" spans="1:8" x14ac:dyDescent="0.25">
      <c r="A3069" s="30">
        <v>45779</v>
      </c>
      <c r="B3069" s="31" t="s">
        <v>2432</v>
      </c>
      <c r="C3069" s="32" t="s">
        <v>2486</v>
      </c>
      <c r="D3069" s="31" t="s">
        <v>10482</v>
      </c>
      <c r="E3069" s="32">
        <v>4</v>
      </c>
      <c r="F3069" s="32" t="s">
        <v>14</v>
      </c>
      <c r="G3069" s="32" t="s">
        <v>10961</v>
      </c>
      <c r="H3069" s="33" t="s">
        <v>8431</v>
      </c>
    </row>
    <row r="3070" spans="1:8" x14ac:dyDescent="0.25">
      <c r="A3070" s="34">
        <v>45779</v>
      </c>
      <c r="B3070" s="35" t="s">
        <v>427</v>
      </c>
      <c r="C3070" s="36" t="s">
        <v>428</v>
      </c>
      <c r="D3070" s="35" t="s">
        <v>10482</v>
      </c>
      <c r="E3070" s="36">
        <v>10</v>
      </c>
      <c r="F3070" s="36" t="s">
        <v>14</v>
      </c>
      <c r="G3070" s="36" t="s">
        <v>10961</v>
      </c>
      <c r="H3070" s="37" t="s">
        <v>8431</v>
      </c>
    </row>
    <row r="3071" spans="1:8" x14ac:dyDescent="0.25">
      <c r="A3071" s="30">
        <v>45779</v>
      </c>
      <c r="B3071" s="31">
        <v>1280359100</v>
      </c>
      <c r="C3071" s="32" t="s">
        <v>8650</v>
      </c>
      <c r="D3071" s="31" t="s">
        <v>10482</v>
      </c>
      <c r="E3071" s="32">
        <v>1</v>
      </c>
      <c r="F3071" s="32" t="s">
        <v>25</v>
      </c>
      <c r="G3071" s="32" t="s">
        <v>10961</v>
      </c>
      <c r="H3071" s="33" t="s">
        <v>8431</v>
      </c>
    </row>
    <row r="3072" spans="1:8" x14ac:dyDescent="0.25">
      <c r="A3072" s="34">
        <v>45779</v>
      </c>
      <c r="B3072" s="35" t="s">
        <v>8876</v>
      </c>
      <c r="C3072" s="36" t="s">
        <v>8844</v>
      </c>
      <c r="D3072" s="35" t="s">
        <v>10482</v>
      </c>
      <c r="E3072" s="36">
        <v>1</v>
      </c>
      <c r="F3072" s="36" t="s">
        <v>14</v>
      </c>
      <c r="G3072" s="36" t="s">
        <v>10961</v>
      </c>
      <c r="H3072" s="37" t="s">
        <v>8431</v>
      </c>
    </row>
    <row r="3073" spans="1:8" x14ac:dyDescent="0.25">
      <c r="A3073" s="30">
        <v>45779</v>
      </c>
      <c r="B3073" s="31" t="s">
        <v>2217</v>
      </c>
      <c r="C3073" s="32" t="s">
        <v>2218</v>
      </c>
      <c r="D3073" s="31" t="s">
        <v>10482</v>
      </c>
      <c r="E3073" s="32">
        <v>48</v>
      </c>
      <c r="F3073" s="32" t="s">
        <v>14</v>
      </c>
      <c r="G3073" s="32" t="s">
        <v>10961</v>
      </c>
      <c r="H3073" s="33" t="s">
        <v>8431</v>
      </c>
    </row>
    <row r="3074" spans="1:8" x14ac:dyDescent="0.25">
      <c r="A3074" s="34">
        <v>45779</v>
      </c>
      <c r="B3074" s="35" t="s">
        <v>10146</v>
      </c>
      <c r="C3074" s="36" t="s">
        <v>6753</v>
      </c>
      <c r="D3074" s="35" t="s">
        <v>10482</v>
      </c>
      <c r="E3074" s="36">
        <v>60</v>
      </c>
      <c r="F3074" s="36" t="s">
        <v>14</v>
      </c>
      <c r="G3074" s="36" t="s">
        <v>10961</v>
      </c>
      <c r="H3074" s="37" t="s">
        <v>8431</v>
      </c>
    </row>
    <row r="3075" spans="1:8" x14ac:dyDescent="0.25">
      <c r="A3075" s="30">
        <v>45779</v>
      </c>
      <c r="B3075" s="31" t="s">
        <v>10184</v>
      </c>
      <c r="C3075" s="32" t="s">
        <v>2826</v>
      </c>
      <c r="D3075" s="31" t="s">
        <v>10482</v>
      </c>
      <c r="E3075" s="32">
        <v>4</v>
      </c>
      <c r="F3075" s="32" t="s">
        <v>14</v>
      </c>
      <c r="G3075" s="32" t="s">
        <v>10961</v>
      </c>
      <c r="H3075" s="33" t="s">
        <v>8431</v>
      </c>
    </row>
    <row r="3076" spans="1:8" x14ac:dyDescent="0.25">
      <c r="A3076" s="34">
        <v>45779</v>
      </c>
      <c r="B3076" s="35" t="s">
        <v>155</v>
      </c>
      <c r="C3076" s="36" t="s">
        <v>156</v>
      </c>
      <c r="D3076" s="35" t="s">
        <v>10482</v>
      </c>
      <c r="E3076" s="36">
        <v>20</v>
      </c>
      <c r="F3076" s="36" t="s">
        <v>14</v>
      </c>
      <c r="G3076" s="36" t="s">
        <v>10961</v>
      </c>
      <c r="H3076" s="37" t="s">
        <v>8431</v>
      </c>
    </row>
    <row r="3077" spans="1:8" x14ac:dyDescent="0.25">
      <c r="A3077" s="30">
        <v>45779</v>
      </c>
      <c r="B3077" s="31" t="s">
        <v>152</v>
      </c>
      <c r="C3077" s="32" t="s">
        <v>153</v>
      </c>
      <c r="D3077" s="31" t="s">
        <v>10482</v>
      </c>
      <c r="E3077" s="32">
        <v>10</v>
      </c>
      <c r="F3077" s="32" t="s">
        <v>14</v>
      </c>
      <c r="G3077" s="32" t="s">
        <v>10961</v>
      </c>
      <c r="H3077" s="33" t="s">
        <v>8431</v>
      </c>
    </row>
    <row r="3078" spans="1:8" x14ac:dyDescent="0.25">
      <c r="A3078" s="34">
        <v>45779</v>
      </c>
      <c r="B3078" s="35" t="s">
        <v>9002</v>
      </c>
      <c r="C3078" s="36" t="s">
        <v>8940</v>
      </c>
      <c r="D3078" s="35" t="s">
        <v>10482</v>
      </c>
      <c r="E3078" s="36">
        <v>2</v>
      </c>
      <c r="F3078" s="36" t="s">
        <v>14</v>
      </c>
      <c r="G3078" s="36" t="s">
        <v>10961</v>
      </c>
      <c r="H3078" s="37" t="s">
        <v>8431</v>
      </c>
    </row>
    <row r="3079" spans="1:8" x14ac:dyDescent="0.25">
      <c r="A3079" s="30">
        <v>45779</v>
      </c>
      <c r="B3079" s="31" t="s">
        <v>9353</v>
      </c>
      <c r="C3079" s="32" t="s">
        <v>8943</v>
      </c>
      <c r="D3079" s="31" t="s">
        <v>10482</v>
      </c>
      <c r="E3079" s="32">
        <v>2</v>
      </c>
      <c r="F3079" s="32" t="s">
        <v>14</v>
      </c>
      <c r="G3079" s="32" t="s">
        <v>10961</v>
      </c>
      <c r="H3079" s="33" t="s">
        <v>8431</v>
      </c>
    </row>
    <row r="3080" spans="1:8" x14ac:dyDescent="0.25">
      <c r="A3080" s="34">
        <v>45779</v>
      </c>
      <c r="B3080" s="35" t="s">
        <v>9279</v>
      </c>
      <c r="C3080" s="36" t="s">
        <v>8931</v>
      </c>
      <c r="D3080" s="35" t="s">
        <v>10482</v>
      </c>
      <c r="E3080" s="36">
        <v>3</v>
      </c>
      <c r="F3080" s="36" t="s">
        <v>25</v>
      </c>
      <c r="G3080" s="36" t="s">
        <v>10961</v>
      </c>
      <c r="H3080" s="37" t="s">
        <v>8431</v>
      </c>
    </row>
    <row r="3081" spans="1:8" x14ac:dyDescent="0.25">
      <c r="A3081" s="30">
        <v>45779</v>
      </c>
      <c r="B3081" s="31">
        <v>4340442100</v>
      </c>
      <c r="C3081" s="32" t="s">
        <v>8722</v>
      </c>
      <c r="D3081" s="31" t="s">
        <v>10482</v>
      </c>
      <c r="E3081" s="32">
        <v>2</v>
      </c>
      <c r="F3081" s="32" t="s">
        <v>25</v>
      </c>
      <c r="G3081" s="32" t="s">
        <v>10961</v>
      </c>
      <c r="H3081" s="33" t="s">
        <v>8431</v>
      </c>
    </row>
    <row r="3082" spans="1:8" x14ac:dyDescent="0.25">
      <c r="A3082" s="34">
        <v>45779</v>
      </c>
      <c r="B3082" s="35">
        <v>4340444100</v>
      </c>
      <c r="C3082" s="36" t="s">
        <v>8724</v>
      </c>
      <c r="D3082" s="35" t="s">
        <v>10482</v>
      </c>
      <c r="E3082" s="36">
        <v>2</v>
      </c>
      <c r="F3082" s="36" t="s">
        <v>25</v>
      </c>
      <c r="G3082" s="36" t="s">
        <v>10961</v>
      </c>
      <c r="H3082" s="37" t="s">
        <v>8431</v>
      </c>
    </row>
    <row r="3083" spans="1:8" x14ac:dyDescent="0.25">
      <c r="A3083" s="30">
        <v>45779</v>
      </c>
      <c r="B3083" s="31" t="s">
        <v>8876</v>
      </c>
      <c r="C3083" s="32" t="s">
        <v>8844</v>
      </c>
      <c r="D3083" s="31" t="s">
        <v>10482</v>
      </c>
      <c r="E3083" s="32">
        <v>1</v>
      </c>
      <c r="F3083" s="32" t="s">
        <v>14</v>
      </c>
      <c r="G3083" s="32" t="s">
        <v>10961</v>
      </c>
      <c r="H3083" s="33" t="s">
        <v>8431</v>
      </c>
    </row>
    <row r="3084" spans="1:8" x14ac:dyDescent="0.25">
      <c r="A3084" s="34">
        <v>45779</v>
      </c>
      <c r="B3084" s="35">
        <v>4330349100</v>
      </c>
      <c r="C3084" s="36" t="s">
        <v>9285</v>
      </c>
      <c r="D3084" s="35" t="s">
        <v>10482</v>
      </c>
      <c r="E3084" s="36">
        <v>3</v>
      </c>
      <c r="F3084" s="36" t="s">
        <v>25</v>
      </c>
      <c r="G3084" s="36" t="s">
        <v>10961</v>
      </c>
      <c r="H3084" s="37" t="s">
        <v>8431</v>
      </c>
    </row>
    <row r="3085" spans="1:8" x14ac:dyDescent="0.25">
      <c r="A3085" s="30">
        <v>45779</v>
      </c>
      <c r="B3085" s="31">
        <v>4330342100</v>
      </c>
      <c r="C3085" s="32" t="s">
        <v>8717</v>
      </c>
      <c r="D3085" s="31" t="s">
        <v>10482</v>
      </c>
      <c r="E3085" s="32">
        <v>2</v>
      </c>
      <c r="F3085" s="32" t="s">
        <v>25</v>
      </c>
      <c r="G3085" s="32" t="s">
        <v>10961</v>
      </c>
      <c r="H3085" s="33" t="s">
        <v>8431</v>
      </c>
    </row>
    <row r="3086" spans="1:8" x14ac:dyDescent="0.25">
      <c r="A3086" s="34">
        <v>45779</v>
      </c>
      <c r="B3086" s="35">
        <v>4330339100</v>
      </c>
      <c r="C3086" s="36" t="s">
        <v>8715</v>
      </c>
      <c r="D3086" s="35" t="s">
        <v>10482</v>
      </c>
      <c r="E3086" s="36">
        <v>2</v>
      </c>
      <c r="F3086" s="36" t="s">
        <v>25</v>
      </c>
      <c r="G3086" s="36" t="s">
        <v>10961</v>
      </c>
      <c r="H3086" s="37" t="s">
        <v>8431</v>
      </c>
    </row>
    <row r="3087" spans="1:8" x14ac:dyDescent="0.25">
      <c r="A3087" s="30">
        <v>45779</v>
      </c>
      <c r="B3087" s="31" t="s">
        <v>1312</v>
      </c>
      <c r="C3087" s="32" t="s">
        <v>1313</v>
      </c>
      <c r="D3087" s="31" t="s">
        <v>10482</v>
      </c>
      <c r="E3087" s="32">
        <v>10</v>
      </c>
      <c r="F3087" s="32" t="s">
        <v>14</v>
      </c>
      <c r="G3087" s="32" t="s">
        <v>10961</v>
      </c>
      <c r="H3087" s="33" t="s">
        <v>8431</v>
      </c>
    </row>
    <row r="3088" spans="1:8" x14ac:dyDescent="0.25">
      <c r="A3088" s="34">
        <v>45779</v>
      </c>
      <c r="B3088" s="35" t="s">
        <v>1379</v>
      </c>
      <c r="C3088" s="36" t="s">
        <v>1380</v>
      </c>
      <c r="D3088" s="35" t="s">
        <v>10482</v>
      </c>
      <c r="E3088" s="36">
        <v>6</v>
      </c>
      <c r="F3088" s="36" t="s">
        <v>14</v>
      </c>
      <c r="G3088" s="36" t="s">
        <v>10961</v>
      </c>
      <c r="H3088" s="37" t="s">
        <v>8431</v>
      </c>
    </row>
    <row r="3089" spans="1:8" x14ac:dyDescent="0.25">
      <c r="A3089" s="30">
        <v>45778</v>
      </c>
      <c r="B3089" s="31" t="s">
        <v>2427</v>
      </c>
      <c r="C3089" s="32" t="s">
        <v>2483</v>
      </c>
      <c r="D3089" s="31">
        <v>1847</v>
      </c>
      <c r="E3089" s="32">
        <v>2</v>
      </c>
      <c r="F3089" s="32" t="s">
        <v>14</v>
      </c>
      <c r="G3089" s="32" t="s">
        <v>10961</v>
      </c>
      <c r="H3089" s="33" t="s">
        <v>10483</v>
      </c>
    </row>
    <row r="3090" spans="1:8" x14ac:dyDescent="0.25">
      <c r="A3090" s="34">
        <v>45778</v>
      </c>
      <c r="B3090" s="35" t="s">
        <v>2562</v>
      </c>
      <c r="C3090" s="36" t="s">
        <v>2563</v>
      </c>
      <c r="D3090" s="35">
        <v>1847</v>
      </c>
      <c r="E3090" s="36">
        <v>1</v>
      </c>
      <c r="F3090" s="36" t="s">
        <v>14</v>
      </c>
      <c r="G3090" s="36" t="s">
        <v>10961</v>
      </c>
      <c r="H3090" s="37" t="s">
        <v>10483</v>
      </c>
    </row>
    <row r="3091" spans="1:8" x14ac:dyDescent="0.25">
      <c r="A3091" s="30">
        <v>45778</v>
      </c>
      <c r="B3091" s="31" t="s">
        <v>2419</v>
      </c>
      <c r="C3091" s="32" t="s">
        <v>2477</v>
      </c>
      <c r="D3091" s="31">
        <v>1847</v>
      </c>
      <c r="E3091" s="32">
        <v>10</v>
      </c>
      <c r="F3091" s="32" t="s">
        <v>14</v>
      </c>
      <c r="G3091" s="32" t="s">
        <v>10961</v>
      </c>
      <c r="H3091" s="33" t="s">
        <v>10483</v>
      </c>
    </row>
    <row r="3092" spans="1:8" x14ac:dyDescent="0.25">
      <c r="A3092" s="34">
        <v>45778</v>
      </c>
      <c r="B3092" s="35" t="s">
        <v>2420</v>
      </c>
      <c r="C3092" s="36" t="s">
        <v>2478</v>
      </c>
      <c r="D3092" s="35">
        <v>1847</v>
      </c>
      <c r="E3092" s="36">
        <v>15</v>
      </c>
      <c r="F3092" s="36" t="s">
        <v>14</v>
      </c>
      <c r="G3092" s="36" t="s">
        <v>10961</v>
      </c>
      <c r="H3092" s="37" t="s">
        <v>10483</v>
      </c>
    </row>
    <row r="3093" spans="1:8" x14ac:dyDescent="0.25">
      <c r="A3093" s="30">
        <v>45778</v>
      </c>
      <c r="B3093" s="31" t="s">
        <v>1520</v>
      </c>
      <c r="C3093" s="32" t="s">
        <v>1521</v>
      </c>
      <c r="D3093" s="31">
        <v>1847</v>
      </c>
      <c r="E3093" s="32">
        <v>2</v>
      </c>
      <c r="F3093" s="32" t="s">
        <v>14</v>
      </c>
      <c r="G3093" s="32" t="s">
        <v>10961</v>
      </c>
      <c r="H3093" s="33" t="s">
        <v>10483</v>
      </c>
    </row>
    <row r="3094" spans="1:8" x14ac:dyDescent="0.25">
      <c r="A3094" s="34">
        <v>45778</v>
      </c>
      <c r="B3094" s="35" t="s">
        <v>9438</v>
      </c>
      <c r="C3094" s="36" t="s">
        <v>9439</v>
      </c>
      <c r="D3094" s="35">
        <v>1847</v>
      </c>
      <c r="E3094" s="36">
        <v>1</v>
      </c>
      <c r="F3094" s="36" t="s">
        <v>14</v>
      </c>
      <c r="G3094" s="36" t="s">
        <v>10961</v>
      </c>
      <c r="H3094" s="37" t="s">
        <v>10483</v>
      </c>
    </row>
    <row r="3095" spans="1:8" x14ac:dyDescent="0.25">
      <c r="A3095" s="30">
        <v>45779</v>
      </c>
      <c r="B3095" s="31" t="s">
        <v>5086</v>
      </c>
      <c r="C3095" s="32" t="s">
        <v>5087</v>
      </c>
      <c r="D3095" s="31">
        <v>1852</v>
      </c>
      <c r="E3095" s="32">
        <v>90</v>
      </c>
      <c r="F3095" s="32" t="s">
        <v>14</v>
      </c>
      <c r="G3095" s="32" t="s">
        <v>10961</v>
      </c>
      <c r="H3095" s="33" t="s">
        <v>10484</v>
      </c>
    </row>
    <row r="3096" spans="1:8" x14ac:dyDescent="0.25">
      <c r="A3096" s="34">
        <v>45779</v>
      </c>
      <c r="B3096" s="35" t="s">
        <v>10954</v>
      </c>
      <c r="C3096" s="36" t="s">
        <v>5145</v>
      </c>
      <c r="D3096" s="35">
        <v>1852</v>
      </c>
      <c r="E3096" s="36">
        <v>50</v>
      </c>
      <c r="F3096" s="36" t="s">
        <v>14</v>
      </c>
      <c r="G3096" s="36" t="s">
        <v>10961</v>
      </c>
      <c r="H3096" s="37" t="s">
        <v>10484</v>
      </c>
    </row>
    <row r="3097" spans="1:8" x14ac:dyDescent="0.25">
      <c r="A3097" s="30">
        <v>45778</v>
      </c>
      <c r="B3097" s="31" t="s">
        <v>574</v>
      </c>
      <c r="C3097" s="32" t="s">
        <v>575</v>
      </c>
      <c r="D3097" s="31">
        <v>1846</v>
      </c>
      <c r="E3097" s="32">
        <v>12</v>
      </c>
      <c r="F3097" s="32" t="s">
        <v>14</v>
      </c>
      <c r="G3097" s="32" t="s">
        <v>10961</v>
      </c>
      <c r="H3097" s="33" t="s">
        <v>8431</v>
      </c>
    </row>
    <row r="3098" spans="1:8" x14ac:dyDescent="0.25">
      <c r="A3098" s="34">
        <v>45778</v>
      </c>
      <c r="B3098" s="35" t="s">
        <v>577</v>
      </c>
      <c r="C3098" s="36" t="s">
        <v>578</v>
      </c>
      <c r="D3098" s="35">
        <v>1846</v>
      </c>
      <c r="E3098" s="36">
        <v>12</v>
      </c>
      <c r="F3098" s="36" t="s">
        <v>14</v>
      </c>
      <c r="G3098" s="36" t="s">
        <v>10961</v>
      </c>
      <c r="H3098" s="37" t="s">
        <v>8431</v>
      </c>
    </row>
    <row r="3099" spans="1:8" x14ac:dyDescent="0.25">
      <c r="A3099" s="30">
        <v>45778</v>
      </c>
      <c r="B3099" s="31" t="s">
        <v>10187</v>
      </c>
      <c r="C3099" s="32" t="s">
        <v>6060</v>
      </c>
      <c r="D3099" s="31">
        <v>1846</v>
      </c>
      <c r="E3099" s="32">
        <v>4</v>
      </c>
      <c r="F3099" s="32" t="s">
        <v>14</v>
      </c>
      <c r="G3099" s="32" t="s">
        <v>10961</v>
      </c>
      <c r="H3099" s="33" t="s">
        <v>8431</v>
      </c>
    </row>
    <row r="3100" spans="1:8" x14ac:dyDescent="0.25">
      <c r="A3100" s="34">
        <v>45778</v>
      </c>
      <c r="B3100" s="35" t="s">
        <v>1068</v>
      </c>
      <c r="C3100" s="36" t="s">
        <v>1069</v>
      </c>
      <c r="D3100" s="35">
        <v>1846</v>
      </c>
      <c r="E3100" s="36">
        <v>20</v>
      </c>
      <c r="F3100" s="36" t="s">
        <v>14</v>
      </c>
      <c r="G3100" s="36" t="s">
        <v>10961</v>
      </c>
      <c r="H3100" s="37" t="s">
        <v>8431</v>
      </c>
    </row>
    <row r="3101" spans="1:8" x14ac:dyDescent="0.25">
      <c r="A3101" s="30">
        <v>45778</v>
      </c>
      <c r="B3101" s="31">
        <v>1280347100</v>
      </c>
      <c r="C3101" s="32" t="s">
        <v>8647</v>
      </c>
      <c r="D3101" s="31">
        <v>1846</v>
      </c>
      <c r="E3101" s="32">
        <v>1</v>
      </c>
      <c r="F3101" s="32" t="s">
        <v>25</v>
      </c>
      <c r="G3101" s="32" t="s">
        <v>10961</v>
      </c>
      <c r="H3101" s="33" t="s">
        <v>8431</v>
      </c>
    </row>
    <row r="3102" spans="1:8" x14ac:dyDescent="0.25">
      <c r="A3102" s="34">
        <v>45778</v>
      </c>
      <c r="B3102" s="35">
        <v>3280681100</v>
      </c>
      <c r="C3102" s="36" t="s">
        <v>8695</v>
      </c>
      <c r="D3102" s="35">
        <v>1846</v>
      </c>
      <c r="E3102" s="36">
        <v>1</v>
      </c>
      <c r="F3102" s="36" t="s">
        <v>14</v>
      </c>
      <c r="G3102" s="36" t="s">
        <v>10961</v>
      </c>
      <c r="H3102" s="37" t="s">
        <v>8431</v>
      </c>
    </row>
    <row r="3103" spans="1:8" x14ac:dyDescent="0.25">
      <c r="A3103" s="30">
        <v>45778</v>
      </c>
      <c r="B3103" s="31" t="s">
        <v>9279</v>
      </c>
      <c r="C3103" s="32" t="s">
        <v>8931</v>
      </c>
      <c r="D3103" s="31">
        <v>1846</v>
      </c>
      <c r="E3103" s="32">
        <v>1</v>
      </c>
      <c r="F3103" s="32" t="s">
        <v>25</v>
      </c>
      <c r="G3103" s="32" t="s">
        <v>10961</v>
      </c>
      <c r="H3103" s="33" t="s">
        <v>8431</v>
      </c>
    </row>
    <row r="3104" spans="1:8" x14ac:dyDescent="0.25">
      <c r="A3104" s="34">
        <v>45778</v>
      </c>
      <c r="B3104" s="35" t="s">
        <v>56</v>
      </c>
      <c r="C3104" s="36" t="s">
        <v>57</v>
      </c>
      <c r="D3104" s="35">
        <v>2837</v>
      </c>
      <c r="E3104" s="36">
        <v>110</v>
      </c>
      <c r="F3104" s="36" t="s">
        <v>14</v>
      </c>
      <c r="G3104" s="36" t="s">
        <v>10003</v>
      </c>
      <c r="H3104" s="37">
        <v>0</v>
      </c>
    </row>
    <row r="3105" spans="1:8" x14ac:dyDescent="0.25">
      <c r="A3105" s="30">
        <v>45778</v>
      </c>
      <c r="B3105" s="31" t="s">
        <v>5450</v>
      </c>
      <c r="C3105" s="32" t="s">
        <v>5451</v>
      </c>
      <c r="D3105" s="31">
        <v>2838</v>
      </c>
      <c r="E3105" s="32">
        <v>50</v>
      </c>
      <c r="F3105" s="32" t="s">
        <v>25</v>
      </c>
      <c r="G3105" s="32" t="s">
        <v>10003</v>
      </c>
      <c r="H3105" s="33">
        <v>0</v>
      </c>
    </row>
    <row r="3106" spans="1:8" x14ac:dyDescent="0.25">
      <c r="A3106" s="34">
        <v>45778</v>
      </c>
      <c r="B3106" s="35" t="s">
        <v>5442</v>
      </c>
      <c r="C3106" s="36" t="s">
        <v>5443</v>
      </c>
      <c r="D3106" s="35">
        <v>2839</v>
      </c>
      <c r="E3106" s="36">
        <v>28</v>
      </c>
      <c r="F3106" s="36" t="s">
        <v>25</v>
      </c>
      <c r="G3106" s="36" t="s">
        <v>10003</v>
      </c>
      <c r="H3106" s="37">
        <v>0</v>
      </c>
    </row>
    <row r="3107" spans="1:8" x14ac:dyDescent="0.25">
      <c r="A3107" s="30">
        <v>45778</v>
      </c>
      <c r="B3107" s="31" t="s">
        <v>10485</v>
      </c>
      <c r="C3107" s="32" t="s">
        <v>10653</v>
      </c>
      <c r="D3107" s="31">
        <v>2840</v>
      </c>
      <c r="E3107" s="32">
        <v>21</v>
      </c>
      <c r="F3107" s="32" t="s">
        <v>14</v>
      </c>
      <c r="G3107" s="32" t="s">
        <v>10003</v>
      </c>
      <c r="H3107" s="33">
        <v>0</v>
      </c>
    </row>
    <row r="3108" spans="1:8" x14ac:dyDescent="0.25">
      <c r="A3108" s="34">
        <v>45778</v>
      </c>
      <c r="B3108" s="35" t="s">
        <v>10487</v>
      </c>
      <c r="C3108" s="36" t="s">
        <v>10488</v>
      </c>
      <c r="D3108" s="35">
        <v>2841</v>
      </c>
      <c r="E3108" s="36">
        <v>6</v>
      </c>
      <c r="F3108" s="36" t="s">
        <v>14</v>
      </c>
      <c r="G3108" s="36" t="s">
        <v>10003</v>
      </c>
      <c r="H3108" s="37">
        <v>0</v>
      </c>
    </row>
    <row r="3109" spans="1:8" x14ac:dyDescent="0.25">
      <c r="A3109" s="30">
        <v>45778</v>
      </c>
      <c r="B3109" s="31" t="s">
        <v>10654</v>
      </c>
      <c r="C3109" s="32" t="s">
        <v>10655</v>
      </c>
      <c r="D3109" s="31">
        <v>2842</v>
      </c>
      <c r="E3109" s="32">
        <v>10</v>
      </c>
      <c r="F3109" s="32" t="s">
        <v>25</v>
      </c>
      <c r="G3109" s="32" t="s">
        <v>10003</v>
      </c>
      <c r="H3109" s="33">
        <v>0</v>
      </c>
    </row>
    <row r="3110" spans="1:8" x14ac:dyDescent="0.25">
      <c r="A3110" s="34">
        <v>45778</v>
      </c>
      <c r="B3110" s="35" t="s">
        <v>9683</v>
      </c>
      <c r="C3110" s="36" t="s">
        <v>9755</v>
      </c>
      <c r="D3110" s="35">
        <v>2843</v>
      </c>
      <c r="E3110" s="36">
        <v>980</v>
      </c>
      <c r="F3110" s="36" t="s">
        <v>14</v>
      </c>
      <c r="G3110" s="36" t="s">
        <v>10003</v>
      </c>
      <c r="H3110" s="37">
        <v>0</v>
      </c>
    </row>
    <row r="3111" spans="1:8" x14ac:dyDescent="0.25">
      <c r="A3111" s="30">
        <v>45780</v>
      </c>
      <c r="B3111" s="31" t="s">
        <v>777</v>
      </c>
      <c r="C3111" s="32" t="s">
        <v>778</v>
      </c>
      <c r="D3111" s="31">
        <v>1853</v>
      </c>
      <c r="E3111" s="32">
        <v>50</v>
      </c>
      <c r="F3111" s="32" t="s">
        <v>14</v>
      </c>
      <c r="G3111" s="32" t="s">
        <v>10961</v>
      </c>
      <c r="H3111" s="33" t="s">
        <v>9259</v>
      </c>
    </row>
    <row r="3112" spans="1:8" x14ac:dyDescent="0.25">
      <c r="A3112" s="34">
        <v>45780</v>
      </c>
      <c r="B3112" s="35" t="s">
        <v>1208</v>
      </c>
      <c r="C3112" s="36" t="s">
        <v>3554</v>
      </c>
      <c r="D3112" s="35" t="s">
        <v>10503</v>
      </c>
      <c r="E3112" s="36">
        <v>6</v>
      </c>
      <c r="F3112" s="36" t="s">
        <v>14</v>
      </c>
      <c r="G3112" s="36" t="s">
        <v>10961</v>
      </c>
      <c r="H3112" s="37" t="s">
        <v>10502</v>
      </c>
    </row>
    <row r="3113" spans="1:8" x14ac:dyDescent="0.25">
      <c r="A3113" s="30">
        <v>45780</v>
      </c>
      <c r="B3113" s="31" t="s">
        <v>2122</v>
      </c>
      <c r="C3113" s="32" t="s">
        <v>2123</v>
      </c>
      <c r="D3113" s="31" t="s">
        <v>10503</v>
      </c>
      <c r="E3113" s="32">
        <v>4</v>
      </c>
      <c r="F3113" s="32" t="s">
        <v>14</v>
      </c>
      <c r="G3113" s="32" t="s">
        <v>10961</v>
      </c>
      <c r="H3113" s="33" t="s">
        <v>10502</v>
      </c>
    </row>
    <row r="3114" spans="1:8" x14ac:dyDescent="0.25">
      <c r="A3114" s="34">
        <v>45780</v>
      </c>
      <c r="B3114" s="35" t="s">
        <v>1347</v>
      </c>
      <c r="C3114" s="36" t="s">
        <v>1348</v>
      </c>
      <c r="D3114" s="35" t="s">
        <v>10503</v>
      </c>
      <c r="E3114" s="36">
        <v>6</v>
      </c>
      <c r="F3114" s="36" t="s">
        <v>14</v>
      </c>
      <c r="G3114" s="36" t="s">
        <v>10961</v>
      </c>
      <c r="H3114" s="37" t="s">
        <v>10502</v>
      </c>
    </row>
    <row r="3115" spans="1:8" x14ac:dyDescent="0.25">
      <c r="A3115" s="30">
        <v>45780</v>
      </c>
      <c r="B3115" s="31" t="s">
        <v>1091</v>
      </c>
      <c r="C3115" s="32" t="s">
        <v>1092</v>
      </c>
      <c r="D3115" s="31" t="s">
        <v>10503</v>
      </c>
      <c r="E3115" s="32">
        <v>2</v>
      </c>
      <c r="F3115" s="32" t="s">
        <v>14</v>
      </c>
      <c r="G3115" s="32" t="s">
        <v>10961</v>
      </c>
      <c r="H3115" s="33" t="s">
        <v>10502</v>
      </c>
    </row>
    <row r="3116" spans="1:8" x14ac:dyDescent="0.25">
      <c r="A3116" s="34">
        <v>45780</v>
      </c>
      <c r="B3116" s="35" t="s">
        <v>1123</v>
      </c>
      <c r="C3116" s="36" t="s">
        <v>1124</v>
      </c>
      <c r="D3116" s="35" t="s">
        <v>10503</v>
      </c>
      <c r="E3116" s="36">
        <v>12</v>
      </c>
      <c r="F3116" s="36" t="s">
        <v>14</v>
      </c>
      <c r="G3116" s="36" t="s">
        <v>10961</v>
      </c>
      <c r="H3116" s="37" t="s">
        <v>10502</v>
      </c>
    </row>
    <row r="3117" spans="1:8" x14ac:dyDescent="0.25">
      <c r="A3117" s="30">
        <v>45780</v>
      </c>
      <c r="B3117" s="31" t="s">
        <v>1490</v>
      </c>
      <c r="C3117" s="32" t="s">
        <v>1491</v>
      </c>
      <c r="D3117" s="31" t="s">
        <v>10503</v>
      </c>
      <c r="E3117" s="32">
        <v>6</v>
      </c>
      <c r="F3117" s="32" t="s">
        <v>14</v>
      </c>
      <c r="G3117" s="32" t="s">
        <v>10961</v>
      </c>
      <c r="H3117" s="33" t="s">
        <v>10502</v>
      </c>
    </row>
    <row r="3118" spans="1:8" x14ac:dyDescent="0.25">
      <c r="A3118" s="34">
        <v>45780</v>
      </c>
      <c r="B3118" s="35" t="s">
        <v>10504</v>
      </c>
      <c r="C3118" s="36" t="s">
        <v>10505</v>
      </c>
      <c r="D3118" s="35" t="s">
        <v>10503</v>
      </c>
      <c r="E3118" s="36">
        <v>24</v>
      </c>
      <c r="F3118" s="36" t="s">
        <v>14</v>
      </c>
      <c r="G3118" s="36" t="s">
        <v>10961</v>
      </c>
      <c r="H3118" s="37" t="s">
        <v>10502</v>
      </c>
    </row>
    <row r="3119" spans="1:8" x14ac:dyDescent="0.25">
      <c r="A3119" s="30">
        <v>45780</v>
      </c>
      <c r="B3119" s="31" t="s">
        <v>546</v>
      </c>
      <c r="C3119" s="32" t="s">
        <v>547</v>
      </c>
      <c r="D3119" s="31" t="s">
        <v>10503</v>
      </c>
      <c r="E3119" s="32">
        <v>24</v>
      </c>
      <c r="F3119" s="32" t="s">
        <v>14</v>
      </c>
      <c r="G3119" s="32" t="s">
        <v>10961</v>
      </c>
      <c r="H3119" s="33" t="s">
        <v>10502</v>
      </c>
    </row>
    <row r="3120" spans="1:8" x14ac:dyDescent="0.25">
      <c r="A3120" s="34">
        <v>45780</v>
      </c>
      <c r="B3120" s="35" t="s">
        <v>402</v>
      </c>
      <c r="C3120" s="36" t="s">
        <v>403</v>
      </c>
      <c r="D3120" s="35" t="s">
        <v>10503</v>
      </c>
      <c r="E3120" s="36">
        <v>6</v>
      </c>
      <c r="F3120" s="36" t="s">
        <v>14</v>
      </c>
      <c r="G3120" s="36" t="s">
        <v>10961</v>
      </c>
      <c r="H3120" s="37" t="s">
        <v>10502</v>
      </c>
    </row>
    <row r="3121" spans="1:8" x14ac:dyDescent="0.25">
      <c r="A3121" s="30">
        <v>45780</v>
      </c>
      <c r="B3121" s="31" t="s">
        <v>638</v>
      </c>
      <c r="C3121" s="32" t="s">
        <v>639</v>
      </c>
      <c r="D3121" s="31" t="s">
        <v>10503</v>
      </c>
      <c r="E3121" s="32">
        <v>12</v>
      </c>
      <c r="F3121" s="32" t="s">
        <v>14</v>
      </c>
      <c r="G3121" s="32" t="s">
        <v>10961</v>
      </c>
      <c r="H3121" s="33" t="s">
        <v>10502</v>
      </c>
    </row>
    <row r="3122" spans="1:8" x14ac:dyDescent="0.25">
      <c r="A3122" s="34">
        <v>45780</v>
      </c>
      <c r="B3122" s="35" t="s">
        <v>468</v>
      </c>
      <c r="C3122" s="36" t="s">
        <v>469</v>
      </c>
      <c r="D3122" s="35" t="s">
        <v>10503</v>
      </c>
      <c r="E3122" s="36">
        <v>3</v>
      </c>
      <c r="F3122" s="36" t="s">
        <v>8414</v>
      </c>
      <c r="G3122" s="36" t="s">
        <v>10961</v>
      </c>
      <c r="H3122" s="37" t="s">
        <v>10502</v>
      </c>
    </row>
    <row r="3123" spans="1:8" x14ac:dyDescent="0.25">
      <c r="A3123" s="30">
        <v>45780</v>
      </c>
      <c r="B3123" s="31" t="s">
        <v>10187</v>
      </c>
      <c r="C3123" s="32" t="s">
        <v>6060</v>
      </c>
      <c r="D3123" s="31" t="s">
        <v>10503</v>
      </c>
      <c r="E3123" s="32">
        <v>2</v>
      </c>
      <c r="F3123" s="32" t="s">
        <v>14</v>
      </c>
      <c r="G3123" s="32" t="s">
        <v>10961</v>
      </c>
      <c r="H3123" s="33" t="s">
        <v>10502</v>
      </c>
    </row>
    <row r="3124" spans="1:8" x14ac:dyDescent="0.25">
      <c r="A3124" s="34">
        <v>45780</v>
      </c>
      <c r="B3124" s="35" t="s">
        <v>1473</v>
      </c>
      <c r="C3124" s="36" t="s">
        <v>1474</v>
      </c>
      <c r="D3124" s="35" t="s">
        <v>10503</v>
      </c>
      <c r="E3124" s="36">
        <v>2</v>
      </c>
      <c r="F3124" s="36" t="s">
        <v>14</v>
      </c>
      <c r="G3124" s="36" t="s">
        <v>10961</v>
      </c>
      <c r="H3124" s="37" t="s">
        <v>10502</v>
      </c>
    </row>
    <row r="3125" spans="1:8" x14ac:dyDescent="0.25">
      <c r="A3125" s="30">
        <v>45780</v>
      </c>
      <c r="B3125" s="31" t="s">
        <v>2432</v>
      </c>
      <c r="C3125" s="32" t="s">
        <v>2486</v>
      </c>
      <c r="D3125" s="31" t="s">
        <v>10503</v>
      </c>
      <c r="E3125" s="32">
        <v>2</v>
      </c>
      <c r="F3125" s="32" t="s">
        <v>14</v>
      </c>
      <c r="G3125" s="32" t="s">
        <v>10961</v>
      </c>
      <c r="H3125" s="33" t="s">
        <v>10502</v>
      </c>
    </row>
    <row r="3126" spans="1:8" x14ac:dyDescent="0.25">
      <c r="A3126" s="34">
        <v>45780</v>
      </c>
      <c r="B3126" s="35" t="s">
        <v>2098</v>
      </c>
      <c r="C3126" s="36" t="s">
        <v>2099</v>
      </c>
      <c r="D3126" s="35" t="s">
        <v>10503</v>
      </c>
      <c r="E3126" s="36">
        <v>1</v>
      </c>
      <c r="F3126" s="36" t="s">
        <v>14</v>
      </c>
      <c r="G3126" s="36" t="s">
        <v>10961</v>
      </c>
      <c r="H3126" s="37" t="s">
        <v>10502</v>
      </c>
    </row>
    <row r="3127" spans="1:8" x14ac:dyDescent="0.25">
      <c r="A3127" s="30">
        <v>45780</v>
      </c>
      <c r="B3127" s="31" t="s">
        <v>1120</v>
      </c>
      <c r="C3127" s="32" t="s">
        <v>1121</v>
      </c>
      <c r="D3127" s="31" t="s">
        <v>10503</v>
      </c>
      <c r="E3127" s="32">
        <v>12</v>
      </c>
      <c r="F3127" s="32" t="s">
        <v>14</v>
      </c>
      <c r="G3127" s="32" t="s">
        <v>10961</v>
      </c>
      <c r="H3127" s="33" t="s">
        <v>10502</v>
      </c>
    </row>
    <row r="3128" spans="1:8" x14ac:dyDescent="0.25">
      <c r="A3128" s="34">
        <v>45780</v>
      </c>
      <c r="B3128" s="35" t="s">
        <v>323</v>
      </c>
      <c r="C3128" s="36" t="s">
        <v>324</v>
      </c>
      <c r="D3128" s="35" t="s">
        <v>10503</v>
      </c>
      <c r="E3128" s="36">
        <v>24</v>
      </c>
      <c r="F3128" s="36" t="s">
        <v>14</v>
      </c>
      <c r="G3128" s="36" t="s">
        <v>10961</v>
      </c>
      <c r="H3128" s="37" t="s">
        <v>10502</v>
      </c>
    </row>
    <row r="3129" spans="1:8" x14ac:dyDescent="0.25">
      <c r="A3129" s="30">
        <v>45780</v>
      </c>
      <c r="B3129" s="31" t="s">
        <v>8765</v>
      </c>
      <c r="C3129" s="32" t="s">
        <v>6081</v>
      </c>
      <c r="D3129" s="31" t="s">
        <v>10503</v>
      </c>
      <c r="E3129" s="32">
        <v>2</v>
      </c>
      <c r="F3129" s="32" t="s">
        <v>14</v>
      </c>
      <c r="G3129" s="32" t="s">
        <v>10961</v>
      </c>
      <c r="H3129" s="33" t="s">
        <v>10502</v>
      </c>
    </row>
    <row r="3130" spans="1:8" x14ac:dyDescent="0.25">
      <c r="A3130" s="34">
        <v>45780</v>
      </c>
      <c r="B3130" s="35" t="s">
        <v>1849</v>
      </c>
      <c r="C3130" s="36" t="s">
        <v>1850</v>
      </c>
      <c r="D3130" s="35" t="s">
        <v>10503</v>
      </c>
      <c r="E3130" s="36">
        <v>1</v>
      </c>
      <c r="F3130" s="36" t="s">
        <v>14</v>
      </c>
      <c r="G3130" s="36" t="s">
        <v>10961</v>
      </c>
      <c r="H3130" s="37" t="s">
        <v>10502</v>
      </c>
    </row>
    <row r="3131" spans="1:8" x14ac:dyDescent="0.25">
      <c r="A3131" s="30">
        <v>45780</v>
      </c>
      <c r="B3131" s="31" t="s">
        <v>1845</v>
      </c>
      <c r="C3131" s="32" t="s">
        <v>1846</v>
      </c>
      <c r="D3131" s="31" t="s">
        <v>10503</v>
      </c>
      <c r="E3131" s="32">
        <v>1</v>
      </c>
      <c r="F3131" s="32" t="s">
        <v>14</v>
      </c>
      <c r="G3131" s="32" t="s">
        <v>10961</v>
      </c>
      <c r="H3131" s="33" t="s">
        <v>10502</v>
      </c>
    </row>
    <row r="3132" spans="1:8" x14ac:dyDescent="0.25">
      <c r="A3132" s="34">
        <v>45780</v>
      </c>
      <c r="B3132" s="35" t="s">
        <v>10506</v>
      </c>
      <c r="C3132" s="36" t="s">
        <v>5134</v>
      </c>
      <c r="D3132" s="35" t="s">
        <v>10503</v>
      </c>
      <c r="E3132" s="36">
        <v>8</v>
      </c>
      <c r="F3132" s="36" t="s">
        <v>14</v>
      </c>
      <c r="G3132" s="36" t="s">
        <v>10961</v>
      </c>
      <c r="H3132" s="37" t="s">
        <v>10502</v>
      </c>
    </row>
    <row r="3133" spans="1:8" x14ac:dyDescent="0.25">
      <c r="A3133" s="30">
        <v>45780</v>
      </c>
      <c r="B3133" s="31" t="s">
        <v>1414</v>
      </c>
      <c r="C3133" s="32" t="s">
        <v>1415</v>
      </c>
      <c r="D3133" s="31" t="s">
        <v>10503</v>
      </c>
      <c r="E3133" s="32">
        <v>24</v>
      </c>
      <c r="F3133" s="32" t="s">
        <v>14</v>
      </c>
      <c r="G3133" s="32" t="s">
        <v>10961</v>
      </c>
      <c r="H3133" s="33" t="s">
        <v>10502</v>
      </c>
    </row>
    <row r="3134" spans="1:8" x14ac:dyDescent="0.25">
      <c r="A3134" s="34">
        <v>45780</v>
      </c>
      <c r="B3134" s="35" t="s">
        <v>920</v>
      </c>
      <c r="C3134" s="36" t="s">
        <v>921</v>
      </c>
      <c r="D3134" s="35">
        <v>1858</v>
      </c>
      <c r="E3134" s="36">
        <v>25</v>
      </c>
      <c r="F3134" s="36" t="s">
        <v>14</v>
      </c>
      <c r="G3134" s="36" t="s">
        <v>10961</v>
      </c>
      <c r="H3134" s="37" t="s">
        <v>10507</v>
      </c>
    </row>
    <row r="3135" spans="1:8" x14ac:dyDescent="0.25">
      <c r="A3135" s="30">
        <v>45780</v>
      </c>
      <c r="B3135" s="31" t="s">
        <v>922</v>
      </c>
      <c r="C3135" s="32" t="s">
        <v>923</v>
      </c>
      <c r="D3135" s="31">
        <v>1858</v>
      </c>
      <c r="E3135" s="32">
        <v>5</v>
      </c>
      <c r="F3135" s="32" t="s">
        <v>14</v>
      </c>
      <c r="G3135" s="32" t="s">
        <v>10961</v>
      </c>
      <c r="H3135" s="33" t="s">
        <v>10507</v>
      </c>
    </row>
    <row r="3136" spans="1:8" x14ac:dyDescent="0.25">
      <c r="A3136" s="34">
        <v>45780</v>
      </c>
      <c r="B3136" s="35" t="s">
        <v>1081</v>
      </c>
      <c r="C3136" s="36" t="s">
        <v>1082</v>
      </c>
      <c r="D3136" s="35">
        <v>1858</v>
      </c>
      <c r="E3136" s="36">
        <v>20</v>
      </c>
      <c r="F3136" s="36" t="s">
        <v>14</v>
      </c>
      <c r="G3136" s="36" t="s">
        <v>10961</v>
      </c>
      <c r="H3136" s="37" t="s">
        <v>10507</v>
      </c>
    </row>
    <row r="3137" spans="1:8" x14ac:dyDescent="0.25">
      <c r="A3137" s="30">
        <v>45780</v>
      </c>
      <c r="B3137" s="31" t="s">
        <v>2432</v>
      </c>
      <c r="C3137" s="32" t="s">
        <v>2486</v>
      </c>
      <c r="D3137" s="31">
        <v>1858</v>
      </c>
      <c r="E3137" s="32">
        <v>5</v>
      </c>
      <c r="F3137" s="32" t="s">
        <v>14</v>
      </c>
      <c r="G3137" s="32" t="s">
        <v>10961</v>
      </c>
      <c r="H3137" s="33" t="s">
        <v>10507</v>
      </c>
    </row>
    <row r="3138" spans="1:8" x14ac:dyDescent="0.25">
      <c r="A3138" s="34">
        <v>45780</v>
      </c>
      <c r="B3138" s="35" t="s">
        <v>2422</v>
      </c>
      <c r="C3138" s="36" t="s">
        <v>2480</v>
      </c>
      <c r="D3138" s="35">
        <v>1858</v>
      </c>
      <c r="E3138" s="36">
        <v>2</v>
      </c>
      <c r="F3138" s="36" t="s">
        <v>14</v>
      </c>
      <c r="G3138" s="36" t="s">
        <v>10961</v>
      </c>
      <c r="H3138" s="37" t="s">
        <v>10507</v>
      </c>
    </row>
    <row r="3139" spans="1:8" x14ac:dyDescent="0.25">
      <c r="A3139" s="30">
        <v>45780</v>
      </c>
      <c r="B3139" s="31" t="s">
        <v>3228</v>
      </c>
      <c r="C3139" s="32" t="s">
        <v>3229</v>
      </c>
      <c r="D3139" s="31">
        <v>1858</v>
      </c>
      <c r="E3139" s="32">
        <v>5</v>
      </c>
      <c r="F3139" s="32" t="s">
        <v>14</v>
      </c>
      <c r="G3139" s="32" t="s">
        <v>10961</v>
      </c>
      <c r="H3139" s="33" t="s">
        <v>10507</v>
      </c>
    </row>
    <row r="3140" spans="1:8" x14ac:dyDescent="0.25">
      <c r="A3140" s="34">
        <v>45780</v>
      </c>
      <c r="B3140" s="35" t="s">
        <v>9008</v>
      </c>
      <c r="C3140" s="36" t="s">
        <v>3230</v>
      </c>
      <c r="D3140" s="35">
        <v>1858</v>
      </c>
      <c r="E3140" s="36">
        <v>5</v>
      </c>
      <c r="F3140" s="36" t="s">
        <v>14</v>
      </c>
      <c r="G3140" s="36" t="s">
        <v>10961</v>
      </c>
      <c r="H3140" s="37" t="s">
        <v>10507</v>
      </c>
    </row>
    <row r="3141" spans="1:8" x14ac:dyDescent="0.25">
      <c r="A3141" s="30">
        <v>45780</v>
      </c>
      <c r="B3141" s="31" t="s">
        <v>2259</v>
      </c>
      <c r="C3141" s="32" t="s">
        <v>2260</v>
      </c>
      <c r="D3141" s="31">
        <v>1858</v>
      </c>
      <c r="E3141" s="32">
        <v>20</v>
      </c>
      <c r="F3141" s="32" t="s">
        <v>14</v>
      </c>
      <c r="G3141" s="32" t="s">
        <v>10961</v>
      </c>
      <c r="H3141" s="33" t="s">
        <v>10507</v>
      </c>
    </row>
    <row r="3142" spans="1:8" x14ac:dyDescent="0.25">
      <c r="A3142" s="34">
        <v>45780</v>
      </c>
      <c r="B3142" s="35" t="s">
        <v>87</v>
      </c>
      <c r="C3142" s="36" t="s">
        <v>88</v>
      </c>
      <c r="D3142" s="35">
        <v>1858</v>
      </c>
      <c r="E3142" s="36">
        <v>6</v>
      </c>
      <c r="F3142" s="36" t="s">
        <v>14</v>
      </c>
      <c r="G3142" s="36" t="s">
        <v>10961</v>
      </c>
      <c r="H3142" s="37" t="s">
        <v>10507</v>
      </c>
    </row>
    <row r="3143" spans="1:8" x14ac:dyDescent="0.25">
      <c r="A3143" s="30">
        <v>45780</v>
      </c>
      <c r="B3143" s="31" t="s">
        <v>812</v>
      </c>
      <c r="C3143" s="32" t="s">
        <v>813</v>
      </c>
      <c r="D3143" s="31">
        <v>1858</v>
      </c>
      <c r="E3143" s="32">
        <v>1</v>
      </c>
      <c r="F3143" s="32" t="s">
        <v>14</v>
      </c>
      <c r="G3143" s="32" t="s">
        <v>10961</v>
      </c>
      <c r="H3143" s="33" t="s">
        <v>10507</v>
      </c>
    </row>
    <row r="3144" spans="1:8" x14ac:dyDescent="0.25">
      <c r="A3144" s="34">
        <v>45780</v>
      </c>
      <c r="B3144" s="35" t="s">
        <v>4701</v>
      </c>
      <c r="C3144" s="36" t="s">
        <v>4702</v>
      </c>
      <c r="D3144" s="35">
        <v>1858</v>
      </c>
      <c r="E3144" s="36">
        <v>6</v>
      </c>
      <c r="F3144" s="36" t="s">
        <v>14</v>
      </c>
      <c r="G3144" s="36" t="s">
        <v>10961</v>
      </c>
      <c r="H3144" s="37" t="s">
        <v>10507</v>
      </c>
    </row>
    <row r="3145" spans="1:8" x14ac:dyDescent="0.25">
      <c r="A3145" s="30">
        <v>45780</v>
      </c>
      <c r="B3145" s="31" t="s">
        <v>10508</v>
      </c>
      <c r="C3145" s="32" t="s">
        <v>10508</v>
      </c>
      <c r="D3145" s="31">
        <v>1858</v>
      </c>
      <c r="E3145" s="32">
        <v>4</v>
      </c>
      <c r="F3145" s="32" t="s">
        <v>14</v>
      </c>
      <c r="G3145" s="32" t="s">
        <v>10961</v>
      </c>
      <c r="H3145" s="33" t="s">
        <v>10507</v>
      </c>
    </row>
    <row r="3146" spans="1:8" x14ac:dyDescent="0.25">
      <c r="A3146" s="34">
        <v>45780</v>
      </c>
      <c r="B3146" s="35" t="s">
        <v>9780</v>
      </c>
      <c r="C3146" s="36" t="s">
        <v>9780</v>
      </c>
      <c r="D3146" s="35">
        <v>1858</v>
      </c>
      <c r="E3146" s="36">
        <v>3</v>
      </c>
      <c r="F3146" s="36" t="s">
        <v>14</v>
      </c>
      <c r="G3146" s="36" t="s">
        <v>10961</v>
      </c>
      <c r="H3146" s="37" t="s">
        <v>10507</v>
      </c>
    </row>
    <row r="3147" spans="1:8" x14ac:dyDescent="0.25">
      <c r="A3147" s="30">
        <v>45780</v>
      </c>
      <c r="B3147" s="31" t="s">
        <v>2241</v>
      </c>
      <c r="C3147" s="32" t="s">
        <v>2242</v>
      </c>
      <c r="D3147" s="31">
        <v>1858</v>
      </c>
      <c r="E3147" s="32">
        <v>20</v>
      </c>
      <c r="F3147" s="32" t="s">
        <v>14</v>
      </c>
      <c r="G3147" s="32" t="s">
        <v>10961</v>
      </c>
      <c r="H3147" s="33" t="s">
        <v>10507</v>
      </c>
    </row>
    <row r="3148" spans="1:8" x14ac:dyDescent="0.25">
      <c r="A3148" s="34">
        <v>45780</v>
      </c>
      <c r="B3148" s="35" t="s">
        <v>9411</v>
      </c>
      <c r="C3148" s="36" t="s">
        <v>9412</v>
      </c>
      <c r="D3148" s="35">
        <v>1851</v>
      </c>
      <c r="E3148" s="36">
        <v>30</v>
      </c>
      <c r="F3148" s="36" t="s">
        <v>14</v>
      </c>
      <c r="G3148" s="36" t="s">
        <v>10961</v>
      </c>
      <c r="H3148" s="37" t="s">
        <v>10509</v>
      </c>
    </row>
    <row r="3149" spans="1:8" x14ac:dyDescent="0.25">
      <c r="A3149" s="30">
        <v>45780</v>
      </c>
      <c r="B3149" s="31" t="s">
        <v>7274</v>
      </c>
      <c r="C3149" s="32" t="s">
        <v>7275</v>
      </c>
      <c r="D3149" s="31">
        <v>1851</v>
      </c>
      <c r="E3149" s="32">
        <v>20</v>
      </c>
      <c r="F3149" s="32" t="s">
        <v>14</v>
      </c>
      <c r="G3149" s="32" t="s">
        <v>10961</v>
      </c>
      <c r="H3149" s="33" t="s">
        <v>10509</v>
      </c>
    </row>
    <row r="3150" spans="1:8" x14ac:dyDescent="0.25">
      <c r="A3150" s="34">
        <v>45780</v>
      </c>
      <c r="B3150" s="35" t="s">
        <v>5661</v>
      </c>
      <c r="C3150" s="36" t="s">
        <v>5662</v>
      </c>
      <c r="D3150" s="35">
        <v>1851</v>
      </c>
      <c r="E3150" s="36">
        <v>1</v>
      </c>
      <c r="F3150" s="36" t="s">
        <v>14</v>
      </c>
      <c r="G3150" s="36" t="s">
        <v>10961</v>
      </c>
      <c r="H3150" s="37" t="s">
        <v>10509</v>
      </c>
    </row>
    <row r="3151" spans="1:8" x14ac:dyDescent="0.25">
      <c r="A3151" s="30">
        <v>45780</v>
      </c>
      <c r="B3151" s="31" t="s">
        <v>2429</v>
      </c>
      <c r="C3151" s="32" t="s">
        <v>2485</v>
      </c>
      <c r="D3151" s="31">
        <v>1851</v>
      </c>
      <c r="E3151" s="32">
        <v>2</v>
      </c>
      <c r="F3151" s="32" t="s">
        <v>14</v>
      </c>
      <c r="G3151" s="32" t="s">
        <v>10961</v>
      </c>
      <c r="H3151" s="33" t="s">
        <v>10509</v>
      </c>
    </row>
    <row r="3152" spans="1:8" x14ac:dyDescent="0.25">
      <c r="A3152" s="34">
        <v>45780</v>
      </c>
      <c r="B3152" s="35" t="s">
        <v>10235</v>
      </c>
      <c r="C3152" s="36" t="s">
        <v>9052</v>
      </c>
      <c r="D3152" s="35">
        <v>1851</v>
      </c>
      <c r="E3152" s="36">
        <v>1</v>
      </c>
      <c r="F3152" s="36" t="s">
        <v>14</v>
      </c>
      <c r="G3152" s="36" t="s">
        <v>10961</v>
      </c>
      <c r="H3152" s="37" t="s">
        <v>10509</v>
      </c>
    </row>
    <row r="3153" spans="1:8" x14ac:dyDescent="0.25">
      <c r="A3153" s="30">
        <v>45780</v>
      </c>
      <c r="B3153" s="31" t="s">
        <v>10236</v>
      </c>
      <c r="C3153" s="32" t="s">
        <v>9053</v>
      </c>
      <c r="D3153" s="31">
        <v>1851</v>
      </c>
      <c r="E3153" s="32">
        <v>1</v>
      </c>
      <c r="F3153" s="32" t="s">
        <v>14</v>
      </c>
      <c r="G3153" s="32" t="s">
        <v>10961</v>
      </c>
      <c r="H3153" s="33" t="s">
        <v>10509</v>
      </c>
    </row>
    <row r="3154" spans="1:8" x14ac:dyDescent="0.25">
      <c r="A3154" s="34">
        <v>45780</v>
      </c>
      <c r="B3154" s="35" t="s">
        <v>10262</v>
      </c>
      <c r="C3154" s="36" t="s">
        <v>5825</v>
      </c>
      <c r="D3154" s="35">
        <v>1851</v>
      </c>
      <c r="E3154" s="36">
        <v>6</v>
      </c>
      <c r="F3154" s="36" t="s">
        <v>25</v>
      </c>
      <c r="G3154" s="36" t="s">
        <v>10961</v>
      </c>
      <c r="H3154" s="37" t="s">
        <v>10509</v>
      </c>
    </row>
    <row r="3155" spans="1:8" x14ac:dyDescent="0.25">
      <c r="A3155" s="30">
        <v>45780</v>
      </c>
      <c r="B3155" s="31" t="s">
        <v>10510</v>
      </c>
      <c r="C3155" s="32" t="s">
        <v>5826</v>
      </c>
      <c r="D3155" s="31">
        <v>1851</v>
      </c>
      <c r="E3155" s="32">
        <v>6</v>
      </c>
      <c r="F3155" s="32" t="s">
        <v>25</v>
      </c>
      <c r="G3155" s="32" t="s">
        <v>10961</v>
      </c>
      <c r="H3155" s="33" t="s">
        <v>10509</v>
      </c>
    </row>
    <row r="3156" spans="1:8" x14ac:dyDescent="0.25">
      <c r="A3156" s="34">
        <v>45780</v>
      </c>
      <c r="B3156" s="35" t="s">
        <v>10122</v>
      </c>
      <c r="C3156" s="36" t="s">
        <v>10123</v>
      </c>
      <c r="D3156" s="35">
        <v>1851</v>
      </c>
      <c r="E3156" s="36">
        <v>1</v>
      </c>
      <c r="F3156" s="36" t="s">
        <v>25</v>
      </c>
      <c r="G3156" s="36" t="s">
        <v>10961</v>
      </c>
      <c r="H3156" s="37" t="s">
        <v>10509</v>
      </c>
    </row>
    <row r="3157" spans="1:8" x14ac:dyDescent="0.25">
      <c r="A3157" s="30">
        <v>45780</v>
      </c>
      <c r="B3157" s="31">
        <v>135800052</v>
      </c>
      <c r="C3157" s="32" t="s">
        <v>10119</v>
      </c>
      <c r="D3157" s="31">
        <v>1851</v>
      </c>
      <c r="E3157" s="32">
        <v>1</v>
      </c>
      <c r="F3157" s="32" t="s">
        <v>25</v>
      </c>
      <c r="G3157" s="32" t="s">
        <v>10961</v>
      </c>
      <c r="H3157" s="33" t="s">
        <v>10509</v>
      </c>
    </row>
    <row r="3158" spans="1:8" x14ac:dyDescent="0.25">
      <c r="A3158" s="34">
        <v>45780</v>
      </c>
      <c r="B3158" s="35" t="s">
        <v>10248</v>
      </c>
      <c r="C3158" s="36" t="s">
        <v>2923</v>
      </c>
      <c r="D3158" s="35">
        <v>1851</v>
      </c>
      <c r="E3158" s="36">
        <v>10</v>
      </c>
      <c r="F3158" s="36" t="s">
        <v>14</v>
      </c>
      <c r="G3158" s="36" t="s">
        <v>10961</v>
      </c>
      <c r="H3158" s="37" t="s">
        <v>10509</v>
      </c>
    </row>
    <row r="3159" spans="1:8" x14ac:dyDescent="0.25">
      <c r="A3159" s="30">
        <v>45780</v>
      </c>
      <c r="B3159" s="31" t="s">
        <v>6104</v>
      </c>
      <c r="C3159" s="32" t="s">
        <v>6105</v>
      </c>
      <c r="D3159" s="31">
        <v>1851</v>
      </c>
      <c r="E3159" s="32">
        <v>1</v>
      </c>
      <c r="F3159" s="32" t="s">
        <v>14</v>
      </c>
      <c r="G3159" s="32" t="s">
        <v>10961</v>
      </c>
      <c r="H3159" s="33" t="s">
        <v>10509</v>
      </c>
    </row>
    <row r="3160" spans="1:8" x14ac:dyDescent="0.25">
      <c r="A3160" s="34">
        <v>45780</v>
      </c>
      <c r="B3160" s="35" t="s">
        <v>10261</v>
      </c>
      <c r="C3160" s="36" t="s">
        <v>5831</v>
      </c>
      <c r="D3160" s="35">
        <v>1851</v>
      </c>
      <c r="E3160" s="36">
        <v>4</v>
      </c>
      <c r="F3160" s="36" t="s">
        <v>25</v>
      </c>
      <c r="G3160" s="36" t="s">
        <v>10961</v>
      </c>
      <c r="H3160" s="37" t="s">
        <v>10509</v>
      </c>
    </row>
    <row r="3161" spans="1:8" x14ac:dyDescent="0.25">
      <c r="A3161" s="30">
        <v>45780</v>
      </c>
      <c r="B3161" s="31" t="s">
        <v>5901</v>
      </c>
      <c r="C3161" s="32" t="s">
        <v>5902</v>
      </c>
      <c r="D3161" s="31">
        <v>1851</v>
      </c>
      <c r="E3161" s="32">
        <v>2</v>
      </c>
      <c r="F3161" s="32" t="s">
        <v>25</v>
      </c>
      <c r="G3161" s="32" t="s">
        <v>10961</v>
      </c>
      <c r="H3161" s="33" t="s">
        <v>10509</v>
      </c>
    </row>
    <row r="3162" spans="1:8" x14ac:dyDescent="0.25">
      <c r="A3162" s="34">
        <v>45780</v>
      </c>
      <c r="B3162" s="35" t="s">
        <v>9339</v>
      </c>
      <c r="C3162" s="36" t="s">
        <v>8923</v>
      </c>
      <c r="D3162" s="35" t="s">
        <v>10511</v>
      </c>
      <c r="E3162" s="36">
        <v>2</v>
      </c>
      <c r="F3162" s="36" t="s">
        <v>14</v>
      </c>
      <c r="G3162" s="36" t="s">
        <v>10961</v>
      </c>
      <c r="H3162" s="37" t="s">
        <v>8431</v>
      </c>
    </row>
    <row r="3163" spans="1:8" x14ac:dyDescent="0.25">
      <c r="A3163" s="30">
        <v>45780</v>
      </c>
      <c r="B3163" s="31" t="s">
        <v>2035</v>
      </c>
      <c r="C3163" s="32" t="s">
        <v>2036</v>
      </c>
      <c r="D3163" s="31" t="s">
        <v>10511</v>
      </c>
      <c r="E3163" s="32">
        <v>6</v>
      </c>
      <c r="F3163" s="32" t="s">
        <v>14</v>
      </c>
      <c r="G3163" s="32" t="s">
        <v>10961</v>
      </c>
      <c r="H3163" s="33" t="s">
        <v>8431</v>
      </c>
    </row>
    <row r="3164" spans="1:8" x14ac:dyDescent="0.25">
      <c r="A3164" s="34">
        <v>45780</v>
      </c>
      <c r="B3164" s="35" t="s">
        <v>2041</v>
      </c>
      <c r="C3164" s="36" t="s">
        <v>2042</v>
      </c>
      <c r="D3164" s="35" t="s">
        <v>10511</v>
      </c>
      <c r="E3164" s="36">
        <v>4</v>
      </c>
      <c r="F3164" s="36" t="s">
        <v>14</v>
      </c>
      <c r="G3164" s="36" t="s">
        <v>10961</v>
      </c>
      <c r="H3164" s="37" t="s">
        <v>8431</v>
      </c>
    </row>
    <row r="3165" spans="1:8" x14ac:dyDescent="0.25">
      <c r="A3165" s="30">
        <v>45780</v>
      </c>
      <c r="B3165" s="31" t="s">
        <v>145</v>
      </c>
      <c r="C3165" s="32" t="s">
        <v>146</v>
      </c>
      <c r="D3165" s="31" t="s">
        <v>10511</v>
      </c>
      <c r="E3165" s="32">
        <v>2</v>
      </c>
      <c r="F3165" s="32" t="s">
        <v>14</v>
      </c>
      <c r="G3165" s="32" t="s">
        <v>10961</v>
      </c>
      <c r="H3165" s="33" t="s">
        <v>8431</v>
      </c>
    </row>
    <row r="3166" spans="1:8" x14ac:dyDescent="0.25">
      <c r="A3166" s="34">
        <v>45780</v>
      </c>
      <c r="B3166" s="35">
        <v>1280318100</v>
      </c>
      <c r="C3166" s="36" t="s">
        <v>8646</v>
      </c>
      <c r="D3166" s="35" t="s">
        <v>10511</v>
      </c>
      <c r="E3166" s="36">
        <v>2</v>
      </c>
      <c r="F3166" s="36" t="s">
        <v>25</v>
      </c>
      <c r="G3166" s="36" t="s">
        <v>10961</v>
      </c>
      <c r="H3166" s="37" t="s">
        <v>8431</v>
      </c>
    </row>
    <row r="3167" spans="1:8" x14ac:dyDescent="0.25">
      <c r="A3167" s="30">
        <v>45780</v>
      </c>
      <c r="B3167" s="31" t="s">
        <v>8819</v>
      </c>
      <c r="C3167" s="32" t="s">
        <v>8789</v>
      </c>
      <c r="D3167" s="31" t="s">
        <v>10511</v>
      </c>
      <c r="E3167" s="32">
        <v>8</v>
      </c>
      <c r="F3167" s="32" t="s">
        <v>14</v>
      </c>
      <c r="G3167" s="32" t="s">
        <v>10961</v>
      </c>
      <c r="H3167" s="33" t="s">
        <v>8431</v>
      </c>
    </row>
    <row r="3168" spans="1:8" x14ac:dyDescent="0.25">
      <c r="A3168" s="34">
        <v>45780</v>
      </c>
      <c r="B3168" s="35" t="s">
        <v>8834</v>
      </c>
      <c r="C3168" s="36" t="s">
        <v>8804</v>
      </c>
      <c r="D3168" s="35" t="s">
        <v>10511</v>
      </c>
      <c r="E3168" s="36">
        <v>4</v>
      </c>
      <c r="F3168" s="36" t="s">
        <v>14</v>
      </c>
      <c r="G3168" s="36" t="s">
        <v>10961</v>
      </c>
      <c r="H3168" s="37" t="s">
        <v>8431</v>
      </c>
    </row>
    <row r="3169" spans="1:8" x14ac:dyDescent="0.25">
      <c r="A3169" s="30">
        <v>45780</v>
      </c>
      <c r="B3169" s="31" t="s">
        <v>9004</v>
      </c>
      <c r="C3169" s="32" t="s">
        <v>8914</v>
      </c>
      <c r="D3169" s="31" t="s">
        <v>10511</v>
      </c>
      <c r="E3169" s="32">
        <v>5</v>
      </c>
      <c r="F3169" s="32" t="s">
        <v>14</v>
      </c>
      <c r="G3169" s="32" t="s">
        <v>10961</v>
      </c>
      <c r="H3169" s="33" t="s">
        <v>8431</v>
      </c>
    </row>
    <row r="3170" spans="1:8" x14ac:dyDescent="0.25">
      <c r="A3170" s="34">
        <v>45780</v>
      </c>
      <c r="B3170" s="35" t="s">
        <v>955</v>
      </c>
      <c r="C3170" s="36" t="s">
        <v>956</v>
      </c>
      <c r="D3170" s="35" t="s">
        <v>10511</v>
      </c>
      <c r="E3170" s="36">
        <v>6</v>
      </c>
      <c r="F3170" s="36" t="s">
        <v>14</v>
      </c>
      <c r="G3170" s="36" t="s">
        <v>10961</v>
      </c>
      <c r="H3170" s="37" t="s">
        <v>8431</v>
      </c>
    </row>
    <row r="3171" spans="1:8" x14ac:dyDescent="0.25">
      <c r="A3171" s="30">
        <v>45780</v>
      </c>
      <c r="B3171" s="31" t="s">
        <v>2562</v>
      </c>
      <c r="C3171" s="32" t="s">
        <v>2563</v>
      </c>
      <c r="D3171" s="31" t="s">
        <v>10511</v>
      </c>
      <c r="E3171" s="32">
        <v>2</v>
      </c>
      <c r="F3171" s="32" t="s">
        <v>14</v>
      </c>
      <c r="G3171" s="32" t="s">
        <v>10961</v>
      </c>
      <c r="H3171" s="33" t="s">
        <v>8431</v>
      </c>
    </row>
    <row r="3172" spans="1:8" x14ac:dyDescent="0.25">
      <c r="A3172" s="34">
        <v>45780</v>
      </c>
      <c r="B3172" s="35" t="s">
        <v>2241</v>
      </c>
      <c r="C3172" s="36" t="s">
        <v>2242</v>
      </c>
      <c r="D3172" s="35" t="s">
        <v>10511</v>
      </c>
      <c r="E3172" s="36">
        <v>10</v>
      </c>
      <c r="F3172" s="36" t="s">
        <v>14</v>
      </c>
      <c r="G3172" s="36" t="s">
        <v>10961</v>
      </c>
      <c r="H3172" s="37" t="s">
        <v>8431</v>
      </c>
    </row>
    <row r="3173" spans="1:8" x14ac:dyDescent="0.25">
      <c r="A3173" s="30">
        <v>45780</v>
      </c>
      <c r="B3173" s="31" t="s">
        <v>2211</v>
      </c>
      <c r="C3173" s="32" t="s">
        <v>2212</v>
      </c>
      <c r="D3173" s="31" t="s">
        <v>10511</v>
      </c>
      <c r="E3173" s="32">
        <v>2</v>
      </c>
      <c r="F3173" s="32" t="s">
        <v>14</v>
      </c>
      <c r="G3173" s="32" t="s">
        <v>10961</v>
      </c>
      <c r="H3173" s="33" t="s">
        <v>8431</v>
      </c>
    </row>
    <row r="3174" spans="1:8" x14ac:dyDescent="0.25">
      <c r="A3174" s="34">
        <v>45780</v>
      </c>
      <c r="B3174" s="35" t="s">
        <v>1754</v>
      </c>
      <c r="C3174" s="36" t="s">
        <v>1755</v>
      </c>
      <c r="D3174" s="35" t="s">
        <v>10511</v>
      </c>
      <c r="E3174" s="36">
        <v>6</v>
      </c>
      <c r="F3174" s="36" t="s">
        <v>14</v>
      </c>
      <c r="G3174" s="36" t="s">
        <v>10961</v>
      </c>
      <c r="H3174" s="37" t="s">
        <v>8431</v>
      </c>
    </row>
    <row r="3175" spans="1:8" x14ac:dyDescent="0.25">
      <c r="A3175" s="30">
        <v>45780</v>
      </c>
      <c r="B3175" s="31" t="s">
        <v>2065</v>
      </c>
      <c r="C3175" s="32" t="s">
        <v>2066</v>
      </c>
      <c r="D3175" s="31" t="s">
        <v>10511</v>
      </c>
      <c r="E3175" s="32">
        <v>2</v>
      </c>
      <c r="F3175" s="32" t="s">
        <v>14</v>
      </c>
      <c r="G3175" s="32" t="s">
        <v>10961</v>
      </c>
      <c r="H3175" s="33" t="s">
        <v>8431</v>
      </c>
    </row>
    <row r="3176" spans="1:8" x14ac:dyDescent="0.25">
      <c r="A3176" s="34">
        <v>45780</v>
      </c>
      <c r="B3176" s="35" t="s">
        <v>2157</v>
      </c>
      <c r="C3176" s="36" t="s">
        <v>2158</v>
      </c>
      <c r="D3176" s="35" t="s">
        <v>10511</v>
      </c>
      <c r="E3176" s="36">
        <v>180</v>
      </c>
      <c r="F3176" s="36" t="s">
        <v>14</v>
      </c>
      <c r="G3176" s="36" t="s">
        <v>10961</v>
      </c>
      <c r="H3176" s="37" t="s">
        <v>8431</v>
      </c>
    </row>
    <row r="3177" spans="1:8" x14ac:dyDescent="0.25">
      <c r="A3177" s="30">
        <v>45780</v>
      </c>
      <c r="B3177" s="31" t="s">
        <v>8980</v>
      </c>
      <c r="C3177" s="32" t="s">
        <v>8981</v>
      </c>
      <c r="D3177" s="31" t="s">
        <v>10511</v>
      </c>
      <c r="E3177" s="32">
        <v>2</v>
      </c>
      <c r="F3177" s="32" t="s">
        <v>14</v>
      </c>
      <c r="G3177" s="32" t="s">
        <v>10961</v>
      </c>
      <c r="H3177" s="33" t="s">
        <v>8431</v>
      </c>
    </row>
    <row r="3178" spans="1:8" x14ac:dyDescent="0.25">
      <c r="A3178" s="34">
        <v>45780</v>
      </c>
      <c r="B3178" s="35" t="s">
        <v>8827</v>
      </c>
      <c r="C3178" s="36" t="s">
        <v>8797</v>
      </c>
      <c r="D3178" s="35" t="s">
        <v>10511</v>
      </c>
      <c r="E3178" s="36">
        <v>1</v>
      </c>
      <c r="F3178" s="36" t="s">
        <v>14</v>
      </c>
      <c r="G3178" s="36" t="s">
        <v>10961</v>
      </c>
      <c r="H3178" s="37" t="s">
        <v>8431</v>
      </c>
    </row>
    <row r="3179" spans="1:8" x14ac:dyDescent="0.25">
      <c r="A3179" s="30">
        <v>45780</v>
      </c>
      <c r="B3179" s="31" t="s">
        <v>2149</v>
      </c>
      <c r="C3179" s="32" t="s">
        <v>2150</v>
      </c>
      <c r="D3179" s="31" t="s">
        <v>10511</v>
      </c>
      <c r="E3179" s="32">
        <v>24</v>
      </c>
      <c r="F3179" s="32" t="s">
        <v>14</v>
      </c>
      <c r="G3179" s="32" t="s">
        <v>10961</v>
      </c>
      <c r="H3179" s="33" t="s">
        <v>8431</v>
      </c>
    </row>
    <row r="3180" spans="1:8" x14ac:dyDescent="0.25">
      <c r="A3180" s="34">
        <v>45780</v>
      </c>
      <c r="B3180" s="35" t="s">
        <v>1277</v>
      </c>
      <c r="C3180" s="36" t="s">
        <v>3545</v>
      </c>
      <c r="D3180" s="35" t="s">
        <v>10511</v>
      </c>
      <c r="E3180" s="36">
        <v>36</v>
      </c>
      <c r="F3180" s="36" t="s">
        <v>14</v>
      </c>
      <c r="G3180" s="36" t="s">
        <v>10961</v>
      </c>
      <c r="H3180" s="37" t="s">
        <v>8431</v>
      </c>
    </row>
    <row r="3181" spans="1:8" x14ac:dyDescent="0.25">
      <c r="A3181" s="30">
        <v>45780</v>
      </c>
      <c r="B3181" s="31" t="s">
        <v>1286</v>
      </c>
      <c r="C3181" s="32" t="s">
        <v>3557</v>
      </c>
      <c r="D3181" s="31" t="s">
        <v>10511</v>
      </c>
      <c r="E3181" s="32">
        <v>15</v>
      </c>
      <c r="F3181" s="32" t="s">
        <v>14</v>
      </c>
      <c r="G3181" s="32" t="s">
        <v>10961</v>
      </c>
      <c r="H3181" s="33" t="s">
        <v>8431</v>
      </c>
    </row>
    <row r="3182" spans="1:8" x14ac:dyDescent="0.25">
      <c r="A3182" s="34">
        <v>45780</v>
      </c>
      <c r="B3182" s="35" t="s">
        <v>10237</v>
      </c>
      <c r="C3182" s="36" t="s">
        <v>18</v>
      </c>
      <c r="D3182" s="35" t="s">
        <v>10511</v>
      </c>
      <c r="E3182" s="36">
        <v>10</v>
      </c>
      <c r="F3182" s="36" t="s">
        <v>14</v>
      </c>
      <c r="G3182" s="36" t="s">
        <v>10961</v>
      </c>
      <c r="H3182" s="37" t="s">
        <v>8431</v>
      </c>
    </row>
    <row r="3183" spans="1:8" x14ac:dyDescent="0.25">
      <c r="A3183" s="30">
        <v>45780</v>
      </c>
      <c r="B3183" s="31">
        <v>2280242100</v>
      </c>
      <c r="C3183" s="32" t="s">
        <v>8662</v>
      </c>
      <c r="D3183" s="31" t="s">
        <v>10511</v>
      </c>
      <c r="E3183" s="32">
        <v>2</v>
      </c>
      <c r="F3183" s="32" t="s">
        <v>25</v>
      </c>
      <c r="G3183" s="32" t="s">
        <v>10961</v>
      </c>
      <c r="H3183" s="33" t="s">
        <v>8431</v>
      </c>
    </row>
    <row r="3184" spans="1:8" x14ac:dyDescent="0.25">
      <c r="A3184" s="34">
        <v>45780</v>
      </c>
      <c r="B3184" s="35" t="s">
        <v>1766</v>
      </c>
      <c r="C3184" s="36" t="s">
        <v>1767</v>
      </c>
      <c r="D3184" s="35" t="s">
        <v>10511</v>
      </c>
      <c r="E3184" s="36">
        <v>10</v>
      </c>
      <c r="F3184" s="36" t="s">
        <v>14</v>
      </c>
      <c r="G3184" s="36" t="s">
        <v>10961</v>
      </c>
      <c r="H3184" s="37" t="s">
        <v>8431</v>
      </c>
    </row>
    <row r="3185" spans="1:8" x14ac:dyDescent="0.25">
      <c r="A3185" s="30">
        <v>45780</v>
      </c>
      <c r="B3185" s="31" t="s">
        <v>2195</v>
      </c>
      <c r="C3185" s="32" t="s">
        <v>2196</v>
      </c>
      <c r="D3185" s="31" t="s">
        <v>10511</v>
      </c>
      <c r="E3185" s="32">
        <v>10</v>
      </c>
      <c r="F3185" s="32" t="s">
        <v>14</v>
      </c>
      <c r="G3185" s="32" t="s">
        <v>10961</v>
      </c>
      <c r="H3185" s="33" t="s">
        <v>8431</v>
      </c>
    </row>
    <row r="3186" spans="1:8" x14ac:dyDescent="0.25">
      <c r="A3186" s="34">
        <v>45780</v>
      </c>
      <c r="B3186" s="35" t="s">
        <v>1520</v>
      </c>
      <c r="C3186" s="36" t="s">
        <v>1521</v>
      </c>
      <c r="D3186" s="35" t="s">
        <v>10511</v>
      </c>
      <c r="E3186" s="36">
        <v>2</v>
      </c>
      <c r="F3186" s="36" t="s">
        <v>14</v>
      </c>
      <c r="G3186" s="36" t="s">
        <v>10961</v>
      </c>
      <c r="H3186" s="37" t="s">
        <v>8431</v>
      </c>
    </row>
    <row r="3187" spans="1:8" x14ac:dyDescent="0.25">
      <c r="A3187" s="30">
        <v>45780</v>
      </c>
      <c r="B3187" s="31" t="s">
        <v>2418</v>
      </c>
      <c r="C3187" s="32" t="s">
        <v>2476</v>
      </c>
      <c r="D3187" s="31" t="s">
        <v>10511</v>
      </c>
      <c r="E3187" s="32">
        <v>4</v>
      </c>
      <c r="F3187" s="32" t="s">
        <v>14</v>
      </c>
      <c r="G3187" s="32" t="s">
        <v>10961</v>
      </c>
      <c r="H3187" s="33" t="s">
        <v>8431</v>
      </c>
    </row>
    <row r="3188" spans="1:8" x14ac:dyDescent="0.25">
      <c r="A3188" s="34">
        <v>45783</v>
      </c>
      <c r="B3188" s="35">
        <v>2310131100</v>
      </c>
      <c r="C3188" s="36" t="s">
        <v>8663</v>
      </c>
      <c r="D3188" s="35" t="s">
        <v>10511</v>
      </c>
      <c r="E3188" s="36">
        <v>2</v>
      </c>
      <c r="F3188" s="36" t="s">
        <v>25</v>
      </c>
      <c r="G3188" s="36" t="s">
        <v>10961</v>
      </c>
      <c r="H3188" s="37" t="s">
        <v>8431</v>
      </c>
    </row>
    <row r="3189" spans="1:8" x14ac:dyDescent="0.25">
      <c r="A3189" s="30">
        <v>45779</v>
      </c>
      <c r="B3189" s="31" t="s">
        <v>10512</v>
      </c>
      <c r="C3189" s="32" t="s">
        <v>10513</v>
      </c>
      <c r="D3189" s="31">
        <v>2844</v>
      </c>
      <c r="E3189" s="32">
        <v>20</v>
      </c>
      <c r="F3189" s="32" t="s">
        <v>14</v>
      </c>
      <c r="G3189" s="32" t="s">
        <v>10003</v>
      </c>
      <c r="H3189" s="33">
        <v>0</v>
      </c>
    </row>
    <row r="3190" spans="1:8" x14ac:dyDescent="0.25">
      <c r="A3190" s="34">
        <v>45780</v>
      </c>
      <c r="B3190" s="35" t="s">
        <v>9014</v>
      </c>
      <c r="C3190" s="36" t="s">
        <v>8974</v>
      </c>
      <c r="D3190" s="35">
        <v>2845</v>
      </c>
      <c r="E3190" s="36">
        <v>96</v>
      </c>
      <c r="F3190" s="36" t="s">
        <v>14</v>
      </c>
      <c r="G3190" s="36" t="s">
        <v>10003</v>
      </c>
      <c r="H3190" s="37">
        <v>0</v>
      </c>
    </row>
    <row r="3191" spans="1:8" x14ac:dyDescent="0.25">
      <c r="A3191" s="30">
        <v>45780</v>
      </c>
      <c r="B3191" s="31" t="s">
        <v>6424</v>
      </c>
      <c r="C3191" s="32" t="s">
        <v>6425</v>
      </c>
      <c r="D3191" s="31">
        <v>2847</v>
      </c>
      <c r="E3191" s="32">
        <v>201</v>
      </c>
      <c r="F3191" s="32" t="s">
        <v>14</v>
      </c>
      <c r="G3191" s="32" t="s">
        <v>10003</v>
      </c>
      <c r="H3191" s="33">
        <v>0</v>
      </c>
    </row>
    <row r="3192" spans="1:8" x14ac:dyDescent="0.25">
      <c r="A3192" s="34">
        <v>45780</v>
      </c>
      <c r="B3192" s="35" t="s">
        <v>6554</v>
      </c>
      <c r="C3192" s="36" t="s">
        <v>6555</v>
      </c>
      <c r="D3192" s="35">
        <v>2848</v>
      </c>
      <c r="E3192" s="36">
        <v>500</v>
      </c>
      <c r="F3192" s="36" t="s">
        <v>14</v>
      </c>
      <c r="G3192" s="36" t="s">
        <v>10003</v>
      </c>
      <c r="H3192" s="37">
        <v>0</v>
      </c>
    </row>
    <row r="3193" spans="1:8" x14ac:dyDescent="0.25">
      <c r="A3193" s="30">
        <v>45780</v>
      </c>
      <c r="B3193" s="31" t="s">
        <v>6496</v>
      </c>
      <c r="C3193" s="32" t="s">
        <v>6497</v>
      </c>
      <c r="D3193" s="31">
        <v>2849</v>
      </c>
      <c r="E3193" s="32">
        <v>102</v>
      </c>
      <c r="F3193" s="32" t="s">
        <v>14</v>
      </c>
      <c r="G3193" s="32" t="s">
        <v>10003</v>
      </c>
      <c r="H3193" s="33">
        <v>0</v>
      </c>
    </row>
    <row r="3194" spans="1:8" x14ac:dyDescent="0.25">
      <c r="A3194" s="34">
        <v>45780</v>
      </c>
      <c r="B3194" s="35" t="s">
        <v>10171</v>
      </c>
      <c r="C3194" s="36" t="s">
        <v>6614</v>
      </c>
      <c r="D3194" s="35">
        <v>2850</v>
      </c>
      <c r="E3194" s="36">
        <v>200</v>
      </c>
      <c r="F3194" s="36" t="s">
        <v>14</v>
      </c>
      <c r="G3194" s="36" t="s">
        <v>10003</v>
      </c>
      <c r="H3194" s="37">
        <v>0</v>
      </c>
    </row>
    <row r="3195" spans="1:8" x14ac:dyDescent="0.25">
      <c r="A3195" s="30">
        <v>45780</v>
      </c>
      <c r="B3195" s="31" t="s">
        <v>6526</v>
      </c>
      <c r="C3195" s="32" t="s">
        <v>6527</v>
      </c>
      <c r="D3195" s="31">
        <v>2851</v>
      </c>
      <c r="E3195" s="32">
        <v>203</v>
      </c>
      <c r="F3195" s="32" t="s">
        <v>14</v>
      </c>
      <c r="G3195" s="32" t="s">
        <v>10003</v>
      </c>
      <c r="H3195" s="33">
        <v>0</v>
      </c>
    </row>
    <row r="3196" spans="1:8" x14ac:dyDescent="0.25">
      <c r="A3196" s="34">
        <v>45780</v>
      </c>
      <c r="B3196" s="35" t="s">
        <v>6588</v>
      </c>
      <c r="C3196" s="36" t="s">
        <v>6589</v>
      </c>
      <c r="D3196" s="35">
        <v>2852</v>
      </c>
      <c r="E3196" s="36">
        <v>100</v>
      </c>
      <c r="F3196" s="36" t="s">
        <v>14</v>
      </c>
      <c r="G3196" s="36" t="s">
        <v>10003</v>
      </c>
      <c r="H3196" s="37">
        <v>0</v>
      </c>
    </row>
    <row r="3197" spans="1:8" x14ac:dyDescent="0.25">
      <c r="A3197" s="30">
        <v>45780</v>
      </c>
      <c r="B3197" s="31" t="s">
        <v>6498</v>
      </c>
      <c r="C3197" s="32" t="s">
        <v>6499</v>
      </c>
      <c r="D3197" s="31">
        <v>2853</v>
      </c>
      <c r="E3197" s="32">
        <v>50</v>
      </c>
      <c r="F3197" s="32" t="s">
        <v>14</v>
      </c>
      <c r="G3197" s="32" t="s">
        <v>10003</v>
      </c>
      <c r="H3197" s="33">
        <v>0</v>
      </c>
    </row>
    <row r="3198" spans="1:8" x14ac:dyDescent="0.25">
      <c r="A3198" s="34">
        <v>45780</v>
      </c>
      <c r="B3198" s="35" t="s">
        <v>6444</v>
      </c>
      <c r="C3198" s="36" t="s">
        <v>6445</v>
      </c>
      <c r="D3198" s="35">
        <v>2854</v>
      </c>
      <c r="E3198" s="36">
        <v>150</v>
      </c>
      <c r="F3198" s="36" t="s">
        <v>14</v>
      </c>
      <c r="G3198" s="36" t="s">
        <v>10003</v>
      </c>
      <c r="H3198" s="37">
        <v>0</v>
      </c>
    </row>
    <row r="3199" spans="1:8" x14ac:dyDescent="0.25">
      <c r="A3199" s="30">
        <v>45780</v>
      </c>
      <c r="B3199" s="31" t="s">
        <v>6434</v>
      </c>
      <c r="C3199" s="32" t="s">
        <v>6435</v>
      </c>
      <c r="D3199" s="31">
        <v>2855</v>
      </c>
      <c r="E3199" s="32">
        <v>30</v>
      </c>
      <c r="F3199" s="32" t="s">
        <v>14</v>
      </c>
      <c r="G3199" s="32" t="s">
        <v>10003</v>
      </c>
      <c r="H3199" s="33">
        <v>0</v>
      </c>
    </row>
    <row r="3200" spans="1:8" x14ac:dyDescent="0.25">
      <c r="A3200" s="34">
        <v>45780</v>
      </c>
      <c r="B3200" s="35" t="s">
        <v>6610</v>
      </c>
      <c r="C3200" s="36" t="s">
        <v>6611</v>
      </c>
      <c r="D3200" s="35">
        <v>2856</v>
      </c>
      <c r="E3200" s="36">
        <v>100</v>
      </c>
      <c r="F3200" s="36" t="s">
        <v>14</v>
      </c>
      <c r="G3200" s="36" t="s">
        <v>10003</v>
      </c>
      <c r="H3200" s="37">
        <v>0</v>
      </c>
    </row>
    <row r="3201" spans="1:8" x14ac:dyDescent="0.25">
      <c r="A3201" s="30">
        <v>45780</v>
      </c>
      <c r="B3201" s="31" t="s">
        <v>6422</v>
      </c>
      <c r="C3201" s="32" t="s">
        <v>6423</v>
      </c>
      <c r="D3201" s="31">
        <v>2857</v>
      </c>
      <c r="E3201" s="32">
        <v>405</v>
      </c>
      <c r="F3201" s="32" t="s">
        <v>14</v>
      </c>
      <c r="G3201" s="32" t="s">
        <v>10003</v>
      </c>
      <c r="H3201" s="33">
        <v>0</v>
      </c>
    </row>
    <row r="3202" spans="1:8" x14ac:dyDescent="0.25">
      <c r="A3202" s="34">
        <v>45780</v>
      </c>
      <c r="B3202" s="35" t="s">
        <v>6444</v>
      </c>
      <c r="C3202" s="36" t="s">
        <v>6445</v>
      </c>
      <c r="D3202" s="35">
        <v>2858</v>
      </c>
      <c r="E3202" s="36">
        <v>200</v>
      </c>
      <c r="F3202" s="36" t="s">
        <v>14</v>
      </c>
      <c r="G3202" s="36" t="s">
        <v>10003</v>
      </c>
      <c r="H3202" s="37">
        <v>0</v>
      </c>
    </row>
    <row r="3203" spans="1:8" x14ac:dyDescent="0.25">
      <c r="A3203" s="30">
        <v>45780</v>
      </c>
      <c r="B3203" s="31" t="s">
        <v>1764</v>
      </c>
      <c r="C3203" s="32" t="s">
        <v>1765</v>
      </c>
      <c r="D3203" s="31">
        <v>2859</v>
      </c>
      <c r="E3203" s="32">
        <v>405</v>
      </c>
      <c r="F3203" s="32" t="s">
        <v>14</v>
      </c>
      <c r="G3203" s="32" t="s">
        <v>10003</v>
      </c>
      <c r="H3203" s="33">
        <v>0</v>
      </c>
    </row>
    <row r="3204" spans="1:8" x14ac:dyDescent="0.25">
      <c r="A3204" s="34">
        <v>45782</v>
      </c>
      <c r="B3204" s="35">
        <v>135120182</v>
      </c>
      <c r="C3204" s="36" t="s">
        <v>10190</v>
      </c>
      <c r="D3204" s="35">
        <v>1859</v>
      </c>
      <c r="E3204" s="36">
        <v>1</v>
      </c>
      <c r="F3204" s="36" t="s">
        <v>25</v>
      </c>
      <c r="G3204" s="36" t="s">
        <v>10961</v>
      </c>
      <c r="H3204" s="37" t="s">
        <v>10222</v>
      </c>
    </row>
    <row r="3205" spans="1:8" x14ac:dyDescent="0.25">
      <c r="A3205" s="30">
        <v>45782</v>
      </c>
      <c r="B3205" s="31">
        <v>135120362</v>
      </c>
      <c r="C3205" s="32" t="s">
        <v>10189</v>
      </c>
      <c r="D3205" s="31">
        <v>1859</v>
      </c>
      <c r="E3205" s="32">
        <v>1</v>
      </c>
      <c r="F3205" s="32" t="s">
        <v>25</v>
      </c>
      <c r="G3205" s="32" t="s">
        <v>10961</v>
      </c>
      <c r="H3205" s="33" t="s">
        <v>10222</v>
      </c>
    </row>
    <row r="3206" spans="1:8" x14ac:dyDescent="0.25">
      <c r="A3206" s="34">
        <v>45782</v>
      </c>
      <c r="B3206" s="35" t="s">
        <v>10514</v>
      </c>
      <c r="C3206" s="36" t="s">
        <v>10514</v>
      </c>
      <c r="D3206" s="35">
        <v>1861</v>
      </c>
      <c r="E3206" s="36">
        <v>1</v>
      </c>
      <c r="F3206" s="36" t="s">
        <v>25</v>
      </c>
      <c r="G3206" s="36" t="s">
        <v>10961</v>
      </c>
      <c r="H3206" s="37" t="s">
        <v>10149</v>
      </c>
    </row>
    <row r="3207" spans="1:8" x14ac:dyDescent="0.25">
      <c r="A3207" s="30">
        <v>45782</v>
      </c>
      <c r="B3207" s="31" t="s">
        <v>4437</v>
      </c>
      <c r="C3207" s="32" t="s">
        <v>4438</v>
      </c>
      <c r="D3207" s="31">
        <v>1861</v>
      </c>
      <c r="E3207" s="32">
        <v>10</v>
      </c>
      <c r="F3207" s="32" t="s">
        <v>25</v>
      </c>
      <c r="G3207" s="32" t="s">
        <v>10961</v>
      </c>
      <c r="H3207" s="33" t="s">
        <v>10149</v>
      </c>
    </row>
    <row r="3208" spans="1:8" x14ac:dyDescent="0.25">
      <c r="A3208" s="34">
        <v>45782</v>
      </c>
      <c r="B3208" s="35" t="s">
        <v>4187</v>
      </c>
      <c r="C3208" s="36" t="s">
        <v>4188</v>
      </c>
      <c r="D3208" s="35">
        <v>1861</v>
      </c>
      <c r="E3208" s="36">
        <v>12</v>
      </c>
      <c r="F3208" s="36" t="s">
        <v>14</v>
      </c>
      <c r="G3208" s="36" t="s">
        <v>10961</v>
      </c>
      <c r="H3208" s="37" t="s">
        <v>10149</v>
      </c>
    </row>
    <row r="3209" spans="1:8" x14ac:dyDescent="0.25">
      <c r="A3209" s="30">
        <v>45782</v>
      </c>
      <c r="B3209" s="31" t="s">
        <v>494</v>
      </c>
      <c r="C3209" s="32" t="s">
        <v>495</v>
      </c>
      <c r="D3209" s="31">
        <v>1861</v>
      </c>
      <c r="E3209" s="32">
        <v>24</v>
      </c>
      <c r="F3209" s="32" t="s">
        <v>14</v>
      </c>
      <c r="G3209" s="32" t="s">
        <v>10961</v>
      </c>
      <c r="H3209" s="33" t="s">
        <v>10149</v>
      </c>
    </row>
    <row r="3210" spans="1:8" x14ac:dyDescent="0.25">
      <c r="A3210" s="34">
        <v>45782</v>
      </c>
      <c r="B3210" s="35" t="s">
        <v>8980</v>
      </c>
      <c r="C3210" s="36" t="s">
        <v>8981</v>
      </c>
      <c r="D3210" s="35">
        <v>1861</v>
      </c>
      <c r="E3210" s="36">
        <v>2</v>
      </c>
      <c r="F3210" s="36" t="s">
        <v>14</v>
      </c>
      <c r="G3210" s="36" t="s">
        <v>10961</v>
      </c>
      <c r="H3210" s="37" t="s">
        <v>10149</v>
      </c>
    </row>
    <row r="3211" spans="1:8" x14ac:dyDescent="0.25">
      <c r="A3211" s="30">
        <v>45782</v>
      </c>
      <c r="B3211" s="31" t="s">
        <v>8827</v>
      </c>
      <c r="C3211" s="32" t="s">
        <v>8797</v>
      </c>
      <c r="D3211" s="31">
        <v>1861</v>
      </c>
      <c r="E3211" s="32">
        <v>1</v>
      </c>
      <c r="F3211" s="32" t="s">
        <v>14</v>
      </c>
      <c r="G3211" s="32" t="s">
        <v>10961</v>
      </c>
      <c r="H3211" s="33" t="s">
        <v>10149</v>
      </c>
    </row>
    <row r="3212" spans="1:8" x14ac:dyDescent="0.25">
      <c r="A3212" s="34">
        <v>45782</v>
      </c>
      <c r="B3212" s="35" t="s">
        <v>10516</v>
      </c>
      <c r="C3212" s="36" t="s">
        <v>10516</v>
      </c>
      <c r="D3212" s="35">
        <v>1861</v>
      </c>
      <c r="E3212" s="36">
        <v>1</v>
      </c>
      <c r="F3212" s="36" t="s">
        <v>14</v>
      </c>
      <c r="G3212" s="36" t="s">
        <v>10961</v>
      </c>
      <c r="H3212" s="37" t="s">
        <v>10149</v>
      </c>
    </row>
    <row r="3213" spans="1:8" x14ac:dyDescent="0.25">
      <c r="A3213" s="30">
        <v>45782</v>
      </c>
      <c r="B3213" s="31" t="s">
        <v>10514</v>
      </c>
      <c r="C3213" s="32" t="s">
        <v>10514</v>
      </c>
      <c r="D3213" s="31">
        <v>1861</v>
      </c>
      <c r="E3213" s="32">
        <v>1</v>
      </c>
      <c r="F3213" s="32" t="s">
        <v>25</v>
      </c>
      <c r="G3213" s="32" t="s">
        <v>10003</v>
      </c>
      <c r="H3213" s="33" t="s">
        <v>10515</v>
      </c>
    </row>
    <row r="3214" spans="1:8" x14ac:dyDescent="0.25">
      <c r="A3214" s="34">
        <v>45782</v>
      </c>
      <c r="B3214" s="35" t="s">
        <v>4437</v>
      </c>
      <c r="C3214" s="36" t="s">
        <v>4438</v>
      </c>
      <c r="D3214" s="35">
        <v>1861</v>
      </c>
      <c r="E3214" s="36">
        <v>10</v>
      </c>
      <c r="F3214" s="36" t="s">
        <v>25</v>
      </c>
      <c r="G3214" s="36" t="s">
        <v>10003</v>
      </c>
      <c r="H3214" s="37" t="s">
        <v>10515</v>
      </c>
    </row>
    <row r="3215" spans="1:8" x14ac:dyDescent="0.25">
      <c r="A3215" s="30">
        <v>45782</v>
      </c>
      <c r="B3215" s="31" t="s">
        <v>4187</v>
      </c>
      <c r="C3215" s="32" t="s">
        <v>4188</v>
      </c>
      <c r="D3215" s="31">
        <v>1861</v>
      </c>
      <c r="E3215" s="32">
        <v>12</v>
      </c>
      <c r="F3215" s="32" t="s">
        <v>14</v>
      </c>
      <c r="G3215" s="32" t="s">
        <v>10003</v>
      </c>
      <c r="H3215" s="33" t="s">
        <v>10515</v>
      </c>
    </row>
    <row r="3216" spans="1:8" x14ac:dyDescent="0.25">
      <c r="A3216" s="34">
        <v>45782</v>
      </c>
      <c r="B3216" s="35" t="s">
        <v>494</v>
      </c>
      <c r="C3216" s="36" t="s">
        <v>495</v>
      </c>
      <c r="D3216" s="35">
        <v>1861</v>
      </c>
      <c r="E3216" s="36">
        <v>24</v>
      </c>
      <c r="F3216" s="36" t="s">
        <v>14</v>
      </c>
      <c r="G3216" s="36" t="s">
        <v>10003</v>
      </c>
      <c r="H3216" s="37" t="s">
        <v>10515</v>
      </c>
    </row>
    <row r="3217" spans="1:8" x14ac:dyDescent="0.25">
      <c r="A3217" s="30">
        <v>45782</v>
      </c>
      <c r="B3217" s="31" t="s">
        <v>8980</v>
      </c>
      <c r="C3217" s="32" t="s">
        <v>8981</v>
      </c>
      <c r="D3217" s="31">
        <v>1861</v>
      </c>
      <c r="E3217" s="32">
        <v>2</v>
      </c>
      <c r="F3217" s="32" t="s">
        <v>14</v>
      </c>
      <c r="G3217" s="32" t="s">
        <v>10003</v>
      </c>
      <c r="H3217" s="33" t="s">
        <v>10515</v>
      </c>
    </row>
    <row r="3218" spans="1:8" x14ac:dyDescent="0.25">
      <c r="A3218" s="34">
        <v>45782</v>
      </c>
      <c r="B3218" s="35" t="s">
        <v>8827</v>
      </c>
      <c r="C3218" s="36" t="s">
        <v>8797</v>
      </c>
      <c r="D3218" s="35">
        <v>1861</v>
      </c>
      <c r="E3218" s="36">
        <v>1</v>
      </c>
      <c r="F3218" s="36" t="s">
        <v>14</v>
      </c>
      <c r="G3218" s="36" t="s">
        <v>10003</v>
      </c>
      <c r="H3218" s="37" t="s">
        <v>10515</v>
      </c>
    </row>
    <row r="3219" spans="1:8" x14ac:dyDescent="0.25">
      <c r="A3219" s="30">
        <v>45782</v>
      </c>
      <c r="B3219" s="31" t="s">
        <v>10516</v>
      </c>
      <c r="C3219" s="32" t="s">
        <v>10516</v>
      </c>
      <c r="D3219" s="31">
        <v>1861</v>
      </c>
      <c r="E3219" s="32">
        <v>1</v>
      </c>
      <c r="F3219" s="32" t="s">
        <v>14</v>
      </c>
      <c r="G3219" s="32" t="s">
        <v>10003</v>
      </c>
      <c r="H3219" s="33" t="s">
        <v>10515</v>
      </c>
    </row>
    <row r="3220" spans="1:8" x14ac:dyDescent="0.25">
      <c r="A3220" s="34">
        <v>45782</v>
      </c>
      <c r="B3220" s="35" t="s">
        <v>1764</v>
      </c>
      <c r="C3220" s="36" t="s">
        <v>1765</v>
      </c>
      <c r="D3220" s="35">
        <v>1862</v>
      </c>
      <c r="E3220" s="36">
        <v>260</v>
      </c>
      <c r="F3220" s="36" t="s">
        <v>14</v>
      </c>
      <c r="G3220" s="36" t="s">
        <v>10961</v>
      </c>
      <c r="H3220" s="37" t="s">
        <v>10517</v>
      </c>
    </row>
    <row r="3221" spans="1:8" x14ac:dyDescent="0.25">
      <c r="A3221" s="30">
        <v>45782</v>
      </c>
      <c r="B3221" s="31" t="s">
        <v>10146</v>
      </c>
      <c r="C3221" s="32" t="s">
        <v>6753</v>
      </c>
      <c r="D3221" s="31">
        <v>1862</v>
      </c>
      <c r="E3221" s="32">
        <v>144</v>
      </c>
      <c r="F3221" s="32" t="s">
        <v>14</v>
      </c>
      <c r="G3221" s="32" t="s">
        <v>10961</v>
      </c>
      <c r="H3221" s="33" t="s">
        <v>10517</v>
      </c>
    </row>
    <row r="3222" spans="1:8" x14ac:dyDescent="0.25">
      <c r="A3222" s="34">
        <v>45782</v>
      </c>
      <c r="B3222" s="35" t="s">
        <v>1447</v>
      </c>
      <c r="C3222" s="36" t="s">
        <v>1448</v>
      </c>
      <c r="D3222" s="35">
        <v>1863</v>
      </c>
      <c r="E3222" s="36">
        <v>3</v>
      </c>
      <c r="F3222" s="36" t="s">
        <v>14</v>
      </c>
      <c r="G3222" s="36" t="s">
        <v>10961</v>
      </c>
      <c r="H3222" s="37" t="s">
        <v>8431</v>
      </c>
    </row>
    <row r="3223" spans="1:8" x14ac:dyDescent="0.25">
      <c r="A3223" s="30">
        <v>45782</v>
      </c>
      <c r="B3223" s="31">
        <v>3280876100</v>
      </c>
      <c r="C3223" s="32" t="s">
        <v>8708</v>
      </c>
      <c r="D3223" s="31">
        <v>1863</v>
      </c>
      <c r="E3223" s="32">
        <v>2</v>
      </c>
      <c r="F3223" s="32" t="s">
        <v>14</v>
      </c>
      <c r="G3223" s="32" t="s">
        <v>10961</v>
      </c>
      <c r="H3223" s="33" t="s">
        <v>8431</v>
      </c>
    </row>
    <row r="3224" spans="1:8" x14ac:dyDescent="0.25">
      <c r="A3224" s="34">
        <v>45782</v>
      </c>
      <c r="B3224" s="35">
        <v>1280389100</v>
      </c>
      <c r="C3224" s="36" t="s">
        <v>8652</v>
      </c>
      <c r="D3224" s="35">
        <v>1863</v>
      </c>
      <c r="E3224" s="36">
        <v>1</v>
      </c>
      <c r="F3224" s="36" t="s">
        <v>25</v>
      </c>
      <c r="G3224" s="36" t="s">
        <v>10961</v>
      </c>
      <c r="H3224" s="37" t="s">
        <v>8431</v>
      </c>
    </row>
    <row r="3225" spans="1:8" x14ac:dyDescent="0.25">
      <c r="A3225" s="30">
        <v>45782</v>
      </c>
      <c r="B3225" s="31" t="s">
        <v>9339</v>
      </c>
      <c r="C3225" s="32" t="s">
        <v>8923</v>
      </c>
      <c r="D3225" s="31">
        <v>1863</v>
      </c>
      <c r="E3225" s="32">
        <v>2</v>
      </c>
      <c r="F3225" s="32" t="s">
        <v>14</v>
      </c>
      <c r="G3225" s="32" t="s">
        <v>10961</v>
      </c>
      <c r="H3225" s="33" t="s">
        <v>8431</v>
      </c>
    </row>
    <row r="3226" spans="1:8" x14ac:dyDescent="0.25">
      <c r="A3226" s="34">
        <v>45782</v>
      </c>
      <c r="B3226" s="35" t="s">
        <v>8822</v>
      </c>
      <c r="C3226" s="36" t="s">
        <v>8792</v>
      </c>
      <c r="D3226" s="35">
        <v>1863</v>
      </c>
      <c r="E3226" s="36">
        <v>8</v>
      </c>
      <c r="F3226" s="36" t="s">
        <v>14</v>
      </c>
      <c r="G3226" s="36" t="s">
        <v>10961</v>
      </c>
      <c r="H3226" s="37" t="s">
        <v>8431</v>
      </c>
    </row>
    <row r="3227" spans="1:8" x14ac:dyDescent="0.25">
      <c r="A3227" s="30">
        <v>45782</v>
      </c>
      <c r="B3227" s="31">
        <v>4340454100</v>
      </c>
      <c r="C3227" s="32" t="s">
        <v>8728</v>
      </c>
      <c r="D3227" s="31">
        <v>1863</v>
      </c>
      <c r="E3227" s="32">
        <v>4</v>
      </c>
      <c r="F3227" s="32" t="s">
        <v>14</v>
      </c>
      <c r="G3227" s="32" t="s">
        <v>10961</v>
      </c>
      <c r="H3227" s="33" t="s">
        <v>8431</v>
      </c>
    </row>
    <row r="3228" spans="1:8" x14ac:dyDescent="0.25">
      <c r="A3228" s="34">
        <v>45782</v>
      </c>
      <c r="B3228" s="35">
        <v>1280354100</v>
      </c>
      <c r="C3228" s="36" t="s">
        <v>8648</v>
      </c>
      <c r="D3228" s="35">
        <v>1863</v>
      </c>
      <c r="E3228" s="36">
        <v>2</v>
      </c>
      <c r="F3228" s="36" t="s">
        <v>25</v>
      </c>
      <c r="G3228" s="36" t="s">
        <v>10961</v>
      </c>
      <c r="H3228" s="37" t="s">
        <v>8431</v>
      </c>
    </row>
    <row r="3229" spans="1:8" x14ac:dyDescent="0.25">
      <c r="A3229" s="30">
        <v>45782</v>
      </c>
      <c r="B3229" s="31">
        <v>3280574100</v>
      </c>
      <c r="C3229" s="32" t="s">
        <v>8680</v>
      </c>
      <c r="D3229" s="31">
        <v>1863</v>
      </c>
      <c r="E3229" s="32">
        <v>2</v>
      </c>
      <c r="F3229" s="32" t="s">
        <v>14</v>
      </c>
      <c r="G3229" s="32" t="s">
        <v>10961</v>
      </c>
      <c r="H3229" s="33" t="s">
        <v>8431</v>
      </c>
    </row>
    <row r="3230" spans="1:8" x14ac:dyDescent="0.25">
      <c r="A3230" s="34">
        <v>45782</v>
      </c>
      <c r="B3230" s="35">
        <v>3280673100</v>
      </c>
      <c r="C3230" s="36" t="s">
        <v>8693</v>
      </c>
      <c r="D3230" s="35">
        <v>1863</v>
      </c>
      <c r="E3230" s="36">
        <v>2</v>
      </c>
      <c r="F3230" s="36" t="s">
        <v>14</v>
      </c>
      <c r="G3230" s="36" t="s">
        <v>10961</v>
      </c>
      <c r="H3230" s="37" t="s">
        <v>8431</v>
      </c>
    </row>
    <row r="3231" spans="1:8" x14ac:dyDescent="0.25">
      <c r="A3231" s="30">
        <v>45782</v>
      </c>
      <c r="B3231" s="31">
        <v>3280585100</v>
      </c>
      <c r="C3231" s="32" t="s">
        <v>8682</v>
      </c>
      <c r="D3231" s="31">
        <v>1863</v>
      </c>
      <c r="E3231" s="32">
        <v>2</v>
      </c>
      <c r="F3231" s="32" t="s">
        <v>14</v>
      </c>
      <c r="G3231" s="32" t="s">
        <v>10961</v>
      </c>
      <c r="H3231" s="33" t="s">
        <v>8431</v>
      </c>
    </row>
    <row r="3232" spans="1:8" x14ac:dyDescent="0.25">
      <c r="A3232" s="34">
        <v>45782</v>
      </c>
      <c r="B3232" s="35" t="s">
        <v>1764</v>
      </c>
      <c r="C3232" s="36" t="s">
        <v>1765</v>
      </c>
      <c r="D3232" s="35">
        <v>1863</v>
      </c>
      <c r="E3232" s="36">
        <v>30</v>
      </c>
      <c r="F3232" s="36" t="s">
        <v>14</v>
      </c>
      <c r="G3232" s="36" t="s">
        <v>10961</v>
      </c>
      <c r="H3232" s="37" t="s">
        <v>8431</v>
      </c>
    </row>
    <row r="3233" spans="1:8" x14ac:dyDescent="0.25">
      <c r="A3233" s="30">
        <v>45782</v>
      </c>
      <c r="B3233" s="31" t="s">
        <v>1366</v>
      </c>
      <c r="C3233" s="32" t="s">
        <v>1367</v>
      </c>
      <c r="D3233" s="31">
        <v>1863</v>
      </c>
      <c r="E3233" s="32">
        <v>24</v>
      </c>
      <c r="F3233" s="32" t="s">
        <v>14</v>
      </c>
      <c r="G3233" s="32" t="s">
        <v>10961</v>
      </c>
      <c r="H3233" s="33" t="s">
        <v>8431</v>
      </c>
    </row>
    <row r="3234" spans="1:8" x14ac:dyDescent="0.25">
      <c r="A3234" s="34">
        <v>45782</v>
      </c>
      <c r="B3234" s="35" t="s">
        <v>8988</v>
      </c>
      <c r="C3234" s="36" t="s">
        <v>8989</v>
      </c>
      <c r="D3234" s="35">
        <v>2860</v>
      </c>
      <c r="E3234" s="36">
        <v>72</v>
      </c>
      <c r="F3234" s="36" t="s">
        <v>14</v>
      </c>
      <c r="G3234" s="36" t="s">
        <v>10003</v>
      </c>
      <c r="H3234" s="37">
        <v>0</v>
      </c>
    </row>
    <row r="3235" spans="1:8" x14ac:dyDescent="0.25">
      <c r="A3235" s="30">
        <v>45782</v>
      </c>
      <c r="B3235" s="31">
        <v>6243089090</v>
      </c>
      <c r="C3235" s="32" t="s">
        <v>10590</v>
      </c>
      <c r="D3235" s="31">
        <v>2861</v>
      </c>
      <c r="E3235" s="32">
        <v>4</v>
      </c>
      <c r="F3235" s="32" t="s">
        <v>14</v>
      </c>
      <c r="G3235" s="32" t="s">
        <v>10003</v>
      </c>
      <c r="H3235" s="33">
        <v>0</v>
      </c>
    </row>
    <row r="3236" spans="1:8" x14ac:dyDescent="0.25">
      <c r="A3236" s="34">
        <v>45783</v>
      </c>
      <c r="B3236" s="35" t="s">
        <v>8487</v>
      </c>
      <c r="C3236" s="36" t="s">
        <v>8488</v>
      </c>
      <c r="D3236" s="35">
        <v>1870</v>
      </c>
      <c r="E3236" s="36">
        <v>2</v>
      </c>
      <c r="F3236" s="36" t="s">
        <v>14</v>
      </c>
      <c r="G3236" s="36" t="s">
        <v>10961</v>
      </c>
      <c r="H3236" s="37" t="s">
        <v>10628</v>
      </c>
    </row>
    <row r="3237" spans="1:8" x14ac:dyDescent="0.25">
      <c r="A3237" s="30">
        <v>45783</v>
      </c>
      <c r="B3237" s="31">
        <v>1280359100</v>
      </c>
      <c r="C3237" s="32" t="s">
        <v>8650</v>
      </c>
      <c r="D3237" s="31">
        <v>1869</v>
      </c>
      <c r="E3237" s="32">
        <v>2</v>
      </c>
      <c r="F3237" s="32" t="s">
        <v>25</v>
      </c>
      <c r="G3237" s="32" t="s">
        <v>10961</v>
      </c>
      <c r="H3237" s="33" t="s">
        <v>8431</v>
      </c>
    </row>
    <row r="3238" spans="1:8" x14ac:dyDescent="0.25">
      <c r="A3238" s="34">
        <v>45783</v>
      </c>
      <c r="B3238" s="35" t="s">
        <v>8809</v>
      </c>
      <c r="C3238" s="36" t="s">
        <v>8781</v>
      </c>
      <c r="D3238" s="35">
        <v>1869</v>
      </c>
      <c r="E3238" s="36">
        <v>8</v>
      </c>
      <c r="F3238" s="36" t="s">
        <v>14</v>
      </c>
      <c r="G3238" s="36" t="s">
        <v>10961</v>
      </c>
      <c r="H3238" s="37" t="s">
        <v>8431</v>
      </c>
    </row>
    <row r="3239" spans="1:8" x14ac:dyDescent="0.25">
      <c r="A3239" s="30">
        <v>45783</v>
      </c>
      <c r="B3239" s="31" t="s">
        <v>8829</v>
      </c>
      <c r="C3239" s="32" t="s">
        <v>8799</v>
      </c>
      <c r="D3239" s="31">
        <v>1869</v>
      </c>
      <c r="E3239" s="32">
        <v>4</v>
      </c>
      <c r="F3239" s="32" t="s">
        <v>14</v>
      </c>
      <c r="G3239" s="32" t="s">
        <v>10961</v>
      </c>
      <c r="H3239" s="33" t="s">
        <v>8431</v>
      </c>
    </row>
    <row r="3240" spans="1:8" x14ac:dyDescent="0.25">
      <c r="A3240" s="34">
        <v>45783</v>
      </c>
      <c r="B3240" s="35" t="s">
        <v>2696</v>
      </c>
      <c r="C3240" s="36" t="s">
        <v>2697</v>
      </c>
      <c r="D3240" s="35">
        <v>1869</v>
      </c>
      <c r="E3240" s="36">
        <v>120</v>
      </c>
      <c r="F3240" s="36" t="s">
        <v>14</v>
      </c>
      <c r="G3240" s="36" t="s">
        <v>10961</v>
      </c>
      <c r="H3240" s="37" t="s">
        <v>8431</v>
      </c>
    </row>
    <row r="3241" spans="1:8" x14ac:dyDescent="0.25">
      <c r="A3241" s="30">
        <v>45783</v>
      </c>
      <c r="B3241" s="31" t="s">
        <v>2674</v>
      </c>
      <c r="C3241" s="32" t="s">
        <v>2675</v>
      </c>
      <c r="D3241" s="31">
        <v>1869</v>
      </c>
      <c r="E3241" s="32">
        <v>10</v>
      </c>
      <c r="F3241" s="32" t="s">
        <v>14</v>
      </c>
      <c r="G3241" s="32" t="s">
        <v>10961</v>
      </c>
      <c r="H3241" s="33" t="s">
        <v>8431</v>
      </c>
    </row>
    <row r="3242" spans="1:8" x14ac:dyDescent="0.25">
      <c r="A3242" s="34">
        <v>45783</v>
      </c>
      <c r="B3242" s="35" t="s">
        <v>5372</v>
      </c>
      <c r="C3242" s="36" t="s">
        <v>5373</v>
      </c>
      <c r="D3242" s="35">
        <v>1869</v>
      </c>
      <c r="E3242" s="36">
        <v>10</v>
      </c>
      <c r="F3242" s="36" t="s">
        <v>14</v>
      </c>
      <c r="G3242" s="36" t="s">
        <v>10961</v>
      </c>
      <c r="H3242" s="37" t="s">
        <v>8431</v>
      </c>
    </row>
    <row r="3243" spans="1:8" x14ac:dyDescent="0.25">
      <c r="A3243" s="30">
        <v>45783</v>
      </c>
      <c r="B3243" s="31" t="s">
        <v>5374</v>
      </c>
      <c r="C3243" s="32" t="s">
        <v>5375</v>
      </c>
      <c r="D3243" s="31">
        <v>1869</v>
      </c>
      <c r="E3243" s="32">
        <v>10</v>
      </c>
      <c r="F3243" s="32" t="s">
        <v>14</v>
      </c>
      <c r="G3243" s="32" t="s">
        <v>10961</v>
      </c>
      <c r="H3243" s="33" t="s">
        <v>8431</v>
      </c>
    </row>
    <row r="3244" spans="1:8" x14ac:dyDescent="0.25">
      <c r="A3244" s="34">
        <v>45783</v>
      </c>
      <c r="B3244" s="35" t="s">
        <v>9817</v>
      </c>
      <c r="C3244" s="36" t="s">
        <v>9818</v>
      </c>
      <c r="D3244" s="35">
        <v>1869</v>
      </c>
      <c r="E3244" s="36">
        <v>120</v>
      </c>
      <c r="F3244" s="36" t="s">
        <v>14</v>
      </c>
      <c r="G3244" s="36" t="s">
        <v>10961</v>
      </c>
      <c r="H3244" s="37" t="s">
        <v>8431</v>
      </c>
    </row>
    <row r="3245" spans="1:8" x14ac:dyDescent="0.25">
      <c r="A3245" s="30">
        <v>45783</v>
      </c>
      <c r="B3245" s="31" t="s">
        <v>1077</v>
      </c>
      <c r="C3245" s="32" t="s">
        <v>1078</v>
      </c>
      <c r="D3245" s="31">
        <v>1869</v>
      </c>
      <c r="E3245" s="32">
        <v>40</v>
      </c>
      <c r="F3245" s="32" t="s">
        <v>14</v>
      </c>
      <c r="G3245" s="32" t="s">
        <v>10961</v>
      </c>
      <c r="H3245" s="33" t="s">
        <v>8431</v>
      </c>
    </row>
    <row r="3246" spans="1:8" x14ac:dyDescent="0.25">
      <c r="A3246" s="34">
        <v>45783</v>
      </c>
      <c r="B3246" s="35" t="s">
        <v>2429</v>
      </c>
      <c r="C3246" s="36" t="s">
        <v>2485</v>
      </c>
      <c r="D3246" s="35">
        <v>1869</v>
      </c>
      <c r="E3246" s="36">
        <v>2</v>
      </c>
      <c r="F3246" s="36" t="s">
        <v>14</v>
      </c>
      <c r="G3246" s="36" t="s">
        <v>10961</v>
      </c>
      <c r="H3246" s="37" t="s">
        <v>8431</v>
      </c>
    </row>
    <row r="3247" spans="1:8" x14ac:dyDescent="0.25">
      <c r="A3247" s="30">
        <v>45783</v>
      </c>
      <c r="B3247" s="31" t="s">
        <v>812</v>
      </c>
      <c r="C3247" s="32" t="s">
        <v>813</v>
      </c>
      <c r="D3247" s="31">
        <v>1869</v>
      </c>
      <c r="E3247" s="32">
        <v>1</v>
      </c>
      <c r="F3247" s="32" t="s">
        <v>14</v>
      </c>
      <c r="G3247" s="32" t="s">
        <v>10961</v>
      </c>
      <c r="H3247" s="33" t="s">
        <v>8431</v>
      </c>
    </row>
    <row r="3248" spans="1:8" x14ac:dyDescent="0.25">
      <c r="A3248" s="34">
        <v>45783</v>
      </c>
      <c r="B3248" s="35" t="s">
        <v>2782</v>
      </c>
      <c r="C3248" s="36" t="s">
        <v>2783</v>
      </c>
      <c r="D3248" s="35">
        <v>1869</v>
      </c>
      <c r="E3248" s="36">
        <v>1</v>
      </c>
      <c r="F3248" s="36" t="s">
        <v>14</v>
      </c>
      <c r="G3248" s="36" t="s">
        <v>10961</v>
      </c>
      <c r="H3248" s="37" t="s">
        <v>8431</v>
      </c>
    </row>
    <row r="3249" spans="1:8" x14ac:dyDescent="0.25">
      <c r="A3249" s="30">
        <v>45783</v>
      </c>
      <c r="B3249" s="31" t="s">
        <v>9407</v>
      </c>
      <c r="C3249" s="32" t="s">
        <v>9400</v>
      </c>
      <c r="D3249" s="31">
        <v>1869</v>
      </c>
      <c r="E3249" s="32">
        <v>2</v>
      </c>
      <c r="F3249" s="32" t="s">
        <v>14</v>
      </c>
      <c r="G3249" s="32" t="s">
        <v>10961</v>
      </c>
      <c r="H3249" s="33" t="s">
        <v>8431</v>
      </c>
    </row>
    <row r="3250" spans="1:8" x14ac:dyDescent="0.25">
      <c r="A3250" s="34">
        <v>45783</v>
      </c>
      <c r="B3250" s="35" t="s">
        <v>10629</v>
      </c>
      <c r="C3250" s="36" t="s">
        <v>10629</v>
      </c>
      <c r="D3250" s="35">
        <v>1869</v>
      </c>
      <c r="E3250" s="36">
        <v>4</v>
      </c>
      <c r="F3250" s="36" t="s">
        <v>14</v>
      </c>
      <c r="G3250" s="36" t="s">
        <v>10961</v>
      </c>
      <c r="H3250" s="37" t="s">
        <v>8431</v>
      </c>
    </row>
    <row r="3251" spans="1:8" x14ac:dyDescent="0.25">
      <c r="A3251" s="30">
        <v>45783</v>
      </c>
      <c r="B3251" s="31" t="s">
        <v>1524</v>
      </c>
      <c r="C3251" s="32" t="s">
        <v>1525</v>
      </c>
      <c r="D3251" s="31">
        <v>1869</v>
      </c>
      <c r="E3251" s="32">
        <v>2</v>
      </c>
      <c r="F3251" s="32" t="s">
        <v>14</v>
      </c>
      <c r="G3251" s="32" t="s">
        <v>10961</v>
      </c>
      <c r="H3251" s="33" t="s">
        <v>8431</v>
      </c>
    </row>
    <row r="3252" spans="1:8" x14ac:dyDescent="0.25">
      <c r="A3252" s="34">
        <v>45783</v>
      </c>
      <c r="B3252" s="35" t="s">
        <v>2427</v>
      </c>
      <c r="C3252" s="36" t="s">
        <v>2483</v>
      </c>
      <c r="D3252" s="35">
        <v>1869</v>
      </c>
      <c r="E3252" s="36">
        <v>16</v>
      </c>
      <c r="F3252" s="36" t="s">
        <v>14</v>
      </c>
      <c r="G3252" s="36" t="s">
        <v>10961</v>
      </c>
      <c r="H3252" s="37" t="s">
        <v>8431</v>
      </c>
    </row>
    <row r="3253" spans="1:8" x14ac:dyDescent="0.25">
      <c r="A3253" s="30">
        <v>45783</v>
      </c>
      <c r="B3253" s="31" t="s">
        <v>1087</v>
      </c>
      <c r="C3253" s="32" t="s">
        <v>1088</v>
      </c>
      <c r="D3253" s="31" t="s">
        <v>10631</v>
      </c>
      <c r="E3253" s="32">
        <v>4</v>
      </c>
      <c r="F3253" s="32" t="s">
        <v>14</v>
      </c>
      <c r="G3253" s="32" t="s">
        <v>10961</v>
      </c>
      <c r="H3253" s="33" t="s">
        <v>10630</v>
      </c>
    </row>
    <row r="3254" spans="1:8" x14ac:dyDescent="0.25">
      <c r="A3254" s="34">
        <v>45783</v>
      </c>
      <c r="B3254" s="35" t="s">
        <v>2083</v>
      </c>
      <c r="C3254" s="36" t="s">
        <v>2084</v>
      </c>
      <c r="D3254" s="35" t="s">
        <v>10631</v>
      </c>
      <c r="E3254" s="36">
        <v>1</v>
      </c>
      <c r="F3254" s="36" t="s">
        <v>14</v>
      </c>
      <c r="G3254" s="36" t="s">
        <v>10961</v>
      </c>
      <c r="H3254" s="37" t="s">
        <v>10630</v>
      </c>
    </row>
    <row r="3255" spans="1:8" x14ac:dyDescent="0.25">
      <c r="A3255" s="30">
        <v>45783</v>
      </c>
      <c r="B3255" s="31" t="s">
        <v>1876</v>
      </c>
      <c r="C3255" s="32" t="s">
        <v>1877</v>
      </c>
      <c r="D3255" s="31" t="s">
        <v>10631</v>
      </c>
      <c r="E3255" s="32">
        <v>2</v>
      </c>
      <c r="F3255" s="32" t="s">
        <v>14</v>
      </c>
      <c r="G3255" s="32" t="s">
        <v>10961</v>
      </c>
      <c r="H3255" s="33" t="s">
        <v>10630</v>
      </c>
    </row>
    <row r="3256" spans="1:8" x14ac:dyDescent="0.25">
      <c r="A3256" s="34">
        <v>45783</v>
      </c>
      <c r="B3256" s="35" t="s">
        <v>765</v>
      </c>
      <c r="C3256" s="36" t="s">
        <v>766</v>
      </c>
      <c r="D3256" s="35" t="s">
        <v>10631</v>
      </c>
      <c r="E3256" s="36">
        <v>1</v>
      </c>
      <c r="F3256" s="36" t="s">
        <v>25</v>
      </c>
      <c r="G3256" s="36" t="s">
        <v>10961</v>
      </c>
      <c r="H3256" s="37" t="s">
        <v>10630</v>
      </c>
    </row>
    <row r="3257" spans="1:8" x14ac:dyDescent="0.25">
      <c r="A3257" s="30">
        <v>45783</v>
      </c>
      <c r="B3257" s="31" t="s">
        <v>8548</v>
      </c>
      <c r="C3257" s="32" t="s">
        <v>851</v>
      </c>
      <c r="D3257" s="31" t="s">
        <v>10631</v>
      </c>
      <c r="E3257" s="32">
        <v>1</v>
      </c>
      <c r="F3257" s="32" t="s">
        <v>25</v>
      </c>
      <c r="G3257" s="32" t="s">
        <v>10961</v>
      </c>
      <c r="H3257" s="33" t="s">
        <v>10630</v>
      </c>
    </row>
    <row r="3258" spans="1:8" x14ac:dyDescent="0.25">
      <c r="A3258" s="34">
        <v>45783</v>
      </c>
      <c r="B3258" s="35" t="s">
        <v>2339</v>
      </c>
      <c r="C3258" s="36" t="s">
        <v>2340</v>
      </c>
      <c r="D3258" s="35" t="s">
        <v>10631</v>
      </c>
      <c r="E3258" s="36">
        <v>1</v>
      </c>
      <c r="F3258" s="36" t="s">
        <v>14</v>
      </c>
      <c r="G3258" s="36" t="s">
        <v>10961</v>
      </c>
      <c r="H3258" s="37" t="s">
        <v>10630</v>
      </c>
    </row>
    <row r="3259" spans="1:8" x14ac:dyDescent="0.25">
      <c r="A3259" s="30">
        <v>45783</v>
      </c>
      <c r="B3259" s="31" t="s">
        <v>297</v>
      </c>
      <c r="C3259" s="32" t="s">
        <v>298</v>
      </c>
      <c r="D3259" s="31" t="s">
        <v>10631</v>
      </c>
      <c r="E3259" s="32">
        <v>3</v>
      </c>
      <c r="F3259" s="32" t="s">
        <v>25</v>
      </c>
      <c r="G3259" s="32" t="s">
        <v>10961</v>
      </c>
      <c r="H3259" s="33" t="s">
        <v>10630</v>
      </c>
    </row>
    <row r="3260" spans="1:8" x14ac:dyDescent="0.25">
      <c r="A3260" s="34">
        <v>45783</v>
      </c>
      <c r="B3260" s="35" t="s">
        <v>2281</v>
      </c>
      <c r="C3260" s="36" t="s">
        <v>2282</v>
      </c>
      <c r="D3260" s="35" t="s">
        <v>10631</v>
      </c>
      <c r="E3260" s="36">
        <v>1</v>
      </c>
      <c r="F3260" s="36" t="s">
        <v>25</v>
      </c>
      <c r="G3260" s="36" t="s">
        <v>10961</v>
      </c>
      <c r="H3260" s="37" t="s">
        <v>10630</v>
      </c>
    </row>
    <row r="3261" spans="1:8" x14ac:dyDescent="0.25">
      <c r="A3261" s="30">
        <v>45783</v>
      </c>
      <c r="B3261" s="31" t="s">
        <v>1878</v>
      </c>
      <c r="C3261" s="32" t="s">
        <v>1879</v>
      </c>
      <c r="D3261" s="31" t="s">
        <v>10631</v>
      </c>
      <c r="E3261" s="32">
        <v>2</v>
      </c>
      <c r="F3261" s="32" t="s">
        <v>14</v>
      </c>
      <c r="G3261" s="32" t="s">
        <v>10961</v>
      </c>
      <c r="H3261" s="33" t="s">
        <v>10630</v>
      </c>
    </row>
    <row r="3262" spans="1:8" x14ac:dyDescent="0.25">
      <c r="A3262" s="34">
        <v>45783</v>
      </c>
      <c r="B3262" s="35" t="s">
        <v>1627</v>
      </c>
      <c r="C3262" s="36" t="s">
        <v>1628</v>
      </c>
      <c r="D3262" s="35" t="s">
        <v>10631</v>
      </c>
      <c r="E3262" s="36">
        <v>2</v>
      </c>
      <c r="F3262" s="36" t="s">
        <v>14</v>
      </c>
      <c r="G3262" s="36" t="s">
        <v>10961</v>
      </c>
      <c r="H3262" s="37" t="s">
        <v>10630</v>
      </c>
    </row>
    <row r="3263" spans="1:8" x14ac:dyDescent="0.25">
      <c r="A3263" s="30">
        <v>45783</v>
      </c>
      <c r="B3263" s="31" t="s">
        <v>8809</v>
      </c>
      <c r="C3263" s="32" t="s">
        <v>8781</v>
      </c>
      <c r="D3263" s="31" t="s">
        <v>10631</v>
      </c>
      <c r="E3263" s="32">
        <v>2</v>
      </c>
      <c r="F3263" s="32" t="s">
        <v>14</v>
      </c>
      <c r="G3263" s="32" t="s">
        <v>10961</v>
      </c>
      <c r="H3263" s="33" t="s">
        <v>10630</v>
      </c>
    </row>
    <row r="3264" spans="1:8" x14ac:dyDescent="0.25">
      <c r="A3264" s="34">
        <v>45783</v>
      </c>
      <c r="B3264" s="35" t="s">
        <v>8829</v>
      </c>
      <c r="C3264" s="36" t="s">
        <v>8799</v>
      </c>
      <c r="D3264" s="35" t="s">
        <v>10631</v>
      </c>
      <c r="E3264" s="36">
        <v>2</v>
      </c>
      <c r="F3264" s="36" t="s">
        <v>14</v>
      </c>
      <c r="G3264" s="36" t="s">
        <v>10961</v>
      </c>
      <c r="H3264" s="37" t="s">
        <v>10630</v>
      </c>
    </row>
    <row r="3265" spans="1:8" x14ac:dyDescent="0.25">
      <c r="A3265" s="30">
        <v>45783</v>
      </c>
      <c r="B3265" s="31" t="s">
        <v>8819</v>
      </c>
      <c r="C3265" s="32" t="s">
        <v>8789</v>
      </c>
      <c r="D3265" s="31" t="s">
        <v>10631</v>
      </c>
      <c r="E3265" s="32">
        <v>1</v>
      </c>
      <c r="F3265" s="32" t="s">
        <v>14</v>
      </c>
      <c r="G3265" s="32" t="s">
        <v>10961</v>
      </c>
      <c r="H3265" s="33" t="s">
        <v>10630</v>
      </c>
    </row>
    <row r="3266" spans="1:8" x14ac:dyDescent="0.25">
      <c r="A3266" s="34">
        <v>45783</v>
      </c>
      <c r="B3266" s="35" t="s">
        <v>8812</v>
      </c>
      <c r="C3266" s="36" t="s">
        <v>8782</v>
      </c>
      <c r="D3266" s="35" t="s">
        <v>10631</v>
      </c>
      <c r="E3266" s="36">
        <v>1</v>
      </c>
      <c r="F3266" s="36" t="s">
        <v>14</v>
      </c>
      <c r="G3266" s="36" t="s">
        <v>10961</v>
      </c>
      <c r="H3266" s="37" t="s">
        <v>10630</v>
      </c>
    </row>
    <row r="3267" spans="1:8" x14ac:dyDescent="0.25">
      <c r="A3267" s="30">
        <v>45783</v>
      </c>
      <c r="B3267" s="31" t="s">
        <v>8834</v>
      </c>
      <c r="C3267" s="32" t="s">
        <v>8804</v>
      </c>
      <c r="D3267" s="31" t="s">
        <v>10631</v>
      </c>
      <c r="E3267" s="32">
        <v>1</v>
      </c>
      <c r="F3267" s="32" t="s">
        <v>14</v>
      </c>
      <c r="G3267" s="32" t="s">
        <v>10961</v>
      </c>
      <c r="H3267" s="33" t="s">
        <v>10630</v>
      </c>
    </row>
    <row r="3268" spans="1:8" x14ac:dyDescent="0.25">
      <c r="A3268" s="34">
        <v>45783</v>
      </c>
      <c r="B3268" s="35" t="s">
        <v>8821</v>
      </c>
      <c r="C3268" s="36" t="s">
        <v>8791</v>
      </c>
      <c r="D3268" s="35" t="s">
        <v>10631</v>
      </c>
      <c r="E3268" s="36">
        <v>1</v>
      </c>
      <c r="F3268" s="36" t="s">
        <v>14</v>
      </c>
      <c r="G3268" s="36" t="s">
        <v>10961</v>
      </c>
      <c r="H3268" s="37" t="s">
        <v>10630</v>
      </c>
    </row>
    <row r="3269" spans="1:8" x14ac:dyDescent="0.25">
      <c r="A3269" s="30">
        <v>45783</v>
      </c>
      <c r="B3269" s="31" t="s">
        <v>9261</v>
      </c>
      <c r="C3269" s="32" t="s">
        <v>10009</v>
      </c>
      <c r="D3269" s="31" t="s">
        <v>10631</v>
      </c>
      <c r="E3269" s="32">
        <v>1</v>
      </c>
      <c r="F3269" s="32" t="s">
        <v>14</v>
      </c>
      <c r="G3269" s="32" t="s">
        <v>10961</v>
      </c>
      <c r="H3269" s="33" t="s">
        <v>10630</v>
      </c>
    </row>
    <row r="3270" spans="1:8" x14ac:dyDescent="0.25">
      <c r="A3270" s="34">
        <v>45783</v>
      </c>
      <c r="B3270" s="35">
        <v>2280242100</v>
      </c>
      <c r="C3270" s="36" t="s">
        <v>8662</v>
      </c>
      <c r="D3270" s="35">
        <v>1865</v>
      </c>
      <c r="E3270" s="36">
        <v>2</v>
      </c>
      <c r="F3270" s="36" t="s">
        <v>25</v>
      </c>
      <c r="G3270" s="36" t="s">
        <v>10961</v>
      </c>
      <c r="H3270" s="37" t="s">
        <v>9420</v>
      </c>
    </row>
    <row r="3271" spans="1:8" x14ac:dyDescent="0.25">
      <c r="A3271" s="30">
        <v>45783</v>
      </c>
      <c r="B3271" s="31">
        <v>2280191100</v>
      </c>
      <c r="C3271" s="32" t="s">
        <v>8654</v>
      </c>
      <c r="D3271" s="31">
        <v>1865</v>
      </c>
      <c r="E3271" s="32">
        <v>2</v>
      </c>
      <c r="F3271" s="32" t="s">
        <v>25</v>
      </c>
      <c r="G3271" s="32" t="s">
        <v>10961</v>
      </c>
      <c r="H3271" s="33" t="s">
        <v>9420</v>
      </c>
    </row>
    <row r="3272" spans="1:8" x14ac:dyDescent="0.25">
      <c r="A3272" s="34">
        <v>45783</v>
      </c>
      <c r="B3272" s="35">
        <v>6283571090</v>
      </c>
      <c r="C3272" s="36" t="s">
        <v>8746</v>
      </c>
      <c r="D3272" s="35">
        <v>1865</v>
      </c>
      <c r="E3272" s="36">
        <v>2</v>
      </c>
      <c r="F3272" s="36" t="s">
        <v>25</v>
      </c>
      <c r="G3272" s="36" t="s">
        <v>10961</v>
      </c>
      <c r="H3272" s="37" t="s">
        <v>9420</v>
      </c>
    </row>
    <row r="3273" spans="1:8" x14ac:dyDescent="0.25">
      <c r="A3273" s="30">
        <v>45783</v>
      </c>
      <c r="B3273" s="31">
        <v>6283043090</v>
      </c>
      <c r="C3273" s="32" t="s">
        <v>10591</v>
      </c>
      <c r="D3273" s="31">
        <v>1865</v>
      </c>
      <c r="E3273" s="32">
        <v>1</v>
      </c>
      <c r="F3273" s="32" t="s">
        <v>25</v>
      </c>
      <c r="G3273" s="32" t="s">
        <v>10961</v>
      </c>
      <c r="H3273" s="33" t="s">
        <v>9420</v>
      </c>
    </row>
    <row r="3274" spans="1:8" x14ac:dyDescent="0.25">
      <c r="A3274" s="34">
        <v>45784</v>
      </c>
      <c r="B3274" s="35" t="s">
        <v>2418</v>
      </c>
      <c r="C3274" s="36" t="s">
        <v>2476</v>
      </c>
      <c r="D3274" s="35">
        <v>1860</v>
      </c>
      <c r="E3274" s="36">
        <v>4</v>
      </c>
      <c r="F3274" s="36" t="s">
        <v>14</v>
      </c>
      <c r="G3274" s="36" t="s">
        <v>10961</v>
      </c>
      <c r="H3274" s="37" t="s">
        <v>9268</v>
      </c>
    </row>
    <row r="3275" spans="1:8" x14ac:dyDescent="0.25">
      <c r="A3275" s="30">
        <v>45784</v>
      </c>
      <c r="B3275" s="31" t="s">
        <v>2416</v>
      </c>
      <c r="C3275" s="32" t="s">
        <v>2474</v>
      </c>
      <c r="D3275" s="31">
        <v>1860</v>
      </c>
      <c r="E3275" s="32">
        <v>1</v>
      </c>
      <c r="F3275" s="32" t="s">
        <v>14</v>
      </c>
      <c r="G3275" s="32" t="s">
        <v>10961</v>
      </c>
      <c r="H3275" s="33" t="s">
        <v>9268</v>
      </c>
    </row>
    <row r="3276" spans="1:8" x14ac:dyDescent="0.25">
      <c r="A3276" s="34">
        <v>45784</v>
      </c>
      <c r="B3276" s="35" t="s">
        <v>774</v>
      </c>
      <c r="C3276" s="36" t="s">
        <v>775</v>
      </c>
      <c r="D3276" s="35">
        <v>1860</v>
      </c>
      <c r="E3276" s="36">
        <v>2</v>
      </c>
      <c r="F3276" s="36" t="s">
        <v>14</v>
      </c>
      <c r="G3276" s="36" t="s">
        <v>10961</v>
      </c>
      <c r="H3276" s="37" t="s">
        <v>9268</v>
      </c>
    </row>
    <row r="3277" spans="1:8" x14ac:dyDescent="0.25">
      <c r="A3277" s="30">
        <v>45784</v>
      </c>
      <c r="B3277" s="31" t="s">
        <v>5390</v>
      </c>
      <c r="C3277" s="32" t="s">
        <v>5391</v>
      </c>
      <c r="D3277" s="31">
        <v>1860</v>
      </c>
      <c r="E3277" s="32">
        <v>12</v>
      </c>
      <c r="F3277" s="32" t="s">
        <v>14</v>
      </c>
      <c r="G3277" s="32" t="s">
        <v>10961</v>
      </c>
      <c r="H3277" s="33" t="s">
        <v>9268</v>
      </c>
    </row>
    <row r="3278" spans="1:8" x14ac:dyDescent="0.25">
      <c r="A3278" s="34">
        <v>45784</v>
      </c>
      <c r="B3278" s="35" t="s">
        <v>3441</v>
      </c>
      <c r="C3278" s="36" t="s">
        <v>3442</v>
      </c>
      <c r="D3278" s="35">
        <v>1860</v>
      </c>
      <c r="E3278" s="36">
        <v>1</v>
      </c>
      <c r="F3278" s="36" t="s">
        <v>14</v>
      </c>
      <c r="G3278" s="36" t="s">
        <v>10961</v>
      </c>
      <c r="H3278" s="37" t="s">
        <v>9268</v>
      </c>
    </row>
    <row r="3279" spans="1:8" x14ac:dyDescent="0.25">
      <c r="A3279" s="30">
        <v>45784</v>
      </c>
      <c r="B3279" s="31" t="s">
        <v>2169</v>
      </c>
      <c r="C3279" s="32" t="s">
        <v>2170</v>
      </c>
      <c r="D3279" s="31">
        <v>1860</v>
      </c>
      <c r="E3279" s="32">
        <v>12</v>
      </c>
      <c r="F3279" s="32" t="s">
        <v>14</v>
      </c>
      <c r="G3279" s="32" t="s">
        <v>10961</v>
      </c>
      <c r="H3279" s="33" t="s">
        <v>9268</v>
      </c>
    </row>
    <row r="3280" spans="1:8" x14ac:dyDescent="0.25">
      <c r="A3280" s="34">
        <v>45784</v>
      </c>
      <c r="B3280" s="35" t="s">
        <v>10632</v>
      </c>
      <c r="C3280" s="36" t="s">
        <v>10632</v>
      </c>
      <c r="D3280" s="35">
        <v>1860</v>
      </c>
      <c r="E3280" s="36">
        <v>3</v>
      </c>
      <c r="F3280" s="36" t="s">
        <v>25</v>
      </c>
      <c r="G3280" s="36" t="s">
        <v>10961</v>
      </c>
      <c r="H3280" s="37" t="s">
        <v>9268</v>
      </c>
    </row>
    <row r="3281" spans="1:8" x14ac:dyDescent="0.25">
      <c r="A3281" s="30">
        <v>45784</v>
      </c>
      <c r="B3281" s="31" t="s">
        <v>2278</v>
      </c>
      <c r="C3281" s="32" t="s">
        <v>2279</v>
      </c>
      <c r="D3281" s="31">
        <v>1860</v>
      </c>
      <c r="E3281" s="32">
        <v>17</v>
      </c>
      <c r="F3281" s="32" t="s">
        <v>14</v>
      </c>
      <c r="G3281" s="32" t="s">
        <v>10961</v>
      </c>
      <c r="H3281" s="33" t="s">
        <v>9268</v>
      </c>
    </row>
    <row r="3282" spans="1:8" x14ac:dyDescent="0.25">
      <c r="A3282" s="34">
        <v>45784</v>
      </c>
      <c r="B3282" s="35" t="s">
        <v>1739</v>
      </c>
      <c r="C3282" s="36" t="s">
        <v>1740</v>
      </c>
      <c r="D3282" s="35">
        <v>1860</v>
      </c>
      <c r="E3282" s="36">
        <v>6</v>
      </c>
      <c r="F3282" s="36" t="s">
        <v>14</v>
      </c>
      <c r="G3282" s="36" t="s">
        <v>10961</v>
      </c>
      <c r="H3282" s="37" t="s">
        <v>9268</v>
      </c>
    </row>
    <row r="3283" spans="1:8" x14ac:dyDescent="0.25">
      <c r="A3283" s="30">
        <v>45784</v>
      </c>
      <c r="B3283" s="31" t="s">
        <v>2126</v>
      </c>
      <c r="C3283" s="32" t="s">
        <v>2127</v>
      </c>
      <c r="D3283" s="31">
        <v>1860</v>
      </c>
      <c r="E3283" s="32">
        <v>12</v>
      </c>
      <c r="F3283" s="32" t="s">
        <v>25</v>
      </c>
      <c r="G3283" s="32" t="s">
        <v>10961</v>
      </c>
      <c r="H3283" s="33" t="s">
        <v>9268</v>
      </c>
    </row>
    <row r="3284" spans="1:8" x14ac:dyDescent="0.25">
      <c r="A3284" s="34">
        <v>45783</v>
      </c>
      <c r="B3284" s="35" t="s">
        <v>8483</v>
      </c>
      <c r="C3284" s="36" t="s">
        <v>8484</v>
      </c>
      <c r="D3284" s="35">
        <v>1866</v>
      </c>
      <c r="E3284" s="36">
        <v>2</v>
      </c>
      <c r="F3284" s="36" t="s">
        <v>14</v>
      </c>
      <c r="G3284" s="36" t="s">
        <v>10961</v>
      </c>
      <c r="H3284" s="37" t="s">
        <v>9409</v>
      </c>
    </row>
    <row r="3285" spans="1:8" x14ac:dyDescent="0.25">
      <c r="A3285" s="30">
        <v>45783</v>
      </c>
      <c r="B3285" s="31" t="s">
        <v>8279</v>
      </c>
      <c r="C3285" s="32" t="s">
        <v>8280</v>
      </c>
      <c r="D3285" s="31">
        <v>1866</v>
      </c>
      <c r="E3285" s="32">
        <v>25</v>
      </c>
      <c r="F3285" s="32" t="s">
        <v>14</v>
      </c>
      <c r="G3285" s="32" t="s">
        <v>10961</v>
      </c>
      <c r="H3285" s="33" t="s">
        <v>9409</v>
      </c>
    </row>
    <row r="3286" spans="1:8" x14ac:dyDescent="0.25">
      <c r="A3286" s="34">
        <v>45783</v>
      </c>
      <c r="B3286" s="35" t="s">
        <v>6524</v>
      </c>
      <c r="C3286" s="36" t="s">
        <v>6525</v>
      </c>
      <c r="D3286" s="35">
        <v>1866</v>
      </c>
      <c r="E3286" s="36">
        <v>50</v>
      </c>
      <c r="F3286" s="36" t="s">
        <v>14</v>
      </c>
      <c r="G3286" s="36" t="s">
        <v>10961</v>
      </c>
      <c r="H3286" s="37" t="s">
        <v>9409</v>
      </c>
    </row>
    <row r="3287" spans="1:8" x14ac:dyDescent="0.25">
      <c r="A3287" s="30">
        <v>45783</v>
      </c>
      <c r="B3287" s="31" t="s">
        <v>6526</v>
      </c>
      <c r="C3287" s="32" t="s">
        <v>6527</v>
      </c>
      <c r="D3287" s="31">
        <v>1866</v>
      </c>
      <c r="E3287" s="32">
        <v>30</v>
      </c>
      <c r="F3287" s="32" t="s">
        <v>14</v>
      </c>
      <c r="G3287" s="32" t="s">
        <v>10961</v>
      </c>
      <c r="H3287" s="33" t="s">
        <v>9409</v>
      </c>
    </row>
    <row r="3288" spans="1:8" x14ac:dyDescent="0.25">
      <c r="A3288" s="34">
        <v>45783</v>
      </c>
      <c r="B3288" s="35" t="s">
        <v>6554</v>
      </c>
      <c r="C3288" s="36" t="s">
        <v>6555</v>
      </c>
      <c r="D3288" s="35">
        <v>1866</v>
      </c>
      <c r="E3288" s="36">
        <v>20</v>
      </c>
      <c r="F3288" s="36" t="s">
        <v>14</v>
      </c>
      <c r="G3288" s="36" t="s">
        <v>10961</v>
      </c>
      <c r="H3288" s="37" t="s">
        <v>9409</v>
      </c>
    </row>
    <row r="3289" spans="1:8" x14ac:dyDescent="0.25">
      <c r="A3289" s="30">
        <v>45783</v>
      </c>
      <c r="B3289" s="31" t="s">
        <v>8173</v>
      </c>
      <c r="C3289" s="32" t="s">
        <v>8174</v>
      </c>
      <c r="D3289" s="31">
        <v>1866</v>
      </c>
      <c r="E3289" s="32">
        <v>25</v>
      </c>
      <c r="F3289" s="32" t="s">
        <v>14</v>
      </c>
      <c r="G3289" s="32" t="s">
        <v>10961</v>
      </c>
      <c r="H3289" s="33" t="s">
        <v>9409</v>
      </c>
    </row>
    <row r="3290" spans="1:8" x14ac:dyDescent="0.25">
      <c r="A3290" s="34">
        <v>45783</v>
      </c>
      <c r="B3290" s="35" t="s">
        <v>5340</v>
      </c>
      <c r="C3290" s="36" t="s">
        <v>5341</v>
      </c>
      <c r="D3290" s="35">
        <v>1864</v>
      </c>
      <c r="E3290" s="36">
        <v>30</v>
      </c>
      <c r="F3290" s="36" t="s">
        <v>25</v>
      </c>
      <c r="G3290" s="36" t="s">
        <v>10961</v>
      </c>
      <c r="H3290" s="37" t="s">
        <v>9381</v>
      </c>
    </row>
    <row r="3291" spans="1:8" x14ac:dyDescent="0.25">
      <c r="A3291" s="30">
        <v>45783</v>
      </c>
      <c r="B3291" s="31" t="s">
        <v>5372</v>
      </c>
      <c r="C3291" s="32" t="s">
        <v>5373</v>
      </c>
      <c r="D3291" s="31">
        <v>1864</v>
      </c>
      <c r="E3291" s="32">
        <v>240</v>
      </c>
      <c r="F3291" s="32" t="s">
        <v>14</v>
      </c>
      <c r="G3291" s="32" t="s">
        <v>10961</v>
      </c>
      <c r="H3291" s="33" t="s">
        <v>9381</v>
      </c>
    </row>
    <row r="3292" spans="1:8" x14ac:dyDescent="0.25">
      <c r="A3292" s="34">
        <v>45783</v>
      </c>
      <c r="B3292" s="35" t="s">
        <v>5474</v>
      </c>
      <c r="C3292" s="36" t="s">
        <v>5475</v>
      </c>
      <c r="D3292" s="35">
        <v>1864</v>
      </c>
      <c r="E3292" s="36">
        <v>20</v>
      </c>
      <c r="F3292" s="36" t="s">
        <v>25</v>
      </c>
      <c r="G3292" s="36" t="s">
        <v>10961</v>
      </c>
      <c r="H3292" s="37" t="s">
        <v>9381</v>
      </c>
    </row>
    <row r="3293" spans="1:8" x14ac:dyDescent="0.25">
      <c r="A3293" s="30">
        <v>45783</v>
      </c>
      <c r="B3293" s="31" t="s">
        <v>5442</v>
      </c>
      <c r="C3293" s="32" t="s">
        <v>5443</v>
      </c>
      <c r="D3293" s="31">
        <v>1864</v>
      </c>
      <c r="E3293" s="32">
        <v>30</v>
      </c>
      <c r="F3293" s="32" t="s">
        <v>25</v>
      </c>
      <c r="G3293" s="32" t="s">
        <v>10961</v>
      </c>
      <c r="H3293" s="33" t="s">
        <v>9381</v>
      </c>
    </row>
    <row r="3294" spans="1:8" x14ac:dyDescent="0.25">
      <c r="A3294" s="34">
        <v>45783</v>
      </c>
      <c r="B3294" s="35" t="s">
        <v>5484</v>
      </c>
      <c r="C3294" s="36" t="s">
        <v>5485</v>
      </c>
      <c r="D3294" s="35">
        <v>1864</v>
      </c>
      <c r="E3294" s="36">
        <v>10</v>
      </c>
      <c r="F3294" s="36" t="s">
        <v>25</v>
      </c>
      <c r="G3294" s="36" t="s">
        <v>10961</v>
      </c>
      <c r="H3294" s="37" t="s">
        <v>9381</v>
      </c>
    </row>
    <row r="3295" spans="1:8" x14ac:dyDescent="0.25">
      <c r="A3295" s="30">
        <v>45783</v>
      </c>
      <c r="B3295" s="31" t="s">
        <v>5423</v>
      </c>
      <c r="C3295" s="32" t="s">
        <v>5424</v>
      </c>
      <c r="D3295" s="31">
        <v>1864</v>
      </c>
      <c r="E3295" s="32">
        <v>160</v>
      </c>
      <c r="F3295" s="32" t="s">
        <v>25</v>
      </c>
      <c r="G3295" s="32" t="s">
        <v>10961</v>
      </c>
      <c r="H3295" s="33" t="s">
        <v>9381</v>
      </c>
    </row>
    <row r="3296" spans="1:8" x14ac:dyDescent="0.25">
      <c r="A3296" s="34">
        <v>45783</v>
      </c>
      <c r="B3296" s="35" t="s">
        <v>2416</v>
      </c>
      <c r="C3296" s="36" t="s">
        <v>2474</v>
      </c>
      <c r="D3296" s="35">
        <v>1864</v>
      </c>
      <c r="E3296" s="36">
        <v>4</v>
      </c>
      <c r="F3296" s="36" t="s">
        <v>14</v>
      </c>
      <c r="G3296" s="36" t="s">
        <v>10961</v>
      </c>
      <c r="H3296" s="37" t="s">
        <v>9381</v>
      </c>
    </row>
    <row r="3297" spans="1:8" x14ac:dyDescent="0.25">
      <c r="A3297" s="30">
        <v>45783</v>
      </c>
      <c r="B3297" s="31" t="s">
        <v>10629</v>
      </c>
      <c r="C3297" s="32" t="s">
        <v>10629</v>
      </c>
      <c r="D3297" s="31">
        <v>1864</v>
      </c>
      <c r="E3297" s="32">
        <v>20</v>
      </c>
      <c r="F3297" s="32" t="s">
        <v>14</v>
      </c>
      <c r="G3297" s="32" t="s">
        <v>10961</v>
      </c>
      <c r="H3297" s="33" t="s">
        <v>9381</v>
      </c>
    </row>
    <row r="3298" spans="1:8" x14ac:dyDescent="0.25">
      <c r="A3298" s="34">
        <v>45783</v>
      </c>
      <c r="B3298" s="35" t="s">
        <v>2766</v>
      </c>
      <c r="C3298" s="36" t="s">
        <v>2767</v>
      </c>
      <c r="D3298" s="35">
        <v>1864</v>
      </c>
      <c r="E3298" s="36">
        <v>6</v>
      </c>
      <c r="F3298" s="36" t="s">
        <v>14</v>
      </c>
      <c r="G3298" s="36" t="s">
        <v>10961</v>
      </c>
      <c r="H3298" s="37" t="s">
        <v>9381</v>
      </c>
    </row>
    <row r="3299" spans="1:8" x14ac:dyDescent="0.25">
      <c r="A3299" s="30">
        <v>45784</v>
      </c>
      <c r="B3299" s="31" t="s">
        <v>2416</v>
      </c>
      <c r="C3299" s="32" t="s">
        <v>2474</v>
      </c>
      <c r="D3299" s="31">
        <v>1871</v>
      </c>
      <c r="E3299" s="32">
        <v>6</v>
      </c>
      <c r="F3299" s="32" t="s">
        <v>14</v>
      </c>
      <c r="G3299" s="32" t="s">
        <v>10961</v>
      </c>
      <c r="H3299" s="33" t="s">
        <v>10633</v>
      </c>
    </row>
    <row r="3300" spans="1:8" x14ac:dyDescent="0.25">
      <c r="A3300" s="34">
        <v>45784</v>
      </c>
      <c r="B3300" s="35" t="s">
        <v>10635</v>
      </c>
      <c r="C3300" s="36" t="s">
        <v>10636</v>
      </c>
      <c r="D3300" s="35">
        <v>1871</v>
      </c>
      <c r="E3300" s="36">
        <v>2</v>
      </c>
      <c r="F3300" s="36" t="s">
        <v>14</v>
      </c>
      <c r="G3300" s="36" t="s">
        <v>10961</v>
      </c>
      <c r="H3300" s="37" t="s">
        <v>10633</v>
      </c>
    </row>
    <row r="3301" spans="1:8" x14ac:dyDescent="0.25">
      <c r="A3301" s="30">
        <v>45784</v>
      </c>
      <c r="B3301" s="31" t="s">
        <v>8473</v>
      </c>
      <c r="C3301" s="32" t="s">
        <v>8474</v>
      </c>
      <c r="D3301" s="31">
        <v>1872</v>
      </c>
      <c r="E3301" s="32">
        <v>4</v>
      </c>
      <c r="F3301" s="32" t="s">
        <v>14</v>
      </c>
      <c r="G3301" s="32" t="s">
        <v>10961</v>
      </c>
      <c r="H3301" s="33" t="s">
        <v>10321</v>
      </c>
    </row>
    <row r="3302" spans="1:8" x14ac:dyDescent="0.25">
      <c r="A3302" s="34">
        <v>45778</v>
      </c>
      <c r="B3302" s="35" t="s">
        <v>10635</v>
      </c>
      <c r="C3302" s="36" t="s">
        <v>10636</v>
      </c>
      <c r="D3302" s="35">
        <v>2867</v>
      </c>
      <c r="E3302" s="36">
        <v>12</v>
      </c>
      <c r="F3302" s="36" t="s">
        <v>14</v>
      </c>
      <c r="G3302" s="36" t="s">
        <v>10003</v>
      </c>
      <c r="H3302" s="37">
        <v>0</v>
      </c>
    </row>
    <row r="3303" spans="1:8" x14ac:dyDescent="0.25">
      <c r="A3303" s="30">
        <v>45782</v>
      </c>
      <c r="B3303" s="31" t="s">
        <v>3022</v>
      </c>
      <c r="C3303" s="32" t="s">
        <v>3023</v>
      </c>
      <c r="D3303" s="31">
        <v>2868</v>
      </c>
      <c r="E3303" s="32">
        <v>10</v>
      </c>
      <c r="F3303" s="32" t="s">
        <v>25</v>
      </c>
      <c r="G3303" s="32" t="s">
        <v>10003</v>
      </c>
      <c r="H3303" s="33">
        <v>0</v>
      </c>
    </row>
    <row r="3304" spans="1:8" x14ac:dyDescent="0.25">
      <c r="A3304" s="34">
        <v>45782</v>
      </c>
      <c r="B3304" s="35" t="s">
        <v>1905</v>
      </c>
      <c r="C3304" s="36" t="s">
        <v>1906</v>
      </c>
      <c r="D3304" s="35">
        <v>2869</v>
      </c>
      <c r="E3304" s="36">
        <v>1</v>
      </c>
      <c r="F3304" s="36" t="s">
        <v>14</v>
      </c>
      <c r="G3304" s="36" t="s">
        <v>10003</v>
      </c>
      <c r="H3304" s="37">
        <v>0</v>
      </c>
    </row>
    <row r="3305" spans="1:8" x14ac:dyDescent="0.25">
      <c r="A3305" s="30">
        <v>45782</v>
      </c>
      <c r="B3305" s="31" t="s">
        <v>1146</v>
      </c>
      <c r="C3305" s="32" t="s">
        <v>3024</v>
      </c>
      <c r="D3305" s="31">
        <v>2870</v>
      </c>
      <c r="E3305" s="32">
        <v>10</v>
      </c>
      <c r="F3305" s="32" t="s">
        <v>25</v>
      </c>
      <c r="G3305" s="32" t="s">
        <v>10003</v>
      </c>
      <c r="H3305" s="33">
        <v>0</v>
      </c>
    </row>
    <row r="3306" spans="1:8" x14ac:dyDescent="0.25">
      <c r="A3306" s="34">
        <v>45783</v>
      </c>
      <c r="B3306" s="35" t="s">
        <v>4255</v>
      </c>
      <c r="C3306" s="36" t="s">
        <v>4256</v>
      </c>
      <c r="D3306" s="35">
        <v>2871</v>
      </c>
      <c r="E3306" s="36">
        <v>108</v>
      </c>
      <c r="F3306" s="36" t="s">
        <v>25</v>
      </c>
      <c r="G3306" s="36" t="s">
        <v>10003</v>
      </c>
      <c r="H3306" s="37">
        <v>0</v>
      </c>
    </row>
    <row r="3307" spans="1:8" x14ac:dyDescent="0.25">
      <c r="A3307" s="30">
        <v>45783</v>
      </c>
      <c r="B3307" s="31" t="s">
        <v>10632</v>
      </c>
      <c r="C3307" s="32" t="s">
        <v>10632</v>
      </c>
      <c r="D3307" s="31">
        <v>2872</v>
      </c>
      <c r="E3307" s="32">
        <v>3</v>
      </c>
      <c r="F3307" s="32" t="s">
        <v>25</v>
      </c>
      <c r="G3307" s="32" t="s">
        <v>10003</v>
      </c>
      <c r="H3307" s="33">
        <v>0</v>
      </c>
    </row>
    <row r="3308" spans="1:8" x14ac:dyDescent="0.25">
      <c r="A3308" s="34">
        <v>45783</v>
      </c>
      <c r="B3308" s="35" t="s">
        <v>4932</v>
      </c>
      <c r="C3308" s="36" t="s">
        <v>4933</v>
      </c>
      <c r="D3308" s="35">
        <v>2873</v>
      </c>
      <c r="E3308" s="36">
        <v>600</v>
      </c>
      <c r="F3308" s="36" t="s">
        <v>14</v>
      </c>
      <c r="G3308" s="36" t="s">
        <v>10003</v>
      </c>
      <c r="H3308" s="37">
        <v>0</v>
      </c>
    </row>
    <row r="3309" spans="1:8" x14ac:dyDescent="0.25">
      <c r="A3309" s="30">
        <v>45783</v>
      </c>
      <c r="B3309" s="31" t="s">
        <v>5291</v>
      </c>
      <c r="C3309" s="32" t="s">
        <v>5292</v>
      </c>
      <c r="D3309" s="31">
        <v>2874</v>
      </c>
      <c r="E3309" s="32">
        <v>600</v>
      </c>
      <c r="F3309" s="32" t="s">
        <v>14</v>
      </c>
      <c r="G3309" s="32" t="s">
        <v>10003</v>
      </c>
      <c r="H3309" s="33">
        <v>0</v>
      </c>
    </row>
    <row r="3310" spans="1:8" x14ac:dyDescent="0.25">
      <c r="A3310" s="34">
        <v>45783</v>
      </c>
      <c r="B3310" s="35" t="s">
        <v>4958</v>
      </c>
      <c r="C3310" s="36" t="s">
        <v>9509</v>
      </c>
      <c r="D3310" s="35">
        <v>2875</v>
      </c>
      <c r="E3310" s="36">
        <v>60</v>
      </c>
      <c r="F3310" s="36" t="s">
        <v>14</v>
      </c>
      <c r="G3310" s="36" t="s">
        <v>10003</v>
      </c>
      <c r="H3310" s="37">
        <v>0</v>
      </c>
    </row>
    <row r="3311" spans="1:8" x14ac:dyDescent="0.25">
      <c r="A3311" s="30">
        <v>45783</v>
      </c>
      <c r="B3311" s="31" t="s">
        <v>8626</v>
      </c>
      <c r="C3311" s="32" t="s">
        <v>10638</v>
      </c>
      <c r="D3311" s="31">
        <v>2876</v>
      </c>
      <c r="E3311" s="32">
        <v>40</v>
      </c>
      <c r="F3311" s="32" t="s">
        <v>14</v>
      </c>
      <c r="G3311" s="32" t="s">
        <v>10003</v>
      </c>
      <c r="H3311" s="33">
        <v>0</v>
      </c>
    </row>
    <row r="3312" spans="1:8" x14ac:dyDescent="0.25">
      <c r="A3312" s="34">
        <v>45783</v>
      </c>
      <c r="B3312" s="35">
        <v>3280845100</v>
      </c>
      <c r="C3312" s="36" t="s">
        <v>8702</v>
      </c>
      <c r="D3312" s="35">
        <v>2877</v>
      </c>
      <c r="E3312" s="36">
        <v>50</v>
      </c>
      <c r="F3312" s="36" t="s">
        <v>14</v>
      </c>
      <c r="G3312" s="36" t="s">
        <v>10003</v>
      </c>
      <c r="H3312" s="37">
        <v>0</v>
      </c>
    </row>
    <row r="3313" spans="1:8" x14ac:dyDescent="0.25">
      <c r="A3313" s="30">
        <v>45784</v>
      </c>
      <c r="B3313" s="31" t="s">
        <v>8827</v>
      </c>
      <c r="C3313" s="32" t="s">
        <v>8797</v>
      </c>
      <c r="D3313" s="31">
        <v>2878</v>
      </c>
      <c r="E3313" s="32">
        <v>29</v>
      </c>
      <c r="F3313" s="32" t="s">
        <v>14</v>
      </c>
      <c r="G3313" s="32" t="s">
        <v>10003</v>
      </c>
      <c r="H3313" s="33">
        <v>0</v>
      </c>
    </row>
    <row r="3314" spans="1:8" x14ac:dyDescent="0.25">
      <c r="A3314" s="34">
        <v>45784</v>
      </c>
      <c r="B3314" s="35" t="s">
        <v>8829</v>
      </c>
      <c r="C3314" s="36" t="s">
        <v>8799</v>
      </c>
      <c r="D3314" s="35">
        <v>2879</v>
      </c>
      <c r="E3314" s="36">
        <v>64</v>
      </c>
      <c r="F3314" s="36" t="s">
        <v>14</v>
      </c>
      <c r="G3314" s="36" t="s">
        <v>10003</v>
      </c>
      <c r="H3314" s="37">
        <v>0</v>
      </c>
    </row>
    <row r="3315" spans="1:8" x14ac:dyDescent="0.25">
      <c r="A3315" s="30">
        <v>45784</v>
      </c>
      <c r="B3315" s="31" t="s">
        <v>8819</v>
      </c>
      <c r="C3315" s="32" t="s">
        <v>8789</v>
      </c>
      <c r="D3315" s="31">
        <v>2880</v>
      </c>
      <c r="E3315" s="32">
        <v>102</v>
      </c>
      <c r="F3315" s="32" t="s">
        <v>14</v>
      </c>
      <c r="G3315" s="32" t="s">
        <v>10003</v>
      </c>
      <c r="H3315" s="33">
        <v>0</v>
      </c>
    </row>
    <row r="3316" spans="1:8" x14ac:dyDescent="0.25">
      <c r="A3316" s="34">
        <v>45784</v>
      </c>
      <c r="B3316" s="35" t="s">
        <v>8821</v>
      </c>
      <c r="C3316" s="36" t="s">
        <v>8791</v>
      </c>
      <c r="D3316" s="35">
        <v>2881</v>
      </c>
      <c r="E3316" s="36">
        <v>32</v>
      </c>
      <c r="F3316" s="36" t="s">
        <v>14</v>
      </c>
      <c r="G3316" s="36" t="s">
        <v>10003</v>
      </c>
      <c r="H3316" s="37">
        <v>0</v>
      </c>
    </row>
    <row r="3317" spans="1:8" x14ac:dyDescent="0.25">
      <c r="A3317" s="30">
        <v>45784</v>
      </c>
      <c r="B3317" s="31" t="s">
        <v>8836</v>
      </c>
      <c r="C3317" s="32" t="s">
        <v>8807</v>
      </c>
      <c r="D3317" s="31">
        <v>2882</v>
      </c>
      <c r="E3317" s="32">
        <v>32</v>
      </c>
      <c r="F3317" s="32" t="s">
        <v>14</v>
      </c>
      <c r="G3317" s="32" t="s">
        <v>10003</v>
      </c>
      <c r="H3317" s="33">
        <v>0</v>
      </c>
    </row>
    <row r="3318" spans="1:8" x14ac:dyDescent="0.25">
      <c r="A3318" s="34">
        <v>45784</v>
      </c>
      <c r="B3318" s="35" t="s">
        <v>8838</v>
      </c>
      <c r="C3318" s="36" t="s">
        <v>10656</v>
      </c>
      <c r="D3318" s="35">
        <v>2883</v>
      </c>
      <c r="E3318" s="36">
        <v>24</v>
      </c>
      <c r="F3318" s="36" t="s">
        <v>14</v>
      </c>
      <c r="G3318" s="36" t="s">
        <v>10003</v>
      </c>
      <c r="H3318" s="37">
        <v>0</v>
      </c>
    </row>
    <row r="3319" spans="1:8" x14ac:dyDescent="0.25">
      <c r="A3319" s="30">
        <v>45784</v>
      </c>
      <c r="B3319" s="31" t="s">
        <v>8825</v>
      </c>
      <c r="C3319" s="32" t="s">
        <v>8795</v>
      </c>
      <c r="D3319" s="31">
        <v>2884</v>
      </c>
      <c r="E3319" s="32">
        <v>14</v>
      </c>
      <c r="F3319" s="32" t="s">
        <v>14</v>
      </c>
      <c r="G3319" s="32" t="s">
        <v>10003</v>
      </c>
      <c r="H3319" s="33">
        <v>0</v>
      </c>
    </row>
    <row r="3320" spans="1:8" x14ac:dyDescent="0.25">
      <c r="A3320" s="34">
        <v>45784</v>
      </c>
      <c r="B3320" s="35" t="s">
        <v>8817</v>
      </c>
      <c r="C3320" s="36" t="s">
        <v>8787</v>
      </c>
      <c r="D3320" s="35">
        <v>2885</v>
      </c>
      <c r="E3320" s="36">
        <v>4</v>
      </c>
      <c r="F3320" s="36" t="s">
        <v>14</v>
      </c>
      <c r="G3320" s="36" t="s">
        <v>10003</v>
      </c>
      <c r="H3320" s="37">
        <v>0</v>
      </c>
    </row>
    <row r="3321" spans="1:8" x14ac:dyDescent="0.25">
      <c r="A3321" s="30">
        <v>45784</v>
      </c>
      <c r="B3321" s="31" t="s">
        <v>8809</v>
      </c>
      <c r="C3321" s="32" t="s">
        <v>8781</v>
      </c>
      <c r="D3321" s="31">
        <v>2886</v>
      </c>
      <c r="E3321" s="32">
        <v>5</v>
      </c>
      <c r="F3321" s="32" t="s">
        <v>14</v>
      </c>
      <c r="G3321" s="32" t="s">
        <v>10003</v>
      </c>
      <c r="H3321" s="33">
        <v>0</v>
      </c>
    </row>
    <row r="3322" spans="1:8" x14ac:dyDescent="0.25">
      <c r="A3322" s="34">
        <v>45784</v>
      </c>
      <c r="B3322" s="35" t="s">
        <v>8877</v>
      </c>
      <c r="C3322" s="36" t="s">
        <v>8846</v>
      </c>
      <c r="D3322" s="35">
        <v>2887</v>
      </c>
      <c r="E3322" s="36">
        <v>10</v>
      </c>
      <c r="F3322" s="36" t="s">
        <v>14</v>
      </c>
      <c r="G3322" s="36" t="s">
        <v>10003</v>
      </c>
      <c r="H3322" s="37">
        <v>0</v>
      </c>
    </row>
    <row r="3323" spans="1:8" x14ac:dyDescent="0.25">
      <c r="A3323" s="30">
        <v>45784</v>
      </c>
      <c r="B3323" s="31" t="s">
        <v>9399</v>
      </c>
      <c r="C3323" s="32" t="s">
        <v>8845</v>
      </c>
      <c r="D3323" s="31">
        <v>2888</v>
      </c>
      <c r="E3323" s="32">
        <v>4</v>
      </c>
      <c r="F3323" s="32" t="s">
        <v>14</v>
      </c>
      <c r="G3323" s="32" t="s">
        <v>10003</v>
      </c>
      <c r="H3323" s="33">
        <v>0</v>
      </c>
    </row>
    <row r="3324" spans="1:8" x14ac:dyDescent="0.25">
      <c r="A3324" s="34">
        <v>45784</v>
      </c>
      <c r="B3324" s="35" t="s">
        <v>9406</v>
      </c>
      <c r="C3324" s="36" t="s">
        <v>8848</v>
      </c>
      <c r="D3324" s="35">
        <v>2889</v>
      </c>
      <c r="E3324" s="36">
        <v>6</v>
      </c>
      <c r="F3324" s="36" t="s">
        <v>14</v>
      </c>
      <c r="G3324" s="36" t="s">
        <v>10003</v>
      </c>
      <c r="H3324" s="37">
        <v>0</v>
      </c>
    </row>
    <row r="3325" spans="1:8" x14ac:dyDescent="0.25">
      <c r="A3325" s="30">
        <v>45784</v>
      </c>
      <c r="B3325" s="31" t="s">
        <v>8894</v>
      </c>
      <c r="C3325" s="32" t="s">
        <v>8868</v>
      </c>
      <c r="D3325" s="31">
        <v>2890</v>
      </c>
      <c r="E3325" s="32">
        <v>6</v>
      </c>
      <c r="F3325" s="32" t="s">
        <v>14</v>
      </c>
      <c r="G3325" s="32" t="s">
        <v>10003</v>
      </c>
      <c r="H3325" s="33">
        <v>0</v>
      </c>
    </row>
    <row r="3326" spans="1:8" x14ac:dyDescent="0.25">
      <c r="A3326" s="34">
        <v>45784</v>
      </c>
      <c r="B3326" s="35" t="s">
        <v>9397</v>
      </c>
      <c r="C3326" s="36" t="s">
        <v>9479</v>
      </c>
      <c r="D3326" s="35">
        <v>2891</v>
      </c>
      <c r="E3326" s="36">
        <v>2</v>
      </c>
      <c r="F3326" s="36" t="s">
        <v>14</v>
      </c>
      <c r="G3326" s="36" t="s">
        <v>10003</v>
      </c>
      <c r="H3326" s="37">
        <v>0</v>
      </c>
    </row>
    <row r="3327" spans="1:8" x14ac:dyDescent="0.25">
      <c r="A3327" s="30">
        <v>45784</v>
      </c>
      <c r="B3327" s="31" t="s">
        <v>8884</v>
      </c>
      <c r="C3327" s="32" t="s">
        <v>8855</v>
      </c>
      <c r="D3327" s="31">
        <v>2892</v>
      </c>
      <c r="E3327" s="32">
        <v>12</v>
      </c>
      <c r="F3327" s="32" t="s">
        <v>14</v>
      </c>
      <c r="G3327" s="32" t="s">
        <v>10003</v>
      </c>
      <c r="H3327" s="33">
        <v>0</v>
      </c>
    </row>
    <row r="3328" spans="1:8" x14ac:dyDescent="0.25">
      <c r="A3328" s="34">
        <v>45784</v>
      </c>
      <c r="B3328" s="35" t="s">
        <v>8885</v>
      </c>
      <c r="C3328" s="36" t="s">
        <v>8857</v>
      </c>
      <c r="D3328" s="35">
        <v>2893</v>
      </c>
      <c r="E3328" s="36">
        <v>3</v>
      </c>
      <c r="F3328" s="36" t="s">
        <v>14</v>
      </c>
      <c r="G3328" s="36" t="s">
        <v>10003</v>
      </c>
      <c r="H3328" s="37">
        <v>0</v>
      </c>
    </row>
    <row r="3329" spans="1:8" x14ac:dyDescent="0.25">
      <c r="A3329" s="30">
        <v>45784</v>
      </c>
      <c r="B3329" s="31" t="s">
        <v>8886</v>
      </c>
      <c r="C3329" s="32" t="s">
        <v>8858</v>
      </c>
      <c r="D3329" s="31">
        <v>2894</v>
      </c>
      <c r="E3329" s="32">
        <v>3</v>
      </c>
      <c r="F3329" s="32" t="s">
        <v>14</v>
      </c>
      <c r="G3329" s="32" t="s">
        <v>10003</v>
      </c>
      <c r="H3329" s="33">
        <v>0</v>
      </c>
    </row>
    <row r="3330" spans="1:8" x14ac:dyDescent="0.25">
      <c r="A3330" s="34">
        <v>45784</v>
      </c>
      <c r="B3330" s="35">
        <v>3250216100</v>
      </c>
      <c r="C3330" s="36" t="s">
        <v>8664</v>
      </c>
      <c r="D3330" s="35">
        <v>2895</v>
      </c>
      <c r="E3330" s="36">
        <v>10</v>
      </c>
      <c r="F3330" s="36" t="s">
        <v>14</v>
      </c>
      <c r="G3330" s="36" t="s">
        <v>10003</v>
      </c>
      <c r="H3330" s="37">
        <v>0</v>
      </c>
    </row>
    <row r="3331" spans="1:8" x14ac:dyDescent="0.25">
      <c r="A3331" s="30">
        <v>45784</v>
      </c>
      <c r="B3331" s="31" t="s">
        <v>10324</v>
      </c>
      <c r="C3331" s="32" t="s">
        <v>8707</v>
      </c>
      <c r="D3331" s="31">
        <v>2896</v>
      </c>
      <c r="E3331" s="32">
        <v>10</v>
      </c>
      <c r="F3331" s="32" t="s">
        <v>14</v>
      </c>
      <c r="G3331" s="32" t="s">
        <v>10003</v>
      </c>
      <c r="H3331" s="33">
        <v>0</v>
      </c>
    </row>
    <row r="3332" spans="1:8" x14ac:dyDescent="0.25">
      <c r="A3332" s="34">
        <v>45785</v>
      </c>
      <c r="B3332" s="35" t="s">
        <v>8477</v>
      </c>
      <c r="C3332" s="36" t="s">
        <v>8478</v>
      </c>
      <c r="D3332" s="35">
        <v>2897</v>
      </c>
      <c r="E3332" s="36">
        <v>17</v>
      </c>
      <c r="F3332" s="36" t="s">
        <v>14</v>
      </c>
      <c r="G3332" s="36" t="s">
        <v>10003</v>
      </c>
      <c r="H3332" s="37">
        <v>0</v>
      </c>
    </row>
    <row r="3333" spans="1:8" x14ac:dyDescent="0.25">
      <c r="A3333" s="30">
        <v>45785</v>
      </c>
      <c r="B3333" s="31" t="s">
        <v>745</v>
      </c>
      <c r="C3333" s="32" t="s">
        <v>746</v>
      </c>
      <c r="D3333" s="31">
        <v>2898</v>
      </c>
      <c r="E3333" s="32">
        <v>30</v>
      </c>
      <c r="F3333" s="32" t="s">
        <v>14</v>
      </c>
      <c r="G3333" s="32" t="s">
        <v>10003</v>
      </c>
      <c r="H3333" s="33">
        <v>0</v>
      </c>
    </row>
    <row r="3334" spans="1:8" x14ac:dyDescent="0.25">
      <c r="A3334" s="34">
        <v>45785</v>
      </c>
      <c r="B3334" s="35" t="s">
        <v>1756</v>
      </c>
      <c r="C3334" s="36" t="s">
        <v>1757</v>
      </c>
      <c r="D3334" s="35">
        <v>2899</v>
      </c>
      <c r="E3334" s="36">
        <v>100</v>
      </c>
      <c r="F3334" s="36" t="s">
        <v>14</v>
      </c>
      <c r="G3334" s="36" t="s">
        <v>10003</v>
      </c>
      <c r="H3334" s="37">
        <v>0</v>
      </c>
    </row>
    <row r="3335" spans="1:8" x14ac:dyDescent="0.25">
      <c r="A3335" s="30">
        <v>45785</v>
      </c>
      <c r="B3335" s="31" t="s">
        <v>10148</v>
      </c>
      <c r="C3335" s="32" t="s">
        <v>6247</v>
      </c>
      <c r="D3335" s="31">
        <v>2900</v>
      </c>
      <c r="E3335" s="32">
        <v>160</v>
      </c>
      <c r="F3335" s="32" t="s">
        <v>14</v>
      </c>
      <c r="G3335" s="32" t="s">
        <v>10003</v>
      </c>
      <c r="H3335" s="33">
        <v>0</v>
      </c>
    </row>
    <row r="3336" spans="1:8" x14ac:dyDescent="0.25">
      <c r="A3336" s="34">
        <v>45785</v>
      </c>
      <c r="B3336" s="35" t="s">
        <v>10657</v>
      </c>
      <c r="C3336" s="36" t="s">
        <v>2745</v>
      </c>
      <c r="D3336" s="35">
        <v>2901</v>
      </c>
      <c r="E3336" s="36">
        <v>60</v>
      </c>
      <c r="F3336" s="36" t="s">
        <v>14</v>
      </c>
      <c r="G3336" s="36" t="s">
        <v>10003</v>
      </c>
      <c r="H3336" s="37">
        <v>0</v>
      </c>
    </row>
    <row r="3337" spans="1:8" x14ac:dyDescent="0.25">
      <c r="A3337" s="30">
        <v>45785</v>
      </c>
      <c r="B3337" s="31" t="s">
        <v>2609</v>
      </c>
      <c r="C3337" s="32" t="s">
        <v>2610</v>
      </c>
      <c r="D3337" s="31">
        <v>2902</v>
      </c>
      <c r="E3337" s="32">
        <v>156</v>
      </c>
      <c r="F3337" s="32" t="s">
        <v>25</v>
      </c>
      <c r="G3337" s="32" t="s">
        <v>10003</v>
      </c>
      <c r="H3337" s="33">
        <v>0</v>
      </c>
    </row>
    <row r="3338" spans="1:8" x14ac:dyDescent="0.25">
      <c r="A3338" s="34">
        <v>45785</v>
      </c>
      <c r="B3338" s="35" t="s">
        <v>5827</v>
      </c>
      <c r="C3338" s="36" t="s">
        <v>5828</v>
      </c>
      <c r="D3338" s="35">
        <v>2903</v>
      </c>
      <c r="E3338" s="36">
        <v>70</v>
      </c>
      <c r="F3338" s="36" t="s">
        <v>25</v>
      </c>
      <c r="G3338" s="36" t="s">
        <v>10003</v>
      </c>
      <c r="H3338" s="37">
        <v>0</v>
      </c>
    </row>
    <row r="3339" spans="1:8" x14ac:dyDescent="0.25">
      <c r="A3339" s="30">
        <v>45785</v>
      </c>
      <c r="B3339" s="31" t="s">
        <v>10280</v>
      </c>
      <c r="C3339" s="32" t="s">
        <v>2922</v>
      </c>
      <c r="D3339" s="31">
        <v>2904</v>
      </c>
      <c r="E3339" s="32">
        <v>200</v>
      </c>
      <c r="F3339" s="32" t="s">
        <v>14</v>
      </c>
      <c r="G3339" s="32" t="s">
        <v>10003</v>
      </c>
      <c r="H3339" s="33">
        <v>0</v>
      </c>
    </row>
    <row r="3340" spans="1:8" x14ac:dyDescent="0.25">
      <c r="A3340" s="34">
        <v>45785</v>
      </c>
      <c r="B3340" s="35" t="s">
        <v>5899</v>
      </c>
      <c r="C3340" s="36" t="s">
        <v>5900</v>
      </c>
      <c r="D3340" s="35">
        <v>1877</v>
      </c>
      <c r="E3340" s="36">
        <v>20</v>
      </c>
      <c r="F3340" s="36" t="s">
        <v>25</v>
      </c>
      <c r="G3340" s="36" t="s">
        <v>10961</v>
      </c>
      <c r="H3340" s="37" t="s">
        <v>10640</v>
      </c>
    </row>
    <row r="3341" spans="1:8" x14ac:dyDescent="0.25">
      <c r="A3341" s="30">
        <v>45785</v>
      </c>
      <c r="B3341" s="31" t="s">
        <v>5897</v>
      </c>
      <c r="C3341" s="32" t="s">
        <v>5898</v>
      </c>
      <c r="D3341" s="31">
        <v>1877</v>
      </c>
      <c r="E3341" s="32">
        <v>6</v>
      </c>
      <c r="F3341" s="32" t="s">
        <v>25</v>
      </c>
      <c r="G3341" s="32" t="s">
        <v>10961</v>
      </c>
      <c r="H3341" s="33" t="s">
        <v>10640</v>
      </c>
    </row>
    <row r="3342" spans="1:8" x14ac:dyDescent="0.25">
      <c r="A3342" s="34">
        <v>45785</v>
      </c>
      <c r="B3342" s="35" t="s">
        <v>9940</v>
      </c>
      <c r="C3342" s="36" t="s">
        <v>9940</v>
      </c>
      <c r="D3342" s="35">
        <v>1877</v>
      </c>
      <c r="E3342" s="36">
        <v>20</v>
      </c>
      <c r="F3342" s="36" t="s">
        <v>14</v>
      </c>
      <c r="G3342" s="36" t="s">
        <v>10961</v>
      </c>
      <c r="H3342" s="37" t="s">
        <v>10640</v>
      </c>
    </row>
    <row r="3343" spans="1:8" x14ac:dyDescent="0.25">
      <c r="A3343" s="30">
        <v>45785</v>
      </c>
      <c r="B3343" s="31" t="s">
        <v>6690</v>
      </c>
      <c r="C3343" s="32" t="s">
        <v>6691</v>
      </c>
      <c r="D3343" s="31">
        <v>1877</v>
      </c>
      <c r="E3343" s="32">
        <v>12</v>
      </c>
      <c r="F3343" s="32" t="s">
        <v>14</v>
      </c>
      <c r="G3343" s="32" t="s">
        <v>10961</v>
      </c>
      <c r="H3343" s="33" t="s">
        <v>10640</v>
      </c>
    </row>
    <row r="3344" spans="1:8" x14ac:dyDescent="0.25">
      <c r="A3344" s="34">
        <v>45785</v>
      </c>
      <c r="B3344" s="35" t="s">
        <v>7824</v>
      </c>
      <c r="C3344" s="36" t="s">
        <v>7825</v>
      </c>
      <c r="D3344" s="35">
        <v>1877</v>
      </c>
      <c r="E3344" s="36">
        <v>50</v>
      </c>
      <c r="F3344" s="36" t="s">
        <v>14</v>
      </c>
      <c r="G3344" s="36" t="s">
        <v>10961</v>
      </c>
      <c r="H3344" s="37" t="s">
        <v>10640</v>
      </c>
    </row>
    <row r="3345" spans="1:8" x14ac:dyDescent="0.25">
      <c r="A3345" s="30">
        <v>45785</v>
      </c>
      <c r="B3345" s="31" t="s">
        <v>9622</v>
      </c>
      <c r="C3345" s="32" t="s">
        <v>9877</v>
      </c>
      <c r="D3345" s="31">
        <v>1877</v>
      </c>
      <c r="E3345" s="32">
        <v>120</v>
      </c>
      <c r="F3345" s="32" t="s">
        <v>14</v>
      </c>
      <c r="G3345" s="32" t="s">
        <v>10961</v>
      </c>
      <c r="H3345" s="33" t="s">
        <v>10640</v>
      </c>
    </row>
    <row r="3346" spans="1:8" x14ac:dyDescent="0.25">
      <c r="A3346" s="34">
        <v>45785</v>
      </c>
      <c r="B3346" s="35" t="s">
        <v>9909</v>
      </c>
      <c r="C3346" s="36" t="s">
        <v>9909</v>
      </c>
      <c r="D3346" s="35">
        <v>1877</v>
      </c>
      <c r="E3346" s="36">
        <v>30</v>
      </c>
      <c r="F3346" s="36" t="s">
        <v>25</v>
      </c>
      <c r="G3346" s="36" t="s">
        <v>10961</v>
      </c>
      <c r="H3346" s="37" t="s">
        <v>10640</v>
      </c>
    </row>
    <row r="3347" spans="1:8" x14ac:dyDescent="0.25">
      <c r="A3347" s="30">
        <v>45785</v>
      </c>
      <c r="B3347" s="31" t="s">
        <v>9774</v>
      </c>
      <c r="C3347" s="32" t="s">
        <v>9775</v>
      </c>
      <c r="D3347" s="31">
        <v>1877</v>
      </c>
      <c r="E3347" s="32">
        <v>3</v>
      </c>
      <c r="F3347" s="32" t="s">
        <v>14</v>
      </c>
      <c r="G3347" s="32" t="s">
        <v>10961</v>
      </c>
      <c r="H3347" s="33" t="s">
        <v>10640</v>
      </c>
    </row>
    <row r="3348" spans="1:8" x14ac:dyDescent="0.25">
      <c r="A3348" s="34">
        <v>45785</v>
      </c>
      <c r="B3348" s="35" t="s">
        <v>1496</v>
      </c>
      <c r="C3348" s="36" t="s">
        <v>1496</v>
      </c>
      <c r="D3348" s="35">
        <v>1877</v>
      </c>
      <c r="E3348" s="36">
        <v>3</v>
      </c>
      <c r="F3348" s="36" t="s">
        <v>14</v>
      </c>
      <c r="G3348" s="36" t="s">
        <v>10961</v>
      </c>
      <c r="H3348" s="37" t="s">
        <v>10640</v>
      </c>
    </row>
    <row r="3349" spans="1:8" x14ac:dyDescent="0.25">
      <c r="A3349" s="30">
        <v>45785</v>
      </c>
      <c r="B3349" s="31" t="s">
        <v>9943</v>
      </c>
      <c r="C3349" s="32" t="s">
        <v>9943</v>
      </c>
      <c r="D3349" s="31">
        <v>1877</v>
      </c>
      <c r="E3349" s="32">
        <v>2</v>
      </c>
      <c r="F3349" s="32" t="s">
        <v>14</v>
      </c>
      <c r="G3349" s="32" t="s">
        <v>10961</v>
      </c>
      <c r="H3349" s="33" t="s">
        <v>10640</v>
      </c>
    </row>
    <row r="3350" spans="1:8" x14ac:dyDescent="0.25">
      <c r="A3350" s="34">
        <v>45785</v>
      </c>
      <c r="B3350" s="35" t="s">
        <v>8451</v>
      </c>
      <c r="C3350" s="36" t="s">
        <v>9022</v>
      </c>
      <c r="D3350" s="35">
        <v>1877</v>
      </c>
      <c r="E3350" s="36">
        <v>10</v>
      </c>
      <c r="F3350" s="36" t="s">
        <v>14</v>
      </c>
      <c r="G3350" s="36" t="s">
        <v>10961</v>
      </c>
      <c r="H3350" s="37" t="s">
        <v>10640</v>
      </c>
    </row>
    <row r="3351" spans="1:8" x14ac:dyDescent="0.25">
      <c r="A3351" s="30">
        <v>45785</v>
      </c>
      <c r="B3351" s="31">
        <v>6044397001</v>
      </c>
      <c r="C3351" s="32" t="s">
        <v>8997</v>
      </c>
      <c r="D3351" s="31">
        <v>1876</v>
      </c>
      <c r="E3351" s="32">
        <v>40</v>
      </c>
      <c r="F3351" s="32" t="s">
        <v>14</v>
      </c>
      <c r="G3351" s="32" t="s">
        <v>10961</v>
      </c>
      <c r="H3351" s="33" t="s">
        <v>10641</v>
      </c>
    </row>
    <row r="3352" spans="1:8" x14ac:dyDescent="0.25">
      <c r="A3352" s="34">
        <v>45785</v>
      </c>
      <c r="B3352" s="35" t="s">
        <v>10243</v>
      </c>
      <c r="C3352" s="36" t="s">
        <v>9046</v>
      </c>
      <c r="D3352" s="35">
        <v>1878</v>
      </c>
      <c r="E3352" s="36">
        <v>3</v>
      </c>
      <c r="F3352" s="36" t="s">
        <v>14</v>
      </c>
      <c r="G3352" s="36" t="s">
        <v>10961</v>
      </c>
      <c r="H3352" s="37" t="s">
        <v>9421</v>
      </c>
    </row>
    <row r="3353" spans="1:8" x14ac:dyDescent="0.25">
      <c r="A3353" s="30">
        <v>45785</v>
      </c>
      <c r="B3353" s="31" t="s">
        <v>10244</v>
      </c>
      <c r="C3353" s="32" t="s">
        <v>9047</v>
      </c>
      <c r="D3353" s="31">
        <v>1878</v>
      </c>
      <c r="E3353" s="32">
        <v>3</v>
      </c>
      <c r="F3353" s="32" t="s">
        <v>14</v>
      </c>
      <c r="G3353" s="32" t="s">
        <v>10961</v>
      </c>
      <c r="H3353" s="33" t="s">
        <v>9421</v>
      </c>
    </row>
    <row r="3354" spans="1:8" x14ac:dyDescent="0.25">
      <c r="A3354" s="34">
        <v>45785</v>
      </c>
      <c r="B3354" s="35" t="s">
        <v>10231</v>
      </c>
      <c r="C3354" s="36" t="s">
        <v>9048</v>
      </c>
      <c r="D3354" s="35">
        <v>1878</v>
      </c>
      <c r="E3354" s="36">
        <v>3</v>
      </c>
      <c r="F3354" s="36" t="s">
        <v>14</v>
      </c>
      <c r="G3354" s="36" t="s">
        <v>10961</v>
      </c>
      <c r="H3354" s="37" t="s">
        <v>9421</v>
      </c>
    </row>
    <row r="3355" spans="1:8" x14ac:dyDescent="0.25">
      <c r="A3355" s="30">
        <v>45785</v>
      </c>
      <c r="B3355" s="31" t="s">
        <v>10232</v>
      </c>
      <c r="C3355" s="32" t="s">
        <v>9049</v>
      </c>
      <c r="D3355" s="31">
        <v>1878</v>
      </c>
      <c r="E3355" s="32">
        <v>3</v>
      </c>
      <c r="F3355" s="32" t="s">
        <v>14</v>
      </c>
      <c r="G3355" s="32" t="s">
        <v>10961</v>
      </c>
      <c r="H3355" s="33" t="s">
        <v>9421</v>
      </c>
    </row>
    <row r="3356" spans="1:8" x14ac:dyDescent="0.25">
      <c r="A3356" s="34">
        <v>45785</v>
      </c>
      <c r="B3356" s="35" t="s">
        <v>2772</v>
      </c>
      <c r="C3356" s="36" t="s">
        <v>2773</v>
      </c>
      <c r="D3356" s="35">
        <v>1878</v>
      </c>
      <c r="E3356" s="36">
        <v>2</v>
      </c>
      <c r="F3356" s="36" t="s">
        <v>14</v>
      </c>
      <c r="G3356" s="36" t="s">
        <v>10961</v>
      </c>
      <c r="H3356" s="37" t="s">
        <v>9421</v>
      </c>
    </row>
    <row r="3357" spans="1:8" x14ac:dyDescent="0.25">
      <c r="A3357" s="30">
        <v>45785</v>
      </c>
      <c r="B3357" s="31" t="s">
        <v>2017</v>
      </c>
      <c r="C3357" s="32" t="s">
        <v>2018</v>
      </c>
      <c r="D3357" s="31">
        <v>1878</v>
      </c>
      <c r="E3357" s="32">
        <v>2</v>
      </c>
      <c r="F3357" s="32" t="s">
        <v>14</v>
      </c>
      <c r="G3357" s="32" t="s">
        <v>10961</v>
      </c>
      <c r="H3357" s="33" t="s">
        <v>9421</v>
      </c>
    </row>
    <row r="3358" spans="1:8" x14ac:dyDescent="0.25">
      <c r="A3358" s="34">
        <v>45785</v>
      </c>
      <c r="B3358" s="35" t="s">
        <v>4195</v>
      </c>
      <c r="C3358" s="36" t="s">
        <v>4196</v>
      </c>
      <c r="D3358" s="35">
        <v>1878</v>
      </c>
      <c r="E3358" s="36">
        <v>12</v>
      </c>
      <c r="F3358" s="36" t="s">
        <v>14</v>
      </c>
      <c r="G3358" s="36" t="s">
        <v>10961</v>
      </c>
      <c r="H3358" s="37" t="s">
        <v>9421</v>
      </c>
    </row>
    <row r="3359" spans="1:8" x14ac:dyDescent="0.25">
      <c r="A3359" s="30">
        <v>45785</v>
      </c>
      <c r="B3359" s="31" t="s">
        <v>4195</v>
      </c>
      <c r="C3359" s="32" t="s">
        <v>4196</v>
      </c>
      <c r="D3359" s="31" t="s">
        <v>10642</v>
      </c>
      <c r="E3359" s="32">
        <v>12</v>
      </c>
      <c r="F3359" s="32" t="s">
        <v>14</v>
      </c>
      <c r="G3359" s="32" t="s">
        <v>10003</v>
      </c>
      <c r="H3359" s="33" t="s">
        <v>10515</v>
      </c>
    </row>
    <row r="3360" spans="1:8" x14ac:dyDescent="0.25">
      <c r="A3360" s="34">
        <v>45784</v>
      </c>
      <c r="B3360" s="35" t="s">
        <v>1539</v>
      </c>
      <c r="C3360" s="36" t="s">
        <v>1540</v>
      </c>
      <c r="D3360" s="35" t="s">
        <v>10643</v>
      </c>
      <c r="E3360" s="36">
        <v>1</v>
      </c>
      <c r="F3360" s="36" t="s">
        <v>14</v>
      </c>
      <c r="G3360" s="36" t="s">
        <v>10961</v>
      </c>
      <c r="H3360" s="37" t="s">
        <v>8431</v>
      </c>
    </row>
    <row r="3361" spans="1:8" x14ac:dyDescent="0.25">
      <c r="A3361" s="30">
        <v>45784</v>
      </c>
      <c r="B3361" s="31" t="s">
        <v>179</v>
      </c>
      <c r="C3361" s="32" t="s">
        <v>180</v>
      </c>
      <c r="D3361" s="31" t="s">
        <v>10643</v>
      </c>
      <c r="E3361" s="32">
        <v>6</v>
      </c>
      <c r="F3361" s="32" t="s">
        <v>14</v>
      </c>
      <c r="G3361" s="32" t="s">
        <v>10961</v>
      </c>
      <c r="H3361" s="33" t="s">
        <v>8431</v>
      </c>
    </row>
    <row r="3362" spans="1:8" x14ac:dyDescent="0.25">
      <c r="A3362" s="34">
        <v>45784</v>
      </c>
      <c r="B3362" s="35" t="s">
        <v>9337</v>
      </c>
      <c r="C3362" s="36" t="s">
        <v>8920</v>
      </c>
      <c r="D3362" s="35" t="s">
        <v>10643</v>
      </c>
      <c r="E3362" s="36">
        <v>2</v>
      </c>
      <c r="F3362" s="36" t="s">
        <v>25</v>
      </c>
      <c r="G3362" s="36" t="s">
        <v>10961</v>
      </c>
      <c r="H3362" s="37" t="s">
        <v>8431</v>
      </c>
    </row>
    <row r="3363" spans="1:8" x14ac:dyDescent="0.25">
      <c r="A3363" s="30">
        <v>45784</v>
      </c>
      <c r="B3363" s="31" t="s">
        <v>9282</v>
      </c>
      <c r="C3363" s="32" t="s">
        <v>8929</v>
      </c>
      <c r="D3363" s="31" t="s">
        <v>10643</v>
      </c>
      <c r="E3363" s="32">
        <v>3</v>
      </c>
      <c r="F3363" s="32" t="s">
        <v>25</v>
      </c>
      <c r="G3363" s="32" t="s">
        <v>10961</v>
      </c>
      <c r="H3363" s="33" t="s">
        <v>8431</v>
      </c>
    </row>
    <row r="3364" spans="1:8" x14ac:dyDescent="0.25">
      <c r="A3364" s="34">
        <v>45784</v>
      </c>
      <c r="B3364" s="35" t="s">
        <v>973</v>
      </c>
      <c r="C3364" s="36" t="s">
        <v>8420</v>
      </c>
      <c r="D3364" s="35" t="s">
        <v>10643</v>
      </c>
      <c r="E3364" s="36">
        <v>10</v>
      </c>
      <c r="F3364" s="36" t="s">
        <v>14</v>
      </c>
      <c r="G3364" s="36" t="s">
        <v>10961</v>
      </c>
      <c r="H3364" s="37" t="s">
        <v>8431</v>
      </c>
    </row>
    <row r="3365" spans="1:8" x14ac:dyDescent="0.25">
      <c r="A3365" s="30">
        <v>45784</v>
      </c>
      <c r="B3365" s="31">
        <v>3280574100</v>
      </c>
      <c r="C3365" s="32" t="s">
        <v>8680</v>
      </c>
      <c r="D3365" s="31" t="s">
        <v>10643</v>
      </c>
      <c r="E3365" s="32">
        <v>2</v>
      </c>
      <c r="F3365" s="32" t="s">
        <v>14</v>
      </c>
      <c r="G3365" s="32" t="s">
        <v>10961</v>
      </c>
      <c r="H3365" s="33" t="s">
        <v>8431</v>
      </c>
    </row>
    <row r="3366" spans="1:8" x14ac:dyDescent="0.25">
      <c r="A3366" s="34">
        <v>45784</v>
      </c>
      <c r="B3366" s="35" t="s">
        <v>5436</v>
      </c>
      <c r="C3366" s="36" t="s">
        <v>5437</v>
      </c>
      <c r="D3366" s="35" t="s">
        <v>10643</v>
      </c>
      <c r="E3366" s="36">
        <v>20</v>
      </c>
      <c r="F3366" s="36" t="s">
        <v>25</v>
      </c>
      <c r="G3366" s="36" t="s">
        <v>10961</v>
      </c>
      <c r="H3366" s="37" t="s">
        <v>8431</v>
      </c>
    </row>
    <row r="3367" spans="1:8" x14ac:dyDescent="0.25">
      <c r="A3367" s="30">
        <v>45784</v>
      </c>
      <c r="B3367" s="31" t="s">
        <v>10237</v>
      </c>
      <c r="C3367" s="32" t="s">
        <v>18</v>
      </c>
      <c r="D3367" s="31" t="s">
        <v>10643</v>
      </c>
      <c r="E3367" s="32">
        <v>10</v>
      </c>
      <c r="F3367" s="32" t="s">
        <v>14</v>
      </c>
      <c r="G3367" s="32" t="s">
        <v>10961</v>
      </c>
      <c r="H3367" s="33" t="s">
        <v>8431</v>
      </c>
    </row>
    <row r="3368" spans="1:8" x14ac:dyDescent="0.25">
      <c r="A3368" s="34">
        <v>45784</v>
      </c>
      <c r="B3368" s="35" t="s">
        <v>8822</v>
      </c>
      <c r="C3368" s="36" t="s">
        <v>8792</v>
      </c>
      <c r="D3368" s="35" t="s">
        <v>10643</v>
      </c>
      <c r="E3368" s="36">
        <v>4</v>
      </c>
      <c r="F3368" s="36" t="s">
        <v>14</v>
      </c>
      <c r="G3368" s="36" t="s">
        <v>10961</v>
      </c>
      <c r="H3368" s="37" t="s">
        <v>8431</v>
      </c>
    </row>
    <row r="3369" spans="1:8" x14ac:dyDescent="0.25">
      <c r="A3369" s="30">
        <v>45784</v>
      </c>
      <c r="B3369" s="31" t="s">
        <v>8988</v>
      </c>
      <c r="C3369" s="32" t="s">
        <v>8989</v>
      </c>
      <c r="D3369" s="31" t="s">
        <v>10643</v>
      </c>
      <c r="E3369" s="32">
        <v>8</v>
      </c>
      <c r="F3369" s="32" t="s">
        <v>14</v>
      </c>
      <c r="G3369" s="32" t="s">
        <v>10961</v>
      </c>
      <c r="H3369" s="33" t="s">
        <v>8431</v>
      </c>
    </row>
    <row r="3370" spans="1:8" x14ac:dyDescent="0.25">
      <c r="A3370" s="34">
        <v>45784</v>
      </c>
      <c r="B3370" s="35" t="s">
        <v>9009</v>
      </c>
      <c r="C3370" s="36" t="s">
        <v>8987</v>
      </c>
      <c r="D3370" s="35" t="s">
        <v>10643</v>
      </c>
      <c r="E3370" s="36">
        <v>4</v>
      </c>
      <c r="F3370" s="36" t="s">
        <v>14</v>
      </c>
      <c r="G3370" s="36" t="s">
        <v>10961</v>
      </c>
      <c r="H3370" s="37" t="s">
        <v>8431</v>
      </c>
    </row>
    <row r="3371" spans="1:8" x14ac:dyDescent="0.25">
      <c r="A3371" s="30">
        <v>45784</v>
      </c>
      <c r="B3371" s="31" t="s">
        <v>8829</v>
      </c>
      <c r="C3371" s="32" t="s">
        <v>8799</v>
      </c>
      <c r="D3371" s="31" t="s">
        <v>10643</v>
      </c>
      <c r="E3371" s="32">
        <v>8</v>
      </c>
      <c r="F3371" s="32" t="s">
        <v>14</v>
      </c>
      <c r="G3371" s="32" t="s">
        <v>10961</v>
      </c>
      <c r="H3371" s="33" t="s">
        <v>8431</v>
      </c>
    </row>
    <row r="3372" spans="1:8" x14ac:dyDescent="0.25">
      <c r="A3372" s="34">
        <v>45784</v>
      </c>
      <c r="B3372" s="35" t="s">
        <v>2289</v>
      </c>
      <c r="C3372" s="36" t="s">
        <v>2290</v>
      </c>
      <c r="D3372" s="35" t="s">
        <v>10643</v>
      </c>
      <c r="E3372" s="36">
        <v>20</v>
      </c>
      <c r="F3372" s="36" t="s">
        <v>14</v>
      </c>
      <c r="G3372" s="36" t="s">
        <v>10961</v>
      </c>
      <c r="H3372" s="37" t="s">
        <v>8431</v>
      </c>
    </row>
    <row r="3373" spans="1:8" x14ac:dyDescent="0.25">
      <c r="A3373" s="30">
        <v>45784</v>
      </c>
      <c r="B3373" s="31">
        <v>1280359100</v>
      </c>
      <c r="C3373" s="32" t="s">
        <v>8650</v>
      </c>
      <c r="D3373" s="31" t="s">
        <v>10643</v>
      </c>
      <c r="E3373" s="32">
        <v>2</v>
      </c>
      <c r="F3373" s="32" t="s">
        <v>25</v>
      </c>
      <c r="G3373" s="32" t="s">
        <v>10961</v>
      </c>
      <c r="H3373" s="33" t="s">
        <v>8431</v>
      </c>
    </row>
    <row r="3374" spans="1:8" x14ac:dyDescent="0.25">
      <c r="A3374" s="34">
        <v>45784</v>
      </c>
      <c r="B3374" s="35" t="s">
        <v>2428</v>
      </c>
      <c r="C3374" s="36" t="s">
        <v>2484</v>
      </c>
      <c r="D3374" s="35" t="s">
        <v>10643</v>
      </c>
      <c r="E3374" s="36">
        <v>2</v>
      </c>
      <c r="F3374" s="36" t="s">
        <v>14</v>
      </c>
      <c r="G3374" s="36" t="s">
        <v>10961</v>
      </c>
      <c r="H3374" s="37" t="s">
        <v>8431</v>
      </c>
    </row>
    <row r="3375" spans="1:8" x14ac:dyDescent="0.25">
      <c r="A3375" s="30">
        <v>45784</v>
      </c>
      <c r="B3375" s="31" t="s">
        <v>2429</v>
      </c>
      <c r="C3375" s="32" t="s">
        <v>2485</v>
      </c>
      <c r="D3375" s="31" t="s">
        <v>10643</v>
      </c>
      <c r="E3375" s="32">
        <v>2</v>
      </c>
      <c r="F3375" s="32" t="s">
        <v>14</v>
      </c>
      <c r="G3375" s="32" t="s">
        <v>10961</v>
      </c>
      <c r="H3375" s="33" t="s">
        <v>8431</v>
      </c>
    </row>
    <row r="3376" spans="1:8" x14ac:dyDescent="0.25">
      <c r="A3376" s="34">
        <v>45784</v>
      </c>
      <c r="B3376" s="35" t="s">
        <v>8834</v>
      </c>
      <c r="C3376" s="36" t="s">
        <v>8804</v>
      </c>
      <c r="D3376" s="35" t="s">
        <v>10643</v>
      </c>
      <c r="E3376" s="36">
        <v>4</v>
      </c>
      <c r="F3376" s="36" t="s">
        <v>14</v>
      </c>
      <c r="G3376" s="36" t="s">
        <v>10961</v>
      </c>
      <c r="H3376" s="37" t="s">
        <v>8431</v>
      </c>
    </row>
    <row r="3377" spans="1:8" x14ac:dyDescent="0.25">
      <c r="A3377" s="30">
        <v>45784</v>
      </c>
      <c r="B3377" s="31" t="s">
        <v>8814</v>
      </c>
      <c r="C3377" s="32" t="s">
        <v>8784</v>
      </c>
      <c r="D3377" s="31" t="s">
        <v>10643</v>
      </c>
      <c r="E3377" s="32">
        <v>4</v>
      </c>
      <c r="F3377" s="32" t="s">
        <v>14</v>
      </c>
      <c r="G3377" s="32" t="s">
        <v>10961</v>
      </c>
      <c r="H3377" s="33" t="s">
        <v>8431</v>
      </c>
    </row>
    <row r="3378" spans="1:8" x14ac:dyDescent="0.25">
      <c r="A3378" s="34">
        <v>45784</v>
      </c>
      <c r="B3378" s="35" t="s">
        <v>9014</v>
      </c>
      <c r="C3378" s="36" t="s">
        <v>8974</v>
      </c>
      <c r="D3378" s="35" t="s">
        <v>10643</v>
      </c>
      <c r="E3378" s="36">
        <v>2</v>
      </c>
      <c r="F3378" s="36" t="s">
        <v>14</v>
      </c>
      <c r="G3378" s="36" t="s">
        <v>10961</v>
      </c>
      <c r="H3378" s="37" t="s">
        <v>8431</v>
      </c>
    </row>
    <row r="3379" spans="1:8" x14ac:dyDescent="0.25">
      <c r="A3379" s="30">
        <v>45784</v>
      </c>
      <c r="B3379" s="31" t="s">
        <v>75</v>
      </c>
      <c r="C3379" s="32" t="s">
        <v>76</v>
      </c>
      <c r="D3379" s="31" t="s">
        <v>10643</v>
      </c>
      <c r="E3379" s="32">
        <v>2</v>
      </c>
      <c r="F3379" s="32" t="s">
        <v>14</v>
      </c>
      <c r="G3379" s="32" t="s">
        <v>10961</v>
      </c>
      <c r="H3379" s="33" t="s">
        <v>8431</v>
      </c>
    </row>
    <row r="3380" spans="1:8" x14ac:dyDescent="0.25">
      <c r="A3380" s="34">
        <v>45784</v>
      </c>
      <c r="B3380" s="35" t="s">
        <v>106</v>
      </c>
      <c r="C3380" s="36" t="s">
        <v>107</v>
      </c>
      <c r="D3380" s="35" t="s">
        <v>10643</v>
      </c>
      <c r="E3380" s="36">
        <v>2</v>
      </c>
      <c r="F3380" s="36" t="s">
        <v>14</v>
      </c>
      <c r="G3380" s="36" t="s">
        <v>10961</v>
      </c>
      <c r="H3380" s="37" t="s">
        <v>8431</v>
      </c>
    </row>
    <row r="3381" spans="1:8" x14ac:dyDescent="0.25">
      <c r="A3381" s="30">
        <v>45784</v>
      </c>
      <c r="B3381" s="31" t="s">
        <v>202</v>
      </c>
      <c r="C3381" s="32" t="s">
        <v>203</v>
      </c>
      <c r="D3381" s="31" t="s">
        <v>10643</v>
      </c>
      <c r="E3381" s="32">
        <v>2</v>
      </c>
      <c r="F3381" s="32" t="s">
        <v>14</v>
      </c>
      <c r="G3381" s="32" t="s">
        <v>10961</v>
      </c>
      <c r="H3381" s="33" t="s">
        <v>8431</v>
      </c>
    </row>
    <row r="3382" spans="1:8" x14ac:dyDescent="0.25">
      <c r="A3382" s="34">
        <v>45784</v>
      </c>
      <c r="B3382" s="35" t="s">
        <v>145</v>
      </c>
      <c r="C3382" s="36" t="s">
        <v>146</v>
      </c>
      <c r="D3382" s="35" t="s">
        <v>10643</v>
      </c>
      <c r="E3382" s="36">
        <v>2</v>
      </c>
      <c r="F3382" s="36" t="s">
        <v>14</v>
      </c>
      <c r="G3382" s="36" t="s">
        <v>10961</v>
      </c>
      <c r="H3382" s="37" t="s">
        <v>8431</v>
      </c>
    </row>
    <row r="3383" spans="1:8" x14ac:dyDescent="0.25">
      <c r="A3383" s="30">
        <v>45784</v>
      </c>
      <c r="B3383" s="31" t="s">
        <v>124</v>
      </c>
      <c r="C3383" s="32" t="s">
        <v>125</v>
      </c>
      <c r="D3383" s="31" t="s">
        <v>10643</v>
      </c>
      <c r="E3383" s="32">
        <v>1</v>
      </c>
      <c r="F3383" s="32" t="s">
        <v>14</v>
      </c>
      <c r="G3383" s="32" t="s">
        <v>10961</v>
      </c>
      <c r="H3383" s="33" t="s">
        <v>8431</v>
      </c>
    </row>
    <row r="3384" spans="1:8" x14ac:dyDescent="0.25">
      <c r="A3384" s="34">
        <v>45784</v>
      </c>
      <c r="B3384" s="35" t="s">
        <v>128</v>
      </c>
      <c r="C3384" s="36" t="s">
        <v>129</v>
      </c>
      <c r="D3384" s="35" t="s">
        <v>10643</v>
      </c>
      <c r="E3384" s="36">
        <v>1</v>
      </c>
      <c r="F3384" s="36" t="s">
        <v>14</v>
      </c>
      <c r="G3384" s="36" t="s">
        <v>10961</v>
      </c>
      <c r="H3384" s="37" t="s">
        <v>8431</v>
      </c>
    </row>
    <row r="3385" spans="1:8" x14ac:dyDescent="0.25">
      <c r="A3385" s="30">
        <v>45784</v>
      </c>
      <c r="B3385" s="31" t="s">
        <v>10248</v>
      </c>
      <c r="C3385" s="32" t="s">
        <v>2923</v>
      </c>
      <c r="D3385" s="31" t="s">
        <v>10643</v>
      </c>
      <c r="E3385" s="32">
        <v>4</v>
      </c>
      <c r="F3385" s="32" t="s">
        <v>14</v>
      </c>
      <c r="G3385" s="32" t="s">
        <v>10961</v>
      </c>
      <c r="H3385" s="33" t="s">
        <v>8431</v>
      </c>
    </row>
    <row r="3386" spans="1:8" x14ac:dyDescent="0.25">
      <c r="A3386" s="34">
        <v>45784</v>
      </c>
      <c r="B3386" s="35" t="s">
        <v>2772</v>
      </c>
      <c r="C3386" s="36" t="s">
        <v>2773</v>
      </c>
      <c r="D3386" s="35" t="s">
        <v>10643</v>
      </c>
      <c r="E3386" s="36">
        <v>1</v>
      </c>
      <c r="F3386" s="36" t="s">
        <v>14</v>
      </c>
      <c r="G3386" s="36" t="s">
        <v>10961</v>
      </c>
      <c r="H3386" s="37" t="s">
        <v>8431</v>
      </c>
    </row>
    <row r="3387" spans="1:8" x14ac:dyDescent="0.25">
      <c r="A3387" s="30">
        <v>45784</v>
      </c>
      <c r="B3387" s="31">
        <v>4341188100</v>
      </c>
      <c r="C3387" s="32" t="s">
        <v>8738</v>
      </c>
      <c r="D3387" s="31" t="s">
        <v>10643</v>
      </c>
      <c r="E3387" s="32">
        <v>10</v>
      </c>
      <c r="F3387" s="32" t="s">
        <v>14</v>
      </c>
      <c r="G3387" s="32" t="s">
        <v>10961</v>
      </c>
      <c r="H3387" s="33" t="s">
        <v>8431</v>
      </c>
    </row>
    <row r="3388" spans="1:8" x14ac:dyDescent="0.25">
      <c r="A3388" s="34">
        <v>45784</v>
      </c>
      <c r="B3388" s="35">
        <v>3310377100</v>
      </c>
      <c r="C3388" s="36" t="s">
        <v>8712</v>
      </c>
      <c r="D3388" s="35" t="s">
        <v>10643</v>
      </c>
      <c r="E3388" s="36">
        <v>2</v>
      </c>
      <c r="F3388" s="36" t="s">
        <v>14</v>
      </c>
      <c r="G3388" s="36" t="s">
        <v>10961</v>
      </c>
      <c r="H3388" s="37" t="s">
        <v>8431</v>
      </c>
    </row>
    <row r="3389" spans="1:8" x14ac:dyDescent="0.25">
      <c r="A3389" s="30">
        <v>45784</v>
      </c>
      <c r="B3389" s="31" t="s">
        <v>1354</v>
      </c>
      <c r="C3389" s="32" t="s">
        <v>1355</v>
      </c>
      <c r="D3389" s="31" t="s">
        <v>10643</v>
      </c>
      <c r="E3389" s="32">
        <v>15</v>
      </c>
      <c r="F3389" s="32" t="s">
        <v>14</v>
      </c>
      <c r="G3389" s="32" t="s">
        <v>10961</v>
      </c>
      <c r="H3389" s="33" t="s">
        <v>8431</v>
      </c>
    </row>
    <row r="3390" spans="1:8" x14ac:dyDescent="0.25">
      <c r="A3390" s="34">
        <v>45784</v>
      </c>
      <c r="B3390" s="35" t="s">
        <v>6</v>
      </c>
      <c r="C3390" s="36" t="s">
        <v>7</v>
      </c>
      <c r="D3390" s="35" t="s">
        <v>10643</v>
      </c>
      <c r="E3390" s="36">
        <v>10</v>
      </c>
      <c r="F3390" s="36" t="s">
        <v>14</v>
      </c>
      <c r="G3390" s="36" t="s">
        <v>10961</v>
      </c>
      <c r="H3390" s="37" t="s">
        <v>8431</v>
      </c>
    </row>
    <row r="3391" spans="1:8" x14ac:dyDescent="0.25">
      <c r="A3391" s="30">
        <v>45784</v>
      </c>
      <c r="B3391" s="31" t="s">
        <v>2259</v>
      </c>
      <c r="C3391" s="32" t="s">
        <v>2260</v>
      </c>
      <c r="D3391" s="31" t="s">
        <v>10643</v>
      </c>
      <c r="E3391" s="32">
        <v>24</v>
      </c>
      <c r="F3391" s="32" t="s">
        <v>14</v>
      </c>
      <c r="G3391" s="32" t="s">
        <v>10961</v>
      </c>
      <c r="H3391" s="33" t="s">
        <v>8431</v>
      </c>
    </row>
    <row r="3392" spans="1:8" x14ac:dyDescent="0.25">
      <c r="A3392" s="34">
        <v>45784</v>
      </c>
      <c r="B3392" s="35" t="s">
        <v>9321</v>
      </c>
      <c r="C3392" s="36" t="s">
        <v>8903</v>
      </c>
      <c r="D3392" s="35" t="s">
        <v>10643</v>
      </c>
      <c r="E3392" s="36">
        <v>10</v>
      </c>
      <c r="F3392" s="36" t="s">
        <v>14</v>
      </c>
      <c r="G3392" s="36" t="s">
        <v>10961</v>
      </c>
      <c r="H3392" s="37" t="s">
        <v>8431</v>
      </c>
    </row>
    <row r="3393" spans="1:8" x14ac:dyDescent="0.25">
      <c r="A3393" s="30">
        <v>45784</v>
      </c>
      <c r="B3393" s="31">
        <v>4340443100</v>
      </c>
      <c r="C3393" s="32" t="s">
        <v>8723</v>
      </c>
      <c r="D3393" s="31" t="s">
        <v>10643</v>
      </c>
      <c r="E3393" s="32">
        <v>4</v>
      </c>
      <c r="F3393" s="32" t="s">
        <v>14</v>
      </c>
      <c r="G3393" s="32" t="s">
        <v>10961</v>
      </c>
      <c r="H3393" s="33" t="s">
        <v>8431</v>
      </c>
    </row>
    <row r="3394" spans="1:8" x14ac:dyDescent="0.25">
      <c r="A3394" s="34">
        <v>45784</v>
      </c>
      <c r="B3394" s="35" t="s">
        <v>8826</v>
      </c>
      <c r="C3394" s="36" t="s">
        <v>8796</v>
      </c>
      <c r="D3394" s="35" t="s">
        <v>10643</v>
      </c>
      <c r="E3394" s="36">
        <v>8</v>
      </c>
      <c r="F3394" s="36" t="s">
        <v>14</v>
      </c>
      <c r="G3394" s="36" t="s">
        <v>10961</v>
      </c>
      <c r="H3394" s="37" t="s">
        <v>8431</v>
      </c>
    </row>
    <row r="3395" spans="1:8" x14ac:dyDescent="0.25">
      <c r="A3395" s="30">
        <v>45784</v>
      </c>
      <c r="B3395" s="31">
        <v>3280574100</v>
      </c>
      <c r="C3395" s="32" t="s">
        <v>8680</v>
      </c>
      <c r="D3395" s="31" t="s">
        <v>10643</v>
      </c>
      <c r="E3395" s="32">
        <v>2</v>
      </c>
      <c r="F3395" s="32" t="s">
        <v>14</v>
      </c>
      <c r="G3395" s="32" t="s">
        <v>10961</v>
      </c>
      <c r="H3395" s="33" t="s">
        <v>8431</v>
      </c>
    </row>
    <row r="3396" spans="1:8" x14ac:dyDescent="0.25">
      <c r="A3396" s="34">
        <v>45785</v>
      </c>
      <c r="B3396" s="35" t="s">
        <v>9002</v>
      </c>
      <c r="C3396" s="36" t="s">
        <v>8940</v>
      </c>
      <c r="D3396" s="35" t="s">
        <v>10644</v>
      </c>
      <c r="E3396" s="36">
        <v>6</v>
      </c>
      <c r="F3396" s="36" t="s">
        <v>14</v>
      </c>
      <c r="G3396" s="36" t="s">
        <v>10961</v>
      </c>
      <c r="H3396" s="37" t="s">
        <v>8431</v>
      </c>
    </row>
    <row r="3397" spans="1:8" x14ac:dyDescent="0.25">
      <c r="A3397" s="30">
        <v>45785</v>
      </c>
      <c r="B3397" s="31">
        <v>1280318100</v>
      </c>
      <c r="C3397" s="32" t="s">
        <v>8646</v>
      </c>
      <c r="D3397" s="31" t="s">
        <v>10644</v>
      </c>
      <c r="E3397" s="32">
        <v>2</v>
      </c>
      <c r="F3397" s="32" t="s">
        <v>25</v>
      </c>
      <c r="G3397" s="32" t="s">
        <v>10961</v>
      </c>
      <c r="H3397" s="33" t="s">
        <v>8431</v>
      </c>
    </row>
    <row r="3398" spans="1:8" x14ac:dyDescent="0.25">
      <c r="A3398" s="34">
        <v>45785</v>
      </c>
      <c r="B3398" s="35" t="s">
        <v>2031</v>
      </c>
      <c r="C3398" s="36" t="s">
        <v>2032</v>
      </c>
      <c r="D3398" s="35" t="s">
        <v>10644</v>
      </c>
      <c r="E3398" s="36">
        <v>6</v>
      </c>
      <c r="F3398" s="36" t="s">
        <v>14</v>
      </c>
      <c r="G3398" s="36" t="s">
        <v>10961</v>
      </c>
      <c r="H3398" s="37" t="s">
        <v>8431</v>
      </c>
    </row>
    <row r="3399" spans="1:8" x14ac:dyDescent="0.25">
      <c r="A3399" s="30">
        <v>45785</v>
      </c>
      <c r="B3399" s="31" t="s">
        <v>4169</v>
      </c>
      <c r="C3399" s="32" t="s">
        <v>4170</v>
      </c>
      <c r="D3399" s="31" t="s">
        <v>10644</v>
      </c>
      <c r="E3399" s="32">
        <v>84</v>
      </c>
      <c r="F3399" s="32" t="s">
        <v>14</v>
      </c>
      <c r="G3399" s="32" t="s">
        <v>10961</v>
      </c>
      <c r="H3399" s="33" t="s">
        <v>8431</v>
      </c>
    </row>
    <row r="3400" spans="1:8" x14ac:dyDescent="0.25">
      <c r="A3400" s="34">
        <v>45785</v>
      </c>
      <c r="B3400" s="35" t="s">
        <v>8339</v>
      </c>
      <c r="C3400" s="36" t="s">
        <v>8340</v>
      </c>
      <c r="D3400" s="35" t="s">
        <v>10644</v>
      </c>
      <c r="E3400" s="36">
        <v>24</v>
      </c>
      <c r="F3400" s="36" t="s">
        <v>14</v>
      </c>
      <c r="G3400" s="36" t="s">
        <v>10961</v>
      </c>
      <c r="H3400" s="37" t="s">
        <v>8431</v>
      </c>
    </row>
    <row r="3401" spans="1:8" x14ac:dyDescent="0.25">
      <c r="A3401" s="30">
        <v>45785</v>
      </c>
      <c r="B3401" s="31" t="s">
        <v>8337</v>
      </c>
      <c r="C3401" s="32" t="s">
        <v>8338</v>
      </c>
      <c r="D3401" s="31" t="s">
        <v>10644</v>
      </c>
      <c r="E3401" s="32">
        <v>12</v>
      </c>
      <c r="F3401" s="32" t="s">
        <v>14</v>
      </c>
      <c r="G3401" s="32" t="s">
        <v>10961</v>
      </c>
      <c r="H3401" s="33" t="s">
        <v>8431</v>
      </c>
    </row>
    <row r="3402" spans="1:8" x14ac:dyDescent="0.25">
      <c r="A3402" s="34">
        <v>45785</v>
      </c>
      <c r="B3402" s="35" t="s">
        <v>8815</v>
      </c>
      <c r="C3402" s="36" t="s">
        <v>8785</v>
      </c>
      <c r="D3402" s="35" t="s">
        <v>10644</v>
      </c>
      <c r="E3402" s="36">
        <v>4</v>
      </c>
      <c r="F3402" s="36" t="s">
        <v>14</v>
      </c>
      <c r="G3402" s="36" t="s">
        <v>10961</v>
      </c>
      <c r="H3402" s="37" t="s">
        <v>8431</v>
      </c>
    </row>
    <row r="3403" spans="1:8" x14ac:dyDescent="0.25">
      <c r="A3403" s="30">
        <v>45785</v>
      </c>
      <c r="B3403" s="31" t="s">
        <v>8877</v>
      </c>
      <c r="C3403" s="32" t="s">
        <v>8846</v>
      </c>
      <c r="D3403" s="31" t="s">
        <v>10644</v>
      </c>
      <c r="E3403" s="32">
        <v>2</v>
      </c>
      <c r="F3403" s="32" t="s">
        <v>14</v>
      </c>
      <c r="G3403" s="32" t="s">
        <v>10961</v>
      </c>
      <c r="H3403" s="33" t="s">
        <v>8431</v>
      </c>
    </row>
    <row r="3404" spans="1:8" x14ac:dyDescent="0.25">
      <c r="A3404" s="34">
        <v>45785</v>
      </c>
      <c r="B3404" s="35" t="s">
        <v>9406</v>
      </c>
      <c r="C3404" s="36" t="s">
        <v>8848</v>
      </c>
      <c r="D3404" s="35" t="s">
        <v>10644</v>
      </c>
      <c r="E3404" s="36">
        <v>4</v>
      </c>
      <c r="F3404" s="36" t="s">
        <v>14</v>
      </c>
      <c r="G3404" s="36" t="s">
        <v>10961</v>
      </c>
      <c r="H3404" s="37" t="s">
        <v>8431</v>
      </c>
    </row>
    <row r="3405" spans="1:8" x14ac:dyDescent="0.25">
      <c r="A3405" s="30">
        <v>45785</v>
      </c>
      <c r="B3405" s="31" t="s">
        <v>8895</v>
      </c>
      <c r="C3405" s="32" t="s">
        <v>8869</v>
      </c>
      <c r="D3405" s="31" t="s">
        <v>10644</v>
      </c>
      <c r="E3405" s="32">
        <v>2</v>
      </c>
      <c r="F3405" s="32" t="s">
        <v>14</v>
      </c>
      <c r="G3405" s="32" t="s">
        <v>10961</v>
      </c>
      <c r="H3405" s="33" t="s">
        <v>8431</v>
      </c>
    </row>
    <row r="3406" spans="1:8" x14ac:dyDescent="0.25">
      <c r="A3406" s="34">
        <v>45785</v>
      </c>
      <c r="B3406" s="35" t="s">
        <v>1312</v>
      </c>
      <c r="C3406" s="36" t="s">
        <v>1313</v>
      </c>
      <c r="D3406" s="35" t="s">
        <v>10644</v>
      </c>
      <c r="E3406" s="36">
        <v>10</v>
      </c>
      <c r="F3406" s="36" t="s">
        <v>14</v>
      </c>
      <c r="G3406" s="36" t="s">
        <v>10961</v>
      </c>
      <c r="H3406" s="37" t="s">
        <v>8431</v>
      </c>
    </row>
    <row r="3407" spans="1:8" x14ac:dyDescent="0.25">
      <c r="A3407" s="30">
        <v>45785</v>
      </c>
      <c r="B3407" s="31" t="s">
        <v>676</v>
      </c>
      <c r="C3407" s="32" t="s">
        <v>677</v>
      </c>
      <c r="D3407" s="31" t="s">
        <v>10644</v>
      </c>
      <c r="E3407" s="32">
        <v>10</v>
      </c>
      <c r="F3407" s="32" t="s">
        <v>14</v>
      </c>
      <c r="G3407" s="32" t="s">
        <v>10961</v>
      </c>
      <c r="H3407" s="33" t="s">
        <v>8431</v>
      </c>
    </row>
    <row r="3408" spans="1:8" x14ac:dyDescent="0.25">
      <c r="A3408" s="34">
        <v>45785</v>
      </c>
      <c r="B3408" s="35" t="s">
        <v>4703</v>
      </c>
      <c r="C3408" s="36" t="s">
        <v>4704</v>
      </c>
      <c r="D3408" s="35" t="s">
        <v>10644</v>
      </c>
      <c r="E3408" s="36">
        <v>6</v>
      </c>
      <c r="F3408" s="36" t="s">
        <v>14</v>
      </c>
      <c r="G3408" s="36" t="s">
        <v>10961</v>
      </c>
      <c r="H3408" s="37" t="s">
        <v>8431</v>
      </c>
    </row>
    <row r="3409" spans="1:8" x14ac:dyDescent="0.25">
      <c r="A3409" s="30">
        <v>45785</v>
      </c>
      <c r="B3409" s="31" t="s">
        <v>4707</v>
      </c>
      <c r="C3409" s="32" t="s">
        <v>4708</v>
      </c>
      <c r="D3409" s="31" t="s">
        <v>10644</v>
      </c>
      <c r="E3409" s="32">
        <v>6</v>
      </c>
      <c r="F3409" s="32" t="s">
        <v>14</v>
      </c>
      <c r="G3409" s="32" t="s">
        <v>10961</v>
      </c>
      <c r="H3409" s="33" t="s">
        <v>8431</v>
      </c>
    </row>
    <row r="3410" spans="1:8" x14ac:dyDescent="0.25">
      <c r="A3410" s="34">
        <v>45785</v>
      </c>
      <c r="B3410" s="35" t="s">
        <v>4705</v>
      </c>
      <c r="C3410" s="36" t="s">
        <v>4706</v>
      </c>
      <c r="D3410" s="35" t="s">
        <v>10644</v>
      </c>
      <c r="E3410" s="36">
        <v>5</v>
      </c>
      <c r="F3410" s="36" t="s">
        <v>14</v>
      </c>
      <c r="G3410" s="36" t="s">
        <v>10961</v>
      </c>
      <c r="H3410" s="37" t="s">
        <v>8431</v>
      </c>
    </row>
    <row r="3411" spans="1:8" x14ac:dyDescent="0.25">
      <c r="A3411" s="30">
        <v>45785</v>
      </c>
      <c r="B3411" s="31" t="s">
        <v>2339</v>
      </c>
      <c r="C3411" s="32" t="s">
        <v>2340</v>
      </c>
      <c r="D3411" s="31" t="s">
        <v>10644</v>
      </c>
      <c r="E3411" s="32">
        <v>6</v>
      </c>
      <c r="F3411" s="32" t="s">
        <v>14</v>
      </c>
      <c r="G3411" s="32" t="s">
        <v>10961</v>
      </c>
      <c r="H3411" s="33" t="s">
        <v>8431</v>
      </c>
    </row>
    <row r="3412" spans="1:8" x14ac:dyDescent="0.25">
      <c r="A3412" s="34">
        <v>45785</v>
      </c>
      <c r="B3412" s="35" t="s">
        <v>681</v>
      </c>
      <c r="C3412" s="36" t="s">
        <v>682</v>
      </c>
      <c r="D3412" s="35" t="s">
        <v>10644</v>
      </c>
      <c r="E3412" s="36">
        <v>24</v>
      </c>
      <c r="F3412" s="36" t="s">
        <v>14</v>
      </c>
      <c r="G3412" s="36" t="s">
        <v>10961</v>
      </c>
      <c r="H3412" s="37" t="s">
        <v>8431</v>
      </c>
    </row>
    <row r="3413" spans="1:8" x14ac:dyDescent="0.25">
      <c r="A3413" s="30">
        <v>45785</v>
      </c>
      <c r="B3413" s="31" t="s">
        <v>8829</v>
      </c>
      <c r="C3413" s="32" t="s">
        <v>8799</v>
      </c>
      <c r="D3413" s="31" t="s">
        <v>10644</v>
      </c>
      <c r="E3413" s="32">
        <v>8</v>
      </c>
      <c r="F3413" s="32" t="s">
        <v>14</v>
      </c>
      <c r="G3413" s="32" t="s">
        <v>10961</v>
      </c>
      <c r="H3413" s="33" t="s">
        <v>8431</v>
      </c>
    </row>
    <row r="3414" spans="1:8" x14ac:dyDescent="0.25">
      <c r="A3414" s="34">
        <v>45785</v>
      </c>
      <c r="B3414" s="35" t="s">
        <v>8809</v>
      </c>
      <c r="C3414" s="36" t="s">
        <v>8781</v>
      </c>
      <c r="D3414" s="35" t="s">
        <v>10644</v>
      </c>
      <c r="E3414" s="36">
        <v>8</v>
      </c>
      <c r="F3414" s="36" t="s">
        <v>14</v>
      </c>
      <c r="G3414" s="36" t="s">
        <v>10961</v>
      </c>
      <c r="H3414" s="37" t="s">
        <v>8431</v>
      </c>
    </row>
    <row r="3415" spans="1:8" x14ac:dyDescent="0.25">
      <c r="A3415" s="30">
        <v>45785</v>
      </c>
      <c r="B3415" s="31">
        <v>4330349100</v>
      </c>
      <c r="C3415" s="32" t="s">
        <v>9285</v>
      </c>
      <c r="D3415" s="31" t="s">
        <v>10644</v>
      </c>
      <c r="E3415" s="32">
        <v>6</v>
      </c>
      <c r="F3415" s="32" t="s">
        <v>25</v>
      </c>
      <c r="G3415" s="32" t="s">
        <v>10961</v>
      </c>
      <c r="H3415" s="33" t="s">
        <v>8431</v>
      </c>
    </row>
    <row r="3416" spans="1:8" x14ac:dyDescent="0.25">
      <c r="A3416" s="34">
        <v>45785</v>
      </c>
      <c r="B3416" s="35">
        <v>4330352100</v>
      </c>
      <c r="C3416" s="36" t="s">
        <v>8718</v>
      </c>
      <c r="D3416" s="35" t="s">
        <v>10644</v>
      </c>
      <c r="E3416" s="36">
        <v>6</v>
      </c>
      <c r="F3416" s="36" t="s">
        <v>25</v>
      </c>
      <c r="G3416" s="36" t="s">
        <v>10961</v>
      </c>
      <c r="H3416" s="37" t="s">
        <v>8431</v>
      </c>
    </row>
    <row r="3417" spans="1:8" x14ac:dyDescent="0.25">
      <c r="A3417" s="30">
        <v>45785</v>
      </c>
      <c r="B3417" s="31" t="s">
        <v>9009</v>
      </c>
      <c r="C3417" s="32" t="s">
        <v>8987</v>
      </c>
      <c r="D3417" s="31" t="s">
        <v>10644</v>
      </c>
      <c r="E3417" s="32">
        <v>4</v>
      </c>
      <c r="F3417" s="32" t="s">
        <v>14</v>
      </c>
      <c r="G3417" s="32" t="s">
        <v>10961</v>
      </c>
      <c r="H3417" s="33" t="s">
        <v>8431</v>
      </c>
    </row>
    <row r="3418" spans="1:8" x14ac:dyDescent="0.25">
      <c r="A3418" s="34">
        <v>45785</v>
      </c>
      <c r="B3418" s="35" t="s">
        <v>1045</v>
      </c>
      <c r="C3418" s="36" t="s">
        <v>1046</v>
      </c>
      <c r="D3418" s="35" t="s">
        <v>10644</v>
      </c>
      <c r="E3418" s="36">
        <v>20</v>
      </c>
      <c r="F3418" s="36" t="s">
        <v>14</v>
      </c>
      <c r="G3418" s="36" t="s">
        <v>10961</v>
      </c>
      <c r="H3418" s="37" t="s">
        <v>8431</v>
      </c>
    </row>
    <row r="3419" spans="1:8" x14ac:dyDescent="0.25">
      <c r="A3419" s="30">
        <v>45785</v>
      </c>
      <c r="B3419" s="31" t="s">
        <v>1766</v>
      </c>
      <c r="C3419" s="32" t="s">
        <v>1767</v>
      </c>
      <c r="D3419" s="31" t="s">
        <v>10644</v>
      </c>
      <c r="E3419" s="32">
        <v>8</v>
      </c>
      <c r="F3419" s="32" t="s">
        <v>14</v>
      </c>
      <c r="G3419" s="32" t="s">
        <v>10961</v>
      </c>
      <c r="H3419" s="33" t="s">
        <v>8431</v>
      </c>
    </row>
    <row r="3420" spans="1:8" x14ac:dyDescent="0.25">
      <c r="A3420" s="34">
        <v>45785</v>
      </c>
      <c r="B3420" s="35" t="s">
        <v>9367</v>
      </c>
      <c r="C3420" s="36" t="s">
        <v>8956</v>
      </c>
      <c r="D3420" s="35" t="s">
        <v>10644</v>
      </c>
      <c r="E3420" s="36">
        <v>4</v>
      </c>
      <c r="F3420" s="36" t="s">
        <v>14</v>
      </c>
      <c r="G3420" s="36" t="s">
        <v>10961</v>
      </c>
      <c r="H3420" s="37" t="s">
        <v>8431</v>
      </c>
    </row>
    <row r="3421" spans="1:8" x14ac:dyDescent="0.25">
      <c r="A3421" s="30">
        <v>45785</v>
      </c>
      <c r="B3421" s="31">
        <v>3280673100</v>
      </c>
      <c r="C3421" s="32" t="s">
        <v>8693</v>
      </c>
      <c r="D3421" s="31" t="s">
        <v>10644</v>
      </c>
      <c r="E3421" s="32">
        <v>2</v>
      </c>
      <c r="F3421" s="32" t="s">
        <v>14</v>
      </c>
      <c r="G3421" s="32" t="s">
        <v>10961</v>
      </c>
      <c r="H3421" s="33" t="s">
        <v>8431</v>
      </c>
    </row>
    <row r="3422" spans="1:8" x14ac:dyDescent="0.25">
      <c r="A3422" s="34">
        <v>45785</v>
      </c>
      <c r="B3422" s="35">
        <v>3250216100</v>
      </c>
      <c r="C3422" s="36" t="s">
        <v>8664</v>
      </c>
      <c r="D3422" s="35" t="s">
        <v>10644</v>
      </c>
      <c r="E3422" s="36">
        <v>2</v>
      </c>
      <c r="F3422" s="36" t="s">
        <v>14</v>
      </c>
      <c r="G3422" s="36" t="s">
        <v>10961</v>
      </c>
      <c r="H3422" s="37" t="s">
        <v>8431</v>
      </c>
    </row>
    <row r="3423" spans="1:8" x14ac:dyDescent="0.25">
      <c r="A3423" s="30">
        <v>45785</v>
      </c>
      <c r="B3423" s="31">
        <v>3280532100</v>
      </c>
      <c r="C3423" s="32" t="s">
        <v>8673</v>
      </c>
      <c r="D3423" s="31" t="s">
        <v>10644</v>
      </c>
      <c r="E3423" s="32">
        <v>2</v>
      </c>
      <c r="F3423" s="32" t="s">
        <v>14</v>
      </c>
      <c r="G3423" s="32" t="s">
        <v>10961</v>
      </c>
      <c r="H3423" s="33" t="s">
        <v>8431</v>
      </c>
    </row>
    <row r="3424" spans="1:8" x14ac:dyDescent="0.25">
      <c r="A3424" s="34">
        <v>45785</v>
      </c>
      <c r="B3424" s="35">
        <v>3280524100</v>
      </c>
      <c r="C3424" s="36" t="s">
        <v>8670</v>
      </c>
      <c r="D3424" s="35" t="s">
        <v>10644</v>
      </c>
      <c r="E3424" s="36">
        <v>4</v>
      </c>
      <c r="F3424" s="36" t="s">
        <v>14</v>
      </c>
      <c r="G3424" s="36" t="s">
        <v>10961</v>
      </c>
      <c r="H3424" s="37" t="s">
        <v>8431</v>
      </c>
    </row>
    <row r="3425" spans="1:8" x14ac:dyDescent="0.25">
      <c r="A3425" s="30">
        <v>45785</v>
      </c>
      <c r="B3425" s="31">
        <v>3310377100</v>
      </c>
      <c r="C3425" s="32" t="s">
        <v>8712</v>
      </c>
      <c r="D3425" s="31" t="s">
        <v>10644</v>
      </c>
      <c r="E3425" s="32">
        <v>2</v>
      </c>
      <c r="F3425" s="32" t="s">
        <v>14</v>
      </c>
      <c r="G3425" s="32" t="s">
        <v>10961</v>
      </c>
      <c r="H3425" s="33" t="s">
        <v>8431</v>
      </c>
    </row>
    <row r="3426" spans="1:8" x14ac:dyDescent="0.25">
      <c r="A3426" s="34">
        <v>45785</v>
      </c>
      <c r="B3426" s="35">
        <v>3280820100</v>
      </c>
      <c r="C3426" s="36" t="s">
        <v>8698</v>
      </c>
      <c r="D3426" s="35" t="s">
        <v>10644</v>
      </c>
      <c r="E3426" s="36">
        <v>2</v>
      </c>
      <c r="F3426" s="36" t="s">
        <v>14</v>
      </c>
      <c r="G3426" s="36" t="s">
        <v>10961</v>
      </c>
      <c r="H3426" s="37" t="s">
        <v>8431</v>
      </c>
    </row>
    <row r="3427" spans="1:8" x14ac:dyDescent="0.25">
      <c r="A3427" s="30">
        <v>45785</v>
      </c>
      <c r="B3427" s="31">
        <v>3280669100</v>
      </c>
      <c r="C3427" s="32" t="s">
        <v>8691</v>
      </c>
      <c r="D3427" s="31" t="s">
        <v>10644</v>
      </c>
      <c r="E3427" s="32">
        <v>4</v>
      </c>
      <c r="F3427" s="32" t="s">
        <v>14</v>
      </c>
      <c r="G3427" s="32" t="s">
        <v>10961</v>
      </c>
      <c r="H3427" s="33" t="s">
        <v>8431</v>
      </c>
    </row>
    <row r="3428" spans="1:8" x14ac:dyDescent="0.25">
      <c r="A3428" s="34">
        <v>45785</v>
      </c>
      <c r="B3428" s="35" t="s">
        <v>10248</v>
      </c>
      <c r="C3428" s="36" t="s">
        <v>2923</v>
      </c>
      <c r="D3428" s="35" t="s">
        <v>10644</v>
      </c>
      <c r="E3428" s="36">
        <v>8</v>
      </c>
      <c r="F3428" s="36" t="s">
        <v>14</v>
      </c>
      <c r="G3428" s="36" t="s">
        <v>10961</v>
      </c>
      <c r="H3428" s="37" t="s">
        <v>8431</v>
      </c>
    </row>
    <row r="3429" spans="1:8" x14ac:dyDescent="0.25">
      <c r="A3429" s="30">
        <v>45785</v>
      </c>
      <c r="B3429" s="31" t="s">
        <v>176</v>
      </c>
      <c r="C3429" s="32" t="s">
        <v>177</v>
      </c>
      <c r="D3429" s="31" t="s">
        <v>10644</v>
      </c>
      <c r="E3429" s="32">
        <v>4</v>
      </c>
      <c r="F3429" s="32" t="s">
        <v>14</v>
      </c>
      <c r="G3429" s="32" t="s">
        <v>10961</v>
      </c>
      <c r="H3429" s="33" t="s">
        <v>8431</v>
      </c>
    </row>
    <row r="3430" spans="1:8" x14ac:dyDescent="0.25">
      <c r="A3430" s="34">
        <v>45785</v>
      </c>
      <c r="B3430" s="35" t="s">
        <v>1539</v>
      </c>
      <c r="C3430" s="36" t="s">
        <v>1540</v>
      </c>
      <c r="D3430" s="35" t="s">
        <v>10644</v>
      </c>
      <c r="E3430" s="36">
        <v>1</v>
      </c>
      <c r="F3430" s="36" t="s">
        <v>14</v>
      </c>
      <c r="G3430" s="36" t="s">
        <v>10961</v>
      </c>
      <c r="H3430" s="37" t="s">
        <v>8431</v>
      </c>
    </row>
    <row r="3431" spans="1:8" x14ac:dyDescent="0.25">
      <c r="A3431" s="30">
        <v>45785</v>
      </c>
      <c r="B3431" s="31" t="s">
        <v>920</v>
      </c>
      <c r="C3431" s="32" t="s">
        <v>921</v>
      </c>
      <c r="D3431" s="31" t="s">
        <v>10644</v>
      </c>
      <c r="E3431" s="32">
        <v>10</v>
      </c>
      <c r="F3431" s="32" t="s">
        <v>14</v>
      </c>
      <c r="G3431" s="32" t="s">
        <v>10961</v>
      </c>
      <c r="H3431" s="33" t="s">
        <v>8431</v>
      </c>
    </row>
    <row r="3432" spans="1:8" x14ac:dyDescent="0.25">
      <c r="A3432" s="34">
        <v>45785</v>
      </c>
      <c r="B3432" s="35">
        <v>3280681100</v>
      </c>
      <c r="C3432" s="36" t="s">
        <v>8695</v>
      </c>
      <c r="D3432" s="35" t="s">
        <v>10644</v>
      </c>
      <c r="E3432" s="36">
        <v>2</v>
      </c>
      <c r="F3432" s="36" t="s">
        <v>14</v>
      </c>
      <c r="G3432" s="36" t="s">
        <v>10961</v>
      </c>
      <c r="H3432" s="37" t="s">
        <v>8431</v>
      </c>
    </row>
    <row r="3433" spans="1:8" x14ac:dyDescent="0.25">
      <c r="A3433" s="30">
        <v>45785</v>
      </c>
      <c r="B3433" s="31" t="s">
        <v>9754</v>
      </c>
      <c r="C3433" s="32" t="s">
        <v>9764</v>
      </c>
      <c r="D3433" s="31" t="s">
        <v>10644</v>
      </c>
      <c r="E3433" s="32">
        <v>4</v>
      </c>
      <c r="F3433" s="32" t="s">
        <v>14</v>
      </c>
      <c r="G3433" s="32" t="s">
        <v>10961</v>
      </c>
      <c r="H3433" s="33" t="s">
        <v>8431</v>
      </c>
    </row>
    <row r="3434" spans="1:8" x14ac:dyDescent="0.25">
      <c r="A3434" s="34">
        <v>45785</v>
      </c>
      <c r="B3434" s="35" t="s">
        <v>9338</v>
      </c>
      <c r="C3434" s="36" t="s">
        <v>8921</v>
      </c>
      <c r="D3434" s="35" t="s">
        <v>10644</v>
      </c>
      <c r="E3434" s="36">
        <v>1</v>
      </c>
      <c r="F3434" s="36" t="s">
        <v>25</v>
      </c>
      <c r="G3434" s="36" t="s">
        <v>10961</v>
      </c>
      <c r="H3434" s="37" t="s">
        <v>8431</v>
      </c>
    </row>
    <row r="3435" spans="1:8" x14ac:dyDescent="0.25">
      <c r="A3435" s="30">
        <v>45785</v>
      </c>
      <c r="B3435" s="31" t="s">
        <v>8900</v>
      </c>
      <c r="C3435" s="32" t="s">
        <v>6348</v>
      </c>
      <c r="D3435" s="31" t="s">
        <v>10644</v>
      </c>
      <c r="E3435" s="32">
        <v>10</v>
      </c>
      <c r="F3435" s="32" t="s">
        <v>14</v>
      </c>
      <c r="G3435" s="32" t="s">
        <v>10961</v>
      </c>
      <c r="H3435" s="33" t="s">
        <v>8431</v>
      </c>
    </row>
    <row r="3436" spans="1:8" x14ac:dyDescent="0.25">
      <c r="A3436" s="34">
        <v>45785</v>
      </c>
      <c r="B3436" s="35" t="s">
        <v>2373</v>
      </c>
      <c r="C3436" s="36" t="s">
        <v>2444</v>
      </c>
      <c r="D3436" s="35" t="s">
        <v>10644</v>
      </c>
      <c r="E3436" s="36">
        <v>2</v>
      </c>
      <c r="F3436" s="36" t="s">
        <v>14</v>
      </c>
      <c r="G3436" s="36" t="s">
        <v>10961</v>
      </c>
      <c r="H3436" s="37" t="s">
        <v>8431</v>
      </c>
    </row>
    <row r="3437" spans="1:8" x14ac:dyDescent="0.25">
      <c r="A3437" s="30">
        <v>45785</v>
      </c>
      <c r="B3437" s="31" t="s">
        <v>1745</v>
      </c>
      <c r="C3437" s="32" t="s">
        <v>1746</v>
      </c>
      <c r="D3437" s="31" t="s">
        <v>10644</v>
      </c>
      <c r="E3437" s="32">
        <v>8</v>
      </c>
      <c r="F3437" s="32" t="s">
        <v>14</v>
      </c>
      <c r="G3437" s="32" t="s">
        <v>10961</v>
      </c>
      <c r="H3437" s="33" t="s">
        <v>8431</v>
      </c>
    </row>
    <row r="3438" spans="1:8" x14ac:dyDescent="0.25">
      <c r="A3438" s="34">
        <v>45785</v>
      </c>
      <c r="B3438" s="35" t="s">
        <v>1739</v>
      </c>
      <c r="C3438" s="36" t="s">
        <v>1740</v>
      </c>
      <c r="D3438" s="35" t="s">
        <v>10644</v>
      </c>
      <c r="E3438" s="36">
        <v>8</v>
      </c>
      <c r="F3438" s="36" t="s">
        <v>14</v>
      </c>
      <c r="G3438" s="36" t="s">
        <v>10961</v>
      </c>
      <c r="H3438" s="37" t="s">
        <v>8431</v>
      </c>
    </row>
    <row r="3439" spans="1:8" x14ac:dyDescent="0.25">
      <c r="A3439" s="30">
        <v>45785</v>
      </c>
      <c r="B3439" s="31" t="s">
        <v>2415</v>
      </c>
      <c r="C3439" s="32" t="s">
        <v>2473</v>
      </c>
      <c r="D3439" s="31" t="s">
        <v>10644</v>
      </c>
      <c r="E3439" s="32">
        <v>8</v>
      </c>
      <c r="F3439" s="32" t="s">
        <v>14</v>
      </c>
      <c r="G3439" s="32" t="s">
        <v>10961</v>
      </c>
      <c r="H3439" s="33" t="s">
        <v>8431</v>
      </c>
    </row>
    <row r="3440" spans="1:8" x14ac:dyDescent="0.25">
      <c r="A3440" s="34">
        <v>45786</v>
      </c>
      <c r="B3440" s="35" t="s">
        <v>2555</v>
      </c>
      <c r="C3440" s="36" t="s">
        <v>2556</v>
      </c>
      <c r="D3440" s="35">
        <v>1886</v>
      </c>
      <c r="E3440" s="36">
        <v>100</v>
      </c>
      <c r="F3440" s="36" t="s">
        <v>14</v>
      </c>
      <c r="G3440" s="36" t="s">
        <v>10961</v>
      </c>
      <c r="H3440" s="37" t="s">
        <v>8431</v>
      </c>
    </row>
    <row r="3441" spans="1:8" x14ac:dyDescent="0.25">
      <c r="A3441" s="30">
        <v>45786</v>
      </c>
      <c r="B3441" s="31" t="s">
        <v>2418</v>
      </c>
      <c r="C3441" s="32" t="s">
        <v>2476</v>
      </c>
      <c r="D3441" s="31">
        <v>1886</v>
      </c>
      <c r="E3441" s="32">
        <v>8</v>
      </c>
      <c r="F3441" s="32" t="s">
        <v>14</v>
      </c>
      <c r="G3441" s="32" t="s">
        <v>10961</v>
      </c>
      <c r="H3441" s="33" t="s">
        <v>8431</v>
      </c>
    </row>
    <row r="3442" spans="1:8" x14ac:dyDescent="0.25">
      <c r="A3442" s="34">
        <v>45786</v>
      </c>
      <c r="B3442" s="35" t="s">
        <v>638</v>
      </c>
      <c r="C3442" s="36" t="s">
        <v>639</v>
      </c>
      <c r="D3442" s="35">
        <v>1886</v>
      </c>
      <c r="E3442" s="36">
        <v>16</v>
      </c>
      <c r="F3442" s="36" t="s">
        <v>14</v>
      </c>
      <c r="G3442" s="36" t="s">
        <v>10961</v>
      </c>
      <c r="H3442" s="37" t="s">
        <v>8431</v>
      </c>
    </row>
    <row r="3443" spans="1:8" x14ac:dyDescent="0.25">
      <c r="A3443" s="30">
        <v>45786</v>
      </c>
      <c r="B3443" s="31" t="s">
        <v>650</v>
      </c>
      <c r="C3443" s="32" t="s">
        <v>8549</v>
      </c>
      <c r="D3443" s="31">
        <v>1886</v>
      </c>
      <c r="E3443" s="32">
        <v>16</v>
      </c>
      <c r="F3443" s="32" t="s">
        <v>14</v>
      </c>
      <c r="G3443" s="32" t="s">
        <v>10961</v>
      </c>
      <c r="H3443" s="33" t="s">
        <v>8431</v>
      </c>
    </row>
    <row r="3444" spans="1:8" x14ac:dyDescent="0.25">
      <c r="A3444" s="34">
        <v>45786</v>
      </c>
      <c r="B3444" s="35" t="s">
        <v>648</v>
      </c>
      <c r="C3444" s="36" t="s">
        <v>649</v>
      </c>
      <c r="D3444" s="35">
        <v>1886</v>
      </c>
      <c r="E3444" s="36">
        <v>16</v>
      </c>
      <c r="F3444" s="36" t="s">
        <v>14</v>
      </c>
      <c r="G3444" s="36" t="s">
        <v>10961</v>
      </c>
      <c r="H3444" s="37" t="s">
        <v>8431</v>
      </c>
    </row>
    <row r="3445" spans="1:8" x14ac:dyDescent="0.25">
      <c r="A3445" s="30">
        <v>45786</v>
      </c>
      <c r="B3445" s="31" t="s">
        <v>158</v>
      </c>
      <c r="C3445" s="32" t="s">
        <v>1374</v>
      </c>
      <c r="D3445" s="31">
        <v>1886</v>
      </c>
      <c r="E3445" s="32">
        <v>18</v>
      </c>
      <c r="F3445" s="32" t="s">
        <v>14</v>
      </c>
      <c r="G3445" s="32" t="s">
        <v>10961</v>
      </c>
      <c r="H3445" s="33" t="s">
        <v>8431</v>
      </c>
    </row>
    <row r="3446" spans="1:8" x14ac:dyDescent="0.25">
      <c r="A3446" s="34">
        <v>45786</v>
      </c>
      <c r="B3446" s="35" t="s">
        <v>66</v>
      </c>
      <c r="C3446" s="36" t="s">
        <v>67</v>
      </c>
      <c r="D3446" s="35">
        <v>1886</v>
      </c>
      <c r="E3446" s="36">
        <v>8</v>
      </c>
      <c r="F3446" s="36" t="s">
        <v>14</v>
      </c>
      <c r="G3446" s="36" t="s">
        <v>10961</v>
      </c>
      <c r="H3446" s="37" t="s">
        <v>8431</v>
      </c>
    </row>
    <row r="3447" spans="1:8" x14ac:dyDescent="0.25">
      <c r="A3447" s="30">
        <v>45786</v>
      </c>
      <c r="B3447" s="31" t="s">
        <v>9323</v>
      </c>
      <c r="C3447" s="32" t="s">
        <v>8905</v>
      </c>
      <c r="D3447" s="31">
        <v>1886</v>
      </c>
      <c r="E3447" s="32">
        <v>3</v>
      </c>
      <c r="F3447" s="32" t="s">
        <v>25</v>
      </c>
      <c r="G3447" s="32" t="s">
        <v>10961</v>
      </c>
      <c r="H3447" s="33" t="s">
        <v>8431</v>
      </c>
    </row>
    <row r="3448" spans="1:8" x14ac:dyDescent="0.25">
      <c r="A3448" s="34">
        <v>45786</v>
      </c>
      <c r="B3448" s="35" t="s">
        <v>9320</v>
      </c>
      <c r="C3448" s="36" t="s">
        <v>8902</v>
      </c>
      <c r="D3448" s="35">
        <v>1886</v>
      </c>
      <c r="E3448" s="36">
        <v>6</v>
      </c>
      <c r="F3448" s="36" t="s">
        <v>25</v>
      </c>
      <c r="G3448" s="36" t="s">
        <v>10961</v>
      </c>
      <c r="H3448" s="37" t="s">
        <v>8431</v>
      </c>
    </row>
    <row r="3449" spans="1:8" x14ac:dyDescent="0.25">
      <c r="A3449" s="30">
        <v>45786</v>
      </c>
      <c r="B3449" s="31">
        <v>4340444100</v>
      </c>
      <c r="C3449" s="32" t="s">
        <v>8724</v>
      </c>
      <c r="D3449" s="31">
        <v>1886</v>
      </c>
      <c r="E3449" s="32">
        <v>2</v>
      </c>
      <c r="F3449" s="32" t="s">
        <v>25</v>
      </c>
      <c r="G3449" s="32" t="s">
        <v>10961</v>
      </c>
      <c r="H3449" s="33" t="s">
        <v>8431</v>
      </c>
    </row>
    <row r="3450" spans="1:8" x14ac:dyDescent="0.25">
      <c r="A3450" s="34">
        <v>45786</v>
      </c>
      <c r="B3450" s="35" t="s">
        <v>8761</v>
      </c>
      <c r="C3450" s="36" t="s">
        <v>8705</v>
      </c>
      <c r="D3450" s="35">
        <v>1886</v>
      </c>
      <c r="E3450" s="36">
        <v>2</v>
      </c>
      <c r="F3450" s="36" t="s">
        <v>14</v>
      </c>
      <c r="G3450" s="36" t="s">
        <v>10961</v>
      </c>
      <c r="H3450" s="37" t="s">
        <v>8431</v>
      </c>
    </row>
    <row r="3451" spans="1:8" x14ac:dyDescent="0.25">
      <c r="A3451" s="30">
        <v>45786</v>
      </c>
      <c r="B3451" s="31" t="s">
        <v>731</v>
      </c>
      <c r="C3451" s="32" t="s">
        <v>732</v>
      </c>
      <c r="D3451" s="31">
        <v>1886</v>
      </c>
      <c r="E3451" s="32">
        <v>2</v>
      </c>
      <c r="F3451" s="32" t="s">
        <v>14</v>
      </c>
      <c r="G3451" s="32" t="s">
        <v>10961</v>
      </c>
      <c r="H3451" s="33" t="s">
        <v>8431</v>
      </c>
    </row>
    <row r="3452" spans="1:8" x14ac:dyDescent="0.25">
      <c r="A3452" s="34">
        <v>45786</v>
      </c>
      <c r="B3452" s="35" t="s">
        <v>798</v>
      </c>
      <c r="C3452" s="36" t="s">
        <v>8535</v>
      </c>
      <c r="D3452" s="35">
        <v>1886</v>
      </c>
      <c r="E3452" s="36">
        <v>2</v>
      </c>
      <c r="F3452" s="36" t="s">
        <v>14</v>
      </c>
      <c r="G3452" s="36" t="s">
        <v>10961</v>
      </c>
      <c r="H3452" s="37" t="s">
        <v>8431</v>
      </c>
    </row>
    <row r="3453" spans="1:8" x14ac:dyDescent="0.25">
      <c r="A3453" s="30">
        <v>45786</v>
      </c>
      <c r="B3453" s="31" t="s">
        <v>3686</v>
      </c>
      <c r="C3453" s="32" t="s">
        <v>3687</v>
      </c>
      <c r="D3453" s="31">
        <v>1886</v>
      </c>
      <c r="E3453" s="32">
        <v>8</v>
      </c>
      <c r="F3453" s="32" t="s">
        <v>14</v>
      </c>
      <c r="G3453" s="32" t="s">
        <v>10961</v>
      </c>
      <c r="H3453" s="33" t="s">
        <v>8431</v>
      </c>
    </row>
    <row r="3454" spans="1:8" x14ac:dyDescent="0.25">
      <c r="A3454" s="34">
        <v>45786</v>
      </c>
      <c r="B3454" s="35" t="s">
        <v>3688</v>
      </c>
      <c r="C3454" s="36" t="s">
        <v>3689</v>
      </c>
      <c r="D3454" s="35">
        <v>1886</v>
      </c>
      <c r="E3454" s="36">
        <v>8</v>
      </c>
      <c r="F3454" s="36" t="s">
        <v>14</v>
      </c>
      <c r="G3454" s="36" t="s">
        <v>10961</v>
      </c>
      <c r="H3454" s="37" t="s">
        <v>8431</v>
      </c>
    </row>
    <row r="3455" spans="1:8" x14ac:dyDescent="0.25">
      <c r="A3455" s="30">
        <v>45786</v>
      </c>
      <c r="B3455" s="31" t="s">
        <v>2619</v>
      </c>
      <c r="C3455" s="32" t="s">
        <v>2620</v>
      </c>
      <c r="D3455" s="31">
        <v>1886</v>
      </c>
      <c r="E3455" s="32">
        <v>9</v>
      </c>
      <c r="F3455" s="32" t="s">
        <v>14</v>
      </c>
      <c r="G3455" s="32" t="s">
        <v>10961</v>
      </c>
      <c r="H3455" s="33" t="s">
        <v>8431</v>
      </c>
    </row>
    <row r="3456" spans="1:8" x14ac:dyDescent="0.25">
      <c r="A3456" s="34">
        <v>45786</v>
      </c>
      <c r="B3456" s="35" t="s">
        <v>1756</v>
      </c>
      <c r="C3456" s="36" t="s">
        <v>1757</v>
      </c>
      <c r="D3456" s="35">
        <v>1888</v>
      </c>
      <c r="E3456" s="36">
        <v>10</v>
      </c>
      <c r="F3456" s="36" t="s">
        <v>14</v>
      </c>
      <c r="G3456" s="36" t="s">
        <v>10961</v>
      </c>
      <c r="H3456" s="37" t="s">
        <v>8431</v>
      </c>
    </row>
    <row r="3457" spans="1:8" x14ac:dyDescent="0.25">
      <c r="A3457" s="30">
        <v>45786</v>
      </c>
      <c r="B3457" s="31" t="s">
        <v>2402</v>
      </c>
      <c r="C3457" s="32" t="s">
        <v>2461</v>
      </c>
      <c r="D3457" s="31">
        <v>1888</v>
      </c>
      <c r="E3457" s="32">
        <v>6</v>
      </c>
      <c r="F3457" s="32" t="s">
        <v>14</v>
      </c>
      <c r="G3457" s="32" t="s">
        <v>10961</v>
      </c>
      <c r="H3457" s="33" t="s">
        <v>8431</v>
      </c>
    </row>
    <row r="3458" spans="1:8" x14ac:dyDescent="0.25">
      <c r="A3458" s="34">
        <v>45786</v>
      </c>
      <c r="B3458" s="35" t="s">
        <v>2369</v>
      </c>
      <c r="C3458" s="36" t="s">
        <v>2441</v>
      </c>
      <c r="D3458" s="35">
        <v>1888</v>
      </c>
      <c r="E3458" s="36">
        <v>10</v>
      </c>
      <c r="F3458" s="36" t="s">
        <v>14</v>
      </c>
      <c r="G3458" s="36" t="s">
        <v>10961</v>
      </c>
      <c r="H3458" s="37" t="s">
        <v>8431</v>
      </c>
    </row>
    <row r="3459" spans="1:8" x14ac:dyDescent="0.25">
      <c r="A3459" s="30">
        <v>45786</v>
      </c>
      <c r="B3459" s="31" t="s">
        <v>3228</v>
      </c>
      <c r="C3459" s="32" t="s">
        <v>3229</v>
      </c>
      <c r="D3459" s="31">
        <v>1884</v>
      </c>
      <c r="E3459" s="32">
        <v>25</v>
      </c>
      <c r="F3459" s="32" t="s">
        <v>14</v>
      </c>
      <c r="G3459" s="32" t="s">
        <v>10961</v>
      </c>
      <c r="H3459" s="33" t="s">
        <v>10645</v>
      </c>
    </row>
    <row r="3460" spans="1:8" x14ac:dyDescent="0.25">
      <c r="A3460" s="34">
        <v>45786</v>
      </c>
      <c r="B3460" s="35" t="s">
        <v>9008</v>
      </c>
      <c r="C3460" s="36" t="s">
        <v>3230</v>
      </c>
      <c r="D3460" s="35">
        <v>1884</v>
      </c>
      <c r="E3460" s="36">
        <v>25</v>
      </c>
      <c r="F3460" s="36" t="s">
        <v>14</v>
      </c>
      <c r="G3460" s="36" t="s">
        <v>10961</v>
      </c>
      <c r="H3460" s="37" t="s">
        <v>10645</v>
      </c>
    </row>
    <row r="3461" spans="1:8" x14ac:dyDescent="0.25">
      <c r="A3461" s="30">
        <v>45786</v>
      </c>
      <c r="B3461" s="31" t="s">
        <v>2418</v>
      </c>
      <c r="C3461" s="32" t="s">
        <v>2476</v>
      </c>
      <c r="D3461" s="31">
        <v>1884</v>
      </c>
      <c r="E3461" s="32">
        <v>8</v>
      </c>
      <c r="F3461" s="32" t="s">
        <v>14</v>
      </c>
      <c r="G3461" s="32" t="s">
        <v>10961</v>
      </c>
      <c r="H3461" s="33" t="s">
        <v>10645</v>
      </c>
    </row>
    <row r="3462" spans="1:8" x14ac:dyDescent="0.25">
      <c r="A3462" s="34">
        <v>45786</v>
      </c>
      <c r="B3462" s="35" t="s">
        <v>1750</v>
      </c>
      <c r="C3462" s="36" t="s">
        <v>1751</v>
      </c>
      <c r="D3462" s="35">
        <v>1884</v>
      </c>
      <c r="E3462" s="36">
        <v>2</v>
      </c>
      <c r="F3462" s="36" t="s">
        <v>14</v>
      </c>
      <c r="G3462" s="36" t="s">
        <v>10961</v>
      </c>
      <c r="H3462" s="37" t="s">
        <v>10645</v>
      </c>
    </row>
    <row r="3463" spans="1:8" x14ac:dyDescent="0.25">
      <c r="A3463" s="30">
        <v>45786</v>
      </c>
      <c r="B3463" s="31" t="s">
        <v>2289</v>
      </c>
      <c r="C3463" s="32" t="s">
        <v>2290</v>
      </c>
      <c r="D3463" s="31">
        <v>1885</v>
      </c>
      <c r="E3463" s="32">
        <v>20</v>
      </c>
      <c r="F3463" s="32" t="s">
        <v>14</v>
      </c>
      <c r="G3463" s="32" t="s">
        <v>10961</v>
      </c>
      <c r="H3463" s="33" t="s">
        <v>10646</v>
      </c>
    </row>
    <row r="3464" spans="1:8" x14ac:dyDescent="0.25">
      <c r="A3464" s="34">
        <v>45786</v>
      </c>
      <c r="B3464" s="35" t="s">
        <v>873</v>
      </c>
      <c r="C3464" s="36" t="s">
        <v>4250</v>
      </c>
      <c r="D3464" s="35">
        <v>1885</v>
      </c>
      <c r="E3464" s="36">
        <v>120</v>
      </c>
      <c r="F3464" s="36" t="s">
        <v>14</v>
      </c>
      <c r="G3464" s="36" t="s">
        <v>10961</v>
      </c>
      <c r="H3464" s="37" t="s">
        <v>10646</v>
      </c>
    </row>
    <row r="3465" spans="1:8" x14ac:dyDescent="0.25">
      <c r="A3465" s="30">
        <v>45786</v>
      </c>
      <c r="B3465" s="31" t="s">
        <v>872</v>
      </c>
      <c r="C3465" s="32" t="s">
        <v>8417</v>
      </c>
      <c r="D3465" s="31">
        <v>1885</v>
      </c>
      <c r="E3465" s="32">
        <v>120</v>
      </c>
      <c r="F3465" s="32" t="s">
        <v>14</v>
      </c>
      <c r="G3465" s="32" t="s">
        <v>10961</v>
      </c>
      <c r="H3465" s="33" t="s">
        <v>10646</v>
      </c>
    </row>
    <row r="3466" spans="1:8" x14ac:dyDescent="0.25">
      <c r="A3466" s="34">
        <v>45786</v>
      </c>
      <c r="B3466" s="35">
        <v>3280886100</v>
      </c>
      <c r="C3466" s="36" t="s">
        <v>8764</v>
      </c>
      <c r="D3466" s="35">
        <v>1887</v>
      </c>
      <c r="E3466" s="36">
        <v>4</v>
      </c>
      <c r="F3466" s="36" t="s">
        <v>14</v>
      </c>
      <c r="G3466" s="36" t="s">
        <v>10961</v>
      </c>
      <c r="H3466" s="37" t="s">
        <v>9420</v>
      </c>
    </row>
    <row r="3467" spans="1:8" x14ac:dyDescent="0.25">
      <c r="A3467" s="30">
        <v>45786</v>
      </c>
      <c r="B3467" s="31">
        <v>3280856100</v>
      </c>
      <c r="C3467" s="32" t="s">
        <v>8703</v>
      </c>
      <c r="D3467" s="31">
        <v>1887</v>
      </c>
      <c r="E3467" s="32">
        <v>1</v>
      </c>
      <c r="F3467" s="32" t="s">
        <v>14</v>
      </c>
      <c r="G3467" s="32" t="s">
        <v>10961</v>
      </c>
      <c r="H3467" s="33" t="s">
        <v>9420</v>
      </c>
    </row>
    <row r="3468" spans="1:8" x14ac:dyDescent="0.25">
      <c r="A3468" s="34">
        <v>45786</v>
      </c>
      <c r="B3468" s="35">
        <v>4340454100</v>
      </c>
      <c r="C3468" s="36" t="s">
        <v>8728</v>
      </c>
      <c r="D3468" s="35">
        <v>1887</v>
      </c>
      <c r="E3468" s="36">
        <v>8</v>
      </c>
      <c r="F3468" s="36" t="s">
        <v>14</v>
      </c>
      <c r="G3468" s="36" t="s">
        <v>10961</v>
      </c>
      <c r="H3468" s="37" t="s">
        <v>9420</v>
      </c>
    </row>
    <row r="3469" spans="1:8" x14ac:dyDescent="0.25">
      <c r="A3469" s="30">
        <v>45786</v>
      </c>
      <c r="B3469" s="31">
        <v>3280590100</v>
      </c>
      <c r="C3469" s="32" t="s">
        <v>8685</v>
      </c>
      <c r="D3469" s="31">
        <v>1887</v>
      </c>
      <c r="E3469" s="32">
        <v>4</v>
      </c>
      <c r="F3469" s="32" t="s">
        <v>14</v>
      </c>
      <c r="G3469" s="32" t="s">
        <v>10961</v>
      </c>
      <c r="H3469" s="33" t="s">
        <v>9420</v>
      </c>
    </row>
    <row r="3470" spans="1:8" x14ac:dyDescent="0.25">
      <c r="A3470" s="34">
        <v>45786</v>
      </c>
      <c r="B3470" s="35">
        <v>4340427100</v>
      </c>
      <c r="C3470" s="36" t="s">
        <v>8719</v>
      </c>
      <c r="D3470" s="35">
        <v>1887</v>
      </c>
      <c r="E3470" s="36">
        <v>10</v>
      </c>
      <c r="F3470" s="36" t="s">
        <v>25</v>
      </c>
      <c r="G3470" s="36" t="s">
        <v>10961</v>
      </c>
      <c r="H3470" s="37" t="s">
        <v>9420</v>
      </c>
    </row>
    <row r="3471" spans="1:8" x14ac:dyDescent="0.25">
      <c r="A3471" s="30">
        <v>45785</v>
      </c>
      <c r="B3471" s="31" t="s">
        <v>9754</v>
      </c>
      <c r="C3471" s="32" t="s">
        <v>9764</v>
      </c>
      <c r="D3471" s="31">
        <v>1883</v>
      </c>
      <c r="E3471" s="32">
        <v>18</v>
      </c>
      <c r="F3471" s="32" t="s">
        <v>14</v>
      </c>
      <c r="G3471" s="32" t="s">
        <v>10961</v>
      </c>
      <c r="H3471" s="33" t="s">
        <v>9259</v>
      </c>
    </row>
    <row r="3472" spans="1:8" x14ac:dyDescent="0.25">
      <c r="A3472" s="34">
        <v>45785</v>
      </c>
      <c r="B3472" s="35" t="s">
        <v>8761</v>
      </c>
      <c r="C3472" s="36" t="s">
        <v>8705</v>
      </c>
      <c r="D3472" s="35">
        <v>1883</v>
      </c>
      <c r="E3472" s="36">
        <v>5</v>
      </c>
      <c r="F3472" s="36" t="s">
        <v>14</v>
      </c>
      <c r="G3472" s="36" t="s">
        <v>10961</v>
      </c>
      <c r="H3472" s="37" t="s">
        <v>9259</v>
      </c>
    </row>
    <row r="3473" spans="1:8" x14ac:dyDescent="0.25">
      <c r="A3473" s="30">
        <v>45785</v>
      </c>
      <c r="B3473" s="31">
        <v>3280503100</v>
      </c>
      <c r="C3473" s="32" t="s">
        <v>8669</v>
      </c>
      <c r="D3473" s="31">
        <v>1883</v>
      </c>
      <c r="E3473" s="32">
        <v>10</v>
      </c>
      <c r="F3473" s="32" t="s">
        <v>14</v>
      </c>
      <c r="G3473" s="32" t="s">
        <v>10961</v>
      </c>
      <c r="H3473" s="33" t="s">
        <v>9259</v>
      </c>
    </row>
    <row r="3474" spans="1:8" x14ac:dyDescent="0.25">
      <c r="A3474" s="34">
        <v>45785</v>
      </c>
      <c r="B3474" s="35" t="s">
        <v>9939</v>
      </c>
      <c r="C3474" s="36" t="s">
        <v>9939</v>
      </c>
      <c r="D3474" s="35">
        <v>1883</v>
      </c>
      <c r="E3474" s="36">
        <v>60</v>
      </c>
      <c r="F3474" s="36" t="s">
        <v>14</v>
      </c>
      <c r="G3474" s="36" t="s">
        <v>10961</v>
      </c>
      <c r="H3474" s="37" t="s">
        <v>9259</v>
      </c>
    </row>
    <row r="3475" spans="1:8" x14ac:dyDescent="0.25">
      <c r="A3475" s="30">
        <v>45785</v>
      </c>
      <c r="B3475" s="31" t="s">
        <v>5480</v>
      </c>
      <c r="C3475" s="32" t="s">
        <v>5481</v>
      </c>
      <c r="D3475" s="31">
        <v>2909</v>
      </c>
      <c r="E3475" s="32">
        <v>113</v>
      </c>
      <c r="F3475" s="32" t="s">
        <v>25</v>
      </c>
      <c r="G3475" s="32" t="s">
        <v>10003</v>
      </c>
      <c r="H3475" s="33">
        <v>0</v>
      </c>
    </row>
    <row r="3476" spans="1:8" x14ac:dyDescent="0.25">
      <c r="A3476" s="34">
        <v>45785</v>
      </c>
      <c r="B3476" s="35" t="s">
        <v>9316</v>
      </c>
      <c r="C3476" s="36" t="s">
        <v>5492</v>
      </c>
      <c r="D3476" s="35">
        <v>2910</v>
      </c>
      <c r="E3476" s="36">
        <v>121</v>
      </c>
      <c r="F3476" s="36" t="s">
        <v>25</v>
      </c>
      <c r="G3476" s="36" t="s">
        <v>10003</v>
      </c>
      <c r="H3476" s="37">
        <v>0</v>
      </c>
    </row>
    <row r="3477" spans="1:8" x14ac:dyDescent="0.25">
      <c r="A3477" s="30">
        <v>45785</v>
      </c>
      <c r="B3477" s="31">
        <v>3280606100</v>
      </c>
      <c r="C3477" s="32" t="s">
        <v>10520</v>
      </c>
      <c r="D3477" s="31">
        <v>2911</v>
      </c>
      <c r="E3477" s="32">
        <v>10</v>
      </c>
      <c r="F3477" s="32" t="s">
        <v>14</v>
      </c>
      <c r="G3477" s="32" t="s">
        <v>10003</v>
      </c>
      <c r="H3477" s="33">
        <v>0</v>
      </c>
    </row>
    <row r="3478" spans="1:8" x14ac:dyDescent="0.25">
      <c r="A3478" s="34">
        <v>45787</v>
      </c>
      <c r="B3478" s="35" t="s">
        <v>9013</v>
      </c>
      <c r="C3478" s="36" t="s">
        <v>8975</v>
      </c>
      <c r="D3478" s="35">
        <v>1890</v>
      </c>
      <c r="E3478" s="36">
        <v>12</v>
      </c>
      <c r="F3478" s="36" t="s">
        <v>14</v>
      </c>
      <c r="G3478" s="36" t="s">
        <v>10961</v>
      </c>
      <c r="H3478" s="37" t="s">
        <v>9381</v>
      </c>
    </row>
    <row r="3479" spans="1:8" x14ac:dyDescent="0.25">
      <c r="A3479" s="30">
        <v>45787</v>
      </c>
      <c r="B3479" s="31">
        <v>4340427100</v>
      </c>
      <c r="C3479" s="32" t="s">
        <v>8719</v>
      </c>
      <c r="D3479" s="31">
        <v>1891</v>
      </c>
      <c r="E3479" s="32">
        <v>50</v>
      </c>
      <c r="F3479" s="32" t="s">
        <v>25</v>
      </c>
      <c r="G3479" s="32" t="s">
        <v>10961</v>
      </c>
      <c r="H3479" s="33" t="s">
        <v>9259</v>
      </c>
    </row>
    <row r="3480" spans="1:8" x14ac:dyDescent="0.25">
      <c r="A3480" s="34">
        <v>45787</v>
      </c>
      <c r="B3480" s="35">
        <v>4340444100</v>
      </c>
      <c r="C3480" s="36" t="s">
        <v>8724</v>
      </c>
      <c r="D3480" s="35">
        <v>1891</v>
      </c>
      <c r="E3480" s="36">
        <v>6</v>
      </c>
      <c r="F3480" s="36" t="s">
        <v>25</v>
      </c>
      <c r="G3480" s="36" t="s">
        <v>10961</v>
      </c>
      <c r="H3480" s="37" t="s">
        <v>9259</v>
      </c>
    </row>
    <row r="3481" spans="1:8" x14ac:dyDescent="0.25">
      <c r="A3481" s="30">
        <v>45787</v>
      </c>
      <c r="B3481" s="31" t="s">
        <v>8877</v>
      </c>
      <c r="C3481" s="32" t="s">
        <v>8846</v>
      </c>
      <c r="D3481" s="31">
        <v>1889</v>
      </c>
      <c r="E3481" s="32">
        <v>8</v>
      </c>
      <c r="F3481" s="32" t="s">
        <v>14</v>
      </c>
      <c r="G3481" s="32" t="s">
        <v>10961</v>
      </c>
      <c r="H3481" s="33" t="s">
        <v>10463</v>
      </c>
    </row>
    <row r="3482" spans="1:8" x14ac:dyDescent="0.25">
      <c r="A3482" s="34">
        <v>45787</v>
      </c>
      <c r="B3482" s="35" t="s">
        <v>1770</v>
      </c>
      <c r="C3482" s="36" t="s">
        <v>10542</v>
      </c>
      <c r="D3482" s="35">
        <v>1889</v>
      </c>
      <c r="E3482" s="36">
        <v>50</v>
      </c>
      <c r="F3482" s="36" t="s">
        <v>14</v>
      </c>
      <c r="G3482" s="36" t="s">
        <v>10961</v>
      </c>
      <c r="H3482" s="37" t="s">
        <v>10463</v>
      </c>
    </row>
    <row r="3483" spans="1:8" x14ac:dyDescent="0.25">
      <c r="A3483" s="30">
        <v>45787</v>
      </c>
      <c r="B3483" s="31" t="s">
        <v>1146</v>
      </c>
      <c r="C3483" s="32" t="s">
        <v>3024</v>
      </c>
      <c r="D3483" s="31">
        <v>1889</v>
      </c>
      <c r="E3483" s="32">
        <v>10</v>
      </c>
      <c r="F3483" s="32" t="s">
        <v>25</v>
      </c>
      <c r="G3483" s="32" t="s">
        <v>10961</v>
      </c>
      <c r="H3483" s="33" t="s">
        <v>10463</v>
      </c>
    </row>
    <row r="3484" spans="1:8" x14ac:dyDescent="0.25">
      <c r="A3484" s="34">
        <v>45787</v>
      </c>
      <c r="B3484" s="35" t="s">
        <v>1764</v>
      </c>
      <c r="C3484" s="36" t="s">
        <v>1765</v>
      </c>
      <c r="D3484" s="35">
        <v>1889</v>
      </c>
      <c r="E3484" s="36">
        <v>260</v>
      </c>
      <c r="F3484" s="36" t="s">
        <v>14</v>
      </c>
      <c r="G3484" s="36" t="s">
        <v>10961</v>
      </c>
      <c r="H3484" s="37" t="s">
        <v>10463</v>
      </c>
    </row>
    <row r="3485" spans="1:8" x14ac:dyDescent="0.25">
      <c r="A3485" s="30">
        <v>45784</v>
      </c>
      <c r="B3485" s="31" t="s">
        <v>3441</v>
      </c>
      <c r="C3485" s="32" t="s">
        <v>3442</v>
      </c>
      <c r="D3485" s="31">
        <v>1875</v>
      </c>
      <c r="E3485" s="32">
        <v>3</v>
      </c>
      <c r="F3485" s="32" t="s">
        <v>14</v>
      </c>
      <c r="G3485" s="32" t="s">
        <v>10961</v>
      </c>
      <c r="H3485" s="33" t="s">
        <v>9621</v>
      </c>
    </row>
    <row r="3486" spans="1:8" x14ac:dyDescent="0.25">
      <c r="A3486" s="34">
        <v>45784</v>
      </c>
      <c r="B3486" s="35" t="s">
        <v>3439</v>
      </c>
      <c r="C3486" s="36" t="s">
        <v>3440</v>
      </c>
      <c r="D3486" s="35">
        <v>1875</v>
      </c>
      <c r="E3486" s="36">
        <v>3</v>
      </c>
      <c r="F3486" s="36" t="s">
        <v>14</v>
      </c>
      <c r="G3486" s="36" t="s">
        <v>10961</v>
      </c>
      <c r="H3486" s="37" t="s">
        <v>9621</v>
      </c>
    </row>
    <row r="3487" spans="1:8" x14ac:dyDescent="0.25">
      <c r="A3487" s="30">
        <v>45784</v>
      </c>
      <c r="B3487" s="31" t="s">
        <v>10242</v>
      </c>
      <c r="C3487" s="32" t="s">
        <v>6162</v>
      </c>
      <c r="D3487" s="31">
        <v>1875</v>
      </c>
      <c r="E3487" s="32">
        <v>24</v>
      </c>
      <c r="F3487" s="32" t="s">
        <v>14</v>
      </c>
      <c r="G3487" s="32" t="s">
        <v>10961</v>
      </c>
      <c r="H3487" s="33" t="s">
        <v>9621</v>
      </c>
    </row>
    <row r="3488" spans="1:8" x14ac:dyDescent="0.25">
      <c r="A3488" s="34">
        <v>45785</v>
      </c>
      <c r="B3488" s="35" t="s">
        <v>10172</v>
      </c>
      <c r="C3488" s="36" t="s">
        <v>5072</v>
      </c>
      <c r="D3488" s="35">
        <v>1882</v>
      </c>
      <c r="E3488" s="36">
        <v>24</v>
      </c>
      <c r="F3488" s="36" t="s">
        <v>14</v>
      </c>
      <c r="G3488" s="36" t="s">
        <v>10961</v>
      </c>
      <c r="H3488" s="37" t="s">
        <v>9421</v>
      </c>
    </row>
    <row r="3489" spans="1:8" x14ac:dyDescent="0.25">
      <c r="A3489" s="30">
        <v>45785</v>
      </c>
      <c r="B3489" s="31" t="s">
        <v>11047</v>
      </c>
      <c r="C3489" s="32" t="s">
        <v>5073</v>
      </c>
      <c r="D3489" s="31">
        <v>1882</v>
      </c>
      <c r="E3489" s="32">
        <v>22</v>
      </c>
      <c r="F3489" s="32" t="s">
        <v>14</v>
      </c>
      <c r="G3489" s="32" t="s">
        <v>10961</v>
      </c>
      <c r="H3489" s="33" t="s">
        <v>9421</v>
      </c>
    </row>
    <row r="3490" spans="1:8" x14ac:dyDescent="0.25">
      <c r="A3490" s="34">
        <v>45785</v>
      </c>
      <c r="B3490" s="35" t="s">
        <v>10239</v>
      </c>
      <c r="C3490" s="36" t="s">
        <v>5065</v>
      </c>
      <c r="D3490" s="35">
        <v>1882</v>
      </c>
      <c r="E3490" s="36">
        <v>24</v>
      </c>
      <c r="F3490" s="36" t="s">
        <v>14</v>
      </c>
      <c r="G3490" s="36" t="s">
        <v>10961</v>
      </c>
      <c r="H3490" s="37" t="s">
        <v>9421</v>
      </c>
    </row>
    <row r="3491" spans="1:8" x14ac:dyDescent="0.25">
      <c r="A3491" s="30">
        <v>45785</v>
      </c>
      <c r="B3491" s="31" t="s">
        <v>10278</v>
      </c>
      <c r="C3491" s="32" t="s">
        <v>5126</v>
      </c>
      <c r="D3491" s="31">
        <v>1882</v>
      </c>
      <c r="E3491" s="32">
        <v>12</v>
      </c>
      <c r="F3491" s="32" t="s">
        <v>14</v>
      </c>
      <c r="G3491" s="32" t="s">
        <v>10961</v>
      </c>
      <c r="H3491" s="33" t="s">
        <v>9421</v>
      </c>
    </row>
    <row r="3492" spans="1:8" x14ac:dyDescent="0.25">
      <c r="A3492" s="34">
        <v>45785</v>
      </c>
      <c r="B3492" s="35" t="s">
        <v>10277</v>
      </c>
      <c r="C3492" s="36" t="s">
        <v>5125</v>
      </c>
      <c r="D3492" s="35">
        <v>1882</v>
      </c>
      <c r="E3492" s="36">
        <v>12</v>
      </c>
      <c r="F3492" s="36" t="s">
        <v>14</v>
      </c>
      <c r="G3492" s="36" t="s">
        <v>10961</v>
      </c>
      <c r="H3492" s="37" t="s">
        <v>9421</v>
      </c>
    </row>
    <row r="3493" spans="1:8" x14ac:dyDescent="0.25">
      <c r="A3493" s="30">
        <v>45785</v>
      </c>
      <c r="B3493" s="31" t="s">
        <v>657</v>
      </c>
      <c r="C3493" s="32" t="s">
        <v>4350</v>
      </c>
      <c r="D3493" s="31">
        <v>1882</v>
      </c>
      <c r="E3493" s="32">
        <v>24</v>
      </c>
      <c r="F3493" s="32" t="s">
        <v>14</v>
      </c>
      <c r="G3493" s="32" t="s">
        <v>10961</v>
      </c>
      <c r="H3493" s="33" t="s">
        <v>9421</v>
      </c>
    </row>
    <row r="3494" spans="1:8" x14ac:dyDescent="0.25">
      <c r="A3494" s="34">
        <v>45785</v>
      </c>
      <c r="B3494" s="35" t="s">
        <v>4347</v>
      </c>
      <c r="C3494" s="36" t="s">
        <v>4348</v>
      </c>
      <c r="D3494" s="35">
        <v>1882</v>
      </c>
      <c r="E3494" s="36">
        <v>12</v>
      </c>
      <c r="F3494" s="36" t="s">
        <v>14</v>
      </c>
      <c r="G3494" s="36" t="s">
        <v>10961</v>
      </c>
      <c r="H3494" s="37" t="s">
        <v>9421</v>
      </c>
    </row>
    <row r="3495" spans="1:8" x14ac:dyDescent="0.25">
      <c r="A3495" s="30">
        <v>45785</v>
      </c>
      <c r="B3495" s="31" t="s">
        <v>1607</v>
      </c>
      <c r="C3495" s="32" t="s">
        <v>4349</v>
      </c>
      <c r="D3495" s="31">
        <v>1882</v>
      </c>
      <c r="E3495" s="32">
        <v>6</v>
      </c>
      <c r="F3495" s="32" t="s">
        <v>14</v>
      </c>
      <c r="G3495" s="32" t="s">
        <v>10961</v>
      </c>
      <c r="H3495" s="33" t="s">
        <v>9421</v>
      </c>
    </row>
    <row r="3496" spans="1:8" x14ac:dyDescent="0.25">
      <c r="A3496" s="34">
        <v>45785</v>
      </c>
      <c r="B3496" s="35" t="s">
        <v>745</v>
      </c>
      <c r="C3496" s="36" t="s">
        <v>746</v>
      </c>
      <c r="D3496" s="35">
        <v>1882</v>
      </c>
      <c r="E3496" s="36">
        <v>8</v>
      </c>
      <c r="F3496" s="36" t="s">
        <v>14</v>
      </c>
      <c r="G3496" s="36" t="s">
        <v>10961</v>
      </c>
      <c r="H3496" s="37" t="s">
        <v>9421</v>
      </c>
    </row>
    <row r="3497" spans="1:8" x14ac:dyDescent="0.25">
      <c r="A3497" s="30">
        <v>45785</v>
      </c>
      <c r="B3497" s="31" t="s">
        <v>2432</v>
      </c>
      <c r="C3497" s="32" t="s">
        <v>2486</v>
      </c>
      <c r="D3497" s="31">
        <v>1882</v>
      </c>
      <c r="E3497" s="32">
        <v>5</v>
      </c>
      <c r="F3497" s="32" t="s">
        <v>14</v>
      </c>
      <c r="G3497" s="32" t="s">
        <v>10961</v>
      </c>
      <c r="H3497" s="33" t="s">
        <v>9421</v>
      </c>
    </row>
    <row r="3498" spans="1:8" x14ac:dyDescent="0.25">
      <c r="A3498" s="34">
        <v>45785</v>
      </c>
      <c r="B3498" s="35" t="s">
        <v>10650</v>
      </c>
      <c r="C3498" s="36" t="s">
        <v>10650</v>
      </c>
      <c r="D3498" s="35">
        <v>1882</v>
      </c>
      <c r="E3498" s="36">
        <v>10</v>
      </c>
      <c r="F3498" s="36" t="s">
        <v>14</v>
      </c>
      <c r="G3498" s="36" t="s">
        <v>10961</v>
      </c>
      <c r="H3498" s="37" t="s">
        <v>9421</v>
      </c>
    </row>
    <row r="3499" spans="1:8" x14ac:dyDescent="0.25">
      <c r="A3499" s="30">
        <v>45789</v>
      </c>
      <c r="B3499" s="31" t="s">
        <v>9454</v>
      </c>
      <c r="C3499" s="32" t="s">
        <v>9455</v>
      </c>
      <c r="D3499" s="31">
        <v>1892</v>
      </c>
      <c r="E3499" s="32">
        <v>3</v>
      </c>
      <c r="F3499" s="32" t="s">
        <v>14</v>
      </c>
      <c r="G3499" s="32" t="s">
        <v>10961</v>
      </c>
      <c r="H3499" s="33" t="s">
        <v>9688</v>
      </c>
    </row>
    <row r="3500" spans="1:8" x14ac:dyDescent="0.25">
      <c r="A3500" s="34">
        <v>45789</v>
      </c>
      <c r="B3500" s="35" t="s">
        <v>1655</v>
      </c>
      <c r="C3500" s="36" t="s">
        <v>1656</v>
      </c>
      <c r="D3500" s="35">
        <v>1897</v>
      </c>
      <c r="E3500" s="36">
        <v>30</v>
      </c>
      <c r="F3500" s="36" t="s">
        <v>14</v>
      </c>
      <c r="G3500" s="36" t="s">
        <v>10961</v>
      </c>
      <c r="H3500" s="37" t="s">
        <v>9394</v>
      </c>
    </row>
    <row r="3501" spans="1:8" x14ac:dyDescent="0.25">
      <c r="A3501" s="30">
        <v>45789</v>
      </c>
      <c r="B3501" s="31" t="s">
        <v>1764</v>
      </c>
      <c r="C3501" s="32" t="s">
        <v>1765</v>
      </c>
      <c r="D3501" s="31">
        <v>1897</v>
      </c>
      <c r="E3501" s="32">
        <v>20</v>
      </c>
      <c r="F3501" s="32" t="s">
        <v>14</v>
      </c>
      <c r="G3501" s="32" t="s">
        <v>10961</v>
      </c>
      <c r="H3501" s="33" t="s">
        <v>9394</v>
      </c>
    </row>
    <row r="3502" spans="1:8" x14ac:dyDescent="0.25">
      <c r="A3502" s="34">
        <v>45789</v>
      </c>
      <c r="B3502" s="35" t="s">
        <v>8337</v>
      </c>
      <c r="C3502" s="36" t="s">
        <v>8338</v>
      </c>
      <c r="D3502" s="35">
        <v>1897</v>
      </c>
      <c r="E3502" s="36">
        <v>24</v>
      </c>
      <c r="F3502" s="36" t="s">
        <v>14</v>
      </c>
      <c r="G3502" s="36" t="s">
        <v>10961</v>
      </c>
      <c r="H3502" s="37" t="s">
        <v>9394</v>
      </c>
    </row>
    <row r="3503" spans="1:8" x14ac:dyDescent="0.25">
      <c r="A3503" s="30">
        <v>45789</v>
      </c>
      <c r="B3503" s="31" t="s">
        <v>2289</v>
      </c>
      <c r="C3503" s="32" t="s">
        <v>2290</v>
      </c>
      <c r="D3503" s="31">
        <v>1897</v>
      </c>
      <c r="E3503" s="32">
        <v>20</v>
      </c>
      <c r="F3503" s="32" t="s">
        <v>14</v>
      </c>
      <c r="G3503" s="32" t="s">
        <v>10961</v>
      </c>
      <c r="H3503" s="33" t="s">
        <v>9394</v>
      </c>
    </row>
    <row r="3504" spans="1:8" x14ac:dyDescent="0.25">
      <c r="A3504" s="34">
        <v>45789</v>
      </c>
      <c r="B3504" s="35" t="s">
        <v>7733</v>
      </c>
      <c r="C3504" s="36" t="s">
        <v>7734</v>
      </c>
      <c r="D3504" s="35">
        <v>1897</v>
      </c>
      <c r="E3504" s="36">
        <v>20</v>
      </c>
      <c r="F3504" s="36" t="s">
        <v>14</v>
      </c>
      <c r="G3504" s="36" t="s">
        <v>10961</v>
      </c>
      <c r="H3504" s="37" t="s">
        <v>9394</v>
      </c>
    </row>
    <row r="3505" spans="1:8" x14ac:dyDescent="0.25">
      <c r="A3505" s="30">
        <v>45789</v>
      </c>
      <c r="B3505" s="31" t="s">
        <v>9737</v>
      </c>
      <c r="C3505" s="32" t="s">
        <v>7273</v>
      </c>
      <c r="D3505" s="31">
        <v>1897</v>
      </c>
      <c r="E3505" s="32">
        <v>20</v>
      </c>
      <c r="F3505" s="32" t="s">
        <v>14</v>
      </c>
      <c r="G3505" s="32" t="s">
        <v>10961</v>
      </c>
      <c r="H3505" s="33" t="s">
        <v>9394</v>
      </c>
    </row>
    <row r="3506" spans="1:8" x14ac:dyDescent="0.25">
      <c r="A3506" s="34">
        <v>45786</v>
      </c>
      <c r="B3506" s="35" t="s">
        <v>10658</v>
      </c>
      <c r="C3506" s="36" t="s">
        <v>10659</v>
      </c>
      <c r="D3506" s="35">
        <v>2912</v>
      </c>
      <c r="E3506" s="36">
        <v>20</v>
      </c>
      <c r="F3506" s="36" t="s">
        <v>14</v>
      </c>
      <c r="G3506" s="36" t="s">
        <v>10003</v>
      </c>
      <c r="H3506" s="37">
        <v>0</v>
      </c>
    </row>
    <row r="3507" spans="1:8" x14ac:dyDescent="0.25">
      <c r="A3507" s="30">
        <v>45786</v>
      </c>
      <c r="B3507" s="31" t="s">
        <v>10660</v>
      </c>
      <c r="C3507" s="32" t="s">
        <v>10661</v>
      </c>
      <c r="D3507" s="31">
        <v>2913</v>
      </c>
      <c r="E3507" s="32">
        <v>56</v>
      </c>
      <c r="F3507" s="32" t="s">
        <v>14</v>
      </c>
      <c r="G3507" s="32" t="s">
        <v>10003</v>
      </c>
      <c r="H3507" s="33">
        <v>0</v>
      </c>
    </row>
    <row r="3508" spans="1:8" x14ac:dyDescent="0.25">
      <c r="A3508" s="34">
        <v>45786</v>
      </c>
      <c r="B3508" s="35" t="s">
        <v>10282</v>
      </c>
      <c r="C3508" s="36" t="s">
        <v>5129</v>
      </c>
      <c r="D3508" s="35">
        <v>2914</v>
      </c>
      <c r="E3508" s="36">
        <v>600</v>
      </c>
      <c r="F3508" s="36" t="s">
        <v>14</v>
      </c>
      <c r="G3508" s="36" t="s">
        <v>10003</v>
      </c>
      <c r="H3508" s="37">
        <v>0</v>
      </c>
    </row>
    <row r="3509" spans="1:8" x14ac:dyDescent="0.25">
      <c r="A3509" s="30">
        <v>45786</v>
      </c>
      <c r="B3509" s="31" t="s">
        <v>10654</v>
      </c>
      <c r="C3509" s="32" t="s">
        <v>10655</v>
      </c>
      <c r="D3509" s="31">
        <v>2915</v>
      </c>
      <c r="E3509" s="32">
        <v>50</v>
      </c>
      <c r="F3509" s="32" t="s">
        <v>14</v>
      </c>
      <c r="G3509" s="32" t="s">
        <v>10003</v>
      </c>
      <c r="H3509" s="33">
        <v>0</v>
      </c>
    </row>
    <row r="3510" spans="1:8" x14ac:dyDescent="0.25">
      <c r="A3510" s="34">
        <v>45786</v>
      </c>
      <c r="B3510" s="35" t="s">
        <v>10662</v>
      </c>
      <c r="C3510" s="36" t="s">
        <v>10663</v>
      </c>
      <c r="D3510" s="35">
        <v>2916</v>
      </c>
      <c r="E3510" s="36">
        <v>20</v>
      </c>
      <c r="F3510" s="36" t="s">
        <v>14</v>
      </c>
      <c r="G3510" s="36" t="s">
        <v>10003</v>
      </c>
      <c r="H3510" s="37">
        <v>0</v>
      </c>
    </row>
    <row r="3511" spans="1:8" x14ac:dyDescent="0.25">
      <c r="A3511" s="30">
        <v>45786</v>
      </c>
      <c r="B3511" s="31" t="s">
        <v>10800</v>
      </c>
      <c r="C3511" s="32" t="s">
        <v>2828</v>
      </c>
      <c r="D3511" s="31">
        <v>2917</v>
      </c>
      <c r="E3511" s="32">
        <v>50</v>
      </c>
      <c r="F3511" s="32" t="s">
        <v>14</v>
      </c>
      <c r="G3511" s="32" t="s">
        <v>10003</v>
      </c>
      <c r="H3511" s="33">
        <v>0</v>
      </c>
    </row>
    <row r="3512" spans="1:8" x14ac:dyDescent="0.25">
      <c r="A3512" s="34">
        <v>45786</v>
      </c>
      <c r="B3512" s="35" t="s">
        <v>10801</v>
      </c>
      <c r="C3512" s="36" t="s">
        <v>2830</v>
      </c>
      <c r="D3512" s="35">
        <v>2918</v>
      </c>
      <c r="E3512" s="36">
        <v>50</v>
      </c>
      <c r="F3512" s="36" t="s">
        <v>14</v>
      </c>
      <c r="G3512" s="36" t="s">
        <v>10003</v>
      </c>
      <c r="H3512" s="37">
        <v>0</v>
      </c>
    </row>
    <row r="3513" spans="1:8" x14ac:dyDescent="0.25">
      <c r="A3513" s="30">
        <v>45786</v>
      </c>
      <c r="B3513" s="31" t="s">
        <v>10639</v>
      </c>
      <c r="C3513" s="32" t="s">
        <v>8627</v>
      </c>
      <c r="D3513" s="31">
        <v>2919</v>
      </c>
      <c r="E3513" s="32">
        <v>32</v>
      </c>
      <c r="F3513" s="32" t="s">
        <v>14</v>
      </c>
      <c r="G3513" s="32" t="s">
        <v>10003</v>
      </c>
      <c r="H3513" s="33">
        <v>0</v>
      </c>
    </row>
    <row r="3514" spans="1:8" x14ac:dyDescent="0.25">
      <c r="A3514" s="34">
        <v>45786</v>
      </c>
      <c r="B3514" s="35" t="s">
        <v>4948</v>
      </c>
      <c r="C3514" s="36" t="s">
        <v>4949</v>
      </c>
      <c r="D3514" s="35">
        <v>2920</v>
      </c>
      <c r="E3514" s="36">
        <v>120</v>
      </c>
      <c r="F3514" s="36" t="s">
        <v>14</v>
      </c>
      <c r="G3514" s="36" t="s">
        <v>10003</v>
      </c>
      <c r="H3514" s="37">
        <v>0</v>
      </c>
    </row>
    <row r="3515" spans="1:8" x14ac:dyDescent="0.25">
      <c r="A3515" s="30">
        <v>45786</v>
      </c>
      <c r="B3515" s="31" t="s">
        <v>8625</v>
      </c>
      <c r="C3515" s="32" t="s">
        <v>9510</v>
      </c>
      <c r="D3515" s="31">
        <v>2921</v>
      </c>
      <c r="E3515" s="32">
        <v>40</v>
      </c>
      <c r="F3515" s="32" t="s">
        <v>14</v>
      </c>
      <c r="G3515" s="32" t="s">
        <v>10003</v>
      </c>
      <c r="H3515" s="33">
        <v>0</v>
      </c>
    </row>
    <row r="3516" spans="1:8" x14ac:dyDescent="0.25">
      <c r="A3516" s="34">
        <v>45786</v>
      </c>
      <c r="B3516" s="35">
        <v>4340443100</v>
      </c>
      <c r="C3516" s="36" t="s">
        <v>8723</v>
      </c>
      <c r="D3516" s="35">
        <v>2923</v>
      </c>
      <c r="E3516" s="36">
        <v>20</v>
      </c>
      <c r="F3516" s="36" t="s">
        <v>14</v>
      </c>
      <c r="G3516" s="36" t="s">
        <v>10003</v>
      </c>
      <c r="H3516" s="37">
        <v>0</v>
      </c>
    </row>
    <row r="3517" spans="1:8" x14ac:dyDescent="0.25">
      <c r="A3517" s="30">
        <v>45786</v>
      </c>
      <c r="B3517" s="31">
        <v>4340454100</v>
      </c>
      <c r="C3517" s="32" t="s">
        <v>8728</v>
      </c>
      <c r="D3517" s="31">
        <v>2924</v>
      </c>
      <c r="E3517" s="32">
        <v>20</v>
      </c>
      <c r="F3517" s="32" t="s">
        <v>14</v>
      </c>
      <c r="G3517" s="32" t="s">
        <v>10003</v>
      </c>
      <c r="H3517" s="33">
        <v>0</v>
      </c>
    </row>
    <row r="3518" spans="1:8" x14ac:dyDescent="0.25">
      <c r="A3518" s="34">
        <v>45786</v>
      </c>
      <c r="B3518" s="35">
        <v>1280354100</v>
      </c>
      <c r="C3518" s="36" t="s">
        <v>8648</v>
      </c>
      <c r="D3518" s="35">
        <v>2925</v>
      </c>
      <c r="E3518" s="36">
        <v>4</v>
      </c>
      <c r="F3518" s="36" t="s">
        <v>14</v>
      </c>
      <c r="G3518" s="36" t="s">
        <v>10003</v>
      </c>
      <c r="H3518" s="37">
        <v>0</v>
      </c>
    </row>
    <row r="3519" spans="1:8" x14ac:dyDescent="0.25">
      <c r="A3519" s="30">
        <v>45786</v>
      </c>
      <c r="B3519" s="31">
        <v>1280819100</v>
      </c>
      <c r="C3519" s="32" t="s">
        <v>8653</v>
      </c>
      <c r="D3519" s="31">
        <v>2926</v>
      </c>
      <c r="E3519" s="32">
        <v>3</v>
      </c>
      <c r="F3519" s="32" t="s">
        <v>14</v>
      </c>
      <c r="G3519" s="32" t="s">
        <v>10003</v>
      </c>
      <c r="H3519" s="33">
        <v>0</v>
      </c>
    </row>
    <row r="3520" spans="1:8" x14ac:dyDescent="0.25">
      <c r="A3520" s="34">
        <v>45786</v>
      </c>
      <c r="B3520" s="35">
        <v>1280355100</v>
      </c>
      <c r="C3520" s="36" t="s">
        <v>8649</v>
      </c>
      <c r="D3520" s="35">
        <v>2927</v>
      </c>
      <c r="E3520" s="36">
        <v>2</v>
      </c>
      <c r="F3520" s="36" t="s">
        <v>14</v>
      </c>
      <c r="G3520" s="36" t="s">
        <v>10003</v>
      </c>
      <c r="H3520" s="37">
        <v>0</v>
      </c>
    </row>
    <row r="3521" spans="1:8" x14ac:dyDescent="0.25">
      <c r="A3521" s="30">
        <v>45786</v>
      </c>
      <c r="B3521" s="31">
        <v>4330352100</v>
      </c>
      <c r="C3521" s="32" t="s">
        <v>8718</v>
      </c>
      <c r="D3521" s="31">
        <v>2928</v>
      </c>
      <c r="E3521" s="32">
        <v>30</v>
      </c>
      <c r="F3521" s="32" t="s">
        <v>14</v>
      </c>
      <c r="G3521" s="32" t="s">
        <v>10003</v>
      </c>
      <c r="H3521" s="33">
        <v>0</v>
      </c>
    </row>
    <row r="3522" spans="1:8" x14ac:dyDescent="0.25">
      <c r="A3522" s="34">
        <v>45786</v>
      </c>
      <c r="B3522" s="35">
        <v>4340459100</v>
      </c>
      <c r="C3522" s="36" t="s">
        <v>8729</v>
      </c>
      <c r="D3522" s="35">
        <v>2929</v>
      </c>
      <c r="E3522" s="36">
        <v>50</v>
      </c>
      <c r="F3522" s="36" t="s">
        <v>14</v>
      </c>
      <c r="G3522" s="36" t="s">
        <v>10003</v>
      </c>
      <c r="H3522" s="37">
        <v>0</v>
      </c>
    </row>
    <row r="3523" spans="1:8" x14ac:dyDescent="0.25">
      <c r="A3523" s="30">
        <v>45786</v>
      </c>
      <c r="B3523" s="31">
        <v>4340441100</v>
      </c>
      <c r="C3523" s="32" t="s">
        <v>8721</v>
      </c>
      <c r="D3523" s="31">
        <v>2930</v>
      </c>
      <c r="E3523" s="32">
        <v>20</v>
      </c>
      <c r="F3523" s="32" t="s">
        <v>14</v>
      </c>
      <c r="G3523" s="32" t="s">
        <v>10003</v>
      </c>
      <c r="H3523" s="33">
        <v>0</v>
      </c>
    </row>
    <row r="3524" spans="1:8" x14ac:dyDescent="0.25">
      <c r="A3524" s="34">
        <v>45786</v>
      </c>
      <c r="B3524" s="35">
        <v>4340427100</v>
      </c>
      <c r="C3524" s="36" t="s">
        <v>8719</v>
      </c>
      <c r="D3524" s="35">
        <v>2931</v>
      </c>
      <c r="E3524" s="36">
        <v>100</v>
      </c>
      <c r="F3524" s="36" t="s">
        <v>14</v>
      </c>
      <c r="G3524" s="36" t="s">
        <v>10003</v>
      </c>
      <c r="H3524" s="37">
        <v>0</v>
      </c>
    </row>
    <row r="3525" spans="1:8" x14ac:dyDescent="0.25">
      <c r="A3525" s="30">
        <v>45786</v>
      </c>
      <c r="B3525" s="31">
        <v>2280191100</v>
      </c>
      <c r="C3525" s="32" t="s">
        <v>8654</v>
      </c>
      <c r="D3525" s="31">
        <v>2932</v>
      </c>
      <c r="E3525" s="32">
        <v>4</v>
      </c>
      <c r="F3525" s="32" t="s">
        <v>14</v>
      </c>
      <c r="G3525" s="32" t="s">
        <v>10003</v>
      </c>
      <c r="H3525" s="33">
        <v>0</v>
      </c>
    </row>
    <row r="3526" spans="1:8" x14ac:dyDescent="0.25">
      <c r="A3526" s="34">
        <v>45786</v>
      </c>
      <c r="B3526" s="35" t="s">
        <v>10664</v>
      </c>
      <c r="C3526" s="36" t="s">
        <v>10665</v>
      </c>
      <c r="D3526" s="35">
        <v>2933</v>
      </c>
      <c r="E3526" s="36">
        <v>10</v>
      </c>
      <c r="F3526" s="36" t="s">
        <v>14</v>
      </c>
      <c r="G3526" s="36" t="s">
        <v>10003</v>
      </c>
      <c r="H3526" s="37">
        <v>0</v>
      </c>
    </row>
    <row r="3527" spans="1:8" x14ac:dyDescent="0.25">
      <c r="A3527" s="30">
        <v>45786</v>
      </c>
      <c r="B3527" s="31" t="s">
        <v>2245</v>
      </c>
      <c r="C3527" s="32" t="s">
        <v>2246</v>
      </c>
      <c r="D3527" s="31">
        <v>2934</v>
      </c>
      <c r="E3527" s="32">
        <v>100</v>
      </c>
      <c r="F3527" s="32" t="s">
        <v>14</v>
      </c>
      <c r="G3527" s="32" t="s">
        <v>10003</v>
      </c>
      <c r="H3527" s="33">
        <v>0</v>
      </c>
    </row>
    <row r="3528" spans="1:8" x14ac:dyDescent="0.25">
      <c r="A3528" s="34">
        <v>45787</v>
      </c>
      <c r="B3528" s="35" t="s">
        <v>11047</v>
      </c>
      <c r="C3528" s="36" t="s">
        <v>5014</v>
      </c>
      <c r="D3528" s="35">
        <v>2935</v>
      </c>
      <c r="E3528" s="36">
        <v>20</v>
      </c>
      <c r="F3528" s="36" t="s">
        <v>14</v>
      </c>
      <c r="G3528" s="36" t="s">
        <v>10003</v>
      </c>
      <c r="H3528" s="37">
        <v>0</v>
      </c>
    </row>
    <row r="3529" spans="1:8" x14ac:dyDescent="0.25">
      <c r="A3529" s="30">
        <v>45789</v>
      </c>
      <c r="B3529" s="31" t="s">
        <v>8813</v>
      </c>
      <c r="C3529" s="32" t="s">
        <v>8783</v>
      </c>
      <c r="D3529" s="31" t="s">
        <v>10651</v>
      </c>
      <c r="E3529" s="32">
        <v>8</v>
      </c>
      <c r="F3529" s="32" t="s">
        <v>14</v>
      </c>
      <c r="G3529" s="32" t="s">
        <v>10961</v>
      </c>
      <c r="H3529" s="33" t="s">
        <v>8431</v>
      </c>
    </row>
    <row r="3530" spans="1:8" x14ac:dyDescent="0.25">
      <c r="A3530" s="34">
        <v>45789</v>
      </c>
      <c r="B3530" s="35" t="s">
        <v>8822</v>
      </c>
      <c r="C3530" s="36" t="s">
        <v>8792</v>
      </c>
      <c r="D3530" s="35" t="s">
        <v>10651</v>
      </c>
      <c r="E3530" s="36">
        <v>4</v>
      </c>
      <c r="F3530" s="36" t="s">
        <v>14</v>
      </c>
      <c r="G3530" s="36" t="s">
        <v>10961</v>
      </c>
      <c r="H3530" s="37" t="s">
        <v>8431</v>
      </c>
    </row>
    <row r="3531" spans="1:8" x14ac:dyDescent="0.25">
      <c r="A3531" s="30">
        <v>45789</v>
      </c>
      <c r="B3531" s="31" t="s">
        <v>8829</v>
      </c>
      <c r="C3531" s="32" t="s">
        <v>8799</v>
      </c>
      <c r="D3531" s="31" t="s">
        <v>10651</v>
      </c>
      <c r="E3531" s="32">
        <v>8</v>
      </c>
      <c r="F3531" s="32" t="s">
        <v>14</v>
      </c>
      <c r="G3531" s="32" t="s">
        <v>10961</v>
      </c>
      <c r="H3531" s="33" t="s">
        <v>8431</v>
      </c>
    </row>
    <row r="3532" spans="1:8" x14ac:dyDescent="0.25">
      <c r="A3532" s="34">
        <v>45789</v>
      </c>
      <c r="B3532" s="35" t="s">
        <v>8834</v>
      </c>
      <c r="C3532" s="36" t="s">
        <v>8804</v>
      </c>
      <c r="D3532" s="35" t="s">
        <v>10651</v>
      </c>
      <c r="E3532" s="36">
        <v>4</v>
      </c>
      <c r="F3532" s="36" t="s">
        <v>14</v>
      </c>
      <c r="G3532" s="36" t="s">
        <v>10961</v>
      </c>
      <c r="H3532" s="37" t="s">
        <v>8431</v>
      </c>
    </row>
    <row r="3533" spans="1:8" x14ac:dyDescent="0.25">
      <c r="A3533" s="30">
        <v>45789</v>
      </c>
      <c r="B3533" s="31" t="s">
        <v>66</v>
      </c>
      <c r="C3533" s="32" t="s">
        <v>67</v>
      </c>
      <c r="D3533" s="31" t="s">
        <v>10651</v>
      </c>
      <c r="E3533" s="32">
        <v>2</v>
      </c>
      <c r="F3533" s="32" t="s">
        <v>14</v>
      </c>
      <c r="G3533" s="32" t="s">
        <v>10961</v>
      </c>
      <c r="H3533" s="33" t="s">
        <v>8431</v>
      </c>
    </row>
    <row r="3534" spans="1:8" x14ac:dyDescent="0.25">
      <c r="A3534" s="34">
        <v>45789</v>
      </c>
      <c r="B3534" s="35" t="s">
        <v>10187</v>
      </c>
      <c r="C3534" s="36" t="s">
        <v>6060</v>
      </c>
      <c r="D3534" s="35" t="s">
        <v>10651</v>
      </c>
      <c r="E3534" s="36">
        <v>2</v>
      </c>
      <c r="F3534" s="36" t="s">
        <v>14</v>
      </c>
      <c r="G3534" s="36" t="s">
        <v>10961</v>
      </c>
      <c r="H3534" s="37" t="s">
        <v>8431</v>
      </c>
    </row>
    <row r="3535" spans="1:8" x14ac:dyDescent="0.25">
      <c r="A3535" s="30">
        <v>45789</v>
      </c>
      <c r="B3535" s="31" t="s">
        <v>6121</v>
      </c>
      <c r="C3535" s="32" t="s">
        <v>6122</v>
      </c>
      <c r="D3535" s="31" t="s">
        <v>10651</v>
      </c>
      <c r="E3535" s="32">
        <v>2</v>
      </c>
      <c r="F3535" s="32" t="s">
        <v>14</v>
      </c>
      <c r="G3535" s="32" t="s">
        <v>10961</v>
      </c>
      <c r="H3535" s="33" t="s">
        <v>8431</v>
      </c>
    </row>
    <row r="3536" spans="1:8" x14ac:dyDescent="0.25">
      <c r="A3536" s="34">
        <v>45789</v>
      </c>
      <c r="B3536" s="35" t="s">
        <v>745</v>
      </c>
      <c r="C3536" s="36" t="s">
        <v>746</v>
      </c>
      <c r="D3536" s="35" t="s">
        <v>10651</v>
      </c>
      <c r="E3536" s="36">
        <v>2</v>
      </c>
      <c r="F3536" s="36" t="s">
        <v>14</v>
      </c>
      <c r="G3536" s="36" t="s">
        <v>10961</v>
      </c>
      <c r="H3536" s="37" t="s">
        <v>8431</v>
      </c>
    </row>
    <row r="3537" spans="1:8" x14ac:dyDescent="0.25">
      <c r="A3537" s="30">
        <v>45789</v>
      </c>
      <c r="B3537" s="31" t="s">
        <v>2209</v>
      </c>
      <c r="C3537" s="32" t="s">
        <v>2210</v>
      </c>
      <c r="D3537" s="31" t="s">
        <v>10651</v>
      </c>
      <c r="E3537" s="32">
        <v>4</v>
      </c>
      <c r="F3537" s="32" t="s">
        <v>14</v>
      </c>
      <c r="G3537" s="32" t="s">
        <v>10961</v>
      </c>
      <c r="H3537" s="33" t="s">
        <v>8431</v>
      </c>
    </row>
    <row r="3538" spans="1:8" x14ac:dyDescent="0.25">
      <c r="A3538" s="34">
        <v>45789</v>
      </c>
      <c r="B3538" s="35" t="s">
        <v>2199</v>
      </c>
      <c r="C3538" s="36" t="s">
        <v>2200</v>
      </c>
      <c r="D3538" s="35" t="s">
        <v>10651</v>
      </c>
      <c r="E3538" s="36">
        <v>5</v>
      </c>
      <c r="F3538" s="36" t="s">
        <v>14</v>
      </c>
      <c r="G3538" s="36" t="s">
        <v>10961</v>
      </c>
      <c r="H3538" s="37" t="s">
        <v>8431</v>
      </c>
    </row>
    <row r="3539" spans="1:8" x14ac:dyDescent="0.25">
      <c r="A3539" s="30">
        <v>45789</v>
      </c>
      <c r="B3539" s="31" t="s">
        <v>880</v>
      </c>
      <c r="C3539" s="32" t="s">
        <v>881</v>
      </c>
      <c r="D3539" s="31" t="s">
        <v>10651</v>
      </c>
      <c r="E3539" s="32">
        <v>60</v>
      </c>
      <c r="F3539" s="32" t="s">
        <v>14</v>
      </c>
      <c r="G3539" s="32" t="s">
        <v>10961</v>
      </c>
      <c r="H3539" s="33" t="s">
        <v>8431</v>
      </c>
    </row>
    <row r="3540" spans="1:8" x14ac:dyDescent="0.25">
      <c r="A3540" s="34">
        <v>45789</v>
      </c>
      <c r="B3540" s="35">
        <v>1280819100</v>
      </c>
      <c r="C3540" s="36" t="s">
        <v>8653</v>
      </c>
      <c r="D3540" s="35" t="s">
        <v>10651</v>
      </c>
      <c r="E3540" s="36">
        <v>1</v>
      </c>
      <c r="F3540" s="36" t="s">
        <v>25</v>
      </c>
      <c r="G3540" s="36" t="s">
        <v>10961</v>
      </c>
      <c r="H3540" s="37" t="s">
        <v>8431</v>
      </c>
    </row>
    <row r="3541" spans="1:8" x14ac:dyDescent="0.25">
      <c r="A3541" s="30">
        <v>45789</v>
      </c>
      <c r="B3541" s="31" t="s">
        <v>676</v>
      </c>
      <c r="C3541" s="32" t="s">
        <v>677</v>
      </c>
      <c r="D3541" s="31" t="s">
        <v>10651</v>
      </c>
      <c r="E3541" s="32">
        <v>10</v>
      </c>
      <c r="F3541" s="32" t="s">
        <v>14</v>
      </c>
      <c r="G3541" s="32" t="s">
        <v>10961</v>
      </c>
      <c r="H3541" s="33" t="s">
        <v>8431</v>
      </c>
    </row>
    <row r="3542" spans="1:8" x14ac:dyDescent="0.25">
      <c r="A3542" s="34">
        <v>45789</v>
      </c>
      <c r="B3542" s="35" t="s">
        <v>683</v>
      </c>
      <c r="C3542" s="36" t="s">
        <v>684</v>
      </c>
      <c r="D3542" s="35" t="s">
        <v>10651</v>
      </c>
      <c r="E3542" s="36">
        <v>20</v>
      </c>
      <c r="F3542" s="36" t="s">
        <v>14</v>
      </c>
      <c r="G3542" s="36" t="s">
        <v>10961</v>
      </c>
      <c r="H3542" s="37" t="s">
        <v>8431</v>
      </c>
    </row>
    <row r="3543" spans="1:8" x14ac:dyDescent="0.25">
      <c r="A3543" s="30">
        <v>45789</v>
      </c>
      <c r="B3543" s="31" t="s">
        <v>1166</v>
      </c>
      <c r="C3543" s="32" t="s">
        <v>1167</v>
      </c>
      <c r="D3543" s="31" t="s">
        <v>10651</v>
      </c>
      <c r="E3543" s="32">
        <v>9</v>
      </c>
      <c r="F3543" s="32" t="s">
        <v>25</v>
      </c>
      <c r="G3543" s="32" t="s">
        <v>10961</v>
      </c>
      <c r="H3543" s="33" t="s">
        <v>8431</v>
      </c>
    </row>
    <row r="3544" spans="1:8" x14ac:dyDescent="0.25">
      <c r="A3544" s="34">
        <v>45789</v>
      </c>
      <c r="B3544" s="35" t="s">
        <v>1168</v>
      </c>
      <c r="C3544" s="36" t="s">
        <v>1169</v>
      </c>
      <c r="D3544" s="35" t="s">
        <v>10651</v>
      </c>
      <c r="E3544" s="36">
        <v>10</v>
      </c>
      <c r="F3544" s="36" t="s">
        <v>25</v>
      </c>
      <c r="G3544" s="36" t="s">
        <v>10961</v>
      </c>
      <c r="H3544" s="37" t="s">
        <v>8431</v>
      </c>
    </row>
    <row r="3545" spans="1:8" x14ac:dyDescent="0.25">
      <c r="A3545" s="30">
        <v>45789</v>
      </c>
      <c r="B3545" s="31" t="s">
        <v>1164</v>
      </c>
      <c r="C3545" s="32" t="s">
        <v>1165</v>
      </c>
      <c r="D3545" s="31" t="s">
        <v>10651</v>
      </c>
      <c r="E3545" s="32">
        <v>10</v>
      </c>
      <c r="F3545" s="32" t="s">
        <v>25</v>
      </c>
      <c r="G3545" s="32" t="s">
        <v>10961</v>
      </c>
      <c r="H3545" s="33" t="s">
        <v>8431</v>
      </c>
    </row>
    <row r="3546" spans="1:8" x14ac:dyDescent="0.25">
      <c r="A3546" s="34">
        <v>45789</v>
      </c>
      <c r="B3546" s="35">
        <v>4340460100</v>
      </c>
      <c r="C3546" s="36" t="s">
        <v>8730</v>
      </c>
      <c r="D3546" s="35" t="s">
        <v>10651</v>
      </c>
      <c r="E3546" s="36">
        <v>4</v>
      </c>
      <c r="F3546" s="36" t="s">
        <v>14</v>
      </c>
      <c r="G3546" s="36" t="s">
        <v>10961</v>
      </c>
      <c r="H3546" s="37" t="s">
        <v>8431</v>
      </c>
    </row>
    <row r="3547" spans="1:8" x14ac:dyDescent="0.25">
      <c r="A3547" s="30">
        <v>45789</v>
      </c>
      <c r="B3547" s="31" t="s">
        <v>1764</v>
      </c>
      <c r="C3547" s="32" t="s">
        <v>1765</v>
      </c>
      <c r="D3547" s="31" t="s">
        <v>10651</v>
      </c>
      <c r="E3547" s="32">
        <v>30</v>
      </c>
      <c r="F3547" s="32" t="s">
        <v>14</v>
      </c>
      <c r="G3547" s="32" t="s">
        <v>10961</v>
      </c>
      <c r="H3547" s="33" t="s">
        <v>8431</v>
      </c>
    </row>
    <row r="3548" spans="1:8" x14ac:dyDescent="0.25">
      <c r="A3548" s="34">
        <v>45789</v>
      </c>
      <c r="B3548" s="35" t="s">
        <v>5423</v>
      </c>
      <c r="C3548" s="36" t="s">
        <v>5424</v>
      </c>
      <c r="D3548" s="35" t="s">
        <v>10651</v>
      </c>
      <c r="E3548" s="36">
        <v>10</v>
      </c>
      <c r="F3548" s="36" t="s">
        <v>25</v>
      </c>
      <c r="G3548" s="36" t="s">
        <v>10961</v>
      </c>
      <c r="H3548" s="37" t="s">
        <v>8431</v>
      </c>
    </row>
    <row r="3549" spans="1:8" x14ac:dyDescent="0.25">
      <c r="A3549" s="30">
        <v>45789</v>
      </c>
      <c r="B3549" s="31" t="s">
        <v>5436</v>
      </c>
      <c r="C3549" s="32" t="s">
        <v>5437</v>
      </c>
      <c r="D3549" s="31" t="s">
        <v>10651</v>
      </c>
      <c r="E3549" s="32">
        <v>10</v>
      </c>
      <c r="F3549" s="32" t="s">
        <v>25</v>
      </c>
      <c r="G3549" s="32" t="s">
        <v>10961</v>
      </c>
      <c r="H3549" s="33" t="s">
        <v>8431</v>
      </c>
    </row>
    <row r="3550" spans="1:8" x14ac:dyDescent="0.25">
      <c r="A3550" s="34">
        <v>45789</v>
      </c>
      <c r="B3550" s="35" t="s">
        <v>920</v>
      </c>
      <c r="C3550" s="36" t="s">
        <v>921</v>
      </c>
      <c r="D3550" s="35" t="s">
        <v>10651</v>
      </c>
      <c r="E3550" s="36">
        <v>10</v>
      </c>
      <c r="F3550" s="36" t="s">
        <v>14</v>
      </c>
      <c r="G3550" s="36" t="s">
        <v>10961</v>
      </c>
      <c r="H3550" s="37" t="s">
        <v>8431</v>
      </c>
    </row>
    <row r="3551" spans="1:8" x14ac:dyDescent="0.25">
      <c r="A3551" s="30">
        <v>45789</v>
      </c>
      <c r="B3551" s="31" t="s">
        <v>922</v>
      </c>
      <c r="C3551" s="32" t="s">
        <v>923</v>
      </c>
      <c r="D3551" s="31" t="s">
        <v>10651</v>
      </c>
      <c r="E3551" s="32">
        <v>10</v>
      </c>
      <c r="F3551" s="32" t="s">
        <v>14</v>
      </c>
      <c r="G3551" s="32" t="s">
        <v>10961</v>
      </c>
      <c r="H3551" s="33" t="s">
        <v>8431</v>
      </c>
    </row>
    <row r="3552" spans="1:8" x14ac:dyDescent="0.25">
      <c r="A3552" s="34">
        <v>45789</v>
      </c>
      <c r="B3552" s="35" t="s">
        <v>1356</v>
      </c>
      <c r="C3552" s="36" t="s">
        <v>1357</v>
      </c>
      <c r="D3552" s="35" t="s">
        <v>10651</v>
      </c>
      <c r="E3552" s="36">
        <v>48</v>
      </c>
      <c r="F3552" s="36" t="s">
        <v>14</v>
      </c>
      <c r="G3552" s="36" t="s">
        <v>10961</v>
      </c>
      <c r="H3552" s="37" t="s">
        <v>8431</v>
      </c>
    </row>
    <row r="3553" spans="1:8" x14ac:dyDescent="0.25">
      <c r="A3553" s="30">
        <v>45789</v>
      </c>
      <c r="B3553" s="31" t="s">
        <v>943</v>
      </c>
      <c r="C3553" s="32" t="s">
        <v>944</v>
      </c>
      <c r="D3553" s="31" t="s">
        <v>10651</v>
      </c>
      <c r="E3553" s="32">
        <v>10</v>
      </c>
      <c r="F3553" s="32" t="s">
        <v>14</v>
      </c>
      <c r="G3553" s="32" t="s">
        <v>10961</v>
      </c>
      <c r="H3553" s="33" t="s">
        <v>8431</v>
      </c>
    </row>
    <row r="3554" spans="1:8" x14ac:dyDescent="0.25">
      <c r="A3554" s="34">
        <v>45789</v>
      </c>
      <c r="B3554" s="35" t="s">
        <v>1760</v>
      </c>
      <c r="C3554" s="36" t="s">
        <v>10539</v>
      </c>
      <c r="D3554" s="35" t="s">
        <v>10651</v>
      </c>
      <c r="E3554" s="36">
        <v>10</v>
      </c>
      <c r="F3554" s="36" t="s">
        <v>14</v>
      </c>
      <c r="G3554" s="36" t="s">
        <v>10961</v>
      </c>
      <c r="H3554" s="37" t="s">
        <v>8431</v>
      </c>
    </row>
    <row r="3555" spans="1:8" x14ac:dyDescent="0.25">
      <c r="A3555" s="30">
        <v>45789</v>
      </c>
      <c r="B3555" s="31" t="s">
        <v>2418</v>
      </c>
      <c r="C3555" s="32" t="s">
        <v>2476</v>
      </c>
      <c r="D3555" s="31" t="s">
        <v>10651</v>
      </c>
      <c r="E3555" s="32">
        <v>4</v>
      </c>
      <c r="F3555" s="32" t="s">
        <v>14</v>
      </c>
      <c r="G3555" s="32" t="s">
        <v>10961</v>
      </c>
      <c r="H3555" s="33" t="s">
        <v>8431</v>
      </c>
    </row>
    <row r="3556" spans="1:8" x14ac:dyDescent="0.25">
      <c r="A3556" s="34">
        <v>45789</v>
      </c>
      <c r="B3556" s="35" t="s">
        <v>8828</v>
      </c>
      <c r="C3556" s="36" t="s">
        <v>8798</v>
      </c>
      <c r="D3556" s="35" t="s">
        <v>10651</v>
      </c>
      <c r="E3556" s="36">
        <v>8</v>
      </c>
      <c r="F3556" s="36" t="s">
        <v>14</v>
      </c>
      <c r="G3556" s="36" t="s">
        <v>10961</v>
      </c>
      <c r="H3556" s="37" t="s">
        <v>8431</v>
      </c>
    </row>
    <row r="3557" spans="1:8" x14ac:dyDescent="0.25">
      <c r="A3557" s="30">
        <v>45789</v>
      </c>
      <c r="B3557" s="31" t="s">
        <v>2259</v>
      </c>
      <c r="C3557" s="32" t="s">
        <v>2260</v>
      </c>
      <c r="D3557" s="31" t="s">
        <v>10651</v>
      </c>
      <c r="E3557" s="32">
        <v>40</v>
      </c>
      <c r="F3557" s="32" t="s">
        <v>14</v>
      </c>
      <c r="G3557" s="32" t="s">
        <v>10961</v>
      </c>
      <c r="H3557" s="33" t="s">
        <v>8431</v>
      </c>
    </row>
    <row r="3558" spans="1:8" x14ac:dyDescent="0.25">
      <c r="A3558" s="34">
        <v>45789</v>
      </c>
      <c r="B3558" s="35" t="s">
        <v>10219</v>
      </c>
      <c r="C3558" s="36" t="s">
        <v>2803</v>
      </c>
      <c r="D3558" s="35" t="s">
        <v>10651</v>
      </c>
      <c r="E3558" s="36">
        <v>2</v>
      </c>
      <c r="F3558" s="36" t="s">
        <v>14</v>
      </c>
      <c r="G3558" s="36" t="s">
        <v>10961</v>
      </c>
      <c r="H3558" s="37" t="s">
        <v>8431</v>
      </c>
    </row>
    <row r="3559" spans="1:8" x14ac:dyDescent="0.25">
      <c r="A3559" s="30">
        <v>45789</v>
      </c>
      <c r="B3559" s="31" t="s">
        <v>93</v>
      </c>
      <c r="C3559" s="32" t="s">
        <v>94</v>
      </c>
      <c r="D3559" s="31" t="s">
        <v>10651</v>
      </c>
      <c r="E3559" s="32">
        <v>4</v>
      </c>
      <c r="F3559" s="32" t="s">
        <v>14</v>
      </c>
      <c r="G3559" s="32" t="s">
        <v>10961</v>
      </c>
      <c r="H3559" s="33" t="s">
        <v>8431</v>
      </c>
    </row>
    <row r="3560" spans="1:8" x14ac:dyDescent="0.25">
      <c r="A3560" s="34">
        <v>45789</v>
      </c>
      <c r="B3560" s="35" t="s">
        <v>3800</v>
      </c>
      <c r="C3560" s="36" t="s">
        <v>3801</v>
      </c>
      <c r="D3560" s="35" t="s">
        <v>10651</v>
      </c>
      <c r="E3560" s="36">
        <v>6</v>
      </c>
      <c r="F3560" s="36" t="s">
        <v>14</v>
      </c>
      <c r="G3560" s="36" t="s">
        <v>10961</v>
      </c>
      <c r="H3560" s="37" t="s">
        <v>8431</v>
      </c>
    </row>
    <row r="3561" spans="1:8" x14ac:dyDescent="0.25">
      <c r="A3561" s="30">
        <v>45789</v>
      </c>
      <c r="B3561" s="31" t="s">
        <v>3798</v>
      </c>
      <c r="C3561" s="32" t="s">
        <v>3799</v>
      </c>
      <c r="D3561" s="31" t="s">
        <v>10651</v>
      </c>
      <c r="E3561" s="32">
        <v>6</v>
      </c>
      <c r="F3561" s="32" t="s">
        <v>14</v>
      </c>
      <c r="G3561" s="32" t="s">
        <v>10961</v>
      </c>
      <c r="H3561" s="33" t="s">
        <v>8431</v>
      </c>
    </row>
    <row r="3562" spans="1:8" x14ac:dyDescent="0.25">
      <c r="A3562" s="34">
        <v>45789</v>
      </c>
      <c r="B3562" s="35" t="s">
        <v>10274</v>
      </c>
      <c r="C3562" s="36" t="s">
        <v>9051</v>
      </c>
      <c r="D3562" s="35" t="s">
        <v>10651</v>
      </c>
      <c r="E3562" s="36">
        <v>5</v>
      </c>
      <c r="F3562" s="36" t="s">
        <v>14</v>
      </c>
      <c r="G3562" s="36" t="s">
        <v>10961</v>
      </c>
      <c r="H3562" s="37" t="s">
        <v>8431</v>
      </c>
    </row>
    <row r="3563" spans="1:8" x14ac:dyDescent="0.25">
      <c r="A3563" s="30">
        <v>45789</v>
      </c>
      <c r="B3563" s="31" t="s">
        <v>13</v>
      </c>
      <c r="C3563" s="32" t="s">
        <v>3521</v>
      </c>
      <c r="D3563" s="31" t="s">
        <v>10651</v>
      </c>
      <c r="E3563" s="32">
        <v>6</v>
      </c>
      <c r="F3563" s="32" t="s">
        <v>14</v>
      </c>
      <c r="G3563" s="32" t="s">
        <v>10961</v>
      </c>
      <c r="H3563" s="33" t="s">
        <v>8431</v>
      </c>
    </row>
    <row r="3564" spans="1:8" x14ac:dyDescent="0.25">
      <c r="A3564" s="34">
        <v>45789</v>
      </c>
      <c r="B3564" s="35" t="s">
        <v>3820</v>
      </c>
      <c r="C3564" s="36" t="s">
        <v>3821</v>
      </c>
      <c r="D3564" s="35" t="s">
        <v>10651</v>
      </c>
      <c r="E3564" s="36">
        <v>6</v>
      </c>
      <c r="F3564" s="36" t="s">
        <v>14</v>
      </c>
      <c r="G3564" s="36" t="s">
        <v>10961</v>
      </c>
      <c r="H3564" s="37" t="s">
        <v>8431</v>
      </c>
    </row>
    <row r="3565" spans="1:8" x14ac:dyDescent="0.25">
      <c r="A3565" s="30">
        <v>45789</v>
      </c>
      <c r="B3565" s="31" t="s">
        <v>872</v>
      </c>
      <c r="C3565" s="32" t="s">
        <v>8417</v>
      </c>
      <c r="D3565" s="31" t="s">
        <v>10651</v>
      </c>
      <c r="E3565" s="32">
        <v>72</v>
      </c>
      <c r="F3565" s="32" t="s">
        <v>14</v>
      </c>
      <c r="G3565" s="32" t="s">
        <v>10961</v>
      </c>
      <c r="H3565" s="33" t="s">
        <v>8431</v>
      </c>
    </row>
    <row r="3566" spans="1:8" x14ac:dyDescent="0.25">
      <c r="A3566" s="34">
        <v>45789</v>
      </c>
      <c r="B3566" s="35" t="s">
        <v>873</v>
      </c>
      <c r="C3566" s="36" t="s">
        <v>4250</v>
      </c>
      <c r="D3566" s="35" t="s">
        <v>10651</v>
      </c>
      <c r="E3566" s="36">
        <v>30</v>
      </c>
      <c r="F3566" s="36" t="s">
        <v>14</v>
      </c>
      <c r="G3566" s="36" t="s">
        <v>10961</v>
      </c>
      <c r="H3566" s="37" t="s">
        <v>8431</v>
      </c>
    </row>
    <row r="3567" spans="1:8" x14ac:dyDescent="0.25">
      <c r="A3567" s="30">
        <v>45789</v>
      </c>
      <c r="B3567" s="31" t="s">
        <v>8153</v>
      </c>
      <c r="C3567" s="32" t="s">
        <v>8154</v>
      </c>
      <c r="D3567" s="31" t="s">
        <v>10651</v>
      </c>
      <c r="E3567" s="32">
        <v>20</v>
      </c>
      <c r="F3567" s="32" t="s">
        <v>14</v>
      </c>
      <c r="G3567" s="32" t="s">
        <v>10961</v>
      </c>
      <c r="H3567" s="33" t="s">
        <v>8431</v>
      </c>
    </row>
    <row r="3568" spans="1:8" x14ac:dyDescent="0.25">
      <c r="A3568" s="34">
        <v>45789</v>
      </c>
      <c r="B3568" s="35">
        <v>11333424</v>
      </c>
      <c r="C3568" s="36" t="s">
        <v>8991</v>
      </c>
      <c r="D3568" s="35" t="s">
        <v>10651</v>
      </c>
      <c r="E3568" s="36">
        <v>2</v>
      </c>
      <c r="F3568" s="36" t="s">
        <v>14</v>
      </c>
      <c r="G3568" s="36" t="s">
        <v>10961</v>
      </c>
      <c r="H3568" s="37" t="s">
        <v>8431</v>
      </c>
    </row>
    <row r="3569" spans="1:8" x14ac:dyDescent="0.25">
      <c r="A3569" s="30">
        <v>45787</v>
      </c>
      <c r="B3569" s="31" t="s">
        <v>1764</v>
      </c>
      <c r="C3569" s="32" t="s">
        <v>1765</v>
      </c>
      <c r="D3569" s="31">
        <v>2939</v>
      </c>
      <c r="E3569" s="32">
        <v>284</v>
      </c>
      <c r="F3569" s="32" t="s">
        <v>25</v>
      </c>
      <c r="G3569" s="32" t="s">
        <v>10003</v>
      </c>
      <c r="H3569" s="33">
        <v>0</v>
      </c>
    </row>
    <row r="3570" spans="1:8" x14ac:dyDescent="0.25">
      <c r="A3570" s="34">
        <v>45787</v>
      </c>
      <c r="B3570" s="35" t="s">
        <v>1760</v>
      </c>
      <c r="C3570" s="36" t="s">
        <v>10539</v>
      </c>
      <c r="D3570" s="35">
        <v>2940</v>
      </c>
      <c r="E3570" s="36">
        <v>137</v>
      </c>
      <c r="F3570" s="36" t="s">
        <v>25</v>
      </c>
      <c r="G3570" s="36" t="s">
        <v>10003</v>
      </c>
      <c r="H3570" s="37">
        <v>0</v>
      </c>
    </row>
    <row r="3571" spans="1:8" x14ac:dyDescent="0.25">
      <c r="A3571" s="30">
        <v>45787</v>
      </c>
      <c r="B3571" s="31" t="s">
        <v>10667</v>
      </c>
      <c r="C3571" s="32" t="s">
        <v>10668</v>
      </c>
      <c r="D3571" s="31">
        <v>2941</v>
      </c>
      <c r="E3571" s="32">
        <v>52</v>
      </c>
      <c r="F3571" s="32" t="s">
        <v>25</v>
      </c>
      <c r="G3571" s="32" t="s">
        <v>10003</v>
      </c>
      <c r="H3571" s="33">
        <v>0</v>
      </c>
    </row>
    <row r="3572" spans="1:8" x14ac:dyDescent="0.25">
      <c r="A3572" s="34">
        <v>45787</v>
      </c>
      <c r="B3572" s="35" t="s">
        <v>10669</v>
      </c>
      <c r="C3572" s="36" t="s">
        <v>10670</v>
      </c>
      <c r="D3572" s="35">
        <v>2942</v>
      </c>
      <c r="E3572" s="36">
        <v>52</v>
      </c>
      <c r="F3572" s="36" t="s">
        <v>14</v>
      </c>
      <c r="G3572" s="36" t="s">
        <v>10003</v>
      </c>
      <c r="H3572" s="37">
        <v>0</v>
      </c>
    </row>
    <row r="3573" spans="1:8" x14ac:dyDescent="0.25">
      <c r="A3573" s="30">
        <v>45787</v>
      </c>
      <c r="B3573" s="31" t="s">
        <v>6198</v>
      </c>
      <c r="C3573" s="32" t="s">
        <v>6199</v>
      </c>
      <c r="D3573" s="31">
        <v>2943</v>
      </c>
      <c r="E3573" s="32">
        <v>28</v>
      </c>
      <c r="F3573" s="32" t="s">
        <v>14</v>
      </c>
      <c r="G3573" s="32" t="s">
        <v>10003</v>
      </c>
      <c r="H3573" s="33">
        <v>0</v>
      </c>
    </row>
    <row r="3574" spans="1:8" x14ac:dyDescent="0.25">
      <c r="A3574" s="34">
        <v>45787</v>
      </c>
      <c r="B3574" s="35" t="s">
        <v>4347</v>
      </c>
      <c r="C3574" s="36" t="s">
        <v>4348</v>
      </c>
      <c r="D3574" s="35">
        <v>2944</v>
      </c>
      <c r="E3574" s="36">
        <v>144</v>
      </c>
      <c r="F3574" s="36" t="s">
        <v>14</v>
      </c>
      <c r="G3574" s="36" t="s">
        <v>10003</v>
      </c>
      <c r="H3574" s="37">
        <v>0</v>
      </c>
    </row>
    <row r="3575" spans="1:8" x14ac:dyDescent="0.25">
      <c r="A3575" s="30">
        <v>45787</v>
      </c>
      <c r="B3575" s="31" t="s">
        <v>657</v>
      </c>
      <c r="C3575" s="32" t="s">
        <v>4350</v>
      </c>
      <c r="D3575" s="31">
        <v>2945</v>
      </c>
      <c r="E3575" s="32">
        <v>144</v>
      </c>
      <c r="F3575" s="32" t="s">
        <v>14</v>
      </c>
      <c r="G3575" s="32" t="s">
        <v>10003</v>
      </c>
      <c r="H3575" s="33">
        <v>0</v>
      </c>
    </row>
    <row r="3576" spans="1:8" x14ac:dyDescent="0.25">
      <c r="A3576" s="34">
        <v>45787</v>
      </c>
      <c r="B3576" s="35" t="s">
        <v>10671</v>
      </c>
      <c r="C3576" s="36" t="s">
        <v>10671</v>
      </c>
      <c r="D3576" s="35">
        <v>2946</v>
      </c>
      <c r="E3576" s="36">
        <v>144</v>
      </c>
      <c r="F3576" s="36" t="s">
        <v>14</v>
      </c>
      <c r="G3576" s="36" t="s">
        <v>10003</v>
      </c>
      <c r="H3576" s="37">
        <v>0</v>
      </c>
    </row>
    <row r="3577" spans="1:8" x14ac:dyDescent="0.25">
      <c r="A3577" s="30">
        <v>45787</v>
      </c>
      <c r="B3577" s="31">
        <v>3280533100</v>
      </c>
      <c r="C3577" s="32" t="s">
        <v>8674</v>
      </c>
      <c r="D3577" s="31">
        <v>2947</v>
      </c>
      <c r="E3577" s="32">
        <v>20</v>
      </c>
      <c r="F3577" s="32" t="s">
        <v>14</v>
      </c>
      <c r="G3577" s="32" t="s">
        <v>10003</v>
      </c>
      <c r="H3577" s="33">
        <v>0</v>
      </c>
    </row>
    <row r="3578" spans="1:8" x14ac:dyDescent="0.25">
      <c r="A3578" s="34">
        <v>45787</v>
      </c>
      <c r="B3578" s="35">
        <v>6283184090</v>
      </c>
      <c r="C3578" s="36" t="s">
        <v>8743</v>
      </c>
      <c r="D3578" s="35">
        <v>2948</v>
      </c>
      <c r="E3578" s="36">
        <v>4</v>
      </c>
      <c r="F3578" s="36" t="s">
        <v>14</v>
      </c>
      <c r="G3578" s="36" t="s">
        <v>10003</v>
      </c>
      <c r="H3578" s="37">
        <v>0</v>
      </c>
    </row>
    <row r="3579" spans="1:8" x14ac:dyDescent="0.25">
      <c r="A3579" s="30">
        <v>45787</v>
      </c>
      <c r="B3579" s="31" t="s">
        <v>1077</v>
      </c>
      <c r="C3579" s="32" t="s">
        <v>1078</v>
      </c>
      <c r="D3579" s="31">
        <v>2949</v>
      </c>
      <c r="E3579" s="32">
        <v>640</v>
      </c>
      <c r="F3579" s="32" t="s">
        <v>14</v>
      </c>
      <c r="G3579" s="32" t="s">
        <v>10003</v>
      </c>
      <c r="H3579" s="33">
        <v>0</v>
      </c>
    </row>
    <row r="3580" spans="1:8" x14ac:dyDescent="0.25">
      <c r="A3580" s="34">
        <v>45787</v>
      </c>
      <c r="B3580" s="35" t="s">
        <v>1073</v>
      </c>
      <c r="C3580" s="36" t="s">
        <v>1074</v>
      </c>
      <c r="D3580" s="35">
        <v>2950</v>
      </c>
      <c r="E3580" s="36">
        <v>301</v>
      </c>
      <c r="F3580" s="36" t="s">
        <v>14</v>
      </c>
      <c r="G3580" s="36" t="s">
        <v>10003</v>
      </c>
      <c r="H3580" s="37">
        <v>0</v>
      </c>
    </row>
    <row r="3581" spans="1:8" x14ac:dyDescent="0.25">
      <c r="A3581" s="30">
        <v>45787</v>
      </c>
      <c r="B3581" s="31" t="s">
        <v>1081</v>
      </c>
      <c r="C3581" s="32" t="s">
        <v>1082</v>
      </c>
      <c r="D3581" s="31">
        <v>2951</v>
      </c>
      <c r="E3581" s="32">
        <v>50</v>
      </c>
      <c r="F3581" s="32" t="s">
        <v>14</v>
      </c>
      <c r="G3581" s="32" t="s">
        <v>10003</v>
      </c>
      <c r="H3581" s="33">
        <v>0</v>
      </c>
    </row>
    <row r="3582" spans="1:8" x14ac:dyDescent="0.25">
      <c r="A3582" s="34">
        <v>45787</v>
      </c>
      <c r="B3582" s="35" t="s">
        <v>1070</v>
      </c>
      <c r="C3582" s="36" t="s">
        <v>1071</v>
      </c>
      <c r="D3582" s="35">
        <v>2952</v>
      </c>
      <c r="E3582" s="36">
        <v>100</v>
      </c>
      <c r="F3582" s="36" t="s">
        <v>14</v>
      </c>
      <c r="G3582" s="36" t="s">
        <v>10003</v>
      </c>
      <c r="H3582" s="37">
        <v>0</v>
      </c>
    </row>
    <row r="3583" spans="1:8" x14ac:dyDescent="0.25">
      <c r="A3583" s="30">
        <v>45787</v>
      </c>
      <c r="B3583" s="31" t="s">
        <v>1745</v>
      </c>
      <c r="C3583" s="32" t="s">
        <v>1746</v>
      </c>
      <c r="D3583" s="31">
        <v>2953</v>
      </c>
      <c r="E3583" s="32">
        <v>50</v>
      </c>
      <c r="F3583" s="32" t="s">
        <v>14</v>
      </c>
      <c r="G3583" s="32" t="s">
        <v>10003</v>
      </c>
      <c r="H3583" s="33">
        <v>0</v>
      </c>
    </row>
    <row r="3584" spans="1:8" x14ac:dyDescent="0.25">
      <c r="A3584" s="34">
        <v>45787</v>
      </c>
      <c r="B3584" s="35" t="s">
        <v>1766</v>
      </c>
      <c r="C3584" s="36" t="s">
        <v>1767</v>
      </c>
      <c r="D3584" s="35">
        <v>2954</v>
      </c>
      <c r="E3584" s="36">
        <v>50</v>
      </c>
      <c r="F3584" s="36" t="s">
        <v>14</v>
      </c>
      <c r="G3584" s="36" t="s">
        <v>10003</v>
      </c>
      <c r="H3584" s="37">
        <v>0</v>
      </c>
    </row>
    <row r="3585" spans="1:8" x14ac:dyDescent="0.25">
      <c r="A3585" s="30">
        <v>45787</v>
      </c>
      <c r="B3585" s="31" t="s">
        <v>4025</v>
      </c>
      <c r="C3585" s="32" t="s">
        <v>4026</v>
      </c>
      <c r="D3585" s="31">
        <v>2955</v>
      </c>
      <c r="E3585" s="32">
        <v>10</v>
      </c>
      <c r="F3585" s="32" t="s">
        <v>14</v>
      </c>
      <c r="G3585" s="32" t="s">
        <v>10003</v>
      </c>
      <c r="H3585" s="33">
        <v>0</v>
      </c>
    </row>
    <row r="3586" spans="1:8" x14ac:dyDescent="0.25">
      <c r="A3586" s="34">
        <v>45787</v>
      </c>
      <c r="B3586" s="35" t="s">
        <v>1520</v>
      </c>
      <c r="C3586" s="36" t="s">
        <v>1521</v>
      </c>
      <c r="D3586" s="35">
        <v>2956</v>
      </c>
      <c r="E3586" s="36">
        <v>50</v>
      </c>
      <c r="F3586" s="36" t="s">
        <v>14</v>
      </c>
      <c r="G3586" s="36" t="s">
        <v>10003</v>
      </c>
      <c r="H3586" s="37">
        <v>0</v>
      </c>
    </row>
    <row r="3587" spans="1:8" x14ac:dyDescent="0.25">
      <c r="A3587" s="30">
        <v>45787</v>
      </c>
      <c r="B3587" s="31" t="s">
        <v>1524</v>
      </c>
      <c r="C3587" s="32" t="s">
        <v>1525</v>
      </c>
      <c r="D3587" s="31">
        <v>2957</v>
      </c>
      <c r="E3587" s="32">
        <v>50</v>
      </c>
      <c r="F3587" s="32" t="s">
        <v>14</v>
      </c>
      <c r="G3587" s="32" t="s">
        <v>10003</v>
      </c>
      <c r="H3587" s="33">
        <v>0</v>
      </c>
    </row>
    <row r="3588" spans="1:8" x14ac:dyDescent="0.25">
      <c r="A3588" s="34">
        <v>45787</v>
      </c>
      <c r="B3588" s="35" t="s">
        <v>1766</v>
      </c>
      <c r="C3588" s="36" t="s">
        <v>1767</v>
      </c>
      <c r="D3588" s="35">
        <v>2958</v>
      </c>
      <c r="E3588" s="36">
        <v>20</v>
      </c>
      <c r="F3588" s="36" t="s">
        <v>14</v>
      </c>
      <c r="G3588" s="36" t="s">
        <v>10003</v>
      </c>
      <c r="H3588" s="37">
        <v>0</v>
      </c>
    </row>
    <row r="3589" spans="1:8" x14ac:dyDescent="0.25">
      <c r="A3589" s="30">
        <v>45787</v>
      </c>
      <c r="B3589" s="31" t="s">
        <v>10672</v>
      </c>
      <c r="C3589" s="32" t="s">
        <v>10673</v>
      </c>
      <c r="D3589" s="31">
        <v>2959</v>
      </c>
      <c r="E3589" s="32">
        <v>396</v>
      </c>
      <c r="F3589" s="32" t="s">
        <v>14</v>
      </c>
      <c r="G3589" s="32" t="s">
        <v>10003</v>
      </c>
      <c r="H3589" s="33">
        <v>0</v>
      </c>
    </row>
    <row r="3590" spans="1:8" x14ac:dyDescent="0.25">
      <c r="A3590" s="34">
        <v>45787</v>
      </c>
      <c r="B3590" s="35" t="s">
        <v>10672</v>
      </c>
      <c r="C3590" s="36" t="s">
        <v>10673</v>
      </c>
      <c r="D3590" s="35">
        <v>2960</v>
      </c>
      <c r="E3590" s="36">
        <v>203</v>
      </c>
      <c r="F3590" s="36" t="s">
        <v>14</v>
      </c>
      <c r="G3590" s="36" t="s">
        <v>10003</v>
      </c>
      <c r="H3590" s="37">
        <v>0</v>
      </c>
    </row>
    <row r="3591" spans="1:8" x14ac:dyDescent="0.25">
      <c r="A3591" s="30">
        <v>45787</v>
      </c>
      <c r="B3591" s="31" t="s">
        <v>10674</v>
      </c>
      <c r="C3591" s="32" t="s">
        <v>10675</v>
      </c>
      <c r="D3591" s="31">
        <v>2961</v>
      </c>
      <c r="E3591" s="32">
        <v>1500</v>
      </c>
      <c r="F3591" s="32" t="s">
        <v>14</v>
      </c>
      <c r="G3591" s="32" t="s">
        <v>10003</v>
      </c>
      <c r="H3591" s="33">
        <v>0</v>
      </c>
    </row>
    <row r="3592" spans="1:8" x14ac:dyDescent="0.25">
      <c r="A3592" s="34">
        <v>45790</v>
      </c>
      <c r="B3592" s="35" t="s">
        <v>357</v>
      </c>
      <c r="C3592" s="36" t="s">
        <v>358</v>
      </c>
      <c r="D3592" s="35">
        <v>1906</v>
      </c>
      <c r="E3592" s="36">
        <v>24</v>
      </c>
      <c r="F3592" s="36" t="s">
        <v>25</v>
      </c>
      <c r="G3592" s="36" t="s">
        <v>10961</v>
      </c>
      <c r="H3592" s="37" t="s">
        <v>8431</v>
      </c>
    </row>
    <row r="3593" spans="1:8" x14ac:dyDescent="0.25">
      <c r="A3593" s="30">
        <v>45790</v>
      </c>
      <c r="B3593" s="31">
        <v>1280819100</v>
      </c>
      <c r="C3593" s="32" t="s">
        <v>8653</v>
      </c>
      <c r="D3593" s="31">
        <v>1906</v>
      </c>
      <c r="E3593" s="32">
        <v>2</v>
      </c>
      <c r="F3593" s="32" t="s">
        <v>25</v>
      </c>
      <c r="G3593" s="32" t="s">
        <v>10961</v>
      </c>
      <c r="H3593" s="33" t="s">
        <v>8431</v>
      </c>
    </row>
    <row r="3594" spans="1:8" x14ac:dyDescent="0.25">
      <c r="A3594" s="34">
        <v>45790</v>
      </c>
      <c r="B3594" s="35" t="s">
        <v>8829</v>
      </c>
      <c r="C3594" s="36" t="s">
        <v>8799</v>
      </c>
      <c r="D3594" s="35">
        <v>1906</v>
      </c>
      <c r="E3594" s="36">
        <v>8</v>
      </c>
      <c r="F3594" s="36" t="s">
        <v>14</v>
      </c>
      <c r="G3594" s="36" t="s">
        <v>10961</v>
      </c>
      <c r="H3594" s="37" t="s">
        <v>8431</v>
      </c>
    </row>
    <row r="3595" spans="1:8" x14ac:dyDescent="0.25">
      <c r="A3595" s="30">
        <v>45790</v>
      </c>
      <c r="B3595" s="31" t="s">
        <v>8828</v>
      </c>
      <c r="C3595" s="32" t="s">
        <v>8798</v>
      </c>
      <c r="D3595" s="31">
        <v>1906</v>
      </c>
      <c r="E3595" s="32">
        <v>8</v>
      </c>
      <c r="F3595" s="32" t="s">
        <v>14</v>
      </c>
      <c r="G3595" s="32" t="s">
        <v>10961</v>
      </c>
      <c r="H3595" s="33" t="s">
        <v>8431</v>
      </c>
    </row>
    <row r="3596" spans="1:8" x14ac:dyDescent="0.25">
      <c r="A3596" s="34">
        <v>45790</v>
      </c>
      <c r="B3596" s="35" t="s">
        <v>10676</v>
      </c>
      <c r="C3596" s="36" t="s">
        <v>10676</v>
      </c>
      <c r="D3596" s="35">
        <v>1906</v>
      </c>
      <c r="E3596" s="36">
        <v>15</v>
      </c>
      <c r="F3596" s="36" t="s">
        <v>25</v>
      </c>
      <c r="G3596" s="36" t="s">
        <v>10961</v>
      </c>
      <c r="H3596" s="37" t="s">
        <v>8431</v>
      </c>
    </row>
    <row r="3597" spans="1:8" x14ac:dyDescent="0.25">
      <c r="A3597" s="30">
        <v>45790</v>
      </c>
      <c r="B3597" s="31" t="s">
        <v>9878</v>
      </c>
      <c r="C3597" s="32" t="s">
        <v>9878</v>
      </c>
      <c r="D3597" s="31">
        <v>1906</v>
      </c>
      <c r="E3597" s="32">
        <v>15</v>
      </c>
      <c r="F3597" s="32" t="s">
        <v>25</v>
      </c>
      <c r="G3597" s="32" t="s">
        <v>10961</v>
      </c>
      <c r="H3597" s="33" t="s">
        <v>8431</v>
      </c>
    </row>
    <row r="3598" spans="1:8" x14ac:dyDescent="0.25">
      <c r="A3598" s="34">
        <v>45790</v>
      </c>
      <c r="B3598" s="35" t="s">
        <v>9406</v>
      </c>
      <c r="C3598" s="36" t="s">
        <v>8848</v>
      </c>
      <c r="D3598" s="35">
        <v>1906</v>
      </c>
      <c r="E3598" s="36">
        <v>2</v>
      </c>
      <c r="F3598" s="36" t="s">
        <v>14</v>
      </c>
      <c r="G3598" s="36" t="s">
        <v>10961</v>
      </c>
      <c r="H3598" s="37" t="s">
        <v>8431</v>
      </c>
    </row>
    <row r="3599" spans="1:8" x14ac:dyDescent="0.25">
      <c r="A3599" s="30">
        <v>45790</v>
      </c>
      <c r="B3599" s="31" t="s">
        <v>2427</v>
      </c>
      <c r="C3599" s="32" t="s">
        <v>2483</v>
      </c>
      <c r="D3599" s="31">
        <v>1906</v>
      </c>
      <c r="E3599" s="32">
        <v>6</v>
      </c>
      <c r="F3599" s="32" t="s">
        <v>14</v>
      </c>
      <c r="G3599" s="32" t="s">
        <v>10961</v>
      </c>
      <c r="H3599" s="33" t="s">
        <v>8431</v>
      </c>
    </row>
    <row r="3600" spans="1:8" x14ac:dyDescent="0.25">
      <c r="A3600" s="34">
        <v>45790</v>
      </c>
      <c r="B3600" s="35" t="s">
        <v>10262</v>
      </c>
      <c r="C3600" s="36" t="s">
        <v>5825</v>
      </c>
      <c r="D3600" s="35">
        <v>1906</v>
      </c>
      <c r="E3600" s="36">
        <v>5</v>
      </c>
      <c r="F3600" s="36" t="s">
        <v>25</v>
      </c>
      <c r="G3600" s="36" t="s">
        <v>10961</v>
      </c>
      <c r="H3600" s="37" t="s">
        <v>8431</v>
      </c>
    </row>
    <row r="3601" spans="1:8" x14ac:dyDescent="0.25">
      <c r="A3601" s="30">
        <v>45790</v>
      </c>
      <c r="B3601" s="31" t="s">
        <v>10148</v>
      </c>
      <c r="C3601" s="32" t="s">
        <v>6247</v>
      </c>
      <c r="D3601" s="31">
        <v>1906</v>
      </c>
      <c r="E3601" s="32">
        <v>10</v>
      </c>
      <c r="F3601" s="32" t="s">
        <v>14</v>
      </c>
      <c r="G3601" s="32" t="s">
        <v>10961</v>
      </c>
      <c r="H3601" s="33" t="s">
        <v>8431</v>
      </c>
    </row>
    <row r="3602" spans="1:8" x14ac:dyDescent="0.25">
      <c r="A3602" s="34">
        <v>45790</v>
      </c>
      <c r="B3602" s="35" t="s">
        <v>9774</v>
      </c>
      <c r="C3602" s="36" t="s">
        <v>9775</v>
      </c>
      <c r="D3602" s="35">
        <v>1906</v>
      </c>
      <c r="E3602" s="36">
        <v>6</v>
      </c>
      <c r="F3602" s="36" t="s">
        <v>14</v>
      </c>
      <c r="G3602" s="36" t="s">
        <v>10961</v>
      </c>
      <c r="H3602" s="37" t="s">
        <v>8431</v>
      </c>
    </row>
    <row r="3603" spans="1:8" x14ac:dyDescent="0.25">
      <c r="A3603" s="30">
        <v>45790</v>
      </c>
      <c r="B3603" s="31" t="s">
        <v>1899</v>
      </c>
      <c r="C3603" s="32" t="s">
        <v>10257</v>
      </c>
      <c r="D3603" s="31">
        <v>1906</v>
      </c>
      <c r="E3603" s="32">
        <v>10</v>
      </c>
      <c r="F3603" s="32" t="s">
        <v>14</v>
      </c>
      <c r="G3603" s="32" t="s">
        <v>10961</v>
      </c>
      <c r="H3603" s="33" t="s">
        <v>8431</v>
      </c>
    </row>
    <row r="3604" spans="1:8" x14ac:dyDescent="0.25">
      <c r="A3604" s="34">
        <v>45790</v>
      </c>
      <c r="B3604" s="35" t="s">
        <v>9574</v>
      </c>
      <c r="C3604" s="36" t="s">
        <v>9641</v>
      </c>
      <c r="D3604" s="35">
        <v>1904</v>
      </c>
      <c r="E3604" s="36">
        <v>40</v>
      </c>
      <c r="F3604" s="36" t="s">
        <v>14</v>
      </c>
      <c r="G3604" s="36" t="s">
        <v>10961</v>
      </c>
      <c r="H3604" s="37" t="s">
        <v>8431</v>
      </c>
    </row>
    <row r="3605" spans="1:8" x14ac:dyDescent="0.25">
      <c r="A3605" s="30">
        <v>45790</v>
      </c>
      <c r="B3605" s="31" t="s">
        <v>9549</v>
      </c>
      <c r="C3605" s="32" t="s">
        <v>9678</v>
      </c>
      <c r="D3605" s="31">
        <v>1904</v>
      </c>
      <c r="E3605" s="32">
        <v>20</v>
      </c>
      <c r="F3605" s="32" t="s">
        <v>14</v>
      </c>
      <c r="G3605" s="32" t="s">
        <v>10961</v>
      </c>
      <c r="H3605" s="33" t="s">
        <v>8431</v>
      </c>
    </row>
    <row r="3606" spans="1:8" x14ac:dyDescent="0.25">
      <c r="A3606" s="34">
        <v>45790</v>
      </c>
      <c r="B3606" s="35" t="s">
        <v>632</v>
      </c>
      <c r="C3606" s="36" t="s">
        <v>3559</v>
      </c>
      <c r="D3606" s="35">
        <v>1904</v>
      </c>
      <c r="E3606" s="36">
        <v>60</v>
      </c>
      <c r="F3606" s="36" t="s">
        <v>25</v>
      </c>
      <c r="G3606" s="36" t="s">
        <v>10961</v>
      </c>
      <c r="H3606" s="37" t="s">
        <v>8431</v>
      </c>
    </row>
    <row r="3607" spans="1:8" x14ac:dyDescent="0.25">
      <c r="A3607" s="30">
        <v>45790</v>
      </c>
      <c r="B3607" s="31" t="s">
        <v>1764</v>
      </c>
      <c r="C3607" s="32" t="s">
        <v>1765</v>
      </c>
      <c r="D3607" s="31">
        <v>1904</v>
      </c>
      <c r="E3607" s="32">
        <v>20</v>
      </c>
      <c r="F3607" s="32" t="s">
        <v>14</v>
      </c>
      <c r="G3607" s="32" t="s">
        <v>10961</v>
      </c>
      <c r="H3607" s="33" t="s">
        <v>8431</v>
      </c>
    </row>
    <row r="3608" spans="1:8" x14ac:dyDescent="0.25">
      <c r="A3608" s="34">
        <v>45790</v>
      </c>
      <c r="B3608" s="35" t="s">
        <v>737</v>
      </c>
      <c r="C3608" s="36" t="s">
        <v>738</v>
      </c>
      <c r="D3608" s="35">
        <v>1904</v>
      </c>
      <c r="E3608" s="36">
        <v>3</v>
      </c>
      <c r="F3608" s="36" t="s">
        <v>14</v>
      </c>
      <c r="G3608" s="36" t="s">
        <v>10961</v>
      </c>
      <c r="H3608" s="37" t="s">
        <v>8431</v>
      </c>
    </row>
    <row r="3609" spans="1:8" x14ac:dyDescent="0.25">
      <c r="A3609" s="30">
        <v>45790</v>
      </c>
      <c r="B3609" s="31" t="s">
        <v>745</v>
      </c>
      <c r="C3609" s="32" t="s">
        <v>746</v>
      </c>
      <c r="D3609" s="31">
        <v>1904</v>
      </c>
      <c r="E3609" s="32">
        <v>20</v>
      </c>
      <c r="F3609" s="32" t="s">
        <v>14</v>
      </c>
      <c r="G3609" s="32" t="s">
        <v>10961</v>
      </c>
      <c r="H3609" s="33" t="s">
        <v>8431</v>
      </c>
    </row>
    <row r="3610" spans="1:8" x14ac:dyDescent="0.25">
      <c r="A3610" s="34">
        <v>45790</v>
      </c>
      <c r="B3610" s="35" t="s">
        <v>1269</v>
      </c>
      <c r="C3610" s="36" t="s">
        <v>3489</v>
      </c>
      <c r="D3610" s="35">
        <v>1903</v>
      </c>
      <c r="E3610" s="36">
        <v>24</v>
      </c>
      <c r="F3610" s="36" t="s">
        <v>14</v>
      </c>
      <c r="G3610" s="36" t="s">
        <v>10961</v>
      </c>
      <c r="H3610" s="37" t="s">
        <v>10677</v>
      </c>
    </row>
    <row r="3611" spans="1:8" x14ac:dyDescent="0.25">
      <c r="A3611" s="30">
        <v>45790</v>
      </c>
      <c r="B3611" s="31" t="s">
        <v>1073</v>
      </c>
      <c r="C3611" s="32" t="s">
        <v>1074</v>
      </c>
      <c r="D3611" s="31">
        <v>1903</v>
      </c>
      <c r="E3611" s="32">
        <v>10</v>
      </c>
      <c r="F3611" s="32" t="s">
        <v>14</v>
      </c>
      <c r="G3611" s="32" t="s">
        <v>10961</v>
      </c>
      <c r="H3611" s="33" t="s">
        <v>10677</v>
      </c>
    </row>
    <row r="3612" spans="1:8" x14ac:dyDescent="0.25">
      <c r="A3612" s="34">
        <v>45790</v>
      </c>
      <c r="B3612" s="35" t="s">
        <v>1081</v>
      </c>
      <c r="C3612" s="36" t="s">
        <v>1082</v>
      </c>
      <c r="D3612" s="35">
        <v>1903</v>
      </c>
      <c r="E3612" s="36">
        <v>10</v>
      </c>
      <c r="F3612" s="36" t="s">
        <v>14</v>
      </c>
      <c r="G3612" s="36" t="s">
        <v>10961</v>
      </c>
      <c r="H3612" s="37" t="s">
        <v>10677</v>
      </c>
    </row>
    <row r="3613" spans="1:8" x14ac:dyDescent="0.25">
      <c r="A3613" s="30">
        <v>45790</v>
      </c>
      <c r="B3613" s="31" t="s">
        <v>663</v>
      </c>
      <c r="C3613" s="32" t="s">
        <v>664</v>
      </c>
      <c r="D3613" s="31">
        <v>1903</v>
      </c>
      <c r="E3613" s="32">
        <v>20</v>
      </c>
      <c r="F3613" s="32" t="s">
        <v>14</v>
      </c>
      <c r="G3613" s="32" t="s">
        <v>10961</v>
      </c>
      <c r="H3613" s="33" t="s">
        <v>10677</v>
      </c>
    </row>
    <row r="3614" spans="1:8" x14ac:dyDescent="0.25">
      <c r="A3614" s="34">
        <v>45790</v>
      </c>
      <c r="B3614" s="35" t="s">
        <v>2555</v>
      </c>
      <c r="C3614" s="36" t="s">
        <v>2556</v>
      </c>
      <c r="D3614" s="35">
        <v>1903</v>
      </c>
      <c r="E3614" s="36">
        <v>20</v>
      </c>
      <c r="F3614" s="36" t="s">
        <v>14</v>
      </c>
      <c r="G3614" s="36" t="s">
        <v>10961</v>
      </c>
      <c r="H3614" s="37" t="s">
        <v>10677</v>
      </c>
    </row>
    <row r="3615" spans="1:8" x14ac:dyDescent="0.25">
      <c r="A3615" s="30">
        <v>45790</v>
      </c>
      <c r="B3615" s="31" t="s">
        <v>10184</v>
      </c>
      <c r="C3615" s="32" t="s">
        <v>2826</v>
      </c>
      <c r="D3615" s="31">
        <v>1903</v>
      </c>
      <c r="E3615" s="32">
        <v>2</v>
      </c>
      <c r="F3615" s="32" t="s">
        <v>14</v>
      </c>
      <c r="G3615" s="32" t="s">
        <v>10961</v>
      </c>
      <c r="H3615" s="33" t="s">
        <v>10677</v>
      </c>
    </row>
    <row r="3616" spans="1:8" x14ac:dyDescent="0.25">
      <c r="A3616" s="34">
        <v>45790</v>
      </c>
      <c r="B3616" s="35" t="s">
        <v>10183</v>
      </c>
      <c r="C3616" s="36" t="s">
        <v>2825</v>
      </c>
      <c r="D3616" s="35">
        <v>1903</v>
      </c>
      <c r="E3616" s="36">
        <v>2</v>
      </c>
      <c r="F3616" s="36" t="s">
        <v>14</v>
      </c>
      <c r="G3616" s="36" t="s">
        <v>10961</v>
      </c>
      <c r="H3616" s="37" t="s">
        <v>10677</v>
      </c>
    </row>
    <row r="3617" spans="1:8" x14ac:dyDescent="0.25">
      <c r="A3617" s="30">
        <v>45790</v>
      </c>
      <c r="B3617" s="31" t="s">
        <v>10232</v>
      </c>
      <c r="C3617" s="32" t="s">
        <v>9049</v>
      </c>
      <c r="D3617" s="31">
        <v>1903</v>
      </c>
      <c r="E3617" s="32">
        <v>1</v>
      </c>
      <c r="F3617" s="32" t="s">
        <v>14</v>
      </c>
      <c r="G3617" s="32" t="s">
        <v>10961</v>
      </c>
      <c r="H3617" s="33" t="s">
        <v>10677</v>
      </c>
    </row>
    <row r="3618" spans="1:8" x14ac:dyDescent="0.25">
      <c r="A3618" s="34">
        <v>45790</v>
      </c>
      <c r="B3618" s="35" t="s">
        <v>10231</v>
      </c>
      <c r="C3618" s="36" t="s">
        <v>9048</v>
      </c>
      <c r="D3618" s="35">
        <v>1903</v>
      </c>
      <c r="E3618" s="36">
        <v>1</v>
      </c>
      <c r="F3618" s="36" t="s">
        <v>14</v>
      </c>
      <c r="G3618" s="36" t="s">
        <v>10961</v>
      </c>
      <c r="H3618" s="37" t="s">
        <v>10677</v>
      </c>
    </row>
    <row r="3619" spans="1:8" x14ac:dyDescent="0.25">
      <c r="A3619" s="30">
        <v>45790</v>
      </c>
      <c r="B3619" s="31" t="s">
        <v>701</v>
      </c>
      <c r="C3619" s="32" t="s">
        <v>8550</v>
      </c>
      <c r="D3619" s="31">
        <v>1903</v>
      </c>
      <c r="E3619" s="32">
        <v>10</v>
      </c>
      <c r="F3619" s="32" t="s">
        <v>14</v>
      </c>
      <c r="G3619" s="32" t="s">
        <v>10961</v>
      </c>
      <c r="H3619" s="33" t="s">
        <v>10677</v>
      </c>
    </row>
    <row r="3620" spans="1:8" x14ac:dyDescent="0.25">
      <c r="A3620" s="34">
        <v>45790</v>
      </c>
      <c r="B3620" s="35" t="s">
        <v>5584</v>
      </c>
      <c r="C3620" s="36" t="s">
        <v>9505</v>
      </c>
      <c r="D3620" s="35">
        <v>1914</v>
      </c>
      <c r="E3620" s="36">
        <v>1</v>
      </c>
      <c r="F3620" s="36" t="s">
        <v>14</v>
      </c>
      <c r="G3620" s="36" t="s">
        <v>10961</v>
      </c>
      <c r="H3620" s="37" t="s">
        <v>8431</v>
      </c>
    </row>
    <row r="3621" spans="1:8" x14ac:dyDescent="0.25">
      <c r="A3621" s="30">
        <v>45790</v>
      </c>
      <c r="B3621" s="31" t="s">
        <v>10678</v>
      </c>
      <c r="C3621" s="32" t="s">
        <v>10679</v>
      </c>
      <c r="D3621" s="31">
        <v>2962</v>
      </c>
      <c r="E3621" s="32">
        <v>400</v>
      </c>
      <c r="F3621" s="32" t="s">
        <v>14</v>
      </c>
      <c r="G3621" s="32" t="s">
        <v>10003</v>
      </c>
      <c r="H3621" s="33">
        <v>0</v>
      </c>
    </row>
    <row r="3622" spans="1:8" x14ac:dyDescent="0.25">
      <c r="A3622" s="34">
        <v>45790</v>
      </c>
      <c r="B3622" s="35" t="s">
        <v>10185</v>
      </c>
      <c r="C3622" s="36" t="s">
        <v>5811</v>
      </c>
      <c r="D3622" s="35">
        <v>2963</v>
      </c>
      <c r="E3622" s="36">
        <v>298</v>
      </c>
      <c r="F3622" s="36" t="s">
        <v>25</v>
      </c>
      <c r="G3622" s="36" t="s">
        <v>10003</v>
      </c>
      <c r="H3622" s="37">
        <v>0</v>
      </c>
    </row>
    <row r="3623" spans="1:8" x14ac:dyDescent="0.25">
      <c r="A3623" s="30">
        <v>45790</v>
      </c>
      <c r="B3623" s="31" t="s">
        <v>10680</v>
      </c>
      <c r="C3623" s="32" t="s">
        <v>10681</v>
      </c>
      <c r="D3623" s="31">
        <v>2964</v>
      </c>
      <c r="E3623" s="32">
        <v>160</v>
      </c>
      <c r="F3623" s="32" t="s">
        <v>14</v>
      </c>
      <c r="G3623" s="32" t="s">
        <v>10003</v>
      </c>
      <c r="H3623" s="33">
        <v>0</v>
      </c>
    </row>
    <row r="3624" spans="1:8" x14ac:dyDescent="0.25">
      <c r="A3624" s="34">
        <v>45790</v>
      </c>
      <c r="B3624" s="35" t="s">
        <v>958</v>
      </c>
      <c r="C3624" s="36" t="s">
        <v>959</v>
      </c>
      <c r="D3624" s="35">
        <v>2965</v>
      </c>
      <c r="E3624" s="36">
        <v>1662</v>
      </c>
      <c r="F3624" s="36" t="s">
        <v>14</v>
      </c>
      <c r="G3624" s="36" t="s">
        <v>10003</v>
      </c>
      <c r="H3624" s="37">
        <v>0</v>
      </c>
    </row>
    <row r="3625" spans="1:8" x14ac:dyDescent="0.25">
      <c r="A3625" s="30">
        <v>45790</v>
      </c>
      <c r="B3625" s="31" t="s">
        <v>10682</v>
      </c>
      <c r="C3625" s="32" t="s">
        <v>9019</v>
      </c>
      <c r="D3625" s="31">
        <v>1893</v>
      </c>
      <c r="E3625" s="32">
        <v>54</v>
      </c>
      <c r="F3625" s="32" t="s">
        <v>14</v>
      </c>
      <c r="G3625" s="32" t="s">
        <v>10961</v>
      </c>
      <c r="H3625" s="33" t="s">
        <v>9275</v>
      </c>
    </row>
    <row r="3626" spans="1:8" x14ac:dyDescent="0.25">
      <c r="A3626" s="34">
        <v>45790</v>
      </c>
      <c r="B3626" s="35" t="s">
        <v>9883</v>
      </c>
      <c r="C3626" s="36" t="s">
        <v>9884</v>
      </c>
      <c r="D3626" s="35">
        <v>1893</v>
      </c>
      <c r="E3626" s="36">
        <v>102</v>
      </c>
      <c r="F3626" s="36" t="s">
        <v>14</v>
      </c>
      <c r="G3626" s="36" t="s">
        <v>10961</v>
      </c>
      <c r="H3626" s="37" t="s">
        <v>9275</v>
      </c>
    </row>
    <row r="3627" spans="1:8" x14ac:dyDescent="0.25">
      <c r="A3627" s="30">
        <v>45790</v>
      </c>
      <c r="B3627" s="31" t="s">
        <v>10678</v>
      </c>
      <c r="C3627" s="32" t="s">
        <v>10679</v>
      </c>
      <c r="D3627" s="31">
        <v>1893</v>
      </c>
      <c r="E3627" s="32">
        <v>300</v>
      </c>
      <c r="F3627" s="32" t="s">
        <v>14</v>
      </c>
      <c r="G3627" s="32" t="s">
        <v>10961</v>
      </c>
      <c r="H3627" s="33" t="s">
        <v>9275</v>
      </c>
    </row>
    <row r="3628" spans="1:8" x14ac:dyDescent="0.25">
      <c r="A3628" s="34">
        <v>45790</v>
      </c>
      <c r="B3628" s="35" t="s">
        <v>9006</v>
      </c>
      <c r="C3628" s="36" t="s">
        <v>9786</v>
      </c>
      <c r="D3628" s="35">
        <v>1893</v>
      </c>
      <c r="E3628" s="36">
        <v>50</v>
      </c>
      <c r="F3628" s="36" t="s">
        <v>14</v>
      </c>
      <c r="G3628" s="36" t="s">
        <v>10961</v>
      </c>
      <c r="H3628" s="37" t="s">
        <v>9275</v>
      </c>
    </row>
    <row r="3629" spans="1:8" x14ac:dyDescent="0.25">
      <c r="A3629" s="30">
        <v>45790</v>
      </c>
      <c r="B3629" s="31" t="s">
        <v>9774</v>
      </c>
      <c r="C3629" s="32" t="s">
        <v>9775</v>
      </c>
      <c r="D3629" s="31">
        <v>1893</v>
      </c>
      <c r="E3629" s="32">
        <v>20</v>
      </c>
      <c r="F3629" s="32" t="s">
        <v>14</v>
      </c>
      <c r="G3629" s="32" t="s">
        <v>10961</v>
      </c>
      <c r="H3629" s="33" t="s">
        <v>9275</v>
      </c>
    </row>
    <row r="3630" spans="1:8" x14ac:dyDescent="0.25">
      <c r="A3630" s="34">
        <v>45790</v>
      </c>
      <c r="B3630" s="35" t="s">
        <v>5899</v>
      </c>
      <c r="C3630" s="36" t="s">
        <v>5900</v>
      </c>
      <c r="D3630" s="35">
        <v>1893</v>
      </c>
      <c r="E3630" s="36">
        <v>50</v>
      </c>
      <c r="F3630" s="36" t="s">
        <v>25</v>
      </c>
      <c r="G3630" s="36" t="s">
        <v>10961</v>
      </c>
      <c r="H3630" s="37" t="s">
        <v>9275</v>
      </c>
    </row>
    <row r="3631" spans="1:8" x14ac:dyDescent="0.25">
      <c r="A3631" s="30">
        <v>45790</v>
      </c>
      <c r="B3631" s="31" t="s">
        <v>5897</v>
      </c>
      <c r="C3631" s="32" t="s">
        <v>5898</v>
      </c>
      <c r="D3631" s="31">
        <v>1893</v>
      </c>
      <c r="E3631" s="32">
        <v>20</v>
      </c>
      <c r="F3631" s="32" t="s">
        <v>25</v>
      </c>
      <c r="G3631" s="32" t="s">
        <v>10961</v>
      </c>
      <c r="H3631" s="33" t="s">
        <v>9275</v>
      </c>
    </row>
    <row r="3632" spans="1:8" x14ac:dyDescent="0.25">
      <c r="A3632" s="34">
        <v>45790</v>
      </c>
      <c r="B3632" s="35" t="s">
        <v>9881</v>
      </c>
      <c r="C3632" s="36" t="s">
        <v>10975</v>
      </c>
      <c r="D3632" s="35">
        <v>1893</v>
      </c>
      <c r="E3632" s="36">
        <v>60</v>
      </c>
      <c r="F3632" s="36" t="s">
        <v>14</v>
      </c>
      <c r="G3632" s="36" t="s">
        <v>10961</v>
      </c>
      <c r="H3632" s="37" t="s">
        <v>9275</v>
      </c>
    </row>
    <row r="3633" spans="1:8" x14ac:dyDescent="0.25">
      <c r="A3633" s="30">
        <v>45791</v>
      </c>
      <c r="B3633" s="31" t="s">
        <v>8487</v>
      </c>
      <c r="C3633" s="32" t="s">
        <v>8488</v>
      </c>
      <c r="D3633" s="31">
        <v>1917</v>
      </c>
      <c r="E3633" s="32">
        <v>2</v>
      </c>
      <c r="F3633" s="32" t="s">
        <v>14</v>
      </c>
      <c r="G3633" s="32" t="s">
        <v>10961</v>
      </c>
      <c r="H3633" s="33" t="s">
        <v>9421</v>
      </c>
    </row>
    <row r="3634" spans="1:8" x14ac:dyDescent="0.25">
      <c r="A3634" s="34">
        <v>45791</v>
      </c>
      <c r="B3634" s="35">
        <v>2310131100</v>
      </c>
      <c r="C3634" s="36" t="s">
        <v>8663</v>
      </c>
      <c r="D3634" s="35">
        <v>1918</v>
      </c>
      <c r="E3634" s="36">
        <v>2</v>
      </c>
      <c r="F3634" s="36" t="s">
        <v>25</v>
      </c>
      <c r="G3634" s="36" t="s">
        <v>10961</v>
      </c>
      <c r="H3634" s="37" t="s">
        <v>9420</v>
      </c>
    </row>
    <row r="3635" spans="1:8" x14ac:dyDescent="0.25">
      <c r="A3635" s="30">
        <v>45791</v>
      </c>
      <c r="B3635" s="31" t="s">
        <v>4960</v>
      </c>
      <c r="C3635" s="32" t="s">
        <v>4961</v>
      </c>
      <c r="D3635" s="31">
        <v>1911</v>
      </c>
      <c r="E3635" s="32">
        <v>15</v>
      </c>
      <c r="F3635" s="32" t="s">
        <v>25</v>
      </c>
      <c r="G3635" s="32" t="s">
        <v>10961</v>
      </c>
      <c r="H3635" s="33" t="s">
        <v>10683</v>
      </c>
    </row>
    <row r="3636" spans="1:8" x14ac:dyDescent="0.25">
      <c r="A3636" s="34">
        <v>45791</v>
      </c>
      <c r="B3636" s="35" t="s">
        <v>4998</v>
      </c>
      <c r="C3636" s="36" t="s">
        <v>10684</v>
      </c>
      <c r="D3636" s="35">
        <v>1911</v>
      </c>
      <c r="E3636" s="36">
        <v>5</v>
      </c>
      <c r="F3636" s="36" t="s">
        <v>25</v>
      </c>
      <c r="G3636" s="36" t="s">
        <v>10961</v>
      </c>
      <c r="H3636" s="37" t="s">
        <v>10683</v>
      </c>
    </row>
    <row r="3637" spans="1:8" x14ac:dyDescent="0.25">
      <c r="A3637" s="30">
        <v>45791</v>
      </c>
      <c r="B3637" s="31" t="s">
        <v>4988</v>
      </c>
      <c r="C3637" s="32" t="s">
        <v>4989</v>
      </c>
      <c r="D3637" s="31">
        <v>1911</v>
      </c>
      <c r="E3637" s="32">
        <v>5</v>
      </c>
      <c r="F3637" s="32" t="s">
        <v>25</v>
      </c>
      <c r="G3637" s="32" t="s">
        <v>10961</v>
      </c>
      <c r="H3637" s="33" t="s">
        <v>10683</v>
      </c>
    </row>
    <row r="3638" spans="1:8" x14ac:dyDescent="0.25">
      <c r="A3638" s="34">
        <v>45791</v>
      </c>
      <c r="B3638" s="35" t="s">
        <v>1073</v>
      </c>
      <c r="C3638" s="36" t="s">
        <v>1074</v>
      </c>
      <c r="D3638" s="35" t="s">
        <v>10745</v>
      </c>
      <c r="E3638" s="36">
        <v>40</v>
      </c>
      <c r="F3638" s="36" t="s">
        <v>14</v>
      </c>
      <c r="G3638" s="36" t="s">
        <v>10961</v>
      </c>
      <c r="H3638" s="37" t="s">
        <v>8431</v>
      </c>
    </row>
    <row r="3639" spans="1:8" x14ac:dyDescent="0.25">
      <c r="A3639" s="30">
        <v>45791</v>
      </c>
      <c r="B3639" s="31" t="s">
        <v>1893</v>
      </c>
      <c r="C3639" s="32" t="s">
        <v>1894</v>
      </c>
      <c r="D3639" s="31" t="s">
        <v>10745</v>
      </c>
      <c r="E3639" s="32">
        <v>6</v>
      </c>
      <c r="F3639" s="32" t="s">
        <v>25</v>
      </c>
      <c r="G3639" s="32" t="s">
        <v>10961</v>
      </c>
      <c r="H3639" s="33" t="s">
        <v>8431</v>
      </c>
    </row>
    <row r="3640" spans="1:8" x14ac:dyDescent="0.25">
      <c r="A3640" s="34">
        <v>45791</v>
      </c>
      <c r="B3640" s="35" t="s">
        <v>2555</v>
      </c>
      <c r="C3640" s="36" t="s">
        <v>2556</v>
      </c>
      <c r="D3640" s="35" t="s">
        <v>10745</v>
      </c>
      <c r="E3640" s="36">
        <v>20</v>
      </c>
      <c r="F3640" s="36" t="s">
        <v>14</v>
      </c>
      <c r="G3640" s="36" t="s">
        <v>10961</v>
      </c>
      <c r="H3640" s="37" t="s">
        <v>8431</v>
      </c>
    </row>
    <row r="3641" spans="1:8" x14ac:dyDescent="0.25">
      <c r="A3641" s="30">
        <v>45791</v>
      </c>
      <c r="B3641" s="31" t="s">
        <v>9945</v>
      </c>
      <c r="C3641" s="32" t="s">
        <v>9945</v>
      </c>
      <c r="D3641" s="31" t="s">
        <v>10745</v>
      </c>
      <c r="E3641" s="32">
        <v>5</v>
      </c>
      <c r="F3641" s="32" t="s">
        <v>14</v>
      </c>
      <c r="G3641" s="32" t="s">
        <v>10961</v>
      </c>
      <c r="H3641" s="33" t="s">
        <v>8431</v>
      </c>
    </row>
    <row r="3642" spans="1:8" x14ac:dyDescent="0.25">
      <c r="A3642" s="34">
        <v>45791</v>
      </c>
      <c r="B3642" s="35" t="s">
        <v>1990</v>
      </c>
      <c r="C3642" s="36" t="s">
        <v>1991</v>
      </c>
      <c r="D3642" s="35" t="s">
        <v>10745</v>
      </c>
      <c r="E3642" s="36">
        <v>2</v>
      </c>
      <c r="F3642" s="36" t="s">
        <v>14</v>
      </c>
      <c r="G3642" s="36" t="s">
        <v>10961</v>
      </c>
      <c r="H3642" s="37" t="s">
        <v>8431</v>
      </c>
    </row>
    <row r="3643" spans="1:8" x14ac:dyDescent="0.25">
      <c r="A3643" s="30">
        <v>45791</v>
      </c>
      <c r="B3643" s="31" t="s">
        <v>1974</v>
      </c>
      <c r="C3643" s="32" t="s">
        <v>1975</v>
      </c>
      <c r="D3643" s="31" t="s">
        <v>10745</v>
      </c>
      <c r="E3643" s="32">
        <v>6</v>
      </c>
      <c r="F3643" s="32" t="s">
        <v>14</v>
      </c>
      <c r="G3643" s="32" t="s">
        <v>10961</v>
      </c>
      <c r="H3643" s="33" t="s">
        <v>8431</v>
      </c>
    </row>
    <row r="3644" spans="1:8" x14ac:dyDescent="0.25">
      <c r="A3644" s="34">
        <v>45791</v>
      </c>
      <c r="B3644" s="35" t="s">
        <v>10148</v>
      </c>
      <c r="C3644" s="36" t="s">
        <v>6247</v>
      </c>
      <c r="D3644" s="35" t="s">
        <v>10745</v>
      </c>
      <c r="E3644" s="36">
        <v>10</v>
      </c>
      <c r="F3644" s="36" t="s">
        <v>14</v>
      </c>
      <c r="G3644" s="36" t="s">
        <v>10961</v>
      </c>
      <c r="H3644" s="37" t="s">
        <v>8431</v>
      </c>
    </row>
    <row r="3645" spans="1:8" x14ac:dyDescent="0.25">
      <c r="A3645" s="30">
        <v>45791</v>
      </c>
      <c r="B3645" s="31" t="s">
        <v>1968</v>
      </c>
      <c r="C3645" s="32" t="s">
        <v>1969</v>
      </c>
      <c r="D3645" s="31" t="s">
        <v>10745</v>
      </c>
      <c r="E3645" s="32">
        <v>2</v>
      </c>
      <c r="F3645" s="32" t="s">
        <v>14</v>
      </c>
      <c r="G3645" s="32" t="s">
        <v>10961</v>
      </c>
      <c r="H3645" s="33" t="s">
        <v>8431</v>
      </c>
    </row>
    <row r="3646" spans="1:8" x14ac:dyDescent="0.25">
      <c r="A3646" s="34">
        <v>45791</v>
      </c>
      <c r="B3646" s="35" t="s">
        <v>969</v>
      </c>
      <c r="C3646" s="36" t="s">
        <v>970</v>
      </c>
      <c r="D3646" s="35" t="s">
        <v>10745</v>
      </c>
      <c r="E3646" s="36">
        <v>20</v>
      </c>
      <c r="F3646" s="36" t="s">
        <v>14</v>
      </c>
      <c r="G3646" s="36" t="s">
        <v>10961</v>
      </c>
      <c r="H3646" s="37" t="s">
        <v>8431</v>
      </c>
    </row>
    <row r="3647" spans="1:8" x14ac:dyDescent="0.25">
      <c r="A3647" s="30">
        <v>45791</v>
      </c>
      <c r="B3647" s="31" t="s">
        <v>8988</v>
      </c>
      <c r="C3647" s="32" t="s">
        <v>8989</v>
      </c>
      <c r="D3647" s="31" t="s">
        <v>10745</v>
      </c>
      <c r="E3647" s="32">
        <v>8</v>
      </c>
      <c r="F3647" s="32" t="s">
        <v>14</v>
      </c>
      <c r="G3647" s="32" t="s">
        <v>10961</v>
      </c>
      <c r="H3647" s="33" t="s">
        <v>8431</v>
      </c>
    </row>
    <row r="3648" spans="1:8" x14ac:dyDescent="0.25">
      <c r="A3648" s="34">
        <v>45791</v>
      </c>
      <c r="B3648" s="35" t="s">
        <v>9009</v>
      </c>
      <c r="C3648" s="36" t="s">
        <v>8987</v>
      </c>
      <c r="D3648" s="35" t="s">
        <v>10745</v>
      </c>
      <c r="E3648" s="36">
        <v>8</v>
      </c>
      <c r="F3648" s="36" t="s">
        <v>14</v>
      </c>
      <c r="G3648" s="36" t="s">
        <v>10961</v>
      </c>
      <c r="H3648" s="37" t="s">
        <v>8431</v>
      </c>
    </row>
    <row r="3649" spans="1:8" x14ac:dyDescent="0.25">
      <c r="A3649" s="30">
        <v>45791</v>
      </c>
      <c r="B3649" s="31" t="s">
        <v>1269</v>
      </c>
      <c r="C3649" s="32" t="s">
        <v>3489</v>
      </c>
      <c r="D3649" s="31" t="s">
        <v>10745</v>
      </c>
      <c r="E3649" s="32">
        <v>36</v>
      </c>
      <c r="F3649" s="32" t="s">
        <v>14</v>
      </c>
      <c r="G3649" s="32" t="s">
        <v>10961</v>
      </c>
      <c r="H3649" s="33" t="s">
        <v>8431</v>
      </c>
    </row>
    <row r="3650" spans="1:8" x14ac:dyDescent="0.25">
      <c r="A3650" s="34">
        <v>45791</v>
      </c>
      <c r="B3650" s="35" t="s">
        <v>663</v>
      </c>
      <c r="C3650" s="36" t="s">
        <v>664</v>
      </c>
      <c r="D3650" s="35" t="s">
        <v>10745</v>
      </c>
      <c r="E3650" s="36">
        <v>40</v>
      </c>
      <c r="F3650" s="36" t="s">
        <v>14</v>
      </c>
      <c r="G3650" s="36" t="s">
        <v>10961</v>
      </c>
      <c r="H3650" s="37" t="s">
        <v>8431</v>
      </c>
    </row>
    <row r="3651" spans="1:8" x14ac:dyDescent="0.25">
      <c r="A3651" s="30">
        <v>45791</v>
      </c>
      <c r="B3651" s="31" t="s">
        <v>2555</v>
      </c>
      <c r="C3651" s="32" t="s">
        <v>2556</v>
      </c>
      <c r="D3651" s="31" t="s">
        <v>10745</v>
      </c>
      <c r="E3651" s="32">
        <v>40</v>
      </c>
      <c r="F3651" s="32" t="s">
        <v>14</v>
      </c>
      <c r="G3651" s="32" t="s">
        <v>10961</v>
      </c>
      <c r="H3651" s="33" t="s">
        <v>8431</v>
      </c>
    </row>
    <row r="3652" spans="1:8" x14ac:dyDescent="0.25">
      <c r="A3652" s="34">
        <v>45791</v>
      </c>
      <c r="B3652" s="35">
        <v>4340460100</v>
      </c>
      <c r="C3652" s="36" t="s">
        <v>8730</v>
      </c>
      <c r="D3652" s="35" t="s">
        <v>10745</v>
      </c>
      <c r="E3652" s="36">
        <v>4</v>
      </c>
      <c r="F3652" s="36" t="s">
        <v>14</v>
      </c>
      <c r="G3652" s="36" t="s">
        <v>10961</v>
      </c>
      <c r="H3652" s="37" t="s">
        <v>8431</v>
      </c>
    </row>
    <row r="3653" spans="1:8" x14ac:dyDescent="0.25">
      <c r="A3653" s="30">
        <v>45791</v>
      </c>
      <c r="B3653" s="31" t="s">
        <v>8891</v>
      </c>
      <c r="C3653" s="32" t="s">
        <v>8863</v>
      </c>
      <c r="D3653" s="31" t="s">
        <v>10745</v>
      </c>
      <c r="E3653" s="32">
        <v>1</v>
      </c>
      <c r="F3653" s="32" t="s">
        <v>14</v>
      </c>
      <c r="G3653" s="32" t="s">
        <v>10961</v>
      </c>
      <c r="H3653" s="33" t="s">
        <v>8431</v>
      </c>
    </row>
    <row r="3654" spans="1:8" x14ac:dyDescent="0.25">
      <c r="A3654" s="34">
        <v>45791</v>
      </c>
      <c r="B3654" s="35" t="s">
        <v>8890</v>
      </c>
      <c r="C3654" s="36" t="s">
        <v>10685</v>
      </c>
      <c r="D3654" s="35" t="s">
        <v>10745</v>
      </c>
      <c r="E3654" s="36">
        <v>2</v>
      </c>
      <c r="F3654" s="36" t="s">
        <v>14</v>
      </c>
      <c r="G3654" s="36" t="s">
        <v>10961</v>
      </c>
      <c r="H3654" s="37" t="s">
        <v>8431</v>
      </c>
    </row>
    <row r="3655" spans="1:8" x14ac:dyDescent="0.25">
      <c r="A3655" s="30">
        <v>45791</v>
      </c>
      <c r="B3655" s="31">
        <v>4340441100</v>
      </c>
      <c r="C3655" s="32" t="s">
        <v>8721</v>
      </c>
      <c r="D3655" s="31" t="s">
        <v>10745</v>
      </c>
      <c r="E3655" s="32">
        <v>4</v>
      </c>
      <c r="F3655" s="32" t="s">
        <v>25</v>
      </c>
      <c r="G3655" s="32" t="s">
        <v>10961</v>
      </c>
      <c r="H3655" s="33" t="s">
        <v>8431</v>
      </c>
    </row>
    <row r="3656" spans="1:8" x14ac:dyDescent="0.25">
      <c r="A3656" s="34">
        <v>45791</v>
      </c>
      <c r="B3656" s="35">
        <v>4340427100</v>
      </c>
      <c r="C3656" s="36" t="s">
        <v>8719</v>
      </c>
      <c r="D3656" s="35" t="s">
        <v>10745</v>
      </c>
      <c r="E3656" s="36">
        <v>4</v>
      </c>
      <c r="F3656" s="36" t="s">
        <v>25</v>
      </c>
      <c r="G3656" s="36" t="s">
        <v>10961</v>
      </c>
      <c r="H3656" s="37" t="s">
        <v>8431</v>
      </c>
    </row>
    <row r="3657" spans="1:8" x14ac:dyDescent="0.25">
      <c r="A3657" s="30">
        <v>45791</v>
      </c>
      <c r="B3657" s="31" t="s">
        <v>5466</v>
      </c>
      <c r="C3657" s="32" t="s">
        <v>5467</v>
      </c>
      <c r="D3657" s="31" t="s">
        <v>10687</v>
      </c>
      <c r="E3657" s="32">
        <v>20</v>
      </c>
      <c r="F3657" s="32" t="s">
        <v>25</v>
      </c>
      <c r="G3657" s="32" t="s">
        <v>10961</v>
      </c>
      <c r="H3657" s="33" t="s">
        <v>10686</v>
      </c>
    </row>
    <row r="3658" spans="1:8" x14ac:dyDescent="0.25">
      <c r="A3658" s="34">
        <v>45791</v>
      </c>
      <c r="B3658" s="35" t="s">
        <v>10976</v>
      </c>
      <c r="C3658" s="36" t="s">
        <v>10976</v>
      </c>
      <c r="D3658" s="35" t="s">
        <v>10687</v>
      </c>
      <c r="E3658" s="36">
        <v>24</v>
      </c>
      <c r="F3658" s="36" t="s">
        <v>14</v>
      </c>
      <c r="G3658" s="36" t="s">
        <v>10961</v>
      </c>
      <c r="H3658" s="37" t="s">
        <v>10686</v>
      </c>
    </row>
    <row r="3659" spans="1:8" x14ac:dyDescent="0.25">
      <c r="A3659" s="30">
        <v>45791</v>
      </c>
      <c r="B3659" s="31" t="s">
        <v>779</v>
      </c>
      <c r="C3659" s="32" t="s">
        <v>780</v>
      </c>
      <c r="D3659" s="31" t="s">
        <v>10687</v>
      </c>
      <c r="E3659" s="32">
        <v>1</v>
      </c>
      <c r="F3659" s="32" t="s">
        <v>14</v>
      </c>
      <c r="G3659" s="32" t="s">
        <v>10961</v>
      </c>
      <c r="H3659" s="33" t="s">
        <v>10686</v>
      </c>
    </row>
    <row r="3660" spans="1:8" x14ac:dyDescent="0.25">
      <c r="A3660" s="34">
        <v>45791</v>
      </c>
      <c r="B3660" s="35" t="s">
        <v>1077</v>
      </c>
      <c r="C3660" s="36" t="s">
        <v>1078</v>
      </c>
      <c r="D3660" s="35" t="s">
        <v>10687</v>
      </c>
      <c r="E3660" s="36">
        <v>30</v>
      </c>
      <c r="F3660" s="36" t="s">
        <v>14</v>
      </c>
      <c r="G3660" s="36" t="s">
        <v>10961</v>
      </c>
      <c r="H3660" s="37" t="s">
        <v>10686</v>
      </c>
    </row>
    <row r="3661" spans="1:8" x14ac:dyDescent="0.25">
      <c r="A3661" s="30">
        <v>45791</v>
      </c>
      <c r="B3661" s="31" t="s">
        <v>1068</v>
      </c>
      <c r="C3661" s="32" t="s">
        <v>1069</v>
      </c>
      <c r="D3661" s="31" t="s">
        <v>10687</v>
      </c>
      <c r="E3661" s="32">
        <v>10</v>
      </c>
      <c r="F3661" s="32" t="s">
        <v>14</v>
      </c>
      <c r="G3661" s="32" t="s">
        <v>10961</v>
      </c>
      <c r="H3661" s="33" t="s">
        <v>10686</v>
      </c>
    </row>
    <row r="3662" spans="1:8" x14ac:dyDescent="0.25">
      <c r="A3662" s="34">
        <v>45791</v>
      </c>
      <c r="B3662" s="35" t="s">
        <v>4703</v>
      </c>
      <c r="C3662" s="36" t="s">
        <v>4704</v>
      </c>
      <c r="D3662" s="35" t="s">
        <v>10687</v>
      </c>
      <c r="E3662" s="36">
        <v>4</v>
      </c>
      <c r="F3662" s="36" t="s">
        <v>14</v>
      </c>
      <c r="G3662" s="36" t="s">
        <v>10961</v>
      </c>
      <c r="H3662" s="37" t="s">
        <v>10686</v>
      </c>
    </row>
    <row r="3663" spans="1:8" x14ac:dyDescent="0.25">
      <c r="A3663" s="30">
        <v>45791</v>
      </c>
      <c r="B3663" s="31" t="s">
        <v>4705</v>
      </c>
      <c r="C3663" s="32" t="s">
        <v>4706</v>
      </c>
      <c r="D3663" s="31" t="s">
        <v>10687</v>
      </c>
      <c r="E3663" s="32">
        <v>4</v>
      </c>
      <c r="F3663" s="32" t="s">
        <v>14</v>
      </c>
      <c r="G3663" s="32" t="s">
        <v>10961</v>
      </c>
      <c r="H3663" s="33" t="s">
        <v>10686</v>
      </c>
    </row>
    <row r="3664" spans="1:8" x14ac:dyDescent="0.25">
      <c r="A3664" s="34">
        <v>45791</v>
      </c>
      <c r="B3664" s="35" t="s">
        <v>4025</v>
      </c>
      <c r="C3664" s="36" t="s">
        <v>4026</v>
      </c>
      <c r="D3664" s="35" t="s">
        <v>10687</v>
      </c>
      <c r="E3664" s="36">
        <v>2</v>
      </c>
      <c r="F3664" s="36" t="s">
        <v>14</v>
      </c>
      <c r="G3664" s="36" t="s">
        <v>10961</v>
      </c>
      <c r="H3664" s="37" t="s">
        <v>10686</v>
      </c>
    </row>
    <row r="3665" spans="1:8" x14ac:dyDescent="0.25">
      <c r="A3665" s="30">
        <v>45791</v>
      </c>
      <c r="B3665" s="31" t="s">
        <v>304</v>
      </c>
      <c r="C3665" s="32" t="s">
        <v>305</v>
      </c>
      <c r="D3665" s="31" t="s">
        <v>10687</v>
      </c>
      <c r="E3665" s="32">
        <v>100</v>
      </c>
      <c r="F3665" s="32" t="s">
        <v>14</v>
      </c>
      <c r="G3665" s="32" t="s">
        <v>10961</v>
      </c>
      <c r="H3665" s="33" t="s">
        <v>10686</v>
      </c>
    </row>
    <row r="3666" spans="1:8" x14ac:dyDescent="0.25">
      <c r="A3666" s="34">
        <v>45791</v>
      </c>
      <c r="B3666" s="35" t="s">
        <v>10228</v>
      </c>
      <c r="C3666" s="36" t="s">
        <v>2507</v>
      </c>
      <c r="D3666" s="35" t="s">
        <v>10687</v>
      </c>
      <c r="E3666" s="36">
        <v>48</v>
      </c>
      <c r="F3666" s="36" t="s">
        <v>14</v>
      </c>
      <c r="G3666" s="36" t="s">
        <v>10961</v>
      </c>
      <c r="H3666" s="37" t="s">
        <v>10686</v>
      </c>
    </row>
    <row r="3667" spans="1:8" x14ac:dyDescent="0.25">
      <c r="A3667" s="30">
        <v>45791</v>
      </c>
      <c r="B3667" s="31" t="s">
        <v>816</v>
      </c>
      <c r="C3667" s="32" t="s">
        <v>817</v>
      </c>
      <c r="D3667" s="31" t="s">
        <v>10687</v>
      </c>
      <c r="E3667" s="32">
        <v>1</v>
      </c>
      <c r="F3667" s="32" t="s">
        <v>14</v>
      </c>
      <c r="G3667" s="32" t="s">
        <v>10961</v>
      </c>
      <c r="H3667" s="33" t="s">
        <v>10686</v>
      </c>
    </row>
    <row r="3668" spans="1:8" x14ac:dyDescent="0.25">
      <c r="A3668" s="34">
        <v>45791</v>
      </c>
      <c r="B3668" s="35" t="s">
        <v>10688</v>
      </c>
      <c r="C3668" s="36" t="s">
        <v>10688</v>
      </c>
      <c r="D3668" s="35" t="s">
        <v>10687</v>
      </c>
      <c r="E3668" s="36">
        <v>2</v>
      </c>
      <c r="F3668" s="36" t="s">
        <v>25</v>
      </c>
      <c r="G3668" s="36" t="s">
        <v>10961</v>
      </c>
      <c r="H3668" s="37" t="s">
        <v>10686</v>
      </c>
    </row>
    <row r="3669" spans="1:8" x14ac:dyDescent="0.25">
      <c r="A3669" s="30">
        <v>45791</v>
      </c>
      <c r="B3669" s="31" t="s">
        <v>8541</v>
      </c>
      <c r="C3669" s="32" t="s">
        <v>8541</v>
      </c>
      <c r="D3669" s="31" t="s">
        <v>10687</v>
      </c>
      <c r="E3669" s="32">
        <v>2</v>
      </c>
      <c r="F3669" s="32" t="s">
        <v>14</v>
      </c>
      <c r="G3669" s="32" t="s">
        <v>10961</v>
      </c>
      <c r="H3669" s="33" t="s">
        <v>10686</v>
      </c>
    </row>
    <row r="3670" spans="1:8" x14ac:dyDescent="0.25">
      <c r="A3670" s="34">
        <v>45791</v>
      </c>
      <c r="B3670" s="35" t="s">
        <v>10689</v>
      </c>
      <c r="C3670" s="36" t="s">
        <v>10689</v>
      </c>
      <c r="D3670" s="35" t="s">
        <v>10687</v>
      </c>
      <c r="E3670" s="36">
        <v>1</v>
      </c>
      <c r="F3670" s="36" t="s">
        <v>25</v>
      </c>
      <c r="G3670" s="36" t="s">
        <v>10961</v>
      </c>
      <c r="H3670" s="37" t="s">
        <v>10686</v>
      </c>
    </row>
    <row r="3671" spans="1:8" x14ac:dyDescent="0.25">
      <c r="A3671" s="30">
        <v>45791</v>
      </c>
      <c r="B3671" s="31" t="s">
        <v>10689</v>
      </c>
      <c r="C3671" s="32" t="s">
        <v>10689</v>
      </c>
      <c r="D3671" s="31" t="s">
        <v>10687</v>
      </c>
      <c r="E3671" s="32">
        <v>1</v>
      </c>
      <c r="F3671" s="32" t="s">
        <v>25</v>
      </c>
      <c r="G3671" s="32" t="s">
        <v>10003</v>
      </c>
      <c r="H3671" s="33" t="s">
        <v>10690</v>
      </c>
    </row>
    <row r="3672" spans="1:8" x14ac:dyDescent="0.25">
      <c r="A3672" s="34">
        <v>45790</v>
      </c>
      <c r="B3672" s="35" t="s">
        <v>10185</v>
      </c>
      <c r="C3672" s="36" t="s">
        <v>5811</v>
      </c>
      <c r="D3672" s="35">
        <v>2966</v>
      </c>
      <c r="E3672" s="36">
        <v>2</v>
      </c>
      <c r="F3672" s="36" t="s">
        <v>25</v>
      </c>
      <c r="G3672" s="36" t="s">
        <v>10003</v>
      </c>
      <c r="H3672" s="37">
        <v>0</v>
      </c>
    </row>
    <row r="3673" spans="1:8" x14ac:dyDescent="0.25">
      <c r="A3673" s="30">
        <v>45790</v>
      </c>
      <c r="B3673" s="31" t="s">
        <v>7853</v>
      </c>
      <c r="C3673" s="32" t="s">
        <v>7854</v>
      </c>
      <c r="D3673" s="31">
        <v>2967</v>
      </c>
      <c r="E3673" s="32">
        <v>425</v>
      </c>
      <c r="F3673" s="32" t="s">
        <v>25</v>
      </c>
      <c r="G3673" s="32" t="s">
        <v>10003</v>
      </c>
      <c r="H3673" s="33">
        <v>0</v>
      </c>
    </row>
    <row r="3674" spans="1:8" x14ac:dyDescent="0.25">
      <c r="A3674" s="34">
        <v>45790</v>
      </c>
      <c r="B3674" s="35" t="s">
        <v>4667</v>
      </c>
      <c r="C3674" s="36" t="s">
        <v>4668</v>
      </c>
      <c r="D3674" s="35">
        <v>2968</v>
      </c>
      <c r="E3674" s="36">
        <v>200</v>
      </c>
      <c r="F3674" s="36" t="s">
        <v>14</v>
      </c>
      <c r="G3674" s="36" t="s">
        <v>10003</v>
      </c>
      <c r="H3674" s="37">
        <v>0</v>
      </c>
    </row>
    <row r="3675" spans="1:8" x14ac:dyDescent="0.25">
      <c r="A3675" s="30">
        <v>45790</v>
      </c>
      <c r="B3675" s="31" t="s">
        <v>934</v>
      </c>
      <c r="C3675" s="32" t="s">
        <v>935</v>
      </c>
      <c r="D3675" s="31">
        <v>2969</v>
      </c>
      <c r="E3675" s="32">
        <v>60</v>
      </c>
      <c r="F3675" s="32" t="s">
        <v>14</v>
      </c>
      <c r="G3675" s="32" t="s">
        <v>10003</v>
      </c>
      <c r="H3675" s="33">
        <v>0</v>
      </c>
    </row>
    <row r="3676" spans="1:8" x14ac:dyDescent="0.25">
      <c r="A3676" s="34">
        <v>45790</v>
      </c>
      <c r="B3676" s="35" t="s">
        <v>932</v>
      </c>
      <c r="C3676" s="36" t="s">
        <v>933</v>
      </c>
      <c r="D3676" s="35">
        <v>2970</v>
      </c>
      <c r="E3676" s="36">
        <v>100</v>
      </c>
      <c r="F3676" s="36" t="s">
        <v>14</v>
      </c>
      <c r="G3676" s="36" t="s">
        <v>10003</v>
      </c>
      <c r="H3676" s="37">
        <v>0</v>
      </c>
    </row>
    <row r="3677" spans="1:8" x14ac:dyDescent="0.25">
      <c r="A3677" s="30">
        <v>45790</v>
      </c>
      <c r="B3677" s="31" t="s">
        <v>9456</v>
      </c>
      <c r="C3677" s="32" t="s">
        <v>9457</v>
      </c>
      <c r="D3677" s="31">
        <v>2971</v>
      </c>
      <c r="E3677" s="32">
        <v>8</v>
      </c>
      <c r="F3677" s="32" t="s">
        <v>14</v>
      </c>
      <c r="G3677" s="32" t="s">
        <v>10003</v>
      </c>
      <c r="H3677" s="33">
        <v>0</v>
      </c>
    </row>
    <row r="3678" spans="1:8" x14ac:dyDescent="0.25">
      <c r="A3678" s="34">
        <v>45790</v>
      </c>
      <c r="B3678" s="35" t="s">
        <v>8827</v>
      </c>
      <c r="C3678" s="36" t="s">
        <v>8797</v>
      </c>
      <c r="D3678" s="35">
        <v>2972</v>
      </c>
      <c r="E3678" s="36">
        <v>12</v>
      </c>
      <c r="F3678" s="36" t="s">
        <v>14</v>
      </c>
      <c r="G3678" s="36" t="s">
        <v>10003</v>
      </c>
      <c r="H3678" s="37">
        <v>0</v>
      </c>
    </row>
    <row r="3679" spans="1:8" x14ac:dyDescent="0.25">
      <c r="A3679" s="30">
        <v>45790</v>
      </c>
      <c r="B3679" s="31" t="s">
        <v>3150</v>
      </c>
      <c r="C3679" s="32" t="s">
        <v>10299</v>
      </c>
      <c r="D3679" s="31">
        <v>2973</v>
      </c>
      <c r="E3679" s="32">
        <v>2</v>
      </c>
      <c r="F3679" s="32" t="s">
        <v>14</v>
      </c>
      <c r="G3679" s="32" t="s">
        <v>10003</v>
      </c>
      <c r="H3679" s="33">
        <v>0</v>
      </c>
    </row>
    <row r="3680" spans="1:8" x14ac:dyDescent="0.25">
      <c r="A3680" s="34">
        <v>45790</v>
      </c>
      <c r="B3680" s="35" t="s">
        <v>3159</v>
      </c>
      <c r="C3680" s="36" t="s">
        <v>3160</v>
      </c>
      <c r="D3680" s="35">
        <v>2974</v>
      </c>
      <c r="E3680" s="36">
        <v>4</v>
      </c>
      <c r="F3680" s="36" t="s">
        <v>14</v>
      </c>
      <c r="G3680" s="36" t="s">
        <v>10003</v>
      </c>
      <c r="H3680" s="37">
        <v>0</v>
      </c>
    </row>
    <row r="3681" spans="1:8" x14ac:dyDescent="0.25">
      <c r="A3681" s="30">
        <v>45790</v>
      </c>
      <c r="B3681" s="31" t="s">
        <v>3157</v>
      </c>
      <c r="C3681" s="32" t="s">
        <v>3158</v>
      </c>
      <c r="D3681" s="31">
        <v>2975</v>
      </c>
      <c r="E3681" s="32">
        <v>8</v>
      </c>
      <c r="F3681" s="32" t="s">
        <v>14</v>
      </c>
      <c r="G3681" s="32" t="s">
        <v>10003</v>
      </c>
      <c r="H3681" s="33">
        <v>0</v>
      </c>
    </row>
    <row r="3682" spans="1:8" x14ac:dyDescent="0.25">
      <c r="A3682" s="34">
        <v>45790</v>
      </c>
      <c r="B3682" s="35">
        <v>1280359100</v>
      </c>
      <c r="C3682" s="36" t="s">
        <v>8650</v>
      </c>
      <c r="D3682" s="35">
        <v>2976</v>
      </c>
      <c r="E3682" s="36">
        <v>7</v>
      </c>
      <c r="F3682" s="36" t="s">
        <v>14</v>
      </c>
      <c r="G3682" s="36" t="s">
        <v>10003</v>
      </c>
      <c r="H3682" s="37">
        <v>0</v>
      </c>
    </row>
    <row r="3683" spans="1:8" x14ac:dyDescent="0.25">
      <c r="A3683" s="30">
        <v>45791</v>
      </c>
      <c r="B3683" s="31" t="s">
        <v>10239</v>
      </c>
      <c r="C3683" s="32" t="s">
        <v>5065</v>
      </c>
      <c r="D3683" s="31" t="s">
        <v>10691</v>
      </c>
      <c r="E3683" s="32">
        <v>100</v>
      </c>
      <c r="F3683" s="32" t="s">
        <v>14</v>
      </c>
      <c r="G3683" s="32" t="s">
        <v>10961</v>
      </c>
      <c r="H3683" s="33" t="s">
        <v>10692</v>
      </c>
    </row>
    <row r="3684" spans="1:8" x14ac:dyDescent="0.25">
      <c r="A3684" s="34">
        <v>45791</v>
      </c>
      <c r="B3684" s="35" t="s">
        <v>5068</v>
      </c>
      <c r="C3684" s="36" t="s">
        <v>5069</v>
      </c>
      <c r="D3684" s="35" t="s">
        <v>10691</v>
      </c>
      <c r="E3684" s="36">
        <v>40</v>
      </c>
      <c r="F3684" s="36" t="s">
        <v>14</v>
      </c>
      <c r="G3684" s="36" t="s">
        <v>10961</v>
      </c>
      <c r="H3684" s="37" t="s">
        <v>10692</v>
      </c>
    </row>
    <row r="3685" spans="1:8" x14ac:dyDescent="0.25">
      <c r="A3685" s="30">
        <v>45791</v>
      </c>
      <c r="B3685" s="31" t="s">
        <v>10172</v>
      </c>
      <c r="C3685" s="32" t="s">
        <v>5072</v>
      </c>
      <c r="D3685" s="31" t="s">
        <v>10691</v>
      </c>
      <c r="E3685" s="32">
        <v>30</v>
      </c>
      <c r="F3685" s="32" t="s">
        <v>14</v>
      </c>
      <c r="G3685" s="32" t="s">
        <v>10961</v>
      </c>
      <c r="H3685" s="33" t="s">
        <v>10692</v>
      </c>
    </row>
    <row r="3686" spans="1:8" x14ac:dyDescent="0.25">
      <c r="A3686" s="34">
        <v>45791</v>
      </c>
      <c r="B3686" s="35" t="s">
        <v>10282</v>
      </c>
      <c r="C3686" s="36" t="s">
        <v>5129</v>
      </c>
      <c r="D3686" s="35" t="s">
        <v>10691</v>
      </c>
      <c r="E3686" s="36">
        <v>60</v>
      </c>
      <c r="F3686" s="36" t="s">
        <v>14</v>
      </c>
      <c r="G3686" s="36" t="s">
        <v>10961</v>
      </c>
      <c r="H3686" s="37" t="s">
        <v>10692</v>
      </c>
    </row>
    <row r="3687" spans="1:8" x14ac:dyDescent="0.25">
      <c r="A3687" s="30">
        <v>45791</v>
      </c>
      <c r="B3687" s="31" t="s">
        <v>5123</v>
      </c>
      <c r="C3687" s="32" t="s">
        <v>5124</v>
      </c>
      <c r="D3687" s="31" t="s">
        <v>10691</v>
      </c>
      <c r="E3687" s="32">
        <v>16</v>
      </c>
      <c r="F3687" s="32" t="s">
        <v>14</v>
      </c>
      <c r="G3687" s="32" t="s">
        <v>10961</v>
      </c>
      <c r="H3687" s="33" t="s">
        <v>10692</v>
      </c>
    </row>
    <row r="3688" spans="1:8" x14ac:dyDescent="0.25">
      <c r="A3688" s="34">
        <v>45791</v>
      </c>
      <c r="B3688" s="35" t="s">
        <v>10277</v>
      </c>
      <c r="C3688" s="36" t="s">
        <v>5125</v>
      </c>
      <c r="D3688" s="35" t="s">
        <v>10691</v>
      </c>
      <c r="E3688" s="36">
        <v>16</v>
      </c>
      <c r="F3688" s="36" t="s">
        <v>14</v>
      </c>
      <c r="G3688" s="36" t="s">
        <v>10961</v>
      </c>
      <c r="H3688" s="37" t="s">
        <v>10692</v>
      </c>
    </row>
    <row r="3689" spans="1:8" x14ac:dyDescent="0.25">
      <c r="A3689" s="30">
        <v>45791</v>
      </c>
      <c r="B3689" s="31" t="s">
        <v>10155</v>
      </c>
      <c r="C3689" s="32" t="s">
        <v>10551</v>
      </c>
      <c r="D3689" s="31" t="s">
        <v>10691</v>
      </c>
      <c r="E3689" s="32">
        <v>6</v>
      </c>
      <c r="F3689" s="32" t="s">
        <v>25</v>
      </c>
      <c r="G3689" s="32" t="s">
        <v>10961</v>
      </c>
      <c r="H3689" s="33" t="s">
        <v>10692</v>
      </c>
    </row>
    <row r="3690" spans="1:8" x14ac:dyDescent="0.25">
      <c r="A3690" s="34">
        <v>45791</v>
      </c>
      <c r="B3690" s="35" t="s">
        <v>8558</v>
      </c>
      <c r="C3690" s="36" t="s">
        <v>10565</v>
      </c>
      <c r="D3690" s="35" t="s">
        <v>10691</v>
      </c>
      <c r="E3690" s="36">
        <v>1</v>
      </c>
      <c r="F3690" s="36" t="s">
        <v>25</v>
      </c>
      <c r="G3690" s="36" t="s">
        <v>10961</v>
      </c>
      <c r="H3690" s="37" t="s">
        <v>10692</v>
      </c>
    </row>
    <row r="3691" spans="1:8" x14ac:dyDescent="0.25">
      <c r="A3691" s="30">
        <v>45791</v>
      </c>
      <c r="B3691" s="31" t="s">
        <v>5423</v>
      </c>
      <c r="C3691" s="32" t="s">
        <v>5424</v>
      </c>
      <c r="D3691" s="31" t="s">
        <v>10691</v>
      </c>
      <c r="E3691" s="32">
        <v>100</v>
      </c>
      <c r="F3691" s="32" t="s">
        <v>25</v>
      </c>
      <c r="G3691" s="32" t="s">
        <v>10961</v>
      </c>
      <c r="H3691" s="33" t="s">
        <v>10692</v>
      </c>
    </row>
    <row r="3692" spans="1:8" x14ac:dyDescent="0.25">
      <c r="A3692" s="34">
        <v>45791</v>
      </c>
      <c r="B3692" s="35" t="s">
        <v>5450</v>
      </c>
      <c r="C3692" s="36" t="s">
        <v>5451</v>
      </c>
      <c r="D3692" s="35" t="s">
        <v>10691</v>
      </c>
      <c r="E3692" s="36">
        <v>100</v>
      </c>
      <c r="F3692" s="36" t="s">
        <v>25</v>
      </c>
      <c r="G3692" s="36" t="s">
        <v>10961</v>
      </c>
      <c r="H3692" s="37" t="s">
        <v>10692</v>
      </c>
    </row>
    <row r="3693" spans="1:8" x14ac:dyDescent="0.25">
      <c r="A3693" s="30">
        <v>45791</v>
      </c>
      <c r="B3693" s="31" t="s">
        <v>5427</v>
      </c>
      <c r="C3693" s="32" t="s">
        <v>5428</v>
      </c>
      <c r="D3693" s="31" t="s">
        <v>10691</v>
      </c>
      <c r="E3693" s="32">
        <v>20</v>
      </c>
      <c r="F3693" s="32" t="s">
        <v>25</v>
      </c>
      <c r="G3693" s="32" t="s">
        <v>10961</v>
      </c>
      <c r="H3693" s="33" t="s">
        <v>10692</v>
      </c>
    </row>
    <row r="3694" spans="1:8" x14ac:dyDescent="0.25">
      <c r="A3694" s="34">
        <v>45791</v>
      </c>
      <c r="B3694" s="35" t="s">
        <v>5382</v>
      </c>
      <c r="C3694" s="36" t="s">
        <v>5383</v>
      </c>
      <c r="D3694" s="35" t="s">
        <v>10691</v>
      </c>
      <c r="E3694" s="36">
        <v>10</v>
      </c>
      <c r="F3694" s="36" t="s">
        <v>14</v>
      </c>
      <c r="G3694" s="36" t="s">
        <v>10961</v>
      </c>
      <c r="H3694" s="37" t="s">
        <v>10692</v>
      </c>
    </row>
    <row r="3695" spans="1:8" x14ac:dyDescent="0.25">
      <c r="A3695" s="30">
        <v>45791</v>
      </c>
      <c r="B3695" s="31" t="s">
        <v>5372</v>
      </c>
      <c r="C3695" s="32" t="s">
        <v>5373</v>
      </c>
      <c r="D3695" s="31" t="s">
        <v>10691</v>
      </c>
      <c r="E3695" s="32">
        <v>100</v>
      </c>
      <c r="F3695" s="32" t="s">
        <v>14</v>
      </c>
      <c r="G3695" s="32" t="s">
        <v>10961</v>
      </c>
      <c r="H3695" s="33" t="s">
        <v>10692</v>
      </c>
    </row>
    <row r="3696" spans="1:8" x14ac:dyDescent="0.25">
      <c r="A3696" s="34">
        <v>45791</v>
      </c>
      <c r="B3696" s="35" t="s">
        <v>5396</v>
      </c>
      <c r="C3696" s="36" t="s">
        <v>5397</v>
      </c>
      <c r="D3696" s="35" t="s">
        <v>10691</v>
      </c>
      <c r="E3696" s="36">
        <v>60</v>
      </c>
      <c r="F3696" s="36" t="s">
        <v>14</v>
      </c>
      <c r="G3696" s="36" t="s">
        <v>10961</v>
      </c>
      <c r="H3696" s="37" t="s">
        <v>10692</v>
      </c>
    </row>
    <row r="3697" spans="1:8" x14ac:dyDescent="0.25">
      <c r="A3697" s="30">
        <v>45791</v>
      </c>
      <c r="B3697" s="31" t="s">
        <v>5384</v>
      </c>
      <c r="C3697" s="32" t="s">
        <v>5385</v>
      </c>
      <c r="D3697" s="31" t="s">
        <v>10691</v>
      </c>
      <c r="E3697" s="32">
        <v>20</v>
      </c>
      <c r="F3697" s="32" t="s">
        <v>14</v>
      </c>
      <c r="G3697" s="32" t="s">
        <v>10961</v>
      </c>
      <c r="H3697" s="33" t="s">
        <v>10692</v>
      </c>
    </row>
    <row r="3698" spans="1:8" x14ac:dyDescent="0.25">
      <c r="A3698" s="34">
        <v>45791</v>
      </c>
      <c r="B3698" s="35" t="s">
        <v>5376</v>
      </c>
      <c r="C3698" s="36" t="s">
        <v>5377</v>
      </c>
      <c r="D3698" s="35" t="s">
        <v>10691</v>
      </c>
      <c r="E3698" s="36">
        <v>10</v>
      </c>
      <c r="F3698" s="36" t="s">
        <v>14</v>
      </c>
      <c r="G3698" s="36" t="s">
        <v>10961</v>
      </c>
      <c r="H3698" s="37" t="s">
        <v>10692</v>
      </c>
    </row>
    <row r="3699" spans="1:8" x14ac:dyDescent="0.25">
      <c r="A3699" s="30">
        <v>45791</v>
      </c>
      <c r="B3699" s="31" t="s">
        <v>5412</v>
      </c>
      <c r="C3699" s="32" t="s">
        <v>5413</v>
      </c>
      <c r="D3699" s="31" t="s">
        <v>10691</v>
      </c>
      <c r="E3699" s="32">
        <v>20</v>
      </c>
      <c r="F3699" s="32" t="s">
        <v>14</v>
      </c>
      <c r="G3699" s="32" t="s">
        <v>10961</v>
      </c>
      <c r="H3699" s="33" t="s">
        <v>10692</v>
      </c>
    </row>
    <row r="3700" spans="1:8" x14ac:dyDescent="0.25">
      <c r="A3700" s="34">
        <v>45791</v>
      </c>
      <c r="B3700" s="35" t="s">
        <v>5404</v>
      </c>
      <c r="C3700" s="36" t="s">
        <v>5405</v>
      </c>
      <c r="D3700" s="35" t="s">
        <v>10691</v>
      </c>
      <c r="E3700" s="36">
        <v>10</v>
      </c>
      <c r="F3700" s="36" t="s">
        <v>14</v>
      </c>
      <c r="G3700" s="36" t="s">
        <v>10961</v>
      </c>
      <c r="H3700" s="37" t="s">
        <v>10692</v>
      </c>
    </row>
    <row r="3701" spans="1:8" x14ac:dyDescent="0.25">
      <c r="A3701" s="30">
        <v>45791</v>
      </c>
      <c r="B3701" s="31" t="s">
        <v>5390</v>
      </c>
      <c r="C3701" s="32" t="s">
        <v>5391</v>
      </c>
      <c r="D3701" s="31" t="s">
        <v>10691</v>
      </c>
      <c r="E3701" s="32">
        <v>12</v>
      </c>
      <c r="F3701" s="32" t="s">
        <v>14</v>
      </c>
      <c r="G3701" s="32" t="s">
        <v>10961</v>
      </c>
      <c r="H3701" s="33" t="s">
        <v>10692</v>
      </c>
    </row>
    <row r="3702" spans="1:8" x14ac:dyDescent="0.25">
      <c r="A3702" s="34">
        <v>45791</v>
      </c>
      <c r="B3702" s="35" t="s">
        <v>630</v>
      </c>
      <c r="C3702" s="36" t="s">
        <v>3558</v>
      </c>
      <c r="D3702" s="35" t="s">
        <v>10691</v>
      </c>
      <c r="E3702" s="36">
        <v>10</v>
      </c>
      <c r="F3702" s="36" t="s">
        <v>25</v>
      </c>
      <c r="G3702" s="36" t="s">
        <v>10961</v>
      </c>
      <c r="H3702" s="37" t="s">
        <v>10692</v>
      </c>
    </row>
    <row r="3703" spans="1:8" x14ac:dyDescent="0.25">
      <c r="A3703" s="30">
        <v>45791</v>
      </c>
      <c r="B3703" s="31" t="s">
        <v>2053</v>
      </c>
      <c r="C3703" s="32" t="s">
        <v>2054</v>
      </c>
      <c r="D3703" s="31" t="s">
        <v>10691</v>
      </c>
      <c r="E3703" s="32">
        <v>12</v>
      </c>
      <c r="F3703" s="32" t="s">
        <v>25</v>
      </c>
      <c r="G3703" s="32" t="s">
        <v>10961</v>
      </c>
      <c r="H3703" s="33" t="s">
        <v>10692</v>
      </c>
    </row>
    <row r="3704" spans="1:8" x14ac:dyDescent="0.25">
      <c r="A3704" s="34">
        <v>45791</v>
      </c>
      <c r="B3704" s="35" t="s">
        <v>1087</v>
      </c>
      <c r="C3704" s="36" t="s">
        <v>1088</v>
      </c>
      <c r="D3704" s="35" t="s">
        <v>10691</v>
      </c>
      <c r="E3704" s="36">
        <v>10</v>
      </c>
      <c r="F3704" s="36" t="s">
        <v>14</v>
      </c>
      <c r="G3704" s="36" t="s">
        <v>10961</v>
      </c>
      <c r="H3704" s="37" t="s">
        <v>10692</v>
      </c>
    </row>
    <row r="3705" spans="1:8" x14ac:dyDescent="0.25">
      <c r="A3705" s="30">
        <v>45791</v>
      </c>
      <c r="B3705" s="31" t="s">
        <v>10693</v>
      </c>
      <c r="C3705" s="32" t="s">
        <v>9867</v>
      </c>
      <c r="D3705" s="31" t="s">
        <v>10691</v>
      </c>
      <c r="E3705" s="32">
        <v>20</v>
      </c>
      <c r="F3705" s="32" t="s">
        <v>14</v>
      </c>
      <c r="G3705" s="32" t="s">
        <v>10961</v>
      </c>
      <c r="H3705" s="33" t="s">
        <v>10692</v>
      </c>
    </row>
    <row r="3706" spans="1:8" x14ac:dyDescent="0.25">
      <c r="A3706" s="34">
        <v>45791</v>
      </c>
      <c r="B3706" s="35" t="s">
        <v>10678</v>
      </c>
      <c r="C3706" s="36" t="s">
        <v>10679</v>
      </c>
      <c r="D3706" s="35" t="s">
        <v>10691</v>
      </c>
      <c r="E3706" s="36">
        <v>48</v>
      </c>
      <c r="F3706" s="36" t="s">
        <v>14</v>
      </c>
      <c r="G3706" s="36" t="s">
        <v>10961</v>
      </c>
      <c r="H3706" s="37" t="s">
        <v>10692</v>
      </c>
    </row>
    <row r="3707" spans="1:8" x14ac:dyDescent="0.25">
      <c r="A3707" s="30">
        <v>45791</v>
      </c>
      <c r="B3707" s="31" t="s">
        <v>10183</v>
      </c>
      <c r="C3707" s="32" t="s">
        <v>2825</v>
      </c>
      <c r="D3707" s="31" t="s">
        <v>10691</v>
      </c>
      <c r="E3707" s="32">
        <v>4</v>
      </c>
      <c r="F3707" s="32" t="s">
        <v>14</v>
      </c>
      <c r="G3707" s="32" t="s">
        <v>10961</v>
      </c>
      <c r="H3707" s="33" t="s">
        <v>10692</v>
      </c>
    </row>
    <row r="3708" spans="1:8" x14ac:dyDescent="0.25">
      <c r="A3708" s="34">
        <v>45791</v>
      </c>
      <c r="B3708" s="35" t="s">
        <v>10184</v>
      </c>
      <c r="C3708" s="36" t="s">
        <v>2826</v>
      </c>
      <c r="D3708" s="35" t="s">
        <v>10691</v>
      </c>
      <c r="E3708" s="36">
        <v>4</v>
      </c>
      <c r="F3708" s="36" t="s">
        <v>14</v>
      </c>
      <c r="G3708" s="36" t="s">
        <v>10961</v>
      </c>
      <c r="H3708" s="37" t="s">
        <v>10692</v>
      </c>
    </row>
    <row r="3709" spans="1:8" x14ac:dyDescent="0.25">
      <c r="A3709" s="30">
        <v>45791</v>
      </c>
      <c r="B3709" s="31" t="s">
        <v>9092</v>
      </c>
      <c r="C3709" s="32" t="s">
        <v>9093</v>
      </c>
      <c r="D3709" s="31" t="s">
        <v>10691</v>
      </c>
      <c r="E3709" s="32">
        <v>4</v>
      </c>
      <c r="F3709" s="32" t="s">
        <v>14</v>
      </c>
      <c r="G3709" s="32" t="s">
        <v>10961</v>
      </c>
      <c r="H3709" s="33" t="s">
        <v>10692</v>
      </c>
    </row>
    <row r="3710" spans="1:8" x14ac:dyDescent="0.25">
      <c r="A3710" s="34">
        <v>45791</v>
      </c>
      <c r="B3710" s="35" t="s">
        <v>9070</v>
      </c>
      <c r="C3710" s="36" t="s">
        <v>9071</v>
      </c>
      <c r="D3710" s="35" t="s">
        <v>10691</v>
      </c>
      <c r="E3710" s="36">
        <v>6</v>
      </c>
      <c r="F3710" s="36" t="s">
        <v>14</v>
      </c>
      <c r="G3710" s="36" t="s">
        <v>10961</v>
      </c>
      <c r="H3710" s="37" t="s">
        <v>10692</v>
      </c>
    </row>
    <row r="3711" spans="1:8" x14ac:dyDescent="0.25">
      <c r="A3711" s="30">
        <v>45791</v>
      </c>
      <c r="B3711" s="31" t="s">
        <v>1077</v>
      </c>
      <c r="C3711" s="32" t="s">
        <v>1078</v>
      </c>
      <c r="D3711" s="31" t="s">
        <v>10691</v>
      </c>
      <c r="E3711" s="32">
        <v>20</v>
      </c>
      <c r="F3711" s="32" t="s">
        <v>14</v>
      </c>
      <c r="G3711" s="32" t="s">
        <v>10961</v>
      </c>
      <c r="H3711" s="33" t="s">
        <v>10692</v>
      </c>
    </row>
    <row r="3712" spans="1:8" x14ac:dyDescent="0.25">
      <c r="A3712" s="34">
        <v>45791</v>
      </c>
      <c r="B3712" s="35" t="s">
        <v>75</v>
      </c>
      <c r="C3712" s="36" t="s">
        <v>76</v>
      </c>
      <c r="D3712" s="35" t="s">
        <v>10691</v>
      </c>
      <c r="E3712" s="36">
        <v>10</v>
      </c>
      <c r="F3712" s="36" t="s">
        <v>14</v>
      </c>
      <c r="G3712" s="36" t="s">
        <v>10961</v>
      </c>
      <c r="H3712" s="37" t="s">
        <v>10692</v>
      </c>
    </row>
    <row r="3713" spans="1:8" x14ac:dyDescent="0.25">
      <c r="A3713" s="30">
        <v>45791</v>
      </c>
      <c r="B3713" s="31" t="s">
        <v>52</v>
      </c>
      <c r="C3713" s="32" t="s">
        <v>53</v>
      </c>
      <c r="D3713" s="31" t="s">
        <v>10691</v>
      </c>
      <c r="E3713" s="32">
        <v>12</v>
      </c>
      <c r="F3713" s="32" t="s">
        <v>14</v>
      </c>
      <c r="G3713" s="32" t="s">
        <v>10961</v>
      </c>
      <c r="H3713" s="33" t="s">
        <v>10692</v>
      </c>
    </row>
    <row r="3714" spans="1:8" x14ac:dyDescent="0.25">
      <c r="A3714" s="34">
        <v>45791</v>
      </c>
      <c r="B3714" s="35" t="s">
        <v>56</v>
      </c>
      <c r="C3714" s="36" t="s">
        <v>57</v>
      </c>
      <c r="D3714" s="35" t="s">
        <v>10691</v>
      </c>
      <c r="E3714" s="36">
        <v>4</v>
      </c>
      <c r="F3714" s="36" t="s">
        <v>14</v>
      </c>
      <c r="G3714" s="36" t="s">
        <v>10961</v>
      </c>
      <c r="H3714" s="37" t="s">
        <v>10692</v>
      </c>
    </row>
    <row r="3715" spans="1:8" x14ac:dyDescent="0.25">
      <c r="A3715" s="30">
        <v>45791</v>
      </c>
      <c r="B3715" s="31" t="s">
        <v>5568</v>
      </c>
      <c r="C3715" s="32" t="s">
        <v>5569</v>
      </c>
      <c r="D3715" s="31" t="s">
        <v>10691</v>
      </c>
      <c r="E3715" s="32">
        <v>6</v>
      </c>
      <c r="F3715" s="32" t="s">
        <v>14</v>
      </c>
      <c r="G3715" s="32" t="s">
        <v>10961</v>
      </c>
      <c r="H3715" s="33" t="s">
        <v>10692</v>
      </c>
    </row>
    <row r="3716" spans="1:8" x14ac:dyDescent="0.25">
      <c r="A3716" s="34">
        <v>45791</v>
      </c>
      <c r="B3716" s="35" t="s">
        <v>5859</v>
      </c>
      <c r="C3716" s="36" t="s">
        <v>5860</v>
      </c>
      <c r="D3716" s="35" t="s">
        <v>10691</v>
      </c>
      <c r="E3716" s="36">
        <v>80</v>
      </c>
      <c r="F3716" s="36" t="s">
        <v>25</v>
      </c>
      <c r="G3716" s="36" t="s">
        <v>10961</v>
      </c>
      <c r="H3716" s="37" t="s">
        <v>10692</v>
      </c>
    </row>
    <row r="3717" spans="1:8" x14ac:dyDescent="0.25">
      <c r="A3717" s="30">
        <v>45791</v>
      </c>
      <c r="B3717" s="31" t="s">
        <v>5861</v>
      </c>
      <c r="C3717" s="32" t="s">
        <v>5862</v>
      </c>
      <c r="D3717" s="31" t="s">
        <v>10691</v>
      </c>
      <c r="E3717" s="32">
        <v>80</v>
      </c>
      <c r="F3717" s="32" t="s">
        <v>25</v>
      </c>
      <c r="G3717" s="32" t="s">
        <v>10961</v>
      </c>
      <c r="H3717" s="33" t="s">
        <v>10692</v>
      </c>
    </row>
    <row r="3718" spans="1:8" x14ac:dyDescent="0.25">
      <c r="A3718" s="34">
        <v>45791</v>
      </c>
      <c r="B3718" s="35" t="s">
        <v>8451</v>
      </c>
      <c r="C3718" s="36" t="s">
        <v>9022</v>
      </c>
      <c r="D3718" s="35" t="s">
        <v>10691</v>
      </c>
      <c r="E3718" s="36">
        <v>15</v>
      </c>
      <c r="F3718" s="36" t="s">
        <v>14</v>
      </c>
      <c r="G3718" s="36" t="s">
        <v>10961</v>
      </c>
      <c r="H3718" s="37" t="s">
        <v>10692</v>
      </c>
    </row>
    <row r="3719" spans="1:8" x14ac:dyDescent="0.25">
      <c r="A3719" s="30">
        <v>45791</v>
      </c>
      <c r="B3719" s="31">
        <v>3280893100</v>
      </c>
      <c r="C3719" s="32" t="s">
        <v>10481</v>
      </c>
      <c r="D3719" s="31">
        <v>1907</v>
      </c>
      <c r="E3719" s="32">
        <v>8</v>
      </c>
      <c r="F3719" s="32" t="s">
        <v>14</v>
      </c>
      <c r="G3719" s="32" t="s">
        <v>10961</v>
      </c>
      <c r="H3719" s="33" t="s">
        <v>9419</v>
      </c>
    </row>
    <row r="3720" spans="1:8" x14ac:dyDescent="0.25">
      <c r="A3720" s="34">
        <v>45791</v>
      </c>
      <c r="B3720" s="35">
        <v>3280669100</v>
      </c>
      <c r="C3720" s="36" t="s">
        <v>8691</v>
      </c>
      <c r="D3720" s="35">
        <v>1907</v>
      </c>
      <c r="E3720" s="36">
        <v>4</v>
      </c>
      <c r="F3720" s="36" t="s">
        <v>14</v>
      </c>
      <c r="G3720" s="36" t="s">
        <v>10961</v>
      </c>
      <c r="H3720" s="37" t="s">
        <v>9419</v>
      </c>
    </row>
    <row r="3721" spans="1:8" x14ac:dyDescent="0.25">
      <c r="A3721" s="30">
        <v>45791</v>
      </c>
      <c r="B3721" s="31">
        <v>3280542100</v>
      </c>
      <c r="C3721" s="32" t="s">
        <v>8676</v>
      </c>
      <c r="D3721" s="31">
        <v>1907</v>
      </c>
      <c r="E3721" s="32">
        <v>4</v>
      </c>
      <c r="F3721" s="32" t="s">
        <v>14</v>
      </c>
      <c r="G3721" s="32" t="s">
        <v>10961</v>
      </c>
      <c r="H3721" s="33" t="s">
        <v>9419</v>
      </c>
    </row>
    <row r="3722" spans="1:8" x14ac:dyDescent="0.25">
      <c r="A3722" s="34">
        <v>45791</v>
      </c>
      <c r="B3722" s="35" t="s">
        <v>6524</v>
      </c>
      <c r="C3722" s="36" t="s">
        <v>6525</v>
      </c>
      <c r="D3722" s="35">
        <v>1907</v>
      </c>
      <c r="E3722" s="36">
        <v>300</v>
      </c>
      <c r="F3722" s="36" t="s">
        <v>14</v>
      </c>
      <c r="G3722" s="36" t="s">
        <v>10961</v>
      </c>
      <c r="H3722" s="37" t="s">
        <v>9419</v>
      </c>
    </row>
    <row r="3723" spans="1:8" x14ac:dyDescent="0.25">
      <c r="A3723" s="30">
        <v>45791</v>
      </c>
      <c r="B3723" s="31" t="s">
        <v>6488</v>
      </c>
      <c r="C3723" s="32" t="s">
        <v>6489</v>
      </c>
      <c r="D3723" s="31">
        <v>1907</v>
      </c>
      <c r="E3723" s="32">
        <v>110</v>
      </c>
      <c r="F3723" s="32" t="s">
        <v>14</v>
      </c>
      <c r="G3723" s="32" t="s">
        <v>10961</v>
      </c>
      <c r="H3723" s="33" t="s">
        <v>9419</v>
      </c>
    </row>
    <row r="3724" spans="1:8" x14ac:dyDescent="0.25">
      <c r="A3724" s="34">
        <v>45791</v>
      </c>
      <c r="B3724" s="35" t="s">
        <v>7873</v>
      </c>
      <c r="C3724" s="36" t="s">
        <v>7874</v>
      </c>
      <c r="D3724" s="35">
        <v>1907</v>
      </c>
      <c r="E3724" s="36">
        <v>240</v>
      </c>
      <c r="F3724" s="36" t="s">
        <v>25</v>
      </c>
      <c r="G3724" s="36" t="s">
        <v>10961</v>
      </c>
      <c r="H3724" s="37" t="s">
        <v>9419</v>
      </c>
    </row>
    <row r="3725" spans="1:8" x14ac:dyDescent="0.25">
      <c r="A3725" s="30">
        <v>45791</v>
      </c>
      <c r="B3725" s="31" t="s">
        <v>7875</v>
      </c>
      <c r="C3725" s="32" t="s">
        <v>7876</v>
      </c>
      <c r="D3725" s="31">
        <v>1907</v>
      </c>
      <c r="E3725" s="32">
        <v>252</v>
      </c>
      <c r="F3725" s="32" t="s">
        <v>25</v>
      </c>
      <c r="G3725" s="32" t="s">
        <v>10961</v>
      </c>
      <c r="H3725" s="33" t="s">
        <v>9419</v>
      </c>
    </row>
    <row r="3726" spans="1:8" x14ac:dyDescent="0.25">
      <c r="A3726" s="34">
        <v>45791</v>
      </c>
      <c r="B3726" s="35">
        <v>3280556100</v>
      </c>
      <c r="C3726" s="36" t="s">
        <v>8678</v>
      </c>
      <c r="D3726" s="35">
        <v>1907</v>
      </c>
      <c r="E3726" s="36">
        <v>4</v>
      </c>
      <c r="F3726" s="36" t="s">
        <v>14</v>
      </c>
      <c r="G3726" s="36" t="s">
        <v>10961</v>
      </c>
      <c r="H3726" s="37" t="s">
        <v>9419</v>
      </c>
    </row>
    <row r="3727" spans="1:8" x14ac:dyDescent="0.25">
      <c r="A3727" s="30">
        <v>45791</v>
      </c>
      <c r="B3727" s="31">
        <v>3280590100</v>
      </c>
      <c r="C3727" s="32" t="s">
        <v>8685</v>
      </c>
      <c r="D3727" s="31">
        <v>1907</v>
      </c>
      <c r="E3727" s="32">
        <v>6</v>
      </c>
      <c r="F3727" s="32" t="s">
        <v>14</v>
      </c>
      <c r="G3727" s="32" t="s">
        <v>10961</v>
      </c>
      <c r="H3727" s="33" t="s">
        <v>9419</v>
      </c>
    </row>
    <row r="3728" spans="1:8" x14ac:dyDescent="0.25">
      <c r="A3728" s="34">
        <v>45792</v>
      </c>
      <c r="B3728" s="35" t="s">
        <v>8885</v>
      </c>
      <c r="C3728" s="36" t="s">
        <v>8857</v>
      </c>
      <c r="D3728" s="35">
        <v>1919</v>
      </c>
      <c r="E3728" s="36">
        <v>2</v>
      </c>
      <c r="F3728" s="36" t="s">
        <v>14</v>
      </c>
      <c r="G3728" s="36" t="s">
        <v>10961</v>
      </c>
      <c r="H3728" s="37" t="s">
        <v>9420</v>
      </c>
    </row>
    <row r="3729" spans="1:8" x14ac:dyDescent="0.25">
      <c r="A3729" s="30">
        <v>45792</v>
      </c>
      <c r="B3729" s="31" t="s">
        <v>8820</v>
      </c>
      <c r="C3729" s="32" t="s">
        <v>8790</v>
      </c>
      <c r="D3729" s="31">
        <v>1919</v>
      </c>
      <c r="E3729" s="32">
        <v>2</v>
      </c>
      <c r="F3729" s="32" t="s">
        <v>14</v>
      </c>
      <c r="G3729" s="32" t="s">
        <v>10961</v>
      </c>
      <c r="H3729" s="33" t="s">
        <v>9420</v>
      </c>
    </row>
    <row r="3730" spans="1:8" x14ac:dyDescent="0.25">
      <c r="A3730" s="34">
        <v>45792</v>
      </c>
      <c r="B3730" s="35" t="s">
        <v>8819</v>
      </c>
      <c r="C3730" s="36" t="s">
        <v>8789</v>
      </c>
      <c r="D3730" s="35">
        <v>1919</v>
      </c>
      <c r="E3730" s="36">
        <v>8</v>
      </c>
      <c r="F3730" s="36" t="s">
        <v>14</v>
      </c>
      <c r="G3730" s="36" t="s">
        <v>10961</v>
      </c>
      <c r="H3730" s="37" t="s">
        <v>9420</v>
      </c>
    </row>
    <row r="3731" spans="1:8" x14ac:dyDescent="0.25">
      <c r="A3731" s="30">
        <v>45792</v>
      </c>
      <c r="B3731" s="31" t="s">
        <v>3228</v>
      </c>
      <c r="C3731" s="32" t="s">
        <v>3229</v>
      </c>
      <c r="D3731" s="31">
        <v>1923</v>
      </c>
      <c r="E3731" s="32">
        <v>5</v>
      </c>
      <c r="F3731" s="32" t="s">
        <v>14</v>
      </c>
      <c r="G3731" s="32" t="s">
        <v>10961</v>
      </c>
      <c r="H3731" s="33" t="s">
        <v>9421</v>
      </c>
    </row>
    <row r="3732" spans="1:8" x14ac:dyDescent="0.25">
      <c r="A3732" s="34">
        <v>45792</v>
      </c>
      <c r="B3732" s="35" t="s">
        <v>9008</v>
      </c>
      <c r="C3732" s="36" t="s">
        <v>3230</v>
      </c>
      <c r="D3732" s="35">
        <v>1923</v>
      </c>
      <c r="E3732" s="36">
        <v>5</v>
      </c>
      <c r="F3732" s="36" t="s">
        <v>14</v>
      </c>
      <c r="G3732" s="36" t="s">
        <v>10961</v>
      </c>
      <c r="H3732" s="37" t="s">
        <v>9421</v>
      </c>
    </row>
    <row r="3733" spans="1:8" x14ac:dyDescent="0.25">
      <c r="A3733" s="30">
        <v>45792</v>
      </c>
      <c r="B3733" s="31">
        <v>3280845100</v>
      </c>
      <c r="C3733" s="32" t="s">
        <v>8702</v>
      </c>
      <c r="D3733" s="31" t="s">
        <v>10694</v>
      </c>
      <c r="E3733" s="32">
        <v>4</v>
      </c>
      <c r="F3733" s="32" t="s">
        <v>14</v>
      </c>
      <c r="G3733" s="32" t="s">
        <v>10961</v>
      </c>
      <c r="H3733" s="33" t="s">
        <v>8431</v>
      </c>
    </row>
    <row r="3734" spans="1:8" x14ac:dyDescent="0.25">
      <c r="A3734" s="34">
        <v>45792</v>
      </c>
      <c r="B3734" s="35">
        <v>3280524100</v>
      </c>
      <c r="C3734" s="36" t="s">
        <v>8670</v>
      </c>
      <c r="D3734" s="35" t="s">
        <v>10694</v>
      </c>
      <c r="E3734" s="36">
        <v>4</v>
      </c>
      <c r="F3734" s="36" t="s">
        <v>14</v>
      </c>
      <c r="G3734" s="36" t="s">
        <v>10961</v>
      </c>
      <c r="H3734" s="37" t="s">
        <v>8431</v>
      </c>
    </row>
    <row r="3735" spans="1:8" x14ac:dyDescent="0.25">
      <c r="A3735" s="30">
        <v>45792</v>
      </c>
      <c r="B3735" s="31">
        <v>3280843100</v>
      </c>
      <c r="C3735" s="32" t="s">
        <v>8701</v>
      </c>
      <c r="D3735" s="31" t="s">
        <v>10694</v>
      </c>
      <c r="E3735" s="32">
        <v>4</v>
      </c>
      <c r="F3735" s="32" t="s">
        <v>14</v>
      </c>
      <c r="G3735" s="32" t="s">
        <v>10961</v>
      </c>
      <c r="H3735" s="33" t="s">
        <v>8431</v>
      </c>
    </row>
    <row r="3736" spans="1:8" x14ac:dyDescent="0.25">
      <c r="A3736" s="34">
        <v>45792</v>
      </c>
      <c r="B3736" s="35">
        <v>3280532100</v>
      </c>
      <c r="C3736" s="36" t="s">
        <v>8673</v>
      </c>
      <c r="D3736" s="35" t="s">
        <v>10694</v>
      </c>
      <c r="E3736" s="36">
        <v>4</v>
      </c>
      <c r="F3736" s="36" t="s">
        <v>14</v>
      </c>
      <c r="G3736" s="36" t="s">
        <v>10961</v>
      </c>
      <c r="H3736" s="37" t="s">
        <v>8431</v>
      </c>
    </row>
    <row r="3737" spans="1:8" x14ac:dyDescent="0.25">
      <c r="A3737" s="30">
        <v>45792</v>
      </c>
      <c r="B3737" s="31" t="s">
        <v>4336</v>
      </c>
      <c r="C3737" s="32" t="s">
        <v>4337</v>
      </c>
      <c r="D3737" s="31" t="s">
        <v>10694</v>
      </c>
      <c r="E3737" s="32">
        <v>12</v>
      </c>
      <c r="F3737" s="32" t="s">
        <v>14</v>
      </c>
      <c r="G3737" s="32" t="s">
        <v>10961</v>
      </c>
      <c r="H3737" s="33" t="s">
        <v>8431</v>
      </c>
    </row>
    <row r="3738" spans="1:8" x14ac:dyDescent="0.25">
      <c r="A3738" s="34">
        <v>45792</v>
      </c>
      <c r="B3738" s="35" t="s">
        <v>683</v>
      </c>
      <c r="C3738" s="36" t="s">
        <v>684</v>
      </c>
      <c r="D3738" s="35" t="s">
        <v>10694</v>
      </c>
      <c r="E3738" s="36">
        <v>10</v>
      </c>
      <c r="F3738" s="36" t="s">
        <v>14</v>
      </c>
      <c r="G3738" s="36" t="s">
        <v>10961</v>
      </c>
      <c r="H3738" s="37" t="s">
        <v>8431</v>
      </c>
    </row>
    <row r="3739" spans="1:8" x14ac:dyDescent="0.25">
      <c r="A3739" s="30">
        <v>45792</v>
      </c>
      <c r="B3739" s="31" t="s">
        <v>9534</v>
      </c>
      <c r="C3739" s="32" t="s">
        <v>6951</v>
      </c>
      <c r="D3739" s="31" t="s">
        <v>10694</v>
      </c>
      <c r="E3739" s="32">
        <v>12</v>
      </c>
      <c r="F3739" s="32" t="s">
        <v>14</v>
      </c>
      <c r="G3739" s="32" t="s">
        <v>10961</v>
      </c>
      <c r="H3739" s="33" t="s">
        <v>8431</v>
      </c>
    </row>
    <row r="3740" spans="1:8" x14ac:dyDescent="0.25">
      <c r="A3740" s="34">
        <v>45792</v>
      </c>
      <c r="B3740" s="35" t="s">
        <v>737</v>
      </c>
      <c r="C3740" s="36" t="s">
        <v>738</v>
      </c>
      <c r="D3740" s="35" t="s">
        <v>10694</v>
      </c>
      <c r="E3740" s="36">
        <v>3</v>
      </c>
      <c r="F3740" s="36" t="s">
        <v>14</v>
      </c>
      <c r="G3740" s="36" t="s">
        <v>10961</v>
      </c>
      <c r="H3740" s="37" t="s">
        <v>8431</v>
      </c>
    </row>
    <row r="3741" spans="1:8" x14ac:dyDescent="0.25">
      <c r="A3741" s="30">
        <v>45792</v>
      </c>
      <c r="B3741" s="31" t="s">
        <v>4675</v>
      </c>
      <c r="C3741" s="32" t="s">
        <v>4676</v>
      </c>
      <c r="D3741" s="31" t="s">
        <v>10694</v>
      </c>
      <c r="E3741" s="32">
        <v>4</v>
      </c>
      <c r="F3741" s="32" t="s">
        <v>25</v>
      </c>
      <c r="G3741" s="32" t="s">
        <v>10961</v>
      </c>
      <c r="H3741" s="33" t="s">
        <v>8431</v>
      </c>
    </row>
    <row r="3742" spans="1:8" x14ac:dyDescent="0.25">
      <c r="A3742" s="34">
        <v>45792</v>
      </c>
      <c r="B3742" s="35" t="s">
        <v>8834</v>
      </c>
      <c r="C3742" s="36" t="s">
        <v>8804</v>
      </c>
      <c r="D3742" s="35" t="s">
        <v>10694</v>
      </c>
      <c r="E3742" s="36">
        <v>8</v>
      </c>
      <c r="F3742" s="36" t="s">
        <v>14</v>
      </c>
      <c r="G3742" s="36" t="s">
        <v>10961</v>
      </c>
      <c r="H3742" s="37" t="s">
        <v>8431</v>
      </c>
    </row>
    <row r="3743" spans="1:8" x14ac:dyDescent="0.25">
      <c r="A3743" s="30">
        <v>45792</v>
      </c>
      <c r="B3743" s="31" t="s">
        <v>8173</v>
      </c>
      <c r="C3743" s="32" t="s">
        <v>8174</v>
      </c>
      <c r="D3743" s="31" t="s">
        <v>10694</v>
      </c>
      <c r="E3743" s="32">
        <v>12</v>
      </c>
      <c r="F3743" s="32" t="s">
        <v>14</v>
      </c>
      <c r="G3743" s="32" t="s">
        <v>10961</v>
      </c>
      <c r="H3743" s="33" t="s">
        <v>8431</v>
      </c>
    </row>
    <row r="3744" spans="1:8" x14ac:dyDescent="0.25">
      <c r="A3744" s="34">
        <v>45792</v>
      </c>
      <c r="B3744" s="35" t="s">
        <v>2429</v>
      </c>
      <c r="C3744" s="36" t="s">
        <v>2485</v>
      </c>
      <c r="D3744" s="35" t="s">
        <v>10694</v>
      </c>
      <c r="E3744" s="36">
        <v>1</v>
      </c>
      <c r="F3744" s="36" t="s">
        <v>14</v>
      </c>
      <c r="G3744" s="36" t="s">
        <v>10961</v>
      </c>
      <c r="H3744" s="37" t="s">
        <v>8431</v>
      </c>
    </row>
    <row r="3745" spans="1:8" x14ac:dyDescent="0.25">
      <c r="A3745" s="30">
        <v>45792</v>
      </c>
      <c r="B3745" s="31" t="s">
        <v>2428</v>
      </c>
      <c r="C3745" s="32" t="s">
        <v>2484</v>
      </c>
      <c r="D3745" s="31" t="s">
        <v>10694</v>
      </c>
      <c r="E3745" s="32">
        <v>1</v>
      </c>
      <c r="F3745" s="32" t="s">
        <v>14</v>
      </c>
      <c r="G3745" s="32" t="s">
        <v>10961</v>
      </c>
      <c r="H3745" s="33" t="s">
        <v>8431</v>
      </c>
    </row>
    <row r="3746" spans="1:8" x14ac:dyDescent="0.25">
      <c r="A3746" s="34">
        <v>45792</v>
      </c>
      <c r="B3746" s="35" t="s">
        <v>3177</v>
      </c>
      <c r="C3746" s="36" t="s">
        <v>3178</v>
      </c>
      <c r="D3746" s="35" t="s">
        <v>10694</v>
      </c>
      <c r="E3746" s="36">
        <v>1</v>
      </c>
      <c r="F3746" s="36" t="s">
        <v>14</v>
      </c>
      <c r="G3746" s="36" t="s">
        <v>10961</v>
      </c>
      <c r="H3746" s="37" t="s">
        <v>8431</v>
      </c>
    </row>
    <row r="3747" spans="1:8" x14ac:dyDescent="0.25">
      <c r="A3747" s="30">
        <v>45792</v>
      </c>
      <c r="B3747" s="31" t="s">
        <v>938</v>
      </c>
      <c r="C3747" s="32" t="s">
        <v>939</v>
      </c>
      <c r="D3747" s="31" t="s">
        <v>10694</v>
      </c>
      <c r="E3747" s="32">
        <v>30</v>
      </c>
      <c r="F3747" s="32" t="s">
        <v>14</v>
      </c>
      <c r="G3747" s="32" t="s">
        <v>10961</v>
      </c>
      <c r="H3747" s="33" t="s">
        <v>8431</v>
      </c>
    </row>
    <row r="3748" spans="1:8" x14ac:dyDescent="0.25">
      <c r="A3748" s="34">
        <v>45792</v>
      </c>
      <c r="B3748" s="35" t="s">
        <v>1200</v>
      </c>
      <c r="C3748" s="36" t="s">
        <v>3488</v>
      </c>
      <c r="D3748" s="35" t="s">
        <v>10694</v>
      </c>
      <c r="E3748" s="36">
        <v>90</v>
      </c>
      <c r="F3748" s="36" t="s">
        <v>14</v>
      </c>
      <c r="G3748" s="36" t="s">
        <v>10961</v>
      </c>
      <c r="H3748" s="37" t="s">
        <v>8431</v>
      </c>
    </row>
    <row r="3749" spans="1:8" x14ac:dyDescent="0.25">
      <c r="A3749" s="30">
        <v>45792</v>
      </c>
      <c r="B3749" s="31" t="s">
        <v>8828</v>
      </c>
      <c r="C3749" s="32" t="s">
        <v>8798</v>
      </c>
      <c r="D3749" s="31" t="s">
        <v>10694</v>
      </c>
      <c r="E3749" s="32">
        <v>16</v>
      </c>
      <c r="F3749" s="32" t="s">
        <v>14</v>
      </c>
      <c r="G3749" s="32" t="s">
        <v>10961</v>
      </c>
      <c r="H3749" s="33" t="s">
        <v>8431</v>
      </c>
    </row>
    <row r="3750" spans="1:8" x14ac:dyDescent="0.25">
      <c r="A3750" s="34">
        <v>45792</v>
      </c>
      <c r="B3750" s="35" t="s">
        <v>1766</v>
      </c>
      <c r="C3750" s="36" t="s">
        <v>1767</v>
      </c>
      <c r="D3750" s="35" t="s">
        <v>10694</v>
      </c>
      <c r="E3750" s="36">
        <v>6</v>
      </c>
      <c r="F3750" s="36" t="s">
        <v>14</v>
      </c>
      <c r="G3750" s="36" t="s">
        <v>10961</v>
      </c>
      <c r="H3750" s="37" t="s">
        <v>8431</v>
      </c>
    </row>
    <row r="3751" spans="1:8" x14ac:dyDescent="0.25">
      <c r="A3751" s="30">
        <v>45792</v>
      </c>
      <c r="B3751" s="31" t="s">
        <v>10183</v>
      </c>
      <c r="C3751" s="32" t="s">
        <v>2825</v>
      </c>
      <c r="D3751" s="31" t="s">
        <v>10694</v>
      </c>
      <c r="E3751" s="32">
        <v>2</v>
      </c>
      <c r="F3751" s="32" t="s">
        <v>14</v>
      </c>
      <c r="G3751" s="32" t="s">
        <v>10961</v>
      </c>
      <c r="H3751" s="33" t="s">
        <v>8431</v>
      </c>
    </row>
    <row r="3752" spans="1:8" x14ac:dyDescent="0.25">
      <c r="A3752" s="34">
        <v>45792</v>
      </c>
      <c r="B3752" s="35" t="s">
        <v>10184</v>
      </c>
      <c r="C3752" s="36" t="s">
        <v>2826</v>
      </c>
      <c r="D3752" s="35" t="s">
        <v>10694</v>
      </c>
      <c r="E3752" s="36">
        <v>2</v>
      </c>
      <c r="F3752" s="36" t="s">
        <v>14</v>
      </c>
      <c r="G3752" s="36" t="s">
        <v>10961</v>
      </c>
      <c r="H3752" s="37" t="s">
        <v>8431</v>
      </c>
    </row>
    <row r="3753" spans="1:8" x14ac:dyDescent="0.25">
      <c r="A3753" s="30">
        <v>45792</v>
      </c>
      <c r="B3753" s="31" t="s">
        <v>9336</v>
      </c>
      <c r="C3753" s="32" t="s">
        <v>8919</v>
      </c>
      <c r="D3753" s="31" t="s">
        <v>10694</v>
      </c>
      <c r="E3753" s="32">
        <v>3</v>
      </c>
      <c r="F3753" s="32" t="s">
        <v>25</v>
      </c>
      <c r="G3753" s="32" t="s">
        <v>10961</v>
      </c>
      <c r="H3753" s="33" t="s">
        <v>8431</v>
      </c>
    </row>
    <row r="3754" spans="1:8" x14ac:dyDescent="0.25">
      <c r="A3754" s="34">
        <v>45792</v>
      </c>
      <c r="B3754" s="35" t="s">
        <v>9399</v>
      </c>
      <c r="C3754" s="36" t="s">
        <v>8845</v>
      </c>
      <c r="D3754" s="35" t="s">
        <v>10694</v>
      </c>
      <c r="E3754" s="36">
        <v>2</v>
      </c>
      <c r="F3754" s="36" t="s">
        <v>14</v>
      </c>
      <c r="G3754" s="36" t="s">
        <v>10961</v>
      </c>
      <c r="H3754" s="37" t="s">
        <v>8431</v>
      </c>
    </row>
    <row r="3755" spans="1:8" x14ac:dyDescent="0.25">
      <c r="A3755" s="30">
        <v>45792</v>
      </c>
      <c r="B3755" s="31" t="s">
        <v>10230</v>
      </c>
      <c r="C3755" s="32" t="s">
        <v>5339</v>
      </c>
      <c r="D3755" s="31" t="s">
        <v>10694</v>
      </c>
      <c r="E3755" s="32">
        <v>9</v>
      </c>
      <c r="F3755" s="32" t="s">
        <v>25</v>
      </c>
      <c r="G3755" s="32" t="s">
        <v>10961</v>
      </c>
      <c r="H3755" s="33" t="s">
        <v>8431</v>
      </c>
    </row>
    <row r="3756" spans="1:8" x14ac:dyDescent="0.25">
      <c r="A3756" s="34">
        <v>45792</v>
      </c>
      <c r="B3756" s="35" t="s">
        <v>10695</v>
      </c>
      <c r="C3756" s="36" t="s">
        <v>6347</v>
      </c>
      <c r="D3756" s="35" t="s">
        <v>10694</v>
      </c>
      <c r="E3756" s="36">
        <v>4</v>
      </c>
      <c r="F3756" s="36" t="s">
        <v>14</v>
      </c>
      <c r="G3756" s="36" t="s">
        <v>10961</v>
      </c>
      <c r="H3756" s="37" t="s">
        <v>8431</v>
      </c>
    </row>
    <row r="3757" spans="1:8" x14ac:dyDescent="0.25">
      <c r="A3757" s="30">
        <v>45792</v>
      </c>
      <c r="B3757" s="31" t="s">
        <v>9406</v>
      </c>
      <c r="C3757" s="32" t="s">
        <v>8848</v>
      </c>
      <c r="D3757" s="31" t="s">
        <v>10694</v>
      </c>
      <c r="E3757" s="32">
        <v>4</v>
      </c>
      <c r="F3757" s="32" t="s">
        <v>14</v>
      </c>
      <c r="G3757" s="32" t="s">
        <v>10961</v>
      </c>
      <c r="H3757" s="33" t="s">
        <v>8431</v>
      </c>
    </row>
    <row r="3758" spans="1:8" x14ac:dyDescent="0.25">
      <c r="A3758" s="34">
        <v>45792</v>
      </c>
      <c r="B3758" s="35" t="s">
        <v>5661</v>
      </c>
      <c r="C3758" s="36" t="s">
        <v>5662</v>
      </c>
      <c r="D3758" s="35" t="s">
        <v>10694</v>
      </c>
      <c r="E3758" s="36">
        <v>6</v>
      </c>
      <c r="F3758" s="36" t="s">
        <v>14</v>
      </c>
      <c r="G3758" s="36" t="s">
        <v>10961</v>
      </c>
      <c r="H3758" s="37" t="s">
        <v>8431</v>
      </c>
    </row>
    <row r="3759" spans="1:8" x14ac:dyDescent="0.25">
      <c r="A3759" s="30">
        <v>45792</v>
      </c>
      <c r="B3759" s="31" t="s">
        <v>9027</v>
      </c>
      <c r="C3759" s="32" t="s">
        <v>9028</v>
      </c>
      <c r="D3759" s="31" t="s">
        <v>10694</v>
      </c>
      <c r="E3759" s="32">
        <v>1</v>
      </c>
      <c r="F3759" s="32" t="s">
        <v>14</v>
      </c>
      <c r="G3759" s="32" t="s">
        <v>10961</v>
      </c>
      <c r="H3759" s="33" t="s">
        <v>8431</v>
      </c>
    </row>
    <row r="3760" spans="1:8" x14ac:dyDescent="0.25">
      <c r="A3760" s="34">
        <v>45792</v>
      </c>
      <c r="B3760" s="35" t="s">
        <v>4960</v>
      </c>
      <c r="C3760" s="36" t="s">
        <v>4961</v>
      </c>
      <c r="D3760" s="35" t="s">
        <v>10694</v>
      </c>
      <c r="E3760" s="36">
        <v>8</v>
      </c>
      <c r="F3760" s="36" t="s">
        <v>25</v>
      </c>
      <c r="G3760" s="36" t="s">
        <v>10961</v>
      </c>
      <c r="H3760" s="37" t="s">
        <v>8431</v>
      </c>
    </row>
    <row r="3761" spans="1:8" x14ac:dyDescent="0.25">
      <c r="A3761" s="30">
        <v>45790</v>
      </c>
      <c r="B3761" s="31" t="s">
        <v>10148</v>
      </c>
      <c r="C3761" s="32" t="s">
        <v>6247</v>
      </c>
      <c r="D3761" s="31" t="s">
        <v>10696</v>
      </c>
      <c r="E3761" s="32">
        <v>10</v>
      </c>
      <c r="F3761" s="32" t="s">
        <v>14</v>
      </c>
      <c r="G3761" s="32" t="s">
        <v>10961</v>
      </c>
      <c r="H3761" s="33" t="s">
        <v>10339</v>
      </c>
    </row>
    <row r="3762" spans="1:8" x14ac:dyDescent="0.25">
      <c r="A3762" s="34">
        <v>45790</v>
      </c>
      <c r="B3762" s="35">
        <v>1280819100</v>
      </c>
      <c r="C3762" s="36" t="s">
        <v>8653</v>
      </c>
      <c r="D3762" s="35" t="s">
        <v>10696</v>
      </c>
      <c r="E3762" s="36">
        <v>1</v>
      </c>
      <c r="F3762" s="36" t="s">
        <v>25</v>
      </c>
      <c r="G3762" s="36" t="s">
        <v>10961</v>
      </c>
      <c r="H3762" s="37" t="s">
        <v>10339</v>
      </c>
    </row>
    <row r="3763" spans="1:8" x14ac:dyDescent="0.25">
      <c r="A3763" s="30">
        <v>45790</v>
      </c>
      <c r="B3763" s="31" t="s">
        <v>8828</v>
      </c>
      <c r="C3763" s="32" t="s">
        <v>8798</v>
      </c>
      <c r="D3763" s="31" t="s">
        <v>10696</v>
      </c>
      <c r="E3763" s="32">
        <v>1</v>
      </c>
      <c r="F3763" s="32" t="s">
        <v>14</v>
      </c>
      <c r="G3763" s="32" t="s">
        <v>10961</v>
      </c>
      <c r="H3763" s="33" t="s">
        <v>10339</v>
      </c>
    </row>
    <row r="3764" spans="1:8" x14ac:dyDescent="0.25">
      <c r="A3764" s="34">
        <v>45790</v>
      </c>
      <c r="B3764" s="35" t="s">
        <v>9945</v>
      </c>
      <c r="C3764" s="36" t="s">
        <v>9945</v>
      </c>
      <c r="D3764" s="35" t="s">
        <v>10696</v>
      </c>
      <c r="E3764" s="36">
        <v>2</v>
      </c>
      <c r="F3764" s="36" t="s">
        <v>14</v>
      </c>
      <c r="G3764" s="36" t="s">
        <v>10961</v>
      </c>
      <c r="H3764" s="37" t="s">
        <v>10339</v>
      </c>
    </row>
    <row r="3765" spans="1:8" x14ac:dyDescent="0.25">
      <c r="A3765" s="30">
        <v>45790</v>
      </c>
      <c r="B3765" s="31" t="s">
        <v>9354</v>
      </c>
      <c r="C3765" s="32" t="s">
        <v>8944</v>
      </c>
      <c r="D3765" s="31" t="s">
        <v>10696</v>
      </c>
      <c r="E3765" s="32">
        <v>1</v>
      </c>
      <c r="F3765" s="32" t="s">
        <v>14</v>
      </c>
      <c r="G3765" s="32" t="s">
        <v>10961</v>
      </c>
      <c r="H3765" s="33" t="s">
        <v>10339</v>
      </c>
    </row>
    <row r="3766" spans="1:8" x14ac:dyDescent="0.25">
      <c r="A3766" s="34">
        <v>45790</v>
      </c>
      <c r="B3766" s="35" t="s">
        <v>8901</v>
      </c>
      <c r="C3766" s="36" t="s">
        <v>8930</v>
      </c>
      <c r="D3766" s="35" t="s">
        <v>10696</v>
      </c>
      <c r="E3766" s="36">
        <v>1</v>
      </c>
      <c r="F3766" s="36" t="s">
        <v>25</v>
      </c>
      <c r="G3766" s="36" t="s">
        <v>10961</v>
      </c>
      <c r="H3766" s="37" t="s">
        <v>10339</v>
      </c>
    </row>
    <row r="3767" spans="1:8" x14ac:dyDescent="0.25">
      <c r="A3767" s="30">
        <v>45790</v>
      </c>
      <c r="B3767" s="31" t="s">
        <v>8167</v>
      </c>
      <c r="C3767" s="32" t="s">
        <v>8168</v>
      </c>
      <c r="D3767" s="31" t="s">
        <v>10696</v>
      </c>
      <c r="E3767" s="32">
        <v>10</v>
      </c>
      <c r="F3767" s="32" t="s">
        <v>14</v>
      </c>
      <c r="G3767" s="32" t="s">
        <v>10961</v>
      </c>
      <c r="H3767" s="33" t="s">
        <v>10339</v>
      </c>
    </row>
    <row r="3768" spans="1:8" x14ac:dyDescent="0.25">
      <c r="A3768" s="34">
        <v>45790</v>
      </c>
      <c r="B3768" s="35" t="s">
        <v>8173</v>
      </c>
      <c r="C3768" s="36" t="s">
        <v>8174</v>
      </c>
      <c r="D3768" s="35" t="s">
        <v>10696</v>
      </c>
      <c r="E3768" s="36">
        <v>10</v>
      </c>
      <c r="F3768" s="36" t="s">
        <v>14</v>
      </c>
      <c r="G3768" s="36" t="s">
        <v>10961</v>
      </c>
      <c r="H3768" s="37" t="s">
        <v>10339</v>
      </c>
    </row>
    <row r="3769" spans="1:8" x14ac:dyDescent="0.25">
      <c r="A3769" s="30">
        <v>45790</v>
      </c>
      <c r="B3769" s="31">
        <v>4340454100</v>
      </c>
      <c r="C3769" s="32" t="s">
        <v>8728</v>
      </c>
      <c r="D3769" s="31" t="s">
        <v>10696</v>
      </c>
      <c r="E3769" s="32">
        <v>2</v>
      </c>
      <c r="F3769" s="32" t="s">
        <v>14</v>
      </c>
      <c r="G3769" s="32" t="s">
        <v>10961</v>
      </c>
      <c r="H3769" s="33" t="s">
        <v>10339</v>
      </c>
    </row>
    <row r="3770" spans="1:8" x14ac:dyDescent="0.25">
      <c r="A3770" s="34">
        <v>45790</v>
      </c>
      <c r="B3770" s="35" t="s">
        <v>1062</v>
      </c>
      <c r="C3770" s="36" t="s">
        <v>1063</v>
      </c>
      <c r="D3770" s="35" t="s">
        <v>10696</v>
      </c>
      <c r="E3770" s="36">
        <v>10</v>
      </c>
      <c r="F3770" s="36" t="s">
        <v>14</v>
      </c>
      <c r="G3770" s="36" t="s">
        <v>10961</v>
      </c>
      <c r="H3770" s="37" t="s">
        <v>10339</v>
      </c>
    </row>
    <row r="3771" spans="1:8" x14ac:dyDescent="0.25">
      <c r="A3771" s="30">
        <v>45790</v>
      </c>
      <c r="B3771" s="31" t="s">
        <v>1037</v>
      </c>
      <c r="C3771" s="32" t="s">
        <v>1038</v>
      </c>
      <c r="D3771" s="31" t="s">
        <v>10696</v>
      </c>
      <c r="E3771" s="32">
        <v>10</v>
      </c>
      <c r="F3771" s="32" t="s">
        <v>14</v>
      </c>
      <c r="G3771" s="32" t="s">
        <v>10961</v>
      </c>
      <c r="H3771" s="33" t="s">
        <v>10339</v>
      </c>
    </row>
    <row r="3772" spans="1:8" x14ac:dyDescent="0.25">
      <c r="A3772" s="34">
        <v>45790</v>
      </c>
      <c r="B3772" s="35" t="s">
        <v>2053</v>
      </c>
      <c r="C3772" s="36" t="s">
        <v>2054</v>
      </c>
      <c r="D3772" s="35" t="s">
        <v>10696</v>
      </c>
      <c r="E3772" s="36">
        <v>12</v>
      </c>
      <c r="F3772" s="36" t="s">
        <v>25</v>
      </c>
      <c r="G3772" s="36" t="s">
        <v>10961</v>
      </c>
      <c r="H3772" s="37" t="s">
        <v>10339</v>
      </c>
    </row>
    <row r="3773" spans="1:8" x14ac:dyDescent="0.25">
      <c r="A3773" s="30">
        <v>45790</v>
      </c>
      <c r="B3773" s="31" t="s">
        <v>2132</v>
      </c>
      <c r="C3773" s="32" t="s">
        <v>2133</v>
      </c>
      <c r="D3773" s="31" t="s">
        <v>10696</v>
      </c>
      <c r="E3773" s="32">
        <v>10</v>
      </c>
      <c r="F3773" s="32" t="s">
        <v>25</v>
      </c>
      <c r="G3773" s="32" t="s">
        <v>10961</v>
      </c>
      <c r="H3773" s="33" t="s">
        <v>10339</v>
      </c>
    </row>
    <row r="3774" spans="1:8" x14ac:dyDescent="0.25">
      <c r="A3774" s="34">
        <v>45790</v>
      </c>
      <c r="B3774" s="35" t="s">
        <v>2136</v>
      </c>
      <c r="C3774" s="36" t="s">
        <v>2137</v>
      </c>
      <c r="D3774" s="35" t="s">
        <v>10696</v>
      </c>
      <c r="E3774" s="36">
        <v>10</v>
      </c>
      <c r="F3774" s="36" t="s">
        <v>25</v>
      </c>
      <c r="G3774" s="36" t="s">
        <v>10961</v>
      </c>
      <c r="H3774" s="37" t="s">
        <v>10339</v>
      </c>
    </row>
    <row r="3775" spans="1:8" x14ac:dyDescent="0.25">
      <c r="A3775" s="30">
        <v>45790</v>
      </c>
      <c r="B3775" s="31" t="s">
        <v>4103</v>
      </c>
      <c r="C3775" s="32" t="s">
        <v>4104</v>
      </c>
      <c r="D3775" s="31" t="s">
        <v>10696</v>
      </c>
      <c r="E3775" s="32">
        <v>6</v>
      </c>
      <c r="F3775" s="32" t="s">
        <v>14</v>
      </c>
      <c r="G3775" s="32" t="s">
        <v>10961</v>
      </c>
      <c r="H3775" s="33" t="s">
        <v>10339</v>
      </c>
    </row>
    <row r="3776" spans="1:8" x14ac:dyDescent="0.25">
      <c r="A3776" s="34">
        <v>45790</v>
      </c>
      <c r="B3776" s="35" t="s">
        <v>9267</v>
      </c>
      <c r="C3776" s="36" t="s">
        <v>8365</v>
      </c>
      <c r="D3776" s="35" t="s">
        <v>10696</v>
      </c>
      <c r="E3776" s="36">
        <v>10</v>
      </c>
      <c r="F3776" s="36" t="s">
        <v>14</v>
      </c>
      <c r="G3776" s="36" t="s">
        <v>10961</v>
      </c>
      <c r="H3776" s="37" t="s">
        <v>10339</v>
      </c>
    </row>
    <row r="3777" spans="1:8" x14ac:dyDescent="0.25">
      <c r="A3777" s="30">
        <v>45790</v>
      </c>
      <c r="B3777" s="31" t="s">
        <v>2557</v>
      </c>
      <c r="C3777" s="32" t="s">
        <v>2558</v>
      </c>
      <c r="D3777" s="31" t="s">
        <v>10696</v>
      </c>
      <c r="E3777" s="32">
        <v>1</v>
      </c>
      <c r="F3777" s="32" t="s">
        <v>25</v>
      </c>
      <c r="G3777" s="32" t="s">
        <v>10961</v>
      </c>
      <c r="H3777" s="33" t="s">
        <v>10339</v>
      </c>
    </row>
    <row r="3778" spans="1:8" x14ac:dyDescent="0.25">
      <c r="A3778" s="34">
        <v>45790</v>
      </c>
      <c r="B3778" s="35" t="s">
        <v>4703</v>
      </c>
      <c r="C3778" s="36" t="s">
        <v>4704</v>
      </c>
      <c r="D3778" s="35" t="s">
        <v>10696</v>
      </c>
      <c r="E3778" s="36">
        <v>2</v>
      </c>
      <c r="F3778" s="36" t="s">
        <v>14</v>
      </c>
      <c r="G3778" s="36" t="s">
        <v>10961</v>
      </c>
      <c r="H3778" s="37" t="s">
        <v>10339</v>
      </c>
    </row>
    <row r="3779" spans="1:8" x14ac:dyDescent="0.25">
      <c r="A3779" s="30">
        <v>45790</v>
      </c>
      <c r="B3779" s="31" t="s">
        <v>2555</v>
      </c>
      <c r="C3779" s="32" t="s">
        <v>2556</v>
      </c>
      <c r="D3779" s="31" t="s">
        <v>10696</v>
      </c>
      <c r="E3779" s="32">
        <v>20</v>
      </c>
      <c r="F3779" s="32" t="s">
        <v>14</v>
      </c>
      <c r="G3779" s="32" t="s">
        <v>10961</v>
      </c>
      <c r="H3779" s="33" t="s">
        <v>10339</v>
      </c>
    </row>
    <row r="3780" spans="1:8" x14ac:dyDescent="0.25">
      <c r="A3780" s="34">
        <v>45790</v>
      </c>
      <c r="B3780" s="35" t="s">
        <v>2420</v>
      </c>
      <c r="C3780" s="36" t="s">
        <v>2478</v>
      </c>
      <c r="D3780" s="35" t="s">
        <v>10696</v>
      </c>
      <c r="E3780" s="36">
        <v>8</v>
      </c>
      <c r="F3780" s="36" t="s">
        <v>14</v>
      </c>
      <c r="G3780" s="36" t="s">
        <v>10961</v>
      </c>
      <c r="H3780" s="37" t="s">
        <v>10339</v>
      </c>
    </row>
    <row r="3781" spans="1:8" x14ac:dyDescent="0.25">
      <c r="A3781" s="30">
        <v>45790</v>
      </c>
      <c r="B3781" s="31" t="s">
        <v>1032</v>
      </c>
      <c r="C3781" s="32" t="s">
        <v>1033</v>
      </c>
      <c r="D3781" s="31" t="s">
        <v>10696</v>
      </c>
      <c r="E3781" s="32">
        <v>2</v>
      </c>
      <c r="F3781" s="32" t="s">
        <v>14</v>
      </c>
      <c r="G3781" s="32" t="s">
        <v>10961</v>
      </c>
      <c r="H3781" s="33" t="s">
        <v>10339</v>
      </c>
    </row>
    <row r="3782" spans="1:8" x14ac:dyDescent="0.25">
      <c r="A3782" s="34">
        <v>45790</v>
      </c>
      <c r="B3782" s="35" t="s">
        <v>9534</v>
      </c>
      <c r="C3782" s="36" t="s">
        <v>6951</v>
      </c>
      <c r="D3782" s="35" t="s">
        <v>10696</v>
      </c>
      <c r="E3782" s="36">
        <v>12</v>
      </c>
      <c r="F3782" s="36" t="s">
        <v>14</v>
      </c>
      <c r="G3782" s="36" t="s">
        <v>10961</v>
      </c>
      <c r="H3782" s="37" t="s">
        <v>10339</v>
      </c>
    </row>
    <row r="3783" spans="1:8" x14ac:dyDescent="0.25">
      <c r="A3783" s="30">
        <v>45790</v>
      </c>
      <c r="B3783" s="31" t="s">
        <v>9945</v>
      </c>
      <c r="C3783" s="32" t="s">
        <v>9945</v>
      </c>
      <c r="D3783" s="31" t="s">
        <v>10696</v>
      </c>
      <c r="E3783" s="32">
        <v>2</v>
      </c>
      <c r="F3783" s="32" t="s">
        <v>14</v>
      </c>
      <c r="G3783" s="32" t="s">
        <v>10003</v>
      </c>
      <c r="H3783" s="33" t="s">
        <v>10690</v>
      </c>
    </row>
    <row r="3784" spans="1:8" x14ac:dyDescent="0.25">
      <c r="A3784" s="34">
        <v>45790</v>
      </c>
      <c r="B3784" s="35" t="s">
        <v>9267</v>
      </c>
      <c r="C3784" s="36" t="s">
        <v>8365</v>
      </c>
      <c r="D3784" s="35" t="s">
        <v>10696</v>
      </c>
      <c r="E3784" s="36">
        <v>10</v>
      </c>
      <c r="F3784" s="36" t="s">
        <v>14</v>
      </c>
      <c r="G3784" s="36" t="s">
        <v>10003</v>
      </c>
      <c r="H3784" s="37" t="s">
        <v>10690</v>
      </c>
    </row>
    <row r="3785" spans="1:8" x14ac:dyDescent="0.25">
      <c r="A3785" s="30">
        <v>45790</v>
      </c>
      <c r="B3785" s="31" t="s">
        <v>2557</v>
      </c>
      <c r="C3785" s="32" t="s">
        <v>2558</v>
      </c>
      <c r="D3785" s="31" t="s">
        <v>10696</v>
      </c>
      <c r="E3785" s="32">
        <v>1</v>
      </c>
      <c r="F3785" s="32" t="s">
        <v>14</v>
      </c>
      <c r="G3785" s="32" t="s">
        <v>10003</v>
      </c>
      <c r="H3785" s="33" t="s">
        <v>10690</v>
      </c>
    </row>
    <row r="3786" spans="1:8" x14ac:dyDescent="0.25">
      <c r="A3786" s="34">
        <v>45790</v>
      </c>
      <c r="B3786" s="35" t="s">
        <v>4703</v>
      </c>
      <c r="C3786" s="36" t="s">
        <v>4704</v>
      </c>
      <c r="D3786" s="35" t="s">
        <v>10696</v>
      </c>
      <c r="E3786" s="36">
        <v>2</v>
      </c>
      <c r="F3786" s="36" t="s">
        <v>14</v>
      </c>
      <c r="G3786" s="36" t="s">
        <v>10003</v>
      </c>
      <c r="H3786" s="37" t="s">
        <v>10690</v>
      </c>
    </row>
    <row r="3787" spans="1:8" x14ac:dyDescent="0.25">
      <c r="A3787" s="30">
        <v>45790</v>
      </c>
      <c r="B3787" s="31" t="s">
        <v>2555</v>
      </c>
      <c r="C3787" s="32" t="s">
        <v>2556</v>
      </c>
      <c r="D3787" s="31" t="s">
        <v>10696</v>
      </c>
      <c r="E3787" s="32">
        <v>20</v>
      </c>
      <c r="F3787" s="32" t="s">
        <v>14</v>
      </c>
      <c r="G3787" s="32" t="s">
        <v>10003</v>
      </c>
      <c r="H3787" s="33" t="s">
        <v>10690</v>
      </c>
    </row>
    <row r="3788" spans="1:8" x14ac:dyDescent="0.25">
      <c r="A3788" s="34">
        <v>45790</v>
      </c>
      <c r="B3788" s="35" t="s">
        <v>2420</v>
      </c>
      <c r="C3788" s="36" t="s">
        <v>2478</v>
      </c>
      <c r="D3788" s="35" t="s">
        <v>10696</v>
      </c>
      <c r="E3788" s="36">
        <v>8</v>
      </c>
      <c r="F3788" s="36" t="s">
        <v>14</v>
      </c>
      <c r="G3788" s="36" t="s">
        <v>10003</v>
      </c>
      <c r="H3788" s="37" t="s">
        <v>10690</v>
      </c>
    </row>
    <row r="3789" spans="1:8" x14ac:dyDescent="0.25">
      <c r="A3789" s="30">
        <v>45790</v>
      </c>
      <c r="B3789" s="31" t="s">
        <v>1032</v>
      </c>
      <c r="C3789" s="32" t="s">
        <v>1033</v>
      </c>
      <c r="D3789" s="31" t="s">
        <v>10696</v>
      </c>
      <c r="E3789" s="32">
        <v>2</v>
      </c>
      <c r="F3789" s="32" t="s">
        <v>14</v>
      </c>
      <c r="G3789" s="32" t="s">
        <v>10003</v>
      </c>
      <c r="H3789" s="33" t="s">
        <v>10690</v>
      </c>
    </row>
    <row r="3790" spans="1:8" x14ac:dyDescent="0.25">
      <c r="A3790" s="34">
        <v>45790</v>
      </c>
      <c r="B3790" s="35" t="s">
        <v>9534</v>
      </c>
      <c r="C3790" s="36" t="s">
        <v>6951</v>
      </c>
      <c r="D3790" s="35" t="s">
        <v>10696</v>
      </c>
      <c r="E3790" s="36">
        <v>12</v>
      </c>
      <c r="F3790" s="36" t="s">
        <v>14</v>
      </c>
      <c r="G3790" s="36" t="s">
        <v>10003</v>
      </c>
      <c r="H3790" s="37" t="s">
        <v>10690</v>
      </c>
    </row>
    <row r="3791" spans="1:8" x14ac:dyDescent="0.25">
      <c r="A3791" s="30">
        <v>45792</v>
      </c>
      <c r="B3791" s="31">
        <v>135110162</v>
      </c>
      <c r="C3791" s="32" t="s">
        <v>10118</v>
      </c>
      <c r="D3791" s="31">
        <v>1926</v>
      </c>
      <c r="E3791" s="32">
        <v>2</v>
      </c>
      <c r="F3791" s="32" t="s">
        <v>25</v>
      </c>
      <c r="G3791" s="32" t="s">
        <v>10961</v>
      </c>
      <c r="H3791" s="33" t="s">
        <v>10339</v>
      </c>
    </row>
    <row r="3792" spans="1:8" x14ac:dyDescent="0.25">
      <c r="A3792" s="34">
        <v>45791</v>
      </c>
      <c r="B3792" s="35" t="s">
        <v>10697</v>
      </c>
      <c r="C3792" s="36" t="s">
        <v>10698</v>
      </c>
      <c r="D3792" s="35">
        <v>2977</v>
      </c>
      <c r="E3792" s="36">
        <v>52</v>
      </c>
      <c r="F3792" s="36" t="s">
        <v>14</v>
      </c>
      <c r="G3792" s="36" t="s">
        <v>10003</v>
      </c>
      <c r="H3792" s="37">
        <v>0</v>
      </c>
    </row>
    <row r="3793" spans="1:8" x14ac:dyDescent="0.25">
      <c r="A3793" s="30">
        <v>45791</v>
      </c>
      <c r="B3793" s="31" t="s">
        <v>10699</v>
      </c>
      <c r="C3793" s="32" t="s">
        <v>10700</v>
      </c>
      <c r="D3793" s="31">
        <v>2978</v>
      </c>
      <c r="E3793" s="32">
        <v>300</v>
      </c>
      <c r="F3793" s="32" t="s">
        <v>14</v>
      </c>
      <c r="G3793" s="32" t="s">
        <v>10003</v>
      </c>
      <c r="H3793" s="33">
        <v>0</v>
      </c>
    </row>
    <row r="3794" spans="1:8" x14ac:dyDescent="0.25">
      <c r="A3794" s="34">
        <v>45791</v>
      </c>
      <c r="B3794" s="35" t="s">
        <v>10701</v>
      </c>
      <c r="C3794" s="36" t="s">
        <v>10706</v>
      </c>
      <c r="D3794" s="35">
        <v>2979</v>
      </c>
      <c r="E3794" s="36">
        <v>100</v>
      </c>
      <c r="F3794" s="36" t="s">
        <v>14</v>
      </c>
      <c r="G3794" s="36" t="s">
        <v>10003</v>
      </c>
      <c r="H3794" s="37">
        <v>0</v>
      </c>
    </row>
    <row r="3795" spans="1:8" x14ac:dyDescent="0.25">
      <c r="A3795" s="30">
        <v>45791</v>
      </c>
      <c r="B3795" s="31" t="s">
        <v>10702</v>
      </c>
      <c r="C3795" s="32" t="s">
        <v>10707</v>
      </c>
      <c r="D3795" s="31">
        <v>2980</v>
      </c>
      <c r="E3795" s="32">
        <v>300</v>
      </c>
      <c r="F3795" s="32" t="s">
        <v>14</v>
      </c>
      <c r="G3795" s="32" t="s">
        <v>10003</v>
      </c>
      <c r="H3795" s="33">
        <v>0</v>
      </c>
    </row>
    <row r="3796" spans="1:8" x14ac:dyDescent="0.25">
      <c r="A3796" s="34">
        <v>45791</v>
      </c>
      <c r="B3796" s="35" t="s">
        <v>10697</v>
      </c>
      <c r="C3796" s="36" t="s">
        <v>10698</v>
      </c>
      <c r="D3796" s="35">
        <v>2981</v>
      </c>
      <c r="E3796" s="36">
        <v>48</v>
      </c>
      <c r="F3796" s="36" t="s">
        <v>14</v>
      </c>
      <c r="G3796" s="36" t="s">
        <v>10003</v>
      </c>
      <c r="H3796" s="37">
        <v>0</v>
      </c>
    </row>
    <row r="3797" spans="1:8" x14ac:dyDescent="0.25">
      <c r="A3797" s="30">
        <v>45791</v>
      </c>
      <c r="B3797" s="31" t="s">
        <v>10703</v>
      </c>
      <c r="C3797" s="32" t="s">
        <v>10708</v>
      </c>
      <c r="D3797" s="31">
        <v>2982</v>
      </c>
      <c r="E3797" s="32">
        <v>100</v>
      </c>
      <c r="F3797" s="32" t="s">
        <v>14</v>
      </c>
      <c r="G3797" s="32" t="s">
        <v>10003</v>
      </c>
      <c r="H3797" s="33">
        <v>0</v>
      </c>
    </row>
    <row r="3798" spans="1:8" x14ac:dyDescent="0.25">
      <c r="A3798" s="34">
        <v>45791</v>
      </c>
      <c r="B3798" s="35" t="s">
        <v>10704</v>
      </c>
      <c r="C3798" s="36" t="s">
        <v>10709</v>
      </c>
      <c r="D3798" s="35">
        <v>2983</v>
      </c>
      <c r="E3798" s="36">
        <v>378</v>
      </c>
      <c r="F3798" s="36" t="s">
        <v>14</v>
      </c>
      <c r="G3798" s="36" t="s">
        <v>10003</v>
      </c>
      <c r="H3798" s="37">
        <v>0</v>
      </c>
    </row>
    <row r="3799" spans="1:8" x14ac:dyDescent="0.25">
      <c r="A3799" s="30">
        <v>45791</v>
      </c>
      <c r="B3799" s="31" t="s">
        <v>10705</v>
      </c>
      <c r="C3799" s="32" t="s">
        <v>10710</v>
      </c>
      <c r="D3799" s="31">
        <v>2984</v>
      </c>
      <c r="E3799" s="32">
        <v>420</v>
      </c>
      <c r="F3799" s="32" t="s">
        <v>14</v>
      </c>
      <c r="G3799" s="32" t="s">
        <v>10003</v>
      </c>
      <c r="H3799" s="33">
        <v>0</v>
      </c>
    </row>
    <row r="3800" spans="1:8" x14ac:dyDescent="0.25">
      <c r="A3800" s="34">
        <v>45792</v>
      </c>
      <c r="B3800" s="35" t="s">
        <v>2233</v>
      </c>
      <c r="C3800" s="36" t="s">
        <v>2234</v>
      </c>
      <c r="D3800" s="35">
        <v>2985</v>
      </c>
      <c r="E3800" s="36">
        <v>1000</v>
      </c>
      <c r="F3800" s="36" t="s">
        <v>14</v>
      </c>
      <c r="G3800" s="36" t="s">
        <v>10003</v>
      </c>
      <c r="H3800" s="37">
        <v>0</v>
      </c>
    </row>
    <row r="3801" spans="1:8" x14ac:dyDescent="0.25">
      <c r="A3801" s="30">
        <v>45792</v>
      </c>
      <c r="B3801" s="31" t="s">
        <v>2259</v>
      </c>
      <c r="C3801" s="32" t="s">
        <v>2260</v>
      </c>
      <c r="D3801" s="31">
        <v>2986</v>
      </c>
      <c r="E3801" s="32">
        <v>1200</v>
      </c>
      <c r="F3801" s="32" t="s">
        <v>14</v>
      </c>
      <c r="G3801" s="32" t="s">
        <v>10003</v>
      </c>
      <c r="H3801" s="33">
        <v>0</v>
      </c>
    </row>
    <row r="3802" spans="1:8" x14ac:dyDescent="0.25">
      <c r="A3802" s="34">
        <v>45792</v>
      </c>
      <c r="B3802" s="35" t="s">
        <v>9406</v>
      </c>
      <c r="C3802" s="36" t="s">
        <v>8848</v>
      </c>
      <c r="D3802" s="35">
        <v>2987</v>
      </c>
      <c r="E3802" s="36">
        <v>6</v>
      </c>
      <c r="F3802" s="36" t="s">
        <v>14</v>
      </c>
      <c r="G3802" s="36" t="s">
        <v>10003</v>
      </c>
      <c r="H3802" s="37">
        <v>0</v>
      </c>
    </row>
    <row r="3803" spans="1:8" x14ac:dyDescent="0.25">
      <c r="A3803" s="30">
        <v>45792</v>
      </c>
      <c r="B3803" s="31" t="s">
        <v>9027</v>
      </c>
      <c r="C3803" s="32" t="s">
        <v>9028</v>
      </c>
      <c r="D3803" s="31">
        <v>2988</v>
      </c>
      <c r="E3803" s="32">
        <v>5</v>
      </c>
      <c r="F3803" s="32" t="s">
        <v>14</v>
      </c>
      <c r="G3803" s="32" t="s">
        <v>10003</v>
      </c>
      <c r="H3803" s="33">
        <v>0</v>
      </c>
    </row>
    <row r="3804" spans="1:8" x14ac:dyDescent="0.25">
      <c r="A3804" s="34">
        <v>45792</v>
      </c>
      <c r="B3804" s="35" t="s">
        <v>8877</v>
      </c>
      <c r="C3804" s="36" t="s">
        <v>8846</v>
      </c>
      <c r="D3804" s="35">
        <v>2989</v>
      </c>
      <c r="E3804" s="36">
        <v>4</v>
      </c>
      <c r="F3804" s="36" t="s">
        <v>14</v>
      </c>
      <c r="G3804" s="36" t="s">
        <v>10003</v>
      </c>
      <c r="H3804" s="37">
        <v>0</v>
      </c>
    </row>
    <row r="3805" spans="1:8" x14ac:dyDescent="0.25">
      <c r="A3805" s="30">
        <v>45792</v>
      </c>
      <c r="B3805" s="31" t="s">
        <v>10122</v>
      </c>
      <c r="C3805" s="32" t="s">
        <v>10123</v>
      </c>
      <c r="D3805" s="31">
        <v>2990</v>
      </c>
      <c r="E3805" s="32">
        <v>5</v>
      </c>
      <c r="F3805" s="32" t="s">
        <v>14</v>
      </c>
      <c r="G3805" s="32" t="s">
        <v>10003</v>
      </c>
      <c r="H3805" s="33">
        <v>0</v>
      </c>
    </row>
    <row r="3806" spans="1:8" x14ac:dyDescent="0.25">
      <c r="A3806" s="34">
        <v>45792</v>
      </c>
      <c r="B3806" s="35" t="s">
        <v>10124</v>
      </c>
      <c r="C3806" s="36" t="s">
        <v>10719</v>
      </c>
      <c r="D3806" s="35">
        <v>2991</v>
      </c>
      <c r="E3806" s="36">
        <v>5</v>
      </c>
      <c r="F3806" s="36" t="s">
        <v>14</v>
      </c>
      <c r="G3806" s="36" t="s">
        <v>10003</v>
      </c>
      <c r="H3806" s="37">
        <v>0</v>
      </c>
    </row>
    <row r="3807" spans="1:8" x14ac:dyDescent="0.25">
      <c r="A3807" s="30">
        <v>45792</v>
      </c>
      <c r="B3807" s="31" t="s">
        <v>10120</v>
      </c>
      <c r="C3807" s="32" t="s">
        <v>10121</v>
      </c>
      <c r="D3807" s="31">
        <v>2992</v>
      </c>
      <c r="E3807" s="32">
        <v>2</v>
      </c>
      <c r="F3807" s="32" t="s">
        <v>14</v>
      </c>
      <c r="G3807" s="32" t="s">
        <v>10003</v>
      </c>
      <c r="H3807" s="33">
        <v>0</v>
      </c>
    </row>
    <row r="3808" spans="1:8" x14ac:dyDescent="0.25">
      <c r="A3808" s="34">
        <v>45792</v>
      </c>
      <c r="B3808" s="35" t="s">
        <v>10717</v>
      </c>
      <c r="C3808" s="36" t="s">
        <v>10718</v>
      </c>
      <c r="D3808" s="35">
        <v>2993</v>
      </c>
      <c r="E3808" s="36">
        <v>5</v>
      </c>
      <c r="F3808" s="36" t="s">
        <v>14</v>
      </c>
      <c r="G3808" s="36" t="s">
        <v>10003</v>
      </c>
      <c r="H3808" s="37">
        <v>0</v>
      </c>
    </row>
    <row r="3809" spans="1:8" x14ac:dyDescent="0.25">
      <c r="A3809" s="30">
        <v>45792</v>
      </c>
      <c r="B3809" s="31">
        <v>1280347100</v>
      </c>
      <c r="C3809" s="32" t="s">
        <v>10610</v>
      </c>
      <c r="D3809" s="31">
        <v>2994</v>
      </c>
      <c r="E3809" s="32">
        <v>4</v>
      </c>
      <c r="F3809" s="32" t="s">
        <v>14</v>
      </c>
      <c r="G3809" s="32" t="s">
        <v>10003</v>
      </c>
      <c r="H3809" s="33">
        <v>0</v>
      </c>
    </row>
    <row r="3810" spans="1:8" x14ac:dyDescent="0.25">
      <c r="A3810" s="34">
        <v>45792</v>
      </c>
      <c r="B3810" s="35" t="s">
        <v>10711</v>
      </c>
      <c r="C3810" s="36" t="s">
        <v>10714</v>
      </c>
      <c r="D3810" s="35">
        <v>2995</v>
      </c>
      <c r="E3810" s="36">
        <v>200</v>
      </c>
      <c r="F3810" s="36" t="s">
        <v>14</v>
      </c>
      <c r="G3810" s="36" t="s">
        <v>10003</v>
      </c>
      <c r="H3810" s="37">
        <v>0</v>
      </c>
    </row>
    <row r="3811" spans="1:8" x14ac:dyDescent="0.25">
      <c r="A3811" s="30">
        <v>45792</v>
      </c>
      <c r="B3811" s="31" t="s">
        <v>10712</v>
      </c>
      <c r="C3811" s="32" t="s">
        <v>10713</v>
      </c>
      <c r="D3811" s="31">
        <v>2996</v>
      </c>
      <c r="E3811" s="32">
        <v>100</v>
      </c>
      <c r="F3811" s="32" t="s">
        <v>14</v>
      </c>
      <c r="G3811" s="32" t="s">
        <v>10003</v>
      </c>
      <c r="H3811" s="33">
        <v>0</v>
      </c>
    </row>
    <row r="3812" spans="1:8" x14ac:dyDescent="0.25">
      <c r="A3812" s="34">
        <v>45792</v>
      </c>
      <c r="B3812" s="35" t="s">
        <v>10715</v>
      </c>
      <c r="C3812" s="36" t="s">
        <v>10716</v>
      </c>
      <c r="D3812" s="35">
        <v>2997</v>
      </c>
      <c r="E3812" s="36">
        <v>50</v>
      </c>
      <c r="F3812" s="36" t="s">
        <v>14</v>
      </c>
      <c r="G3812" s="36" t="s">
        <v>10003</v>
      </c>
      <c r="H3812" s="37">
        <v>0</v>
      </c>
    </row>
    <row r="3813" spans="1:8" x14ac:dyDescent="0.25">
      <c r="A3813" s="30">
        <v>45792</v>
      </c>
      <c r="B3813" s="31" t="s">
        <v>10720</v>
      </c>
      <c r="C3813" s="32" t="s">
        <v>10720</v>
      </c>
      <c r="D3813" s="31">
        <v>2998</v>
      </c>
      <c r="E3813" s="32">
        <v>50</v>
      </c>
      <c r="F3813" s="32" t="s">
        <v>14</v>
      </c>
      <c r="G3813" s="32" t="s">
        <v>10003</v>
      </c>
      <c r="H3813" s="33">
        <v>0</v>
      </c>
    </row>
    <row r="3814" spans="1:8" x14ac:dyDescent="0.25">
      <c r="A3814" s="34">
        <v>45793</v>
      </c>
      <c r="B3814" s="35" t="s">
        <v>10721</v>
      </c>
      <c r="C3814" s="36" t="s">
        <v>10722</v>
      </c>
      <c r="D3814" s="35">
        <v>2999</v>
      </c>
      <c r="E3814" s="36">
        <v>39</v>
      </c>
      <c r="F3814" s="36" t="s">
        <v>14</v>
      </c>
      <c r="G3814" s="36" t="s">
        <v>10003</v>
      </c>
      <c r="H3814" s="37">
        <v>0</v>
      </c>
    </row>
    <row r="3815" spans="1:8" x14ac:dyDescent="0.25">
      <c r="A3815" s="30">
        <v>45793</v>
      </c>
      <c r="B3815" s="31" t="s">
        <v>5374</v>
      </c>
      <c r="C3815" s="32" t="s">
        <v>5375</v>
      </c>
      <c r="D3815" s="31">
        <v>3000</v>
      </c>
      <c r="E3815" s="32">
        <v>190</v>
      </c>
      <c r="F3815" s="32" t="s">
        <v>14</v>
      </c>
      <c r="G3815" s="32" t="s">
        <v>10003</v>
      </c>
      <c r="H3815" s="33">
        <v>0</v>
      </c>
    </row>
    <row r="3816" spans="1:8" x14ac:dyDescent="0.25">
      <c r="A3816" s="34">
        <v>45793</v>
      </c>
      <c r="B3816" s="35" t="s">
        <v>5386</v>
      </c>
      <c r="C3816" s="36" t="s">
        <v>5387</v>
      </c>
      <c r="D3816" s="35">
        <v>3001</v>
      </c>
      <c r="E3816" s="36">
        <v>50</v>
      </c>
      <c r="F3816" s="36" t="s">
        <v>14</v>
      </c>
      <c r="G3816" s="36" t="s">
        <v>10003</v>
      </c>
      <c r="H3816" s="37">
        <v>0</v>
      </c>
    </row>
    <row r="3817" spans="1:8" x14ac:dyDescent="0.25">
      <c r="A3817" s="30">
        <v>45793</v>
      </c>
      <c r="B3817" s="31" t="s">
        <v>5199</v>
      </c>
      <c r="C3817" s="32" t="s">
        <v>5200</v>
      </c>
      <c r="D3817" s="31">
        <v>3002</v>
      </c>
      <c r="E3817" s="32">
        <v>15</v>
      </c>
      <c r="F3817" s="32" t="s">
        <v>14</v>
      </c>
      <c r="G3817" s="32" t="s">
        <v>10003</v>
      </c>
      <c r="H3817" s="33">
        <v>0</v>
      </c>
    </row>
    <row r="3818" spans="1:8" x14ac:dyDescent="0.25">
      <c r="A3818" s="34">
        <v>45793</v>
      </c>
      <c r="B3818" s="35" t="s">
        <v>6</v>
      </c>
      <c r="C3818" s="36" t="s">
        <v>7</v>
      </c>
      <c r="D3818" s="35">
        <v>3003</v>
      </c>
      <c r="E3818" s="36">
        <v>500</v>
      </c>
      <c r="F3818" s="36" t="s">
        <v>14</v>
      </c>
      <c r="G3818" s="36" t="s">
        <v>10003</v>
      </c>
      <c r="H3818" s="37"/>
    </row>
    <row r="3819" spans="1:8" x14ac:dyDescent="0.25">
      <c r="A3819" s="30">
        <v>45793</v>
      </c>
      <c r="B3819" s="31" t="s">
        <v>6480</v>
      </c>
      <c r="C3819" s="32" t="s">
        <v>6481</v>
      </c>
      <c r="D3819" s="31">
        <v>3004</v>
      </c>
      <c r="E3819" s="32">
        <v>500</v>
      </c>
      <c r="F3819" s="32" t="s">
        <v>14</v>
      </c>
      <c r="G3819" s="32" t="s">
        <v>10003</v>
      </c>
      <c r="H3819" s="33">
        <v>0</v>
      </c>
    </row>
    <row r="3820" spans="1:8" x14ac:dyDescent="0.25">
      <c r="A3820" s="34">
        <v>45793</v>
      </c>
      <c r="B3820" s="35" t="s">
        <v>6488</v>
      </c>
      <c r="C3820" s="36" t="s">
        <v>6489</v>
      </c>
      <c r="D3820" s="35">
        <v>3005</v>
      </c>
      <c r="E3820" s="36">
        <v>495</v>
      </c>
      <c r="F3820" s="36" t="s">
        <v>14</v>
      </c>
      <c r="G3820" s="36" t="s">
        <v>10003</v>
      </c>
      <c r="H3820" s="37">
        <v>0</v>
      </c>
    </row>
    <row r="3821" spans="1:8" x14ac:dyDescent="0.25">
      <c r="A3821" s="30">
        <v>45793</v>
      </c>
      <c r="B3821" s="31" t="s">
        <v>6524</v>
      </c>
      <c r="C3821" s="32" t="s">
        <v>6525</v>
      </c>
      <c r="D3821" s="31">
        <v>3006</v>
      </c>
      <c r="E3821" s="32">
        <v>400</v>
      </c>
      <c r="F3821" s="32" t="s">
        <v>14</v>
      </c>
      <c r="G3821" s="32" t="s">
        <v>10003</v>
      </c>
      <c r="H3821" s="33">
        <v>0</v>
      </c>
    </row>
    <row r="3822" spans="1:8" x14ac:dyDescent="0.25">
      <c r="A3822" s="34">
        <v>45793</v>
      </c>
      <c r="B3822" s="35" t="s">
        <v>6580</v>
      </c>
      <c r="C3822" s="36" t="s">
        <v>6581</v>
      </c>
      <c r="D3822" s="35">
        <v>3007</v>
      </c>
      <c r="E3822" s="36">
        <v>100</v>
      </c>
      <c r="F3822" s="36" t="s">
        <v>14</v>
      </c>
      <c r="G3822" s="36" t="s">
        <v>10003</v>
      </c>
      <c r="H3822" s="37">
        <v>0</v>
      </c>
    </row>
    <row r="3823" spans="1:8" x14ac:dyDescent="0.25">
      <c r="A3823" s="30">
        <v>45793</v>
      </c>
      <c r="B3823" s="31" t="s">
        <v>5423</v>
      </c>
      <c r="C3823" s="32" t="s">
        <v>5424</v>
      </c>
      <c r="D3823" s="31">
        <v>3008</v>
      </c>
      <c r="E3823" s="32">
        <v>500</v>
      </c>
      <c r="F3823" s="32" t="s">
        <v>25</v>
      </c>
      <c r="G3823" s="32" t="s">
        <v>10003</v>
      </c>
      <c r="H3823" s="33">
        <v>0</v>
      </c>
    </row>
    <row r="3824" spans="1:8" x14ac:dyDescent="0.25">
      <c r="A3824" s="34">
        <v>45793</v>
      </c>
      <c r="B3824" s="35" t="s">
        <v>5450</v>
      </c>
      <c r="C3824" s="36" t="s">
        <v>5451</v>
      </c>
      <c r="D3824" s="35">
        <v>3009</v>
      </c>
      <c r="E3824" s="36">
        <v>100</v>
      </c>
      <c r="F3824" s="36" t="s">
        <v>25</v>
      </c>
      <c r="G3824" s="36" t="s">
        <v>10003</v>
      </c>
      <c r="H3824" s="37" t="s">
        <v>10490</v>
      </c>
    </row>
    <row r="3825" spans="1:8" x14ac:dyDescent="0.25">
      <c r="A3825" s="30">
        <v>45794</v>
      </c>
      <c r="B3825" s="31" t="s">
        <v>9339</v>
      </c>
      <c r="C3825" s="32" t="s">
        <v>8923</v>
      </c>
      <c r="D3825" s="31" t="s">
        <v>10723</v>
      </c>
      <c r="E3825" s="32">
        <v>2</v>
      </c>
      <c r="F3825" s="32" t="s">
        <v>14</v>
      </c>
      <c r="G3825" s="32" t="s">
        <v>10961</v>
      </c>
      <c r="H3825" s="33" t="s">
        <v>8431</v>
      </c>
    </row>
    <row r="3826" spans="1:8" x14ac:dyDescent="0.25">
      <c r="A3826" s="34">
        <v>45794</v>
      </c>
      <c r="B3826" s="35" t="s">
        <v>432</v>
      </c>
      <c r="C3826" s="36" t="s">
        <v>433</v>
      </c>
      <c r="D3826" s="35" t="s">
        <v>10723</v>
      </c>
      <c r="E3826" s="36">
        <v>6</v>
      </c>
      <c r="F3826" s="36" t="s">
        <v>14</v>
      </c>
      <c r="G3826" s="36" t="s">
        <v>10961</v>
      </c>
      <c r="H3826" s="37" t="s">
        <v>8431</v>
      </c>
    </row>
    <row r="3827" spans="1:8" x14ac:dyDescent="0.25">
      <c r="A3827" s="30">
        <v>45794</v>
      </c>
      <c r="B3827" s="31" t="s">
        <v>870</v>
      </c>
      <c r="C3827" s="32" t="s">
        <v>871</v>
      </c>
      <c r="D3827" s="31" t="s">
        <v>10723</v>
      </c>
      <c r="E3827" s="32">
        <v>36</v>
      </c>
      <c r="F3827" s="32" t="s">
        <v>14</v>
      </c>
      <c r="G3827" s="32" t="s">
        <v>10961</v>
      </c>
      <c r="H3827" s="33" t="s">
        <v>8431</v>
      </c>
    </row>
    <row r="3828" spans="1:8" x14ac:dyDescent="0.25">
      <c r="A3828" s="34">
        <v>45794</v>
      </c>
      <c r="B3828" s="35" t="s">
        <v>1714</v>
      </c>
      <c r="C3828" s="36" t="s">
        <v>1715</v>
      </c>
      <c r="D3828" s="35" t="s">
        <v>10723</v>
      </c>
      <c r="E3828" s="36">
        <v>20</v>
      </c>
      <c r="F3828" s="36" t="s">
        <v>14</v>
      </c>
      <c r="G3828" s="36" t="s">
        <v>10961</v>
      </c>
      <c r="H3828" s="37" t="s">
        <v>8431</v>
      </c>
    </row>
    <row r="3829" spans="1:8" x14ac:dyDescent="0.25">
      <c r="A3829" s="30">
        <v>45794</v>
      </c>
      <c r="B3829" s="31" t="s">
        <v>10357</v>
      </c>
      <c r="C3829" s="32" t="s">
        <v>10357</v>
      </c>
      <c r="D3829" s="31" t="s">
        <v>10723</v>
      </c>
      <c r="E3829" s="32">
        <v>10</v>
      </c>
      <c r="F3829" s="32" t="s">
        <v>14</v>
      </c>
      <c r="G3829" s="32" t="s">
        <v>10961</v>
      </c>
      <c r="H3829" s="33" t="s">
        <v>8431</v>
      </c>
    </row>
    <row r="3830" spans="1:8" x14ac:dyDescent="0.25">
      <c r="A3830" s="34">
        <v>45794</v>
      </c>
      <c r="B3830" s="35" t="s">
        <v>10347</v>
      </c>
      <c r="C3830" s="36" t="s">
        <v>10347</v>
      </c>
      <c r="D3830" s="35" t="s">
        <v>10723</v>
      </c>
      <c r="E3830" s="36">
        <v>10</v>
      </c>
      <c r="F3830" s="36" t="s">
        <v>25</v>
      </c>
      <c r="G3830" s="36" t="s">
        <v>10961</v>
      </c>
      <c r="H3830" s="37" t="s">
        <v>8431</v>
      </c>
    </row>
    <row r="3831" spans="1:8" x14ac:dyDescent="0.25">
      <c r="A3831" s="30">
        <v>45794</v>
      </c>
      <c r="B3831" s="31" t="s">
        <v>10346</v>
      </c>
      <c r="C3831" s="32" t="s">
        <v>10346</v>
      </c>
      <c r="D3831" s="31" t="s">
        <v>10723</v>
      </c>
      <c r="E3831" s="32">
        <v>10</v>
      </c>
      <c r="F3831" s="32" t="s">
        <v>25</v>
      </c>
      <c r="G3831" s="32" t="s">
        <v>10961</v>
      </c>
      <c r="H3831" s="33" t="s">
        <v>8431</v>
      </c>
    </row>
    <row r="3832" spans="1:8" x14ac:dyDescent="0.25">
      <c r="A3832" s="34">
        <v>45794</v>
      </c>
      <c r="B3832" s="35" t="s">
        <v>3999</v>
      </c>
      <c r="C3832" s="36" t="s">
        <v>4000</v>
      </c>
      <c r="D3832" s="35" t="s">
        <v>10723</v>
      </c>
      <c r="E3832" s="36">
        <v>6</v>
      </c>
      <c r="F3832" s="36" t="s">
        <v>14</v>
      </c>
      <c r="G3832" s="36" t="s">
        <v>10961</v>
      </c>
      <c r="H3832" s="37" t="s">
        <v>8431</v>
      </c>
    </row>
    <row r="3833" spans="1:8" x14ac:dyDescent="0.25">
      <c r="A3833" s="30">
        <v>45794</v>
      </c>
      <c r="B3833" s="31" t="s">
        <v>1037</v>
      </c>
      <c r="C3833" s="32" t="s">
        <v>1038</v>
      </c>
      <c r="D3833" s="31" t="s">
        <v>10723</v>
      </c>
      <c r="E3833" s="32">
        <v>30</v>
      </c>
      <c r="F3833" s="32" t="s">
        <v>14</v>
      </c>
      <c r="G3833" s="32" t="s">
        <v>10961</v>
      </c>
      <c r="H3833" s="33" t="s">
        <v>8431</v>
      </c>
    </row>
    <row r="3834" spans="1:8" x14ac:dyDescent="0.25">
      <c r="A3834" s="34">
        <v>45794</v>
      </c>
      <c r="B3834" s="35" t="s">
        <v>1045</v>
      </c>
      <c r="C3834" s="36" t="s">
        <v>1046</v>
      </c>
      <c r="D3834" s="35" t="s">
        <v>10723</v>
      </c>
      <c r="E3834" s="36">
        <v>40</v>
      </c>
      <c r="F3834" s="36" t="s">
        <v>14</v>
      </c>
      <c r="G3834" s="36" t="s">
        <v>10961</v>
      </c>
      <c r="H3834" s="37" t="s">
        <v>8431</v>
      </c>
    </row>
    <row r="3835" spans="1:8" x14ac:dyDescent="0.25">
      <c r="A3835" s="30">
        <v>45794</v>
      </c>
      <c r="B3835" s="31" t="s">
        <v>1060</v>
      </c>
      <c r="C3835" s="32" t="s">
        <v>1061</v>
      </c>
      <c r="D3835" s="31" t="s">
        <v>10723</v>
      </c>
      <c r="E3835" s="32">
        <v>20</v>
      </c>
      <c r="F3835" s="32" t="s">
        <v>14</v>
      </c>
      <c r="G3835" s="32" t="s">
        <v>10961</v>
      </c>
      <c r="H3835" s="33" t="s">
        <v>8431</v>
      </c>
    </row>
    <row r="3836" spans="1:8" x14ac:dyDescent="0.25">
      <c r="A3836" s="34">
        <v>45794</v>
      </c>
      <c r="B3836" s="35" t="s">
        <v>920</v>
      </c>
      <c r="C3836" s="36" t="s">
        <v>921</v>
      </c>
      <c r="D3836" s="35" t="s">
        <v>10723</v>
      </c>
      <c r="E3836" s="36">
        <v>10</v>
      </c>
      <c r="F3836" s="36" t="s">
        <v>14</v>
      </c>
      <c r="G3836" s="36" t="s">
        <v>10961</v>
      </c>
      <c r="H3836" s="37" t="s">
        <v>8431</v>
      </c>
    </row>
    <row r="3837" spans="1:8" x14ac:dyDescent="0.25">
      <c r="A3837" s="30">
        <v>45794</v>
      </c>
      <c r="B3837" s="31" t="s">
        <v>1360</v>
      </c>
      <c r="C3837" s="32" t="s">
        <v>1361</v>
      </c>
      <c r="D3837" s="31" t="s">
        <v>10723</v>
      </c>
      <c r="E3837" s="32">
        <v>10</v>
      </c>
      <c r="F3837" s="32" t="s">
        <v>14</v>
      </c>
      <c r="G3837" s="32" t="s">
        <v>10961</v>
      </c>
      <c r="H3837" s="33" t="s">
        <v>8431</v>
      </c>
    </row>
    <row r="3838" spans="1:8" x14ac:dyDescent="0.25">
      <c r="A3838" s="34">
        <v>45794</v>
      </c>
      <c r="B3838" s="35" t="s">
        <v>155</v>
      </c>
      <c r="C3838" s="36" t="s">
        <v>156</v>
      </c>
      <c r="D3838" s="35" t="s">
        <v>10723</v>
      </c>
      <c r="E3838" s="36">
        <v>12</v>
      </c>
      <c r="F3838" s="36" t="s">
        <v>14</v>
      </c>
      <c r="G3838" s="36" t="s">
        <v>10961</v>
      </c>
      <c r="H3838" s="37" t="s">
        <v>8431</v>
      </c>
    </row>
    <row r="3839" spans="1:8" x14ac:dyDescent="0.25">
      <c r="A3839" s="30">
        <v>45794</v>
      </c>
      <c r="B3839" s="31" t="s">
        <v>10184</v>
      </c>
      <c r="C3839" s="32" t="s">
        <v>2826</v>
      </c>
      <c r="D3839" s="31" t="s">
        <v>10723</v>
      </c>
      <c r="E3839" s="32">
        <v>2</v>
      </c>
      <c r="F3839" s="32" t="s">
        <v>14</v>
      </c>
      <c r="G3839" s="32" t="s">
        <v>10961</v>
      </c>
      <c r="H3839" s="33" t="s">
        <v>8431</v>
      </c>
    </row>
    <row r="3840" spans="1:8" x14ac:dyDescent="0.25">
      <c r="A3840" s="34">
        <v>45794</v>
      </c>
      <c r="B3840" s="35" t="s">
        <v>10273</v>
      </c>
      <c r="C3840" s="36" t="s">
        <v>9050</v>
      </c>
      <c r="D3840" s="35" t="s">
        <v>10723</v>
      </c>
      <c r="E3840" s="36">
        <v>2</v>
      </c>
      <c r="F3840" s="36" t="s">
        <v>14</v>
      </c>
      <c r="G3840" s="36" t="s">
        <v>10961</v>
      </c>
      <c r="H3840" s="37" t="s">
        <v>8431</v>
      </c>
    </row>
    <row r="3841" spans="1:8" x14ac:dyDescent="0.25">
      <c r="A3841" s="30">
        <v>45794</v>
      </c>
      <c r="B3841" s="31" t="s">
        <v>10724</v>
      </c>
      <c r="C3841" s="32" t="s">
        <v>6161</v>
      </c>
      <c r="D3841" s="31" t="s">
        <v>10723</v>
      </c>
      <c r="E3841" s="32">
        <v>3</v>
      </c>
      <c r="F3841" s="32" t="s">
        <v>14</v>
      </c>
      <c r="G3841" s="32" t="s">
        <v>10961</v>
      </c>
      <c r="H3841" s="33" t="s">
        <v>8431</v>
      </c>
    </row>
    <row r="3842" spans="1:8" x14ac:dyDescent="0.25">
      <c r="A3842" s="34">
        <v>45794</v>
      </c>
      <c r="B3842" s="35" t="s">
        <v>1312</v>
      </c>
      <c r="C3842" s="36" t="s">
        <v>1313</v>
      </c>
      <c r="D3842" s="35" t="s">
        <v>10723</v>
      </c>
      <c r="E3842" s="36">
        <v>10</v>
      </c>
      <c r="F3842" s="36" t="s">
        <v>14</v>
      </c>
      <c r="G3842" s="36" t="s">
        <v>10961</v>
      </c>
      <c r="H3842" s="37" t="s">
        <v>8431</v>
      </c>
    </row>
    <row r="3843" spans="1:8" x14ac:dyDescent="0.25">
      <c r="A3843" s="30">
        <v>45794</v>
      </c>
      <c r="B3843" s="31" t="s">
        <v>1810</v>
      </c>
      <c r="C3843" s="32" t="s">
        <v>1811</v>
      </c>
      <c r="D3843" s="31" t="s">
        <v>10723</v>
      </c>
      <c r="E3843" s="32">
        <v>7</v>
      </c>
      <c r="F3843" s="32" t="s">
        <v>25</v>
      </c>
      <c r="G3843" s="32" t="s">
        <v>10961</v>
      </c>
      <c r="H3843" s="33" t="s">
        <v>8431</v>
      </c>
    </row>
    <row r="3844" spans="1:8" x14ac:dyDescent="0.25">
      <c r="A3844" s="34">
        <v>45794</v>
      </c>
      <c r="B3844" s="35">
        <v>1280359100</v>
      </c>
      <c r="C3844" s="36" t="s">
        <v>8650</v>
      </c>
      <c r="D3844" s="35" t="s">
        <v>10723</v>
      </c>
      <c r="E3844" s="36">
        <v>1</v>
      </c>
      <c r="F3844" s="36" t="s">
        <v>25</v>
      </c>
      <c r="G3844" s="36" t="s">
        <v>10961</v>
      </c>
      <c r="H3844" s="37" t="s">
        <v>8431</v>
      </c>
    </row>
    <row r="3845" spans="1:8" x14ac:dyDescent="0.25">
      <c r="A3845" s="30">
        <v>45794</v>
      </c>
      <c r="B3845" s="31" t="s">
        <v>2522</v>
      </c>
      <c r="C3845" s="32" t="s">
        <v>2523</v>
      </c>
      <c r="D3845" s="31" t="s">
        <v>10723</v>
      </c>
      <c r="E3845" s="32">
        <v>60</v>
      </c>
      <c r="F3845" s="32" t="s">
        <v>14</v>
      </c>
      <c r="G3845" s="32" t="s">
        <v>10961</v>
      </c>
      <c r="H3845" s="33" t="s">
        <v>8431</v>
      </c>
    </row>
    <row r="3846" spans="1:8" x14ac:dyDescent="0.25">
      <c r="A3846" s="34">
        <v>45794</v>
      </c>
      <c r="B3846" s="35" t="s">
        <v>6412</v>
      </c>
      <c r="C3846" s="36" t="s">
        <v>6413</v>
      </c>
      <c r="D3846" s="35" t="s">
        <v>10723</v>
      </c>
      <c r="E3846" s="36">
        <v>3</v>
      </c>
      <c r="F3846" s="36" t="s">
        <v>25</v>
      </c>
      <c r="G3846" s="36" t="s">
        <v>10961</v>
      </c>
      <c r="H3846" s="37" t="s">
        <v>8431</v>
      </c>
    </row>
    <row r="3847" spans="1:8" x14ac:dyDescent="0.25">
      <c r="A3847" s="30">
        <v>45794</v>
      </c>
      <c r="B3847" s="31" t="s">
        <v>616</v>
      </c>
      <c r="C3847" s="32" t="s">
        <v>617</v>
      </c>
      <c r="D3847" s="31" t="s">
        <v>10723</v>
      </c>
      <c r="E3847" s="32">
        <v>15</v>
      </c>
      <c r="F3847" s="32" t="s">
        <v>14</v>
      </c>
      <c r="G3847" s="32" t="s">
        <v>10961</v>
      </c>
      <c r="H3847" s="33" t="s">
        <v>8431</v>
      </c>
    </row>
    <row r="3848" spans="1:8" x14ac:dyDescent="0.25">
      <c r="A3848" s="34">
        <v>45794</v>
      </c>
      <c r="B3848" s="35" t="s">
        <v>3069</v>
      </c>
      <c r="C3848" s="36" t="s">
        <v>3070</v>
      </c>
      <c r="D3848" s="35" t="s">
        <v>10723</v>
      </c>
      <c r="E3848" s="36">
        <v>2</v>
      </c>
      <c r="F3848" s="36" t="s">
        <v>14</v>
      </c>
      <c r="G3848" s="36" t="s">
        <v>10961</v>
      </c>
      <c r="H3848" s="37" t="s">
        <v>8431</v>
      </c>
    </row>
    <row r="3849" spans="1:8" x14ac:dyDescent="0.25">
      <c r="A3849" s="30">
        <v>45794</v>
      </c>
      <c r="B3849" s="31" t="s">
        <v>2380</v>
      </c>
      <c r="C3849" s="32" t="s">
        <v>2448</v>
      </c>
      <c r="D3849" s="31" t="s">
        <v>10723</v>
      </c>
      <c r="E3849" s="32">
        <v>1</v>
      </c>
      <c r="F3849" s="32" t="s">
        <v>14</v>
      </c>
      <c r="G3849" s="32" t="s">
        <v>10961</v>
      </c>
      <c r="H3849" s="33" t="s">
        <v>8431</v>
      </c>
    </row>
    <row r="3850" spans="1:8" x14ac:dyDescent="0.25">
      <c r="A3850" s="34">
        <v>45794</v>
      </c>
      <c r="B3850" s="35" t="s">
        <v>2418</v>
      </c>
      <c r="C3850" s="36" t="s">
        <v>2476</v>
      </c>
      <c r="D3850" s="35">
        <v>1945</v>
      </c>
      <c r="E3850" s="36">
        <v>12</v>
      </c>
      <c r="F3850" s="36" t="s">
        <v>14</v>
      </c>
      <c r="G3850" s="36" t="s">
        <v>10961</v>
      </c>
      <c r="H3850" s="37" t="s">
        <v>10725</v>
      </c>
    </row>
    <row r="3851" spans="1:8" x14ac:dyDescent="0.25">
      <c r="A3851" s="30">
        <v>45794</v>
      </c>
      <c r="B3851" s="31" t="s">
        <v>2427</v>
      </c>
      <c r="C3851" s="32" t="s">
        <v>2483</v>
      </c>
      <c r="D3851" s="31">
        <v>1945</v>
      </c>
      <c r="E3851" s="32">
        <v>12</v>
      </c>
      <c r="F3851" s="32" t="s">
        <v>14</v>
      </c>
      <c r="G3851" s="32" t="s">
        <v>10961</v>
      </c>
      <c r="H3851" s="33" t="s">
        <v>10725</v>
      </c>
    </row>
    <row r="3852" spans="1:8" x14ac:dyDescent="0.25">
      <c r="A3852" s="34">
        <v>45794</v>
      </c>
      <c r="B3852" s="35" t="s">
        <v>2766</v>
      </c>
      <c r="C3852" s="36" t="s">
        <v>2767</v>
      </c>
      <c r="D3852" s="35">
        <v>1945</v>
      </c>
      <c r="E3852" s="36">
        <v>2</v>
      </c>
      <c r="F3852" s="36" t="s">
        <v>14</v>
      </c>
      <c r="G3852" s="36" t="s">
        <v>10961</v>
      </c>
      <c r="H3852" s="37" t="s">
        <v>10725</v>
      </c>
    </row>
    <row r="3853" spans="1:8" x14ac:dyDescent="0.25">
      <c r="A3853" s="30">
        <v>45794</v>
      </c>
      <c r="B3853" s="31" t="s">
        <v>10237</v>
      </c>
      <c r="C3853" s="32" t="s">
        <v>18</v>
      </c>
      <c r="D3853" s="31">
        <v>1945</v>
      </c>
      <c r="E3853" s="32">
        <v>20</v>
      </c>
      <c r="F3853" s="32" t="s">
        <v>14</v>
      </c>
      <c r="G3853" s="32" t="s">
        <v>10961</v>
      </c>
      <c r="H3853" s="33" t="s">
        <v>10725</v>
      </c>
    </row>
    <row r="3854" spans="1:8" x14ac:dyDescent="0.25">
      <c r="A3854" s="34">
        <v>45794</v>
      </c>
      <c r="B3854" s="35" t="s">
        <v>4042</v>
      </c>
      <c r="C3854" s="36" t="s">
        <v>4043</v>
      </c>
      <c r="D3854" s="35">
        <v>1945</v>
      </c>
      <c r="E3854" s="36">
        <v>120</v>
      </c>
      <c r="F3854" s="36" t="s">
        <v>14</v>
      </c>
      <c r="G3854" s="36" t="s">
        <v>10961</v>
      </c>
      <c r="H3854" s="37" t="s">
        <v>10725</v>
      </c>
    </row>
    <row r="3855" spans="1:8" x14ac:dyDescent="0.25">
      <c r="A3855" s="30">
        <v>45794</v>
      </c>
      <c r="B3855" s="31" t="s">
        <v>10726</v>
      </c>
      <c r="C3855" s="32" t="s">
        <v>10726</v>
      </c>
      <c r="D3855" s="31">
        <v>1945</v>
      </c>
      <c r="E3855" s="32">
        <v>10</v>
      </c>
      <c r="F3855" s="32" t="s">
        <v>14</v>
      </c>
      <c r="G3855" s="32" t="s">
        <v>10961</v>
      </c>
      <c r="H3855" s="33" t="s">
        <v>10725</v>
      </c>
    </row>
    <row r="3856" spans="1:8" x14ac:dyDescent="0.25">
      <c r="A3856" s="34">
        <v>45794</v>
      </c>
      <c r="B3856" s="35" t="s">
        <v>1766</v>
      </c>
      <c r="C3856" s="36" t="s">
        <v>1767</v>
      </c>
      <c r="D3856" s="35">
        <v>1945</v>
      </c>
      <c r="E3856" s="36">
        <v>5</v>
      </c>
      <c r="F3856" s="36" t="s">
        <v>14</v>
      </c>
      <c r="G3856" s="36" t="s">
        <v>10961</v>
      </c>
      <c r="H3856" s="37" t="s">
        <v>10725</v>
      </c>
    </row>
    <row r="3857" spans="1:8" x14ac:dyDescent="0.25">
      <c r="A3857" s="30">
        <v>45794</v>
      </c>
      <c r="B3857" s="31" t="s">
        <v>1745</v>
      </c>
      <c r="C3857" s="32" t="s">
        <v>1746</v>
      </c>
      <c r="D3857" s="31">
        <v>1945</v>
      </c>
      <c r="E3857" s="32">
        <v>5</v>
      </c>
      <c r="F3857" s="32" t="s">
        <v>14</v>
      </c>
      <c r="G3857" s="32" t="s">
        <v>10961</v>
      </c>
      <c r="H3857" s="33" t="s">
        <v>10725</v>
      </c>
    </row>
    <row r="3858" spans="1:8" x14ac:dyDescent="0.25">
      <c r="A3858" s="34">
        <v>45794</v>
      </c>
      <c r="B3858" s="35" t="s">
        <v>648</v>
      </c>
      <c r="C3858" s="36" t="s">
        <v>649</v>
      </c>
      <c r="D3858" s="35">
        <v>1945</v>
      </c>
      <c r="E3858" s="36">
        <v>20</v>
      </c>
      <c r="F3858" s="36" t="s">
        <v>14</v>
      </c>
      <c r="G3858" s="36" t="s">
        <v>10961</v>
      </c>
      <c r="H3858" s="37" t="s">
        <v>10725</v>
      </c>
    </row>
    <row r="3859" spans="1:8" x14ac:dyDescent="0.25">
      <c r="A3859" s="30">
        <v>45794</v>
      </c>
      <c r="B3859" s="31" t="s">
        <v>2420</v>
      </c>
      <c r="C3859" s="32" t="s">
        <v>2478</v>
      </c>
      <c r="D3859" s="31">
        <v>1945</v>
      </c>
      <c r="E3859" s="32">
        <v>11</v>
      </c>
      <c r="F3859" s="32" t="s">
        <v>14</v>
      </c>
      <c r="G3859" s="32" t="s">
        <v>10961</v>
      </c>
      <c r="H3859" s="33" t="s">
        <v>10725</v>
      </c>
    </row>
    <row r="3860" spans="1:8" x14ac:dyDescent="0.25">
      <c r="A3860" s="34">
        <v>45794</v>
      </c>
      <c r="B3860" s="35" t="s">
        <v>2419</v>
      </c>
      <c r="C3860" s="36" t="s">
        <v>2477</v>
      </c>
      <c r="D3860" s="35">
        <v>1945</v>
      </c>
      <c r="E3860" s="36">
        <v>24</v>
      </c>
      <c r="F3860" s="36" t="s">
        <v>14</v>
      </c>
      <c r="G3860" s="36" t="s">
        <v>10961</v>
      </c>
      <c r="H3860" s="37" t="s">
        <v>10725</v>
      </c>
    </row>
    <row r="3861" spans="1:8" x14ac:dyDescent="0.25">
      <c r="A3861" s="30">
        <v>45794</v>
      </c>
      <c r="B3861" s="31" t="s">
        <v>10146</v>
      </c>
      <c r="C3861" s="32" t="s">
        <v>6753</v>
      </c>
      <c r="D3861" s="31">
        <v>1945</v>
      </c>
      <c r="E3861" s="32">
        <v>24</v>
      </c>
      <c r="F3861" s="32" t="s">
        <v>14</v>
      </c>
      <c r="G3861" s="32" t="s">
        <v>10961</v>
      </c>
      <c r="H3861" s="33" t="s">
        <v>10725</v>
      </c>
    </row>
    <row r="3862" spans="1:8" x14ac:dyDescent="0.25">
      <c r="A3862" s="34">
        <v>45794</v>
      </c>
      <c r="B3862" s="35" t="s">
        <v>9531</v>
      </c>
      <c r="C3862" s="36" t="s">
        <v>6944</v>
      </c>
      <c r="D3862" s="35">
        <v>1945</v>
      </c>
      <c r="E3862" s="36">
        <v>48</v>
      </c>
      <c r="F3862" s="36" t="s">
        <v>14</v>
      </c>
      <c r="G3862" s="36" t="s">
        <v>10961</v>
      </c>
      <c r="H3862" s="37" t="s">
        <v>10725</v>
      </c>
    </row>
    <row r="3863" spans="1:8" x14ac:dyDescent="0.25">
      <c r="A3863" s="30">
        <v>45794</v>
      </c>
      <c r="B3863" s="31" t="s">
        <v>1764</v>
      </c>
      <c r="C3863" s="32" t="s">
        <v>1765</v>
      </c>
      <c r="D3863" s="31">
        <v>1945</v>
      </c>
      <c r="E3863" s="32">
        <v>10</v>
      </c>
      <c r="F3863" s="32" t="s">
        <v>14</v>
      </c>
      <c r="G3863" s="32" t="s">
        <v>10961</v>
      </c>
      <c r="H3863" s="33" t="s">
        <v>10725</v>
      </c>
    </row>
    <row r="3864" spans="1:8" x14ac:dyDescent="0.25">
      <c r="A3864" s="34">
        <v>45794</v>
      </c>
      <c r="B3864" s="35" t="s">
        <v>1200</v>
      </c>
      <c r="C3864" s="36" t="s">
        <v>3488</v>
      </c>
      <c r="D3864" s="35">
        <v>1945</v>
      </c>
      <c r="E3864" s="36">
        <v>24</v>
      </c>
      <c r="F3864" s="36" t="s">
        <v>14</v>
      </c>
      <c r="G3864" s="36" t="s">
        <v>10961</v>
      </c>
      <c r="H3864" s="37" t="s">
        <v>10725</v>
      </c>
    </row>
    <row r="3865" spans="1:8" x14ac:dyDescent="0.25">
      <c r="A3865" s="30">
        <v>45793</v>
      </c>
      <c r="B3865" s="31" t="s">
        <v>5423</v>
      </c>
      <c r="C3865" s="32" t="s">
        <v>5424</v>
      </c>
      <c r="D3865" s="31" t="s">
        <v>10727</v>
      </c>
      <c r="E3865" s="32">
        <v>20</v>
      </c>
      <c r="F3865" s="32" t="s">
        <v>25</v>
      </c>
      <c r="G3865" s="32" t="s">
        <v>10961</v>
      </c>
      <c r="H3865" s="33" t="s">
        <v>10728</v>
      </c>
    </row>
    <row r="3866" spans="1:8" x14ac:dyDescent="0.25">
      <c r="A3866" s="34">
        <v>45793</v>
      </c>
      <c r="B3866" s="35" t="s">
        <v>5372</v>
      </c>
      <c r="C3866" s="36" t="s">
        <v>5373</v>
      </c>
      <c r="D3866" s="35" t="s">
        <v>10727</v>
      </c>
      <c r="E3866" s="36">
        <v>20</v>
      </c>
      <c r="F3866" s="36" t="s">
        <v>14</v>
      </c>
      <c r="G3866" s="36" t="s">
        <v>10961</v>
      </c>
      <c r="H3866" s="37" t="s">
        <v>10728</v>
      </c>
    </row>
    <row r="3867" spans="1:8" x14ac:dyDescent="0.25">
      <c r="A3867" s="30">
        <v>45793</v>
      </c>
      <c r="B3867" s="31" t="s">
        <v>5376</v>
      </c>
      <c r="C3867" s="32" t="s">
        <v>5377</v>
      </c>
      <c r="D3867" s="31" t="s">
        <v>10727</v>
      </c>
      <c r="E3867" s="32">
        <v>20</v>
      </c>
      <c r="F3867" s="32" t="s">
        <v>14</v>
      </c>
      <c r="G3867" s="32" t="s">
        <v>10961</v>
      </c>
      <c r="H3867" s="33" t="s">
        <v>10728</v>
      </c>
    </row>
    <row r="3868" spans="1:8" x14ac:dyDescent="0.25">
      <c r="A3868" s="34">
        <v>45793</v>
      </c>
      <c r="B3868" s="35" t="s">
        <v>5396</v>
      </c>
      <c r="C3868" s="36" t="s">
        <v>5397</v>
      </c>
      <c r="D3868" s="35" t="s">
        <v>10727</v>
      </c>
      <c r="E3868" s="36">
        <v>20</v>
      </c>
      <c r="F3868" s="36" t="s">
        <v>14</v>
      </c>
      <c r="G3868" s="36" t="s">
        <v>10961</v>
      </c>
      <c r="H3868" s="37" t="s">
        <v>10728</v>
      </c>
    </row>
    <row r="3869" spans="1:8" x14ac:dyDescent="0.25">
      <c r="A3869" s="30">
        <v>45793</v>
      </c>
      <c r="B3869" s="31" t="s">
        <v>5516</v>
      </c>
      <c r="C3869" s="32" t="s">
        <v>5517</v>
      </c>
      <c r="D3869" s="31" t="s">
        <v>10727</v>
      </c>
      <c r="E3869" s="32">
        <v>10</v>
      </c>
      <c r="F3869" s="32" t="s">
        <v>14</v>
      </c>
      <c r="G3869" s="32" t="s">
        <v>10961</v>
      </c>
      <c r="H3869" s="33" t="s">
        <v>10728</v>
      </c>
    </row>
    <row r="3870" spans="1:8" x14ac:dyDescent="0.25">
      <c r="A3870" s="34">
        <v>45793</v>
      </c>
      <c r="B3870" s="35" t="s">
        <v>5637</v>
      </c>
      <c r="C3870" s="36" t="s">
        <v>5638</v>
      </c>
      <c r="D3870" s="35" t="s">
        <v>10727</v>
      </c>
      <c r="E3870" s="36">
        <v>2</v>
      </c>
      <c r="F3870" s="36" t="s">
        <v>14</v>
      </c>
      <c r="G3870" s="36" t="s">
        <v>10961</v>
      </c>
      <c r="H3870" s="37" t="s">
        <v>10728</v>
      </c>
    </row>
    <row r="3871" spans="1:8" x14ac:dyDescent="0.25">
      <c r="A3871" s="30">
        <v>45793</v>
      </c>
      <c r="B3871" s="31" t="s">
        <v>5508</v>
      </c>
      <c r="C3871" s="32" t="s">
        <v>5509</v>
      </c>
      <c r="D3871" s="31" t="s">
        <v>10727</v>
      </c>
      <c r="E3871" s="32">
        <v>10</v>
      </c>
      <c r="F3871" s="32" t="s">
        <v>14</v>
      </c>
      <c r="G3871" s="32" t="s">
        <v>10961</v>
      </c>
      <c r="H3871" s="33" t="s">
        <v>10728</v>
      </c>
    </row>
    <row r="3872" spans="1:8" x14ac:dyDescent="0.25">
      <c r="A3872" s="34">
        <v>45793</v>
      </c>
      <c r="B3872" s="35" t="s">
        <v>2145</v>
      </c>
      <c r="C3872" s="36" t="s">
        <v>2146</v>
      </c>
      <c r="D3872" s="35" t="s">
        <v>10727</v>
      </c>
      <c r="E3872" s="36">
        <v>12</v>
      </c>
      <c r="F3872" s="36" t="s">
        <v>14</v>
      </c>
      <c r="G3872" s="36" t="s">
        <v>10961</v>
      </c>
      <c r="H3872" s="37" t="s">
        <v>10728</v>
      </c>
    </row>
    <row r="3873" spans="1:8" x14ac:dyDescent="0.25">
      <c r="A3873" s="30">
        <v>45793</v>
      </c>
      <c r="B3873" s="31" t="s">
        <v>2165</v>
      </c>
      <c r="C3873" s="32" t="s">
        <v>2166</v>
      </c>
      <c r="D3873" s="31" t="s">
        <v>10727</v>
      </c>
      <c r="E3873" s="32">
        <v>2</v>
      </c>
      <c r="F3873" s="32" t="s">
        <v>14</v>
      </c>
      <c r="G3873" s="32" t="s">
        <v>10961</v>
      </c>
      <c r="H3873" s="33" t="s">
        <v>10728</v>
      </c>
    </row>
    <row r="3874" spans="1:8" x14ac:dyDescent="0.25">
      <c r="A3874" s="34">
        <v>45793</v>
      </c>
      <c r="B3874" s="35" t="s">
        <v>4103</v>
      </c>
      <c r="C3874" s="36" t="s">
        <v>4104</v>
      </c>
      <c r="D3874" s="35" t="s">
        <v>10727</v>
      </c>
      <c r="E3874" s="36">
        <v>24</v>
      </c>
      <c r="F3874" s="36" t="s">
        <v>14</v>
      </c>
      <c r="G3874" s="36" t="s">
        <v>10961</v>
      </c>
      <c r="H3874" s="37" t="s">
        <v>10728</v>
      </c>
    </row>
    <row r="3875" spans="1:8" x14ac:dyDescent="0.25">
      <c r="A3875" s="30">
        <v>45793</v>
      </c>
      <c r="B3875" s="31" t="s">
        <v>2425</v>
      </c>
      <c r="C3875" s="32" t="s">
        <v>2481</v>
      </c>
      <c r="D3875" s="31" t="s">
        <v>10727</v>
      </c>
      <c r="E3875" s="32">
        <v>4</v>
      </c>
      <c r="F3875" s="32" t="s">
        <v>14</v>
      </c>
      <c r="G3875" s="32" t="s">
        <v>10961</v>
      </c>
      <c r="H3875" s="33" t="s">
        <v>10728</v>
      </c>
    </row>
    <row r="3876" spans="1:8" x14ac:dyDescent="0.25">
      <c r="A3876" s="34">
        <v>45793</v>
      </c>
      <c r="B3876" s="35" t="s">
        <v>1627</v>
      </c>
      <c r="C3876" s="36" t="s">
        <v>1628</v>
      </c>
      <c r="D3876" s="35" t="s">
        <v>10727</v>
      </c>
      <c r="E3876" s="36">
        <v>6</v>
      </c>
      <c r="F3876" s="36" t="s">
        <v>14</v>
      </c>
      <c r="G3876" s="36" t="s">
        <v>10961</v>
      </c>
      <c r="H3876" s="37" t="s">
        <v>10728</v>
      </c>
    </row>
    <row r="3877" spans="1:8" x14ac:dyDescent="0.25">
      <c r="A3877" s="30">
        <v>45793</v>
      </c>
      <c r="B3877" s="31" t="s">
        <v>10148</v>
      </c>
      <c r="C3877" s="32" t="s">
        <v>6247</v>
      </c>
      <c r="D3877" s="31" t="s">
        <v>10727</v>
      </c>
      <c r="E3877" s="32">
        <v>10</v>
      </c>
      <c r="F3877" s="32" t="s">
        <v>14</v>
      </c>
      <c r="G3877" s="32" t="s">
        <v>10961</v>
      </c>
      <c r="H3877" s="33" t="s">
        <v>10728</v>
      </c>
    </row>
    <row r="3878" spans="1:8" x14ac:dyDescent="0.25">
      <c r="A3878" s="34">
        <v>45793</v>
      </c>
      <c r="B3878" s="35" t="s">
        <v>244</v>
      </c>
      <c r="C3878" s="36" t="s">
        <v>245</v>
      </c>
      <c r="D3878" s="35" t="s">
        <v>10727</v>
      </c>
      <c r="E3878" s="36">
        <v>2</v>
      </c>
      <c r="F3878" s="36" t="s">
        <v>14</v>
      </c>
      <c r="G3878" s="36" t="s">
        <v>10961</v>
      </c>
      <c r="H3878" s="37" t="s">
        <v>10728</v>
      </c>
    </row>
    <row r="3879" spans="1:8" x14ac:dyDescent="0.25">
      <c r="A3879" s="30">
        <v>45793</v>
      </c>
      <c r="B3879" s="31" t="s">
        <v>103</v>
      </c>
      <c r="C3879" s="32" t="s">
        <v>104</v>
      </c>
      <c r="D3879" s="31" t="s">
        <v>10727</v>
      </c>
      <c r="E3879" s="32">
        <v>2</v>
      </c>
      <c r="F3879" s="32" t="s">
        <v>14</v>
      </c>
      <c r="G3879" s="32" t="s">
        <v>10961</v>
      </c>
      <c r="H3879" s="33" t="s">
        <v>10728</v>
      </c>
    </row>
    <row r="3880" spans="1:8" x14ac:dyDescent="0.25">
      <c r="A3880" s="34">
        <v>45793</v>
      </c>
      <c r="B3880" s="35" t="s">
        <v>2331</v>
      </c>
      <c r="C3880" s="36" t="s">
        <v>2332</v>
      </c>
      <c r="D3880" s="35" t="s">
        <v>10727</v>
      </c>
      <c r="E3880" s="36">
        <v>6</v>
      </c>
      <c r="F3880" s="36" t="s">
        <v>25</v>
      </c>
      <c r="G3880" s="36" t="s">
        <v>10961</v>
      </c>
      <c r="H3880" s="37" t="s">
        <v>10728</v>
      </c>
    </row>
    <row r="3881" spans="1:8" x14ac:dyDescent="0.25">
      <c r="A3881" s="30">
        <v>45793</v>
      </c>
      <c r="B3881" s="31" t="s">
        <v>663</v>
      </c>
      <c r="C3881" s="32" t="s">
        <v>664</v>
      </c>
      <c r="D3881" s="31" t="s">
        <v>10727</v>
      </c>
      <c r="E3881" s="32">
        <v>20</v>
      </c>
      <c r="F3881" s="32" t="s">
        <v>14</v>
      </c>
      <c r="G3881" s="32" t="s">
        <v>10961</v>
      </c>
      <c r="H3881" s="33" t="s">
        <v>10728</v>
      </c>
    </row>
    <row r="3882" spans="1:8" x14ac:dyDescent="0.25">
      <c r="A3882" s="34">
        <v>45793</v>
      </c>
      <c r="B3882" s="35" t="s">
        <v>9531</v>
      </c>
      <c r="C3882" s="36" t="s">
        <v>6944</v>
      </c>
      <c r="D3882" s="35" t="s">
        <v>10727</v>
      </c>
      <c r="E3882" s="36">
        <v>24</v>
      </c>
      <c r="F3882" s="36" t="s">
        <v>14</v>
      </c>
      <c r="G3882" s="36" t="s">
        <v>10961</v>
      </c>
      <c r="H3882" s="37" t="s">
        <v>10728</v>
      </c>
    </row>
    <row r="3883" spans="1:8" x14ac:dyDescent="0.25">
      <c r="A3883" s="30">
        <v>45793</v>
      </c>
      <c r="B3883" s="31" t="s">
        <v>9533</v>
      </c>
      <c r="C3883" s="32" t="s">
        <v>6948</v>
      </c>
      <c r="D3883" s="31" t="s">
        <v>10727</v>
      </c>
      <c r="E3883" s="32">
        <v>24</v>
      </c>
      <c r="F3883" s="32" t="s">
        <v>14</v>
      </c>
      <c r="G3883" s="32" t="s">
        <v>10961</v>
      </c>
      <c r="H3883" s="33" t="s">
        <v>10728</v>
      </c>
    </row>
    <row r="3884" spans="1:8" x14ac:dyDescent="0.25">
      <c r="A3884" s="34">
        <v>45793</v>
      </c>
      <c r="B3884" s="35" t="s">
        <v>271</v>
      </c>
      <c r="C3884" s="36" t="s">
        <v>272</v>
      </c>
      <c r="D3884" s="35" t="s">
        <v>10727</v>
      </c>
      <c r="E3884" s="36">
        <v>6</v>
      </c>
      <c r="F3884" s="36" t="s">
        <v>14</v>
      </c>
      <c r="G3884" s="36" t="s">
        <v>10961</v>
      </c>
      <c r="H3884" s="37" t="s">
        <v>10728</v>
      </c>
    </row>
    <row r="3885" spans="1:8" x14ac:dyDescent="0.25">
      <c r="A3885" s="30">
        <v>45793</v>
      </c>
      <c r="B3885" s="31" t="s">
        <v>1104</v>
      </c>
      <c r="C3885" s="32" t="s">
        <v>1105</v>
      </c>
      <c r="D3885" s="31" t="s">
        <v>10727</v>
      </c>
      <c r="E3885" s="32">
        <v>12</v>
      </c>
      <c r="F3885" s="32" t="s">
        <v>14</v>
      </c>
      <c r="G3885" s="32" t="s">
        <v>10961</v>
      </c>
      <c r="H3885" s="33" t="s">
        <v>10728</v>
      </c>
    </row>
    <row r="3886" spans="1:8" x14ac:dyDescent="0.25">
      <c r="A3886" s="34">
        <v>45793</v>
      </c>
      <c r="B3886" s="35" t="s">
        <v>485</v>
      </c>
      <c r="C3886" s="36" t="s">
        <v>486</v>
      </c>
      <c r="D3886" s="35" t="s">
        <v>10727</v>
      </c>
      <c r="E3886" s="36">
        <v>12</v>
      </c>
      <c r="F3886" s="36" t="s">
        <v>14</v>
      </c>
      <c r="G3886" s="36" t="s">
        <v>10961</v>
      </c>
      <c r="H3886" s="37" t="s">
        <v>10728</v>
      </c>
    </row>
    <row r="3887" spans="1:8" x14ac:dyDescent="0.25">
      <c r="A3887" s="30">
        <v>45793</v>
      </c>
      <c r="B3887" s="31" t="s">
        <v>4643</v>
      </c>
      <c r="C3887" s="32" t="s">
        <v>4644</v>
      </c>
      <c r="D3887" s="31" t="s">
        <v>10727</v>
      </c>
      <c r="E3887" s="32">
        <v>12</v>
      </c>
      <c r="F3887" s="32" t="s">
        <v>14</v>
      </c>
      <c r="G3887" s="32" t="s">
        <v>10961</v>
      </c>
      <c r="H3887" s="33" t="s">
        <v>10728</v>
      </c>
    </row>
    <row r="3888" spans="1:8" x14ac:dyDescent="0.25">
      <c r="A3888" s="34">
        <v>45793</v>
      </c>
      <c r="B3888" s="35" t="s">
        <v>397</v>
      </c>
      <c r="C3888" s="36" t="s">
        <v>398</v>
      </c>
      <c r="D3888" s="35" t="s">
        <v>10727</v>
      </c>
      <c r="E3888" s="36">
        <v>12</v>
      </c>
      <c r="F3888" s="36" t="s">
        <v>14</v>
      </c>
      <c r="G3888" s="36" t="s">
        <v>10961</v>
      </c>
      <c r="H3888" s="37" t="s">
        <v>10728</v>
      </c>
    </row>
    <row r="3889" spans="1:8" x14ac:dyDescent="0.25">
      <c r="A3889" s="30">
        <v>45793</v>
      </c>
      <c r="B3889" s="31" t="s">
        <v>718</v>
      </c>
      <c r="C3889" s="32" t="s">
        <v>719</v>
      </c>
      <c r="D3889" s="31" t="s">
        <v>10727</v>
      </c>
      <c r="E3889" s="32">
        <v>4</v>
      </c>
      <c r="F3889" s="32" t="s">
        <v>14</v>
      </c>
      <c r="G3889" s="32" t="s">
        <v>10961</v>
      </c>
      <c r="H3889" s="33" t="s">
        <v>10728</v>
      </c>
    </row>
    <row r="3890" spans="1:8" x14ac:dyDescent="0.25">
      <c r="A3890" s="34">
        <v>45793</v>
      </c>
      <c r="B3890" s="35" t="s">
        <v>7002</v>
      </c>
      <c r="C3890" s="36" t="s">
        <v>7003</v>
      </c>
      <c r="D3890" s="35" t="s">
        <v>10727</v>
      </c>
      <c r="E3890" s="36">
        <v>24</v>
      </c>
      <c r="F3890" s="36" t="s">
        <v>14</v>
      </c>
      <c r="G3890" s="36" t="s">
        <v>10961</v>
      </c>
      <c r="H3890" s="37" t="s">
        <v>10728</v>
      </c>
    </row>
    <row r="3891" spans="1:8" x14ac:dyDescent="0.25">
      <c r="A3891" s="30">
        <v>45793</v>
      </c>
      <c r="B3891" s="31" t="s">
        <v>1093</v>
      </c>
      <c r="C3891" s="32" t="s">
        <v>1094</v>
      </c>
      <c r="D3891" s="31" t="s">
        <v>10727</v>
      </c>
      <c r="E3891" s="32">
        <v>2</v>
      </c>
      <c r="F3891" s="32" t="s">
        <v>25</v>
      </c>
      <c r="G3891" s="32" t="s">
        <v>10961</v>
      </c>
      <c r="H3891" s="33" t="s">
        <v>10728</v>
      </c>
    </row>
    <row r="3892" spans="1:8" x14ac:dyDescent="0.25">
      <c r="A3892" s="34">
        <v>45793</v>
      </c>
      <c r="B3892" s="35" t="s">
        <v>10724</v>
      </c>
      <c r="C3892" s="36" t="s">
        <v>6161</v>
      </c>
      <c r="D3892" s="35">
        <v>1935</v>
      </c>
      <c r="E3892" s="36">
        <v>5</v>
      </c>
      <c r="F3892" s="36" t="s">
        <v>14</v>
      </c>
      <c r="G3892" s="36" t="s">
        <v>10961</v>
      </c>
      <c r="H3892" s="37" t="s">
        <v>10315</v>
      </c>
    </row>
    <row r="3893" spans="1:8" x14ac:dyDescent="0.25">
      <c r="A3893" s="30">
        <v>45793</v>
      </c>
      <c r="B3893" s="31" t="s">
        <v>56</v>
      </c>
      <c r="C3893" s="32" t="s">
        <v>57</v>
      </c>
      <c r="D3893" s="31">
        <v>1935</v>
      </c>
      <c r="E3893" s="32">
        <v>4</v>
      </c>
      <c r="F3893" s="32" t="s">
        <v>14</v>
      </c>
      <c r="G3893" s="32" t="s">
        <v>10961</v>
      </c>
      <c r="H3893" s="33" t="s">
        <v>10315</v>
      </c>
    </row>
    <row r="3894" spans="1:8" x14ac:dyDescent="0.25">
      <c r="A3894" s="34">
        <v>45793</v>
      </c>
      <c r="B3894" s="35" t="s">
        <v>10242</v>
      </c>
      <c r="C3894" s="36" t="s">
        <v>6162</v>
      </c>
      <c r="D3894" s="35">
        <v>1935</v>
      </c>
      <c r="E3894" s="36">
        <v>4</v>
      </c>
      <c r="F3894" s="36" t="s">
        <v>14</v>
      </c>
      <c r="G3894" s="36" t="s">
        <v>10961</v>
      </c>
      <c r="H3894" s="37" t="s">
        <v>10315</v>
      </c>
    </row>
    <row r="3895" spans="1:8" x14ac:dyDescent="0.25">
      <c r="A3895" s="30">
        <v>45793</v>
      </c>
      <c r="B3895" s="31" t="s">
        <v>1347</v>
      </c>
      <c r="C3895" s="32" t="s">
        <v>1348</v>
      </c>
      <c r="D3895" s="31">
        <v>1935</v>
      </c>
      <c r="E3895" s="32">
        <v>12</v>
      </c>
      <c r="F3895" s="32" t="s">
        <v>14</v>
      </c>
      <c r="G3895" s="32" t="s">
        <v>10961</v>
      </c>
      <c r="H3895" s="33" t="s">
        <v>10315</v>
      </c>
    </row>
    <row r="3896" spans="1:8" x14ac:dyDescent="0.25">
      <c r="A3896" s="34">
        <v>45793</v>
      </c>
      <c r="B3896" s="35" t="s">
        <v>1356</v>
      </c>
      <c r="C3896" s="36" t="s">
        <v>1357</v>
      </c>
      <c r="D3896" s="35">
        <v>1935</v>
      </c>
      <c r="E3896" s="36">
        <v>18</v>
      </c>
      <c r="F3896" s="36" t="s">
        <v>14</v>
      </c>
      <c r="G3896" s="36" t="s">
        <v>10961</v>
      </c>
      <c r="H3896" s="37" t="s">
        <v>10315</v>
      </c>
    </row>
    <row r="3897" spans="1:8" x14ac:dyDescent="0.25">
      <c r="A3897" s="30">
        <v>45793</v>
      </c>
      <c r="B3897" s="31" t="s">
        <v>1739</v>
      </c>
      <c r="C3897" s="32" t="s">
        <v>1740</v>
      </c>
      <c r="D3897" s="31">
        <v>1935</v>
      </c>
      <c r="E3897" s="32">
        <v>5</v>
      </c>
      <c r="F3897" s="32" t="s">
        <v>14</v>
      </c>
      <c r="G3897" s="32" t="s">
        <v>10961</v>
      </c>
      <c r="H3897" s="33" t="s">
        <v>10315</v>
      </c>
    </row>
    <row r="3898" spans="1:8" x14ac:dyDescent="0.25">
      <c r="A3898" s="34">
        <v>45793</v>
      </c>
      <c r="B3898" s="35" t="s">
        <v>10139</v>
      </c>
      <c r="C3898" s="36" t="s">
        <v>10141</v>
      </c>
      <c r="D3898" s="35">
        <v>1935</v>
      </c>
      <c r="E3898" s="36">
        <v>6</v>
      </c>
      <c r="F3898" s="36" t="s">
        <v>25</v>
      </c>
      <c r="G3898" s="36" t="s">
        <v>10961</v>
      </c>
      <c r="H3898" s="37" t="s">
        <v>10315</v>
      </c>
    </row>
    <row r="3899" spans="1:8" x14ac:dyDescent="0.25">
      <c r="A3899" s="30">
        <v>45793</v>
      </c>
      <c r="B3899" s="31" t="s">
        <v>52</v>
      </c>
      <c r="C3899" s="32" t="s">
        <v>53</v>
      </c>
      <c r="D3899" s="31">
        <v>1935</v>
      </c>
      <c r="E3899" s="32">
        <v>10</v>
      </c>
      <c r="F3899" s="32" t="s">
        <v>14</v>
      </c>
      <c r="G3899" s="32" t="s">
        <v>10961</v>
      </c>
      <c r="H3899" s="33" t="s">
        <v>10315</v>
      </c>
    </row>
    <row r="3900" spans="1:8" x14ac:dyDescent="0.25">
      <c r="A3900" s="34">
        <v>45793</v>
      </c>
      <c r="B3900" s="35">
        <v>2280242100</v>
      </c>
      <c r="C3900" s="36" t="s">
        <v>8662</v>
      </c>
      <c r="D3900" s="35">
        <v>1934</v>
      </c>
      <c r="E3900" s="36">
        <v>3</v>
      </c>
      <c r="F3900" s="36" t="s">
        <v>25</v>
      </c>
      <c r="G3900" s="36" t="s">
        <v>10961</v>
      </c>
      <c r="H3900" s="37" t="s">
        <v>9420</v>
      </c>
    </row>
    <row r="3901" spans="1:8" x14ac:dyDescent="0.25">
      <c r="A3901" s="30">
        <v>45793</v>
      </c>
      <c r="B3901" s="31">
        <v>6283571090</v>
      </c>
      <c r="C3901" s="32" t="s">
        <v>8746</v>
      </c>
      <c r="D3901" s="31">
        <v>1934</v>
      </c>
      <c r="E3901" s="32">
        <v>1</v>
      </c>
      <c r="F3901" s="32" t="s">
        <v>25</v>
      </c>
      <c r="G3901" s="32" t="s">
        <v>10961</v>
      </c>
      <c r="H3901" s="33" t="s">
        <v>9420</v>
      </c>
    </row>
    <row r="3902" spans="1:8" x14ac:dyDescent="0.25">
      <c r="A3902" s="34">
        <v>45793</v>
      </c>
      <c r="B3902" s="35">
        <v>2280191100</v>
      </c>
      <c r="C3902" s="36" t="s">
        <v>8654</v>
      </c>
      <c r="D3902" s="35">
        <v>1934</v>
      </c>
      <c r="E3902" s="36">
        <v>3</v>
      </c>
      <c r="F3902" s="36" t="s">
        <v>25</v>
      </c>
      <c r="G3902" s="36" t="s">
        <v>10961</v>
      </c>
      <c r="H3902" s="37" t="s">
        <v>9420</v>
      </c>
    </row>
    <row r="3903" spans="1:8" x14ac:dyDescent="0.25">
      <c r="A3903" s="30">
        <v>45793</v>
      </c>
      <c r="B3903" s="31">
        <v>4340460100</v>
      </c>
      <c r="C3903" s="32" t="s">
        <v>8730</v>
      </c>
      <c r="D3903" s="31">
        <v>1934</v>
      </c>
      <c r="E3903" s="32">
        <v>8</v>
      </c>
      <c r="F3903" s="32" t="s">
        <v>14</v>
      </c>
      <c r="G3903" s="32" t="s">
        <v>10961</v>
      </c>
      <c r="H3903" s="33" t="s">
        <v>9420</v>
      </c>
    </row>
    <row r="3904" spans="1:8" x14ac:dyDescent="0.25">
      <c r="A3904" s="34">
        <v>45793</v>
      </c>
      <c r="B3904" s="35">
        <v>3280574100</v>
      </c>
      <c r="C3904" s="36" t="s">
        <v>8680</v>
      </c>
      <c r="D3904" s="35">
        <v>1934</v>
      </c>
      <c r="E3904" s="36">
        <v>8</v>
      </c>
      <c r="F3904" s="36" t="s">
        <v>14</v>
      </c>
      <c r="G3904" s="36" t="s">
        <v>10961</v>
      </c>
      <c r="H3904" s="37" t="s">
        <v>9420</v>
      </c>
    </row>
    <row r="3905" spans="1:8" x14ac:dyDescent="0.25">
      <c r="A3905" s="30">
        <v>45793</v>
      </c>
      <c r="B3905" s="31">
        <v>3280595100</v>
      </c>
      <c r="C3905" s="32" t="s">
        <v>8686</v>
      </c>
      <c r="D3905" s="31">
        <v>1934</v>
      </c>
      <c r="E3905" s="32">
        <v>8</v>
      </c>
      <c r="F3905" s="32" t="s">
        <v>14</v>
      </c>
      <c r="G3905" s="32" t="s">
        <v>10961</v>
      </c>
      <c r="H3905" s="33" t="s">
        <v>9420</v>
      </c>
    </row>
    <row r="3906" spans="1:8" x14ac:dyDescent="0.25">
      <c r="A3906" s="34">
        <v>45793</v>
      </c>
      <c r="B3906" s="35">
        <v>3280574100</v>
      </c>
      <c r="C3906" s="36" t="s">
        <v>8680</v>
      </c>
      <c r="D3906" s="35">
        <v>1934</v>
      </c>
      <c r="E3906" s="36">
        <v>4</v>
      </c>
      <c r="F3906" s="36" t="s">
        <v>14</v>
      </c>
      <c r="G3906" s="36" t="s">
        <v>10961</v>
      </c>
      <c r="H3906" s="37" t="s">
        <v>9420</v>
      </c>
    </row>
    <row r="3907" spans="1:8" x14ac:dyDescent="0.25">
      <c r="A3907" s="30">
        <v>45793</v>
      </c>
      <c r="B3907" s="31" t="s">
        <v>10120</v>
      </c>
      <c r="C3907" s="32" t="s">
        <v>10121</v>
      </c>
      <c r="D3907" s="31">
        <v>1944</v>
      </c>
      <c r="E3907" s="32">
        <v>1</v>
      </c>
      <c r="F3907" s="32" t="s">
        <v>25</v>
      </c>
      <c r="G3907" s="32" t="s">
        <v>10961</v>
      </c>
      <c r="H3907" s="33" t="s">
        <v>8431</v>
      </c>
    </row>
    <row r="3908" spans="1:8" x14ac:dyDescent="0.25">
      <c r="A3908" s="34">
        <v>45793</v>
      </c>
      <c r="B3908" s="35" t="s">
        <v>2289</v>
      </c>
      <c r="C3908" s="36" t="s">
        <v>2290</v>
      </c>
      <c r="D3908" s="35">
        <v>1944</v>
      </c>
      <c r="E3908" s="36">
        <v>25</v>
      </c>
      <c r="F3908" s="36" t="s">
        <v>14</v>
      </c>
      <c r="G3908" s="36" t="s">
        <v>10961</v>
      </c>
      <c r="H3908" s="37" t="s">
        <v>8431</v>
      </c>
    </row>
    <row r="3909" spans="1:8" x14ac:dyDescent="0.25">
      <c r="A3909" s="30">
        <v>45793</v>
      </c>
      <c r="B3909" s="31" t="s">
        <v>10357</v>
      </c>
      <c r="C3909" s="32" t="s">
        <v>10357</v>
      </c>
      <c r="D3909" s="31">
        <v>1944</v>
      </c>
      <c r="E3909" s="32">
        <v>9</v>
      </c>
      <c r="F3909" s="32" t="s">
        <v>14</v>
      </c>
      <c r="G3909" s="32" t="s">
        <v>10961</v>
      </c>
      <c r="H3909" s="33" t="s">
        <v>8431</v>
      </c>
    </row>
    <row r="3910" spans="1:8" x14ac:dyDescent="0.25">
      <c r="A3910" s="34">
        <v>45793</v>
      </c>
      <c r="B3910" s="35" t="s">
        <v>10730</v>
      </c>
      <c r="C3910" s="36" t="s">
        <v>10730</v>
      </c>
      <c r="D3910" s="35" t="s">
        <v>10729</v>
      </c>
      <c r="E3910" s="36">
        <v>4</v>
      </c>
      <c r="F3910" s="36" t="s">
        <v>25</v>
      </c>
      <c r="G3910" s="36" t="s">
        <v>10961</v>
      </c>
      <c r="H3910" s="37" t="s">
        <v>8431</v>
      </c>
    </row>
    <row r="3911" spans="1:8" x14ac:dyDescent="0.25">
      <c r="A3911" s="30">
        <v>45793</v>
      </c>
      <c r="B3911" s="31" t="s">
        <v>10731</v>
      </c>
      <c r="C3911" s="32" t="s">
        <v>10731</v>
      </c>
      <c r="D3911" s="31" t="s">
        <v>10729</v>
      </c>
      <c r="E3911" s="32">
        <v>2</v>
      </c>
      <c r="F3911" s="32" t="s">
        <v>25</v>
      </c>
      <c r="G3911" s="32" t="s">
        <v>10961</v>
      </c>
      <c r="H3911" s="33" t="s">
        <v>8431</v>
      </c>
    </row>
    <row r="3912" spans="1:8" x14ac:dyDescent="0.25">
      <c r="A3912" s="34">
        <v>45793</v>
      </c>
      <c r="B3912" s="35" t="s">
        <v>9004</v>
      </c>
      <c r="C3912" s="36" t="s">
        <v>8914</v>
      </c>
      <c r="D3912" s="35" t="s">
        <v>10729</v>
      </c>
      <c r="E3912" s="36">
        <v>6</v>
      </c>
      <c r="F3912" s="36" t="s">
        <v>25</v>
      </c>
      <c r="G3912" s="36" t="s">
        <v>10961</v>
      </c>
      <c r="H3912" s="37" t="s">
        <v>8431</v>
      </c>
    </row>
    <row r="3913" spans="1:8" x14ac:dyDescent="0.25">
      <c r="A3913" s="30">
        <v>45793</v>
      </c>
      <c r="B3913" s="31">
        <v>4330349100</v>
      </c>
      <c r="C3913" s="32" t="s">
        <v>9285</v>
      </c>
      <c r="D3913" s="31" t="s">
        <v>10729</v>
      </c>
      <c r="E3913" s="32">
        <v>4</v>
      </c>
      <c r="F3913" s="32" t="s">
        <v>25</v>
      </c>
      <c r="G3913" s="32" t="s">
        <v>10961</v>
      </c>
      <c r="H3913" s="33" t="s">
        <v>8431</v>
      </c>
    </row>
    <row r="3914" spans="1:8" x14ac:dyDescent="0.25">
      <c r="A3914" s="34">
        <v>45793</v>
      </c>
      <c r="B3914" s="35">
        <v>4340459100</v>
      </c>
      <c r="C3914" s="36" t="s">
        <v>8729</v>
      </c>
      <c r="D3914" s="35" t="s">
        <v>10729</v>
      </c>
      <c r="E3914" s="36">
        <v>20</v>
      </c>
      <c r="F3914" s="36" t="s">
        <v>14</v>
      </c>
      <c r="G3914" s="36" t="s">
        <v>10961</v>
      </c>
      <c r="H3914" s="37" t="s">
        <v>8431</v>
      </c>
    </row>
    <row r="3915" spans="1:8" x14ac:dyDescent="0.25">
      <c r="A3915" s="30">
        <v>45793</v>
      </c>
      <c r="B3915" s="31" t="s">
        <v>2307</v>
      </c>
      <c r="C3915" s="32" t="s">
        <v>2308</v>
      </c>
      <c r="D3915" s="31" t="s">
        <v>10729</v>
      </c>
      <c r="E3915" s="32">
        <v>12</v>
      </c>
      <c r="F3915" s="32" t="s">
        <v>14</v>
      </c>
      <c r="G3915" s="32" t="s">
        <v>10961</v>
      </c>
      <c r="H3915" s="33" t="s">
        <v>8431</v>
      </c>
    </row>
    <row r="3916" spans="1:8" x14ac:dyDescent="0.25">
      <c r="A3916" s="34">
        <v>45793</v>
      </c>
      <c r="B3916" s="35" t="s">
        <v>9817</v>
      </c>
      <c r="C3916" s="36" t="s">
        <v>9818</v>
      </c>
      <c r="D3916" s="35" t="s">
        <v>10729</v>
      </c>
      <c r="E3916" s="36">
        <v>48</v>
      </c>
      <c r="F3916" s="36" t="s">
        <v>14</v>
      </c>
      <c r="G3916" s="36" t="s">
        <v>10961</v>
      </c>
      <c r="H3916" s="37" t="s">
        <v>8431</v>
      </c>
    </row>
    <row r="3917" spans="1:8" x14ac:dyDescent="0.25">
      <c r="A3917" s="30">
        <v>45793</v>
      </c>
      <c r="B3917" s="31" t="s">
        <v>145</v>
      </c>
      <c r="C3917" s="32" t="s">
        <v>146</v>
      </c>
      <c r="D3917" s="31" t="s">
        <v>10729</v>
      </c>
      <c r="E3917" s="32">
        <v>1</v>
      </c>
      <c r="F3917" s="32" t="s">
        <v>14</v>
      </c>
      <c r="G3917" s="32" t="s">
        <v>10961</v>
      </c>
      <c r="H3917" s="33" t="s">
        <v>8431</v>
      </c>
    </row>
    <row r="3918" spans="1:8" x14ac:dyDescent="0.25">
      <c r="A3918" s="34">
        <v>45793</v>
      </c>
      <c r="B3918" s="35" t="s">
        <v>10724</v>
      </c>
      <c r="C3918" s="36" t="s">
        <v>6161</v>
      </c>
      <c r="D3918" s="35" t="s">
        <v>10729</v>
      </c>
      <c r="E3918" s="36">
        <v>3</v>
      </c>
      <c r="F3918" s="36" t="s">
        <v>14</v>
      </c>
      <c r="G3918" s="36" t="s">
        <v>10961</v>
      </c>
      <c r="H3918" s="37" t="s">
        <v>8431</v>
      </c>
    </row>
    <row r="3919" spans="1:8" x14ac:dyDescent="0.25">
      <c r="A3919" s="30">
        <v>45793</v>
      </c>
      <c r="B3919" s="31" t="s">
        <v>1901</v>
      </c>
      <c r="C3919" s="32" t="s">
        <v>1902</v>
      </c>
      <c r="D3919" s="31" t="s">
        <v>10729</v>
      </c>
      <c r="E3919" s="32">
        <v>6</v>
      </c>
      <c r="F3919" s="32" t="s">
        <v>14</v>
      </c>
      <c r="G3919" s="32" t="s">
        <v>10961</v>
      </c>
      <c r="H3919" s="33" t="s">
        <v>8431</v>
      </c>
    </row>
    <row r="3920" spans="1:8" x14ac:dyDescent="0.25">
      <c r="A3920" s="34">
        <v>45793</v>
      </c>
      <c r="B3920" s="35" t="s">
        <v>1876</v>
      </c>
      <c r="C3920" s="36" t="s">
        <v>1877</v>
      </c>
      <c r="D3920" s="35" t="s">
        <v>10729</v>
      </c>
      <c r="E3920" s="36">
        <v>10</v>
      </c>
      <c r="F3920" s="36" t="s">
        <v>14</v>
      </c>
      <c r="G3920" s="36" t="s">
        <v>10961</v>
      </c>
      <c r="H3920" s="37" t="s">
        <v>8431</v>
      </c>
    </row>
    <row r="3921" spans="1:8" x14ac:dyDescent="0.25">
      <c r="A3921" s="30">
        <v>45793</v>
      </c>
      <c r="B3921" s="31" t="s">
        <v>3607</v>
      </c>
      <c r="C3921" s="32" t="s">
        <v>3608</v>
      </c>
      <c r="D3921" s="31" t="s">
        <v>10729</v>
      </c>
      <c r="E3921" s="32">
        <v>5</v>
      </c>
      <c r="F3921" s="32" t="s">
        <v>14</v>
      </c>
      <c r="G3921" s="32" t="s">
        <v>10961</v>
      </c>
      <c r="H3921" s="33" t="s">
        <v>8431</v>
      </c>
    </row>
    <row r="3922" spans="1:8" x14ac:dyDescent="0.25">
      <c r="A3922" s="34">
        <v>45793</v>
      </c>
      <c r="B3922" s="35" t="s">
        <v>1468</v>
      </c>
      <c r="C3922" s="36" t="s">
        <v>3015</v>
      </c>
      <c r="D3922" s="35" t="s">
        <v>10729</v>
      </c>
      <c r="E3922" s="36">
        <v>10</v>
      </c>
      <c r="F3922" s="36" t="s">
        <v>14</v>
      </c>
      <c r="G3922" s="36" t="s">
        <v>10961</v>
      </c>
      <c r="H3922" s="37" t="s">
        <v>8431</v>
      </c>
    </row>
    <row r="3923" spans="1:8" x14ac:dyDescent="0.25">
      <c r="A3923" s="30">
        <v>45793</v>
      </c>
      <c r="B3923" s="31" t="s">
        <v>52</v>
      </c>
      <c r="C3923" s="32" t="s">
        <v>53</v>
      </c>
      <c r="D3923" s="31" t="s">
        <v>10729</v>
      </c>
      <c r="E3923" s="32">
        <v>20</v>
      </c>
      <c r="F3923" s="32" t="s">
        <v>14</v>
      </c>
      <c r="G3923" s="32" t="s">
        <v>10961</v>
      </c>
      <c r="H3923" s="33" t="s">
        <v>8431</v>
      </c>
    </row>
    <row r="3924" spans="1:8" x14ac:dyDescent="0.25">
      <c r="A3924" s="34">
        <v>45793</v>
      </c>
      <c r="B3924" s="35" t="s">
        <v>10732</v>
      </c>
      <c r="C3924" s="36" t="s">
        <v>10733</v>
      </c>
      <c r="D3924" s="35" t="s">
        <v>10729</v>
      </c>
      <c r="E3924" s="36">
        <v>2</v>
      </c>
      <c r="F3924" s="36" t="s">
        <v>25</v>
      </c>
      <c r="G3924" s="36" t="s">
        <v>10961</v>
      </c>
      <c r="H3924" s="37" t="s">
        <v>8431</v>
      </c>
    </row>
    <row r="3925" spans="1:8" x14ac:dyDescent="0.25">
      <c r="A3925" s="30">
        <v>45793</v>
      </c>
      <c r="B3925" s="31" t="s">
        <v>10734</v>
      </c>
      <c r="C3925" s="32" t="s">
        <v>10735</v>
      </c>
      <c r="D3925" s="31" t="s">
        <v>10729</v>
      </c>
      <c r="E3925" s="32">
        <v>2</v>
      </c>
      <c r="F3925" s="32" t="s">
        <v>25</v>
      </c>
      <c r="G3925" s="32" t="s">
        <v>10961</v>
      </c>
      <c r="H3925" s="33" t="s">
        <v>8431</v>
      </c>
    </row>
    <row r="3926" spans="1:8" x14ac:dyDescent="0.25">
      <c r="A3926" s="34">
        <v>45793</v>
      </c>
      <c r="B3926" s="35" t="s">
        <v>10688</v>
      </c>
      <c r="C3926" s="36" t="s">
        <v>10688</v>
      </c>
      <c r="D3926" s="35" t="s">
        <v>10729</v>
      </c>
      <c r="E3926" s="36">
        <v>6</v>
      </c>
      <c r="F3926" s="36" t="s">
        <v>25</v>
      </c>
      <c r="G3926" s="36" t="s">
        <v>10961</v>
      </c>
      <c r="H3926" s="37" t="s">
        <v>8431</v>
      </c>
    </row>
    <row r="3927" spans="1:8" x14ac:dyDescent="0.25">
      <c r="A3927" s="30">
        <v>45793</v>
      </c>
      <c r="B3927" s="31" t="s">
        <v>2418</v>
      </c>
      <c r="C3927" s="32" t="s">
        <v>2476</v>
      </c>
      <c r="D3927" s="31" t="s">
        <v>10729</v>
      </c>
      <c r="E3927" s="32">
        <v>8</v>
      </c>
      <c r="F3927" s="32" t="s">
        <v>14</v>
      </c>
      <c r="G3927" s="32" t="s">
        <v>10961</v>
      </c>
      <c r="H3927" s="33" t="s">
        <v>8431</v>
      </c>
    </row>
    <row r="3928" spans="1:8" x14ac:dyDescent="0.25">
      <c r="A3928" s="34">
        <v>45793</v>
      </c>
      <c r="B3928" s="35" t="s">
        <v>632</v>
      </c>
      <c r="C3928" s="36" t="s">
        <v>3559</v>
      </c>
      <c r="D3928" s="35" t="s">
        <v>10729</v>
      </c>
      <c r="E3928" s="36">
        <v>60</v>
      </c>
      <c r="F3928" s="36" t="s">
        <v>25</v>
      </c>
      <c r="G3928" s="36" t="s">
        <v>10961</v>
      </c>
      <c r="H3928" s="37" t="s">
        <v>8431</v>
      </c>
    </row>
    <row r="3929" spans="1:8" x14ac:dyDescent="0.25">
      <c r="A3929" s="30">
        <v>45793</v>
      </c>
      <c r="B3929" s="31" t="s">
        <v>9257</v>
      </c>
      <c r="C3929" s="32" t="s">
        <v>8922</v>
      </c>
      <c r="D3929" s="31" t="s">
        <v>10729</v>
      </c>
      <c r="E3929" s="32">
        <v>3</v>
      </c>
      <c r="F3929" s="32" t="s">
        <v>25</v>
      </c>
      <c r="G3929" s="32" t="s">
        <v>10961</v>
      </c>
      <c r="H3929" s="33" t="s">
        <v>8431</v>
      </c>
    </row>
    <row r="3930" spans="1:8" x14ac:dyDescent="0.25">
      <c r="A3930" s="34">
        <v>45793</v>
      </c>
      <c r="B3930" s="35" t="s">
        <v>145</v>
      </c>
      <c r="C3930" s="36" t="s">
        <v>146</v>
      </c>
      <c r="D3930" s="35" t="s">
        <v>10729</v>
      </c>
      <c r="E3930" s="36">
        <v>1</v>
      </c>
      <c r="F3930" s="36" t="s">
        <v>14</v>
      </c>
      <c r="G3930" s="36" t="s">
        <v>10961</v>
      </c>
      <c r="H3930" s="37" t="s">
        <v>8431</v>
      </c>
    </row>
    <row r="3931" spans="1:8" x14ac:dyDescent="0.25">
      <c r="A3931" s="30">
        <v>45793</v>
      </c>
      <c r="B3931" s="31" t="s">
        <v>3607</v>
      </c>
      <c r="C3931" s="32" t="s">
        <v>3608</v>
      </c>
      <c r="D3931" s="31" t="s">
        <v>10729</v>
      </c>
      <c r="E3931" s="32">
        <v>5</v>
      </c>
      <c r="F3931" s="32" t="s">
        <v>14</v>
      </c>
      <c r="G3931" s="32" t="s">
        <v>10961</v>
      </c>
      <c r="H3931" s="33" t="s">
        <v>8431</v>
      </c>
    </row>
    <row r="3932" spans="1:8" x14ac:dyDescent="0.25">
      <c r="A3932" s="34">
        <v>45793</v>
      </c>
      <c r="B3932" s="35" t="s">
        <v>1354</v>
      </c>
      <c r="C3932" s="36" t="s">
        <v>1355</v>
      </c>
      <c r="D3932" s="35" t="s">
        <v>10729</v>
      </c>
      <c r="E3932" s="36">
        <v>10</v>
      </c>
      <c r="F3932" s="36" t="s">
        <v>14</v>
      </c>
      <c r="G3932" s="36" t="s">
        <v>10961</v>
      </c>
      <c r="H3932" s="37" t="s">
        <v>8431</v>
      </c>
    </row>
    <row r="3933" spans="1:8" x14ac:dyDescent="0.25">
      <c r="A3933" s="30">
        <v>45793</v>
      </c>
      <c r="B3933" s="31" t="s">
        <v>9366</v>
      </c>
      <c r="C3933" s="32" t="s">
        <v>8955</v>
      </c>
      <c r="D3933" s="31" t="s">
        <v>10729</v>
      </c>
      <c r="E3933" s="32">
        <v>3</v>
      </c>
      <c r="F3933" s="32" t="s">
        <v>14</v>
      </c>
      <c r="G3933" s="32" t="s">
        <v>10961</v>
      </c>
      <c r="H3933" s="33" t="s">
        <v>8431</v>
      </c>
    </row>
    <row r="3934" spans="1:8" x14ac:dyDescent="0.25">
      <c r="A3934" s="34">
        <v>45793</v>
      </c>
      <c r="B3934" s="35" t="s">
        <v>9368</v>
      </c>
      <c r="C3934" s="36" t="s">
        <v>10523</v>
      </c>
      <c r="D3934" s="35" t="s">
        <v>10729</v>
      </c>
      <c r="E3934" s="36">
        <v>2</v>
      </c>
      <c r="F3934" s="36" t="s">
        <v>14</v>
      </c>
      <c r="G3934" s="36" t="s">
        <v>10961</v>
      </c>
      <c r="H3934" s="37" t="s">
        <v>8431</v>
      </c>
    </row>
    <row r="3935" spans="1:8" x14ac:dyDescent="0.25">
      <c r="A3935" s="30">
        <v>45793</v>
      </c>
      <c r="B3935" s="31">
        <v>1280359100</v>
      </c>
      <c r="C3935" s="32" t="s">
        <v>8650</v>
      </c>
      <c r="D3935" s="31" t="s">
        <v>10729</v>
      </c>
      <c r="E3935" s="32">
        <v>1</v>
      </c>
      <c r="F3935" s="32" t="s">
        <v>25</v>
      </c>
      <c r="G3935" s="32" t="s">
        <v>10961</v>
      </c>
      <c r="H3935" s="33" t="s">
        <v>8431</v>
      </c>
    </row>
    <row r="3936" spans="1:8" x14ac:dyDescent="0.25">
      <c r="A3936" s="34">
        <v>45793</v>
      </c>
      <c r="B3936" s="35" t="s">
        <v>1766</v>
      </c>
      <c r="C3936" s="36" t="s">
        <v>1767</v>
      </c>
      <c r="D3936" s="35" t="s">
        <v>10729</v>
      </c>
      <c r="E3936" s="36">
        <v>6</v>
      </c>
      <c r="F3936" s="36" t="s">
        <v>14</v>
      </c>
      <c r="G3936" s="36" t="s">
        <v>10961</v>
      </c>
      <c r="H3936" s="37" t="s">
        <v>10283</v>
      </c>
    </row>
    <row r="3937" spans="1:8" x14ac:dyDescent="0.25">
      <c r="A3937" s="30">
        <v>45793</v>
      </c>
      <c r="B3937" s="31" t="s">
        <v>4025</v>
      </c>
      <c r="C3937" s="32" t="s">
        <v>4026</v>
      </c>
      <c r="D3937" s="31" t="s">
        <v>10729</v>
      </c>
      <c r="E3937" s="32">
        <v>2</v>
      </c>
      <c r="F3937" s="32" t="s">
        <v>14</v>
      </c>
      <c r="G3937" s="32" t="s">
        <v>10961</v>
      </c>
      <c r="H3937" s="33" t="s">
        <v>10283</v>
      </c>
    </row>
    <row r="3938" spans="1:8" x14ac:dyDescent="0.25">
      <c r="A3938" s="34">
        <v>45793</v>
      </c>
      <c r="B3938" s="35" t="s">
        <v>7853</v>
      </c>
      <c r="C3938" s="36" t="s">
        <v>7854</v>
      </c>
      <c r="D3938" s="35" t="s">
        <v>10729</v>
      </c>
      <c r="E3938" s="36">
        <v>12</v>
      </c>
      <c r="F3938" s="36" t="s">
        <v>25</v>
      </c>
      <c r="G3938" s="36" t="s">
        <v>10961</v>
      </c>
      <c r="H3938" s="37" t="s">
        <v>8431</v>
      </c>
    </row>
    <row r="3939" spans="1:8" x14ac:dyDescent="0.25">
      <c r="A3939" s="30">
        <v>45793</v>
      </c>
      <c r="B3939" s="31" t="s">
        <v>7857</v>
      </c>
      <c r="C3939" s="32" t="s">
        <v>7858</v>
      </c>
      <c r="D3939" s="31" t="s">
        <v>10729</v>
      </c>
      <c r="E3939" s="32">
        <v>24</v>
      </c>
      <c r="F3939" s="32" t="s">
        <v>25</v>
      </c>
      <c r="G3939" s="32" t="s">
        <v>10961</v>
      </c>
      <c r="H3939" s="33" t="s">
        <v>8431</v>
      </c>
    </row>
    <row r="3940" spans="1:8" x14ac:dyDescent="0.25">
      <c r="A3940" s="34">
        <v>45793</v>
      </c>
      <c r="B3940" s="35" t="s">
        <v>7883</v>
      </c>
      <c r="C3940" s="36" t="s">
        <v>7884</v>
      </c>
      <c r="D3940" s="35" t="s">
        <v>10729</v>
      </c>
      <c r="E3940" s="36">
        <v>12</v>
      </c>
      <c r="F3940" s="36" t="s">
        <v>25</v>
      </c>
      <c r="G3940" s="36" t="s">
        <v>10961</v>
      </c>
      <c r="H3940" s="37" t="s">
        <v>8431</v>
      </c>
    </row>
    <row r="3941" spans="1:8" x14ac:dyDescent="0.25">
      <c r="A3941" s="30">
        <v>45793</v>
      </c>
      <c r="B3941" s="31" t="s">
        <v>5384</v>
      </c>
      <c r="C3941" s="32" t="s">
        <v>5385</v>
      </c>
      <c r="D3941" s="31">
        <v>1902</v>
      </c>
      <c r="E3941" s="32">
        <v>110</v>
      </c>
      <c r="F3941" s="32" t="s">
        <v>14</v>
      </c>
      <c r="G3941" s="32" t="s">
        <v>10961</v>
      </c>
      <c r="H3941" s="33" t="s">
        <v>10736</v>
      </c>
    </row>
    <row r="3942" spans="1:8" x14ac:dyDescent="0.25">
      <c r="A3942" s="34">
        <v>45793</v>
      </c>
      <c r="B3942" s="35" t="s">
        <v>5386</v>
      </c>
      <c r="C3942" s="36" t="s">
        <v>5387</v>
      </c>
      <c r="D3942" s="35">
        <v>1902</v>
      </c>
      <c r="E3942" s="36">
        <v>90</v>
      </c>
      <c r="F3942" s="36" t="s">
        <v>14</v>
      </c>
      <c r="G3942" s="36" t="s">
        <v>10961</v>
      </c>
      <c r="H3942" s="37" t="s">
        <v>10736</v>
      </c>
    </row>
    <row r="3943" spans="1:8" x14ac:dyDescent="0.25">
      <c r="A3943" s="30">
        <v>45794</v>
      </c>
      <c r="B3943" s="31">
        <v>3280845100</v>
      </c>
      <c r="C3943" s="32" t="s">
        <v>8702</v>
      </c>
      <c r="D3943" s="31">
        <v>1946</v>
      </c>
      <c r="E3943" s="32">
        <v>10</v>
      </c>
      <c r="F3943" s="32" t="s">
        <v>14</v>
      </c>
      <c r="G3943" s="32" t="s">
        <v>10961</v>
      </c>
      <c r="H3943" s="33" t="s">
        <v>10144</v>
      </c>
    </row>
    <row r="3944" spans="1:8" x14ac:dyDescent="0.25">
      <c r="A3944" s="34">
        <v>45794</v>
      </c>
      <c r="B3944" s="35">
        <v>3280524100</v>
      </c>
      <c r="C3944" s="36" t="s">
        <v>8670</v>
      </c>
      <c r="D3944" s="35">
        <v>1946</v>
      </c>
      <c r="E3944" s="36">
        <v>6</v>
      </c>
      <c r="F3944" s="36" t="s">
        <v>14</v>
      </c>
      <c r="G3944" s="36" t="s">
        <v>10961</v>
      </c>
      <c r="H3944" s="37" t="s">
        <v>10144</v>
      </c>
    </row>
    <row r="3945" spans="1:8" x14ac:dyDescent="0.25">
      <c r="A3945" s="30">
        <v>45794</v>
      </c>
      <c r="B3945" s="31" t="s">
        <v>9257</v>
      </c>
      <c r="C3945" s="32" t="s">
        <v>8922</v>
      </c>
      <c r="D3945" s="31">
        <v>1946</v>
      </c>
      <c r="E3945" s="32">
        <v>6</v>
      </c>
      <c r="F3945" s="32" t="s">
        <v>25</v>
      </c>
      <c r="G3945" s="32" t="s">
        <v>10961</v>
      </c>
      <c r="H3945" s="33" t="s">
        <v>10144</v>
      </c>
    </row>
    <row r="3946" spans="1:8" x14ac:dyDescent="0.25">
      <c r="A3946" s="34">
        <v>45794</v>
      </c>
      <c r="B3946" s="35">
        <v>1280354100</v>
      </c>
      <c r="C3946" s="36" t="s">
        <v>8648</v>
      </c>
      <c r="D3946" s="35">
        <v>1946</v>
      </c>
      <c r="E3946" s="36">
        <v>4</v>
      </c>
      <c r="F3946" s="36" t="s">
        <v>25</v>
      </c>
      <c r="G3946" s="36" t="s">
        <v>10961</v>
      </c>
      <c r="H3946" s="37" t="s">
        <v>10144</v>
      </c>
    </row>
    <row r="3947" spans="1:8" x14ac:dyDescent="0.25">
      <c r="A3947" s="30">
        <v>45794</v>
      </c>
      <c r="B3947" s="31">
        <v>2280191100</v>
      </c>
      <c r="C3947" s="32" t="s">
        <v>8654</v>
      </c>
      <c r="D3947" s="31">
        <v>1946</v>
      </c>
      <c r="E3947" s="32">
        <v>2</v>
      </c>
      <c r="F3947" s="32" t="s">
        <v>25</v>
      </c>
      <c r="G3947" s="32" t="s">
        <v>10961</v>
      </c>
      <c r="H3947" s="33" t="s">
        <v>10144</v>
      </c>
    </row>
    <row r="3948" spans="1:8" x14ac:dyDescent="0.25">
      <c r="A3948" s="34">
        <v>45794</v>
      </c>
      <c r="B3948" s="35">
        <v>3280585100</v>
      </c>
      <c r="C3948" s="36" t="s">
        <v>8682</v>
      </c>
      <c r="D3948" s="35">
        <v>1946</v>
      </c>
      <c r="E3948" s="36">
        <v>2</v>
      </c>
      <c r="F3948" s="36" t="s">
        <v>14</v>
      </c>
      <c r="G3948" s="36" t="s">
        <v>10961</v>
      </c>
      <c r="H3948" s="37" t="s">
        <v>10144</v>
      </c>
    </row>
    <row r="3949" spans="1:8" x14ac:dyDescent="0.25">
      <c r="A3949" s="30">
        <v>45794</v>
      </c>
      <c r="B3949" s="31" t="s">
        <v>8829</v>
      </c>
      <c r="C3949" s="32" t="s">
        <v>8799</v>
      </c>
      <c r="D3949" s="31">
        <v>1946</v>
      </c>
      <c r="E3949" s="32">
        <v>8</v>
      </c>
      <c r="F3949" s="32" t="s">
        <v>14</v>
      </c>
      <c r="G3949" s="32" t="s">
        <v>10961</v>
      </c>
      <c r="H3949" s="33" t="s">
        <v>10144</v>
      </c>
    </row>
    <row r="3950" spans="1:8" x14ac:dyDescent="0.25">
      <c r="A3950" s="34">
        <v>45794</v>
      </c>
      <c r="B3950" s="35" t="s">
        <v>8819</v>
      </c>
      <c r="C3950" s="36" t="s">
        <v>8789</v>
      </c>
      <c r="D3950" s="35">
        <v>1946</v>
      </c>
      <c r="E3950" s="36">
        <v>8</v>
      </c>
      <c r="F3950" s="36" t="s">
        <v>14</v>
      </c>
      <c r="G3950" s="36" t="s">
        <v>10961</v>
      </c>
      <c r="H3950" s="37" t="s">
        <v>10144</v>
      </c>
    </row>
    <row r="3951" spans="1:8" x14ac:dyDescent="0.25">
      <c r="A3951" s="30">
        <v>45794</v>
      </c>
      <c r="B3951" s="31" t="s">
        <v>8828</v>
      </c>
      <c r="C3951" s="32" t="s">
        <v>8798</v>
      </c>
      <c r="D3951" s="31">
        <v>1946</v>
      </c>
      <c r="E3951" s="32">
        <v>4</v>
      </c>
      <c r="F3951" s="32" t="s">
        <v>14</v>
      </c>
      <c r="G3951" s="32" t="s">
        <v>10961</v>
      </c>
      <c r="H3951" s="33" t="s">
        <v>10144</v>
      </c>
    </row>
    <row r="3952" spans="1:8" x14ac:dyDescent="0.25">
      <c r="A3952" s="34">
        <v>45794</v>
      </c>
      <c r="B3952" s="35" t="s">
        <v>8809</v>
      </c>
      <c r="C3952" s="36" t="s">
        <v>8781</v>
      </c>
      <c r="D3952" s="35">
        <v>1946</v>
      </c>
      <c r="E3952" s="36">
        <v>4</v>
      </c>
      <c r="F3952" s="36" t="s">
        <v>14</v>
      </c>
      <c r="G3952" s="36" t="s">
        <v>10961</v>
      </c>
      <c r="H3952" s="37" t="s">
        <v>10144</v>
      </c>
    </row>
    <row r="3953" spans="1:8" x14ac:dyDescent="0.25">
      <c r="A3953" s="30">
        <v>45794</v>
      </c>
      <c r="B3953" s="31" t="s">
        <v>8815</v>
      </c>
      <c r="C3953" s="32" t="s">
        <v>8785</v>
      </c>
      <c r="D3953" s="31">
        <v>1946</v>
      </c>
      <c r="E3953" s="32">
        <v>4</v>
      </c>
      <c r="F3953" s="32" t="s">
        <v>14</v>
      </c>
      <c r="G3953" s="32" t="s">
        <v>10961</v>
      </c>
      <c r="H3953" s="33" t="s">
        <v>10144</v>
      </c>
    </row>
    <row r="3954" spans="1:8" x14ac:dyDescent="0.25">
      <c r="A3954" s="34">
        <v>45794</v>
      </c>
      <c r="B3954" s="35" t="s">
        <v>9009</v>
      </c>
      <c r="C3954" s="36" t="s">
        <v>8987</v>
      </c>
      <c r="D3954" s="35">
        <v>1946</v>
      </c>
      <c r="E3954" s="36">
        <v>2</v>
      </c>
      <c r="F3954" s="36" t="s">
        <v>14</v>
      </c>
      <c r="G3954" s="36" t="s">
        <v>10961</v>
      </c>
      <c r="H3954" s="37" t="s">
        <v>10144</v>
      </c>
    </row>
    <row r="3955" spans="1:8" x14ac:dyDescent="0.25">
      <c r="A3955" s="30">
        <v>45794</v>
      </c>
      <c r="B3955" s="31">
        <v>906912050</v>
      </c>
      <c r="C3955" s="32" t="s">
        <v>2388</v>
      </c>
      <c r="D3955" s="31">
        <v>1943</v>
      </c>
      <c r="E3955" s="32">
        <v>2</v>
      </c>
      <c r="F3955" s="32" t="s">
        <v>14</v>
      </c>
      <c r="G3955" s="32" t="s">
        <v>10961</v>
      </c>
      <c r="H3955" s="33" t="s">
        <v>10737</v>
      </c>
    </row>
    <row r="3956" spans="1:8" x14ac:dyDescent="0.25">
      <c r="A3956" s="34">
        <v>45794</v>
      </c>
      <c r="B3956" s="35" t="s">
        <v>8809</v>
      </c>
      <c r="C3956" s="36" t="s">
        <v>8781</v>
      </c>
      <c r="D3956" s="35">
        <v>1943</v>
      </c>
      <c r="E3956" s="36">
        <v>3</v>
      </c>
      <c r="F3956" s="36" t="s">
        <v>14</v>
      </c>
      <c r="G3956" s="36" t="s">
        <v>10961</v>
      </c>
      <c r="H3956" s="37" t="s">
        <v>10737</v>
      </c>
    </row>
    <row r="3957" spans="1:8" x14ac:dyDescent="0.25">
      <c r="A3957" s="30">
        <v>45794</v>
      </c>
      <c r="B3957" s="31" t="s">
        <v>2966</v>
      </c>
      <c r="C3957" s="32" t="s">
        <v>2967</v>
      </c>
      <c r="D3957" s="31" t="s">
        <v>10739</v>
      </c>
      <c r="E3957" s="32">
        <v>24</v>
      </c>
      <c r="F3957" s="32" t="s">
        <v>14</v>
      </c>
      <c r="G3957" s="32" t="s">
        <v>10961</v>
      </c>
      <c r="H3957" s="33" t="s">
        <v>10738</v>
      </c>
    </row>
    <row r="3958" spans="1:8" x14ac:dyDescent="0.25">
      <c r="A3958" s="34">
        <v>45794</v>
      </c>
      <c r="B3958" s="35" t="s">
        <v>294</v>
      </c>
      <c r="C3958" s="36" t="s">
        <v>295</v>
      </c>
      <c r="D3958" s="35" t="s">
        <v>10739</v>
      </c>
      <c r="E3958" s="36">
        <v>36</v>
      </c>
      <c r="F3958" s="36" t="s">
        <v>14</v>
      </c>
      <c r="G3958" s="36" t="s">
        <v>10961</v>
      </c>
      <c r="H3958" s="37" t="s">
        <v>10738</v>
      </c>
    </row>
    <row r="3959" spans="1:8" x14ac:dyDescent="0.25">
      <c r="A3959" s="30">
        <v>45794</v>
      </c>
      <c r="B3959" s="31" t="s">
        <v>2136</v>
      </c>
      <c r="C3959" s="32" t="s">
        <v>2137</v>
      </c>
      <c r="D3959" s="31" t="s">
        <v>10739</v>
      </c>
      <c r="E3959" s="32">
        <v>30</v>
      </c>
      <c r="F3959" s="32" t="s">
        <v>25</v>
      </c>
      <c r="G3959" s="32" t="s">
        <v>10961</v>
      </c>
      <c r="H3959" s="33" t="s">
        <v>10738</v>
      </c>
    </row>
    <row r="3960" spans="1:8" x14ac:dyDescent="0.25">
      <c r="A3960" s="34">
        <v>45794</v>
      </c>
      <c r="B3960" s="35" t="s">
        <v>1915</v>
      </c>
      <c r="C3960" s="36" t="s">
        <v>1916</v>
      </c>
      <c r="D3960" s="35" t="s">
        <v>10739</v>
      </c>
      <c r="E3960" s="36">
        <v>24</v>
      </c>
      <c r="F3960" s="36" t="s">
        <v>14</v>
      </c>
      <c r="G3960" s="36" t="s">
        <v>10961</v>
      </c>
      <c r="H3960" s="37" t="s">
        <v>10738</v>
      </c>
    </row>
    <row r="3961" spans="1:8" x14ac:dyDescent="0.25">
      <c r="A3961" s="30">
        <v>45794</v>
      </c>
      <c r="B3961" s="31" t="s">
        <v>1878</v>
      </c>
      <c r="C3961" s="32" t="s">
        <v>1879</v>
      </c>
      <c r="D3961" s="31" t="s">
        <v>10739</v>
      </c>
      <c r="E3961" s="32">
        <v>10</v>
      </c>
      <c r="F3961" s="32" t="s">
        <v>14</v>
      </c>
      <c r="G3961" s="32" t="s">
        <v>10961</v>
      </c>
      <c r="H3961" s="33" t="s">
        <v>10738</v>
      </c>
    </row>
    <row r="3962" spans="1:8" x14ac:dyDescent="0.25">
      <c r="A3962" s="34">
        <v>45794</v>
      </c>
      <c r="B3962" s="35" t="s">
        <v>4142</v>
      </c>
      <c r="C3962" s="36" t="s">
        <v>4143</v>
      </c>
      <c r="D3962" s="35" t="s">
        <v>10739</v>
      </c>
      <c r="E3962" s="36">
        <v>24</v>
      </c>
      <c r="F3962" s="36" t="s">
        <v>14</v>
      </c>
      <c r="G3962" s="36" t="s">
        <v>10961</v>
      </c>
      <c r="H3962" s="37" t="s">
        <v>10738</v>
      </c>
    </row>
    <row r="3963" spans="1:8" x14ac:dyDescent="0.25">
      <c r="A3963" s="30">
        <v>45794</v>
      </c>
      <c r="B3963" s="31" t="s">
        <v>2259</v>
      </c>
      <c r="C3963" s="32" t="s">
        <v>2260</v>
      </c>
      <c r="D3963" s="31" t="s">
        <v>10739</v>
      </c>
      <c r="E3963" s="32">
        <v>54</v>
      </c>
      <c r="F3963" s="32" t="s">
        <v>14</v>
      </c>
      <c r="G3963" s="32" t="s">
        <v>10961</v>
      </c>
      <c r="H3963" s="33" t="s">
        <v>10738</v>
      </c>
    </row>
    <row r="3964" spans="1:8" x14ac:dyDescent="0.25">
      <c r="A3964" s="34">
        <v>45794</v>
      </c>
      <c r="B3964" s="35" t="s">
        <v>52</v>
      </c>
      <c r="C3964" s="36" t="s">
        <v>53</v>
      </c>
      <c r="D3964" s="35" t="s">
        <v>10739</v>
      </c>
      <c r="E3964" s="36">
        <v>6</v>
      </c>
      <c r="F3964" s="36" t="s">
        <v>14</v>
      </c>
      <c r="G3964" s="36" t="s">
        <v>10961</v>
      </c>
      <c r="H3964" s="37" t="s">
        <v>10738</v>
      </c>
    </row>
    <row r="3965" spans="1:8" x14ac:dyDescent="0.25">
      <c r="A3965" s="30">
        <v>45794</v>
      </c>
      <c r="B3965" s="31" t="s">
        <v>2418</v>
      </c>
      <c r="C3965" s="32" t="s">
        <v>2476</v>
      </c>
      <c r="D3965" s="31" t="s">
        <v>10739</v>
      </c>
      <c r="E3965" s="32">
        <v>8</v>
      </c>
      <c r="F3965" s="32" t="s">
        <v>14</v>
      </c>
      <c r="G3965" s="32" t="s">
        <v>10961</v>
      </c>
      <c r="H3965" s="33" t="s">
        <v>10738</v>
      </c>
    </row>
    <row r="3966" spans="1:8" x14ac:dyDescent="0.25">
      <c r="A3966" s="34">
        <v>45794</v>
      </c>
      <c r="B3966" s="35" t="s">
        <v>1948</v>
      </c>
      <c r="C3966" s="36" t="s">
        <v>1949</v>
      </c>
      <c r="D3966" s="35" t="s">
        <v>10739</v>
      </c>
      <c r="E3966" s="36">
        <v>5</v>
      </c>
      <c r="F3966" s="36" t="s">
        <v>14</v>
      </c>
      <c r="G3966" s="36" t="s">
        <v>10961</v>
      </c>
      <c r="H3966" s="37" t="s">
        <v>10738</v>
      </c>
    </row>
    <row r="3967" spans="1:8" x14ac:dyDescent="0.25">
      <c r="A3967" s="30">
        <v>45794</v>
      </c>
      <c r="B3967" s="31" t="s">
        <v>765</v>
      </c>
      <c r="C3967" s="32" t="s">
        <v>766</v>
      </c>
      <c r="D3967" s="31" t="s">
        <v>10739</v>
      </c>
      <c r="E3967" s="32">
        <v>1</v>
      </c>
      <c r="F3967" s="32" t="s">
        <v>25</v>
      </c>
      <c r="G3967" s="32" t="s">
        <v>10961</v>
      </c>
      <c r="H3967" s="33" t="s">
        <v>10738</v>
      </c>
    </row>
    <row r="3968" spans="1:8" x14ac:dyDescent="0.25">
      <c r="A3968" s="34">
        <v>45794</v>
      </c>
      <c r="B3968" s="35" t="s">
        <v>75</v>
      </c>
      <c r="C3968" s="36" t="s">
        <v>76</v>
      </c>
      <c r="D3968" s="35" t="s">
        <v>10739</v>
      </c>
      <c r="E3968" s="36">
        <v>3</v>
      </c>
      <c r="F3968" s="36" t="s">
        <v>14</v>
      </c>
      <c r="G3968" s="36" t="s">
        <v>10961</v>
      </c>
      <c r="H3968" s="37" t="s">
        <v>10738</v>
      </c>
    </row>
    <row r="3969" spans="1:8" x14ac:dyDescent="0.25">
      <c r="A3969" s="30">
        <v>45794</v>
      </c>
      <c r="B3969" s="31" t="s">
        <v>93</v>
      </c>
      <c r="C3969" s="32" t="s">
        <v>94</v>
      </c>
      <c r="D3969" s="31" t="s">
        <v>10739</v>
      </c>
      <c r="E3969" s="32">
        <v>3</v>
      </c>
      <c r="F3969" s="32" t="s">
        <v>14</v>
      </c>
      <c r="G3969" s="32" t="s">
        <v>10961</v>
      </c>
      <c r="H3969" s="33" t="s">
        <v>10738</v>
      </c>
    </row>
    <row r="3970" spans="1:8" x14ac:dyDescent="0.25">
      <c r="A3970" s="34">
        <v>45794</v>
      </c>
      <c r="B3970" s="35" t="s">
        <v>106</v>
      </c>
      <c r="C3970" s="36" t="s">
        <v>107</v>
      </c>
      <c r="D3970" s="35" t="s">
        <v>10739</v>
      </c>
      <c r="E3970" s="36">
        <v>2</v>
      </c>
      <c r="F3970" s="36" t="s">
        <v>14</v>
      </c>
      <c r="G3970" s="36" t="s">
        <v>10961</v>
      </c>
      <c r="H3970" s="37" t="s">
        <v>10738</v>
      </c>
    </row>
    <row r="3971" spans="1:8" x14ac:dyDescent="0.25">
      <c r="A3971" s="30">
        <v>45794</v>
      </c>
      <c r="B3971" s="31" t="s">
        <v>2167</v>
      </c>
      <c r="C3971" s="32" t="s">
        <v>2168</v>
      </c>
      <c r="D3971" s="31" t="s">
        <v>10739</v>
      </c>
      <c r="E3971" s="32">
        <v>5</v>
      </c>
      <c r="F3971" s="32" t="s">
        <v>14</v>
      </c>
      <c r="G3971" s="32" t="s">
        <v>10961</v>
      </c>
      <c r="H3971" s="33" t="s">
        <v>10738</v>
      </c>
    </row>
    <row r="3972" spans="1:8" x14ac:dyDescent="0.25">
      <c r="A3972" s="34">
        <v>45794</v>
      </c>
      <c r="B3972" s="35" t="s">
        <v>4133</v>
      </c>
      <c r="C3972" s="36" t="s">
        <v>4134</v>
      </c>
      <c r="D3972" s="35" t="s">
        <v>10739</v>
      </c>
      <c r="E3972" s="36">
        <v>12</v>
      </c>
      <c r="F3972" s="36" t="s">
        <v>14</v>
      </c>
      <c r="G3972" s="36" t="s">
        <v>10961</v>
      </c>
      <c r="H3972" s="37" t="s">
        <v>10738</v>
      </c>
    </row>
    <row r="3973" spans="1:8" x14ac:dyDescent="0.25">
      <c r="A3973" s="30">
        <v>45794</v>
      </c>
      <c r="B3973" s="31" t="s">
        <v>4127</v>
      </c>
      <c r="C3973" s="32" t="s">
        <v>4128</v>
      </c>
      <c r="D3973" s="31" t="s">
        <v>10739</v>
      </c>
      <c r="E3973" s="32">
        <v>12</v>
      </c>
      <c r="F3973" s="32" t="s">
        <v>14</v>
      </c>
      <c r="G3973" s="32" t="s">
        <v>10961</v>
      </c>
      <c r="H3973" s="33" t="s">
        <v>10738</v>
      </c>
    </row>
    <row r="3974" spans="1:8" x14ac:dyDescent="0.25">
      <c r="A3974" s="34">
        <v>45794</v>
      </c>
      <c r="B3974" s="35" t="s">
        <v>2157</v>
      </c>
      <c r="C3974" s="36" t="s">
        <v>2158</v>
      </c>
      <c r="D3974" s="35" t="s">
        <v>10739</v>
      </c>
      <c r="E3974" s="36">
        <v>120</v>
      </c>
      <c r="F3974" s="36" t="s">
        <v>14</v>
      </c>
      <c r="G3974" s="36" t="s">
        <v>10961</v>
      </c>
      <c r="H3974" s="37" t="s">
        <v>10738</v>
      </c>
    </row>
    <row r="3975" spans="1:8" x14ac:dyDescent="0.25">
      <c r="A3975" s="30">
        <v>45794</v>
      </c>
      <c r="B3975" s="31" t="s">
        <v>1190</v>
      </c>
      <c r="C3975" s="32" t="s">
        <v>3541</v>
      </c>
      <c r="D3975" s="31" t="s">
        <v>10739</v>
      </c>
      <c r="E3975" s="32">
        <v>24</v>
      </c>
      <c r="F3975" s="32" t="s">
        <v>14</v>
      </c>
      <c r="G3975" s="32" t="s">
        <v>10961</v>
      </c>
      <c r="H3975" s="33" t="s">
        <v>10738</v>
      </c>
    </row>
    <row r="3976" spans="1:8" x14ac:dyDescent="0.25">
      <c r="A3976" s="34">
        <v>45794</v>
      </c>
      <c r="B3976" s="35" t="s">
        <v>958</v>
      </c>
      <c r="C3976" s="36" t="s">
        <v>959</v>
      </c>
      <c r="D3976" s="35" t="s">
        <v>10739</v>
      </c>
      <c r="E3976" s="36">
        <v>12</v>
      </c>
      <c r="F3976" s="36" t="s">
        <v>14</v>
      </c>
      <c r="G3976" s="36" t="s">
        <v>10961</v>
      </c>
      <c r="H3976" s="37" t="s">
        <v>10738</v>
      </c>
    </row>
    <row r="3977" spans="1:8" x14ac:dyDescent="0.25">
      <c r="A3977" s="30">
        <v>45794</v>
      </c>
      <c r="B3977" s="31" t="s">
        <v>103</v>
      </c>
      <c r="C3977" s="32" t="s">
        <v>104</v>
      </c>
      <c r="D3977" s="31" t="s">
        <v>10739</v>
      </c>
      <c r="E3977" s="32">
        <v>2</v>
      </c>
      <c r="F3977" s="32" t="s">
        <v>14</v>
      </c>
      <c r="G3977" s="32" t="s">
        <v>10961</v>
      </c>
      <c r="H3977" s="33" t="s">
        <v>10738</v>
      </c>
    </row>
    <row r="3978" spans="1:8" x14ac:dyDescent="0.25">
      <c r="A3978" s="34">
        <v>45794</v>
      </c>
      <c r="B3978" s="35" t="s">
        <v>4125</v>
      </c>
      <c r="C3978" s="36" t="s">
        <v>4126</v>
      </c>
      <c r="D3978" s="35" t="s">
        <v>10739</v>
      </c>
      <c r="E3978" s="36">
        <v>12</v>
      </c>
      <c r="F3978" s="36" t="s">
        <v>14</v>
      </c>
      <c r="G3978" s="36" t="s">
        <v>10961</v>
      </c>
      <c r="H3978" s="37" t="s">
        <v>10738</v>
      </c>
    </row>
    <row r="3979" spans="1:8" x14ac:dyDescent="0.25">
      <c r="A3979" s="30">
        <v>45794</v>
      </c>
      <c r="B3979" s="31" t="s">
        <v>872</v>
      </c>
      <c r="C3979" s="32" t="s">
        <v>8417</v>
      </c>
      <c r="D3979" s="31">
        <v>1942</v>
      </c>
      <c r="E3979" s="32">
        <v>36</v>
      </c>
      <c r="F3979" s="32" t="s">
        <v>14</v>
      </c>
      <c r="G3979" s="32" t="s">
        <v>10961</v>
      </c>
      <c r="H3979" s="33" t="s">
        <v>10460</v>
      </c>
    </row>
    <row r="3980" spans="1:8" x14ac:dyDescent="0.25">
      <c r="A3980" s="34">
        <v>45794</v>
      </c>
      <c r="B3980" s="35" t="s">
        <v>1766</v>
      </c>
      <c r="C3980" s="36" t="s">
        <v>1767</v>
      </c>
      <c r="D3980" s="35">
        <v>1942</v>
      </c>
      <c r="E3980" s="36">
        <v>3</v>
      </c>
      <c r="F3980" s="36" t="s">
        <v>14</v>
      </c>
      <c r="G3980" s="36" t="s">
        <v>10961</v>
      </c>
      <c r="H3980" s="37" t="s">
        <v>10460</v>
      </c>
    </row>
    <row r="3981" spans="1:8" x14ac:dyDescent="0.25">
      <c r="A3981" s="30">
        <v>45794</v>
      </c>
      <c r="B3981" s="31" t="s">
        <v>1745</v>
      </c>
      <c r="C3981" s="32" t="s">
        <v>1746</v>
      </c>
      <c r="D3981" s="31">
        <v>1942</v>
      </c>
      <c r="E3981" s="32">
        <v>3</v>
      </c>
      <c r="F3981" s="32" t="s">
        <v>14</v>
      </c>
      <c r="G3981" s="32" t="s">
        <v>10961</v>
      </c>
      <c r="H3981" s="33" t="s">
        <v>10460</v>
      </c>
    </row>
    <row r="3982" spans="1:8" x14ac:dyDescent="0.25">
      <c r="A3982" s="34">
        <v>45794</v>
      </c>
      <c r="B3982" s="35" t="s">
        <v>1739</v>
      </c>
      <c r="C3982" s="36" t="s">
        <v>1740</v>
      </c>
      <c r="D3982" s="35">
        <v>1942</v>
      </c>
      <c r="E3982" s="36">
        <v>2</v>
      </c>
      <c r="F3982" s="36" t="s">
        <v>14</v>
      </c>
      <c r="G3982" s="36" t="s">
        <v>10961</v>
      </c>
      <c r="H3982" s="37" t="s">
        <v>10460</v>
      </c>
    </row>
    <row r="3983" spans="1:8" x14ac:dyDescent="0.25">
      <c r="A3983" s="30">
        <v>45794</v>
      </c>
      <c r="B3983" s="31" t="s">
        <v>650</v>
      </c>
      <c r="C3983" s="32" t="s">
        <v>8549</v>
      </c>
      <c r="D3983" s="31">
        <v>1942</v>
      </c>
      <c r="E3983" s="32">
        <v>32</v>
      </c>
      <c r="F3983" s="32" t="s">
        <v>14</v>
      </c>
      <c r="G3983" s="32" t="s">
        <v>10961</v>
      </c>
      <c r="H3983" s="33" t="s">
        <v>10460</v>
      </c>
    </row>
    <row r="3984" spans="1:8" x14ac:dyDescent="0.25">
      <c r="A3984" s="34">
        <v>45794</v>
      </c>
      <c r="B3984" s="35" t="s">
        <v>648</v>
      </c>
      <c r="C3984" s="36" t="s">
        <v>649</v>
      </c>
      <c r="D3984" s="35">
        <v>1942</v>
      </c>
      <c r="E3984" s="36">
        <v>12</v>
      </c>
      <c r="F3984" s="36" t="s">
        <v>14</v>
      </c>
      <c r="G3984" s="36" t="s">
        <v>10961</v>
      </c>
      <c r="H3984" s="37" t="s">
        <v>10460</v>
      </c>
    </row>
    <row r="3985" spans="1:8" x14ac:dyDescent="0.25">
      <c r="A3985" s="30">
        <v>45794</v>
      </c>
      <c r="B3985" s="31" t="s">
        <v>1520</v>
      </c>
      <c r="C3985" s="32" t="s">
        <v>1521</v>
      </c>
      <c r="D3985" s="31">
        <v>1942</v>
      </c>
      <c r="E3985" s="32">
        <v>2</v>
      </c>
      <c r="F3985" s="32" t="s">
        <v>14</v>
      </c>
      <c r="G3985" s="32" t="s">
        <v>10961</v>
      </c>
      <c r="H3985" s="33" t="s">
        <v>10460</v>
      </c>
    </row>
    <row r="3986" spans="1:8" x14ac:dyDescent="0.25">
      <c r="A3986" s="34">
        <v>45794</v>
      </c>
      <c r="B3986" s="35" t="s">
        <v>1073</v>
      </c>
      <c r="C3986" s="36" t="s">
        <v>1074</v>
      </c>
      <c r="D3986" s="35">
        <v>1942</v>
      </c>
      <c r="E3986" s="36">
        <v>10</v>
      </c>
      <c r="F3986" s="36" t="s">
        <v>14</v>
      </c>
      <c r="G3986" s="36" t="s">
        <v>10961</v>
      </c>
      <c r="H3986" s="37" t="s">
        <v>10460</v>
      </c>
    </row>
    <row r="3987" spans="1:8" x14ac:dyDescent="0.25">
      <c r="A3987" s="30">
        <v>45794</v>
      </c>
      <c r="B3987" s="31" t="s">
        <v>2259</v>
      </c>
      <c r="C3987" s="32" t="s">
        <v>2260</v>
      </c>
      <c r="D3987" s="31">
        <v>1942</v>
      </c>
      <c r="E3987" s="32">
        <v>40</v>
      </c>
      <c r="F3987" s="32" t="s">
        <v>14</v>
      </c>
      <c r="G3987" s="32" t="s">
        <v>10961</v>
      </c>
      <c r="H3987" s="33" t="s">
        <v>10460</v>
      </c>
    </row>
    <row r="3988" spans="1:8" x14ac:dyDescent="0.25">
      <c r="A3988" s="34">
        <v>45794</v>
      </c>
      <c r="B3988" s="35" t="s">
        <v>1764</v>
      </c>
      <c r="C3988" s="36" t="s">
        <v>1765</v>
      </c>
      <c r="D3988" s="35">
        <v>1942</v>
      </c>
      <c r="E3988" s="36">
        <v>50</v>
      </c>
      <c r="F3988" s="36" t="s">
        <v>14</v>
      </c>
      <c r="G3988" s="36" t="s">
        <v>10961</v>
      </c>
      <c r="H3988" s="37" t="s">
        <v>10460</v>
      </c>
    </row>
    <row r="3989" spans="1:8" x14ac:dyDescent="0.25">
      <c r="A3989" s="30">
        <v>45794</v>
      </c>
      <c r="B3989" s="31" t="s">
        <v>4960</v>
      </c>
      <c r="C3989" s="32" t="s">
        <v>4961</v>
      </c>
      <c r="D3989" s="31">
        <v>1942</v>
      </c>
      <c r="E3989" s="32">
        <v>6</v>
      </c>
      <c r="F3989" s="32" t="s">
        <v>25</v>
      </c>
      <c r="G3989" s="32" t="s">
        <v>10961</v>
      </c>
      <c r="H3989" s="33" t="s">
        <v>10460</v>
      </c>
    </row>
    <row r="3990" spans="1:8" x14ac:dyDescent="0.25">
      <c r="A3990" s="34">
        <v>45794</v>
      </c>
      <c r="B3990" s="35" t="s">
        <v>2126</v>
      </c>
      <c r="C3990" s="36" t="s">
        <v>2127</v>
      </c>
      <c r="D3990" s="35">
        <v>1942</v>
      </c>
      <c r="E3990" s="36">
        <v>10</v>
      </c>
      <c r="F3990" s="36" t="s">
        <v>25</v>
      </c>
      <c r="G3990" s="36" t="s">
        <v>10961</v>
      </c>
      <c r="H3990" s="37" t="s">
        <v>10460</v>
      </c>
    </row>
    <row r="3991" spans="1:8" x14ac:dyDescent="0.25">
      <c r="A3991" s="30">
        <v>45794</v>
      </c>
      <c r="B3991" s="31" t="s">
        <v>634</v>
      </c>
      <c r="C3991" s="32" t="s">
        <v>3560</v>
      </c>
      <c r="D3991" s="31">
        <v>1942</v>
      </c>
      <c r="E3991" s="32">
        <v>10</v>
      </c>
      <c r="F3991" s="32" t="s">
        <v>25</v>
      </c>
      <c r="G3991" s="32" t="s">
        <v>10961</v>
      </c>
      <c r="H3991" s="33" t="s">
        <v>10460</v>
      </c>
    </row>
    <row r="3992" spans="1:8" x14ac:dyDescent="0.25">
      <c r="A3992" s="34">
        <v>45794</v>
      </c>
      <c r="B3992" s="35" t="s">
        <v>10175</v>
      </c>
      <c r="C3992" s="36" t="s">
        <v>6819</v>
      </c>
      <c r="D3992" s="35">
        <v>1942</v>
      </c>
      <c r="E3992" s="36">
        <v>12</v>
      </c>
      <c r="F3992" s="36" t="s">
        <v>14</v>
      </c>
      <c r="G3992" s="36" t="s">
        <v>10961</v>
      </c>
      <c r="H3992" s="37" t="s">
        <v>10460</v>
      </c>
    </row>
    <row r="3993" spans="1:8" x14ac:dyDescent="0.25">
      <c r="A3993" s="30">
        <v>45794</v>
      </c>
      <c r="B3993" s="31" t="s">
        <v>1208</v>
      </c>
      <c r="C3993" s="32" t="s">
        <v>3554</v>
      </c>
      <c r="D3993" s="31">
        <v>1942</v>
      </c>
      <c r="E3993" s="32">
        <v>10</v>
      </c>
      <c r="F3993" s="32" t="s">
        <v>14</v>
      </c>
      <c r="G3993" s="32" t="s">
        <v>10961</v>
      </c>
      <c r="H3993" s="33" t="s">
        <v>10460</v>
      </c>
    </row>
    <row r="3994" spans="1:8" x14ac:dyDescent="0.25">
      <c r="A3994" s="34">
        <v>45794</v>
      </c>
      <c r="B3994" s="35" t="s">
        <v>2307</v>
      </c>
      <c r="C3994" s="36" t="s">
        <v>2308</v>
      </c>
      <c r="D3994" s="35">
        <v>1942</v>
      </c>
      <c r="E3994" s="36">
        <v>10</v>
      </c>
      <c r="F3994" s="36" t="s">
        <v>14</v>
      </c>
      <c r="G3994" s="36" t="s">
        <v>10961</v>
      </c>
      <c r="H3994" s="37" t="s">
        <v>10460</v>
      </c>
    </row>
    <row r="3995" spans="1:8" x14ac:dyDescent="0.25">
      <c r="A3995" s="30">
        <v>45794</v>
      </c>
      <c r="B3995" s="31" t="s">
        <v>5423</v>
      </c>
      <c r="C3995" s="32" t="s">
        <v>5424</v>
      </c>
      <c r="D3995" s="31">
        <v>1942</v>
      </c>
      <c r="E3995" s="32">
        <v>20</v>
      </c>
      <c r="F3995" s="32" t="s">
        <v>25</v>
      </c>
      <c r="G3995" s="32" t="s">
        <v>10961</v>
      </c>
      <c r="H3995" s="33" t="s">
        <v>10460</v>
      </c>
    </row>
    <row r="3996" spans="1:8" x14ac:dyDescent="0.25">
      <c r="A3996" s="34">
        <v>45794</v>
      </c>
      <c r="B3996" s="35" t="s">
        <v>6333</v>
      </c>
      <c r="C3996" s="36" t="s">
        <v>6334</v>
      </c>
      <c r="D3996" s="35">
        <v>1942</v>
      </c>
      <c r="E3996" s="36">
        <v>1</v>
      </c>
      <c r="F3996" s="36" t="s">
        <v>14</v>
      </c>
      <c r="G3996" s="36" t="s">
        <v>10961</v>
      </c>
      <c r="H3996" s="37" t="s">
        <v>10460</v>
      </c>
    </row>
    <row r="3997" spans="1:8" x14ac:dyDescent="0.25">
      <c r="A3997" s="30">
        <v>45794</v>
      </c>
      <c r="B3997" s="31" t="s">
        <v>10724</v>
      </c>
      <c r="C3997" s="32" t="s">
        <v>6161</v>
      </c>
      <c r="D3997" s="31" t="s">
        <v>10740</v>
      </c>
      <c r="E3997" s="32">
        <v>2</v>
      </c>
      <c r="F3997" s="32" t="s">
        <v>14</v>
      </c>
      <c r="G3997" s="32" t="s">
        <v>10961</v>
      </c>
      <c r="H3997" s="33" t="s">
        <v>9410</v>
      </c>
    </row>
    <row r="3998" spans="1:8" x14ac:dyDescent="0.25">
      <c r="A3998" s="34">
        <v>45794</v>
      </c>
      <c r="B3998" s="35" t="s">
        <v>10233</v>
      </c>
      <c r="C3998" s="36" t="s">
        <v>6163</v>
      </c>
      <c r="D3998" s="35" t="s">
        <v>10740</v>
      </c>
      <c r="E3998" s="36">
        <v>2</v>
      </c>
      <c r="F3998" s="36" t="s">
        <v>14</v>
      </c>
      <c r="G3998" s="36" t="s">
        <v>10961</v>
      </c>
      <c r="H3998" s="37" t="s">
        <v>9410</v>
      </c>
    </row>
    <row r="3999" spans="1:8" x14ac:dyDescent="0.25">
      <c r="A3999" s="30">
        <v>45794</v>
      </c>
      <c r="B3999" s="31" t="s">
        <v>920</v>
      </c>
      <c r="C3999" s="32" t="s">
        <v>921</v>
      </c>
      <c r="D3999" s="31" t="s">
        <v>10740</v>
      </c>
      <c r="E3999" s="32">
        <v>20</v>
      </c>
      <c r="F3999" s="32" t="s">
        <v>14</v>
      </c>
      <c r="G3999" s="32" t="s">
        <v>10961</v>
      </c>
      <c r="H3999" s="33" t="s">
        <v>9410</v>
      </c>
    </row>
    <row r="4000" spans="1:8" x14ac:dyDescent="0.25">
      <c r="A4000" s="34">
        <v>45794</v>
      </c>
      <c r="B4000" s="35" t="s">
        <v>922</v>
      </c>
      <c r="C4000" s="36" t="s">
        <v>923</v>
      </c>
      <c r="D4000" s="35" t="s">
        <v>10740</v>
      </c>
      <c r="E4000" s="36">
        <v>20</v>
      </c>
      <c r="F4000" s="36" t="s">
        <v>14</v>
      </c>
      <c r="G4000" s="36" t="s">
        <v>10961</v>
      </c>
      <c r="H4000" s="37" t="s">
        <v>9410</v>
      </c>
    </row>
    <row r="4001" spans="1:8" x14ac:dyDescent="0.25">
      <c r="A4001" s="30">
        <v>45794</v>
      </c>
      <c r="B4001" s="31" t="s">
        <v>1045</v>
      </c>
      <c r="C4001" s="32" t="s">
        <v>1046</v>
      </c>
      <c r="D4001" s="31" t="s">
        <v>10740</v>
      </c>
      <c r="E4001" s="32">
        <v>50</v>
      </c>
      <c r="F4001" s="32" t="s">
        <v>14</v>
      </c>
      <c r="G4001" s="32" t="s">
        <v>10961</v>
      </c>
      <c r="H4001" s="33" t="s">
        <v>9410</v>
      </c>
    </row>
    <row r="4002" spans="1:8" x14ac:dyDescent="0.25">
      <c r="A4002" s="34">
        <v>45794</v>
      </c>
      <c r="B4002" s="35" t="s">
        <v>1060</v>
      </c>
      <c r="C4002" s="36" t="s">
        <v>1061</v>
      </c>
      <c r="D4002" s="35" t="s">
        <v>10740</v>
      </c>
      <c r="E4002" s="36">
        <v>50</v>
      </c>
      <c r="F4002" s="36" t="s">
        <v>14</v>
      </c>
      <c r="G4002" s="36" t="s">
        <v>10961</v>
      </c>
      <c r="H4002" s="37" t="s">
        <v>9410</v>
      </c>
    </row>
    <row r="4003" spans="1:8" x14ac:dyDescent="0.25">
      <c r="A4003" s="30">
        <v>45794</v>
      </c>
      <c r="B4003" s="31" t="s">
        <v>1062</v>
      </c>
      <c r="C4003" s="32" t="s">
        <v>1063</v>
      </c>
      <c r="D4003" s="31" t="s">
        <v>10740</v>
      </c>
      <c r="E4003" s="32">
        <v>20</v>
      </c>
      <c r="F4003" s="32" t="s">
        <v>14</v>
      </c>
      <c r="G4003" s="32" t="s">
        <v>10961</v>
      </c>
      <c r="H4003" s="33" t="s">
        <v>9410</v>
      </c>
    </row>
    <row r="4004" spans="1:8" x14ac:dyDescent="0.25">
      <c r="A4004" s="34">
        <v>45794</v>
      </c>
      <c r="B4004" s="35" t="s">
        <v>1037</v>
      </c>
      <c r="C4004" s="36" t="s">
        <v>1038</v>
      </c>
      <c r="D4004" s="35" t="s">
        <v>10740</v>
      </c>
      <c r="E4004" s="36">
        <v>20</v>
      </c>
      <c r="F4004" s="36" t="s">
        <v>14</v>
      </c>
      <c r="G4004" s="36" t="s">
        <v>10961</v>
      </c>
      <c r="H4004" s="37" t="s">
        <v>9410</v>
      </c>
    </row>
    <row r="4005" spans="1:8" x14ac:dyDescent="0.25">
      <c r="A4005" s="30">
        <v>45794</v>
      </c>
      <c r="B4005" s="31" t="s">
        <v>872</v>
      </c>
      <c r="C4005" s="32" t="s">
        <v>8417</v>
      </c>
      <c r="D4005" s="31" t="s">
        <v>10740</v>
      </c>
      <c r="E4005" s="32">
        <v>60</v>
      </c>
      <c r="F4005" s="32" t="s">
        <v>14</v>
      </c>
      <c r="G4005" s="32" t="s">
        <v>10961</v>
      </c>
      <c r="H4005" s="33" t="s">
        <v>9410</v>
      </c>
    </row>
    <row r="4006" spans="1:8" x14ac:dyDescent="0.25">
      <c r="A4006" s="34">
        <v>45794</v>
      </c>
      <c r="B4006" s="35" t="s">
        <v>2289</v>
      </c>
      <c r="C4006" s="36" t="s">
        <v>2290</v>
      </c>
      <c r="D4006" s="35" t="s">
        <v>10740</v>
      </c>
      <c r="E4006" s="36">
        <v>30</v>
      </c>
      <c r="F4006" s="36" t="s">
        <v>14</v>
      </c>
      <c r="G4006" s="36" t="s">
        <v>10961</v>
      </c>
      <c r="H4006" s="37" t="s">
        <v>9410</v>
      </c>
    </row>
    <row r="4007" spans="1:8" x14ac:dyDescent="0.25">
      <c r="A4007" s="30">
        <v>45794</v>
      </c>
      <c r="B4007" s="31" t="s">
        <v>10228</v>
      </c>
      <c r="C4007" s="32" t="s">
        <v>2507</v>
      </c>
      <c r="D4007" s="31" t="s">
        <v>10740</v>
      </c>
      <c r="E4007" s="32">
        <v>48</v>
      </c>
      <c r="F4007" s="32" t="s">
        <v>14</v>
      </c>
      <c r="G4007" s="32" t="s">
        <v>10961</v>
      </c>
      <c r="H4007" s="33" t="s">
        <v>9410</v>
      </c>
    </row>
    <row r="4008" spans="1:8" x14ac:dyDescent="0.25">
      <c r="A4008" s="34">
        <v>45794</v>
      </c>
      <c r="B4008" s="35" t="s">
        <v>2145</v>
      </c>
      <c r="C4008" s="36" t="s">
        <v>2146</v>
      </c>
      <c r="D4008" s="35" t="s">
        <v>10740</v>
      </c>
      <c r="E4008" s="36">
        <v>12</v>
      </c>
      <c r="F4008" s="36" t="s">
        <v>14</v>
      </c>
      <c r="G4008" s="36" t="s">
        <v>10961</v>
      </c>
      <c r="H4008" s="37" t="s">
        <v>9410</v>
      </c>
    </row>
    <row r="4009" spans="1:8" x14ac:dyDescent="0.25">
      <c r="A4009" s="30">
        <v>45794</v>
      </c>
      <c r="B4009" s="31" t="s">
        <v>1720</v>
      </c>
      <c r="C4009" s="32" t="s">
        <v>1721</v>
      </c>
      <c r="D4009" s="31" t="s">
        <v>10740</v>
      </c>
      <c r="E4009" s="32">
        <v>2</v>
      </c>
      <c r="F4009" s="32" t="s">
        <v>14</v>
      </c>
      <c r="G4009" s="32" t="s">
        <v>10961</v>
      </c>
      <c r="H4009" s="33" t="s">
        <v>9410</v>
      </c>
    </row>
    <row r="4010" spans="1:8" x14ac:dyDescent="0.25">
      <c r="A4010" s="34">
        <v>45794</v>
      </c>
      <c r="B4010" s="35" t="s">
        <v>8337</v>
      </c>
      <c r="C4010" s="36" t="s">
        <v>8338</v>
      </c>
      <c r="D4010" s="35" t="s">
        <v>10740</v>
      </c>
      <c r="E4010" s="36">
        <v>12</v>
      </c>
      <c r="F4010" s="36" t="s">
        <v>14</v>
      </c>
      <c r="G4010" s="36" t="s">
        <v>10961</v>
      </c>
      <c r="H4010" s="37" t="s">
        <v>9410</v>
      </c>
    </row>
    <row r="4011" spans="1:8" x14ac:dyDescent="0.25">
      <c r="A4011" s="30">
        <v>45794</v>
      </c>
      <c r="B4011" s="31" t="s">
        <v>8339</v>
      </c>
      <c r="C4011" s="32" t="s">
        <v>8340</v>
      </c>
      <c r="D4011" s="31" t="s">
        <v>10740</v>
      </c>
      <c r="E4011" s="32">
        <v>12</v>
      </c>
      <c r="F4011" s="32" t="s">
        <v>14</v>
      </c>
      <c r="G4011" s="32" t="s">
        <v>10961</v>
      </c>
      <c r="H4011" s="33" t="s">
        <v>9410</v>
      </c>
    </row>
    <row r="4012" spans="1:8" x14ac:dyDescent="0.25">
      <c r="A4012" s="34">
        <v>45794</v>
      </c>
      <c r="B4012" s="35" t="s">
        <v>13</v>
      </c>
      <c r="C4012" s="36" t="s">
        <v>3521</v>
      </c>
      <c r="D4012" s="35" t="s">
        <v>10740</v>
      </c>
      <c r="E4012" s="36">
        <v>20</v>
      </c>
      <c r="F4012" s="36" t="s">
        <v>14</v>
      </c>
      <c r="G4012" s="36" t="s">
        <v>10961</v>
      </c>
      <c r="H4012" s="37" t="s">
        <v>9410</v>
      </c>
    </row>
    <row r="4013" spans="1:8" x14ac:dyDescent="0.25">
      <c r="A4013" s="30">
        <v>45794</v>
      </c>
      <c r="B4013" s="31" t="s">
        <v>179</v>
      </c>
      <c r="C4013" s="32" t="s">
        <v>180</v>
      </c>
      <c r="D4013" s="31" t="s">
        <v>10740</v>
      </c>
      <c r="E4013" s="32">
        <v>2</v>
      </c>
      <c r="F4013" s="32" t="s">
        <v>14</v>
      </c>
      <c r="G4013" s="32" t="s">
        <v>10961</v>
      </c>
      <c r="H4013" s="33" t="s">
        <v>9410</v>
      </c>
    </row>
    <row r="4014" spans="1:8" x14ac:dyDescent="0.25">
      <c r="A4014" s="34">
        <v>45794</v>
      </c>
      <c r="B4014" s="35" t="s">
        <v>1578</v>
      </c>
      <c r="C4014" s="36" t="s">
        <v>2859</v>
      </c>
      <c r="D4014" s="35" t="s">
        <v>10740</v>
      </c>
      <c r="E4014" s="36">
        <v>1</v>
      </c>
      <c r="F4014" s="36" t="s">
        <v>14</v>
      </c>
      <c r="G4014" s="36" t="s">
        <v>10961</v>
      </c>
      <c r="H4014" s="37" t="s">
        <v>9410</v>
      </c>
    </row>
    <row r="4015" spans="1:8" x14ac:dyDescent="0.25">
      <c r="A4015" s="30">
        <v>45794</v>
      </c>
      <c r="B4015" s="31" t="s">
        <v>1575</v>
      </c>
      <c r="C4015" s="32" t="s">
        <v>2860</v>
      </c>
      <c r="D4015" s="31" t="s">
        <v>10740</v>
      </c>
      <c r="E4015" s="32">
        <v>1</v>
      </c>
      <c r="F4015" s="32" t="s">
        <v>14</v>
      </c>
      <c r="G4015" s="32" t="s">
        <v>10961</v>
      </c>
      <c r="H4015" s="33" t="s">
        <v>9410</v>
      </c>
    </row>
    <row r="4016" spans="1:8" x14ac:dyDescent="0.25">
      <c r="A4016" s="34">
        <v>45794</v>
      </c>
      <c r="B4016" s="35" t="s">
        <v>2259</v>
      </c>
      <c r="C4016" s="36" t="s">
        <v>2260</v>
      </c>
      <c r="D4016" s="35" t="s">
        <v>10740</v>
      </c>
      <c r="E4016" s="36">
        <v>20</v>
      </c>
      <c r="F4016" s="36" t="s">
        <v>14</v>
      </c>
      <c r="G4016" s="36" t="s">
        <v>10961</v>
      </c>
      <c r="H4016" s="37" t="s">
        <v>9410</v>
      </c>
    </row>
    <row r="4017" spans="1:8" x14ac:dyDescent="0.25">
      <c r="A4017" s="30">
        <v>45793</v>
      </c>
      <c r="B4017" s="31" t="s">
        <v>4133</v>
      </c>
      <c r="C4017" s="32" t="s">
        <v>4134</v>
      </c>
      <c r="D4017" s="31">
        <v>3010</v>
      </c>
      <c r="E4017" s="32">
        <v>12</v>
      </c>
      <c r="F4017" s="32" t="s">
        <v>14</v>
      </c>
      <c r="G4017" s="32" t="s">
        <v>10003</v>
      </c>
      <c r="H4017" s="33" t="s">
        <v>10490</v>
      </c>
    </row>
    <row r="4018" spans="1:8" x14ac:dyDescent="0.25">
      <c r="A4018" s="34">
        <v>45793</v>
      </c>
      <c r="B4018" s="35" t="s">
        <v>4142</v>
      </c>
      <c r="C4018" s="36" t="s">
        <v>4143</v>
      </c>
      <c r="D4018" s="35">
        <v>3011</v>
      </c>
      <c r="E4018" s="36">
        <v>24</v>
      </c>
      <c r="F4018" s="36" t="s">
        <v>14</v>
      </c>
      <c r="G4018" s="36" t="s">
        <v>10003</v>
      </c>
      <c r="H4018" s="37" t="s">
        <v>10490</v>
      </c>
    </row>
    <row r="4019" spans="1:8" x14ac:dyDescent="0.25">
      <c r="A4019" s="30">
        <v>45793</v>
      </c>
      <c r="B4019" s="31" t="s">
        <v>4127</v>
      </c>
      <c r="C4019" s="32" t="s">
        <v>4128</v>
      </c>
      <c r="D4019" s="31">
        <v>3012</v>
      </c>
      <c r="E4019" s="32">
        <v>12</v>
      </c>
      <c r="F4019" s="32" t="s">
        <v>14</v>
      </c>
      <c r="G4019" s="32" t="s">
        <v>10003</v>
      </c>
      <c r="H4019" s="33" t="s">
        <v>10490</v>
      </c>
    </row>
    <row r="4020" spans="1:8" x14ac:dyDescent="0.25">
      <c r="A4020" s="34">
        <v>45793</v>
      </c>
      <c r="B4020" s="35" t="s">
        <v>4125</v>
      </c>
      <c r="C4020" s="36" t="s">
        <v>4126</v>
      </c>
      <c r="D4020" s="35">
        <v>3013</v>
      </c>
      <c r="E4020" s="36">
        <v>12</v>
      </c>
      <c r="F4020" s="36" t="s">
        <v>14</v>
      </c>
      <c r="G4020" s="36" t="s">
        <v>10003</v>
      </c>
      <c r="H4020" s="37" t="s">
        <v>10490</v>
      </c>
    </row>
    <row r="4021" spans="1:8" x14ac:dyDescent="0.25">
      <c r="A4021" s="30">
        <v>45793</v>
      </c>
      <c r="B4021" s="31" t="s">
        <v>740</v>
      </c>
      <c r="C4021" s="32" t="s">
        <v>741</v>
      </c>
      <c r="D4021" s="31">
        <v>3014</v>
      </c>
      <c r="E4021" s="32">
        <v>20</v>
      </c>
      <c r="F4021" s="32" t="s">
        <v>14</v>
      </c>
      <c r="G4021" s="32" t="s">
        <v>10003</v>
      </c>
      <c r="H4021" s="33" t="s">
        <v>10490</v>
      </c>
    </row>
    <row r="4022" spans="1:8" x14ac:dyDescent="0.25">
      <c r="A4022" s="34">
        <v>45793</v>
      </c>
      <c r="B4022" s="35" t="s">
        <v>737</v>
      </c>
      <c r="C4022" s="36" t="s">
        <v>738</v>
      </c>
      <c r="D4022" s="35">
        <v>3015</v>
      </c>
      <c r="E4022" s="36">
        <v>20</v>
      </c>
      <c r="F4022" s="36" t="s">
        <v>14</v>
      </c>
      <c r="G4022" s="36" t="s">
        <v>10003</v>
      </c>
      <c r="H4022" s="37" t="s">
        <v>10490</v>
      </c>
    </row>
    <row r="4023" spans="1:8" x14ac:dyDescent="0.25">
      <c r="A4023" s="30">
        <v>45794</v>
      </c>
      <c r="B4023" s="31" t="s">
        <v>1537</v>
      </c>
      <c r="C4023" s="32" t="s">
        <v>1538</v>
      </c>
      <c r="D4023" s="31">
        <v>3016</v>
      </c>
      <c r="E4023" s="32">
        <v>2</v>
      </c>
      <c r="F4023" s="32" t="s">
        <v>14</v>
      </c>
      <c r="G4023" s="32" t="s">
        <v>10003</v>
      </c>
      <c r="H4023" s="33" t="s">
        <v>10490</v>
      </c>
    </row>
    <row r="4024" spans="1:8" x14ac:dyDescent="0.25">
      <c r="A4024" s="34">
        <v>45794</v>
      </c>
      <c r="B4024" s="35" t="s">
        <v>3362</v>
      </c>
      <c r="C4024" s="36" t="s">
        <v>3363</v>
      </c>
      <c r="D4024" s="35">
        <v>3017</v>
      </c>
      <c r="E4024" s="36">
        <v>2</v>
      </c>
      <c r="F4024" s="36" t="s">
        <v>14</v>
      </c>
      <c r="G4024" s="36" t="s">
        <v>10003</v>
      </c>
      <c r="H4024" s="37" t="s">
        <v>10490</v>
      </c>
    </row>
    <row r="4025" spans="1:8" x14ac:dyDescent="0.25">
      <c r="A4025" s="30">
        <v>45794</v>
      </c>
      <c r="B4025" s="31" t="s">
        <v>973</v>
      </c>
      <c r="C4025" s="32" t="s">
        <v>8420</v>
      </c>
      <c r="D4025" s="31">
        <v>3018</v>
      </c>
      <c r="E4025" s="32">
        <v>2</v>
      </c>
      <c r="F4025" s="32" t="s">
        <v>14</v>
      </c>
      <c r="G4025" s="32" t="s">
        <v>10003</v>
      </c>
      <c r="H4025" s="33" t="s">
        <v>10490</v>
      </c>
    </row>
    <row r="4026" spans="1:8" x14ac:dyDescent="0.25">
      <c r="A4026" s="34">
        <v>45794</v>
      </c>
      <c r="B4026" s="35" t="s">
        <v>93</v>
      </c>
      <c r="C4026" s="36" t="s">
        <v>94</v>
      </c>
      <c r="D4026" s="35">
        <v>3019</v>
      </c>
      <c r="E4026" s="36">
        <v>1</v>
      </c>
      <c r="F4026" s="36" t="s">
        <v>14</v>
      </c>
      <c r="G4026" s="36" t="s">
        <v>10003</v>
      </c>
      <c r="H4026" s="37" t="s">
        <v>10490</v>
      </c>
    </row>
    <row r="4027" spans="1:8" x14ac:dyDescent="0.25">
      <c r="A4027" s="30">
        <v>45794</v>
      </c>
      <c r="B4027" s="31" t="s">
        <v>9336</v>
      </c>
      <c r="C4027" s="32" t="s">
        <v>8919</v>
      </c>
      <c r="D4027" s="31">
        <v>3020</v>
      </c>
      <c r="E4027" s="32">
        <v>3</v>
      </c>
      <c r="F4027" s="32" t="s">
        <v>14</v>
      </c>
      <c r="G4027" s="32" t="s">
        <v>10003</v>
      </c>
      <c r="H4027" s="33" t="s">
        <v>10490</v>
      </c>
    </row>
    <row r="4028" spans="1:8" x14ac:dyDescent="0.25">
      <c r="A4028" s="34">
        <v>45794</v>
      </c>
      <c r="B4028" s="35" t="s">
        <v>5229</v>
      </c>
      <c r="C4028" s="36" t="s">
        <v>5230</v>
      </c>
      <c r="D4028" s="35">
        <v>3021</v>
      </c>
      <c r="E4028" s="36">
        <v>5</v>
      </c>
      <c r="F4028" s="36" t="s">
        <v>14</v>
      </c>
      <c r="G4028" s="36" t="s">
        <v>10003</v>
      </c>
      <c r="H4028" s="37" t="s">
        <v>10490</v>
      </c>
    </row>
    <row r="4029" spans="1:8" x14ac:dyDescent="0.25">
      <c r="A4029" s="30">
        <v>45794</v>
      </c>
      <c r="B4029" s="31" t="s">
        <v>5199</v>
      </c>
      <c r="C4029" s="32" t="s">
        <v>5200</v>
      </c>
      <c r="D4029" s="31">
        <v>3022</v>
      </c>
      <c r="E4029" s="32">
        <v>5</v>
      </c>
      <c r="F4029" s="32" t="s">
        <v>14</v>
      </c>
      <c r="G4029" s="32" t="s">
        <v>10003</v>
      </c>
      <c r="H4029" s="33" t="s">
        <v>10490</v>
      </c>
    </row>
    <row r="4030" spans="1:8" x14ac:dyDescent="0.25">
      <c r="A4030" s="34">
        <v>45794</v>
      </c>
      <c r="B4030" s="35" t="s">
        <v>873</v>
      </c>
      <c r="C4030" s="36" t="s">
        <v>4250</v>
      </c>
      <c r="D4030" s="35">
        <v>3023</v>
      </c>
      <c r="E4030" s="36">
        <v>300</v>
      </c>
      <c r="F4030" s="36" t="s">
        <v>14</v>
      </c>
      <c r="G4030" s="36" t="s">
        <v>10003</v>
      </c>
      <c r="H4030" s="37" t="s">
        <v>10490</v>
      </c>
    </row>
    <row r="4031" spans="1:8" x14ac:dyDescent="0.25">
      <c r="A4031" s="30">
        <v>45794</v>
      </c>
      <c r="B4031" s="31" t="s">
        <v>10741</v>
      </c>
      <c r="C4031" s="32" t="s">
        <v>10742</v>
      </c>
      <c r="D4031" s="31">
        <v>3024</v>
      </c>
      <c r="E4031" s="32">
        <v>22</v>
      </c>
      <c r="F4031" s="32" t="s">
        <v>14</v>
      </c>
      <c r="G4031" s="32" t="s">
        <v>10003</v>
      </c>
      <c r="H4031" s="33" t="s">
        <v>10490</v>
      </c>
    </row>
    <row r="4032" spans="1:8" x14ac:dyDescent="0.25">
      <c r="A4032" s="34">
        <v>45794</v>
      </c>
      <c r="B4032" s="35" t="s">
        <v>8761</v>
      </c>
      <c r="C4032" s="36" t="s">
        <v>8705</v>
      </c>
      <c r="D4032" s="35">
        <v>3025</v>
      </c>
      <c r="E4032" s="36">
        <v>20</v>
      </c>
      <c r="F4032" s="36" t="s">
        <v>14</v>
      </c>
      <c r="G4032" s="36" t="s">
        <v>10003</v>
      </c>
      <c r="H4032" s="37" t="s">
        <v>10490</v>
      </c>
    </row>
    <row r="4033" spans="1:8" x14ac:dyDescent="0.25">
      <c r="A4033" s="30">
        <v>45794</v>
      </c>
      <c r="B4033" s="31">
        <v>3280860100</v>
      </c>
      <c r="C4033" s="32" t="s">
        <v>8706</v>
      </c>
      <c r="D4033" s="31">
        <v>3026</v>
      </c>
      <c r="E4033" s="32">
        <v>10</v>
      </c>
      <c r="F4033" s="32" t="s">
        <v>14</v>
      </c>
      <c r="G4033" s="32" t="s">
        <v>10003</v>
      </c>
      <c r="H4033" s="33" t="s">
        <v>10490</v>
      </c>
    </row>
    <row r="4034" spans="1:8" x14ac:dyDescent="0.25">
      <c r="A4034" s="34">
        <v>45794</v>
      </c>
      <c r="B4034" s="35" t="s">
        <v>10743</v>
      </c>
      <c r="C4034" s="36" t="s">
        <v>10744</v>
      </c>
      <c r="D4034" s="35">
        <v>3027</v>
      </c>
      <c r="E4034" s="36">
        <v>50</v>
      </c>
      <c r="F4034" s="36" t="s">
        <v>14</v>
      </c>
      <c r="G4034" s="36" t="s">
        <v>10003</v>
      </c>
      <c r="H4034" s="37" t="s">
        <v>10490</v>
      </c>
    </row>
    <row r="4035" spans="1:8" x14ac:dyDescent="0.25">
      <c r="A4035" s="30">
        <v>45794</v>
      </c>
      <c r="B4035" s="31" t="s">
        <v>5466</v>
      </c>
      <c r="C4035" s="32" t="s">
        <v>5467</v>
      </c>
      <c r="D4035" s="31">
        <v>3028</v>
      </c>
      <c r="E4035" s="32">
        <v>231</v>
      </c>
      <c r="F4035" s="32" t="s">
        <v>14</v>
      </c>
      <c r="G4035" s="32" t="s">
        <v>10003</v>
      </c>
      <c r="H4035" s="33" t="s">
        <v>10490</v>
      </c>
    </row>
    <row r="4036" spans="1:8" x14ac:dyDescent="0.25">
      <c r="A4036" s="34">
        <v>45796</v>
      </c>
      <c r="B4036" s="35" t="s">
        <v>859</v>
      </c>
      <c r="C4036" s="36" t="s">
        <v>860</v>
      </c>
      <c r="D4036" s="35">
        <v>1960</v>
      </c>
      <c r="E4036" s="36">
        <v>19</v>
      </c>
      <c r="F4036" s="36" t="s">
        <v>14</v>
      </c>
      <c r="G4036" s="36" t="s">
        <v>10961</v>
      </c>
      <c r="H4036" s="37" t="s">
        <v>8431</v>
      </c>
    </row>
    <row r="4037" spans="1:8" x14ac:dyDescent="0.25">
      <c r="A4037" s="30">
        <v>45796</v>
      </c>
      <c r="B4037" s="31" t="s">
        <v>11047</v>
      </c>
      <c r="C4037" s="32" t="s">
        <v>5073</v>
      </c>
      <c r="D4037" s="31">
        <v>3029</v>
      </c>
      <c r="E4037" s="32">
        <v>500</v>
      </c>
      <c r="F4037" s="32" t="s">
        <v>14</v>
      </c>
      <c r="G4037" s="32" t="s">
        <v>10003</v>
      </c>
      <c r="H4037" s="33" t="s">
        <v>10490</v>
      </c>
    </row>
    <row r="4038" spans="1:8" x14ac:dyDescent="0.25">
      <c r="A4038" s="34">
        <v>45796</v>
      </c>
      <c r="B4038" s="35" t="s">
        <v>5366</v>
      </c>
      <c r="C4038" s="36" t="s">
        <v>5367</v>
      </c>
      <c r="D4038" s="35">
        <v>3030</v>
      </c>
      <c r="E4038" s="36">
        <v>4</v>
      </c>
      <c r="F4038" s="36" t="s">
        <v>14</v>
      </c>
      <c r="G4038" s="36" t="s">
        <v>10003</v>
      </c>
      <c r="H4038" s="37" t="s">
        <v>10490</v>
      </c>
    </row>
    <row r="4039" spans="1:8" x14ac:dyDescent="0.25">
      <c r="A4039" s="30">
        <v>45796</v>
      </c>
      <c r="B4039" s="31" t="s">
        <v>8873</v>
      </c>
      <c r="C4039" s="32" t="s">
        <v>8841</v>
      </c>
      <c r="D4039" s="31">
        <v>3031</v>
      </c>
      <c r="E4039" s="32">
        <v>204</v>
      </c>
      <c r="F4039" s="32" t="s">
        <v>14</v>
      </c>
      <c r="G4039" s="32" t="s">
        <v>10003</v>
      </c>
      <c r="H4039" s="33" t="s">
        <v>10490</v>
      </c>
    </row>
    <row r="4040" spans="1:8" x14ac:dyDescent="0.25">
      <c r="A4040" s="34">
        <v>45796</v>
      </c>
      <c r="B4040" s="35">
        <v>3280886100</v>
      </c>
      <c r="C4040" s="36" t="s">
        <v>8764</v>
      </c>
      <c r="D4040" s="35">
        <v>3032</v>
      </c>
      <c r="E4040" s="36">
        <v>8</v>
      </c>
      <c r="F4040" s="36" t="s">
        <v>14</v>
      </c>
      <c r="G4040" s="36" t="s">
        <v>10003</v>
      </c>
      <c r="H4040" s="37" t="s">
        <v>10490</v>
      </c>
    </row>
    <row r="4041" spans="1:8" x14ac:dyDescent="0.25">
      <c r="A4041" s="30">
        <v>45796</v>
      </c>
      <c r="B4041" s="31">
        <v>1280420100</v>
      </c>
      <c r="C4041" s="32" t="s">
        <v>10747</v>
      </c>
      <c r="D4041" s="31">
        <v>3033</v>
      </c>
      <c r="E4041" s="32">
        <v>3</v>
      </c>
      <c r="F4041" s="32" t="s">
        <v>14</v>
      </c>
      <c r="G4041" s="32" t="s">
        <v>10003</v>
      </c>
      <c r="H4041" s="33" t="s">
        <v>10490</v>
      </c>
    </row>
    <row r="4042" spans="1:8" x14ac:dyDescent="0.25">
      <c r="A4042" s="34">
        <v>45796</v>
      </c>
      <c r="B4042" s="35" t="s">
        <v>9323</v>
      </c>
      <c r="C4042" s="36" t="s">
        <v>8905</v>
      </c>
      <c r="D4042" s="35">
        <v>3034</v>
      </c>
      <c r="E4042" s="36">
        <v>100</v>
      </c>
      <c r="F4042" s="36" t="s">
        <v>14</v>
      </c>
      <c r="G4042" s="36" t="s">
        <v>10003</v>
      </c>
      <c r="H4042" s="37" t="s">
        <v>10490</v>
      </c>
    </row>
    <row r="4043" spans="1:8" x14ac:dyDescent="0.25">
      <c r="A4043" s="30">
        <v>45796</v>
      </c>
      <c r="B4043" s="31" t="s">
        <v>9337</v>
      </c>
      <c r="C4043" s="32" t="s">
        <v>8920</v>
      </c>
      <c r="D4043" s="31">
        <v>3035</v>
      </c>
      <c r="E4043" s="32">
        <v>6</v>
      </c>
      <c r="F4043" s="32" t="s">
        <v>14</v>
      </c>
      <c r="G4043" s="32" t="s">
        <v>10003</v>
      </c>
      <c r="H4043" s="33" t="s">
        <v>10490</v>
      </c>
    </row>
    <row r="4044" spans="1:8" x14ac:dyDescent="0.25">
      <c r="A4044" s="34">
        <v>45796</v>
      </c>
      <c r="B4044" s="35" t="s">
        <v>9263</v>
      </c>
      <c r="C4044" s="36" t="s">
        <v>8966</v>
      </c>
      <c r="D4044" s="35">
        <v>3036</v>
      </c>
      <c r="E4044" s="36">
        <v>6</v>
      </c>
      <c r="F4044" s="36" t="s">
        <v>14</v>
      </c>
      <c r="G4044" s="36" t="s">
        <v>10003</v>
      </c>
      <c r="H4044" s="37" t="s">
        <v>10490</v>
      </c>
    </row>
    <row r="4045" spans="1:8" x14ac:dyDescent="0.25">
      <c r="A4045" s="30">
        <v>45796</v>
      </c>
      <c r="B4045" s="31" t="s">
        <v>9265</v>
      </c>
      <c r="C4045" s="32" t="s">
        <v>8964</v>
      </c>
      <c r="D4045" s="31">
        <v>3037</v>
      </c>
      <c r="E4045" s="32">
        <v>5</v>
      </c>
      <c r="F4045" s="32" t="s">
        <v>14</v>
      </c>
      <c r="G4045" s="32" t="s">
        <v>10003</v>
      </c>
      <c r="H4045" s="33" t="s">
        <v>10490</v>
      </c>
    </row>
    <row r="4046" spans="1:8" x14ac:dyDescent="0.25">
      <c r="A4046" s="34">
        <v>45796</v>
      </c>
      <c r="B4046" s="35" t="s">
        <v>9005</v>
      </c>
      <c r="C4046" s="36" t="s">
        <v>8925</v>
      </c>
      <c r="D4046" s="35">
        <v>3038</v>
      </c>
      <c r="E4046" s="36">
        <v>10</v>
      </c>
      <c r="F4046" s="36" t="s">
        <v>14</v>
      </c>
      <c r="G4046" s="36" t="s">
        <v>10003</v>
      </c>
      <c r="H4046" s="37" t="s">
        <v>10490</v>
      </c>
    </row>
    <row r="4047" spans="1:8" x14ac:dyDescent="0.25">
      <c r="A4047" s="30">
        <v>45796</v>
      </c>
      <c r="B4047" s="31" t="s">
        <v>9339</v>
      </c>
      <c r="C4047" s="32" t="s">
        <v>8923</v>
      </c>
      <c r="D4047" s="31">
        <v>3039</v>
      </c>
      <c r="E4047" s="32">
        <v>10</v>
      </c>
      <c r="F4047" s="32" t="s">
        <v>14</v>
      </c>
      <c r="G4047" s="32" t="s">
        <v>10003</v>
      </c>
      <c r="H4047" s="33" t="s">
        <v>10490</v>
      </c>
    </row>
    <row r="4048" spans="1:8" x14ac:dyDescent="0.25">
      <c r="A4048" s="34">
        <v>45796</v>
      </c>
      <c r="B4048" s="35" t="s">
        <v>9330</v>
      </c>
      <c r="C4048" s="36" t="s">
        <v>8913</v>
      </c>
      <c r="D4048" s="35">
        <v>3040</v>
      </c>
      <c r="E4048" s="36">
        <v>20</v>
      </c>
      <c r="F4048" s="36" t="s">
        <v>14</v>
      </c>
      <c r="G4048" s="36" t="s">
        <v>10003</v>
      </c>
      <c r="H4048" s="37" t="s">
        <v>10490</v>
      </c>
    </row>
    <row r="4049" spans="1:8" x14ac:dyDescent="0.25">
      <c r="A4049" s="30">
        <v>45796</v>
      </c>
      <c r="B4049" s="31" t="s">
        <v>9017</v>
      </c>
      <c r="C4049" s="32" t="s">
        <v>8911</v>
      </c>
      <c r="D4049" s="31">
        <v>3041</v>
      </c>
      <c r="E4049" s="32">
        <v>50</v>
      </c>
      <c r="F4049" s="32" t="s">
        <v>14</v>
      </c>
      <c r="G4049" s="32" t="s">
        <v>10003</v>
      </c>
      <c r="H4049" s="33" t="s">
        <v>10490</v>
      </c>
    </row>
    <row r="4050" spans="1:8" x14ac:dyDescent="0.25">
      <c r="A4050" s="34">
        <v>45796</v>
      </c>
      <c r="B4050" s="35" t="s">
        <v>9258</v>
      </c>
      <c r="C4050" s="36" t="s">
        <v>8928</v>
      </c>
      <c r="D4050" s="35">
        <v>3042</v>
      </c>
      <c r="E4050" s="36">
        <v>6</v>
      </c>
      <c r="F4050" s="36" t="s">
        <v>14</v>
      </c>
      <c r="G4050" s="36" t="s">
        <v>10003</v>
      </c>
      <c r="H4050" s="37" t="s">
        <v>10490</v>
      </c>
    </row>
    <row r="4051" spans="1:8" x14ac:dyDescent="0.25">
      <c r="A4051" s="30">
        <v>45796</v>
      </c>
      <c r="B4051" s="31" t="s">
        <v>9361</v>
      </c>
      <c r="C4051" s="32" t="s">
        <v>8952</v>
      </c>
      <c r="D4051" s="31">
        <v>3043</v>
      </c>
      <c r="E4051" s="32">
        <v>10</v>
      </c>
      <c r="F4051" s="32" t="s">
        <v>14</v>
      </c>
      <c r="G4051" s="32" t="s">
        <v>10003</v>
      </c>
      <c r="H4051" s="33" t="s">
        <v>10490</v>
      </c>
    </row>
    <row r="4052" spans="1:8" x14ac:dyDescent="0.25">
      <c r="A4052" s="34">
        <v>45796</v>
      </c>
      <c r="B4052" s="35" t="s">
        <v>9376</v>
      </c>
      <c r="C4052" s="36" t="s">
        <v>8968</v>
      </c>
      <c r="D4052" s="35">
        <v>3044</v>
      </c>
      <c r="E4052" s="36">
        <v>5</v>
      </c>
      <c r="F4052" s="36" t="s">
        <v>14</v>
      </c>
      <c r="G4052" s="36" t="s">
        <v>10003</v>
      </c>
      <c r="H4052" s="37" t="s">
        <v>10490</v>
      </c>
    </row>
    <row r="4053" spans="1:8" x14ac:dyDescent="0.25">
      <c r="A4053" s="30">
        <v>45796</v>
      </c>
      <c r="B4053" s="31" t="s">
        <v>8969</v>
      </c>
      <c r="C4053" s="32" t="s">
        <v>8957</v>
      </c>
      <c r="D4053" s="31">
        <v>3045</v>
      </c>
      <c r="E4053" s="32">
        <v>3</v>
      </c>
      <c r="F4053" s="32" t="s">
        <v>14</v>
      </c>
      <c r="G4053" s="32" t="s">
        <v>10003</v>
      </c>
      <c r="H4053" s="33" t="s">
        <v>10490</v>
      </c>
    </row>
    <row r="4054" spans="1:8" x14ac:dyDescent="0.25">
      <c r="A4054" s="34">
        <v>45796</v>
      </c>
      <c r="B4054" s="35" t="s">
        <v>8970</v>
      </c>
      <c r="C4054" s="36" t="s">
        <v>8959</v>
      </c>
      <c r="D4054" s="35">
        <v>3046</v>
      </c>
      <c r="E4054" s="36">
        <v>10</v>
      </c>
      <c r="F4054" s="36" t="s">
        <v>14</v>
      </c>
      <c r="G4054" s="36" t="s">
        <v>10003</v>
      </c>
      <c r="H4054" s="37" t="s">
        <v>10490</v>
      </c>
    </row>
    <row r="4055" spans="1:8" x14ac:dyDescent="0.25">
      <c r="A4055" s="30">
        <v>45796</v>
      </c>
      <c r="B4055" s="31" t="s">
        <v>9350</v>
      </c>
      <c r="C4055" s="32" t="s">
        <v>8939</v>
      </c>
      <c r="D4055" s="31">
        <v>3047</v>
      </c>
      <c r="E4055" s="32">
        <v>10</v>
      </c>
      <c r="F4055" s="32" t="s">
        <v>14</v>
      </c>
      <c r="G4055" s="32" t="s">
        <v>10003</v>
      </c>
      <c r="H4055" s="33" t="s">
        <v>10490</v>
      </c>
    </row>
    <row r="4056" spans="1:8" x14ac:dyDescent="0.25">
      <c r="A4056" s="34">
        <v>45796</v>
      </c>
      <c r="B4056" s="35" t="s">
        <v>9336</v>
      </c>
      <c r="C4056" s="36" t="s">
        <v>8919</v>
      </c>
      <c r="D4056" s="35">
        <v>3048</v>
      </c>
      <c r="E4056" s="36">
        <v>3</v>
      </c>
      <c r="F4056" s="36" t="s">
        <v>14</v>
      </c>
      <c r="G4056" s="36" t="s">
        <v>10003</v>
      </c>
      <c r="H4056" s="37" t="s">
        <v>10490</v>
      </c>
    </row>
    <row r="4057" spans="1:8" x14ac:dyDescent="0.25">
      <c r="A4057" s="30">
        <v>45796</v>
      </c>
      <c r="B4057" s="31" t="s">
        <v>8972</v>
      </c>
      <c r="C4057" s="32" t="s">
        <v>8962</v>
      </c>
      <c r="D4057" s="31">
        <v>3049</v>
      </c>
      <c r="E4057" s="32">
        <v>5</v>
      </c>
      <c r="F4057" s="32" t="s">
        <v>14</v>
      </c>
      <c r="G4057" s="32" t="s">
        <v>10003</v>
      </c>
      <c r="H4057" s="33" t="s">
        <v>10490</v>
      </c>
    </row>
    <row r="4058" spans="1:8" x14ac:dyDescent="0.25">
      <c r="A4058" s="34">
        <v>45796</v>
      </c>
      <c r="B4058" s="35" t="s">
        <v>9320</v>
      </c>
      <c r="C4058" s="36" t="s">
        <v>8902</v>
      </c>
      <c r="D4058" s="35">
        <v>3050</v>
      </c>
      <c r="E4058" s="36">
        <v>50</v>
      </c>
      <c r="F4058" s="36" t="s">
        <v>14</v>
      </c>
      <c r="G4058" s="36" t="s">
        <v>10003</v>
      </c>
      <c r="H4058" s="37" t="s">
        <v>10490</v>
      </c>
    </row>
    <row r="4059" spans="1:8" x14ac:dyDescent="0.25">
      <c r="A4059" s="30">
        <v>45796</v>
      </c>
      <c r="B4059" s="31" t="s">
        <v>8901</v>
      </c>
      <c r="C4059" s="32" t="s">
        <v>8930</v>
      </c>
      <c r="D4059" s="31">
        <v>3051</v>
      </c>
      <c r="E4059" s="32">
        <v>3</v>
      </c>
      <c r="F4059" s="32" t="s">
        <v>14</v>
      </c>
      <c r="G4059" s="32" t="s">
        <v>10003</v>
      </c>
      <c r="H4059" s="33" t="s">
        <v>10490</v>
      </c>
    </row>
    <row r="4060" spans="1:8" x14ac:dyDescent="0.25">
      <c r="A4060" s="34">
        <v>45796</v>
      </c>
      <c r="B4060" s="35" t="s">
        <v>9369</v>
      </c>
      <c r="C4060" s="36" t="s">
        <v>10524</v>
      </c>
      <c r="D4060" s="35">
        <v>3052</v>
      </c>
      <c r="E4060" s="36">
        <v>15</v>
      </c>
      <c r="F4060" s="36" t="s">
        <v>14</v>
      </c>
      <c r="G4060" s="36" t="s">
        <v>10003</v>
      </c>
      <c r="H4060" s="37" t="s">
        <v>10490</v>
      </c>
    </row>
    <row r="4061" spans="1:8" x14ac:dyDescent="0.25">
      <c r="A4061" s="30">
        <v>45796</v>
      </c>
      <c r="B4061" s="31" t="s">
        <v>9371</v>
      </c>
      <c r="C4061" s="32" t="s">
        <v>8960</v>
      </c>
      <c r="D4061" s="31">
        <v>3053</v>
      </c>
      <c r="E4061" s="32">
        <v>20</v>
      </c>
      <c r="F4061" s="32" t="s">
        <v>14</v>
      </c>
      <c r="G4061" s="32" t="s">
        <v>10003</v>
      </c>
      <c r="H4061" s="33" t="s">
        <v>10490</v>
      </c>
    </row>
    <row r="4062" spans="1:8" x14ac:dyDescent="0.25">
      <c r="A4062" s="34">
        <v>45796</v>
      </c>
      <c r="B4062" s="35">
        <v>2280242100</v>
      </c>
      <c r="C4062" s="36" t="s">
        <v>8662</v>
      </c>
      <c r="D4062" s="35">
        <v>3054</v>
      </c>
      <c r="E4062" s="36">
        <v>15</v>
      </c>
      <c r="F4062" s="36" t="s">
        <v>14</v>
      </c>
      <c r="G4062" s="36" t="s">
        <v>10003</v>
      </c>
      <c r="H4062" s="37" t="s">
        <v>10490</v>
      </c>
    </row>
    <row r="4063" spans="1:8" x14ac:dyDescent="0.25">
      <c r="A4063" s="30">
        <v>45796</v>
      </c>
      <c r="B4063" s="31">
        <v>4330349100</v>
      </c>
      <c r="C4063" s="32" t="s">
        <v>9285</v>
      </c>
      <c r="D4063" s="31">
        <v>3055</v>
      </c>
      <c r="E4063" s="32">
        <v>100</v>
      </c>
      <c r="F4063" s="32" t="s">
        <v>14</v>
      </c>
      <c r="G4063" s="32" t="s">
        <v>10003</v>
      </c>
      <c r="H4063" s="33" t="s">
        <v>10490</v>
      </c>
    </row>
    <row r="4064" spans="1:8" x14ac:dyDescent="0.25">
      <c r="A4064" s="34">
        <v>45796</v>
      </c>
      <c r="B4064" s="35">
        <v>3280843100</v>
      </c>
      <c r="C4064" s="36" t="s">
        <v>8701</v>
      </c>
      <c r="D4064" s="35">
        <v>3056</v>
      </c>
      <c r="E4064" s="36">
        <v>30</v>
      </c>
      <c r="F4064" s="36" t="s">
        <v>14</v>
      </c>
      <c r="G4064" s="36" t="s">
        <v>10003</v>
      </c>
      <c r="H4064" s="37" t="s">
        <v>10490</v>
      </c>
    </row>
    <row r="4065" spans="1:8" x14ac:dyDescent="0.25">
      <c r="A4065" s="30">
        <v>45798</v>
      </c>
      <c r="B4065" s="31" t="s">
        <v>11047</v>
      </c>
      <c r="C4065" s="32" t="s">
        <v>5073</v>
      </c>
      <c r="D4065" s="31" t="s">
        <v>10748</v>
      </c>
      <c r="E4065" s="32">
        <v>24</v>
      </c>
      <c r="F4065" s="32" t="s">
        <v>14</v>
      </c>
      <c r="G4065" s="32" t="s">
        <v>10961</v>
      </c>
      <c r="H4065" s="33" t="s">
        <v>10749</v>
      </c>
    </row>
    <row r="4066" spans="1:8" x14ac:dyDescent="0.25">
      <c r="A4066" s="34">
        <v>45798</v>
      </c>
      <c r="B4066" s="35" t="s">
        <v>10172</v>
      </c>
      <c r="C4066" s="36" t="s">
        <v>5072</v>
      </c>
      <c r="D4066" s="35" t="s">
        <v>10748</v>
      </c>
      <c r="E4066" s="36">
        <v>36</v>
      </c>
      <c r="F4066" s="36" t="s">
        <v>14</v>
      </c>
      <c r="G4066" s="36" t="s">
        <v>10961</v>
      </c>
      <c r="H4066" s="37" t="s">
        <v>10749</v>
      </c>
    </row>
    <row r="4067" spans="1:8" x14ac:dyDescent="0.25">
      <c r="A4067" s="30">
        <v>45798</v>
      </c>
      <c r="B4067" s="31" t="s">
        <v>10239</v>
      </c>
      <c r="C4067" s="32" t="s">
        <v>5065</v>
      </c>
      <c r="D4067" s="31" t="s">
        <v>10748</v>
      </c>
      <c r="E4067" s="32">
        <v>24</v>
      </c>
      <c r="F4067" s="32" t="s">
        <v>14</v>
      </c>
      <c r="G4067" s="32" t="s">
        <v>10961</v>
      </c>
      <c r="H4067" s="33" t="s">
        <v>10749</v>
      </c>
    </row>
    <row r="4068" spans="1:8" x14ac:dyDescent="0.25">
      <c r="A4068" s="34">
        <v>45798</v>
      </c>
      <c r="B4068" s="35" t="s">
        <v>10278</v>
      </c>
      <c r="C4068" s="36" t="s">
        <v>5126</v>
      </c>
      <c r="D4068" s="35" t="s">
        <v>10748</v>
      </c>
      <c r="E4068" s="36">
        <v>20</v>
      </c>
      <c r="F4068" s="36" t="s">
        <v>14</v>
      </c>
      <c r="G4068" s="36" t="s">
        <v>10961</v>
      </c>
      <c r="H4068" s="37" t="s">
        <v>10749</v>
      </c>
    </row>
    <row r="4069" spans="1:8" x14ac:dyDescent="0.25">
      <c r="A4069" s="30">
        <v>45798</v>
      </c>
      <c r="B4069" s="31" t="s">
        <v>10277</v>
      </c>
      <c r="C4069" s="32" t="s">
        <v>5125</v>
      </c>
      <c r="D4069" s="31" t="s">
        <v>10748</v>
      </c>
      <c r="E4069" s="32">
        <v>36</v>
      </c>
      <c r="F4069" s="32" t="s">
        <v>14</v>
      </c>
      <c r="G4069" s="32" t="s">
        <v>10961</v>
      </c>
      <c r="H4069" s="33" t="s">
        <v>10749</v>
      </c>
    </row>
    <row r="4070" spans="1:8" x14ac:dyDescent="0.25">
      <c r="A4070" s="34">
        <v>45798</v>
      </c>
      <c r="B4070" s="35" t="s">
        <v>10282</v>
      </c>
      <c r="C4070" s="36" t="s">
        <v>5129</v>
      </c>
      <c r="D4070" s="35" t="s">
        <v>10748</v>
      </c>
      <c r="E4070" s="36">
        <v>12</v>
      </c>
      <c r="F4070" s="36" t="s">
        <v>14</v>
      </c>
      <c r="G4070" s="36" t="s">
        <v>10961</v>
      </c>
      <c r="H4070" s="37" t="s">
        <v>10749</v>
      </c>
    </row>
    <row r="4071" spans="1:8" x14ac:dyDescent="0.25">
      <c r="A4071" s="30">
        <v>45798</v>
      </c>
      <c r="B4071" s="31" t="s">
        <v>2772</v>
      </c>
      <c r="C4071" s="32" t="s">
        <v>2773</v>
      </c>
      <c r="D4071" s="31" t="s">
        <v>10748</v>
      </c>
      <c r="E4071" s="32">
        <v>2</v>
      </c>
      <c r="F4071" s="32" t="s">
        <v>14</v>
      </c>
      <c r="G4071" s="32" t="s">
        <v>10961</v>
      </c>
      <c r="H4071" s="33" t="s">
        <v>10749</v>
      </c>
    </row>
    <row r="4072" spans="1:8" x14ac:dyDescent="0.25">
      <c r="A4072" s="34">
        <v>45798</v>
      </c>
      <c r="B4072" s="35" t="s">
        <v>8465</v>
      </c>
      <c r="C4072" s="36" t="s">
        <v>8466</v>
      </c>
      <c r="D4072" s="35" t="s">
        <v>10748</v>
      </c>
      <c r="E4072" s="36">
        <v>1</v>
      </c>
      <c r="F4072" s="36" t="s">
        <v>14</v>
      </c>
      <c r="G4072" s="36" t="s">
        <v>10961</v>
      </c>
      <c r="H4072" s="37" t="s">
        <v>10749</v>
      </c>
    </row>
    <row r="4073" spans="1:8" x14ac:dyDescent="0.25">
      <c r="A4073" s="30">
        <v>45798</v>
      </c>
      <c r="B4073" s="31" t="s">
        <v>9096</v>
      </c>
      <c r="C4073" s="32" t="s">
        <v>9097</v>
      </c>
      <c r="D4073" s="31" t="s">
        <v>10748</v>
      </c>
      <c r="E4073" s="32">
        <v>3</v>
      </c>
      <c r="F4073" s="32" t="s">
        <v>14</v>
      </c>
      <c r="G4073" s="32" t="s">
        <v>10961</v>
      </c>
      <c r="H4073" s="33" t="s">
        <v>10749</v>
      </c>
    </row>
    <row r="4074" spans="1:8" x14ac:dyDescent="0.25">
      <c r="A4074" s="34">
        <v>45798</v>
      </c>
      <c r="B4074" s="35" t="s">
        <v>920</v>
      </c>
      <c r="C4074" s="36" t="s">
        <v>921</v>
      </c>
      <c r="D4074" s="35" t="s">
        <v>10748</v>
      </c>
      <c r="E4074" s="36">
        <v>10</v>
      </c>
      <c r="F4074" s="36" t="s">
        <v>14</v>
      </c>
      <c r="G4074" s="36" t="s">
        <v>10961</v>
      </c>
      <c r="H4074" s="37" t="s">
        <v>10749</v>
      </c>
    </row>
    <row r="4075" spans="1:8" x14ac:dyDescent="0.25">
      <c r="A4075" s="30">
        <v>45798</v>
      </c>
      <c r="B4075" s="31" t="s">
        <v>922</v>
      </c>
      <c r="C4075" s="32" t="s">
        <v>923</v>
      </c>
      <c r="D4075" s="31" t="s">
        <v>10748</v>
      </c>
      <c r="E4075" s="32">
        <v>5</v>
      </c>
      <c r="F4075" s="32" t="s">
        <v>14</v>
      </c>
      <c r="G4075" s="32" t="s">
        <v>10961</v>
      </c>
      <c r="H4075" s="33" t="s">
        <v>10749</v>
      </c>
    </row>
    <row r="4076" spans="1:8" x14ac:dyDescent="0.25">
      <c r="A4076" s="34">
        <v>45798</v>
      </c>
      <c r="B4076" s="35" t="s">
        <v>1045</v>
      </c>
      <c r="C4076" s="36" t="s">
        <v>1046</v>
      </c>
      <c r="D4076" s="35" t="s">
        <v>10748</v>
      </c>
      <c r="E4076" s="36">
        <v>30</v>
      </c>
      <c r="F4076" s="36" t="s">
        <v>14</v>
      </c>
      <c r="G4076" s="36" t="s">
        <v>10961</v>
      </c>
      <c r="H4076" s="37" t="s">
        <v>10749</v>
      </c>
    </row>
    <row r="4077" spans="1:8" x14ac:dyDescent="0.25">
      <c r="A4077" s="30">
        <v>45798</v>
      </c>
      <c r="B4077" s="31" t="s">
        <v>1037</v>
      </c>
      <c r="C4077" s="32" t="s">
        <v>1038</v>
      </c>
      <c r="D4077" s="31" t="s">
        <v>10748</v>
      </c>
      <c r="E4077" s="32">
        <v>10</v>
      </c>
      <c r="F4077" s="32" t="s">
        <v>14</v>
      </c>
      <c r="G4077" s="32" t="s">
        <v>10961</v>
      </c>
      <c r="H4077" s="33" t="s">
        <v>10749</v>
      </c>
    </row>
    <row r="4078" spans="1:8" x14ac:dyDescent="0.25">
      <c r="A4078" s="34">
        <v>45798</v>
      </c>
      <c r="B4078" s="35" t="s">
        <v>52</v>
      </c>
      <c r="C4078" s="36" t="s">
        <v>53</v>
      </c>
      <c r="D4078" s="35" t="s">
        <v>10748</v>
      </c>
      <c r="E4078" s="36">
        <v>10</v>
      </c>
      <c r="F4078" s="36" t="s">
        <v>14</v>
      </c>
      <c r="G4078" s="36" t="s">
        <v>10961</v>
      </c>
      <c r="H4078" s="37" t="s">
        <v>10749</v>
      </c>
    </row>
    <row r="4079" spans="1:8" x14ac:dyDescent="0.25">
      <c r="A4079" s="30">
        <v>45798</v>
      </c>
      <c r="B4079" s="31" t="s">
        <v>56</v>
      </c>
      <c r="C4079" s="32" t="s">
        <v>57</v>
      </c>
      <c r="D4079" s="31" t="s">
        <v>10748</v>
      </c>
      <c r="E4079" s="32">
        <v>5</v>
      </c>
      <c r="F4079" s="32" t="s">
        <v>14</v>
      </c>
      <c r="G4079" s="32" t="s">
        <v>10961</v>
      </c>
      <c r="H4079" s="33" t="s">
        <v>10749</v>
      </c>
    </row>
    <row r="4080" spans="1:8" x14ac:dyDescent="0.25">
      <c r="A4080" s="34">
        <v>45798</v>
      </c>
      <c r="B4080" s="35" t="s">
        <v>8900</v>
      </c>
      <c r="C4080" s="36" t="s">
        <v>6348</v>
      </c>
      <c r="D4080" s="35" t="s">
        <v>10748</v>
      </c>
      <c r="E4080" s="36">
        <v>4</v>
      </c>
      <c r="F4080" s="36" t="s">
        <v>14</v>
      </c>
      <c r="G4080" s="36" t="s">
        <v>10961</v>
      </c>
      <c r="H4080" s="37" t="s">
        <v>10749</v>
      </c>
    </row>
    <row r="4081" spans="1:8" x14ac:dyDescent="0.25">
      <c r="A4081" s="30">
        <v>45798</v>
      </c>
      <c r="B4081" s="31" t="s">
        <v>259</v>
      </c>
      <c r="C4081" s="32" t="s">
        <v>260</v>
      </c>
      <c r="D4081" s="31" t="s">
        <v>10748</v>
      </c>
      <c r="E4081" s="32">
        <v>30</v>
      </c>
      <c r="F4081" s="32" t="s">
        <v>25</v>
      </c>
      <c r="G4081" s="32" t="s">
        <v>10961</v>
      </c>
      <c r="H4081" s="33" t="s">
        <v>10749</v>
      </c>
    </row>
    <row r="4082" spans="1:8" x14ac:dyDescent="0.25">
      <c r="A4082" s="34">
        <v>45798</v>
      </c>
      <c r="B4082" s="35" t="s">
        <v>2165</v>
      </c>
      <c r="C4082" s="36" t="s">
        <v>2166</v>
      </c>
      <c r="D4082" s="35" t="s">
        <v>10748</v>
      </c>
      <c r="E4082" s="36">
        <v>15</v>
      </c>
      <c r="F4082" s="36" t="s">
        <v>14</v>
      </c>
      <c r="G4082" s="36" t="s">
        <v>10961</v>
      </c>
      <c r="H4082" s="37" t="s">
        <v>10749</v>
      </c>
    </row>
    <row r="4083" spans="1:8" x14ac:dyDescent="0.25">
      <c r="A4083" s="30">
        <v>45798</v>
      </c>
      <c r="B4083" s="31" t="s">
        <v>5360</v>
      </c>
      <c r="C4083" s="32" t="s">
        <v>5361</v>
      </c>
      <c r="D4083" s="31" t="s">
        <v>10748</v>
      </c>
      <c r="E4083" s="32">
        <v>4</v>
      </c>
      <c r="F4083" s="32" t="s">
        <v>25</v>
      </c>
      <c r="G4083" s="32" t="s">
        <v>10961</v>
      </c>
      <c r="H4083" s="33" t="s">
        <v>10749</v>
      </c>
    </row>
    <row r="4084" spans="1:8" x14ac:dyDescent="0.25">
      <c r="A4084" s="34">
        <v>45798</v>
      </c>
      <c r="B4084" s="35" t="s">
        <v>8451</v>
      </c>
      <c r="C4084" s="36" t="s">
        <v>9022</v>
      </c>
      <c r="D4084" s="35" t="s">
        <v>10748</v>
      </c>
      <c r="E4084" s="36">
        <v>4</v>
      </c>
      <c r="F4084" s="36" t="s">
        <v>14</v>
      </c>
      <c r="G4084" s="36" t="s">
        <v>10961</v>
      </c>
      <c r="H4084" s="37" t="s">
        <v>10749</v>
      </c>
    </row>
    <row r="4085" spans="1:8" x14ac:dyDescent="0.25">
      <c r="A4085" s="30">
        <v>45798</v>
      </c>
      <c r="B4085" s="31" t="s">
        <v>1077</v>
      </c>
      <c r="C4085" s="32" t="s">
        <v>1078</v>
      </c>
      <c r="D4085" s="31" t="s">
        <v>10748</v>
      </c>
      <c r="E4085" s="32">
        <v>30</v>
      </c>
      <c r="F4085" s="32" t="s">
        <v>14</v>
      </c>
      <c r="G4085" s="32" t="s">
        <v>10961</v>
      </c>
      <c r="H4085" s="33" t="s">
        <v>10749</v>
      </c>
    </row>
    <row r="4086" spans="1:8" x14ac:dyDescent="0.25">
      <c r="A4086" s="34">
        <v>45798</v>
      </c>
      <c r="B4086" s="35" t="s">
        <v>942</v>
      </c>
      <c r="C4086" s="36" t="s">
        <v>3499</v>
      </c>
      <c r="D4086" s="35" t="s">
        <v>10748</v>
      </c>
      <c r="E4086" s="36">
        <v>3</v>
      </c>
      <c r="F4086" s="36" t="s">
        <v>14</v>
      </c>
      <c r="G4086" s="36" t="s">
        <v>10961</v>
      </c>
      <c r="H4086" s="37" t="s">
        <v>10749</v>
      </c>
    </row>
    <row r="4087" spans="1:8" x14ac:dyDescent="0.25">
      <c r="A4087" s="30">
        <v>45798</v>
      </c>
      <c r="B4087" s="31" t="s">
        <v>2981</v>
      </c>
      <c r="C4087" s="32" t="s">
        <v>2982</v>
      </c>
      <c r="D4087" s="31" t="s">
        <v>10748</v>
      </c>
      <c r="E4087" s="32">
        <v>2</v>
      </c>
      <c r="F4087" s="32" t="s">
        <v>14</v>
      </c>
      <c r="G4087" s="32" t="s">
        <v>10961</v>
      </c>
      <c r="H4087" s="33" t="s">
        <v>10749</v>
      </c>
    </row>
    <row r="4088" spans="1:8" x14ac:dyDescent="0.25">
      <c r="A4088" s="34">
        <v>45798</v>
      </c>
      <c r="B4088" s="35" t="s">
        <v>2983</v>
      </c>
      <c r="C4088" s="36" t="s">
        <v>2984</v>
      </c>
      <c r="D4088" s="35" t="s">
        <v>10748</v>
      </c>
      <c r="E4088" s="36">
        <v>2</v>
      </c>
      <c r="F4088" s="36" t="s">
        <v>14</v>
      </c>
      <c r="G4088" s="36" t="s">
        <v>10961</v>
      </c>
      <c r="H4088" s="37" t="s">
        <v>10749</v>
      </c>
    </row>
    <row r="4089" spans="1:8" x14ac:dyDescent="0.25">
      <c r="A4089" s="30">
        <v>45798</v>
      </c>
      <c r="B4089" s="31" t="s">
        <v>1089</v>
      </c>
      <c r="C4089" s="32" t="s">
        <v>3855</v>
      </c>
      <c r="D4089" s="31" t="s">
        <v>10748</v>
      </c>
      <c r="E4089" s="32">
        <v>6</v>
      </c>
      <c r="F4089" s="32" t="s">
        <v>14</v>
      </c>
      <c r="G4089" s="32" t="s">
        <v>10961</v>
      </c>
      <c r="H4089" s="33" t="s">
        <v>10749</v>
      </c>
    </row>
    <row r="4090" spans="1:8" x14ac:dyDescent="0.25">
      <c r="A4090" s="34">
        <v>45798</v>
      </c>
      <c r="B4090" s="35" t="s">
        <v>1099</v>
      </c>
      <c r="C4090" s="36" t="s">
        <v>1100</v>
      </c>
      <c r="D4090" s="35" t="s">
        <v>10748</v>
      </c>
      <c r="E4090" s="36">
        <v>10</v>
      </c>
      <c r="F4090" s="36" t="s">
        <v>14</v>
      </c>
      <c r="G4090" s="36" t="s">
        <v>10961</v>
      </c>
      <c r="H4090" s="37" t="s">
        <v>10749</v>
      </c>
    </row>
    <row r="4091" spans="1:8" x14ac:dyDescent="0.25">
      <c r="A4091" s="30">
        <v>45798</v>
      </c>
      <c r="B4091" s="31" t="s">
        <v>205</v>
      </c>
      <c r="C4091" s="32" t="s">
        <v>206</v>
      </c>
      <c r="D4091" s="31" t="s">
        <v>10748</v>
      </c>
      <c r="E4091" s="32">
        <v>3</v>
      </c>
      <c r="F4091" s="32" t="s">
        <v>14</v>
      </c>
      <c r="G4091" s="32" t="s">
        <v>10961</v>
      </c>
      <c r="H4091" s="33" t="s">
        <v>10749</v>
      </c>
    </row>
    <row r="4092" spans="1:8" x14ac:dyDescent="0.25">
      <c r="A4092" s="34">
        <v>45798</v>
      </c>
      <c r="B4092" s="35" t="s">
        <v>228</v>
      </c>
      <c r="C4092" s="36" t="s">
        <v>229</v>
      </c>
      <c r="D4092" s="35" t="s">
        <v>10748</v>
      </c>
      <c r="E4092" s="36">
        <v>3</v>
      </c>
      <c r="F4092" s="36" t="s">
        <v>14</v>
      </c>
      <c r="G4092" s="36" t="s">
        <v>10961</v>
      </c>
      <c r="H4092" s="37" t="s">
        <v>10749</v>
      </c>
    </row>
    <row r="4093" spans="1:8" x14ac:dyDescent="0.25">
      <c r="A4093" s="30">
        <v>45798</v>
      </c>
      <c r="B4093" s="31" t="s">
        <v>5532</v>
      </c>
      <c r="C4093" s="32" t="s">
        <v>5533</v>
      </c>
      <c r="D4093" s="31" t="s">
        <v>10748</v>
      </c>
      <c r="E4093" s="32">
        <v>6</v>
      </c>
      <c r="F4093" s="32" t="s">
        <v>14</v>
      </c>
      <c r="G4093" s="32" t="s">
        <v>10961</v>
      </c>
      <c r="H4093" s="33" t="s">
        <v>10749</v>
      </c>
    </row>
    <row r="4094" spans="1:8" x14ac:dyDescent="0.25">
      <c r="A4094" s="34">
        <v>45798</v>
      </c>
      <c r="B4094" s="35" t="s">
        <v>5637</v>
      </c>
      <c r="C4094" s="36" t="s">
        <v>5638</v>
      </c>
      <c r="D4094" s="35" t="s">
        <v>10748</v>
      </c>
      <c r="E4094" s="36">
        <v>2</v>
      </c>
      <c r="F4094" s="36" t="s">
        <v>14</v>
      </c>
      <c r="G4094" s="36" t="s">
        <v>10961</v>
      </c>
      <c r="H4094" s="37" t="s">
        <v>10749</v>
      </c>
    </row>
    <row r="4095" spans="1:8" x14ac:dyDescent="0.25">
      <c r="A4095" s="30">
        <v>45798</v>
      </c>
      <c r="B4095" s="31" t="s">
        <v>10155</v>
      </c>
      <c r="C4095" s="32" t="s">
        <v>10551</v>
      </c>
      <c r="D4095" s="31" t="s">
        <v>10748</v>
      </c>
      <c r="E4095" s="32">
        <v>2</v>
      </c>
      <c r="F4095" s="32" t="s">
        <v>25</v>
      </c>
      <c r="G4095" s="32" t="s">
        <v>10961</v>
      </c>
      <c r="H4095" s="33" t="s">
        <v>10749</v>
      </c>
    </row>
    <row r="4096" spans="1:8" x14ac:dyDescent="0.25">
      <c r="A4096" s="34">
        <v>45798</v>
      </c>
      <c r="B4096" s="35" t="s">
        <v>945</v>
      </c>
      <c r="C4096" s="36" t="s">
        <v>946</v>
      </c>
      <c r="D4096" s="35" t="s">
        <v>10748</v>
      </c>
      <c r="E4096" s="36">
        <v>2</v>
      </c>
      <c r="F4096" s="36" t="s">
        <v>14</v>
      </c>
      <c r="G4096" s="36" t="s">
        <v>10961</v>
      </c>
      <c r="H4096" s="37" t="s">
        <v>10749</v>
      </c>
    </row>
    <row r="4097" spans="1:8" x14ac:dyDescent="0.25">
      <c r="A4097" s="30">
        <v>45798</v>
      </c>
      <c r="B4097" s="31" t="s">
        <v>6524</v>
      </c>
      <c r="C4097" s="32" t="s">
        <v>6525</v>
      </c>
      <c r="D4097" s="31" t="s">
        <v>10750</v>
      </c>
      <c r="E4097" s="32">
        <v>20</v>
      </c>
      <c r="F4097" s="32" t="s">
        <v>14</v>
      </c>
      <c r="G4097" s="32" t="s">
        <v>10961</v>
      </c>
      <c r="H4097" s="33" t="s">
        <v>10170</v>
      </c>
    </row>
    <row r="4098" spans="1:8" x14ac:dyDescent="0.25">
      <c r="A4098" s="34">
        <v>45798</v>
      </c>
      <c r="B4098" s="35" t="s">
        <v>6629</v>
      </c>
      <c r="C4098" s="36" t="s">
        <v>6630</v>
      </c>
      <c r="D4098" s="35" t="s">
        <v>10750</v>
      </c>
      <c r="E4098" s="36">
        <v>20</v>
      </c>
      <c r="F4098" s="36" t="s">
        <v>14</v>
      </c>
      <c r="G4098" s="36" t="s">
        <v>10961</v>
      </c>
      <c r="H4098" s="37" t="s">
        <v>10170</v>
      </c>
    </row>
    <row r="4099" spans="1:8" x14ac:dyDescent="0.25">
      <c r="A4099" s="30">
        <v>45798</v>
      </c>
      <c r="B4099" s="31" t="s">
        <v>6424</v>
      </c>
      <c r="C4099" s="32" t="s">
        <v>6425</v>
      </c>
      <c r="D4099" s="31" t="s">
        <v>10750</v>
      </c>
      <c r="E4099" s="32">
        <v>20</v>
      </c>
      <c r="F4099" s="32" t="s">
        <v>14</v>
      </c>
      <c r="G4099" s="32" t="s">
        <v>10961</v>
      </c>
      <c r="H4099" s="33" t="s">
        <v>10170</v>
      </c>
    </row>
    <row r="4100" spans="1:8" x14ac:dyDescent="0.25">
      <c r="A4100" s="34">
        <v>45798</v>
      </c>
      <c r="B4100" s="35" t="s">
        <v>6496</v>
      </c>
      <c r="C4100" s="36" t="s">
        <v>6497</v>
      </c>
      <c r="D4100" s="35" t="s">
        <v>10750</v>
      </c>
      <c r="E4100" s="36">
        <v>30</v>
      </c>
      <c r="F4100" s="36" t="s">
        <v>14</v>
      </c>
      <c r="G4100" s="36" t="s">
        <v>10961</v>
      </c>
      <c r="H4100" s="37" t="s">
        <v>10170</v>
      </c>
    </row>
    <row r="4101" spans="1:8" x14ac:dyDescent="0.25">
      <c r="A4101" s="30">
        <v>45798</v>
      </c>
      <c r="B4101" s="31" t="s">
        <v>6432</v>
      </c>
      <c r="C4101" s="32" t="s">
        <v>6433</v>
      </c>
      <c r="D4101" s="31" t="s">
        <v>10750</v>
      </c>
      <c r="E4101" s="32">
        <v>50</v>
      </c>
      <c r="F4101" s="32" t="s">
        <v>14</v>
      </c>
      <c r="G4101" s="32" t="s">
        <v>10961</v>
      </c>
      <c r="H4101" s="33" t="s">
        <v>10170</v>
      </c>
    </row>
    <row r="4102" spans="1:8" x14ac:dyDescent="0.25">
      <c r="A4102" s="34">
        <v>45798</v>
      </c>
      <c r="B4102" s="35" t="s">
        <v>6422</v>
      </c>
      <c r="C4102" s="36" t="s">
        <v>6423</v>
      </c>
      <c r="D4102" s="35" t="s">
        <v>10750</v>
      </c>
      <c r="E4102" s="36">
        <v>30</v>
      </c>
      <c r="F4102" s="36" t="s">
        <v>14</v>
      </c>
      <c r="G4102" s="36" t="s">
        <v>10961</v>
      </c>
      <c r="H4102" s="37" t="s">
        <v>10170</v>
      </c>
    </row>
    <row r="4103" spans="1:8" x14ac:dyDescent="0.25">
      <c r="A4103" s="30">
        <v>45798</v>
      </c>
      <c r="B4103" s="31" t="s">
        <v>6686</v>
      </c>
      <c r="C4103" s="32" t="s">
        <v>6687</v>
      </c>
      <c r="D4103" s="31" t="s">
        <v>10750</v>
      </c>
      <c r="E4103" s="32">
        <v>24</v>
      </c>
      <c r="F4103" s="32" t="s">
        <v>14</v>
      </c>
      <c r="G4103" s="32" t="s">
        <v>10961</v>
      </c>
      <c r="H4103" s="33" t="s">
        <v>10170</v>
      </c>
    </row>
    <row r="4104" spans="1:8" x14ac:dyDescent="0.25">
      <c r="A4104" s="34">
        <v>45798</v>
      </c>
      <c r="B4104" s="35" t="s">
        <v>6444</v>
      </c>
      <c r="C4104" s="36" t="s">
        <v>6445</v>
      </c>
      <c r="D4104" s="35" t="s">
        <v>10750</v>
      </c>
      <c r="E4104" s="36">
        <v>24</v>
      </c>
      <c r="F4104" s="36" t="s">
        <v>14</v>
      </c>
      <c r="G4104" s="36" t="s">
        <v>10961</v>
      </c>
      <c r="H4104" s="37" t="s">
        <v>10170</v>
      </c>
    </row>
    <row r="4105" spans="1:8" x14ac:dyDescent="0.25">
      <c r="A4105" s="30">
        <v>45798</v>
      </c>
      <c r="B4105" s="31" t="s">
        <v>6488</v>
      </c>
      <c r="C4105" s="32" t="s">
        <v>6489</v>
      </c>
      <c r="D4105" s="31" t="s">
        <v>10750</v>
      </c>
      <c r="E4105" s="32">
        <v>30</v>
      </c>
      <c r="F4105" s="32" t="s">
        <v>14</v>
      </c>
      <c r="G4105" s="32" t="s">
        <v>10961</v>
      </c>
      <c r="H4105" s="33" t="s">
        <v>10170</v>
      </c>
    </row>
    <row r="4106" spans="1:8" x14ac:dyDescent="0.25">
      <c r="A4106" s="34">
        <v>45798</v>
      </c>
      <c r="B4106" s="35" t="s">
        <v>6416</v>
      </c>
      <c r="C4106" s="36" t="s">
        <v>6417</v>
      </c>
      <c r="D4106" s="35" t="s">
        <v>10750</v>
      </c>
      <c r="E4106" s="36">
        <v>24</v>
      </c>
      <c r="F4106" s="36" t="s">
        <v>14</v>
      </c>
      <c r="G4106" s="36" t="s">
        <v>10961</v>
      </c>
      <c r="H4106" s="37" t="s">
        <v>10170</v>
      </c>
    </row>
    <row r="4107" spans="1:8" x14ac:dyDescent="0.25">
      <c r="A4107" s="30">
        <v>45798</v>
      </c>
      <c r="B4107" s="31" t="s">
        <v>6480</v>
      </c>
      <c r="C4107" s="32" t="s">
        <v>6481</v>
      </c>
      <c r="D4107" s="31" t="s">
        <v>10750</v>
      </c>
      <c r="E4107" s="32">
        <v>36</v>
      </c>
      <c r="F4107" s="32" t="s">
        <v>14</v>
      </c>
      <c r="G4107" s="32" t="s">
        <v>10961</v>
      </c>
      <c r="H4107" s="33" t="s">
        <v>10170</v>
      </c>
    </row>
    <row r="4108" spans="1:8" x14ac:dyDescent="0.25">
      <c r="A4108" s="34">
        <v>45798</v>
      </c>
      <c r="B4108" s="35" t="s">
        <v>10261</v>
      </c>
      <c r="C4108" s="36" t="s">
        <v>10570</v>
      </c>
      <c r="D4108" s="35" t="s">
        <v>10750</v>
      </c>
      <c r="E4108" s="36">
        <v>6</v>
      </c>
      <c r="F4108" s="36" t="s">
        <v>25</v>
      </c>
      <c r="G4108" s="36" t="s">
        <v>10961</v>
      </c>
      <c r="H4108" s="37" t="s">
        <v>10170</v>
      </c>
    </row>
    <row r="4109" spans="1:8" x14ac:dyDescent="0.25">
      <c r="A4109" s="30">
        <v>45798</v>
      </c>
      <c r="B4109" s="31" t="s">
        <v>1032</v>
      </c>
      <c r="C4109" s="32" t="s">
        <v>1033</v>
      </c>
      <c r="D4109" s="31" t="s">
        <v>10750</v>
      </c>
      <c r="E4109" s="32">
        <v>20</v>
      </c>
      <c r="F4109" s="32" t="s">
        <v>14</v>
      </c>
      <c r="G4109" s="32" t="s">
        <v>10961</v>
      </c>
      <c r="H4109" s="33" t="s">
        <v>10170</v>
      </c>
    </row>
    <row r="4110" spans="1:8" x14ac:dyDescent="0.25">
      <c r="A4110" s="34">
        <v>45798</v>
      </c>
      <c r="B4110" s="35" t="s">
        <v>8451</v>
      </c>
      <c r="C4110" s="36" t="s">
        <v>9022</v>
      </c>
      <c r="D4110" s="35" t="s">
        <v>10750</v>
      </c>
      <c r="E4110" s="36">
        <v>20</v>
      </c>
      <c r="F4110" s="36" t="s">
        <v>14</v>
      </c>
      <c r="G4110" s="36" t="s">
        <v>10961</v>
      </c>
      <c r="H4110" s="37" t="s">
        <v>10170</v>
      </c>
    </row>
    <row r="4111" spans="1:8" x14ac:dyDescent="0.25">
      <c r="A4111" s="30">
        <v>45798</v>
      </c>
      <c r="B4111" s="31" t="s">
        <v>8873</v>
      </c>
      <c r="C4111" s="32" t="s">
        <v>8841</v>
      </c>
      <c r="D4111" s="31">
        <v>1965</v>
      </c>
      <c r="E4111" s="32">
        <v>72</v>
      </c>
      <c r="F4111" s="32" t="s">
        <v>14</v>
      </c>
      <c r="G4111" s="32" t="s">
        <v>10961</v>
      </c>
      <c r="H4111" s="33" t="s">
        <v>10751</v>
      </c>
    </row>
    <row r="4112" spans="1:8" x14ac:dyDescent="0.25">
      <c r="A4112" s="34">
        <v>45798</v>
      </c>
      <c r="B4112" s="35" t="s">
        <v>10239</v>
      </c>
      <c r="C4112" s="36" t="s">
        <v>5065</v>
      </c>
      <c r="D4112" s="35">
        <v>1966</v>
      </c>
      <c r="E4112" s="36">
        <v>20</v>
      </c>
      <c r="F4112" s="36" t="s">
        <v>14</v>
      </c>
      <c r="G4112" s="36" t="s">
        <v>10961</v>
      </c>
      <c r="H4112" s="37" t="s">
        <v>10752</v>
      </c>
    </row>
    <row r="4113" spans="1:8" x14ac:dyDescent="0.25">
      <c r="A4113" s="30">
        <v>45798</v>
      </c>
      <c r="B4113" s="31" t="s">
        <v>5384</v>
      </c>
      <c r="C4113" s="32" t="s">
        <v>5385</v>
      </c>
      <c r="D4113" s="31">
        <v>1966</v>
      </c>
      <c r="E4113" s="32">
        <v>30</v>
      </c>
      <c r="F4113" s="32" t="s">
        <v>14</v>
      </c>
      <c r="G4113" s="32" t="s">
        <v>10961</v>
      </c>
      <c r="H4113" s="33" t="s">
        <v>10752</v>
      </c>
    </row>
    <row r="4114" spans="1:8" x14ac:dyDescent="0.25">
      <c r="A4114" s="34">
        <v>45798</v>
      </c>
      <c r="B4114" s="35" t="s">
        <v>6488</v>
      </c>
      <c r="C4114" s="36" t="s">
        <v>6489</v>
      </c>
      <c r="D4114" s="35">
        <v>1966</v>
      </c>
      <c r="E4114" s="36">
        <v>20</v>
      </c>
      <c r="F4114" s="36" t="s">
        <v>14</v>
      </c>
      <c r="G4114" s="36" t="s">
        <v>10961</v>
      </c>
      <c r="H4114" s="37" t="s">
        <v>10752</v>
      </c>
    </row>
    <row r="4115" spans="1:8" x14ac:dyDescent="0.25">
      <c r="A4115" s="30">
        <v>45798</v>
      </c>
      <c r="B4115" s="31" t="s">
        <v>6496</v>
      </c>
      <c r="C4115" s="32" t="s">
        <v>6497</v>
      </c>
      <c r="D4115" s="31">
        <v>1966</v>
      </c>
      <c r="E4115" s="32">
        <v>20</v>
      </c>
      <c r="F4115" s="32" t="s">
        <v>14</v>
      </c>
      <c r="G4115" s="32" t="s">
        <v>10961</v>
      </c>
      <c r="H4115" s="33" t="s">
        <v>10752</v>
      </c>
    </row>
    <row r="4116" spans="1:8" x14ac:dyDescent="0.25">
      <c r="A4116" s="34">
        <v>45798</v>
      </c>
      <c r="B4116" s="35" t="s">
        <v>6684</v>
      </c>
      <c r="C4116" s="36" t="s">
        <v>6685</v>
      </c>
      <c r="D4116" s="35">
        <v>1966</v>
      </c>
      <c r="E4116" s="36">
        <v>20</v>
      </c>
      <c r="F4116" s="36" t="s">
        <v>14</v>
      </c>
      <c r="G4116" s="36" t="s">
        <v>10961</v>
      </c>
      <c r="H4116" s="37" t="s">
        <v>10752</v>
      </c>
    </row>
    <row r="4117" spans="1:8" x14ac:dyDescent="0.25">
      <c r="A4117" s="30">
        <v>45798</v>
      </c>
      <c r="B4117" s="31" t="s">
        <v>10171</v>
      </c>
      <c r="C4117" s="32" t="s">
        <v>6614</v>
      </c>
      <c r="D4117" s="31">
        <v>1966</v>
      </c>
      <c r="E4117" s="32">
        <v>30</v>
      </c>
      <c r="F4117" s="32" t="s">
        <v>14</v>
      </c>
      <c r="G4117" s="32" t="s">
        <v>10961</v>
      </c>
      <c r="H4117" s="33" t="s">
        <v>10752</v>
      </c>
    </row>
    <row r="4118" spans="1:8" x14ac:dyDescent="0.25">
      <c r="A4118" s="34">
        <v>45798</v>
      </c>
      <c r="B4118" s="35" t="s">
        <v>10171</v>
      </c>
      <c r="C4118" s="36" t="s">
        <v>6614</v>
      </c>
      <c r="D4118" s="35">
        <v>1966</v>
      </c>
      <c r="E4118" s="36">
        <v>20</v>
      </c>
      <c r="F4118" s="36" t="s">
        <v>14</v>
      </c>
      <c r="G4118" s="36" t="s">
        <v>10961</v>
      </c>
      <c r="H4118" s="37" t="s">
        <v>10752</v>
      </c>
    </row>
    <row r="4119" spans="1:8" x14ac:dyDescent="0.25">
      <c r="A4119" s="30">
        <v>45798</v>
      </c>
      <c r="B4119" s="31" t="s">
        <v>6492</v>
      </c>
      <c r="C4119" s="32" t="s">
        <v>6493</v>
      </c>
      <c r="D4119" s="31">
        <v>1966</v>
      </c>
      <c r="E4119" s="32">
        <v>20</v>
      </c>
      <c r="F4119" s="32" t="s">
        <v>14</v>
      </c>
      <c r="G4119" s="32" t="s">
        <v>10961</v>
      </c>
      <c r="H4119" s="33" t="s">
        <v>10752</v>
      </c>
    </row>
    <row r="4120" spans="1:8" x14ac:dyDescent="0.25">
      <c r="A4120" s="34">
        <v>45798</v>
      </c>
      <c r="B4120" s="35" t="s">
        <v>6588</v>
      </c>
      <c r="C4120" s="36" t="s">
        <v>6589</v>
      </c>
      <c r="D4120" s="35">
        <v>1966</v>
      </c>
      <c r="E4120" s="36">
        <v>20</v>
      </c>
      <c r="F4120" s="36" t="s">
        <v>14</v>
      </c>
      <c r="G4120" s="36" t="s">
        <v>10961</v>
      </c>
      <c r="H4120" s="37" t="s">
        <v>10752</v>
      </c>
    </row>
    <row r="4121" spans="1:8" x14ac:dyDescent="0.25">
      <c r="A4121" s="30">
        <v>45798</v>
      </c>
      <c r="B4121" s="31" t="s">
        <v>6580</v>
      </c>
      <c r="C4121" s="32" t="s">
        <v>6581</v>
      </c>
      <c r="D4121" s="31">
        <v>1966</v>
      </c>
      <c r="E4121" s="32">
        <v>20</v>
      </c>
      <c r="F4121" s="32" t="s">
        <v>14</v>
      </c>
      <c r="G4121" s="32" t="s">
        <v>10961</v>
      </c>
      <c r="H4121" s="33" t="s">
        <v>10752</v>
      </c>
    </row>
    <row r="4122" spans="1:8" x14ac:dyDescent="0.25">
      <c r="A4122" s="34">
        <v>45798</v>
      </c>
      <c r="B4122" s="35" t="s">
        <v>6486</v>
      </c>
      <c r="C4122" s="36" t="s">
        <v>6487</v>
      </c>
      <c r="D4122" s="35">
        <v>1966</v>
      </c>
      <c r="E4122" s="36">
        <v>50</v>
      </c>
      <c r="F4122" s="36" t="s">
        <v>14</v>
      </c>
      <c r="G4122" s="36" t="s">
        <v>10961</v>
      </c>
      <c r="H4122" s="37" t="s">
        <v>10752</v>
      </c>
    </row>
    <row r="4123" spans="1:8" x14ac:dyDescent="0.25">
      <c r="A4123" s="30">
        <v>45798</v>
      </c>
      <c r="B4123" s="31" t="s">
        <v>5372</v>
      </c>
      <c r="C4123" s="32" t="s">
        <v>5373</v>
      </c>
      <c r="D4123" s="31">
        <v>1964</v>
      </c>
      <c r="E4123" s="32">
        <v>80</v>
      </c>
      <c r="F4123" s="32" t="s">
        <v>14</v>
      </c>
      <c r="G4123" s="32" t="s">
        <v>10961</v>
      </c>
      <c r="H4123" s="33" t="s">
        <v>10753</v>
      </c>
    </row>
    <row r="4124" spans="1:8" x14ac:dyDescent="0.25">
      <c r="A4124" s="34">
        <v>45798</v>
      </c>
      <c r="B4124" s="35" t="s">
        <v>11047</v>
      </c>
      <c r="C4124" s="36" t="s">
        <v>5073</v>
      </c>
      <c r="D4124" s="35">
        <v>1964</v>
      </c>
      <c r="E4124" s="36">
        <v>20</v>
      </c>
      <c r="F4124" s="36" t="s">
        <v>14</v>
      </c>
      <c r="G4124" s="36" t="s">
        <v>10961</v>
      </c>
      <c r="H4124" s="37" t="s">
        <v>10753</v>
      </c>
    </row>
    <row r="4125" spans="1:8" x14ac:dyDescent="0.25">
      <c r="A4125" s="30">
        <v>45797</v>
      </c>
      <c r="B4125" s="31" t="s">
        <v>2209</v>
      </c>
      <c r="C4125" s="32" t="s">
        <v>2210</v>
      </c>
      <c r="D4125" s="31" t="s">
        <v>10754</v>
      </c>
      <c r="E4125" s="32">
        <v>2</v>
      </c>
      <c r="F4125" s="32" t="s">
        <v>14</v>
      </c>
      <c r="G4125" s="32" t="s">
        <v>10961</v>
      </c>
      <c r="H4125" s="33" t="s">
        <v>8431</v>
      </c>
    </row>
    <row r="4126" spans="1:8" x14ac:dyDescent="0.25">
      <c r="A4126" s="34">
        <v>45797</v>
      </c>
      <c r="B4126" s="35" t="s">
        <v>616</v>
      </c>
      <c r="C4126" s="36" t="s">
        <v>617</v>
      </c>
      <c r="D4126" s="35" t="s">
        <v>10754</v>
      </c>
      <c r="E4126" s="36">
        <v>15</v>
      </c>
      <c r="F4126" s="36" t="s">
        <v>14</v>
      </c>
      <c r="G4126" s="36" t="s">
        <v>10961</v>
      </c>
      <c r="H4126" s="37" t="s">
        <v>8431</v>
      </c>
    </row>
    <row r="4127" spans="1:8" x14ac:dyDescent="0.25">
      <c r="A4127" s="30">
        <v>45797</v>
      </c>
      <c r="B4127" s="31" t="s">
        <v>1151</v>
      </c>
      <c r="C4127" s="32" t="s">
        <v>1152</v>
      </c>
      <c r="D4127" s="31" t="s">
        <v>10754</v>
      </c>
      <c r="E4127" s="32">
        <v>180</v>
      </c>
      <c r="F4127" s="32" t="s">
        <v>14</v>
      </c>
      <c r="G4127" s="32" t="s">
        <v>10961</v>
      </c>
      <c r="H4127" s="33" t="s">
        <v>8431</v>
      </c>
    </row>
    <row r="4128" spans="1:8" x14ac:dyDescent="0.25">
      <c r="A4128" s="34">
        <v>45797</v>
      </c>
      <c r="B4128" s="35" t="s">
        <v>1177</v>
      </c>
      <c r="C4128" s="36" t="s">
        <v>1178</v>
      </c>
      <c r="D4128" s="35" t="s">
        <v>10754</v>
      </c>
      <c r="E4128" s="36">
        <v>120</v>
      </c>
      <c r="F4128" s="36" t="s">
        <v>14</v>
      </c>
      <c r="G4128" s="36" t="s">
        <v>10961</v>
      </c>
      <c r="H4128" s="37" t="s">
        <v>8431</v>
      </c>
    </row>
    <row r="4129" spans="1:8" x14ac:dyDescent="0.25">
      <c r="A4129" s="30">
        <v>45797</v>
      </c>
      <c r="B4129" s="31">
        <v>1280359100</v>
      </c>
      <c r="C4129" s="32" t="s">
        <v>8650</v>
      </c>
      <c r="D4129" s="31" t="s">
        <v>10754</v>
      </c>
      <c r="E4129" s="32">
        <v>1</v>
      </c>
      <c r="F4129" s="32" t="s">
        <v>25</v>
      </c>
      <c r="G4129" s="32" t="s">
        <v>10961</v>
      </c>
      <c r="H4129" s="33" t="s">
        <v>8431</v>
      </c>
    </row>
    <row r="4130" spans="1:8" x14ac:dyDescent="0.25">
      <c r="A4130" s="34">
        <v>45797</v>
      </c>
      <c r="B4130" s="35" t="s">
        <v>9257</v>
      </c>
      <c r="C4130" s="36" t="s">
        <v>8922</v>
      </c>
      <c r="D4130" s="35" t="s">
        <v>10754</v>
      </c>
      <c r="E4130" s="36">
        <v>1</v>
      </c>
      <c r="F4130" s="36" t="s">
        <v>25</v>
      </c>
      <c r="G4130" s="36" t="s">
        <v>10961</v>
      </c>
      <c r="H4130" s="37" t="s">
        <v>8431</v>
      </c>
    </row>
    <row r="4131" spans="1:8" x14ac:dyDescent="0.25">
      <c r="A4131" s="30">
        <v>45797</v>
      </c>
      <c r="B4131" s="31" t="s">
        <v>4703</v>
      </c>
      <c r="C4131" s="32" t="s">
        <v>4704</v>
      </c>
      <c r="D4131" s="31" t="s">
        <v>10754</v>
      </c>
      <c r="E4131" s="32">
        <v>10</v>
      </c>
      <c r="F4131" s="32" t="s">
        <v>14</v>
      </c>
      <c r="G4131" s="32" t="s">
        <v>10961</v>
      </c>
      <c r="H4131" s="33" t="s">
        <v>8431</v>
      </c>
    </row>
    <row r="4132" spans="1:8" x14ac:dyDescent="0.25">
      <c r="A4132" s="34">
        <v>45797</v>
      </c>
      <c r="B4132" s="35" t="s">
        <v>4697</v>
      </c>
      <c r="C4132" s="36" t="s">
        <v>4698</v>
      </c>
      <c r="D4132" s="35" t="s">
        <v>10754</v>
      </c>
      <c r="E4132" s="36">
        <v>10</v>
      </c>
      <c r="F4132" s="36" t="s">
        <v>14</v>
      </c>
      <c r="G4132" s="36" t="s">
        <v>10961</v>
      </c>
      <c r="H4132" s="37" t="s">
        <v>8431</v>
      </c>
    </row>
    <row r="4133" spans="1:8" x14ac:dyDescent="0.25">
      <c r="A4133" s="30">
        <v>45797</v>
      </c>
      <c r="B4133" s="31" t="s">
        <v>4705</v>
      </c>
      <c r="C4133" s="32" t="s">
        <v>4706</v>
      </c>
      <c r="D4133" s="31" t="s">
        <v>10754</v>
      </c>
      <c r="E4133" s="32">
        <v>6</v>
      </c>
      <c r="F4133" s="32" t="s">
        <v>14</v>
      </c>
      <c r="G4133" s="32" t="s">
        <v>10961</v>
      </c>
      <c r="H4133" s="33" t="s">
        <v>8431</v>
      </c>
    </row>
    <row r="4134" spans="1:8" x14ac:dyDescent="0.25">
      <c r="A4134" s="34">
        <v>45797</v>
      </c>
      <c r="B4134" s="35" t="s">
        <v>6436</v>
      </c>
      <c r="C4134" s="36" t="s">
        <v>6437</v>
      </c>
      <c r="D4134" s="35" t="s">
        <v>10754</v>
      </c>
      <c r="E4134" s="36">
        <v>6</v>
      </c>
      <c r="F4134" s="36" t="s">
        <v>14</v>
      </c>
      <c r="G4134" s="36" t="s">
        <v>10961</v>
      </c>
      <c r="H4134" s="37" t="s">
        <v>8431</v>
      </c>
    </row>
    <row r="4135" spans="1:8" x14ac:dyDescent="0.25">
      <c r="A4135" s="30">
        <v>45797</v>
      </c>
      <c r="B4135" s="31" t="s">
        <v>8829</v>
      </c>
      <c r="C4135" s="32" t="s">
        <v>8799</v>
      </c>
      <c r="D4135" s="31" t="s">
        <v>10754</v>
      </c>
      <c r="E4135" s="32">
        <v>8</v>
      </c>
      <c r="F4135" s="32" t="s">
        <v>14</v>
      </c>
      <c r="G4135" s="32" t="s">
        <v>10961</v>
      </c>
      <c r="H4135" s="33" t="s">
        <v>8431</v>
      </c>
    </row>
    <row r="4136" spans="1:8" x14ac:dyDescent="0.25">
      <c r="A4136" s="34">
        <v>45797</v>
      </c>
      <c r="B4136" s="35" t="s">
        <v>3686</v>
      </c>
      <c r="C4136" s="36" t="s">
        <v>3687</v>
      </c>
      <c r="D4136" s="35" t="s">
        <v>10754</v>
      </c>
      <c r="E4136" s="36">
        <v>2</v>
      </c>
      <c r="F4136" s="36" t="s">
        <v>14</v>
      </c>
      <c r="G4136" s="36" t="s">
        <v>10961</v>
      </c>
      <c r="H4136" s="37" t="s">
        <v>8431</v>
      </c>
    </row>
    <row r="4137" spans="1:8" x14ac:dyDescent="0.25">
      <c r="A4137" s="30">
        <v>45797</v>
      </c>
      <c r="B4137" s="31" t="s">
        <v>3688</v>
      </c>
      <c r="C4137" s="32" t="s">
        <v>3689</v>
      </c>
      <c r="D4137" s="31" t="s">
        <v>10754</v>
      </c>
      <c r="E4137" s="32">
        <v>2</v>
      </c>
      <c r="F4137" s="32" t="s">
        <v>14</v>
      </c>
      <c r="G4137" s="32" t="s">
        <v>10961</v>
      </c>
      <c r="H4137" s="33" t="s">
        <v>8431</v>
      </c>
    </row>
    <row r="4138" spans="1:8" x14ac:dyDescent="0.25">
      <c r="A4138" s="34">
        <v>45797</v>
      </c>
      <c r="B4138" s="35">
        <v>1280819100</v>
      </c>
      <c r="C4138" s="36" t="s">
        <v>8653</v>
      </c>
      <c r="D4138" s="35" t="s">
        <v>10754</v>
      </c>
      <c r="E4138" s="36">
        <v>1</v>
      </c>
      <c r="F4138" s="36" t="s">
        <v>25</v>
      </c>
      <c r="G4138" s="36" t="s">
        <v>10961</v>
      </c>
      <c r="H4138" s="37" t="s">
        <v>8431</v>
      </c>
    </row>
    <row r="4139" spans="1:8" x14ac:dyDescent="0.25">
      <c r="A4139" s="30">
        <v>45797</v>
      </c>
      <c r="B4139" s="31">
        <v>3280820100</v>
      </c>
      <c r="C4139" s="32" t="s">
        <v>8698</v>
      </c>
      <c r="D4139" s="31" t="s">
        <v>10754</v>
      </c>
      <c r="E4139" s="32">
        <v>2</v>
      </c>
      <c r="F4139" s="32" t="s">
        <v>14</v>
      </c>
      <c r="G4139" s="32" t="s">
        <v>10961</v>
      </c>
      <c r="H4139" s="33" t="s">
        <v>8431</v>
      </c>
    </row>
    <row r="4140" spans="1:8" x14ac:dyDescent="0.25">
      <c r="A4140" s="34">
        <v>45797</v>
      </c>
      <c r="B4140" s="35" t="s">
        <v>873</v>
      </c>
      <c r="C4140" s="36" t="s">
        <v>4250</v>
      </c>
      <c r="D4140" s="35" t="s">
        <v>10754</v>
      </c>
      <c r="E4140" s="36">
        <v>60</v>
      </c>
      <c r="F4140" s="36" t="s">
        <v>14</v>
      </c>
      <c r="G4140" s="36" t="s">
        <v>10961</v>
      </c>
      <c r="H4140" s="37" t="s">
        <v>8431</v>
      </c>
    </row>
    <row r="4141" spans="1:8" x14ac:dyDescent="0.25">
      <c r="A4141" s="30">
        <v>45797</v>
      </c>
      <c r="B4141" s="31" t="s">
        <v>636</v>
      </c>
      <c r="C4141" s="32" t="s">
        <v>637</v>
      </c>
      <c r="D4141" s="31" t="s">
        <v>10754</v>
      </c>
      <c r="E4141" s="32">
        <v>10</v>
      </c>
      <c r="F4141" s="32" t="s">
        <v>14</v>
      </c>
      <c r="G4141" s="32" t="s">
        <v>10961</v>
      </c>
      <c r="H4141" s="33" t="s">
        <v>8431</v>
      </c>
    </row>
    <row r="4142" spans="1:8" x14ac:dyDescent="0.25">
      <c r="A4142" s="34">
        <v>45797</v>
      </c>
      <c r="B4142" s="35" t="s">
        <v>6</v>
      </c>
      <c r="C4142" s="36" t="s">
        <v>7</v>
      </c>
      <c r="D4142" s="35" t="s">
        <v>10754</v>
      </c>
      <c r="E4142" s="36">
        <v>19</v>
      </c>
      <c r="F4142" s="36" t="s">
        <v>14</v>
      </c>
      <c r="G4142" s="36" t="s">
        <v>10961</v>
      </c>
      <c r="H4142" s="37" t="s">
        <v>8431</v>
      </c>
    </row>
    <row r="4143" spans="1:8" x14ac:dyDescent="0.25">
      <c r="A4143" s="30">
        <v>45797</v>
      </c>
      <c r="B4143" s="31" t="s">
        <v>2432</v>
      </c>
      <c r="C4143" s="32" t="s">
        <v>2486</v>
      </c>
      <c r="D4143" s="31" t="s">
        <v>10754</v>
      </c>
      <c r="E4143" s="32">
        <v>2</v>
      </c>
      <c r="F4143" s="32" t="s">
        <v>14</v>
      </c>
      <c r="G4143" s="32" t="s">
        <v>10961</v>
      </c>
      <c r="H4143" s="33" t="s">
        <v>8431</v>
      </c>
    </row>
    <row r="4144" spans="1:8" x14ac:dyDescent="0.25">
      <c r="A4144" s="34">
        <v>45797</v>
      </c>
      <c r="B4144" s="35" t="s">
        <v>2422</v>
      </c>
      <c r="C4144" s="36" t="s">
        <v>2480</v>
      </c>
      <c r="D4144" s="35" t="s">
        <v>10754</v>
      </c>
      <c r="E4144" s="36">
        <v>2</v>
      </c>
      <c r="F4144" s="36" t="s">
        <v>14</v>
      </c>
      <c r="G4144" s="36" t="s">
        <v>10961</v>
      </c>
      <c r="H4144" s="37" t="s">
        <v>8431</v>
      </c>
    </row>
    <row r="4145" spans="1:8" x14ac:dyDescent="0.25">
      <c r="A4145" s="30">
        <v>45797</v>
      </c>
      <c r="B4145" s="31" t="s">
        <v>10347</v>
      </c>
      <c r="C4145" s="32" t="s">
        <v>10347</v>
      </c>
      <c r="D4145" s="31" t="s">
        <v>10754</v>
      </c>
      <c r="E4145" s="32">
        <v>15</v>
      </c>
      <c r="F4145" s="32" t="s">
        <v>25</v>
      </c>
      <c r="G4145" s="32" t="s">
        <v>10961</v>
      </c>
      <c r="H4145" s="33" t="s">
        <v>8431</v>
      </c>
    </row>
    <row r="4146" spans="1:8" x14ac:dyDescent="0.25">
      <c r="A4146" s="34">
        <v>45797</v>
      </c>
      <c r="B4146" s="35" t="s">
        <v>10346</v>
      </c>
      <c r="C4146" s="36" t="s">
        <v>10346</v>
      </c>
      <c r="D4146" s="35" t="s">
        <v>10754</v>
      </c>
      <c r="E4146" s="36">
        <v>15</v>
      </c>
      <c r="F4146" s="36" t="s">
        <v>25</v>
      </c>
      <c r="G4146" s="36" t="s">
        <v>10961</v>
      </c>
      <c r="H4146" s="37" t="s">
        <v>8431</v>
      </c>
    </row>
    <row r="4147" spans="1:8" x14ac:dyDescent="0.25">
      <c r="A4147" s="30">
        <v>45797</v>
      </c>
      <c r="B4147" s="31" t="s">
        <v>8479</v>
      </c>
      <c r="C4147" s="32" t="s">
        <v>8480</v>
      </c>
      <c r="D4147" s="31" t="s">
        <v>10754</v>
      </c>
      <c r="E4147" s="32">
        <v>1</v>
      </c>
      <c r="F4147" s="32" t="s">
        <v>14</v>
      </c>
      <c r="G4147" s="32" t="s">
        <v>10961</v>
      </c>
      <c r="H4147" s="33" t="s">
        <v>8431</v>
      </c>
    </row>
    <row r="4148" spans="1:8" x14ac:dyDescent="0.25">
      <c r="A4148" s="34">
        <v>45797</v>
      </c>
      <c r="B4148" s="35" t="s">
        <v>9362</v>
      </c>
      <c r="C4148" s="36" t="s">
        <v>8953</v>
      </c>
      <c r="D4148" s="35" t="s">
        <v>10754</v>
      </c>
      <c r="E4148" s="36">
        <v>1</v>
      </c>
      <c r="F4148" s="36" t="s">
        <v>14</v>
      </c>
      <c r="G4148" s="36" t="s">
        <v>10961</v>
      </c>
      <c r="H4148" s="37" t="s">
        <v>8431</v>
      </c>
    </row>
    <row r="4149" spans="1:8" x14ac:dyDescent="0.25">
      <c r="A4149" s="30">
        <v>45797</v>
      </c>
      <c r="B4149" s="31">
        <v>11333424</v>
      </c>
      <c r="C4149" s="32" t="s">
        <v>8991</v>
      </c>
      <c r="D4149" s="31" t="s">
        <v>10754</v>
      </c>
      <c r="E4149" s="32">
        <v>3</v>
      </c>
      <c r="F4149" s="32" t="s">
        <v>14</v>
      </c>
      <c r="G4149" s="32" t="s">
        <v>10961</v>
      </c>
      <c r="H4149" s="33" t="s">
        <v>8431</v>
      </c>
    </row>
    <row r="4150" spans="1:8" x14ac:dyDescent="0.25">
      <c r="A4150" s="34">
        <v>45797</v>
      </c>
      <c r="B4150" s="35" t="s">
        <v>8828</v>
      </c>
      <c r="C4150" s="36" t="s">
        <v>8798</v>
      </c>
      <c r="D4150" s="35" t="s">
        <v>10754</v>
      </c>
      <c r="E4150" s="36">
        <v>8</v>
      </c>
      <c r="F4150" s="36" t="s">
        <v>14</v>
      </c>
      <c r="G4150" s="36" t="s">
        <v>10961</v>
      </c>
      <c r="H4150" s="37" t="s">
        <v>8431</v>
      </c>
    </row>
    <row r="4151" spans="1:8" x14ac:dyDescent="0.25">
      <c r="A4151" s="30">
        <v>45797</v>
      </c>
      <c r="B4151" s="31">
        <v>4340460100</v>
      </c>
      <c r="C4151" s="32" t="s">
        <v>8730</v>
      </c>
      <c r="D4151" s="31" t="s">
        <v>10754</v>
      </c>
      <c r="E4151" s="32">
        <v>4</v>
      </c>
      <c r="F4151" s="32" t="s">
        <v>14</v>
      </c>
      <c r="G4151" s="32" t="s">
        <v>10961</v>
      </c>
      <c r="H4151" s="33" t="s">
        <v>8431</v>
      </c>
    </row>
    <row r="4152" spans="1:8" x14ac:dyDescent="0.25">
      <c r="A4152" s="34">
        <v>45797</v>
      </c>
      <c r="B4152" s="35" t="s">
        <v>3686</v>
      </c>
      <c r="C4152" s="36" t="s">
        <v>3687</v>
      </c>
      <c r="D4152" s="35">
        <v>1950</v>
      </c>
      <c r="E4152" s="36">
        <v>5</v>
      </c>
      <c r="F4152" s="36" t="s">
        <v>14</v>
      </c>
      <c r="G4152" s="36" t="s">
        <v>10961</v>
      </c>
      <c r="H4152" s="37" t="s">
        <v>10755</v>
      </c>
    </row>
    <row r="4153" spans="1:8" x14ac:dyDescent="0.25">
      <c r="A4153" s="30">
        <v>45797</v>
      </c>
      <c r="B4153" s="31" t="s">
        <v>3688</v>
      </c>
      <c r="C4153" s="32" t="s">
        <v>3689</v>
      </c>
      <c r="D4153" s="31">
        <v>1950</v>
      </c>
      <c r="E4153" s="32">
        <v>5</v>
      </c>
      <c r="F4153" s="32" t="s">
        <v>14</v>
      </c>
      <c r="G4153" s="32" t="s">
        <v>10961</v>
      </c>
      <c r="H4153" s="33" t="s">
        <v>10755</v>
      </c>
    </row>
    <row r="4154" spans="1:8" x14ac:dyDescent="0.25">
      <c r="A4154" s="34">
        <v>45797</v>
      </c>
      <c r="B4154" s="35" t="s">
        <v>1823</v>
      </c>
      <c r="C4154" s="36" t="s">
        <v>1824</v>
      </c>
      <c r="D4154" s="35">
        <v>1950</v>
      </c>
      <c r="E4154" s="36">
        <v>2</v>
      </c>
      <c r="F4154" s="36" t="s">
        <v>25</v>
      </c>
      <c r="G4154" s="36" t="s">
        <v>10961</v>
      </c>
      <c r="H4154" s="37" t="s">
        <v>10755</v>
      </c>
    </row>
    <row r="4155" spans="1:8" x14ac:dyDescent="0.25">
      <c r="A4155" s="30">
        <v>45797</v>
      </c>
      <c r="B4155" s="31" t="s">
        <v>8153</v>
      </c>
      <c r="C4155" s="32" t="s">
        <v>8154</v>
      </c>
      <c r="D4155" s="31">
        <v>1950</v>
      </c>
      <c r="E4155" s="32">
        <v>20</v>
      </c>
      <c r="F4155" s="32" t="s">
        <v>14</v>
      </c>
      <c r="G4155" s="32" t="s">
        <v>10961</v>
      </c>
      <c r="H4155" s="33" t="s">
        <v>10755</v>
      </c>
    </row>
    <row r="4156" spans="1:8" x14ac:dyDescent="0.25">
      <c r="A4156" s="34">
        <v>45797</v>
      </c>
      <c r="B4156" s="35" t="s">
        <v>6357</v>
      </c>
      <c r="C4156" s="36" t="s">
        <v>6358</v>
      </c>
      <c r="D4156" s="35">
        <v>1950</v>
      </c>
      <c r="E4156" s="36">
        <v>1</v>
      </c>
      <c r="F4156" s="36" t="s">
        <v>14</v>
      </c>
      <c r="G4156" s="36" t="s">
        <v>10961</v>
      </c>
      <c r="H4156" s="37" t="s">
        <v>10755</v>
      </c>
    </row>
    <row r="4157" spans="1:8" x14ac:dyDescent="0.25">
      <c r="A4157" s="30">
        <v>45797</v>
      </c>
      <c r="B4157" s="31" t="s">
        <v>6353</v>
      </c>
      <c r="C4157" s="32" t="s">
        <v>6354</v>
      </c>
      <c r="D4157" s="31">
        <v>1950</v>
      </c>
      <c r="E4157" s="32">
        <v>2</v>
      </c>
      <c r="F4157" s="32" t="s">
        <v>14</v>
      </c>
      <c r="G4157" s="32" t="s">
        <v>10961</v>
      </c>
      <c r="H4157" s="33" t="s">
        <v>10755</v>
      </c>
    </row>
    <row r="4158" spans="1:8" x14ac:dyDescent="0.25">
      <c r="A4158" s="34">
        <v>45797</v>
      </c>
      <c r="B4158" s="35" t="s">
        <v>8988</v>
      </c>
      <c r="C4158" s="36" t="s">
        <v>8989</v>
      </c>
      <c r="D4158" s="35">
        <v>1950</v>
      </c>
      <c r="E4158" s="36">
        <v>1</v>
      </c>
      <c r="F4158" s="36" t="s">
        <v>14</v>
      </c>
      <c r="G4158" s="36" t="s">
        <v>10961</v>
      </c>
      <c r="H4158" s="37" t="s">
        <v>10755</v>
      </c>
    </row>
    <row r="4159" spans="1:8" x14ac:dyDescent="0.25">
      <c r="A4159" s="30">
        <v>45797</v>
      </c>
      <c r="B4159" s="31" t="s">
        <v>9531</v>
      </c>
      <c r="C4159" s="32" t="s">
        <v>6944</v>
      </c>
      <c r="D4159" s="31">
        <v>1950</v>
      </c>
      <c r="E4159" s="32">
        <v>12</v>
      </c>
      <c r="F4159" s="32" t="s">
        <v>14</v>
      </c>
      <c r="G4159" s="32" t="s">
        <v>10961</v>
      </c>
      <c r="H4159" s="33" t="s">
        <v>10755</v>
      </c>
    </row>
    <row r="4160" spans="1:8" x14ac:dyDescent="0.25">
      <c r="A4160" s="34">
        <v>45797</v>
      </c>
      <c r="B4160" s="35" t="s">
        <v>301</v>
      </c>
      <c r="C4160" s="36" t="s">
        <v>302</v>
      </c>
      <c r="D4160" s="35">
        <v>1950</v>
      </c>
      <c r="E4160" s="36">
        <v>12</v>
      </c>
      <c r="F4160" s="36" t="s">
        <v>14</v>
      </c>
      <c r="G4160" s="36" t="s">
        <v>10961</v>
      </c>
      <c r="H4160" s="37" t="s">
        <v>10755</v>
      </c>
    </row>
    <row r="4161" spans="1:8" x14ac:dyDescent="0.25">
      <c r="A4161" s="30">
        <v>45797</v>
      </c>
      <c r="B4161" s="31" t="s">
        <v>2118</v>
      </c>
      <c r="C4161" s="32" t="s">
        <v>2119</v>
      </c>
      <c r="D4161" s="31">
        <v>1950</v>
      </c>
      <c r="E4161" s="32">
        <v>4</v>
      </c>
      <c r="F4161" s="32" t="s">
        <v>14</v>
      </c>
      <c r="G4161" s="32" t="s">
        <v>10961</v>
      </c>
      <c r="H4161" s="33" t="s">
        <v>10755</v>
      </c>
    </row>
    <row r="4162" spans="1:8" x14ac:dyDescent="0.25">
      <c r="A4162" s="34">
        <v>45797</v>
      </c>
      <c r="B4162" s="35" t="s">
        <v>2053</v>
      </c>
      <c r="C4162" s="36" t="s">
        <v>2054</v>
      </c>
      <c r="D4162" s="35">
        <v>1950</v>
      </c>
      <c r="E4162" s="36">
        <v>16</v>
      </c>
      <c r="F4162" s="36" t="s">
        <v>25</v>
      </c>
      <c r="G4162" s="36" t="s">
        <v>10961</v>
      </c>
      <c r="H4162" s="37" t="s">
        <v>10755</v>
      </c>
    </row>
    <row r="4163" spans="1:8" x14ac:dyDescent="0.25">
      <c r="A4163" s="30">
        <v>45797</v>
      </c>
      <c r="B4163" s="31" t="s">
        <v>2122</v>
      </c>
      <c r="C4163" s="32" t="s">
        <v>2123</v>
      </c>
      <c r="D4163" s="31">
        <v>1950</v>
      </c>
      <c r="E4163" s="32">
        <v>2</v>
      </c>
      <c r="F4163" s="32" t="s">
        <v>14</v>
      </c>
      <c r="G4163" s="32" t="s">
        <v>10961</v>
      </c>
      <c r="H4163" s="33" t="s">
        <v>10755</v>
      </c>
    </row>
    <row r="4164" spans="1:8" x14ac:dyDescent="0.25">
      <c r="A4164" s="34">
        <v>45797</v>
      </c>
      <c r="B4164" s="35" t="s">
        <v>52</v>
      </c>
      <c r="C4164" s="36" t="s">
        <v>53</v>
      </c>
      <c r="D4164" s="35">
        <v>1950</v>
      </c>
      <c r="E4164" s="36">
        <v>4</v>
      </c>
      <c r="F4164" s="36" t="s">
        <v>14</v>
      </c>
      <c r="G4164" s="36" t="s">
        <v>10961</v>
      </c>
      <c r="H4164" s="37" t="s">
        <v>10755</v>
      </c>
    </row>
    <row r="4165" spans="1:8" x14ac:dyDescent="0.25">
      <c r="A4165" s="30">
        <v>45797</v>
      </c>
      <c r="B4165" s="31" t="s">
        <v>56</v>
      </c>
      <c r="C4165" s="32" t="s">
        <v>57</v>
      </c>
      <c r="D4165" s="31">
        <v>1950</v>
      </c>
      <c r="E4165" s="32">
        <v>2</v>
      </c>
      <c r="F4165" s="32" t="s">
        <v>14</v>
      </c>
      <c r="G4165" s="32" t="s">
        <v>10961</v>
      </c>
      <c r="H4165" s="33" t="s">
        <v>10755</v>
      </c>
    </row>
    <row r="4166" spans="1:8" x14ac:dyDescent="0.25">
      <c r="A4166" s="34">
        <v>45796</v>
      </c>
      <c r="B4166" s="35">
        <v>3280820100</v>
      </c>
      <c r="C4166" s="36" t="s">
        <v>8698</v>
      </c>
      <c r="D4166" s="35">
        <v>3057</v>
      </c>
      <c r="E4166" s="36">
        <v>20</v>
      </c>
      <c r="F4166" s="36" t="s">
        <v>14</v>
      </c>
      <c r="G4166" s="36" t="s">
        <v>10003</v>
      </c>
      <c r="H4166" s="37">
        <v>0</v>
      </c>
    </row>
    <row r="4167" spans="1:8" x14ac:dyDescent="0.25">
      <c r="A4167" s="30">
        <v>45796</v>
      </c>
      <c r="B4167" s="31">
        <v>1280359100</v>
      </c>
      <c r="C4167" s="32" t="s">
        <v>8650</v>
      </c>
      <c r="D4167" s="31">
        <v>3058</v>
      </c>
      <c r="E4167" s="32">
        <v>4</v>
      </c>
      <c r="F4167" s="32" t="s">
        <v>14</v>
      </c>
      <c r="G4167" s="32" t="s">
        <v>10003</v>
      </c>
      <c r="H4167" s="33">
        <v>0</v>
      </c>
    </row>
    <row r="4168" spans="1:8" x14ac:dyDescent="0.25">
      <c r="A4168" s="34">
        <v>45798</v>
      </c>
      <c r="B4168" s="35" t="s">
        <v>259</v>
      </c>
      <c r="C4168" s="36" t="s">
        <v>260</v>
      </c>
      <c r="D4168" s="35">
        <v>3059</v>
      </c>
      <c r="E4168" s="36">
        <v>20</v>
      </c>
      <c r="F4168" s="36" t="s">
        <v>25</v>
      </c>
      <c r="G4168" s="36" t="s">
        <v>10003</v>
      </c>
      <c r="H4168" s="37">
        <v>0</v>
      </c>
    </row>
    <row r="4169" spans="1:8" x14ac:dyDescent="0.25">
      <c r="A4169" s="30">
        <v>45798</v>
      </c>
      <c r="B4169" s="31">
        <v>3310377100</v>
      </c>
      <c r="C4169" s="32" t="s">
        <v>8712</v>
      </c>
      <c r="D4169" s="31">
        <v>3060</v>
      </c>
      <c r="E4169" s="32">
        <v>16</v>
      </c>
      <c r="F4169" s="32" t="s">
        <v>14</v>
      </c>
      <c r="G4169" s="32" t="s">
        <v>10003</v>
      </c>
      <c r="H4169" s="33">
        <v>0</v>
      </c>
    </row>
    <row r="4170" spans="1:8" x14ac:dyDescent="0.25">
      <c r="A4170" s="34">
        <v>45798</v>
      </c>
      <c r="B4170" s="35" t="s">
        <v>9754</v>
      </c>
      <c r="C4170" s="36" t="s">
        <v>9764</v>
      </c>
      <c r="D4170" s="35">
        <v>3061</v>
      </c>
      <c r="E4170" s="36">
        <v>40</v>
      </c>
      <c r="F4170" s="36" t="s">
        <v>14</v>
      </c>
      <c r="G4170" s="36" t="s">
        <v>10003</v>
      </c>
      <c r="H4170" s="37">
        <v>0</v>
      </c>
    </row>
    <row r="4171" spans="1:8" x14ac:dyDescent="0.25">
      <c r="A4171" s="30">
        <v>45798</v>
      </c>
      <c r="B4171" s="31">
        <v>2280272100</v>
      </c>
      <c r="C4171" s="32" t="s">
        <v>10757</v>
      </c>
      <c r="D4171" s="31">
        <v>3062</v>
      </c>
      <c r="E4171" s="32">
        <v>2</v>
      </c>
      <c r="F4171" s="32" t="s">
        <v>14</v>
      </c>
      <c r="G4171" s="32" t="s">
        <v>10003</v>
      </c>
      <c r="H4171" s="33">
        <v>0</v>
      </c>
    </row>
    <row r="4172" spans="1:8" x14ac:dyDescent="0.25">
      <c r="A4172" s="34">
        <v>45794</v>
      </c>
      <c r="B4172" s="35" t="s">
        <v>1823</v>
      </c>
      <c r="C4172" s="36" t="s">
        <v>1824</v>
      </c>
      <c r="D4172" s="35">
        <v>1953</v>
      </c>
      <c r="E4172" s="36">
        <v>7</v>
      </c>
      <c r="F4172" s="36" t="s">
        <v>25</v>
      </c>
      <c r="G4172" s="36" t="s">
        <v>10961</v>
      </c>
      <c r="H4172" s="37" t="s">
        <v>8431</v>
      </c>
    </row>
    <row r="4173" spans="1:8" x14ac:dyDescent="0.25">
      <c r="A4173" s="30">
        <v>45797</v>
      </c>
      <c r="B4173" s="31" t="s">
        <v>1250</v>
      </c>
      <c r="C4173" s="32" t="s">
        <v>1251</v>
      </c>
      <c r="D4173" s="31">
        <v>1961</v>
      </c>
      <c r="E4173" s="32">
        <v>20</v>
      </c>
      <c r="F4173" s="32" t="s">
        <v>25</v>
      </c>
      <c r="G4173" s="32" t="s">
        <v>10961</v>
      </c>
      <c r="H4173" s="33" t="s">
        <v>8431</v>
      </c>
    </row>
    <row r="4174" spans="1:8" x14ac:dyDescent="0.25">
      <c r="A4174" s="34">
        <v>45797</v>
      </c>
      <c r="B4174" s="35" t="s">
        <v>8988</v>
      </c>
      <c r="C4174" s="36" t="s">
        <v>8989</v>
      </c>
      <c r="D4174" s="35">
        <v>1961</v>
      </c>
      <c r="E4174" s="36">
        <v>4</v>
      </c>
      <c r="F4174" s="36" t="s">
        <v>14</v>
      </c>
      <c r="G4174" s="36" t="s">
        <v>10961</v>
      </c>
      <c r="H4174" s="37" t="s">
        <v>8431</v>
      </c>
    </row>
    <row r="4175" spans="1:8" x14ac:dyDescent="0.25">
      <c r="A4175" s="30">
        <v>45797</v>
      </c>
      <c r="B4175" s="31" t="s">
        <v>9014</v>
      </c>
      <c r="C4175" s="32" t="s">
        <v>8974</v>
      </c>
      <c r="D4175" s="31">
        <v>1961</v>
      </c>
      <c r="E4175" s="32">
        <v>4</v>
      </c>
      <c r="F4175" s="32" t="s">
        <v>14</v>
      </c>
      <c r="G4175" s="32" t="s">
        <v>10961</v>
      </c>
      <c r="H4175" s="33" t="s">
        <v>8431</v>
      </c>
    </row>
    <row r="4176" spans="1:8" x14ac:dyDescent="0.25">
      <c r="A4176" s="34">
        <v>45797</v>
      </c>
      <c r="B4176" s="35">
        <v>11114489</v>
      </c>
      <c r="C4176" s="36" t="s">
        <v>8992</v>
      </c>
      <c r="D4176" s="35">
        <v>1961</v>
      </c>
      <c r="E4176" s="36">
        <v>2</v>
      </c>
      <c r="F4176" s="36" t="s">
        <v>14</v>
      </c>
      <c r="G4176" s="36" t="s">
        <v>10961</v>
      </c>
      <c r="H4176" s="37" t="s">
        <v>8431</v>
      </c>
    </row>
    <row r="4177" spans="1:8" x14ac:dyDescent="0.25">
      <c r="A4177" s="30">
        <v>45797</v>
      </c>
      <c r="B4177" s="31" t="s">
        <v>52</v>
      </c>
      <c r="C4177" s="32" t="s">
        <v>53</v>
      </c>
      <c r="D4177" s="31">
        <v>1961</v>
      </c>
      <c r="E4177" s="32">
        <v>12</v>
      </c>
      <c r="F4177" s="32" t="s">
        <v>14</v>
      </c>
      <c r="G4177" s="32" t="s">
        <v>10961</v>
      </c>
      <c r="H4177" s="33" t="s">
        <v>8431</v>
      </c>
    </row>
    <row r="4178" spans="1:8" x14ac:dyDescent="0.25">
      <c r="A4178" s="34">
        <v>45797</v>
      </c>
      <c r="B4178" s="35" t="s">
        <v>1091</v>
      </c>
      <c r="C4178" s="36" t="s">
        <v>1092</v>
      </c>
      <c r="D4178" s="35">
        <v>1961</v>
      </c>
      <c r="E4178" s="36">
        <v>6</v>
      </c>
      <c r="F4178" s="36" t="s">
        <v>14</v>
      </c>
      <c r="G4178" s="36" t="s">
        <v>10961</v>
      </c>
      <c r="H4178" s="37" t="s">
        <v>8431</v>
      </c>
    </row>
    <row r="4179" spans="1:8" x14ac:dyDescent="0.25">
      <c r="A4179" s="30">
        <v>45797</v>
      </c>
      <c r="B4179" s="31" t="s">
        <v>72</v>
      </c>
      <c r="C4179" s="32" t="s">
        <v>73</v>
      </c>
      <c r="D4179" s="31">
        <v>1961</v>
      </c>
      <c r="E4179" s="32">
        <v>2</v>
      </c>
      <c r="F4179" s="32" t="s">
        <v>14</v>
      </c>
      <c r="G4179" s="32" t="s">
        <v>10961</v>
      </c>
      <c r="H4179" s="33" t="s">
        <v>8431</v>
      </c>
    </row>
    <row r="4180" spans="1:8" x14ac:dyDescent="0.25">
      <c r="A4180" s="34">
        <v>45797</v>
      </c>
      <c r="B4180" s="35" t="s">
        <v>6</v>
      </c>
      <c r="C4180" s="36" t="s">
        <v>7</v>
      </c>
      <c r="D4180" s="35">
        <v>1961</v>
      </c>
      <c r="E4180" s="36">
        <v>12</v>
      </c>
      <c r="F4180" s="36" t="s">
        <v>14</v>
      </c>
      <c r="G4180" s="36" t="s">
        <v>10961</v>
      </c>
      <c r="H4180" s="37" t="s">
        <v>8431</v>
      </c>
    </row>
    <row r="4181" spans="1:8" x14ac:dyDescent="0.25">
      <c r="A4181" s="30">
        <v>45797</v>
      </c>
      <c r="B4181" s="31" t="s">
        <v>8819</v>
      </c>
      <c r="C4181" s="32" t="s">
        <v>8789</v>
      </c>
      <c r="D4181" s="31">
        <v>1961</v>
      </c>
      <c r="E4181" s="32">
        <v>16</v>
      </c>
      <c r="F4181" s="32" t="s">
        <v>14</v>
      </c>
      <c r="G4181" s="32" t="s">
        <v>10961</v>
      </c>
      <c r="H4181" s="33" t="s">
        <v>8431</v>
      </c>
    </row>
    <row r="4182" spans="1:8" x14ac:dyDescent="0.25">
      <c r="A4182" s="34">
        <v>45797</v>
      </c>
      <c r="B4182" s="35" t="s">
        <v>8815</v>
      </c>
      <c r="C4182" s="36" t="s">
        <v>8785</v>
      </c>
      <c r="D4182" s="35">
        <v>1961</v>
      </c>
      <c r="E4182" s="36">
        <v>8</v>
      </c>
      <c r="F4182" s="36" t="s">
        <v>14</v>
      </c>
      <c r="G4182" s="36" t="s">
        <v>10961</v>
      </c>
      <c r="H4182" s="37" t="s">
        <v>8431</v>
      </c>
    </row>
    <row r="4183" spans="1:8" x14ac:dyDescent="0.25">
      <c r="A4183" s="30">
        <v>45797</v>
      </c>
      <c r="B4183" s="31" t="s">
        <v>2337</v>
      </c>
      <c r="C4183" s="32" t="s">
        <v>2338</v>
      </c>
      <c r="D4183" s="31">
        <v>1961</v>
      </c>
      <c r="E4183" s="32">
        <v>2</v>
      </c>
      <c r="F4183" s="32" t="s">
        <v>14</v>
      </c>
      <c r="G4183" s="32" t="s">
        <v>10961</v>
      </c>
      <c r="H4183" s="33" t="s">
        <v>8431</v>
      </c>
    </row>
    <row r="4184" spans="1:8" x14ac:dyDescent="0.25">
      <c r="A4184" s="34">
        <v>45797</v>
      </c>
      <c r="B4184" s="35" t="s">
        <v>1073</v>
      </c>
      <c r="C4184" s="36" t="s">
        <v>1074</v>
      </c>
      <c r="D4184" s="35">
        <v>1961</v>
      </c>
      <c r="E4184" s="36">
        <v>20</v>
      </c>
      <c r="F4184" s="36" t="s">
        <v>14</v>
      </c>
      <c r="G4184" s="36" t="s">
        <v>10961</v>
      </c>
      <c r="H4184" s="37" t="s">
        <v>8431</v>
      </c>
    </row>
    <row r="4185" spans="1:8" x14ac:dyDescent="0.25">
      <c r="A4185" s="30">
        <v>45797</v>
      </c>
      <c r="B4185" s="31" t="s">
        <v>5376</v>
      </c>
      <c r="C4185" s="32" t="s">
        <v>5377</v>
      </c>
      <c r="D4185" s="31">
        <v>1961</v>
      </c>
      <c r="E4185" s="32">
        <v>10</v>
      </c>
      <c r="F4185" s="32" t="s">
        <v>14</v>
      </c>
      <c r="G4185" s="32" t="s">
        <v>10961</v>
      </c>
      <c r="H4185" s="33" t="s">
        <v>8431</v>
      </c>
    </row>
    <row r="4186" spans="1:8" x14ac:dyDescent="0.25">
      <c r="A4186" s="34">
        <v>45797</v>
      </c>
      <c r="B4186" s="35" t="s">
        <v>5390</v>
      </c>
      <c r="C4186" s="36" t="s">
        <v>5391</v>
      </c>
      <c r="D4186" s="35">
        <v>1961</v>
      </c>
      <c r="E4186" s="36">
        <v>6</v>
      </c>
      <c r="F4186" s="36" t="s">
        <v>14</v>
      </c>
      <c r="G4186" s="36" t="s">
        <v>10961</v>
      </c>
      <c r="H4186" s="37" t="s">
        <v>8431</v>
      </c>
    </row>
    <row r="4187" spans="1:8" x14ac:dyDescent="0.25">
      <c r="A4187" s="30">
        <v>45797</v>
      </c>
      <c r="B4187" s="31" t="s">
        <v>5400</v>
      </c>
      <c r="C4187" s="32" t="s">
        <v>5401</v>
      </c>
      <c r="D4187" s="31">
        <v>1961</v>
      </c>
      <c r="E4187" s="32">
        <v>16</v>
      </c>
      <c r="F4187" s="32" t="s">
        <v>14</v>
      </c>
      <c r="G4187" s="32" t="s">
        <v>10961</v>
      </c>
      <c r="H4187" s="33" t="s">
        <v>8431</v>
      </c>
    </row>
    <row r="4188" spans="1:8" x14ac:dyDescent="0.25">
      <c r="A4188" s="34">
        <v>45797</v>
      </c>
      <c r="B4188" s="35" t="s">
        <v>1745</v>
      </c>
      <c r="C4188" s="36" t="s">
        <v>1746</v>
      </c>
      <c r="D4188" s="35">
        <v>1961</v>
      </c>
      <c r="E4188" s="36">
        <v>4</v>
      </c>
      <c r="F4188" s="36" t="s">
        <v>14</v>
      </c>
      <c r="G4188" s="36" t="s">
        <v>10961</v>
      </c>
      <c r="H4188" s="37" t="s">
        <v>8431</v>
      </c>
    </row>
    <row r="4189" spans="1:8" x14ac:dyDescent="0.25">
      <c r="A4189" s="30">
        <v>45797</v>
      </c>
      <c r="B4189" s="31" t="s">
        <v>10146</v>
      </c>
      <c r="C4189" s="32" t="s">
        <v>6753</v>
      </c>
      <c r="D4189" s="31">
        <v>1961</v>
      </c>
      <c r="E4189" s="32">
        <v>36</v>
      </c>
      <c r="F4189" s="32" t="s">
        <v>14</v>
      </c>
      <c r="G4189" s="32" t="s">
        <v>10961</v>
      </c>
      <c r="H4189" s="33" t="s">
        <v>8431</v>
      </c>
    </row>
    <row r="4190" spans="1:8" x14ac:dyDescent="0.25">
      <c r="A4190" s="34">
        <v>45798</v>
      </c>
      <c r="B4190" s="35" t="s">
        <v>8894</v>
      </c>
      <c r="C4190" s="36" t="s">
        <v>8868</v>
      </c>
      <c r="D4190" s="35">
        <v>1978</v>
      </c>
      <c r="E4190" s="36">
        <v>6</v>
      </c>
      <c r="F4190" s="36" t="s">
        <v>14</v>
      </c>
      <c r="G4190" s="36" t="s">
        <v>10961</v>
      </c>
      <c r="H4190" s="37" t="s">
        <v>8431</v>
      </c>
    </row>
    <row r="4191" spans="1:8" x14ac:dyDescent="0.25">
      <c r="A4191" s="30">
        <v>45798</v>
      </c>
      <c r="B4191" s="31" t="s">
        <v>1655</v>
      </c>
      <c r="C4191" s="32" t="s">
        <v>1656</v>
      </c>
      <c r="D4191" s="31">
        <v>1978</v>
      </c>
      <c r="E4191" s="32">
        <v>10</v>
      </c>
      <c r="F4191" s="32" t="s">
        <v>14</v>
      </c>
      <c r="G4191" s="32" t="s">
        <v>10961</v>
      </c>
      <c r="H4191" s="33" t="s">
        <v>8431</v>
      </c>
    </row>
    <row r="4192" spans="1:8" x14ac:dyDescent="0.25">
      <c r="A4192" s="34">
        <v>45798</v>
      </c>
      <c r="B4192" s="35" t="s">
        <v>8548</v>
      </c>
      <c r="C4192" s="36" t="s">
        <v>851</v>
      </c>
      <c r="D4192" s="35">
        <v>1978</v>
      </c>
      <c r="E4192" s="36">
        <v>1</v>
      </c>
      <c r="F4192" s="36" t="s">
        <v>25</v>
      </c>
      <c r="G4192" s="36" t="s">
        <v>10961</v>
      </c>
      <c r="H4192" s="37" t="s">
        <v>8431</v>
      </c>
    </row>
    <row r="4193" spans="1:8" x14ac:dyDescent="0.25">
      <c r="A4193" s="30">
        <v>45798</v>
      </c>
      <c r="B4193" s="31" t="s">
        <v>8873</v>
      </c>
      <c r="C4193" s="32" t="s">
        <v>8841</v>
      </c>
      <c r="D4193" s="31">
        <v>1978</v>
      </c>
      <c r="E4193" s="32">
        <v>6</v>
      </c>
      <c r="F4193" s="32" t="s">
        <v>14</v>
      </c>
      <c r="G4193" s="32" t="s">
        <v>10961</v>
      </c>
      <c r="H4193" s="33" t="s">
        <v>8431</v>
      </c>
    </row>
    <row r="4194" spans="1:8" x14ac:dyDescent="0.25">
      <c r="A4194" s="34">
        <v>45798</v>
      </c>
      <c r="B4194" s="35">
        <v>4340460100</v>
      </c>
      <c r="C4194" s="36" t="s">
        <v>8730</v>
      </c>
      <c r="D4194" s="35">
        <v>1976</v>
      </c>
      <c r="E4194" s="36">
        <v>6</v>
      </c>
      <c r="F4194" s="36" t="s">
        <v>14</v>
      </c>
      <c r="G4194" s="36" t="s">
        <v>10961</v>
      </c>
      <c r="H4194" s="37" t="s">
        <v>9259</v>
      </c>
    </row>
    <row r="4195" spans="1:8" x14ac:dyDescent="0.25">
      <c r="A4195" s="30">
        <v>45798</v>
      </c>
      <c r="B4195" s="31">
        <v>4340460100</v>
      </c>
      <c r="C4195" s="32" t="s">
        <v>8730</v>
      </c>
      <c r="D4195" s="31">
        <v>1976</v>
      </c>
      <c r="E4195" s="32">
        <v>6</v>
      </c>
      <c r="F4195" s="32" t="s">
        <v>14</v>
      </c>
      <c r="G4195" s="32" t="s">
        <v>10003</v>
      </c>
      <c r="H4195" s="33" t="s">
        <v>10758</v>
      </c>
    </row>
    <row r="4196" spans="1:8" x14ac:dyDescent="0.25">
      <c r="A4196" s="34">
        <v>45798</v>
      </c>
      <c r="B4196" s="35" t="s">
        <v>9397</v>
      </c>
      <c r="C4196" s="36" t="s">
        <v>9479</v>
      </c>
      <c r="D4196" s="35">
        <v>1970</v>
      </c>
      <c r="E4196" s="36">
        <v>2</v>
      </c>
      <c r="F4196" s="36" t="s">
        <v>14</v>
      </c>
      <c r="G4196" s="36" t="s">
        <v>10961</v>
      </c>
      <c r="H4196" s="37" t="s">
        <v>8431</v>
      </c>
    </row>
    <row r="4197" spans="1:8" x14ac:dyDescent="0.25">
      <c r="A4197" s="30">
        <v>45798</v>
      </c>
      <c r="B4197" s="31" t="s">
        <v>2432</v>
      </c>
      <c r="C4197" s="32" t="s">
        <v>2486</v>
      </c>
      <c r="D4197" s="31">
        <v>1970</v>
      </c>
      <c r="E4197" s="32">
        <v>5</v>
      </c>
      <c r="F4197" s="32" t="s">
        <v>14</v>
      </c>
      <c r="G4197" s="32" t="s">
        <v>10961</v>
      </c>
      <c r="H4197" s="33" t="s">
        <v>8431</v>
      </c>
    </row>
    <row r="4198" spans="1:8" x14ac:dyDescent="0.25">
      <c r="A4198" s="34">
        <v>45798</v>
      </c>
      <c r="B4198" s="35" t="s">
        <v>2425</v>
      </c>
      <c r="C4198" s="36" t="s">
        <v>2481</v>
      </c>
      <c r="D4198" s="35">
        <v>1970</v>
      </c>
      <c r="E4198" s="36">
        <v>10</v>
      </c>
      <c r="F4198" s="36" t="s">
        <v>14</v>
      </c>
      <c r="G4198" s="36" t="s">
        <v>10961</v>
      </c>
      <c r="H4198" s="37" t="s">
        <v>8431</v>
      </c>
    </row>
    <row r="4199" spans="1:8" x14ac:dyDescent="0.25">
      <c r="A4199" s="30">
        <v>45798</v>
      </c>
      <c r="B4199" s="31" t="s">
        <v>650</v>
      </c>
      <c r="C4199" s="32" t="s">
        <v>8549</v>
      </c>
      <c r="D4199" s="31">
        <v>1970</v>
      </c>
      <c r="E4199" s="32">
        <v>8</v>
      </c>
      <c r="F4199" s="32" t="s">
        <v>14</v>
      </c>
      <c r="G4199" s="32" t="s">
        <v>10961</v>
      </c>
      <c r="H4199" s="33" t="s">
        <v>8431</v>
      </c>
    </row>
    <row r="4200" spans="1:8" x14ac:dyDescent="0.25">
      <c r="A4200" s="34">
        <v>45798</v>
      </c>
      <c r="B4200" s="35" t="s">
        <v>648</v>
      </c>
      <c r="C4200" s="36" t="s">
        <v>649</v>
      </c>
      <c r="D4200" s="35">
        <v>1970</v>
      </c>
      <c r="E4200" s="36">
        <v>12</v>
      </c>
      <c r="F4200" s="36" t="s">
        <v>14</v>
      </c>
      <c r="G4200" s="36" t="s">
        <v>10961</v>
      </c>
      <c r="H4200" s="37" t="s">
        <v>8431</v>
      </c>
    </row>
    <row r="4201" spans="1:8" x14ac:dyDescent="0.25">
      <c r="A4201" s="30">
        <v>45798</v>
      </c>
      <c r="B4201" s="31" t="s">
        <v>4258</v>
      </c>
      <c r="C4201" s="32" t="s">
        <v>4259</v>
      </c>
      <c r="D4201" s="31">
        <v>1970</v>
      </c>
      <c r="E4201" s="32">
        <v>10</v>
      </c>
      <c r="F4201" s="32" t="s">
        <v>14</v>
      </c>
      <c r="G4201" s="32" t="s">
        <v>10961</v>
      </c>
      <c r="H4201" s="33" t="s">
        <v>8431</v>
      </c>
    </row>
    <row r="4202" spans="1:8" x14ac:dyDescent="0.25">
      <c r="A4202" s="34">
        <v>45798</v>
      </c>
      <c r="B4202" s="35" t="s">
        <v>10146</v>
      </c>
      <c r="C4202" s="36" t="s">
        <v>6753</v>
      </c>
      <c r="D4202" s="35">
        <v>1970</v>
      </c>
      <c r="E4202" s="36">
        <v>60</v>
      </c>
      <c r="F4202" s="36" t="s">
        <v>14</v>
      </c>
      <c r="G4202" s="36" t="s">
        <v>10961</v>
      </c>
      <c r="H4202" s="37" t="s">
        <v>8431</v>
      </c>
    </row>
    <row r="4203" spans="1:8" x14ac:dyDescent="0.25">
      <c r="A4203" s="30">
        <v>45798</v>
      </c>
      <c r="B4203" s="31" t="s">
        <v>2217</v>
      </c>
      <c r="C4203" s="32" t="s">
        <v>2218</v>
      </c>
      <c r="D4203" s="31">
        <v>1970</v>
      </c>
      <c r="E4203" s="32">
        <v>24</v>
      </c>
      <c r="F4203" s="32" t="s">
        <v>14</v>
      </c>
      <c r="G4203" s="32" t="s">
        <v>10961</v>
      </c>
      <c r="H4203" s="33" t="s">
        <v>8431</v>
      </c>
    </row>
    <row r="4204" spans="1:8" x14ac:dyDescent="0.25">
      <c r="A4204" s="34">
        <v>45798</v>
      </c>
      <c r="B4204" s="35" t="s">
        <v>2215</v>
      </c>
      <c r="C4204" s="36" t="s">
        <v>2216</v>
      </c>
      <c r="D4204" s="35">
        <v>1970</v>
      </c>
      <c r="E4204" s="36">
        <v>72</v>
      </c>
      <c r="F4204" s="36" t="s">
        <v>14</v>
      </c>
      <c r="G4204" s="36" t="s">
        <v>10961</v>
      </c>
      <c r="H4204" s="37" t="s">
        <v>8431</v>
      </c>
    </row>
    <row r="4205" spans="1:8" x14ac:dyDescent="0.25">
      <c r="A4205" s="30">
        <v>45798</v>
      </c>
      <c r="B4205" s="31" t="s">
        <v>1168</v>
      </c>
      <c r="C4205" s="32" t="s">
        <v>1169</v>
      </c>
      <c r="D4205" s="31">
        <v>1970</v>
      </c>
      <c r="E4205" s="32">
        <v>10</v>
      </c>
      <c r="F4205" s="32" t="s">
        <v>25</v>
      </c>
      <c r="G4205" s="32" t="s">
        <v>10961</v>
      </c>
      <c r="H4205" s="33" t="s">
        <v>8431</v>
      </c>
    </row>
    <row r="4206" spans="1:8" x14ac:dyDescent="0.25">
      <c r="A4206" s="34">
        <v>45798</v>
      </c>
      <c r="B4206" s="35" t="s">
        <v>634</v>
      </c>
      <c r="C4206" s="36" t="s">
        <v>3560</v>
      </c>
      <c r="D4206" s="35">
        <v>1970</v>
      </c>
      <c r="E4206" s="36">
        <v>20</v>
      </c>
      <c r="F4206" s="36" t="s">
        <v>25</v>
      </c>
      <c r="G4206" s="36" t="s">
        <v>10961</v>
      </c>
      <c r="H4206" s="37" t="s">
        <v>8431</v>
      </c>
    </row>
    <row r="4207" spans="1:8" x14ac:dyDescent="0.25">
      <c r="A4207" s="30">
        <v>45798</v>
      </c>
      <c r="B4207" s="31" t="s">
        <v>2427</v>
      </c>
      <c r="C4207" s="32" t="s">
        <v>2483</v>
      </c>
      <c r="D4207" s="31">
        <v>1970</v>
      </c>
      <c r="E4207" s="32">
        <v>6</v>
      </c>
      <c r="F4207" s="32" t="s">
        <v>14</v>
      </c>
      <c r="G4207" s="32" t="s">
        <v>10961</v>
      </c>
      <c r="H4207" s="33" t="s">
        <v>8431</v>
      </c>
    </row>
    <row r="4208" spans="1:8" x14ac:dyDescent="0.25">
      <c r="A4208" s="34">
        <v>45798</v>
      </c>
      <c r="B4208" s="35" t="s">
        <v>2557</v>
      </c>
      <c r="C4208" s="36" t="s">
        <v>2558</v>
      </c>
      <c r="D4208" s="35">
        <v>1970</v>
      </c>
      <c r="E4208" s="36">
        <v>2</v>
      </c>
      <c r="F4208" s="36" t="s">
        <v>25</v>
      </c>
      <c r="G4208" s="36" t="s">
        <v>10961</v>
      </c>
      <c r="H4208" s="37" t="s">
        <v>8431</v>
      </c>
    </row>
    <row r="4209" spans="1:8" x14ac:dyDescent="0.25">
      <c r="A4209" s="30">
        <v>45798</v>
      </c>
      <c r="B4209" s="31" t="s">
        <v>8836</v>
      </c>
      <c r="C4209" s="32" t="s">
        <v>8807</v>
      </c>
      <c r="D4209" s="31">
        <v>1970</v>
      </c>
      <c r="E4209" s="32">
        <v>8</v>
      </c>
      <c r="F4209" s="32" t="s">
        <v>14</v>
      </c>
      <c r="G4209" s="32" t="s">
        <v>10961</v>
      </c>
      <c r="H4209" s="33" t="s">
        <v>8431</v>
      </c>
    </row>
    <row r="4210" spans="1:8" x14ac:dyDescent="0.25">
      <c r="A4210" s="34">
        <v>45798</v>
      </c>
      <c r="B4210" s="35" t="s">
        <v>2409</v>
      </c>
      <c r="C4210" s="36" t="s">
        <v>2467</v>
      </c>
      <c r="D4210" s="35">
        <v>1970</v>
      </c>
      <c r="E4210" s="36">
        <v>2</v>
      </c>
      <c r="F4210" s="36" t="s">
        <v>14</v>
      </c>
      <c r="G4210" s="36" t="s">
        <v>10961</v>
      </c>
      <c r="H4210" s="37" t="s">
        <v>8431</v>
      </c>
    </row>
    <row r="4211" spans="1:8" x14ac:dyDescent="0.25">
      <c r="A4211" s="30">
        <v>45798</v>
      </c>
      <c r="B4211" s="31" t="s">
        <v>2217</v>
      </c>
      <c r="C4211" s="32" t="s">
        <v>2218</v>
      </c>
      <c r="D4211" s="31">
        <v>1970</v>
      </c>
      <c r="E4211" s="32">
        <v>12</v>
      </c>
      <c r="F4211" s="32" t="s">
        <v>14</v>
      </c>
      <c r="G4211" s="32" t="s">
        <v>10961</v>
      </c>
      <c r="H4211" s="33" t="s">
        <v>8431</v>
      </c>
    </row>
    <row r="4212" spans="1:8" x14ac:dyDescent="0.25">
      <c r="A4212" s="34">
        <v>45798</v>
      </c>
      <c r="B4212" s="35" t="s">
        <v>8873</v>
      </c>
      <c r="C4212" s="36" t="s">
        <v>8841</v>
      </c>
      <c r="D4212" s="35">
        <v>1970</v>
      </c>
      <c r="E4212" s="36">
        <v>6</v>
      </c>
      <c r="F4212" s="36" t="s">
        <v>14</v>
      </c>
      <c r="G4212" s="36" t="s">
        <v>10961</v>
      </c>
      <c r="H4212" s="37" t="s">
        <v>8431</v>
      </c>
    </row>
    <row r="4213" spans="1:8" x14ac:dyDescent="0.25">
      <c r="A4213" s="30">
        <v>45798</v>
      </c>
      <c r="B4213" s="31" t="s">
        <v>2772</v>
      </c>
      <c r="C4213" s="32" t="s">
        <v>2773</v>
      </c>
      <c r="D4213" s="31">
        <v>1968</v>
      </c>
      <c r="E4213" s="32">
        <v>1</v>
      </c>
      <c r="F4213" s="32" t="s">
        <v>14</v>
      </c>
      <c r="G4213" s="32" t="s">
        <v>10961</v>
      </c>
      <c r="H4213" s="33" t="s">
        <v>10180</v>
      </c>
    </row>
    <row r="4214" spans="1:8" x14ac:dyDescent="0.25">
      <c r="A4214" s="34">
        <v>45798</v>
      </c>
      <c r="B4214" s="35" t="s">
        <v>4675</v>
      </c>
      <c r="C4214" s="36" t="s">
        <v>4676</v>
      </c>
      <c r="D4214" s="35">
        <v>1968</v>
      </c>
      <c r="E4214" s="36">
        <v>2</v>
      </c>
      <c r="F4214" s="36" t="s">
        <v>25</v>
      </c>
      <c r="G4214" s="36" t="s">
        <v>10961</v>
      </c>
      <c r="H4214" s="37" t="s">
        <v>10180</v>
      </c>
    </row>
    <row r="4215" spans="1:8" x14ac:dyDescent="0.25">
      <c r="A4215" s="30">
        <v>45798</v>
      </c>
      <c r="B4215" s="31" t="s">
        <v>176</v>
      </c>
      <c r="C4215" s="32" t="s">
        <v>177</v>
      </c>
      <c r="D4215" s="31">
        <v>1968</v>
      </c>
      <c r="E4215" s="32">
        <v>2</v>
      </c>
      <c r="F4215" s="32" t="s">
        <v>14</v>
      </c>
      <c r="G4215" s="32" t="s">
        <v>10961</v>
      </c>
      <c r="H4215" s="33" t="s">
        <v>10180</v>
      </c>
    </row>
    <row r="4216" spans="1:8" x14ac:dyDescent="0.25">
      <c r="A4216" s="34">
        <v>45798</v>
      </c>
      <c r="B4216" s="35" t="s">
        <v>179</v>
      </c>
      <c r="C4216" s="36" t="s">
        <v>180</v>
      </c>
      <c r="D4216" s="35">
        <v>1968</v>
      </c>
      <c r="E4216" s="36">
        <v>10</v>
      </c>
      <c r="F4216" s="36" t="s">
        <v>14</v>
      </c>
      <c r="G4216" s="36" t="s">
        <v>10961</v>
      </c>
      <c r="H4216" s="37" t="s">
        <v>10180</v>
      </c>
    </row>
    <row r="4217" spans="1:8" x14ac:dyDescent="0.25">
      <c r="A4217" s="30">
        <v>45798</v>
      </c>
      <c r="B4217" s="31" t="s">
        <v>1164</v>
      </c>
      <c r="C4217" s="32" t="s">
        <v>1165</v>
      </c>
      <c r="D4217" s="31">
        <v>1968</v>
      </c>
      <c r="E4217" s="32">
        <v>5</v>
      </c>
      <c r="F4217" s="32" t="s">
        <v>25</v>
      </c>
      <c r="G4217" s="32" t="s">
        <v>10961</v>
      </c>
      <c r="H4217" s="33" t="s">
        <v>10180</v>
      </c>
    </row>
    <row r="4218" spans="1:8" x14ac:dyDescent="0.25">
      <c r="A4218" s="34">
        <v>45798</v>
      </c>
      <c r="B4218" s="35" t="s">
        <v>1520</v>
      </c>
      <c r="C4218" s="36" t="s">
        <v>1521</v>
      </c>
      <c r="D4218" s="35">
        <v>1968</v>
      </c>
      <c r="E4218" s="36">
        <v>20</v>
      </c>
      <c r="F4218" s="36" t="s">
        <v>14</v>
      </c>
      <c r="G4218" s="36" t="s">
        <v>10961</v>
      </c>
      <c r="H4218" s="37" t="s">
        <v>10180</v>
      </c>
    </row>
    <row r="4219" spans="1:8" x14ac:dyDescent="0.25">
      <c r="A4219" s="30">
        <v>45798</v>
      </c>
      <c r="B4219" s="31" t="s">
        <v>2241</v>
      </c>
      <c r="C4219" s="32" t="s">
        <v>2242</v>
      </c>
      <c r="D4219" s="31">
        <v>1968</v>
      </c>
      <c r="E4219" s="32">
        <v>47</v>
      </c>
      <c r="F4219" s="32" t="s">
        <v>14</v>
      </c>
      <c r="G4219" s="32" t="s">
        <v>10961</v>
      </c>
      <c r="H4219" s="33" t="s">
        <v>10180</v>
      </c>
    </row>
    <row r="4220" spans="1:8" x14ac:dyDescent="0.25">
      <c r="A4220" s="34">
        <v>45798</v>
      </c>
      <c r="B4220" s="35" t="s">
        <v>1322</v>
      </c>
      <c r="C4220" s="36" t="s">
        <v>1323</v>
      </c>
      <c r="D4220" s="35">
        <v>1968</v>
      </c>
      <c r="E4220" s="36">
        <v>6</v>
      </c>
      <c r="F4220" s="36" t="s">
        <v>14</v>
      </c>
      <c r="G4220" s="36" t="s">
        <v>10961</v>
      </c>
      <c r="H4220" s="37" t="s">
        <v>10180</v>
      </c>
    </row>
    <row r="4221" spans="1:8" x14ac:dyDescent="0.25">
      <c r="A4221" s="30">
        <v>45798</v>
      </c>
      <c r="B4221" s="31" t="s">
        <v>634</v>
      </c>
      <c r="C4221" s="32" t="s">
        <v>3560</v>
      </c>
      <c r="D4221" s="31">
        <v>1968</v>
      </c>
      <c r="E4221" s="32">
        <v>100</v>
      </c>
      <c r="F4221" s="32" t="s">
        <v>25</v>
      </c>
      <c r="G4221" s="32" t="s">
        <v>10961</v>
      </c>
      <c r="H4221" s="33" t="s">
        <v>10180</v>
      </c>
    </row>
    <row r="4222" spans="1:8" x14ac:dyDescent="0.25">
      <c r="A4222" s="34">
        <v>45798</v>
      </c>
      <c r="B4222" s="35" t="s">
        <v>632</v>
      </c>
      <c r="C4222" s="36" t="s">
        <v>3559</v>
      </c>
      <c r="D4222" s="35">
        <v>1968</v>
      </c>
      <c r="E4222" s="36">
        <v>24</v>
      </c>
      <c r="F4222" s="36" t="s">
        <v>25</v>
      </c>
      <c r="G4222" s="36" t="s">
        <v>10961</v>
      </c>
      <c r="H4222" s="37" t="s">
        <v>10180</v>
      </c>
    </row>
    <row r="4223" spans="1:8" x14ac:dyDescent="0.25">
      <c r="A4223" s="30">
        <v>45798</v>
      </c>
      <c r="B4223" s="31" t="s">
        <v>4347</v>
      </c>
      <c r="C4223" s="32" t="s">
        <v>4348</v>
      </c>
      <c r="D4223" s="31">
        <v>1968</v>
      </c>
      <c r="E4223" s="32">
        <v>48</v>
      </c>
      <c r="F4223" s="32" t="s">
        <v>14</v>
      </c>
      <c r="G4223" s="32" t="s">
        <v>10961</v>
      </c>
      <c r="H4223" s="33" t="s">
        <v>10180</v>
      </c>
    </row>
    <row r="4224" spans="1:8" x14ac:dyDescent="0.25">
      <c r="A4224" s="34">
        <v>45798</v>
      </c>
      <c r="B4224" s="35" t="s">
        <v>7058</v>
      </c>
      <c r="C4224" s="36" t="s">
        <v>7059</v>
      </c>
      <c r="D4224" s="35">
        <v>1968</v>
      </c>
      <c r="E4224" s="36">
        <v>480</v>
      </c>
      <c r="F4224" s="36" t="s">
        <v>14</v>
      </c>
      <c r="G4224" s="36" t="s">
        <v>10961</v>
      </c>
      <c r="H4224" s="37" t="s">
        <v>10180</v>
      </c>
    </row>
    <row r="4225" spans="1:8" x14ac:dyDescent="0.25">
      <c r="A4225" s="30">
        <v>45798</v>
      </c>
      <c r="B4225" s="31" t="s">
        <v>2325</v>
      </c>
      <c r="C4225" s="32" t="s">
        <v>2326</v>
      </c>
      <c r="D4225" s="31">
        <v>1968</v>
      </c>
      <c r="E4225" s="32">
        <v>2</v>
      </c>
      <c r="F4225" s="32" t="s">
        <v>25</v>
      </c>
      <c r="G4225" s="32" t="s">
        <v>10961</v>
      </c>
      <c r="H4225" s="33" t="s">
        <v>10180</v>
      </c>
    </row>
    <row r="4226" spans="1:8" x14ac:dyDescent="0.25">
      <c r="A4226" s="34">
        <v>45797</v>
      </c>
      <c r="B4226" s="35" t="s">
        <v>5423</v>
      </c>
      <c r="C4226" s="36" t="s">
        <v>5424</v>
      </c>
      <c r="D4226" s="35">
        <v>1963</v>
      </c>
      <c r="E4226" s="36">
        <v>20</v>
      </c>
      <c r="F4226" s="36" t="s">
        <v>25</v>
      </c>
      <c r="G4226" s="36" t="s">
        <v>10961</v>
      </c>
      <c r="H4226" s="37" t="s">
        <v>8431</v>
      </c>
    </row>
    <row r="4227" spans="1:8" x14ac:dyDescent="0.25">
      <c r="A4227" s="30">
        <v>45797</v>
      </c>
      <c r="B4227" s="31" t="s">
        <v>5427</v>
      </c>
      <c r="C4227" s="32" t="s">
        <v>5428</v>
      </c>
      <c r="D4227" s="31">
        <v>1963</v>
      </c>
      <c r="E4227" s="32">
        <v>10</v>
      </c>
      <c r="F4227" s="32" t="s">
        <v>25</v>
      </c>
      <c r="G4227" s="32" t="s">
        <v>10961</v>
      </c>
      <c r="H4227" s="33" t="s">
        <v>8431</v>
      </c>
    </row>
    <row r="4228" spans="1:8" x14ac:dyDescent="0.25">
      <c r="A4228" s="34">
        <v>45797</v>
      </c>
      <c r="B4228" s="35" t="s">
        <v>5400</v>
      </c>
      <c r="C4228" s="36" t="s">
        <v>5401</v>
      </c>
      <c r="D4228" s="35">
        <v>1963</v>
      </c>
      <c r="E4228" s="36">
        <v>8</v>
      </c>
      <c r="F4228" s="36" t="s">
        <v>14</v>
      </c>
      <c r="G4228" s="36" t="s">
        <v>10961</v>
      </c>
      <c r="H4228" s="37" t="s">
        <v>8431</v>
      </c>
    </row>
    <row r="4229" spans="1:8" x14ac:dyDescent="0.25">
      <c r="A4229" s="30">
        <v>45797</v>
      </c>
      <c r="B4229" s="31" t="s">
        <v>5450</v>
      </c>
      <c r="C4229" s="32" t="s">
        <v>5451</v>
      </c>
      <c r="D4229" s="31">
        <v>1963</v>
      </c>
      <c r="E4229" s="32">
        <v>20</v>
      </c>
      <c r="F4229" s="32" t="s">
        <v>25</v>
      </c>
      <c r="G4229" s="32" t="s">
        <v>10961</v>
      </c>
      <c r="H4229" s="33" t="s">
        <v>8431</v>
      </c>
    </row>
    <row r="4230" spans="1:8" x14ac:dyDescent="0.25">
      <c r="A4230" s="34">
        <v>45797</v>
      </c>
      <c r="B4230" s="35" t="s">
        <v>1127</v>
      </c>
      <c r="C4230" s="36" t="s">
        <v>1128</v>
      </c>
      <c r="D4230" s="35">
        <v>1963</v>
      </c>
      <c r="E4230" s="36">
        <v>10</v>
      </c>
      <c r="F4230" s="36" t="s">
        <v>25</v>
      </c>
      <c r="G4230" s="36" t="s">
        <v>10961</v>
      </c>
      <c r="H4230" s="37" t="s">
        <v>8431</v>
      </c>
    </row>
    <row r="4231" spans="1:8" x14ac:dyDescent="0.25">
      <c r="A4231" s="30">
        <v>45797</v>
      </c>
      <c r="B4231" s="31" t="s">
        <v>1142</v>
      </c>
      <c r="C4231" s="32" t="s">
        <v>1143</v>
      </c>
      <c r="D4231" s="31">
        <v>1963</v>
      </c>
      <c r="E4231" s="32">
        <v>10</v>
      </c>
      <c r="F4231" s="32" t="s">
        <v>25</v>
      </c>
      <c r="G4231" s="32" t="s">
        <v>10961</v>
      </c>
      <c r="H4231" s="33" t="s">
        <v>8431</v>
      </c>
    </row>
    <row r="4232" spans="1:8" x14ac:dyDescent="0.25">
      <c r="A4232" s="34">
        <v>45797</v>
      </c>
      <c r="B4232" s="35" t="s">
        <v>5372</v>
      </c>
      <c r="C4232" s="36" t="s">
        <v>5373</v>
      </c>
      <c r="D4232" s="35">
        <v>1963</v>
      </c>
      <c r="E4232" s="36">
        <v>40</v>
      </c>
      <c r="F4232" s="36" t="s">
        <v>14</v>
      </c>
      <c r="G4232" s="36" t="s">
        <v>10961</v>
      </c>
      <c r="H4232" s="37" t="s">
        <v>8431</v>
      </c>
    </row>
    <row r="4233" spans="1:8" x14ac:dyDescent="0.25">
      <c r="A4233" s="30">
        <v>45797</v>
      </c>
      <c r="B4233" s="31" t="s">
        <v>2369</v>
      </c>
      <c r="C4233" s="32" t="s">
        <v>2441</v>
      </c>
      <c r="D4233" s="31">
        <v>1963</v>
      </c>
      <c r="E4233" s="32">
        <v>10</v>
      </c>
      <c r="F4233" s="32" t="s">
        <v>14</v>
      </c>
      <c r="G4233" s="32" t="s">
        <v>10961</v>
      </c>
      <c r="H4233" s="33" t="s">
        <v>8431</v>
      </c>
    </row>
    <row r="4234" spans="1:8" x14ac:dyDescent="0.25">
      <c r="A4234" s="34">
        <v>45797</v>
      </c>
      <c r="B4234" s="35" t="s">
        <v>4336</v>
      </c>
      <c r="C4234" s="36" t="s">
        <v>4337</v>
      </c>
      <c r="D4234" s="35">
        <v>1963</v>
      </c>
      <c r="E4234" s="36">
        <v>12</v>
      </c>
      <c r="F4234" s="36" t="s">
        <v>14</v>
      </c>
      <c r="G4234" s="36" t="s">
        <v>10961</v>
      </c>
      <c r="H4234" s="37" t="s">
        <v>8431</v>
      </c>
    </row>
    <row r="4235" spans="1:8" x14ac:dyDescent="0.25">
      <c r="A4235" s="30">
        <v>45797</v>
      </c>
      <c r="B4235" s="31" t="s">
        <v>8882</v>
      </c>
      <c r="C4235" s="32" t="s">
        <v>8853</v>
      </c>
      <c r="D4235" s="31">
        <v>1963</v>
      </c>
      <c r="E4235" s="32">
        <v>2</v>
      </c>
      <c r="F4235" s="32" t="s">
        <v>14</v>
      </c>
      <c r="G4235" s="32" t="s">
        <v>10961</v>
      </c>
      <c r="H4235" s="33" t="s">
        <v>8431</v>
      </c>
    </row>
    <row r="4236" spans="1:8" x14ac:dyDescent="0.25">
      <c r="A4236" s="34">
        <v>45797</v>
      </c>
      <c r="B4236" s="35" t="s">
        <v>722</v>
      </c>
      <c r="C4236" s="36" t="s">
        <v>723</v>
      </c>
      <c r="D4236" s="35">
        <v>1963</v>
      </c>
      <c r="E4236" s="36">
        <v>12</v>
      </c>
      <c r="F4236" s="36" t="s">
        <v>14</v>
      </c>
      <c r="G4236" s="36" t="s">
        <v>10961</v>
      </c>
      <c r="H4236" s="37" t="s">
        <v>8431</v>
      </c>
    </row>
    <row r="4237" spans="1:8" x14ac:dyDescent="0.25">
      <c r="A4237" s="30">
        <v>45793</v>
      </c>
      <c r="B4237" s="31" t="s">
        <v>8828</v>
      </c>
      <c r="C4237" s="32" t="s">
        <v>8798</v>
      </c>
      <c r="D4237" s="31">
        <v>1977</v>
      </c>
      <c r="E4237" s="32">
        <v>2</v>
      </c>
      <c r="F4237" s="32" t="s">
        <v>14</v>
      </c>
      <c r="G4237" s="32" t="s">
        <v>10961</v>
      </c>
      <c r="H4237" s="33" t="s">
        <v>10759</v>
      </c>
    </row>
    <row r="4238" spans="1:8" x14ac:dyDescent="0.25">
      <c r="A4238" s="34">
        <v>45793</v>
      </c>
      <c r="B4238" s="35" t="s">
        <v>8828</v>
      </c>
      <c r="C4238" s="36" t="s">
        <v>8798</v>
      </c>
      <c r="D4238" s="35">
        <v>1977</v>
      </c>
      <c r="E4238" s="36">
        <v>2</v>
      </c>
      <c r="F4238" s="36" t="s">
        <v>14</v>
      </c>
      <c r="G4238" s="36" t="s">
        <v>10003</v>
      </c>
      <c r="H4238" s="37" t="s">
        <v>10758</v>
      </c>
    </row>
    <row r="4239" spans="1:8" x14ac:dyDescent="0.25">
      <c r="A4239" s="30">
        <v>45799</v>
      </c>
      <c r="B4239" s="31" t="s">
        <v>1079</v>
      </c>
      <c r="C4239" s="32" t="s">
        <v>1080</v>
      </c>
      <c r="D4239" s="31">
        <v>3063</v>
      </c>
      <c r="E4239" s="32">
        <v>210</v>
      </c>
      <c r="F4239" s="32" t="s">
        <v>25</v>
      </c>
      <c r="G4239" s="32" t="s">
        <v>10003</v>
      </c>
      <c r="H4239" s="33">
        <v>0</v>
      </c>
    </row>
    <row r="4240" spans="1:8" x14ac:dyDescent="0.25">
      <c r="A4240" s="34">
        <v>45799</v>
      </c>
      <c r="B4240" s="35" t="s">
        <v>5372</v>
      </c>
      <c r="C4240" s="36" t="s">
        <v>5373</v>
      </c>
      <c r="D4240" s="35">
        <v>3064</v>
      </c>
      <c r="E4240" s="36">
        <v>348</v>
      </c>
      <c r="F4240" s="36" t="s">
        <v>14</v>
      </c>
      <c r="G4240" s="36" t="s">
        <v>10003</v>
      </c>
      <c r="H4240" s="37">
        <v>0</v>
      </c>
    </row>
    <row r="4241" spans="1:8" x14ac:dyDescent="0.25">
      <c r="A4241" s="30">
        <v>45799</v>
      </c>
      <c r="B4241" s="31" t="s">
        <v>5404</v>
      </c>
      <c r="C4241" s="32" t="s">
        <v>5405</v>
      </c>
      <c r="D4241" s="31">
        <v>3065</v>
      </c>
      <c r="E4241" s="32">
        <v>250</v>
      </c>
      <c r="F4241" s="32" t="s">
        <v>14</v>
      </c>
      <c r="G4241" s="32" t="s">
        <v>10003</v>
      </c>
      <c r="H4241" s="33">
        <v>0</v>
      </c>
    </row>
    <row r="4242" spans="1:8" x14ac:dyDescent="0.25">
      <c r="A4242" s="34">
        <v>45799</v>
      </c>
      <c r="B4242" s="35" t="s">
        <v>5396</v>
      </c>
      <c r="C4242" s="36" t="s">
        <v>5397</v>
      </c>
      <c r="D4242" s="35">
        <v>3066</v>
      </c>
      <c r="E4242" s="36">
        <v>150</v>
      </c>
      <c r="F4242" s="36" t="s">
        <v>14</v>
      </c>
      <c r="G4242" s="36" t="s">
        <v>10003</v>
      </c>
      <c r="H4242" s="37">
        <v>0</v>
      </c>
    </row>
    <row r="4243" spans="1:8" x14ac:dyDescent="0.25">
      <c r="A4243" s="30">
        <v>45799</v>
      </c>
      <c r="B4243" s="31" t="s">
        <v>8873</v>
      </c>
      <c r="C4243" s="32" t="s">
        <v>8841</v>
      </c>
      <c r="D4243" s="31">
        <v>3067</v>
      </c>
      <c r="E4243" s="32">
        <v>102</v>
      </c>
      <c r="F4243" s="32" t="s">
        <v>14</v>
      </c>
      <c r="G4243" s="32" t="s">
        <v>10003</v>
      </c>
      <c r="H4243" s="33">
        <v>0</v>
      </c>
    </row>
    <row r="4244" spans="1:8" x14ac:dyDescent="0.25">
      <c r="A4244" s="34">
        <v>45799</v>
      </c>
      <c r="B4244" s="35" t="s">
        <v>663</v>
      </c>
      <c r="C4244" s="36" t="s">
        <v>664</v>
      </c>
      <c r="D4244" s="35">
        <v>3068</v>
      </c>
      <c r="E4244" s="36">
        <v>254</v>
      </c>
      <c r="F4244" s="36" t="s">
        <v>14</v>
      </c>
      <c r="G4244" s="36" t="s">
        <v>10003</v>
      </c>
      <c r="H4244" s="37">
        <v>0</v>
      </c>
    </row>
    <row r="4245" spans="1:8" x14ac:dyDescent="0.25">
      <c r="A4245" s="30">
        <v>45799</v>
      </c>
      <c r="B4245" s="31" t="s">
        <v>4711</v>
      </c>
      <c r="C4245" s="32" t="s">
        <v>4712</v>
      </c>
      <c r="D4245" s="31">
        <v>3069</v>
      </c>
      <c r="E4245" s="32">
        <v>470</v>
      </c>
      <c r="F4245" s="32" t="s">
        <v>14</v>
      </c>
      <c r="G4245" s="32" t="s">
        <v>10003</v>
      </c>
      <c r="H4245" s="33">
        <v>0</v>
      </c>
    </row>
    <row r="4246" spans="1:8" x14ac:dyDescent="0.25">
      <c r="A4246" s="34">
        <v>45799</v>
      </c>
      <c r="B4246" s="35" t="s">
        <v>1324</v>
      </c>
      <c r="C4246" s="36" t="s">
        <v>1325</v>
      </c>
      <c r="D4246" s="35">
        <v>3070</v>
      </c>
      <c r="E4246" s="36">
        <v>700</v>
      </c>
      <c r="F4246" s="36" t="s">
        <v>14</v>
      </c>
      <c r="G4246" s="36" t="s">
        <v>10003</v>
      </c>
      <c r="H4246" s="37">
        <v>0</v>
      </c>
    </row>
    <row r="4247" spans="1:8" x14ac:dyDescent="0.25">
      <c r="A4247" s="30">
        <v>45799</v>
      </c>
      <c r="B4247" s="31" t="s">
        <v>8836</v>
      </c>
      <c r="C4247" s="32" t="s">
        <v>8807</v>
      </c>
      <c r="D4247" s="31" t="s">
        <v>10760</v>
      </c>
      <c r="E4247" s="32">
        <v>8</v>
      </c>
      <c r="F4247" s="32" t="s">
        <v>14</v>
      </c>
      <c r="G4247" s="32" t="s">
        <v>10961</v>
      </c>
      <c r="H4247" s="33" t="s">
        <v>8431</v>
      </c>
    </row>
    <row r="4248" spans="1:8" x14ac:dyDescent="0.25">
      <c r="A4248" s="34">
        <v>45799</v>
      </c>
      <c r="B4248" s="35" t="s">
        <v>9339</v>
      </c>
      <c r="C4248" s="36" t="s">
        <v>8923</v>
      </c>
      <c r="D4248" s="35" t="s">
        <v>10760</v>
      </c>
      <c r="E4248" s="36">
        <v>2</v>
      </c>
      <c r="F4248" s="36" t="s">
        <v>14</v>
      </c>
      <c r="G4248" s="36" t="s">
        <v>10961</v>
      </c>
      <c r="H4248" s="37" t="s">
        <v>8431</v>
      </c>
    </row>
    <row r="4249" spans="1:8" x14ac:dyDescent="0.25">
      <c r="A4249" s="30">
        <v>45799</v>
      </c>
      <c r="B4249" s="31" t="s">
        <v>9257</v>
      </c>
      <c r="C4249" s="32" t="s">
        <v>8922</v>
      </c>
      <c r="D4249" s="31" t="s">
        <v>10760</v>
      </c>
      <c r="E4249" s="32">
        <v>1</v>
      </c>
      <c r="F4249" s="32" t="s">
        <v>25</v>
      </c>
      <c r="G4249" s="32" t="s">
        <v>10961</v>
      </c>
      <c r="H4249" s="33" t="s">
        <v>8431</v>
      </c>
    </row>
    <row r="4250" spans="1:8" x14ac:dyDescent="0.25">
      <c r="A4250" s="34">
        <v>45799</v>
      </c>
      <c r="B4250" s="35" t="s">
        <v>9263</v>
      </c>
      <c r="C4250" s="36" t="s">
        <v>8966</v>
      </c>
      <c r="D4250" s="35" t="s">
        <v>10760</v>
      </c>
      <c r="E4250" s="36">
        <v>1</v>
      </c>
      <c r="F4250" s="36" t="s">
        <v>25</v>
      </c>
      <c r="G4250" s="36" t="s">
        <v>10961</v>
      </c>
      <c r="H4250" s="37" t="s">
        <v>8431</v>
      </c>
    </row>
    <row r="4251" spans="1:8" x14ac:dyDescent="0.25">
      <c r="A4251" s="30">
        <v>45799</v>
      </c>
      <c r="B4251" s="31" t="s">
        <v>816</v>
      </c>
      <c r="C4251" s="32" t="s">
        <v>817</v>
      </c>
      <c r="D4251" s="31" t="s">
        <v>10760</v>
      </c>
      <c r="E4251" s="32">
        <v>2</v>
      </c>
      <c r="F4251" s="32" t="s">
        <v>14</v>
      </c>
      <c r="G4251" s="32" t="s">
        <v>10961</v>
      </c>
      <c r="H4251" s="33" t="s">
        <v>8431</v>
      </c>
    </row>
    <row r="4252" spans="1:8" x14ac:dyDescent="0.25">
      <c r="A4252" s="34">
        <v>45799</v>
      </c>
      <c r="B4252" s="35" t="s">
        <v>149</v>
      </c>
      <c r="C4252" s="36" t="s">
        <v>150</v>
      </c>
      <c r="D4252" s="35" t="s">
        <v>10760</v>
      </c>
      <c r="E4252" s="36">
        <v>6</v>
      </c>
      <c r="F4252" s="36" t="s">
        <v>14</v>
      </c>
      <c r="G4252" s="36" t="s">
        <v>10961</v>
      </c>
      <c r="H4252" s="37" t="s">
        <v>8431</v>
      </c>
    </row>
    <row r="4253" spans="1:8" x14ac:dyDescent="0.25">
      <c r="A4253" s="30">
        <v>45799</v>
      </c>
      <c r="B4253" s="31" t="s">
        <v>9356</v>
      </c>
      <c r="C4253" s="32" t="s">
        <v>8947</v>
      </c>
      <c r="D4253" s="31" t="s">
        <v>10760</v>
      </c>
      <c r="E4253" s="32">
        <v>2</v>
      </c>
      <c r="F4253" s="32" t="s">
        <v>14</v>
      </c>
      <c r="G4253" s="32" t="s">
        <v>10961</v>
      </c>
      <c r="H4253" s="33" t="s">
        <v>8431</v>
      </c>
    </row>
    <row r="4254" spans="1:8" x14ac:dyDescent="0.25">
      <c r="A4254" s="34">
        <v>45799</v>
      </c>
      <c r="B4254" s="35" t="s">
        <v>4970</v>
      </c>
      <c r="C4254" s="36" t="s">
        <v>4971</v>
      </c>
      <c r="D4254" s="35" t="s">
        <v>10760</v>
      </c>
      <c r="E4254" s="36">
        <v>4</v>
      </c>
      <c r="F4254" s="36" t="s">
        <v>25</v>
      </c>
      <c r="G4254" s="36" t="s">
        <v>10961</v>
      </c>
      <c r="H4254" s="37" t="s">
        <v>8431</v>
      </c>
    </row>
    <row r="4255" spans="1:8" x14ac:dyDescent="0.25">
      <c r="A4255" s="30">
        <v>45799</v>
      </c>
      <c r="B4255" s="31" t="s">
        <v>10233</v>
      </c>
      <c r="C4255" s="32" t="s">
        <v>6163</v>
      </c>
      <c r="D4255" s="31" t="s">
        <v>10760</v>
      </c>
      <c r="E4255" s="32">
        <v>2</v>
      </c>
      <c r="F4255" s="32" t="s">
        <v>14</v>
      </c>
      <c r="G4255" s="32" t="s">
        <v>10961</v>
      </c>
      <c r="H4255" s="33" t="s">
        <v>8431</v>
      </c>
    </row>
    <row r="4256" spans="1:8" x14ac:dyDescent="0.25">
      <c r="A4256" s="34">
        <v>45799</v>
      </c>
      <c r="B4256" s="35" t="s">
        <v>10148</v>
      </c>
      <c r="C4256" s="36" t="s">
        <v>6247</v>
      </c>
      <c r="D4256" s="35" t="s">
        <v>10760</v>
      </c>
      <c r="E4256" s="36">
        <v>15</v>
      </c>
      <c r="F4256" s="36" t="s">
        <v>14</v>
      </c>
      <c r="G4256" s="36" t="s">
        <v>10961</v>
      </c>
      <c r="H4256" s="37" t="s">
        <v>8431</v>
      </c>
    </row>
    <row r="4257" spans="1:8" x14ac:dyDescent="0.25">
      <c r="A4257" s="30">
        <v>45799</v>
      </c>
      <c r="B4257" s="31" t="s">
        <v>2555</v>
      </c>
      <c r="C4257" s="32" t="s">
        <v>2556</v>
      </c>
      <c r="D4257" s="31" t="s">
        <v>10760</v>
      </c>
      <c r="E4257" s="32">
        <v>30</v>
      </c>
      <c r="F4257" s="32" t="s">
        <v>14</v>
      </c>
      <c r="G4257" s="32" t="s">
        <v>10961</v>
      </c>
      <c r="H4257" s="33" t="s">
        <v>8431</v>
      </c>
    </row>
    <row r="4258" spans="1:8" x14ac:dyDescent="0.25">
      <c r="A4258" s="34">
        <v>45799</v>
      </c>
      <c r="B4258" s="35">
        <v>3280843100</v>
      </c>
      <c r="C4258" s="36" t="s">
        <v>8701</v>
      </c>
      <c r="D4258" s="35" t="s">
        <v>10760</v>
      </c>
      <c r="E4258" s="36">
        <v>4</v>
      </c>
      <c r="F4258" s="36" t="s">
        <v>14</v>
      </c>
      <c r="G4258" s="36" t="s">
        <v>10961</v>
      </c>
      <c r="H4258" s="37" t="s">
        <v>8431</v>
      </c>
    </row>
    <row r="4259" spans="1:8" x14ac:dyDescent="0.25">
      <c r="A4259" s="30">
        <v>45799</v>
      </c>
      <c r="B4259" s="31" t="s">
        <v>777</v>
      </c>
      <c r="C4259" s="32" t="s">
        <v>778</v>
      </c>
      <c r="D4259" s="31" t="s">
        <v>10760</v>
      </c>
      <c r="E4259" s="32">
        <v>10</v>
      </c>
      <c r="F4259" s="32" t="s">
        <v>14</v>
      </c>
      <c r="G4259" s="32" t="s">
        <v>10961</v>
      </c>
      <c r="H4259" s="33" t="s">
        <v>8431</v>
      </c>
    </row>
    <row r="4260" spans="1:8" x14ac:dyDescent="0.25">
      <c r="A4260" s="34">
        <v>45799</v>
      </c>
      <c r="B4260" s="35" t="s">
        <v>2132</v>
      </c>
      <c r="C4260" s="36" t="s">
        <v>2133</v>
      </c>
      <c r="D4260" s="35" t="s">
        <v>10760</v>
      </c>
      <c r="E4260" s="36">
        <v>60</v>
      </c>
      <c r="F4260" s="36" t="s">
        <v>25</v>
      </c>
      <c r="G4260" s="36" t="s">
        <v>10961</v>
      </c>
      <c r="H4260" s="37" t="s">
        <v>8431</v>
      </c>
    </row>
    <row r="4261" spans="1:8" x14ac:dyDescent="0.25">
      <c r="A4261" s="30">
        <v>45799</v>
      </c>
      <c r="B4261" s="31" t="s">
        <v>10229</v>
      </c>
      <c r="C4261" s="32" t="s">
        <v>4224</v>
      </c>
      <c r="D4261" s="31" t="s">
        <v>10760</v>
      </c>
      <c r="E4261" s="32">
        <v>36</v>
      </c>
      <c r="F4261" s="32" t="s">
        <v>14</v>
      </c>
      <c r="G4261" s="32" t="s">
        <v>10961</v>
      </c>
      <c r="H4261" s="33" t="s">
        <v>8431</v>
      </c>
    </row>
    <row r="4262" spans="1:8" x14ac:dyDescent="0.25">
      <c r="A4262" s="34">
        <v>45799</v>
      </c>
      <c r="B4262" s="35" t="s">
        <v>1490</v>
      </c>
      <c r="C4262" s="36" t="s">
        <v>1491</v>
      </c>
      <c r="D4262" s="35" t="s">
        <v>10760</v>
      </c>
      <c r="E4262" s="36">
        <v>20</v>
      </c>
      <c r="F4262" s="36" t="s">
        <v>14</v>
      </c>
      <c r="G4262" s="36" t="s">
        <v>10961</v>
      </c>
      <c r="H4262" s="37" t="s">
        <v>8431</v>
      </c>
    </row>
    <row r="4263" spans="1:8" x14ac:dyDescent="0.25">
      <c r="A4263" s="30">
        <v>45799</v>
      </c>
      <c r="B4263" s="31" t="s">
        <v>1694</v>
      </c>
      <c r="C4263" s="32" t="s">
        <v>1695</v>
      </c>
      <c r="D4263" s="31" t="s">
        <v>10760</v>
      </c>
      <c r="E4263" s="32">
        <v>10</v>
      </c>
      <c r="F4263" s="32" t="s">
        <v>14</v>
      </c>
      <c r="G4263" s="32" t="s">
        <v>10961</v>
      </c>
      <c r="H4263" s="33" t="s">
        <v>8431</v>
      </c>
    </row>
    <row r="4264" spans="1:8" x14ac:dyDescent="0.25">
      <c r="A4264" s="34">
        <v>45799</v>
      </c>
      <c r="B4264" s="35" t="s">
        <v>8880</v>
      </c>
      <c r="C4264" s="36" t="s">
        <v>8851</v>
      </c>
      <c r="D4264" s="35" t="s">
        <v>10760</v>
      </c>
      <c r="E4264" s="36">
        <v>2</v>
      </c>
      <c r="F4264" s="36" t="s">
        <v>14</v>
      </c>
      <c r="G4264" s="36" t="s">
        <v>10961</v>
      </c>
      <c r="H4264" s="37" t="s">
        <v>8431</v>
      </c>
    </row>
    <row r="4265" spans="1:8" x14ac:dyDescent="0.25">
      <c r="A4265" s="30">
        <v>45799</v>
      </c>
      <c r="B4265" s="31" t="s">
        <v>2041</v>
      </c>
      <c r="C4265" s="32" t="s">
        <v>2042</v>
      </c>
      <c r="D4265" s="31" t="s">
        <v>10760</v>
      </c>
      <c r="E4265" s="32">
        <v>10</v>
      </c>
      <c r="F4265" s="32" t="s">
        <v>14</v>
      </c>
      <c r="G4265" s="32" t="s">
        <v>10961</v>
      </c>
      <c r="H4265" s="33" t="s">
        <v>8431</v>
      </c>
    </row>
    <row r="4266" spans="1:8" x14ac:dyDescent="0.25">
      <c r="A4266" s="34">
        <v>45799</v>
      </c>
      <c r="B4266" s="35" t="s">
        <v>8487</v>
      </c>
      <c r="C4266" s="36" t="s">
        <v>8488</v>
      </c>
      <c r="D4266" s="35" t="s">
        <v>10760</v>
      </c>
      <c r="E4266" s="36">
        <v>1</v>
      </c>
      <c r="F4266" s="36" t="s">
        <v>14</v>
      </c>
      <c r="G4266" s="36" t="s">
        <v>10961</v>
      </c>
      <c r="H4266" s="37" t="s">
        <v>8431</v>
      </c>
    </row>
    <row r="4267" spans="1:8" x14ac:dyDescent="0.25">
      <c r="A4267" s="30">
        <v>45799</v>
      </c>
      <c r="B4267" s="31" t="s">
        <v>8481</v>
      </c>
      <c r="C4267" s="32" t="s">
        <v>8482</v>
      </c>
      <c r="D4267" s="31" t="s">
        <v>10760</v>
      </c>
      <c r="E4267" s="32">
        <v>1</v>
      </c>
      <c r="F4267" s="32" t="s">
        <v>14</v>
      </c>
      <c r="G4267" s="32" t="s">
        <v>10961</v>
      </c>
      <c r="H4267" s="33" t="s">
        <v>8431</v>
      </c>
    </row>
    <row r="4268" spans="1:8" x14ac:dyDescent="0.25">
      <c r="A4268" s="34">
        <v>45799</v>
      </c>
      <c r="B4268" s="35" t="s">
        <v>9287</v>
      </c>
      <c r="C4268" s="36" t="s">
        <v>8360</v>
      </c>
      <c r="D4268" s="35" t="s">
        <v>10760</v>
      </c>
      <c r="E4268" s="36">
        <v>20</v>
      </c>
      <c r="F4268" s="36" t="s">
        <v>14</v>
      </c>
      <c r="G4268" s="36" t="s">
        <v>10961</v>
      </c>
      <c r="H4268" s="37" t="s">
        <v>8431</v>
      </c>
    </row>
    <row r="4269" spans="1:8" x14ac:dyDescent="0.25">
      <c r="A4269" s="30">
        <v>45799</v>
      </c>
      <c r="B4269" s="31" t="s">
        <v>9288</v>
      </c>
      <c r="C4269" s="32" t="s">
        <v>8361</v>
      </c>
      <c r="D4269" s="31" t="s">
        <v>10760</v>
      </c>
      <c r="E4269" s="32">
        <v>20</v>
      </c>
      <c r="F4269" s="32" t="s">
        <v>14</v>
      </c>
      <c r="G4269" s="32" t="s">
        <v>10961</v>
      </c>
      <c r="H4269" s="33" t="s">
        <v>8431</v>
      </c>
    </row>
    <row r="4270" spans="1:8" x14ac:dyDescent="0.25">
      <c r="A4270" s="34">
        <v>45799</v>
      </c>
      <c r="B4270" s="35" t="s">
        <v>9267</v>
      </c>
      <c r="C4270" s="36" t="s">
        <v>8365</v>
      </c>
      <c r="D4270" s="35" t="s">
        <v>10760</v>
      </c>
      <c r="E4270" s="36">
        <v>20</v>
      </c>
      <c r="F4270" s="36" t="s">
        <v>14</v>
      </c>
      <c r="G4270" s="36" t="s">
        <v>10961</v>
      </c>
      <c r="H4270" s="37" t="s">
        <v>8431</v>
      </c>
    </row>
    <row r="4271" spans="1:8" x14ac:dyDescent="0.25">
      <c r="A4271" s="30">
        <v>45799</v>
      </c>
      <c r="B4271" s="31" t="s">
        <v>9274</v>
      </c>
      <c r="C4271" s="32" t="s">
        <v>8358</v>
      </c>
      <c r="D4271" s="31" t="s">
        <v>10760</v>
      </c>
      <c r="E4271" s="32">
        <v>20</v>
      </c>
      <c r="F4271" s="32" t="s">
        <v>14</v>
      </c>
      <c r="G4271" s="32" t="s">
        <v>10961</v>
      </c>
      <c r="H4271" s="33" t="s">
        <v>8431</v>
      </c>
    </row>
    <row r="4272" spans="1:8" x14ac:dyDescent="0.25">
      <c r="A4272" s="34">
        <v>45799</v>
      </c>
      <c r="B4272" s="35" t="s">
        <v>9266</v>
      </c>
      <c r="C4272" s="36" t="s">
        <v>8367</v>
      </c>
      <c r="D4272" s="35" t="s">
        <v>10760</v>
      </c>
      <c r="E4272" s="36">
        <v>20</v>
      </c>
      <c r="F4272" s="36" t="s">
        <v>14</v>
      </c>
      <c r="G4272" s="36" t="s">
        <v>10961</v>
      </c>
      <c r="H4272" s="37" t="s">
        <v>8431</v>
      </c>
    </row>
    <row r="4273" spans="1:8" x14ac:dyDescent="0.25">
      <c r="A4273" s="30">
        <v>45799</v>
      </c>
      <c r="B4273" s="31" t="s">
        <v>1823</v>
      </c>
      <c r="C4273" s="32" t="s">
        <v>1824</v>
      </c>
      <c r="D4273" s="31" t="s">
        <v>10760</v>
      </c>
      <c r="E4273" s="32">
        <v>4</v>
      </c>
      <c r="F4273" s="32" t="s">
        <v>25</v>
      </c>
      <c r="G4273" s="32" t="s">
        <v>10961</v>
      </c>
      <c r="H4273" s="33" t="s">
        <v>8431</v>
      </c>
    </row>
    <row r="4274" spans="1:8" x14ac:dyDescent="0.25">
      <c r="A4274" s="34">
        <v>45799</v>
      </c>
      <c r="B4274" s="35" t="s">
        <v>10146</v>
      </c>
      <c r="C4274" s="36" t="s">
        <v>6753</v>
      </c>
      <c r="D4274" s="35" t="s">
        <v>10760</v>
      </c>
      <c r="E4274" s="36">
        <v>36</v>
      </c>
      <c r="F4274" s="36" t="s">
        <v>14</v>
      </c>
      <c r="G4274" s="36" t="s">
        <v>10961</v>
      </c>
      <c r="H4274" s="37" t="s">
        <v>8431</v>
      </c>
    </row>
    <row r="4275" spans="1:8" x14ac:dyDescent="0.25">
      <c r="A4275" s="30">
        <v>45799</v>
      </c>
      <c r="B4275" s="31" t="s">
        <v>2285</v>
      </c>
      <c r="C4275" s="32" t="s">
        <v>2286</v>
      </c>
      <c r="D4275" s="31" t="s">
        <v>10760</v>
      </c>
      <c r="E4275" s="32">
        <v>36</v>
      </c>
      <c r="F4275" s="32" t="s">
        <v>14</v>
      </c>
      <c r="G4275" s="32" t="s">
        <v>10961</v>
      </c>
      <c r="H4275" s="33" t="s">
        <v>8431</v>
      </c>
    </row>
    <row r="4276" spans="1:8" x14ac:dyDescent="0.25">
      <c r="A4276" s="34">
        <v>45799</v>
      </c>
      <c r="B4276" s="35" t="s">
        <v>1655</v>
      </c>
      <c r="C4276" s="36" t="s">
        <v>1656</v>
      </c>
      <c r="D4276" s="35" t="s">
        <v>10760</v>
      </c>
      <c r="E4276" s="36">
        <v>10</v>
      </c>
      <c r="F4276" s="36" t="s">
        <v>14</v>
      </c>
      <c r="G4276" s="36" t="s">
        <v>10961</v>
      </c>
      <c r="H4276" s="37" t="s">
        <v>8431</v>
      </c>
    </row>
    <row r="4277" spans="1:8" x14ac:dyDescent="0.25">
      <c r="A4277" s="30">
        <v>45799</v>
      </c>
      <c r="B4277" s="31" t="s">
        <v>2289</v>
      </c>
      <c r="C4277" s="32" t="s">
        <v>2290</v>
      </c>
      <c r="D4277" s="31" t="s">
        <v>10760</v>
      </c>
      <c r="E4277" s="32">
        <v>30</v>
      </c>
      <c r="F4277" s="32" t="s">
        <v>14</v>
      </c>
      <c r="G4277" s="32" t="s">
        <v>10961</v>
      </c>
      <c r="H4277" s="33" t="s">
        <v>8431</v>
      </c>
    </row>
    <row r="4278" spans="1:8" x14ac:dyDescent="0.25">
      <c r="A4278" s="34">
        <v>45799</v>
      </c>
      <c r="B4278" s="35" t="s">
        <v>8548</v>
      </c>
      <c r="C4278" s="36" t="s">
        <v>851</v>
      </c>
      <c r="D4278" s="35" t="s">
        <v>10760</v>
      </c>
      <c r="E4278" s="36">
        <v>2</v>
      </c>
      <c r="F4278" s="36" t="s">
        <v>25</v>
      </c>
      <c r="G4278" s="36" t="s">
        <v>10961</v>
      </c>
      <c r="H4278" s="37" t="s">
        <v>8431</v>
      </c>
    </row>
    <row r="4279" spans="1:8" x14ac:dyDescent="0.25">
      <c r="A4279" s="30">
        <v>45799</v>
      </c>
      <c r="B4279" s="31" t="s">
        <v>844</v>
      </c>
      <c r="C4279" s="32" t="s">
        <v>845</v>
      </c>
      <c r="D4279" s="31" t="s">
        <v>10760</v>
      </c>
      <c r="E4279" s="32">
        <v>2</v>
      </c>
      <c r="F4279" s="32" t="s">
        <v>25</v>
      </c>
      <c r="G4279" s="32" t="s">
        <v>10961</v>
      </c>
      <c r="H4279" s="33" t="s">
        <v>8431</v>
      </c>
    </row>
    <row r="4280" spans="1:8" x14ac:dyDescent="0.25">
      <c r="A4280" s="34">
        <v>45799</v>
      </c>
      <c r="B4280" s="35" t="s">
        <v>8548</v>
      </c>
      <c r="C4280" s="36" t="s">
        <v>851</v>
      </c>
      <c r="D4280" s="35" t="s">
        <v>10760</v>
      </c>
      <c r="E4280" s="36">
        <v>1</v>
      </c>
      <c r="F4280" s="36" t="s">
        <v>25</v>
      </c>
      <c r="G4280" s="36" t="s">
        <v>10961</v>
      </c>
      <c r="H4280" s="37" t="s">
        <v>8431</v>
      </c>
    </row>
    <row r="4281" spans="1:8" x14ac:dyDescent="0.25">
      <c r="A4281" s="30">
        <v>45799</v>
      </c>
      <c r="B4281" s="31" t="s">
        <v>844</v>
      </c>
      <c r="C4281" s="32" t="s">
        <v>845</v>
      </c>
      <c r="D4281" s="31" t="s">
        <v>10760</v>
      </c>
      <c r="E4281" s="32">
        <v>1</v>
      </c>
      <c r="F4281" s="32" t="s">
        <v>25</v>
      </c>
      <c r="G4281" s="32" t="s">
        <v>10961</v>
      </c>
      <c r="H4281" s="33" t="s">
        <v>8431</v>
      </c>
    </row>
    <row r="4282" spans="1:8" x14ac:dyDescent="0.25">
      <c r="A4282" s="34">
        <v>45799</v>
      </c>
      <c r="B4282" s="35" t="s">
        <v>10187</v>
      </c>
      <c r="C4282" s="36" t="s">
        <v>6060</v>
      </c>
      <c r="D4282" s="35" t="s">
        <v>10760</v>
      </c>
      <c r="E4282" s="36">
        <v>3</v>
      </c>
      <c r="F4282" s="36" t="s">
        <v>14</v>
      </c>
      <c r="G4282" s="36" t="s">
        <v>10961</v>
      </c>
      <c r="H4282" s="37" t="s">
        <v>8431</v>
      </c>
    </row>
    <row r="4283" spans="1:8" x14ac:dyDescent="0.25">
      <c r="A4283" s="30">
        <v>45799</v>
      </c>
      <c r="B4283" s="31" t="s">
        <v>3069</v>
      </c>
      <c r="C4283" s="32" t="s">
        <v>3070</v>
      </c>
      <c r="D4283" s="31" t="s">
        <v>10760</v>
      </c>
      <c r="E4283" s="32">
        <v>1</v>
      </c>
      <c r="F4283" s="32" t="s">
        <v>14</v>
      </c>
      <c r="G4283" s="32" t="s">
        <v>10961</v>
      </c>
      <c r="H4283" s="33" t="s">
        <v>8431</v>
      </c>
    </row>
    <row r="4284" spans="1:8" x14ac:dyDescent="0.25">
      <c r="A4284" s="34">
        <v>45799</v>
      </c>
      <c r="B4284" s="35" t="s">
        <v>1087</v>
      </c>
      <c r="C4284" s="36" t="s">
        <v>1088</v>
      </c>
      <c r="D4284" s="35" t="s">
        <v>10760</v>
      </c>
      <c r="E4284" s="36">
        <v>10</v>
      </c>
      <c r="F4284" s="36" t="s">
        <v>14</v>
      </c>
      <c r="G4284" s="36" t="s">
        <v>10961</v>
      </c>
      <c r="H4284" s="37" t="s">
        <v>8431</v>
      </c>
    </row>
    <row r="4285" spans="1:8" x14ac:dyDescent="0.25">
      <c r="A4285" s="30">
        <v>45799</v>
      </c>
      <c r="B4285" s="31" t="s">
        <v>8337</v>
      </c>
      <c r="C4285" s="32" t="s">
        <v>8338</v>
      </c>
      <c r="D4285" s="31" t="s">
        <v>10760</v>
      </c>
      <c r="E4285" s="32">
        <v>12</v>
      </c>
      <c r="F4285" s="32" t="s">
        <v>14</v>
      </c>
      <c r="G4285" s="32" t="s">
        <v>10961</v>
      </c>
      <c r="H4285" s="33" t="s">
        <v>8431</v>
      </c>
    </row>
    <row r="4286" spans="1:8" x14ac:dyDescent="0.25">
      <c r="A4286" s="34">
        <v>45799</v>
      </c>
      <c r="B4286" s="35" t="s">
        <v>8339</v>
      </c>
      <c r="C4286" s="36" t="s">
        <v>8340</v>
      </c>
      <c r="D4286" s="35" t="s">
        <v>10760</v>
      </c>
      <c r="E4286" s="36">
        <v>12</v>
      </c>
      <c r="F4286" s="36" t="s">
        <v>14</v>
      </c>
      <c r="G4286" s="36" t="s">
        <v>10961</v>
      </c>
      <c r="H4286" s="37" t="s">
        <v>8431</v>
      </c>
    </row>
    <row r="4287" spans="1:8" x14ac:dyDescent="0.25">
      <c r="A4287" s="30">
        <v>45799</v>
      </c>
      <c r="B4287" s="31" t="s">
        <v>2560</v>
      </c>
      <c r="C4287" s="32" t="s">
        <v>2561</v>
      </c>
      <c r="D4287" s="31" t="s">
        <v>10760</v>
      </c>
      <c r="E4287" s="32">
        <v>6</v>
      </c>
      <c r="F4287" s="32" t="s">
        <v>14</v>
      </c>
      <c r="G4287" s="32" t="s">
        <v>10961</v>
      </c>
      <c r="H4287" s="33" t="s">
        <v>8431</v>
      </c>
    </row>
    <row r="4288" spans="1:8" x14ac:dyDescent="0.25">
      <c r="A4288" s="34">
        <v>45799</v>
      </c>
      <c r="B4288" s="35">
        <v>4340460100</v>
      </c>
      <c r="C4288" s="36" t="s">
        <v>8730</v>
      </c>
      <c r="D4288" s="35" t="s">
        <v>10760</v>
      </c>
      <c r="E4288" s="36">
        <v>6</v>
      </c>
      <c r="F4288" s="36" t="s">
        <v>14</v>
      </c>
      <c r="G4288" s="36" t="s">
        <v>10961</v>
      </c>
      <c r="H4288" s="37" t="s">
        <v>8431</v>
      </c>
    </row>
    <row r="4289" spans="1:8" x14ac:dyDescent="0.25">
      <c r="A4289" s="30">
        <v>45799</v>
      </c>
      <c r="B4289" s="31" t="s">
        <v>9014</v>
      </c>
      <c r="C4289" s="32" t="s">
        <v>8974</v>
      </c>
      <c r="D4289" s="31" t="s">
        <v>10760</v>
      </c>
      <c r="E4289" s="32">
        <v>4</v>
      </c>
      <c r="F4289" s="32" t="s">
        <v>14</v>
      </c>
      <c r="G4289" s="32" t="s">
        <v>10961</v>
      </c>
      <c r="H4289" s="33" t="s">
        <v>8431</v>
      </c>
    </row>
    <row r="4290" spans="1:8" x14ac:dyDescent="0.25">
      <c r="A4290" s="34">
        <v>45798</v>
      </c>
      <c r="B4290" s="35">
        <v>1280819100</v>
      </c>
      <c r="C4290" s="36" t="s">
        <v>8653</v>
      </c>
      <c r="D4290" s="35">
        <v>1971</v>
      </c>
      <c r="E4290" s="36">
        <v>2</v>
      </c>
      <c r="F4290" s="36" t="s">
        <v>25</v>
      </c>
      <c r="G4290" s="36" t="s">
        <v>10961</v>
      </c>
      <c r="H4290" s="37" t="s">
        <v>10761</v>
      </c>
    </row>
    <row r="4291" spans="1:8" x14ac:dyDescent="0.25">
      <c r="A4291" s="30">
        <v>45798</v>
      </c>
      <c r="B4291" s="31" t="s">
        <v>9754</v>
      </c>
      <c r="C4291" s="32" t="s">
        <v>9764</v>
      </c>
      <c r="D4291" s="31">
        <v>1971</v>
      </c>
      <c r="E4291" s="32">
        <v>8</v>
      </c>
      <c r="F4291" s="32" t="s">
        <v>14</v>
      </c>
      <c r="G4291" s="32" t="s">
        <v>10961</v>
      </c>
      <c r="H4291" s="33" t="s">
        <v>10761</v>
      </c>
    </row>
    <row r="4292" spans="1:8" x14ac:dyDescent="0.25">
      <c r="A4292" s="34">
        <v>45798</v>
      </c>
      <c r="B4292" s="35">
        <v>3280860100</v>
      </c>
      <c r="C4292" s="36" t="s">
        <v>8706</v>
      </c>
      <c r="D4292" s="35">
        <v>1971</v>
      </c>
      <c r="E4292" s="36">
        <v>12</v>
      </c>
      <c r="F4292" s="36" t="s">
        <v>14</v>
      </c>
      <c r="G4292" s="36" t="s">
        <v>10961</v>
      </c>
      <c r="H4292" s="37" t="s">
        <v>10761</v>
      </c>
    </row>
    <row r="4293" spans="1:8" x14ac:dyDescent="0.25">
      <c r="A4293" s="30">
        <v>45798</v>
      </c>
      <c r="B4293" s="31" t="s">
        <v>10324</v>
      </c>
      <c r="C4293" s="32" t="s">
        <v>8707</v>
      </c>
      <c r="D4293" s="31">
        <v>1971</v>
      </c>
      <c r="E4293" s="32">
        <v>5</v>
      </c>
      <c r="F4293" s="32" t="s">
        <v>14</v>
      </c>
      <c r="G4293" s="32" t="s">
        <v>10961</v>
      </c>
      <c r="H4293" s="33" t="s">
        <v>10761</v>
      </c>
    </row>
    <row r="4294" spans="1:8" x14ac:dyDescent="0.25">
      <c r="A4294" s="34">
        <v>45798</v>
      </c>
      <c r="B4294" s="35">
        <v>3280820100</v>
      </c>
      <c r="C4294" s="36" t="s">
        <v>8698</v>
      </c>
      <c r="D4294" s="35">
        <v>1971</v>
      </c>
      <c r="E4294" s="36">
        <v>6</v>
      </c>
      <c r="F4294" s="36" t="s">
        <v>14</v>
      </c>
      <c r="G4294" s="36" t="s">
        <v>10961</v>
      </c>
      <c r="H4294" s="37" t="s">
        <v>10761</v>
      </c>
    </row>
    <row r="4295" spans="1:8" x14ac:dyDescent="0.25">
      <c r="A4295" s="30">
        <v>45798</v>
      </c>
      <c r="B4295" s="31">
        <v>3280587100</v>
      </c>
      <c r="C4295" s="32" t="s">
        <v>8683</v>
      </c>
      <c r="D4295" s="31">
        <v>1971</v>
      </c>
      <c r="E4295" s="32">
        <v>4</v>
      </c>
      <c r="F4295" s="32" t="s">
        <v>14</v>
      </c>
      <c r="G4295" s="32" t="s">
        <v>10961</v>
      </c>
      <c r="H4295" s="33" t="s">
        <v>10761</v>
      </c>
    </row>
    <row r="4296" spans="1:8" x14ac:dyDescent="0.25">
      <c r="A4296" s="34">
        <v>45798</v>
      </c>
      <c r="B4296" s="35">
        <v>3280843100</v>
      </c>
      <c r="C4296" s="36" t="s">
        <v>8701</v>
      </c>
      <c r="D4296" s="35">
        <v>1971</v>
      </c>
      <c r="E4296" s="36">
        <v>6</v>
      </c>
      <c r="F4296" s="36" t="s">
        <v>14</v>
      </c>
      <c r="G4296" s="36" t="s">
        <v>10961</v>
      </c>
      <c r="H4296" s="37" t="s">
        <v>10761</v>
      </c>
    </row>
    <row r="4297" spans="1:8" x14ac:dyDescent="0.25">
      <c r="A4297" s="30">
        <v>45798</v>
      </c>
      <c r="B4297" s="31">
        <v>3280845100</v>
      </c>
      <c r="C4297" s="32" t="s">
        <v>8702</v>
      </c>
      <c r="D4297" s="31">
        <v>1971</v>
      </c>
      <c r="E4297" s="32">
        <v>2</v>
      </c>
      <c r="F4297" s="32" t="s">
        <v>14</v>
      </c>
      <c r="G4297" s="32" t="s">
        <v>10961</v>
      </c>
      <c r="H4297" s="33" t="s">
        <v>10761</v>
      </c>
    </row>
    <row r="4298" spans="1:8" x14ac:dyDescent="0.25">
      <c r="A4298" s="34">
        <v>45798</v>
      </c>
      <c r="B4298" s="35">
        <v>4330349100</v>
      </c>
      <c r="C4298" s="36" t="s">
        <v>9285</v>
      </c>
      <c r="D4298" s="35">
        <v>1971</v>
      </c>
      <c r="E4298" s="36">
        <v>10</v>
      </c>
      <c r="F4298" s="36" t="s">
        <v>25</v>
      </c>
      <c r="G4298" s="36" t="s">
        <v>10961</v>
      </c>
      <c r="H4298" s="37" t="s">
        <v>10761</v>
      </c>
    </row>
    <row r="4299" spans="1:8" x14ac:dyDescent="0.25">
      <c r="A4299" s="30">
        <v>45798</v>
      </c>
      <c r="B4299" s="31">
        <v>4340452100</v>
      </c>
      <c r="C4299" s="32" t="s">
        <v>8726</v>
      </c>
      <c r="D4299" s="31">
        <v>1971</v>
      </c>
      <c r="E4299" s="32">
        <v>2</v>
      </c>
      <c r="F4299" s="32" t="s">
        <v>25</v>
      </c>
      <c r="G4299" s="32" t="s">
        <v>10961</v>
      </c>
      <c r="H4299" s="33" t="s">
        <v>10761</v>
      </c>
    </row>
    <row r="4300" spans="1:8" x14ac:dyDescent="0.25">
      <c r="A4300" s="34">
        <v>45798</v>
      </c>
      <c r="B4300" s="35">
        <v>2280242100</v>
      </c>
      <c r="C4300" s="36" t="s">
        <v>8662</v>
      </c>
      <c r="D4300" s="35">
        <v>1971</v>
      </c>
      <c r="E4300" s="36">
        <v>1</v>
      </c>
      <c r="F4300" s="36" t="s">
        <v>25</v>
      </c>
      <c r="G4300" s="36" t="s">
        <v>10961</v>
      </c>
      <c r="H4300" s="37" t="s">
        <v>10761</v>
      </c>
    </row>
    <row r="4301" spans="1:8" x14ac:dyDescent="0.25">
      <c r="A4301" s="30">
        <v>45798</v>
      </c>
      <c r="B4301" s="31">
        <v>4340454100</v>
      </c>
      <c r="C4301" s="32" t="s">
        <v>8728</v>
      </c>
      <c r="D4301" s="31">
        <v>1971</v>
      </c>
      <c r="E4301" s="32">
        <v>2</v>
      </c>
      <c r="F4301" s="32" t="s">
        <v>14</v>
      </c>
      <c r="G4301" s="32" t="s">
        <v>10961</v>
      </c>
      <c r="H4301" s="33" t="s">
        <v>10761</v>
      </c>
    </row>
    <row r="4302" spans="1:8" x14ac:dyDescent="0.25">
      <c r="A4302" s="34">
        <v>45798</v>
      </c>
      <c r="B4302" s="35">
        <v>3280524100</v>
      </c>
      <c r="C4302" s="36" t="s">
        <v>8670</v>
      </c>
      <c r="D4302" s="35">
        <v>1971</v>
      </c>
      <c r="E4302" s="36">
        <v>2</v>
      </c>
      <c r="F4302" s="36" t="s">
        <v>14</v>
      </c>
      <c r="G4302" s="36" t="s">
        <v>10961</v>
      </c>
      <c r="H4302" s="37" t="s">
        <v>10761</v>
      </c>
    </row>
    <row r="4303" spans="1:8" x14ac:dyDescent="0.25">
      <c r="A4303" s="30">
        <v>45798</v>
      </c>
      <c r="B4303" s="31">
        <v>4341143100</v>
      </c>
      <c r="C4303" s="32" t="s">
        <v>8734</v>
      </c>
      <c r="D4303" s="31">
        <v>1971</v>
      </c>
      <c r="E4303" s="32">
        <v>2</v>
      </c>
      <c r="F4303" s="32" t="s">
        <v>14</v>
      </c>
      <c r="G4303" s="32" t="s">
        <v>10961</v>
      </c>
      <c r="H4303" s="33" t="s">
        <v>10761</v>
      </c>
    </row>
    <row r="4304" spans="1:8" x14ac:dyDescent="0.25">
      <c r="A4304" s="34">
        <v>45798</v>
      </c>
      <c r="B4304" s="35">
        <v>3280590100</v>
      </c>
      <c r="C4304" s="36" t="s">
        <v>8685</v>
      </c>
      <c r="D4304" s="35">
        <v>1971</v>
      </c>
      <c r="E4304" s="36">
        <v>2</v>
      </c>
      <c r="F4304" s="36" t="s">
        <v>14</v>
      </c>
      <c r="G4304" s="36" t="s">
        <v>10961</v>
      </c>
      <c r="H4304" s="37" t="s">
        <v>10761</v>
      </c>
    </row>
    <row r="4305" spans="1:8" x14ac:dyDescent="0.25">
      <c r="A4305" s="30">
        <v>45798</v>
      </c>
      <c r="B4305" s="31" t="s">
        <v>8873</v>
      </c>
      <c r="C4305" s="32" t="s">
        <v>8841</v>
      </c>
      <c r="D4305" s="31">
        <v>1967</v>
      </c>
      <c r="E4305" s="32">
        <v>24</v>
      </c>
      <c r="F4305" s="32" t="s">
        <v>14</v>
      </c>
      <c r="G4305" s="32" t="s">
        <v>10961</v>
      </c>
      <c r="H4305" s="33" t="s">
        <v>9420</v>
      </c>
    </row>
    <row r="4306" spans="1:8" x14ac:dyDescent="0.25">
      <c r="A4306" s="34">
        <v>45798</v>
      </c>
      <c r="B4306" s="35" t="s">
        <v>9012</v>
      </c>
      <c r="C4306" s="36" t="s">
        <v>8976</v>
      </c>
      <c r="D4306" s="35">
        <v>1967</v>
      </c>
      <c r="E4306" s="36">
        <v>4</v>
      </c>
      <c r="F4306" s="36" t="s">
        <v>14</v>
      </c>
      <c r="G4306" s="36" t="s">
        <v>10961</v>
      </c>
      <c r="H4306" s="37" t="s">
        <v>9420</v>
      </c>
    </row>
    <row r="4307" spans="1:8" x14ac:dyDescent="0.25">
      <c r="A4307" s="30">
        <v>45798</v>
      </c>
      <c r="B4307" s="31" t="s">
        <v>8988</v>
      </c>
      <c r="C4307" s="32" t="s">
        <v>8989</v>
      </c>
      <c r="D4307" s="31">
        <v>1967</v>
      </c>
      <c r="E4307" s="32">
        <v>8</v>
      </c>
      <c r="F4307" s="32" t="s">
        <v>14</v>
      </c>
      <c r="G4307" s="32" t="s">
        <v>10961</v>
      </c>
      <c r="H4307" s="33" t="s">
        <v>9420</v>
      </c>
    </row>
    <row r="4308" spans="1:8" x14ac:dyDescent="0.25">
      <c r="A4308" s="34">
        <v>45798</v>
      </c>
      <c r="B4308" s="35" t="s">
        <v>9011</v>
      </c>
      <c r="C4308" s="36" t="s">
        <v>8985</v>
      </c>
      <c r="D4308" s="35">
        <v>1967</v>
      </c>
      <c r="E4308" s="36">
        <v>4</v>
      </c>
      <c r="F4308" s="36" t="s">
        <v>14</v>
      </c>
      <c r="G4308" s="36" t="s">
        <v>10961</v>
      </c>
      <c r="H4308" s="37" t="s">
        <v>9420</v>
      </c>
    </row>
    <row r="4309" spans="1:8" x14ac:dyDescent="0.25">
      <c r="A4309" s="30">
        <v>45798</v>
      </c>
      <c r="B4309" s="31">
        <v>2310131100</v>
      </c>
      <c r="C4309" s="32" t="s">
        <v>8663</v>
      </c>
      <c r="D4309" s="31">
        <v>1967</v>
      </c>
      <c r="E4309" s="32">
        <v>2</v>
      </c>
      <c r="F4309" s="32" t="s">
        <v>25</v>
      </c>
      <c r="G4309" s="32" t="s">
        <v>10961</v>
      </c>
      <c r="H4309" s="33" t="s">
        <v>9420</v>
      </c>
    </row>
    <row r="4310" spans="1:8" x14ac:dyDescent="0.25">
      <c r="A4310" s="34">
        <v>45798</v>
      </c>
      <c r="B4310" s="35">
        <v>2310131100</v>
      </c>
      <c r="C4310" s="36" t="s">
        <v>8663</v>
      </c>
      <c r="D4310" s="35">
        <v>1967</v>
      </c>
      <c r="E4310" s="36">
        <v>1</v>
      </c>
      <c r="F4310" s="36" t="s">
        <v>25</v>
      </c>
      <c r="G4310" s="36" t="s">
        <v>10961</v>
      </c>
      <c r="H4310" s="37" t="s">
        <v>9420</v>
      </c>
    </row>
    <row r="4311" spans="1:8" x14ac:dyDescent="0.25">
      <c r="A4311" s="30">
        <v>45798</v>
      </c>
      <c r="B4311" s="31" t="s">
        <v>8873</v>
      </c>
      <c r="C4311" s="32" t="s">
        <v>8841</v>
      </c>
      <c r="D4311" s="31">
        <v>1974</v>
      </c>
      <c r="E4311" s="32">
        <v>5</v>
      </c>
      <c r="F4311" s="32" t="s">
        <v>14</v>
      </c>
      <c r="G4311" s="32" t="s">
        <v>10961</v>
      </c>
      <c r="H4311" s="33" t="s">
        <v>10284</v>
      </c>
    </row>
    <row r="4312" spans="1:8" s="20" customFormat="1" x14ac:dyDescent="0.25">
      <c r="A4312" s="34">
        <v>45798</v>
      </c>
      <c r="B4312" s="35" t="s">
        <v>9476</v>
      </c>
      <c r="C4312" s="36" t="s">
        <v>8852</v>
      </c>
      <c r="D4312" s="35">
        <v>1974</v>
      </c>
      <c r="E4312" s="36">
        <v>1</v>
      </c>
      <c r="F4312" s="36" t="s">
        <v>14</v>
      </c>
      <c r="G4312" s="36" t="s">
        <v>10961</v>
      </c>
      <c r="H4312" s="37" t="s">
        <v>10284</v>
      </c>
    </row>
    <row r="4313" spans="1:8" x14ac:dyDescent="0.25">
      <c r="A4313" s="30">
        <v>45798</v>
      </c>
      <c r="B4313" s="31" t="s">
        <v>8880</v>
      </c>
      <c r="C4313" s="32" t="s">
        <v>8851</v>
      </c>
      <c r="D4313" s="31">
        <v>1974</v>
      </c>
      <c r="E4313" s="32">
        <v>1</v>
      </c>
      <c r="F4313" s="32" t="s">
        <v>14</v>
      </c>
      <c r="G4313" s="32" t="s">
        <v>10961</v>
      </c>
      <c r="H4313" s="33" t="s">
        <v>10284</v>
      </c>
    </row>
    <row r="4314" spans="1:8" x14ac:dyDescent="0.25">
      <c r="A4314" s="34">
        <v>45798</v>
      </c>
      <c r="B4314" s="35" t="s">
        <v>8886</v>
      </c>
      <c r="C4314" s="36" t="s">
        <v>8858</v>
      </c>
      <c r="D4314" s="35">
        <v>1974</v>
      </c>
      <c r="E4314" s="36">
        <v>1</v>
      </c>
      <c r="F4314" s="36" t="s">
        <v>14</v>
      </c>
      <c r="G4314" s="36" t="s">
        <v>10961</v>
      </c>
      <c r="H4314" s="37" t="s">
        <v>10284</v>
      </c>
    </row>
    <row r="4315" spans="1:8" x14ac:dyDescent="0.25">
      <c r="A4315" s="30">
        <v>45799</v>
      </c>
      <c r="B4315" s="31" t="s">
        <v>10280</v>
      </c>
      <c r="C4315" s="32" t="s">
        <v>2922</v>
      </c>
      <c r="D4315" s="31">
        <v>1982</v>
      </c>
      <c r="E4315" s="32">
        <v>40</v>
      </c>
      <c r="F4315" s="32" t="s">
        <v>14</v>
      </c>
      <c r="G4315" s="32" t="s">
        <v>10961</v>
      </c>
      <c r="H4315" s="33" t="s">
        <v>10260</v>
      </c>
    </row>
    <row r="4316" spans="1:8" x14ac:dyDescent="0.25">
      <c r="A4316" s="34">
        <v>45799</v>
      </c>
      <c r="B4316" s="35" t="s">
        <v>10762</v>
      </c>
      <c r="C4316" s="36" t="s">
        <v>10762</v>
      </c>
      <c r="D4316" s="35">
        <v>1982</v>
      </c>
      <c r="E4316" s="36">
        <v>5</v>
      </c>
      <c r="F4316" s="36" t="s">
        <v>14</v>
      </c>
      <c r="G4316" s="36" t="s">
        <v>10961</v>
      </c>
      <c r="H4316" s="37" t="s">
        <v>10260</v>
      </c>
    </row>
    <row r="4317" spans="1:8" x14ac:dyDescent="0.25">
      <c r="A4317" s="30">
        <v>45799</v>
      </c>
      <c r="B4317" s="31" t="s">
        <v>10763</v>
      </c>
      <c r="C4317" s="32" t="s">
        <v>10763</v>
      </c>
      <c r="D4317" s="31">
        <v>1982</v>
      </c>
      <c r="E4317" s="32">
        <v>5</v>
      </c>
      <c r="F4317" s="32" t="s">
        <v>14</v>
      </c>
      <c r="G4317" s="32" t="s">
        <v>10961</v>
      </c>
      <c r="H4317" s="33" t="s">
        <v>10260</v>
      </c>
    </row>
    <row r="4318" spans="1:8" x14ac:dyDescent="0.25">
      <c r="A4318" s="34">
        <v>45799</v>
      </c>
      <c r="B4318" s="35" t="s">
        <v>10762</v>
      </c>
      <c r="C4318" s="36" t="s">
        <v>10762</v>
      </c>
      <c r="D4318" s="35">
        <v>1982</v>
      </c>
      <c r="E4318" s="36">
        <v>5</v>
      </c>
      <c r="F4318" s="36" t="s">
        <v>14</v>
      </c>
      <c r="G4318" s="36" t="s">
        <v>10003</v>
      </c>
      <c r="H4318" s="37" t="s">
        <v>10515</v>
      </c>
    </row>
    <row r="4319" spans="1:8" x14ac:dyDescent="0.25">
      <c r="A4319" s="30">
        <v>45799</v>
      </c>
      <c r="B4319" s="31" t="s">
        <v>10763</v>
      </c>
      <c r="C4319" s="32" t="s">
        <v>10763</v>
      </c>
      <c r="D4319" s="31">
        <v>1982</v>
      </c>
      <c r="E4319" s="32">
        <v>5</v>
      </c>
      <c r="F4319" s="32" t="s">
        <v>14</v>
      </c>
      <c r="G4319" s="32" t="s">
        <v>10003</v>
      </c>
      <c r="H4319" s="33" t="s">
        <v>10515</v>
      </c>
    </row>
    <row r="4320" spans="1:8" x14ac:dyDescent="0.25">
      <c r="A4320" s="34">
        <v>45798</v>
      </c>
      <c r="B4320" s="35" t="s">
        <v>1524</v>
      </c>
      <c r="C4320" s="36" t="s">
        <v>1525</v>
      </c>
      <c r="D4320" s="35">
        <v>1972</v>
      </c>
      <c r="E4320" s="36">
        <v>40</v>
      </c>
      <c r="F4320" s="36" t="s">
        <v>14</v>
      </c>
      <c r="G4320" s="36" t="s">
        <v>10961</v>
      </c>
      <c r="H4320" s="37" t="s">
        <v>9621</v>
      </c>
    </row>
    <row r="4321" spans="1:8" x14ac:dyDescent="0.25">
      <c r="A4321" s="30">
        <v>45799</v>
      </c>
      <c r="B4321" s="31">
        <v>6044397001</v>
      </c>
      <c r="C4321" s="32" t="s">
        <v>8997</v>
      </c>
      <c r="D4321" s="31">
        <v>1983</v>
      </c>
      <c r="E4321" s="32">
        <v>30</v>
      </c>
      <c r="F4321" s="32" t="s">
        <v>14</v>
      </c>
      <c r="G4321" s="32" t="s">
        <v>10961</v>
      </c>
      <c r="H4321" s="33" t="s">
        <v>10764</v>
      </c>
    </row>
    <row r="4322" spans="1:8" x14ac:dyDescent="0.25">
      <c r="A4322" s="34">
        <v>45799</v>
      </c>
      <c r="B4322" s="35" t="s">
        <v>8873</v>
      </c>
      <c r="C4322" s="36" t="s">
        <v>8841</v>
      </c>
      <c r="D4322" s="35">
        <v>1973</v>
      </c>
      <c r="E4322" s="36">
        <v>2</v>
      </c>
      <c r="F4322" s="36" t="s">
        <v>14</v>
      </c>
      <c r="G4322" s="36" t="s">
        <v>10961</v>
      </c>
      <c r="H4322" s="37" t="s">
        <v>10222</v>
      </c>
    </row>
    <row r="4323" spans="1:8" x14ac:dyDescent="0.25">
      <c r="A4323" s="30">
        <v>45799</v>
      </c>
      <c r="B4323" s="31">
        <v>135120362</v>
      </c>
      <c r="C4323" s="32" t="s">
        <v>10189</v>
      </c>
      <c r="D4323" s="31">
        <v>1973</v>
      </c>
      <c r="E4323" s="32">
        <v>2</v>
      </c>
      <c r="F4323" s="32" t="s">
        <v>25</v>
      </c>
      <c r="G4323" s="32" t="s">
        <v>10961</v>
      </c>
      <c r="H4323" s="33" t="s">
        <v>10222</v>
      </c>
    </row>
    <row r="4324" spans="1:8" x14ac:dyDescent="0.25">
      <c r="A4324" s="34">
        <v>45799</v>
      </c>
      <c r="B4324" s="35">
        <v>11114489</v>
      </c>
      <c r="C4324" s="36" t="s">
        <v>8992</v>
      </c>
      <c r="D4324" s="35">
        <v>1973</v>
      </c>
      <c r="E4324" s="36">
        <v>2</v>
      </c>
      <c r="F4324" s="36" t="s">
        <v>14</v>
      </c>
      <c r="G4324" s="36" t="s">
        <v>10961</v>
      </c>
      <c r="H4324" s="37" t="s">
        <v>10222</v>
      </c>
    </row>
    <row r="4325" spans="1:8" x14ac:dyDescent="0.25">
      <c r="A4325" s="30">
        <v>45799</v>
      </c>
      <c r="B4325" s="31" t="s">
        <v>1190</v>
      </c>
      <c r="C4325" s="32" t="s">
        <v>3541</v>
      </c>
      <c r="D4325" s="31">
        <v>1984</v>
      </c>
      <c r="E4325" s="32">
        <v>12</v>
      </c>
      <c r="F4325" s="32" t="s">
        <v>14</v>
      </c>
      <c r="G4325" s="32" t="s">
        <v>10961</v>
      </c>
      <c r="H4325" s="33" t="s">
        <v>10339</v>
      </c>
    </row>
    <row r="4326" spans="1:8" x14ac:dyDescent="0.25">
      <c r="A4326" s="34">
        <v>45799</v>
      </c>
      <c r="B4326" s="35" t="s">
        <v>2560</v>
      </c>
      <c r="C4326" s="36" t="s">
        <v>2561</v>
      </c>
      <c r="D4326" s="35">
        <v>1984</v>
      </c>
      <c r="E4326" s="36">
        <v>1</v>
      </c>
      <c r="F4326" s="36" t="s">
        <v>14</v>
      </c>
      <c r="G4326" s="36" t="s">
        <v>10961</v>
      </c>
      <c r="H4326" s="37" t="s">
        <v>10339</v>
      </c>
    </row>
    <row r="4327" spans="1:8" x14ac:dyDescent="0.25">
      <c r="A4327" s="30">
        <v>45799</v>
      </c>
      <c r="B4327" s="31" t="s">
        <v>4347</v>
      </c>
      <c r="C4327" s="32" t="s">
        <v>4348</v>
      </c>
      <c r="D4327" s="31">
        <v>1984</v>
      </c>
      <c r="E4327" s="32">
        <v>12</v>
      </c>
      <c r="F4327" s="32" t="s">
        <v>14</v>
      </c>
      <c r="G4327" s="32" t="s">
        <v>10961</v>
      </c>
      <c r="H4327" s="33" t="s">
        <v>10339</v>
      </c>
    </row>
    <row r="4328" spans="1:8" x14ac:dyDescent="0.25">
      <c r="A4328" s="34">
        <v>45799</v>
      </c>
      <c r="B4328" s="35">
        <v>3280845100</v>
      </c>
      <c r="C4328" s="36" t="s">
        <v>8702</v>
      </c>
      <c r="D4328" s="35">
        <v>1984</v>
      </c>
      <c r="E4328" s="36">
        <v>1</v>
      </c>
      <c r="F4328" s="36" t="s">
        <v>14</v>
      </c>
      <c r="G4328" s="36" t="s">
        <v>10961</v>
      </c>
      <c r="H4328" s="37" t="s">
        <v>10339</v>
      </c>
    </row>
    <row r="4329" spans="1:8" x14ac:dyDescent="0.25">
      <c r="A4329" s="30">
        <v>45799</v>
      </c>
      <c r="B4329" s="31" t="s">
        <v>109</v>
      </c>
      <c r="C4329" s="32" t="s">
        <v>110</v>
      </c>
      <c r="D4329" s="31">
        <v>1984</v>
      </c>
      <c r="E4329" s="32">
        <v>1</v>
      </c>
      <c r="F4329" s="32" t="s">
        <v>14</v>
      </c>
      <c r="G4329" s="32" t="s">
        <v>10961</v>
      </c>
      <c r="H4329" s="33" t="s">
        <v>10339</v>
      </c>
    </row>
    <row r="4330" spans="1:8" x14ac:dyDescent="0.25">
      <c r="A4330" s="34">
        <v>45799</v>
      </c>
      <c r="B4330" s="35" t="s">
        <v>932</v>
      </c>
      <c r="C4330" s="36" t="s">
        <v>933</v>
      </c>
      <c r="D4330" s="35">
        <v>1984</v>
      </c>
      <c r="E4330" s="36">
        <v>4</v>
      </c>
      <c r="F4330" s="36" t="s">
        <v>14</v>
      </c>
      <c r="G4330" s="36" t="s">
        <v>10961</v>
      </c>
      <c r="H4330" s="37" t="s">
        <v>10339</v>
      </c>
    </row>
    <row r="4331" spans="1:8" x14ac:dyDescent="0.25">
      <c r="A4331" s="30">
        <v>45799</v>
      </c>
      <c r="B4331" s="31" t="s">
        <v>4707</v>
      </c>
      <c r="C4331" s="32" t="s">
        <v>4708</v>
      </c>
      <c r="D4331" s="31">
        <v>1984</v>
      </c>
      <c r="E4331" s="32">
        <v>1</v>
      </c>
      <c r="F4331" s="32" t="s">
        <v>14</v>
      </c>
      <c r="G4331" s="32" t="s">
        <v>10961</v>
      </c>
      <c r="H4331" s="33" t="s">
        <v>10339</v>
      </c>
    </row>
    <row r="4332" spans="1:8" x14ac:dyDescent="0.25">
      <c r="A4332" s="34">
        <v>45799</v>
      </c>
      <c r="B4332" s="35" t="s">
        <v>4709</v>
      </c>
      <c r="C4332" s="36" t="s">
        <v>4710</v>
      </c>
      <c r="D4332" s="35">
        <v>1984</v>
      </c>
      <c r="E4332" s="36">
        <v>1</v>
      </c>
      <c r="F4332" s="36" t="s">
        <v>14</v>
      </c>
      <c r="G4332" s="36" t="s">
        <v>10961</v>
      </c>
      <c r="H4332" s="37" t="s">
        <v>10339</v>
      </c>
    </row>
    <row r="4333" spans="1:8" x14ac:dyDescent="0.25">
      <c r="A4333" s="30">
        <v>45799</v>
      </c>
      <c r="B4333" s="31" t="s">
        <v>8828</v>
      </c>
      <c r="C4333" s="32" t="s">
        <v>8798</v>
      </c>
      <c r="D4333" s="31">
        <v>1984</v>
      </c>
      <c r="E4333" s="32">
        <v>1</v>
      </c>
      <c r="F4333" s="32" t="s">
        <v>14</v>
      </c>
      <c r="G4333" s="32" t="s">
        <v>10961</v>
      </c>
      <c r="H4333" s="33" t="s">
        <v>10339</v>
      </c>
    </row>
    <row r="4334" spans="1:8" x14ac:dyDescent="0.25">
      <c r="A4334" s="34">
        <v>45799</v>
      </c>
      <c r="B4334" s="35">
        <v>3280606100</v>
      </c>
      <c r="C4334" s="36" t="s">
        <v>10520</v>
      </c>
      <c r="D4334" s="35">
        <v>1984</v>
      </c>
      <c r="E4334" s="36">
        <v>1</v>
      </c>
      <c r="F4334" s="36" t="s">
        <v>14</v>
      </c>
      <c r="G4334" s="36" t="s">
        <v>10961</v>
      </c>
      <c r="H4334" s="37" t="s">
        <v>10339</v>
      </c>
    </row>
    <row r="4335" spans="1:8" x14ac:dyDescent="0.25">
      <c r="A4335" s="30">
        <v>45799</v>
      </c>
      <c r="B4335" s="31" t="s">
        <v>2419</v>
      </c>
      <c r="C4335" s="32" t="s">
        <v>2477</v>
      </c>
      <c r="D4335" s="31">
        <v>1984</v>
      </c>
      <c r="E4335" s="32">
        <v>10</v>
      </c>
      <c r="F4335" s="32" t="s">
        <v>14</v>
      </c>
      <c r="G4335" s="32" t="s">
        <v>10961</v>
      </c>
      <c r="H4335" s="33" t="s">
        <v>10339</v>
      </c>
    </row>
    <row r="4336" spans="1:8" x14ac:dyDescent="0.25">
      <c r="A4336" s="34">
        <v>45799</v>
      </c>
      <c r="B4336" s="35">
        <v>3280613100</v>
      </c>
      <c r="C4336" s="36" t="s">
        <v>8689</v>
      </c>
      <c r="D4336" s="35">
        <v>1984</v>
      </c>
      <c r="E4336" s="36">
        <v>1</v>
      </c>
      <c r="F4336" s="36" t="s">
        <v>14</v>
      </c>
      <c r="G4336" s="36" t="s">
        <v>10961</v>
      </c>
      <c r="H4336" s="37" t="s">
        <v>10339</v>
      </c>
    </row>
    <row r="4337" spans="1:8" x14ac:dyDescent="0.25">
      <c r="A4337" s="30">
        <v>45799</v>
      </c>
      <c r="B4337" s="31">
        <v>6283184090</v>
      </c>
      <c r="C4337" s="32" t="s">
        <v>8743</v>
      </c>
      <c r="D4337" s="31">
        <v>1984</v>
      </c>
      <c r="E4337" s="32">
        <v>1</v>
      </c>
      <c r="F4337" s="32" t="s">
        <v>25</v>
      </c>
      <c r="G4337" s="32" t="s">
        <v>10961</v>
      </c>
      <c r="H4337" s="33" t="s">
        <v>10339</v>
      </c>
    </row>
    <row r="4338" spans="1:8" x14ac:dyDescent="0.25">
      <c r="A4338" s="34">
        <v>45799</v>
      </c>
      <c r="B4338" s="35" t="s">
        <v>8839</v>
      </c>
      <c r="C4338" s="36" t="s">
        <v>8779</v>
      </c>
      <c r="D4338" s="35">
        <v>1984</v>
      </c>
      <c r="E4338" s="36">
        <v>2</v>
      </c>
      <c r="F4338" s="36" t="s">
        <v>14</v>
      </c>
      <c r="G4338" s="36" t="s">
        <v>10961</v>
      </c>
      <c r="H4338" s="37" t="s">
        <v>10339</v>
      </c>
    </row>
    <row r="4339" spans="1:8" x14ac:dyDescent="0.25">
      <c r="A4339" s="30">
        <v>45799</v>
      </c>
      <c r="B4339" s="31" t="s">
        <v>8828</v>
      </c>
      <c r="C4339" s="32" t="s">
        <v>8798</v>
      </c>
      <c r="D4339" s="31">
        <v>1984</v>
      </c>
      <c r="E4339" s="32">
        <v>1</v>
      </c>
      <c r="F4339" s="32" t="s">
        <v>14</v>
      </c>
      <c r="G4339" s="32" t="s">
        <v>10961</v>
      </c>
      <c r="H4339" s="33" t="s">
        <v>10339</v>
      </c>
    </row>
    <row r="4340" spans="1:8" x14ac:dyDescent="0.25">
      <c r="A4340" s="34">
        <v>45799</v>
      </c>
      <c r="B4340" s="35" t="s">
        <v>973</v>
      </c>
      <c r="C4340" s="36" t="s">
        <v>8420</v>
      </c>
      <c r="D4340" s="35">
        <v>1984</v>
      </c>
      <c r="E4340" s="36">
        <v>5</v>
      </c>
      <c r="F4340" s="36" t="s">
        <v>14</v>
      </c>
      <c r="G4340" s="36" t="s">
        <v>10961</v>
      </c>
      <c r="H4340" s="37" t="s">
        <v>10339</v>
      </c>
    </row>
    <row r="4341" spans="1:8" x14ac:dyDescent="0.25">
      <c r="A4341" s="30">
        <v>45799</v>
      </c>
      <c r="B4341" s="31" t="s">
        <v>8839</v>
      </c>
      <c r="C4341" s="32" t="s">
        <v>8779</v>
      </c>
      <c r="D4341" s="31">
        <v>1984</v>
      </c>
      <c r="E4341" s="32">
        <v>2</v>
      </c>
      <c r="F4341" s="32" t="s">
        <v>14</v>
      </c>
      <c r="G4341" s="32" t="s">
        <v>10003</v>
      </c>
      <c r="H4341" s="33" t="s">
        <v>10339</v>
      </c>
    </row>
    <row r="4342" spans="1:8" x14ac:dyDescent="0.25">
      <c r="A4342" s="34">
        <v>45799</v>
      </c>
      <c r="B4342" s="35" t="s">
        <v>8828</v>
      </c>
      <c r="C4342" s="36" t="s">
        <v>8798</v>
      </c>
      <c r="D4342" s="35">
        <v>1984</v>
      </c>
      <c r="E4342" s="36">
        <v>1</v>
      </c>
      <c r="F4342" s="36" t="s">
        <v>14</v>
      </c>
      <c r="G4342" s="36" t="s">
        <v>10003</v>
      </c>
      <c r="H4342" s="37" t="s">
        <v>10339</v>
      </c>
    </row>
    <row r="4343" spans="1:8" x14ac:dyDescent="0.25">
      <c r="A4343" s="30">
        <v>45799</v>
      </c>
      <c r="B4343" s="31" t="s">
        <v>973</v>
      </c>
      <c r="C4343" s="32" t="s">
        <v>8420</v>
      </c>
      <c r="D4343" s="31">
        <v>1984</v>
      </c>
      <c r="E4343" s="32">
        <v>5</v>
      </c>
      <c r="F4343" s="32" t="s">
        <v>14</v>
      </c>
      <c r="G4343" s="32" t="s">
        <v>10003</v>
      </c>
      <c r="H4343" s="33" t="s">
        <v>10339</v>
      </c>
    </row>
    <row r="4344" spans="1:8" x14ac:dyDescent="0.25">
      <c r="A4344" s="34">
        <v>45799</v>
      </c>
      <c r="B4344" s="35" t="s">
        <v>2272</v>
      </c>
      <c r="C4344" s="36" t="s">
        <v>2273</v>
      </c>
      <c r="D4344" s="35" t="s">
        <v>10765</v>
      </c>
      <c r="E4344" s="36">
        <v>4</v>
      </c>
      <c r="F4344" s="36" t="s">
        <v>14</v>
      </c>
      <c r="G4344" s="36" t="s">
        <v>10961</v>
      </c>
      <c r="H4344" s="37" t="s">
        <v>9688</v>
      </c>
    </row>
    <row r="4345" spans="1:8" x14ac:dyDescent="0.25">
      <c r="A4345" s="30">
        <v>45799</v>
      </c>
      <c r="B4345" s="31" t="s">
        <v>2157</v>
      </c>
      <c r="C4345" s="32" t="s">
        <v>2158</v>
      </c>
      <c r="D4345" s="31" t="s">
        <v>10765</v>
      </c>
      <c r="E4345" s="32">
        <v>360</v>
      </c>
      <c r="F4345" s="32" t="s">
        <v>14</v>
      </c>
      <c r="G4345" s="32" t="s">
        <v>10961</v>
      </c>
      <c r="H4345" s="33" t="s">
        <v>9688</v>
      </c>
    </row>
    <row r="4346" spans="1:8" x14ac:dyDescent="0.25">
      <c r="A4346" s="34">
        <v>45799</v>
      </c>
      <c r="B4346" s="35" t="s">
        <v>2017</v>
      </c>
      <c r="C4346" s="36" t="s">
        <v>2018</v>
      </c>
      <c r="D4346" s="35" t="s">
        <v>10765</v>
      </c>
      <c r="E4346" s="36">
        <v>2</v>
      </c>
      <c r="F4346" s="36" t="s">
        <v>14</v>
      </c>
      <c r="G4346" s="36" t="s">
        <v>10961</v>
      </c>
      <c r="H4346" s="37" t="s">
        <v>9688</v>
      </c>
    </row>
    <row r="4347" spans="1:8" x14ac:dyDescent="0.25">
      <c r="A4347" s="30">
        <v>45799</v>
      </c>
      <c r="B4347" s="31" t="s">
        <v>1402</v>
      </c>
      <c r="C4347" s="32" t="s">
        <v>1403</v>
      </c>
      <c r="D4347" s="31" t="s">
        <v>10765</v>
      </c>
      <c r="E4347" s="32">
        <v>120</v>
      </c>
      <c r="F4347" s="32" t="s">
        <v>14</v>
      </c>
      <c r="G4347" s="32" t="s">
        <v>10961</v>
      </c>
      <c r="H4347" s="33" t="s">
        <v>9688</v>
      </c>
    </row>
    <row r="4348" spans="1:8" x14ac:dyDescent="0.25">
      <c r="A4348" s="34">
        <v>45799</v>
      </c>
      <c r="B4348" s="35" t="s">
        <v>973</v>
      </c>
      <c r="C4348" s="36" t="s">
        <v>8420</v>
      </c>
      <c r="D4348" s="35" t="s">
        <v>10765</v>
      </c>
      <c r="E4348" s="36">
        <v>20</v>
      </c>
      <c r="F4348" s="36" t="s">
        <v>14</v>
      </c>
      <c r="G4348" s="36" t="s">
        <v>10961</v>
      </c>
      <c r="H4348" s="37" t="s">
        <v>9688</v>
      </c>
    </row>
    <row r="4349" spans="1:8" x14ac:dyDescent="0.25">
      <c r="A4349" s="30">
        <v>45799</v>
      </c>
      <c r="B4349" s="31" t="s">
        <v>109</v>
      </c>
      <c r="C4349" s="32" t="s">
        <v>110</v>
      </c>
      <c r="D4349" s="31" t="s">
        <v>10765</v>
      </c>
      <c r="E4349" s="32">
        <v>2</v>
      </c>
      <c r="F4349" s="32" t="s">
        <v>14</v>
      </c>
      <c r="G4349" s="32" t="s">
        <v>10961</v>
      </c>
      <c r="H4349" s="33" t="s">
        <v>9688</v>
      </c>
    </row>
    <row r="4350" spans="1:8" x14ac:dyDescent="0.25">
      <c r="A4350" s="34">
        <v>45799</v>
      </c>
      <c r="B4350" s="35" t="s">
        <v>3362</v>
      </c>
      <c r="C4350" s="36" t="s">
        <v>3363</v>
      </c>
      <c r="D4350" s="35" t="s">
        <v>10765</v>
      </c>
      <c r="E4350" s="36">
        <v>2</v>
      </c>
      <c r="F4350" s="36" t="s">
        <v>14</v>
      </c>
      <c r="G4350" s="36" t="s">
        <v>10961</v>
      </c>
      <c r="H4350" s="37" t="s">
        <v>9688</v>
      </c>
    </row>
    <row r="4351" spans="1:8" x14ac:dyDescent="0.25">
      <c r="A4351" s="30">
        <v>45799</v>
      </c>
      <c r="B4351" s="31" t="s">
        <v>1537</v>
      </c>
      <c r="C4351" s="32" t="s">
        <v>1538</v>
      </c>
      <c r="D4351" s="31" t="s">
        <v>10765</v>
      </c>
      <c r="E4351" s="32">
        <v>2</v>
      </c>
      <c r="F4351" s="32" t="s">
        <v>14</v>
      </c>
      <c r="G4351" s="32" t="s">
        <v>10961</v>
      </c>
      <c r="H4351" s="33" t="s">
        <v>9688</v>
      </c>
    </row>
    <row r="4352" spans="1:8" x14ac:dyDescent="0.25">
      <c r="A4352" s="34">
        <v>45799</v>
      </c>
      <c r="B4352" s="35" t="s">
        <v>2161</v>
      </c>
      <c r="C4352" s="36" t="s">
        <v>2162</v>
      </c>
      <c r="D4352" s="35" t="s">
        <v>10765</v>
      </c>
      <c r="E4352" s="36">
        <v>60</v>
      </c>
      <c r="F4352" s="36" t="s">
        <v>14</v>
      </c>
      <c r="G4352" s="36" t="s">
        <v>10961</v>
      </c>
      <c r="H4352" s="37" t="s">
        <v>9688</v>
      </c>
    </row>
    <row r="4353" spans="1:8" x14ac:dyDescent="0.25">
      <c r="A4353" s="30">
        <v>45799</v>
      </c>
      <c r="B4353" s="31" t="s">
        <v>2307</v>
      </c>
      <c r="C4353" s="32" t="s">
        <v>2308</v>
      </c>
      <c r="D4353" s="31" t="s">
        <v>10765</v>
      </c>
      <c r="E4353" s="32">
        <v>60</v>
      </c>
      <c r="F4353" s="32" t="s">
        <v>14</v>
      </c>
      <c r="G4353" s="32" t="s">
        <v>10961</v>
      </c>
      <c r="H4353" s="33" t="s">
        <v>9688</v>
      </c>
    </row>
    <row r="4354" spans="1:8" x14ac:dyDescent="0.25">
      <c r="A4354" s="34">
        <v>45799</v>
      </c>
      <c r="B4354" s="35" t="s">
        <v>2373</v>
      </c>
      <c r="C4354" s="36" t="s">
        <v>2444</v>
      </c>
      <c r="D4354" s="35" t="s">
        <v>10765</v>
      </c>
      <c r="E4354" s="36">
        <v>2</v>
      </c>
      <c r="F4354" s="36" t="s">
        <v>14</v>
      </c>
      <c r="G4354" s="36" t="s">
        <v>10961</v>
      </c>
      <c r="H4354" s="37" t="s">
        <v>9688</v>
      </c>
    </row>
    <row r="4355" spans="1:8" x14ac:dyDescent="0.25">
      <c r="A4355" s="30">
        <v>45799</v>
      </c>
      <c r="B4355" s="31" t="s">
        <v>942</v>
      </c>
      <c r="C4355" s="32" t="s">
        <v>3499</v>
      </c>
      <c r="D4355" s="31" t="s">
        <v>10765</v>
      </c>
      <c r="E4355" s="32">
        <v>12</v>
      </c>
      <c r="F4355" s="32" t="s">
        <v>14</v>
      </c>
      <c r="G4355" s="32" t="s">
        <v>10961</v>
      </c>
      <c r="H4355" s="33" t="s">
        <v>9688</v>
      </c>
    </row>
    <row r="4356" spans="1:8" x14ac:dyDescent="0.25">
      <c r="A4356" s="34">
        <v>45799</v>
      </c>
      <c r="B4356" s="35" t="s">
        <v>2126</v>
      </c>
      <c r="C4356" s="36" t="s">
        <v>2127</v>
      </c>
      <c r="D4356" s="35" t="s">
        <v>10765</v>
      </c>
      <c r="E4356" s="36">
        <v>100</v>
      </c>
      <c r="F4356" s="36" t="s">
        <v>25</v>
      </c>
      <c r="G4356" s="36" t="s">
        <v>10961</v>
      </c>
      <c r="H4356" s="37" t="s">
        <v>9688</v>
      </c>
    </row>
    <row r="4357" spans="1:8" x14ac:dyDescent="0.25">
      <c r="A4357" s="30">
        <v>45799</v>
      </c>
      <c r="B4357" s="31" t="s">
        <v>471</v>
      </c>
      <c r="C4357" s="32" t="s">
        <v>472</v>
      </c>
      <c r="D4357" s="31" t="s">
        <v>10765</v>
      </c>
      <c r="E4357" s="32">
        <v>10</v>
      </c>
      <c r="F4357" s="32" t="s">
        <v>8414</v>
      </c>
      <c r="G4357" s="32" t="s">
        <v>10961</v>
      </c>
      <c r="H4357" s="33" t="s">
        <v>9688</v>
      </c>
    </row>
    <row r="4358" spans="1:8" x14ac:dyDescent="0.25">
      <c r="A4358" s="34">
        <v>45799</v>
      </c>
      <c r="B4358" s="35" t="s">
        <v>465</v>
      </c>
      <c r="C4358" s="36" t="s">
        <v>466</v>
      </c>
      <c r="D4358" s="35" t="s">
        <v>10765</v>
      </c>
      <c r="E4358" s="36">
        <v>10</v>
      </c>
      <c r="F4358" s="36" t="s">
        <v>8414</v>
      </c>
      <c r="G4358" s="36" t="s">
        <v>10961</v>
      </c>
      <c r="H4358" s="37" t="s">
        <v>9688</v>
      </c>
    </row>
    <row r="4359" spans="1:8" x14ac:dyDescent="0.25">
      <c r="A4359" s="30">
        <v>45799</v>
      </c>
      <c r="B4359" s="31" t="s">
        <v>1085</v>
      </c>
      <c r="C4359" s="32" t="s">
        <v>1086</v>
      </c>
      <c r="D4359" s="31" t="s">
        <v>10765</v>
      </c>
      <c r="E4359" s="32">
        <v>6</v>
      </c>
      <c r="F4359" s="32" t="s">
        <v>14</v>
      </c>
      <c r="G4359" s="32" t="s">
        <v>10961</v>
      </c>
      <c r="H4359" s="33" t="s">
        <v>9688</v>
      </c>
    </row>
    <row r="4360" spans="1:8" x14ac:dyDescent="0.25">
      <c r="A4360" s="34">
        <v>45799</v>
      </c>
      <c r="B4360" s="35" t="s">
        <v>765</v>
      </c>
      <c r="C4360" s="36" t="s">
        <v>766</v>
      </c>
      <c r="D4360" s="35" t="s">
        <v>10765</v>
      </c>
      <c r="E4360" s="36">
        <v>2</v>
      </c>
      <c r="F4360" s="36" t="s">
        <v>25</v>
      </c>
      <c r="G4360" s="36" t="s">
        <v>10961</v>
      </c>
      <c r="H4360" s="37" t="s">
        <v>9688</v>
      </c>
    </row>
    <row r="4361" spans="1:8" x14ac:dyDescent="0.25">
      <c r="A4361" s="30">
        <v>45799</v>
      </c>
      <c r="B4361" s="31" t="s">
        <v>4679</v>
      </c>
      <c r="C4361" s="32" t="s">
        <v>4680</v>
      </c>
      <c r="D4361" s="31" t="s">
        <v>10765</v>
      </c>
      <c r="E4361" s="32">
        <v>4</v>
      </c>
      <c r="F4361" s="32" t="s">
        <v>25</v>
      </c>
      <c r="G4361" s="32" t="s">
        <v>10961</v>
      </c>
      <c r="H4361" s="33" t="s">
        <v>9688</v>
      </c>
    </row>
    <row r="4362" spans="1:8" x14ac:dyDescent="0.25">
      <c r="A4362" s="34">
        <v>45799</v>
      </c>
      <c r="B4362" s="35" t="s">
        <v>4675</v>
      </c>
      <c r="C4362" s="36" t="s">
        <v>4676</v>
      </c>
      <c r="D4362" s="35" t="s">
        <v>10765</v>
      </c>
      <c r="E4362" s="36">
        <v>4</v>
      </c>
      <c r="F4362" s="36" t="s">
        <v>25</v>
      </c>
      <c r="G4362" s="36" t="s">
        <v>10961</v>
      </c>
      <c r="H4362" s="37" t="s">
        <v>9688</v>
      </c>
    </row>
    <row r="4363" spans="1:8" x14ac:dyDescent="0.25">
      <c r="A4363" s="30">
        <v>45799</v>
      </c>
      <c r="B4363" s="31" t="s">
        <v>771</v>
      </c>
      <c r="C4363" s="32" t="s">
        <v>3621</v>
      </c>
      <c r="D4363" s="31" t="s">
        <v>10765</v>
      </c>
      <c r="E4363" s="32">
        <v>2</v>
      </c>
      <c r="F4363" s="32" t="s">
        <v>25</v>
      </c>
      <c r="G4363" s="32" t="s">
        <v>10961</v>
      </c>
      <c r="H4363" s="33" t="s">
        <v>9688</v>
      </c>
    </row>
    <row r="4364" spans="1:8" x14ac:dyDescent="0.25">
      <c r="A4364" s="34">
        <v>45799</v>
      </c>
      <c r="B4364" s="35" t="s">
        <v>2995</v>
      </c>
      <c r="C4364" s="36" t="s">
        <v>2996</v>
      </c>
      <c r="D4364" s="35" t="s">
        <v>10765</v>
      </c>
      <c r="E4364" s="36">
        <v>2</v>
      </c>
      <c r="F4364" s="36" t="s">
        <v>14</v>
      </c>
      <c r="G4364" s="36" t="s">
        <v>10961</v>
      </c>
      <c r="H4364" s="37" t="s">
        <v>9688</v>
      </c>
    </row>
    <row r="4365" spans="1:8" x14ac:dyDescent="0.25">
      <c r="A4365" s="30">
        <v>45799</v>
      </c>
      <c r="B4365" s="31" t="s">
        <v>824</v>
      </c>
      <c r="C4365" s="32" t="s">
        <v>3510</v>
      </c>
      <c r="D4365" s="31" t="s">
        <v>10765</v>
      </c>
      <c r="E4365" s="32">
        <v>1</v>
      </c>
      <c r="F4365" s="32" t="s">
        <v>14</v>
      </c>
      <c r="G4365" s="32" t="s">
        <v>10961</v>
      </c>
      <c r="H4365" s="33" t="s">
        <v>9688</v>
      </c>
    </row>
    <row r="4366" spans="1:8" x14ac:dyDescent="0.25">
      <c r="A4366" s="34">
        <v>45799</v>
      </c>
      <c r="B4366" s="35" t="s">
        <v>822</v>
      </c>
      <c r="C4366" s="36" t="s">
        <v>3511</v>
      </c>
      <c r="D4366" s="35" t="s">
        <v>10765</v>
      </c>
      <c r="E4366" s="36">
        <v>1</v>
      </c>
      <c r="F4366" s="36" t="s">
        <v>14</v>
      </c>
      <c r="G4366" s="36" t="s">
        <v>10961</v>
      </c>
      <c r="H4366" s="37" t="s">
        <v>9688</v>
      </c>
    </row>
    <row r="4367" spans="1:8" x14ac:dyDescent="0.25">
      <c r="A4367" s="30">
        <v>45799</v>
      </c>
      <c r="B4367" s="31" t="s">
        <v>1330</v>
      </c>
      <c r="C4367" s="32" t="s">
        <v>1331</v>
      </c>
      <c r="D4367" s="31" t="s">
        <v>10765</v>
      </c>
      <c r="E4367" s="32">
        <v>50</v>
      </c>
      <c r="F4367" s="32" t="s">
        <v>14</v>
      </c>
      <c r="G4367" s="32" t="s">
        <v>10961</v>
      </c>
      <c r="H4367" s="33" t="s">
        <v>9688</v>
      </c>
    </row>
    <row r="4368" spans="1:8" x14ac:dyDescent="0.25">
      <c r="A4368" s="34">
        <v>45797</v>
      </c>
      <c r="B4368" s="35" t="s">
        <v>8819</v>
      </c>
      <c r="C4368" s="36" t="s">
        <v>8789</v>
      </c>
      <c r="D4368" s="35">
        <v>1962</v>
      </c>
      <c r="E4368" s="36">
        <v>2</v>
      </c>
      <c r="F4368" s="36" t="s">
        <v>14</v>
      </c>
      <c r="G4368" s="36" t="s">
        <v>10961</v>
      </c>
      <c r="H4368" s="37" t="s">
        <v>10222</v>
      </c>
    </row>
    <row r="4369" spans="1:8" x14ac:dyDescent="0.25">
      <c r="A4369" s="30">
        <v>45797</v>
      </c>
      <c r="B4369" s="31" t="s">
        <v>8817</v>
      </c>
      <c r="C4369" s="32" t="s">
        <v>8787</v>
      </c>
      <c r="D4369" s="31">
        <v>1962</v>
      </c>
      <c r="E4369" s="32">
        <v>2</v>
      </c>
      <c r="F4369" s="32" t="s">
        <v>14</v>
      </c>
      <c r="G4369" s="32" t="s">
        <v>10961</v>
      </c>
      <c r="H4369" s="33" t="s">
        <v>10222</v>
      </c>
    </row>
    <row r="4370" spans="1:8" x14ac:dyDescent="0.25">
      <c r="A4370" s="34">
        <v>45797</v>
      </c>
      <c r="B4370" s="35">
        <v>11333424</v>
      </c>
      <c r="C4370" s="36" t="s">
        <v>8991</v>
      </c>
      <c r="D4370" s="35">
        <v>1962</v>
      </c>
      <c r="E4370" s="36">
        <v>2</v>
      </c>
      <c r="F4370" s="36" t="s">
        <v>14</v>
      </c>
      <c r="G4370" s="36" t="s">
        <v>10961</v>
      </c>
      <c r="H4370" s="37" t="s">
        <v>10222</v>
      </c>
    </row>
    <row r="4371" spans="1:8" x14ac:dyDescent="0.25">
      <c r="A4371" s="30">
        <v>45797</v>
      </c>
      <c r="B4371" s="31" t="s">
        <v>9478</v>
      </c>
      <c r="C4371" s="32" t="s">
        <v>9475</v>
      </c>
      <c r="D4371" s="31">
        <v>1962</v>
      </c>
      <c r="E4371" s="32">
        <v>2</v>
      </c>
      <c r="F4371" s="32" t="s">
        <v>14</v>
      </c>
      <c r="G4371" s="32" t="s">
        <v>10961</v>
      </c>
      <c r="H4371" s="33" t="s">
        <v>10222</v>
      </c>
    </row>
    <row r="4372" spans="1:8" x14ac:dyDescent="0.25">
      <c r="A4372" s="34">
        <v>45800</v>
      </c>
      <c r="B4372" s="35" t="s">
        <v>10357</v>
      </c>
      <c r="C4372" s="36" t="s">
        <v>10357</v>
      </c>
      <c r="D4372" s="35">
        <v>3071</v>
      </c>
      <c r="E4372" s="36">
        <v>50</v>
      </c>
      <c r="F4372" s="36" t="s">
        <v>14</v>
      </c>
      <c r="G4372" s="36" t="s">
        <v>10003</v>
      </c>
      <c r="H4372" s="37">
        <v>0</v>
      </c>
    </row>
    <row r="4373" spans="1:8" x14ac:dyDescent="0.25">
      <c r="A4373" s="30">
        <v>45800</v>
      </c>
      <c r="B4373" s="31" t="s">
        <v>872</v>
      </c>
      <c r="C4373" s="32" t="s">
        <v>8417</v>
      </c>
      <c r="D4373" s="31">
        <v>3072</v>
      </c>
      <c r="E4373" s="32">
        <v>144</v>
      </c>
      <c r="F4373" s="32" t="s">
        <v>14</v>
      </c>
      <c r="G4373" s="32" t="s">
        <v>10003</v>
      </c>
      <c r="H4373" s="33">
        <v>0</v>
      </c>
    </row>
    <row r="4374" spans="1:8" x14ac:dyDescent="0.25">
      <c r="A4374" s="34">
        <v>45800</v>
      </c>
      <c r="B4374" s="35" t="s">
        <v>872</v>
      </c>
      <c r="C4374" s="36" t="s">
        <v>8417</v>
      </c>
      <c r="D4374" s="35">
        <v>3073</v>
      </c>
      <c r="E4374" s="36">
        <v>108</v>
      </c>
      <c r="F4374" s="36" t="s">
        <v>14</v>
      </c>
      <c r="G4374" s="36" t="s">
        <v>10003</v>
      </c>
      <c r="H4374" s="37">
        <v>0</v>
      </c>
    </row>
    <row r="4375" spans="1:8" x14ac:dyDescent="0.25">
      <c r="A4375" s="30">
        <v>45800</v>
      </c>
      <c r="B4375" s="31" t="s">
        <v>892</v>
      </c>
      <c r="C4375" s="32" t="s">
        <v>893</v>
      </c>
      <c r="D4375" s="31">
        <v>3074</v>
      </c>
      <c r="E4375" s="32">
        <v>54</v>
      </c>
      <c r="F4375" s="32" t="s">
        <v>14</v>
      </c>
      <c r="G4375" s="32" t="s">
        <v>10003</v>
      </c>
      <c r="H4375" s="33">
        <v>0</v>
      </c>
    </row>
    <row r="4376" spans="1:8" x14ac:dyDescent="0.25">
      <c r="A4376" s="34">
        <v>45800</v>
      </c>
      <c r="B4376" s="35" t="s">
        <v>2553</v>
      </c>
      <c r="C4376" s="36" t="s">
        <v>2554</v>
      </c>
      <c r="D4376" s="35">
        <v>3075</v>
      </c>
      <c r="E4376" s="36">
        <v>6</v>
      </c>
      <c r="F4376" s="36" t="s">
        <v>14</v>
      </c>
      <c r="G4376" s="36" t="s">
        <v>10003</v>
      </c>
      <c r="H4376" s="37">
        <v>0</v>
      </c>
    </row>
    <row r="4377" spans="1:8" x14ac:dyDescent="0.25">
      <c r="A4377" s="30">
        <v>45800</v>
      </c>
      <c r="B4377" s="31" t="s">
        <v>666</v>
      </c>
      <c r="C4377" s="32" t="s">
        <v>667</v>
      </c>
      <c r="D4377" s="31">
        <v>3076</v>
      </c>
      <c r="E4377" s="32">
        <v>60</v>
      </c>
      <c r="F4377" s="32" t="s">
        <v>14</v>
      </c>
      <c r="G4377" s="32" t="s">
        <v>10003</v>
      </c>
      <c r="H4377" s="33">
        <v>0</v>
      </c>
    </row>
    <row r="4378" spans="1:8" x14ac:dyDescent="0.25">
      <c r="A4378" s="34">
        <v>45800</v>
      </c>
      <c r="B4378" s="35" t="s">
        <v>1370</v>
      </c>
      <c r="C4378" s="36" t="s">
        <v>1371</v>
      </c>
      <c r="D4378" s="35">
        <v>3077</v>
      </c>
      <c r="E4378" s="36">
        <v>24</v>
      </c>
      <c r="F4378" s="36" t="s">
        <v>14</v>
      </c>
      <c r="G4378" s="36" t="s">
        <v>10003</v>
      </c>
      <c r="H4378" s="37">
        <v>0</v>
      </c>
    </row>
    <row r="4379" spans="1:8" x14ac:dyDescent="0.25">
      <c r="A4379" s="30">
        <v>45800</v>
      </c>
      <c r="B4379" s="31" t="s">
        <v>7853</v>
      </c>
      <c r="C4379" s="32" t="s">
        <v>7854</v>
      </c>
      <c r="D4379" s="31">
        <v>3078</v>
      </c>
      <c r="E4379" s="32">
        <v>575</v>
      </c>
      <c r="F4379" s="32" t="s">
        <v>14</v>
      </c>
      <c r="G4379" s="32" t="s">
        <v>10003</v>
      </c>
      <c r="H4379" s="33">
        <v>0</v>
      </c>
    </row>
    <row r="4380" spans="1:8" x14ac:dyDescent="0.25">
      <c r="A4380" s="34">
        <v>45800</v>
      </c>
      <c r="B4380" s="35" t="s">
        <v>9462</v>
      </c>
      <c r="C4380" s="36" t="s">
        <v>9463</v>
      </c>
      <c r="D4380" s="35">
        <v>3079</v>
      </c>
      <c r="E4380" s="36">
        <v>10</v>
      </c>
      <c r="F4380" s="36" t="s">
        <v>14</v>
      </c>
      <c r="G4380" s="36" t="s">
        <v>10003</v>
      </c>
      <c r="H4380" s="37">
        <v>0</v>
      </c>
    </row>
    <row r="4381" spans="1:8" x14ac:dyDescent="0.25">
      <c r="A4381" s="30">
        <v>45800</v>
      </c>
      <c r="B4381" s="31" t="s">
        <v>9460</v>
      </c>
      <c r="C4381" s="32" t="s">
        <v>9461</v>
      </c>
      <c r="D4381" s="31">
        <v>3080</v>
      </c>
      <c r="E4381" s="32">
        <v>10</v>
      </c>
      <c r="F4381" s="32" t="s">
        <v>14</v>
      </c>
      <c r="G4381" s="32" t="s">
        <v>10003</v>
      </c>
      <c r="H4381" s="33">
        <v>0</v>
      </c>
    </row>
    <row r="4382" spans="1:8" x14ac:dyDescent="0.25">
      <c r="A4382" s="34">
        <v>45800</v>
      </c>
      <c r="B4382" s="35" t="s">
        <v>9438</v>
      </c>
      <c r="C4382" s="36" t="s">
        <v>9439</v>
      </c>
      <c r="D4382" s="35">
        <v>3081</v>
      </c>
      <c r="E4382" s="36">
        <v>5</v>
      </c>
      <c r="F4382" s="36" t="s">
        <v>14</v>
      </c>
      <c r="G4382" s="36" t="s">
        <v>10003</v>
      </c>
      <c r="H4382" s="37">
        <v>0</v>
      </c>
    </row>
    <row r="4383" spans="1:8" x14ac:dyDescent="0.25">
      <c r="A4383" s="30">
        <v>45800</v>
      </c>
      <c r="B4383" s="31" t="s">
        <v>9452</v>
      </c>
      <c r="C4383" s="32" t="s">
        <v>9453</v>
      </c>
      <c r="D4383" s="31">
        <v>3082</v>
      </c>
      <c r="E4383" s="32">
        <v>2</v>
      </c>
      <c r="F4383" s="32" t="s">
        <v>14</v>
      </c>
      <c r="G4383" s="32" t="s">
        <v>10003</v>
      </c>
      <c r="H4383" s="33">
        <v>0</v>
      </c>
    </row>
    <row r="4384" spans="1:8" x14ac:dyDescent="0.25">
      <c r="A4384" s="34">
        <v>45800</v>
      </c>
      <c r="B4384" s="35" t="s">
        <v>9456</v>
      </c>
      <c r="C4384" s="36" t="s">
        <v>9457</v>
      </c>
      <c r="D4384" s="35">
        <v>3083</v>
      </c>
      <c r="E4384" s="36">
        <v>4</v>
      </c>
      <c r="F4384" s="36" t="s">
        <v>14</v>
      </c>
      <c r="G4384" s="36" t="s">
        <v>10003</v>
      </c>
      <c r="H4384" s="37">
        <v>0</v>
      </c>
    </row>
    <row r="4385" spans="1:8" x14ac:dyDescent="0.25">
      <c r="A4385" s="30">
        <v>45800</v>
      </c>
      <c r="B4385" s="31" t="s">
        <v>9407</v>
      </c>
      <c r="C4385" s="32" t="s">
        <v>10649</v>
      </c>
      <c r="D4385" s="31">
        <v>3084</v>
      </c>
      <c r="E4385" s="32">
        <v>2</v>
      </c>
      <c r="F4385" s="32" t="s">
        <v>14</v>
      </c>
      <c r="G4385" s="32" t="s">
        <v>10003</v>
      </c>
      <c r="H4385" s="33">
        <v>0</v>
      </c>
    </row>
    <row r="4386" spans="1:8" x14ac:dyDescent="0.25">
      <c r="A4386" s="34">
        <v>45800</v>
      </c>
      <c r="B4386" s="35" t="s">
        <v>3157</v>
      </c>
      <c r="C4386" s="36" t="s">
        <v>3158</v>
      </c>
      <c r="D4386" s="35" t="s">
        <v>10784</v>
      </c>
      <c r="E4386" s="36">
        <v>1</v>
      </c>
      <c r="F4386" s="36" t="s">
        <v>14</v>
      </c>
      <c r="G4386" s="36" t="s">
        <v>10961</v>
      </c>
      <c r="H4386" s="37" t="s">
        <v>9624</v>
      </c>
    </row>
    <row r="4387" spans="1:8" x14ac:dyDescent="0.25">
      <c r="A4387" s="30">
        <v>45800</v>
      </c>
      <c r="B4387" s="31" t="s">
        <v>3159</v>
      </c>
      <c r="C4387" s="32" t="s">
        <v>3160</v>
      </c>
      <c r="D4387" s="31" t="s">
        <v>10784</v>
      </c>
      <c r="E4387" s="32">
        <v>1</v>
      </c>
      <c r="F4387" s="32" t="s">
        <v>14</v>
      </c>
      <c r="G4387" s="32" t="s">
        <v>10961</v>
      </c>
      <c r="H4387" s="33" t="s">
        <v>9624</v>
      </c>
    </row>
    <row r="4388" spans="1:8" x14ac:dyDescent="0.25">
      <c r="A4388" s="34">
        <v>45800</v>
      </c>
      <c r="B4388" s="35">
        <v>1280420100</v>
      </c>
      <c r="C4388" s="36" t="str">
        <f>IFERROR(VLOOKUP(B4388,'SKU LIST'!$A$2:$D$5440,3,FALSE),"")</f>
        <v>PRESSURE PLATE ASSY EICHER 50 HP 240 NM</v>
      </c>
      <c r="D4388" s="35" t="s">
        <v>10784</v>
      </c>
      <c r="E4388" s="36">
        <v>2</v>
      </c>
      <c r="F4388" s="36" t="s">
        <v>14</v>
      </c>
      <c r="G4388" s="36" t="s">
        <v>10961</v>
      </c>
      <c r="H4388" s="37" t="s">
        <v>9624</v>
      </c>
    </row>
    <row r="4389" spans="1:8" x14ac:dyDescent="0.25">
      <c r="A4389" s="30">
        <v>45800</v>
      </c>
      <c r="B4389" s="31">
        <v>2280272100</v>
      </c>
      <c r="C4389" s="32" t="s">
        <v>10757</v>
      </c>
      <c r="D4389" s="31" t="s">
        <v>10784</v>
      </c>
      <c r="E4389" s="32">
        <v>1</v>
      </c>
      <c r="F4389" s="32" t="s">
        <v>14</v>
      </c>
      <c r="G4389" s="32" t="s">
        <v>10961</v>
      </c>
      <c r="H4389" s="33" t="s">
        <v>9624</v>
      </c>
    </row>
    <row r="4390" spans="1:8" x14ac:dyDescent="0.25">
      <c r="A4390" s="34">
        <v>45800</v>
      </c>
      <c r="B4390" s="35">
        <v>2280242100</v>
      </c>
      <c r="C4390" s="36" t="s">
        <v>8662</v>
      </c>
      <c r="D4390" s="35" t="s">
        <v>10784</v>
      </c>
      <c r="E4390" s="36">
        <v>1</v>
      </c>
      <c r="F4390" s="36" t="s">
        <v>25</v>
      </c>
      <c r="G4390" s="36" t="s">
        <v>10961</v>
      </c>
      <c r="H4390" s="37" t="s">
        <v>9624</v>
      </c>
    </row>
    <row r="4391" spans="1:8" x14ac:dyDescent="0.25">
      <c r="A4391" s="30">
        <v>45800</v>
      </c>
      <c r="B4391" s="31">
        <v>2280192100</v>
      </c>
      <c r="C4391" s="32" t="s">
        <v>8655</v>
      </c>
      <c r="D4391" s="31" t="s">
        <v>10784</v>
      </c>
      <c r="E4391" s="32">
        <v>1</v>
      </c>
      <c r="F4391" s="32" t="s">
        <v>25</v>
      </c>
      <c r="G4391" s="32" t="s">
        <v>10961</v>
      </c>
      <c r="H4391" s="33" t="s">
        <v>9624</v>
      </c>
    </row>
    <row r="4392" spans="1:8" x14ac:dyDescent="0.25">
      <c r="A4392" s="34">
        <v>45800</v>
      </c>
      <c r="B4392" s="35" t="s">
        <v>474</v>
      </c>
      <c r="C4392" s="36" t="s">
        <v>4510</v>
      </c>
      <c r="D4392" s="35" t="s">
        <v>10784</v>
      </c>
      <c r="E4392" s="36">
        <v>12</v>
      </c>
      <c r="F4392" s="36" t="s">
        <v>8414</v>
      </c>
      <c r="G4392" s="36" t="s">
        <v>10961</v>
      </c>
      <c r="H4392" s="37" t="s">
        <v>9624</v>
      </c>
    </row>
    <row r="4393" spans="1:8" x14ac:dyDescent="0.25">
      <c r="A4393" s="30">
        <v>45800</v>
      </c>
      <c r="B4393" s="31" t="s">
        <v>868</v>
      </c>
      <c r="C4393" s="32" t="s">
        <v>869</v>
      </c>
      <c r="D4393" s="31" t="s">
        <v>10784</v>
      </c>
      <c r="E4393" s="32">
        <v>12</v>
      </c>
      <c r="F4393" s="32" t="s">
        <v>14</v>
      </c>
      <c r="G4393" s="32" t="s">
        <v>10961</v>
      </c>
      <c r="H4393" s="33" t="s">
        <v>9624</v>
      </c>
    </row>
    <row r="4394" spans="1:8" x14ac:dyDescent="0.25">
      <c r="A4394" s="34">
        <v>45800</v>
      </c>
      <c r="B4394" s="35" t="s">
        <v>867</v>
      </c>
      <c r="C4394" s="36" t="s">
        <v>4283</v>
      </c>
      <c r="D4394" s="35" t="s">
        <v>10784</v>
      </c>
      <c r="E4394" s="36">
        <v>12</v>
      </c>
      <c r="F4394" s="36" t="s">
        <v>14</v>
      </c>
      <c r="G4394" s="36" t="s">
        <v>10961</v>
      </c>
      <c r="H4394" s="37" t="s">
        <v>9624</v>
      </c>
    </row>
    <row r="4395" spans="1:8" x14ac:dyDescent="0.25">
      <c r="A4395" s="30">
        <v>45800</v>
      </c>
      <c r="B4395" s="31" t="s">
        <v>9456</v>
      </c>
      <c r="C4395" s="32" t="s">
        <v>9457</v>
      </c>
      <c r="D4395" s="31" t="s">
        <v>10784</v>
      </c>
      <c r="E4395" s="32">
        <v>2</v>
      </c>
      <c r="F4395" s="32" t="s">
        <v>14</v>
      </c>
      <c r="G4395" s="32" t="s">
        <v>10961</v>
      </c>
      <c r="H4395" s="33" t="s">
        <v>9624</v>
      </c>
    </row>
    <row r="4396" spans="1:8" x14ac:dyDescent="0.25">
      <c r="A4396" s="34">
        <v>45800</v>
      </c>
      <c r="B4396" s="35" t="s">
        <v>2427</v>
      </c>
      <c r="C4396" s="36" t="s">
        <v>2483</v>
      </c>
      <c r="D4396" s="35" t="s">
        <v>10784</v>
      </c>
      <c r="E4396" s="36">
        <v>12</v>
      </c>
      <c r="F4396" s="36" t="s">
        <v>14</v>
      </c>
      <c r="G4396" s="36" t="s">
        <v>10961</v>
      </c>
      <c r="H4396" s="37" t="s">
        <v>9624</v>
      </c>
    </row>
    <row r="4397" spans="1:8" x14ac:dyDescent="0.25">
      <c r="A4397" s="30">
        <v>45800</v>
      </c>
      <c r="B4397" s="31" t="s">
        <v>1487</v>
      </c>
      <c r="C4397" s="32" t="s">
        <v>3019</v>
      </c>
      <c r="D4397" s="31" t="s">
        <v>10784</v>
      </c>
      <c r="E4397" s="32">
        <v>5</v>
      </c>
      <c r="F4397" s="32" t="s">
        <v>14</v>
      </c>
      <c r="G4397" s="32" t="s">
        <v>10961</v>
      </c>
      <c r="H4397" s="33" t="s">
        <v>9624</v>
      </c>
    </row>
    <row r="4398" spans="1:8" x14ac:dyDescent="0.25">
      <c r="A4398" s="34">
        <v>45800</v>
      </c>
      <c r="B4398" s="35" t="s">
        <v>2035</v>
      </c>
      <c r="C4398" s="36" t="s">
        <v>2036</v>
      </c>
      <c r="D4398" s="35" t="s">
        <v>10784</v>
      </c>
      <c r="E4398" s="36">
        <v>2</v>
      </c>
      <c r="F4398" s="36" t="s">
        <v>14</v>
      </c>
      <c r="G4398" s="36" t="s">
        <v>10961</v>
      </c>
      <c r="H4398" s="37" t="s">
        <v>9624</v>
      </c>
    </row>
    <row r="4399" spans="1:8" x14ac:dyDescent="0.25">
      <c r="A4399" s="30">
        <v>45800</v>
      </c>
      <c r="B4399" s="31" t="s">
        <v>1565</v>
      </c>
      <c r="C4399" s="32" t="s">
        <v>1566</v>
      </c>
      <c r="D4399" s="31" t="s">
        <v>10784</v>
      </c>
      <c r="E4399" s="32">
        <v>2</v>
      </c>
      <c r="F4399" s="32" t="s">
        <v>14</v>
      </c>
      <c r="G4399" s="32" t="s">
        <v>10961</v>
      </c>
      <c r="H4399" s="33" t="s">
        <v>9624</v>
      </c>
    </row>
    <row r="4400" spans="1:8" x14ac:dyDescent="0.25">
      <c r="A4400" s="34">
        <v>45800</v>
      </c>
      <c r="B4400" s="35" t="s">
        <v>1541</v>
      </c>
      <c r="C4400" s="36" t="s">
        <v>10634</v>
      </c>
      <c r="D4400" s="35" t="s">
        <v>10784</v>
      </c>
      <c r="E4400" s="36">
        <v>2</v>
      </c>
      <c r="F4400" s="36" t="s">
        <v>14</v>
      </c>
      <c r="G4400" s="36" t="s">
        <v>10961</v>
      </c>
      <c r="H4400" s="37" t="s">
        <v>9624</v>
      </c>
    </row>
    <row r="4401" spans="1:8" x14ac:dyDescent="0.25">
      <c r="A4401" s="30">
        <v>45800</v>
      </c>
      <c r="B4401" s="31" t="s">
        <v>676</v>
      </c>
      <c r="C4401" s="32" t="s">
        <v>677</v>
      </c>
      <c r="D4401" s="31" t="s">
        <v>10784</v>
      </c>
      <c r="E4401" s="32">
        <v>20</v>
      </c>
      <c r="F4401" s="32" t="s">
        <v>14</v>
      </c>
      <c r="G4401" s="32" t="s">
        <v>10961</v>
      </c>
      <c r="H4401" s="33" t="s">
        <v>9624</v>
      </c>
    </row>
    <row r="4402" spans="1:8" x14ac:dyDescent="0.25">
      <c r="A4402" s="34">
        <v>45801</v>
      </c>
      <c r="B4402" s="35" t="s">
        <v>1563</v>
      </c>
      <c r="C4402" s="36" t="s">
        <v>1564</v>
      </c>
      <c r="D4402" s="35">
        <v>2005</v>
      </c>
      <c r="E4402" s="36">
        <v>6</v>
      </c>
      <c r="F4402" s="36" t="s">
        <v>14</v>
      </c>
      <c r="G4402" s="36" t="s">
        <v>10961</v>
      </c>
      <c r="H4402" s="37" t="s">
        <v>9381</v>
      </c>
    </row>
    <row r="4403" spans="1:8" x14ac:dyDescent="0.25">
      <c r="A4403" s="30">
        <v>45801</v>
      </c>
      <c r="B4403" s="31" t="s">
        <v>7068</v>
      </c>
      <c r="C4403" s="32" t="s">
        <v>7069</v>
      </c>
      <c r="D4403" s="31">
        <v>2005</v>
      </c>
      <c r="E4403" s="32">
        <v>3360</v>
      </c>
      <c r="F4403" s="32" t="s">
        <v>25</v>
      </c>
      <c r="G4403" s="32" t="s">
        <v>10961</v>
      </c>
      <c r="H4403" s="33" t="s">
        <v>9381</v>
      </c>
    </row>
    <row r="4404" spans="1:8" x14ac:dyDescent="0.25">
      <c r="A4404" s="34">
        <v>45801</v>
      </c>
      <c r="B4404" s="35" t="s">
        <v>6480</v>
      </c>
      <c r="C4404" s="36" t="s">
        <v>6481</v>
      </c>
      <c r="D4404" s="35" t="s">
        <v>10786</v>
      </c>
      <c r="E4404" s="36">
        <v>120</v>
      </c>
      <c r="F4404" s="36" t="s">
        <v>14</v>
      </c>
      <c r="G4404" s="36" t="s">
        <v>10961</v>
      </c>
      <c r="H4404" s="37" t="s">
        <v>10170</v>
      </c>
    </row>
    <row r="4405" spans="1:8" x14ac:dyDescent="0.25">
      <c r="A4405" s="30">
        <v>45801</v>
      </c>
      <c r="B4405" s="31" t="s">
        <v>75</v>
      </c>
      <c r="C4405" s="32" t="s">
        <v>76</v>
      </c>
      <c r="D4405" s="31" t="s">
        <v>10786</v>
      </c>
      <c r="E4405" s="32">
        <v>2</v>
      </c>
      <c r="F4405" s="32" t="s">
        <v>14</v>
      </c>
      <c r="G4405" s="32" t="s">
        <v>10961</v>
      </c>
      <c r="H4405" s="33" t="s">
        <v>8431</v>
      </c>
    </row>
    <row r="4406" spans="1:8" x14ac:dyDescent="0.25">
      <c r="A4406" s="34">
        <v>45801</v>
      </c>
      <c r="B4406" s="35" t="s">
        <v>10175</v>
      </c>
      <c r="C4406" s="36" t="s">
        <v>6819</v>
      </c>
      <c r="D4406" s="35" t="s">
        <v>10786</v>
      </c>
      <c r="E4406" s="36">
        <v>12</v>
      </c>
      <c r="F4406" s="36" t="s">
        <v>14</v>
      </c>
      <c r="G4406" s="36" t="s">
        <v>10961</v>
      </c>
      <c r="H4406" s="37" t="s">
        <v>8431</v>
      </c>
    </row>
    <row r="4407" spans="1:8" x14ac:dyDescent="0.25">
      <c r="A4407" s="30">
        <v>45801</v>
      </c>
      <c r="B4407" s="31" t="s">
        <v>1762</v>
      </c>
      <c r="C4407" s="32" t="s">
        <v>1763</v>
      </c>
      <c r="D4407" s="31" t="s">
        <v>10786</v>
      </c>
      <c r="E4407" s="32">
        <v>10</v>
      </c>
      <c r="F4407" s="32" t="s">
        <v>14</v>
      </c>
      <c r="G4407" s="32" t="s">
        <v>10961</v>
      </c>
      <c r="H4407" s="33" t="s">
        <v>8431</v>
      </c>
    </row>
    <row r="4408" spans="1:8" x14ac:dyDescent="0.25">
      <c r="A4408" s="34">
        <v>45801</v>
      </c>
      <c r="B4408" s="35" t="s">
        <v>225</v>
      </c>
      <c r="C4408" s="36" t="s">
        <v>226</v>
      </c>
      <c r="D4408" s="35" t="s">
        <v>10786</v>
      </c>
      <c r="E4408" s="36">
        <v>4</v>
      </c>
      <c r="F4408" s="36" t="s">
        <v>14</v>
      </c>
      <c r="G4408" s="36" t="s">
        <v>10961</v>
      </c>
      <c r="H4408" s="37" t="s">
        <v>8431</v>
      </c>
    </row>
    <row r="4409" spans="1:8" x14ac:dyDescent="0.25">
      <c r="A4409" s="30">
        <v>45801</v>
      </c>
      <c r="B4409" s="31" t="s">
        <v>1168</v>
      </c>
      <c r="C4409" s="32" t="s">
        <v>1169</v>
      </c>
      <c r="D4409" s="31" t="s">
        <v>10786</v>
      </c>
      <c r="E4409" s="32">
        <v>15</v>
      </c>
      <c r="F4409" s="32" t="s">
        <v>25</v>
      </c>
      <c r="G4409" s="32" t="s">
        <v>10961</v>
      </c>
      <c r="H4409" s="33" t="s">
        <v>8431</v>
      </c>
    </row>
    <row r="4410" spans="1:8" x14ac:dyDescent="0.25">
      <c r="A4410" s="34">
        <v>45801</v>
      </c>
      <c r="B4410" s="35" t="s">
        <v>1414</v>
      </c>
      <c r="C4410" s="36" t="s">
        <v>1415</v>
      </c>
      <c r="D4410" s="35" t="s">
        <v>10786</v>
      </c>
      <c r="E4410" s="36">
        <v>120</v>
      </c>
      <c r="F4410" s="36" t="s">
        <v>14</v>
      </c>
      <c r="G4410" s="36" t="s">
        <v>10961</v>
      </c>
      <c r="H4410" s="37" t="s">
        <v>8431</v>
      </c>
    </row>
    <row r="4411" spans="1:8" x14ac:dyDescent="0.25">
      <c r="A4411" s="30">
        <v>45801</v>
      </c>
      <c r="B4411" s="31" t="s">
        <v>4347</v>
      </c>
      <c r="C4411" s="32" t="s">
        <v>4348</v>
      </c>
      <c r="D4411" s="31" t="s">
        <v>10786</v>
      </c>
      <c r="E4411" s="32">
        <v>72</v>
      </c>
      <c r="F4411" s="32" t="s">
        <v>14</v>
      </c>
      <c r="G4411" s="32" t="s">
        <v>10961</v>
      </c>
      <c r="H4411" s="33" t="s">
        <v>8431</v>
      </c>
    </row>
    <row r="4412" spans="1:8" x14ac:dyDescent="0.25">
      <c r="A4412" s="34">
        <v>45801</v>
      </c>
      <c r="B4412" s="35" t="s">
        <v>10671</v>
      </c>
      <c r="C4412" s="36" t="s">
        <v>10671</v>
      </c>
      <c r="D4412" s="35" t="s">
        <v>10786</v>
      </c>
      <c r="E4412" s="36">
        <v>15</v>
      </c>
      <c r="F4412" s="36" t="s">
        <v>14</v>
      </c>
      <c r="G4412" s="36" t="s">
        <v>10961</v>
      </c>
      <c r="H4412" s="37" t="s">
        <v>8431</v>
      </c>
    </row>
    <row r="4413" spans="1:8" x14ac:dyDescent="0.25">
      <c r="A4413" s="30">
        <v>45801</v>
      </c>
      <c r="B4413" s="31" t="s">
        <v>676</v>
      </c>
      <c r="C4413" s="32" t="s">
        <v>677</v>
      </c>
      <c r="D4413" s="31" t="s">
        <v>10786</v>
      </c>
      <c r="E4413" s="32">
        <v>10</v>
      </c>
      <c r="F4413" s="32" t="s">
        <v>14</v>
      </c>
      <c r="G4413" s="32" t="s">
        <v>10961</v>
      </c>
      <c r="H4413" s="33" t="s">
        <v>8431</v>
      </c>
    </row>
    <row r="4414" spans="1:8" x14ac:dyDescent="0.25">
      <c r="A4414" s="34">
        <v>45801</v>
      </c>
      <c r="B4414" s="35" t="s">
        <v>52</v>
      </c>
      <c r="C4414" s="36" t="s">
        <v>53</v>
      </c>
      <c r="D4414" s="35" t="s">
        <v>10786</v>
      </c>
      <c r="E4414" s="36">
        <v>20</v>
      </c>
      <c r="F4414" s="36" t="s">
        <v>14</v>
      </c>
      <c r="G4414" s="36" t="s">
        <v>10961</v>
      </c>
      <c r="H4414" s="37" t="s">
        <v>8431</v>
      </c>
    </row>
    <row r="4415" spans="1:8" x14ac:dyDescent="0.25">
      <c r="A4415" s="30">
        <v>45801</v>
      </c>
      <c r="B4415" s="31" t="s">
        <v>432</v>
      </c>
      <c r="C4415" s="32" t="s">
        <v>433</v>
      </c>
      <c r="D4415" s="31" t="s">
        <v>10786</v>
      </c>
      <c r="E4415" s="32">
        <v>6</v>
      </c>
      <c r="F4415" s="32" t="s">
        <v>14</v>
      </c>
      <c r="G4415" s="32" t="s">
        <v>10961</v>
      </c>
      <c r="H4415" s="33" t="s">
        <v>8431</v>
      </c>
    </row>
    <row r="4416" spans="1:8" x14ac:dyDescent="0.25">
      <c r="A4416" s="34">
        <v>45801</v>
      </c>
      <c r="B4416" s="35" t="s">
        <v>56</v>
      </c>
      <c r="C4416" s="36" t="s">
        <v>57</v>
      </c>
      <c r="D4416" s="35" t="s">
        <v>10786</v>
      </c>
      <c r="E4416" s="36">
        <v>4</v>
      </c>
      <c r="F4416" s="36" t="s">
        <v>14</v>
      </c>
      <c r="G4416" s="36" t="s">
        <v>10961</v>
      </c>
      <c r="H4416" s="37" t="s">
        <v>8431</v>
      </c>
    </row>
    <row r="4417" spans="1:8" x14ac:dyDescent="0.25">
      <c r="A4417" s="30">
        <v>45801</v>
      </c>
      <c r="B4417" s="31" t="s">
        <v>1060</v>
      </c>
      <c r="C4417" s="32" t="s">
        <v>1061</v>
      </c>
      <c r="D4417" s="31" t="s">
        <v>10786</v>
      </c>
      <c r="E4417" s="32">
        <v>20</v>
      </c>
      <c r="F4417" s="32" t="s">
        <v>14</v>
      </c>
      <c r="G4417" s="32" t="s">
        <v>10961</v>
      </c>
      <c r="H4417" s="33" t="s">
        <v>8431</v>
      </c>
    </row>
    <row r="4418" spans="1:8" x14ac:dyDescent="0.25">
      <c r="A4418" s="34">
        <v>45801</v>
      </c>
      <c r="B4418" s="35" t="s">
        <v>1045</v>
      </c>
      <c r="C4418" s="36" t="s">
        <v>1046</v>
      </c>
      <c r="D4418" s="35" t="s">
        <v>10786</v>
      </c>
      <c r="E4418" s="36">
        <v>20</v>
      </c>
      <c r="F4418" s="36" t="s">
        <v>14</v>
      </c>
      <c r="G4418" s="36" t="s">
        <v>10961</v>
      </c>
      <c r="H4418" s="37" t="s">
        <v>8431</v>
      </c>
    </row>
    <row r="4419" spans="1:8" x14ac:dyDescent="0.25">
      <c r="A4419" s="30">
        <v>45801</v>
      </c>
      <c r="B4419" s="31" t="s">
        <v>1062</v>
      </c>
      <c r="C4419" s="32" t="s">
        <v>1063</v>
      </c>
      <c r="D4419" s="31" t="s">
        <v>10786</v>
      </c>
      <c r="E4419" s="32">
        <v>20</v>
      </c>
      <c r="F4419" s="32" t="s">
        <v>14</v>
      </c>
      <c r="G4419" s="32" t="s">
        <v>10961</v>
      </c>
      <c r="H4419" s="33" t="s">
        <v>8431</v>
      </c>
    </row>
    <row r="4420" spans="1:8" x14ac:dyDescent="0.25">
      <c r="A4420" s="34">
        <v>45801</v>
      </c>
      <c r="B4420" s="35" t="s">
        <v>1037</v>
      </c>
      <c r="C4420" s="36" t="s">
        <v>1038</v>
      </c>
      <c r="D4420" s="35" t="s">
        <v>10786</v>
      </c>
      <c r="E4420" s="36">
        <v>20</v>
      </c>
      <c r="F4420" s="36" t="s">
        <v>14</v>
      </c>
      <c r="G4420" s="36" t="s">
        <v>10961</v>
      </c>
      <c r="H4420" s="37" t="s">
        <v>8431</v>
      </c>
    </row>
    <row r="4421" spans="1:8" x14ac:dyDescent="0.25">
      <c r="A4421" s="30">
        <v>45801</v>
      </c>
      <c r="B4421" s="31" t="s">
        <v>8901</v>
      </c>
      <c r="C4421" s="32" t="s">
        <v>8930</v>
      </c>
      <c r="D4421" s="31" t="s">
        <v>10786</v>
      </c>
      <c r="E4421" s="32">
        <v>1</v>
      </c>
      <c r="F4421" s="32" t="s">
        <v>25</v>
      </c>
      <c r="G4421" s="32" t="s">
        <v>10961</v>
      </c>
      <c r="H4421" s="33" t="s">
        <v>8431</v>
      </c>
    </row>
    <row r="4422" spans="1:8" x14ac:dyDescent="0.25">
      <c r="A4422" s="34">
        <v>45801</v>
      </c>
      <c r="B4422" s="35" t="s">
        <v>9531</v>
      </c>
      <c r="C4422" s="36" t="s">
        <v>6944</v>
      </c>
      <c r="D4422" s="35" t="s">
        <v>10786</v>
      </c>
      <c r="E4422" s="36">
        <v>60</v>
      </c>
      <c r="F4422" s="36" t="s">
        <v>14</v>
      </c>
      <c r="G4422" s="36" t="s">
        <v>10961</v>
      </c>
      <c r="H4422" s="37" t="s">
        <v>8431</v>
      </c>
    </row>
    <row r="4423" spans="1:8" x14ac:dyDescent="0.25">
      <c r="A4423" s="30">
        <v>45801</v>
      </c>
      <c r="B4423" s="31" t="s">
        <v>722</v>
      </c>
      <c r="C4423" s="32" t="s">
        <v>723</v>
      </c>
      <c r="D4423" s="31" t="s">
        <v>10786</v>
      </c>
      <c r="E4423" s="32">
        <v>10</v>
      </c>
      <c r="F4423" s="32" t="s">
        <v>14</v>
      </c>
      <c r="G4423" s="32" t="s">
        <v>10961</v>
      </c>
      <c r="H4423" s="33" t="s">
        <v>8431</v>
      </c>
    </row>
    <row r="4424" spans="1:8" x14ac:dyDescent="0.25">
      <c r="A4424" s="34">
        <v>45801</v>
      </c>
      <c r="B4424" s="35" t="s">
        <v>1286</v>
      </c>
      <c r="C4424" s="36" t="s">
        <v>3557</v>
      </c>
      <c r="D4424" s="35" t="s">
        <v>10786</v>
      </c>
      <c r="E4424" s="36">
        <v>20</v>
      </c>
      <c r="F4424" s="36" t="s">
        <v>14</v>
      </c>
      <c r="G4424" s="36" t="s">
        <v>10961</v>
      </c>
      <c r="H4424" s="37" t="s">
        <v>8431</v>
      </c>
    </row>
    <row r="4425" spans="1:8" x14ac:dyDescent="0.25">
      <c r="A4425" s="30">
        <v>45801</v>
      </c>
      <c r="B4425" s="31" t="s">
        <v>9460</v>
      </c>
      <c r="C4425" s="32" t="s">
        <v>9461</v>
      </c>
      <c r="D4425" s="31" t="s">
        <v>10786</v>
      </c>
      <c r="E4425" s="32">
        <v>3</v>
      </c>
      <c r="F4425" s="32" t="s">
        <v>14</v>
      </c>
      <c r="G4425" s="32" t="s">
        <v>10961</v>
      </c>
      <c r="H4425" s="33" t="s">
        <v>8431</v>
      </c>
    </row>
    <row r="4426" spans="1:8" x14ac:dyDescent="0.25">
      <c r="A4426" s="34">
        <v>45801</v>
      </c>
      <c r="B4426" s="35" t="s">
        <v>9462</v>
      </c>
      <c r="C4426" s="36" t="s">
        <v>9463</v>
      </c>
      <c r="D4426" s="35" t="s">
        <v>10786</v>
      </c>
      <c r="E4426" s="36">
        <v>3</v>
      </c>
      <c r="F4426" s="36" t="s">
        <v>14</v>
      </c>
      <c r="G4426" s="36" t="s">
        <v>10961</v>
      </c>
      <c r="H4426" s="37" t="s">
        <v>8431</v>
      </c>
    </row>
    <row r="4427" spans="1:8" x14ac:dyDescent="0.25">
      <c r="A4427" s="30">
        <v>45801</v>
      </c>
      <c r="B4427" s="31" t="s">
        <v>8879</v>
      </c>
      <c r="C4427" s="32" t="s">
        <v>9479</v>
      </c>
      <c r="D4427" s="31" t="s">
        <v>10786</v>
      </c>
      <c r="E4427" s="32">
        <v>3</v>
      </c>
      <c r="F4427" s="32" t="s">
        <v>14</v>
      </c>
      <c r="G4427" s="32" t="s">
        <v>10961</v>
      </c>
      <c r="H4427" s="33" t="s">
        <v>8431</v>
      </c>
    </row>
    <row r="4428" spans="1:8" x14ac:dyDescent="0.25">
      <c r="A4428" s="34">
        <v>45801</v>
      </c>
      <c r="B4428" s="35" t="s">
        <v>2047</v>
      </c>
      <c r="C4428" s="36" t="s">
        <v>2048</v>
      </c>
      <c r="D4428" s="35" t="s">
        <v>10786</v>
      </c>
      <c r="E4428" s="36">
        <v>3</v>
      </c>
      <c r="F4428" s="36" t="s">
        <v>14</v>
      </c>
      <c r="G4428" s="36" t="s">
        <v>10961</v>
      </c>
      <c r="H4428" s="37" t="s">
        <v>8431</v>
      </c>
    </row>
    <row r="4429" spans="1:8" x14ac:dyDescent="0.25">
      <c r="A4429" s="30">
        <v>45801</v>
      </c>
      <c r="B4429" s="31" t="s">
        <v>2051</v>
      </c>
      <c r="C4429" s="32" t="s">
        <v>2052</v>
      </c>
      <c r="D4429" s="31" t="s">
        <v>10786</v>
      </c>
      <c r="E4429" s="32">
        <v>3</v>
      </c>
      <c r="F4429" s="32" t="s">
        <v>14</v>
      </c>
      <c r="G4429" s="32" t="s">
        <v>10961</v>
      </c>
      <c r="H4429" s="33" t="s">
        <v>8431</v>
      </c>
    </row>
    <row r="4430" spans="1:8" x14ac:dyDescent="0.25">
      <c r="A4430" s="34">
        <v>45801</v>
      </c>
      <c r="B4430" s="35" t="s">
        <v>8884</v>
      </c>
      <c r="C4430" s="36" t="s">
        <v>8855</v>
      </c>
      <c r="D4430" s="35" t="s">
        <v>10786</v>
      </c>
      <c r="E4430" s="36">
        <v>2</v>
      </c>
      <c r="F4430" s="36" t="s">
        <v>14</v>
      </c>
      <c r="G4430" s="36" t="s">
        <v>10961</v>
      </c>
      <c r="H4430" s="37" t="s">
        <v>8431</v>
      </c>
    </row>
    <row r="4431" spans="1:8" x14ac:dyDescent="0.25">
      <c r="A4431" s="30">
        <v>45801</v>
      </c>
      <c r="B4431" s="31" t="s">
        <v>8819</v>
      </c>
      <c r="C4431" s="32" t="s">
        <v>8789</v>
      </c>
      <c r="D4431" s="31" t="s">
        <v>10786</v>
      </c>
      <c r="E4431" s="32">
        <v>8</v>
      </c>
      <c r="F4431" s="32" t="s">
        <v>14</v>
      </c>
      <c r="G4431" s="32" t="s">
        <v>10961</v>
      </c>
      <c r="H4431" s="33" t="s">
        <v>8431</v>
      </c>
    </row>
    <row r="4432" spans="1:8" x14ac:dyDescent="0.25">
      <c r="A4432" s="34">
        <v>45801</v>
      </c>
      <c r="B4432" s="35" t="s">
        <v>2418</v>
      </c>
      <c r="C4432" s="36" t="s">
        <v>2476</v>
      </c>
      <c r="D4432" s="35" t="s">
        <v>10786</v>
      </c>
      <c r="E4432" s="36">
        <v>4</v>
      </c>
      <c r="F4432" s="36" t="s">
        <v>14</v>
      </c>
      <c r="G4432" s="36" t="s">
        <v>10961</v>
      </c>
      <c r="H4432" s="37" t="s">
        <v>8431</v>
      </c>
    </row>
    <row r="4433" spans="1:8" x14ac:dyDescent="0.25">
      <c r="A4433" s="30">
        <v>45801</v>
      </c>
      <c r="B4433" s="31" t="s">
        <v>10262</v>
      </c>
      <c r="C4433" s="32" t="s">
        <v>5825</v>
      </c>
      <c r="D4433" s="31" t="s">
        <v>10786</v>
      </c>
      <c r="E4433" s="32">
        <v>2</v>
      </c>
      <c r="F4433" s="32" t="s">
        <v>25</v>
      </c>
      <c r="G4433" s="32" t="s">
        <v>10961</v>
      </c>
      <c r="H4433" s="33" t="s">
        <v>8431</v>
      </c>
    </row>
    <row r="4434" spans="1:8" x14ac:dyDescent="0.25">
      <c r="A4434" s="34">
        <v>45801</v>
      </c>
      <c r="B4434" s="35" t="s">
        <v>10185</v>
      </c>
      <c r="C4434" s="36" t="s">
        <v>5811</v>
      </c>
      <c r="D4434" s="35" t="s">
        <v>10786</v>
      </c>
      <c r="E4434" s="36">
        <v>10</v>
      </c>
      <c r="F4434" s="36" t="s">
        <v>25</v>
      </c>
      <c r="G4434" s="36" t="s">
        <v>10961</v>
      </c>
      <c r="H4434" s="37" t="s">
        <v>8431</v>
      </c>
    </row>
    <row r="4435" spans="1:8" x14ac:dyDescent="0.25">
      <c r="A4435" s="30">
        <v>45801</v>
      </c>
      <c r="B4435" s="31" t="s">
        <v>10319</v>
      </c>
      <c r="C4435" s="32" t="s">
        <v>5829</v>
      </c>
      <c r="D4435" s="31" t="s">
        <v>10786</v>
      </c>
      <c r="E4435" s="32">
        <v>6</v>
      </c>
      <c r="F4435" s="32" t="s">
        <v>14</v>
      </c>
      <c r="G4435" s="32" t="s">
        <v>10961</v>
      </c>
      <c r="H4435" s="33" t="s">
        <v>8431</v>
      </c>
    </row>
    <row r="4436" spans="1:8" x14ac:dyDescent="0.25">
      <c r="A4436" s="34">
        <v>45801</v>
      </c>
      <c r="B4436" s="35" t="s">
        <v>2297</v>
      </c>
      <c r="C4436" s="36" t="s">
        <v>2298</v>
      </c>
      <c r="D4436" s="35" t="s">
        <v>10786</v>
      </c>
      <c r="E4436" s="36">
        <v>120</v>
      </c>
      <c r="F4436" s="36" t="s">
        <v>14</v>
      </c>
      <c r="G4436" s="36" t="s">
        <v>10961</v>
      </c>
      <c r="H4436" s="37" t="s">
        <v>8431</v>
      </c>
    </row>
    <row r="4437" spans="1:8" x14ac:dyDescent="0.25">
      <c r="A4437" s="30">
        <v>45800</v>
      </c>
      <c r="B4437" s="31" t="s">
        <v>8809</v>
      </c>
      <c r="C4437" s="32" t="s">
        <v>8781</v>
      </c>
      <c r="D4437" s="31">
        <v>2002</v>
      </c>
      <c r="E4437" s="32">
        <v>2</v>
      </c>
      <c r="F4437" s="32" t="s">
        <v>14</v>
      </c>
      <c r="G4437" s="32" t="s">
        <v>10961</v>
      </c>
      <c r="H4437" s="33" t="s">
        <v>10339</v>
      </c>
    </row>
    <row r="4438" spans="1:8" x14ac:dyDescent="0.25">
      <c r="A4438" s="34">
        <v>45800</v>
      </c>
      <c r="B4438" s="35" t="s">
        <v>8813</v>
      </c>
      <c r="C4438" s="36" t="s">
        <v>8783</v>
      </c>
      <c r="D4438" s="35">
        <v>2002</v>
      </c>
      <c r="E4438" s="36">
        <v>2</v>
      </c>
      <c r="F4438" s="36" t="s">
        <v>14</v>
      </c>
      <c r="G4438" s="36" t="s">
        <v>10961</v>
      </c>
      <c r="H4438" s="37" t="s">
        <v>10339</v>
      </c>
    </row>
    <row r="4439" spans="1:8" x14ac:dyDescent="0.25">
      <c r="A4439" s="30">
        <v>45800</v>
      </c>
      <c r="B4439" s="31" t="s">
        <v>9531</v>
      </c>
      <c r="C4439" s="32" t="s">
        <v>6944</v>
      </c>
      <c r="D4439" s="31">
        <v>2002</v>
      </c>
      <c r="E4439" s="32">
        <v>12</v>
      </c>
      <c r="F4439" s="32" t="s">
        <v>14</v>
      </c>
      <c r="G4439" s="32" t="s">
        <v>10961</v>
      </c>
      <c r="H4439" s="33" t="s">
        <v>10339</v>
      </c>
    </row>
    <row r="4440" spans="1:8" x14ac:dyDescent="0.25">
      <c r="A4440" s="34">
        <v>45800</v>
      </c>
      <c r="B4440" s="35" t="s">
        <v>722</v>
      </c>
      <c r="C4440" s="36" t="s">
        <v>723</v>
      </c>
      <c r="D4440" s="35">
        <v>2002</v>
      </c>
      <c r="E4440" s="36">
        <v>3</v>
      </c>
      <c r="F4440" s="36" t="s">
        <v>14</v>
      </c>
      <c r="G4440" s="36" t="s">
        <v>10961</v>
      </c>
      <c r="H4440" s="37" t="s">
        <v>10339</v>
      </c>
    </row>
    <row r="4441" spans="1:8" x14ac:dyDescent="0.25">
      <c r="A4441" s="30">
        <v>45800</v>
      </c>
      <c r="B4441" s="31" t="s">
        <v>6</v>
      </c>
      <c r="C4441" s="32" t="s">
        <v>7</v>
      </c>
      <c r="D4441" s="31">
        <v>1993</v>
      </c>
      <c r="E4441" s="32">
        <v>10</v>
      </c>
      <c r="F4441" s="32" t="s">
        <v>14</v>
      </c>
      <c r="G4441" s="32" t="s">
        <v>10961</v>
      </c>
      <c r="H4441" s="33" t="s">
        <v>10787</v>
      </c>
    </row>
    <row r="4442" spans="1:8" x14ac:dyDescent="0.25">
      <c r="A4442" s="34">
        <v>45800</v>
      </c>
      <c r="B4442" s="35" t="s">
        <v>2130</v>
      </c>
      <c r="C4442" s="36" t="s">
        <v>2131</v>
      </c>
      <c r="D4442" s="35">
        <v>1993</v>
      </c>
      <c r="E4442" s="36">
        <v>20</v>
      </c>
      <c r="F4442" s="36" t="s">
        <v>25</v>
      </c>
      <c r="G4442" s="36" t="s">
        <v>10961</v>
      </c>
      <c r="H4442" s="37" t="s">
        <v>10787</v>
      </c>
    </row>
    <row r="4443" spans="1:8" x14ac:dyDescent="0.25">
      <c r="A4443" s="30">
        <v>45800</v>
      </c>
      <c r="B4443" s="31" t="s">
        <v>1208</v>
      </c>
      <c r="C4443" s="32" t="s">
        <v>3554</v>
      </c>
      <c r="D4443" s="31">
        <v>1993</v>
      </c>
      <c r="E4443" s="32">
        <v>50</v>
      </c>
      <c r="F4443" s="32" t="s">
        <v>14</v>
      </c>
      <c r="G4443" s="32" t="s">
        <v>10961</v>
      </c>
      <c r="H4443" s="33" t="s">
        <v>10787</v>
      </c>
    </row>
    <row r="4444" spans="1:8" x14ac:dyDescent="0.25">
      <c r="A4444" s="34">
        <v>45800</v>
      </c>
      <c r="B4444" s="35" t="s">
        <v>630</v>
      </c>
      <c r="C4444" s="36" t="s">
        <v>3558</v>
      </c>
      <c r="D4444" s="35">
        <v>1993</v>
      </c>
      <c r="E4444" s="36">
        <v>10</v>
      </c>
      <c r="F4444" s="36" t="s">
        <v>25</v>
      </c>
      <c r="G4444" s="36" t="s">
        <v>10961</v>
      </c>
      <c r="H4444" s="37" t="s">
        <v>10787</v>
      </c>
    </row>
    <row r="4445" spans="1:8" x14ac:dyDescent="0.25">
      <c r="A4445" s="30">
        <v>45800</v>
      </c>
      <c r="B4445" s="31" t="s">
        <v>634</v>
      </c>
      <c r="C4445" s="32" t="s">
        <v>3560</v>
      </c>
      <c r="D4445" s="31">
        <v>1993</v>
      </c>
      <c r="E4445" s="32">
        <v>10</v>
      </c>
      <c r="F4445" s="32" t="s">
        <v>25</v>
      </c>
      <c r="G4445" s="32" t="s">
        <v>10961</v>
      </c>
      <c r="H4445" s="33" t="s">
        <v>10787</v>
      </c>
    </row>
    <row r="4446" spans="1:8" x14ac:dyDescent="0.25">
      <c r="A4446" s="34">
        <v>45800</v>
      </c>
      <c r="B4446" s="35" t="s">
        <v>2427</v>
      </c>
      <c r="C4446" s="36" t="s">
        <v>2483</v>
      </c>
      <c r="D4446" s="35">
        <v>1993</v>
      </c>
      <c r="E4446" s="36">
        <v>6</v>
      </c>
      <c r="F4446" s="36" t="s">
        <v>14</v>
      </c>
      <c r="G4446" s="36" t="s">
        <v>10961</v>
      </c>
      <c r="H4446" s="37" t="s">
        <v>10787</v>
      </c>
    </row>
    <row r="4447" spans="1:8" x14ac:dyDescent="0.25">
      <c r="A4447" s="30">
        <v>45800</v>
      </c>
      <c r="B4447" s="31" t="s">
        <v>880</v>
      </c>
      <c r="C4447" s="32" t="s">
        <v>881</v>
      </c>
      <c r="D4447" s="31">
        <v>1993</v>
      </c>
      <c r="E4447" s="32">
        <v>60</v>
      </c>
      <c r="F4447" s="32" t="s">
        <v>14</v>
      </c>
      <c r="G4447" s="32" t="s">
        <v>10961</v>
      </c>
      <c r="H4447" s="33" t="s">
        <v>10787</v>
      </c>
    </row>
    <row r="4448" spans="1:8" x14ac:dyDescent="0.25">
      <c r="A4448" s="34">
        <v>45800</v>
      </c>
      <c r="B4448" s="35" t="s">
        <v>1060</v>
      </c>
      <c r="C4448" s="36" t="s">
        <v>1061</v>
      </c>
      <c r="D4448" s="35">
        <v>1993</v>
      </c>
      <c r="E4448" s="36">
        <v>30</v>
      </c>
      <c r="F4448" s="36" t="s">
        <v>14</v>
      </c>
      <c r="G4448" s="36" t="s">
        <v>10961</v>
      </c>
      <c r="H4448" s="37" t="s">
        <v>10787</v>
      </c>
    </row>
    <row r="4449" spans="1:8" x14ac:dyDescent="0.25">
      <c r="A4449" s="30">
        <v>45800</v>
      </c>
      <c r="B4449" s="31" t="s">
        <v>1045</v>
      </c>
      <c r="C4449" s="32" t="s">
        <v>1046</v>
      </c>
      <c r="D4449" s="31">
        <v>1993</v>
      </c>
      <c r="E4449" s="32">
        <v>30</v>
      </c>
      <c r="F4449" s="32" t="s">
        <v>14</v>
      </c>
      <c r="G4449" s="32" t="s">
        <v>10961</v>
      </c>
      <c r="H4449" s="33" t="s">
        <v>10787</v>
      </c>
    </row>
    <row r="4450" spans="1:8" x14ac:dyDescent="0.25">
      <c r="A4450" s="34">
        <v>45800</v>
      </c>
      <c r="B4450" s="35" t="s">
        <v>2418</v>
      </c>
      <c r="C4450" s="36" t="s">
        <v>2476</v>
      </c>
      <c r="D4450" s="35">
        <v>1993</v>
      </c>
      <c r="E4450" s="36">
        <v>4</v>
      </c>
      <c r="F4450" s="36" t="s">
        <v>14</v>
      </c>
      <c r="G4450" s="36" t="s">
        <v>10961</v>
      </c>
      <c r="H4450" s="37" t="s">
        <v>10787</v>
      </c>
    </row>
    <row r="4451" spans="1:8" x14ac:dyDescent="0.25">
      <c r="A4451" s="30">
        <v>45800</v>
      </c>
      <c r="B4451" s="31" t="s">
        <v>2413</v>
      </c>
      <c r="C4451" s="32" t="s">
        <v>2470</v>
      </c>
      <c r="D4451" s="31">
        <v>1993</v>
      </c>
      <c r="E4451" s="32">
        <v>1</v>
      </c>
      <c r="F4451" s="32" t="s">
        <v>14</v>
      </c>
      <c r="G4451" s="32" t="s">
        <v>10961</v>
      </c>
      <c r="H4451" s="33" t="s">
        <v>10787</v>
      </c>
    </row>
    <row r="4452" spans="1:8" x14ac:dyDescent="0.25">
      <c r="A4452" s="34">
        <v>45800</v>
      </c>
      <c r="B4452" s="35" t="s">
        <v>2410</v>
      </c>
      <c r="C4452" s="36" t="s">
        <v>2468</v>
      </c>
      <c r="D4452" s="35">
        <v>1993</v>
      </c>
      <c r="E4452" s="36">
        <v>1</v>
      </c>
      <c r="F4452" s="36" t="s">
        <v>14</v>
      </c>
      <c r="G4452" s="36" t="s">
        <v>10961</v>
      </c>
      <c r="H4452" s="37" t="s">
        <v>10787</v>
      </c>
    </row>
    <row r="4453" spans="1:8" x14ac:dyDescent="0.25">
      <c r="A4453" s="30">
        <v>45800</v>
      </c>
      <c r="B4453" s="31" t="s">
        <v>768</v>
      </c>
      <c r="C4453" s="32" t="s">
        <v>769</v>
      </c>
      <c r="D4453" s="31">
        <v>1993</v>
      </c>
      <c r="E4453" s="32">
        <v>1</v>
      </c>
      <c r="F4453" s="32" t="s">
        <v>25</v>
      </c>
      <c r="G4453" s="32" t="s">
        <v>10961</v>
      </c>
      <c r="H4453" s="33" t="s">
        <v>10787</v>
      </c>
    </row>
    <row r="4454" spans="1:8" x14ac:dyDescent="0.25">
      <c r="A4454" s="34">
        <v>45800</v>
      </c>
      <c r="B4454" s="35" t="s">
        <v>1524</v>
      </c>
      <c r="C4454" s="36" t="s">
        <v>1525</v>
      </c>
      <c r="D4454" s="35">
        <v>1993</v>
      </c>
      <c r="E4454" s="36">
        <v>2</v>
      </c>
      <c r="F4454" s="36" t="s">
        <v>14</v>
      </c>
      <c r="G4454" s="36" t="s">
        <v>10961</v>
      </c>
      <c r="H4454" s="37" t="s">
        <v>10787</v>
      </c>
    </row>
    <row r="4455" spans="1:8" x14ac:dyDescent="0.25">
      <c r="A4455" s="30">
        <v>45800</v>
      </c>
      <c r="B4455" s="31" t="s">
        <v>1766</v>
      </c>
      <c r="C4455" s="32" t="s">
        <v>1767</v>
      </c>
      <c r="D4455" s="31">
        <v>1993</v>
      </c>
      <c r="E4455" s="32">
        <v>2</v>
      </c>
      <c r="F4455" s="32" t="s">
        <v>14</v>
      </c>
      <c r="G4455" s="32" t="s">
        <v>10961</v>
      </c>
      <c r="H4455" s="33" t="s">
        <v>10787</v>
      </c>
    </row>
    <row r="4456" spans="1:8" x14ac:dyDescent="0.25">
      <c r="A4456" s="34">
        <v>45800</v>
      </c>
      <c r="B4456" s="35" t="s">
        <v>8873</v>
      </c>
      <c r="C4456" s="36" t="s">
        <v>8841</v>
      </c>
      <c r="D4456" s="35" t="s">
        <v>10788</v>
      </c>
      <c r="E4456" s="36">
        <v>6</v>
      </c>
      <c r="F4456" s="36" t="s">
        <v>14</v>
      </c>
      <c r="G4456" s="36" t="s">
        <v>10961</v>
      </c>
      <c r="H4456" s="37" t="s">
        <v>9268</v>
      </c>
    </row>
    <row r="4457" spans="1:8" x14ac:dyDescent="0.25">
      <c r="A4457" s="30">
        <v>45800</v>
      </c>
      <c r="B4457" s="31" t="s">
        <v>1099</v>
      </c>
      <c r="C4457" s="32" t="s">
        <v>1100</v>
      </c>
      <c r="D4457" s="31" t="s">
        <v>10788</v>
      </c>
      <c r="E4457" s="32">
        <v>6</v>
      </c>
      <c r="F4457" s="32" t="s">
        <v>14</v>
      </c>
      <c r="G4457" s="32" t="s">
        <v>10961</v>
      </c>
      <c r="H4457" s="33" t="s">
        <v>9268</v>
      </c>
    </row>
    <row r="4458" spans="1:8" x14ac:dyDescent="0.25">
      <c r="A4458" s="34">
        <v>45800</v>
      </c>
      <c r="B4458" s="35" t="s">
        <v>4687</v>
      </c>
      <c r="C4458" s="36" t="s">
        <v>4688</v>
      </c>
      <c r="D4458" s="35" t="s">
        <v>10788</v>
      </c>
      <c r="E4458" s="36">
        <v>5</v>
      </c>
      <c r="F4458" s="36" t="s">
        <v>14</v>
      </c>
      <c r="G4458" s="36" t="s">
        <v>10961</v>
      </c>
      <c r="H4458" s="37" t="s">
        <v>9268</v>
      </c>
    </row>
    <row r="4459" spans="1:8" x14ac:dyDescent="0.25">
      <c r="A4459" s="30">
        <v>45800</v>
      </c>
      <c r="B4459" s="31" t="s">
        <v>11047</v>
      </c>
      <c r="C4459" s="32" t="s">
        <v>5073</v>
      </c>
      <c r="D4459" s="31" t="s">
        <v>10788</v>
      </c>
      <c r="E4459" s="32">
        <v>12</v>
      </c>
      <c r="F4459" s="32" t="s">
        <v>14</v>
      </c>
      <c r="G4459" s="32" t="s">
        <v>10961</v>
      </c>
      <c r="H4459" s="33" t="s">
        <v>9268</v>
      </c>
    </row>
    <row r="4460" spans="1:8" x14ac:dyDescent="0.25">
      <c r="A4460" s="34">
        <v>45800</v>
      </c>
      <c r="B4460" s="35" t="s">
        <v>10278</v>
      </c>
      <c r="C4460" s="36" t="s">
        <v>5126</v>
      </c>
      <c r="D4460" s="35" t="s">
        <v>10788</v>
      </c>
      <c r="E4460" s="36">
        <v>8</v>
      </c>
      <c r="F4460" s="36" t="s">
        <v>14</v>
      </c>
      <c r="G4460" s="36" t="s">
        <v>10961</v>
      </c>
      <c r="H4460" s="37" t="s">
        <v>9268</v>
      </c>
    </row>
    <row r="4461" spans="1:8" x14ac:dyDescent="0.25">
      <c r="A4461" s="30">
        <v>45800</v>
      </c>
      <c r="B4461" s="31" t="s">
        <v>4988</v>
      </c>
      <c r="C4461" s="32" t="s">
        <v>4989</v>
      </c>
      <c r="D4461" s="31" t="s">
        <v>10788</v>
      </c>
      <c r="E4461" s="32">
        <v>4</v>
      </c>
      <c r="F4461" s="32" t="s">
        <v>25</v>
      </c>
      <c r="G4461" s="32" t="s">
        <v>10961</v>
      </c>
      <c r="H4461" s="33" t="s">
        <v>9268</v>
      </c>
    </row>
    <row r="4462" spans="1:8" x14ac:dyDescent="0.25">
      <c r="A4462" s="34">
        <v>45800</v>
      </c>
      <c r="B4462" s="35" t="s">
        <v>4960</v>
      </c>
      <c r="C4462" s="36" t="s">
        <v>4961</v>
      </c>
      <c r="D4462" s="35" t="s">
        <v>10788</v>
      </c>
      <c r="E4462" s="36">
        <v>6</v>
      </c>
      <c r="F4462" s="36" t="s">
        <v>25</v>
      </c>
      <c r="G4462" s="36" t="s">
        <v>10961</v>
      </c>
      <c r="H4462" s="37" t="s">
        <v>9268</v>
      </c>
    </row>
    <row r="4463" spans="1:8" x14ac:dyDescent="0.25">
      <c r="A4463" s="30">
        <v>45800</v>
      </c>
      <c r="B4463" s="31" t="s">
        <v>5344</v>
      </c>
      <c r="C4463" s="32" t="s">
        <v>5345</v>
      </c>
      <c r="D4463" s="31" t="s">
        <v>10788</v>
      </c>
      <c r="E4463" s="32">
        <v>4</v>
      </c>
      <c r="F4463" s="32" t="s">
        <v>25</v>
      </c>
      <c r="G4463" s="32" t="s">
        <v>10961</v>
      </c>
      <c r="H4463" s="33" t="s">
        <v>9268</v>
      </c>
    </row>
    <row r="4464" spans="1:8" x14ac:dyDescent="0.25">
      <c r="A4464" s="34">
        <v>45800</v>
      </c>
      <c r="B4464" s="35" t="s">
        <v>8882</v>
      </c>
      <c r="C4464" s="36" t="s">
        <v>8853</v>
      </c>
      <c r="D4464" s="35" t="s">
        <v>10788</v>
      </c>
      <c r="E4464" s="36">
        <v>4</v>
      </c>
      <c r="F4464" s="36" t="s">
        <v>14</v>
      </c>
      <c r="G4464" s="36" t="s">
        <v>10961</v>
      </c>
      <c r="H4464" s="37" t="s">
        <v>9268</v>
      </c>
    </row>
    <row r="4465" spans="1:8" x14ac:dyDescent="0.25">
      <c r="A4465" s="30">
        <v>45800</v>
      </c>
      <c r="B4465" s="31" t="s">
        <v>1158</v>
      </c>
      <c r="C4465" s="32" t="s">
        <v>1159</v>
      </c>
      <c r="D4465" s="31" t="s">
        <v>10788</v>
      </c>
      <c r="E4465" s="32">
        <v>10</v>
      </c>
      <c r="F4465" s="32" t="s">
        <v>14</v>
      </c>
      <c r="G4465" s="32" t="s">
        <v>10961</v>
      </c>
      <c r="H4465" s="33" t="s">
        <v>9268</v>
      </c>
    </row>
    <row r="4466" spans="1:8" x14ac:dyDescent="0.25">
      <c r="A4466" s="34">
        <v>45800</v>
      </c>
      <c r="B4466" s="35" t="s">
        <v>2241</v>
      </c>
      <c r="C4466" s="36" t="s">
        <v>2242</v>
      </c>
      <c r="D4466" s="35" t="s">
        <v>10788</v>
      </c>
      <c r="E4466" s="36">
        <v>20</v>
      </c>
      <c r="F4466" s="36" t="s">
        <v>14</v>
      </c>
      <c r="G4466" s="36" t="s">
        <v>10961</v>
      </c>
      <c r="H4466" s="37" t="s">
        <v>9268</v>
      </c>
    </row>
    <row r="4467" spans="1:8" x14ac:dyDescent="0.25">
      <c r="A4467" s="30">
        <v>45800</v>
      </c>
      <c r="B4467" s="31" t="s">
        <v>4703</v>
      </c>
      <c r="C4467" s="32" t="s">
        <v>4704</v>
      </c>
      <c r="D4467" s="31" t="s">
        <v>10788</v>
      </c>
      <c r="E4467" s="32">
        <v>6</v>
      </c>
      <c r="F4467" s="32" t="s">
        <v>14</v>
      </c>
      <c r="G4467" s="32" t="s">
        <v>10961</v>
      </c>
      <c r="H4467" s="33" t="s">
        <v>9268</v>
      </c>
    </row>
    <row r="4468" spans="1:8" x14ac:dyDescent="0.25">
      <c r="A4468" s="34">
        <v>45800</v>
      </c>
      <c r="B4468" s="35" t="s">
        <v>158</v>
      </c>
      <c r="C4468" s="36" t="s">
        <v>1374</v>
      </c>
      <c r="D4468" s="35" t="s">
        <v>10788</v>
      </c>
      <c r="E4468" s="36">
        <v>12</v>
      </c>
      <c r="F4468" s="36" t="s">
        <v>14</v>
      </c>
      <c r="G4468" s="36" t="s">
        <v>10961</v>
      </c>
      <c r="H4468" s="37" t="s">
        <v>9268</v>
      </c>
    </row>
    <row r="4469" spans="1:8" x14ac:dyDescent="0.25">
      <c r="A4469" s="30">
        <v>45800</v>
      </c>
      <c r="B4469" s="31" t="s">
        <v>916</v>
      </c>
      <c r="C4469" s="32" t="s">
        <v>3492</v>
      </c>
      <c r="D4469" s="31" t="s">
        <v>10788</v>
      </c>
      <c r="E4469" s="32">
        <v>1</v>
      </c>
      <c r="F4469" s="32" t="s">
        <v>14</v>
      </c>
      <c r="G4469" s="32" t="s">
        <v>10961</v>
      </c>
      <c r="H4469" s="33" t="s">
        <v>9268</v>
      </c>
    </row>
    <row r="4470" spans="1:8" x14ac:dyDescent="0.25">
      <c r="A4470" s="34">
        <v>45800</v>
      </c>
      <c r="B4470" s="35" t="s">
        <v>10789</v>
      </c>
      <c r="C4470" s="36" t="s">
        <v>10789</v>
      </c>
      <c r="D4470" s="35" t="s">
        <v>10788</v>
      </c>
      <c r="E4470" s="36">
        <v>24</v>
      </c>
      <c r="F4470" s="36" t="s">
        <v>14</v>
      </c>
      <c r="G4470" s="36" t="s">
        <v>10961</v>
      </c>
      <c r="H4470" s="37" t="s">
        <v>9268</v>
      </c>
    </row>
    <row r="4471" spans="1:8" x14ac:dyDescent="0.25">
      <c r="A4471" s="30">
        <v>45800</v>
      </c>
      <c r="B4471" s="31" t="s">
        <v>56</v>
      </c>
      <c r="C4471" s="32" t="s">
        <v>57</v>
      </c>
      <c r="D4471" s="31" t="s">
        <v>10788</v>
      </c>
      <c r="E4471" s="32">
        <v>3</v>
      </c>
      <c r="F4471" s="32" t="s">
        <v>14</v>
      </c>
      <c r="G4471" s="32" t="s">
        <v>10961</v>
      </c>
      <c r="H4471" s="33" t="s">
        <v>9268</v>
      </c>
    </row>
    <row r="4472" spans="1:8" x14ac:dyDescent="0.25">
      <c r="A4472" s="34">
        <v>45800</v>
      </c>
      <c r="B4472" s="35" t="s">
        <v>52</v>
      </c>
      <c r="C4472" s="36" t="s">
        <v>53</v>
      </c>
      <c r="D4472" s="35" t="s">
        <v>10788</v>
      </c>
      <c r="E4472" s="36">
        <v>6</v>
      </c>
      <c r="F4472" s="36" t="s">
        <v>14</v>
      </c>
      <c r="G4472" s="36" t="s">
        <v>10961</v>
      </c>
      <c r="H4472" s="37" t="s">
        <v>9268</v>
      </c>
    </row>
    <row r="4473" spans="1:8" x14ac:dyDescent="0.25">
      <c r="A4473" s="30">
        <v>45800</v>
      </c>
      <c r="B4473" s="31" t="s">
        <v>2418</v>
      </c>
      <c r="C4473" s="32" t="s">
        <v>2476</v>
      </c>
      <c r="D4473" s="31" t="s">
        <v>10788</v>
      </c>
      <c r="E4473" s="32">
        <v>4</v>
      </c>
      <c r="F4473" s="32" t="s">
        <v>14</v>
      </c>
      <c r="G4473" s="32" t="s">
        <v>10961</v>
      </c>
      <c r="H4473" s="33" t="s">
        <v>9268</v>
      </c>
    </row>
    <row r="4474" spans="1:8" x14ac:dyDescent="0.25">
      <c r="A4474" s="34">
        <v>45800</v>
      </c>
      <c r="B4474" s="35" t="s">
        <v>1766</v>
      </c>
      <c r="C4474" s="36" t="s">
        <v>1767</v>
      </c>
      <c r="D4474" s="35">
        <v>1988</v>
      </c>
      <c r="E4474" s="36">
        <v>20</v>
      </c>
      <c r="F4474" s="36" t="s">
        <v>14</v>
      </c>
      <c r="G4474" s="36" t="s">
        <v>10961</v>
      </c>
      <c r="H4474" s="37" t="s">
        <v>10790</v>
      </c>
    </row>
    <row r="4475" spans="1:8" x14ac:dyDescent="0.25">
      <c r="A4475" s="30">
        <v>45800</v>
      </c>
      <c r="B4475" s="31" t="s">
        <v>1745</v>
      </c>
      <c r="C4475" s="32" t="s">
        <v>1746</v>
      </c>
      <c r="D4475" s="31">
        <v>1988</v>
      </c>
      <c r="E4475" s="32">
        <v>20</v>
      </c>
      <c r="F4475" s="32" t="s">
        <v>14</v>
      </c>
      <c r="G4475" s="32" t="s">
        <v>10961</v>
      </c>
      <c r="H4475" s="33" t="s">
        <v>10790</v>
      </c>
    </row>
    <row r="4476" spans="1:8" x14ac:dyDescent="0.25">
      <c r="A4476" s="34">
        <v>45800</v>
      </c>
      <c r="B4476" s="35" t="s">
        <v>1764</v>
      </c>
      <c r="C4476" s="36" t="s">
        <v>1765</v>
      </c>
      <c r="D4476" s="35">
        <v>1988</v>
      </c>
      <c r="E4476" s="36">
        <v>8</v>
      </c>
      <c r="F4476" s="36" t="s">
        <v>14</v>
      </c>
      <c r="G4476" s="36" t="s">
        <v>10961</v>
      </c>
      <c r="H4476" s="37" t="s">
        <v>10790</v>
      </c>
    </row>
    <row r="4477" spans="1:8" x14ac:dyDescent="0.25">
      <c r="A4477" s="30">
        <v>45800</v>
      </c>
      <c r="B4477" s="31" t="s">
        <v>648</v>
      </c>
      <c r="C4477" s="32" t="s">
        <v>649</v>
      </c>
      <c r="D4477" s="31">
        <v>1988</v>
      </c>
      <c r="E4477" s="32">
        <v>20</v>
      </c>
      <c r="F4477" s="32" t="s">
        <v>14</v>
      </c>
      <c r="G4477" s="32" t="s">
        <v>10961</v>
      </c>
      <c r="H4477" s="33" t="s">
        <v>10790</v>
      </c>
    </row>
    <row r="4478" spans="1:8" x14ac:dyDescent="0.25">
      <c r="A4478" s="34">
        <v>45800</v>
      </c>
      <c r="B4478" s="35" t="s">
        <v>10183</v>
      </c>
      <c r="C4478" s="36" t="s">
        <v>2825</v>
      </c>
      <c r="D4478" s="35">
        <v>1988</v>
      </c>
      <c r="E4478" s="36">
        <v>2</v>
      </c>
      <c r="F4478" s="36" t="s">
        <v>14</v>
      </c>
      <c r="G4478" s="36" t="s">
        <v>10961</v>
      </c>
      <c r="H4478" s="37" t="s">
        <v>10790</v>
      </c>
    </row>
    <row r="4479" spans="1:8" x14ac:dyDescent="0.25">
      <c r="A4479" s="30">
        <v>45800</v>
      </c>
      <c r="B4479" s="31" t="s">
        <v>10184</v>
      </c>
      <c r="C4479" s="32" t="s">
        <v>2826</v>
      </c>
      <c r="D4479" s="31">
        <v>1988</v>
      </c>
      <c r="E4479" s="32">
        <v>2</v>
      </c>
      <c r="F4479" s="32" t="s">
        <v>14</v>
      </c>
      <c r="G4479" s="32" t="s">
        <v>10961</v>
      </c>
      <c r="H4479" s="33" t="s">
        <v>10790</v>
      </c>
    </row>
    <row r="4480" spans="1:8" x14ac:dyDescent="0.25">
      <c r="A4480" s="34">
        <v>45800</v>
      </c>
      <c r="B4480" s="35" t="s">
        <v>10185</v>
      </c>
      <c r="C4480" s="36" t="s">
        <v>5811</v>
      </c>
      <c r="D4480" s="35">
        <v>1988</v>
      </c>
      <c r="E4480" s="36">
        <v>4</v>
      </c>
      <c r="F4480" s="36" t="s">
        <v>25</v>
      </c>
      <c r="G4480" s="36" t="s">
        <v>10961</v>
      </c>
      <c r="H4480" s="37" t="s">
        <v>10790</v>
      </c>
    </row>
    <row r="4481" spans="1:8" x14ac:dyDescent="0.25">
      <c r="A4481" s="30">
        <v>45800</v>
      </c>
      <c r="B4481" s="31" t="s">
        <v>9909</v>
      </c>
      <c r="C4481" s="32" t="s">
        <v>9909</v>
      </c>
      <c r="D4481" s="31">
        <v>1988</v>
      </c>
      <c r="E4481" s="32">
        <v>20</v>
      </c>
      <c r="F4481" s="32" t="s">
        <v>25</v>
      </c>
      <c r="G4481" s="32" t="s">
        <v>10961</v>
      </c>
      <c r="H4481" s="33" t="s">
        <v>10790</v>
      </c>
    </row>
    <row r="4482" spans="1:8" x14ac:dyDescent="0.25">
      <c r="A4482" s="34">
        <v>45800</v>
      </c>
      <c r="B4482" s="35" t="s">
        <v>8149</v>
      </c>
      <c r="C4482" s="36" t="s">
        <v>8150</v>
      </c>
      <c r="D4482" s="35">
        <v>1988</v>
      </c>
      <c r="E4482" s="36">
        <v>50</v>
      </c>
      <c r="F4482" s="36" t="s">
        <v>14</v>
      </c>
      <c r="G4482" s="36" t="s">
        <v>10961</v>
      </c>
      <c r="H4482" s="37" t="s">
        <v>10790</v>
      </c>
    </row>
    <row r="4483" spans="1:8" x14ac:dyDescent="0.25">
      <c r="A4483" s="30">
        <v>45800</v>
      </c>
      <c r="B4483" s="31" t="s">
        <v>8157</v>
      </c>
      <c r="C4483" s="32" t="s">
        <v>8158</v>
      </c>
      <c r="D4483" s="31">
        <v>1988</v>
      </c>
      <c r="E4483" s="32">
        <v>20</v>
      </c>
      <c r="F4483" s="32" t="s">
        <v>14</v>
      </c>
      <c r="G4483" s="32" t="s">
        <v>10961</v>
      </c>
      <c r="H4483" s="33" t="s">
        <v>10790</v>
      </c>
    </row>
    <row r="4484" spans="1:8" x14ac:dyDescent="0.25">
      <c r="A4484" s="34">
        <v>45800</v>
      </c>
      <c r="B4484" s="35" t="s">
        <v>8139</v>
      </c>
      <c r="C4484" s="36" t="s">
        <v>8140</v>
      </c>
      <c r="D4484" s="35">
        <v>1988</v>
      </c>
      <c r="E4484" s="36">
        <v>20</v>
      </c>
      <c r="F4484" s="36" t="s">
        <v>14</v>
      </c>
      <c r="G4484" s="36" t="s">
        <v>10961</v>
      </c>
      <c r="H4484" s="37" t="s">
        <v>10790</v>
      </c>
    </row>
    <row r="4485" spans="1:8" x14ac:dyDescent="0.25">
      <c r="A4485" s="30">
        <v>45800</v>
      </c>
      <c r="B4485" s="31" t="s">
        <v>9452</v>
      </c>
      <c r="C4485" s="32" t="s">
        <v>9453</v>
      </c>
      <c r="D4485" s="31" t="s">
        <v>10791</v>
      </c>
      <c r="E4485" s="32">
        <v>1</v>
      </c>
      <c r="F4485" s="32" t="s">
        <v>14</v>
      </c>
      <c r="G4485" s="32" t="s">
        <v>10961</v>
      </c>
      <c r="H4485" s="33" t="s">
        <v>8431</v>
      </c>
    </row>
    <row r="4486" spans="1:8" x14ac:dyDescent="0.25">
      <c r="A4486" s="34">
        <v>45800</v>
      </c>
      <c r="B4486" s="35" t="s">
        <v>9460</v>
      </c>
      <c r="C4486" s="36" t="s">
        <v>9461</v>
      </c>
      <c r="D4486" s="35" t="s">
        <v>10791</v>
      </c>
      <c r="E4486" s="36">
        <v>1</v>
      </c>
      <c r="F4486" s="36" t="s">
        <v>14</v>
      </c>
      <c r="G4486" s="36" t="s">
        <v>10961</v>
      </c>
      <c r="H4486" s="37" t="s">
        <v>8431</v>
      </c>
    </row>
    <row r="4487" spans="1:8" x14ac:dyDescent="0.25">
      <c r="A4487" s="30">
        <v>45800</v>
      </c>
      <c r="B4487" s="31" t="s">
        <v>8519</v>
      </c>
      <c r="C4487" s="32" t="s">
        <v>8519</v>
      </c>
      <c r="D4487" s="31" t="s">
        <v>10791</v>
      </c>
      <c r="E4487" s="32">
        <v>5</v>
      </c>
      <c r="F4487" s="32" t="s">
        <v>14</v>
      </c>
      <c r="G4487" s="32" t="s">
        <v>10961</v>
      </c>
      <c r="H4487" s="33" t="s">
        <v>8431</v>
      </c>
    </row>
    <row r="4488" spans="1:8" x14ac:dyDescent="0.25">
      <c r="A4488" s="34">
        <v>45800</v>
      </c>
      <c r="B4488" s="35" t="s">
        <v>75</v>
      </c>
      <c r="C4488" s="36" t="s">
        <v>76</v>
      </c>
      <c r="D4488" s="35" t="s">
        <v>10791</v>
      </c>
      <c r="E4488" s="36">
        <v>3</v>
      </c>
      <c r="F4488" s="36" t="s">
        <v>14</v>
      </c>
      <c r="G4488" s="36" t="s">
        <v>10961</v>
      </c>
      <c r="H4488" s="37" t="s">
        <v>8431</v>
      </c>
    </row>
    <row r="4489" spans="1:8" x14ac:dyDescent="0.25">
      <c r="A4489" s="30">
        <v>45800</v>
      </c>
      <c r="B4489" s="31" t="s">
        <v>106</v>
      </c>
      <c r="C4489" s="32" t="s">
        <v>107</v>
      </c>
      <c r="D4489" s="31" t="s">
        <v>10791</v>
      </c>
      <c r="E4489" s="32">
        <v>2</v>
      </c>
      <c r="F4489" s="32" t="s">
        <v>14</v>
      </c>
      <c r="G4489" s="32" t="s">
        <v>10961</v>
      </c>
      <c r="H4489" s="33" t="s">
        <v>8431</v>
      </c>
    </row>
    <row r="4490" spans="1:8" x14ac:dyDescent="0.25">
      <c r="A4490" s="34">
        <v>45800</v>
      </c>
      <c r="B4490" s="35" t="s">
        <v>93</v>
      </c>
      <c r="C4490" s="36" t="s">
        <v>94</v>
      </c>
      <c r="D4490" s="35" t="s">
        <v>10791</v>
      </c>
      <c r="E4490" s="36">
        <v>2</v>
      </c>
      <c r="F4490" s="36" t="s">
        <v>14</v>
      </c>
      <c r="G4490" s="36" t="s">
        <v>10961</v>
      </c>
      <c r="H4490" s="37" t="s">
        <v>8431</v>
      </c>
    </row>
    <row r="4491" spans="1:8" x14ac:dyDescent="0.25">
      <c r="A4491" s="30">
        <v>45800</v>
      </c>
      <c r="B4491" s="31" t="s">
        <v>202</v>
      </c>
      <c r="C4491" s="32" t="s">
        <v>203</v>
      </c>
      <c r="D4491" s="31" t="s">
        <v>10791</v>
      </c>
      <c r="E4491" s="32">
        <v>2</v>
      </c>
      <c r="F4491" s="32" t="s">
        <v>14</v>
      </c>
      <c r="G4491" s="32" t="s">
        <v>10961</v>
      </c>
      <c r="H4491" s="33" t="s">
        <v>8431</v>
      </c>
    </row>
    <row r="4492" spans="1:8" x14ac:dyDescent="0.25">
      <c r="A4492" s="34">
        <v>45800</v>
      </c>
      <c r="B4492" s="35" t="s">
        <v>145</v>
      </c>
      <c r="C4492" s="36" t="s">
        <v>146</v>
      </c>
      <c r="D4492" s="35" t="s">
        <v>10791</v>
      </c>
      <c r="E4492" s="36">
        <v>2</v>
      </c>
      <c r="F4492" s="36" t="s">
        <v>14</v>
      </c>
      <c r="G4492" s="36" t="s">
        <v>10961</v>
      </c>
      <c r="H4492" s="37" t="s">
        <v>8431</v>
      </c>
    </row>
    <row r="4493" spans="1:8" x14ac:dyDescent="0.25">
      <c r="A4493" s="30">
        <v>45800</v>
      </c>
      <c r="B4493" s="31" t="s">
        <v>124</v>
      </c>
      <c r="C4493" s="32" t="s">
        <v>125</v>
      </c>
      <c r="D4493" s="31" t="s">
        <v>10791</v>
      </c>
      <c r="E4493" s="32">
        <v>2</v>
      </c>
      <c r="F4493" s="32" t="s">
        <v>14</v>
      </c>
      <c r="G4493" s="32" t="s">
        <v>10961</v>
      </c>
      <c r="H4493" s="33" t="s">
        <v>8431</v>
      </c>
    </row>
    <row r="4494" spans="1:8" x14ac:dyDescent="0.25">
      <c r="A4494" s="34">
        <v>45800</v>
      </c>
      <c r="B4494" s="35" t="s">
        <v>128</v>
      </c>
      <c r="C4494" s="36" t="s">
        <v>129</v>
      </c>
      <c r="D4494" s="35" t="s">
        <v>10791</v>
      </c>
      <c r="E4494" s="36">
        <v>2</v>
      </c>
      <c r="F4494" s="36" t="s">
        <v>14</v>
      </c>
      <c r="G4494" s="36" t="s">
        <v>10961</v>
      </c>
      <c r="H4494" s="37" t="s">
        <v>8431</v>
      </c>
    </row>
    <row r="4495" spans="1:8" x14ac:dyDescent="0.25">
      <c r="A4495" s="30">
        <v>45800</v>
      </c>
      <c r="B4495" s="31" t="s">
        <v>8829</v>
      </c>
      <c r="C4495" s="32" t="s">
        <v>8799</v>
      </c>
      <c r="D4495" s="31" t="s">
        <v>10791</v>
      </c>
      <c r="E4495" s="32">
        <v>16</v>
      </c>
      <c r="F4495" s="32" t="s">
        <v>14</v>
      </c>
      <c r="G4495" s="32" t="s">
        <v>10961</v>
      </c>
      <c r="H4495" s="33" t="s">
        <v>8431</v>
      </c>
    </row>
    <row r="4496" spans="1:8" x14ac:dyDescent="0.25">
      <c r="A4496" s="34">
        <v>45800</v>
      </c>
      <c r="B4496" s="35" t="s">
        <v>8813</v>
      </c>
      <c r="C4496" s="36" t="s">
        <v>8783</v>
      </c>
      <c r="D4496" s="35" t="s">
        <v>10791</v>
      </c>
      <c r="E4496" s="36">
        <v>16</v>
      </c>
      <c r="F4496" s="36" t="s">
        <v>14</v>
      </c>
      <c r="G4496" s="36" t="s">
        <v>10961</v>
      </c>
      <c r="H4496" s="37" t="s">
        <v>8431</v>
      </c>
    </row>
    <row r="4497" spans="1:8" x14ac:dyDescent="0.25">
      <c r="A4497" s="30">
        <v>45800</v>
      </c>
      <c r="B4497" s="31" t="s">
        <v>1494</v>
      </c>
      <c r="C4497" s="32" t="s">
        <v>1494</v>
      </c>
      <c r="D4497" s="31" t="s">
        <v>10791</v>
      </c>
      <c r="E4497" s="32">
        <v>2</v>
      </c>
      <c r="F4497" s="32" t="s">
        <v>14</v>
      </c>
      <c r="G4497" s="32" t="s">
        <v>10961</v>
      </c>
      <c r="H4497" s="33" t="s">
        <v>8431</v>
      </c>
    </row>
    <row r="4498" spans="1:8" x14ac:dyDescent="0.25">
      <c r="A4498" s="34">
        <v>45800</v>
      </c>
      <c r="B4498" s="35" t="s">
        <v>9282</v>
      </c>
      <c r="C4498" s="36" t="s">
        <v>8929</v>
      </c>
      <c r="D4498" s="35" t="s">
        <v>10791</v>
      </c>
      <c r="E4498" s="36">
        <v>2</v>
      </c>
      <c r="F4498" s="36" t="s">
        <v>25</v>
      </c>
      <c r="G4498" s="36" t="s">
        <v>10961</v>
      </c>
      <c r="H4498" s="37" t="s">
        <v>8431</v>
      </c>
    </row>
    <row r="4499" spans="1:8" x14ac:dyDescent="0.25">
      <c r="A4499" s="30">
        <v>45800</v>
      </c>
      <c r="B4499" s="31" t="s">
        <v>2245</v>
      </c>
      <c r="C4499" s="32" t="s">
        <v>2246</v>
      </c>
      <c r="D4499" s="31" t="s">
        <v>10791</v>
      </c>
      <c r="E4499" s="32">
        <v>15</v>
      </c>
      <c r="F4499" s="32" t="s">
        <v>14</v>
      </c>
      <c r="G4499" s="32" t="s">
        <v>10961</v>
      </c>
      <c r="H4499" s="33" t="s">
        <v>8431</v>
      </c>
    </row>
    <row r="4500" spans="1:8" x14ac:dyDescent="0.25">
      <c r="A4500" s="34">
        <v>45800</v>
      </c>
      <c r="B4500" s="35" t="s">
        <v>10146</v>
      </c>
      <c r="C4500" s="36" t="s">
        <v>6753</v>
      </c>
      <c r="D4500" s="35" t="s">
        <v>10791</v>
      </c>
      <c r="E4500" s="36">
        <v>60</v>
      </c>
      <c r="F4500" s="36" t="s">
        <v>14</v>
      </c>
      <c r="G4500" s="36" t="s">
        <v>10961</v>
      </c>
      <c r="H4500" s="37" t="s">
        <v>8431</v>
      </c>
    </row>
    <row r="4501" spans="1:8" x14ac:dyDescent="0.25">
      <c r="A4501" s="30">
        <v>45800</v>
      </c>
      <c r="B4501" s="31" t="s">
        <v>1230</v>
      </c>
      <c r="C4501" s="32" t="s">
        <v>3537</v>
      </c>
      <c r="D4501" s="31" t="s">
        <v>10791</v>
      </c>
      <c r="E4501" s="32">
        <v>180</v>
      </c>
      <c r="F4501" s="32" t="s">
        <v>14</v>
      </c>
      <c r="G4501" s="32" t="s">
        <v>10961</v>
      </c>
      <c r="H4501" s="33" t="s">
        <v>8431</v>
      </c>
    </row>
    <row r="4502" spans="1:8" x14ac:dyDescent="0.25">
      <c r="A4502" s="34">
        <v>45800</v>
      </c>
      <c r="B4502" s="35" t="s">
        <v>2177</v>
      </c>
      <c r="C4502" s="36" t="s">
        <v>2178</v>
      </c>
      <c r="D4502" s="35" t="s">
        <v>10791</v>
      </c>
      <c r="E4502" s="36">
        <v>60</v>
      </c>
      <c r="F4502" s="36" t="s">
        <v>14</v>
      </c>
      <c r="G4502" s="36" t="s">
        <v>10961</v>
      </c>
      <c r="H4502" s="37" t="s">
        <v>8431</v>
      </c>
    </row>
    <row r="4503" spans="1:8" x14ac:dyDescent="0.25">
      <c r="A4503" s="30">
        <v>45800</v>
      </c>
      <c r="B4503" s="31" t="s">
        <v>2179</v>
      </c>
      <c r="C4503" s="32" t="s">
        <v>2180</v>
      </c>
      <c r="D4503" s="31" t="s">
        <v>10791</v>
      </c>
      <c r="E4503" s="32">
        <v>60</v>
      </c>
      <c r="F4503" s="32" t="s">
        <v>14</v>
      </c>
      <c r="G4503" s="32" t="s">
        <v>10961</v>
      </c>
      <c r="H4503" s="33" t="s">
        <v>8431</v>
      </c>
    </row>
    <row r="4504" spans="1:8" x14ac:dyDescent="0.25">
      <c r="A4504" s="34">
        <v>45800</v>
      </c>
      <c r="B4504" s="35" t="s">
        <v>2035</v>
      </c>
      <c r="C4504" s="36" t="s">
        <v>2036</v>
      </c>
      <c r="D4504" s="35" t="s">
        <v>10791</v>
      </c>
      <c r="E4504" s="36">
        <v>4</v>
      </c>
      <c r="F4504" s="36" t="s">
        <v>14</v>
      </c>
      <c r="G4504" s="36" t="s">
        <v>10961</v>
      </c>
      <c r="H4504" s="37" t="s">
        <v>8431</v>
      </c>
    </row>
    <row r="4505" spans="1:8" x14ac:dyDescent="0.25">
      <c r="A4505" s="30">
        <v>45800</v>
      </c>
      <c r="B4505" s="31" t="s">
        <v>10319</v>
      </c>
      <c r="C4505" s="32" t="s">
        <v>5829</v>
      </c>
      <c r="D4505" s="31" t="s">
        <v>10791</v>
      </c>
      <c r="E4505" s="32">
        <v>6</v>
      </c>
      <c r="F4505" s="32" t="s">
        <v>14</v>
      </c>
      <c r="G4505" s="32" t="s">
        <v>10961</v>
      </c>
      <c r="H4505" s="33" t="s">
        <v>8431</v>
      </c>
    </row>
    <row r="4506" spans="1:8" x14ac:dyDescent="0.25">
      <c r="A4506" s="34">
        <v>45800</v>
      </c>
      <c r="B4506" s="35" t="s">
        <v>2305</v>
      </c>
      <c r="C4506" s="36" t="s">
        <v>729</v>
      </c>
      <c r="D4506" s="35" t="s">
        <v>10791</v>
      </c>
      <c r="E4506" s="36">
        <v>12</v>
      </c>
      <c r="F4506" s="36" t="s">
        <v>14</v>
      </c>
      <c r="G4506" s="36" t="s">
        <v>10961</v>
      </c>
      <c r="H4506" s="37" t="s">
        <v>8431</v>
      </c>
    </row>
    <row r="4507" spans="1:8" x14ac:dyDescent="0.25">
      <c r="A4507" s="30">
        <v>45800</v>
      </c>
      <c r="B4507" s="31" t="s">
        <v>1546</v>
      </c>
      <c r="C4507" s="32" t="s">
        <v>1547</v>
      </c>
      <c r="D4507" s="31" t="s">
        <v>10791</v>
      </c>
      <c r="E4507" s="32">
        <v>2</v>
      </c>
      <c r="F4507" s="32" t="s">
        <v>14</v>
      </c>
      <c r="G4507" s="32" t="s">
        <v>10961</v>
      </c>
      <c r="H4507" s="33" t="s">
        <v>8431</v>
      </c>
    </row>
    <row r="4508" spans="1:8" x14ac:dyDescent="0.25">
      <c r="A4508" s="34">
        <v>45800</v>
      </c>
      <c r="B4508" s="35" t="s">
        <v>1548</v>
      </c>
      <c r="C4508" s="36" t="s">
        <v>1549</v>
      </c>
      <c r="D4508" s="35" t="s">
        <v>10791</v>
      </c>
      <c r="E4508" s="36">
        <v>2</v>
      </c>
      <c r="F4508" s="36" t="s">
        <v>14</v>
      </c>
      <c r="G4508" s="36" t="s">
        <v>10961</v>
      </c>
      <c r="H4508" s="37" t="s">
        <v>8431</v>
      </c>
    </row>
    <row r="4509" spans="1:8" x14ac:dyDescent="0.25">
      <c r="A4509" s="30">
        <v>45800</v>
      </c>
      <c r="B4509" s="31">
        <v>3280843100</v>
      </c>
      <c r="C4509" s="32" t="s">
        <v>8701</v>
      </c>
      <c r="D4509" s="31" t="s">
        <v>10791</v>
      </c>
      <c r="E4509" s="32">
        <v>2</v>
      </c>
      <c r="F4509" s="32" t="s">
        <v>14</v>
      </c>
      <c r="G4509" s="32" t="s">
        <v>10961</v>
      </c>
      <c r="H4509" s="33" t="s">
        <v>8431</v>
      </c>
    </row>
    <row r="4510" spans="1:8" x14ac:dyDescent="0.25">
      <c r="A4510" s="34">
        <v>45800</v>
      </c>
      <c r="B4510" s="35">
        <v>3280845100</v>
      </c>
      <c r="C4510" s="36" t="s">
        <v>8702</v>
      </c>
      <c r="D4510" s="35" t="s">
        <v>10791</v>
      </c>
      <c r="E4510" s="36">
        <v>2</v>
      </c>
      <c r="F4510" s="36" t="s">
        <v>14</v>
      </c>
      <c r="G4510" s="36" t="s">
        <v>10961</v>
      </c>
      <c r="H4510" s="37" t="s">
        <v>8431</v>
      </c>
    </row>
    <row r="4511" spans="1:8" x14ac:dyDescent="0.25">
      <c r="A4511" s="30">
        <v>45800</v>
      </c>
      <c r="B4511" s="31" t="s">
        <v>8834</v>
      </c>
      <c r="C4511" s="32" t="s">
        <v>8804</v>
      </c>
      <c r="D4511" s="31" t="s">
        <v>10791</v>
      </c>
      <c r="E4511" s="32">
        <v>8</v>
      </c>
      <c r="F4511" s="32" t="s">
        <v>14</v>
      </c>
      <c r="G4511" s="32" t="s">
        <v>10961</v>
      </c>
      <c r="H4511" s="33" t="s">
        <v>8431</v>
      </c>
    </row>
    <row r="4512" spans="1:8" x14ac:dyDescent="0.25">
      <c r="A4512" s="34">
        <v>45800</v>
      </c>
      <c r="B4512" s="35" t="s">
        <v>8895</v>
      </c>
      <c r="C4512" s="36" t="s">
        <v>8869</v>
      </c>
      <c r="D4512" s="35" t="s">
        <v>10791</v>
      </c>
      <c r="E4512" s="36">
        <v>1</v>
      </c>
      <c r="F4512" s="36" t="s">
        <v>14</v>
      </c>
      <c r="G4512" s="36" t="s">
        <v>10961</v>
      </c>
      <c r="H4512" s="37" t="s">
        <v>8431</v>
      </c>
    </row>
    <row r="4513" spans="1:8" x14ac:dyDescent="0.25">
      <c r="A4513" s="30">
        <v>45800</v>
      </c>
      <c r="B4513" s="31" t="s">
        <v>8880</v>
      </c>
      <c r="C4513" s="32" t="s">
        <v>8851</v>
      </c>
      <c r="D4513" s="31" t="s">
        <v>10791</v>
      </c>
      <c r="E4513" s="32">
        <v>1</v>
      </c>
      <c r="F4513" s="32" t="s">
        <v>14</v>
      </c>
      <c r="G4513" s="32" t="s">
        <v>10961</v>
      </c>
      <c r="H4513" s="33" t="s">
        <v>8431</v>
      </c>
    </row>
    <row r="4514" spans="1:8" x14ac:dyDescent="0.25">
      <c r="A4514" s="34">
        <v>45800</v>
      </c>
      <c r="B4514" s="35" t="s">
        <v>8880</v>
      </c>
      <c r="C4514" s="36" t="s">
        <v>8851</v>
      </c>
      <c r="D4514" s="35" t="s">
        <v>10791</v>
      </c>
      <c r="E4514" s="36">
        <v>1</v>
      </c>
      <c r="F4514" s="36" t="s">
        <v>14</v>
      </c>
      <c r="G4514" s="36" t="s">
        <v>10961</v>
      </c>
      <c r="H4514" s="37" t="s">
        <v>8431</v>
      </c>
    </row>
    <row r="4515" spans="1:8" x14ac:dyDescent="0.25">
      <c r="A4515" s="30">
        <v>45800</v>
      </c>
      <c r="B4515" s="31" t="s">
        <v>8809</v>
      </c>
      <c r="C4515" s="32" t="s">
        <v>8781</v>
      </c>
      <c r="D4515" s="31" t="s">
        <v>10791</v>
      </c>
      <c r="E4515" s="32">
        <v>16</v>
      </c>
      <c r="F4515" s="32" t="s">
        <v>14</v>
      </c>
      <c r="G4515" s="32" t="s">
        <v>10961</v>
      </c>
      <c r="H4515" s="33" t="s">
        <v>8431</v>
      </c>
    </row>
    <row r="4516" spans="1:8" x14ac:dyDescent="0.25">
      <c r="A4516" s="34">
        <v>45800</v>
      </c>
      <c r="B4516" s="35" t="s">
        <v>2426</v>
      </c>
      <c r="C4516" s="36" t="s">
        <v>2482</v>
      </c>
      <c r="D4516" s="35" t="s">
        <v>10791</v>
      </c>
      <c r="E4516" s="36">
        <v>12</v>
      </c>
      <c r="F4516" s="36" t="s">
        <v>14</v>
      </c>
      <c r="G4516" s="36" t="s">
        <v>10961</v>
      </c>
      <c r="H4516" s="37" t="s">
        <v>8431</v>
      </c>
    </row>
    <row r="4517" spans="1:8" x14ac:dyDescent="0.25">
      <c r="A4517" s="30">
        <v>45800</v>
      </c>
      <c r="B4517" s="31" t="s">
        <v>8816</v>
      </c>
      <c r="C4517" s="32" t="s">
        <v>8786</v>
      </c>
      <c r="D4517" s="31" t="s">
        <v>10791</v>
      </c>
      <c r="E4517" s="32">
        <v>8</v>
      </c>
      <c r="F4517" s="32" t="s">
        <v>14</v>
      </c>
      <c r="G4517" s="32" t="s">
        <v>10961</v>
      </c>
      <c r="H4517" s="33" t="s">
        <v>8431</v>
      </c>
    </row>
    <row r="4518" spans="1:8" x14ac:dyDescent="0.25">
      <c r="A4518" s="34">
        <v>45800</v>
      </c>
      <c r="B4518" s="35" t="s">
        <v>9279</v>
      </c>
      <c r="C4518" s="36" t="s">
        <v>8931</v>
      </c>
      <c r="D4518" s="35" t="s">
        <v>10791</v>
      </c>
      <c r="E4518" s="36">
        <v>7</v>
      </c>
      <c r="F4518" s="36" t="s">
        <v>25</v>
      </c>
      <c r="G4518" s="36" t="s">
        <v>10961</v>
      </c>
      <c r="H4518" s="37" t="s">
        <v>8431</v>
      </c>
    </row>
    <row r="4519" spans="1:8" x14ac:dyDescent="0.25">
      <c r="A4519" s="30">
        <v>45800</v>
      </c>
      <c r="B4519" s="31" t="s">
        <v>8900</v>
      </c>
      <c r="C4519" s="32" t="s">
        <v>6348</v>
      </c>
      <c r="D4519" s="31" t="s">
        <v>10791</v>
      </c>
      <c r="E4519" s="32">
        <v>6</v>
      </c>
      <c r="F4519" s="32" t="s">
        <v>14</v>
      </c>
      <c r="G4519" s="32" t="s">
        <v>10961</v>
      </c>
      <c r="H4519" s="33" t="s">
        <v>8431</v>
      </c>
    </row>
    <row r="4520" spans="1:8" x14ac:dyDescent="0.25">
      <c r="A4520" s="34">
        <v>45800</v>
      </c>
      <c r="B4520" s="35" t="s">
        <v>10184</v>
      </c>
      <c r="C4520" s="36" t="s">
        <v>2826</v>
      </c>
      <c r="D4520" s="35" t="s">
        <v>10791</v>
      </c>
      <c r="E4520" s="36">
        <v>6</v>
      </c>
      <c r="F4520" s="36" t="s">
        <v>14</v>
      </c>
      <c r="G4520" s="36" t="s">
        <v>10961</v>
      </c>
      <c r="H4520" s="37" t="s">
        <v>8431</v>
      </c>
    </row>
    <row r="4521" spans="1:8" x14ac:dyDescent="0.25">
      <c r="A4521" s="30">
        <v>45800</v>
      </c>
      <c r="B4521" s="31" t="s">
        <v>10183</v>
      </c>
      <c r="C4521" s="32" t="s">
        <v>2825</v>
      </c>
      <c r="D4521" s="31" t="s">
        <v>10791</v>
      </c>
      <c r="E4521" s="32">
        <v>6</v>
      </c>
      <c r="F4521" s="32" t="s">
        <v>14</v>
      </c>
      <c r="G4521" s="32" t="s">
        <v>10961</v>
      </c>
      <c r="H4521" s="33" t="s">
        <v>8431</v>
      </c>
    </row>
    <row r="4522" spans="1:8" x14ac:dyDescent="0.25">
      <c r="A4522" s="34">
        <v>45800</v>
      </c>
      <c r="B4522" s="35">
        <v>3280613100</v>
      </c>
      <c r="C4522" s="36" t="s">
        <v>8689</v>
      </c>
      <c r="D4522" s="35" t="s">
        <v>10791</v>
      </c>
      <c r="E4522" s="36">
        <v>6</v>
      </c>
      <c r="F4522" s="36" t="s">
        <v>14</v>
      </c>
      <c r="G4522" s="36" t="s">
        <v>10961</v>
      </c>
      <c r="H4522" s="37" t="s">
        <v>8431</v>
      </c>
    </row>
    <row r="4523" spans="1:8" x14ac:dyDescent="0.25">
      <c r="A4523" s="30">
        <v>45800</v>
      </c>
      <c r="B4523" s="31">
        <v>1280420100</v>
      </c>
      <c r="C4523" s="32" t="s">
        <v>10785</v>
      </c>
      <c r="D4523" s="31" t="s">
        <v>10791</v>
      </c>
      <c r="E4523" s="32">
        <v>1</v>
      </c>
      <c r="F4523" s="32" t="s">
        <v>14</v>
      </c>
      <c r="G4523" s="32" t="s">
        <v>10961</v>
      </c>
      <c r="H4523" s="33" t="s">
        <v>8431</v>
      </c>
    </row>
    <row r="4524" spans="1:8" x14ac:dyDescent="0.25">
      <c r="A4524" s="34">
        <v>45800</v>
      </c>
      <c r="B4524" s="35">
        <v>1280347100</v>
      </c>
      <c r="C4524" s="36" t="s">
        <v>10610</v>
      </c>
      <c r="D4524" s="35" t="s">
        <v>10791</v>
      </c>
      <c r="E4524" s="36">
        <v>2</v>
      </c>
      <c r="F4524" s="36" t="s">
        <v>25</v>
      </c>
      <c r="G4524" s="36" t="s">
        <v>10961</v>
      </c>
      <c r="H4524" s="37" t="s">
        <v>8431</v>
      </c>
    </row>
    <row r="4525" spans="1:8" x14ac:dyDescent="0.25">
      <c r="A4525" s="30">
        <v>45800</v>
      </c>
      <c r="B4525" s="31">
        <v>1280354100</v>
      </c>
      <c r="C4525" s="32" t="s">
        <v>8648</v>
      </c>
      <c r="D4525" s="31" t="s">
        <v>10791</v>
      </c>
      <c r="E4525" s="32">
        <v>2</v>
      </c>
      <c r="F4525" s="32" t="s">
        <v>25</v>
      </c>
      <c r="G4525" s="32" t="s">
        <v>10961</v>
      </c>
      <c r="H4525" s="33" t="s">
        <v>8431</v>
      </c>
    </row>
    <row r="4526" spans="1:8" x14ac:dyDescent="0.25">
      <c r="A4526" s="34">
        <v>45800</v>
      </c>
      <c r="B4526" s="35" t="s">
        <v>9009</v>
      </c>
      <c r="C4526" s="36" t="s">
        <v>8987</v>
      </c>
      <c r="D4526" s="35" t="s">
        <v>10791</v>
      </c>
      <c r="E4526" s="36">
        <v>4</v>
      </c>
      <c r="F4526" s="36" t="s">
        <v>14</v>
      </c>
      <c r="G4526" s="36" t="s">
        <v>10961</v>
      </c>
      <c r="H4526" s="37" t="s">
        <v>8431</v>
      </c>
    </row>
    <row r="4527" spans="1:8" x14ac:dyDescent="0.25">
      <c r="A4527" s="30">
        <v>45800</v>
      </c>
      <c r="B4527" s="31" t="s">
        <v>8980</v>
      </c>
      <c r="C4527" s="32" t="s">
        <v>8981</v>
      </c>
      <c r="D4527" s="31" t="s">
        <v>10791</v>
      </c>
      <c r="E4527" s="32">
        <v>4</v>
      </c>
      <c r="F4527" s="32" t="s">
        <v>14</v>
      </c>
      <c r="G4527" s="32" t="s">
        <v>10961</v>
      </c>
      <c r="H4527" s="33" t="s">
        <v>8431</v>
      </c>
    </row>
    <row r="4528" spans="1:8" x14ac:dyDescent="0.25">
      <c r="A4528" s="34">
        <v>45798</v>
      </c>
      <c r="B4528" s="35" t="s">
        <v>6965</v>
      </c>
      <c r="C4528" s="36" t="s">
        <v>6966</v>
      </c>
      <c r="D4528" s="35">
        <v>1956</v>
      </c>
      <c r="E4528" s="36">
        <v>1224</v>
      </c>
      <c r="F4528" s="36" t="s">
        <v>14</v>
      </c>
      <c r="G4528" s="36" t="s">
        <v>10961</v>
      </c>
      <c r="H4528" s="37" t="s">
        <v>9275</v>
      </c>
    </row>
    <row r="4529" spans="1:8" x14ac:dyDescent="0.25">
      <c r="A4529" s="30">
        <v>45798</v>
      </c>
      <c r="B4529" s="31" t="s">
        <v>10510</v>
      </c>
      <c r="C4529" s="32" t="s">
        <v>5826</v>
      </c>
      <c r="D4529" s="31">
        <v>1959</v>
      </c>
      <c r="E4529" s="32">
        <v>100</v>
      </c>
      <c r="F4529" s="32" t="s">
        <v>25</v>
      </c>
      <c r="G4529" s="32" t="s">
        <v>10961</v>
      </c>
      <c r="H4529" s="33" t="s">
        <v>10151</v>
      </c>
    </row>
    <row r="4530" spans="1:8" x14ac:dyDescent="0.25">
      <c r="A4530" s="34">
        <v>45798</v>
      </c>
      <c r="B4530" s="35" t="s">
        <v>5897</v>
      </c>
      <c r="C4530" s="36" t="s">
        <v>5898</v>
      </c>
      <c r="D4530" s="35">
        <v>1959</v>
      </c>
      <c r="E4530" s="36">
        <v>30</v>
      </c>
      <c r="F4530" s="36" t="s">
        <v>25</v>
      </c>
      <c r="G4530" s="36" t="s">
        <v>10961</v>
      </c>
      <c r="H4530" s="37" t="s">
        <v>10151</v>
      </c>
    </row>
    <row r="4531" spans="1:8" x14ac:dyDescent="0.25">
      <c r="A4531" s="30">
        <v>45798</v>
      </c>
      <c r="B4531" s="31" t="s">
        <v>5899</v>
      </c>
      <c r="C4531" s="32" t="s">
        <v>5900</v>
      </c>
      <c r="D4531" s="31">
        <v>1959</v>
      </c>
      <c r="E4531" s="32">
        <v>60</v>
      </c>
      <c r="F4531" s="32" t="s">
        <v>25</v>
      </c>
      <c r="G4531" s="32" t="s">
        <v>10961</v>
      </c>
      <c r="H4531" s="33" t="s">
        <v>10151</v>
      </c>
    </row>
    <row r="4532" spans="1:8" x14ac:dyDescent="0.25">
      <c r="A4532" s="34">
        <v>45798</v>
      </c>
      <c r="B4532" s="35" t="s">
        <v>10261</v>
      </c>
      <c r="C4532" s="36" t="s">
        <v>10570</v>
      </c>
      <c r="D4532" s="35">
        <v>1959</v>
      </c>
      <c r="E4532" s="36">
        <v>30</v>
      </c>
      <c r="F4532" s="36" t="s">
        <v>25</v>
      </c>
      <c r="G4532" s="36" t="s">
        <v>10961</v>
      </c>
      <c r="H4532" s="37" t="s">
        <v>10151</v>
      </c>
    </row>
    <row r="4533" spans="1:8" x14ac:dyDescent="0.25">
      <c r="A4533" s="30">
        <v>45798</v>
      </c>
      <c r="B4533" s="31" t="s">
        <v>5390</v>
      </c>
      <c r="C4533" s="32" t="s">
        <v>5391</v>
      </c>
      <c r="D4533" s="31">
        <v>1949</v>
      </c>
      <c r="E4533" s="32">
        <v>120</v>
      </c>
      <c r="F4533" s="32" t="s">
        <v>14</v>
      </c>
      <c r="G4533" s="32" t="s">
        <v>10961</v>
      </c>
      <c r="H4533" s="33" t="s">
        <v>9381</v>
      </c>
    </row>
    <row r="4534" spans="1:8" x14ac:dyDescent="0.25">
      <c r="A4534" s="34">
        <v>45798</v>
      </c>
      <c r="B4534" s="35" t="s">
        <v>5346</v>
      </c>
      <c r="C4534" s="36" t="s">
        <v>5347</v>
      </c>
      <c r="D4534" s="35">
        <v>1949</v>
      </c>
      <c r="E4534" s="36">
        <v>12</v>
      </c>
      <c r="F4534" s="36" t="s">
        <v>25</v>
      </c>
      <c r="G4534" s="36" t="s">
        <v>10961</v>
      </c>
      <c r="H4534" s="37" t="s">
        <v>9381</v>
      </c>
    </row>
    <row r="4535" spans="1:8" x14ac:dyDescent="0.25">
      <c r="A4535" s="30">
        <v>45798</v>
      </c>
      <c r="B4535" s="31" t="s">
        <v>5332</v>
      </c>
      <c r="C4535" s="32" t="s">
        <v>5333</v>
      </c>
      <c r="D4535" s="31">
        <v>1949</v>
      </c>
      <c r="E4535" s="32">
        <v>60</v>
      </c>
      <c r="F4535" s="32" t="s">
        <v>25</v>
      </c>
      <c r="G4535" s="32" t="s">
        <v>10961</v>
      </c>
      <c r="H4535" s="33" t="s">
        <v>9381</v>
      </c>
    </row>
    <row r="4536" spans="1:8" x14ac:dyDescent="0.25">
      <c r="A4536" s="34">
        <v>45798</v>
      </c>
      <c r="B4536" s="35" t="s">
        <v>5169</v>
      </c>
      <c r="C4536" s="36" t="s">
        <v>5170</v>
      </c>
      <c r="D4536" s="35">
        <v>1949</v>
      </c>
      <c r="E4536" s="36">
        <v>24</v>
      </c>
      <c r="F4536" s="36" t="s">
        <v>14</v>
      </c>
      <c r="G4536" s="36" t="s">
        <v>10961</v>
      </c>
      <c r="H4536" s="37" t="s">
        <v>9381</v>
      </c>
    </row>
    <row r="4537" spans="1:8" x14ac:dyDescent="0.25">
      <c r="A4537" s="30">
        <v>45798</v>
      </c>
      <c r="B4537" s="31" t="s">
        <v>10308</v>
      </c>
      <c r="C4537" s="32" t="s">
        <v>5118</v>
      </c>
      <c r="D4537" s="31">
        <v>1949</v>
      </c>
      <c r="E4537" s="32">
        <v>24</v>
      </c>
      <c r="F4537" s="32" t="s">
        <v>14</v>
      </c>
      <c r="G4537" s="32" t="s">
        <v>10961</v>
      </c>
      <c r="H4537" s="33" t="s">
        <v>9381</v>
      </c>
    </row>
    <row r="4538" spans="1:8" x14ac:dyDescent="0.25">
      <c r="A4538" s="34">
        <v>45798</v>
      </c>
      <c r="B4538" s="35" t="s">
        <v>10954</v>
      </c>
      <c r="C4538" s="36" t="s">
        <v>5145</v>
      </c>
      <c r="D4538" s="35">
        <v>1949</v>
      </c>
      <c r="E4538" s="36">
        <v>20</v>
      </c>
      <c r="F4538" s="36" t="s">
        <v>14</v>
      </c>
      <c r="G4538" s="36" t="s">
        <v>10961</v>
      </c>
      <c r="H4538" s="37" t="s">
        <v>9381</v>
      </c>
    </row>
    <row r="4539" spans="1:8" x14ac:dyDescent="0.25">
      <c r="A4539" s="30">
        <v>45798</v>
      </c>
      <c r="B4539" s="31" t="s">
        <v>5155</v>
      </c>
      <c r="C4539" s="32" t="s">
        <v>5156</v>
      </c>
      <c r="D4539" s="31">
        <v>1949</v>
      </c>
      <c r="E4539" s="32">
        <v>12</v>
      </c>
      <c r="F4539" s="32" t="s">
        <v>14</v>
      </c>
      <c r="G4539" s="32" t="s">
        <v>10961</v>
      </c>
      <c r="H4539" s="33" t="s">
        <v>9381</v>
      </c>
    </row>
    <row r="4540" spans="1:8" x14ac:dyDescent="0.25">
      <c r="A4540" s="34">
        <v>45800</v>
      </c>
      <c r="B4540" s="35" t="s">
        <v>9399</v>
      </c>
      <c r="C4540" s="36" t="s">
        <v>8845</v>
      </c>
      <c r="D4540" s="35">
        <v>2001</v>
      </c>
      <c r="E4540" s="36">
        <v>2</v>
      </c>
      <c r="F4540" s="36" t="s">
        <v>14</v>
      </c>
      <c r="G4540" s="36" t="s">
        <v>10961</v>
      </c>
      <c r="H4540" s="37" t="s">
        <v>10149</v>
      </c>
    </row>
    <row r="4541" spans="1:8" x14ac:dyDescent="0.25">
      <c r="A4541" s="30">
        <v>45800</v>
      </c>
      <c r="B4541" s="31" t="s">
        <v>5990</v>
      </c>
      <c r="C4541" s="32" t="s">
        <v>5991</v>
      </c>
      <c r="D4541" s="31">
        <v>2001</v>
      </c>
      <c r="E4541" s="32">
        <v>6</v>
      </c>
      <c r="F4541" s="32" t="s">
        <v>14</v>
      </c>
      <c r="G4541" s="32" t="s">
        <v>10961</v>
      </c>
      <c r="H4541" s="33" t="s">
        <v>10149</v>
      </c>
    </row>
    <row r="4542" spans="1:8" x14ac:dyDescent="0.25">
      <c r="A4542" s="34">
        <v>45800</v>
      </c>
      <c r="B4542" s="35" t="s">
        <v>6019</v>
      </c>
      <c r="C4542" s="36" t="s">
        <v>6020</v>
      </c>
      <c r="D4542" s="35">
        <v>2001</v>
      </c>
      <c r="E4542" s="36">
        <v>4</v>
      </c>
      <c r="F4542" s="36" t="s">
        <v>14</v>
      </c>
      <c r="G4542" s="36" t="s">
        <v>10961</v>
      </c>
      <c r="H4542" s="37" t="s">
        <v>10149</v>
      </c>
    </row>
    <row r="4543" spans="1:8" x14ac:dyDescent="0.25">
      <c r="A4543" s="30">
        <v>45800</v>
      </c>
      <c r="B4543" s="31" t="s">
        <v>10177</v>
      </c>
      <c r="C4543" s="32" t="s">
        <v>5841</v>
      </c>
      <c r="D4543" s="31">
        <v>2001</v>
      </c>
      <c r="E4543" s="32">
        <v>4</v>
      </c>
      <c r="F4543" s="32" t="s">
        <v>14</v>
      </c>
      <c r="G4543" s="32" t="s">
        <v>10961</v>
      </c>
      <c r="H4543" s="33" t="s">
        <v>10149</v>
      </c>
    </row>
    <row r="4544" spans="1:8" x14ac:dyDescent="0.25">
      <c r="A4544" s="34">
        <v>45800</v>
      </c>
      <c r="B4544" s="35" t="s">
        <v>3051</v>
      </c>
      <c r="C4544" s="36" t="s">
        <v>3052</v>
      </c>
      <c r="D4544" s="35">
        <v>2001</v>
      </c>
      <c r="E4544" s="36">
        <v>5</v>
      </c>
      <c r="F4544" s="36" t="s">
        <v>14</v>
      </c>
      <c r="G4544" s="36" t="s">
        <v>10961</v>
      </c>
      <c r="H4544" s="37" t="s">
        <v>10149</v>
      </c>
    </row>
    <row r="4545" spans="1:8" x14ac:dyDescent="0.25">
      <c r="A4545" s="30">
        <v>45800</v>
      </c>
      <c r="B4545" s="31" t="s">
        <v>10005</v>
      </c>
      <c r="C4545" s="32" t="s">
        <v>10006</v>
      </c>
      <c r="D4545" s="31">
        <v>2001</v>
      </c>
      <c r="E4545" s="32">
        <v>1</v>
      </c>
      <c r="F4545" s="32" t="s">
        <v>14</v>
      </c>
      <c r="G4545" s="32" t="s">
        <v>10961</v>
      </c>
      <c r="H4545" s="33" t="s">
        <v>10149</v>
      </c>
    </row>
    <row r="4546" spans="1:8" x14ac:dyDescent="0.25">
      <c r="A4546" s="34">
        <v>45800</v>
      </c>
      <c r="B4546" s="35">
        <v>1280355100</v>
      </c>
      <c r="C4546" s="36" t="s">
        <v>8649</v>
      </c>
      <c r="D4546" s="35">
        <v>2001</v>
      </c>
      <c r="E4546" s="36">
        <v>1</v>
      </c>
      <c r="F4546" s="36" t="s">
        <v>25</v>
      </c>
      <c r="G4546" s="36" t="s">
        <v>10961</v>
      </c>
      <c r="H4546" s="37" t="s">
        <v>10149</v>
      </c>
    </row>
    <row r="4547" spans="1:8" x14ac:dyDescent="0.25">
      <c r="A4547" s="30">
        <v>45800</v>
      </c>
      <c r="B4547" s="31" t="s">
        <v>1966</v>
      </c>
      <c r="C4547" s="32" t="s">
        <v>1967</v>
      </c>
      <c r="D4547" s="31">
        <v>2001</v>
      </c>
      <c r="E4547" s="32">
        <v>2</v>
      </c>
      <c r="F4547" s="32" t="s">
        <v>14</v>
      </c>
      <c r="G4547" s="32" t="s">
        <v>10961</v>
      </c>
      <c r="H4547" s="33" t="s">
        <v>10149</v>
      </c>
    </row>
    <row r="4548" spans="1:8" x14ac:dyDescent="0.25">
      <c r="A4548" s="34">
        <v>45800</v>
      </c>
      <c r="B4548" s="35" t="s">
        <v>1856</v>
      </c>
      <c r="C4548" s="36" t="s">
        <v>1857</v>
      </c>
      <c r="D4548" s="35">
        <v>2001</v>
      </c>
      <c r="E4548" s="36">
        <v>3</v>
      </c>
      <c r="F4548" s="36" t="s">
        <v>14</v>
      </c>
      <c r="G4548" s="36" t="s">
        <v>10961</v>
      </c>
      <c r="H4548" s="37" t="s">
        <v>10149</v>
      </c>
    </row>
    <row r="4549" spans="1:8" x14ac:dyDescent="0.25">
      <c r="A4549" s="30">
        <v>45800</v>
      </c>
      <c r="B4549" s="31" t="s">
        <v>3051</v>
      </c>
      <c r="C4549" s="32" t="s">
        <v>3052</v>
      </c>
      <c r="D4549" s="31">
        <v>2001</v>
      </c>
      <c r="E4549" s="32">
        <v>5</v>
      </c>
      <c r="F4549" s="32" t="s">
        <v>14</v>
      </c>
      <c r="G4549" s="32" t="s">
        <v>10003</v>
      </c>
      <c r="H4549" s="33" t="s">
        <v>10515</v>
      </c>
    </row>
    <row r="4550" spans="1:8" x14ac:dyDescent="0.25">
      <c r="A4550" s="34">
        <v>45800</v>
      </c>
      <c r="B4550" s="35" t="s">
        <v>10005</v>
      </c>
      <c r="C4550" s="36" t="s">
        <v>10006</v>
      </c>
      <c r="D4550" s="35">
        <v>2001</v>
      </c>
      <c r="E4550" s="36">
        <v>1</v>
      </c>
      <c r="F4550" s="36" t="s">
        <v>14</v>
      </c>
      <c r="G4550" s="36" t="s">
        <v>10003</v>
      </c>
      <c r="H4550" s="37" t="s">
        <v>10515</v>
      </c>
    </row>
    <row r="4551" spans="1:8" x14ac:dyDescent="0.25">
      <c r="A4551" s="30">
        <v>45800</v>
      </c>
      <c r="B4551" s="31" t="s">
        <v>1856</v>
      </c>
      <c r="C4551" s="32" t="s">
        <v>1857</v>
      </c>
      <c r="D4551" s="31">
        <v>2001</v>
      </c>
      <c r="E4551" s="32">
        <v>3</v>
      </c>
      <c r="F4551" s="32" t="s">
        <v>14</v>
      </c>
      <c r="G4551" s="32" t="s">
        <v>10003</v>
      </c>
      <c r="H4551" s="33" t="s">
        <v>10515</v>
      </c>
    </row>
    <row r="4552" spans="1:8" x14ac:dyDescent="0.25">
      <c r="A4552" s="34">
        <v>45800</v>
      </c>
      <c r="B4552" s="35" t="s">
        <v>2297</v>
      </c>
      <c r="C4552" s="36" t="s">
        <v>2298</v>
      </c>
      <c r="D4552" s="35">
        <v>3085</v>
      </c>
      <c r="E4552" s="36">
        <v>3642</v>
      </c>
      <c r="F4552" s="36" t="s">
        <v>14</v>
      </c>
      <c r="G4552" s="36" t="s">
        <v>10003</v>
      </c>
      <c r="H4552" s="37">
        <v>0</v>
      </c>
    </row>
    <row r="4553" spans="1:8" x14ac:dyDescent="0.25">
      <c r="A4553" s="30">
        <v>45800</v>
      </c>
      <c r="B4553" s="31" t="s">
        <v>1810</v>
      </c>
      <c r="C4553" s="32" t="s">
        <v>1811</v>
      </c>
      <c r="D4553" s="31">
        <v>3086</v>
      </c>
      <c r="E4553" s="32">
        <v>7</v>
      </c>
      <c r="F4553" s="32" t="s">
        <v>25</v>
      </c>
      <c r="G4553" s="32" t="s">
        <v>10003</v>
      </c>
      <c r="H4553" s="33">
        <v>0</v>
      </c>
    </row>
    <row r="4554" spans="1:8" x14ac:dyDescent="0.25">
      <c r="A4554" s="34">
        <v>45801</v>
      </c>
      <c r="B4554" s="35" t="s">
        <v>10726</v>
      </c>
      <c r="C4554" s="36" t="s">
        <v>10726</v>
      </c>
      <c r="D4554" s="35">
        <v>3087</v>
      </c>
      <c r="E4554" s="36">
        <v>10</v>
      </c>
      <c r="F4554" s="36" t="s">
        <v>25</v>
      </c>
      <c r="G4554" s="36" t="s">
        <v>10003</v>
      </c>
      <c r="H4554" s="37">
        <v>0</v>
      </c>
    </row>
    <row r="4555" spans="1:8" x14ac:dyDescent="0.25">
      <c r="A4555" s="30">
        <v>45801</v>
      </c>
      <c r="B4555" s="31" t="s">
        <v>4127</v>
      </c>
      <c r="C4555" s="32" t="s">
        <v>4128</v>
      </c>
      <c r="D4555" s="31">
        <v>3088</v>
      </c>
      <c r="E4555" s="32">
        <v>4</v>
      </c>
      <c r="F4555" s="32" t="s">
        <v>25</v>
      </c>
      <c r="G4555" s="32" t="s">
        <v>10003</v>
      </c>
      <c r="H4555" s="33">
        <v>0</v>
      </c>
    </row>
    <row r="4556" spans="1:8" x14ac:dyDescent="0.25">
      <c r="A4556" s="34">
        <v>45801</v>
      </c>
      <c r="B4556" s="35" t="s">
        <v>4135</v>
      </c>
      <c r="C4556" s="36" t="s">
        <v>4136</v>
      </c>
      <c r="D4556" s="35">
        <v>3089</v>
      </c>
      <c r="E4556" s="36">
        <v>10</v>
      </c>
      <c r="F4556" s="36" t="s">
        <v>25</v>
      </c>
      <c r="G4556" s="36" t="s">
        <v>10003</v>
      </c>
      <c r="H4556" s="37">
        <v>0</v>
      </c>
    </row>
    <row r="4557" spans="1:8" x14ac:dyDescent="0.25">
      <c r="A4557" s="30">
        <v>45801</v>
      </c>
      <c r="B4557" s="31" t="s">
        <v>668</v>
      </c>
      <c r="C4557" s="32" t="s">
        <v>669</v>
      </c>
      <c r="D4557" s="31">
        <v>3090</v>
      </c>
      <c r="E4557" s="32">
        <v>36</v>
      </c>
      <c r="F4557" s="32" t="s">
        <v>14</v>
      </c>
      <c r="G4557" s="32" t="s">
        <v>10003</v>
      </c>
      <c r="H4557" s="33">
        <v>0</v>
      </c>
    </row>
    <row r="4558" spans="1:8" x14ac:dyDescent="0.25">
      <c r="A4558" s="34">
        <v>45801</v>
      </c>
      <c r="B4558" s="35" t="s">
        <v>4332</v>
      </c>
      <c r="C4558" s="36" t="s">
        <v>4333</v>
      </c>
      <c r="D4558" s="35">
        <v>3091</v>
      </c>
      <c r="E4558" s="36">
        <v>48</v>
      </c>
      <c r="F4558" s="36" t="s">
        <v>14</v>
      </c>
      <c r="G4558" s="36" t="s">
        <v>10003</v>
      </c>
      <c r="H4558" s="37">
        <v>0</v>
      </c>
    </row>
    <row r="4559" spans="1:8" x14ac:dyDescent="0.25">
      <c r="A4559" s="30">
        <v>45801</v>
      </c>
      <c r="B4559" s="31" t="s">
        <v>668</v>
      </c>
      <c r="C4559" s="32" t="s">
        <v>669</v>
      </c>
      <c r="D4559" s="31">
        <v>3092</v>
      </c>
      <c r="E4559" s="32">
        <v>24</v>
      </c>
      <c r="F4559" s="32" t="s">
        <v>14</v>
      </c>
      <c r="G4559" s="32" t="s">
        <v>10003</v>
      </c>
      <c r="H4559" s="33">
        <v>0</v>
      </c>
    </row>
    <row r="4560" spans="1:8" x14ac:dyDescent="0.25">
      <c r="A4560" s="34">
        <v>45801</v>
      </c>
      <c r="B4560" s="35" t="s">
        <v>668</v>
      </c>
      <c r="C4560" s="36" t="s">
        <v>669</v>
      </c>
      <c r="D4560" s="35">
        <v>3093</v>
      </c>
      <c r="E4560" s="36">
        <v>12</v>
      </c>
      <c r="F4560" s="36" t="s">
        <v>14</v>
      </c>
      <c r="G4560" s="36" t="s">
        <v>10003</v>
      </c>
      <c r="H4560" s="37">
        <v>0</v>
      </c>
    </row>
    <row r="4561" spans="1:8" x14ac:dyDescent="0.25">
      <c r="A4561" s="30">
        <v>45801</v>
      </c>
      <c r="B4561" s="31" t="s">
        <v>10792</v>
      </c>
      <c r="C4561" s="32" t="s">
        <v>10793</v>
      </c>
      <c r="D4561" s="31">
        <v>3094</v>
      </c>
      <c r="E4561" s="32">
        <v>100</v>
      </c>
      <c r="F4561" s="32" t="s">
        <v>14</v>
      </c>
      <c r="G4561" s="32" t="s">
        <v>10003</v>
      </c>
      <c r="H4561" s="33">
        <v>0</v>
      </c>
    </row>
    <row r="4562" spans="1:8" x14ac:dyDescent="0.25">
      <c r="A4562" s="34">
        <v>45801</v>
      </c>
      <c r="B4562" s="35" t="s">
        <v>10794</v>
      </c>
      <c r="C4562" s="36" t="s">
        <v>10795</v>
      </c>
      <c r="D4562" s="35">
        <v>3095</v>
      </c>
      <c r="E4562" s="36">
        <v>100</v>
      </c>
      <c r="F4562" s="36" t="s">
        <v>14</v>
      </c>
      <c r="G4562" s="36" t="s">
        <v>10003</v>
      </c>
      <c r="H4562" s="37">
        <v>0</v>
      </c>
    </row>
    <row r="4563" spans="1:8" x14ac:dyDescent="0.25">
      <c r="A4563" s="30">
        <v>45801</v>
      </c>
      <c r="B4563" s="31">
        <v>3220541</v>
      </c>
      <c r="C4563" s="32" t="s">
        <v>10798</v>
      </c>
      <c r="D4563" s="31">
        <v>3096</v>
      </c>
      <c r="E4563" s="32">
        <v>50</v>
      </c>
      <c r="F4563" s="32" t="s">
        <v>14</v>
      </c>
      <c r="G4563" s="32" t="s">
        <v>10003</v>
      </c>
      <c r="H4563" s="33">
        <v>0</v>
      </c>
    </row>
    <row r="4564" spans="1:8" x14ac:dyDescent="0.25">
      <c r="A4564" s="34">
        <v>45801</v>
      </c>
      <c r="B4564" s="35" t="s">
        <v>10796</v>
      </c>
      <c r="C4564" s="36" t="s">
        <v>10797</v>
      </c>
      <c r="D4564" s="35">
        <v>3097</v>
      </c>
      <c r="E4564" s="36">
        <v>40</v>
      </c>
      <c r="F4564" s="36" t="s">
        <v>14</v>
      </c>
      <c r="G4564" s="36" t="s">
        <v>10003</v>
      </c>
      <c r="H4564" s="37">
        <v>0</v>
      </c>
    </row>
    <row r="4565" spans="1:8" x14ac:dyDescent="0.25">
      <c r="A4565" s="30">
        <v>45803</v>
      </c>
      <c r="B4565" s="31" t="s">
        <v>8149</v>
      </c>
      <c r="C4565" s="32" t="s">
        <v>8150</v>
      </c>
      <c r="D4565" s="31">
        <v>3098</v>
      </c>
      <c r="E4565" s="32">
        <v>113</v>
      </c>
      <c r="F4565" s="32" t="s">
        <v>14</v>
      </c>
      <c r="G4565" s="32" t="s">
        <v>10003</v>
      </c>
      <c r="H4565" s="33">
        <v>0</v>
      </c>
    </row>
    <row r="4566" spans="1:8" x14ac:dyDescent="0.25">
      <c r="A4566" s="34">
        <v>45803</v>
      </c>
      <c r="B4566" s="35" t="s">
        <v>8281</v>
      </c>
      <c r="C4566" s="36" t="s">
        <v>8282</v>
      </c>
      <c r="D4566" s="35">
        <v>3099</v>
      </c>
      <c r="E4566" s="36">
        <v>50</v>
      </c>
      <c r="F4566" s="36" t="s">
        <v>14</v>
      </c>
      <c r="G4566" s="36" t="s">
        <v>10003</v>
      </c>
      <c r="H4566" s="37">
        <v>0</v>
      </c>
    </row>
    <row r="4567" spans="1:8" x14ac:dyDescent="0.25">
      <c r="A4567" s="30">
        <v>45803</v>
      </c>
      <c r="B4567" s="31" t="s">
        <v>8173</v>
      </c>
      <c r="C4567" s="32" t="s">
        <v>8174</v>
      </c>
      <c r="D4567" s="31">
        <v>3100</v>
      </c>
      <c r="E4567" s="32">
        <v>100</v>
      </c>
      <c r="F4567" s="32" t="s">
        <v>14</v>
      </c>
      <c r="G4567" s="32" t="s">
        <v>10003</v>
      </c>
      <c r="H4567" s="33">
        <v>0</v>
      </c>
    </row>
    <row r="4568" spans="1:8" x14ac:dyDescent="0.25">
      <c r="A4568" s="34">
        <v>45803</v>
      </c>
      <c r="B4568" s="35" t="s">
        <v>8233</v>
      </c>
      <c r="C4568" s="36" t="s">
        <v>8234</v>
      </c>
      <c r="D4568" s="35">
        <v>3101</v>
      </c>
      <c r="E4568" s="36">
        <v>100</v>
      </c>
      <c r="F4568" s="36" t="s">
        <v>14</v>
      </c>
      <c r="G4568" s="36" t="s">
        <v>10003</v>
      </c>
      <c r="H4568" s="37">
        <v>0</v>
      </c>
    </row>
    <row r="4569" spans="1:8" x14ac:dyDescent="0.25">
      <c r="A4569" s="30">
        <v>45803</v>
      </c>
      <c r="B4569" s="31" t="s">
        <v>8181</v>
      </c>
      <c r="C4569" s="32" t="s">
        <v>8182</v>
      </c>
      <c r="D4569" s="31">
        <v>3102</v>
      </c>
      <c r="E4569" s="32">
        <v>100</v>
      </c>
      <c r="F4569" s="32" t="s">
        <v>14</v>
      </c>
      <c r="G4569" s="32" t="s">
        <v>10003</v>
      </c>
      <c r="H4569" s="33">
        <v>0</v>
      </c>
    </row>
    <row r="4570" spans="1:8" x14ac:dyDescent="0.25">
      <c r="A4570" s="34">
        <v>45803</v>
      </c>
      <c r="B4570" s="35" t="s">
        <v>1524</v>
      </c>
      <c r="C4570" s="36" t="s">
        <v>1525</v>
      </c>
      <c r="D4570" s="35">
        <v>3103</v>
      </c>
      <c r="E4570" s="36">
        <v>20</v>
      </c>
      <c r="F4570" s="36" t="s">
        <v>14</v>
      </c>
      <c r="G4570" s="36" t="s">
        <v>10003</v>
      </c>
      <c r="H4570" s="37">
        <v>0</v>
      </c>
    </row>
    <row r="4571" spans="1:8" x14ac:dyDescent="0.25">
      <c r="A4571" s="30">
        <v>45803</v>
      </c>
      <c r="B4571" s="31" t="s">
        <v>1500</v>
      </c>
      <c r="C4571" s="32" t="s">
        <v>1501</v>
      </c>
      <c r="D4571" s="31">
        <v>3104</v>
      </c>
      <c r="E4571" s="32">
        <v>3</v>
      </c>
      <c r="F4571" s="32" t="s">
        <v>14</v>
      </c>
      <c r="G4571" s="32" t="s">
        <v>10003</v>
      </c>
      <c r="H4571" s="33">
        <v>0</v>
      </c>
    </row>
    <row r="4572" spans="1:8" x14ac:dyDescent="0.25">
      <c r="A4572" s="34">
        <v>45803</v>
      </c>
      <c r="B4572" s="35" t="s">
        <v>4165</v>
      </c>
      <c r="C4572" s="36" t="s">
        <v>4166</v>
      </c>
      <c r="D4572" s="35">
        <v>3105</v>
      </c>
      <c r="E4572" s="36">
        <v>12</v>
      </c>
      <c r="F4572" s="36" t="s">
        <v>14</v>
      </c>
      <c r="G4572" s="36" t="s">
        <v>10003</v>
      </c>
      <c r="H4572" s="37">
        <v>0</v>
      </c>
    </row>
    <row r="4573" spans="1:8" x14ac:dyDescent="0.25">
      <c r="A4573" s="30">
        <v>45803</v>
      </c>
      <c r="B4573" s="31" t="s">
        <v>4163</v>
      </c>
      <c r="C4573" s="32" t="s">
        <v>4164</v>
      </c>
      <c r="D4573" s="31">
        <v>3106</v>
      </c>
      <c r="E4573" s="32">
        <v>12</v>
      </c>
      <c r="F4573" s="32" t="s">
        <v>14</v>
      </c>
      <c r="G4573" s="32" t="s">
        <v>10003</v>
      </c>
      <c r="H4573" s="33">
        <v>0</v>
      </c>
    </row>
    <row r="4574" spans="1:8" x14ac:dyDescent="0.25">
      <c r="A4574" s="34">
        <v>45803</v>
      </c>
      <c r="B4574" s="35" t="s">
        <v>176</v>
      </c>
      <c r="C4574" s="36" t="s">
        <v>177</v>
      </c>
      <c r="D4574" s="35">
        <v>3107</v>
      </c>
      <c r="E4574" s="36">
        <v>1</v>
      </c>
      <c r="F4574" s="36" t="s">
        <v>14</v>
      </c>
      <c r="G4574" s="36" t="s">
        <v>10003</v>
      </c>
      <c r="H4574" s="37">
        <v>0</v>
      </c>
    </row>
    <row r="4575" spans="1:8" x14ac:dyDescent="0.25">
      <c r="A4575" s="30">
        <v>45803</v>
      </c>
      <c r="B4575" s="31" t="s">
        <v>10802</v>
      </c>
      <c r="C4575" s="32" t="s">
        <v>10802</v>
      </c>
      <c r="D4575" s="31">
        <v>3108</v>
      </c>
      <c r="E4575" s="32">
        <v>45</v>
      </c>
      <c r="F4575" s="32" t="s">
        <v>14</v>
      </c>
      <c r="G4575" s="32" t="s">
        <v>10003</v>
      </c>
      <c r="H4575" s="33">
        <v>0</v>
      </c>
    </row>
    <row r="4576" spans="1:8" x14ac:dyDescent="0.25">
      <c r="A4576" s="34">
        <v>45803</v>
      </c>
      <c r="B4576" s="35" t="s">
        <v>4651</v>
      </c>
      <c r="C4576" s="36" t="s">
        <v>4652</v>
      </c>
      <c r="D4576" s="35">
        <v>3109</v>
      </c>
      <c r="E4576" s="36">
        <v>24</v>
      </c>
      <c r="F4576" s="36" t="s">
        <v>14</v>
      </c>
      <c r="G4576" s="36" t="s">
        <v>10003</v>
      </c>
      <c r="H4576" s="37">
        <v>0</v>
      </c>
    </row>
    <row r="4577" spans="1:8" x14ac:dyDescent="0.25">
      <c r="A4577" s="30">
        <v>45803</v>
      </c>
      <c r="B4577" s="31" t="s">
        <v>10803</v>
      </c>
      <c r="C4577" s="32" t="s">
        <v>10804</v>
      </c>
      <c r="D4577" s="31">
        <v>3110</v>
      </c>
      <c r="E4577" s="32">
        <v>1</v>
      </c>
      <c r="F4577" s="32" t="s">
        <v>14</v>
      </c>
      <c r="G4577" s="32" t="s">
        <v>10003</v>
      </c>
      <c r="H4577" s="33">
        <v>0</v>
      </c>
    </row>
    <row r="4578" spans="1:8" x14ac:dyDescent="0.25">
      <c r="A4578" s="34">
        <v>45803</v>
      </c>
      <c r="B4578" s="35" t="s">
        <v>1750</v>
      </c>
      <c r="C4578" s="36" t="s">
        <v>1751</v>
      </c>
      <c r="D4578" s="35">
        <v>3111</v>
      </c>
      <c r="E4578" s="36">
        <v>2</v>
      </c>
      <c r="F4578" s="36" t="s">
        <v>14</v>
      </c>
      <c r="G4578" s="36" t="s">
        <v>10003</v>
      </c>
      <c r="H4578" s="37">
        <v>0</v>
      </c>
    </row>
    <row r="4579" spans="1:8" x14ac:dyDescent="0.25">
      <c r="A4579" s="30">
        <v>45803</v>
      </c>
      <c r="B4579" s="31" t="s">
        <v>3063</v>
      </c>
      <c r="C4579" s="32" t="s">
        <v>3064</v>
      </c>
      <c r="D4579" s="31">
        <v>3112</v>
      </c>
      <c r="E4579" s="32">
        <v>1</v>
      </c>
      <c r="F4579" s="32" t="s">
        <v>14</v>
      </c>
      <c r="G4579" s="32" t="s">
        <v>10003</v>
      </c>
      <c r="H4579" s="33">
        <v>0</v>
      </c>
    </row>
    <row r="4580" spans="1:8" x14ac:dyDescent="0.25">
      <c r="A4580" s="34">
        <v>45803</v>
      </c>
      <c r="B4580" s="35" t="s">
        <v>8519</v>
      </c>
      <c r="C4580" s="36" t="s">
        <v>8519</v>
      </c>
      <c r="D4580" s="35">
        <v>3113</v>
      </c>
      <c r="E4580" s="36">
        <v>1</v>
      </c>
      <c r="F4580" s="36" t="s">
        <v>14</v>
      </c>
      <c r="G4580" s="36" t="s">
        <v>10003</v>
      </c>
      <c r="H4580" s="37">
        <v>0</v>
      </c>
    </row>
    <row r="4581" spans="1:8" x14ac:dyDescent="0.25">
      <c r="A4581" s="30">
        <v>45803</v>
      </c>
      <c r="B4581" s="31" t="s">
        <v>8761</v>
      </c>
      <c r="C4581" s="32" t="s">
        <v>8705</v>
      </c>
      <c r="D4581" s="31">
        <v>3114</v>
      </c>
      <c r="E4581" s="32">
        <v>60</v>
      </c>
      <c r="F4581" s="32" t="s">
        <v>14</v>
      </c>
      <c r="G4581" s="32" t="s">
        <v>10003</v>
      </c>
      <c r="H4581" s="33">
        <v>0</v>
      </c>
    </row>
    <row r="4582" spans="1:8" x14ac:dyDescent="0.25">
      <c r="A4582" s="34">
        <v>45803</v>
      </c>
      <c r="B4582" s="35">
        <v>6283398090</v>
      </c>
      <c r="C4582" s="36" t="s">
        <v>8745</v>
      </c>
      <c r="D4582" s="35">
        <v>3115</v>
      </c>
      <c r="E4582" s="36">
        <v>4</v>
      </c>
      <c r="F4582" s="36" t="s">
        <v>14</v>
      </c>
      <c r="G4582" s="36" t="s">
        <v>10003</v>
      </c>
      <c r="H4582" s="37">
        <v>0</v>
      </c>
    </row>
    <row r="4583" spans="1:8" x14ac:dyDescent="0.25">
      <c r="A4583" s="30">
        <v>45803</v>
      </c>
      <c r="B4583" s="31">
        <v>3280498100</v>
      </c>
      <c r="C4583" s="32" t="s">
        <v>8667</v>
      </c>
      <c r="D4583" s="31">
        <v>3116</v>
      </c>
      <c r="E4583" s="32">
        <v>10</v>
      </c>
      <c r="F4583" s="32" t="s">
        <v>14</v>
      </c>
      <c r="G4583" s="32" t="s">
        <v>10003</v>
      </c>
      <c r="H4583" s="33">
        <v>0</v>
      </c>
    </row>
    <row r="4584" spans="1:8" x14ac:dyDescent="0.25">
      <c r="A4584" s="34">
        <v>45803</v>
      </c>
      <c r="B4584" s="35">
        <v>1280318100</v>
      </c>
      <c r="C4584" s="36" t="s">
        <v>8646</v>
      </c>
      <c r="D4584" s="35">
        <v>3117</v>
      </c>
      <c r="E4584" s="36">
        <v>4</v>
      </c>
      <c r="F4584" s="36" t="s">
        <v>14</v>
      </c>
      <c r="G4584" s="36" t="s">
        <v>10003</v>
      </c>
      <c r="H4584" s="37">
        <v>0</v>
      </c>
    </row>
    <row r="4585" spans="1:8" x14ac:dyDescent="0.25">
      <c r="A4585" s="30">
        <v>45803</v>
      </c>
      <c r="B4585" s="31" t="s">
        <v>10324</v>
      </c>
      <c r="C4585" s="32" t="s">
        <v>8707</v>
      </c>
      <c r="D4585" s="31">
        <v>3118</v>
      </c>
      <c r="E4585" s="32">
        <v>5</v>
      </c>
      <c r="F4585" s="32" t="s">
        <v>14</v>
      </c>
      <c r="G4585" s="32" t="s">
        <v>10003</v>
      </c>
      <c r="H4585" s="33">
        <v>0</v>
      </c>
    </row>
    <row r="4586" spans="1:8" x14ac:dyDescent="0.25">
      <c r="A4586" s="34">
        <v>45803</v>
      </c>
      <c r="B4586" s="35">
        <v>3250216100</v>
      </c>
      <c r="C4586" s="36" t="s">
        <v>8664</v>
      </c>
      <c r="D4586" s="35">
        <v>3119</v>
      </c>
      <c r="E4586" s="36">
        <v>5</v>
      </c>
      <c r="F4586" s="36" t="s">
        <v>14</v>
      </c>
      <c r="G4586" s="36" t="s">
        <v>10003</v>
      </c>
      <c r="H4586" s="37">
        <v>0</v>
      </c>
    </row>
    <row r="4587" spans="1:8" x14ac:dyDescent="0.25">
      <c r="A4587" s="30">
        <v>45803</v>
      </c>
      <c r="B4587" s="31">
        <v>3280876100</v>
      </c>
      <c r="C4587" s="32" t="s">
        <v>8708</v>
      </c>
      <c r="D4587" s="31">
        <v>3120</v>
      </c>
      <c r="E4587" s="32">
        <v>10</v>
      </c>
      <c r="F4587" s="32" t="s">
        <v>14</v>
      </c>
      <c r="G4587" s="32" t="s">
        <v>10003</v>
      </c>
      <c r="H4587" s="33">
        <v>0</v>
      </c>
    </row>
    <row r="4588" spans="1:8" x14ac:dyDescent="0.25">
      <c r="A4588" s="34">
        <v>45803</v>
      </c>
      <c r="B4588" s="35" t="s">
        <v>9369</v>
      </c>
      <c r="C4588" s="36" t="s">
        <v>10524</v>
      </c>
      <c r="D4588" s="35">
        <v>3121</v>
      </c>
      <c r="E4588" s="36">
        <v>5</v>
      </c>
      <c r="F4588" s="36" t="s">
        <v>14</v>
      </c>
      <c r="G4588" s="36" t="s">
        <v>10003</v>
      </c>
      <c r="H4588" s="37">
        <v>0</v>
      </c>
    </row>
    <row r="4589" spans="1:8" x14ac:dyDescent="0.25">
      <c r="A4589" s="30">
        <v>45803</v>
      </c>
      <c r="B4589" s="31" t="s">
        <v>9361</v>
      </c>
      <c r="C4589" s="32" t="s">
        <v>8952</v>
      </c>
      <c r="D4589" s="31">
        <v>3122</v>
      </c>
      <c r="E4589" s="32">
        <v>5</v>
      </c>
      <c r="F4589" s="32" t="s">
        <v>14</v>
      </c>
      <c r="G4589" s="32" t="s">
        <v>10003</v>
      </c>
      <c r="H4589" s="33">
        <v>0</v>
      </c>
    </row>
    <row r="4590" spans="1:8" x14ac:dyDescent="0.25">
      <c r="A4590" s="34">
        <v>45803</v>
      </c>
      <c r="B4590" s="35" t="s">
        <v>9001</v>
      </c>
      <c r="C4590" s="36" t="s">
        <v>8945</v>
      </c>
      <c r="D4590" s="35">
        <v>3123</v>
      </c>
      <c r="E4590" s="36">
        <v>5</v>
      </c>
      <c r="F4590" s="36" t="s">
        <v>14</v>
      </c>
      <c r="G4590" s="36" t="s">
        <v>10003</v>
      </c>
      <c r="H4590" s="37">
        <v>0</v>
      </c>
    </row>
    <row r="4591" spans="1:8" x14ac:dyDescent="0.25">
      <c r="A4591" s="30">
        <v>45803</v>
      </c>
      <c r="B4591" s="31" t="s">
        <v>9321</v>
      </c>
      <c r="C4591" s="32" t="s">
        <v>8903</v>
      </c>
      <c r="D4591" s="31">
        <v>3124</v>
      </c>
      <c r="E4591" s="32">
        <v>50</v>
      </c>
      <c r="F4591" s="32" t="s">
        <v>14</v>
      </c>
      <c r="G4591" s="32" t="s">
        <v>10003</v>
      </c>
      <c r="H4591" s="33">
        <v>0</v>
      </c>
    </row>
    <row r="4592" spans="1:8" x14ac:dyDescent="0.25">
      <c r="A4592" s="34">
        <v>45803</v>
      </c>
      <c r="B4592" s="35" t="s">
        <v>8157</v>
      </c>
      <c r="C4592" s="36" t="s">
        <v>8158</v>
      </c>
      <c r="D4592" s="35" t="s">
        <v>10806</v>
      </c>
      <c r="E4592" s="36">
        <v>50</v>
      </c>
      <c r="F4592" s="36" t="s">
        <v>14</v>
      </c>
      <c r="G4592" s="36" t="s">
        <v>10961</v>
      </c>
      <c r="H4592" s="37" t="s">
        <v>10805</v>
      </c>
    </row>
    <row r="4593" spans="1:8" x14ac:dyDescent="0.25">
      <c r="A4593" s="30">
        <v>45803</v>
      </c>
      <c r="B4593" s="31" t="s">
        <v>8153</v>
      </c>
      <c r="C4593" s="32" t="s">
        <v>8154</v>
      </c>
      <c r="D4593" s="31" t="s">
        <v>10806</v>
      </c>
      <c r="E4593" s="32">
        <v>40</v>
      </c>
      <c r="F4593" s="32" t="s">
        <v>14</v>
      </c>
      <c r="G4593" s="32" t="s">
        <v>10961</v>
      </c>
      <c r="H4593" s="33" t="s">
        <v>10805</v>
      </c>
    </row>
    <row r="4594" spans="1:8" x14ac:dyDescent="0.25">
      <c r="A4594" s="34">
        <v>45803</v>
      </c>
      <c r="B4594" s="35" t="s">
        <v>8149</v>
      </c>
      <c r="C4594" s="36" t="s">
        <v>8150</v>
      </c>
      <c r="D4594" s="35" t="s">
        <v>10806</v>
      </c>
      <c r="E4594" s="36">
        <v>50</v>
      </c>
      <c r="F4594" s="36" t="s">
        <v>14</v>
      </c>
      <c r="G4594" s="36" t="s">
        <v>10961</v>
      </c>
      <c r="H4594" s="37" t="s">
        <v>10805</v>
      </c>
    </row>
    <row r="4595" spans="1:8" x14ac:dyDescent="0.25">
      <c r="A4595" s="30">
        <v>45803</v>
      </c>
      <c r="B4595" s="31" t="s">
        <v>8159</v>
      </c>
      <c r="C4595" s="32" t="s">
        <v>8160</v>
      </c>
      <c r="D4595" s="31" t="s">
        <v>10806</v>
      </c>
      <c r="E4595" s="32">
        <v>30</v>
      </c>
      <c r="F4595" s="32" t="s">
        <v>14</v>
      </c>
      <c r="G4595" s="32" t="s">
        <v>10961</v>
      </c>
      <c r="H4595" s="33" t="s">
        <v>10805</v>
      </c>
    </row>
    <row r="4596" spans="1:8" x14ac:dyDescent="0.25">
      <c r="A4596" s="34">
        <v>45803</v>
      </c>
      <c r="B4596" s="35" t="s">
        <v>8165</v>
      </c>
      <c r="C4596" s="36" t="s">
        <v>8166</v>
      </c>
      <c r="D4596" s="35" t="s">
        <v>10806</v>
      </c>
      <c r="E4596" s="36">
        <v>20</v>
      </c>
      <c r="F4596" s="36" t="s">
        <v>14</v>
      </c>
      <c r="G4596" s="36" t="s">
        <v>10961</v>
      </c>
      <c r="H4596" s="37" t="s">
        <v>10805</v>
      </c>
    </row>
    <row r="4597" spans="1:8" x14ac:dyDescent="0.25">
      <c r="A4597" s="30">
        <v>45803</v>
      </c>
      <c r="B4597" s="31" t="s">
        <v>8163</v>
      </c>
      <c r="C4597" s="32" t="s">
        <v>8164</v>
      </c>
      <c r="D4597" s="31" t="s">
        <v>10806</v>
      </c>
      <c r="E4597" s="32">
        <v>20</v>
      </c>
      <c r="F4597" s="32" t="s">
        <v>14</v>
      </c>
      <c r="G4597" s="32" t="s">
        <v>10961</v>
      </c>
      <c r="H4597" s="33" t="s">
        <v>10805</v>
      </c>
    </row>
    <row r="4598" spans="1:8" x14ac:dyDescent="0.25">
      <c r="A4598" s="34">
        <v>45803</v>
      </c>
      <c r="B4598" s="35" t="s">
        <v>10183</v>
      </c>
      <c r="C4598" s="36" t="s">
        <v>2825</v>
      </c>
      <c r="D4598" s="35" t="s">
        <v>10806</v>
      </c>
      <c r="E4598" s="36">
        <v>16</v>
      </c>
      <c r="F4598" s="36" t="s">
        <v>14</v>
      </c>
      <c r="G4598" s="36" t="s">
        <v>10961</v>
      </c>
      <c r="H4598" s="37" t="s">
        <v>10805</v>
      </c>
    </row>
    <row r="4599" spans="1:8" x14ac:dyDescent="0.25">
      <c r="A4599" s="30">
        <v>45803</v>
      </c>
      <c r="B4599" s="31" t="s">
        <v>10184</v>
      </c>
      <c r="C4599" s="32" t="s">
        <v>2826</v>
      </c>
      <c r="D4599" s="31" t="s">
        <v>10806</v>
      </c>
      <c r="E4599" s="32">
        <v>16</v>
      </c>
      <c r="F4599" s="32" t="s">
        <v>14</v>
      </c>
      <c r="G4599" s="32" t="s">
        <v>10961</v>
      </c>
      <c r="H4599" s="33" t="s">
        <v>10805</v>
      </c>
    </row>
    <row r="4600" spans="1:8" x14ac:dyDescent="0.25">
      <c r="A4600" s="34">
        <v>45803</v>
      </c>
      <c r="B4600" s="35" t="s">
        <v>10235</v>
      </c>
      <c r="C4600" s="36" t="s">
        <v>9052</v>
      </c>
      <c r="D4600" s="35" t="s">
        <v>10806</v>
      </c>
      <c r="E4600" s="36">
        <v>5</v>
      </c>
      <c r="F4600" s="36" t="s">
        <v>14</v>
      </c>
      <c r="G4600" s="36" t="s">
        <v>10961</v>
      </c>
      <c r="H4600" s="37" t="s">
        <v>10805</v>
      </c>
    </row>
    <row r="4601" spans="1:8" x14ac:dyDescent="0.25">
      <c r="A4601" s="30">
        <v>45803</v>
      </c>
      <c r="B4601" s="31" t="s">
        <v>10236</v>
      </c>
      <c r="C4601" s="32" t="s">
        <v>9053</v>
      </c>
      <c r="D4601" s="31" t="s">
        <v>10806</v>
      </c>
      <c r="E4601" s="32">
        <v>5</v>
      </c>
      <c r="F4601" s="32" t="s">
        <v>14</v>
      </c>
      <c r="G4601" s="32" t="s">
        <v>10961</v>
      </c>
      <c r="H4601" s="33" t="s">
        <v>10805</v>
      </c>
    </row>
    <row r="4602" spans="1:8" x14ac:dyDescent="0.25">
      <c r="A4602" s="34">
        <v>45803</v>
      </c>
      <c r="B4602" s="35" t="s">
        <v>7124</v>
      </c>
      <c r="C4602" s="36" t="s">
        <v>7125</v>
      </c>
      <c r="D4602" s="35" t="s">
        <v>10806</v>
      </c>
      <c r="E4602" s="36">
        <v>30</v>
      </c>
      <c r="F4602" s="36" t="s">
        <v>14</v>
      </c>
      <c r="G4602" s="36" t="s">
        <v>10961</v>
      </c>
      <c r="H4602" s="37" t="s">
        <v>10805</v>
      </c>
    </row>
    <row r="4603" spans="1:8" x14ac:dyDescent="0.25">
      <c r="A4603" s="30">
        <v>45803</v>
      </c>
      <c r="B4603" s="31" t="s">
        <v>7126</v>
      </c>
      <c r="C4603" s="32" t="s">
        <v>7127</v>
      </c>
      <c r="D4603" s="31" t="s">
        <v>10806</v>
      </c>
      <c r="E4603" s="32">
        <v>20</v>
      </c>
      <c r="F4603" s="32" t="s">
        <v>14</v>
      </c>
      <c r="G4603" s="32" t="s">
        <v>10961</v>
      </c>
      <c r="H4603" s="33" t="s">
        <v>10805</v>
      </c>
    </row>
    <row r="4604" spans="1:8" x14ac:dyDescent="0.25">
      <c r="A4604" s="34">
        <v>45803</v>
      </c>
      <c r="B4604" s="35" t="s">
        <v>5189</v>
      </c>
      <c r="C4604" s="36" t="s">
        <v>5190</v>
      </c>
      <c r="D4604" s="35" t="s">
        <v>10806</v>
      </c>
      <c r="E4604" s="36">
        <v>3</v>
      </c>
      <c r="F4604" s="36" t="s">
        <v>14</v>
      </c>
      <c r="G4604" s="36" t="s">
        <v>10961</v>
      </c>
      <c r="H4604" s="37" t="s">
        <v>10805</v>
      </c>
    </row>
    <row r="4605" spans="1:8" x14ac:dyDescent="0.25">
      <c r="A4605" s="30">
        <v>45803</v>
      </c>
      <c r="B4605" s="31" t="s">
        <v>10158</v>
      </c>
      <c r="C4605" s="32" t="s">
        <v>5503</v>
      </c>
      <c r="D4605" s="31" t="s">
        <v>10806</v>
      </c>
      <c r="E4605" s="32">
        <v>20</v>
      </c>
      <c r="F4605" s="32" t="s">
        <v>14</v>
      </c>
      <c r="G4605" s="32" t="s">
        <v>10961</v>
      </c>
      <c r="H4605" s="33" t="s">
        <v>10805</v>
      </c>
    </row>
    <row r="4606" spans="1:8" x14ac:dyDescent="0.25">
      <c r="A4606" s="34">
        <v>45803</v>
      </c>
      <c r="B4606" s="35" t="s">
        <v>5540</v>
      </c>
      <c r="C4606" s="36" t="s">
        <v>5541</v>
      </c>
      <c r="D4606" s="35" t="s">
        <v>10806</v>
      </c>
      <c r="E4606" s="36">
        <v>2</v>
      </c>
      <c r="F4606" s="36" t="s">
        <v>14</v>
      </c>
      <c r="G4606" s="36" t="s">
        <v>10961</v>
      </c>
      <c r="H4606" s="37" t="s">
        <v>10805</v>
      </c>
    </row>
    <row r="4607" spans="1:8" x14ac:dyDescent="0.25">
      <c r="A4607" s="30">
        <v>45803</v>
      </c>
      <c r="B4607" s="31" t="s">
        <v>11047</v>
      </c>
      <c r="C4607" s="32" t="s">
        <v>5073</v>
      </c>
      <c r="D4607" s="31" t="s">
        <v>10806</v>
      </c>
      <c r="E4607" s="32">
        <v>24</v>
      </c>
      <c r="F4607" s="32" t="s">
        <v>14</v>
      </c>
      <c r="G4607" s="32" t="s">
        <v>10961</v>
      </c>
      <c r="H4607" s="33" t="s">
        <v>10805</v>
      </c>
    </row>
    <row r="4608" spans="1:8" x14ac:dyDescent="0.25">
      <c r="A4608" s="34">
        <v>45803</v>
      </c>
      <c r="B4608" s="35" t="s">
        <v>10172</v>
      </c>
      <c r="C4608" s="36" t="s">
        <v>5072</v>
      </c>
      <c r="D4608" s="35" t="s">
        <v>10806</v>
      </c>
      <c r="E4608" s="36">
        <v>24</v>
      </c>
      <c r="F4608" s="36" t="s">
        <v>14</v>
      </c>
      <c r="G4608" s="36" t="s">
        <v>10961</v>
      </c>
      <c r="H4608" s="37" t="s">
        <v>10805</v>
      </c>
    </row>
    <row r="4609" spans="1:8" x14ac:dyDescent="0.25">
      <c r="A4609" s="30">
        <v>45803</v>
      </c>
      <c r="B4609" s="31" t="s">
        <v>5268</v>
      </c>
      <c r="C4609" s="32" t="s">
        <v>10559</v>
      </c>
      <c r="D4609" s="31" t="s">
        <v>10806</v>
      </c>
      <c r="E4609" s="32">
        <v>3</v>
      </c>
      <c r="F4609" s="32" t="s">
        <v>25</v>
      </c>
      <c r="G4609" s="32" t="s">
        <v>10961</v>
      </c>
      <c r="H4609" s="33" t="s">
        <v>10805</v>
      </c>
    </row>
    <row r="4610" spans="1:8" x14ac:dyDescent="0.25">
      <c r="A4610" s="34">
        <v>45803</v>
      </c>
      <c r="B4610" s="35" t="s">
        <v>6675</v>
      </c>
      <c r="C4610" s="36" t="s">
        <v>6676</v>
      </c>
      <c r="D4610" s="35" t="s">
        <v>10806</v>
      </c>
      <c r="E4610" s="36">
        <v>20</v>
      </c>
      <c r="F4610" s="36" t="s">
        <v>14</v>
      </c>
      <c r="G4610" s="36" t="s">
        <v>10961</v>
      </c>
      <c r="H4610" s="37" t="s">
        <v>10805</v>
      </c>
    </row>
    <row r="4611" spans="1:8" x14ac:dyDescent="0.25">
      <c r="A4611" s="30">
        <v>45803</v>
      </c>
      <c r="B4611" s="31" t="s">
        <v>10185</v>
      </c>
      <c r="C4611" s="32" t="s">
        <v>5811</v>
      </c>
      <c r="D4611" s="31" t="s">
        <v>10806</v>
      </c>
      <c r="E4611" s="32">
        <v>80</v>
      </c>
      <c r="F4611" s="32" t="s">
        <v>25</v>
      </c>
      <c r="G4611" s="32" t="s">
        <v>10961</v>
      </c>
      <c r="H4611" s="33" t="s">
        <v>10805</v>
      </c>
    </row>
    <row r="4612" spans="1:8" x14ac:dyDescent="0.25">
      <c r="A4612" s="34">
        <v>45803</v>
      </c>
      <c r="B4612" s="35" t="s">
        <v>10238</v>
      </c>
      <c r="C4612" s="36" t="s">
        <v>10538</v>
      </c>
      <c r="D4612" s="35" t="s">
        <v>10806</v>
      </c>
      <c r="E4612" s="36">
        <v>3</v>
      </c>
      <c r="F4612" s="36" t="s">
        <v>25</v>
      </c>
      <c r="G4612" s="36" t="s">
        <v>10961</v>
      </c>
      <c r="H4612" s="37" t="s">
        <v>10805</v>
      </c>
    </row>
    <row r="4613" spans="1:8" x14ac:dyDescent="0.25">
      <c r="A4613" s="30">
        <v>45803</v>
      </c>
      <c r="B4613" s="31" t="s">
        <v>7184</v>
      </c>
      <c r="C4613" s="32" t="s">
        <v>7185</v>
      </c>
      <c r="D4613" s="31" t="s">
        <v>10806</v>
      </c>
      <c r="E4613" s="32">
        <v>30</v>
      </c>
      <c r="F4613" s="32" t="s">
        <v>14</v>
      </c>
      <c r="G4613" s="32" t="s">
        <v>10961</v>
      </c>
      <c r="H4613" s="33" t="s">
        <v>10805</v>
      </c>
    </row>
    <row r="4614" spans="1:8" x14ac:dyDescent="0.25">
      <c r="A4614" s="34">
        <v>45803</v>
      </c>
      <c r="B4614" s="35" t="s">
        <v>10155</v>
      </c>
      <c r="C4614" s="36" t="s">
        <v>10551</v>
      </c>
      <c r="D4614" s="35" t="s">
        <v>10806</v>
      </c>
      <c r="E4614" s="36">
        <v>12</v>
      </c>
      <c r="F4614" s="36" t="s">
        <v>25</v>
      </c>
      <c r="G4614" s="36" t="s">
        <v>10961</v>
      </c>
      <c r="H4614" s="37" t="s">
        <v>10805</v>
      </c>
    </row>
    <row r="4615" spans="1:8" x14ac:dyDescent="0.25">
      <c r="A4615" s="30">
        <v>45803</v>
      </c>
      <c r="B4615" s="31" t="s">
        <v>2108</v>
      </c>
      <c r="C4615" s="32" t="s">
        <v>2109</v>
      </c>
      <c r="D4615" s="31" t="s">
        <v>10808</v>
      </c>
      <c r="E4615" s="32">
        <v>4</v>
      </c>
      <c r="F4615" s="32" t="s">
        <v>14</v>
      </c>
      <c r="G4615" s="32" t="s">
        <v>10961</v>
      </c>
      <c r="H4615" s="33" t="s">
        <v>10807</v>
      </c>
    </row>
    <row r="4616" spans="1:8" x14ac:dyDescent="0.25">
      <c r="A4616" s="34">
        <v>45803</v>
      </c>
      <c r="B4616" s="35" t="s">
        <v>10802</v>
      </c>
      <c r="C4616" s="36" t="s">
        <v>10802</v>
      </c>
      <c r="D4616" s="35" t="s">
        <v>10808</v>
      </c>
      <c r="E4616" s="36">
        <v>36</v>
      </c>
      <c r="F4616" s="36" t="s">
        <v>14</v>
      </c>
      <c r="G4616" s="36" t="s">
        <v>10961</v>
      </c>
      <c r="H4616" s="37" t="s">
        <v>10807</v>
      </c>
    </row>
    <row r="4617" spans="1:8" x14ac:dyDescent="0.25">
      <c r="A4617" s="30">
        <v>45803</v>
      </c>
      <c r="B4617" s="31" t="s">
        <v>75</v>
      </c>
      <c r="C4617" s="32" t="s">
        <v>76</v>
      </c>
      <c r="D4617" s="31" t="s">
        <v>10808</v>
      </c>
      <c r="E4617" s="32">
        <v>2</v>
      </c>
      <c r="F4617" s="32" t="s">
        <v>14</v>
      </c>
      <c r="G4617" s="32" t="s">
        <v>10961</v>
      </c>
      <c r="H4617" s="33" t="s">
        <v>10807</v>
      </c>
    </row>
    <row r="4618" spans="1:8" x14ac:dyDescent="0.25">
      <c r="A4618" s="34">
        <v>45803</v>
      </c>
      <c r="B4618" s="35" t="s">
        <v>176</v>
      </c>
      <c r="C4618" s="36" t="s">
        <v>177</v>
      </c>
      <c r="D4618" s="35" t="s">
        <v>10808</v>
      </c>
      <c r="E4618" s="36">
        <v>1</v>
      </c>
      <c r="F4618" s="36" t="s">
        <v>14</v>
      </c>
      <c r="G4618" s="36" t="s">
        <v>10961</v>
      </c>
      <c r="H4618" s="37" t="s">
        <v>10807</v>
      </c>
    </row>
    <row r="4619" spans="1:8" x14ac:dyDescent="0.25">
      <c r="A4619" s="30">
        <v>45803</v>
      </c>
      <c r="B4619" s="31" t="s">
        <v>4163</v>
      </c>
      <c r="C4619" s="32" t="s">
        <v>4164</v>
      </c>
      <c r="D4619" s="31" t="s">
        <v>10808</v>
      </c>
      <c r="E4619" s="32">
        <v>12</v>
      </c>
      <c r="F4619" s="32" t="s">
        <v>14</v>
      </c>
      <c r="G4619" s="32" t="s">
        <v>10961</v>
      </c>
      <c r="H4619" s="33" t="s">
        <v>10807</v>
      </c>
    </row>
    <row r="4620" spans="1:8" x14ac:dyDescent="0.25">
      <c r="A4620" s="34">
        <v>45803</v>
      </c>
      <c r="B4620" s="35" t="s">
        <v>4165</v>
      </c>
      <c r="C4620" s="36" t="s">
        <v>4166</v>
      </c>
      <c r="D4620" s="35" t="s">
        <v>10808</v>
      </c>
      <c r="E4620" s="36">
        <v>12</v>
      </c>
      <c r="F4620" s="36" t="s">
        <v>14</v>
      </c>
      <c r="G4620" s="36" t="s">
        <v>10961</v>
      </c>
      <c r="H4620" s="37" t="s">
        <v>10807</v>
      </c>
    </row>
    <row r="4621" spans="1:8" x14ac:dyDescent="0.25">
      <c r="A4621" s="30">
        <v>45803</v>
      </c>
      <c r="B4621" s="31" t="s">
        <v>8820</v>
      </c>
      <c r="C4621" s="32" t="s">
        <v>8790</v>
      </c>
      <c r="D4621" s="31" t="s">
        <v>10808</v>
      </c>
      <c r="E4621" s="32">
        <v>2</v>
      </c>
      <c r="F4621" s="32" t="s">
        <v>14</v>
      </c>
      <c r="G4621" s="32" t="s">
        <v>10961</v>
      </c>
      <c r="H4621" s="33" t="s">
        <v>10807</v>
      </c>
    </row>
    <row r="4622" spans="1:8" x14ac:dyDescent="0.25">
      <c r="A4622" s="34">
        <v>45803</v>
      </c>
      <c r="B4622" s="35" t="s">
        <v>244</v>
      </c>
      <c r="C4622" s="36" t="s">
        <v>245</v>
      </c>
      <c r="D4622" s="35" t="s">
        <v>10808</v>
      </c>
      <c r="E4622" s="36">
        <v>2</v>
      </c>
      <c r="F4622" s="36" t="s">
        <v>14</v>
      </c>
      <c r="G4622" s="36" t="s">
        <v>10961</v>
      </c>
      <c r="H4622" s="37" t="s">
        <v>10807</v>
      </c>
    </row>
    <row r="4623" spans="1:8" x14ac:dyDescent="0.25">
      <c r="A4623" s="30">
        <v>45803</v>
      </c>
      <c r="B4623" s="31" t="s">
        <v>106</v>
      </c>
      <c r="C4623" s="32" t="s">
        <v>107</v>
      </c>
      <c r="D4623" s="31" t="s">
        <v>10808</v>
      </c>
      <c r="E4623" s="32">
        <v>2</v>
      </c>
      <c r="F4623" s="32" t="s">
        <v>14</v>
      </c>
      <c r="G4623" s="32" t="s">
        <v>10961</v>
      </c>
      <c r="H4623" s="33" t="s">
        <v>10807</v>
      </c>
    </row>
    <row r="4624" spans="1:8" x14ac:dyDescent="0.25">
      <c r="A4624" s="34">
        <v>45803</v>
      </c>
      <c r="B4624" s="35" t="s">
        <v>2053</v>
      </c>
      <c r="C4624" s="36" t="s">
        <v>2054</v>
      </c>
      <c r="D4624" s="35" t="s">
        <v>10808</v>
      </c>
      <c r="E4624" s="36">
        <v>20</v>
      </c>
      <c r="F4624" s="36" t="s">
        <v>25</v>
      </c>
      <c r="G4624" s="36" t="s">
        <v>10961</v>
      </c>
      <c r="H4624" s="37" t="s">
        <v>10807</v>
      </c>
    </row>
    <row r="4625" spans="1:8" x14ac:dyDescent="0.25">
      <c r="A4625" s="30">
        <v>45803</v>
      </c>
      <c r="B4625" s="31" t="s">
        <v>8980</v>
      </c>
      <c r="C4625" s="32" t="s">
        <v>8981</v>
      </c>
      <c r="D4625" s="31" t="s">
        <v>10808</v>
      </c>
      <c r="E4625" s="32">
        <v>1</v>
      </c>
      <c r="F4625" s="32" t="s">
        <v>14</v>
      </c>
      <c r="G4625" s="32" t="s">
        <v>10961</v>
      </c>
      <c r="H4625" s="33" t="s">
        <v>10807</v>
      </c>
    </row>
    <row r="4626" spans="1:8" x14ac:dyDescent="0.25">
      <c r="A4626" s="34">
        <v>45803</v>
      </c>
      <c r="B4626" s="35" t="s">
        <v>8988</v>
      </c>
      <c r="C4626" s="36" t="s">
        <v>8989</v>
      </c>
      <c r="D4626" s="35" t="s">
        <v>10808</v>
      </c>
      <c r="E4626" s="36">
        <v>2</v>
      </c>
      <c r="F4626" s="36" t="s">
        <v>14</v>
      </c>
      <c r="G4626" s="36" t="s">
        <v>10961</v>
      </c>
      <c r="H4626" s="37" t="s">
        <v>10807</v>
      </c>
    </row>
    <row r="4627" spans="1:8" x14ac:dyDescent="0.25">
      <c r="A4627" s="30">
        <v>45803</v>
      </c>
      <c r="B4627" s="31" t="s">
        <v>1655</v>
      </c>
      <c r="C4627" s="32" t="s">
        <v>1656</v>
      </c>
      <c r="D4627" s="31" t="s">
        <v>10808</v>
      </c>
      <c r="E4627" s="32">
        <v>12</v>
      </c>
      <c r="F4627" s="32" t="s">
        <v>14</v>
      </c>
      <c r="G4627" s="32" t="s">
        <v>10961</v>
      </c>
      <c r="H4627" s="33" t="s">
        <v>10807</v>
      </c>
    </row>
    <row r="4628" spans="1:8" x14ac:dyDescent="0.25">
      <c r="A4628" s="34">
        <v>45803</v>
      </c>
      <c r="B4628" s="35">
        <v>11114489</v>
      </c>
      <c r="C4628" s="36" t="s">
        <v>8992</v>
      </c>
      <c r="D4628" s="35" t="s">
        <v>10808</v>
      </c>
      <c r="E4628" s="36">
        <v>1</v>
      </c>
      <c r="F4628" s="36" t="s">
        <v>14</v>
      </c>
      <c r="G4628" s="36" t="s">
        <v>10961</v>
      </c>
      <c r="H4628" s="37" t="s">
        <v>10807</v>
      </c>
    </row>
    <row r="4629" spans="1:8" x14ac:dyDescent="0.25">
      <c r="A4629" s="30">
        <v>45803</v>
      </c>
      <c r="B4629" s="31" t="s">
        <v>4651</v>
      </c>
      <c r="C4629" s="32" t="s">
        <v>4652</v>
      </c>
      <c r="D4629" s="31" t="s">
        <v>10808</v>
      </c>
      <c r="E4629" s="32">
        <v>24</v>
      </c>
      <c r="F4629" s="32" t="s">
        <v>14</v>
      </c>
      <c r="G4629" s="32" t="s">
        <v>10961</v>
      </c>
      <c r="H4629" s="33" t="s">
        <v>10807</v>
      </c>
    </row>
    <row r="4630" spans="1:8" x14ac:dyDescent="0.25">
      <c r="A4630" s="34">
        <v>45803</v>
      </c>
      <c r="B4630" s="35" t="s">
        <v>370</v>
      </c>
      <c r="C4630" s="36" t="s">
        <v>371</v>
      </c>
      <c r="D4630" s="35" t="s">
        <v>10808</v>
      </c>
      <c r="E4630" s="36">
        <v>12</v>
      </c>
      <c r="F4630" s="36" t="s">
        <v>14</v>
      </c>
      <c r="G4630" s="36" t="s">
        <v>10961</v>
      </c>
      <c r="H4630" s="37" t="s">
        <v>10807</v>
      </c>
    </row>
    <row r="4631" spans="1:8" x14ac:dyDescent="0.25">
      <c r="A4631" s="30">
        <v>45801</v>
      </c>
      <c r="B4631" s="31" t="s">
        <v>2112</v>
      </c>
      <c r="C4631" s="32" t="s">
        <v>2113</v>
      </c>
      <c r="D4631" s="31">
        <v>2019</v>
      </c>
      <c r="E4631" s="32">
        <v>2</v>
      </c>
      <c r="F4631" s="32" t="s">
        <v>14</v>
      </c>
      <c r="G4631" s="32" t="s">
        <v>10961</v>
      </c>
      <c r="H4631" s="33" t="s">
        <v>10149</v>
      </c>
    </row>
    <row r="4632" spans="1:8" x14ac:dyDescent="0.25">
      <c r="A4632" s="34">
        <v>45801</v>
      </c>
      <c r="B4632" s="35" t="s">
        <v>4146</v>
      </c>
      <c r="C4632" s="36" t="s">
        <v>4147</v>
      </c>
      <c r="D4632" s="35">
        <v>2019</v>
      </c>
      <c r="E4632" s="36">
        <v>12</v>
      </c>
      <c r="F4632" s="36" t="s">
        <v>14</v>
      </c>
      <c r="G4632" s="36" t="s">
        <v>10961</v>
      </c>
      <c r="H4632" s="37" t="s">
        <v>10149</v>
      </c>
    </row>
    <row r="4633" spans="1:8" x14ac:dyDescent="0.25">
      <c r="A4633" s="30">
        <v>45801</v>
      </c>
      <c r="B4633" s="31" t="s">
        <v>2053</v>
      </c>
      <c r="C4633" s="32" t="s">
        <v>2054</v>
      </c>
      <c r="D4633" s="31">
        <v>2019</v>
      </c>
      <c r="E4633" s="32">
        <v>24</v>
      </c>
      <c r="F4633" s="32" t="s">
        <v>25</v>
      </c>
      <c r="G4633" s="32" t="s">
        <v>10961</v>
      </c>
      <c r="H4633" s="33" t="s">
        <v>10149</v>
      </c>
    </row>
    <row r="4634" spans="1:8" x14ac:dyDescent="0.25">
      <c r="A4634" s="34">
        <v>45801</v>
      </c>
      <c r="B4634" s="35" t="s">
        <v>650</v>
      </c>
      <c r="C4634" s="36" t="s">
        <v>8549</v>
      </c>
      <c r="D4634" s="35">
        <v>2019</v>
      </c>
      <c r="E4634" s="36">
        <v>12</v>
      </c>
      <c r="F4634" s="36" t="s">
        <v>14</v>
      </c>
      <c r="G4634" s="36" t="s">
        <v>10961</v>
      </c>
      <c r="H4634" s="37" t="s">
        <v>10149</v>
      </c>
    </row>
    <row r="4635" spans="1:8" x14ac:dyDescent="0.25">
      <c r="A4635" s="30">
        <v>45801</v>
      </c>
      <c r="B4635" s="31" t="s">
        <v>106</v>
      </c>
      <c r="C4635" s="32" t="s">
        <v>107</v>
      </c>
      <c r="D4635" s="31">
        <v>2019</v>
      </c>
      <c r="E4635" s="32">
        <v>2</v>
      </c>
      <c r="F4635" s="32" t="s">
        <v>14</v>
      </c>
      <c r="G4635" s="32" t="s">
        <v>10961</v>
      </c>
      <c r="H4635" s="33" t="s">
        <v>10149</v>
      </c>
    </row>
    <row r="4636" spans="1:8" x14ac:dyDescent="0.25">
      <c r="A4636" s="34">
        <v>45801</v>
      </c>
      <c r="B4636" s="35" t="s">
        <v>145</v>
      </c>
      <c r="C4636" s="36" t="s">
        <v>146</v>
      </c>
      <c r="D4636" s="35">
        <v>2019</v>
      </c>
      <c r="E4636" s="36">
        <v>2</v>
      </c>
      <c r="F4636" s="36" t="s">
        <v>14</v>
      </c>
      <c r="G4636" s="36" t="s">
        <v>10961</v>
      </c>
      <c r="H4636" s="37" t="s">
        <v>10149</v>
      </c>
    </row>
    <row r="4637" spans="1:8" x14ac:dyDescent="0.25">
      <c r="A4637" s="30">
        <v>45801</v>
      </c>
      <c r="B4637" s="31" t="s">
        <v>75</v>
      </c>
      <c r="C4637" s="32" t="s">
        <v>76</v>
      </c>
      <c r="D4637" s="31">
        <v>2019</v>
      </c>
      <c r="E4637" s="32">
        <v>2</v>
      </c>
      <c r="F4637" s="32" t="s">
        <v>14</v>
      </c>
      <c r="G4637" s="32" t="s">
        <v>10961</v>
      </c>
      <c r="H4637" s="33" t="s">
        <v>10149</v>
      </c>
    </row>
    <row r="4638" spans="1:8" x14ac:dyDescent="0.25">
      <c r="A4638" s="34">
        <v>45801</v>
      </c>
      <c r="B4638" s="35" t="s">
        <v>202</v>
      </c>
      <c r="C4638" s="36" t="s">
        <v>203</v>
      </c>
      <c r="D4638" s="35">
        <v>2019</v>
      </c>
      <c r="E4638" s="36">
        <v>2</v>
      </c>
      <c r="F4638" s="36" t="s">
        <v>14</v>
      </c>
      <c r="G4638" s="36" t="s">
        <v>10961</v>
      </c>
      <c r="H4638" s="37" t="s">
        <v>10149</v>
      </c>
    </row>
    <row r="4639" spans="1:8" x14ac:dyDescent="0.25">
      <c r="A4639" s="30">
        <v>45801</v>
      </c>
      <c r="B4639" s="31" t="s">
        <v>124</v>
      </c>
      <c r="C4639" s="32" t="s">
        <v>125</v>
      </c>
      <c r="D4639" s="31">
        <v>2019</v>
      </c>
      <c r="E4639" s="32">
        <v>2</v>
      </c>
      <c r="F4639" s="32" t="s">
        <v>14</v>
      </c>
      <c r="G4639" s="32" t="s">
        <v>10961</v>
      </c>
      <c r="H4639" s="33" t="s">
        <v>10149</v>
      </c>
    </row>
    <row r="4640" spans="1:8" x14ac:dyDescent="0.25">
      <c r="A4640" s="34">
        <v>45801</v>
      </c>
      <c r="B4640" s="35" t="s">
        <v>93</v>
      </c>
      <c r="C4640" s="36" t="s">
        <v>94</v>
      </c>
      <c r="D4640" s="35">
        <v>2019</v>
      </c>
      <c r="E4640" s="36">
        <v>2</v>
      </c>
      <c r="F4640" s="36" t="s">
        <v>14</v>
      </c>
      <c r="G4640" s="36" t="s">
        <v>10961</v>
      </c>
      <c r="H4640" s="37" t="s">
        <v>10149</v>
      </c>
    </row>
    <row r="4641" spans="1:8" x14ac:dyDescent="0.25">
      <c r="A4641" s="30">
        <v>45801</v>
      </c>
      <c r="B4641" s="31" t="s">
        <v>4705</v>
      </c>
      <c r="C4641" s="32" t="s">
        <v>4706</v>
      </c>
      <c r="D4641" s="31">
        <v>2019</v>
      </c>
      <c r="E4641" s="32">
        <v>4</v>
      </c>
      <c r="F4641" s="32" t="s">
        <v>14</v>
      </c>
      <c r="G4641" s="32" t="s">
        <v>10961</v>
      </c>
      <c r="H4641" s="33" t="s">
        <v>10149</v>
      </c>
    </row>
    <row r="4642" spans="1:8" x14ac:dyDescent="0.25">
      <c r="A4642" s="34">
        <v>45801</v>
      </c>
      <c r="B4642" s="35" t="s">
        <v>4703</v>
      </c>
      <c r="C4642" s="36" t="s">
        <v>4704</v>
      </c>
      <c r="D4642" s="35">
        <v>2019</v>
      </c>
      <c r="E4642" s="36">
        <v>3</v>
      </c>
      <c r="F4642" s="36" t="s">
        <v>14</v>
      </c>
      <c r="G4642" s="36" t="s">
        <v>10961</v>
      </c>
      <c r="H4642" s="37" t="s">
        <v>10149</v>
      </c>
    </row>
    <row r="4643" spans="1:8" x14ac:dyDescent="0.25">
      <c r="A4643" s="30">
        <v>45801</v>
      </c>
      <c r="B4643" s="31" t="s">
        <v>304</v>
      </c>
      <c r="C4643" s="32" t="s">
        <v>305</v>
      </c>
      <c r="D4643" s="31">
        <v>2019</v>
      </c>
      <c r="E4643" s="32">
        <v>100</v>
      </c>
      <c r="F4643" s="32" t="s">
        <v>14</v>
      </c>
      <c r="G4643" s="32" t="s">
        <v>10961</v>
      </c>
      <c r="H4643" s="33" t="s">
        <v>10149</v>
      </c>
    </row>
    <row r="4644" spans="1:8" x14ac:dyDescent="0.25">
      <c r="A4644" s="34">
        <v>45801</v>
      </c>
      <c r="B4644" s="35" t="s">
        <v>2132</v>
      </c>
      <c r="C4644" s="36" t="s">
        <v>2133</v>
      </c>
      <c r="D4644" s="35">
        <v>2019</v>
      </c>
      <c r="E4644" s="36">
        <v>10</v>
      </c>
      <c r="F4644" s="36" t="s">
        <v>25</v>
      </c>
      <c r="G4644" s="36" t="s">
        <v>10961</v>
      </c>
      <c r="H4644" s="37" t="s">
        <v>10149</v>
      </c>
    </row>
    <row r="4645" spans="1:8" x14ac:dyDescent="0.25">
      <c r="A4645" s="30">
        <v>45801</v>
      </c>
      <c r="B4645" s="31" t="s">
        <v>8822</v>
      </c>
      <c r="C4645" s="32" t="s">
        <v>8792</v>
      </c>
      <c r="D4645" s="31">
        <v>2019</v>
      </c>
      <c r="E4645" s="32">
        <v>3</v>
      </c>
      <c r="F4645" s="32" t="s">
        <v>14</v>
      </c>
      <c r="G4645" s="32" t="s">
        <v>10961</v>
      </c>
      <c r="H4645" s="33" t="s">
        <v>10149</v>
      </c>
    </row>
    <row r="4646" spans="1:8" x14ac:dyDescent="0.25">
      <c r="A4646" s="34">
        <v>45801</v>
      </c>
      <c r="B4646" s="35" t="s">
        <v>2112</v>
      </c>
      <c r="C4646" s="36" t="s">
        <v>2113</v>
      </c>
      <c r="D4646" s="35">
        <v>2019</v>
      </c>
      <c r="E4646" s="36">
        <v>2</v>
      </c>
      <c r="F4646" s="36" t="s">
        <v>14</v>
      </c>
      <c r="G4646" s="36" t="s">
        <v>10003</v>
      </c>
      <c r="H4646" s="37" t="s">
        <v>10515</v>
      </c>
    </row>
    <row r="4647" spans="1:8" x14ac:dyDescent="0.25">
      <c r="A4647" s="30">
        <v>45801</v>
      </c>
      <c r="B4647" s="31" t="s">
        <v>4146</v>
      </c>
      <c r="C4647" s="32" t="s">
        <v>4147</v>
      </c>
      <c r="D4647" s="31">
        <v>2019</v>
      </c>
      <c r="E4647" s="32">
        <v>12</v>
      </c>
      <c r="F4647" s="32" t="s">
        <v>14</v>
      </c>
      <c r="G4647" s="32" t="s">
        <v>10003</v>
      </c>
      <c r="H4647" s="33" t="s">
        <v>10515</v>
      </c>
    </row>
    <row r="4648" spans="1:8" x14ac:dyDescent="0.25">
      <c r="A4648" s="34">
        <v>45801</v>
      </c>
      <c r="B4648" s="35" t="s">
        <v>2053</v>
      </c>
      <c r="C4648" s="36" t="s">
        <v>2054</v>
      </c>
      <c r="D4648" s="35">
        <v>2019</v>
      </c>
      <c r="E4648" s="36">
        <v>24</v>
      </c>
      <c r="F4648" s="36" t="s">
        <v>25</v>
      </c>
      <c r="G4648" s="36" t="s">
        <v>10003</v>
      </c>
      <c r="H4648" s="37" t="s">
        <v>10515</v>
      </c>
    </row>
    <row r="4649" spans="1:8" x14ac:dyDescent="0.25">
      <c r="A4649" s="30">
        <v>45801</v>
      </c>
      <c r="B4649" s="31" t="s">
        <v>650</v>
      </c>
      <c r="C4649" s="32" t="s">
        <v>8549</v>
      </c>
      <c r="D4649" s="31">
        <v>2019</v>
      </c>
      <c r="E4649" s="32">
        <v>12</v>
      </c>
      <c r="F4649" s="32" t="s">
        <v>14</v>
      </c>
      <c r="G4649" s="32" t="s">
        <v>10003</v>
      </c>
      <c r="H4649" s="33" t="s">
        <v>10515</v>
      </c>
    </row>
    <row r="4650" spans="1:8" x14ac:dyDescent="0.25">
      <c r="A4650" s="34">
        <v>45801</v>
      </c>
      <c r="B4650" s="35" t="s">
        <v>106</v>
      </c>
      <c r="C4650" s="36" t="s">
        <v>107</v>
      </c>
      <c r="D4650" s="35">
        <v>2019</v>
      </c>
      <c r="E4650" s="36">
        <v>2</v>
      </c>
      <c r="F4650" s="36" t="s">
        <v>14</v>
      </c>
      <c r="G4650" s="36" t="s">
        <v>10003</v>
      </c>
      <c r="H4650" s="37" t="s">
        <v>10515</v>
      </c>
    </row>
    <row r="4651" spans="1:8" x14ac:dyDescent="0.25">
      <c r="A4651" s="30">
        <v>45801</v>
      </c>
      <c r="B4651" s="31" t="s">
        <v>145</v>
      </c>
      <c r="C4651" s="32" t="s">
        <v>146</v>
      </c>
      <c r="D4651" s="31">
        <v>2019</v>
      </c>
      <c r="E4651" s="32">
        <v>2</v>
      </c>
      <c r="F4651" s="32" t="s">
        <v>14</v>
      </c>
      <c r="G4651" s="32" t="s">
        <v>10003</v>
      </c>
      <c r="H4651" s="33" t="s">
        <v>10515</v>
      </c>
    </row>
    <row r="4652" spans="1:8" x14ac:dyDescent="0.25">
      <c r="A4652" s="34">
        <v>45801</v>
      </c>
      <c r="B4652" s="35" t="s">
        <v>75</v>
      </c>
      <c r="C4652" s="36" t="s">
        <v>76</v>
      </c>
      <c r="D4652" s="35">
        <v>2019</v>
      </c>
      <c r="E4652" s="36">
        <v>2</v>
      </c>
      <c r="F4652" s="36" t="s">
        <v>14</v>
      </c>
      <c r="G4652" s="36" t="s">
        <v>10003</v>
      </c>
      <c r="H4652" s="37" t="s">
        <v>10515</v>
      </c>
    </row>
    <row r="4653" spans="1:8" x14ac:dyDescent="0.25">
      <c r="A4653" s="30">
        <v>45801</v>
      </c>
      <c r="B4653" s="31" t="s">
        <v>202</v>
      </c>
      <c r="C4653" s="32" t="s">
        <v>203</v>
      </c>
      <c r="D4653" s="31">
        <v>2019</v>
      </c>
      <c r="E4653" s="32">
        <v>2</v>
      </c>
      <c r="F4653" s="32" t="s">
        <v>14</v>
      </c>
      <c r="G4653" s="32" t="s">
        <v>10003</v>
      </c>
      <c r="H4653" s="33" t="s">
        <v>10515</v>
      </c>
    </row>
    <row r="4654" spans="1:8" x14ac:dyDescent="0.25">
      <c r="A4654" s="34">
        <v>45801</v>
      </c>
      <c r="B4654" s="35" t="s">
        <v>124</v>
      </c>
      <c r="C4654" s="36" t="s">
        <v>125</v>
      </c>
      <c r="D4654" s="35">
        <v>2019</v>
      </c>
      <c r="E4654" s="36">
        <v>2</v>
      </c>
      <c r="F4654" s="36" t="s">
        <v>14</v>
      </c>
      <c r="G4654" s="36" t="s">
        <v>10003</v>
      </c>
      <c r="H4654" s="37" t="s">
        <v>10515</v>
      </c>
    </row>
    <row r="4655" spans="1:8" x14ac:dyDescent="0.25">
      <c r="A4655" s="30">
        <v>45801</v>
      </c>
      <c r="B4655" s="31" t="s">
        <v>93</v>
      </c>
      <c r="C4655" s="32" t="s">
        <v>94</v>
      </c>
      <c r="D4655" s="31">
        <v>2019</v>
      </c>
      <c r="E4655" s="32">
        <v>2</v>
      </c>
      <c r="F4655" s="32" t="s">
        <v>14</v>
      </c>
      <c r="G4655" s="32" t="s">
        <v>10003</v>
      </c>
      <c r="H4655" s="33" t="s">
        <v>10515</v>
      </c>
    </row>
    <row r="4656" spans="1:8" x14ac:dyDescent="0.25">
      <c r="A4656" s="34">
        <v>45801</v>
      </c>
      <c r="B4656" s="35" t="s">
        <v>4705</v>
      </c>
      <c r="C4656" s="36" t="s">
        <v>4706</v>
      </c>
      <c r="D4656" s="35">
        <v>2019</v>
      </c>
      <c r="E4656" s="36">
        <v>4</v>
      </c>
      <c r="F4656" s="36" t="s">
        <v>14</v>
      </c>
      <c r="G4656" s="36" t="s">
        <v>10003</v>
      </c>
      <c r="H4656" s="37" t="s">
        <v>10515</v>
      </c>
    </row>
    <row r="4657" spans="1:8" x14ac:dyDescent="0.25">
      <c r="A4657" s="30">
        <v>45801</v>
      </c>
      <c r="B4657" s="31" t="s">
        <v>4703</v>
      </c>
      <c r="C4657" s="32" t="s">
        <v>4704</v>
      </c>
      <c r="D4657" s="31">
        <v>2019</v>
      </c>
      <c r="E4657" s="32">
        <v>3</v>
      </c>
      <c r="F4657" s="32" t="s">
        <v>14</v>
      </c>
      <c r="G4657" s="32" t="s">
        <v>10003</v>
      </c>
      <c r="H4657" s="33" t="s">
        <v>10515</v>
      </c>
    </row>
    <row r="4658" spans="1:8" x14ac:dyDescent="0.25">
      <c r="A4658" s="34">
        <v>45801</v>
      </c>
      <c r="B4658" s="35" t="s">
        <v>304</v>
      </c>
      <c r="C4658" s="36" t="s">
        <v>305</v>
      </c>
      <c r="D4658" s="35">
        <v>2019</v>
      </c>
      <c r="E4658" s="36">
        <v>100</v>
      </c>
      <c r="F4658" s="36" t="s">
        <v>14</v>
      </c>
      <c r="G4658" s="36" t="s">
        <v>10003</v>
      </c>
      <c r="H4658" s="37" t="s">
        <v>10515</v>
      </c>
    </row>
    <row r="4659" spans="1:8" x14ac:dyDescent="0.25">
      <c r="A4659" s="30">
        <v>45801</v>
      </c>
      <c r="B4659" s="31" t="s">
        <v>2132</v>
      </c>
      <c r="C4659" s="32" t="s">
        <v>2133</v>
      </c>
      <c r="D4659" s="31">
        <v>2019</v>
      </c>
      <c r="E4659" s="32">
        <v>10</v>
      </c>
      <c r="F4659" s="32" t="s">
        <v>25</v>
      </c>
      <c r="G4659" s="32" t="s">
        <v>10003</v>
      </c>
      <c r="H4659" s="33" t="s">
        <v>10515</v>
      </c>
    </row>
    <row r="4660" spans="1:8" x14ac:dyDescent="0.25">
      <c r="A4660" s="34">
        <v>45801</v>
      </c>
      <c r="B4660" s="35" t="s">
        <v>8822</v>
      </c>
      <c r="C4660" s="36" t="s">
        <v>8792</v>
      </c>
      <c r="D4660" s="35">
        <v>2019</v>
      </c>
      <c r="E4660" s="36">
        <v>3</v>
      </c>
      <c r="F4660" s="36" t="s">
        <v>14</v>
      </c>
      <c r="G4660" s="36" t="s">
        <v>10003</v>
      </c>
      <c r="H4660" s="37" t="s">
        <v>10515</v>
      </c>
    </row>
    <row r="4661" spans="1:8" x14ac:dyDescent="0.25">
      <c r="A4661" s="30">
        <v>45804</v>
      </c>
      <c r="B4661" s="31" t="s">
        <v>2740</v>
      </c>
      <c r="C4661" s="32" t="s">
        <v>2741</v>
      </c>
      <c r="D4661" s="31">
        <v>3125</v>
      </c>
      <c r="E4661" s="32">
        <v>120</v>
      </c>
      <c r="F4661" s="32" t="s">
        <v>14</v>
      </c>
      <c r="G4661" s="32" t="s">
        <v>10003</v>
      </c>
      <c r="H4661" s="33">
        <v>0</v>
      </c>
    </row>
    <row r="4662" spans="1:8" x14ac:dyDescent="0.25">
      <c r="A4662" s="34">
        <v>45804</v>
      </c>
      <c r="B4662" s="35" t="s">
        <v>10148</v>
      </c>
      <c r="C4662" s="36" t="s">
        <v>6247</v>
      </c>
      <c r="D4662" s="35">
        <v>3126</v>
      </c>
      <c r="E4662" s="36">
        <v>200</v>
      </c>
      <c r="F4662" s="36" t="s">
        <v>14</v>
      </c>
      <c r="G4662" s="36" t="s">
        <v>10003</v>
      </c>
      <c r="H4662" s="37">
        <v>0</v>
      </c>
    </row>
    <row r="4663" spans="1:8" x14ac:dyDescent="0.25">
      <c r="A4663" s="30">
        <v>45804</v>
      </c>
      <c r="B4663" s="31" t="s">
        <v>6331</v>
      </c>
      <c r="C4663" s="32" t="s">
        <v>6332</v>
      </c>
      <c r="D4663" s="31">
        <v>3127</v>
      </c>
      <c r="E4663" s="32">
        <v>40</v>
      </c>
      <c r="F4663" s="32" t="s">
        <v>14</v>
      </c>
      <c r="G4663" s="32" t="s">
        <v>10003</v>
      </c>
      <c r="H4663" s="33">
        <v>0</v>
      </c>
    </row>
    <row r="4664" spans="1:8" x14ac:dyDescent="0.25">
      <c r="A4664" s="34">
        <v>45804</v>
      </c>
      <c r="B4664" s="35" t="s">
        <v>8873</v>
      </c>
      <c r="C4664" s="36" t="s">
        <v>8841</v>
      </c>
      <c r="D4664" s="35">
        <v>3128</v>
      </c>
      <c r="E4664" s="36">
        <v>24</v>
      </c>
      <c r="F4664" s="36" t="s">
        <v>14</v>
      </c>
      <c r="G4664" s="36" t="s">
        <v>10003</v>
      </c>
      <c r="H4664" s="37">
        <v>0</v>
      </c>
    </row>
    <row r="4665" spans="1:8" x14ac:dyDescent="0.25">
      <c r="A4665" s="30">
        <v>45804</v>
      </c>
      <c r="B4665" s="31">
        <v>331000991</v>
      </c>
      <c r="C4665" s="32" t="s">
        <v>10810</v>
      </c>
      <c r="D4665" s="31">
        <v>3129</v>
      </c>
      <c r="E4665" s="32">
        <v>60</v>
      </c>
      <c r="F4665" s="32" t="s">
        <v>25</v>
      </c>
      <c r="G4665" s="32" t="s">
        <v>10003</v>
      </c>
      <c r="H4665" s="33">
        <v>0</v>
      </c>
    </row>
    <row r="4666" spans="1:8" x14ac:dyDescent="0.25">
      <c r="A4666" s="34">
        <v>45804</v>
      </c>
      <c r="B4666" s="35">
        <v>3210687</v>
      </c>
      <c r="C4666" s="36" t="s">
        <v>10811</v>
      </c>
      <c r="D4666" s="35">
        <v>3130</v>
      </c>
      <c r="E4666" s="36">
        <v>51</v>
      </c>
      <c r="F4666" s="36" t="s">
        <v>25</v>
      </c>
      <c r="G4666" s="36" t="s">
        <v>10003</v>
      </c>
      <c r="H4666" s="37">
        <v>0</v>
      </c>
    </row>
    <row r="4667" spans="1:8" x14ac:dyDescent="0.25">
      <c r="A4667" s="30">
        <v>45804</v>
      </c>
      <c r="B4667" s="31">
        <v>3210336</v>
      </c>
      <c r="C4667" s="32" t="s">
        <v>10812</v>
      </c>
      <c r="D4667" s="31">
        <v>3131</v>
      </c>
      <c r="E4667" s="32">
        <v>51</v>
      </c>
      <c r="F4667" s="32" t="s">
        <v>25</v>
      </c>
      <c r="G4667" s="32" t="s">
        <v>10003</v>
      </c>
      <c r="H4667" s="33">
        <v>0</v>
      </c>
    </row>
    <row r="4668" spans="1:8" x14ac:dyDescent="0.25">
      <c r="A4668" s="34">
        <v>45804</v>
      </c>
      <c r="B4668" s="35" t="s">
        <v>4123</v>
      </c>
      <c r="C4668" s="36" t="s">
        <v>4124</v>
      </c>
      <c r="D4668" s="35">
        <v>3132</v>
      </c>
      <c r="E4668" s="36">
        <v>216</v>
      </c>
      <c r="F4668" s="36" t="s">
        <v>25</v>
      </c>
      <c r="G4668" s="36" t="s">
        <v>10003</v>
      </c>
      <c r="H4668" s="37">
        <v>0</v>
      </c>
    </row>
    <row r="4669" spans="1:8" x14ac:dyDescent="0.25">
      <c r="A4669" s="30">
        <v>45804</v>
      </c>
      <c r="B4669" s="31" t="s">
        <v>2784</v>
      </c>
      <c r="C4669" s="32" t="s">
        <v>2785</v>
      </c>
      <c r="D4669" s="31">
        <v>3133</v>
      </c>
      <c r="E4669" s="32">
        <v>5</v>
      </c>
      <c r="F4669" s="32" t="s">
        <v>25</v>
      </c>
      <c r="G4669" s="32" t="s">
        <v>10003</v>
      </c>
      <c r="H4669" s="33">
        <v>0</v>
      </c>
    </row>
    <row r="4670" spans="1:8" x14ac:dyDescent="0.25">
      <c r="A4670" s="34">
        <v>45804</v>
      </c>
      <c r="B4670" s="35" t="s">
        <v>1960</v>
      </c>
      <c r="C4670" s="36" t="s">
        <v>1961</v>
      </c>
      <c r="D4670" s="35">
        <v>3134</v>
      </c>
      <c r="E4670" s="36">
        <v>3</v>
      </c>
      <c r="F4670" s="36" t="s">
        <v>25</v>
      </c>
      <c r="G4670" s="36" t="s">
        <v>10003</v>
      </c>
      <c r="H4670" s="37">
        <v>0</v>
      </c>
    </row>
    <row r="4671" spans="1:8" x14ac:dyDescent="0.25">
      <c r="A4671" s="30">
        <v>45804</v>
      </c>
      <c r="B4671" s="31" t="s">
        <v>2171</v>
      </c>
      <c r="C4671" s="32" t="s">
        <v>2172</v>
      </c>
      <c r="D4671" s="31">
        <v>3135</v>
      </c>
      <c r="E4671" s="32">
        <v>24</v>
      </c>
      <c r="F4671" s="32" t="s">
        <v>25</v>
      </c>
      <c r="G4671" s="32" t="s">
        <v>10003</v>
      </c>
      <c r="H4671" s="33">
        <v>0</v>
      </c>
    </row>
    <row r="4672" spans="1:8" x14ac:dyDescent="0.25">
      <c r="A4672" s="34">
        <v>45804</v>
      </c>
      <c r="B4672" s="35" t="s">
        <v>3713</v>
      </c>
      <c r="C4672" s="36" t="s">
        <v>3714</v>
      </c>
      <c r="D4672" s="35">
        <v>3136</v>
      </c>
      <c r="E4672" s="36">
        <v>2</v>
      </c>
      <c r="F4672" s="36" t="s">
        <v>14</v>
      </c>
      <c r="G4672" s="36" t="s">
        <v>10003</v>
      </c>
      <c r="H4672" s="37">
        <v>0</v>
      </c>
    </row>
    <row r="4673" spans="1:8" x14ac:dyDescent="0.25">
      <c r="A4673" s="30">
        <v>45801</v>
      </c>
      <c r="B4673" s="31" t="s">
        <v>2369</v>
      </c>
      <c r="C4673" s="32" t="s">
        <v>2441</v>
      </c>
      <c r="D4673" s="31">
        <v>2020</v>
      </c>
      <c r="E4673" s="32">
        <v>4</v>
      </c>
      <c r="F4673" s="32" t="s">
        <v>14</v>
      </c>
      <c r="G4673" s="32" t="s">
        <v>10961</v>
      </c>
      <c r="H4673" s="33" t="s">
        <v>10813</v>
      </c>
    </row>
    <row r="4674" spans="1:8" x14ac:dyDescent="0.25">
      <c r="A4674" s="34">
        <v>45801</v>
      </c>
      <c r="B4674" s="35" t="s">
        <v>10941</v>
      </c>
      <c r="C4674" s="36" t="s">
        <v>10569</v>
      </c>
      <c r="D4674" s="35">
        <v>2020</v>
      </c>
      <c r="E4674" s="36">
        <v>4</v>
      </c>
      <c r="F4674" s="36" t="s">
        <v>25</v>
      </c>
      <c r="G4674" s="36" t="s">
        <v>10961</v>
      </c>
      <c r="H4674" s="37" t="s">
        <v>10813</v>
      </c>
    </row>
    <row r="4675" spans="1:8" x14ac:dyDescent="0.25">
      <c r="A4675" s="30">
        <v>45801</v>
      </c>
      <c r="B4675" s="31" t="s">
        <v>10261</v>
      </c>
      <c r="C4675" s="32" t="s">
        <v>10570</v>
      </c>
      <c r="D4675" s="31">
        <v>2020</v>
      </c>
      <c r="E4675" s="32">
        <v>4</v>
      </c>
      <c r="F4675" s="32" t="s">
        <v>25</v>
      </c>
      <c r="G4675" s="32" t="s">
        <v>10961</v>
      </c>
      <c r="H4675" s="33" t="s">
        <v>10813</v>
      </c>
    </row>
    <row r="4676" spans="1:8" x14ac:dyDescent="0.25">
      <c r="A4676" s="34">
        <v>45801</v>
      </c>
      <c r="B4676" s="35" t="s">
        <v>10814</v>
      </c>
      <c r="C4676" s="36" t="s">
        <v>10574</v>
      </c>
      <c r="D4676" s="35">
        <v>2020</v>
      </c>
      <c r="E4676" s="36">
        <v>4</v>
      </c>
      <c r="F4676" s="36" t="s">
        <v>25</v>
      </c>
      <c r="G4676" s="36" t="s">
        <v>10961</v>
      </c>
      <c r="H4676" s="37" t="s">
        <v>10813</v>
      </c>
    </row>
    <row r="4677" spans="1:8" x14ac:dyDescent="0.25">
      <c r="A4677" s="30">
        <v>45801</v>
      </c>
      <c r="B4677" s="31" t="s">
        <v>683</v>
      </c>
      <c r="C4677" s="32" t="s">
        <v>684</v>
      </c>
      <c r="D4677" s="31">
        <v>2020</v>
      </c>
      <c r="E4677" s="32">
        <v>10</v>
      </c>
      <c r="F4677" s="32" t="s">
        <v>14</v>
      </c>
      <c r="G4677" s="32" t="s">
        <v>10961</v>
      </c>
      <c r="H4677" s="33" t="s">
        <v>10813</v>
      </c>
    </row>
    <row r="4678" spans="1:8" x14ac:dyDescent="0.25">
      <c r="A4678" s="34">
        <v>45801</v>
      </c>
      <c r="B4678" s="35" t="s">
        <v>4336</v>
      </c>
      <c r="C4678" s="36" t="s">
        <v>4337</v>
      </c>
      <c r="D4678" s="35">
        <v>2020</v>
      </c>
      <c r="E4678" s="36">
        <v>6</v>
      </c>
      <c r="F4678" s="36" t="s">
        <v>14</v>
      </c>
      <c r="G4678" s="36" t="s">
        <v>10961</v>
      </c>
      <c r="H4678" s="37" t="s">
        <v>10813</v>
      </c>
    </row>
    <row r="4679" spans="1:8" x14ac:dyDescent="0.25">
      <c r="A4679" s="30">
        <v>45801</v>
      </c>
      <c r="B4679" s="31" t="s">
        <v>671</v>
      </c>
      <c r="C4679" s="32" t="s">
        <v>4343</v>
      </c>
      <c r="D4679" s="31">
        <v>2020</v>
      </c>
      <c r="E4679" s="32">
        <v>12</v>
      </c>
      <c r="F4679" s="32" t="s">
        <v>14</v>
      </c>
      <c r="G4679" s="32" t="s">
        <v>10961</v>
      </c>
      <c r="H4679" s="33" t="s">
        <v>10813</v>
      </c>
    </row>
    <row r="4680" spans="1:8" x14ac:dyDescent="0.25">
      <c r="A4680" s="34">
        <v>45801</v>
      </c>
      <c r="B4680" s="35" t="s">
        <v>657</v>
      </c>
      <c r="C4680" s="36" t="s">
        <v>4350</v>
      </c>
      <c r="D4680" s="35">
        <v>2020</v>
      </c>
      <c r="E4680" s="36">
        <v>12</v>
      </c>
      <c r="F4680" s="36" t="s">
        <v>14</v>
      </c>
      <c r="G4680" s="36" t="s">
        <v>10961</v>
      </c>
      <c r="H4680" s="37" t="s">
        <v>10813</v>
      </c>
    </row>
    <row r="4681" spans="1:8" x14ac:dyDescent="0.25">
      <c r="A4681" s="30">
        <v>45801</v>
      </c>
      <c r="B4681" s="31" t="s">
        <v>626</v>
      </c>
      <c r="C4681" s="32" t="s">
        <v>3549</v>
      </c>
      <c r="D4681" s="31">
        <v>2020</v>
      </c>
      <c r="E4681" s="32">
        <v>2</v>
      </c>
      <c r="F4681" s="32" t="s">
        <v>14</v>
      </c>
      <c r="G4681" s="32" t="s">
        <v>10961</v>
      </c>
      <c r="H4681" s="33" t="s">
        <v>10813</v>
      </c>
    </row>
    <row r="4682" spans="1:8" x14ac:dyDescent="0.25">
      <c r="A4682" s="34">
        <v>45801</v>
      </c>
      <c r="B4682" s="35" t="s">
        <v>627</v>
      </c>
      <c r="C4682" s="36" t="s">
        <v>3550</v>
      </c>
      <c r="D4682" s="35">
        <v>2020</v>
      </c>
      <c r="E4682" s="36">
        <v>2</v>
      </c>
      <c r="F4682" s="36" t="s">
        <v>14</v>
      </c>
      <c r="G4682" s="36" t="s">
        <v>10961</v>
      </c>
      <c r="H4682" s="37" t="s">
        <v>10813</v>
      </c>
    </row>
    <row r="4683" spans="1:8" x14ac:dyDescent="0.25">
      <c r="A4683" s="30">
        <v>45801</v>
      </c>
      <c r="B4683" s="31" t="s">
        <v>618</v>
      </c>
      <c r="C4683" s="32" t="s">
        <v>3551</v>
      </c>
      <c r="D4683" s="31">
        <v>2020</v>
      </c>
      <c r="E4683" s="32">
        <v>2</v>
      </c>
      <c r="F4683" s="32" t="s">
        <v>25</v>
      </c>
      <c r="G4683" s="32" t="s">
        <v>10961</v>
      </c>
      <c r="H4683" s="33" t="s">
        <v>10813</v>
      </c>
    </row>
    <row r="4684" spans="1:8" x14ac:dyDescent="0.25">
      <c r="A4684" s="34">
        <v>45801</v>
      </c>
      <c r="B4684" s="35" t="s">
        <v>619</v>
      </c>
      <c r="C4684" s="36" t="s">
        <v>3552</v>
      </c>
      <c r="D4684" s="35">
        <v>2020</v>
      </c>
      <c r="E4684" s="36">
        <v>2</v>
      </c>
      <c r="F4684" s="36" t="s">
        <v>25</v>
      </c>
      <c r="G4684" s="36" t="s">
        <v>10961</v>
      </c>
      <c r="H4684" s="37" t="s">
        <v>10813</v>
      </c>
    </row>
    <row r="4685" spans="1:8" x14ac:dyDescent="0.25">
      <c r="A4685" s="30">
        <v>45801</v>
      </c>
      <c r="B4685" s="31" t="s">
        <v>2738</v>
      </c>
      <c r="C4685" s="32" t="s">
        <v>2739</v>
      </c>
      <c r="D4685" s="31">
        <v>2020</v>
      </c>
      <c r="E4685" s="32">
        <v>4</v>
      </c>
      <c r="F4685" s="32" t="s">
        <v>14</v>
      </c>
      <c r="G4685" s="32" t="s">
        <v>10961</v>
      </c>
      <c r="H4685" s="33" t="s">
        <v>10813</v>
      </c>
    </row>
    <row r="4686" spans="1:8" x14ac:dyDescent="0.25">
      <c r="A4686" s="34">
        <v>45801</v>
      </c>
      <c r="B4686" s="35" t="s">
        <v>10148</v>
      </c>
      <c r="C4686" s="36" t="s">
        <v>6247</v>
      </c>
      <c r="D4686" s="35">
        <v>2020</v>
      </c>
      <c r="E4686" s="36">
        <v>6</v>
      </c>
      <c r="F4686" s="36" t="s">
        <v>14</v>
      </c>
      <c r="G4686" s="36" t="s">
        <v>10961</v>
      </c>
      <c r="H4686" s="37" t="s">
        <v>10813</v>
      </c>
    </row>
    <row r="4687" spans="1:8" x14ac:dyDescent="0.25">
      <c r="A4687" s="30">
        <v>45801</v>
      </c>
      <c r="B4687" s="31" t="s">
        <v>2259</v>
      </c>
      <c r="C4687" s="32" t="s">
        <v>2260</v>
      </c>
      <c r="D4687" s="31">
        <v>2020</v>
      </c>
      <c r="E4687" s="32">
        <v>24</v>
      </c>
      <c r="F4687" s="32" t="s">
        <v>14</v>
      </c>
      <c r="G4687" s="32" t="s">
        <v>10961</v>
      </c>
      <c r="H4687" s="33" t="s">
        <v>10813</v>
      </c>
    </row>
    <row r="4688" spans="1:8" x14ac:dyDescent="0.25">
      <c r="A4688" s="34">
        <v>45801</v>
      </c>
      <c r="B4688" s="35" t="s">
        <v>2428</v>
      </c>
      <c r="C4688" s="36" t="s">
        <v>2484</v>
      </c>
      <c r="D4688" s="35">
        <v>2020</v>
      </c>
      <c r="E4688" s="36">
        <v>1</v>
      </c>
      <c r="F4688" s="36" t="s">
        <v>14</v>
      </c>
      <c r="G4688" s="36" t="s">
        <v>10961</v>
      </c>
      <c r="H4688" s="37" t="s">
        <v>10813</v>
      </c>
    </row>
    <row r="4689" spans="1:8" x14ac:dyDescent="0.25">
      <c r="A4689" s="30">
        <v>45801</v>
      </c>
      <c r="B4689" s="31" t="s">
        <v>2429</v>
      </c>
      <c r="C4689" s="32" t="s">
        <v>2485</v>
      </c>
      <c r="D4689" s="31">
        <v>2020</v>
      </c>
      <c r="E4689" s="32">
        <v>1</v>
      </c>
      <c r="F4689" s="32" t="s">
        <v>14</v>
      </c>
      <c r="G4689" s="32" t="s">
        <v>10961</v>
      </c>
      <c r="H4689" s="33" t="s">
        <v>10813</v>
      </c>
    </row>
    <row r="4690" spans="1:8" x14ac:dyDescent="0.25">
      <c r="A4690" s="34">
        <v>45803</v>
      </c>
      <c r="B4690" s="35" t="s">
        <v>3228</v>
      </c>
      <c r="C4690" s="36" t="s">
        <v>3229</v>
      </c>
      <c r="D4690" s="35" t="s">
        <v>10815</v>
      </c>
      <c r="E4690" s="36">
        <v>20</v>
      </c>
      <c r="F4690" s="36" t="s">
        <v>14</v>
      </c>
      <c r="G4690" s="36" t="s">
        <v>10961</v>
      </c>
      <c r="H4690" s="37" t="s">
        <v>8431</v>
      </c>
    </row>
    <row r="4691" spans="1:8" x14ac:dyDescent="0.25">
      <c r="A4691" s="30">
        <v>45803</v>
      </c>
      <c r="B4691" s="31" t="s">
        <v>9008</v>
      </c>
      <c r="C4691" s="32" t="s">
        <v>3230</v>
      </c>
      <c r="D4691" s="31" t="s">
        <v>10815</v>
      </c>
      <c r="E4691" s="32">
        <v>20</v>
      </c>
      <c r="F4691" s="32" t="s">
        <v>14</v>
      </c>
      <c r="G4691" s="32" t="s">
        <v>10961</v>
      </c>
      <c r="H4691" s="33" t="s">
        <v>8431</v>
      </c>
    </row>
    <row r="4692" spans="1:8" x14ac:dyDescent="0.25">
      <c r="A4692" s="34">
        <v>45803</v>
      </c>
      <c r="B4692" s="35" t="s">
        <v>9014</v>
      </c>
      <c r="C4692" s="36" t="s">
        <v>8974</v>
      </c>
      <c r="D4692" s="35" t="s">
        <v>10815</v>
      </c>
      <c r="E4692" s="36">
        <v>2</v>
      </c>
      <c r="F4692" s="36" t="s">
        <v>14</v>
      </c>
      <c r="G4692" s="36" t="s">
        <v>10961</v>
      </c>
      <c r="H4692" s="37" t="s">
        <v>8431</v>
      </c>
    </row>
    <row r="4693" spans="1:8" x14ac:dyDescent="0.25">
      <c r="A4693" s="30">
        <v>45803</v>
      </c>
      <c r="B4693" s="31" t="s">
        <v>8980</v>
      </c>
      <c r="C4693" s="32" t="s">
        <v>8981</v>
      </c>
      <c r="D4693" s="31" t="s">
        <v>10815</v>
      </c>
      <c r="E4693" s="32">
        <v>4</v>
      </c>
      <c r="F4693" s="32" t="s">
        <v>14</v>
      </c>
      <c r="G4693" s="32" t="s">
        <v>10961</v>
      </c>
      <c r="H4693" s="33" t="s">
        <v>8431</v>
      </c>
    </row>
    <row r="4694" spans="1:8" x14ac:dyDescent="0.25">
      <c r="A4694" s="34">
        <v>45803</v>
      </c>
      <c r="B4694" s="35" t="s">
        <v>10280</v>
      </c>
      <c r="C4694" s="36" t="s">
        <v>2922</v>
      </c>
      <c r="D4694" s="35" t="s">
        <v>10815</v>
      </c>
      <c r="E4694" s="36">
        <v>13</v>
      </c>
      <c r="F4694" s="36" t="s">
        <v>14</v>
      </c>
      <c r="G4694" s="36" t="s">
        <v>10961</v>
      </c>
      <c r="H4694" s="37" t="s">
        <v>8431</v>
      </c>
    </row>
    <row r="4695" spans="1:8" x14ac:dyDescent="0.25">
      <c r="A4695" s="30">
        <v>45803</v>
      </c>
      <c r="B4695" s="31">
        <v>3280613100</v>
      </c>
      <c r="C4695" s="32" t="s">
        <v>8689</v>
      </c>
      <c r="D4695" s="31" t="s">
        <v>10815</v>
      </c>
      <c r="E4695" s="32">
        <v>2</v>
      </c>
      <c r="F4695" s="32" t="s">
        <v>14</v>
      </c>
      <c r="G4695" s="32" t="s">
        <v>10961</v>
      </c>
      <c r="H4695" s="33" t="s">
        <v>8431</v>
      </c>
    </row>
    <row r="4696" spans="1:8" x14ac:dyDescent="0.25">
      <c r="A4696" s="34">
        <v>45803</v>
      </c>
      <c r="B4696" s="35">
        <v>3250216100</v>
      </c>
      <c r="C4696" s="36" t="s">
        <v>8664</v>
      </c>
      <c r="D4696" s="35" t="s">
        <v>10815</v>
      </c>
      <c r="E4696" s="36">
        <v>2</v>
      </c>
      <c r="F4696" s="36" t="s">
        <v>14</v>
      </c>
      <c r="G4696" s="36" t="s">
        <v>10961</v>
      </c>
      <c r="H4696" s="37" t="s">
        <v>8431</v>
      </c>
    </row>
    <row r="4697" spans="1:8" x14ac:dyDescent="0.25">
      <c r="A4697" s="30">
        <v>45803</v>
      </c>
      <c r="B4697" s="31" t="s">
        <v>6446</v>
      </c>
      <c r="C4697" s="32" t="s">
        <v>6447</v>
      </c>
      <c r="D4697" s="31" t="s">
        <v>10815</v>
      </c>
      <c r="E4697" s="32">
        <v>12</v>
      </c>
      <c r="F4697" s="32" t="s">
        <v>14</v>
      </c>
      <c r="G4697" s="32" t="s">
        <v>10961</v>
      </c>
      <c r="H4697" s="33" t="s">
        <v>8431</v>
      </c>
    </row>
    <row r="4698" spans="1:8" x14ac:dyDescent="0.25">
      <c r="A4698" s="34">
        <v>45803</v>
      </c>
      <c r="B4698" s="35" t="s">
        <v>8817</v>
      </c>
      <c r="C4698" s="36" t="s">
        <v>8787</v>
      </c>
      <c r="D4698" s="35" t="s">
        <v>10815</v>
      </c>
      <c r="E4698" s="36">
        <v>2</v>
      </c>
      <c r="F4698" s="36" t="s">
        <v>14</v>
      </c>
      <c r="G4698" s="36" t="s">
        <v>10961</v>
      </c>
      <c r="H4698" s="37" t="s">
        <v>8431</v>
      </c>
    </row>
    <row r="4699" spans="1:8" x14ac:dyDescent="0.25">
      <c r="A4699" s="30">
        <v>45803</v>
      </c>
      <c r="B4699" s="31" t="s">
        <v>8836</v>
      </c>
      <c r="C4699" s="32" t="s">
        <v>8807</v>
      </c>
      <c r="D4699" s="31" t="s">
        <v>10815</v>
      </c>
      <c r="E4699" s="32">
        <v>4</v>
      </c>
      <c r="F4699" s="32" t="s">
        <v>14</v>
      </c>
      <c r="G4699" s="32" t="s">
        <v>10961</v>
      </c>
      <c r="H4699" s="33" t="s">
        <v>8431</v>
      </c>
    </row>
    <row r="4700" spans="1:8" x14ac:dyDescent="0.25">
      <c r="A4700" s="34">
        <v>45803</v>
      </c>
      <c r="B4700" s="35" t="s">
        <v>722</v>
      </c>
      <c r="C4700" s="36" t="s">
        <v>723</v>
      </c>
      <c r="D4700" s="35" t="s">
        <v>10815</v>
      </c>
      <c r="E4700" s="36">
        <v>10</v>
      </c>
      <c r="F4700" s="36" t="s">
        <v>14</v>
      </c>
      <c r="G4700" s="36" t="s">
        <v>10961</v>
      </c>
      <c r="H4700" s="37" t="s">
        <v>8431</v>
      </c>
    </row>
    <row r="4701" spans="1:8" x14ac:dyDescent="0.25">
      <c r="A4701" s="30">
        <v>45803</v>
      </c>
      <c r="B4701" s="31" t="s">
        <v>8880</v>
      </c>
      <c r="C4701" s="32" t="s">
        <v>8851</v>
      </c>
      <c r="D4701" s="31" t="s">
        <v>10815</v>
      </c>
      <c r="E4701" s="32">
        <v>2</v>
      </c>
      <c r="F4701" s="32" t="s">
        <v>14</v>
      </c>
      <c r="G4701" s="32" t="s">
        <v>10961</v>
      </c>
      <c r="H4701" s="33" t="s">
        <v>8431</v>
      </c>
    </row>
    <row r="4702" spans="1:8" x14ac:dyDescent="0.25">
      <c r="A4702" s="34">
        <v>45803</v>
      </c>
      <c r="B4702" s="35" t="s">
        <v>52</v>
      </c>
      <c r="C4702" s="36" t="s">
        <v>53</v>
      </c>
      <c r="D4702" s="35" t="s">
        <v>10815</v>
      </c>
      <c r="E4702" s="36">
        <v>15</v>
      </c>
      <c r="F4702" s="36" t="s">
        <v>14</v>
      </c>
      <c r="G4702" s="36" t="s">
        <v>10961</v>
      </c>
      <c r="H4702" s="37" t="s">
        <v>8431</v>
      </c>
    </row>
    <row r="4703" spans="1:8" x14ac:dyDescent="0.25">
      <c r="A4703" s="30">
        <v>45803</v>
      </c>
      <c r="B4703" s="31">
        <v>4330349100</v>
      </c>
      <c r="C4703" s="32" t="s">
        <v>9285</v>
      </c>
      <c r="D4703" s="31" t="s">
        <v>10815</v>
      </c>
      <c r="E4703" s="32">
        <v>6</v>
      </c>
      <c r="F4703" s="32" t="s">
        <v>25</v>
      </c>
      <c r="G4703" s="32" t="s">
        <v>10961</v>
      </c>
      <c r="H4703" s="33" t="s">
        <v>8431</v>
      </c>
    </row>
    <row r="4704" spans="1:8" x14ac:dyDescent="0.25">
      <c r="A4704" s="34">
        <v>45803</v>
      </c>
      <c r="B4704" s="35">
        <v>4340427100</v>
      </c>
      <c r="C4704" s="36" t="s">
        <v>8719</v>
      </c>
      <c r="D4704" s="35" t="s">
        <v>10815</v>
      </c>
      <c r="E4704" s="36">
        <v>6</v>
      </c>
      <c r="F4704" s="36" t="s">
        <v>25</v>
      </c>
      <c r="G4704" s="36" t="s">
        <v>10961</v>
      </c>
      <c r="H4704" s="37" t="s">
        <v>8431</v>
      </c>
    </row>
    <row r="4705" spans="1:8" x14ac:dyDescent="0.25">
      <c r="A4705" s="30">
        <v>45803</v>
      </c>
      <c r="B4705" s="31" t="s">
        <v>9323</v>
      </c>
      <c r="C4705" s="32" t="s">
        <v>8905</v>
      </c>
      <c r="D4705" s="31" t="s">
        <v>10815</v>
      </c>
      <c r="E4705" s="32">
        <v>10</v>
      </c>
      <c r="F4705" s="32" t="s">
        <v>25</v>
      </c>
      <c r="G4705" s="32" t="s">
        <v>10961</v>
      </c>
      <c r="H4705" s="33" t="s">
        <v>8431</v>
      </c>
    </row>
    <row r="4706" spans="1:8" x14ac:dyDescent="0.25">
      <c r="A4706" s="34">
        <v>45803</v>
      </c>
      <c r="B4706" s="35" t="s">
        <v>9320</v>
      </c>
      <c r="C4706" s="36" t="s">
        <v>8902</v>
      </c>
      <c r="D4706" s="35" t="s">
        <v>10815</v>
      </c>
      <c r="E4706" s="36">
        <v>10</v>
      </c>
      <c r="F4706" s="36" t="s">
        <v>25</v>
      </c>
      <c r="G4706" s="36" t="s">
        <v>10961</v>
      </c>
      <c r="H4706" s="37" t="s">
        <v>8431</v>
      </c>
    </row>
    <row r="4707" spans="1:8" x14ac:dyDescent="0.25">
      <c r="A4707" s="30">
        <v>45803</v>
      </c>
      <c r="B4707" s="31" t="s">
        <v>3069</v>
      </c>
      <c r="C4707" s="32" t="s">
        <v>3070</v>
      </c>
      <c r="D4707" s="31" t="s">
        <v>10815</v>
      </c>
      <c r="E4707" s="32">
        <v>3</v>
      </c>
      <c r="F4707" s="32" t="s">
        <v>14</v>
      </c>
      <c r="G4707" s="32" t="s">
        <v>10961</v>
      </c>
      <c r="H4707" s="33" t="s">
        <v>8431</v>
      </c>
    </row>
    <row r="4708" spans="1:8" x14ac:dyDescent="0.25">
      <c r="A4708" s="34">
        <v>45803</v>
      </c>
      <c r="B4708" s="35">
        <v>4340460100</v>
      </c>
      <c r="C4708" s="36" t="s">
        <v>8730</v>
      </c>
      <c r="D4708" s="35" t="s">
        <v>10815</v>
      </c>
      <c r="E4708" s="36">
        <v>8</v>
      </c>
      <c r="F4708" s="36" t="s">
        <v>14</v>
      </c>
      <c r="G4708" s="36" t="s">
        <v>10961</v>
      </c>
      <c r="H4708" s="37" t="s">
        <v>8431</v>
      </c>
    </row>
    <row r="4709" spans="1:8" x14ac:dyDescent="0.25">
      <c r="A4709" s="30">
        <v>45803</v>
      </c>
      <c r="B4709" s="31">
        <v>3280843100</v>
      </c>
      <c r="C4709" s="32" t="s">
        <v>8701</v>
      </c>
      <c r="D4709" s="31" t="s">
        <v>10815</v>
      </c>
      <c r="E4709" s="32">
        <v>4</v>
      </c>
      <c r="F4709" s="32" t="s">
        <v>14</v>
      </c>
      <c r="G4709" s="32" t="s">
        <v>10961</v>
      </c>
      <c r="H4709" s="33" t="s">
        <v>8431</v>
      </c>
    </row>
    <row r="4710" spans="1:8" x14ac:dyDescent="0.25">
      <c r="A4710" s="34">
        <v>45803</v>
      </c>
      <c r="B4710" s="35">
        <v>3280597100</v>
      </c>
      <c r="C4710" s="36" t="s">
        <v>8687</v>
      </c>
      <c r="D4710" s="35" t="s">
        <v>10815</v>
      </c>
      <c r="E4710" s="36">
        <v>2</v>
      </c>
      <c r="F4710" s="36" t="s">
        <v>14</v>
      </c>
      <c r="G4710" s="36" t="s">
        <v>10961</v>
      </c>
      <c r="H4710" s="37" t="s">
        <v>8431</v>
      </c>
    </row>
    <row r="4711" spans="1:8" x14ac:dyDescent="0.25">
      <c r="A4711" s="30">
        <v>45803</v>
      </c>
      <c r="B4711" s="31">
        <v>3280673100</v>
      </c>
      <c r="C4711" s="32" t="s">
        <v>8693</v>
      </c>
      <c r="D4711" s="31" t="s">
        <v>10815</v>
      </c>
      <c r="E4711" s="32">
        <v>4</v>
      </c>
      <c r="F4711" s="32" t="s">
        <v>14</v>
      </c>
      <c r="G4711" s="32" t="s">
        <v>10961</v>
      </c>
      <c r="H4711" s="33" t="s">
        <v>8431</v>
      </c>
    </row>
    <row r="4712" spans="1:8" x14ac:dyDescent="0.25">
      <c r="A4712" s="34">
        <v>45803</v>
      </c>
      <c r="B4712" s="35" t="s">
        <v>9263</v>
      </c>
      <c r="C4712" s="36" t="s">
        <v>8966</v>
      </c>
      <c r="D4712" s="35" t="s">
        <v>10815</v>
      </c>
      <c r="E4712" s="36">
        <v>2</v>
      </c>
      <c r="F4712" s="36" t="s">
        <v>25</v>
      </c>
      <c r="G4712" s="36" t="s">
        <v>10961</v>
      </c>
      <c r="H4712" s="37" t="s">
        <v>8431</v>
      </c>
    </row>
    <row r="4713" spans="1:8" x14ac:dyDescent="0.25">
      <c r="A4713" s="30">
        <v>45803</v>
      </c>
      <c r="B4713" s="31" t="s">
        <v>916</v>
      </c>
      <c r="C4713" s="32" t="s">
        <v>3492</v>
      </c>
      <c r="D4713" s="31" t="s">
        <v>10815</v>
      </c>
      <c r="E4713" s="32">
        <v>10</v>
      </c>
      <c r="F4713" s="32" t="s">
        <v>14</v>
      </c>
      <c r="G4713" s="32" t="s">
        <v>10961</v>
      </c>
      <c r="H4713" s="33" t="s">
        <v>8431</v>
      </c>
    </row>
    <row r="4714" spans="1:8" x14ac:dyDescent="0.25">
      <c r="A4714" s="34">
        <v>45803</v>
      </c>
      <c r="B4714" s="35" t="s">
        <v>2053</v>
      </c>
      <c r="C4714" s="36" t="s">
        <v>2054</v>
      </c>
      <c r="D4714" s="35" t="s">
        <v>10815</v>
      </c>
      <c r="E4714" s="36">
        <v>32</v>
      </c>
      <c r="F4714" s="36" t="s">
        <v>25</v>
      </c>
      <c r="G4714" s="36" t="s">
        <v>10961</v>
      </c>
      <c r="H4714" s="37" t="s">
        <v>8431</v>
      </c>
    </row>
    <row r="4715" spans="1:8" x14ac:dyDescent="0.25">
      <c r="A4715" s="30">
        <v>45803</v>
      </c>
      <c r="B4715" s="31" t="s">
        <v>9027</v>
      </c>
      <c r="C4715" s="32" t="s">
        <v>9028</v>
      </c>
      <c r="D4715" s="31" t="s">
        <v>10815</v>
      </c>
      <c r="E4715" s="32">
        <v>2</v>
      </c>
      <c r="F4715" s="32" t="s">
        <v>14</v>
      </c>
      <c r="G4715" s="32" t="s">
        <v>10961</v>
      </c>
      <c r="H4715" s="33" t="s">
        <v>8431</v>
      </c>
    </row>
    <row r="4716" spans="1:8" x14ac:dyDescent="0.25">
      <c r="A4716" s="34">
        <v>45803</v>
      </c>
      <c r="B4716" s="35" t="s">
        <v>9406</v>
      </c>
      <c r="C4716" s="36" t="s">
        <v>8848</v>
      </c>
      <c r="D4716" s="35" t="s">
        <v>10815</v>
      </c>
      <c r="E4716" s="36">
        <v>2</v>
      </c>
      <c r="F4716" s="36" t="s">
        <v>14</v>
      </c>
      <c r="G4716" s="36" t="s">
        <v>10961</v>
      </c>
      <c r="H4716" s="37" t="s">
        <v>8431</v>
      </c>
    </row>
    <row r="4717" spans="1:8" x14ac:dyDescent="0.25">
      <c r="A4717" s="30">
        <v>45803</v>
      </c>
      <c r="B4717" s="31" t="s">
        <v>9407</v>
      </c>
      <c r="C4717" s="32" t="s">
        <v>10649</v>
      </c>
      <c r="D4717" s="31" t="s">
        <v>10815</v>
      </c>
      <c r="E4717" s="32">
        <v>2</v>
      </c>
      <c r="F4717" s="32" t="s">
        <v>14</v>
      </c>
      <c r="G4717" s="32" t="s">
        <v>10961</v>
      </c>
      <c r="H4717" s="33" t="s">
        <v>8431</v>
      </c>
    </row>
    <row r="4718" spans="1:8" x14ac:dyDescent="0.25">
      <c r="A4718" s="34">
        <v>45803</v>
      </c>
      <c r="B4718" s="35">
        <v>1280355100</v>
      </c>
      <c r="C4718" s="36" t="s">
        <v>8649</v>
      </c>
      <c r="D4718" s="35" t="s">
        <v>10815</v>
      </c>
      <c r="E4718" s="36">
        <v>2</v>
      </c>
      <c r="F4718" s="36" t="s">
        <v>25</v>
      </c>
      <c r="G4718" s="36" t="s">
        <v>10961</v>
      </c>
      <c r="H4718" s="37" t="s">
        <v>8431</v>
      </c>
    </row>
    <row r="4719" spans="1:8" x14ac:dyDescent="0.25">
      <c r="A4719" s="30">
        <v>45803</v>
      </c>
      <c r="B4719" s="31" t="s">
        <v>2112</v>
      </c>
      <c r="C4719" s="32" t="s">
        <v>2113</v>
      </c>
      <c r="D4719" s="31" t="s">
        <v>10815</v>
      </c>
      <c r="E4719" s="32">
        <v>6</v>
      </c>
      <c r="F4719" s="32" t="s">
        <v>14</v>
      </c>
      <c r="G4719" s="32" t="s">
        <v>10961</v>
      </c>
      <c r="H4719" s="33" t="s">
        <v>8431</v>
      </c>
    </row>
    <row r="4720" spans="1:8" x14ac:dyDescent="0.25">
      <c r="A4720" s="34">
        <v>45803</v>
      </c>
      <c r="B4720" s="35" t="s">
        <v>2122</v>
      </c>
      <c r="C4720" s="36" t="s">
        <v>2123</v>
      </c>
      <c r="D4720" s="35" t="s">
        <v>10815</v>
      </c>
      <c r="E4720" s="36">
        <v>6</v>
      </c>
      <c r="F4720" s="36" t="s">
        <v>14</v>
      </c>
      <c r="G4720" s="36" t="s">
        <v>10961</v>
      </c>
      <c r="H4720" s="37" t="s">
        <v>8431</v>
      </c>
    </row>
    <row r="4721" spans="1:8" x14ac:dyDescent="0.25">
      <c r="A4721" s="30">
        <v>45803</v>
      </c>
      <c r="B4721" s="31" t="s">
        <v>2118</v>
      </c>
      <c r="C4721" s="32" t="s">
        <v>2119</v>
      </c>
      <c r="D4721" s="31" t="s">
        <v>10815</v>
      </c>
      <c r="E4721" s="32">
        <v>12</v>
      </c>
      <c r="F4721" s="32" t="s">
        <v>14</v>
      </c>
      <c r="G4721" s="32" t="s">
        <v>10961</v>
      </c>
      <c r="H4721" s="33" t="s">
        <v>8431</v>
      </c>
    </row>
    <row r="4722" spans="1:8" x14ac:dyDescent="0.25">
      <c r="A4722" s="34">
        <v>45803</v>
      </c>
      <c r="B4722" s="35" t="s">
        <v>10148</v>
      </c>
      <c r="C4722" s="36" t="s">
        <v>6247</v>
      </c>
      <c r="D4722" s="35" t="s">
        <v>10815</v>
      </c>
      <c r="E4722" s="36">
        <v>10</v>
      </c>
      <c r="F4722" s="36" t="s">
        <v>14</v>
      </c>
      <c r="G4722" s="36" t="s">
        <v>10961</v>
      </c>
      <c r="H4722" s="37" t="s">
        <v>8431</v>
      </c>
    </row>
    <row r="4723" spans="1:8" x14ac:dyDescent="0.25">
      <c r="A4723" s="30">
        <v>45803</v>
      </c>
      <c r="B4723" s="31" t="s">
        <v>2738</v>
      </c>
      <c r="C4723" s="32" t="s">
        <v>2739</v>
      </c>
      <c r="D4723" s="31" t="s">
        <v>10815</v>
      </c>
      <c r="E4723" s="32">
        <v>10</v>
      </c>
      <c r="F4723" s="32" t="s">
        <v>14</v>
      </c>
      <c r="G4723" s="32" t="s">
        <v>10961</v>
      </c>
      <c r="H4723" s="33" t="s">
        <v>8431</v>
      </c>
    </row>
    <row r="4724" spans="1:8" x14ac:dyDescent="0.25">
      <c r="A4724" s="34">
        <v>45803</v>
      </c>
      <c r="B4724" s="35" t="s">
        <v>1520</v>
      </c>
      <c r="C4724" s="36" t="s">
        <v>1521</v>
      </c>
      <c r="D4724" s="35" t="s">
        <v>10815</v>
      </c>
      <c r="E4724" s="36">
        <v>2</v>
      </c>
      <c r="F4724" s="36" t="s">
        <v>14</v>
      </c>
      <c r="G4724" s="36" t="s">
        <v>10961</v>
      </c>
      <c r="H4724" s="37" t="s">
        <v>8431</v>
      </c>
    </row>
    <row r="4725" spans="1:8" x14ac:dyDescent="0.25">
      <c r="A4725" s="30">
        <v>45803</v>
      </c>
      <c r="B4725" s="31" t="s">
        <v>1524</v>
      </c>
      <c r="C4725" s="32" t="s">
        <v>1525</v>
      </c>
      <c r="D4725" s="31" t="s">
        <v>10815</v>
      </c>
      <c r="E4725" s="32">
        <v>2</v>
      </c>
      <c r="F4725" s="32" t="s">
        <v>14</v>
      </c>
      <c r="G4725" s="32" t="s">
        <v>10961</v>
      </c>
      <c r="H4725" s="33" t="s">
        <v>8431</v>
      </c>
    </row>
    <row r="4726" spans="1:8" x14ac:dyDescent="0.25">
      <c r="A4726" s="34">
        <v>45803</v>
      </c>
      <c r="B4726" s="35" t="s">
        <v>8988</v>
      </c>
      <c r="C4726" s="36" t="s">
        <v>8989</v>
      </c>
      <c r="D4726" s="35" t="s">
        <v>10815</v>
      </c>
      <c r="E4726" s="36">
        <v>4</v>
      </c>
      <c r="F4726" s="36" t="s">
        <v>14</v>
      </c>
      <c r="G4726" s="36" t="s">
        <v>10961</v>
      </c>
      <c r="H4726" s="37" t="s">
        <v>8431</v>
      </c>
    </row>
    <row r="4727" spans="1:8" x14ac:dyDescent="0.25">
      <c r="A4727" s="30">
        <v>45803</v>
      </c>
      <c r="B4727" s="31" t="s">
        <v>202</v>
      </c>
      <c r="C4727" s="32" t="s">
        <v>203</v>
      </c>
      <c r="D4727" s="31" t="s">
        <v>10815</v>
      </c>
      <c r="E4727" s="32">
        <v>2</v>
      </c>
      <c r="F4727" s="32" t="s">
        <v>14</v>
      </c>
      <c r="G4727" s="32" t="s">
        <v>10961</v>
      </c>
      <c r="H4727" s="33" t="s">
        <v>8431</v>
      </c>
    </row>
    <row r="4728" spans="1:8" x14ac:dyDescent="0.25">
      <c r="A4728" s="34">
        <v>45803</v>
      </c>
      <c r="B4728" s="35" t="s">
        <v>103</v>
      </c>
      <c r="C4728" s="36" t="s">
        <v>104</v>
      </c>
      <c r="D4728" s="35" t="s">
        <v>10815</v>
      </c>
      <c r="E4728" s="36">
        <v>3</v>
      </c>
      <c r="F4728" s="36" t="s">
        <v>14</v>
      </c>
      <c r="G4728" s="36" t="s">
        <v>10961</v>
      </c>
      <c r="H4728" s="37" t="s">
        <v>8431</v>
      </c>
    </row>
    <row r="4729" spans="1:8" x14ac:dyDescent="0.25">
      <c r="A4729" s="30">
        <v>45803</v>
      </c>
      <c r="B4729" s="31" t="s">
        <v>648</v>
      </c>
      <c r="C4729" s="32" t="s">
        <v>649</v>
      </c>
      <c r="D4729" s="31" t="s">
        <v>10815</v>
      </c>
      <c r="E4729" s="32">
        <v>24</v>
      </c>
      <c r="F4729" s="32" t="s">
        <v>14</v>
      </c>
      <c r="G4729" s="32" t="s">
        <v>10961</v>
      </c>
      <c r="H4729" s="33" t="s">
        <v>8431</v>
      </c>
    </row>
    <row r="4730" spans="1:8" x14ac:dyDescent="0.25">
      <c r="A4730" s="34">
        <v>45803</v>
      </c>
      <c r="B4730" s="35" t="s">
        <v>10261</v>
      </c>
      <c r="C4730" s="36" t="s">
        <v>10570</v>
      </c>
      <c r="D4730" s="35" t="s">
        <v>10815</v>
      </c>
      <c r="E4730" s="36">
        <v>4</v>
      </c>
      <c r="F4730" s="36" t="s">
        <v>25</v>
      </c>
      <c r="G4730" s="36" t="s">
        <v>10961</v>
      </c>
      <c r="H4730" s="37" t="s">
        <v>8431</v>
      </c>
    </row>
    <row r="4731" spans="1:8" x14ac:dyDescent="0.25">
      <c r="A4731" s="30">
        <v>45803</v>
      </c>
      <c r="B4731" s="31" t="s">
        <v>1142</v>
      </c>
      <c r="C4731" s="32" t="s">
        <v>1143</v>
      </c>
      <c r="D4731" s="31" t="s">
        <v>10815</v>
      </c>
      <c r="E4731" s="32">
        <v>6</v>
      </c>
      <c r="F4731" s="32" t="s">
        <v>25</v>
      </c>
      <c r="G4731" s="32" t="s">
        <v>10961</v>
      </c>
      <c r="H4731" s="33" t="s">
        <v>8431</v>
      </c>
    </row>
    <row r="4732" spans="1:8" x14ac:dyDescent="0.25">
      <c r="A4732" s="34">
        <v>45803</v>
      </c>
      <c r="B4732" s="35" t="s">
        <v>1127</v>
      </c>
      <c r="C4732" s="36" t="s">
        <v>1128</v>
      </c>
      <c r="D4732" s="35" t="s">
        <v>10815</v>
      </c>
      <c r="E4732" s="36">
        <v>6</v>
      </c>
      <c r="F4732" s="36" t="s">
        <v>25</v>
      </c>
      <c r="G4732" s="36" t="s">
        <v>10961</v>
      </c>
      <c r="H4732" s="37" t="s">
        <v>8431</v>
      </c>
    </row>
    <row r="4733" spans="1:8" x14ac:dyDescent="0.25">
      <c r="A4733" s="30">
        <v>45803</v>
      </c>
      <c r="B4733" s="31" t="s">
        <v>8131</v>
      </c>
      <c r="C4733" s="32" t="s">
        <v>8132</v>
      </c>
      <c r="D4733" s="31" t="s">
        <v>10815</v>
      </c>
      <c r="E4733" s="32">
        <v>13</v>
      </c>
      <c r="F4733" s="32" t="s">
        <v>14</v>
      </c>
      <c r="G4733" s="32" t="s">
        <v>10961</v>
      </c>
      <c r="H4733" s="33" t="s">
        <v>8431</v>
      </c>
    </row>
    <row r="4734" spans="1:8" x14ac:dyDescent="0.25">
      <c r="A4734" s="34">
        <v>45803</v>
      </c>
      <c r="B4734" s="35" t="s">
        <v>10357</v>
      </c>
      <c r="C4734" s="36" t="s">
        <v>10357</v>
      </c>
      <c r="D4734" s="35" t="s">
        <v>10815</v>
      </c>
      <c r="E4734" s="36">
        <v>10</v>
      </c>
      <c r="F4734" s="36" t="s">
        <v>14</v>
      </c>
      <c r="G4734" s="36" t="s">
        <v>10961</v>
      </c>
      <c r="H4734" s="37" t="s">
        <v>8431</v>
      </c>
    </row>
    <row r="4735" spans="1:8" x14ac:dyDescent="0.25">
      <c r="A4735" s="30">
        <v>45803</v>
      </c>
      <c r="B4735" s="31" t="s">
        <v>8829</v>
      </c>
      <c r="C4735" s="32" t="s">
        <v>8799</v>
      </c>
      <c r="D4735" s="31" t="s">
        <v>10815</v>
      </c>
      <c r="E4735" s="32">
        <v>8</v>
      </c>
      <c r="F4735" s="32" t="s">
        <v>14</v>
      </c>
      <c r="G4735" s="32" t="s">
        <v>10961</v>
      </c>
      <c r="H4735" s="33" t="s">
        <v>8431</v>
      </c>
    </row>
    <row r="4736" spans="1:8" x14ac:dyDescent="0.25">
      <c r="A4736" s="34">
        <v>45803</v>
      </c>
      <c r="B4736" s="35" t="s">
        <v>8819</v>
      </c>
      <c r="C4736" s="36" t="s">
        <v>8789</v>
      </c>
      <c r="D4736" s="35" t="s">
        <v>10815</v>
      </c>
      <c r="E4736" s="36">
        <v>8</v>
      </c>
      <c r="F4736" s="36" t="s">
        <v>14</v>
      </c>
      <c r="G4736" s="36" t="s">
        <v>10961</v>
      </c>
      <c r="H4736" s="37" t="s">
        <v>8431</v>
      </c>
    </row>
    <row r="4737" spans="1:8" x14ac:dyDescent="0.25">
      <c r="A4737" s="30">
        <v>45803</v>
      </c>
      <c r="B4737" s="31" t="s">
        <v>1312</v>
      </c>
      <c r="C4737" s="32" t="s">
        <v>1313</v>
      </c>
      <c r="D4737" s="31" t="s">
        <v>10815</v>
      </c>
      <c r="E4737" s="32">
        <v>10</v>
      </c>
      <c r="F4737" s="32" t="s">
        <v>14</v>
      </c>
      <c r="G4737" s="32" t="s">
        <v>10961</v>
      </c>
      <c r="H4737" s="33" t="s">
        <v>8431</v>
      </c>
    </row>
    <row r="4738" spans="1:8" x14ac:dyDescent="0.25">
      <c r="A4738" s="34">
        <v>45803</v>
      </c>
      <c r="B4738" s="35" t="s">
        <v>8451</v>
      </c>
      <c r="C4738" s="36" t="s">
        <v>9022</v>
      </c>
      <c r="D4738" s="35" t="s">
        <v>10815</v>
      </c>
      <c r="E4738" s="36">
        <v>10</v>
      </c>
      <c r="F4738" s="36" t="s">
        <v>14</v>
      </c>
      <c r="G4738" s="36" t="s">
        <v>10961</v>
      </c>
      <c r="H4738" s="37" t="s">
        <v>8431</v>
      </c>
    </row>
    <row r="4739" spans="1:8" x14ac:dyDescent="0.25">
      <c r="A4739" s="30">
        <v>45803</v>
      </c>
      <c r="B4739" s="31" t="s">
        <v>10816</v>
      </c>
      <c r="C4739" s="32" t="s">
        <v>6759</v>
      </c>
      <c r="D4739" s="31" t="s">
        <v>10815</v>
      </c>
      <c r="E4739" s="32">
        <v>36</v>
      </c>
      <c r="F4739" s="32" t="s">
        <v>14</v>
      </c>
      <c r="G4739" s="32" t="s">
        <v>10961</v>
      </c>
      <c r="H4739" s="33" t="s">
        <v>8431</v>
      </c>
    </row>
    <row r="4740" spans="1:8" x14ac:dyDescent="0.25">
      <c r="A4740" s="34">
        <v>45803</v>
      </c>
      <c r="B4740" s="35" t="s">
        <v>9531</v>
      </c>
      <c r="C4740" s="36" t="s">
        <v>6944</v>
      </c>
      <c r="D4740" s="35" t="s">
        <v>10815</v>
      </c>
      <c r="E4740" s="36">
        <v>36</v>
      </c>
      <c r="F4740" s="36" t="s">
        <v>14</v>
      </c>
      <c r="G4740" s="36" t="s">
        <v>10961</v>
      </c>
      <c r="H4740" s="37" t="s">
        <v>8431</v>
      </c>
    </row>
    <row r="4741" spans="1:8" x14ac:dyDescent="0.25">
      <c r="A4741" s="30">
        <v>45803</v>
      </c>
      <c r="B4741" s="31" t="s">
        <v>4703</v>
      </c>
      <c r="C4741" s="32" t="s">
        <v>4704</v>
      </c>
      <c r="D4741" s="31" t="s">
        <v>10815</v>
      </c>
      <c r="E4741" s="32">
        <v>19</v>
      </c>
      <c r="F4741" s="32" t="s">
        <v>14</v>
      </c>
      <c r="G4741" s="32" t="s">
        <v>10961</v>
      </c>
      <c r="H4741" s="33" t="s">
        <v>8431</v>
      </c>
    </row>
    <row r="4742" spans="1:8" x14ac:dyDescent="0.25">
      <c r="A4742" s="34">
        <v>45803</v>
      </c>
      <c r="B4742" s="35" t="s">
        <v>10229</v>
      </c>
      <c r="C4742" s="36" t="s">
        <v>4224</v>
      </c>
      <c r="D4742" s="35" t="s">
        <v>10815</v>
      </c>
      <c r="E4742" s="36">
        <v>60</v>
      </c>
      <c r="F4742" s="36" t="s">
        <v>14</v>
      </c>
      <c r="G4742" s="36" t="s">
        <v>10961</v>
      </c>
      <c r="H4742" s="37" t="s">
        <v>8431</v>
      </c>
    </row>
    <row r="4743" spans="1:8" x14ac:dyDescent="0.25">
      <c r="A4743" s="30">
        <v>45804</v>
      </c>
      <c r="B4743" s="31" t="s">
        <v>1089</v>
      </c>
      <c r="C4743" s="32" t="s">
        <v>3855</v>
      </c>
      <c r="D4743" s="31" t="s">
        <v>10817</v>
      </c>
      <c r="E4743" s="32">
        <v>2</v>
      </c>
      <c r="F4743" s="32" t="s">
        <v>14</v>
      </c>
      <c r="G4743" s="32" t="s">
        <v>10961</v>
      </c>
      <c r="H4743" s="33" t="s">
        <v>10818</v>
      </c>
    </row>
    <row r="4744" spans="1:8" x14ac:dyDescent="0.25">
      <c r="A4744" s="34">
        <v>45804</v>
      </c>
      <c r="B4744" s="35" t="s">
        <v>1087</v>
      </c>
      <c r="C4744" s="36" t="s">
        <v>1088</v>
      </c>
      <c r="D4744" s="35" t="s">
        <v>10817</v>
      </c>
      <c r="E4744" s="36">
        <v>12</v>
      </c>
      <c r="F4744" s="36" t="s">
        <v>14</v>
      </c>
      <c r="G4744" s="36" t="s">
        <v>10961</v>
      </c>
      <c r="H4744" s="37" t="s">
        <v>10818</v>
      </c>
    </row>
    <row r="4745" spans="1:8" x14ac:dyDescent="0.25">
      <c r="A4745" s="30">
        <v>45804</v>
      </c>
      <c r="B4745" s="31" t="s">
        <v>2557</v>
      </c>
      <c r="C4745" s="32" t="s">
        <v>2558</v>
      </c>
      <c r="D4745" s="31" t="s">
        <v>10817</v>
      </c>
      <c r="E4745" s="32">
        <v>1</v>
      </c>
      <c r="F4745" s="32" t="s">
        <v>25</v>
      </c>
      <c r="G4745" s="32" t="s">
        <v>10961</v>
      </c>
      <c r="H4745" s="33" t="s">
        <v>10818</v>
      </c>
    </row>
    <row r="4746" spans="1:8" x14ac:dyDescent="0.25">
      <c r="A4746" s="34">
        <v>45804</v>
      </c>
      <c r="B4746" s="35" t="s">
        <v>2297</v>
      </c>
      <c r="C4746" s="36" t="s">
        <v>2298</v>
      </c>
      <c r="D4746" s="35" t="s">
        <v>10817</v>
      </c>
      <c r="E4746" s="36">
        <v>12</v>
      </c>
      <c r="F4746" s="36" t="s">
        <v>14</v>
      </c>
      <c r="G4746" s="36" t="s">
        <v>10961</v>
      </c>
      <c r="H4746" s="37" t="s">
        <v>10818</v>
      </c>
    </row>
    <row r="4747" spans="1:8" x14ac:dyDescent="0.25">
      <c r="A4747" s="30">
        <v>45804</v>
      </c>
      <c r="B4747" s="31" t="s">
        <v>722</v>
      </c>
      <c r="C4747" s="32" t="s">
        <v>723</v>
      </c>
      <c r="D4747" s="31" t="s">
        <v>10817</v>
      </c>
      <c r="E4747" s="32">
        <v>5</v>
      </c>
      <c r="F4747" s="32" t="s">
        <v>14</v>
      </c>
      <c r="G4747" s="32" t="s">
        <v>10961</v>
      </c>
      <c r="H4747" s="33" t="s">
        <v>10818</v>
      </c>
    </row>
    <row r="4748" spans="1:8" x14ac:dyDescent="0.25">
      <c r="A4748" s="34">
        <v>45804</v>
      </c>
      <c r="B4748" s="35" t="s">
        <v>2259</v>
      </c>
      <c r="C4748" s="36" t="s">
        <v>2260</v>
      </c>
      <c r="D4748" s="35" t="s">
        <v>10817</v>
      </c>
      <c r="E4748" s="36">
        <v>24</v>
      </c>
      <c r="F4748" s="36" t="s">
        <v>14</v>
      </c>
      <c r="G4748" s="36" t="s">
        <v>10961</v>
      </c>
      <c r="H4748" s="37" t="s">
        <v>10818</v>
      </c>
    </row>
    <row r="4749" spans="1:8" x14ac:dyDescent="0.25">
      <c r="A4749" s="30">
        <v>45804</v>
      </c>
      <c r="B4749" s="31" t="s">
        <v>10819</v>
      </c>
      <c r="C4749" s="32" t="s">
        <v>6177</v>
      </c>
      <c r="D4749" s="31" t="s">
        <v>10817</v>
      </c>
      <c r="E4749" s="32">
        <v>2</v>
      </c>
      <c r="F4749" s="32" t="s">
        <v>14</v>
      </c>
      <c r="G4749" s="32" t="s">
        <v>10961</v>
      </c>
      <c r="H4749" s="33" t="s">
        <v>10818</v>
      </c>
    </row>
    <row r="4750" spans="1:8" x14ac:dyDescent="0.25">
      <c r="A4750" s="34">
        <v>45804</v>
      </c>
      <c r="B4750" s="35" t="s">
        <v>3713</v>
      </c>
      <c r="C4750" s="36" t="s">
        <v>3714</v>
      </c>
      <c r="D4750" s="35" t="s">
        <v>10817</v>
      </c>
      <c r="E4750" s="36">
        <v>2</v>
      </c>
      <c r="F4750" s="36" t="s">
        <v>14</v>
      </c>
      <c r="G4750" s="36" t="s">
        <v>10961</v>
      </c>
      <c r="H4750" s="37" t="s">
        <v>10818</v>
      </c>
    </row>
    <row r="4751" spans="1:8" x14ac:dyDescent="0.25">
      <c r="A4751" s="30">
        <v>45804</v>
      </c>
      <c r="B4751" s="31" t="s">
        <v>646</v>
      </c>
      <c r="C4751" s="32" t="s">
        <v>647</v>
      </c>
      <c r="D4751" s="31" t="s">
        <v>10817</v>
      </c>
      <c r="E4751" s="32">
        <v>12</v>
      </c>
      <c r="F4751" s="32" t="s">
        <v>14</v>
      </c>
      <c r="G4751" s="32" t="s">
        <v>10961</v>
      </c>
      <c r="H4751" s="33" t="s">
        <v>10818</v>
      </c>
    </row>
    <row r="4752" spans="1:8" x14ac:dyDescent="0.25">
      <c r="A4752" s="34">
        <v>45804</v>
      </c>
      <c r="B4752" s="35" t="s">
        <v>2536</v>
      </c>
      <c r="C4752" s="36" t="s">
        <v>2537</v>
      </c>
      <c r="D4752" s="35" t="s">
        <v>10817</v>
      </c>
      <c r="E4752" s="36">
        <v>1</v>
      </c>
      <c r="F4752" s="36" t="s">
        <v>14</v>
      </c>
      <c r="G4752" s="36" t="s">
        <v>10961</v>
      </c>
      <c r="H4752" s="37" t="s">
        <v>10818</v>
      </c>
    </row>
    <row r="4753" spans="1:8" x14ac:dyDescent="0.25">
      <c r="A4753" s="30">
        <v>45804</v>
      </c>
      <c r="B4753" s="31" t="s">
        <v>72</v>
      </c>
      <c r="C4753" s="32" t="s">
        <v>73</v>
      </c>
      <c r="D4753" s="31" t="s">
        <v>10817</v>
      </c>
      <c r="E4753" s="32">
        <v>2</v>
      </c>
      <c r="F4753" s="32" t="s">
        <v>14</v>
      </c>
      <c r="G4753" s="32" t="s">
        <v>10961</v>
      </c>
      <c r="H4753" s="33" t="s">
        <v>10818</v>
      </c>
    </row>
    <row r="4754" spans="1:8" x14ac:dyDescent="0.25">
      <c r="A4754" s="34">
        <v>45804</v>
      </c>
      <c r="B4754" s="35" t="s">
        <v>644</v>
      </c>
      <c r="C4754" s="36" t="s">
        <v>645</v>
      </c>
      <c r="D4754" s="35" t="s">
        <v>10817</v>
      </c>
      <c r="E4754" s="36">
        <v>2</v>
      </c>
      <c r="F4754" s="36" t="s">
        <v>14</v>
      </c>
      <c r="G4754" s="36" t="s">
        <v>10961</v>
      </c>
      <c r="H4754" s="37" t="s">
        <v>10818</v>
      </c>
    </row>
    <row r="4755" spans="1:8" x14ac:dyDescent="0.25">
      <c r="A4755" s="30">
        <v>45804</v>
      </c>
      <c r="B4755" s="31" t="s">
        <v>1899</v>
      </c>
      <c r="C4755" s="32" t="s">
        <v>10257</v>
      </c>
      <c r="D4755" s="31" t="s">
        <v>10817</v>
      </c>
      <c r="E4755" s="32">
        <v>4</v>
      </c>
      <c r="F4755" s="32" t="s">
        <v>14</v>
      </c>
      <c r="G4755" s="32" t="s">
        <v>10961</v>
      </c>
      <c r="H4755" s="33" t="s">
        <v>10818</v>
      </c>
    </row>
    <row r="4756" spans="1:8" x14ac:dyDescent="0.25">
      <c r="A4756" s="34">
        <v>45804</v>
      </c>
      <c r="B4756" s="35" t="s">
        <v>2772</v>
      </c>
      <c r="C4756" s="36" t="s">
        <v>2773</v>
      </c>
      <c r="D4756" s="35" t="s">
        <v>10817</v>
      </c>
      <c r="E4756" s="36">
        <v>1</v>
      </c>
      <c r="F4756" s="36" t="s">
        <v>14</v>
      </c>
      <c r="G4756" s="36" t="s">
        <v>10961</v>
      </c>
      <c r="H4756" s="37" t="s">
        <v>10818</v>
      </c>
    </row>
    <row r="4757" spans="1:8" x14ac:dyDescent="0.25">
      <c r="A4757" s="30">
        <v>45804</v>
      </c>
      <c r="B4757" s="31" t="s">
        <v>2766</v>
      </c>
      <c r="C4757" s="32" t="s">
        <v>2767</v>
      </c>
      <c r="D4757" s="31" t="s">
        <v>10817</v>
      </c>
      <c r="E4757" s="32">
        <v>1</v>
      </c>
      <c r="F4757" s="32" t="s">
        <v>14</v>
      </c>
      <c r="G4757" s="32" t="s">
        <v>10961</v>
      </c>
      <c r="H4757" s="33" t="s">
        <v>10818</v>
      </c>
    </row>
    <row r="4758" spans="1:8" x14ac:dyDescent="0.25">
      <c r="A4758" s="34">
        <v>45804</v>
      </c>
      <c r="B4758" s="35" t="s">
        <v>424</v>
      </c>
      <c r="C4758" s="36" t="s">
        <v>425</v>
      </c>
      <c r="D4758" s="35" t="s">
        <v>10817</v>
      </c>
      <c r="E4758" s="36">
        <v>24</v>
      </c>
      <c r="F4758" s="36" t="s">
        <v>14</v>
      </c>
      <c r="G4758" s="36" t="s">
        <v>10961</v>
      </c>
      <c r="H4758" s="37" t="s">
        <v>10818</v>
      </c>
    </row>
    <row r="4759" spans="1:8" x14ac:dyDescent="0.25">
      <c r="A4759" s="30">
        <v>45804</v>
      </c>
      <c r="B4759" s="31" t="s">
        <v>2171</v>
      </c>
      <c r="C4759" s="32" t="s">
        <v>2172</v>
      </c>
      <c r="D4759" s="31" t="s">
        <v>10817</v>
      </c>
      <c r="E4759" s="32">
        <v>24</v>
      </c>
      <c r="F4759" s="32" t="s">
        <v>14</v>
      </c>
      <c r="G4759" s="32" t="s">
        <v>10961</v>
      </c>
      <c r="H4759" s="33" t="s">
        <v>10818</v>
      </c>
    </row>
    <row r="4760" spans="1:8" x14ac:dyDescent="0.25">
      <c r="A4760" s="34">
        <v>45804</v>
      </c>
      <c r="B4760" s="35" t="s">
        <v>2136</v>
      </c>
      <c r="C4760" s="36" t="s">
        <v>2137</v>
      </c>
      <c r="D4760" s="35" t="s">
        <v>10817</v>
      </c>
      <c r="E4760" s="36">
        <v>20</v>
      </c>
      <c r="F4760" s="36" t="s">
        <v>25</v>
      </c>
      <c r="G4760" s="36" t="s">
        <v>10961</v>
      </c>
      <c r="H4760" s="37" t="s">
        <v>10818</v>
      </c>
    </row>
    <row r="4761" spans="1:8" x14ac:dyDescent="0.25">
      <c r="A4761" s="30">
        <v>45804</v>
      </c>
      <c r="B4761" s="31" t="s">
        <v>1750</v>
      </c>
      <c r="C4761" s="32" t="s">
        <v>1751</v>
      </c>
      <c r="D4761" s="31" t="s">
        <v>10817</v>
      </c>
      <c r="E4761" s="32">
        <v>2</v>
      </c>
      <c r="F4761" s="32" t="s">
        <v>14</v>
      </c>
      <c r="G4761" s="32" t="s">
        <v>10961</v>
      </c>
      <c r="H4761" s="33" t="s">
        <v>10818</v>
      </c>
    </row>
    <row r="4762" spans="1:8" x14ac:dyDescent="0.25">
      <c r="A4762" s="34">
        <v>45804</v>
      </c>
      <c r="B4762" s="35" t="s">
        <v>938</v>
      </c>
      <c r="C4762" s="36" t="s">
        <v>939</v>
      </c>
      <c r="D4762" s="35" t="s">
        <v>10817</v>
      </c>
      <c r="E4762" s="36">
        <v>3</v>
      </c>
      <c r="F4762" s="36" t="s">
        <v>14</v>
      </c>
      <c r="G4762" s="36" t="s">
        <v>10961</v>
      </c>
      <c r="H4762" s="37" t="s">
        <v>10818</v>
      </c>
    </row>
    <row r="4763" spans="1:8" x14ac:dyDescent="0.25">
      <c r="A4763" s="30">
        <v>45804</v>
      </c>
      <c r="B4763" s="31" t="s">
        <v>942</v>
      </c>
      <c r="C4763" s="32" t="s">
        <v>3499</v>
      </c>
      <c r="D4763" s="31" t="s">
        <v>10817</v>
      </c>
      <c r="E4763" s="32">
        <v>3</v>
      </c>
      <c r="F4763" s="32" t="s">
        <v>14</v>
      </c>
      <c r="G4763" s="32" t="s">
        <v>10961</v>
      </c>
      <c r="H4763" s="33" t="s">
        <v>10818</v>
      </c>
    </row>
    <row r="4764" spans="1:8" x14ac:dyDescent="0.25">
      <c r="A4764" s="34">
        <v>45804</v>
      </c>
      <c r="B4764" s="35" t="s">
        <v>1928</v>
      </c>
      <c r="C4764" s="36" t="s">
        <v>1929</v>
      </c>
      <c r="D4764" s="35" t="s">
        <v>10817</v>
      </c>
      <c r="E4764" s="36">
        <v>1</v>
      </c>
      <c r="F4764" s="36" t="s">
        <v>14</v>
      </c>
      <c r="G4764" s="36" t="s">
        <v>10961</v>
      </c>
      <c r="H4764" s="37" t="s">
        <v>10818</v>
      </c>
    </row>
    <row r="4765" spans="1:8" x14ac:dyDescent="0.25">
      <c r="A4765" s="30">
        <v>45804</v>
      </c>
      <c r="B4765" s="31" t="s">
        <v>1960</v>
      </c>
      <c r="C4765" s="32" t="s">
        <v>1961</v>
      </c>
      <c r="D4765" s="31" t="s">
        <v>10817</v>
      </c>
      <c r="E4765" s="32">
        <v>3</v>
      </c>
      <c r="F4765" s="32" t="s">
        <v>14</v>
      </c>
      <c r="G4765" s="32" t="s">
        <v>10961</v>
      </c>
      <c r="H4765" s="33" t="s">
        <v>10818</v>
      </c>
    </row>
    <row r="4766" spans="1:8" x14ac:dyDescent="0.25">
      <c r="A4766" s="34">
        <v>45804</v>
      </c>
      <c r="B4766" s="35" t="s">
        <v>10820</v>
      </c>
      <c r="C4766" s="36" t="s">
        <v>10820</v>
      </c>
      <c r="D4766" s="35">
        <v>3137</v>
      </c>
      <c r="E4766" s="36">
        <v>2</v>
      </c>
      <c r="F4766" s="36" t="s">
        <v>14</v>
      </c>
      <c r="G4766" s="36" t="s">
        <v>10003</v>
      </c>
      <c r="H4766" s="37">
        <v>0</v>
      </c>
    </row>
    <row r="4767" spans="1:8" x14ac:dyDescent="0.25">
      <c r="A4767" s="30">
        <v>45804</v>
      </c>
      <c r="B4767" s="31" t="s">
        <v>2278</v>
      </c>
      <c r="C4767" s="32" t="s">
        <v>2279</v>
      </c>
      <c r="D4767" s="31">
        <v>3138</v>
      </c>
      <c r="E4767" s="32">
        <v>156</v>
      </c>
      <c r="F4767" s="32" t="s">
        <v>14</v>
      </c>
      <c r="G4767" s="32" t="s">
        <v>10003</v>
      </c>
      <c r="H4767" s="33">
        <v>0</v>
      </c>
    </row>
    <row r="4768" spans="1:8" x14ac:dyDescent="0.25">
      <c r="A4768" s="34">
        <v>45804</v>
      </c>
      <c r="B4768" s="35" t="s">
        <v>4218</v>
      </c>
      <c r="C4768" s="36" t="s">
        <v>4219</v>
      </c>
      <c r="D4768" s="35">
        <v>3139</v>
      </c>
      <c r="E4768" s="36">
        <v>720</v>
      </c>
      <c r="F4768" s="36" t="s">
        <v>14</v>
      </c>
      <c r="G4768" s="36" t="s">
        <v>10003</v>
      </c>
      <c r="H4768" s="37">
        <v>0</v>
      </c>
    </row>
    <row r="4769" spans="1:8" x14ac:dyDescent="0.25">
      <c r="A4769" s="30">
        <v>45804</v>
      </c>
      <c r="B4769" s="31" t="s">
        <v>1905</v>
      </c>
      <c r="C4769" s="32" t="s">
        <v>1906</v>
      </c>
      <c r="D4769" s="31">
        <v>3140</v>
      </c>
      <c r="E4769" s="32">
        <v>159</v>
      </c>
      <c r="F4769" s="32" t="s">
        <v>14</v>
      </c>
      <c r="G4769" s="32" t="s">
        <v>10003</v>
      </c>
      <c r="H4769" s="33">
        <v>0</v>
      </c>
    </row>
    <row r="4770" spans="1:8" x14ac:dyDescent="0.25">
      <c r="A4770" s="34">
        <v>45804</v>
      </c>
      <c r="B4770" s="35" t="s">
        <v>10821</v>
      </c>
      <c r="C4770" s="36" t="s">
        <v>10821</v>
      </c>
      <c r="D4770" s="35">
        <v>3141</v>
      </c>
      <c r="E4770" s="36">
        <v>20</v>
      </c>
      <c r="F4770" s="36" t="s">
        <v>14</v>
      </c>
      <c r="G4770" s="36" t="s">
        <v>10003</v>
      </c>
      <c r="H4770" s="37">
        <v>0</v>
      </c>
    </row>
    <row r="4771" spans="1:8" x14ac:dyDescent="0.25">
      <c r="A4771" s="30">
        <v>45804</v>
      </c>
      <c r="B4771" s="31" t="s">
        <v>10822</v>
      </c>
      <c r="C4771" s="32" t="s">
        <v>10822</v>
      </c>
      <c r="D4771" s="31">
        <v>3142</v>
      </c>
      <c r="E4771" s="32">
        <v>64</v>
      </c>
      <c r="F4771" s="32" t="s">
        <v>14</v>
      </c>
      <c r="G4771" s="32" t="s">
        <v>10003</v>
      </c>
      <c r="H4771" s="33">
        <v>0</v>
      </c>
    </row>
    <row r="4772" spans="1:8" x14ac:dyDescent="0.25">
      <c r="A4772" s="34">
        <v>45804</v>
      </c>
      <c r="B4772" s="35" t="s">
        <v>10262</v>
      </c>
      <c r="C4772" s="36" t="s">
        <v>5825</v>
      </c>
      <c r="D4772" s="35">
        <v>3143</v>
      </c>
      <c r="E4772" s="36">
        <v>150</v>
      </c>
      <c r="F4772" s="36" t="s">
        <v>25</v>
      </c>
      <c r="G4772" s="36" t="s">
        <v>10003</v>
      </c>
      <c r="H4772" s="37">
        <v>0</v>
      </c>
    </row>
    <row r="4773" spans="1:8" x14ac:dyDescent="0.25">
      <c r="A4773" s="30">
        <v>45804</v>
      </c>
      <c r="B4773" s="31" t="s">
        <v>10823</v>
      </c>
      <c r="C4773" s="32" t="s">
        <v>10823</v>
      </c>
      <c r="D4773" s="31">
        <v>3144</v>
      </c>
      <c r="E4773" s="32">
        <v>1</v>
      </c>
      <c r="F4773" s="32" t="s">
        <v>14</v>
      </c>
      <c r="G4773" s="32" t="s">
        <v>10003</v>
      </c>
      <c r="H4773" s="33">
        <v>0</v>
      </c>
    </row>
    <row r="4774" spans="1:8" x14ac:dyDescent="0.25">
      <c r="A4774" s="34">
        <v>45804</v>
      </c>
      <c r="B4774" s="35" t="s">
        <v>10824</v>
      </c>
      <c r="C4774" s="36" t="s">
        <v>10824</v>
      </c>
      <c r="D4774" s="35">
        <v>3145</v>
      </c>
      <c r="E4774" s="36">
        <v>1</v>
      </c>
      <c r="F4774" s="36" t="s">
        <v>14</v>
      </c>
      <c r="G4774" s="36" t="s">
        <v>10003</v>
      </c>
      <c r="H4774" s="37">
        <v>0</v>
      </c>
    </row>
    <row r="4775" spans="1:8" x14ac:dyDescent="0.25">
      <c r="A4775" s="30">
        <v>45804</v>
      </c>
      <c r="B4775" s="31" t="s">
        <v>10825</v>
      </c>
      <c r="C4775" s="32" t="s">
        <v>10825</v>
      </c>
      <c r="D4775" s="31">
        <v>3146</v>
      </c>
      <c r="E4775" s="32">
        <v>1</v>
      </c>
      <c r="F4775" s="32" t="s">
        <v>14</v>
      </c>
      <c r="G4775" s="32" t="s">
        <v>10003</v>
      </c>
      <c r="H4775" s="33">
        <v>0</v>
      </c>
    </row>
    <row r="4776" spans="1:8" x14ac:dyDescent="0.25">
      <c r="A4776" s="34">
        <v>45804</v>
      </c>
      <c r="B4776" s="35" t="s">
        <v>10826</v>
      </c>
      <c r="C4776" s="36" t="s">
        <v>10826</v>
      </c>
      <c r="D4776" s="35">
        <v>3147</v>
      </c>
      <c r="E4776" s="36">
        <v>1</v>
      </c>
      <c r="F4776" s="36" t="s">
        <v>14</v>
      </c>
      <c r="G4776" s="36" t="s">
        <v>10003</v>
      </c>
      <c r="H4776" s="37">
        <v>0</v>
      </c>
    </row>
    <row r="4777" spans="1:8" x14ac:dyDescent="0.25">
      <c r="A4777" s="30">
        <v>45804</v>
      </c>
      <c r="B4777" s="31" t="s">
        <v>1272</v>
      </c>
      <c r="C4777" s="32" t="s">
        <v>3553</v>
      </c>
      <c r="D4777" s="31">
        <v>3148</v>
      </c>
      <c r="E4777" s="32">
        <v>782</v>
      </c>
      <c r="F4777" s="32" t="s">
        <v>14</v>
      </c>
      <c r="G4777" s="32" t="s">
        <v>10003</v>
      </c>
      <c r="H4777" s="33">
        <v>0</v>
      </c>
    </row>
    <row r="4778" spans="1:8" x14ac:dyDescent="0.25">
      <c r="A4778" s="34">
        <v>45804</v>
      </c>
      <c r="B4778" s="35" t="s">
        <v>11530</v>
      </c>
      <c r="C4778" s="36" t="s">
        <v>11531</v>
      </c>
      <c r="D4778" s="35">
        <v>3149</v>
      </c>
      <c r="E4778" s="36">
        <v>2</v>
      </c>
      <c r="F4778" s="36" t="s">
        <v>14</v>
      </c>
      <c r="G4778" s="36" t="s">
        <v>10003</v>
      </c>
      <c r="H4778" s="37">
        <v>0</v>
      </c>
    </row>
    <row r="4779" spans="1:8" x14ac:dyDescent="0.25">
      <c r="A4779" s="30">
        <v>45804</v>
      </c>
      <c r="B4779" s="31">
        <v>3280542100</v>
      </c>
      <c r="C4779" s="32" t="s">
        <v>8676</v>
      </c>
      <c r="D4779" s="31">
        <v>3150</v>
      </c>
      <c r="E4779" s="32">
        <v>10</v>
      </c>
      <c r="F4779" s="32" t="s">
        <v>14</v>
      </c>
      <c r="G4779" s="32" t="s">
        <v>10003</v>
      </c>
      <c r="H4779" s="33">
        <v>0</v>
      </c>
    </row>
    <row r="4780" spans="1:8" x14ac:dyDescent="0.25">
      <c r="A4780" s="34">
        <v>45805</v>
      </c>
      <c r="B4780" s="35" t="s">
        <v>8809</v>
      </c>
      <c r="C4780" s="36" t="s">
        <v>8781</v>
      </c>
      <c r="D4780" s="35">
        <v>3151</v>
      </c>
      <c r="E4780" s="36">
        <v>150</v>
      </c>
      <c r="F4780" s="36" t="s">
        <v>14</v>
      </c>
      <c r="G4780" s="36" t="s">
        <v>10003</v>
      </c>
      <c r="H4780" s="37">
        <v>0</v>
      </c>
    </row>
    <row r="4781" spans="1:8" x14ac:dyDescent="0.25">
      <c r="A4781" s="30">
        <v>45805</v>
      </c>
      <c r="B4781" s="31" t="s">
        <v>8819</v>
      </c>
      <c r="C4781" s="32" t="s">
        <v>8789</v>
      </c>
      <c r="D4781" s="31">
        <v>3152</v>
      </c>
      <c r="E4781" s="32">
        <v>120</v>
      </c>
      <c r="F4781" s="32" t="s">
        <v>14</v>
      </c>
      <c r="G4781" s="32" t="s">
        <v>10003</v>
      </c>
      <c r="H4781" s="33">
        <v>0</v>
      </c>
    </row>
    <row r="4782" spans="1:8" x14ac:dyDescent="0.25">
      <c r="A4782" s="34">
        <v>45805</v>
      </c>
      <c r="B4782" s="35" t="s">
        <v>8826</v>
      </c>
      <c r="C4782" s="36" t="s">
        <v>8796</v>
      </c>
      <c r="D4782" s="35">
        <v>3153</v>
      </c>
      <c r="E4782" s="36">
        <v>40</v>
      </c>
      <c r="F4782" s="36" t="s">
        <v>14</v>
      </c>
      <c r="G4782" s="36" t="s">
        <v>10003</v>
      </c>
      <c r="H4782" s="37">
        <v>0</v>
      </c>
    </row>
    <row r="4783" spans="1:8" x14ac:dyDescent="0.25">
      <c r="A4783" s="30">
        <v>45805</v>
      </c>
      <c r="B4783" s="31" t="s">
        <v>8829</v>
      </c>
      <c r="C4783" s="32" t="s">
        <v>8799</v>
      </c>
      <c r="D4783" s="31">
        <v>3154</v>
      </c>
      <c r="E4783" s="32">
        <v>311</v>
      </c>
      <c r="F4783" s="32" t="s">
        <v>14</v>
      </c>
      <c r="G4783" s="32" t="s">
        <v>10003</v>
      </c>
      <c r="H4783" s="33">
        <v>0</v>
      </c>
    </row>
    <row r="4784" spans="1:8" x14ac:dyDescent="0.25">
      <c r="A4784" s="34">
        <v>45805</v>
      </c>
      <c r="B4784" s="35" t="s">
        <v>8825</v>
      </c>
      <c r="C4784" s="36" t="s">
        <v>8795</v>
      </c>
      <c r="D4784" s="35">
        <v>3155</v>
      </c>
      <c r="E4784" s="36">
        <v>32</v>
      </c>
      <c r="F4784" s="36" t="s">
        <v>14</v>
      </c>
      <c r="G4784" s="36" t="s">
        <v>10003</v>
      </c>
      <c r="H4784" s="37">
        <v>0</v>
      </c>
    </row>
    <row r="4785" spans="1:8" x14ac:dyDescent="0.25">
      <c r="A4785" s="30">
        <v>45805</v>
      </c>
      <c r="B4785" s="31" t="s">
        <v>8814</v>
      </c>
      <c r="C4785" s="32" t="s">
        <v>8784</v>
      </c>
      <c r="D4785" s="31">
        <v>3156</v>
      </c>
      <c r="E4785" s="32">
        <v>28</v>
      </c>
      <c r="F4785" s="32" t="s">
        <v>14</v>
      </c>
      <c r="G4785" s="32" t="s">
        <v>10003</v>
      </c>
      <c r="H4785" s="33">
        <v>0</v>
      </c>
    </row>
    <row r="4786" spans="1:8" x14ac:dyDescent="0.25">
      <c r="A4786" s="34">
        <v>45805</v>
      </c>
      <c r="B4786" s="35" t="s">
        <v>8813</v>
      </c>
      <c r="C4786" s="36" t="s">
        <v>8783</v>
      </c>
      <c r="D4786" s="35">
        <v>3157</v>
      </c>
      <c r="E4786" s="36">
        <v>16</v>
      </c>
      <c r="F4786" s="36" t="s">
        <v>14</v>
      </c>
      <c r="G4786" s="36" t="s">
        <v>10003</v>
      </c>
      <c r="H4786" s="37">
        <v>0</v>
      </c>
    </row>
    <row r="4787" spans="1:8" x14ac:dyDescent="0.25">
      <c r="A4787" s="30">
        <v>45805</v>
      </c>
      <c r="B4787" s="31" t="s">
        <v>8822</v>
      </c>
      <c r="C4787" s="32" t="s">
        <v>8792</v>
      </c>
      <c r="D4787" s="31">
        <v>3158</v>
      </c>
      <c r="E4787" s="32">
        <v>32</v>
      </c>
      <c r="F4787" s="32" t="s">
        <v>14</v>
      </c>
      <c r="G4787" s="32" t="s">
        <v>10003</v>
      </c>
      <c r="H4787" s="33">
        <v>0</v>
      </c>
    </row>
    <row r="4788" spans="1:8" x14ac:dyDescent="0.25">
      <c r="A4788" s="34">
        <v>45805</v>
      </c>
      <c r="B4788" s="35" t="s">
        <v>8838</v>
      </c>
      <c r="C4788" s="36" t="s">
        <v>8777</v>
      </c>
      <c r="D4788" s="35">
        <v>3159</v>
      </c>
      <c r="E4788" s="36">
        <v>16</v>
      </c>
      <c r="F4788" s="36" t="s">
        <v>14</v>
      </c>
      <c r="G4788" s="36" t="s">
        <v>10003</v>
      </c>
      <c r="H4788" s="37">
        <v>0</v>
      </c>
    </row>
    <row r="4789" spans="1:8" x14ac:dyDescent="0.25">
      <c r="A4789" s="30">
        <v>45805</v>
      </c>
      <c r="B4789" s="31" t="s">
        <v>8821</v>
      </c>
      <c r="C4789" s="32" t="s">
        <v>8791</v>
      </c>
      <c r="D4789" s="31">
        <v>3160</v>
      </c>
      <c r="E4789" s="32">
        <v>12</v>
      </c>
      <c r="F4789" s="32" t="s">
        <v>14</v>
      </c>
      <c r="G4789" s="32" t="s">
        <v>10003</v>
      </c>
      <c r="H4789" s="33">
        <v>0</v>
      </c>
    </row>
    <row r="4790" spans="1:8" x14ac:dyDescent="0.25">
      <c r="A4790" s="34">
        <v>45805</v>
      </c>
      <c r="B4790" s="35">
        <v>4340460100</v>
      </c>
      <c r="C4790" s="36" t="s">
        <v>8730</v>
      </c>
      <c r="D4790" s="35">
        <v>3161</v>
      </c>
      <c r="E4790" s="36">
        <v>30</v>
      </c>
      <c r="F4790" s="36" t="s">
        <v>14</v>
      </c>
      <c r="G4790" s="36" t="s">
        <v>10003</v>
      </c>
      <c r="H4790" s="37">
        <v>0</v>
      </c>
    </row>
    <row r="4791" spans="1:8" x14ac:dyDescent="0.25">
      <c r="A4791" s="30">
        <v>45805</v>
      </c>
      <c r="B4791" s="31">
        <v>3280587100</v>
      </c>
      <c r="C4791" s="32" t="s">
        <v>8683</v>
      </c>
      <c r="D4791" s="31">
        <v>3162</v>
      </c>
      <c r="E4791" s="32">
        <v>6</v>
      </c>
      <c r="F4791" s="32" t="s">
        <v>14</v>
      </c>
      <c r="G4791" s="32" t="s">
        <v>10003</v>
      </c>
      <c r="H4791" s="33">
        <v>0</v>
      </c>
    </row>
    <row r="4792" spans="1:8" x14ac:dyDescent="0.25">
      <c r="A4792" s="34">
        <v>45805</v>
      </c>
      <c r="B4792" s="35">
        <v>1280354100</v>
      </c>
      <c r="C4792" s="36" t="s">
        <v>8648</v>
      </c>
      <c r="D4792" s="35">
        <v>3163</v>
      </c>
      <c r="E4792" s="36">
        <v>4</v>
      </c>
      <c r="F4792" s="36" t="s">
        <v>14</v>
      </c>
      <c r="G4792" s="36" t="s">
        <v>10003</v>
      </c>
      <c r="H4792" s="37">
        <v>0</v>
      </c>
    </row>
    <row r="4793" spans="1:8" x14ac:dyDescent="0.25">
      <c r="A4793" s="30">
        <v>45805</v>
      </c>
      <c r="B4793" s="31">
        <v>3280843100</v>
      </c>
      <c r="C4793" s="32" t="s">
        <v>8701</v>
      </c>
      <c r="D4793" s="31">
        <v>3164</v>
      </c>
      <c r="E4793" s="32">
        <v>20</v>
      </c>
      <c r="F4793" s="32" t="s">
        <v>14</v>
      </c>
      <c r="G4793" s="32" t="s">
        <v>10003</v>
      </c>
      <c r="H4793" s="33">
        <v>0</v>
      </c>
    </row>
    <row r="4794" spans="1:8" x14ac:dyDescent="0.25">
      <c r="A4794" s="34">
        <v>45805</v>
      </c>
      <c r="B4794" s="35">
        <v>3280820100</v>
      </c>
      <c r="C4794" s="36" t="s">
        <v>8698</v>
      </c>
      <c r="D4794" s="35">
        <v>3165</v>
      </c>
      <c r="E4794" s="36">
        <v>10</v>
      </c>
      <c r="F4794" s="36" t="s">
        <v>14</v>
      </c>
      <c r="G4794" s="36" t="s">
        <v>10003</v>
      </c>
      <c r="H4794" s="37">
        <v>0</v>
      </c>
    </row>
    <row r="4795" spans="1:8" x14ac:dyDescent="0.25">
      <c r="A4795" s="30">
        <v>45805</v>
      </c>
      <c r="B4795" s="31">
        <v>3280556100</v>
      </c>
      <c r="C4795" s="32" t="s">
        <v>8678</v>
      </c>
      <c r="D4795" s="31">
        <v>3167</v>
      </c>
      <c r="E4795" s="32">
        <v>10</v>
      </c>
      <c r="F4795" s="32" t="s">
        <v>14</v>
      </c>
      <c r="G4795" s="32" t="s">
        <v>10003</v>
      </c>
      <c r="H4795" s="33">
        <v>0</v>
      </c>
    </row>
    <row r="4796" spans="1:8" x14ac:dyDescent="0.25">
      <c r="A4796" s="34">
        <v>45805</v>
      </c>
      <c r="B4796" s="35">
        <v>1280819100</v>
      </c>
      <c r="C4796" s="36" t="s">
        <v>8653</v>
      </c>
      <c r="D4796" s="35">
        <v>3168</v>
      </c>
      <c r="E4796" s="36">
        <v>6</v>
      </c>
      <c r="F4796" s="36" t="s">
        <v>14</v>
      </c>
      <c r="G4796" s="36" t="s">
        <v>10003</v>
      </c>
      <c r="H4796" s="37">
        <v>0</v>
      </c>
    </row>
    <row r="4797" spans="1:8" x14ac:dyDescent="0.25">
      <c r="A4797" s="30">
        <v>45805</v>
      </c>
      <c r="B4797" s="31">
        <v>2310131100</v>
      </c>
      <c r="C4797" s="32" t="s">
        <v>8663</v>
      </c>
      <c r="D4797" s="31">
        <v>3169</v>
      </c>
      <c r="E4797" s="32">
        <v>6</v>
      </c>
      <c r="F4797" s="32" t="s">
        <v>14</v>
      </c>
      <c r="G4797" s="32" t="s">
        <v>10003</v>
      </c>
      <c r="H4797" s="33">
        <v>0</v>
      </c>
    </row>
    <row r="4798" spans="1:8" x14ac:dyDescent="0.25">
      <c r="A4798" s="34">
        <v>45805</v>
      </c>
      <c r="B4798" s="35">
        <v>2280242100</v>
      </c>
      <c r="C4798" s="36" t="s">
        <v>8662</v>
      </c>
      <c r="D4798" s="35">
        <v>3170</v>
      </c>
      <c r="E4798" s="36">
        <v>6</v>
      </c>
      <c r="F4798" s="36" t="s">
        <v>14</v>
      </c>
      <c r="G4798" s="36" t="s">
        <v>10003</v>
      </c>
      <c r="H4798" s="37">
        <v>0</v>
      </c>
    </row>
    <row r="4799" spans="1:8" x14ac:dyDescent="0.25">
      <c r="A4799" s="30">
        <v>45804</v>
      </c>
      <c r="B4799" s="31" t="s">
        <v>1745</v>
      </c>
      <c r="C4799" s="32" t="s">
        <v>1746</v>
      </c>
      <c r="D4799" s="31">
        <v>2027</v>
      </c>
      <c r="E4799" s="32">
        <v>8</v>
      </c>
      <c r="F4799" s="32" t="s">
        <v>14</v>
      </c>
      <c r="G4799" s="32" t="s">
        <v>10961</v>
      </c>
      <c r="H4799" s="33" t="s">
        <v>10827</v>
      </c>
    </row>
    <row r="4800" spans="1:8" x14ac:dyDescent="0.25">
      <c r="A4800" s="34">
        <v>45804</v>
      </c>
      <c r="B4800" s="35" t="s">
        <v>1766</v>
      </c>
      <c r="C4800" s="36" t="s">
        <v>1767</v>
      </c>
      <c r="D4800" s="35">
        <v>2027</v>
      </c>
      <c r="E4800" s="36">
        <v>8</v>
      </c>
      <c r="F4800" s="36" t="s">
        <v>14</v>
      </c>
      <c r="G4800" s="36" t="s">
        <v>10961</v>
      </c>
      <c r="H4800" s="37" t="s">
        <v>10827</v>
      </c>
    </row>
    <row r="4801" spans="1:8" x14ac:dyDescent="0.25">
      <c r="A4801" s="30">
        <v>45804</v>
      </c>
      <c r="B4801" s="31" t="s">
        <v>1060</v>
      </c>
      <c r="C4801" s="32" t="s">
        <v>1061</v>
      </c>
      <c r="D4801" s="31">
        <v>2027</v>
      </c>
      <c r="E4801" s="32">
        <v>10</v>
      </c>
      <c r="F4801" s="32" t="s">
        <v>14</v>
      </c>
      <c r="G4801" s="32" t="s">
        <v>10961</v>
      </c>
      <c r="H4801" s="33" t="s">
        <v>10827</v>
      </c>
    </row>
    <row r="4802" spans="1:8" x14ac:dyDescent="0.25">
      <c r="A4802" s="34">
        <v>45804</v>
      </c>
      <c r="B4802" s="35" t="s">
        <v>1045</v>
      </c>
      <c r="C4802" s="36" t="s">
        <v>1046</v>
      </c>
      <c r="D4802" s="35">
        <v>2027</v>
      </c>
      <c r="E4802" s="36">
        <v>10</v>
      </c>
      <c r="F4802" s="36" t="s">
        <v>14</v>
      </c>
      <c r="G4802" s="36" t="s">
        <v>10961</v>
      </c>
      <c r="H4802" s="37" t="s">
        <v>10827</v>
      </c>
    </row>
    <row r="4803" spans="1:8" x14ac:dyDescent="0.25">
      <c r="A4803" s="30">
        <v>45804</v>
      </c>
      <c r="B4803" s="31" t="s">
        <v>1062</v>
      </c>
      <c r="C4803" s="32" t="s">
        <v>1063</v>
      </c>
      <c r="D4803" s="31">
        <v>2027</v>
      </c>
      <c r="E4803" s="32">
        <v>10</v>
      </c>
      <c r="F4803" s="32" t="s">
        <v>14</v>
      </c>
      <c r="G4803" s="32" t="s">
        <v>10961</v>
      </c>
      <c r="H4803" s="33" t="s">
        <v>10827</v>
      </c>
    </row>
    <row r="4804" spans="1:8" x14ac:dyDescent="0.25">
      <c r="A4804" s="34">
        <v>45804</v>
      </c>
      <c r="B4804" s="35" t="s">
        <v>1037</v>
      </c>
      <c r="C4804" s="36" t="s">
        <v>1038</v>
      </c>
      <c r="D4804" s="35">
        <v>2027</v>
      </c>
      <c r="E4804" s="36">
        <v>10</v>
      </c>
      <c r="F4804" s="36" t="s">
        <v>14</v>
      </c>
      <c r="G4804" s="36" t="s">
        <v>10961</v>
      </c>
      <c r="H4804" s="37" t="s">
        <v>10827</v>
      </c>
    </row>
    <row r="4805" spans="1:8" x14ac:dyDescent="0.25">
      <c r="A4805" s="30">
        <v>45804</v>
      </c>
      <c r="B4805" s="31" t="s">
        <v>920</v>
      </c>
      <c r="C4805" s="32" t="s">
        <v>921</v>
      </c>
      <c r="D4805" s="31">
        <v>2027</v>
      </c>
      <c r="E4805" s="32">
        <v>10</v>
      </c>
      <c r="F4805" s="32" t="s">
        <v>14</v>
      </c>
      <c r="G4805" s="32" t="s">
        <v>10961</v>
      </c>
      <c r="H4805" s="33" t="s">
        <v>10827</v>
      </c>
    </row>
    <row r="4806" spans="1:8" x14ac:dyDescent="0.25">
      <c r="A4806" s="34">
        <v>45804</v>
      </c>
      <c r="B4806" s="35" t="s">
        <v>922</v>
      </c>
      <c r="C4806" s="36" t="s">
        <v>923</v>
      </c>
      <c r="D4806" s="35">
        <v>2027</v>
      </c>
      <c r="E4806" s="36">
        <v>10</v>
      </c>
      <c r="F4806" s="36" t="s">
        <v>14</v>
      </c>
      <c r="G4806" s="36" t="s">
        <v>10961</v>
      </c>
      <c r="H4806" s="37" t="s">
        <v>10827</v>
      </c>
    </row>
    <row r="4807" spans="1:8" x14ac:dyDescent="0.25">
      <c r="A4807" s="30">
        <v>45804</v>
      </c>
      <c r="B4807" s="31" t="s">
        <v>2418</v>
      </c>
      <c r="C4807" s="32" t="s">
        <v>2476</v>
      </c>
      <c r="D4807" s="31">
        <v>2027</v>
      </c>
      <c r="E4807" s="32">
        <v>8</v>
      </c>
      <c r="F4807" s="32" t="s">
        <v>14</v>
      </c>
      <c r="G4807" s="32" t="s">
        <v>10961</v>
      </c>
      <c r="H4807" s="33" t="s">
        <v>10827</v>
      </c>
    </row>
    <row r="4808" spans="1:8" x14ac:dyDescent="0.25">
      <c r="A4808" s="34">
        <v>45804</v>
      </c>
      <c r="B4808" s="35" t="s">
        <v>1147</v>
      </c>
      <c r="C4808" s="36" t="s">
        <v>1148</v>
      </c>
      <c r="D4808" s="35">
        <v>2027</v>
      </c>
      <c r="E4808" s="36">
        <v>12</v>
      </c>
      <c r="F4808" s="36" t="s">
        <v>14</v>
      </c>
      <c r="G4808" s="36" t="s">
        <v>10961</v>
      </c>
      <c r="H4808" s="37" t="s">
        <v>10827</v>
      </c>
    </row>
    <row r="4809" spans="1:8" x14ac:dyDescent="0.25">
      <c r="A4809" s="30">
        <v>45805</v>
      </c>
      <c r="B4809" s="31" t="s">
        <v>2165</v>
      </c>
      <c r="C4809" s="32" t="s">
        <v>2166</v>
      </c>
      <c r="D4809" s="31">
        <v>2050</v>
      </c>
      <c r="E4809" s="32">
        <v>12</v>
      </c>
      <c r="F4809" s="32" t="s">
        <v>14</v>
      </c>
      <c r="G4809" s="32" t="s">
        <v>10961</v>
      </c>
      <c r="H4809" s="33" t="s">
        <v>8431</v>
      </c>
    </row>
    <row r="4810" spans="1:8" x14ac:dyDescent="0.25">
      <c r="A4810" s="34">
        <v>45805</v>
      </c>
      <c r="B4810" s="35" t="s">
        <v>1142</v>
      </c>
      <c r="C4810" s="36" t="s">
        <v>1143</v>
      </c>
      <c r="D4810" s="35">
        <v>2050</v>
      </c>
      <c r="E4810" s="36">
        <v>10</v>
      </c>
      <c r="F4810" s="36" t="s">
        <v>25</v>
      </c>
      <c r="G4810" s="36" t="s">
        <v>10961</v>
      </c>
      <c r="H4810" s="37" t="s">
        <v>8431</v>
      </c>
    </row>
    <row r="4811" spans="1:8" x14ac:dyDescent="0.25">
      <c r="A4811" s="30">
        <v>45805</v>
      </c>
      <c r="B4811" s="31" t="s">
        <v>1132</v>
      </c>
      <c r="C4811" s="32" t="s">
        <v>1133</v>
      </c>
      <c r="D4811" s="31">
        <v>2050</v>
      </c>
      <c r="E4811" s="32">
        <v>12</v>
      </c>
      <c r="F4811" s="32" t="s">
        <v>14</v>
      </c>
      <c r="G4811" s="32" t="s">
        <v>10961</v>
      </c>
      <c r="H4811" s="33" t="s">
        <v>8431</v>
      </c>
    </row>
    <row r="4812" spans="1:8" x14ac:dyDescent="0.25">
      <c r="A4812" s="34">
        <v>45805</v>
      </c>
      <c r="B4812" s="35" t="s">
        <v>9257</v>
      </c>
      <c r="C4812" s="36" t="s">
        <v>8922</v>
      </c>
      <c r="D4812" s="35">
        <v>2050</v>
      </c>
      <c r="E4812" s="36">
        <v>1</v>
      </c>
      <c r="F4812" s="36" t="s">
        <v>25</v>
      </c>
      <c r="G4812" s="36" t="s">
        <v>10961</v>
      </c>
      <c r="H4812" s="37" t="s">
        <v>8431</v>
      </c>
    </row>
    <row r="4813" spans="1:8" x14ac:dyDescent="0.25">
      <c r="A4813" s="30">
        <v>45805</v>
      </c>
      <c r="B4813" s="31" t="s">
        <v>9350</v>
      </c>
      <c r="C4813" s="32" t="s">
        <v>8939</v>
      </c>
      <c r="D4813" s="31">
        <v>2050</v>
      </c>
      <c r="E4813" s="32">
        <v>2</v>
      </c>
      <c r="F4813" s="32" t="s">
        <v>14</v>
      </c>
      <c r="G4813" s="32" t="s">
        <v>10961</v>
      </c>
      <c r="H4813" s="33" t="s">
        <v>8431</v>
      </c>
    </row>
    <row r="4814" spans="1:8" x14ac:dyDescent="0.25">
      <c r="A4814" s="34">
        <v>45805</v>
      </c>
      <c r="B4814" s="35" t="s">
        <v>1107</v>
      </c>
      <c r="C4814" s="36" t="s">
        <v>1108</v>
      </c>
      <c r="D4814" s="35">
        <v>2050</v>
      </c>
      <c r="E4814" s="36">
        <v>10</v>
      </c>
      <c r="F4814" s="36" t="s">
        <v>25</v>
      </c>
      <c r="G4814" s="36" t="s">
        <v>10961</v>
      </c>
      <c r="H4814" s="37" t="s">
        <v>8431</v>
      </c>
    </row>
    <row r="4815" spans="1:8" x14ac:dyDescent="0.25">
      <c r="A4815" s="30">
        <v>45805</v>
      </c>
      <c r="B4815" s="31" t="s">
        <v>10148</v>
      </c>
      <c r="C4815" s="32" t="s">
        <v>6247</v>
      </c>
      <c r="D4815" s="31">
        <v>2050</v>
      </c>
      <c r="E4815" s="32">
        <v>10</v>
      </c>
      <c r="F4815" s="32" t="s">
        <v>14</v>
      </c>
      <c r="G4815" s="32" t="s">
        <v>10961</v>
      </c>
      <c r="H4815" s="33" t="s">
        <v>8431</v>
      </c>
    </row>
    <row r="4816" spans="1:8" x14ac:dyDescent="0.25">
      <c r="A4816" s="34">
        <v>45805</v>
      </c>
      <c r="B4816" s="35" t="s">
        <v>87</v>
      </c>
      <c r="C4816" s="36" t="s">
        <v>88</v>
      </c>
      <c r="D4816" s="35">
        <v>2050</v>
      </c>
      <c r="E4816" s="36">
        <v>4</v>
      </c>
      <c r="F4816" s="36" t="s">
        <v>14</v>
      </c>
      <c r="G4816" s="36" t="s">
        <v>10961</v>
      </c>
      <c r="H4816" s="37" t="s">
        <v>8431</v>
      </c>
    </row>
    <row r="4817" spans="1:8" x14ac:dyDescent="0.25">
      <c r="A4817" s="30">
        <v>45805</v>
      </c>
      <c r="B4817" s="31" t="s">
        <v>8825</v>
      </c>
      <c r="C4817" s="32" t="s">
        <v>8795</v>
      </c>
      <c r="D4817" s="31">
        <v>2050</v>
      </c>
      <c r="E4817" s="32">
        <v>4</v>
      </c>
      <c r="F4817" s="32" t="s">
        <v>14</v>
      </c>
      <c r="G4817" s="32" t="s">
        <v>10961</v>
      </c>
      <c r="H4817" s="33" t="s">
        <v>8431</v>
      </c>
    </row>
    <row r="4818" spans="1:8" x14ac:dyDescent="0.25">
      <c r="A4818" s="34">
        <v>45804</v>
      </c>
      <c r="B4818" s="35" t="s">
        <v>10233</v>
      </c>
      <c r="C4818" s="36" t="s">
        <v>6163</v>
      </c>
      <c r="D4818" s="35">
        <v>2025</v>
      </c>
      <c r="E4818" s="36">
        <v>16</v>
      </c>
      <c r="F4818" s="36" t="s">
        <v>14</v>
      </c>
      <c r="G4818" s="36" t="s">
        <v>10961</v>
      </c>
      <c r="H4818" s="37" t="s">
        <v>9621</v>
      </c>
    </row>
    <row r="4819" spans="1:8" x14ac:dyDescent="0.25">
      <c r="A4819" s="30">
        <v>45804</v>
      </c>
      <c r="B4819" s="31" t="s">
        <v>10157</v>
      </c>
      <c r="C4819" s="32" t="s">
        <v>5840</v>
      </c>
      <c r="D4819" s="31" t="s">
        <v>10828</v>
      </c>
      <c r="E4819" s="32">
        <v>10</v>
      </c>
      <c r="F4819" s="32" t="s">
        <v>14</v>
      </c>
      <c r="G4819" s="32" t="s">
        <v>10961</v>
      </c>
      <c r="H4819" s="33" t="s">
        <v>10829</v>
      </c>
    </row>
    <row r="4820" spans="1:8" x14ac:dyDescent="0.25">
      <c r="A4820" s="34">
        <v>45804</v>
      </c>
      <c r="B4820" s="35" t="s">
        <v>1476</v>
      </c>
      <c r="C4820" s="36" t="s">
        <v>1477</v>
      </c>
      <c r="D4820" s="35" t="s">
        <v>10828</v>
      </c>
      <c r="E4820" s="36">
        <v>2</v>
      </c>
      <c r="F4820" s="36" t="s">
        <v>14</v>
      </c>
      <c r="G4820" s="36" t="s">
        <v>10961</v>
      </c>
      <c r="H4820" s="37" t="s">
        <v>10829</v>
      </c>
    </row>
    <row r="4821" spans="1:8" x14ac:dyDescent="0.25">
      <c r="A4821" s="30">
        <v>45804</v>
      </c>
      <c r="B4821" s="31" t="s">
        <v>7857</v>
      </c>
      <c r="C4821" s="32" t="s">
        <v>7858</v>
      </c>
      <c r="D4821" s="31" t="s">
        <v>10828</v>
      </c>
      <c r="E4821" s="32">
        <v>6</v>
      </c>
      <c r="F4821" s="32" t="s">
        <v>25</v>
      </c>
      <c r="G4821" s="32" t="s">
        <v>10961</v>
      </c>
      <c r="H4821" s="33" t="s">
        <v>10829</v>
      </c>
    </row>
    <row r="4822" spans="1:8" x14ac:dyDescent="0.25">
      <c r="A4822" s="34">
        <v>45804</v>
      </c>
      <c r="B4822" s="35" t="s">
        <v>1045</v>
      </c>
      <c r="C4822" s="36" t="s">
        <v>1046</v>
      </c>
      <c r="D4822" s="35" t="s">
        <v>10828</v>
      </c>
      <c r="E4822" s="36">
        <v>10</v>
      </c>
      <c r="F4822" s="36" t="s">
        <v>14</v>
      </c>
      <c r="G4822" s="36" t="s">
        <v>10961</v>
      </c>
      <c r="H4822" s="37" t="s">
        <v>10829</v>
      </c>
    </row>
    <row r="4823" spans="1:8" x14ac:dyDescent="0.25">
      <c r="A4823" s="30">
        <v>45804</v>
      </c>
      <c r="B4823" s="31" t="s">
        <v>4135</v>
      </c>
      <c r="C4823" s="32" t="s">
        <v>4136</v>
      </c>
      <c r="D4823" s="31" t="s">
        <v>10828</v>
      </c>
      <c r="E4823" s="32">
        <v>10</v>
      </c>
      <c r="F4823" s="32" t="s">
        <v>25</v>
      </c>
      <c r="G4823" s="32" t="s">
        <v>10961</v>
      </c>
      <c r="H4823" s="33" t="s">
        <v>10829</v>
      </c>
    </row>
    <row r="4824" spans="1:8" x14ac:dyDescent="0.25">
      <c r="A4824" s="34">
        <v>45804</v>
      </c>
      <c r="B4824" s="35" t="s">
        <v>1142</v>
      </c>
      <c r="C4824" s="36" t="s">
        <v>1143</v>
      </c>
      <c r="D4824" s="35" t="s">
        <v>10828</v>
      </c>
      <c r="E4824" s="36">
        <v>10</v>
      </c>
      <c r="F4824" s="36" t="s">
        <v>25</v>
      </c>
      <c r="G4824" s="36" t="s">
        <v>10961</v>
      </c>
      <c r="H4824" s="37" t="s">
        <v>10829</v>
      </c>
    </row>
    <row r="4825" spans="1:8" x14ac:dyDescent="0.25">
      <c r="A4825" s="30">
        <v>45804</v>
      </c>
      <c r="B4825" s="31" t="s">
        <v>873</v>
      </c>
      <c r="C4825" s="32" t="s">
        <v>4250</v>
      </c>
      <c r="D4825" s="31" t="s">
        <v>10828</v>
      </c>
      <c r="E4825" s="32">
        <v>24</v>
      </c>
      <c r="F4825" s="32" t="s">
        <v>14</v>
      </c>
      <c r="G4825" s="32" t="s">
        <v>10961</v>
      </c>
      <c r="H4825" s="33" t="s">
        <v>10829</v>
      </c>
    </row>
    <row r="4826" spans="1:8" x14ac:dyDescent="0.25">
      <c r="A4826" s="34">
        <v>45804</v>
      </c>
      <c r="B4826" s="35" t="s">
        <v>874</v>
      </c>
      <c r="C4826" s="36" t="s">
        <v>4251</v>
      </c>
      <c r="D4826" s="35" t="s">
        <v>10828</v>
      </c>
      <c r="E4826" s="36">
        <v>24</v>
      </c>
      <c r="F4826" s="36" t="s">
        <v>14</v>
      </c>
      <c r="G4826" s="36" t="s">
        <v>10961</v>
      </c>
      <c r="H4826" s="37" t="s">
        <v>10829</v>
      </c>
    </row>
    <row r="4827" spans="1:8" x14ac:dyDescent="0.25">
      <c r="A4827" s="30">
        <v>45804</v>
      </c>
      <c r="B4827" s="31" t="s">
        <v>872</v>
      </c>
      <c r="C4827" s="32" t="s">
        <v>8417</v>
      </c>
      <c r="D4827" s="31" t="s">
        <v>10828</v>
      </c>
      <c r="E4827" s="32">
        <v>36</v>
      </c>
      <c r="F4827" s="32" t="s">
        <v>14</v>
      </c>
      <c r="G4827" s="32" t="s">
        <v>10961</v>
      </c>
      <c r="H4827" s="33" t="s">
        <v>10829</v>
      </c>
    </row>
    <row r="4828" spans="1:8" x14ac:dyDescent="0.25">
      <c r="A4828" s="34">
        <v>45804</v>
      </c>
      <c r="B4828" s="35" t="s">
        <v>3063</v>
      </c>
      <c r="C4828" s="36" t="s">
        <v>3064</v>
      </c>
      <c r="D4828" s="35" t="s">
        <v>10828</v>
      </c>
      <c r="E4828" s="36">
        <v>1</v>
      </c>
      <c r="F4828" s="36" t="s">
        <v>25</v>
      </c>
      <c r="G4828" s="36" t="s">
        <v>10961</v>
      </c>
      <c r="H4828" s="37" t="s">
        <v>10829</v>
      </c>
    </row>
    <row r="4829" spans="1:8" x14ac:dyDescent="0.25">
      <c r="A4829" s="30">
        <v>45804</v>
      </c>
      <c r="B4829" s="31" t="s">
        <v>10280</v>
      </c>
      <c r="C4829" s="32" t="s">
        <v>2922</v>
      </c>
      <c r="D4829" s="31" t="s">
        <v>10828</v>
      </c>
      <c r="E4829" s="32">
        <v>10</v>
      </c>
      <c r="F4829" s="32" t="s">
        <v>14</v>
      </c>
      <c r="G4829" s="32" t="s">
        <v>10961</v>
      </c>
      <c r="H4829" s="33" t="s">
        <v>10829</v>
      </c>
    </row>
    <row r="4830" spans="1:8" x14ac:dyDescent="0.25">
      <c r="A4830" s="34">
        <v>45804</v>
      </c>
      <c r="B4830" s="35" t="s">
        <v>10248</v>
      </c>
      <c r="C4830" s="36" t="s">
        <v>2923</v>
      </c>
      <c r="D4830" s="35" t="s">
        <v>10828</v>
      </c>
      <c r="E4830" s="36">
        <v>10</v>
      </c>
      <c r="F4830" s="36" t="s">
        <v>14</v>
      </c>
      <c r="G4830" s="36" t="s">
        <v>10961</v>
      </c>
      <c r="H4830" s="37" t="s">
        <v>10829</v>
      </c>
    </row>
    <row r="4831" spans="1:8" x14ac:dyDescent="0.25">
      <c r="A4831" s="30">
        <v>45804</v>
      </c>
      <c r="B4831" s="31" t="s">
        <v>1320</v>
      </c>
      <c r="C4831" s="32" t="s">
        <v>1321</v>
      </c>
      <c r="D4831" s="31" t="s">
        <v>10828</v>
      </c>
      <c r="E4831" s="32">
        <v>20</v>
      </c>
      <c r="F4831" s="32" t="s">
        <v>14</v>
      </c>
      <c r="G4831" s="32" t="s">
        <v>10961</v>
      </c>
      <c r="H4831" s="33" t="s">
        <v>10829</v>
      </c>
    </row>
    <row r="4832" spans="1:8" x14ac:dyDescent="0.25">
      <c r="A4832" s="34">
        <v>45804</v>
      </c>
      <c r="B4832" s="35" t="s">
        <v>2106</v>
      </c>
      <c r="C4832" s="36" t="s">
        <v>2107</v>
      </c>
      <c r="D4832" s="35" t="s">
        <v>10828</v>
      </c>
      <c r="E4832" s="36">
        <v>3</v>
      </c>
      <c r="F4832" s="36" t="s">
        <v>14</v>
      </c>
      <c r="G4832" s="36" t="s">
        <v>10961</v>
      </c>
      <c r="H4832" s="37" t="s">
        <v>10829</v>
      </c>
    </row>
    <row r="4833" spans="1:8" x14ac:dyDescent="0.25">
      <c r="A4833" s="30">
        <v>45804</v>
      </c>
      <c r="B4833" s="31" t="s">
        <v>339</v>
      </c>
      <c r="C4833" s="32" t="s">
        <v>340</v>
      </c>
      <c r="D4833" s="31" t="s">
        <v>10828</v>
      </c>
      <c r="E4833" s="32">
        <v>24</v>
      </c>
      <c r="F4833" s="32" t="s">
        <v>14</v>
      </c>
      <c r="G4833" s="32" t="s">
        <v>10961</v>
      </c>
      <c r="H4833" s="33" t="s">
        <v>10829</v>
      </c>
    </row>
    <row r="4834" spans="1:8" x14ac:dyDescent="0.25">
      <c r="A4834" s="34">
        <v>45804</v>
      </c>
      <c r="B4834" s="35" t="s">
        <v>10228</v>
      </c>
      <c r="C4834" s="36" t="s">
        <v>2507</v>
      </c>
      <c r="D4834" s="35" t="s">
        <v>10828</v>
      </c>
      <c r="E4834" s="36">
        <v>36</v>
      </c>
      <c r="F4834" s="36" t="s">
        <v>14</v>
      </c>
      <c r="G4834" s="36" t="s">
        <v>10961</v>
      </c>
      <c r="H4834" s="37" t="s">
        <v>10829</v>
      </c>
    </row>
    <row r="4835" spans="1:8" x14ac:dyDescent="0.25">
      <c r="A4835" s="30">
        <v>45804</v>
      </c>
      <c r="B4835" s="31" t="s">
        <v>1500</v>
      </c>
      <c r="C4835" s="32" t="s">
        <v>1501</v>
      </c>
      <c r="D4835" s="31" t="s">
        <v>10828</v>
      </c>
      <c r="E4835" s="32">
        <v>3</v>
      </c>
      <c r="F4835" s="32" t="s">
        <v>14</v>
      </c>
      <c r="G4835" s="32" t="s">
        <v>10961</v>
      </c>
      <c r="H4835" s="33" t="s">
        <v>10829</v>
      </c>
    </row>
    <row r="4836" spans="1:8" x14ac:dyDescent="0.25">
      <c r="A4836" s="34">
        <v>45804</v>
      </c>
      <c r="B4836" s="35" t="s">
        <v>2275</v>
      </c>
      <c r="C4836" s="36" t="s">
        <v>2276</v>
      </c>
      <c r="D4836" s="35" t="s">
        <v>10828</v>
      </c>
      <c r="E4836" s="36">
        <v>3</v>
      </c>
      <c r="F4836" s="36" t="s">
        <v>14</v>
      </c>
      <c r="G4836" s="36" t="s">
        <v>10961</v>
      </c>
      <c r="H4836" s="37" t="s">
        <v>10829</v>
      </c>
    </row>
    <row r="4837" spans="1:8" x14ac:dyDescent="0.25">
      <c r="A4837" s="30">
        <v>45804</v>
      </c>
      <c r="B4837" s="31" t="s">
        <v>10232</v>
      </c>
      <c r="C4837" s="32" t="s">
        <v>9049</v>
      </c>
      <c r="D4837" s="31" t="s">
        <v>10828</v>
      </c>
      <c r="E4837" s="32">
        <v>2</v>
      </c>
      <c r="F4837" s="32" t="s">
        <v>14</v>
      </c>
      <c r="G4837" s="32" t="s">
        <v>10961</v>
      </c>
      <c r="H4837" s="33" t="s">
        <v>10829</v>
      </c>
    </row>
    <row r="4838" spans="1:8" x14ac:dyDescent="0.25">
      <c r="A4838" s="34">
        <v>45804</v>
      </c>
      <c r="B4838" s="35" t="s">
        <v>145</v>
      </c>
      <c r="C4838" s="36" t="s">
        <v>146</v>
      </c>
      <c r="D4838" s="35" t="s">
        <v>10828</v>
      </c>
      <c r="E4838" s="36">
        <v>5</v>
      </c>
      <c r="F4838" s="36" t="s">
        <v>14</v>
      </c>
      <c r="G4838" s="36" t="s">
        <v>10961</v>
      </c>
      <c r="H4838" s="37" t="s">
        <v>10829</v>
      </c>
    </row>
    <row r="4839" spans="1:8" x14ac:dyDescent="0.25">
      <c r="A4839" s="30">
        <v>45804</v>
      </c>
      <c r="B4839" s="31" t="s">
        <v>818</v>
      </c>
      <c r="C4839" s="32" t="s">
        <v>819</v>
      </c>
      <c r="D4839" s="31" t="s">
        <v>10828</v>
      </c>
      <c r="E4839" s="32">
        <v>1</v>
      </c>
      <c r="F4839" s="32" t="s">
        <v>14</v>
      </c>
      <c r="G4839" s="32" t="s">
        <v>10961</v>
      </c>
      <c r="H4839" s="33" t="s">
        <v>10829</v>
      </c>
    </row>
    <row r="4840" spans="1:8" x14ac:dyDescent="0.25">
      <c r="A4840" s="34">
        <v>45804</v>
      </c>
      <c r="B4840" s="35" t="s">
        <v>4127</v>
      </c>
      <c r="C4840" s="36" t="s">
        <v>4128</v>
      </c>
      <c r="D4840" s="35" t="s">
        <v>10828</v>
      </c>
      <c r="E4840" s="36">
        <v>4</v>
      </c>
      <c r="F4840" s="36" t="s">
        <v>14</v>
      </c>
      <c r="G4840" s="36" t="s">
        <v>10961</v>
      </c>
      <c r="H4840" s="37" t="s">
        <v>10829</v>
      </c>
    </row>
    <row r="4841" spans="1:8" x14ac:dyDescent="0.25">
      <c r="A4841" s="30">
        <v>45804</v>
      </c>
      <c r="B4841" s="31" t="s">
        <v>7853</v>
      </c>
      <c r="C4841" s="32" t="s">
        <v>7854</v>
      </c>
      <c r="D4841" s="31" t="s">
        <v>10828</v>
      </c>
      <c r="E4841" s="32">
        <v>24</v>
      </c>
      <c r="F4841" s="32" t="s">
        <v>25</v>
      </c>
      <c r="G4841" s="32" t="s">
        <v>10961</v>
      </c>
      <c r="H4841" s="33" t="s">
        <v>10829</v>
      </c>
    </row>
    <row r="4842" spans="1:8" x14ac:dyDescent="0.25">
      <c r="A4842" s="34">
        <v>45804</v>
      </c>
      <c r="B4842" s="35" t="s">
        <v>1454</v>
      </c>
      <c r="C4842" s="36" t="s">
        <v>1455</v>
      </c>
      <c r="D4842" s="35" t="s">
        <v>10828</v>
      </c>
      <c r="E4842" s="36">
        <v>3</v>
      </c>
      <c r="F4842" s="36" t="s">
        <v>14</v>
      </c>
      <c r="G4842" s="36" t="s">
        <v>10961</v>
      </c>
      <c r="H4842" s="37" t="s">
        <v>10829</v>
      </c>
    </row>
    <row r="4843" spans="1:8" x14ac:dyDescent="0.25">
      <c r="A4843" s="30">
        <v>45804</v>
      </c>
      <c r="B4843" s="31" t="s">
        <v>10163</v>
      </c>
      <c r="C4843" s="32" t="s">
        <v>5092</v>
      </c>
      <c r="D4843" s="31" t="s">
        <v>10828</v>
      </c>
      <c r="E4843" s="32">
        <v>6</v>
      </c>
      <c r="F4843" s="32" t="s">
        <v>14</v>
      </c>
      <c r="G4843" s="32" t="s">
        <v>10961</v>
      </c>
      <c r="H4843" s="33" t="s">
        <v>10829</v>
      </c>
    </row>
    <row r="4844" spans="1:8" x14ac:dyDescent="0.25">
      <c r="A4844" s="34">
        <v>45804</v>
      </c>
      <c r="B4844" s="35" t="s">
        <v>5836</v>
      </c>
      <c r="C4844" s="36" t="s">
        <v>10572</v>
      </c>
      <c r="D4844" s="35" t="s">
        <v>10828</v>
      </c>
      <c r="E4844" s="36">
        <v>6</v>
      </c>
      <c r="F4844" s="36" t="s">
        <v>25</v>
      </c>
      <c r="G4844" s="36" t="s">
        <v>10961</v>
      </c>
      <c r="H4844" s="37" t="s">
        <v>10829</v>
      </c>
    </row>
    <row r="4845" spans="1:8" x14ac:dyDescent="0.25">
      <c r="A4845" s="30">
        <v>45804</v>
      </c>
      <c r="B4845" s="31">
        <v>4340453100</v>
      </c>
      <c r="C4845" s="32" t="s">
        <v>8727</v>
      </c>
      <c r="D4845" s="31" t="s">
        <v>10830</v>
      </c>
      <c r="E4845" s="32">
        <v>6</v>
      </c>
      <c r="F4845" s="32" t="s">
        <v>25</v>
      </c>
      <c r="G4845" s="32" t="s">
        <v>10961</v>
      </c>
      <c r="H4845" s="33" t="s">
        <v>8431</v>
      </c>
    </row>
    <row r="4846" spans="1:8" x14ac:dyDescent="0.25">
      <c r="A4846" s="34">
        <v>45804</v>
      </c>
      <c r="B4846" s="35" t="s">
        <v>2289</v>
      </c>
      <c r="C4846" s="36" t="s">
        <v>2290</v>
      </c>
      <c r="D4846" s="35" t="s">
        <v>10830</v>
      </c>
      <c r="E4846" s="36">
        <v>15</v>
      </c>
      <c r="F4846" s="36" t="s">
        <v>14</v>
      </c>
      <c r="G4846" s="36" t="s">
        <v>10961</v>
      </c>
      <c r="H4846" s="37" t="s">
        <v>8431</v>
      </c>
    </row>
    <row r="4847" spans="1:8" x14ac:dyDescent="0.25">
      <c r="A4847" s="30">
        <v>45804</v>
      </c>
      <c r="B4847" s="31" t="s">
        <v>7873</v>
      </c>
      <c r="C4847" s="32" t="s">
        <v>7874</v>
      </c>
      <c r="D4847" s="31" t="s">
        <v>10830</v>
      </c>
      <c r="E4847" s="32">
        <v>12</v>
      </c>
      <c r="F4847" s="32" t="s">
        <v>25</v>
      </c>
      <c r="G4847" s="32" t="s">
        <v>10961</v>
      </c>
      <c r="H4847" s="33" t="s">
        <v>8431</v>
      </c>
    </row>
    <row r="4848" spans="1:8" x14ac:dyDescent="0.25">
      <c r="A4848" s="34">
        <v>45804</v>
      </c>
      <c r="B4848" s="35" t="s">
        <v>7875</v>
      </c>
      <c r="C4848" s="36" t="s">
        <v>7876</v>
      </c>
      <c r="D4848" s="35" t="s">
        <v>10830</v>
      </c>
      <c r="E4848" s="36">
        <v>12</v>
      </c>
      <c r="F4848" s="36" t="s">
        <v>25</v>
      </c>
      <c r="G4848" s="36" t="s">
        <v>10961</v>
      </c>
      <c r="H4848" s="37" t="s">
        <v>8431</v>
      </c>
    </row>
    <row r="4849" spans="1:8" x14ac:dyDescent="0.25">
      <c r="A4849" s="30">
        <v>45804</v>
      </c>
      <c r="B4849" s="31" t="s">
        <v>1990</v>
      </c>
      <c r="C4849" s="32" t="s">
        <v>1991</v>
      </c>
      <c r="D4849" s="31" t="s">
        <v>10830</v>
      </c>
      <c r="E4849" s="32">
        <v>4</v>
      </c>
      <c r="F4849" s="32" t="s">
        <v>14</v>
      </c>
      <c r="G4849" s="32" t="s">
        <v>10961</v>
      </c>
      <c r="H4849" s="33" t="s">
        <v>8431</v>
      </c>
    </row>
    <row r="4850" spans="1:8" x14ac:dyDescent="0.25">
      <c r="A4850" s="34">
        <v>45804</v>
      </c>
      <c r="B4850" s="35" t="s">
        <v>8501</v>
      </c>
      <c r="C4850" s="36" t="s">
        <v>8502</v>
      </c>
      <c r="D4850" s="35" t="s">
        <v>10830</v>
      </c>
      <c r="E4850" s="36">
        <v>4</v>
      </c>
      <c r="F4850" s="36" t="s">
        <v>14</v>
      </c>
      <c r="G4850" s="36" t="s">
        <v>10961</v>
      </c>
      <c r="H4850" s="37" t="s">
        <v>8431</v>
      </c>
    </row>
    <row r="4851" spans="1:8" x14ac:dyDescent="0.25">
      <c r="A4851" s="30">
        <v>45804</v>
      </c>
      <c r="B4851" s="31" t="s">
        <v>9009</v>
      </c>
      <c r="C4851" s="32" t="s">
        <v>8987</v>
      </c>
      <c r="D4851" s="31" t="s">
        <v>10830</v>
      </c>
      <c r="E4851" s="32">
        <v>8</v>
      </c>
      <c r="F4851" s="32" t="s">
        <v>14</v>
      </c>
      <c r="G4851" s="32" t="s">
        <v>10961</v>
      </c>
      <c r="H4851" s="33" t="s">
        <v>8431</v>
      </c>
    </row>
    <row r="4852" spans="1:8" x14ac:dyDescent="0.25">
      <c r="A4852" s="34">
        <v>45804</v>
      </c>
      <c r="B4852" s="35" t="s">
        <v>8339</v>
      </c>
      <c r="C4852" s="36" t="s">
        <v>8340</v>
      </c>
      <c r="D4852" s="35" t="s">
        <v>10830</v>
      </c>
      <c r="E4852" s="36">
        <v>12</v>
      </c>
      <c r="F4852" s="36" t="s">
        <v>14</v>
      </c>
      <c r="G4852" s="36" t="s">
        <v>10961</v>
      </c>
      <c r="H4852" s="37" t="s">
        <v>8431</v>
      </c>
    </row>
    <row r="4853" spans="1:8" x14ac:dyDescent="0.25">
      <c r="A4853" s="30">
        <v>45804</v>
      </c>
      <c r="B4853" s="31" t="s">
        <v>8337</v>
      </c>
      <c r="C4853" s="32" t="s">
        <v>8338</v>
      </c>
      <c r="D4853" s="31" t="s">
        <v>10830</v>
      </c>
      <c r="E4853" s="32">
        <v>12</v>
      </c>
      <c r="F4853" s="32" t="s">
        <v>14</v>
      </c>
      <c r="G4853" s="32" t="s">
        <v>10961</v>
      </c>
      <c r="H4853" s="33" t="s">
        <v>8431</v>
      </c>
    </row>
    <row r="4854" spans="1:8" x14ac:dyDescent="0.25">
      <c r="A4854" s="34">
        <v>45804</v>
      </c>
      <c r="B4854" s="35">
        <v>3280860100</v>
      </c>
      <c r="C4854" s="36" t="s">
        <v>8706</v>
      </c>
      <c r="D4854" s="35" t="s">
        <v>10830</v>
      </c>
      <c r="E4854" s="36">
        <v>2</v>
      </c>
      <c r="F4854" s="36" t="s">
        <v>14</v>
      </c>
      <c r="G4854" s="36" t="s">
        <v>10961</v>
      </c>
      <c r="H4854" s="37" t="s">
        <v>8431</v>
      </c>
    </row>
    <row r="4855" spans="1:8" x14ac:dyDescent="0.25">
      <c r="A4855" s="30">
        <v>45804</v>
      </c>
      <c r="B4855" s="31">
        <v>3280606100</v>
      </c>
      <c r="C4855" s="32" t="s">
        <v>10520</v>
      </c>
      <c r="D4855" s="31" t="s">
        <v>10830</v>
      </c>
      <c r="E4855" s="32">
        <v>2</v>
      </c>
      <c r="F4855" s="32" t="s">
        <v>14</v>
      </c>
      <c r="G4855" s="32" t="s">
        <v>10961</v>
      </c>
      <c r="H4855" s="33" t="s">
        <v>8431</v>
      </c>
    </row>
    <row r="4856" spans="1:8" x14ac:dyDescent="0.25">
      <c r="A4856" s="34">
        <v>45804</v>
      </c>
      <c r="B4856" s="35" t="s">
        <v>9006</v>
      </c>
      <c r="C4856" s="36" t="s">
        <v>10768</v>
      </c>
      <c r="D4856" s="35" t="s">
        <v>10830</v>
      </c>
      <c r="E4856" s="36">
        <v>6</v>
      </c>
      <c r="F4856" s="36" t="s">
        <v>14</v>
      </c>
      <c r="G4856" s="36" t="s">
        <v>10961</v>
      </c>
      <c r="H4856" s="37" t="s">
        <v>8431</v>
      </c>
    </row>
    <row r="4857" spans="1:8" x14ac:dyDescent="0.25">
      <c r="A4857" s="30">
        <v>45804</v>
      </c>
      <c r="B4857" s="31" t="s">
        <v>1109</v>
      </c>
      <c r="C4857" s="32" t="s">
        <v>1110</v>
      </c>
      <c r="D4857" s="31" t="s">
        <v>10830</v>
      </c>
      <c r="E4857" s="32">
        <v>6</v>
      </c>
      <c r="F4857" s="32" t="s">
        <v>14</v>
      </c>
      <c r="G4857" s="32" t="s">
        <v>10961</v>
      </c>
      <c r="H4857" s="33" t="s">
        <v>8431</v>
      </c>
    </row>
    <row r="4858" spans="1:8" x14ac:dyDescent="0.25">
      <c r="A4858" s="34">
        <v>45804</v>
      </c>
      <c r="B4858" s="35" t="s">
        <v>1091</v>
      </c>
      <c r="C4858" s="36" t="s">
        <v>1092</v>
      </c>
      <c r="D4858" s="35" t="s">
        <v>10830</v>
      </c>
      <c r="E4858" s="36">
        <v>6</v>
      </c>
      <c r="F4858" s="36" t="s">
        <v>14</v>
      </c>
      <c r="G4858" s="36" t="s">
        <v>10961</v>
      </c>
      <c r="H4858" s="37" t="s">
        <v>8431</v>
      </c>
    </row>
    <row r="4859" spans="1:8" x14ac:dyDescent="0.25">
      <c r="A4859" s="30">
        <v>45804</v>
      </c>
      <c r="B4859" s="31" t="s">
        <v>1089</v>
      </c>
      <c r="C4859" s="32" t="s">
        <v>3855</v>
      </c>
      <c r="D4859" s="31" t="s">
        <v>10830</v>
      </c>
      <c r="E4859" s="32">
        <v>6</v>
      </c>
      <c r="F4859" s="32" t="s">
        <v>14</v>
      </c>
      <c r="G4859" s="32" t="s">
        <v>10961</v>
      </c>
      <c r="H4859" s="33" t="s">
        <v>8431</v>
      </c>
    </row>
    <row r="4860" spans="1:8" x14ac:dyDescent="0.25">
      <c r="A4860" s="34">
        <v>45804</v>
      </c>
      <c r="B4860" s="35" t="s">
        <v>5903</v>
      </c>
      <c r="C4860" s="36" t="s">
        <v>10580</v>
      </c>
      <c r="D4860" s="35" t="s">
        <v>10830</v>
      </c>
      <c r="E4860" s="36">
        <v>2</v>
      </c>
      <c r="F4860" s="36" t="s">
        <v>25</v>
      </c>
      <c r="G4860" s="36" t="s">
        <v>10961</v>
      </c>
      <c r="H4860" s="37" t="s">
        <v>8431</v>
      </c>
    </row>
    <row r="4861" spans="1:8" x14ac:dyDescent="0.25">
      <c r="A4861" s="30">
        <v>45804</v>
      </c>
      <c r="B4861" s="31" t="s">
        <v>8809</v>
      </c>
      <c r="C4861" s="32" t="s">
        <v>8781</v>
      </c>
      <c r="D4861" s="31" t="s">
        <v>10830</v>
      </c>
      <c r="E4861" s="32">
        <v>16</v>
      </c>
      <c r="F4861" s="32" t="s">
        <v>14</v>
      </c>
      <c r="G4861" s="32" t="s">
        <v>10961</v>
      </c>
      <c r="H4861" s="33" t="s">
        <v>8431</v>
      </c>
    </row>
    <row r="4862" spans="1:8" x14ac:dyDescent="0.25">
      <c r="A4862" s="34">
        <v>45804</v>
      </c>
      <c r="B4862" s="35" t="s">
        <v>7891</v>
      </c>
      <c r="C4862" s="36" t="s">
        <v>7892</v>
      </c>
      <c r="D4862" s="35" t="s">
        <v>10830</v>
      </c>
      <c r="E4862" s="36">
        <v>12</v>
      </c>
      <c r="F4862" s="36" t="s">
        <v>25</v>
      </c>
      <c r="G4862" s="36" t="s">
        <v>10961</v>
      </c>
      <c r="H4862" s="37" t="s">
        <v>8431</v>
      </c>
    </row>
    <row r="4863" spans="1:8" x14ac:dyDescent="0.25">
      <c r="A4863" s="30">
        <v>45804</v>
      </c>
      <c r="B4863" s="31" t="s">
        <v>8819</v>
      </c>
      <c r="C4863" s="32" t="s">
        <v>8789</v>
      </c>
      <c r="D4863" s="31" t="s">
        <v>10830</v>
      </c>
      <c r="E4863" s="32">
        <v>8</v>
      </c>
      <c r="F4863" s="32" t="s">
        <v>14</v>
      </c>
      <c r="G4863" s="32" t="s">
        <v>10961</v>
      </c>
      <c r="H4863" s="33" t="s">
        <v>8431</v>
      </c>
    </row>
    <row r="4864" spans="1:8" x14ac:dyDescent="0.25">
      <c r="A4864" s="34">
        <v>45804</v>
      </c>
      <c r="B4864" s="35" t="s">
        <v>9274</v>
      </c>
      <c r="C4864" s="36" t="s">
        <v>8358</v>
      </c>
      <c r="D4864" s="35" t="s">
        <v>10830</v>
      </c>
      <c r="E4864" s="36">
        <v>20</v>
      </c>
      <c r="F4864" s="36" t="s">
        <v>14</v>
      </c>
      <c r="G4864" s="36" t="s">
        <v>10961</v>
      </c>
      <c r="H4864" s="37" t="s">
        <v>8431</v>
      </c>
    </row>
    <row r="4865" spans="1:8" x14ac:dyDescent="0.25">
      <c r="A4865" s="30">
        <v>45804</v>
      </c>
      <c r="B4865" s="31" t="s">
        <v>9287</v>
      </c>
      <c r="C4865" s="32" t="s">
        <v>8360</v>
      </c>
      <c r="D4865" s="31" t="s">
        <v>10830</v>
      </c>
      <c r="E4865" s="32">
        <v>20</v>
      </c>
      <c r="F4865" s="32" t="s">
        <v>14</v>
      </c>
      <c r="G4865" s="32" t="s">
        <v>10961</v>
      </c>
      <c r="H4865" s="33" t="s">
        <v>8431</v>
      </c>
    </row>
    <row r="4866" spans="1:8" x14ac:dyDescent="0.25">
      <c r="A4866" s="34">
        <v>45804</v>
      </c>
      <c r="B4866" s="35" t="s">
        <v>9288</v>
      </c>
      <c r="C4866" s="36" t="s">
        <v>8361</v>
      </c>
      <c r="D4866" s="35" t="s">
        <v>10830</v>
      </c>
      <c r="E4866" s="36">
        <v>20</v>
      </c>
      <c r="F4866" s="36" t="s">
        <v>14</v>
      </c>
      <c r="G4866" s="36" t="s">
        <v>10961</v>
      </c>
      <c r="H4866" s="37" t="s">
        <v>8431</v>
      </c>
    </row>
    <row r="4867" spans="1:8" x14ac:dyDescent="0.25">
      <c r="A4867" s="30">
        <v>45804</v>
      </c>
      <c r="B4867" s="31" t="s">
        <v>8761</v>
      </c>
      <c r="C4867" s="32" t="s">
        <v>8705</v>
      </c>
      <c r="D4867" s="31" t="s">
        <v>10830</v>
      </c>
      <c r="E4867" s="32">
        <v>5</v>
      </c>
      <c r="F4867" s="32" t="s">
        <v>14</v>
      </c>
      <c r="G4867" s="32" t="s">
        <v>10961</v>
      </c>
      <c r="H4867" s="33" t="s">
        <v>8431</v>
      </c>
    </row>
    <row r="4868" spans="1:8" x14ac:dyDescent="0.25">
      <c r="A4868" s="34">
        <v>45804</v>
      </c>
      <c r="B4868" s="35" t="s">
        <v>1107</v>
      </c>
      <c r="C4868" s="36" t="s">
        <v>1108</v>
      </c>
      <c r="D4868" s="35" t="s">
        <v>10830</v>
      </c>
      <c r="E4868" s="36">
        <v>12</v>
      </c>
      <c r="F4868" s="36" t="s">
        <v>25</v>
      </c>
      <c r="G4868" s="36" t="s">
        <v>10961</v>
      </c>
      <c r="H4868" s="37" t="s">
        <v>8431</v>
      </c>
    </row>
    <row r="4869" spans="1:8" x14ac:dyDescent="0.25">
      <c r="A4869" s="30">
        <v>45804</v>
      </c>
      <c r="B4869" s="31" t="s">
        <v>8233</v>
      </c>
      <c r="C4869" s="32" t="s">
        <v>8234</v>
      </c>
      <c r="D4869" s="31" t="s">
        <v>10830</v>
      </c>
      <c r="E4869" s="32">
        <v>20</v>
      </c>
      <c r="F4869" s="32" t="s">
        <v>14</v>
      </c>
      <c r="G4869" s="32" t="s">
        <v>10961</v>
      </c>
      <c r="H4869" s="33" t="s">
        <v>8431</v>
      </c>
    </row>
    <row r="4870" spans="1:8" x14ac:dyDescent="0.25">
      <c r="A4870" s="34">
        <v>45804</v>
      </c>
      <c r="B4870" s="35" t="s">
        <v>8829</v>
      </c>
      <c r="C4870" s="36" t="s">
        <v>8799</v>
      </c>
      <c r="D4870" s="35" t="s">
        <v>10830</v>
      </c>
      <c r="E4870" s="36">
        <v>16</v>
      </c>
      <c r="F4870" s="36" t="s">
        <v>14</v>
      </c>
      <c r="G4870" s="36" t="s">
        <v>10961</v>
      </c>
      <c r="H4870" s="37" t="s">
        <v>8431</v>
      </c>
    </row>
    <row r="4871" spans="1:8" x14ac:dyDescent="0.25">
      <c r="A4871" s="30">
        <v>45804</v>
      </c>
      <c r="B4871" s="31" t="s">
        <v>2102</v>
      </c>
      <c r="C4871" s="32" t="s">
        <v>2103</v>
      </c>
      <c r="D4871" s="31" t="s">
        <v>10830</v>
      </c>
      <c r="E4871" s="32">
        <v>2</v>
      </c>
      <c r="F4871" s="32" t="s">
        <v>14</v>
      </c>
      <c r="G4871" s="32" t="s">
        <v>10961</v>
      </c>
      <c r="H4871" s="33" t="s">
        <v>8431</v>
      </c>
    </row>
    <row r="4872" spans="1:8" x14ac:dyDescent="0.25">
      <c r="A4872" s="34">
        <v>45804</v>
      </c>
      <c r="B4872" s="35" t="s">
        <v>2104</v>
      </c>
      <c r="C4872" s="36" t="s">
        <v>2105</v>
      </c>
      <c r="D4872" s="35" t="s">
        <v>10830</v>
      </c>
      <c r="E4872" s="36">
        <v>2</v>
      </c>
      <c r="F4872" s="36" t="s">
        <v>14</v>
      </c>
      <c r="G4872" s="36" t="s">
        <v>10961</v>
      </c>
      <c r="H4872" s="37" t="s">
        <v>8431</v>
      </c>
    </row>
    <row r="4873" spans="1:8" x14ac:dyDescent="0.25">
      <c r="A4873" s="30">
        <v>45804</v>
      </c>
      <c r="B4873" s="31" t="s">
        <v>916</v>
      </c>
      <c r="C4873" s="32" t="s">
        <v>3492</v>
      </c>
      <c r="D4873" s="31" t="s">
        <v>10830</v>
      </c>
      <c r="E4873" s="32">
        <v>6</v>
      </c>
      <c r="F4873" s="32" t="s">
        <v>14</v>
      </c>
      <c r="G4873" s="32" t="s">
        <v>10961</v>
      </c>
      <c r="H4873" s="33" t="s">
        <v>8431</v>
      </c>
    </row>
    <row r="4874" spans="1:8" x14ac:dyDescent="0.25">
      <c r="A4874" s="34">
        <v>45804</v>
      </c>
      <c r="B4874" s="35" t="s">
        <v>3688</v>
      </c>
      <c r="C4874" s="36" t="s">
        <v>3689</v>
      </c>
      <c r="D4874" s="35" t="s">
        <v>10830</v>
      </c>
      <c r="E4874" s="36">
        <v>6</v>
      </c>
      <c r="F4874" s="36" t="s">
        <v>14</v>
      </c>
      <c r="G4874" s="36" t="s">
        <v>10961</v>
      </c>
      <c r="H4874" s="37" t="s">
        <v>8431</v>
      </c>
    </row>
    <row r="4875" spans="1:8" x14ac:dyDescent="0.25">
      <c r="A4875" s="30">
        <v>45804</v>
      </c>
      <c r="B4875" s="31" t="s">
        <v>3686</v>
      </c>
      <c r="C4875" s="32" t="s">
        <v>3687</v>
      </c>
      <c r="D4875" s="31" t="s">
        <v>10830</v>
      </c>
      <c r="E4875" s="32">
        <v>6</v>
      </c>
      <c r="F4875" s="32" t="s">
        <v>14</v>
      </c>
      <c r="G4875" s="32" t="s">
        <v>10961</v>
      </c>
      <c r="H4875" s="33" t="s">
        <v>8431</v>
      </c>
    </row>
    <row r="4876" spans="1:8" x14ac:dyDescent="0.25">
      <c r="A4876" s="34">
        <v>45804</v>
      </c>
      <c r="B4876" s="35" t="s">
        <v>6</v>
      </c>
      <c r="C4876" s="36" t="s">
        <v>7</v>
      </c>
      <c r="D4876" s="35" t="s">
        <v>10830</v>
      </c>
      <c r="E4876" s="36">
        <v>10</v>
      </c>
      <c r="F4876" s="36" t="s">
        <v>14</v>
      </c>
      <c r="G4876" s="36" t="s">
        <v>10961</v>
      </c>
      <c r="H4876" s="37" t="s">
        <v>8431</v>
      </c>
    </row>
    <row r="4877" spans="1:8" x14ac:dyDescent="0.25">
      <c r="A4877" s="30">
        <v>45804</v>
      </c>
      <c r="B4877" s="31" t="s">
        <v>52</v>
      </c>
      <c r="C4877" s="32" t="s">
        <v>53</v>
      </c>
      <c r="D4877" s="31" t="s">
        <v>10830</v>
      </c>
      <c r="E4877" s="32">
        <v>10</v>
      </c>
      <c r="F4877" s="32" t="s">
        <v>14</v>
      </c>
      <c r="G4877" s="32" t="s">
        <v>10961</v>
      </c>
      <c r="H4877" s="33" t="s">
        <v>8431</v>
      </c>
    </row>
    <row r="4878" spans="1:8" x14ac:dyDescent="0.25">
      <c r="A4878" s="34">
        <v>45804</v>
      </c>
      <c r="B4878" s="35" t="s">
        <v>10183</v>
      </c>
      <c r="C4878" s="36" t="s">
        <v>2825</v>
      </c>
      <c r="D4878" s="35" t="s">
        <v>10830</v>
      </c>
      <c r="E4878" s="36">
        <v>2</v>
      </c>
      <c r="F4878" s="36" t="s">
        <v>14</v>
      </c>
      <c r="G4878" s="36" t="s">
        <v>10961</v>
      </c>
      <c r="H4878" s="37" t="s">
        <v>8431</v>
      </c>
    </row>
    <row r="4879" spans="1:8" x14ac:dyDescent="0.25">
      <c r="A4879" s="30">
        <v>45804</v>
      </c>
      <c r="B4879" s="31" t="s">
        <v>10184</v>
      </c>
      <c r="C4879" s="32" t="s">
        <v>2826</v>
      </c>
      <c r="D4879" s="31" t="s">
        <v>10830</v>
      </c>
      <c r="E4879" s="32">
        <v>2</v>
      </c>
      <c r="F4879" s="32" t="s">
        <v>14</v>
      </c>
      <c r="G4879" s="32" t="s">
        <v>10961</v>
      </c>
      <c r="H4879" s="33" t="s">
        <v>8431</v>
      </c>
    </row>
    <row r="4880" spans="1:8" x14ac:dyDescent="0.25">
      <c r="A4880" s="34">
        <v>45804</v>
      </c>
      <c r="B4880" s="35" t="s">
        <v>1938</v>
      </c>
      <c r="C4880" s="36" t="s">
        <v>1939</v>
      </c>
      <c r="D4880" s="35" t="s">
        <v>10830</v>
      </c>
      <c r="E4880" s="36">
        <v>2</v>
      </c>
      <c r="F4880" s="36" t="s">
        <v>14</v>
      </c>
      <c r="G4880" s="36" t="s">
        <v>10961</v>
      </c>
      <c r="H4880" s="37" t="s">
        <v>8431</v>
      </c>
    </row>
    <row r="4881" spans="1:8" x14ac:dyDescent="0.25">
      <c r="A4881" s="30">
        <v>45804</v>
      </c>
      <c r="B4881" s="31" t="s">
        <v>1878</v>
      </c>
      <c r="C4881" s="32" t="s">
        <v>1879</v>
      </c>
      <c r="D4881" s="31" t="s">
        <v>10830</v>
      </c>
      <c r="E4881" s="32">
        <v>6</v>
      </c>
      <c r="F4881" s="32" t="s">
        <v>14</v>
      </c>
      <c r="G4881" s="32" t="s">
        <v>10961</v>
      </c>
      <c r="H4881" s="33" t="s">
        <v>8431</v>
      </c>
    </row>
    <row r="4882" spans="1:8" x14ac:dyDescent="0.25">
      <c r="A4882" s="34">
        <v>45804</v>
      </c>
      <c r="B4882" s="35" t="s">
        <v>1588</v>
      </c>
      <c r="C4882" s="36" t="s">
        <v>2863</v>
      </c>
      <c r="D4882" s="35" t="s">
        <v>10830</v>
      </c>
      <c r="E4882" s="36">
        <v>6</v>
      </c>
      <c r="F4882" s="36" t="s">
        <v>14</v>
      </c>
      <c r="G4882" s="36" t="s">
        <v>10961</v>
      </c>
      <c r="H4882" s="37" t="s">
        <v>8431</v>
      </c>
    </row>
    <row r="4883" spans="1:8" x14ac:dyDescent="0.25">
      <c r="A4883" s="30">
        <v>45804</v>
      </c>
      <c r="B4883" s="31" t="s">
        <v>1590</v>
      </c>
      <c r="C4883" s="32" t="s">
        <v>2864</v>
      </c>
      <c r="D4883" s="31" t="s">
        <v>10830</v>
      </c>
      <c r="E4883" s="32">
        <v>6</v>
      </c>
      <c r="F4883" s="32" t="s">
        <v>14</v>
      </c>
      <c r="G4883" s="32" t="s">
        <v>10961</v>
      </c>
      <c r="H4883" s="33" t="s">
        <v>8431</v>
      </c>
    </row>
    <row r="4884" spans="1:8" x14ac:dyDescent="0.25">
      <c r="A4884" s="34">
        <v>45804</v>
      </c>
      <c r="B4884" s="35" t="s">
        <v>1577</v>
      </c>
      <c r="C4884" s="36" t="s">
        <v>2865</v>
      </c>
      <c r="D4884" s="35" t="s">
        <v>10830</v>
      </c>
      <c r="E4884" s="36">
        <v>6</v>
      </c>
      <c r="F4884" s="36" t="s">
        <v>14</v>
      </c>
      <c r="G4884" s="36" t="s">
        <v>10961</v>
      </c>
      <c r="H4884" s="37" t="s">
        <v>8431</v>
      </c>
    </row>
    <row r="4885" spans="1:8" x14ac:dyDescent="0.25">
      <c r="A4885" s="30">
        <v>45804</v>
      </c>
      <c r="B4885" s="31" t="s">
        <v>1640</v>
      </c>
      <c r="C4885" s="32" t="s">
        <v>1641</v>
      </c>
      <c r="D4885" s="31" t="s">
        <v>10830</v>
      </c>
      <c r="E4885" s="32">
        <v>6</v>
      </c>
      <c r="F4885" s="32" t="s">
        <v>14</v>
      </c>
      <c r="G4885" s="32" t="s">
        <v>10961</v>
      </c>
      <c r="H4885" s="33" t="s">
        <v>8431</v>
      </c>
    </row>
    <row r="4886" spans="1:8" x14ac:dyDescent="0.25">
      <c r="A4886" s="34">
        <v>45804</v>
      </c>
      <c r="B4886" s="35" t="s">
        <v>2866</v>
      </c>
      <c r="C4886" s="36" t="s">
        <v>2867</v>
      </c>
      <c r="D4886" s="35" t="s">
        <v>10830</v>
      </c>
      <c r="E4886" s="36">
        <v>2</v>
      </c>
      <c r="F4886" s="36" t="s">
        <v>14</v>
      </c>
      <c r="G4886" s="36" t="s">
        <v>10961</v>
      </c>
      <c r="H4886" s="37" t="s">
        <v>8431</v>
      </c>
    </row>
    <row r="4887" spans="1:8" x14ac:dyDescent="0.25">
      <c r="A4887" s="30">
        <v>45804</v>
      </c>
      <c r="B4887" s="31" t="s">
        <v>2868</v>
      </c>
      <c r="C4887" s="32" t="s">
        <v>2869</v>
      </c>
      <c r="D4887" s="31" t="s">
        <v>10830</v>
      </c>
      <c r="E4887" s="32">
        <v>2</v>
      </c>
      <c r="F4887" s="32" t="s">
        <v>14</v>
      </c>
      <c r="G4887" s="32" t="s">
        <v>10961</v>
      </c>
      <c r="H4887" s="33" t="s">
        <v>8431</v>
      </c>
    </row>
    <row r="4888" spans="1:8" x14ac:dyDescent="0.25">
      <c r="A4888" s="34">
        <v>45804</v>
      </c>
      <c r="B4888" s="35" t="s">
        <v>1578</v>
      </c>
      <c r="C4888" s="36" t="s">
        <v>2859</v>
      </c>
      <c r="D4888" s="35" t="s">
        <v>10830</v>
      </c>
      <c r="E4888" s="36">
        <v>6</v>
      </c>
      <c r="F4888" s="36" t="s">
        <v>14</v>
      </c>
      <c r="G4888" s="36" t="s">
        <v>10961</v>
      </c>
      <c r="H4888" s="37" t="s">
        <v>8431</v>
      </c>
    </row>
    <row r="4889" spans="1:8" x14ac:dyDescent="0.25">
      <c r="A4889" s="30">
        <v>45804</v>
      </c>
      <c r="B4889" s="31" t="s">
        <v>1575</v>
      </c>
      <c r="C4889" s="32" t="s">
        <v>2860</v>
      </c>
      <c r="D4889" s="31" t="s">
        <v>10830</v>
      </c>
      <c r="E4889" s="32">
        <v>6</v>
      </c>
      <c r="F4889" s="32" t="s">
        <v>14</v>
      </c>
      <c r="G4889" s="32" t="s">
        <v>10961</v>
      </c>
      <c r="H4889" s="33" t="s">
        <v>8431</v>
      </c>
    </row>
    <row r="4890" spans="1:8" x14ac:dyDescent="0.25">
      <c r="A4890" s="34">
        <v>45804</v>
      </c>
      <c r="B4890" s="35" t="s">
        <v>9321</v>
      </c>
      <c r="C4890" s="36" t="s">
        <v>8903</v>
      </c>
      <c r="D4890" s="35" t="s">
        <v>10830</v>
      </c>
      <c r="E4890" s="36">
        <v>10</v>
      </c>
      <c r="F4890" s="36" t="s">
        <v>14</v>
      </c>
      <c r="G4890" s="36" t="s">
        <v>10961</v>
      </c>
      <c r="H4890" s="37" t="s">
        <v>8431</v>
      </c>
    </row>
    <row r="4891" spans="1:8" x14ac:dyDescent="0.25">
      <c r="A4891" s="30">
        <v>45804</v>
      </c>
      <c r="B4891" s="31" t="s">
        <v>9322</v>
      </c>
      <c r="C4891" s="32" t="s">
        <v>8904</v>
      </c>
      <c r="D4891" s="31" t="s">
        <v>10830</v>
      </c>
      <c r="E4891" s="32">
        <v>10</v>
      </c>
      <c r="F4891" s="32" t="s">
        <v>14</v>
      </c>
      <c r="G4891" s="32" t="s">
        <v>10961</v>
      </c>
      <c r="H4891" s="33" t="s">
        <v>8431</v>
      </c>
    </row>
    <row r="4892" spans="1:8" x14ac:dyDescent="0.25">
      <c r="A4892" s="34">
        <v>45804</v>
      </c>
      <c r="B4892" s="35" t="s">
        <v>9372</v>
      </c>
      <c r="C4892" s="36" t="s">
        <v>10250</v>
      </c>
      <c r="D4892" s="35" t="s">
        <v>10830</v>
      </c>
      <c r="E4892" s="36">
        <v>10</v>
      </c>
      <c r="F4892" s="36" t="s">
        <v>14</v>
      </c>
      <c r="G4892" s="36" t="s">
        <v>10961</v>
      </c>
      <c r="H4892" s="37" t="s">
        <v>8431</v>
      </c>
    </row>
    <row r="4893" spans="1:8" x14ac:dyDescent="0.25">
      <c r="A4893" s="30">
        <v>45804</v>
      </c>
      <c r="B4893" s="31">
        <v>4340427100</v>
      </c>
      <c r="C4893" s="32" t="s">
        <v>8719</v>
      </c>
      <c r="D4893" s="31" t="s">
        <v>10830</v>
      </c>
      <c r="E4893" s="32">
        <v>4</v>
      </c>
      <c r="F4893" s="32" t="s">
        <v>25</v>
      </c>
      <c r="G4893" s="32" t="s">
        <v>10961</v>
      </c>
      <c r="H4893" s="33" t="s">
        <v>8431</v>
      </c>
    </row>
    <row r="4894" spans="1:8" x14ac:dyDescent="0.25">
      <c r="A4894" s="34">
        <v>45804</v>
      </c>
      <c r="B4894" s="35" t="s">
        <v>816</v>
      </c>
      <c r="C4894" s="36" t="s">
        <v>817</v>
      </c>
      <c r="D4894" s="35" t="s">
        <v>10830</v>
      </c>
      <c r="E4894" s="36">
        <v>4</v>
      </c>
      <c r="F4894" s="36" t="s">
        <v>14</v>
      </c>
      <c r="G4894" s="36" t="s">
        <v>10961</v>
      </c>
      <c r="H4894" s="37" t="s">
        <v>8431</v>
      </c>
    </row>
    <row r="4895" spans="1:8" x14ac:dyDescent="0.25">
      <c r="A4895" s="30">
        <v>45804</v>
      </c>
      <c r="B4895" s="31" t="s">
        <v>81</v>
      </c>
      <c r="C4895" s="32" t="s">
        <v>82</v>
      </c>
      <c r="D4895" s="31" t="s">
        <v>10830</v>
      </c>
      <c r="E4895" s="32">
        <v>4</v>
      </c>
      <c r="F4895" s="32" t="s">
        <v>14</v>
      </c>
      <c r="G4895" s="32" t="s">
        <v>10961</v>
      </c>
      <c r="H4895" s="33" t="s">
        <v>8431</v>
      </c>
    </row>
    <row r="4896" spans="1:8" x14ac:dyDescent="0.25">
      <c r="A4896" s="34">
        <v>45804</v>
      </c>
      <c r="B4896" s="35" t="s">
        <v>3806</v>
      </c>
      <c r="C4896" s="36" t="s">
        <v>3807</v>
      </c>
      <c r="D4896" s="35" t="s">
        <v>10830</v>
      </c>
      <c r="E4896" s="36">
        <v>2</v>
      </c>
      <c r="F4896" s="36" t="s">
        <v>14</v>
      </c>
      <c r="G4896" s="36" t="s">
        <v>10961</v>
      </c>
      <c r="H4896" s="37" t="s">
        <v>8431</v>
      </c>
    </row>
    <row r="4897" spans="1:8" x14ac:dyDescent="0.25">
      <c r="A4897" s="30">
        <v>45804</v>
      </c>
      <c r="B4897" s="31" t="s">
        <v>3808</v>
      </c>
      <c r="C4897" s="32" t="s">
        <v>3809</v>
      </c>
      <c r="D4897" s="31" t="s">
        <v>10830</v>
      </c>
      <c r="E4897" s="32">
        <v>2</v>
      </c>
      <c r="F4897" s="32" t="s">
        <v>14</v>
      </c>
      <c r="G4897" s="32" t="s">
        <v>10961</v>
      </c>
      <c r="H4897" s="33" t="s">
        <v>8431</v>
      </c>
    </row>
    <row r="4898" spans="1:8" x14ac:dyDescent="0.25">
      <c r="A4898" s="34">
        <v>45804</v>
      </c>
      <c r="B4898" s="35" t="s">
        <v>5372</v>
      </c>
      <c r="C4898" s="36" t="s">
        <v>5373</v>
      </c>
      <c r="D4898" s="35" t="s">
        <v>10830</v>
      </c>
      <c r="E4898" s="36">
        <v>20</v>
      </c>
      <c r="F4898" s="36" t="s">
        <v>14</v>
      </c>
      <c r="G4898" s="36" t="s">
        <v>10961</v>
      </c>
      <c r="H4898" s="37" t="s">
        <v>8431</v>
      </c>
    </row>
    <row r="4899" spans="1:8" x14ac:dyDescent="0.25">
      <c r="A4899" s="30">
        <v>45804</v>
      </c>
      <c r="B4899" s="31" t="s">
        <v>10237</v>
      </c>
      <c r="C4899" s="32" t="s">
        <v>18</v>
      </c>
      <c r="D4899" s="31" t="s">
        <v>10830</v>
      </c>
      <c r="E4899" s="32">
        <v>10</v>
      </c>
      <c r="F4899" s="32" t="s">
        <v>14</v>
      </c>
      <c r="G4899" s="32" t="s">
        <v>10961</v>
      </c>
      <c r="H4899" s="33" t="s">
        <v>8431</v>
      </c>
    </row>
    <row r="4900" spans="1:8" x14ac:dyDescent="0.25">
      <c r="A4900" s="34">
        <v>45804</v>
      </c>
      <c r="B4900" s="35" t="s">
        <v>740</v>
      </c>
      <c r="C4900" s="36" t="s">
        <v>741</v>
      </c>
      <c r="D4900" s="35" t="s">
        <v>10830</v>
      </c>
      <c r="E4900" s="36">
        <v>4</v>
      </c>
      <c r="F4900" s="36" t="s">
        <v>14</v>
      </c>
      <c r="G4900" s="36" t="s">
        <v>10961</v>
      </c>
      <c r="H4900" s="37" t="s">
        <v>8431</v>
      </c>
    </row>
    <row r="4901" spans="1:8" x14ac:dyDescent="0.25">
      <c r="A4901" s="30">
        <v>45804</v>
      </c>
      <c r="B4901" s="31" t="s">
        <v>9817</v>
      </c>
      <c r="C4901" s="32" t="s">
        <v>9818</v>
      </c>
      <c r="D4901" s="31" t="s">
        <v>10830</v>
      </c>
      <c r="E4901" s="32">
        <v>72</v>
      </c>
      <c r="F4901" s="32" t="s">
        <v>14</v>
      </c>
      <c r="G4901" s="32" t="s">
        <v>10961</v>
      </c>
      <c r="H4901" s="33" t="s">
        <v>8431</v>
      </c>
    </row>
    <row r="4902" spans="1:8" x14ac:dyDescent="0.25">
      <c r="A4902" s="34">
        <v>45804</v>
      </c>
      <c r="B4902" s="35" t="s">
        <v>8233</v>
      </c>
      <c r="C4902" s="36" t="s">
        <v>8234</v>
      </c>
      <c r="D4902" s="35" t="s">
        <v>10830</v>
      </c>
      <c r="E4902" s="36">
        <v>50</v>
      </c>
      <c r="F4902" s="36" t="s">
        <v>14</v>
      </c>
      <c r="G4902" s="36" t="s">
        <v>10961</v>
      </c>
      <c r="H4902" s="37" t="s">
        <v>8431</v>
      </c>
    </row>
    <row r="4903" spans="1:8" x14ac:dyDescent="0.25">
      <c r="A4903" s="30">
        <v>45806</v>
      </c>
      <c r="B4903" s="31" t="s">
        <v>2774</v>
      </c>
      <c r="C4903" s="32" t="s">
        <v>2775</v>
      </c>
      <c r="D4903" s="31">
        <v>3171</v>
      </c>
      <c r="E4903" s="32">
        <v>15</v>
      </c>
      <c r="F4903" s="32" t="s">
        <v>14</v>
      </c>
      <c r="G4903" s="32" t="s">
        <v>10003</v>
      </c>
      <c r="H4903" s="33">
        <v>0</v>
      </c>
    </row>
    <row r="4904" spans="1:8" x14ac:dyDescent="0.25">
      <c r="A4904" s="34">
        <v>45806</v>
      </c>
      <c r="B4904" s="35" t="s">
        <v>2780</v>
      </c>
      <c r="C4904" s="36" t="s">
        <v>2781</v>
      </c>
      <c r="D4904" s="35">
        <v>3172</v>
      </c>
      <c r="E4904" s="36">
        <v>10</v>
      </c>
      <c r="F4904" s="36" t="s">
        <v>14</v>
      </c>
      <c r="G4904" s="36" t="s">
        <v>10003</v>
      </c>
      <c r="H4904" s="37">
        <v>0</v>
      </c>
    </row>
    <row r="4905" spans="1:8" x14ac:dyDescent="0.25">
      <c r="A4905" s="30">
        <v>45806</v>
      </c>
      <c r="B4905" s="31">
        <v>2280242100</v>
      </c>
      <c r="C4905" s="32" t="s">
        <v>8662</v>
      </c>
      <c r="D4905" s="31">
        <v>3173</v>
      </c>
      <c r="E4905" s="32">
        <v>10</v>
      </c>
      <c r="F4905" s="32" t="s">
        <v>14</v>
      </c>
      <c r="G4905" s="32" t="s">
        <v>10003</v>
      </c>
      <c r="H4905" s="33">
        <v>0</v>
      </c>
    </row>
    <row r="4906" spans="1:8" x14ac:dyDescent="0.25">
      <c r="A4906" s="34">
        <v>45806</v>
      </c>
      <c r="B4906" s="35">
        <v>4340452100</v>
      </c>
      <c r="C4906" s="36" t="s">
        <v>8726</v>
      </c>
      <c r="D4906" s="35">
        <v>3174</v>
      </c>
      <c r="E4906" s="36">
        <v>20</v>
      </c>
      <c r="F4906" s="36" t="s">
        <v>14</v>
      </c>
      <c r="G4906" s="36" t="s">
        <v>10003</v>
      </c>
      <c r="H4906" s="37">
        <v>0</v>
      </c>
    </row>
    <row r="4907" spans="1:8" x14ac:dyDescent="0.25">
      <c r="A4907" s="30">
        <v>45806</v>
      </c>
      <c r="B4907" s="31">
        <v>4340459100</v>
      </c>
      <c r="C4907" s="32" t="s">
        <v>8729</v>
      </c>
      <c r="D4907" s="31">
        <v>3175</v>
      </c>
      <c r="E4907" s="32">
        <v>150</v>
      </c>
      <c r="F4907" s="32" t="s">
        <v>14</v>
      </c>
      <c r="G4907" s="32" t="s">
        <v>10003</v>
      </c>
      <c r="H4907" s="33">
        <v>0</v>
      </c>
    </row>
    <row r="4908" spans="1:8" x14ac:dyDescent="0.25">
      <c r="A4908" s="34">
        <v>45806</v>
      </c>
      <c r="B4908" s="35">
        <v>4340453100</v>
      </c>
      <c r="C4908" s="36" t="s">
        <v>8727</v>
      </c>
      <c r="D4908" s="35">
        <v>3176</v>
      </c>
      <c r="E4908" s="36">
        <v>10</v>
      </c>
      <c r="F4908" s="36" t="s">
        <v>14</v>
      </c>
      <c r="G4908" s="36" t="s">
        <v>10003</v>
      </c>
      <c r="H4908" s="37">
        <v>0</v>
      </c>
    </row>
    <row r="4909" spans="1:8" x14ac:dyDescent="0.25">
      <c r="A4909" s="30">
        <v>45806</v>
      </c>
      <c r="B4909" s="31">
        <v>3280552100</v>
      </c>
      <c r="C4909" s="32" t="s">
        <v>8677</v>
      </c>
      <c r="D4909" s="31">
        <v>3177</v>
      </c>
      <c r="E4909" s="32">
        <v>10</v>
      </c>
      <c r="F4909" s="32" t="s">
        <v>14</v>
      </c>
      <c r="G4909" s="32" t="s">
        <v>10003</v>
      </c>
      <c r="H4909" s="33">
        <v>0</v>
      </c>
    </row>
    <row r="4910" spans="1:8" x14ac:dyDescent="0.25">
      <c r="A4910" s="34">
        <v>45806</v>
      </c>
      <c r="B4910" s="35">
        <v>3280820100</v>
      </c>
      <c r="C4910" s="36" t="s">
        <v>8698</v>
      </c>
      <c r="D4910" s="35">
        <v>3178</v>
      </c>
      <c r="E4910" s="36">
        <v>10</v>
      </c>
      <c r="F4910" s="36" t="s">
        <v>14</v>
      </c>
      <c r="G4910" s="36" t="s">
        <v>10003</v>
      </c>
      <c r="H4910" s="37">
        <v>0</v>
      </c>
    </row>
    <row r="4911" spans="1:8" x14ac:dyDescent="0.25">
      <c r="A4911" s="30">
        <v>45806</v>
      </c>
      <c r="B4911" s="31">
        <v>3280556100</v>
      </c>
      <c r="C4911" s="32" t="s">
        <v>8678</v>
      </c>
      <c r="D4911" s="31">
        <v>3179</v>
      </c>
      <c r="E4911" s="32">
        <v>10</v>
      </c>
      <c r="F4911" s="32" t="s">
        <v>14</v>
      </c>
      <c r="G4911" s="32" t="s">
        <v>10003</v>
      </c>
      <c r="H4911" s="33">
        <v>0</v>
      </c>
    </row>
    <row r="4912" spans="1:8" x14ac:dyDescent="0.25">
      <c r="A4912" s="34">
        <v>45806</v>
      </c>
      <c r="B4912" s="35">
        <v>4340454100</v>
      </c>
      <c r="C4912" s="36" t="s">
        <v>8728</v>
      </c>
      <c r="D4912" s="35">
        <v>3180</v>
      </c>
      <c r="E4912" s="36">
        <v>6</v>
      </c>
      <c r="F4912" s="36" t="s">
        <v>14</v>
      </c>
      <c r="G4912" s="36" t="s">
        <v>10003</v>
      </c>
      <c r="H4912" s="37">
        <v>0</v>
      </c>
    </row>
    <row r="4913" spans="1:8" x14ac:dyDescent="0.25">
      <c r="A4913" s="30">
        <v>45806</v>
      </c>
      <c r="B4913" s="31">
        <v>3280843100</v>
      </c>
      <c r="C4913" s="32" t="s">
        <v>8701</v>
      </c>
      <c r="D4913" s="31">
        <v>3181</v>
      </c>
      <c r="E4913" s="32">
        <v>30</v>
      </c>
      <c r="F4913" s="32" t="s">
        <v>14</v>
      </c>
      <c r="G4913" s="32" t="s">
        <v>10003</v>
      </c>
      <c r="H4913" s="33">
        <v>0</v>
      </c>
    </row>
    <row r="4914" spans="1:8" x14ac:dyDescent="0.25">
      <c r="A4914" s="34">
        <v>45806</v>
      </c>
      <c r="B4914" s="35" t="s">
        <v>2371</v>
      </c>
      <c r="C4914" s="36" t="s">
        <v>2442</v>
      </c>
      <c r="D4914" s="35" t="s">
        <v>10831</v>
      </c>
      <c r="E4914" s="36">
        <v>1</v>
      </c>
      <c r="F4914" s="36" t="s">
        <v>25</v>
      </c>
      <c r="G4914" s="36" t="s">
        <v>10961</v>
      </c>
      <c r="H4914" s="37" t="s">
        <v>8431</v>
      </c>
    </row>
    <row r="4915" spans="1:8" x14ac:dyDescent="0.25">
      <c r="A4915" s="30">
        <v>45806</v>
      </c>
      <c r="B4915" s="31" t="s">
        <v>9014</v>
      </c>
      <c r="C4915" s="32" t="s">
        <v>8974</v>
      </c>
      <c r="D4915" s="31" t="s">
        <v>10831</v>
      </c>
      <c r="E4915" s="32">
        <v>4</v>
      </c>
      <c r="F4915" s="32" t="s">
        <v>14</v>
      </c>
      <c r="G4915" s="32" t="s">
        <v>10961</v>
      </c>
      <c r="H4915" s="33" t="s">
        <v>8431</v>
      </c>
    </row>
    <row r="4916" spans="1:8" x14ac:dyDescent="0.25">
      <c r="A4916" s="34">
        <v>45806</v>
      </c>
      <c r="B4916" s="35">
        <v>3280613100</v>
      </c>
      <c r="C4916" s="36" t="s">
        <v>8689</v>
      </c>
      <c r="D4916" s="35" t="s">
        <v>10831</v>
      </c>
      <c r="E4916" s="36">
        <v>2</v>
      </c>
      <c r="F4916" s="36" t="s">
        <v>14</v>
      </c>
      <c r="G4916" s="36" t="s">
        <v>10961</v>
      </c>
      <c r="H4916" s="37" t="s">
        <v>8431</v>
      </c>
    </row>
    <row r="4917" spans="1:8" x14ac:dyDescent="0.25">
      <c r="A4917" s="30">
        <v>45806</v>
      </c>
      <c r="B4917" s="31">
        <v>3280585100</v>
      </c>
      <c r="C4917" s="32" t="s">
        <v>8682</v>
      </c>
      <c r="D4917" s="31" t="s">
        <v>10831</v>
      </c>
      <c r="E4917" s="32">
        <v>4</v>
      </c>
      <c r="F4917" s="32" t="s">
        <v>14</v>
      </c>
      <c r="G4917" s="32" t="s">
        <v>10961</v>
      </c>
      <c r="H4917" s="33" t="s">
        <v>8431</v>
      </c>
    </row>
    <row r="4918" spans="1:8" x14ac:dyDescent="0.25">
      <c r="A4918" s="34">
        <v>45806</v>
      </c>
      <c r="B4918" s="35" t="s">
        <v>2380</v>
      </c>
      <c r="C4918" s="36" t="s">
        <v>2448</v>
      </c>
      <c r="D4918" s="35" t="s">
        <v>10831</v>
      </c>
      <c r="E4918" s="36">
        <v>2</v>
      </c>
      <c r="F4918" s="36" t="s">
        <v>14</v>
      </c>
      <c r="G4918" s="36" t="s">
        <v>10961</v>
      </c>
      <c r="H4918" s="37" t="s">
        <v>8431</v>
      </c>
    </row>
    <row r="4919" spans="1:8" x14ac:dyDescent="0.25">
      <c r="A4919" s="30">
        <v>45806</v>
      </c>
      <c r="B4919" s="31" t="s">
        <v>8829</v>
      </c>
      <c r="C4919" s="32" t="s">
        <v>8799</v>
      </c>
      <c r="D4919" s="31" t="s">
        <v>10831</v>
      </c>
      <c r="E4919" s="32">
        <v>8</v>
      </c>
      <c r="F4919" s="32" t="s">
        <v>14</v>
      </c>
      <c r="G4919" s="32" t="s">
        <v>10961</v>
      </c>
      <c r="H4919" s="33" t="s">
        <v>8431</v>
      </c>
    </row>
    <row r="4920" spans="1:8" x14ac:dyDescent="0.25">
      <c r="A4920" s="34">
        <v>45806</v>
      </c>
      <c r="B4920" s="35" t="s">
        <v>701</v>
      </c>
      <c r="C4920" s="36" t="s">
        <v>8550</v>
      </c>
      <c r="D4920" s="35" t="s">
        <v>10831</v>
      </c>
      <c r="E4920" s="36">
        <v>6</v>
      </c>
      <c r="F4920" s="36" t="s">
        <v>14</v>
      </c>
      <c r="G4920" s="36" t="s">
        <v>10961</v>
      </c>
      <c r="H4920" s="37" t="s">
        <v>8431</v>
      </c>
    </row>
    <row r="4921" spans="1:8" x14ac:dyDescent="0.25">
      <c r="A4921" s="30">
        <v>45806</v>
      </c>
      <c r="B4921" s="31" t="s">
        <v>10148</v>
      </c>
      <c r="C4921" s="32" t="s">
        <v>6247</v>
      </c>
      <c r="D4921" s="31" t="s">
        <v>10831</v>
      </c>
      <c r="E4921" s="32">
        <v>20</v>
      </c>
      <c r="F4921" s="32" t="s">
        <v>14</v>
      </c>
      <c r="G4921" s="32" t="s">
        <v>10961</v>
      </c>
      <c r="H4921" s="33" t="s">
        <v>8431</v>
      </c>
    </row>
    <row r="4922" spans="1:8" x14ac:dyDescent="0.25">
      <c r="A4922" s="34">
        <v>45806</v>
      </c>
      <c r="B4922" s="35" t="s">
        <v>465</v>
      </c>
      <c r="C4922" s="36" t="s">
        <v>466</v>
      </c>
      <c r="D4922" s="35" t="s">
        <v>10831</v>
      </c>
      <c r="E4922" s="36">
        <v>12</v>
      </c>
      <c r="F4922" s="36" t="s">
        <v>8414</v>
      </c>
      <c r="G4922" s="36" t="s">
        <v>10961</v>
      </c>
      <c r="H4922" s="37" t="s">
        <v>8431</v>
      </c>
    </row>
    <row r="4923" spans="1:8" x14ac:dyDescent="0.25">
      <c r="A4923" s="30">
        <v>45806</v>
      </c>
      <c r="B4923" s="31" t="s">
        <v>2766</v>
      </c>
      <c r="C4923" s="32" t="s">
        <v>2767</v>
      </c>
      <c r="D4923" s="31" t="s">
        <v>10831</v>
      </c>
      <c r="E4923" s="32">
        <v>6</v>
      </c>
      <c r="F4923" s="32" t="s">
        <v>14</v>
      </c>
      <c r="G4923" s="32" t="s">
        <v>10961</v>
      </c>
      <c r="H4923" s="33" t="s">
        <v>8431</v>
      </c>
    </row>
    <row r="4924" spans="1:8" x14ac:dyDescent="0.25">
      <c r="A4924" s="34">
        <v>45806</v>
      </c>
      <c r="B4924" s="35" t="s">
        <v>2780</v>
      </c>
      <c r="C4924" s="36" t="s">
        <v>2781</v>
      </c>
      <c r="D4924" s="35" t="s">
        <v>10831</v>
      </c>
      <c r="E4924" s="36">
        <v>6</v>
      </c>
      <c r="F4924" s="36" t="s">
        <v>14</v>
      </c>
      <c r="G4924" s="36" t="s">
        <v>10961</v>
      </c>
      <c r="H4924" s="37" t="s">
        <v>8431</v>
      </c>
    </row>
    <row r="4925" spans="1:8" x14ac:dyDescent="0.25">
      <c r="A4925" s="30">
        <v>45806</v>
      </c>
      <c r="B4925" s="31" t="s">
        <v>2774</v>
      </c>
      <c r="C4925" s="32" t="s">
        <v>2775</v>
      </c>
      <c r="D4925" s="31" t="s">
        <v>10831</v>
      </c>
      <c r="E4925" s="32">
        <v>4</v>
      </c>
      <c r="F4925" s="32" t="s">
        <v>14</v>
      </c>
      <c r="G4925" s="32" t="s">
        <v>10961</v>
      </c>
      <c r="H4925" s="33" t="s">
        <v>8431</v>
      </c>
    </row>
    <row r="4926" spans="1:8" x14ac:dyDescent="0.25">
      <c r="A4926" s="34">
        <v>45806</v>
      </c>
      <c r="B4926" s="35" t="s">
        <v>370</v>
      </c>
      <c r="C4926" s="36" t="s">
        <v>371</v>
      </c>
      <c r="D4926" s="35" t="s">
        <v>10831</v>
      </c>
      <c r="E4926" s="36">
        <v>60</v>
      </c>
      <c r="F4926" s="36" t="s">
        <v>14</v>
      </c>
      <c r="G4926" s="36" t="s">
        <v>10961</v>
      </c>
      <c r="H4926" s="37" t="s">
        <v>8431</v>
      </c>
    </row>
    <row r="4927" spans="1:8" x14ac:dyDescent="0.25">
      <c r="A4927" s="30">
        <v>45806</v>
      </c>
      <c r="B4927" s="31" t="s">
        <v>2289</v>
      </c>
      <c r="C4927" s="32" t="s">
        <v>2290</v>
      </c>
      <c r="D4927" s="31" t="s">
        <v>10831</v>
      </c>
      <c r="E4927" s="32">
        <v>10</v>
      </c>
      <c r="F4927" s="32" t="s">
        <v>14</v>
      </c>
      <c r="G4927" s="32" t="s">
        <v>10961</v>
      </c>
      <c r="H4927" s="33" t="s">
        <v>8431</v>
      </c>
    </row>
    <row r="4928" spans="1:8" x14ac:dyDescent="0.25">
      <c r="A4928" s="34">
        <v>45806</v>
      </c>
      <c r="B4928" s="35" t="s">
        <v>872</v>
      </c>
      <c r="C4928" s="36" t="s">
        <v>8417</v>
      </c>
      <c r="D4928" s="35" t="s">
        <v>10831</v>
      </c>
      <c r="E4928" s="36">
        <v>72</v>
      </c>
      <c r="F4928" s="36" t="s">
        <v>14</v>
      </c>
      <c r="G4928" s="36" t="s">
        <v>10961</v>
      </c>
      <c r="H4928" s="37" t="s">
        <v>8431</v>
      </c>
    </row>
    <row r="4929" spans="1:8" x14ac:dyDescent="0.25">
      <c r="A4929" s="30">
        <v>45806</v>
      </c>
      <c r="B4929" s="31" t="s">
        <v>109</v>
      </c>
      <c r="C4929" s="32" t="s">
        <v>110</v>
      </c>
      <c r="D4929" s="31" t="s">
        <v>10831</v>
      </c>
      <c r="E4929" s="32">
        <v>4</v>
      </c>
      <c r="F4929" s="32" t="s">
        <v>14</v>
      </c>
      <c r="G4929" s="32" t="s">
        <v>10961</v>
      </c>
      <c r="H4929" s="33" t="s">
        <v>8431</v>
      </c>
    </row>
    <row r="4930" spans="1:8" x14ac:dyDescent="0.25">
      <c r="A4930" s="34">
        <v>45806</v>
      </c>
      <c r="B4930" s="35" t="s">
        <v>873</v>
      </c>
      <c r="C4930" s="36" t="s">
        <v>4250</v>
      </c>
      <c r="D4930" s="35" t="s">
        <v>10831</v>
      </c>
      <c r="E4930" s="36">
        <v>36</v>
      </c>
      <c r="F4930" s="36" t="s">
        <v>14</v>
      </c>
      <c r="G4930" s="36" t="s">
        <v>10961</v>
      </c>
      <c r="H4930" s="37" t="s">
        <v>8431</v>
      </c>
    </row>
    <row r="4931" spans="1:8" x14ac:dyDescent="0.25">
      <c r="A4931" s="30">
        <v>45806</v>
      </c>
      <c r="B4931" s="31" t="s">
        <v>10801</v>
      </c>
      <c r="C4931" s="32" t="s">
        <v>9045</v>
      </c>
      <c r="D4931" s="31" t="s">
        <v>10831</v>
      </c>
      <c r="E4931" s="32">
        <v>6</v>
      </c>
      <c r="F4931" s="32" t="s">
        <v>14</v>
      </c>
      <c r="G4931" s="32" t="s">
        <v>10961</v>
      </c>
      <c r="H4931" s="33" t="s">
        <v>8431</v>
      </c>
    </row>
    <row r="4932" spans="1:8" x14ac:dyDescent="0.25">
      <c r="A4932" s="34">
        <v>45806</v>
      </c>
      <c r="B4932" s="35" t="s">
        <v>10800</v>
      </c>
      <c r="C4932" s="36" t="s">
        <v>9044</v>
      </c>
      <c r="D4932" s="35" t="s">
        <v>10831</v>
      </c>
      <c r="E4932" s="36">
        <v>2</v>
      </c>
      <c r="F4932" s="36" t="s">
        <v>14</v>
      </c>
      <c r="G4932" s="36" t="s">
        <v>10961</v>
      </c>
      <c r="H4932" s="37" t="s">
        <v>8431</v>
      </c>
    </row>
    <row r="4933" spans="1:8" x14ac:dyDescent="0.25">
      <c r="A4933" s="30">
        <v>45806</v>
      </c>
      <c r="B4933" s="31" t="s">
        <v>8822</v>
      </c>
      <c r="C4933" s="32" t="s">
        <v>8792</v>
      </c>
      <c r="D4933" s="31" t="s">
        <v>10831</v>
      </c>
      <c r="E4933" s="32">
        <v>8</v>
      </c>
      <c r="F4933" s="32" t="s">
        <v>14</v>
      </c>
      <c r="G4933" s="32" t="s">
        <v>10961</v>
      </c>
      <c r="H4933" s="33" t="s">
        <v>8431</v>
      </c>
    </row>
    <row r="4934" spans="1:8" x14ac:dyDescent="0.25">
      <c r="A4934" s="34">
        <v>45806</v>
      </c>
      <c r="B4934" s="35" t="s">
        <v>8834</v>
      </c>
      <c r="C4934" s="36" t="s">
        <v>8804</v>
      </c>
      <c r="D4934" s="35" t="s">
        <v>10831</v>
      </c>
      <c r="E4934" s="36">
        <v>8</v>
      </c>
      <c r="F4934" s="36" t="s">
        <v>14</v>
      </c>
      <c r="G4934" s="36" t="s">
        <v>10961</v>
      </c>
      <c r="H4934" s="37" t="s">
        <v>8431</v>
      </c>
    </row>
    <row r="4935" spans="1:8" x14ac:dyDescent="0.25">
      <c r="A4935" s="30">
        <v>45806</v>
      </c>
      <c r="B4935" s="31" t="s">
        <v>1736</v>
      </c>
      <c r="C4935" s="32" t="s">
        <v>1737</v>
      </c>
      <c r="D4935" s="31" t="s">
        <v>10831</v>
      </c>
      <c r="E4935" s="32">
        <v>10</v>
      </c>
      <c r="F4935" s="32" t="s">
        <v>14</v>
      </c>
      <c r="G4935" s="32" t="s">
        <v>10961</v>
      </c>
      <c r="H4935" s="33" t="s">
        <v>8431</v>
      </c>
    </row>
    <row r="4936" spans="1:8" x14ac:dyDescent="0.25">
      <c r="A4936" s="34">
        <v>45806</v>
      </c>
      <c r="B4936" s="35" t="s">
        <v>1272</v>
      </c>
      <c r="C4936" s="36" t="s">
        <v>3553</v>
      </c>
      <c r="D4936" s="35" t="s">
        <v>10831</v>
      </c>
      <c r="E4936" s="36">
        <v>144</v>
      </c>
      <c r="F4936" s="36" t="s">
        <v>14</v>
      </c>
      <c r="G4936" s="36" t="s">
        <v>10961</v>
      </c>
      <c r="H4936" s="37" t="s">
        <v>8431</v>
      </c>
    </row>
    <row r="4937" spans="1:8" x14ac:dyDescent="0.25">
      <c r="A4937" s="30">
        <v>45806</v>
      </c>
      <c r="B4937" s="31" t="s">
        <v>2418</v>
      </c>
      <c r="C4937" s="32" t="s">
        <v>2476</v>
      </c>
      <c r="D4937" s="31" t="s">
        <v>10831</v>
      </c>
      <c r="E4937" s="32">
        <v>4</v>
      </c>
      <c r="F4937" s="32" t="s">
        <v>14</v>
      </c>
      <c r="G4937" s="32" t="s">
        <v>10961</v>
      </c>
      <c r="H4937" s="33" t="s">
        <v>8431</v>
      </c>
    </row>
    <row r="4938" spans="1:8" x14ac:dyDescent="0.25">
      <c r="A4938" s="34">
        <v>45806</v>
      </c>
      <c r="B4938" s="35" t="s">
        <v>3228</v>
      </c>
      <c r="C4938" s="36" t="s">
        <v>3229</v>
      </c>
      <c r="D4938" s="35" t="s">
        <v>10831</v>
      </c>
      <c r="E4938" s="36">
        <v>5</v>
      </c>
      <c r="F4938" s="36" t="s">
        <v>14</v>
      </c>
      <c r="G4938" s="36" t="s">
        <v>10961</v>
      </c>
      <c r="H4938" s="37" t="s">
        <v>8431</v>
      </c>
    </row>
    <row r="4939" spans="1:8" x14ac:dyDescent="0.25">
      <c r="A4939" s="30">
        <v>45806</v>
      </c>
      <c r="B4939" s="31" t="s">
        <v>9008</v>
      </c>
      <c r="C4939" s="32" t="s">
        <v>3230</v>
      </c>
      <c r="D4939" s="31" t="s">
        <v>10831</v>
      </c>
      <c r="E4939" s="32">
        <v>5</v>
      </c>
      <c r="F4939" s="32" t="s">
        <v>14</v>
      </c>
      <c r="G4939" s="32" t="s">
        <v>10961</v>
      </c>
      <c r="H4939" s="33" t="s">
        <v>8431</v>
      </c>
    </row>
    <row r="4940" spans="1:8" x14ac:dyDescent="0.25">
      <c r="A4940" s="34">
        <v>45806</v>
      </c>
      <c r="B4940" s="35">
        <v>2280272100</v>
      </c>
      <c r="C4940" s="36" t="s">
        <v>10757</v>
      </c>
      <c r="D4940" s="35" t="s">
        <v>10831</v>
      </c>
      <c r="E4940" s="36">
        <v>1</v>
      </c>
      <c r="F4940" s="36" t="s">
        <v>14</v>
      </c>
      <c r="G4940" s="36" t="s">
        <v>10961</v>
      </c>
      <c r="H4940" s="37" t="s">
        <v>8431</v>
      </c>
    </row>
    <row r="4941" spans="1:8" x14ac:dyDescent="0.25">
      <c r="A4941" s="30">
        <v>45806</v>
      </c>
      <c r="B4941" s="31" t="s">
        <v>1743</v>
      </c>
      <c r="C4941" s="32" t="s">
        <v>1744</v>
      </c>
      <c r="D4941" s="31" t="s">
        <v>10831</v>
      </c>
      <c r="E4941" s="32">
        <v>10</v>
      </c>
      <c r="F4941" s="32" t="s">
        <v>14</v>
      </c>
      <c r="G4941" s="32" t="s">
        <v>10961</v>
      </c>
      <c r="H4941" s="33" t="s">
        <v>8431</v>
      </c>
    </row>
    <row r="4942" spans="1:8" x14ac:dyDescent="0.25">
      <c r="A4942" s="34">
        <v>45806</v>
      </c>
      <c r="B4942" s="35" t="s">
        <v>10262</v>
      </c>
      <c r="C4942" s="36" t="s">
        <v>5825</v>
      </c>
      <c r="D4942" s="35" t="s">
        <v>10831</v>
      </c>
      <c r="E4942" s="36">
        <v>10</v>
      </c>
      <c r="F4942" s="36" t="s">
        <v>25</v>
      </c>
      <c r="G4942" s="36" t="s">
        <v>10961</v>
      </c>
      <c r="H4942" s="37" t="s">
        <v>8431</v>
      </c>
    </row>
    <row r="4943" spans="1:8" x14ac:dyDescent="0.25">
      <c r="A4943" s="30">
        <v>45806</v>
      </c>
      <c r="B4943" s="31" t="s">
        <v>2369</v>
      </c>
      <c r="C4943" s="32" t="s">
        <v>2441</v>
      </c>
      <c r="D4943" s="31" t="s">
        <v>10831</v>
      </c>
      <c r="E4943" s="32">
        <v>10</v>
      </c>
      <c r="F4943" s="32" t="s">
        <v>14</v>
      </c>
      <c r="G4943" s="32" t="s">
        <v>10961</v>
      </c>
      <c r="H4943" s="33" t="s">
        <v>8431</v>
      </c>
    </row>
    <row r="4944" spans="1:8" x14ac:dyDescent="0.25">
      <c r="A4944" s="34">
        <v>45806</v>
      </c>
      <c r="B4944" s="35" t="s">
        <v>10235</v>
      </c>
      <c r="C4944" s="36" t="s">
        <v>9052</v>
      </c>
      <c r="D4944" s="35">
        <v>2051</v>
      </c>
      <c r="E4944" s="36">
        <v>4</v>
      </c>
      <c r="F4944" s="36" t="s">
        <v>14</v>
      </c>
      <c r="G4944" s="36" t="s">
        <v>10961</v>
      </c>
      <c r="H4944" s="37" t="s">
        <v>10832</v>
      </c>
    </row>
    <row r="4945" spans="1:8" x14ac:dyDescent="0.25">
      <c r="A4945" s="30">
        <v>45806</v>
      </c>
      <c r="B4945" s="31" t="s">
        <v>10236</v>
      </c>
      <c r="C4945" s="32" t="s">
        <v>9053</v>
      </c>
      <c r="D4945" s="31">
        <v>2051</v>
      </c>
      <c r="E4945" s="32">
        <v>4</v>
      </c>
      <c r="F4945" s="32" t="s">
        <v>14</v>
      </c>
      <c r="G4945" s="32" t="s">
        <v>10961</v>
      </c>
      <c r="H4945" s="33" t="s">
        <v>10832</v>
      </c>
    </row>
    <row r="4946" spans="1:8" x14ac:dyDescent="0.25">
      <c r="A4946" s="34">
        <v>45806</v>
      </c>
      <c r="B4946" s="35" t="s">
        <v>9226</v>
      </c>
      <c r="C4946" s="36" t="s">
        <v>9227</v>
      </c>
      <c r="D4946" s="35">
        <v>2051</v>
      </c>
      <c r="E4946" s="36">
        <v>4</v>
      </c>
      <c r="F4946" s="36" t="s">
        <v>14</v>
      </c>
      <c r="G4946" s="36" t="s">
        <v>10961</v>
      </c>
      <c r="H4946" s="37" t="s">
        <v>10832</v>
      </c>
    </row>
    <row r="4947" spans="1:8" x14ac:dyDescent="0.25">
      <c r="A4947" s="30">
        <v>45806</v>
      </c>
      <c r="B4947" s="31" t="s">
        <v>10833</v>
      </c>
      <c r="C4947" s="32" t="s">
        <v>10833</v>
      </c>
      <c r="D4947" s="31">
        <v>2051</v>
      </c>
      <c r="E4947" s="32">
        <v>20</v>
      </c>
      <c r="F4947" s="32" t="s">
        <v>14</v>
      </c>
      <c r="G4947" s="32" t="s">
        <v>10961</v>
      </c>
      <c r="H4947" s="33" t="s">
        <v>10832</v>
      </c>
    </row>
    <row r="4948" spans="1:8" x14ac:dyDescent="0.25">
      <c r="A4948" s="34">
        <v>45806</v>
      </c>
      <c r="B4948" s="35" t="s">
        <v>10464</v>
      </c>
      <c r="C4948" s="36" t="s">
        <v>9242</v>
      </c>
      <c r="D4948" s="35">
        <v>2051</v>
      </c>
      <c r="E4948" s="36">
        <v>2</v>
      </c>
      <c r="F4948" s="36" t="s">
        <v>14</v>
      </c>
      <c r="G4948" s="36" t="s">
        <v>10961</v>
      </c>
      <c r="H4948" s="37" t="s">
        <v>10832</v>
      </c>
    </row>
    <row r="4949" spans="1:8" x14ac:dyDescent="0.25">
      <c r="A4949" s="30">
        <v>45806</v>
      </c>
      <c r="B4949" s="31" t="s">
        <v>9243</v>
      </c>
      <c r="C4949" s="32" t="s">
        <v>9244</v>
      </c>
      <c r="D4949" s="31">
        <v>2051</v>
      </c>
      <c r="E4949" s="32">
        <v>2</v>
      </c>
      <c r="F4949" s="32" t="s">
        <v>14</v>
      </c>
      <c r="G4949" s="32" t="s">
        <v>10961</v>
      </c>
      <c r="H4949" s="33" t="s">
        <v>10832</v>
      </c>
    </row>
    <row r="4950" spans="1:8" x14ac:dyDescent="0.25">
      <c r="A4950" s="34">
        <v>45806</v>
      </c>
      <c r="B4950" s="35" t="s">
        <v>9809</v>
      </c>
      <c r="C4950" s="36" t="s">
        <v>9808</v>
      </c>
      <c r="D4950" s="35">
        <v>2051</v>
      </c>
      <c r="E4950" s="36">
        <v>4</v>
      </c>
      <c r="F4950" s="36" t="s">
        <v>14</v>
      </c>
      <c r="G4950" s="36" t="s">
        <v>10961</v>
      </c>
      <c r="H4950" s="37" t="s">
        <v>10832</v>
      </c>
    </row>
    <row r="4951" spans="1:8" x14ac:dyDescent="0.25">
      <c r="A4951" s="30">
        <v>45806</v>
      </c>
      <c r="B4951" s="31" t="s">
        <v>10231</v>
      </c>
      <c r="C4951" s="32" t="s">
        <v>9048</v>
      </c>
      <c r="D4951" s="31">
        <v>2051</v>
      </c>
      <c r="E4951" s="32">
        <v>1</v>
      </c>
      <c r="F4951" s="32" t="s">
        <v>14</v>
      </c>
      <c r="G4951" s="32" t="s">
        <v>10961</v>
      </c>
      <c r="H4951" s="33" t="s">
        <v>10832</v>
      </c>
    </row>
    <row r="4952" spans="1:8" x14ac:dyDescent="0.25">
      <c r="A4952" s="34">
        <v>45806</v>
      </c>
      <c r="B4952" s="35" t="s">
        <v>10232</v>
      </c>
      <c r="C4952" s="36" t="s">
        <v>9049</v>
      </c>
      <c r="D4952" s="35">
        <v>2051</v>
      </c>
      <c r="E4952" s="36">
        <v>1</v>
      </c>
      <c r="F4952" s="36" t="s">
        <v>14</v>
      </c>
      <c r="G4952" s="36" t="s">
        <v>10961</v>
      </c>
      <c r="H4952" s="37" t="s">
        <v>10832</v>
      </c>
    </row>
    <row r="4953" spans="1:8" x14ac:dyDescent="0.25">
      <c r="A4953" s="30">
        <v>45806</v>
      </c>
      <c r="B4953" s="31" t="s">
        <v>10261</v>
      </c>
      <c r="C4953" s="32" t="s">
        <v>10570</v>
      </c>
      <c r="D4953" s="31">
        <v>2051</v>
      </c>
      <c r="E4953" s="32">
        <v>8</v>
      </c>
      <c r="F4953" s="32" t="s">
        <v>25</v>
      </c>
      <c r="G4953" s="32" t="s">
        <v>10961</v>
      </c>
      <c r="H4953" s="33" t="s">
        <v>10832</v>
      </c>
    </row>
    <row r="4954" spans="1:8" x14ac:dyDescent="0.25">
      <c r="A4954" s="34">
        <v>45806</v>
      </c>
      <c r="B4954" s="35" t="s">
        <v>2245</v>
      </c>
      <c r="C4954" s="36" t="s">
        <v>2246</v>
      </c>
      <c r="D4954" s="35" t="s">
        <v>10834</v>
      </c>
      <c r="E4954" s="36">
        <v>20</v>
      </c>
      <c r="F4954" s="36" t="s">
        <v>14</v>
      </c>
      <c r="G4954" s="36" t="s">
        <v>10961</v>
      </c>
      <c r="H4954" s="37" t="s">
        <v>8431</v>
      </c>
    </row>
    <row r="4955" spans="1:8" x14ac:dyDescent="0.25">
      <c r="A4955" s="30">
        <v>45806</v>
      </c>
      <c r="B4955" s="31" t="s">
        <v>357</v>
      </c>
      <c r="C4955" s="32" t="s">
        <v>358</v>
      </c>
      <c r="D4955" s="31" t="s">
        <v>10834</v>
      </c>
      <c r="E4955" s="32">
        <v>12</v>
      </c>
      <c r="F4955" s="32" t="s">
        <v>25</v>
      </c>
      <c r="G4955" s="32" t="s">
        <v>10961</v>
      </c>
      <c r="H4955" s="33" t="s">
        <v>8431</v>
      </c>
    </row>
    <row r="4956" spans="1:8" x14ac:dyDescent="0.25">
      <c r="A4956" s="34">
        <v>45806</v>
      </c>
      <c r="B4956" s="35" t="s">
        <v>2122</v>
      </c>
      <c r="C4956" s="36" t="s">
        <v>2123</v>
      </c>
      <c r="D4956" s="35" t="s">
        <v>10834</v>
      </c>
      <c r="E4956" s="36">
        <v>10</v>
      </c>
      <c r="F4956" s="36" t="s">
        <v>14</v>
      </c>
      <c r="G4956" s="36" t="s">
        <v>10961</v>
      </c>
      <c r="H4956" s="37" t="s">
        <v>8431</v>
      </c>
    </row>
    <row r="4957" spans="1:8" x14ac:dyDescent="0.25">
      <c r="A4957" s="30">
        <v>45806</v>
      </c>
      <c r="B4957" s="31" t="s">
        <v>1655</v>
      </c>
      <c r="C4957" s="32" t="s">
        <v>1656</v>
      </c>
      <c r="D4957" s="31" t="s">
        <v>10834</v>
      </c>
      <c r="E4957" s="32">
        <v>10</v>
      </c>
      <c r="F4957" s="32" t="s">
        <v>14</v>
      </c>
      <c r="G4957" s="32" t="s">
        <v>10961</v>
      </c>
      <c r="H4957" s="33" t="s">
        <v>8431</v>
      </c>
    </row>
    <row r="4958" spans="1:8" x14ac:dyDescent="0.25">
      <c r="A4958" s="34">
        <v>45806</v>
      </c>
      <c r="B4958" s="35" t="s">
        <v>2259</v>
      </c>
      <c r="C4958" s="36" t="s">
        <v>2260</v>
      </c>
      <c r="D4958" s="35" t="s">
        <v>10834</v>
      </c>
      <c r="E4958" s="36">
        <v>40</v>
      </c>
      <c r="F4958" s="36" t="s">
        <v>14</v>
      </c>
      <c r="G4958" s="36" t="s">
        <v>10961</v>
      </c>
      <c r="H4958" s="37" t="s">
        <v>8431</v>
      </c>
    </row>
    <row r="4959" spans="1:8" x14ac:dyDescent="0.25">
      <c r="A4959" s="30">
        <v>45806</v>
      </c>
      <c r="B4959" s="31" t="s">
        <v>66</v>
      </c>
      <c r="C4959" s="32" t="s">
        <v>67</v>
      </c>
      <c r="D4959" s="31" t="s">
        <v>10834</v>
      </c>
      <c r="E4959" s="32">
        <v>4</v>
      </c>
      <c r="F4959" s="32" t="s">
        <v>14</v>
      </c>
      <c r="G4959" s="32" t="s">
        <v>10961</v>
      </c>
      <c r="H4959" s="33" t="s">
        <v>8431</v>
      </c>
    </row>
    <row r="4960" spans="1:8" x14ac:dyDescent="0.25">
      <c r="A4960" s="34">
        <v>45806</v>
      </c>
      <c r="B4960" s="35" t="s">
        <v>8149</v>
      </c>
      <c r="C4960" s="36" t="s">
        <v>8150</v>
      </c>
      <c r="D4960" s="35" t="s">
        <v>10834</v>
      </c>
      <c r="E4960" s="36">
        <v>20</v>
      </c>
      <c r="F4960" s="36" t="s">
        <v>14</v>
      </c>
      <c r="G4960" s="36" t="s">
        <v>10961</v>
      </c>
      <c r="H4960" s="37" t="s">
        <v>8431</v>
      </c>
    </row>
    <row r="4961" spans="1:8" x14ac:dyDescent="0.25">
      <c r="A4961" s="30">
        <v>45806</v>
      </c>
      <c r="B4961" s="31" t="s">
        <v>2429</v>
      </c>
      <c r="C4961" s="32" t="s">
        <v>2485</v>
      </c>
      <c r="D4961" s="31" t="s">
        <v>10834</v>
      </c>
      <c r="E4961" s="32">
        <v>6</v>
      </c>
      <c r="F4961" s="32" t="s">
        <v>14</v>
      </c>
      <c r="G4961" s="32" t="s">
        <v>10961</v>
      </c>
      <c r="H4961" s="33" t="s">
        <v>8431</v>
      </c>
    </row>
    <row r="4962" spans="1:8" x14ac:dyDescent="0.25">
      <c r="A4962" s="34">
        <v>45806</v>
      </c>
      <c r="B4962" s="35" t="s">
        <v>2428</v>
      </c>
      <c r="C4962" s="36" t="s">
        <v>2484</v>
      </c>
      <c r="D4962" s="35" t="s">
        <v>10834</v>
      </c>
      <c r="E4962" s="36">
        <v>6</v>
      </c>
      <c r="F4962" s="36" t="s">
        <v>14</v>
      </c>
      <c r="G4962" s="36" t="s">
        <v>10961</v>
      </c>
      <c r="H4962" s="37" t="s">
        <v>8431</v>
      </c>
    </row>
    <row r="4963" spans="1:8" x14ac:dyDescent="0.25">
      <c r="A4963" s="30">
        <v>45806</v>
      </c>
      <c r="B4963" s="31" t="s">
        <v>2555</v>
      </c>
      <c r="C4963" s="32" t="s">
        <v>2556</v>
      </c>
      <c r="D4963" s="31" t="s">
        <v>10834</v>
      </c>
      <c r="E4963" s="32">
        <v>20</v>
      </c>
      <c r="F4963" s="32" t="s">
        <v>14</v>
      </c>
      <c r="G4963" s="32" t="s">
        <v>10961</v>
      </c>
      <c r="H4963" s="33" t="s">
        <v>8431</v>
      </c>
    </row>
    <row r="4964" spans="1:8" x14ac:dyDescent="0.25">
      <c r="A4964" s="34">
        <v>45806</v>
      </c>
      <c r="B4964" s="35" t="s">
        <v>2422</v>
      </c>
      <c r="C4964" s="36" t="s">
        <v>2480</v>
      </c>
      <c r="D4964" s="35" t="s">
        <v>10834</v>
      </c>
      <c r="E4964" s="36">
        <v>3</v>
      </c>
      <c r="F4964" s="36" t="s">
        <v>14</v>
      </c>
      <c r="G4964" s="36" t="s">
        <v>10961</v>
      </c>
      <c r="H4964" s="37" t="s">
        <v>8431</v>
      </c>
    </row>
    <row r="4965" spans="1:8" x14ac:dyDescent="0.25">
      <c r="A4965" s="30">
        <v>45806</v>
      </c>
      <c r="B4965" s="31" t="s">
        <v>1592</v>
      </c>
      <c r="C4965" s="32" t="s">
        <v>1593</v>
      </c>
      <c r="D4965" s="31" t="s">
        <v>10834</v>
      </c>
      <c r="E4965" s="32">
        <v>10</v>
      </c>
      <c r="F4965" s="32" t="s">
        <v>14</v>
      </c>
      <c r="G4965" s="32" t="s">
        <v>10961</v>
      </c>
      <c r="H4965" s="33" t="s">
        <v>8431</v>
      </c>
    </row>
    <row r="4966" spans="1:8" x14ac:dyDescent="0.25">
      <c r="A4966" s="34">
        <v>45806</v>
      </c>
      <c r="B4966" s="35" t="s">
        <v>4001</v>
      </c>
      <c r="C4966" s="36" t="s">
        <v>4002</v>
      </c>
      <c r="D4966" s="35" t="s">
        <v>10834</v>
      </c>
      <c r="E4966" s="36">
        <v>4</v>
      </c>
      <c r="F4966" s="36" t="s">
        <v>14</v>
      </c>
      <c r="G4966" s="36" t="s">
        <v>10961</v>
      </c>
      <c r="H4966" s="37" t="s">
        <v>8431</v>
      </c>
    </row>
    <row r="4967" spans="1:8" x14ac:dyDescent="0.25">
      <c r="A4967" s="30">
        <v>45806</v>
      </c>
      <c r="B4967" s="31" t="s">
        <v>774</v>
      </c>
      <c r="C4967" s="32" t="s">
        <v>775</v>
      </c>
      <c r="D4967" s="31" t="s">
        <v>10834</v>
      </c>
      <c r="E4967" s="32">
        <v>1</v>
      </c>
      <c r="F4967" s="32" t="s">
        <v>14</v>
      </c>
      <c r="G4967" s="32" t="s">
        <v>10961</v>
      </c>
      <c r="H4967" s="33" t="s">
        <v>8431</v>
      </c>
    </row>
    <row r="4968" spans="1:8" x14ac:dyDescent="0.25">
      <c r="A4968" s="34">
        <v>45806</v>
      </c>
      <c r="B4968" s="35" t="s">
        <v>10816</v>
      </c>
      <c r="C4968" s="36" t="s">
        <v>6759</v>
      </c>
      <c r="D4968" s="35" t="s">
        <v>10834</v>
      </c>
      <c r="E4968" s="36">
        <v>36</v>
      </c>
      <c r="F4968" s="36" t="s">
        <v>14</v>
      </c>
      <c r="G4968" s="36" t="s">
        <v>10961</v>
      </c>
      <c r="H4968" s="37" t="s">
        <v>8431</v>
      </c>
    </row>
    <row r="4969" spans="1:8" x14ac:dyDescent="0.25">
      <c r="A4969" s="30">
        <v>45806</v>
      </c>
      <c r="B4969" s="31">
        <v>3280587100</v>
      </c>
      <c r="C4969" s="32" t="s">
        <v>8683</v>
      </c>
      <c r="D4969" s="31" t="s">
        <v>10834</v>
      </c>
      <c r="E4969" s="32">
        <v>2</v>
      </c>
      <c r="F4969" s="32" t="s">
        <v>14</v>
      </c>
      <c r="G4969" s="32" t="s">
        <v>10961</v>
      </c>
      <c r="H4969" s="33" t="s">
        <v>8431</v>
      </c>
    </row>
    <row r="4970" spans="1:8" x14ac:dyDescent="0.25">
      <c r="A4970" s="34">
        <v>45806</v>
      </c>
      <c r="B4970" s="35">
        <v>3310308100</v>
      </c>
      <c r="C4970" s="36" t="s">
        <v>8709</v>
      </c>
      <c r="D4970" s="35" t="s">
        <v>10834</v>
      </c>
      <c r="E4970" s="36">
        <v>4</v>
      </c>
      <c r="F4970" s="36" t="s">
        <v>14</v>
      </c>
      <c r="G4970" s="36" t="s">
        <v>10961</v>
      </c>
      <c r="H4970" s="37" t="s">
        <v>8431</v>
      </c>
    </row>
    <row r="4971" spans="1:8" x14ac:dyDescent="0.25">
      <c r="A4971" s="30">
        <v>45806</v>
      </c>
      <c r="B4971" s="31" t="s">
        <v>2165</v>
      </c>
      <c r="C4971" s="32" t="s">
        <v>2166</v>
      </c>
      <c r="D4971" s="31" t="s">
        <v>10834</v>
      </c>
      <c r="E4971" s="32">
        <v>30</v>
      </c>
      <c r="F4971" s="32" t="s">
        <v>14</v>
      </c>
      <c r="G4971" s="32" t="s">
        <v>10961</v>
      </c>
      <c r="H4971" s="33" t="s">
        <v>8431</v>
      </c>
    </row>
    <row r="4972" spans="1:8" x14ac:dyDescent="0.25">
      <c r="A4972" s="34">
        <v>45806</v>
      </c>
      <c r="B4972" s="35" t="s">
        <v>9282</v>
      </c>
      <c r="C4972" s="36" t="s">
        <v>8929</v>
      </c>
      <c r="D4972" s="35" t="s">
        <v>10834</v>
      </c>
      <c r="E4972" s="36">
        <v>2</v>
      </c>
      <c r="F4972" s="36" t="s">
        <v>25</v>
      </c>
      <c r="G4972" s="36" t="s">
        <v>10961</v>
      </c>
      <c r="H4972" s="37" t="s">
        <v>8431</v>
      </c>
    </row>
    <row r="4973" spans="1:8" x14ac:dyDescent="0.25">
      <c r="A4973" s="30">
        <v>45806</v>
      </c>
      <c r="B4973" s="31" t="s">
        <v>9257</v>
      </c>
      <c r="C4973" s="32" t="s">
        <v>8922</v>
      </c>
      <c r="D4973" s="31" t="s">
        <v>10834</v>
      </c>
      <c r="E4973" s="32">
        <v>2</v>
      </c>
      <c r="F4973" s="32" t="s">
        <v>25</v>
      </c>
      <c r="G4973" s="32" t="s">
        <v>10961</v>
      </c>
      <c r="H4973" s="33" t="s">
        <v>8431</v>
      </c>
    </row>
    <row r="4974" spans="1:8" x14ac:dyDescent="0.25">
      <c r="A4974" s="34">
        <v>45806</v>
      </c>
      <c r="B4974" s="35" t="s">
        <v>9350</v>
      </c>
      <c r="C4974" s="36" t="s">
        <v>8939</v>
      </c>
      <c r="D4974" s="35" t="s">
        <v>10834</v>
      </c>
      <c r="E4974" s="36">
        <v>4</v>
      </c>
      <c r="F4974" s="36" t="s">
        <v>14</v>
      </c>
      <c r="G4974" s="36" t="s">
        <v>10961</v>
      </c>
      <c r="H4974" s="37" t="s">
        <v>8431</v>
      </c>
    </row>
    <row r="4975" spans="1:8" x14ac:dyDescent="0.25">
      <c r="A4975" s="30">
        <v>45806</v>
      </c>
      <c r="B4975" s="31" t="s">
        <v>9374</v>
      </c>
      <c r="C4975" s="32" t="s">
        <v>8965</v>
      </c>
      <c r="D4975" s="31" t="s">
        <v>10834</v>
      </c>
      <c r="E4975" s="32">
        <v>2</v>
      </c>
      <c r="F4975" s="32" t="s">
        <v>14</v>
      </c>
      <c r="G4975" s="32" t="s">
        <v>10961</v>
      </c>
      <c r="H4975" s="33" t="s">
        <v>8431</v>
      </c>
    </row>
    <row r="4976" spans="1:8" x14ac:dyDescent="0.25">
      <c r="A4976" s="34">
        <v>45806</v>
      </c>
      <c r="B4976" s="35" t="s">
        <v>10282</v>
      </c>
      <c r="C4976" s="36" t="s">
        <v>5129</v>
      </c>
      <c r="D4976" s="35" t="s">
        <v>10834</v>
      </c>
      <c r="E4976" s="36">
        <v>40</v>
      </c>
      <c r="F4976" s="36" t="s">
        <v>14</v>
      </c>
      <c r="G4976" s="36" t="s">
        <v>10961</v>
      </c>
      <c r="H4976" s="37" t="s">
        <v>8431</v>
      </c>
    </row>
    <row r="4977" spans="1:8" x14ac:dyDescent="0.25">
      <c r="A4977" s="30">
        <v>45806</v>
      </c>
      <c r="B4977" s="31" t="s">
        <v>1142</v>
      </c>
      <c r="C4977" s="32" t="s">
        <v>1143</v>
      </c>
      <c r="D4977" s="31" t="s">
        <v>10834</v>
      </c>
      <c r="E4977" s="32">
        <v>12</v>
      </c>
      <c r="F4977" s="32" t="s">
        <v>25</v>
      </c>
      <c r="G4977" s="32" t="s">
        <v>10961</v>
      </c>
      <c r="H4977" s="33" t="s">
        <v>8431</v>
      </c>
    </row>
    <row r="4978" spans="1:8" x14ac:dyDescent="0.25">
      <c r="A4978" s="34">
        <v>45806</v>
      </c>
      <c r="B4978" s="35" t="s">
        <v>1132</v>
      </c>
      <c r="C4978" s="36" t="s">
        <v>1133</v>
      </c>
      <c r="D4978" s="35" t="s">
        <v>10834</v>
      </c>
      <c r="E4978" s="36">
        <v>24</v>
      </c>
      <c r="F4978" s="36" t="s">
        <v>14</v>
      </c>
      <c r="G4978" s="36" t="s">
        <v>10961</v>
      </c>
      <c r="H4978" s="37" t="s">
        <v>8431</v>
      </c>
    </row>
    <row r="4979" spans="1:8" x14ac:dyDescent="0.25">
      <c r="A4979" s="30">
        <v>45806</v>
      </c>
      <c r="B4979" s="31">
        <v>3280542100</v>
      </c>
      <c r="C4979" s="32" t="s">
        <v>8676</v>
      </c>
      <c r="D4979" s="31" t="s">
        <v>10834</v>
      </c>
      <c r="E4979" s="32">
        <v>6</v>
      </c>
      <c r="F4979" s="32" t="s">
        <v>14</v>
      </c>
      <c r="G4979" s="32" t="s">
        <v>10961</v>
      </c>
      <c r="H4979" s="33" t="s">
        <v>8431</v>
      </c>
    </row>
    <row r="4980" spans="1:8" x14ac:dyDescent="0.25">
      <c r="A4980" s="34">
        <v>45806</v>
      </c>
      <c r="B4980" s="35" t="s">
        <v>4218</v>
      </c>
      <c r="C4980" s="36" t="s">
        <v>4219</v>
      </c>
      <c r="D4980" s="35" t="s">
        <v>10834</v>
      </c>
      <c r="E4980" s="36">
        <v>18</v>
      </c>
      <c r="F4980" s="36" t="s">
        <v>14</v>
      </c>
      <c r="G4980" s="36" t="s">
        <v>10961</v>
      </c>
      <c r="H4980" s="37" t="s">
        <v>8431</v>
      </c>
    </row>
    <row r="4981" spans="1:8" x14ac:dyDescent="0.25">
      <c r="A4981" s="30">
        <v>45806</v>
      </c>
      <c r="B4981" s="31">
        <v>3310377100</v>
      </c>
      <c r="C4981" s="32" t="s">
        <v>8712</v>
      </c>
      <c r="D4981" s="31" t="s">
        <v>10834</v>
      </c>
      <c r="E4981" s="32">
        <v>4</v>
      </c>
      <c r="F4981" s="32" t="s">
        <v>14</v>
      </c>
      <c r="G4981" s="32" t="s">
        <v>10961</v>
      </c>
      <c r="H4981" s="33" t="s">
        <v>8431</v>
      </c>
    </row>
    <row r="4982" spans="1:8" x14ac:dyDescent="0.25">
      <c r="A4982" s="34">
        <v>45806</v>
      </c>
      <c r="B4982" s="35" t="s">
        <v>4978</v>
      </c>
      <c r="C4982" s="36" t="s">
        <v>4979</v>
      </c>
      <c r="D4982" s="35" t="s">
        <v>10834</v>
      </c>
      <c r="E4982" s="36">
        <v>2</v>
      </c>
      <c r="F4982" s="36" t="s">
        <v>25</v>
      </c>
      <c r="G4982" s="36" t="s">
        <v>10961</v>
      </c>
      <c r="H4982" s="37" t="s">
        <v>8431</v>
      </c>
    </row>
    <row r="4983" spans="1:8" x14ac:dyDescent="0.25">
      <c r="A4983" s="30">
        <v>45806</v>
      </c>
      <c r="B4983" s="31" t="s">
        <v>4946</v>
      </c>
      <c r="C4983" s="32" t="s">
        <v>4947</v>
      </c>
      <c r="D4983" s="31" t="s">
        <v>10834</v>
      </c>
      <c r="E4983" s="32">
        <v>4</v>
      </c>
      <c r="F4983" s="32" t="s">
        <v>14</v>
      </c>
      <c r="G4983" s="32" t="s">
        <v>10961</v>
      </c>
      <c r="H4983" s="33" t="s">
        <v>8431</v>
      </c>
    </row>
    <row r="4984" spans="1:8" x14ac:dyDescent="0.25">
      <c r="A4984" s="34">
        <v>45806</v>
      </c>
      <c r="B4984" s="35" t="s">
        <v>6331</v>
      </c>
      <c r="C4984" s="36" t="s">
        <v>6332</v>
      </c>
      <c r="D4984" s="35" t="s">
        <v>10834</v>
      </c>
      <c r="E4984" s="36">
        <v>2</v>
      </c>
      <c r="F4984" s="36" t="s">
        <v>14</v>
      </c>
      <c r="G4984" s="36" t="s">
        <v>10961</v>
      </c>
      <c r="H4984" s="37" t="s">
        <v>8431</v>
      </c>
    </row>
    <row r="4985" spans="1:8" x14ac:dyDescent="0.25">
      <c r="A4985" s="30">
        <v>45806</v>
      </c>
      <c r="B4985" s="31" t="s">
        <v>2278</v>
      </c>
      <c r="C4985" s="32" t="s">
        <v>2279</v>
      </c>
      <c r="D4985" s="31" t="s">
        <v>10834</v>
      </c>
      <c r="E4985" s="32">
        <v>10</v>
      </c>
      <c r="F4985" s="32" t="s">
        <v>14</v>
      </c>
      <c r="G4985" s="32" t="s">
        <v>10961</v>
      </c>
      <c r="H4985" s="33" t="s">
        <v>8431</v>
      </c>
    </row>
    <row r="4986" spans="1:8" x14ac:dyDescent="0.25">
      <c r="A4986" s="34">
        <v>45806</v>
      </c>
      <c r="B4986" s="35" t="s">
        <v>8213</v>
      </c>
      <c r="C4986" s="36" t="s">
        <v>8214</v>
      </c>
      <c r="D4986" s="35" t="s">
        <v>10835</v>
      </c>
      <c r="E4986" s="36">
        <v>30</v>
      </c>
      <c r="F4986" s="36" t="s">
        <v>14</v>
      </c>
      <c r="G4986" s="36" t="s">
        <v>10961</v>
      </c>
      <c r="H4986" s="37" t="s">
        <v>10836</v>
      </c>
    </row>
    <row r="4987" spans="1:8" x14ac:dyDescent="0.25">
      <c r="A4987" s="30">
        <v>45806</v>
      </c>
      <c r="B4987" s="31" t="s">
        <v>8330</v>
      </c>
      <c r="C4987" s="32" t="s">
        <v>8331</v>
      </c>
      <c r="D4987" s="31" t="s">
        <v>10835</v>
      </c>
      <c r="E4987" s="32">
        <v>14</v>
      </c>
      <c r="F4987" s="32" t="s">
        <v>14</v>
      </c>
      <c r="G4987" s="32" t="s">
        <v>10961</v>
      </c>
      <c r="H4987" s="33" t="s">
        <v>10836</v>
      </c>
    </row>
    <row r="4988" spans="1:8" x14ac:dyDescent="0.25">
      <c r="A4988" s="34">
        <v>45806</v>
      </c>
      <c r="B4988" s="35" t="s">
        <v>8250</v>
      </c>
      <c r="C4988" s="36" t="s">
        <v>8251</v>
      </c>
      <c r="D4988" s="35" t="s">
        <v>10835</v>
      </c>
      <c r="E4988" s="36">
        <v>20</v>
      </c>
      <c r="F4988" s="36" t="s">
        <v>14</v>
      </c>
      <c r="G4988" s="36" t="s">
        <v>10961</v>
      </c>
      <c r="H4988" s="37" t="s">
        <v>10836</v>
      </c>
    </row>
    <row r="4989" spans="1:8" x14ac:dyDescent="0.25">
      <c r="A4989" s="30">
        <v>45806</v>
      </c>
      <c r="B4989" s="31" t="s">
        <v>1381</v>
      </c>
      <c r="C4989" s="32" t="s">
        <v>1382</v>
      </c>
      <c r="D4989" s="31" t="s">
        <v>10835</v>
      </c>
      <c r="E4989" s="32">
        <v>48</v>
      </c>
      <c r="F4989" s="32" t="s">
        <v>14</v>
      </c>
      <c r="G4989" s="32" t="s">
        <v>10961</v>
      </c>
      <c r="H4989" s="33" t="s">
        <v>10836</v>
      </c>
    </row>
    <row r="4990" spans="1:8" x14ac:dyDescent="0.25">
      <c r="A4990" s="34">
        <v>45806</v>
      </c>
      <c r="B4990" s="35" t="s">
        <v>2555</v>
      </c>
      <c r="C4990" s="36" t="s">
        <v>2556</v>
      </c>
      <c r="D4990" s="35" t="s">
        <v>10835</v>
      </c>
      <c r="E4990" s="36">
        <v>60</v>
      </c>
      <c r="F4990" s="36" t="s">
        <v>14</v>
      </c>
      <c r="G4990" s="36" t="s">
        <v>10961</v>
      </c>
      <c r="H4990" s="37" t="s">
        <v>10836</v>
      </c>
    </row>
    <row r="4991" spans="1:8" x14ac:dyDescent="0.25">
      <c r="A4991" s="30">
        <v>45806</v>
      </c>
      <c r="B4991" s="31" t="s">
        <v>4332</v>
      </c>
      <c r="C4991" s="32" t="s">
        <v>4333</v>
      </c>
      <c r="D4991" s="31" t="s">
        <v>10835</v>
      </c>
      <c r="E4991" s="32">
        <v>36</v>
      </c>
      <c r="F4991" s="32" t="s">
        <v>14</v>
      </c>
      <c r="G4991" s="32" t="s">
        <v>10961</v>
      </c>
      <c r="H4991" s="33" t="s">
        <v>10836</v>
      </c>
    </row>
    <row r="4992" spans="1:8" x14ac:dyDescent="0.25">
      <c r="A4992" s="34">
        <v>45806</v>
      </c>
      <c r="B4992" s="35" t="s">
        <v>666</v>
      </c>
      <c r="C4992" s="36" t="s">
        <v>667</v>
      </c>
      <c r="D4992" s="35" t="s">
        <v>10835</v>
      </c>
      <c r="E4992" s="36">
        <v>48</v>
      </c>
      <c r="F4992" s="36" t="s">
        <v>14</v>
      </c>
      <c r="G4992" s="36" t="s">
        <v>10961</v>
      </c>
      <c r="H4992" s="37" t="s">
        <v>10836</v>
      </c>
    </row>
    <row r="4993" spans="1:8" x14ac:dyDescent="0.25">
      <c r="A4993" s="30">
        <v>45806</v>
      </c>
      <c r="B4993" s="31" t="s">
        <v>872</v>
      </c>
      <c r="C4993" s="32" t="s">
        <v>8417</v>
      </c>
      <c r="D4993" s="31" t="s">
        <v>10835</v>
      </c>
      <c r="E4993" s="32">
        <v>60</v>
      </c>
      <c r="F4993" s="32" t="s">
        <v>14</v>
      </c>
      <c r="G4993" s="32" t="s">
        <v>10961</v>
      </c>
      <c r="H4993" s="33" t="s">
        <v>10836</v>
      </c>
    </row>
    <row r="4994" spans="1:8" x14ac:dyDescent="0.25">
      <c r="A4994" s="34">
        <v>45806</v>
      </c>
      <c r="B4994" s="35" t="s">
        <v>2215</v>
      </c>
      <c r="C4994" s="36" t="s">
        <v>2216</v>
      </c>
      <c r="D4994" s="35" t="s">
        <v>10835</v>
      </c>
      <c r="E4994" s="36">
        <v>12</v>
      </c>
      <c r="F4994" s="36" t="s">
        <v>14</v>
      </c>
      <c r="G4994" s="36" t="s">
        <v>10961</v>
      </c>
      <c r="H4994" s="37" t="s">
        <v>10836</v>
      </c>
    </row>
    <row r="4995" spans="1:8" x14ac:dyDescent="0.25">
      <c r="A4995" s="30">
        <v>45806</v>
      </c>
      <c r="B4995" s="31" t="s">
        <v>824</v>
      </c>
      <c r="C4995" s="32" t="s">
        <v>3510</v>
      </c>
      <c r="D4995" s="31" t="s">
        <v>10835</v>
      </c>
      <c r="E4995" s="32">
        <v>1</v>
      </c>
      <c r="F4995" s="32" t="s">
        <v>14</v>
      </c>
      <c r="G4995" s="32" t="s">
        <v>10961</v>
      </c>
      <c r="H4995" s="33" t="s">
        <v>10836</v>
      </c>
    </row>
    <row r="4996" spans="1:8" x14ac:dyDescent="0.25">
      <c r="A4996" s="34">
        <v>45806</v>
      </c>
      <c r="B4996" s="35" t="s">
        <v>833</v>
      </c>
      <c r="C4996" s="36" t="s">
        <v>3508</v>
      </c>
      <c r="D4996" s="35" t="s">
        <v>10835</v>
      </c>
      <c r="E4996" s="36">
        <v>1</v>
      </c>
      <c r="F4996" s="36" t="s">
        <v>14</v>
      </c>
      <c r="G4996" s="36" t="s">
        <v>10961</v>
      </c>
      <c r="H4996" s="37" t="s">
        <v>10836</v>
      </c>
    </row>
    <row r="4997" spans="1:8" x14ac:dyDescent="0.25">
      <c r="A4997" s="30">
        <v>45806</v>
      </c>
      <c r="B4997" s="31" t="s">
        <v>2418</v>
      </c>
      <c r="C4997" s="32" t="s">
        <v>2476</v>
      </c>
      <c r="D4997" s="31" t="s">
        <v>10835</v>
      </c>
      <c r="E4997" s="32">
        <v>8</v>
      </c>
      <c r="F4997" s="32" t="s">
        <v>14</v>
      </c>
      <c r="G4997" s="32" t="s">
        <v>10961</v>
      </c>
      <c r="H4997" s="33" t="s">
        <v>10836</v>
      </c>
    </row>
    <row r="4998" spans="1:8" x14ac:dyDescent="0.25">
      <c r="A4998" s="34">
        <v>45806</v>
      </c>
      <c r="B4998" s="35" t="s">
        <v>9534</v>
      </c>
      <c r="C4998" s="36" t="s">
        <v>6951</v>
      </c>
      <c r="D4998" s="35" t="s">
        <v>10835</v>
      </c>
      <c r="E4998" s="36">
        <v>60</v>
      </c>
      <c r="F4998" s="36" t="s">
        <v>14</v>
      </c>
      <c r="G4998" s="36" t="s">
        <v>10961</v>
      </c>
      <c r="H4998" s="37" t="s">
        <v>10836</v>
      </c>
    </row>
    <row r="4999" spans="1:8" x14ac:dyDescent="0.25">
      <c r="A4999" s="30">
        <v>45806</v>
      </c>
      <c r="B4999" s="31" t="s">
        <v>9533</v>
      </c>
      <c r="C4999" s="32" t="s">
        <v>6948</v>
      </c>
      <c r="D4999" s="31" t="s">
        <v>10835</v>
      </c>
      <c r="E4999" s="32">
        <v>42</v>
      </c>
      <c r="F4999" s="32" t="s">
        <v>14</v>
      </c>
      <c r="G4999" s="32" t="s">
        <v>10961</v>
      </c>
      <c r="H4999" s="33" t="s">
        <v>10836</v>
      </c>
    </row>
    <row r="5000" spans="1:8" x14ac:dyDescent="0.25">
      <c r="A5000" s="34">
        <v>45806</v>
      </c>
      <c r="B5000" s="35" t="s">
        <v>9531</v>
      </c>
      <c r="C5000" s="36" t="s">
        <v>6944</v>
      </c>
      <c r="D5000" s="35" t="s">
        <v>10835</v>
      </c>
      <c r="E5000" s="36">
        <v>42</v>
      </c>
      <c r="F5000" s="36" t="s">
        <v>14</v>
      </c>
      <c r="G5000" s="36" t="s">
        <v>10961</v>
      </c>
      <c r="H5000" s="37" t="s">
        <v>10836</v>
      </c>
    </row>
    <row r="5001" spans="1:8" x14ac:dyDescent="0.25">
      <c r="A5001" s="30">
        <v>45806</v>
      </c>
      <c r="B5001" s="31" t="s">
        <v>2090</v>
      </c>
      <c r="C5001" s="32" t="s">
        <v>2091</v>
      </c>
      <c r="D5001" s="31" t="s">
        <v>10835</v>
      </c>
      <c r="E5001" s="32">
        <v>2</v>
      </c>
      <c r="F5001" s="32" t="s">
        <v>14</v>
      </c>
      <c r="G5001" s="32" t="s">
        <v>10961</v>
      </c>
      <c r="H5001" s="33" t="s">
        <v>10836</v>
      </c>
    </row>
    <row r="5002" spans="1:8" x14ac:dyDescent="0.25">
      <c r="A5002" s="34">
        <v>45806</v>
      </c>
      <c r="B5002" s="35" t="s">
        <v>737</v>
      </c>
      <c r="C5002" s="36" t="s">
        <v>738</v>
      </c>
      <c r="D5002" s="35" t="s">
        <v>10835</v>
      </c>
      <c r="E5002" s="36">
        <v>8</v>
      </c>
      <c r="F5002" s="36" t="s">
        <v>14</v>
      </c>
      <c r="G5002" s="36" t="s">
        <v>10961</v>
      </c>
      <c r="H5002" s="37" t="s">
        <v>10836</v>
      </c>
    </row>
    <row r="5003" spans="1:8" x14ac:dyDescent="0.25">
      <c r="A5003" s="30">
        <v>45806</v>
      </c>
      <c r="B5003" s="31" t="s">
        <v>616</v>
      </c>
      <c r="C5003" s="32" t="s">
        <v>617</v>
      </c>
      <c r="D5003" s="31" t="s">
        <v>10835</v>
      </c>
      <c r="E5003" s="32">
        <v>3</v>
      </c>
      <c r="F5003" s="32" t="s">
        <v>14</v>
      </c>
      <c r="G5003" s="32" t="s">
        <v>10961</v>
      </c>
      <c r="H5003" s="33" t="s">
        <v>10836</v>
      </c>
    </row>
    <row r="5004" spans="1:8" x14ac:dyDescent="0.25">
      <c r="A5004" s="34">
        <v>45806</v>
      </c>
      <c r="B5004" s="35" t="s">
        <v>1166</v>
      </c>
      <c r="C5004" s="36" t="s">
        <v>1167</v>
      </c>
      <c r="D5004" s="35" t="s">
        <v>10835</v>
      </c>
      <c r="E5004" s="36">
        <v>3</v>
      </c>
      <c r="F5004" s="36" t="s">
        <v>25</v>
      </c>
      <c r="G5004" s="36" t="s">
        <v>10961</v>
      </c>
      <c r="H5004" s="37" t="s">
        <v>10836</v>
      </c>
    </row>
    <row r="5005" spans="1:8" x14ac:dyDescent="0.25">
      <c r="A5005" s="30">
        <v>45806</v>
      </c>
      <c r="B5005" s="31" t="s">
        <v>4675</v>
      </c>
      <c r="C5005" s="32" t="s">
        <v>4676</v>
      </c>
      <c r="D5005" s="31" t="s">
        <v>10835</v>
      </c>
      <c r="E5005" s="32">
        <v>2</v>
      </c>
      <c r="F5005" s="32" t="s">
        <v>25</v>
      </c>
      <c r="G5005" s="32" t="s">
        <v>10961</v>
      </c>
      <c r="H5005" s="33" t="s">
        <v>10836</v>
      </c>
    </row>
    <row r="5006" spans="1:8" x14ac:dyDescent="0.25">
      <c r="A5006" s="34">
        <v>45806</v>
      </c>
      <c r="B5006" s="35" t="s">
        <v>4679</v>
      </c>
      <c r="C5006" s="36" t="s">
        <v>4680</v>
      </c>
      <c r="D5006" s="35" t="s">
        <v>10835</v>
      </c>
      <c r="E5006" s="36">
        <v>2</v>
      </c>
      <c r="F5006" s="36" t="s">
        <v>25</v>
      </c>
      <c r="G5006" s="36" t="s">
        <v>10961</v>
      </c>
      <c r="H5006" s="37" t="s">
        <v>10836</v>
      </c>
    </row>
    <row r="5007" spans="1:8" x14ac:dyDescent="0.25">
      <c r="A5007" s="30">
        <v>45806</v>
      </c>
      <c r="B5007" s="31">
        <v>3280876100</v>
      </c>
      <c r="C5007" s="32" t="s">
        <v>8708</v>
      </c>
      <c r="D5007" s="31" t="s">
        <v>10835</v>
      </c>
      <c r="E5007" s="32">
        <v>6</v>
      </c>
      <c r="F5007" s="32" t="s">
        <v>14</v>
      </c>
      <c r="G5007" s="32" t="s">
        <v>10961</v>
      </c>
      <c r="H5007" s="33" t="s">
        <v>10836</v>
      </c>
    </row>
    <row r="5008" spans="1:8" x14ac:dyDescent="0.25">
      <c r="A5008" s="34">
        <v>45806</v>
      </c>
      <c r="B5008" s="35">
        <v>6283398090</v>
      </c>
      <c r="C5008" s="36" t="s">
        <v>8745</v>
      </c>
      <c r="D5008" s="35" t="s">
        <v>10835</v>
      </c>
      <c r="E5008" s="36">
        <v>2</v>
      </c>
      <c r="F5008" s="36" t="s">
        <v>25</v>
      </c>
      <c r="G5008" s="36" t="s">
        <v>10961</v>
      </c>
      <c r="H5008" s="37" t="s">
        <v>10836</v>
      </c>
    </row>
    <row r="5009" spans="1:8" x14ac:dyDescent="0.25">
      <c r="A5009" s="30">
        <v>45806</v>
      </c>
      <c r="B5009" s="31">
        <v>8980004100</v>
      </c>
      <c r="C5009" s="32" t="s">
        <v>8752</v>
      </c>
      <c r="D5009" s="31" t="s">
        <v>10835</v>
      </c>
      <c r="E5009" s="32">
        <v>24</v>
      </c>
      <c r="F5009" s="32" t="s">
        <v>14</v>
      </c>
      <c r="G5009" s="32" t="s">
        <v>10961</v>
      </c>
      <c r="H5009" s="33" t="s">
        <v>10836</v>
      </c>
    </row>
    <row r="5010" spans="1:8" x14ac:dyDescent="0.25">
      <c r="A5010" s="34">
        <v>45806</v>
      </c>
      <c r="B5010" s="35">
        <v>8980001100</v>
      </c>
      <c r="C5010" s="36" t="s">
        <v>8749</v>
      </c>
      <c r="D5010" s="35" t="s">
        <v>10835</v>
      </c>
      <c r="E5010" s="36">
        <v>24</v>
      </c>
      <c r="F5010" s="36" t="s">
        <v>14</v>
      </c>
      <c r="G5010" s="36" t="s">
        <v>10961</v>
      </c>
      <c r="H5010" s="37" t="s">
        <v>10836</v>
      </c>
    </row>
    <row r="5011" spans="1:8" x14ac:dyDescent="0.25">
      <c r="A5011" s="30">
        <v>45806</v>
      </c>
      <c r="B5011" s="31" t="s">
        <v>8873</v>
      </c>
      <c r="C5011" s="32" t="s">
        <v>8841</v>
      </c>
      <c r="D5011" s="31">
        <v>2053</v>
      </c>
      <c r="E5011" s="32">
        <v>78</v>
      </c>
      <c r="F5011" s="32" t="s">
        <v>14</v>
      </c>
      <c r="G5011" s="32" t="s">
        <v>10961</v>
      </c>
      <c r="H5011" s="33" t="s">
        <v>10751</v>
      </c>
    </row>
    <row r="5012" spans="1:8" x14ac:dyDescent="0.25">
      <c r="A5012" s="34">
        <v>45806</v>
      </c>
      <c r="B5012" s="35" t="s">
        <v>9399</v>
      </c>
      <c r="C5012" s="36" t="s">
        <v>8845</v>
      </c>
      <c r="D5012" s="35">
        <v>2053</v>
      </c>
      <c r="E5012" s="36">
        <v>10</v>
      </c>
      <c r="F5012" s="36" t="s">
        <v>14</v>
      </c>
      <c r="G5012" s="36" t="s">
        <v>10961</v>
      </c>
      <c r="H5012" s="37" t="s">
        <v>10751</v>
      </c>
    </row>
    <row r="5013" spans="1:8" x14ac:dyDescent="0.25">
      <c r="A5013" s="30">
        <v>45807</v>
      </c>
      <c r="B5013" s="31" t="s">
        <v>734</v>
      </c>
      <c r="C5013" s="32" t="s">
        <v>735</v>
      </c>
      <c r="D5013" s="31">
        <v>2046</v>
      </c>
      <c r="E5013" s="32">
        <v>2</v>
      </c>
      <c r="F5013" s="32" t="s">
        <v>14</v>
      </c>
      <c r="G5013" s="32" t="s">
        <v>10961</v>
      </c>
      <c r="H5013" s="33" t="s">
        <v>9421</v>
      </c>
    </row>
    <row r="5014" spans="1:8" x14ac:dyDescent="0.25">
      <c r="A5014" s="34">
        <v>45807</v>
      </c>
      <c r="B5014" s="35" t="s">
        <v>10242</v>
      </c>
      <c r="C5014" s="36" t="s">
        <v>6162</v>
      </c>
      <c r="D5014" s="35">
        <v>2046</v>
      </c>
      <c r="E5014" s="36">
        <v>6</v>
      </c>
      <c r="F5014" s="36" t="s">
        <v>14</v>
      </c>
      <c r="G5014" s="36" t="s">
        <v>10961</v>
      </c>
      <c r="H5014" s="37" t="s">
        <v>9421</v>
      </c>
    </row>
    <row r="5015" spans="1:8" x14ac:dyDescent="0.25">
      <c r="A5015" s="30">
        <v>45807</v>
      </c>
      <c r="B5015" s="31" t="s">
        <v>1590</v>
      </c>
      <c r="C5015" s="32" t="s">
        <v>2864</v>
      </c>
      <c r="D5015" s="31">
        <v>2046</v>
      </c>
      <c r="E5015" s="32">
        <v>4</v>
      </c>
      <c r="F5015" s="32" t="s">
        <v>14</v>
      </c>
      <c r="G5015" s="32" t="s">
        <v>10961</v>
      </c>
      <c r="H5015" s="33" t="s">
        <v>9421</v>
      </c>
    </row>
    <row r="5016" spans="1:8" x14ac:dyDescent="0.25">
      <c r="A5016" s="34">
        <v>45807</v>
      </c>
      <c r="B5016" s="35" t="s">
        <v>1588</v>
      </c>
      <c r="C5016" s="36" t="s">
        <v>2863</v>
      </c>
      <c r="D5016" s="35">
        <v>2046</v>
      </c>
      <c r="E5016" s="36">
        <v>4</v>
      </c>
      <c r="F5016" s="36" t="s">
        <v>14</v>
      </c>
      <c r="G5016" s="36" t="s">
        <v>10961</v>
      </c>
      <c r="H5016" s="37" t="s">
        <v>9421</v>
      </c>
    </row>
    <row r="5017" spans="1:8" x14ac:dyDescent="0.25">
      <c r="A5017" s="30">
        <v>45807</v>
      </c>
      <c r="B5017" s="31" t="s">
        <v>2035</v>
      </c>
      <c r="C5017" s="32" t="s">
        <v>2036</v>
      </c>
      <c r="D5017" s="31">
        <v>2046</v>
      </c>
      <c r="E5017" s="32">
        <v>2</v>
      </c>
      <c r="F5017" s="32" t="s">
        <v>14</v>
      </c>
      <c r="G5017" s="32" t="s">
        <v>10961</v>
      </c>
      <c r="H5017" s="33" t="s">
        <v>9421</v>
      </c>
    </row>
    <row r="5018" spans="1:8" x14ac:dyDescent="0.25">
      <c r="A5018" s="34">
        <v>45807</v>
      </c>
      <c r="B5018" s="35" t="s">
        <v>448</v>
      </c>
      <c r="C5018" s="36" t="s">
        <v>449</v>
      </c>
      <c r="D5018" s="35">
        <v>2046</v>
      </c>
      <c r="E5018" s="36">
        <v>6</v>
      </c>
      <c r="F5018" s="36" t="s">
        <v>8414</v>
      </c>
      <c r="G5018" s="36" t="s">
        <v>10961</v>
      </c>
      <c r="H5018" s="37" t="s">
        <v>9421</v>
      </c>
    </row>
    <row r="5019" spans="1:8" x14ac:dyDescent="0.25">
      <c r="A5019" s="30">
        <v>45807</v>
      </c>
      <c r="B5019" s="31" t="s">
        <v>8875</v>
      </c>
      <c r="C5019" s="32" t="s">
        <v>8843</v>
      </c>
      <c r="D5019" s="31" t="s">
        <v>10837</v>
      </c>
      <c r="E5019" s="32">
        <v>4</v>
      </c>
      <c r="F5019" s="32" t="s">
        <v>14</v>
      </c>
      <c r="G5019" s="32" t="s">
        <v>10961</v>
      </c>
      <c r="H5019" s="33" t="s">
        <v>8431</v>
      </c>
    </row>
    <row r="5020" spans="1:8" x14ac:dyDescent="0.25">
      <c r="A5020" s="34">
        <v>45807</v>
      </c>
      <c r="B5020" s="35" t="s">
        <v>8885</v>
      </c>
      <c r="C5020" s="36" t="s">
        <v>8857</v>
      </c>
      <c r="D5020" s="35" t="s">
        <v>10837</v>
      </c>
      <c r="E5020" s="36">
        <v>2</v>
      </c>
      <c r="F5020" s="36" t="s">
        <v>14</v>
      </c>
      <c r="G5020" s="36" t="s">
        <v>10961</v>
      </c>
      <c r="H5020" s="37" t="s">
        <v>8431</v>
      </c>
    </row>
    <row r="5021" spans="1:8" x14ac:dyDescent="0.25">
      <c r="A5021" s="30">
        <v>45807</v>
      </c>
      <c r="B5021" s="31" t="s">
        <v>8886</v>
      </c>
      <c r="C5021" s="32" t="s">
        <v>8858</v>
      </c>
      <c r="D5021" s="31" t="s">
        <v>10837</v>
      </c>
      <c r="E5021" s="32">
        <v>2</v>
      </c>
      <c r="F5021" s="32" t="s">
        <v>14</v>
      </c>
      <c r="G5021" s="32" t="s">
        <v>10961</v>
      </c>
      <c r="H5021" s="33" t="s">
        <v>8431</v>
      </c>
    </row>
    <row r="5022" spans="1:8" x14ac:dyDescent="0.25">
      <c r="A5022" s="34">
        <v>45807</v>
      </c>
      <c r="B5022" s="35" t="s">
        <v>8873</v>
      </c>
      <c r="C5022" s="36" t="s">
        <v>8841</v>
      </c>
      <c r="D5022" s="35" t="s">
        <v>10837</v>
      </c>
      <c r="E5022" s="36">
        <v>4</v>
      </c>
      <c r="F5022" s="36" t="s">
        <v>14</v>
      </c>
      <c r="G5022" s="36" t="s">
        <v>10961</v>
      </c>
      <c r="H5022" s="37" t="s">
        <v>8431</v>
      </c>
    </row>
    <row r="5023" spans="1:8" x14ac:dyDescent="0.25">
      <c r="A5023" s="30">
        <v>45807</v>
      </c>
      <c r="B5023" s="31">
        <v>3310308100</v>
      </c>
      <c r="C5023" s="32" t="s">
        <v>8709</v>
      </c>
      <c r="D5023" s="31" t="s">
        <v>10837</v>
      </c>
      <c r="E5023" s="32">
        <v>2</v>
      </c>
      <c r="F5023" s="32" t="s">
        <v>14</v>
      </c>
      <c r="G5023" s="32" t="s">
        <v>10961</v>
      </c>
      <c r="H5023" s="33" t="s">
        <v>8431</v>
      </c>
    </row>
    <row r="5024" spans="1:8" x14ac:dyDescent="0.25">
      <c r="A5024" s="34">
        <v>45807</v>
      </c>
      <c r="B5024" s="35" t="s">
        <v>222</v>
      </c>
      <c r="C5024" s="36" t="s">
        <v>223</v>
      </c>
      <c r="D5024" s="35" t="s">
        <v>10837</v>
      </c>
      <c r="E5024" s="36">
        <v>2</v>
      </c>
      <c r="F5024" s="36" t="s">
        <v>14</v>
      </c>
      <c r="G5024" s="36" t="s">
        <v>10961</v>
      </c>
      <c r="H5024" s="37" t="s">
        <v>8431</v>
      </c>
    </row>
    <row r="5025" spans="1:8" x14ac:dyDescent="0.25">
      <c r="A5025" s="30">
        <v>45807</v>
      </c>
      <c r="B5025" s="31" t="s">
        <v>234</v>
      </c>
      <c r="C5025" s="32" t="s">
        <v>235</v>
      </c>
      <c r="D5025" s="31" t="s">
        <v>10837</v>
      </c>
      <c r="E5025" s="32">
        <v>2</v>
      </c>
      <c r="F5025" s="32" t="s">
        <v>14</v>
      </c>
      <c r="G5025" s="32" t="s">
        <v>10961</v>
      </c>
      <c r="H5025" s="33" t="s">
        <v>8431</v>
      </c>
    </row>
    <row r="5026" spans="1:8" x14ac:dyDescent="0.25">
      <c r="A5026" s="34">
        <v>45807</v>
      </c>
      <c r="B5026" s="35" t="s">
        <v>2392</v>
      </c>
      <c r="C5026" s="36" t="s">
        <v>2455</v>
      </c>
      <c r="D5026" s="35" t="s">
        <v>10837</v>
      </c>
      <c r="E5026" s="36">
        <v>10</v>
      </c>
      <c r="F5026" s="36" t="s">
        <v>14</v>
      </c>
      <c r="G5026" s="36" t="s">
        <v>10961</v>
      </c>
      <c r="H5026" s="37" t="s">
        <v>8431</v>
      </c>
    </row>
    <row r="5027" spans="1:8" x14ac:dyDescent="0.25">
      <c r="A5027" s="30">
        <v>45807</v>
      </c>
      <c r="B5027" s="31" t="s">
        <v>2766</v>
      </c>
      <c r="C5027" s="32" t="s">
        <v>2767</v>
      </c>
      <c r="D5027" s="31" t="s">
        <v>10837</v>
      </c>
      <c r="E5027" s="32">
        <v>2</v>
      </c>
      <c r="F5027" s="32" t="s">
        <v>14</v>
      </c>
      <c r="G5027" s="32" t="s">
        <v>10961</v>
      </c>
      <c r="H5027" s="33" t="s">
        <v>8431</v>
      </c>
    </row>
    <row r="5028" spans="1:8" x14ac:dyDescent="0.25">
      <c r="A5028" s="34">
        <v>45807</v>
      </c>
      <c r="B5028" s="35" t="s">
        <v>4675</v>
      </c>
      <c r="C5028" s="36" t="s">
        <v>4676</v>
      </c>
      <c r="D5028" s="35" t="s">
        <v>10837</v>
      </c>
      <c r="E5028" s="36">
        <v>1</v>
      </c>
      <c r="F5028" s="36" t="s">
        <v>25</v>
      </c>
      <c r="G5028" s="36" t="s">
        <v>10961</v>
      </c>
      <c r="H5028" s="37" t="s">
        <v>8431</v>
      </c>
    </row>
    <row r="5029" spans="1:8" x14ac:dyDescent="0.25">
      <c r="A5029" s="30">
        <v>45807</v>
      </c>
      <c r="B5029" s="31" t="s">
        <v>2760</v>
      </c>
      <c r="C5029" s="32" t="s">
        <v>2761</v>
      </c>
      <c r="D5029" s="31" t="s">
        <v>10837</v>
      </c>
      <c r="E5029" s="32">
        <v>2</v>
      </c>
      <c r="F5029" s="32" t="s">
        <v>14</v>
      </c>
      <c r="G5029" s="32" t="s">
        <v>10961</v>
      </c>
      <c r="H5029" s="33" t="s">
        <v>8431</v>
      </c>
    </row>
    <row r="5030" spans="1:8" x14ac:dyDescent="0.25">
      <c r="A5030" s="34">
        <v>45807</v>
      </c>
      <c r="B5030" s="35" t="s">
        <v>2369</v>
      </c>
      <c r="C5030" s="36" t="s">
        <v>2441</v>
      </c>
      <c r="D5030" s="35" t="s">
        <v>10837</v>
      </c>
      <c r="E5030" s="36">
        <v>60</v>
      </c>
      <c r="F5030" s="36" t="s">
        <v>14</v>
      </c>
      <c r="G5030" s="36" t="s">
        <v>10961</v>
      </c>
      <c r="H5030" s="37" t="s">
        <v>8431</v>
      </c>
    </row>
    <row r="5031" spans="1:8" x14ac:dyDescent="0.25">
      <c r="A5031" s="30">
        <v>45807</v>
      </c>
      <c r="B5031" s="31">
        <v>3280556100</v>
      </c>
      <c r="C5031" s="32" t="s">
        <v>8678</v>
      </c>
      <c r="D5031" s="31" t="s">
        <v>10837</v>
      </c>
      <c r="E5031" s="32">
        <v>2</v>
      </c>
      <c r="F5031" s="32" t="s">
        <v>14</v>
      </c>
      <c r="G5031" s="32" t="s">
        <v>10961</v>
      </c>
      <c r="H5031" s="33" t="s">
        <v>8431</v>
      </c>
    </row>
    <row r="5032" spans="1:8" x14ac:dyDescent="0.25">
      <c r="A5032" s="34">
        <v>45807</v>
      </c>
      <c r="B5032" s="35" t="s">
        <v>9361</v>
      </c>
      <c r="C5032" s="36" t="s">
        <v>8952</v>
      </c>
      <c r="D5032" s="35" t="s">
        <v>10837</v>
      </c>
      <c r="E5032" s="36">
        <v>2</v>
      </c>
      <c r="F5032" s="36" t="s">
        <v>14</v>
      </c>
      <c r="G5032" s="36" t="s">
        <v>10961</v>
      </c>
      <c r="H5032" s="37" t="s">
        <v>8431</v>
      </c>
    </row>
    <row r="5033" spans="1:8" x14ac:dyDescent="0.25">
      <c r="A5033" s="30">
        <v>45807</v>
      </c>
      <c r="B5033" s="31" t="s">
        <v>2419</v>
      </c>
      <c r="C5033" s="32" t="s">
        <v>2477</v>
      </c>
      <c r="D5033" s="31" t="s">
        <v>10837</v>
      </c>
      <c r="E5033" s="32">
        <v>10</v>
      </c>
      <c r="F5033" s="32" t="s">
        <v>14</v>
      </c>
      <c r="G5033" s="32" t="s">
        <v>10961</v>
      </c>
      <c r="H5033" s="33" t="s">
        <v>8431</v>
      </c>
    </row>
    <row r="5034" spans="1:8" x14ac:dyDescent="0.25">
      <c r="A5034" s="34">
        <v>45807</v>
      </c>
      <c r="B5034" s="35" t="s">
        <v>10229</v>
      </c>
      <c r="C5034" s="36" t="s">
        <v>4224</v>
      </c>
      <c r="D5034" s="35" t="s">
        <v>10837</v>
      </c>
      <c r="E5034" s="36">
        <v>36</v>
      </c>
      <c r="F5034" s="36" t="s">
        <v>14</v>
      </c>
      <c r="G5034" s="36" t="s">
        <v>10961</v>
      </c>
      <c r="H5034" s="37" t="s">
        <v>8431</v>
      </c>
    </row>
    <row r="5035" spans="1:8" x14ac:dyDescent="0.25">
      <c r="A5035" s="30">
        <v>45807</v>
      </c>
      <c r="B5035" s="31">
        <v>3280613100</v>
      </c>
      <c r="C5035" s="32" t="s">
        <v>8689</v>
      </c>
      <c r="D5035" s="31" t="s">
        <v>10837</v>
      </c>
      <c r="E5035" s="32">
        <v>2</v>
      </c>
      <c r="F5035" s="32" t="s">
        <v>14</v>
      </c>
      <c r="G5035" s="32" t="s">
        <v>10961</v>
      </c>
      <c r="H5035" s="33" t="s">
        <v>8431</v>
      </c>
    </row>
    <row r="5036" spans="1:8" x14ac:dyDescent="0.25">
      <c r="A5036" s="34">
        <v>45807</v>
      </c>
      <c r="B5036" s="35" t="s">
        <v>75</v>
      </c>
      <c r="C5036" s="36" t="s">
        <v>76</v>
      </c>
      <c r="D5036" s="35" t="s">
        <v>10837</v>
      </c>
      <c r="E5036" s="36">
        <v>2</v>
      </c>
      <c r="F5036" s="36" t="s">
        <v>14</v>
      </c>
      <c r="G5036" s="36" t="s">
        <v>10961</v>
      </c>
      <c r="H5036" s="37" t="s">
        <v>8431</v>
      </c>
    </row>
    <row r="5037" spans="1:8" x14ac:dyDescent="0.25">
      <c r="A5037" s="30">
        <v>45807</v>
      </c>
      <c r="B5037" s="31" t="s">
        <v>128</v>
      </c>
      <c r="C5037" s="32" t="s">
        <v>129</v>
      </c>
      <c r="D5037" s="31" t="s">
        <v>10837</v>
      </c>
      <c r="E5037" s="32">
        <v>2</v>
      </c>
      <c r="F5037" s="32" t="s">
        <v>14</v>
      </c>
      <c r="G5037" s="32" t="s">
        <v>10961</v>
      </c>
      <c r="H5037" s="33" t="s">
        <v>8431</v>
      </c>
    </row>
    <row r="5038" spans="1:8" x14ac:dyDescent="0.25">
      <c r="A5038" s="34">
        <v>45807</v>
      </c>
      <c r="B5038" s="35" t="s">
        <v>2053</v>
      </c>
      <c r="C5038" s="36" t="s">
        <v>2054</v>
      </c>
      <c r="D5038" s="35" t="s">
        <v>10837</v>
      </c>
      <c r="E5038" s="36">
        <v>40</v>
      </c>
      <c r="F5038" s="36" t="s">
        <v>25</v>
      </c>
      <c r="G5038" s="36" t="s">
        <v>10961</v>
      </c>
      <c r="H5038" s="37" t="s">
        <v>8431</v>
      </c>
    </row>
    <row r="5039" spans="1:8" x14ac:dyDescent="0.25">
      <c r="A5039" s="30">
        <v>45807</v>
      </c>
      <c r="B5039" s="31" t="s">
        <v>8815</v>
      </c>
      <c r="C5039" s="32" t="s">
        <v>8785</v>
      </c>
      <c r="D5039" s="31" t="s">
        <v>10837</v>
      </c>
      <c r="E5039" s="32">
        <v>4</v>
      </c>
      <c r="F5039" s="32" t="s">
        <v>14</v>
      </c>
      <c r="G5039" s="32" t="s">
        <v>10961</v>
      </c>
      <c r="H5039" s="33" t="s">
        <v>8431</v>
      </c>
    </row>
    <row r="5040" spans="1:8" x14ac:dyDescent="0.25">
      <c r="A5040" s="34">
        <v>45807</v>
      </c>
      <c r="B5040" s="35" t="s">
        <v>8826</v>
      </c>
      <c r="C5040" s="36" t="s">
        <v>8796</v>
      </c>
      <c r="D5040" s="35" t="s">
        <v>10837</v>
      </c>
      <c r="E5040" s="36">
        <v>4</v>
      </c>
      <c r="F5040" s="36" t="s">
        <v>14</v>
      </c>
      <c r="G5040" s="36" t="s">
        <v>10961</v>
      </c>
      <c r="H5040" s="37" t="s">
        <v>8431</v>
      </c>
    </row>
    <row r="5041" spans="1:8" x14ac:dyDescent="0.25">
      <c r="A5041" s="30">
        <v>45807</v>
      </c>
      <c r="B5041" s="31" t="s">
        <v>9330</v>
      </c>
      <c r="C5041" s="32" t="s">
        <v>8913</v>
      </c>
      <c r="D5041" s="31" t="s">
        <v>10837</v>
      </c>
      <c r="E5041" s="32">
        <v>10</v>
      </c>
      <c r="F5041" s="32" t="s">
        <v>14</v>
      </c>
      <c r="G5041" s="32" t="s">
        <v>10961</v>
      </c>
      <c r="H5041" s="33" t="s">
        <v>8431</v>
      </c>
    </row>
    <row r="5042" spans="1:8" x14ac:dyDescent="0.25">
      <c r="A5042" s="34">
        <v>45807</v>
      </c>
      <c r="B5042" s="35" t="s">
        <v>8153</v>
      </c>
      <c r="C5042" s="36" t="s">
        <v>8154</v>
      </c>
      <c r="D5042" s="35">
        <v>2061</v>
      </c>
      <c r="E5042" s="36">
        <v>10</v>
      </c>
      <c r="F5042" s="36" t="s">
        <v>14</v>
      </c>
      <c r="G5042" s="36" t="s">
        <v>10961</v>
      </c>
      <c r="H5042" s="37" t="s">
        <v>10462</v>
      </c>
    </row>
    <row r="5043" spans="1:8" x14ac:dyDescent="0.25">
      <c r="A5043" s="30">
        <v>45807</v>
      </c>
      <c r="B5043" s="31" t="s">
        <v>8233</v>
      </c>
      <c r="C5043" s="32" t="s">
        <v>8234</v>
      </c>
      <c r="D5043" s="31">
        <v>2061</v>
      </c>
      <c r="E5043" s="32">
        <v>10</v>
      </c>
      <c r="F5043" s="32" t="s">
        <v>14</v>
      </c>
      <c r="G5043" s="32" t="s">
        <v>10961</v>
      </c>
      <c r="H5043" s="33" t="s">
        <v>10462</v>
      </c>
    </row>
    <row r="5044" spans="1:8" x14ac:dyDescent="0.25">
      <c r="A5044" s="34">
        <v>45807</v>
      </c>
      <c r="B5044" s="35" t="s">
        <v>8149</v>
      </c>
      <c r="C5044" s="36" t="s">
        <v>8150</v>
      </c>
      <c r="D5044" s="35">
        <v>2061</v>
      </c>
      <c r="E5044" s="36">
        <v>20</v>
      </c>
      <c r="F5044" s="36" t="s">
        <v>14</v>
      </c>
      <c r="G5044" s="36" t="s">
        <v>10961</v>
      </c>
      <c r="H5044" s="37" t="s">
        <v>10462</v>
      </c>
    </row>
    <row r="5045" spans="1:8" x14ac:dyDescent="0.25">
      <c r="A5045" s="30">
        <v>45807</v>
      </c>
      <c r="B5045" s="31" t="s">
        <v>2259</v>
      </c>
      <c r="C5045" s="32" t="s">
        <v>2260</v>
      </c>
      <c r="D5045" s="31">
        <v>2055</v>
      </c>
      <c r="E5045" s="32">
        <v>416</v>
      </c>
      <c r="F5045" s="32" t="s">
        <v>14</v>
      </c>
      <c r="G5045" s="32" t="s">
        <v>10961</v>
      </c>
      <c r="H5045" s="33" t="s">
        <v>9381</v>
      </c>
    </row>
    <row r="5046" spans="1:8" x14ac:dyDescent="0.25">
      <c r="A5046" s="34">
        <v>45805</v>
      </c>
      <c r="B5046" s="35" t="s">
        <v>1464</v>
      </c>
      <c r="C5046" s="36" t="s">
        <v>1465</v>
      </c>
      <c r="D5046" s="35" t="s">
        <v>10838</v>
      </c>
      <c r="E5046" s="36">
        <v>2</v>
      </c>
      <c r="F5046" s="36" t="s">
        <v>14</v>
      </c>
      <c r="G5046" s="36" t="s">
        <v>10961</v>
      </c>
      <c r="H5046" s="37" t="s">
        <v>10836</v>
      </c>
    </row>
    <row r="5047" spans="1:8" x14ac:dyDescent="0.25">
      <c r="A5047" s="30">
        <v>45805</v>
      </c>
      <c r="B5047" s="31" t="s">
        <v>1466</v>
      </c>
      <c r="C5047" s="32" t="s">
        <v>1467</v>
      </c>
      <c r="D5047" s="31" t="s">
        <v>10838</v>
      </c>
      <c r="E5047" s="32">
        <v>2</v>
      </c>
      <c r="F5047" s="32" t="s">
        <v>14</v>
      </c>
      <c r="G5047" s="32" t="s">
        <v>10961</v>
      </c>
      <c r="H5047" s="33" t="s">
        <v>10836</v>
      </c>
    </row>
    <row r="5048" spans="1:8" x14ac:dyDescent="0.25">
      <c r="A5048" s="34">
        <v>45805</v>
      </c>
      <c r="B5048" s="35" t="s">
        <v>2132</v>
      </c>
      <c r="C5048" s="36" t="s">
        <v>2133</v>
      </c>
      <c r="D5048" s="35" t="s">
        <v>10838</v>
      </c>
      <c r="E5048" s="36">
        <v>50</v>
      </c>
      <c r="F5048" s="36" t="s">
        <v>25</v>
      </c>
      <c r="G5048" s="36" t="s">
        <v>10961</v>
      </c>
      <c r="H5048" s="37" t="s">
        <v>10836</v>
      </c>
    </row>
    <row r="5049" spans="1:8" x14ac:dyDescent="0.25">
      <c r="A5049" s="30">
        <v>45805</v>
      </c>
      <c r="B5049" s="31" t="s">
        <v>10779</v>
      </c>
      <c r="C5049" s="32" t="s">
        <v>6067</v>
      </c>
      <c r="D5049" s="31" t="s">
        <v>10838</v>
      </c>
      <c r="E5049" s="32">
        <v>4</v>
      </c>
      <c r="F5049" s="32" t="s">
        <v>14</v>
      </c>
      <c r="G5049" s="32" t="s">
        <v>10961</v>
      </c>
      <c r="H5049" s="33" t="s">
        <v>10836</v>
      </c>
    </row>
    <row r="5050" spans="1:8" x14ac:dyDescent="0.25">
      <c r="A5050" s="34">
        <v>45805</v>
      </c>
      <c r="B5050" s="35" t="s">
        <v>2161</v>
      </c>
      <c r="C5050" s="36" t="s">
        <v>2162</v>
      </c>
      <c r="D5050" s="35" t="s">
        <v>10838</v>
      </c>
      <c r="E5050" s="36">
        <v>48</v>
      </c>
      <c r="F5050" s="36" t="s">
        <v>14</v>
      </c>
      <c r="G5050" s="36" t="s">
        <v>10961</v>
      </c>
      <c r="H5050" s="37" t="s">
        <v>10836</v>
      </c>
    </row>
    <row r="5051" spans="1:8" x14ac:dyDescent="0.25">
      <c r="A5051" s="30">
        <v>45805</v>
      </c>
      <c r="B5051" s="31" t="s">
        <v>1255</v>
      </c>
      <c r="C5051" s="32" t="s">
        <v>1256</v>
      </c>
      <c r="D5051" s="31" t="s">
        <v>10838</v>
      </c>
      <c r="E5051" s="32">
        <v>102</v>
      </c>
      <c r="F5051" s="32" t="s">
        <v>8414</v>
      </c>
      <c r="G5051" s="32" t="s">
        <v>10961</v>
      </c>
      <c r="H5051" s="33" t="s">
        <v>10836</v>
      </c>
    </row>
    <row r="5052" spans="1:8" x14ac:dyDescent="0.25">
      <c r="A5052" s="34">
        <v>45805</v>
      </c>
      <c r="B5052" s="35" t="s">
        <v>10228</v>
      </c>
      <c r="C5052" s="36" t="s">
        <v>2507</v>
      </c>
      <c r="D5052" s="35" t="s">
        <v>10838</v>
      </c>
      <c r="E5052" s="36">
        <v>120</v>
      </c>
      <c r="F5052" s="36" t="s">
        <v>14</v>
      </c>
      <c r="G5052" s="36" t="s">
        <v>10961</v>
      </c>
      <c r="H5052" s="37" t="s">
        <v>10836</v>
      </c>
    </row>
    <row r="5053" spans="1:8" x14ac:dyDescent="0.25">
      <c r="A5053" s="30">
        <v>45805</v>
      </c>
      <c r="B5053" s="31" t="s">
        <v>10816</v>
      </c>
      <c r="C5053" s="32" t="s">
        <v>6759</v>
      </c>
      <c r="D5053" s="31" t="s">
        <v>10838</v>
      </c>
      <c r="E5053" s="32">
        <v>60</v>
      </c>
      <c r="F5053" s="32" t="s">
        <v>14</v>
      </c>
      <c r="G5053" s="32" t="s">
        <v>10961</v>
      </c>
      <c r="H5053" s="33" t="s">
        <v>10836</v>
      </c>
    </row>
    <row r="5054" spans="1:8" x14ac:dyDescent="0.25">
      <c r="A5054" s="34">
        <v>45805</v>
      </c>
      <c r="B5054" s="35" t="s">
        <v>10229</v>
      </c>
      <c r="C5054" s="36" t="s">
        <v>4224</v>
      </c>
      <c r="D5054" s="35" t="s">
        <v>10838</v>
      </c>
      <c r="E5054" s="36">
        <v>60</v>
      </c>
      <c r="F5054" s="36" t="s">
        <v>14</v>
      </c>
      <c r="G5054" s="36" t="s">
        <v>10961</v>
      </c>
      <c r="H5054" s="37" t="s">
        <v>10836</v>
      </c>
    </row>
    <row r="5055" spans="1:8" x14ac:dyDescent="0.25">
      <c r="A5055" s="30">
        <v>45805</v>
      </c>
      <c r="B5055" s="31" t="s">
        <v>648</v>
      </c>
      <c r="C5055" s="32" t="s">
        <v>649</v>
      </c>
      <c r="D5055" s="31" t="s">
        <v>10838</v>
      </c>
      <c r="E5055" s="32">
        <v>52</v>
      </c>
      <c r="F5055" s="32" t="s">
        <v>14</v>
      </c>
      <c r="G5055" s="32" t="s">
        <v>10961</v>
      </c>
      <c r="H5055" s="33" t="s">
        <v>10836</v>
      </c>
    </row>
    <row r="5056" spans="1:8" x14ac:dyDescent="0.25">
      <c r="A5056" s="34">
        <v>45805</v>
      </c>
      <c r="B5056" s="35" t="s">
        <v>2136</v>
      </c>
      <c r="C5056" s="36" t="s">
        <v>2137</v>
      </c>
      <c r="D5056" s="35" t="s">
        <v>10838</v>
      </c>
      <c r="E5056" s="36">
        <v>50</v>
      </c>
      <c r="F5056" s="36" t="s">
        <v>25</v>
      </c>
      <c r="G5056" s="36" t="s">
        <v>10961</v>
      </c>
      <c r="H5056" s="37" t="s">
        <v>10836</v>
      </c>
    </row>
    <row r="5057" spans="1:8" x14ac:dyDescent="0.25">
      <c r="A5057" s="30">
        <v>45805</v>
      </c>
      <c r="B5057" s="31" t="s">
        <v>2055</v>
      </c>
      <c r="C5057" s="32" t="s">
        <v>2056</v>
      </c>
      <c r="D5057" s="31" t="s">
        <v>10838</v>
      </c>
      <c r="E5057" s="32">
        <v>60</v>
      </c>
      <c r="F5057" s="32" t="s">
        <v>14</v>
      </c>
      <c r="G5057" s="32" t="s">
        <v>10961</v>
      </c>
      <c r="H5057" s="33" t="s">
        <v>10836</v>
      </c>
    </row>
    <row r="5058" spans="1:8" x14ac:dyDescent="0.25">
      <c r="A5058" s="34">
        <v>45805</v>
      </c>
      <c r="B5058" s="35" t="s">
        <v>1208</v>
      </c>
      <c r="C5058" s="36" t="s">
        <v>3554</v>
      </c>
      <c r="D5058" s="35" t="s">
        <v>10838</v>
      </c>
      <c r="E5058" s="36">
        <v>80</v>
      </c>
      <c r="F5058" s="36" t="s">
        <v>14</v>
      </c>
      <c r="G5058" s="36" t="s">
        <v>10961</v>
      </c>
      <c r="H5058" s="37" t="s">
        <v>10836</v>
      </c>
    </row>
    <row r="5059" spans="1:8" x14ac:dyDescent="0.25">
      <c r="A5059" s="30">
        <v>45805</v>
      </c>
      <c r="B5059" s="31" t="s">
        <v>430</v>
      </c>
      <c r="C5059" s="32" t="s">
        <v>3571</v>
      </c>
      <c r="D5059" s="31" t="s">
        <v>10838</v>
      </c>
      <c r="E5059" s="32">
        <v>5</v>
      </c>
      <c r="F5059" s="32" t="s">
        <v>14</v>
      </c>
      <c r="G5059" s="32" t="s">
        <v>10961</v>
      </c>
      <c r="H5059" s="33" t="s">
        <v>10836</v>
      </c>
    </row>
    <row r="5060" spans="1:8" x14ac:dyDescent="0.25">
      <c r="A5060" s="34">
        <v>45805</v>
      </c>
      <c r="B5060" s="35" t="s">
        <v>2159</v>
      </c>
      <c r="C5060" s="36" t="s">
        <v>2160</v>
      </c>
      <c r="D5060" s="35" t="s">
        <v>10838</v>
      </c>
      <c r="E5060" s="36">
        <v>36</v>
      </c>
      <c r="F5060" s="36" t="s">
        <v>14</v>
      </c>
      <c r="G5060" s="36" t="s">
        <v>10961</v>
      </c>
      <c r="H5060" s="37" t="s">
        <v>10836</v>
      </c>
    </row>
    <row r="5061" spans="1:8" x14ac:dyDescent="0.25">
      <c r="A5061" s="30">
        <v>45805</v>
      </c>
      <c r="B5061" s="31" t="s">
        <v>2259</v>
      </c>
      <c r="C5061" s="32" t="s">
        <v>2260</v>
      </c>
      <c r="D5061" s="31" t="s">
        <v>10838</v>
      </c>
      <c r="E5061" s="32">
        <v>30</v>
      </c>
      <c r="F5061" s="32" t="s">
        <v>14</v>
      </c>
      <c r="G5061" s="32" t="s">
        <v>10961</v>
      </c>
      <c r="H5061" s="33" t="s">
        <v>10836</v>
      </c>
    </row>
    <row r="5062" spans="1:8" x14ac:dyDescent="0.25">
      <c r="A5062" s="34">
        <v>45805</v>
      </c>
      <c r="B5062" s="35" t="s">
        <v>1147</v>
      </c>
      <c r="C5062" s="36" t="s">
        <v>1148</v>
      </c>
      <c r="D5062" s="35" t="s">
        <v>10838</v>
      </c>
      <c r="E5062" s="36">
        <v>36</v>
      </c>
      <c r="F5062" s="36" t="s">
        <v>14</v>
      </c>
      <c r="G5062" s="36" t="s">
        <v>10961</v>
      </c>
      <c r="H5062" s="37" t="s">
        <v>10836</v>
      </c>
    </row>
    <row r="5063" spans="1:8" x14ac:dyDescent="0.25">
      <c r="A5063" s="30">
        <v>45805</v>
      </c>
      <c r="B5063" s="31" t="s">
        <v>1843</v>
      </c>
      <c r="C5063" s="32" t="s">
        <v>1844</v>
      </c>
      <c r="D5063" s="31" t="s">
        <v>10838</v>
      </c>
      <c r="E5063" s="32">
        <v>5</v>
      </c>
      <c r="F5063" s="32" t="s">
        <v>14</v>
      </c>
      <c r="G5063" s="32" t="s">
        <v>10961</v>
      </c>
      <c r="H5063" s="33" t="s">
        <v>10836</v>
      </c>
    </row>
    <row r="5064" spans="1:8" x14ac:dyDescent="0.25">
      <c r="A5064" s="34">
        <v>45805</v>
      </c>
      <c r="B5064" s="35" t="s">
        <v>1956</v>
      </c>
      <c r="C5064" s="36" t="s">
        <v>1957</v>
      </c>
      <c r="D5064" s="35" t="s">
        <v>10838</v>
      </c>
      <c r="E5064" s="36">
        <v>5</v>
      </c>
      <c r="F5064" s="36" t="s">
        <v>14</v>
      </c>
      <c r="G5064" s="36" t="s">
        <v>10961</v>
      </c>
      <c r="H5064" s="37" t="s">
        <v>10836</v>
      </c>
    </row>
    <row r="5065" spans="1:8" x14ac:dyDescent="0.25">
      <c r="A5065" s="30">
        <v>45805</v>
      </c>
      <c r="B5065" s="31" t="s">
        <v>2221</v>
      </c>
      <c r="C5065" s="32" t="s">
        <v>2222</v>
      </c>
      <c r="D5065" s="31" t="s">
        <v>10838</v>
      </c>
      <c r="E5065" s="32">
        <v>12</v>
      </c>
      <c r="F5065" s="32" t="s">
        <v>14</v>
      </c>
      <c r="G5065" s="32" t="s">
        <v>10961</v>
      </c>
      <c r="H5065" s="33" t="s">
        <v>10836</v>
      </c>
    </row>
    <row r="5066" spans="1:8" x14ac:dyDescent="0.25">
      <c r="A5066" s="34">
        <v>45805</v>
      </c>
      <c r="B5066" s="35" t="s">
        <v>720</v>
      </c>
      <c r="C5066" s="36" t="s">
        <v>721</v>
      </c>
      <c r="D5066" s="35" t="s">
        <v>10838</v>
      </c>
      <c r="E5066" s="36">
        <v>6</v>
      </c>
      <c r="F5066" s="36" t="s">
        <v>14</v>
      </c>
      <c r="G5066" s="36" t="s">
        <v>10961</v>
      </c>
      <c r="H5066" s="37" t="s">
        <v>10836</v>
      </c>
    </row>
    <row r="5067" spans="1:8" x14ac:dyDescent="0.25">
      <c r="A5067" s="30">
        <v>45805</v>
      </c>
      <c r="B5067" s="31" t="s">
        <v>2217</v>
      </c>
      <c r="C5067" s="32" t="s">
        <v>2218</v>
      </c>
      <c r="D5067" s="31" t="s">
        <v>10838</v>
      </c>
      <c r="E5067" s="32">
        <v>24</v>
      </c>
      <c r="F5067" s="32" t="s">
        <v>14</v>
      </c>
      <c r="G5067" s="32" t="s">
        <v>10961</v>
      </c>
      <c r="H5067" s="33" t="s">
        <v>10836</v>
      </c>
    </row>
    <row r="5068" spans="1:8" x14ac:dyDescent="0.25">
      <c r="A5068" s="34">
        <v>45805</v>
      </c>
      <c r="B5068" s="35" t="s">
        <v>1563</v>
      </c>
      <c r="C5068" s="36" t="s">
        <v>1564</v>
      </c>
      <c r="D5068" s="35" t="s">
        <v>10838</v>
      </c>
      <c r="E5068" s="36">
        <v>3</v>
      </c>
      <c r="F5068" s="36" t="s">
        <v>14</v>
      </c>
      <c r="G5068" s="36" t="s">
        <v>10961</v>
      </c>
      <c r="H5068" s="37" t="s">
        <v>10836</v>
      </c>
    </row>
    <row r="5069" spans="1:8" x14ac:dyDescent="0.25">
      <c r="A5069" s="30">
        <v>45805</v>
      </c>
      <c r="B5069" s="31" t="s">
        <v>182</v>
      </c>
      <c r="C5069" s="32" t="s">
        <v>183</v>
      </c>
      <c r="D5069" s="31" t="s">
        <v>10838</v>
      </c>
      <c r="E5069" s="32">
        <v>6</v>
      </c>
      <c r="F5069" s="32" t="s">
        <v>14</v>
      </c>
      <c r="G5069" s="32" t="s">
        <v>10961</v>
      </c>
      <c r="H5069" s="33" t="s">
        <v>10836</v>
      </c>
    </row>
    <row r="5070" spans="1:8" x14ac:dyDescent="0.25">
      <c r="A5070" s="34">
        <v>45805</v>
      </c>
      <c r="B5070" s="35" t="s">
        <v>1221</v>
      </c>
      <c r="C5070" s="36" t="s">
        <v>1222</v>
      </c>
      <c r="D5070" s="35" t="s">
        <v>10838</v>
      </c>
      <c r="E5070" s="36">
        <v>40</v>
      </c>
      <c r="F5070" s="36" t="s">
        <v>14</v>
      </c>
      <c r="G5070" s="36" t="s">
        <v>10961</v>
      </c>
      <c r="H5070" s="37" t="s">
        <v>10836</v>
      </c>
    </row>
    <row r="5071" spans="1:8" x14ac:dyDescent="0.25">
      <c r="A5071" s="30">
        <v>45805</v>
      </c>
      <c r="B5071" s="31" t="s">
        <v>1226</v>
      </c>
      <c r="C5071" s="32" t="s">
        <v>1227</v>
      </c>
      <c r="D5071" s="31" t="s">
        <v>10838</v>
      </c>
      <c r="E5071" s="32">
        <v>5</v>
      </c>
      <c r="F5071" s="32" t="s">
        <v>14</v>
      </c>
      <c r="G5071" s="32" t="s">
        <v>10961</v>
      </c>
      <c r="H5071" s="33" t="s">
        <v>10836</v>
      </c>
    </row>
    <row r="5072" spans="1:8" x14ac:dyDescent="0.25">
      <c r="A5072" s="34">
        <v>45805</v>
      </c>
      <c r="B5072" s="35" t="s">
        <v>1228</v>
      </c>
      <c r="C5072" s="36" t="s">
        <v>1229</v>
      </c>
      <c r="D5072" s="35" t="s">
        <v>10838</v>
      </c>
      <c r="E5072" s="36">
        <v>2</v>
      </c>
      <c r="F5072" s="36" t="s">
        <v>14</v>
      </c>
      <c r="G5072" s="36" t="s">
        <v>10961</v>
      </c>
      <c r="H5072" s="37" t="s">
        <v>10836</v>
      </c>
    </row>
    <row r="5073" spans="1:8" x14ac:dyDescent="0.25">
      <c r="A5073" s="30">
        <v>45805</v>
      </c>
      <c r="B5073" s="31" t="s">
        <v>1277</v>
      </c>
      <c r="C5073" s="32" t="s">
        <v>3545</v>
      </c>
      <c r="D5073" s="31" t="s">
        <v>10838</v>
      </c>
      <c r="E5073" s="32">
        <v>30</v>
      </c>
      <c r="F5073" s="32" t="s">
        <v>14</v>
      </c>
      <c r="G5073" s="32" t="s">
        <v>10961</v>
      </c>
      <c r="H5073" s="33" t="s">
        <v>10836</v>
      </c>
    </row>
    <row r="5074" spans="1:8" x14ac:dyDescent="0.25">
      <c r="A5074" s="34">
        <v>45805</v>
      </c>
      <c r="B5074" s="35" t="s">
        <v>1745</v>
      </c>
      <c r="C5074" s="36" t="s">
        <v>1746</v>
      </c>
      <c r="D5074" s="35" t="s">
        <v>10838</v>
      </c>
      <c r="E5074" s="36">
        <v>12</v>
      </c>
      <c r="F5074" s="36" t="s">
        <v>14</v>
      </c>
      <c r="G5074" s="36" t="s">
        <v>10961</v>
      </c>
      <c r="H5074" s="37" t="s">
        <v>10836</v>
      </c>
    </row>
    <row r="5075" spans="1:8" x14ac:dyDescent="0.25">
      <c r="A5075" s="30">
        <v>45805</v>
      </c>
      <c r="B5075" s="31" t="s">
        <v>6</v>
      </c>
      <c r="C5075" s="32" t="s">
        <v>7</v>
      </c>
      <c r="D5075" s="31" t="s">
        <v>10838</v>
      </c>
      <c r="E5075" s="32">
        <v>30</v>
      </c>
      <c r="F5075" s="32" t="s">
        <v>14</v>
      </c>
      <c r="G5075" s="32" t="s">
        <v>10961</v>
      </c>
      <c r="H5075" s="33" t="s">
        <v>10836</v>
      </c>
    </row>
    <row r="5076" spans="1:8" x14ac:dyDescent="0.25">
      <c r="A5076" s="34">
        <v>45805</v>
      </c>
      <c r="B5076" s="35" t="s">
        <v>2289</v>
      </c>
      <c r="C5076" s="36" t="s">
        <v>2290</v>
      </c>
      <c r="D5076" s="35" t="s">
        <v>10838</v>
      </c>
      <c r="E5076" s="36">
        <v>100</v>
      </c>
      <c r="F5076" s="36" t="s">
        <v>14</v>
      </c>
      <c r="G5076" s="36" t="s">
        <v>10961</v>
      </c>
      <c r="H5076" s="37" t="s">
        <v>10836</v>
      </c>
    </row>
    <row r="5077" spans="1:8" x14ac:dyDescent="0.25">
      <c r="A5077" s="30">
        <v>45805</v>
      </c>
      <c r="B5077" s="31" t="s">
        <v>1655</v>
      </c>
      <c r="C5077" s="32" t="s">
        <v>1656</v>
      </c>
      <c r="D5077" s="31" t="s">
        <v>10838</v>
      </c>
      <c r="E5077" s="32">
        <v>40</v>
      </c>
      <c r="F5077" s="32" t="s">
        <v>14</v>
      </c>
      <c r="G5077" s="32" t="s">
        <v>10961</v>
      </c>
      <c r="H5077" s="33" t="s">
        <v>10836</v>
      </c>
    </row>
    <row r="5078" spans="1:8" x14ac:dyDescent="0.25">
      <c r="A5078" s="34">
        <v>45805</v>
      </c>
      <c r="B5078" s="35" t="s">
        <v>219</v>
      </c>
      <c r="C5078" s="36" t="s">
        <v>220</v>
      </c>
      <c r="D5078" s="35" t="s">
        <v>10838</v>
      </c>
      <c r="E5078" s="36">
        <v>2</v>
      </c>
      <c r="F5078" s="36" t="s">
        <v>14</v>
      </c>
      <c r="G5078" s="36" t="s">
        <v>10961</v>
      </c>
      <c r="H5078" s="37" t="s">
        <v>10836</v>
      </c>
    </row>
    <row r="5079" spans="1:8" x14ac:dyDescent="0.25">
      <c r="A5079" s="30">
        <v>45805</v>
      </c>
      <c r="B5079" s="31" t="s">
        <v>231</v>
      </c>
      <c r="C5079" s="32" t="s">
        <v>232</v>
      </c>
      <c r="D5079" s="31" t="s">
        <v>10838</v>
      </c>
      <c r="E5079" s="32">
        <v>2</v>
      </c>
      <c r="F5079" s="32" t="s">
        <v>14</v>
      </c>
      <c r="G5079" s="32" t="s">
        <v>10961</v>
      </c>
      <c r="H5079" s="33" t="s">
        <v>10836</v>
      </c>
    </row>
    <row r="5080" spans="1:8" x14ac:dyDescent="0.25">
      <c r="A5080" s="34">
        <v>45805</v>
      </c>
      <c r="B5080" s="35" t="s">
        <v>638</v>
      </c>
      <c r="C5080" s="36" t="s">
        <v>639</v>
      </c>
      <c r="D5080" s="35" t="s">
        <v>10838</v>
      </c>
      <c r="E5080" s="36">
        <v>12</v>
      </c>
      <c r="F5080" s="36" t="s">
        <v>14</v>
      </c>
      <c r="G5080" s="36" t="s">
        <v>10961</v>
      </c>
      <c r="H5080" s="37" t="s">
        <v>10836</v>
      </c>
    </row>
    <row r="5081" spans="1:8" x14ac:dyDescent="0.25">
      <c r="A5081" s="30">
        <v>45805</v>
      </c>
      <c r="B5081" s="31" t="s">
        <v>1107</v>
      </c>
      <c r="C5081" s="32" t="s">
        <v>1108</v>
      </c>
      <c r="D5081" s="31" t="s">
        <v>10838</v>
      </c>
      <c r="E5081" s="32">
        <v>40</v>
      </c>
      <c r="F5081" s="32" t="s">
        <v>25</v>
      </c>
      <c r="G5081" s="32" t="s">
        <v>10961</v>
      </c>
      <c r="H5081" s="33" t="s">
        <v>10836</v>
      </c>
    </row>
    <row r="5082" spans="1:8" x14ac:dyDescent="0.25">
      <c r="A5082" s="34">
        <v>45805</v>
      </c>
      <c r="B5082" s="35" t="s">
        <v>10146</v>
      </c>
      <c r="C5082" s="36" t="s">
        <v>6753</v>
      </c>
      <c r="D5082" s="35" t="s">
        <v>10838</v>
      </c>
      <c r="E5082" s="36">
        <v>24</v>
      </c>
      <c r="F5082" s="36" t="s">
        <v>14</v>
      </c>
      <c r="G5082" s="36" t="s">
        <v>10961</v>
      </c>
      <c r="H5082" s="37" t="s">
        <v>10836</v>
      </c>
    </row>
    <row r="5083" spans="1:8" x14ac:dyDescent="0.25">
      <c r="A5083" s="30">
        <v>45805</v>
      </c>
      <c r="B5083" s="31" t="s">
        <v>880</v>
      </c>
      <c r="C5083" s="32" t="s">
        <v>881</v>
      </c>
      <c r="D5083" s="31" t="s">
        <v>10838</v>
      </c>
      <c r="E5083" s="32">
        <v>24</v>
      </c>
      <c r="F5083" s="32" t="s">
        <v>14</v>
      </c>
      <c r="G5083" s="32" t="s">
        <v>10961</v>
      </c>
      <c r="H5083" s="33" t="s">
        <v>10836</v>
      </c>
    </row>
    <row r="5084" spans="1:8" x14ac:dyDescent="0.25">
      <c r="A5084" s="34">
        <v>45805</v>
      </c>
      <c r="B5084" s="35" t="s">
        <v>663</v>
      </c>
      <c r="C5084" s="36" t="s">
        <v>664</v>
      </c>
      <c r="D5084" s="35" t="s">
        <v>10838</v>
      </c>
      <c r="E5084" s="36">
        <v>100</v>
      </c>
      <c r="F5084" s="36" t="s">
        <v>14</v>
      </c>
      <c r="G5084" s="36" t="s">
        <v>10961</v>
      </c>
      <c r="H5084" s="37" t="s">
        <v>10836</v>
      </c>
    </row>
    <row r="5085" spans="1:8" x14ac:dyDescent="0.25">
      <c r="A5085" s="30">
        <v>45805</v>
      </c>
      <c r="B5085" s="31" t="s">
        <v>969</v>
      </c>
      <c r="C5085" s="32" t="s">
        <v>970</v>
      </c>
      <c r="D5085" s="31" t="s">
        <v>10838</v>
      </c>
      <c r="E5085" s="32">
        <v>5</v>
      </c>
      <c r="F5085" s="32" t="s">
        <v>14</v>
      </c>
      <c r="G5085" s="32" t="s">
        <v>10961</v>
      </c>
      <c r="H5085" s="33" t="s">
        <v>10836</v>
      </c>
    </row>
    <row r="5086" spans="1:8" x14ac:dyDescent="0.25">
      <c r="A5086" s="34">
        <v>45805</v>
      </c>
      <c r="B5086" s="35" t="s">
        <v>973</v>
      </c>
      <c r="C5086" s="36" t="s">
        <v>8420</v>
      </c>
      <c r="D5086" s="35" t="s">
        <v>10838</v>
      </c>
      <c r="E5086" s="36">
        <v>5</v>
      </c>
      <c r="F5086" s="36" t="s">
        <v>14</v>
      </c>
      <c r="G5086" s="36" t="s">
        <v>10961</v>
      </c>
      <c r="H5086" s="37" t="s">
        <v>10836</v>
      </c>
    </row>
    <row r="5087" spans="1:8" x14ac:dyDescent="0.25">
      <c r="A5087" s="30">
        <v>45805</v>
      </c>
      <c r="B5087" s="31" t="s">
        <v>1486</v>
      </c>
      <c r="C5087" s="32" t="s">
        <v>3018</v>
      </c>
      <c r="D5087" s="31" t="s">
        <v>10838</v>
      </c>
      <c r="E5087" s="32">
        <v>6</v>
      </c>
      <c r="F5087" s="32" t="s">
        <v>14</v>
      </c>
      <c r="G5087" s="32" t="s">
        <v>10961</v>
      </c>
      <c r="H5087" s="33" t="s">
        <v>10836</v>
      </c>
    </row>
    <row r="5088" spans="1:8" x14ac:dyDescent="0.25">
      <c r="A5088" s="34">
        <v>45805</v>
      </c>
      <c r="B5088" s="35" t="s">
        <v>1487</v>
      </c>
      <c r="C5088" s="36" t="s">
        <v>3019</v>
      </c>
      <c r="D5088" s="35" t="s">
        <v>10838</v>
      </c>
      <c r="E5088" s="36">
        <v>4</v>
      </c>
      <c r="F5088" s="36" t="s">
        <v>14</v>
      </c>
      <c r="G5088" s="36" t="s">
        <v>10961</v>
      </c>
      <c r="H5088" s="37" t="s">
        <v>10836</v>
      </c>
    </row>
    <row r="5089" spans="1:8" x14ac:dyDescent="0.25">
      <c r="A5089" s="30">
        <v>45805</v>
      </c>
      <c r="B5089" s="31" t="s">
        <v>1766</v>
      </c>
      <c r="C5089" s="32" t="s">
        <v>1767</v>
      </c>
      <c r="D5089" s="31" t="s">
        <v>10838</v>
      </c>
      <c r="E5089" s="32">
        <v>20</v>
      </c>
      <c r="F5089" s="32" t="s">
        <v>14</v>
      </c>
      <c r="G5089" s="32" t="s">
        <v>10961</v>
      </c>
      <c r="H5089" s="33" t="s">
        <v>10836</v>
      </c>
    </row>
    <row r="5090" spans="1:8" x14ac:dyDescent="0.25">
      <c r="A5090" s="34">
        <v>45805</v>
      </c>
      <c r="B5090" s="35" t="s">
        <v>1524</v>
      </c>
      <c r="C5090" s="36" t="s">
        <v>1525</v>
      </c>
      <c r="D5090" s="35" t="s">
        <v>10838</v>
      </c>
      <c r="E5090" s="36">
        <v>24</v>
      </c>
      <c r="F5090" s="36" t="s">
        <v>14</v>
      </c>
      <c r="G5090" s="36" t="s">
        <v>10961</v>
      </c>
      <c r="H5090" s="37" t="s">
        <v>10836</v>
      </c>
    </row>
    <row r="5091" spans="1:8" x14ac:dyDescent="0.25">
      <c r="A5091" s="30">
        <v>45805</v>
      </c>
      <c r="B5091" s="31" t="s">
        <v>3228</v>
      </c>
      <c r="C5091" s="32" t="s">
        <v>3229</v>
      </c>
      <c r="D5091" s="31" t="s">
        <v>10838</v>
      </c>
      <c r="E5091" s="32">
        <v>10</v>
      </c>
      <c r="F5091" s="32" t="s">
        <v>14</v>
      </c>
      <c r="G5091" s="32" t="s">
        <v>10961</v>
      </c>
      <c r="H5091" s="33" t="s">
        <v>10836</v>
      </c>
    </row>
    <row r="5092" spans="1:8" x14ac:dyDescent="0.25">
      <c r="A5092" s="34">
        <v>45805</v>
      </c>
      <c r="B5092" s="35" t="s">
        <v>9008</v>
      </c>
      <c r="C5092" s="36" t="s">
        <v>3230</v>
      </c>
      <c r="D5092" s="35" t="s">
        <v>10838</v>
      </c>
      <c r="E5092" s="36">
        <v>10</v>
      </c>
      <c r="F5092" s="36" t="s">
        <v>14</v>
      </c>
      <c r="G5092" s="36" t="s">
        <v>10961</v>
      </c>
      <c r="H5092" s="37" t="s">
        <v>10836</v>
      </c>
    </row>
    <row r="5093" spans="1:8" x14ac:dyDescent="0.25">
      <c r="A5093" s="30">
        <v>45805</v>
      </c>
      <c r="B5093" s="31" t="s">
        <v>1468</v>
      </c>
      <c r="C5093" s="32" t="s">
        <v>3015</v>
      </c>
      <c r="D5093" s="31" t="s">
        <v>10838</v>
      </c>
      <c r="E5093" s="32">
        <v>6</v>
      </c>
      <c r="F5093" s="32" t="s">
        <v>14</v>
      </c>
      <c r="G5093" s="32" t="s">
        <v>10961</v>
      </c>
      <c r="H5093" s="33" t="s">
        <v>10836</v>
      </c>
    </row>
    <row r="5094" spans="1:8" x14ac:dyDescent="0.25">
      <c r="A5094" s="34">
        <v>45804</v>
      </c>
      <c r="B5094" s="35" t="s">
        <v>10278</v>
      </c>
      <c r="C5094" s="36" t="s">
        <v>5126</v>
      </c>
      <c r="D5094" s="35">
        <v>1987</v>
      </c>
      <c r="E5094" s="36">
        <v>12</v>
      </c>
      <c r="F5094" s="36" t="s">
        <v>14</v>
      </c>
      <c r="G5094" s="36" t="s">
        <v>10961</v>
      </c>
      <c r="H5094" s="37" t="s">
        <v>9409</v>
      </c>
    </row>
    <row r="5095" spans="1:8" x14ac:dyDescent="0.25">
      <c r="A5095" s="30">
        <v>45804</v>
      </c>
      <c r="B5095" s="31" t="s">
        <v>10282</v>
      </c>
      <c r="C5095" s="32" t="s">
        <v>5129</v>
      </c>
      <c r="D5095" s="31">
        <v>1987</v>
      </c>
      <c r="E5095" s="32">
        <v>36</v>
      </c>
      <c r="F5095" s="32" t="s">
        <v>14</v>
      </c>
      <c r="G5095" s="32" t="s">
        <v>10961</v>
      </c>
      <c r="H5095" s="33" t="s">
        <v>9409</v>
      </c>
    </row>
    <row r="5096" spans="1:8" x14ac:dyDescent="0.25">
      <c r="A5096" s="34">
        <v>45804</v>
      </c>
      <c r="B5096" s="35" t="s">
        <v>5384</v>
      </c>
      <c r="C5096" s="36" t="s">
        <v>5385</v>
      </c>
      <c r="D5096" s="35">
        <v>1987</v>
      </c>
      <c r="E5096" s="36">
        <v>20</v>
      </c>
      <c r="F5096" s="36" t="s">
        <v>14</v>
      </c>
      <c r="G5096" s="36" t="s">
        <v>10961</v>
      </c>
      <c r="H5096" s="37" t="s">
        <v>9409</v>
      </c>
    </row>
    <row r="5097" spans="1:8" x14ac:dyDescent="0.25">
      <c r="A5097" s="30">
        <v>45804</v>
      </c>
      <c r="B5097" s="31" t="s">
        <v>8279</v>
      </c>
      <c r="C5097" s="32" t="s">
        <v>8280</v>
      </c>
      <c r="D5097" s="31">
        <v>1987</v>
      </c>
      <c r="E5097" s="32">
        <v>10</v>
      </c>
      <c r="F5097" s="32" t="s">
        <v>14</v>
      </c>
      <c r="G5097" s="32" t="s">
        <v>10961</v>
      </c>
      <c r="H5097" s="33" t="s">
        <v>9409</v>
      </c>
    </row>
    <row r="5098" spans="1:8" x14ac:dyDescent="0.25">
      <c r="A5098" s="34">
        <v>45804</v>
      </c>
      <c r="B5098" s="35" t="s">
        <v>8281</v>
      </c>
      <c r="C5098" s="36" t="s">
        <v>8282</v>
      </c>
      <c r="D5098" s="35">
        <v>1987</v>
      </c>
      <c r="E5098" s="36">
        <v>30</v>
      </c>
      <c r="F5098" s="36" t="s">
        <v>14</v>
      </c>
      <c r="G5098" s="36" t="s">
        <v>10961</v>
      </c>
      <c r="H5098" s="37" t="s">
        <v>9409</v>
      </c>
    </row>
    <row r="5099" spans="1:8" x14ac:dyDescent="0.25">
      <c r="A5099" s="30">
        <v>45804</v>
      </c>
      <c r="B5099" s="31" t="s">
        <v>10239</v>
      </c>
      <c r="C5099" s="32" t="s">
        <v>5065</v>
      </c>
      <c r="D5099" s="31">
        <v>1987</v>
      </c>
      <c r="E5099" s="32">
        <v>18</v>
      </c>
      <c r="F5099" s="32" t="s">
        <v>14</v>
      </c>
      <c r="G5099" s="32" t="s">
        <v>10961</v>
      </c>
      <c r="H5099" s="33" t="s">
        <v>9409</v>
      </c>
    </row>
    <row r="5100" spans="1:8" x14ac:dyDescent="0.25">
      <c r="A5100" s="34">
        <v>45804</v>
      </c>
      <c r="B5100" s="35" t="s">
        <v>3177</v>
      </c>
      <c r="C5100" s="36" t="s">
        <v>3178</v>
      </c>
      <c r="D5100" s="35">
        <v>2026</v>
      </c>
      <c r="E5100" s="36">
        <v>2</v>
      </c>
      <c r="F5100" s="36" t="s">
        <v>14</v>
      </c>
      <c r="G5100" s="36" t="s">
        <v>10961</v>
      </c>
      <c r="H5100" s="37" t="s">
        <v>9421</v>
      </c>
    </row>
    <row r="5101" spans="1:8" x14ac:dyDescent="0.25">
      <c r="A5101" s="30">
        <v>45804</v>
      </c>
      <c r="B5101" s="31" t="s">
        <v>3181</v>
      </c>
      <c r="C5101" s="32" t="s">
        <v>3182</v>
      </c>
      <c r="D5101" s="31">
        <v>2026</v>
      </c>
      <c r="E5101" s="32">
        <v>2</v>
      </c>
      <c r="F5101" s="32" t="s">
        <v>14</v>
      </c>
      <c r="G5101" s="32" t="s">
        <v>10961</v>
      </c>
      <c r="H5101" s="33" t="s">
        <v>9421</v>
      </c>
    </row>
    <row r="5102" spans="1:8" x14ac:dyDescent="0.25">
      <c r="A5102" s="34">
        <v>45804</v>
      </c>
      <c r="B5102" s="35" t="s">
        <v>8467</v>
      </c>
      <c r="C5102" s="36" t="s">
        <v>8468</v>
      </c>
      <c r="D5102" s="35">
        <v>2026</v>
      </c>
      <c r="E5102" s="36">
        <v>2</v>
      </c>
      <c r="F5102" s="36" t="s">
        <v>14</v>
      </c>
      <c r="G5102" s="36" t="s">
        <v>10961</v>
      </c>
      <c r="H5102" s="37" t="s">
        <v>9421</v>
      </c>
    </row>
    <row r="5103" spans="1:8" x14ac:dyDescent="0.25">
      <c r="A5103" s="30">
        <v>45804</v>
      </c>
      <c r="B5103" s="31" t="s">
        <v>1324</v>
      </c>
      <c r="C5103" s="32" t="s">
        <v>1325</v>
      </c>
      <c r="D5103" s="31">
        <v>2026</v>
      </c>
      <c r="E5103" s="32">
        <v>12</v>
      </c>
      <c r="F5103" s="32" t="s">
        <v>14</v>
      </c>
      <c r="G5103" s="32" t="s">
        <v>10961</v>
      </c>
      <c r="H5103" s="33" t="s">
        <v>9421</v>
      </c>
    </row>
    <row r="5104" spans="1:8" x14ac:dyDescent="0.25">
      <c r="A5104" s="34">
        <v>45804</v>
      </c>
      <c r="B5104" s="35" t="s">
        <v>559</v>
      </c>
      <c r="C5104" s="36" t="s">
        <v>560</v>
      </c>
      <c r="D5104" s="35">
        <v>2026</v>
      </c>
      <c r="E5104" s="36">
        <v>24</v>
      </c>
      <c r="F5104" s="36" t="s">
        <v>14</v>
      </c>
      <c r="G5104" s="36" t="s">
        <v>10961</v>
      </c>
      <c r="H5104" s="37" t="s">
        <v>9421</v>
      </c>
    </row>
    <row r="5105" spans="1:8" x14ac:dyDescent="0.25">
      <c r="A5105" s="30">
        <v>45804</v>
      </c>
      <c r="B5105" s="31" t="s">
        <v>1107</v>
      </c>
      <c r="C5105" s="32" t="s">
        <v>1108</v>
      </c>
      <c r="D5105" s="31">
        <v>2011</v>
      </c>
      <c r="E5105" s="32">
        <v>20</v>
      </c>
      <c r="F5105" s="32" t="s">
        <v>25</v>
      </c>
      <c r="G5105" s="32" t="s">
        <v>10961</v>
      </c>
      <c r="H5105" s="33" t="s">
        <v>10839</v>
      </c>
    </row>
    <row r="5106" spans="1:8" x14ac:dyDescent="0.25">
      <c r="A5106" s="34">
        <v>45804</v>
      </c>
      <c r="B5106" s="35" t="s">
        <v>1077</v>
      </c>
      <c r="C5106" s="36" t="s">
        <v>1078</v>
      </c>
      <c r="D5106" s="35">
        <v>2011</v>
      </c>
      <c r="E5106" s="36">
        <v>50</v>
      </c>
      <c r="F5106" s="36" t="s">
        <v>14</v>
      </c>
      <c r="G5106" s="36" t="s">
        <v>10961</v>
      </c>
      <c r="H5106" s="37" t="s">
        <v>10839</v>
      </c>
    </row>
    <row r="5107" spans="1:8" x14ac:dyDescent="0.25">
      <c r="A5107" s="30">
        <v>45804</v>
      </c>
      <c r="B5107" s="31" t="s">
        <v>4123</v>
      </c>
      <c r="C5107" s="32" t="s">
        <v>4124</v>
      </c>
      <c r="D5107" s="31">
        <v>2011</v>
      </c>
      <c r="E5107" s="32">
        <v>204</v>
      </c>
      <c r="F5107" s="32" t="s">
        <v>14</v>
      </c>
      <c r="G5107" s="32" t="s">
        <v>10961</v>
      </c>
      <c r="H5107" s="33" t="s">
        <v>10839</v>
      </c>
    </row>
    <row r="5108" spans="1:8" x14ac:dyDescent="0.25">
      <c r="A5108" s="34">
        <v>45804</v>
      </c>
      <c r="B5108" s="35" t="s">
        <v>1255</v>
      </c>
      <c r="C5108" s="36" t="s">
        <v>1256</v>
      </c>
      <c r="D5108" s="35">
        <v>2011</v>
      </c>
      <c r="E5108" s="36">
        <v>336</v>
      </c>
      <c r="F5108" s="36" t="s">
        <v>8414</v>
      </c>
      <c r="G5108" s="36" t="s">
        <v>10961</v>
      </c>
      <c r="H5108" s="37" t="s">
        <v>10839</v>
      </c>
    </row>
    <row r="5109" spans="1:8" x14ac:dyDescent="0.25">
      <c r="A5109" s="30">
        <v>45807</v>
      </c>
      <c r="B5109" s="31" t="s">
        <v>3439</v>
      </c>
      <c r="C5109" s="32" t="s">
        <v>3440</v>
      </c>
      <c r="D5109" s="31">
        <v>3182</v>
      </c>
      <c r="E5109" s="32">
        <v>10</v>
      </c>
      <c r="F5109" s="32" t="s">
        <v>14</v>
      </c>
      <c r="G5109" s="32" t="s">
        <v>10003</v>
      </c>
      <c r="H5109" s="33">
        <v>0</v>
      </c>
    </row>
    <row r="5110" spans="1:8" x14ac:dyDescent="0.25">
      <c r="A5110" s="34">
        <v>45807</v>
      </c>
      <c r="B5110" s="35" t="s">
        <v>3441</v>
      </c>
      <c r="C5110" s="36" t="s">
        <v>3442</v>
      </c>
      <c r="D5110" s="35">
        <v>3183</v>
      </c>
      <c r="E5110" s="36">
        <v>10</v>
      </c>
      <c r="F5110" s="36" t="s">
        <v>14</v>
      </c>
      <c r="G5110" s="36" t="s">
        <v>10003</v>
      </c>
      <c r="H5110" s="37">
        <v>0</v>
      </c>
    </row>
    <row r="5111" spans="1:8" x14ac:dyDescent="0.25">
      <c r="A5111" s="30">
        <v>45807</v>
      </c>
      <c r="B5111" s="31" t="s">
        <v>10467</v>
      </c>
      <c r="C5111" s="32" t="s">
        <v>5004</v>
      </c>
      <c r="D5111" s="31">
        <v>3184</v>
      </c>
      <c r="E5111" s="32">
        <v>640</v>
      </c>
      <c r="F5111" s="32" t="s">
        <v>14</v>
      </c>
      <c r="G5111" s="32" t="s">
        <v>10003</v>
      </c>
      <c r="H5111" s="33">
        <v>0</v>
      </c>
    </row>
    <row r="5112" spans="1:8" x14ac:dyDescent="0.25">
      <c r="A5112" s="34">
        <v>45807</v>
      </c>
      <c r="B5112" s="35" t="s">
        <v>5372</v>
      </c>
      <c r="C5112" s="36" t="s">
        <v>5373</v>
      </c>
      <c r="D5112" s="35">
        <v>3185</v>
      </c>
      <c r="E5112" s="36">
        <v>250</v>
      </c>
      <c r="F5112" s="36" t="s">
        <v>14</v>
      </c>
      <c r="G5112" s="36" t="s">
        <v>10003</v>
      </c>
      <c r="H5112" s="37">
        <v>0</v>
      </c>
    </row>
    <row r="5113" spans="1:8" x14ac:dyDescent="0.25">
      <c r="A5113" s="30">
        <v>45807</v>
      </c>
      <c r="B5113" s="31" t="s">
        <v>5376</v>
      </c>
      <c r="C5113" s="32" t="s">
        <v>5377</v>
      </c>
      <c r="D5113" s="31">
        <v>3186</v>
      </c>
      <c r="E5113" s="32">
        <v>70</v>
      </c>
      <c r="F5113" s="32" t="s">
        <v>14</v>
      </c>
      <c r="G5113" s="32" t="s">
        <v>10003</v>
      </c>
      <c r="H5113" s="33">
        <v>0</v>
      </c>
    </row>
    <row r="5114" spans="1:8" x14ac:dyDescent="0.25">
      <c r="A5114" s="34">
        <v>45807</v>
      </c>
      <c r="B5114" s="35" t="s">
        <v>5372</v>
      </c>
      <c r="C5114" s="36" t="s">
        <v>5373</v>
      </c>
      <c r="D5114" s="35">
        <v>3187</v>
      </c>
      <c r="E5114" s="36">
        <v>220</v>
      </c>
      <c r="F5114" s="36" t="s">
        <v>14</v>
      </c>
      <c r="G5114" s="36" t="s">
        <v>10003</v>
      </c>
      <c r="H5114" s="37">
        <v>0</v>
      </c>
    </row>
    <row r="5115" spans="1:8" x14ac:dyDescent="0.25">
      <c r="A5115" s="30">
        <v>45807</v>
      </c>
      <c r="B5115" s="31" t="s">
        <v>5372</v>
      </c>
      <c r="C5115" s="32" t="s">
        <v>5373</v>
      </c>
      <c r="D5115" s="31">
        <v>3188</v>
      </c>
      <c r="E5115" s="32">
        <v>60</v>
      </c>
      <c r="F5115" s="32" t="s">
        <v>14</v>
      </c>
      <c r="G5115" s="32" t="s">
        <v>10003</v>
      </c>
      <c r="H5115" s="33">
        <v>0</v>
      </c>
    </row>
    <row r="5116" spans="1:8" x14ac:dyDescent="0.25">
      <c r="A5116" s="34">
        <v>45807</v>
      </c>
      <c r="B5116" s="35" t="s">
        <v>745</v>
      </c>
      <c r="C5116" s="36" t="s">
        <v>746</v>
      </c>
      <c r="D5116" s="35">
        <v>3189</v>
      </c>
      <c r="E5116" s="36">
        <v>15</v>
      </c>
      <c r="F5116" s="36" t="s">
        <v>14</v>
      </c>
      <c r="G5116" s="36" t="s">
        <v>10003</v>
      </c>
      <c r="H5116" s="37">
        <v>0</v>
      </c>
    </row>
    <row r="5117" spans="1:8" x14ac:dyDescent="0.25">
      <c r="A5117" s="30">
        <v>45807</v>
      </c>
      <c r="B5117" s="31" t="s">
        <v>11169</v>
      </c>
      <c r="C5117" s="32" t="s">
        <v>10840</v>
      </c>
      <c r="D5117" s="31">
        <v>3190</v>
      </c>
      <c r="E5117" s="32">
        <v>5</v>
      </c>
      <c r="F5117" s="32" t="s">
        <v>14</v>
      </c>
      <c r="G5117" s="32" t="s">
        <v>10003</v>
      </c>
      <c r="H5117" s="33">
        <v>0</v>
      </c>
    </row>
    <row r="5118" spans="1:8" x14ac:dyDescent="0.25">
      <c r="A5118" s="34">
        <v>45807</v>
      </c>
      <c r="B5118" s="35" t="s">
        <v>5427</v>
      </c>
      <c r="C5118" s="36" t="s">
        <v>10841</v>
      </c>
      <c r="D5118" s="35">
        <v>3191</v>
      </c>
      <c r="E5118" s="36">
        <v>200</v>
      </c>
      <c r="F5118" s="36" t="s">
        <v>25</v>
      </c>
      <c r="G5118" s="36" t="s">
        <v>10003</v>
      </c>
      <c r="H5118" s="37">
        <v>0</v>
      </c>
    </row>
    <row r="5119" spans="1:8" x14ac:dyDescent="0.25">
      <c r="A5119" s="30">
        <v>45807</v>
      </c>
      <c r="B5119" s="31">
        <v>4340459100</v>
      </c>
      <c r="C5119" s="32" t="s">
        <v>8729</v>
      </c>
      <c r="D5119" s="31">
        <v>3192</v>
      </c>
      <c r="E5119" s="32">
        <v>100</v>
      </c>
      <c r="F5119" s="32" t="s">
        <v>14</v>
      </c>
      <c r="G5119" s="32" t="s">
        <v>10003</v>
      </c>
      <c r="H5119" s="33">
        <v>0</v>
      </c>
    </row>
    <row r="5120" spans="1:8" x14ac:dyDescent="0.25">
      <c r="A5120" s="34">
        <v>45807</v>
      </c>
      <c r="B5120" s="35">
        <v>4341143100</v>
      </c>
      <c r="C5120" s="36" t="s">
        <v>8734</v>
      </c>
      <c r="D5120" s="35">
        <v>3193</v>
      </c>
      <c r="E5120" s="36">
        <v>2</v>
      </c>
      <c r="F5120" s="36" t="s">
        <v>14</v>
      </c>
      <c r="G5120" s="36" t="s">
        <v>10003</v>
      </c>
      <c r="H5120" s="37">
        <v>0</v>
      </c>
    </row>
    <row r="5121" spans="1:8" x14ac:dyDescent="0.25">
      <c r="A5121" s="30">
        <v>45807</v>
      </c>
      <c r="B5121" s="31">
        <v>4340427100</v>
      </c>
      <c r="C5121" s="32" t="s">
        <v>8719</v>
      </c>
      <c r="D5121" s="31">
        <v>3194</v>
      </c>
      <c r="E5121" s="32">
        <v>100</v>
      </c>
      <c r="F5121" s="32" t="s">
        <v>14</v>
      </c>
      <c r="G5121" s="32" t="s">
        <v>10003</v>
      </c>
      <c r="H5121" s="33">
        <v>0</v>
      </c>
    </row>
    <row r="5122" spans="1:8" x14ac:dyDescent="0.25">
      <c r="A5122" s="34">
        <v>45807</v>
      </c>
      <c r="B5122" s="35">
        <v>4330349100</v>
      </c>
      <c r="C5122" s="36" t="s">
        <v>9285</v>
      </c>
      <c r="D5122" s="35">
        <v>3195</v>
      </c>
      <c r="E5122" s="36">
        <v>50</v>
      </c>
      <c r="F5122" s="36" t="s">
        <v>14</v>
      </c>
      <c r="G5122" s="36" t="s">
        <v>10003</v>
      </c>
      <c r="H5122" s="37">
        <v>0</v>
      </c>
    </row>
    <row r="5123" spans="1:8" x14ac:dyDescent="0.25">
      <c r="A5123" s="30">
        <v>45807</v>
      </c>
      <c r="B5123" s="31">
        <v>1280819100</v>
      </c>
      <c r="C5123" s="32" t="s">
        <v>8653</v>
      </c>
      <c r="D5123" s="31">
        <v>3196</v>
      </c>
      <c r="E5123" s="32">
        <v>2</v>
      </c>
      <c r="F5123" s="32" t="s">
        <v>14</v>
      </c>
      <c r="G5123" s="32" t="s">
        <v>10003</v>
      </c>
      <c r="H5123" s="33">
        <v>0</v>
      </c>
    </row>
    <row r="5124" spans="1:8" x14ac:dyDescent="0.25">
      <c r="A5124" s="34">
        <v>45807</v>
      </c>
      <c r="B5124" s="35">
        <v>3280843100</v>
      </c>
      <c r="C5124" s="36" t="s">
        <v>8701</v>
      </c>
      <c r="D5124" s="35">
        <v>3197</v>
      </c>
      <c r="E5124" s="36">
        <v>20</v>
      </c>
      <c r="F5124" s="36" t="s">
        <v>14</v>
      </c>
      <c r="G5124" s="36" t="s">
        <v>10003</v>
      </c>
      <c r="H5124" s="37">
        <v>0</v>
      </c>
    </row>
    <row r="5125" spans="1:8" x14ac:dyDescent="0.25">
      <c r="A5125" s="30">
        <v>45807</v>
      </c>
      <c r="B5125" s="31">
        <v>4340454100</v>
      </c>
      <c r="C5125" s="32" t="s">
        <v>8728</v>
      </c>
      <c r="D5125" s="31">
        <v>3198</v>
      </c>
      <c r="E5125" s="32">
        <v>6</v>
      </c>
      <c r="F5125" s="32" t="s">
        <v>14</v>
      </c>
      <c r="G5125" s="32" t="s">
        <v>10003</v>
      </c>
      <c r="H5125" s="33">
        <v>0</v>
      </c>
    </row>
    <row r="5126" spans="1:8" x14ac:dyDescent="0.25">
      <c r="A5126" s="34">
        <v>45807</v>
      </c>
      <c r="B5126" s="35">
        <v>3280587100</v>
      </c>
      <c r="C5126" s="36" t="s">
        <v>8683</v>
      </c>
      <c r="D5126" s="35">
        <v>3199</v>
      </c>
      <c r="E5126" s="36">
        <v>6</v>
      </c>
      <c r="F5126" s="36" t="s">
        <v>14</v>
      </c>
      <c r="G5126" s="36" t="s">
        <v>10003</v>
      </c>
      <c r="H5126" s="37">
        <v>0</v>
      </c>
    </row>
    <row r="5127" spans="1:8" x14ac:dyDescent="0.25">
      <c r="A5127" s="30">
        <v>45805</v>
      </c>
      <c r="B5127" s="31" t="s">
        <v>3228</v>
      </c>
      <c r="C5127" s="32" t="s">
        <v>3229</v>
      </c>
      <c r="D5127" s="31">
        <v>2024</v>
      </c>
      <c r="E5127" s="32">
        <v>100</v>
      </c>
      <c r="F5127" s="32" t="s">
        <v>14</v>
      </c>
      <c r="G5127" s="32" t="s">
        <v>10961</v>
      </c>
      <c r="H5127" s="33" t="s">
        <v>9381</v>
      </c>
    </row>
    <row r="5128" spans="1:8" x14ac:dyDescent="0.25">
      <c r="A5128" s="34">
        <v>45805</v>
      </c>
      <c r="B5128" s="35" t="s">
        <v>9008</v>
      </c>
      <c r="C5128" s="36" t="s">
        <v>3230</v>
      </c>
      <c r="D5128" s="35">
        <v>2024</v>
      </c>
      <c r="E5128" s="36">
        <v>100</v>
      </c>
      <c r="F5128" s="36" t="s">
        <v>14</v>
      </c>
      <c r="G5128" s="36" t="s">
        <v>10961</v>
      </c>
      <c r="H5128" s="37" t="s">
        <v>9381</v>
      </c>
    </row>
    <row r="5129" spans="1:8" x14ac:dyDescent="0.25">
      <c r="A5129" s="30">
        <v>45805</v>
      </c>
      <c r="B5129" s="31" t="s">
        <v>4218</v>
      </c>
      <c r="C5129" s="32" t="s">
        <v>4219</v>
      </c>
      <c r="D5129" s="31">
        <v>2039</v>
      </c>
      <c r="E5129" s="32">
        <v>696</v>
      </c>
      <c r="F5129" s="32" t="s">
        <v>14</v>
      </c>
      <c r="G5129" s="32" t="s">
        <v>10961</v>
      </c>
      <c r="H5129" s="33" t="s">
        <v>9381</v>
      </c>
    </row>
    <row r="5130" spans="1:8" x14ac:dyDescent="0.25">
      <c r="A5130" s="34">
        <v>45804</v>
      </c>
      <c r="B5130" s="35" t="s">
        <v>8839</v>
      </c>
      <c r="C5130" s="36" t="s">
        <v>8779</v>
      </c>
      <c r="D5130" s="35">
        <v>2058</v>
      </c>
      <c r="E5130" s="36">
        <v>2</v>
      </c>
      <c r="F5130" s="36" t="s">
        <v>14</v>
      </c>
      <c r="G5130" s="36" t="s">
        <v>10961</v>
      </c>
      <c r="H5130" s="37" t="s">
        <v>10759</v>
      </c>
    </row>
    <row r="5131" spans="1:8" x14ac:dyDescent="0.25">
      <c r="A5131" s="30">
        <v>45804</v>
      </c>
      <c r="B5131" s="31" t="s">
        <v>8809</v>
      </c>
      <c r="C5131" s="32" t="s">
        <v>8781</v>
      </c>
      <c r="D5131" s="31">
        <v>2058</v>
      </c>
      <c r="E5131" s="32">
        <v>2</v>
      </c>
      <c r="F5131" s="32" t="s">
        <v>14</v>
      </c>
      <c r="G5131" s="32" t="s">
        <v>10961</v>
      </c>
      <c r="H5131" s="33" t="s">
        <v>10759</v>
      </c>
    </row>
    <row r="5132" spans="1:8" x14ac:dyDescent="0.25">
      <c r="A5132" s="34">
        <v>45804</v>
      </c>
      <c r="B5132" s="35" t="s">
        <v>2165</v>
      </c>
      <c r="C5132" s="36" t="s">
        <v>2166</v>
      </c>
      <c r="D5132" s="35">
        <v>2058</v>
      </c>
      <c r="E5132" s="36">
        <v>2</v>
      </c>
      <c r="F5132" s="36" t="s">
        <v>14</v>
      </c>
      <c r="G5132" s="36" t="s">
        <v>10961</v>
      </c>
      <c r="H5132" s="37" t="s">
        <v>10759</v>
      </c>
    </row>
    <row r="5133" spans="1:8" x14ac:dyDescent="0.25">
      <c r="A5133" s="30">
        <v>45804</v>
      </c>
      <c r="B5133" s="31" t="s">
        <v>10184</v>
      </c>
      <c r="C5133" s="32" t="s">
        <v>2826</v>
      </c>
      <c r="D5133" s="31">
        <v>2058</v>
      </c>
      <c r="E5133" s="32">
        <v>1</v>
      </c>
      <c r="F5133" s="32" t="s">
        <v>14</v>
      </c>
      <c r="G5133" s="32" t="s">
        <v>10961</v>
      </c>
      <c r="H5133" s="33" t="s">
        <v>10759</v>
      </c>
    </row>
    <row r="5134" spans="1:8" x14ac:dyDescent="0.25">
      <c r="A5134" s="34">
        <v>45804</v>
      </c>
      <c r="B5134" s="35" t="s">
        <v>10160</v>
      </c>
      <c r="C5134" s="36" t="s">
        <v>9035</v>
      </c>
      <c r="D5134" s="35">
        <v>2058</v>
      </c>
      <c r="E5134" s="36">
        <v>1</v>
      </c>
      <c r="F5134" s="36" t="s">
        <v>14</v>
      </c>
      <c r="G5134" s="36" t="s">
        <v>10961</v>
      </c>
      <c r="H5134" s="37" t="s">
        <v>10759</v>
      </c>
    </row>
    <row r="5135" spans="1:8" x14ac:dyDescent="0.25">
      <c r="A5135" s="30">
        <v>45804</v>
      </c>
      <c r="B5135" s="31" t="s">
        <v>4701</v>
      </c>
      <c r="C5135" s="32" t="s">
        <v>4702</v>
      </c>
      <c r="D5135" s="31">
        <v>2058</v>
      </c>
      <c r="E5135" s="32">
        <v>2</v>
      </c>
      <c r="F5135" s="32" t="s">
        <v>14</v>
      </c>
      <c r="G5135" s="32" t="s">
        <v>10961</v>
      </c>
      <c r="H5135" s="33" t="s">
        <v>10759</v>
      </c>
    </row>
    <row r="5136" spans="1:8" x14ac:dyDescent="0.25">
      <c r="A5136" s="34">
        <v>45804</v>
      </c>
      <c r="B5136" s="35" t="s">
        <v>646</v>
      </c>
      <c r="C5136" s="36" t="s">
        <v>647</v>
      </c>
      <c r="D5136" s="35">
        <v>2058</v>
      </c>
      <c r="E5136" s="36">
        <v>2</v>
      </c>
      <c r="F5136" s="36" t="s">
        <v>14</v>
      </c>
      <c r="G5136" s="36" t="s">
        <v>10961</v>
      </c>
      <c r="H5136" s="37" t="s">
        <v>10759</v>
      </c>
    </row>
    <row r="5137" spans="1:8" x14ac:dyDescent="0.25">
      <c r="A5137" s="30">
        <v>45804</v>
      </c>
      <c r="B5137" s="31">
        <v>3280613100</v>
      </c>
      <c r="C5137" s="32" t="s">
        <v>8689</v>
      </c>
      <c r="D5137" s="31">
        <v>2058</v>
      </c>
      <c r="E5137" s="32">
        <v>1</v>
      </c>
      <c r="F5137" s="32" t="s">
        <v>14</v>
      </c>
      <c r="G5137" s="32" t="s">
        <v>10961</v>
      </c>
      <c r="H5137" s="33" t="s">
        <v>10759</v>
      </c>
    </row>
    <row r="5138" spans="1:8" x14ac:dyDescent="0.25">
      <c r="A5138" s="34">
        <v>45804</v>
      </c>
      <c r="B5138" s="35">
        <v>3280585100</v>
      </c>
      <c r="C5138" s="36" t="s">
        <v>8682</v>
      </c>
      <c r="D5138" s="35">
        <v>2058</v>
      </c>
      <c r="E5138" s="36">
        <v>1</v>
      </c>
      <c r="F5138" s="36" t="s">
        <v>14</v>
      </c>
      <c r="G5138" s="36" t="s">
        <v>10961</v>
      </c>
      <c r="H5138" s="37" t="s">
        <v>10759</v>
      </c>
    </row>
    <row r="5139" spans="1:8" x14ac:dyDescent="0.25">
      <c r="A5139" s="30">
        <v>45804</v>
      </c>
      <c r="B5139" s="31" t="s">
        <v>2009</v>
      </c>
      <c r="C5139" s="32" t="s">
        <v>2010</v>
      </c>
      <c r="D5139" s="31">
        <v>2058</v>
      </c>
      <c r="E5139" s="32">
        <v>3</v>
      </c>
      <c r="F5139" s="32" t="s">
        <v>14</v>
      </c>
      <c r="G5139" s="32" t="s">
        <v>10961</v>
      </c>
      <c r="H5139" s="33" t="s">
        <v>10759</v>
      </c>
    </row>
    <row r="5140" spans="1:8" x14ac:dyDescent="0.25">
      <c r="A5140" s="34">
        <v>45804</v>
      </c>
      <c r="B5140" s="35" t="s">
        <v>1221</v>
      </c>
      <c r="C5140" s="36" t="s">
        <v>1222</v>
      </c>
      <c r="D5140" s="35">
        <v>2058</v>
      </c>
      <c r="E5140" s="36">
        <v>3</v>
      </c>
      <c r="F5140" s="36" t="s">
        <v>14</v>
      </c>
      <c r="G5140" s="36" t="s">
        <v>10961</v>
      </c>
      <c r="H5140" s="37" t="s">
        <v>10759</v>
      </c>
    </row>
    <row r="5141" spans="1:8" x14ac:dyDescent="0.25">
      <c r="A5141" s="30">
        <v>45804</v>
      </c>
      <c r="B5141" s="31" t="s">
        <v>1255</v>
      </c>
      <c r="C5141" s="32" t="s">
        <v>1256</v>
      </c>
      <c r="D5141" s="31">
        <v>2058</v>
      </c>
      <c r="E5141" s="32">
        <v>6</v>
      </c>
      <c r="F5141" s="32" t="s">
        <v>8414</v>
      </c>
      <c r="G5141" s="32" t="s">
        <v>10961</v>
      </c>
      <c r="H5141" s="33" t="s">
        <v>10759</v>
      </c>
    </row>
    <row r="5142" spans="1:8" x14ac:dyDescent="0.25">
      <c r="A5142" s="34">
        <v>45804</v>
      </c>
      <c r="B5142" s="35" t="s">
        <v>1244</v>
      </c>
      <c r="C5142" s="36" t="s">
        <v>1245</v>
      </c>
      <c r="D5142" s="35">
        <v>2058</v>
      </c>
      <c r="E5142" s="36">
        <v>6</v>
      </c>
      <c r="F5142" s="36" t="s">
        <v>8414</v>
      </c>
      <c r="G5142" s="36" t="s">
        <v>10961</v>
      </c>
      <c r="H5142" s="37" t="s">
        <v>10759</v>
      </c>
    </row>
    <row r="5143" spans="1:8" x14ac:dyDescent="0.25">
      <c r="A5143" s="30">
        <v>45804</v>
      </c>
      <c r="B5143" s="31" t="s">
        <v>2157</v>
      </c>
      <c r="C5143" s="32" t="s">
        <v>2158</v>
      </c>
      <c r="D5143" s="31">
        <v>2058</v>
      </c>
      <c r="E5143" s="32">
        <v>36</v>
      </c>
      <c r="F5143" s="32" t="s">
        <v>14</v>
      </c>
      <c r="G5143" s="32" t="s">
        <v>10961</v>
      </c>
      <c r="H5143" s="33" t="s">
        <v>10759</v>
      </c>
    </row>
    <row r="5144" spans="1:8" x14ac:dyDescent="0.25">
      <c r="A5144" s="34">
        <v>45804</v>
      </c>
      <c r="B5144" s="35" t="s">
        <v>8839</v>
      </c>
      <c r="C5144" s="36" t="s">
        <v>8779</v>
      </c>
      <c r="D5144" s="35">
        <v>2058</v>
      </c>
      <c r="E5144" s="36">
        <v>2</v>
      </c>
      <c r="F5144" s="36" t="s">
        <v>14</v>
      </c>
      <c r="G5144" s="36" t="s">
        <v>10003</v>
      </c>
      <c r="H5144" s="37" t="s">
        <v>10515</v>
      </c>
    </row>
    <row r="5145" spans="1:8" x14ac:dyDescent="0.25">
      <c r="A5145" s="30">
        <v>45804</v>
      </c>
      <c r="B5145" s="31" t="s">
        <v>8809</v>
      </c>
      <c r="C5145" s="32" t="s">
        <v>8781</v>
      </c>
      <c r="D5145" s="31">
        <v>2058</v>
      </c>
      <c r="E5145" s="32">
        <v>2</v>
      </c>
      <c r="F5145" s="32" t="s">
        <v>14</v>
      </c>
      <c r="G5145" s="32" t="s">
        <v>10003</v>
      </c>
      <c r="H5145" s="33" t="s">
        <v>10515</v>
      </c>
    </row>
    <row r="5146" spans="1:8" x14ac:dyDescent="0.25">
      <c r="A5146" s="34">
        <v>45804</v>
      </c>
      <c r="B5146" s="35" t="s">
        <v>2165</v>
      </c>
      <c r="C5146" s="36" t="s">
        <v>2166</v>
      </c>
      <c r="D5146" s="35">
        <v>2058</v>
      </c>
      <c r="E5146" s="36">
        <v>2</v>
      </c>
      <c r="F5146" s="36" t="s">
        <v>14</v>
      </c>
      <c r="G5146" s="36" t="s">
        <v>10003</v>
      </c>
      <c r="H5146" s="37" t="s">
        <v>10515</v>
      </c>
    </row>
    <row r="5147" spans="1:8" x14ac:dyDescent="0.25">
      <c r="A5147" s="30">
        <v>45804</v>
      </c>
      <c r="B5147" s="31" t="s">
        <v>10184</v>
      </c>
      <c r="C5147" s="32" t="s">
        <v>2826</v>
      </c>
      <c r="D5147" s="31">
        <v>2058</v>
      </c>
      <c r="E5147" s="32">
        <v>1</v>
      </c>
      <c r="F5147" s="32" t="s">
        <v>14</v>
      </c>
      <c r="G5147" s="32" t="s">
        <v>10003</v>
      </c>
      <c r="H5147" s="33" t="s">
        <v>10515</v>
      </c>
    </row>
    <row r="5148" spans="1:8" x14ac:dyDescent="0.25">
      <c r="A5148" s="34">
        <v>45804</v>
      </c>
      <c r="B5148" s="35" t="s">
        <v>10160</v>
      </c>
      <c r="C5148" s="36" t="s">
        <v>9035</v>
      </c>
      <c r="D5148" s="35">
        <v>2058</v>
      </c>
      <c r="E5148" s="36">
        <v>1</v>
      </c>
      <c r="F5148" s="36" t="s">
        <v>14</v>
      </c>
      <c r="G5148" s="36" t="s">
        <v>10003</v>
      </c>
      <c r="H5148" s="37" t="s">
        <v>10515</v>
      </c>
    </row>
    <row r="5149" spans="1:8" x14ac:dyDescent="0.25">
      <c r="A5149" s="30">
        <v>45804</v>
      </c>
      <c r="B5149" s="31" t="s">
        <v>4701</v>
      </c>
      <c r="C5149" s="32" t="s">
        <v>4702</v>
      </c>
      <c r="D5149" s="31">
        <v>2058</v>
      </c>
      <c r="E5149" s="32">
        <v>2</v>
      </c>
      <c r="F5149" s="32" t="s">
        <v>14</v>
      </c>
      <c r="G5149" s="32" t="s">
        <v>10003</v>
      </c>
      <c r="H5149" s="33" t="s">
        <v>10515</v>
      </c>
    </row>
    <row r="5150" spans="1:8" x14ac:dyDescent="0.25">
      <c r="A5150" s="34">
        <v>45804</v>
      </c>
      <c r="B5150" s="35" t="s">
        <v>646</v>
      </c>
      <c r="C5150" s="36" t="s">
        <v>647</v>
      </c>
      <c r="D5150" s="35">
        <v>2058</v>
      </c>
      <c r="E5150" s="36">
        <v>2</v>
      </c>
      <c r="F5150" s="36" t="s">
        <v>14</v>
      </c>
      <c r="G5150" s="36" t="s">
        <v>10003</v>
      </c>
      <c r="H5150" s="37" t="s">
        <v>10515</v>
      </c>
    </row>
    <row r="5151" spans="1:8" x14ac:dyDescent="0.25">
      <c r="A5151" s="30">
        <v>45804</v>
      </c>
      <c r="B5151" s="31">
        <v>3280613100</v>
      </c>
      <c r="C5151" s="32" t="s">
        <v>8689</v>
      </c>
      <c r="D5151" s="31">
        <v>2058</v>
      </c>
      <c r="E5151" s="32">
        <v>1</v>
      </c>
      <c r="F5151" s="32" t="s">
        <v>14</v>
      </c>
      <c r="G5151" s="32" t="s">
        <v>10003</v>
      </c>
      <c r="H5151" s="33" t="s">
        <v>10515</v>
      </c>
    </row>
    <row r="5152" spans="1:8" x14ac:dyDescent="0.25">
      <c r="A5152" s="34">
        <v>45804</v>
      </c>
      <c r="B5152" s="35">
        <v>3280585100</v>
      </c>
      <c r="C5152" s="36" t="s">
        <v>8682</v>
      </c>
      <c r="D5152" s="35">
        <v>2058</v>
      </c>
      <c r="E5152" s="36">
        <v>1</v>
      </c>
      <c r="F5152" s="36" t="s">
        <v>14</v>
      </c>
      <c r="G5152" s="36" t="s">
        <v>10003</v>
      </c>
      <c r="H5152" s="37" t="s">
        <v>10515</v>
      </c>
    </row>
    <row r="5153" spans="1:8" x14ac:dyDescent="0.25">
      <c r="A5153" s="30">
        <v>45804</v>
      </c>
      <c r="B5153" s="31" t="s">
        <v>2009</v>
      </c>
      <c r="C5153" s="32" t="s">
        <v>2010</v>
      </c>
      <c r="D5153" s="31">
        <v>2058</v>
      </c>
      <c r="E5153" s="32">
        <v>3</v>
      </c>
      <c r="F5153" s="32" t="s">
        <v>14</v>
      </c>
      <c r="G5153" s="32" t="s">
        <v>10003</v>
      </c>
      <c r="H5153" s="33" t="s">
        <v>10515</v>
      </c>
    </row>
    <row r="5154" spans="1:8" x14ac:dyDescent="0.25">
      <c r="A5154" s="34">
        <v>45804</v>
      </c>
      <c r="B5154" s="35" t="s">
        <v>1221</v>
      </c>
      <c r="C5154" s="36" t="s">
        <v>1222</v>
      </c>
      <c r="D5154" s="35">
        <v>2058</v>
      </c>
      <c r="E5154" s="36">
        <v>3</v>
      </c>
      <c r="F5154" s="36" t="s">
        <v>14</v>
      </c>
      <c r="G5154" s="36" t="s">
        <v>10003</v>
      </c>
      <c r="H5154" s="37" t="s">
        <v>10515</v>
      </c>
    </row>
    <row r="5155" spans="1:8" x14ac:dyDescent="0.25">
      <c r="A5155" s="30">
        <v>45804</v>
      </c>
      <c r="B5155" s="31" t="s">
        <v>1255</v>
      </c>
      <c r="C5155" s="32" t="s">
        <v>1256</v>
      </c>
      <c r="D5155" s="31">
        <v>2058</v>
      </c>
      <c r="E5155" s="32">
        <v>6</v>
      </c>
      <c r="F5155" s="32" t="s">
        <v>8414</v>
      </c>
      <c r="G5155" s="32" t="s">
        <v>10003</v>
      </c>
      <c r="H5155" s="33" t="s">
        <v>10515</v>
      </c>
    </row>
    <row r="5156" spans="1:8" x14ac:dyDescent="0.25">
      <c r="A5156" s="34">
        <v>45804</v>
      </c>
      <c r="B5156" s="35" t="s">
        <v>1244</v>
      </c>
      <c r="C5156" s="36" t="s">
        <v>1245</v>
      </c>
      <c r="D5156" s="35">
        <v>2058</v>
      </c>
      <c r="E5156" s="36">
        <v>6</v>
      </c>
      <c r="F5156" s="36" t="s">
        <v>8414</v>
      </c>
      <c r="G5156" s="36" t="s">
        <v>10003</v>
      </c>
      <c r="H5156" s="37" t="s">
        <v>10515</v>
      </c>
    </row>
    <row r="5157" spans="1:8" x14ac:dyDescent="0.25">
      <c r="A5157" s="30">
        <v>45804</v>
      </c>
      <c r="B5157" s="31" t="s">
        <v>2157</v>
      </c>
      <c r="C5157" s="32" t="s">
        <v>2158</v>
      </c>
      <c r="D5157" s="31">
        <v>2058</v>
      </c>
      <c r="E5157" s="32">
        <v>36</v>
      </c>
      <c r="F5157" s="32" t="s">
        <v>14</v>
      </c>
      <c r="G5157" s="32" t="s">
        <v>10003</v>
      </c>
      <c r="H5157" s="33" t="s">
        <v>10515</v>
      </c>
    </row>
    <row r="5158" spans="1:8" x14ac:dyDescent="0.25">
      <c r="A5158" s="34">
        <v>45808</v>
      </c>
      <c r="B5158" s="35" t="s">
        <v>1255</v>
      </c>
      <c r="C5158" s="36" t="s">
        <v>1256</v>
      </c>
      <c r="D5158" s="35">
        <v>3200</v>
      </c>
      <c r="E5158" s="36">
        <v>6480</v>
      </c>
      <c r="F5158" s="36" t="s">
        <v>14</v>
      </c>
      <c r="G5158" s="36" t="s">
        <v>10003</v>
      </c>
      <c r="H5158" s="37">
        <v>0</v>
      </c>
    </row>
    <row r="5159" spans="1:8" x14ac:dyDescent="0.25">
      <c r="A5159" s="30">
        <v>45808</v>
      </c>
      <c r="B5159" s="31" t="s">
        <v>2418</v>
      </c>
      <c r="C5159" s="32" t="s">
        <v>2476</v>
      </c>
      <c r="D5159" s="31">
        <v>3201</v>
      </c>
      <c r="E5159" s="32">
        <v>1</v>
      </c>
      <c r="F5159" s="32" t="s">
        <v>14</v>
      </c>
      <c r="G5159" s="32" t="s">
        <v>10003</v>
      </c>
      <c r="H5159" s="33">
        <v>0</v>
      </c>
    </row>
    <row r="5160" spans="1:8" x14ac:dyDescent="0.25">
      <c r="A5160" s="34">
        <v>45808</v>
      </c>
      <c r="B5160" s="35">
        <v>321000039</v>
      </c>
      <c r="C5160" s="36" t="s">
        <v>10843</v>
      </c>
      <c r="D5160" s="35">
        <v>3202</v>
      </c>
      <c r="E5160" s="36">
        <v>99</v>
      </c>
      <c r="F5160" s="36" t="s">
        <v>25</v>
      </c>
      <c r="G5160" s="36" t="s">
        <v>10003</v>
      </c>
      <c r="H5160" s="37">
        <v>0</v>
      </c>
    </row>
    <row r="5161" spans="1:8" x14ac:dyDescent="0.25">
      <c r="A5161" s="30">
        <v>45808</v>
      </c>
      <c r="B5161" s="31">
        <v>3280825100</v>
      </c>
      <c r="C5161" s="32" t="s">
        <v>8700</v>
      </c>
      <c r="D5161" s="31">
        <v>3203</v>
      </c>
      <c r="E5161" s="32">
        <v>10</v>
      </c>
      <c r="F5161" s="32" t="s">
        <v>14</v>
      </c>
      <c r="G5161" s="32" t="s">
        <v>10003</v>
      </c>
      <c r="H5161" s="33">
        <v>0</v>
      </c>
    </row>
    <row r="5162" spans="1:8" x14ac:dyDescent="0.25">
      <c r="A5162" s="34">
        <v>45808</v>
      </c>
      <c r="B5162" s="35" t="s">
        <v>10844</v>
      </c>
      <c r="C5162" s="36" t="s">
        <v>10844</v>
      </c>
      <c r="D5162" s="35">
        <v>3204</v>
      </c>
      <c r="E5162" s="36">
        <v>20</v>
      </c>
      <c r="F5162" s="36" t="s">
        <v>14</v>
      </c>
      <c r="G5162" s="36" t="s">
        <v>10003</v>
      </c>
      <c r="H5162" s="37">
        <v>0</v>
      </c>
    </row>
    <row r="5163" spans="1:8" x14ac:dyDescent="0.25">
      <c r="A5163" s="30">
        <v>45808</v>
      </c>
      <c r="B5163" s="31">
        <v>3280669100</v>
      </c>
      <c r="C5163" s="32" t="s">
        <v>8691</v>
      </c>
      <c r="D5163" s="31">
        <v>3205</v>
      </c>
      <c r="E5163" s="32">
        <v>10</v>
      </c>
      <c r="F5163" s="32" t="s">
        <v>14</v>
      </c>
      <c r="G5163" s="32" t="s">
        <v>10003</v>
      </c>
      <c r="H5163" s="33">
        <v>0</v>
      </c>
    </row>
    <row r="5164" spans="1:8" x14ac:dyDescent="0.25">
      <c r="A5164" s="34">
        <v>45808</v>
      </c>
      <c r="B5164" s="35">
        <v>3280860100</v>
      </c>
      <c r="C5164" s="36" t="s">
        <v>8706</v>
      </c>
      <c r="D5164" s="35">
        <v>3206</v>
      </c>
      <c r="E5164" s="36">
        <v>20</v>
      </c>
      <c r="F5164" s="36" t="s">
        <v>14</v>
      </c>
      <c r="G5164" s="36" t="s">
        <v>10003</v>
      </c>
      <c r="H5164" s="37">
        <v>0</v>
      </c>
    </row>
    <row r="5165" spans="1:8" x14ac:dyDescent="0.25">
      <c r="A5165" s="30">
        <v>45808</v>
      </c>
      <c r="B5165" s="31">
        <v>3280542100</v>
      </c>
      <c r="C5165" s="32" t="s">
        <v>8676</v>
      </c>
      <c r="D5165" s="31">
        <v>3207</v>
      </c>
      <c r="E5165" s="32">
        <v>20</v>
      </c>
      <c r="F5165" s="32" t="s">
        <v>14</v>
      </c>
      <c r="G5165" s="32" t="s">
        <v>10003</v>
      </c>
      <c r="H5165" s="33">
        <v>0</v>
      </c>
    </row>
    <row r="5166" spans="1:8" x14ac:dyDescent="0.25">
      <c r="A5166" s="34">
        <v>45808</v>
      </c>
      <c r="B5166" s="35" t="s">
        <v>1766</v>
      </c>
      <c r="C5166" s="36" t="s">
        <v>1767</v>
      </c>
      <c r="D5166" s="35">
        <v>3208</v>
      </c>
      <c r="E5166" s="36">
        <v>100</v>
      </c>
      <c r="F5166" s="36" t="s">
        <v>14</v>
      </c>
      <c r="G5166" s="36" t="s">
        <v>10003</v>
      </c>
      <c r="H5166" s="37">
        <v>0</v>
      </c>
    </row>
    <row r="5167" spans="1:8" x14ac:dyDescent="0.25">
      <c r="A5167" s="30">
        <v>45808</v>
      </c>
      <c r="B5167" s="31" t="s">
        <v>1745</v>
      </c>
      <c r="C5167" s="32" t="s">
        <v>1746</v>
      </c>
      <c r="D5167" s="31">
        <v>3209</v>
      </c>
      <c r="E5167" s="32">
        <v>100</v>
      </c>
      <c r="F5167" s="32" t="s">
        <v>14</v>
      </c>
      <c r="G5167" s="32" t="s">
        <v>10003</v>
      </c>
      <c r="H5167" s="33">
        <v>0</v>
      </c>
    </row>
    <row r="5168" spans="1:8" x14ac:dyDescent="0.25">
      <c r="A5168" s="34">
        <v>45808</v>
      </c>
      <c r="B5168" s="35" t="s">
        <v>1524</v>
      </c>
      <c r="C5168" s="36" t="s">
        <v>1525</v>
      </c>
      <c r="D5168" s="35">
        <v>3210</v>
      </c>
      <c r="E5168" s="36">
        <v>100</v>
      </c>
      <c r="F5168" s="36" t="s">
        <v>14</v>
      </c>
      <c r="G5168" s="36" t="s">
        <v>10003</v>
      </c>
      <c r="H5168" s="37">
        <v>0</v>
      </c>
    </row>
    <row r="5169" spans="1:8" x14ac:dyDescent="0.25">
      <c r="A5169" s="30">
        <v>45808</v>
      </c>
      <c r="B5169" s="31" t="s">
        <v>10845</v>
      </c>
      <c r="C5169" s="32" t="s">
        <v>10845</v>
      </c>
      <c r="D5169" s="31">
        <v>3211</v>
      </c>
      <c r="E5169" s="32">
        <v>50</v>
      </c>
      <c r="F5169" s="32" t="s">
        <v>14</v>
      </c>
      <c r="G5169" s="32" t="s">
        <v>10003</v>
      </c>
      <c r="H5169" s="33">
        <v>0</v>
      </c>
    </row>
    <row r="5170" spans="1:8" x14ac:dyDescent="0.25">
      <c r="A5170" s="34">
        <v>45807</v>
      </c>
      <c r="B5170" s="35" t="s">
        <v>8873</v>
      </c>
      <c r="C5170" s="36" t="s">
        <v>8841</v>
      </c>
      <c r="D5170" s="35">
        <v>2064</v>
      </c>
      <c r="E5170" s="36">
        <v>24</v>
      </c>
      <c r="F5170" s="36" t="s">
        <v>14</v>
      </c>
      <c r="G5170" s="36" t="s">
        <v>10961</v>
      </c>
      <c r="H5170" s="37" t="s">
        <v>9621</v>
      </c>
    </row>
    <row r="5171" spans="1:8" x14ac:dyDescent="0.25">
      <c r="A5171" s="30">
        <v>45808</v>
      </c>
      <c r="B5171" s="31" t="s">
        <v>1073</v>
      </c>
      <c r="C5171" s="32" t="s">
        <v>1074</v>
      </c>
      <c r="D5171" s="31" t="s">
        <v>10842</v>
      </c>
      <c r="E5171" s="32">
        <v>20</v>
      </c>
      <c r="F5171" s="32" t="s">
        <v>14</v>
      </c>
      <c r="G5171" s="32" t="s">
        <v>10961</v>
      </c>
      <c r="H5171" s="33" t="s">
        <v>10460</v>
      </c>
    </row>
    <row r="5172" spans="1:8" x14ac:dyDescent="0.25">
      <c r="A5172" s="34">
        <v>45808</v>
      </c>
      <c r="B5172" s="35" t="s">
        <v>10156</v>
      </c>
      <c r="C5172" s="36" t="s">
        <v>3336</v>
      </c>
      <c r="D5172" s="35" t="s">
        <v>10842</v>
      </c>
      <c r="E5172" s="36">
        <v>36</v>
      </c>
      <c r="F5172" s="36" t="s">
        <v>14</v>
      </c>
      <c r="G5172" s="36" t="s">
        <v>10961</v>
      </c>
      <c r="H5172" s="37" t="s">
        <v>10460</v>
      </c>
    </row>
    <row r="5173" spans="1:8" x14ac:dyDescent="0.25">
      <c r="A5173" s="30">
        <v>45808</v>
      </c>
      <c r="B5173" s="31" t="s">
        <v>1230</v>
      </c>
      <c r="C5173" s="32" t="s">
        <v>3537</v>
      </c>
      <c r="D5173" s="31" t="s">
        <v>10842</v>
      </c>
      <c r="E5173" s="32">
        <v>120</v>
      </c>
      <c r="F5173" s="32" t="s">
        <v>14</v>
      </c>
      <c r="G5173" s="32" t="s">
        <v>10961</v>
      </c>
      <c r="H5173" s="33" t="s">
        <v>10460</v>
      </c>
    </row>
    <row r="5174" spans="1:8" x14ac:dyDescent="0.25">
      <c r="A5174" s="34">
        <v>45808</v>
      </c>
      <c r="B5174" s="35" t="s">
        <v>1524</v>
      </c>
      <c r="C5174" s="36" t="s">
        <v>1525</v>
      </c>
      <c r="D5174" s="35" t="s">
        <v>10842</v>
      </c>
      <c r="E5174" s="36">
        <v>2</v>
      </c>
      <c r="F5174" s="36" t="s">
        <v>14</v>
      </c>
      <c r="G5174" s="36" t="s">
        <v>10961</v>
      </c>
      <c r="H5174" s="37" t="s">
        <v>10460</v>
      </c>
    </row>
    <row r="5175" spans="1:8" x14ac:dyDescent="0.25">
      <c r="A5175" s="30">
        <v>45808</v>
      </c>
      <c r="B5175" s="31" t="s">
        <v>1745</v>
      </c>
      <c r="C5175" s="32" t="s">
        <v>1746</v>
      </c>
      <c r="D5175" s="31" t="s">
        <v>10842</v>
      </c>
      <c r="E5175" s="32">
        <v>3</v>
      </c>
      <c r="F5175" s="32" t="s">
        <v>14</v>
      </c>
      <c r="G5175" s="32" t="s">
        <v>10961</v>
      </c>
      <c r="H5175" s="33" t="s">
        <v>10460</v>
      </c>
    </row>
    <row r="5176" spans="1:8" x14ac:dyDescent="0.25">
      <c r="A5176" s="34">
        <v>45808</v>
      </c>
      <c r="B5176" s="35" t="s">
        <v>1739</v>
      </c>
      <c r="C5176" s="36" t="s">
        <v>1740</v>
      </c>
      <c r="D5176" s="35" t="s">
        <v>10842</v>
      </c>
      <c r="E5176" s="36">
        <v>2</v>
      </c>
      <c r="F5176" s="36" t="s">
        <v>14</v>
      </c>
      <c r="G5176" s="36" t="s">
        <v>10961</v>
      </c>
      <c r="H5176" s="37" t="s">
        <v>10460</v>
      </c>
    </row>
    <row r="5177" spans="1:8" x14ac:dyDescent="0.25">
      <c r="A5177" s="30">
        <v>45808</v>
      </c>
      <c r="B5177" s="31" t="s">
        <v>648</v>
      </c>
      <c r="C5177" s="32" t="s">
        <v>649</v>
      </c>
      <c r="D5177" s="31" t="s">
        <v>10842</v>
      </c>
      <c r="E5177" s="32">
        <v>12</v>
      </c>
      <c r="F5177" s="32" t="s">
        <v>14</v>
      </c>
      <c r="G5177" s="32" t="s">
        <v>10961</v>
      </c>
      <c r="H5177" s="33" t="s">
        <v>10460</v>
      </c>
    </row>
    <row r="5178" spans="1:8" x14ac:dyDescent="0.25">
      <c r="A5178" s="34">
        <v>45808</v>
      </c>
      <c r="B5178" s="35" t="s">
        <v>663</v>
      </c>
      <c r="C5178" s="36" t="s">
        <v>664</v>
      </c>
      <c r="D5178" s="35" t="s">
        <v>10842</v>
      </c>
      <c r="E5178" s="36">
        <v>40</v>
      </c>
      <c r="F5178" s="36" t="s">
        <v>14</v>
      </c>
      <c r="G5178" s="36" t="s">
        <v>10961</v>
      </c>
      <c r="H5178" s="37" t="s">
        <v>10460</v>
      </c>
    </row>
    <row r="5179" spans="1:8" x14ac:dyDescent="0.25">
      <c r="A5179" s="30">
        <v>45808</v>
      </c>
      <c r="B5179" s="31" t="s">
        <v>1360</v>
      </c>
      <c r="C5179" s="32" t="s">
        <v>1361</v>
      </c>
      <c r="D5179" s="31" t="s">
        <v>10842</v>
      </c>
      <c r="E5179" s="32">
        <v>50</v>
      </c>
      <c r="F5179" s="32" t="s">
        <v>14</v>
      </c>
      <c r="G5179" s="32" t="s">
        <v>10961</v>
      </c>
      <c r="H5179" s="33" t="s">
        <v>10460</v>
      </c>
    </row>
    <row r="5180" spans="1:8" x14ac:dyDescent="0.25">
      <c r="A5180" s="34">
        <v>45808</v>
      </c>
      <c r="B5180" s="35" t="s">
        <v>4679</v>
      </c>
      <c r="C5180" s="36" t="s">
        <v>4680</v>
      </c>
      <c r="D5180" s="35" t="s">
        <v>10842</v>
      </c>
      <c r="E5180" s="36">
        <v>1</v>
      </c>
      <c r="F5180" s="36" t="s">
        <v>25</v>
      </c>
      <c r="G5180" s="36" t="s">
        <v>10961</v>
      </c>
      <c r="H5180" s="37" t="s">
        <v>10460</v>
      </c>
    </row>
    <row r="5181" spans="1:8" x14ac:dyDescent="0.25">
      <c r="A5181" s="30">
        <v>45808</v>
      </c>
      <c r="B5181" s="31" t="s">
        <v>2130</v>
      </c>
      <c r="C5181" s="32" t="s">
        <v>2131</v>
      </c>
      <c r="D5181" s="31" t="s">
        <v>10842</v>
      </c>
      <c r="E5181" s="32">
        <v>10</v>
      </c>
      <c r="F5181" s="32" t="s">
        <v>25</v>
      </c>
      <c r="G5181" s="32" t="s">
        <v>10961</v>
      </c>
      <c r="H5181" s="33" t="s">
        <v>10460</v>
      </c>
    </row>
    <row r="5182" spans="1:8" x14ac:dyDescent="0.25">
      <c r="A5182" s="34">
        <v>45808</v>
      </c>
      <c r="B5182" s="35" t="s">
        <v>2126</v>
      </c>
      <c r="C5182" s="36" t="s">
        <v>2127</v>
      </c>
      <c r="D5182" s="35" t="s">
        <v>10842</v>
      </c>
      <c r="E5182" s="36">
        <v>10</v>
      </c>
      <c r="F5182" s="36" t="s">
        <v>25</v>
      </c>
      <c r="G5182" s="36" t="s">
        <v>10961</v>
      </c>
      <c r="H5182" s="37" t="s">
        <v>10460</v>
      </c>
    </row>
    <row r="5183" spans="1:8" x14ac:dyDescent="0.25">
      <c r="A5183" s="30">
        <v>45808</v>
      </c>
      <c r="B5183" s="31" t="s">
        <v>873</v>
      </c>
      <c r="C5183" s="32" t="s">
        <v>4250</v>
      </c>
      <c r="D5183" s="31" t="s">
        <v>10842</v>
      </c>
      <c r="E5183" s="32">
        <v>24</v>
      </c>
      <c r="F5183" s="32" t="s">
        <v>14</v>
      </c>
      <c r="G5183" s="32" t="s">
        <v>10961</v>
      </c>
      <c r="H5183" s="33" t="s">
        <v>10460</v>
      </c>
    </row>
    <row r="5184" spans="1:8" x14ac:dyDescent="0.25">
      <c r="A5184" s="34">
        <v>45808</v>
      </c>
      <c r="B5184" s="35" t="s">
        <v>2418</v>
      </c>
      <c r="C5184" s="36" t="s">
        <v>2476</v>
      </c>
      <c r="D5184" s="35" t="s">
        <v>10842</v>
      </c>
      <c r="E5184" s="36">
        <v>8</v>
      </c>
      <c r="F5184" s="36" t="s">
        <v>14</v>
      </c>
      <c r="G5184" s="36" t="s">
        <v>10961</v>
      </c>
      <c r="H5184" s="37" t="s">
        <v>10460</v>
      </c>
    </row>
    <row r="5185" spans="1:8" x14ac:dyDescent="0.25">
      <c r="A5185" s="30">
        <v>45808</v>
      </c>
      <c r="B5185" s="31" t="s">
        <v>2415</v>
      </c>
      <c r="C5185" s="32" t="s">
        <v>2473</v>
      </c>
      <c r="D5185" s="31" t="s">
        <v>10842</v>
      </c>
      <c r="E5185" s="32">
        <v>2</v>
      </c>
      <c r="F5185" s="32" t="s">
        <v>14</v>
      </c>
      <c r="G5185" s="32" t="s">
        <v>10961</v>
      </c>
      <c r="H5185" s="33" t="s">
        <v>10460</v>
      </c>
    </row>
    <row r="5186" spans="1:8" x14ac:dyDescent="0.25">
      <c r="A5186" s="34">
        <v>45808</v>
      </c>
      <c r="B5186" s="35" t="s">
        <v>10461</v>
      </c>
      <c r="C5186" s="36" t="s">
        <v>10461</v>
      </c>
      <c r="D5186" s="35" t="s">
        <v>10842</v>
      </c>
      <c r="E5186" s="36">
        <v>2</v>
      </c>
      <c r="F5186" s="36" t="s">
        <v>14</v>
      </c>
      <c r="G5186" s="36" t="s">
        <v>10961</v>
      </c>
      <c r="H5186" s="37" t="s">
        <v>10460</v>
      </c>
    </row>
    <row r="5187" spans="1:8" x14ac:dyDescent="0.25">
      <c r="A5187" s="30">
        <v>45808</v>
      </c>
      <c r="B5187" s="31" t="s">
        <v>155</v>
      </c>
      <c r="C5187" s="32" t="s">
        <v>156</v>
      </c>
      <c r="D5187" s="31" t="s">
        <v>10842</v>
      </c>
      <c r="E5187" s="32">
        <v>12</v>
      </c>
      <c r="F5187" s="32" t="s">
        <v>14</v>
      </c>
      <c r="G5187" s="32" t="s">
        <v>10961</v>
      </c>
      <c r="H5187" s="33" t="s">
        <v>10460</v>
      </c>
    </row>
    <row r="5188" spans="1:8" x14ac:dyDescent="0.25">
      <c r="A5188" s="34">
        <v>45808</v>
      </c>
      <c r="B5188" s="35" t="s">
        <v>1766</v>
      </c>
      <c r="C5188" s="36" t="s">
        <v>1767</v>
      </c>
      <c r="D5188" s="35" t="s">
        <v>10842</v>
      </c>
      <c r="E5188" s="36">
        <v>3</v>
      </c>
      <c r="F5188" s="36" t="s">
        <v>14</v>
      </c>
      <c r="G5188" s="36" t="s">
        <v>10961</v>
      </c>
      <c r="H5188" s="37" t="s">
        <v>10460</v>
      </c>
    </row>
    <row r="5189" spans="1:8" x14ac:dyDescent="0.25">
      <c r="A5189" s="30">
        <v>45808</v>
      </c>
      <c r="B5189" s="31" t="s">
        <v>2402</v>
      </c>
      <c r="C5189" s="32" t="s">
        <v>2461</v>
      </c>
      <c r="D5189" s="31">
        <v>2071</v>
      </c>
      <c r="E5189" s="32">
        <v>5</v>
      </c>
      <c r="F5189" s="32" t="s">
        <v>14</v>
      </c>
      <c r="G5189" s="32" t="s">
        <v>10961</v>
      </c>
      <c r="H5189" s="33" t="s">
        <v>9390</v>
      </c>
    </row>
    <row r="5190" spans="1:8" x14ac:dyDescent="0.25">
      <c r="A5190" s="34">
        <v>45808</v>
      </c>
      <c r="B5190" s="35" t="s">
        <v>339</v>
      </c>
      <c r="C5190" s="36" t="s">
        <v>340</v>
      </c>
      <c r="D5190" s="35">
        <v>2071</v>
      </c>
      <c r="E5190" s="36">
        <v>48</v>
      </c>
      <c r="F5190" s="36" t="s">
        <v>14</v>
      </c>
      <c r="G5190" s="36" t="s">
        <v>10961</v>
      </c>
      <c r="H5190" s="37" t="s">
        <v>9390</v>
      </c>
    </row>
    <row r="5191" spans="1:8" x14ac:dyDescent="0.25">
      <c r="A5191" s="30">
        <v>45808</v>
      </c>
      <c r="B5191" s="31" t="s">
        <v>816</v>
      </c>
      <c r="C5191" s="32" t="s">
        <v>817</v>
      </c>
      <c r="D5191" s="31">
        <v>2071</v>
      </c>
      <c r="E5191" s="32">
        <v>4</v>
      </c>
      <c r="F5191" s="32" t="s">
        <v>14</v>
      </c>
      <c r="G5191" s="32" t="s">
        <v>10961</v>
      </c>
      <c r="H5191" s="33" t="s">
        <v>9390</v>
      </c>
    </row>
    <row r="5192" spans="1:8" x14ac:dyDescent="0.25">
      <c r="A5192" s="34">
        <v>45808</v>
      </c>
      <c r="B5192" s="35" t="s">
        <v>1107</v>
      </c>
      <c r="C5192" s="36" t="s">
        <v>1108</v>
      </c>
      <c r="D5192" s="35">
        <v>2071</v>
      </c>
      <c r="E5192" s="36">
        <v>10</v>
      </c>
      <c r="F5192" s="36" t="s">
        <v>25</v>
      </c>
      <c r="G5192" s="36" t="s">
        <v>10961</v>
      </c>
      <c r="H5192" s="37" t="s">
        <v>9390</v>
      </c>
    </row>
    <row r="5193" spans="1:8" x14ac:dyDescent="0.25">
      <c r="A5193" s="30">
        <v>45808</v>
      </c>
      <c r="B5193" s="31" t="s">
        <v>2179</v>
      </c>
      <c r="C5193" s="32" t="s">
        <v>2180</v>
      </c>
      <c r="D5193" s="31">
        <v>2071</v>
      </c>
      <c r="E5193" s="32">
        <v>24</v>
      </c>
      <c r="F5193" s="32" t="s">
        <v>14</v>
      </c>
      <c r="G5193" s="32" t="s">
        <v>10961</v>
      </c>
      <c r="H5193" s="33" t="s">
        <v>9390</v>
      </c>
    </row>
    <row r="5194" spans="1:8" x14ac:dyDescent="0.25">
      <c r="A5194" s="34">
        <v>45808</v>
      </c>
      <c r="B5194" s="35" t="s">
        <v>2738</v>
      </c>
      <c r="C5194" s="36" t="s">
        <v>2739</v>
      </c>
      <c r="D5194" s="35">
        <v>2071</v>
      </c>
      <c r="E5194" s="36">
        <v>8</v>
      </c>
      <c r="F5194" s="36" t="s">
        <v>14</v>
      </c>
      <c r="G5194" s="36" t="s">
        <v>10961</v>
      </c>
      <c r="H5194" s="37" t="s">
        <v>9390</v>
      </c>
    </row>
    <row r="5195" spans="1:8" x14ac:dyDescent="0.25">
      <c r="A5195" s="30">
        <v>45808</v>
      </c>
      <c r="B5195" s="31" t="s">
        <v>297</v>
      </c>
      <c r="C5195" s="32" t="s">
        <v>298</v>
      </c>
      <c r="D5195" s="31">
        <v>2071</v>
      </c>
      <c r="E5195" s="32">
        <v>10</v>
      </c>
      <c r="F5195" s="32" t="s">
        <v>25</v>
      </c>
      <c r="G5195" s="32" t="s">
        <v>10961</v>
      </c>
      <c r="H5195" s="33" t="s">
        <v>9390</v>
      </c>
    </row>
    <row r="5196" spans="1:8" x14ac:dyDescent="0.25">
      <c r="A5196" s="34">
        <v>45808</v>
      </c>
      <c r="B5196" s="35" t="s">
        <v>6</v>
      </c>
      <c r="C5196" s="36" t="s">
        <v>7</v>
      </c>
      <c r="D5196" s="35">
        <v>2071</v>
      </c>
      <c r="E5196" s="36">
        <v>10</v>
      </c>
      <c r="F5196" s="36" t="s">
        <v>14</v>
      </c>
      <c r="G5196" s="36" t="s">
        <v>10961</v>
      </c>
      <c r="H5196" s="37" t="s">
        <v>9390</v>
      </c>
    </row>
    <row r="5197" spans="1:8" x14ac:dyDescent="0.25">
      <c r="A5197" s="30">
        <v>45808</v>
      </c>
      <c r="B5197" s="31">
        <v>6283398090</v>
      </c>
      <c r="C5197" s="32" t="s">
        <v>8745</v>
      </c>
      <c r="D5197" s="31">
        <v>2070</v>
      </c>
      <c r="E5197" s="32">
        <v>2</v>
      </c>
      <c r="F5197" s="32" t="s">
        <v>25</v>
      </c>
      <c r="G5197" s="32" t="s">
        <v>10961</v>
      </c>
      <c r="H5197" s="33" t="s">
        <v>8431</v>
      </c>
    </row>
    <row r="5198" spans="1:8" x14ac:dyDescent="0.25">
      <c r="A5198" s="34">
        <v>45808</v>
      </c>
      <c r="B5198" s="35">
        <v>3280503100</v>
      </c>
      <c r="C5198" s="36" t="s">
        <v>8669</v>
      </c>
      <c r="D5198" s="35">
        <v>2070</v>
      </c>
      <c r="E5198" s="36">
        <v>4</v>
      </c>
      <c r="F5198" s="36" t="s">
        <v>14</v>
      </c>
      <c r="G5198" s="36" t="s">
        <v>10961</v>
      </c>
      <c r="H5198" s="37" t="s">
        <v>8431</v>
      </c>
    </row>
    <row r="5199" spans="1:8" x14ac:dyDescent="0.25">
      <c r="A5199" s="30">
        <v>45808</v>
      </c>
      <c r="B5199" s="31">
        <v>4330352100</v>
      </c>
      <c r="C5199" s="32" t="s">
        <v>8718</v>
      </c>
      <c r="D5199" s="31">
        <v>2070</v>
      </c>
      <c r="E5199" s="32">
        <v>6</v>
      </c>
      <c r="F5199" s="32" t="s">
        <v>25</v>
      </c>
      <c r="G5199" s="32" t="s">
        <v>10961</v>
      </c>
      <c r="H5199" s="33" t="s">
        <v>8431</v>
      </c>
    </row>
    <row r="5200" spans="1:8" x14ac:dyDescent="0.25">
      <c r="A5200" s="34">
        <v>45808</v>
      </c>
      <c r="B5200" s="35">
        <v>4330349100</v>
      </c>
      <c r="C5200" s="36" t="s">
        <v>9285</v>
      </c>
      <c r="D5200" s="35">
        <v>2070</v>
      </c>
      <c r="E5200" s="36">
        <v>6</v>
      </c>
      <c r="F5200" s="36" t="s">
        <v>25</v>
      </c>
      <c r="G5200" s="36" t="s">
        <v>10961</v>
      </c>
      <c r="H5200" s="37" t="s">
        <v>8431</v>
      </c>
    </row>
    <row r="5201" spans="1:8" x14ac:dyDescent="0.25">
      <c r="A5201" s="30">
        <v>45808</v>
      </c>
      <c r="B5201" s="31">
        <v>4340459100</v>
      </c>
      <c r="C5201" s="32" t="s">
        <v>8729</v>
      </c>
      <c r="D5201" s="31">
        <v>2070</v>
      </c>
      <c r="E5201" s="32">
        <v>10</v>
      </c>
      <c r="F5201" s="32" t="s">
        <v>14</v>
      </c>
      <c r="G5201" s="32" t="s">
        <v>10961</v>
      </c>
      <c r="H5201" s="33" t="s">
        <v>8431</v>
      </c>
    </row>
    <row r="5202" spans="1:8" x14ac:dyDescent="0.25">
      <c r="A5202" s="34">
        <v>45808</v>
      </c>
      <c r="B5202" s="35" t="s">
        <v>4167</v>
      </c>
      <c r="C5202" s="36" t="s">
        <v>4168</v>
      </c>
      <c r="D5202" s="35">
        <v>2070</v>
      </c>
      <c r="E5202" s="36">
        <v>12</v>
      </c>
      <c r="F5202" s="36" t="s">
        <v>14</v>
      </c>
      <c r="G5202" s="36" t="s">
        <v>10961</v>
      </c>
      <c r="H5202" s="37" t="s">
        <v>8431</v>
      </c>
    </row>
    <row r="5203" spans="1:8" x14ac:dyDescent="0.25">
      <c r="A5203" s="30">
        <v>45808</v>
      </c>
      <c r="B5203" s="31">
        <v>3280843100</v>
      </c>
      <c r="C5203" s="32" t="s">
        <v>8701</v>
      </c>
      <c r="D5203" s="31">
        <v>2070</v>
      </c>
      <c r="E5203" s="32">
        <v>2</v>
      </c>
      <c r="F5203" s="32" t="s">
        <v>14</v>
      </c>
      <c r="G5203" s="32" t="s">
        <v>10961</v>
      </c>
      <c r="H5203" s="33" t="s">
        <v>8431</v>
      </c>
    </row>
    <row r="5204" spans="1:8" x14ac:dyDescent="0.25">
      <c r="A5204" s="34">
        <v>45808</v>
      </c>
      <c r="B5204" s="35" t="s">
        <v>9754</v>
      </c>
      <c r="C5204" s="36" t="s">
        <v>9764</v>
      </c>
      <c r="D5204" s="35">
        <v>2070</v>
      </c>
      <c r="E5204" s="36">
        <v>2</v>
      </c>
      <c r="F5204" s="36" t="s">
        <v>14</v>
      </c>
      <c r="G5204" s="36" t="s">
        <v>10961</v>
      </c>
      <c r="H5204" s="37" t="s">
        <v>8431</v>
      </c>
    </row>
    <row r="5205" spans="1:8" x14ac:dyDescent="0.25">
      <c r="A5205" s="30">
        <v>45808</v>
      </c>
      <c r="B5205" s="31" t="s">
        <v>1286</v>
      </c>
      <c r="C5205" s="32" t="s">
        <v>3557</v>
      </c>
      <c r="D5205" s="31">
        <v>2070</v>
      </c>
      <c r="E5205" s="32">
        <v>10</v>
      </c>
      <c r="F5205" s="32" t="s">
        <v>14</v>
      </c>
      <c r="G5205" s="32" t="s">
        <v>10961</v>
      </c>
      <c r="H5205" s="33" t="s">
        <v>8431</v>
      </c>
    </row>
    <row r="5206" spans="1:8" x14ac:dyDescent="0.25">
      <c r="A5206" s="34">
        <v>45808</v>
      </c>
      <c r="B5206" s="35" t="s">
        <v>3816</v>
      </c>
      <c r="C5206" s="36" t="s">
        <v>3817</v>
      </c>
      <c r="D5206" s="35">
        <v>2070</v>
      </c>
      <c r="E5206" s="36">
        <v>4</v>
      </c>
      <c r="F5206" s="36" t="s">
        <v>14</v>
      </c>
      <c r="G5206" s="36" t="s">
        <v>10961</v>
      </c>
      <c r="H5206" s="37" t="s">
        <v>8431</v>
      </c>
    </row>
    <row r="5207" spans="1:8" x14ac:dyDescent="0.25">
      <c r="A5207" s="30">
        <v>45808</v>
      </c>
      <c r="B5207" s="31" t="s">
        <v>9683</v>
      </c>
      <c r="C5207" s="32" t="s">
        <v>9755</v>
      </c>
      <c r="D5207" s="31">
        <v>2070</v>
      </c>
      <c r="E5207" s="32">
        <v>60</v>
      </c>
      <c r="F5207" s="32" t="s">
        <v>14</v>
      </c>
      <c r="G5207" s="32" t="s">
        <v>10961</v>
      </c>
      <c r="H5207" s="33" t="s">
        <v>8431</v>
      </c>
    </row>
    <row r="5208" spans="1:8" x14ac:dyDescent="0.25">
      <c r="A5208" s="34">
        <v>45808</v>
      </c>
      <c r="B5208" s="35" t="s">
        <v>182</v>
      </c>
      <c r="C5208" s="36" t="s">
        <v>183</v>
      </c>
      <c r="D5208" s="35">
        <v>2070</v>
      </c>
      <c r="E5208" s="36">
        <v>6</v>
      </c>
      <c r="F5208" s="36" t="s">
        <v>14</v>
      </c>
      <c r="G5208" s="36" t="s">
        <v>10961</v>
      </c>
      <c r="H5208" s="37" t="s">
        <v>8431</v>
      </c>
    </row>
    <row r="5209" spans="1:8" x14ac:dyDescent="0.25">
      <c r="A5209" s="30">
        <v>45808</v>
      </c>
      <c r="B5209" s="31" t="s">
        <v>4123</v>
      </c>
      <c r="C5209" s="32" t="s">
        <v>4124</v>
      </c>
      <c r="D5209" s="31">
        <v>2070</v>
      </c>
      <c r="E5209" s="32">
        <v>12</v>
      </c>
      <c r="F5209" s="32" t="s">
        <v>14</v>
      </c>
      <c r="G5209" s="32" t="s">
        <v>10961</v>
      </c>
      <c r="H5209" s="33" t="s">
        <v>8431</v>
      </c>
    </row>
    <row r="5210" spans="1:8" x14ac:dyDescent="0.25">
      <c r="A5210" s="34">
        <v>45808</v>
      </c>
      <c r="B5210" s="35" t="s">
        <v>6363</v>
      </c>
      <c r="C5210" s="36" t="s">
        <v>6364</v>
      </c>
      <c r="D5210" s="35">
        <v>2070</v>
      </c>
      <c r="E5210" s="36">
        <v>2</v>
      </c>
      <c r="F5210" s="36" t="s">
        <v>14</v>
      </c>
      <c r="G5210" s="36" t="s">
        <v>10961</v>
      </c>
      <c r="H5210" s="37" t="s">
        <v>8431</v>
      </c>
    </row>
    <row r="5211" spans="1:8" x14ac:dyDescent="0.25">
      <c r="A5211" s="30">
        <v>45807</v>
      </c>
      <c r="B5211" s="31" t="s">
        <v>10155</v>
      </c>
      <c r="C5211" s="32" t="s">
        <v>10551</v>
      </c>
      <c r="D5211" s="31">
        <v>2066</v>
      </c>
      <c r="E5211" s="32">
        <v>2</v>
      </c>
      <c r="F5211" s="32" t="s">
        <v>25</v>
      </c>
      <c r="G5211" s="32" t="s">
        <v>10961</v>
      </c>
      <c r="H5211" s="33" t="s">
        <v>10846</v>
      </c>
    </row>
    <row r="5212" spans="1:8" x14ac:dyDescent="0.25">
      <c r="A5212" s="34">
        <v>45807</v>
      </c>
      <c r="B5212" s="35" t="s">
        <v>10158</v>
      </c>
      <c r="C5212" s="36" t="s">
        <v>5503</v>
      </c>
      <c r="D5212" s="35">
        <v>2066</v>
      </c>
      <c r="E5212" s="36">
        <v>2</v>
      </c>
      <c r="F5212" s="36" t="s">
        <v>14</v>
      </c>
      <c r="G5212" s="36" t="s">
        <v>10961</v>
      </c>
      <c r="H5212" s="37" t="s">
        <v>10846</v>
      </c>
    </row>
    <row r="5213" spans="1:8" x14ac:dyDescent="0.25">
      <c r="A5213" s="30">
        <v>45807</v>
      </c>
      <c r="B5213" s="31" t="s">
        <v>5530</v>
      </c>
      <c r="C5213" s="32" t="s">
        <v>5531</v>
      </c>
      <c r="D5213" s="31">
        <v>2066</v>
      </c>
      <c r="E5213" s="32">
        <v>2</v>
      </c>
      <c r="F5213" s="32" t="s">
        <v>14</v>
      </c>
      <c r="G5213" s="32" t="s">
        <v>10961</v>
      </c>
      <c r="H5213" s="33" t="s">
        <v>10846</v>
      </c>
    </row>
    <row r="5214" spans="1:8" x14ac:dyDescent="0.25">
      <c r="A5214" s="34">
        <v>45807</v>
      </c>
      <c r="B5214" s="35" t="s">
        <v>5532</v>
      </c>
      <c r="C5214" s="36" t="s">
        <v>5533</v>
      </c>
      <c r="D5214" s="35">
        <v>2066</v>
      </c>
      <c r="E5214" s="36">
        <v>4</v>
      </c>
      <c r="F5214" s="36" t="s">
        <v>14</v>
      </c>
      <c r="G5214" s="36" t="s">
        <v>10961</v>
      </c>
      <c r="H5214" s="37" t="s">
        <v>10846</v>
      </c>
    </row>
    <row r="5215" spans="1:8" x14ac:dyDescent="0.25">
      <c r="A5215" s="30">
        <v>45807</v>
      </c>
      <c r="B5215" s="31" t="s">
        <v>5546</v>
      </c>
      <c r="C5215" s="32" t="s">
        <v>5547</v>
      </c>
      <c r="D5215" s="31">
        <v>2066</v>
      </c>
      <c r="E5215" s="32">
        <v>1</v>
      </c>
      <c r="F5215" s="32" t="s">
        <v>14</v>
      </c>
      <c r="G5215" s="32" t="s">
        <v>10961</v>
      </c>
      <c r="H5215" s="33" t="s">
        <v>10846</v>
      </c>
    </row>
    <row r="5216" spans="1:8" x14ac:dyDescent="0.25">
      <c r="A5216" s="34">
        <v>45807</v>
      </c>
      <c r="B5216" s="35" t="s">
        <v>8157</v>
      </c>
      <c r="C5216" s="36" t="s">
        <v>8158</v>
      </c>
      <c r="D5216" s="35">
        <v>2067</v>
      </c>
      <c r="E5216" s="36">
        <v>30</v>
      </c>
      <c r="F5216" s="36" t="s">
        <v>14</v>
      </c>
      <c r="G5216" s="36" t="s">
        <v>10961</v>
      </c>
      <c r="H5216" s="37" t="s">
        <v>9744</v>
      </c>
    </row>
    <row r="5217" spans="1:8" x14ac:dyDescent="0.25">
      <c r="A5217" s="30">
        <v>45807</v>
      </c>
      <c r="B5217" s="31" t="s">
        <v>8337</v>
      </c>
      <c r="C5217" s="32" t="s">
        <v>8338</v>
      </c>
      <c r="D5217" s="31">
        <v>2067</v>
      </c>
      <c r="E5217" s="32">
        <v>30</v>
      </c>
      <c r="F5217" s="32" t="s">
        <v>14</v>
      </c>
      <c r="G5217" s="32" t="s">
        <v>10961</v>
      </c>
      <c r="H5217" s="33" t="s">
        <v>9744</v>
      </c>
    </row>
    <row r="5218" spans="1:8" x14ac:dyDescent="0.25">
      <c r="A5218" s="34">
        <v>45807</v>
      </c>
      <c r="B5218" s="35" t="s">
        <v>1760</v>
      </c>
      <c r="C5218" s="36" t="s">
        <v>10539</v>
      </c>
      <c r="D5218" s="35">
        <v>2067</v>
      </c>
      <c r="E5218" s="36">
        <v>20</v>
      </c>
      <c r="F5218" s="36" t="s">
        <v>25</v>
      </c>
      <c r="G5218" s="36" t="s">
        <v>10961</v>
      </c>
      <c r="H5218" s="37" t="s">
        <v>9744</v>
      </c>
    </row>
    <row r="5219" spans="1:8" x14ac:dyDescent="0.25">
      <c r="A5219" s="30">
        <v>45807</v>
      </c>
      <c r="B5219" s="31" t="s">
        <v>1770</v>
      </c>
      <c r="C5219" s="32" t="s">
        <v>10542</v>
      </c>
      <c r="D5219" s="31">
        <v>2067</v>
      </c>
      <c r="E5219" s="32">
        <v>20</v>
      </c>
      <c r="F5219" s="32" t="s">
        <v>14</v>
      </c>
      <c r="G5219" s="32" t="s">
        <v>10961</v>
      </c>
      <c r="H5219" s="33" t="s">
        <v>9744</v>
      </c>
    </row>
    <row r="5220" spans="1:8" x14ac:dyDescent="0.25">
      <c r="A5220" s="34">
        <v>45807</v>
      </c>
      <c r="B5220" s="35" t="s">
        <v>328</v>
      </c>
      <c r="C5220" s="36" t="s">
        <v>329</v>
      </c>
      <c r="D5220" s="35">
        <v>2067</v>
      </c>
      <c r="E5220" s="36">
        <v>42</v>
      </c>
      <c r="F5220" s="36" t="s">
        <v>14</v>
      </c>
      <c r="G5220" s="36" t="s">
        <v>10961</v>
      </c>
      <c r="H5220" s="37" t="s">
        <v>9744</v>
      </c>
    </row>
    <row r="5221" spans="1:8" x14ac:dyDescent="0.25">
      <c r="A5221" s="30">
        <v>45807</v>
      </c>
      <c r="B5221" s="31" t="s">
        <v>78</v>
      </c>
      <c r="C5221" s="32" t="s">
        <v>79</v>
      </c>
      <c r="D5221" s="31">
        <v>2067</v>
      </c>
      <c r="E5221" s="32">
        <v>5</v>
      </c>
      <c r="F5221" s="32" t="s">
        <v>14</v>
      </c>
      <c r="G5221" s="32" t="s">
        <v>10961</v>
      </c>
      <c r="H5221" s="33" t="s">
        <v>9744</v>
      </c>
    </row>
    <row r="5222" spans="1:8" x14ac:dyDescent="0.25">
      <c r="A5222" s="34">
        <v>45807</v>
      </c>
      <c r="B5222" s="35" t="s">
        <v>1775</v>
      </c>
      <c r="C5222" s="36" t="s">
        <v>1776</v>
      </c>
      <c r="D5222" s="35">
        <v>2067</v>
      </c>
      <c r="E5222" s="36">
        <v>15</v>
      </c>
      <c r="F5222" s="36" t="s">
        <v>14</v>
      </c>
      <c r="G5222" s="36" t="s">
        <v>10961</v>
      </c>
      <c r="H5222" s="37" t="s">
        <v>9744</v>
      </c>
    </row>
    <row r="5223" spans="1:8" x14ac:dyDescent="0.25">
      <c r="A5223" s="30">
        <v>45807</v>
      </c>
      <c r="B5223" s="31" t="s">
        <v>8155</v>
      </c>
      <c r="C5223" s="32" t="s">
        <v>8156</v>
      </c>
      <c r="D5223" s="31">
        <v>2067</v>
      </c>
      <c r="E5223" s="32">
        <v>25</v>
      </c>
      <c r="F5223" s="32" t="s">
        <v>14</v>
      </c>
      <c r="G5223" s="32" t="s">
        <v>10961</v>
      </c>
      <c r="H5223" s="33" t="s">
        <v>9744</v>
      </c>
    </row>
    <row r="5224" spans="1:8" x14ac:dyDescent="0.25">
      <c r="A5224" s="34">
        <v>45807</v>
      </c>
      <c r="B5224" s="35" t="s">
        <v>4677</v>
      </c>
      <c r="C5224" s="36" t="s">
        <v>4678</v>
      </c>
      <c r="D5224" s="35">
        <v>2067</v>
      </c>
      <c r="E5224" s="36">
        <v>2</v>
      </c>
      <c r="F5224" s="36" t="s">
        <v>25</v>
      </c>
      <c r="G5224" s="36" t="s">
        <v>10961</v>
      </c>
      <c r="H5224" s="37" t="s">
        <v>9744</v>
      </c>
    </row>
    <row r="5225" spans="1:8" x14ac:dyDescent="0.25">
      <c r="A5225" s="30">
        <v>45806</v>
      </c>
      <c r="B5225" s="31" t="s">
        <v>9279</v>
      </c>
      <c r="C5225" s="32" t="s">
        <v>8931</v>
      </c>
      <c r="D5225" s="31" t="s">
        <v>10847</v>
      </c>
      <c r="E5225" s="32">
        <v>1</v>
      </c>
      <c r="F5225" s="32" t="s">
        <v>25</v>
      </c>
      <c r="G5225" s="32" t="s">
        <v>10961</v>
      </c>
      <c r="H5225" s="33" t="s">
        <v>10686</v>
      </c>
    </row>
    <row r="5226" spans="1:8" x14ac:dyDescent="0.25">
      <c r="A5226" s="34">
        <v>45806</v>
      </c>
      <c r="B5226" s="35" t="s">
        <v>10172</v>
      </c>
      <c r="C5226" s="36" t="s">
        <v>5072</v>
      </c>
      <c r="D5226" s="35" t="s">
        <v>10847</v>
      </c>
      <c r="E5226" s="36">
        <v>12</v>
      </c>
      <c r="F5226" s="36" t="s">
        <v>14</v>
      </c>
      <c r="G5226" s="36" t="s">
        <v>10961</v>
      </c>
      <c r="H5226" s="37" t="s">
        <v>10686</v>
      </c>
    </row>
    <row r="5227" spans="1:8" x14ac:dyDescent="0.25">
      <c r="A5227" s="30">
        <v>45806</v>
      </c>
      <c r="B5227" s="31" t="s">
        <v>10277</v>
      </c>
      <c r="C5227" s="32" t="s">
        <v>5125</v>
      </c>
      <c r="D5227" s="31" t="s">
        <v>10847</v>
      </c>
      <c r="E5227" s="32">
        <v>8</v>
      </c>
      <c r="F5227" s="32" t="s">
        <v>14</v>
      </c>
      <c r="G5227" s="32" t="s">
        <v>10961</v>
      </c>
      <c r="H5227" s="33" t="s">
        <v>10686</v>
      </c>
    </row>
    <row r="5228" spans="1:8" x14ac:dyDescent="0.25">
      <c r="A5228" s="34">
        <v>45806</v>
      </c>
      <c r="B5228" s="35" t="s">
        <v>11047</v>
      </c>
      <c r="C5228" s="36" t="s">
        <v>5073</v>
      </c>
      <c r="D5228" s="35" t="s">
        <v>10847</v>
      </c>
      <c r="E5228" s="36">
        <v>8</v>
      </c>
      <c r="F5228" s="36" t="s">
        <v>14</v>
      </c>
      <c r="G5228" s="36" t="s">
        <v>10961</v>
      </c>
      <c r="H5228" s="37" t="s">
        <v>10686</v>
      </c>
    </row>
    <row r="5229" spans="1:8" x14ac:dyDescent="0.25">
      <c r="A5229" s="30">
        <v>45806</v>
      </c>
      <c r="B5229" s="31" t="s">
        <v>10278</v>
      </c>
      <c r="C5229" s="32" t="s">
        <v>5126</v>
      </c>
      <c r="D5229" s="31" t="s">
        <v>10847</v>
      </c>
      <c r="E5229" s="32">
        <v>8</v>
      </c>
      <c r="F5229" s="32" t="s">
        <v>14</v>
      </c>
      <c r="G5229" s="32" t="s">
        <v>10961</v>
      </c>
      <c r="H5229" s="33" t="s">
        <v>10686</v>
      </c>
    </row>
    <row r="5230" spans="1:8" x14ac:dyDescent="0.25">
      <c r="A5230" s="34">
        <v>45806</v>
      </c>
      <c r="B5230" s="35" t="s">
        <v>5390</v>
      </c>
      <c r="C5230" s="36" t="s">
        <v>5391</v>
      </c>
      <c r="D5230" s="35" t="s">
        <v>10847</v>
      </c>
      <c r="E5230" s="36">
        <v>6</v>
      </c>
      <c r="F5230" s="36" t="s">
        <v>14</v>
      </c>
      <c r="G5230" s="36" t="s">
        <v>10961</v>
      </c>
      <c r="H5230" s="37" t="s">
        <v>10686</v>
      </c>
    </row>
    <row r="5231" spans="1:8" x14ac:dyDescent="0.25">
      <c r="A5231" s="30">
        <v>45806</v>
      </c>
      <c r="B5231" s="31" t="s">
        <v>5151</v>
      </c>
      <c r="C5231" s="32" t="s">
        <v>5152</v>
      </c>
      <c r="D5231" s="31" t="s">
        <v>10847</v>
      </c>
      <c r="E5231" s="32">
        <v>8</v>
      </c>
      <c r="F5231" s="32" t="s">
        <v>14</v>
      </c>
      <c r="G5231" s="32" t="s">
        <v>10961</v>
      </c>
      <c r="H5231" s="33" t="s">
        <v>10686</v>
      </c>
    </row>
    <row r="5232" spans="1:8" x14ac:dyDescent="0.25">
      <c r="A5232" s="34">
        <v>45806</v>
      </c>
      <c r="B5232" s="35" t="s">
        <v>9234</v>
      </c>
      <c r="C5232" s="36" t="s">
        <v>9235</v>
      </c>
      <c r="D5232" s="35" t="s">
        <v>10847</v>
      </c>
      <c r="E5232" s="36">
        <v>2</v>
      </c>
      <c r="F5232" s="36" t="s">
        <v>14</v>
      </c>
      <c r="G5232" s="36" t="s">
        <v>10961</v>
      </c>
      <c r="H5232" s="37" t="s">
        <v>10686</v>
      </c>
    </row>
    <row r="5233" spans="1:8" x14ac:dyDescent="0.25">
      <c r="A5233" s="30">
        <v>45806</v>
      </c>
      <c r="B5233" s="31" t="s">
        <v>9236</v>
      </c>
      <c r="C5233" s="32" t="s">
        <v>9237</v>
      </c>
      <c r="D5233" s="31" t="s">
        <v>10847</v>
      </c>
      <c r="E5233" s="32">
        <v>2</v>
      </c>
      <c r="F5233" s="32" t="s">
        <v>14</v>
      </c>
      <c r="G5233" s="32" t="s">
        <v>10961</v>
      </c>
      <c r="H5233" s="33" t="s">
        <v>10686</v>
      </c>
    </row>
    <row r="5234" spans="1:8" x14ac:dyDescent="0.25">
      <c r="A5234" s="34">
        <v>45806</v>
      </c>
      <c r="B5234" s="35" t="s">
        <v>6237</v>
      </c>
      <c r="C5234" s="36" t="s">
        <v>6238</v>
      </c>
      <c r="D5234" s="35" t="s">
        <v>10847</v>
      </c>
      <c r="E5234" s="36">
        <v>4</v>
      </c>
      <c r="F5234" s="36" t="s">
        <v>14</v>
      </c>
      <c r="G5234" s="36" t="s">
        <v>10961</v>
      </c>
      <c r="H5234" s="37" t="s">
        <v>10686</v>
      </c>
    </row>
    <row r="5235" spans="1:8" x14ac:dyDescent="0.25">
      <c r="A5235" s="30">
        <v>45806</v>
      </c>
      <c r="B5235" s="31" t="s">
        <v>10239</v>
      </c>
      <c r="C5235" s="32" t="s">
        <v>5065</v>
      </c>
      <c r="D5235" s="31" t="s">
        <v>10847</v>
      </c>
      <c r="E5235" s="32">
        <v>20</v>
      </c>
      <c r="F5235" s="32" t="s">
        <v>14</v>
      </c>
      <c r="G5235" s="32" t="s">
        <v>10961</v>
      </c>
      <c r="H5235" s="33" t="s">
        <v>10686</v>
      </c>
    </row>
    <row r="5236" spans="1:8" x14ac:dyDescent="0.25">
      <c r="A5236" s="34">
        <v>45806</v>
      </c>
      <c r="B5236" s="35" t="s">
        <v>10282</v>
      </c>
      <c r="C5236" s="36" t="s">
        <v>5129</v>
      </c>
      <c r="D5236" s="35" t="s">
        <v>10847</v>
      </c>
      <c r="E5236" s="36">
        <v>16</v>
      </c>
      <c r="F5236" s="36" t="s">
        <v>14</v>
      </c>
      <c r="G5236" s="36" t="s">
        <v>10961</v>
      </c>
      <c r="H5236" s="37" t="s">
        <v>10686</v>
      </c>
    </row>
    <row r="5237" spans="1:8" x14ac:dyDescent="0.25">
      <c r="A5237" s="30">
        <v>45806</v>
      </c>
      <c r="B5237" s="31" t="s">
        <v>5265</v>
      </c>
      <c r="C5237" s="32" t="s">
        <v>10556</v>
      </c>
      <c r="D5237" s="31" t="s">
        <v>10847</v>
      </c>
      <c r="E5237" s="32">
        <v>3</v>
      </c>
      <c r="F5237" s="32" t="s">
        <v>25</v>
      </c>
      <c r="G5237" s="32" t="s">
        <v>10961</v>
      </c>
      <c r="H5237" s="33" t="s">
        <v>10686</v>
      </c>
    </row>
    <row r="5238" spans="1:8" x14ac:dyDescent="0.25">
      <c r="A5238" s="34">
        <v>45806</v>
      </c>
      <c r="B5238" s="35" t="s">
        <v>8873</v>
      </c>
      <c r="C5238" s="36" t="s">
        <v>8841</v>
      </c>
      <c r="D5238" s="35" t="s">
        <v>10847</v>
      </c>
      <c r="E5238" s="36">
        <v>5</v>
      </c>
      <c r="F5238" s="36" t="s">
        <v>14</v>
      </c>
      <c r="G5238" s="36" t="s">
        <v>10961</v>
      </c>
      <c r="H5238" s="37" t="s">
        <v>10686</v>
      </c>
    </row>
    <row r="5239" spans="1:8" x14ac:dyDescent="0.25">
      <c r="A5239" s="30">
        <v>45806</v>
      </c>
      <c r="B5239" s="31" t="s">
        <v>8882</v>
      </c>
      <c r="C5239" s="32" t="s">
        <v>8853</v>
      </c>
      <c r="D5239" s="31" t="s">
        <v>10847</v>
      </c>
      <c r="E5239" s="32">
        <v>5</v>
      </c>
      <c r="F5239" s="32" t="s">
        <v>14</v>
      </c>
      <c r="G5239" s="32" t="s">
        <v>10961</v>
      </c>
      <c r="H5239" s="33" t="s">
        <v>10686</v>
      </c>
    </row>
    <row r="5240" spans="1:8" x14ac:dyDescent="0.25">
      <c r="A5240" s="34">
        <v>45806</v>
      </c>
      <c r="B5240" s="35" t="s">
        <v>9245</v>
      </c>
      <c r="C5240" s="36" t="s">
        <v>9246</v>
      </c>
      <c r="D5240" s="35" t="s">
        <v>10847</v>
      </c>
      <c r="E5240" s="36">
        <v>1</v>
      </c>
      <c r="F5240" s="36" t="s">
        <v>14</v>
      </c>
      <c r="G5240" s="36" t="s">
        <v>10961</v>
      </c>
      <c r="H5240" s="37" t="s">
        <v>10686</v>
      </c>
    </row>
    <row r="5241" spans="1:8" x14ac:dyDescent="0.25">
      <c r="A5241" s="30">
        <v>45806</v>
      </c>
      <c r="B5241" s="31" t="s">
        <v>9247</v>
      </c>
      <c r="C5241" s="32" t="s">
        <v>9248</v>
      </c>
      <c r="D5241" s="31" t="s">
        <v>10847</v>
      </c>
      <c r="E5241" s="32">
        <v>1</v>
      </c>
      <c r="F5241" s="32" t="s">
        <v>14</v>
      </c>
      <c r="G5241" s="32" t="s">
        <v>10961</v>
      </c>
      <c r="H5241" s="33" t="s">
        <v>10686</v>
      </c>
    </row>
    <row r="5242" spans="1:8" x14ac:dyDescent="0.25">
      <c r="A5242" s="34">
        <v>45806</v>
      </c>
      <c r="B5242" s="35" t="s">
        <v>8079</v>
      </c>
      <c r="C5242" s="36" t="s">
        <v>8080</v>
      </c>
      <c r="D5242" s="35" t="s">
        <v>10847</v>
      </c>
      <c r="E5242" s="36">
        <v>10</v>
      </c>
      <c r="F5242" s="36" t="s">
        <v>14</v>
      </c>
      <c r="G5242" s="36" t="s">
        <v>10961</v>
      </c>
      <c r="H5242" s="37" t="s">
        <v>10686</v>
      </c>
    </row>
    <row r="5243" spans="1:8" x14ac:dyDescent="0.25">
      <c r="A5243" s="30">
        <v>45806</v>
      </c>
      <c r="B5243" s="31" t="s">
        <v>8015</v>
      </c>
      <c r="C5243" s="32" t="s">
        <v>8016</v>
      </c>
      <c r="D5243" s="31" t="s">
        <v>10847</v>
      </c>
      <c r="E5243" s="32">
        <v>10</v>
      </c>
      <c r="F5243" s="32" t="s">
        <v>14</v>
      </c>
      <c r="G5243" s="32" t="s">
        <v>10961</v>
      </c>
      <c r="H5243" s="33" t="s">
        <v>10686</v>
      </c>
    </row>
    <row r="5244" spans="1:8" x14ac:dyDescent="0.25">
      <c r="A5244" s="34">
        <v>45806</v>
      </c>
      <c r="B5244" s="35" t="s">
        <v>7983</v>
      </c>
      <c r="C5244" s="36" t="s">
        <v>7984</v>
      </c>
      <c r="D5244" s="35" t="s">
        <v>10847</v>
      </c>
      <c r="E5244" s="36">
        <v>10</v>
      </c>
      <c r="F5244" s="36" t="s">
        <v>14</v>
      </c>
      <c r="G5244" s="36" t="s">
        <v>10961</v>
      </c>
      <c r="H5244" s="37" t="s">
        <v>10686</v>
      </c>
    </row>
    <row r="5245" spans="1:8" x14ac:dyDescent="0.25">
      <c r="A5245" s="30">
        <v>45806</v>
      </c>
      <c r="B5245" s="31" t="s">
        <v>8107</v>
      </c>
      <c r="C5245" s="32" t="s">
        <v>8108</v>
      </c>
      <c r="D5245" s="31" t="s">
        <v>10847</v>
      </c>
      <c r="E5245" s="32">
        <v>10</v>
      </c>
      <c r="F5245" s="32" t="s">
        <v>14</v>
      </c>
      <c r="G5245" s="32" t="s">
        <v>10961</v>
      </c>
      <c r="H5245" s="33" t="s">
        <v>10686</v>
      </c>
    </row>
    <row r="5246" spans="1:8" x14ac:dyDescent="0.25">
      <c r="A5246" s="34">
        <v>45806</v>
      </c>
      <c r="B5246" s="35" t="s">
        <v>8053</v>
      </c>
      <c r="C5246" s="36" t="s">
        <v>8054</v>
      </c>
      <c r="D5246" s="35" t="s">
        <v>10847</v>
      </c>
      <c r="E5246" s="36">
        <v>10</v>
      </c>
      <c r="F5246" s="36" t="s">
        <v>14</v>
      </c>
      <c r="G5246" s="36" t="s">
        <v>10961</v>
      </c>
      <c r="H5246" s="37" t="s">
        <v>10686</v>
      </c>
    </row>
    <row r="5247" spans="1:8" x14ac:dyDescent="0.25">
      <c r="A5247" s="30">
        <v>45806</v>
      </c>
      <c r="B5247" s="31" t="s">
        <v>8027</v>
      </c>
      <c r="C5247" s="32" t="s">
        <v>8028</v>
      </c>
      <c r="D5247" s="31" t="s">
        <v>10847</v>
      </c>
      <c r="E5247" s="32">
        <v>10</v>
      </c>
      <c r="F5247" s="32" t="s">
        <v>14</v>
      </c>
      <c r="G5247" s="32" t="s">
        <v>10961</v>
      </c>
      <c r="H5247" s="33" t="s">
        <v>10686</v>
      </c>
    </row>
    <row r="5248" spans="1:8" x14ac:dyDescent="0.25">
      <c r="A5248" s="34">
        <v>45806</v>
      </c>
      <c r="B5248" s="35" t="s">
        <v>8063</v>
      </c>
      <c r="C5248" s="36" t="s">
        <v>8064</v>
      </c>
      <c r="D5248" s="35" t="s">
        <v>10847</v>
      </c>
      <c r="E5248" s="36">
        <v>10</v>
      </c>
      <c r="F5248" s="36" t="s">
        <v>14</v>
      </c>
      <c r="G5248" s="36" t="s">
        <v>10961</v>
      </c>
      <c r="H5248" s="37" t="s">
        <v>10686</v>
      </c>
    </row>
    <row r="5249" spans="1:8" x14ac:dyDescent="0.25">
      <c r="A5249" s="30">
        <v>45806</v>
      </c>
      <c r="B5249" s="31" t="s">
        <v>8045</v>
      </c>
      <c r="C5249" s="32" t="s">
        <v>8046</v>
      </c>
      <c r="D5249" s="31" t="s">
        <v>10847</v>
      </c>
      <c r="E5249" s="32">
        <v>10</v>
      </c>
      <c r="F5249" s="32" t="s">
        <v>14</v>
      </c>
      <c r="G5249" s="32" t="s">
        <v>10961</v>
      </c>
      <c r="H5249" s="33" t="s">
        <v>10686</v>
      </c>
    </row>
    <row r="5250" spans="1:8" x14ac:dyDescent="0.25">
      <c r="A5250" s="34">
        <v>45806</v>
      </c>
      <c r="B5250" s="35" t="s">
        <v>8007</v>
      </c>
      <c r="C5250" s="36" t="s">
        <v>8008</v>
      </c>
      <c r="D5250" s="35" t="s">
        <v>10847</v>
      </c>
      <c r="E5250" s="36">
        <v>10</v>
      </c>
      <c r="F5250" s="36" t="s">
        <v>14</v>
      </c>
      <c r="G5250" s="36" t="s">
        <v>10961</v>
      </c>
      <c r="H5250" s="37" t="s">
        <v>10686</v>
      </c>
    </row>
    <row r="5251" spans="1:8" x14ac:dyDescent="0.25">
      <c r="A5251" s="30">
        <v>45806</v>
      </c>
      <c r="B5251" s="31" t="s">
        <v>8055</v>
      </c>
      <c r="C5251" s="32" t="s">
        <v>8056</v>
      </c>
      <c r="D5251" s="31" t="s">
        <v>10847</v>
      </c>
      <c r="E5251" s="32">
        <v>10</v>
      </c>
      <c r="F5251" s="32" t="s">
        <v>14</v>
      </c>
      <c r="G5251" s="32" t="s">
        <v>10961</v>
      </c>
      <c r="H5251" s="33" t="s">
        <v>10686</v>
      </c>
    </row>
    <row r="5252" spans="1:8" x14ac:dyDescent="0.25">
      <c r="A5252" s="34">
        <v>45806</v>
      </c>
      <c r="B5252" s="35" t="s">
        <v>8013</v>
      </c>
      <c r="C5252" s="36" t="s">
        <v>8014</v>
      </c>
      <c r="D5252" s="35" t="s">
        <v>10847</v>
      </c>
      <c r="E5252" s="36">
        <v>10</v>
      </c>
      <c r="F5252" s="36" t="s">
        <v>14</v>
      </c>
      <c r="G5252" s="36" t="s">
        <v>10961</v>
      </c>
      <c r="H5252" s="37" t="s">
        <v>10686</v>
      </c>
    </row>
    <row r="5253" spans="1:8" x14ac:dyDescent="0.25">
      <c r="A5253" s="30">
        <v>45806</v>
      </c>
      <c r="B5253" s="31" t="s">
        <v>8097</v>
      </c>
      <c r="C5253" s="32" t="s">
        <v>8098</v>
      </c>
      <c r="D5253" s="31" t="s">
        <v>10847</v>
      </c>
      <c r="E5253" s="32">
        <v>10</v>
      </c>
      <c r="F5253" s="32" t="s">
        <v>14</v>
      </c>
      <c r="G5253" s="32" t="s">
        <v>10961</v>
      </c>
      <c r="H5253" s="33" t="s">
        <v>10686</v>
      </c>
    </row>
    <row r="5254" spans="1:8" x14ac:dyDescent="0.25">
      <c r="A5254" s="34">
        <v>45806</v>
      </c>
      <c r="B5254" s="35" t="s">
        <v>8103</v>
      </c>
      <c r="C5254" s="36" t="s">
        <v>8104</v>
      </c>
      <c r="D5254" s="35" t="s">
        <v>10847</v>
      </c>
      <c r="E5254" s="36">
        <v>10</v>
      </c>
      <c r="F5254" s="36" t="s">
        <v>14</v>
      </c>
      <c r="G5254" s="36" t="s">
        <v>10961</v>
      </c>
      <c r="H5254" s="37" t="s">
        <v>10686</v>
      </c>
    </row>
    <row r="5255" spans="1:8" x14ac:dyDescent="0.25">
      <c r="A5255" s="30">
        <v>45806</v>
      </c>
      <c r="B5255" s="31" t="s">
        <v>7999</v>
      </c>
      <c r="C5255" s="32" t="s">
        <v>8000</v>
      </c>
      <c r="D5255" s="31" t="s">
        <v>10847</v>
      </c>
      <c r="E5255" s="32">
        <v>10</v>
      </c>
      <c r="F5255" s="32" t="s">
        <v>14</v>
      </c>
      <c r="G5255" s="32" t="s">
        <v>10961</v>
      </c>
      <c r="H5255" s="33" t="s">
        <v>10686</v>
      </c>
    </row>
    <row r="5256" spans="1:8" x14ac:dyDescent="0.25">
      <c r="A5256" s="34">
        <v>45806</v>
      </c>
      <c r="B5256" s="35" t="s">
        <v>7985</v>
      </c>
      <c r="C5256" s="36" t="s">
        <v>7986</v>
      </c>
      <c r="D5256" s="35" t="s">
        <v>10847</v>
      </c>
      <c r="E5256" s="36">
        <v>10</v>
      </c>
      <c r="F5256" s="36" t="s">
        <v>14</v>
      </c>
      <c r="G5256" s="36" t="s">
        <v>10961</v>
      </c>
      <c r="H5256" s="37" t="s">
        <v>10686</v>
      </c>
    </row>
    <row r="5257" spans="1:8" x14ac:dyDescent="0.25">
      <c r="A5257" s="30">
        <v>45806</v>
      </c>
      <c r="B5257" s="31" t="s">
        <v>7967</v>
      </c>
      <c r="C5257" s="32" t="s">
        <v>7968</v>
      </c>
      <c r="D5257" s="31" t="s">
        <v>10847</v>
      </c>
      <c r="E5257" s="32">
        <v>10</v>
      </c>
      <c r="F5257" s="32" t="s">
        <v>14</v>
      </c>
      <c r="G5257" s="32" t="s">
        <v>10961</v>
      </c>
      <c r="H5257" s="33" t="s">
        <v>10686</v>
      </c>
    </row>
    <row r="5258" spans="1:8" x14ac:dyDescent="0.25">
      <c r="A5258" s="34">
        <v>45806</v>
      </c>
      <c r="B5258" s="35" t="s">
        <v>7965</v>
      </c>
      <c r="C5258" s="36" t="s">
        <v>7966</v>
      </c>
      <c r="D5258" s="35" t="s">
        <v>10847</v>
      </c>
      <c r="E5258" s="36">
        <v>10</v>
      </c>
      <c r="F5258" s="36" t="s">
        <v>14</v>
      </c>
      <c r="G5258" s="36" t="s">
        <v>10961</v>
      </c>
      <c r="H5258" s="37" t="s">
        <v>10686</v>
      </c>
    </row>
    <row r="5259" spans="1:8" x14ac:dyDescent="0.25">
      <c r="A5259" s="30">
        <v>45806</v>
      </c>
      <c r="B5259" s="31" t="s">
        <v>8041</v>
      </c>
      <c r="C5259" s="32" t="s">
        <v>8042</v>
      </c>
      <c r="D5259" s="31" t="s">
        <v>10847</v>
      </c>
      <c r="E5259" s="32">
        <v>10</v>
      </c>
      <c r="F5259" s="32" t="s">
        <v>14</v>
      </c>
      <c r="G5259" s="32" t="s">
        <v>10961</v>
      </c>
      <c r="H5259" s="33" t="s">
        <v>10686</v>
      </c>
    </row>
    <row r="5260" spans="1:8" x14ac:dyDescent="0.25">
      <c r="A5260" s="34">
        <v>45806</v>
      </c>
      <c r="B5260" s="35" t="s">
        <v>7981</v>
      </c>
      <c r="C5260" s="36" t="s">
        <v>7982</v>
      </c>
      <c r="D5260" s="35" t="s">
        <v>10847</v>
      </c>
      <c r="E5260" s="36">
        <v>10</v>
      </c>
      <c r="F5260" s="36" t="s">
        <v>14</v>
      </c>
      <c r="G5260" s="36" t="s">
        <v>10961</v>
      </c>
      <c r="H5260" s="37" t="s">
        <v>10686</v>
      </c>
    </row>
    <row r="5261" spans="1:8" x14ac:dyDescent="0.25">
      <c r="A5261" s="30">
        <v>45806</v>
      </c>
      <c r="B5261" s="31" t="s">
        <v>7969</v>
      </c>
      <c r="C5261" s="32" t="s">
        <v>7970</v>
      </c>
      <c r="D5261" s="31" t="s">
        <v>10847</v>
      </c>
      <c r="E5261" s="32">
        <v>10</v>
      </c>
      <c r="F5261" s="32" t="s">
        <v>14</v>
      </c>
      <c r="G5261" s="32" t="s">
        <v>10961</v>
      </c>
      <c r="H5261" s="33" t="s">
        <v>10686</v>
      </c>
    </row>
    <row r="5262" spans="1:8" x14ac:dyDescent="0.25">
      <c r="A5262" s="34">
        <v>45806</v>
      </c>
      <c r="B5262" s="35" t="s">
        <v>7971</v>
      </c>
      <c r="C5262" s="36" t="s">
        <v>7972</v>
      </c>
      <c r="D5262" s="35" t="s">
        <v>10847</v>
      </c>
      <c r="E5262" s="36">
        <v>10</v>
      </c>
      <c r="F5262" s="36" t="s">
        <v>14</v>
      </c>
      <c r="G5262" s="36" t="s">
        <v>10961</v>
      </c>
      <c r="H5262" s="37" t="s">
        <v>10686</v>
      </c>
    </row>
    <row r="5263" spans="1:8" x14ac:dyDescent="0.25">
      <c r="A5263" s="30">
        <v>45806</v>
      </c>
      <c r="B5263" s="31" t="s">
        <v>7068</v>
      </c>
      <c r="C5263" s="32" t="s">
        <v>7069</v>
      </c>
      <c r="D5263" s="31" t="s">
        <v>10847</v>
      </c>
      <c r="E5263" s="32">
        <v>264</v>
      </c>
      <c r="F5263" s="32" t="s">
        <v>25</v>
      </c>
      <c r="G5263" s="32" t="s">
        <v>10961</v>
      </c>
      <c r="H5263" s="33" t="s">
        <v>10686</v>
      </c>
    </row>
    <row r="5264" spans="1:8" x14ac:dyDescent="0.25">
      <c r="A5264" s="34">
        <v>45807</v>
      </c>
      <c r="B5264" s="35" t="s">
        <v>6416</v>
      </c>
      <c r="C5264" s="36" t="s">
        <v>6417</v>
      </c>
      <c r="D5264" s="35">
        <v>2056</v>
      </c>
      <c r="E5264" s="36">
        <v>108</v>
      </c>
      <c r="F5264" s="36" t="s">
        <v>14</v>
      </c>
      <c r="G5264" s="36" t="s">
        <v>10961</v>
      </c>
      <c r="H5264" s="37" t="s">
        <v>10463</v>
      </c>
    </row>
    <row r="5265" spans="1:8" x14ac:dyDescent="0.25">
      <c r="A5265" s="30">
        <v>45807</v>
      </c>
      <c r="B5265" s="31" t="s">
        <v>5372</v>
      </c>
      <c r="C5265" s="32" t="s">
        <v>5373</v>
      </c>
      <c r="D5265" s="31">
        <v>2056</v>
      </c>
      <c r="E5265" s="32">
        <v>40</v>
      </c>
      <c r="F5265" s="32" t="s">
        <v>14</v>
      </c>
      <c r="G5265" s="32" t="s">
        <v>10961</v>
      </c>
      <c r="H5265" s="33" t="s">
        <v>10463</v>
      </c>
    </row>
    <row r="5266" spans="1:8" x14ac:dyDescent="0.25">
      <c r="A5266" s="34">
        <v>45807</v>
      </c>
      <c r="B5266" s="35" t="s">
        <v>6412</v>
      </c>
      <c r="C5266" s="36" t="s">
        <v>6413</v>
      </c>
      <c r="D5266" s="35">
        <v>2056</v>
      </c>
      <c r="E5266" s="36">
        <v>98</v>
      </c>
      <c r="F5266" s="36" t="s">
        <v>25</v>
      </c>
      <c r="G5266" s="36" t="s">
        <v>10961</v>
      </c>
      <c r="H5266" s="37" t="s">
        <v>10463</v>
      </c>
    </row>
    <row r="5267" spans="1:8" x14ac:dyDescent="0.25">
      <c r="A5267" s="30">
        <v>45807</v>
      </c>
      <c r="B5267" s="31" t="s">
        <v>7126</v>
      </c>
      <c r="C5267" s="32" t="s">
        <v>7127</v>
      </c>
      <c r="D5267" s="31">
        <v>2056</v>
      </c>
      <c r="E5267" s="32">
        <v>300</v>
      </c>
      <c r="F5267" s="32" t="s">
        <v>14</v>
      </c>
      <c r="G5267" s="32" t="s">
        <v>10961</v>
      </c>
      <c r="H5267" s="33" t="s">
        <v>10463</v>
      </c>
    </row>
    <row r="5268" spans="1:8" x14ac:dyDescent="0.25">
      <c r="A5268" s="34">
        <v>45807</v>
      </c>
      <c r="B5268" s="35" t="s">
        <v>6686</v>
      </c>
      <c r="C5268" s="36" t="s">
        <v>6687</v>
      </c>
      <c r="D5268" s="35">
        <v>2056</v>
      </c>
      <c r="E5268" s="36">
        <v>24</v>
      </c>
      <c r="F5268" s="36" t="s">
        <v>14</v>
      </c>
      <c r="G5268" s="36" t="s">
        <v>10961</v>
      </c>
      <c r="H5268" s="37" t="s">
        <v>10463</v>
      </c>
    </row>
    <row r="5269" spans="1:8" x14ac:dyDescent="0.25">
      <c r="A5269" s="30">
        <v>45807</v>
      </c>
      <c r="B5269" s="31" t="s">
        <v>6432</v>
      </c>
      <c r="C5269" s="32" t="s">
        <v>6433</v>
      </c>
      <c r="D5269" s="31">
        <v>2056</v>
      </c>
      <c r="E5269" s="32">
        <v>50</v>
      </c>
      <c r="F5269" s="32" t="s">
        <v>14</v>
      </c>
      <c r="G5269" s="32" t="s">
        <v>10961</v>
      </c>
      <c r="H5269" s="33" t="s">
        <v>10463</v>
      </c>
    </row>
    <row r="5270" spans="1:8" x14ac:dyDescent="0.25">
      <c r="A5270" s="34">
        <v>45807</v>
      </c>
      <c r="B5270" s="35" t="s">
        <v>6424</v>
      </c>
      <c r="C5270" s="36" t="s">
        <v>6425</v>
      </c>
      <c r="D5270" s="35">
        <v>2056</v>
      </c>
      <c r="E5270" s="36">
        <v>40</v>
      </c>
      <c r="F5270" s="36" t="s">
        <v>14</v>
      </c>
      <c r="G5270" s="36" t="s">
        <v>10961</v>
      </c>
      <c r="H5270" s="37" t="s">
        <v>10463</v>
      </c>
    </row>
    <row r="5271" spans="1:8" x14ac:dyDescent="0.25">
      <c r="A5271" s="30">
        <v>45807</v>
      </c>
      <c r="B5271" s="31" t="s">
        <v>10172</v>
      </c>
      <c r="C5271" s="32" t="s">
        <v>5072</v>
      </c>
      <c r="D5271" s="31">
        <v>2056</v>
      </c>
      <c r="E5271" s="32">
        <v>200</v>
      </c>
      <c r="F5271" s="32" t="s">
        <v>14</v>
      </c>
      <c r="G5271" s="32" t="s">
        <v>10961</v>
      </c>
      <c r="H5271" s="33" t="s">
        <v>10463</v>
      </c>
    </row>
    <row r="5272" spans="1:8" x14ac:dyDescent="0.25">
      <c r="A5272" s="34">
        <v>45807</v>
      </c>
      <c r="B5272" s="35" t="s">
        <v>11047</v>
      </c>
      <c r="C5272" s="36" t="s">
        <v>5073</v>
      </c>
      <c r="D5272" s="35">
        <v>2056</v>
      </c>
      <c r="E5272" s="36">
        <v>100</v>
      </c>
      <c r="F5272" s="36" t="s">
        <v>14</v>
      </c>
      <c r="G5272" s="36" t="s">
        <v>10961</v>
      </c>
      <c r="H5272" s="37" t="s">
        <v>10463</v>
      </c>
    </row>
    <row r="5273" spans="1:8" x14ac:dyDescent="0.25">
      <c r="A5273" s="30">
        <v>45807</v>
      </c>
      <c r="B5273" s="31" t="s">
        <v>10277</v>
      </c>
      <c r="C5273" s="32" t="s">
        <v>5125</v>
      </c>
      <c r="D5273" s="31">
        <v>2056</v>
      </c>
      <c r="E5273" s="32">
        <v>100</v>
      </c>
      <c r="F5273" s="32" t="s">
        <v>14</v>
      </c>
      <c r="G5273" s="32" t="s">
        <v>10961</v>
      </c>
      <c r="H5273" s="33" t="s">
        <v>10463</v>
      </c>
    </row>
    <row r="5274" spans="1:8" x14ac:dyDescent="0.25">
      <c r="A5274" s="34">
        <v>45807</v>
      </c>
      <c r="B5274" s="35" t="s">
        <v>10278</v>
      </c>
      <c r="C5274" s="36" t="s">
        <v>5126</v>
      </c>
      <c r="D5274" s="35">
        <v>2056</v>
      </c>
      <c r="E5274" s="36">
        <v>20</v>
      </c>
      <c r="F5274" s="36" t="s">
        <v>14</v>
      </c>
      <c r="G5274" s="36" t="s">
        <v>10961</v>
      </c>
      <c r="H5274" s="37" t="s">
        <v>10463</v>
      </c>
    </row>
    <row r="5275" spans="1:8" x14ac:dyDescent="0.25">
      <c r="A5275" s="30">
        <v>45807</v>
      </c>
      <c r="B5275" s="31" t="s">
        <v>8181</v>
      </c>
      <c r="C5275" s="32" t="s">
        <v>8182</v>
      </c>
      <c r="D5275" s="31">
        <v>2056</v>
      </c>
      <c r="E5275" s="32">
        <v>150</v>
      </c>
      <c r="F5275" s="32" t="s">
        <v>14</v>
      </c>
      <c r="G5275" s="32" t="s">
        <v>10961</v>
      </c>
      <c r="H5275" s="33" t="s">
        <v>10463</v>
      </c>
    </row>
    <row r="5276" spans="1:8" x14ac:dyDescent="0.25">
      <c r="A5276" s="34">
        <v>45807</v>
      </c>
      <c r="B5276" s="35" t="s">
        <v>8337</v>
      </c>
      <c r="C5276" s="36" t="s">
        <v>8338</v>
      </c>
      <c r="D5276" s="35">
        <v>2056</v>
      </c>
      <c r="E5276" s="36">
        <v>102</v>
      </c>
      <c r="F5276" s="36" t="s">
        <v>14</v>
      </c>
      <c r="G5276" s="36" t="s">
        <v>10961</v>
      </c>
      <c r="H5276" s="37" t="s">
        <v>10463</v>
      </c>
    </row>
    <row r="5277" spans="1:8" x14ac:dyDescent="0.25">
      <c r="A5277" s="30">
        <v>45807</v>
      </c>
      <c r="B5277" s="31" t="s">
        <v>8339</v>
      </c>
      <c r="C5277" s="32" t="s">
        <v>8340</v>
      </c>
      <c r="D5277" s="31">
        <v>2056</v>
      </c>
      <c r="E5277" s="32">
        <v>54</v>
      </c>
      <c r="F5277" s="32" t="s">
        <v>14</v>
      </c>
      <c r="G5277" s="32" t="s">
        <v>10961</v>
      </c>
      <c r="H5277" s="33" t="s">
        <v>10463</v>
      </c>
    </row>
    <row r="5278" spans="1:8" x14ac:dyDescent="0.25">
      <c r="A5278" s="34">
        <v>45810</v>
      </c>
      <c r="B5278" s="35" t="s">
        <v>8819</v>
      </c>
      <c r="C5278" s="36" t="s">
        <v>8789</v>
      </c>
      <c r="D5278" s="35">
        <v>2076</v>
      </c>
      <c r="E5278" s="36">
        <v>8</v>
      </c>
      <c r="F5278" s="36" t="s">
        <v>14</v>
      </c>
      <c r="G5278" s="36" t="s">
        <v>10961</v>
      </c>
      <c r="H5278" s="37" t="s">
        <v>10144</v>
      </c>
    </row>
    <row r="5279" spans="1:8" x14ac:dyDescent="0.25">
      <c r="A5279" s="30">
        <v>45810</v>
      </c>
      <c r="B5279" s="31" t="s">
        <v>8829</v>
      </c>
      <c r="C5279" s="32" t="s">
        <v>8799</v>
      </c>
      <c r="D5279" s="31">
        <v>2076</v>
      </c>
      <c r="E5279" s="32">
        <v>8</v>
      </c>
      <c r="F5279" s="32" t="s">
        <v>14</v>
      </c>
      <c r="G5279" s="32" t="s">
        <v>10961</v>
      </c>
      <c r="H5279" s="33" t="s">
        <v>10144</v>
      </c>
    </row>
    <row r="5280" spans="1:8" x14ac:dyDescent="0.25">
      <c r="A5280" s="34">
        <v>45810</v>
      </c>
      <c r="B5280" s="35" t="s">
        <v>8828</v>
      </c>
      <c r="C5280" s="36" t="s">
        <v>8798</v>
      </c>
      <c r="D5280" s="35">
        <v>2076</v>
      </c>
      <c r="E5280" s="36">
        <v>4</v>
      </c>
      <c r="F5280" s="36" t="s">
        <v>14</v>
      </c>
      <c r="G5280" s="36" t="s">
        <v>10961</v>
      </c>
      <c r="H5280" s="37" t="s">
        <v>10144</v>
      </c>
    </row>
    <row r="5281" spans="1:8" x14ac:dyDescent="0.25">
      <c r="A5281" s="30">
        <v>45810</v>
      </c>
      <c r="B5281" s="31" t="s">
        <v>8809</v>
      </c>
      <c r="C5281" s="32" t="s">
        <v>8781</v>
      </c>
      <c r="D5281" s="31">
        <v>2076</v>
      </c>
      <c r="E5281" s="32">
        <v>8</v>
      </c>
      <c r="F5281" s="32" t="s">
        <v>14</v>
      </c>
      <c r="G5281" s="32" t="s">
        <v>10961</v>
      </c>
      <c r="H5281" s="33" t="s">
        <v>10144</v>
      </c>
    </row>
    <row r="5282" spans="1:8" x14ac:dyDescent="0.25">
      <c r="A5282" s="34">
        <v>45810</v>
      </c>
      <c r="B5282" s="35" t="s">
        <v>8812</v>
      </c>
      <c r="C5282" s="36" t="s">
        <v>8782</v>
      </c>
      <c r="D5282" s="35">
        <v>2076</v>
      </c>
      <c r="E5282" s="36">
        <v>4</v>
      </c>
      <c r="F5282" s="36" t="s">
        <v>14</v>
      </c>
      <c r="G5282" s="36" t="s">
        <v>10961</v>
      </c>
      <c r="H5282" s="37" t="s">
        <v>10144</v>
      </c>
    </row>
    <row r="5283" spans="1:8" x14ac:dyDescent="0.25">
      <c r="A5283" s="30">
        <v>45810</v>
      </c>
      <c r="B5283" s="31" t="s">
        <v>8972</v>
      </c>
      <c r="C5283" s="32" t="s">
        <v>8962</v>
      </c>
      <c r="D5283" s="31">
        <v>2076</v>
      </c>
      <c r="E5283" s="32">
        <v>6</v>
      </c>
      <c r="F5283" s="32" t="s">
        <v>14</v>
      </c>
      <c r="G5283" s="32" t="s">
        <v>10961</v>
      </c>
      <c r="H5283" s="33" t="s">
        <v>10144</v>
      </c>
    </row>
    <row r="5284" spans="1:8" x14ac:dyDescent="0.25">
      <c r="A5284" s="34">
        <v>45810</v>
      </c>
      <c r="B5284" s="35" t="s">
        <v>8970</v>
      </c>
      <c r="C5284" s="36" t="s">
        <v>8959</v>
      </c>
      <c r="D5284" s="35">
        <v>2076</v>
      </c>
      <c r="E5284" s="36">
        <v>6</v>
      </c>
      <c r="F5284" s="36" t="s">
        <v>14</v>
      </c>
      <c r="G5284" s="36" t="s">
        <v>10961</v>
      </c>
      <c r="H5284" s="37" t="s">
        <v>10144</v>
      </c>
    </row>
    <row r="5285" spans="1:8" x14ac:dyDescent="0.25">
      <c r="A5285" s="30">
        <v>45810</v>
      </c>
      <c r="B5285" s="31" t="s">
        <v>9009</v>
      </c>
      <c r="C5285" s="32" t="s">
        <v>8987</v>
      </c>
      <c r="D5285" s="31">
        <v>2076</v>
      </c>
      <c r="E5285" s="32">
        <v>2</v>
      </c>
      <c r="F5285" s="32" t="s">
        <v>14</v>
      </c>
      <c r="G5285" s="32" t="s">
        <v>10961</v>
      </c>
      <c r="H5285" s="33" t="s">
        <v>10144</v>
      </c>
    </row>
    <row r="5286" spans="1:8" x14ac:dyDescent="0.25">
      <c r="A5286" s="34">
        <v>45810</v>
      </c>
      <c r="B5286" s="35" t="s">
        <v>8988</v>
      </c>
      <c r="C5286" s="36" t="s">
        <v>8989</v>
      </c>
      <c r="D5286" s="35">
        <v>2076</v>
      </c>
      <c r="E5286" s="36">
        <v>2</v>
      </c>
      <c r="F5286" s="36" t="s">
        <v>14</v>
      </c>
      <c r="G5286" s="36" t="s">
        <v>10961</v>
      </c>
      <c r="H5286" s="37" t="s">
        <v>10144</v>
      </c>
    </row>
    <row r="5287" spans="1:8" x14ac:dyDescent="0.25">
      <c r="A5287" s="30">
        <v>45810</v>
      </c>
      <c r="B5287" s="31">
        <v>4330352100</v>
      </c>
      <c r="C5287" s="32" t="s">
        <v>8718</v>
      </c>
      <c r="D5287" s="31">
        <v>2076</v>
      </c>
      <c r="E5287" s="32">
        <v>10</v>
      </c>
      <c r="F5287" s="32" t="s">
        <v>25</v>
      </c>
      <c r="G5287" s="32" t="s">
        <v>10961</v>
      </c>
      <c r="H5287" s="33" t="s">
        <v>10144</v>
      </c>
    </row>
    <row r="5288" spans="1:8" x14ac:dyDescent="0.25">
      <c r="A5288" s="34">
        <v>45810</v>
      </c>
      <c r="B5288" s="35" t="s">
        <v>11047</v>
      </c>
      <c r="C5288" s="36" t="s">
        <v>5073</v>
      </c>
      <c r="D5288" s="35">
        <v>2082</v>
      </c>
      <c r="E5288" s="36">
        <v>20</v>
      </c>
      <c r="F5288" s="36" t="s">
        <v>14</v>
      </c>
      <c r="G5288" s="36" t="s">
        <v>10961</v>
      </c>
      <c r="H5288" s="37" t="s">
        <v>10752</v>
      </c>
    </row>
    <row r="5289" spans="1:8" x14ac:dyDescent="0.25">
      <c r="A5289" s="30">
        <v>45810</v>
      </c>
      <c r="B5289" s="31" t="s">
        <v>10172</v>
      </c>
      <c r="C5289" s="32" t="s">
        <v>5072</v>
      </c>
      <c r="D5289" s="31">
        <v>2082</v>
      </c>
      <c r="E5289" s="32">
        <v>30</v>
      </c>
      <c r="F5289" s="32" t="s">
        <v>14</v>
      </c>
      <c r="G5289" s="32" t="s">
        <v>10961</v>
      </c>
      <c r="H5289" s="33" t="s">
        <v>10752</v>
      </c>
    </row>
    <row r="5290" spans="1:8" x14ac:dyDescent="0.25">
      <c r="A5290" s="34">
        <v>45810</v>
      </c>
      <c r="B5290" s="35" t="s">
        <v>10278</v>
      </c>
      <c r="C5290" s="36" t="s">
        <v>5126</v>
      </c>
      <c r="D5290" s="35">
        <v>2082</v>
      </c>
      <c r="E5290" s="36">
        <v>20</v>
      </c>
      <c r="F5290" s="36" t="s">
        <v>14</v>
      </c>
      <c r="G5290" s="36" t="s">
        <v>10961</v>
      </c>
      <c r="H5290" s="37" t="s">
        <v>10752</v>
      </c>
    </row>
    <row r="5291" spans="1:8" x14ac:dyDescent="0.25">
      <c r="A5291" s="30">
        <v>45810</v>
      </c>
      <c r="B5291" s="31" t="s">
        <v>6422</v>
      </c>
      <c r="C5291" s="32" t="s">
        <v>6423</v>
      </c>
      <c r="D5291" s="31">
        <v>2082</v>
      </c>
      <c r="E5291" s="32">
        <v>90</v>
      </c>
      <c r="F5291" s="32" t="s">
        <v>14</v>
      </c>
      <c r="G5291" s="32" t="s">
        <v>10961</v>
      </c>
      <c r="H5291" s="33" t="s">
        <v>10752</v>
      </c>
    </row>
    <row r="5292" spans="1:8" x14ac:dyDescent="0.25">
      <c r="A5292" s="34">
        <v>45810</v>
      </c>
      <c r="B5292" s="35" t="s">
        <v>6432</v>
      </c>
      <c r="C5292" s="36" t="s">
        <v>6433</v>
      </c>
      <c r="D5292" s="35">
        <v>2082</v>
      </c>
      <c r="E5292" s="36">
        <v>30</v>
      </c>
      <c r="F5292" s="36" t="s">
        <v>14</v>
      </c>
      <c r="G5292" s="36" t="s">
        <v>10961</v>
      </c>
      <c r="H5292" s="37" t="s">
        <v>10752</v>
      </c>
    </row>
    <row r="5293" spans="1:8" x14ac:dyDescent="0.25">
      <c r="A5293" s="30">
        <v>45810</v>
      </c>
      <c r="B5293" s="31" t="s">
        <v>6436</v>
      </c>
      <c r="C5293" s="32" t="s">
        <v>6437</v>
      </c>
      <c r="D5293" s="31">
        <v>2082</v>
      </c>
      <c r="E5293" s="32">
        <v>30</v>
      </c>
      <c r="F5293" s="32" t="s">
        <v>14</v>
      </c>
      <c r="G5293" s="32" t="s">
        <v>10961</v>
      </c>
      <c r="H5293" s="33" t="s">
        <v>10752</v>
      </c>
    </row>
    <row r="5294" spans="1:8" x14ac:dyDescent="0.25">
      <c r="A5294" s="34">
        <v>45810</v>
      </c>
      <c r="B5294" s="35" t="s">
        <v>5372</v>
      </c>
      <c r="C5294" s="36" t="s">
        <v>5373</v>
      </c>
      <c r="D5294" s="35">
        <v>2082</v>
      </c>
      <c r="E5294" s="36">
        <v>50</v>
      </c>
      <c r="F5294" s="36" t="s">
        <v>14</v>
      </c>
      <c r="G5294" s="36" t="s">
        <v>10961</v>
      </c>
      <c r="H5294" s="37" t="s">
        <v>10752</v>
      </c>
    </row>
    <row r="5295" spans="1:8" x14ac:dyDescent="0.25">
      <c r="A5295" s="30">
        <v>45810</v>
      </c>
      <c r="B5295" s="31" t="s">
        <v>2780</v>
      </c>
      <c r="C5295" s="32" t="s">
        <v>2779</v>
      </c>
      <c r="D5295" s="31" t="s">
        <v>10848</v>
      </c>
      <c r="E5295" s="32">
        <v>2</v>
      </c>
      <c r="F5295" s="32" t="s">
        <v>14</v>
      </c>
      <c r="G5295" s="32" t="s">
        <v>10961</v>
      </c>
      <c r="H5295" s="33" t="s">
        <v>8431</v>
      </c>
    </row>
    <row r="5296" spans="1:8" x14ac:dyDescent="0.25">
      <c r="A5296" s="34">
        <v>45810</v>
      </c>
      <c r="B5296" s="35" t="s">
        <v>2412</v>
      </c>
      <c r="C5296" s="36" t="s">
        <v>2469</v>
      </c>
      <c r="D5296" s="35" t="s">
        <v>10848</v>
      </c>
      <c r="E5296" s="36">
        <v>10</v>
      </c>
      <c r="F5296" s="36" t="s">
        <v>14</v>
      </c>
      <c r="G5296" s="36" t="s">
        <v>10961</v>
      </c>
      <c r="H5296" s="37" t="s">
        <v>8431</v>
      </c>
    </row>
    <row r="5297" spans="1:8" x14ac:dyDescent="0.25">
      <c r="A5297" s="30">
        <v>45810</v>
      </c>
      <c r="B5297" s="31" t="s">
        <v>2418</v>
      </c>
      <c r="C5297" s="32" t="s">
        <v>2476</v>
      </c>
      <c r="D5297" s="31" t="s">
        <v>10848</v>
      </c>
      <c r="E5297" s="32">
        <v>16</v>
      </c>
      <c r="F5297" s="32" t="s">
        <v>14</v>
      </c>
      <c r="G5297" s="32" t="s">
        <v>10961</v>
      </c>
      <c r="H5297" s="33" t="s">
        <v>8431</v>
      </c>
    </row>
    <row r="5298" spans="1:8" x14ac:dyDescent="0.25">
      <c r="A5298" s="34">
        <v>45810</v>
      </c>
      <c r="B5298" s="35" t="s">
        <v>8829</v>
      </c>
      <c r="C5298" s="36" t="s">
        <v>8799</v>
      </c>
      <c r="D5298" s="35" t="s">
        <v>10848</v>
      </c>
      <c r="E5298" s="36">
        <v>16</v>
      </c>
      <c r="F5298" s="36" t="s">
        <v>14</v>
      </c>
      <c r="G5298" s="36" t="s">
        <v>10961</v>
      </c>
      <c r="H5298" s="37" t="s">
        <v>8431</v>
      </c>
    </row>
    <row r="5299" spans="1:8" x14ac:dyDescent="0.25">
      <c r="A5299" s="30">
        <v>45810</v>
      </c>
      <c r="B5299" s="31" t="s">
        <v>8980</v>
      </c>
      <c r="C5299" s="32" t="s">
        <v>8981</v>
      </c>
      <c r="D5299" s="31" t="s">
        <v>10848</v>
      </c>
      <c r="E5299" s="32">
        <v>8</v>
      </c>
      <c r="F5299" s="32" t="s">
        <v>14</v>
      </c>
      <c r="G5299" s="32" t="s">
        <v>10961</v>
      </c>
      <c r="H5299" s="33" t="s">
        <v>8431</v>
      </c>
    </row>
    <row r="5300" spans="1:8" x14ac:dyDescent="0.25">
      <c r="A5300" s="34">
        <v>45810</v>
      </c>
      <c r="B5300" s="35" t="s">
        <v>1127</v>
      </c>
      <c r="C5300" s="36" t="s">
        <v>1128</v>
      </c>
      <c r="D5300" s="35" t="s">
        <v>10848</v>
      </c>
      <c r="E5300" s="36">
        <v>6</v>
      </c>
      <c r="F5300" s="36" t="s">
        <v>25</v>
      </c>
      <c r="G5300" s="36" t="s">
        <v>10961</v>
      </c>
      <c r="H5300" s="37" t="s">
        <v>8431</v>
      </c>
    </row>
    <row r="5301" spans="1:8" x14ac:dyDescent="0.25">
      <c r="A5301" s="30">
        <v>45810</v>
      </c>
      <c r="B5301" s="31" t="s">
        <v>5908</v>
      </c>
      <c r="C5301" s="32" t="s">
        <v>5909</v>
      </c>
      <c r="D5301" s="31" t="s">
        <v>10848</v>
      </c>
      <c r="E5301" s="32">
        <v>4</v>
      </c>
      <c r="F5301" s="32" t="s">
        <v>25</v>
      </c>
      <c r="G5301" s="32" t="s">
        <v>10961</v>
      </c>
      <c r="H5301" s="33" t="s">
        <v>8431</v>
      </c>
    </row>
    <row r="5302" spans="1:8" x14ac:dyDescent="0.25">
      <c r="A5302" s="34">
        <v>45810</v>
      </c>
      <c r="B5302" s="35" t="s">
        <v>5910</v>
      </c>
      <c r="C5302" s="36" t="s">
        <v>5911</v>
      </c>
      <c r="D5302" s="35" t="s">
        <v>10848</v>
      </c>
      <c r="E5302" s="36">
        <v>4</v>
      </c>
      <c r="F5302" s="36" t="s">
        <v>25</v>
      </c>
      <c r="G5302" s="36" t="s">
        <v>10961</v>
      </c>
      <c r="H5302" s="37" t="s">
        <v>8431</v>
      </c>
    </row>
    <row r="5303" spans="1:8" x14ac:dyDescent="0.25">
      <c r="A5303" s="30">
        <v>45810</v>
      </c>
      <c r="B5303" s="31" t="s">
        <v>8822</v>
      </c>
      <c r="C5303" s="32" t="s">
        <v>8792</v>
      </c>
      <c r="D5303" s="31" t="s">
        <v>10848</v>
      </c>
      <c r="E5303" s="32">
        <v>8</v>
      </c>
      <c r="F5303" s="32" t="s">
        <v>14</v>
      </c>
      <c r="G5303" s="32" t="s">
        <v>10961</v>
      </c>
      <c r="H5303" s="33" t="s">
        <v>8431</v>
      </c>
    </row>
    <row r="5304" spans="1:8" x14ac:dyDescent="0.25">
      <c r="A5304" s="34">
        <v>45810</v>
      </c>
      <c r="B5304" s="35" t="s">
        <v>2087</v>
      </c>
      <c r="C5304" s="36" t="s">
        <v>2088</v>
      </c>
      <c r="D5304" s="35" t="s">
        <v>10848</v>
      </c>
      <c r="E5304" s="36">
        <v>1</v>
      </c>
      <c r="F5304" s="36" t="s">
        <v>14</v>
      </c>
      <c r="G5304" s="36" t="s">
        <v>10961</v>
      </c>
      <c r="H5304" s="37" t="s">
        <v>8431</v>
      </c>
    </row>
    <row r="5305" spans="1:8" x14ac:dyDescent="0.25">
      <c r="A5305" s="30">
        <v>45810</v>
      </c>
      <c r="B5305" s="31" t="s">
        <v>8876</v>
      </c>
      <c r="C5305" s="32" t="s">
        <v>8844</v>
      </c>
      <c r="D5305" s="31" t="s">
        <v>10848</v>
      </c>
      <c r="E5305" s="32">
        <v>2</v>
      </c>
      <c r="F5305" s="32" t="s">
        <v>14</v>
      </c>
      <c r="G5305" s="32" t="s">
        <v>10961</v>
      </c>
      <c r="H5305" s="33" t="s">
        <v>8431</v>
      </c>
    </row>
    <row r="5306" spans="1:8" x14ac:dyDescent="0.25">
      <c r="A5306" s="34">
        <v>45810</v>
      </c>
      <c r="B5306" s="35" t="s">
        <v>5372</v>
      </c>
      <c r="C5306" s="36" t="s">
        <v>5373</v>
      </c>
      <c r="D5306" s="35" t="s">
        <v>10848</v>
      </c>
      <c r="E5306" s="36">
        <v>10</v>
      </c>
      <c r="F5306" s="36" t="s">
        <v>14</v>
      </c>
      <c r="G5306" s="36" t="s">
        <v>10961</v>
      </c>
      <c r="H5306" s="37" t="s">
        <v>8431</v>
      </c>
    </row>
    <row r="5307" spans="1:8" x14ac:dyDescent="0.25">
      <c r="A5307" s="30">
        <v>45810</v>
      </c>
      <c r="B5307" s="31" t="s">
        <v>8809</v>
      </c>
      <c r="C5307" s="32" t="s">
        <v>8781</v>
      </c>
      <c r="D5307" s="31" t="s">
        <v>10848</v>
      </c>
      <c r="E5307" s="32">
        <v>8</v>
      </c>
      <c r="F5307" s="32" t="s">
        <v>14</v>
      </c>
      <c r="G5307" s="32" t="s">
        <v>10961</v>
      </c>
      <c r="H5307" s="33" t="s">
        <v>8431</v>
      </c>
    </row>
    <row r="5308" spans="1:8" x14ac:dyDescent="0.25">
      <c r="A5308" s="34">
        <v>45810</v>
      </c>
      <c r="B5308" s="35" t="s">
        <v>149</v>
      </c>
      <c r="C5308" s="36" t="s">
        <v>150</v>
      </c>
      <c r="D5308" s="35" t="s">
        <v>10848</v>
      </c>
      <c r="E5308" s="36">
        <v>30</v>
      </c>
      <c r="F5308" s="36" t="s">
        <v>14</v>
      </c>
      <c r="G5308" s="36" t="s">
        <v>10961</v>
      </c>
      <c r="H5308" s="37" t="s">
        <v>8431</v>
      </c>
    </row>
    <row r="5309" spans="1:8" x14ac:dyDescent="0.25">
      <c r="A5309" s="30">
        <v>45810</v>
      </c>
      <c r="B5309" s="31" t="s">
        <v>5398</v>
      </c>
      <c r="C5309" s="32" t="s">
        <v>5399</v>
      </c>
      <c r="D5309" s="31" t="s">
        <v>10848</v>
      </c>
      <c r="E5309" s="32">
        <v>10</v>
      </c>
      <c r="F5309" s="32" t="s">
        <v>14</v>
      </c>
      <c r="G5309" s="32" t="s">
        <v>10961</v>
      </c>
      <c r="H5309" s="33" t="s">
        <v>8431</v>
      </c>
    </row>
    <row r="5310" spans="1:8" x14ac:dyDescent="0.25">
      <c r="A5310" s="34">
        <v>45810</v>
      </c>
      <c r="B5310" s="35">
        <v>3280843100</v>
      </c>
      <c r="C5310" s="36" t="s">
        <v>8701</v>
      </c>
      <c r="D5310" s="35" t="s">
        <v>10848</v>
      </c>
      <c r="E5310" s="36">
        <v>2</v>
      </c>
      <c r="F5310" s="36" t="s">
        <v>14</v>
      </c>
      <c r="G5310" s="36" t="s">
        <v>10961</v>
      </c>
      <c r="H5310" s="37" t="s">
        <v>8431</v>
      </c>
    </row>
    <row r="5311" spans="1:8" x14ac:dyDescent="0.25">
      <c r="A5311" s="30">
        <v>45810</v>
      </c>
      <c r="B5311" s="31" t="s">
        <v>9001</v>
      </c>
      <c r="C5311" s="32" t="s">
        <v>8945</v>
      </c>
      <c r="D5311" s="31" t="s">
        <v>10848</v>
      </c>
      <c r="E5311" s="32">
        <v>2</v>
      </c>
      <c r="F5311" s="32" t="s">
        <v>14</v>
      </c>
      <c r="G5311" s="32" t="s">
        <v>10961</v>
      </c>
      <c r="H5311" s="33" t="s">
        <v>8431</v>
      </c>
    </row>
    <row r="5312" spans="1:8" x14ac:dyDescent="0.25">
      <c r="A5312" s="34">
        <v>45810</v>
      </c>
      <c r="B5312" s="35">
        <v>3280503100</v>
      </c>
      <c r="C5312" s="36" t="s">
        <v>8669</v>
      </c>
      <c r="D5312" s="35" t="s">
        <v>10848</v>
      </c>
      <c r="E5312" s="36">
        <v>2</v>
      </c>
      <c r="F5312" s="36" t="s">
        <v>14</v>
      </c>
      <c r="G5312" s="36" t="s">
        <v>10961</v>
      </c>
      <c r="H5312" s="37" t="s">
        <v>8431</v>
      </c>
    </row>
    <row r="5313" spans="1:8" x14ac:dyDescent="0.25">
      <c r="A5313" s="30">
        <v>45810</v>
      </c>
      <c r="B5313" s="31">
        <v>3280539100</v>
      </c>
      <c r="C5313" s="32" t="s">
        <v>8675</v>
      </c>
      <c r="D5313" s="31" t="s">
        <v>10848</v>
      </c>
      <c r="E5313" s="32">
        <v>4</v>
      </c>
      <c r="F5313" s="32" t="s">
        <v>14</v>
      </c>
      <c r="G5313" s="32" t="s">
        <v>10961</v>
      </c>
      <c r="H5313" s="33" t="s">
        <v>8431</v>
      </c>
    </row>
    <row r="5314" spans="1:8" x14ac:dyDescent="0.25">
      <c r="A5314" s="34">
        <v>45810</v>
      </c>
      <c r="B5314" s="35" t="s">
        <v>9789</v>
      </c>
      <c r="C5314" s="36" t="s">
        <v>9790</v>
      </c>
      <c r="D5314" s="35" t="s">
        <v>10848</v>
      </c>
      <c r="E5314" s="36">
        <v>6</v>
      </c>
      <c r="F5314" s="36" t="s">
        <v>14</v>
      </c>
      <c r="G5314" s="36" t="s">
        <v>10961</v>
      </c>
      <c r="H5314" s="37" t="s">
        <v>8431</v>
      </c>
    </row>
    <row r="5315" spans="1:8" x14ac:dyDescent="0.25">
      <c r="A5315" s="30">
        <v>45810</v>
      </c>
      <c r="B5315" s="31">
        <v>1280389100</v>
      </c>
      <c r="C5315" s="32" t="s">
        <v>8652</v>
      </c>
      <c r="D5315" s="31" t="s">
        <v>10848</v>
      </c>
      <c r="E5315" s="32">
        <v>1</v>
      </c>
      <c r="F5315" s="32" t="s">
        <v>25</v>
      </c>
      <c r="G5315" s="32" t="s">
        <v>10961</v>
      </c>
      <c r="H5315" s="33" t="s">
        <v>8431</v>
      </c>
    </row>
    <row r="5316" spans="1:8" x14ac:dyDescent="0.25">
      <c r="A5316" s="34">
        <v>45810</v>
      </c>
      <c r="B5316" s="35" t="s">
        <v>366</v>
      </c>
      <c r="C5316" s="36" t="s">
        <v>367</v>
      </c>
      <c r="D5316" s="35" t="s">
        <v>10848</v>
      </c>
      <c r="E5316" s="36">
        <v>48</v>
      </c>
      <c r="F5316" s="36" t="s">
        <v>14</v>
      </c>
      <c r="G5316" s="36" t="s">
        <v>10961</v>
      </c>
      <c r="H5316" s="37" t="s">
        <v>8431</v>
      </c>
    </row>
    <row r="5317" spans="1:8" x14ac:dyDescent="0.25">
      <c r="A5317" s="30">
        <v>45810</v>
      </c>
      <c r="B5317" s="31" t="s">
        <v>8894</v>
      </c>
      <c r="C5317" s="32" t="s">
        <v>8868</v>
      </c>
      <c r="D5317" s="31" t="s">
        <v>10848</v>
      </c>
      <c r="E5317" s="32">
        <v>1</v>
      </c>
      <c r="F5317" s="32" t="s">
        <v>14</v>
      </c>
      <c r="G5317" s="32" t="s">
        <v>10961</v>
      </c>
      <c r="H5317" s="33" t="s">
        <v>8431</v>
      </c>
    </row>
    <row r="5318" spans="1:8" x14ac:dyDescent="0.25">
      <c r="A5318" s="34">
        <v>45810</v>
      </c>
      <c r="B5318" s="35" t="s">
        <v>8892</v>
      </c>
      <c r="C5318" s="36" t="s">
        <v>8866</v>
      </c>
      <c r="D5318" s="35" t="s">
        <v>10848</v>
      </c>
      <c r="E5318" s="36">
        <v>2</v>
      </c>
      <c r="F5318" s="36" t="s">
        <v>14</v>
      </c>
      <c r="G5318" s="36" t="s">
        <v>10961</v>
      </c>
      <c r="H5318" s="37" t="s">
        <v>8431</v>
      </c>
    </row>
    <row r="5319" spans="1:8" x14ac:dyDescent="0.25">
      <c r="A5319" s="30">
        <v>45810</v>
      </c>
      <c r="B5319" s="31" t="s">
        <v>8893</v>
      </c>
      <c r="C5319" s="32" t="s">
        <v>8867</v>
      </c>
      <c r="D5319" s="31" t="s">
        <v>10848</v>
      </c>
      <c r="E5319" s="32">
        <v>2</v>
      </c>
      <c r="F5319" s="32" t="s">
        <v>14</v>
      </c>
      <c r="G5319" s="32" t="s">
        <v>10961</v>
      </c>
      <c r="H5319" s="33" t="s">
        <v>8431</v>
      </c>
    </row>
    <row r="5320" spans="1:8" x14ac:dyDescent="0.25">
      <c r="A5320" s="34">
        <v>45810</v>
      </c>
      <c r="B5320" s="35" t="s">
        <v>8475</v>
      </c>
      <c r="C5320" s="36" t="s">
        <v>8476</v>
      </c>
      <c r="D5320" s="35" t="s">
        <v>10848</v>
      </c>
      <c r="E5320" s="36">
        <v>2</v>
      </c>
      <c r="F5320" s="36" t="s">
        <v>14</v>
      </c>
      <c r="G5320" s="36" t="s">
        <v>10961</v>
      </c>
      <c r="H5320" s="37" t="s">
        <v>8431</v>
      </c>
    </row>
    <row r="5321" spans="1:8" x14ac:dyDescent="0.25">
      <c r="A5321" s="30">
        <v>45810</v>
      </c>
      <c r="B5321" s="31" t="s">
        <v>10447</v>
      </c>
      <c r="C5321" s="32" t="s">
        <v>10447</v>
      </c>
      <c r="D5321" s="31" t="s">
        <v>10848</v>
      </c>
      <c r="E5321" s="32">
        <v>16</v>
      </c>
      <c r="F5321" s="32" t="s">
        <v>14</v>
      </c>
      <c r="G5321" s="32" t="s">
        <v>10961</v>
      </c>
      <c r="H5321" s="33" t="s">
        <v>8431</v>
      </c>
    </row>
    <row r="5322" spans="1:8" x14ac:dyDescent="0.25">
      <c r="A5322" s="34">
        <v>45810</v>
      </c>
      <c r="B5322" s="35">
        <v>4340454100</v>
      </c>
      <c r="C5322" s="36" t="s">
        <v>8728</v>
      </c>
      <c r="D5322" s="35" t="s">
        <v>10848</v>
      </c>
      <c r="E5322" s="36">
        <v>2</v>
      </c>
      <c r="F5322" s="36" t="s">
        <v>14</v>
      </c>
      <c r="G5322" s="36" t="s">
        <v>10961</v>
      </c>
      <c r="H5322" s="37" t="s">
        <v>8431</v>
      </c>
    </row>
    <row r="5323" spans="1:8" x14ac:dyDescent="0.25">
      <c r="A5323" s="30">
        <v>45810</v>
      </c>
      <c r="B5323" s="31" t="s">
        <v>10318</v>
      </c>
      <c r="C5323" s="32" t="s">
        <v>5847</v>
      </c>
      <c r="D5323" s="31" t="s">
        <v>10848</v>
      </c>
      <c r="E5323" s="32">
        <v>6</v>
      </c>
      <c r="F5323" s="32" t="s">
        <v>25</v>
      </c>
      <c r="G5323" s="32" t="s">
        <v>10961</v>
      </c>
      <c r="H5323" s="33" t="s">
        <v>8431</v>
      </c>
    </row>
    <row r="5324" spans="1:8" x14ac:dyDescent="0.25">
      <c r="A5324" s="34">
        <v>45810</v>
      </c>
      <c r="B5324" s="35" t="s">
        <v>2136</v>
      </c>
      <c r="C5324" s="36" t="s">
        <v>2137</v>
      </c>
      <c r="D5324" s="35" t="s">
        <v>10848</v>
      </c>
      <c r="E5324" s="36">
        <v>20</v>
      </c>
      <c r="F5324" s="36" t="s">
        <v>25</v>
      </c>
      <c r="G5324" s="36" t="s">
        <v>10961</v>
      </c>
      <c r="H5324" s="37" t="s">
        <v>8431</v>
      </c>
    </row>
    <row r="5325" spans="1:8" x14ac:dyDescent="0.25">
      <c r="A5325" s="30">
        <v>45810</v>
      </c>
      <c r="B5325" s="31" t="s">
        <v>179</v>
      </c>
      <c r="C5325" s="32" t="s">
        <v>180</v>
      </c>
      <c r="D5325" s="31" t="s">
        <v>10848</v>
      </c>
      <c r="E5325" s="32">
        <v>6</v>
      </c>
      <c r="F5325" s="32" t="s">
        <v>14</v>
      </c>
      <c r="G5325" s="32" t="s">
        <v>10961</v>
      </c>
      <c r="H5325" s="33" t="s">
        <v>8431</v>
      </c>
    </row>
    <row r="5326" spans="1:8" x14ac:dyDescent="0.25">
      <c r="A5326" s="34">
        <v>45810</v>
      </c>
      <c r="B5326" s="35">
        <v>1280359100</v>
      </c>
      <c r="C5326" s="36" t="s">
        <v>8650</v>
      </c>
      <c r="D5326" s="35" t="s">
        <v>10848</v>
      </c>
      <c r="E5326" s="36">
        <v>1</v>
      </c>
      <c r="F5326" s="36" t="s">
        <v>25</v>
      </c>
      <c r="G5326" s="36" t="s">
        <v>10961</v>
      </c>
      <c r="H5326" s="37" t="s">
        <v>8431</v>
      </c>
    </row>
    <row r="5327" spans="1:8" x14ac:dyDescent="0.25">
      <c r="A5327" s="30">
        <v>45810</v>
      </c>
      <c r="B5327" s="31" t="s">
        <v>11169</v>
      </c>
      <c r="C5327" s="32" t="s">
        <v>10840</v>
      </c>
      <c r="D5327" s="31" t="s">
        <v>10848</v>
      </c>
      <c r="E5327" s="32">
        <v>4</v>
      </c>
      <c r="F5327" s="32" t="s">
        <v>14</v>
      </c>
      <c r="G5327" s="32" t="s">
        <v>10961</v>
      </c>
      <c r="H5327" s="33" t="s">
        <v>8431</v>
      </c>
    </row>
    <row r="5328" spans="1:8" x14ac:dyDescent="0.25">
      <c r="A5328" s="34">
        <v>45810</v>
      </c>
      <c r="B5328" s="35" t="s">
        <v>2418</v>
      </c>
      <c r="C5328" s="36" t="s">
        <v>2476</v>
      </c>
      <c r="D5328" s="35">
        <v>2075</v>
      </c>
      <c r="E5328" s="36">
        <v>4</v>
      </c>
      <c r="F5328" s="36" t="s">
        <v>14</v>
      </c>
      <c r="G5328" s="36" t="s">
        <v>10961</v>
      </c>
      <c r="H5328" s="37" t="s">
        <v>9394</v>
      </c>
    </row>
    <row r="5329" spans="1:8" x14ac:dyDescent="0.25">
      <c r="A5329" s="30">
        <v>45810</v>
      </c>
      <c r="B5329" s="31" t="s">
        <v>6</v>
      </c>
      <c r="C5329" s="32" t="s">
        <v>7</v>
      </c>
      <c r="D5329" s="31">
        <v>2075</v>
      </c>
      <c r="E5329" s="32">
        <v>12</v>
      </c>
      <c r="F5329" s="32" t="s">
        <v>14</v>
      </c>
      <c r="G5329" s="32" t="s">
        <v>10961</v>
      </c>
      <c r="H5329" s="33" t="s">
        <v>9394</v>
      </c>
    </row>
    <row r="5330" spans="1:8" x14ac:dyDescent="0.25">
      <c r="A5330" s="34">
        <v>45810</v>
      </c>
      <c r="B5330" s="35" t="s">
        <v>1524</v>
      </c>
      <c r="C5330" s="36" t="s">
        <v>1525</v>
      </c>
      <c r="D5330" s="35">
        <v>2075</v>
      </c>
      <c r="E5330" s="36">
        <v>4</v>
      </c>
      <c r="F5330" s="36" t="s">
        <v>14</v>
      </c>
      <c r="G5330" s="36" t="s">
        <v>10961</v>
      </c>
      <c r="H5330" s="37" t="s">
        <v>9394</v>
      </c>
    </row>
    <row r="5331" spans="1:8" x14ac:dyDescent="0.25">
      <c r="A5331" s="30">
        <v>45810</v>
      </c>
      <c r="B5331" s="31" t="s">
        <v>10242</v>
      </c>
      <c r="C5331" s="32" t="s">
        <v>6162</v>
      </c>
      <c r="D5331" s="31">
        <v>2075</v>
      </c>
      <c r="E5331" s="32">
        <v>4</v>
      </c>
      <c r="F5331" s="32" t="s">
        <v>14</v>
      </c>
      <c r="G5331" s="32" t="s">
        <v>10961</v>
      </c>
      <c r="H5331" s="33" t="s">
        <v>9394</v>
      </c>
    </row>
    <row r="5332" spans="1:8" x14ac:dyDescent="0.25">
      <c r="A5332" s="34">
        <v>45810</v>
      </c>
      <c r="B5332" s="35" t="s">
        <v>648</v>
      </c>
      <c r="C5332" s="36" t="s">
        <v>649</v>
      </c>
      <c r="D5332" s="35">
        <v>2075</v>
      </c>
      <c r="E5332" s="36">
        <v>20</v>
      </c>
      <c r="F5332" s="36" t="s">
        <v>14</v>
      </c>
      <c r="G5332" s="36" t="s">
        <v>10961</v>
      </c>
      <c r="H5332" s="37" t="s">
        <v>9394</v>
      </c>
    </row>
    <row r="5333" spans="1:8" x14ac:dyDescent="0.25">
      <c r="A5333" s="30">
        <v>45810</v>
      </c>
      <c r="B5333" s="31" t="s">
        <v>2245</v>
      </c>
      <c r="C5333" s="32" t="s">
        <v>2246</v>
      </c>
      <c r="D5333" s="31">
        <v>2075</v>
      </c>
      <c r="E5333" s="32">
        <v>20</v>
      </c>
      <c r="F5333" s="32" t="s">
        <v>14</v>
      </c>
      <c r="G5333" s="32" t="s">
        <v>10961</v>
      </c>
      <c r="H5333" s="33" t="s">
        <v>9394</v>
      </c>
    </row>
    <row r="5334" spans="1:8" x14ac:dyDescent="0.25">
      <c r="A5334" s="34">
        <v>45810</v>
      </c>
      <c r="B5334" s="35" t="s">
        <v>2427</v>
      </c>
      <c r="C5334" s="36" t="s">
        <v>2483</v>
      </c>
      <c r="D5334" s="35">
        <v>2075</v>
      </c>
      <c r="E5334" s="36">
        <v>6</v>
      </c>
      <c r="F5334" s="36" t="s">
        <v>14</v>
      </c>
      <c r="G5334" s="36" t="s">
        <v>10961</v>
      </c>
      <c r="H5334" s="37" t="s">
        <v>9394</v>
      </c>
    </row>
    <row r="5335" spans="1:8" x14ac:dyDescent="0.25">
      <c r="A5335" s="30">
        <v>45810</v>
      </c>
      <c r="B5335" s="31" t="s">
        <v>2555</v>
      </c>
      <c r="C5335" s="32" t="s">
        <v>2556</v>
      </c>
      <c r="D5335" s="31">
        <v>2075</v>
      </c>
      <c r="E5335" s="32">
        <v>20</v>
      </c>
      <c r="F5335" s="32" t="s">
        <v>14</v>
      </c>
      <c r="G5335" s="32" t="s">
        <v>10961</v>
      </c>
      <c r="H5335" s="33" t="s">
        <v>9394</v>
      </c>
    </row>
    <row r="5336" spans="1:8" x14ac:dyDescent="0.25">
      <c r="A5336" s="34">
        <v>45810</v>
      </c>
      <c r="B5336" s="35" t="s">
        <v>872</v>
      </c>
      <c r="C5336" s="36" t="s">
        <v>8417</v>
      </c>
      <c r="D5336" s="35">
        <v>2075</v>
      </c>
      <c r="E5336" s="36">
        <v>24</v>
      </c>
      <c r="F5336" s="36" t="s">
        <v>14</v>
      </c>
      <c r="G5336" s="36" t="s">
        <v>10961</v>
      </c>
      <c r="H5336" s="37" t="s">
        <v>9394</v>
      </c>
    </row>
    <row r="5337" spans="1:8" x14ac:dyDescent="0.25">
      <c r="A5337" s="30">
        <v>45810</v>
      </c>
      <c r="B5337" s="31" t="s">
        <v>6432</v>
      </c>
      <c r="C5337" s="32" t="s">
        <v>6433</v>
      </c>
      <c r="D5337" s="31">
        <v>2075</v>
      </c>
      <c r="E5337" s="32">
        <v>20</v>
      </c>
      <c r="F5337" s="32" t="s">
        <v>14</v>
      </c>
      <c r="G5337" s="32" t="s">
        <v>10961</v>
      </c>
      <c r="H5337" s="33" t="s">
        <v>9394</v>
      </c>
    </row>
    <row r="5338" spans="1:8" x14ac:dyDescent="0.25">
      <c r="A5338" s="34">
        <v>45811</v>
      </c>
      <c r="B5338" s="35" t="s">
        <v>9909</v>
      </c>
      <c r="C5338" s="36" t="s">
        <v>9909</v>
      </c>
      <c r="D5338" s="35" t="s">
        <v>10849</v>
      </c>
      <c r="E5338" s="36">
        <v>30</v>
      </c>
      <c r="F5338" s="36" t="s">
        <v>25</v>
      </c>
      <c r="G5338" s="36" t="s">
        <v>10961</v>
      </c>
      <c r="H5338" s="37" t="s">
        <v>8431</v>
      </c>
    </row>
    <row r="5339" spans="1:8" x14ac:dyDescent="0.25">
      <c r="A5339" s="30">
        <v>45811</v>
      </c>
      <c r="B5339" s="31" t="s">
        <v>8988</v>
      </c>
      <c r="C5339" s="32" t="s">
        <v>8989</v>
      </c>
      <c r="D5339" s="31" t="s">
        <v>10849</v>
      </c>
      <c r="E5339" s="32">
        <v>8</v>
      </c>
      <c r="F5339" s="32" t="s">
        <v>14</v>
      </c>
      <c r="G5339" s="32" t="s">
        <v>10961</v>
      </c>
      <c r="H5339" s="33" t="s">
        <v>8431</v>
      </c>
    </row>
    <row r="5340" spans="1:8" x14ac:dyDescent="0.25">
      <c r="A5340" s="34">
        <v>45811</v>
      </c>
      <c r="B5340" s="35" t="s">
        <v>75</v>
      </c>
      <c r="C5340" s="36" t="s">
        <v>76</v>
      </c>
      <c r="D5340" s="35" t="s">
        <v>10849</v>
      </c>
      <c r="E5340" s="36">
        <v>4</v>
      </c>
      <c r="F5340" s="36" t="s">
        <v>14</v>
      </c>
      <c r="G5340" s="36" t="s">
        <v>10961</v>
      </c>
      <c r="H5340" s="37" t="s">
        <v>8431</v>
      </c>
    </row>
    <row r="5341" spans="1:8" x14ac:dyDescent="0.25">
      <c r="A5341" s="30">
        <v>45811</v>
      </c>
      <c r="B5341" s="31" t="s">
        <v>872</v>
      </c>
      <c r="C5341" s="32" t="s">
        <v>8417</v>
      </c>
      <c r="D5341" s="31" t="s">
        <v>10849</v>
      </c>
      <c r="E5341" s="32">
        <v>36</v>
      </c>
      <c r="F5341" s="32" t="s">
        <v>14</v>
      </c>
      <c r="G5341" s="32" t="s">
        <v>10961</v>
      </c>
      <c r="H5341" s="33" t="s">
        <v>8431</v>
      </c>
    </row>
    <row r="5342" spans="1:8" x14ac:dyDescent="0.25">
      <c r="A5342" s="34">
        <v>45811</v>
      </c>
      <c r="B5342" s="35" t="s">
        <v>1743</v>
      </c>
      <c r="C5342" s="36" t="s">
        <v>1744</v>
      </c>
      <c r="D5342" s="35" t="s">
        <v>10849</v>
      </c>
      <c r="E5342" s="36">
        <v>6</v>
      </c>
      <c r="F5342" s="36" t="s">
        <v>14</v>
      </c>
      <c r="G5342" s="36" t="s">
        <v>10961</v>
      </c>
      <c r="H5342" s="37" t="s">
        <v>8431</v>
      </c>
    </row>
    <row r="5343" spans="1:8" x14ac:dyDescent="0.25">
      <c r="A5343" s="30">
        <v>45811</v>
      </c>
      <c r="B5343" s="31" t="s">
        <v>636</v>
      </c>
      <c r="C5343" s="32" t="s">
        <v>637</v>
      </c>
      <c r="D5343" s="31" t="s">
        <v>10849</v>
      </c>
      <c r="E5343" s="32">
        <v>4</v>
      </c>
      <c r="F5343" s="32" t="s">
        <v>14</v>
      </c>
      <c r="G5343" s="32" t="s">
        <v>10961</v>
      </c>
      <c r="H5343" s="33" t="s">
        <v>8431</v>
      </c>
    </row>
    <row r="5344" spans="1:8" x14ac:dyDescent="0.25">
      <c r="A5344" s="34">
        <v>45811</v>
      </c>
      <c r="B5344" s="35" t="s">
        <v>2426</v>
      </c>
      <c r="C5344" s="36" t="s">
        <v>2482</v>
      </c>
      <c r="D5344" s="35" t="s">
        <v>10849</v>
      </c>
      <c r="E5344" s="36">
        <v>6</v>
      </c>
      <c r="F5344" s="36" t="s">
        <v>14</v>
      </c>
      <c r="G5344" s="36" t="s">
        <v>10961</v>
      </c>
      <c r="H5344" s="37" t="s">
        <v>8431</v>
      </c>
    </row>
    <row r="5345" spans="1:8" x14ac:dyDescent="0.25">
      <c r="A5345" s="30">
        <v>45811</v>
      </c>
      <c r="B5345" s="31" t="s">
        <v>8451</v>
      </c>
      <c r="C5345" s="32" t="s">
        <v>9022</v>
      </c>
      <c r="D5345" s="31" t="s">
        <v>10849</v>
      </c>
      <c r="E5345" s="32">
        <v>12</v>
      </c>
      <c r="F5345" s="32" t="s">
        <v>14</v>
      </c>
      <c r="G5345" s="32" t="s">
        <v>10961</v>
      </c>
      <c r="H5345" s="33" t="s">
        <v>8431</v>
      </c>
    </row>
    <row r="5346" spans="1:8" x14ac:dyDescent="0.25">
      <c r="A5346" s="34">
        <v>45811</v>
      </c>
      <c r="B5346" s="35" t="s">
        <v>2233</v>
      </c>
      <c r="C5346" s="36" t="s">
        <v>2234</v>
      </c>
      <c r="D5346" s="35" t="s">
        <v>10849</v>
      </c>
      <c r="E5346" s="36">
        <v>180</v>
      </c>
      <c r="F5346" s="36" t="s">
        <v>14</v>
      </c>
      <c r="G5346" s="36" t="s">
        <v>10961</v>
      </c>
      <c r="H5346" s="37" t="s">
        <v>8431</v>
      </c>
    </row>
    <row r="5347" spans="1:8" x14ac:dyDescent="0.25">
      <c r="A5347" s="30">
        <v>45811</v>
      </c>
      <c r="B5347" s="31" t="s">
        <v>1060</v>
      </c>
      <c r="C5347" s="32" t="s">
        <v>1061</v>
      </c>
      <c r="D5347" s="31" t="s">
        <v>10849</v>
      </c>
      <c r="E5347" s="32">
        <v>20</v>
      </c>
      <c r="F5347" s="32" t="s">
        <v>14</v>
      </c>
      <c r="G5347" s="32" t="s">
        <v>10961</v>
      </c>
      <c r="H5347" s="33" t="s">
        <v>8431</v>
      </c>
    </row>
    <row r="5348" spans="1:8" x14ac:dyDescent="0.25">
      <c r="A5348" s="34">
        <v>45811</v>
      </c>
      <c r="B5348" s="35" t="s">
        <v>1045</v>
      </c>
      <c r="C5348" s="36" t="s">
        <v>1046</v>
      </c>
      <c r="D5348" s="35" t="s">
        <v>10849</v>
      </c>
      <c r="E5348" s="36">
        <v>20</v>
      </c>
      <c r="F5348" s="36" t="s">
        <v>14</v>
      </c>
      <c r="G5348" s="36" t="s">
        <v>10961</v>
      </c>
      <c r="H5348" s="37" t="s">
        <v>8431</v>
      </c>
    </row>
    <row r="5349" spans="1:8" x14ac:dyDescent="0.25">
      <c r="A5349" s="30">
        <v>45811</v>
      </c>
      <c r="B5349" s="31" t="s">
        <v>2019</v>
      </c>
      <c r="C5349" s="32" t="s">
        <v>2020</v>
      </c>
      <c r="D5349" s="31" t="s">
        <v>10849</v>
      </c>
      <c r="E5349" s="32">
        <v>4</v>
      </c>
      <c r="F5349" s="32" t="s">
        <v>14</v>
      </c>
      <c r="G5349" s="32" t="s">
        <v>10961</v>
      </c>
      <c r="H5349" s="33" t="s">
        <v>8431</v>
      </c>
    </row>
    <row r="5350" spans="1:8" x14ac:dyDescent="0.25">
      <c r="A5350" s="34">
        <v>45811</v>
      </c>
      <c r="B5350" s="35" t="s">
        <v>155</v>
      </c>
      <c r="C5350" s="36" t="s">
        <v>156</v>
      </c>
      <c r="D5350" s="35" t="s">
        <v>10849</v>
      </c>
      <c r="E5350" s="36">
        <v>20</v>
      </c>
      <c r="F5350" s="36" t="s">
        <v>14</v>
      </c>
      <c r="G5350" s="36" t="s">
        <v>10961</v>
      </c>
      <c r="H5350" s="37" t="s">
        <v>8431</v>
      </c>
    </row>
    <row r="5351" spans="1:8" x14ac:dyDescent="0.25">
      <c r="A5351" s="30">
        <v>45811</v>
      </c>
      <c r="B5351" s="31" t="s">
        <v>638</v>
      </c>
      <c r="C5351" s="32" t="s">
        <v>639</v>
      </c>
      <c r="D5351" s="31" t="s">
        <v>10849</v>
      </c>
      <c r="E5351" s="32">
        <v>24</v>
      </c>
      <c r="F5351" s="32" t="s">
        <v>14</v>
      </c>
      <c r="G5351" s="32" t="s">
        <v>10961</v>
      </c>
      <c r="H5351" s="33" t="s">
        <v>8431</v>
      </c>
    </row>
    <row r="5352" spans="1:8" x14ac:dyDescent="0.25">
      <c r="A5352" s="34">
        <v>45811</v>
      </c>
      <c r="B5352" s="35" t="s">
        <v>2418</v>
      </c>
      <c r="C5352" s="36" t="s">
        <v>2476</v>
      </c>
      <c r="D5352" s="35" t="s">
        <v>10849</v>
      </c>
      <c r="E5352" s="36">
        <v>4</v>
      </c>
      <c r="F5352" s="36" t="s">
        <v>14</v>
      </c>
      <c r="G5352" s="36" t="s">
        <v>10961</v>
      </c>
      <c r="H5352" s="37" t="s">
        <v>8431</v>
      </c>
    </row>
    <row r="5353" spans="1:8" x14ac:dyDescent="0.25">
      <c r="A5353" s="30">
        <v>45811</v>
      </c>
      <c r="B5353" s="31" t="s">
        <v>103</v>
      </c>
      <c r="C5353" s="32" t="s">
        <v>104</v>
      </c>
      <c r="D5353" s="31" t="s">
        <v>10849</v>
      </c>
      <c r="E5353" s="32">
        <v>4</v>
      </c>
      <c r="F5353" s="32" t="s">
        <v>14</v>
      </c>
      <c r="G5353" s="32" t="s">
        <v>10961</v>
      </c>
      <c r="H5353" s="33" t="s">
        <v>8431</v>
      </c>
    </row>
    <row r="5354" spans="1:8" x14ac:dyDescent="0.25">
      <c r="A5354" s="34">
        <v>45811</v>
      </c>
      <c r="B5354" s="35" t="s">
        <v>2954</v>
      </c>
      <c r="C5354" s="36" t="s">
        <v>2955</v>
      </c>
      <c r="D5354" s="35" t="s">
        <v>10849</v>
      </c>
      <c r="E5354" s="36">
        <v>4</v>
      </c>
      <c r="F5354" s="36" t="s">
        <v>14</v>
      </c>
      <c r="G5354" s="36" t="s">
        <v>10961</v>
      </c>
      <c r="H5354" s="37" t="s">
        <v>8431</v>
      </c>
    </row>
    <row r="5355" spans="1:8" x14ac:dyDescent="0.25">
      <c r="A5355" s="30">
        <v>45811</v>
      </c>
      <c r="B5355" s="31">
        <v>1280355100</v>
      </c>
      <c r="C5355" s="32" t="s">
        <v>8649</v>
      </c>
      <c r="D5355" s="31" t="s">
        <v>10849</v>
      </c>
      <c r="E5355" s="32">
        <v>1</v>
      </c>
      <c r="F5355" s="32" t="s">
        <v>25</v>
      </c>
      <c r="G5355" s="32" t="s">
        <v>10961</v>
      </c>
      <c r="H5355" s="33" t="s">
        <v>8431</v>
      </c>
    </row>
    <row r="5356" spans="1:8" x14ac:dyDescent="0.25">
      <c r="A5356" s="34">
        <v>45811</v>
      </c>
      <c r="B5356" s="35">
        <v>3280556100</v>
      </c>
      <c r="C5356" s="36" t="s">
        <v>8678</v>
      </c>
      <c r="D5356" s="35" t="s">
        <v>10849</v>
      </c>
      <c r="E5356" s="36">
        <v>2</v>
      </c>
      <c r="F5356" s="36" t="s">
        <v>14</v>
      </c>
      <c r="G5356" s="36" t="s">
        <v>10961</v>
      </c>
      <c r="H5356" s="37" t="s">
        <v>8431</v>
      </c>
    </row>
    <row r="5357" spans="1:8" x14ac:dyDescent="0.25">
      <c r="A5357" s="30">
        <v>45811</v>
      </c>
      <c r="B5357" s="31" t="s">
        <v>359</v>
      </c>
      <c r="C5357" s="32" t="s">
        <v>360</v>
      </c>
      <c r="D5357" s="31" t="s">
        <v>10849</v>
      </c>
      <c r="E5357" s="32">
        <v>72</v>
      </c>
      <c r="F5357" s="32" t="s">
        <v>14</v>
      </c>
      <c r="G5357" s="32" t="s">
        <v>10961</v>
      </c>
      <c r="H5357" s="33" t="s">
        <v>8431</v>
      </c>
    </row>
    <row r="5358" spans="1:8" x14ac:dyDescent="0.25">
      <c r="A5358" s="34">
        <v>45811</v>
      </c>
      <c r="B5358" s="35" t="s">
        <v>506</v>
      </c>
      <c r="C5358" s="36" t="s">
        <v>3572</v>
      </c>
      <c r="D5358" s="35" t="s">
        <v>10849</v>
      </c>
      <c r="E5358" s="36">
        <v>10</v>
      </c>
      <c r="F5358" s="36" t="s">
        <v>14</v>
      </c>
      <c r="G5358" s="36" t="s">
        <v>10961</v>
      </c>
      <c r="H5358" s="37" t="s">
        <v>8431</v>
      </c>
    </row>
    <row r="5359" spans="1:8" x14ac:dyDescent="0.25">
      <c r="A5359" s="30">
        <v>45810</v>
      </c>
      <c r="B5359" s="31" t="s">
        <v>9011</v>
      </c>
      <c r="C5359" s="32" t="s">
        <v>8985</v>
      </c>
      <c r="D5359" s="31">
        <v>2083</v>
      </c>
      <c r="E5359" s="32">
        <v>8</v>
      </c>
      <c r="F5359" s="32" t="s">
        <v>14</v>
      </c>
      <c r="G5359" s="32" t="s">
        <v>10961</v>
      </c>
      <c r="H5359" s="33" t="s">
        <v>10850</v>
      </c>
    </row>
    <row r="5360" spans="1:8" x14ac:dyDescent="0.25">
      <c r="A5360" s="34">
        <v>45810</v>
      </c>
      <c r="B5360" s="35" t="s">
        <v>93</v>
      </c>
      <c r="C5360" s="36" t="s">
        <v>94</v>
      </c>
      <c r="D5360" s="35">
        <v>2083</v>
      </c>
      <c r="E5360" s="36">
        <v>8</v>
      </c>
      <c r="F5360" s="36" t="s">
        <v>14</v>
      </c>
      <c r="G5360" s="36" t="s">
        <v>10961</v>
      </c>
      <c r="H5360" s="37" t="s">
        <v>10850</v>
      </c>
    </row>
    <row r="5361" spans="1:8" x14ac:dyDescent="0.25">
      <c r="A5361" s="30">
        <v>45810</v>
      </c>
      <c r="B5361" s="31" t="s">
        <v>1640</v>
      </c>
      <c r="C5361" s="32" t="s">
        <v>1641</v>
      </c>
      <c r="D5361" s="31">
        <v>2083</v>
      </c>
      <c r="E5361" s="32">
        <v>3</v>
      </c>
      <c r="F5361" s="32" t="s">
        <v>14</v>
      </c>
      <c r="G5361" s="32" t="s">
        <v>10961</v>
      </c>
      <c r="H5361" s="33" t="s">
        <v>10850</v>
      </c>
    </row>
    <row r="5362" spans="1:8" x14ac:dyDescent="0.25">
      <c r="A5362" s="34">
        <v>45810</v>
      </c>
      <c r="B5362" s="35" t="s">
        <v>1577</v>
      </c>
      <c r="C5362" s="36" t="s">
        <v>2865</v>
      </c>
      <c r="D5362" s="35">
        <v>2083</v>
      </c>
      <c r="E5362" s="36">
        <v>3</v>
      </c>
      <c r="F5362" s="36" t="s">
        <v>14</v>
      </c>
      <c r="G5362" s="36" t="s">
        <v>10961</v>
      </c>
      <c r="H5362" s="37" t="s">
        <v>10850</v>
      </c>
    </row>
    <row r="5363" spans="1:8" x14ac:dyDescent="0.25">
      <c r="A5363" s="30">
        <v>45811</v>
      </c>
      <c r="B5363" s="31" t="s">
        <v>8900</v>
      </c>
      <c r="C5363" s="32" t="s">
        <v>6348</v>
      </c>
      <c r="D5363" s="31">
        <v>2099</v>
      </c>
      <c r="E5363" s="32">
        <v>10</v>
      </c>
      <c r="F5363" s="32" t="s">
        <v>14</v>
      </c>
      <c r="G5363" s="32" t="s">
        <v>10961</v>
      </c>
      <c r="H5363" s="33" t="s">
        <v>8431</v>
      </c>
    </row>
    <row r="5364" spans="1:8" x14ac:dyDescent="0.25">
      <c r="A5364" s="34">
        <v>45811</v>
      </c>
      <c r="B5364" s="35" t="s">
        <v>8809</v>
      </c>
      <c r="C5364" s="36" t="s">
        <v>8781</v>
      </c>
      <c r="D5364" s="35">
        <v>2081</v>
      </c>
      <c r="E5364" s="36">
        <v>16</v>
      </c>
      <c r="F5364" s="36" t="s">
        <v>14</v>
      </c>
      <c r="G5364" s="36" t="s">
        <v>10961</v>
      </c>
      <c r="H5364" s="37" t="s">
        <v>9420</v>
      </c>
    </row>
    <row r="5365" spans="1:8" x14ac:dyDescent="0.25">
      <c r="A5365" s="30">
        <v>45811</v>
      </c>
      <c r="B5365" s="31" t="s">
        <v>8873</v>
      </c>
      <c r="C5365" s="32" t="s">
        <v>8841</v>
      </c>
      <c r="D5365" s="31">
        <v>2081</v>
      </c>
      <c r="E5365" s="32">
        <v>12</v>
      </c>
      <c r="F5365" s="32" t="s">
        <v>14</v>
      </c>
      <c r="G5365" s="32" t="s">
        <v>10961</v>
      </c>
      <c r="H5365" s="33" t="s">
        <v>9420</v>
      </c>
    </row>
    <row r="5366" spans="1:8" x14ac:dyDescent="0.25">
      <c r="A5366" s="34">
        <v>45811</v>
      </c>
      <c r="B5366" s="35" t="s">
        <v>8761</v>
      </c>
      <c r="C5366" s="36" t="s">
        <v>8705</v>
      </c>
      <c r="D5366" s="35">
        <v>2081</v>
      </c>
      <c r="E5366" s="36">
        <v>20</v>
      </c>
      <c r="F5366" s="36" t="s">
        <v>14</v>
      </c>
      <c r="G5366" s="36" t="s">
        <v>10961</v>
      </c>
      <c r="H5366" s="37" t="s">
        <v>9420</v>
      </c>
    </row>
    <row r="5367" spans="1:8" x14ac:dyDescent="0.25">
      <c r="A5367" s="30">
        <v>45811</v>
      </c>
      <c r="B5367" s="31">
        <v>3280606100</v>
      </c>
      <c r="C5367" s="32" t="s">
        <v>10520</v>
      </c>
      <c r="D5367" s="31">
        <v>2081</v>
      </c>
      <c r="E5367" s="32">
        <v>9</v>
      </c>
      <c r="F5367" s="32" t="s">
        <v>14</v>
      </c>
      <c r="G5367" s="32" t="s">
        <v>10961</v>
      </c>
      <c r="H5367" s="33" t="s">
        <v>9420</v>
      </c>
    </row>
    <row r="5368" spans="1:8" x14ac:dyDescent="0.25">
      <c r="A5368" s="34">
        <v>45811</v>
      </c>
      <c r="B5368" s="35">
        <v>3280613100</v>
      </c>
      <c r="C5368" s="36" t="s">
        <v>8689</v>
      </c>
      <c r="D5368" s="35">
        <v>2081</v>
      </c>
      <c r="E5368" s="36">
        <v>10</v>
      </c>
      <c r="F5368" s="36" t="s">
        <v>14</v>
      </c>
      <c r="G5368" s="36" t="s">
        <v>10961</v>
      </c>
      <c r="H5368" s="37" t="s">
        <v>9420</v>
      </c>
    </row>
    <row r="5369" spans="1:8" x14ac:dyDescent="0.25">
      <c r="A5369" s="30">
        <v>45811</v>
      </c>
      <c r="B5369" s="31">
        <v>3280860100</v>
      </c>
      <c r="C5369" s="32" t="s">
        <v>8706</v>
      </c>
      <c r="D5369" s="31">
        <v>2081</v>
      </c>
      <c r="E5369" s="32">
        <v>20</v>
      </c>
      <c r="F5369" s="32" t="s">
        <v>14</v>
      </c>
      <c r="G5369" s="32" t="s">
        <v>10961</v>
      </c>
      <c r="H5369" s="33" t="s">
        <v>9420</v>
      </c>
    </row>
    <row r="5370" spans="1:8" x14ac:dyDescent="0.25">
      <c r="A5370" s="34">
        <v>45811</v>
      </c>
      <c r="B5370" s="35">
        <v>3280845100</v>
      </c>
      <c r="C5370" s="36" t="s">
        <v>8702</v>
      </c>
      <c r="D5370" s="35">
        <v>2081</v>
      </c>
      <c r="E5370" s="36">
        <v>10</v>
      </c>
      <c r="F5370" s="36" t="s">
        <v>14</v>
      </c>
      <c r="G5370" s="36" t="s">
        <v>10961</v>
      </c>
      <c r="H5370" s="37" t="s">
        <v>9420</v>
      </c>
    </row>
    <row r="5371" spans="1:8" x14ac:dyDescent="0.25">
      <c r="A5371" s="30">
        <v>45811</v>
      </c>
      <c r="B5371" s="31">
        <v>3280843100</v>
      </c>
      <c r="C5371" s="32" t="s">
        <v>8701</v>
      </c>
      <c r="D5371" s="31">
        <v>2081</v>
      </c>
      <c r="E5371" s="32">
        <v>20</v>
      </c>
      <c r="F5371" s="32" t="s">
        <v>14</v>
      </c>
      <c r="G5371" s="32" t="s">
        <v>10961</v>
      </c>
      <c r="H5371" s="33" t="s">
        <v>9420</v>
      </c>
    </row>
    <row r="5372" spans="1:8" x14ac:dyDescent="0.25">
      <c r="A5372" s="34">
        <v>45811</v>
      </c>
      <c r="B5372" s="35">
        <v>4340460100</v>
      </c>
      <c r="C5372" s="36" t="s">
        <v>8730</v>
      </c>
      <c r="D5372" s="35">
        <v>2081</v>
      </c>
      <c r="E5372" s="36">
        <v>8</v>
      </c>
      <c r="F5372" s="36" t="s">
        <v>14</v>
      </c>
      <c r="G5372" s="36" t="s">
        <v>10961</v>
      </c>
      <c r="H5372" s="37" t="s">
        <v>9420</v>
      </c>
    </row>
    <row r="5373" spans="1:8" x14ac:dyDescent="0.25">
      <c r="A5373" s="30">
        <v>45811</v>
      </c>
      <c r="B5373" s="31">
        <v>3280524100</v>
      </c>
      <c r="C5373" s="32" t="s">
        <v>8670</v>
      </c>
      <c r="D5373" s="31">
        <v>2081</v>
      </c>
      <c r="E5373" s="32">
        <v>12</v>
      </c>
      <c r="F5373" s="32" t="s">
        <v>14</v>
      </c>
      <c r="G5373" s="32" t="s">
        <v>10961</v>
      </c>
      <c r="H5373" s="33" t="s">
        <v>9420</v>
      </c>
    </row>
    <row r="5374" spans="1:8" x14ac:dyDescent="0.25">
      <c r="A5374" s="34">
        <v>45810</v>
      </c>
      <c r="B5374" s="35" t="s">
        <v>2233</v>
      </c>
      <c r="C5374" s="36" t="s">
        <v>2234</v>
      </c>
      <c r="D5374" s="35">
        <v>2087</v>
      </c>
      <c r="E5374" s="36">
        <v>120</v>
      </c>
      <c r="F5374" s="36" t="s">
        <v>14</v>
      </c>
      <c r="G5374" s="36" t="s">
        <v>10961</v>
      </c>
      <c r="H5374" s="37" t="s">
        <v>8431</v>
      </c>
    </row>
    <row r="5375" spans="1:8" x14ac:dyDescent="0.25">
      <c r="A5375" s="30">
        <v>45811</v>
      </c>
      <c r="B5375" s="31" t="s">
        <v>8885</v>
      </c>
      <c r="C5375" s="32" t="s">
        <v>8857</v>
      </c>
      <c r="D5375" s="31">
        <v>3212</v>
      </c>
      <c r="E5375" s="32">
        <v>3</v>
      </c>
      <c r="F5375" s="32" t="s">
        <v>14</v>
      </c>
      <c r="G5375" s="32" t="s">
        <v>10003</v>
      </c>
      <c r="H5375" s="33">
        <v>0</v>
      </c>
    </row>
    <row r="5376" spans="1:8" x14ac:dyDescent="0.25">
      <c r="A5376" s="34">
        <v>45811</v>
      </c>
      <c r="B5376" s="35" t="s">
        <v>10853</v>
      </c>
      <c r="C5376" s="36" t="s">
        <v>10854</v>
      </c>
      <c r="D5376" s="35">
        <v>3213</v>
      </c>
      <c r="E5376" s="36">
        <v>3</v>
      </c>
      <c r="F5376" s="36" t="s">
        <v>14</v>
      </c>
      <c r="G5376" s="36" t="s">
        <v>10003</v>
      </c>
      <c r="H5376" s="37">
        <v>0</v>
      </c>
    </row>
    <row r="5377" spans="1:8" x14ac:dyDescent="0.25">
      <c r="A5377" s="30">
        <v>45811</v>
      </c>
      <c r="B5377" s="31" t="s">
        <v>10851</v>
      </c>
      <c r="C5377" s="32" t="s">
        <v>10852</v>
      </c>
      <c r="D5377" s="31">
        <v>3214</v>
      </c>
      <c r="E5377" s="32">
        <v>4</v>
      </c>
      <c r="F5377" s="32" t="s">
        <v>14</v>
      </c>
      <c r="G5377" s="32" t="s">
        <v>10003</v>
      </c>
      <c r="H5377" s="33">
        <v>0</v>
      </c>
    </row>
    <row r="5378" spans="1:8" x14ac:dyDescent="0.25">
      <c r="A5378" s="34">
        <v>45811</v>
      </c>
      <c r="B5378" s="35" t="s">
        <v>8893</v>
      </c>
      <c r="C5378" s="36" t="s">
        <v>8867</v>
      </c>
      <c r="D5378" s="35">
        <v>3215</v>
      </c>
      <c r="E5378" s="36">
        <v>2</v>
      </c>
      <c r="F5378" s="36" t="s">
        <v>14</v>
      </c>
      <c r="G5378" s="36" t="s">
        <v>10003</v>
      </c>
      <c r="H5378" s="37">
        <v>0</v>
      </c>
    </row>
    <row r="5379" spans="1:8" x14ac:dyDescent="0.25">
      <c r="A5379" s="30">
        <v>45811</v>
      </c>
      <c r="B5379" s="31" t="s">
        <v>9399</v>
      </c>
      <c r="C5379" s="32" t="s">
        <v>8845</v>
      </c>
      <c r="D5379" s="31">
        <v>3216</v>
      </c>
      <c r="E5379" s="32">
        <v>6</v>
      </c>
      <c r="F5379" s="32" t="s">
        <v>14</v>
      </c>
      <c r="G5379" s="32" t="s">
        <v>10003</v>
      </c>
      <c r="H5379" s="33">
        <v>0</v>
      </c>
    </row>
    <row r="5380" spans="1:8" x14ac:dyDescent="0.25">
      <c r="A5380" s="34">
        <v>45811</v>
      </c>
      <c r="B5380" s="35" t="s">
        <v>8884</v>
      </c>
      <c r="C5380" s="36" t="s">
        <v>8855</v>
      </c>
      <c r="D5380" s="35">
        <v>3217</v>
      </c>
      <c r="E5380" s="36">
        <v>6</v>
      </c>
      <c r="F5380" s="36" t="s">
        <v>14</v>
      </c>
      <c r="G5380" s="36" t="s">
        <v>10003</v>
      </c>
      <c r="H5380" s="37">
        <v>0</v>
      </c>
    </row>
    <row r="5381" spans="1:8" x14ac:dyDescent="0.25">
      <c r="A5381" s="30">
        <v>45811</v>
      </c>
      <c r="B5381" s="31" t="s">
        <v>9407</v>
      </c>
      <c r="C5381" s="32" t="s">
        <v>10649</v>
      </c>
      <c r="D5381" s="31">
        <v>3218</v>
      </c>
      <c r="E5381" s="32">
        <v>2</v>
      </c>
      <c r="F5381" s="32" t="s">
        <v>14</v>
      </c>
      <c r="G5381" s="32" t="s">
        <v>10003</v>
      </c>
      <c r="H5381" s="33">
        <v>0</v>
      </c>
    </row>
    <row r="5382" spans="1:8" x14ac:dyDescent="0.25">
      <c r="A5382" s="34">
        <v>45811</v>
      </c>
      <c r="B5382" s="35" t="s">
        <v>8874</v>
      </c>
      <c r="C5382" s="36" t="s">
        <v>8842</v>
      </c>
      <c r="D5382" s="35">
        <v>3219</v>
      </c>
      <c r="E5382" s="36">
        <v>6</v>
      </c>
      <c r="F5382" s="36" t="s">
        <v>14</v>
      </c>
      <c r="G5382" s="36" t="s">
        <v>10003</v>
      </c>
      <c r="H5382" s="37">
        <v>0</v>
      </c>
    </row>
    <row r="5383" spans="1:8" x14ac:dyDescent="0.25">
      <c r="A5383" s="30">
        <v>45811</v>
      </c>
      <c r="B5383" s="31" t="s">
        <v>9406</v>
      </c>
      <c r="C5383" s="32" t="s">
        <v>8848</v>
      </c>
      <c r="D5383" s="31">
        <v>3220</v>
      </c>
      <c r="E5383" s="32">
        <v>2</v>
      </c>
      <c r="F5383" s="32" t="s">
        <v>14</v>
      </c>
      <c r="G5383" s="32" t="s">
        <v>10003</v>
      </c>
      <c r="H5383" s="33">
        <v>0</v>
      </c>
    </row>
    <row r="5384" spans="1:8" x14ac:dyDescent="0.25">
      <c r="A5384" s="34">
        <v>45811</v>
      </c>
      <c r="B5384" s="35" t="s">
        <v>10261</v>
      </c>
      <c r="C5384" s="36" t="s">
        <v>10570</v>
      </c>
      <c r="D5384" s="35">
        <v>3221</v>
      </c>
      <c r="E5384" s="36">
        <v>143</v>
      </c>
      <c r="F5384" s="36" t="s">
        <v>25</v>
      </c>
      <c r="G5384" s="36" t="s">
        <v>10003</v>
      </c>
      <c r="H5384" s="37">
        <v>0</v>
      </c>
    </row>
    <row r="5385" spans="1:8" x14ac:dyDescent="0.25">
      <c r="A5385" s="30">
        <v>45811</v>
      </c>
      <c r="B5385" s="31" t="s">
        <v>5476</v>
      </c>
      <c r="C5385" s="32" t="s">
        <v>9967</v>
      </c>
      <c r="D5385" s="31">
        <v>3222</v>
      </c>
      <c r="E5385" s="32">
        <v>120</v>
      </c>
      <c r="F5385" s="32" t="s">
        <v>25</v>
      </c>
      <c r="G5385" s="32" t="s">
        <v>10003</v>
      </c>
      <c r="H5385" s="33">
        <v>0</v>
      </c>
    </row>
    <row r="5386" spans="1:8" x14ac:dyDescent="0.25">
      <c r="A5386" s="34">
        <v>45811</v>
      </c>
      <c r="B5386" s="35" t="s">
        <v>10855</v>
      </c>
      <c r="C5386" s="36" t="s">
        <v>10856</v>
      </c>
      <c r="D5386" s="35">
        <v>3223</v>
      </c>
      <c r="E5386" s="36">
        <v>40</v>
      </c>
      <c r="F5386" s="36" t="s">
        <v>25</v>
      </c>
      <c r="G5386" s="36" t="s">
        <v>10003</v>
      </c>
      <c r="H5386" s="37">
        <v>0</v>
      </c>
    </row>
    <row r="5387" spans="1:8" x14ac:dyDescent="0.25">
      <c r="A5387" s="30">
        <v>45811</v>
      </c>
      <c r="B5387" s="31" t="s">
        <v>870</v>
      </c>
      <c r="C5387" s="32" t="s">
        <v>10858</v>
      </c>
      <c r="D5387" s="31">
        <v>3224</v>
      </c>
      <c r="E5387" s="32">
        <v>140</v>
      </c>
      <c r="F5387" s="32" t="s">
        <v>14</v>
      </c>
      <c r="G5387" s="32" t="s">
        <v>10003</v>
      </c>
      <c r="H5387" s="33">
        <v>0</v>
      </c>
    </row>
    <row r="5388" spans="1:8" x14ac:dyDescent="0.25">
      <c r="A5388" s="34">
        <v>45811</v>
      </c>
      <c r="B5388" s="35" t="s">
        <v>872</v>
      </c>
      <c r="C5388" s="36" t="s">
        <v>8417</v>
      </c>
      <c r="D5388" s="35">
        <v>3225</v>
      </c>
      <c r="E5388" s="36">
        <v>433</v>
      </c>
      <c r="F5388" s="36" t="s">
        <v>14</v>
      </c>
      <c r="G5388" s="36" t="s">
        <v>10003</v>
      </c>
      <c r="H5388" s="37">
        <v>0</v>
      </c>
    </row>
    <row r="5389" spans="1:8" x14ac:dyDescent="0.25">
      <c r="A5389" s="30">
        <v>45812</v>
      </c>
      <c r="B5389" s="31" t="s">
        <v>3181</v>
      </c>
      <c r="C5389" s="32" t="s">
        <v>3182</v>
      </c>
      <c r="D5389" s="31" t="s">
        <v>10861</v>
      </c>
      <c r="E5389" s="32">
        <v>2</v>
      </c>
      <c r="F5389" s="32" t="s">
        <v>14</v>
      </c>
      <c r="G5389" s="32" t="s">
        <v>10961</v>
      </c>
      <c r="H5389" s="33" t="s">
        <v>8431</v>
      </c>
    </row>
    <row r="5390" spans="1:8" x14ac:dyDescent="0.25">
      <c r="A5390" s="34">
        <v>45812</v>
      </c>
      <c r="B5390" s="35" t="s">
        <v>3183</v>
      </c>
      <c r="C5390" s="36" t="s">
        <v>3184</v>
      </c>
      <c r="D5390" s="35" t="s">
        <v>10861</v>
      </c>
      <c r="E5390" s="36">
        <v>1</v>
      </c>
      <c r="F5390" s="36" t="s">
        <v>14</v>
      </c>
      <c r="G5390" s="36" t="s">
        <v>10961</v>
      </c>
      <c r="H5390" s="37" t="s">
        <v>8431</v>
      </c>
    </row>
    <row r="5391" spans="1:8" x14ac:dyDescent="0.25">
      <c r="A5391" s="30">
        <v>45812</v>
      </c>
      <c r="B5391" s="31" t="s">
        <v>9456</v>
      </c>
      <c r="C5391" s="32" t="s">
        <v>9457</v>
      </c>
      <c r="D5391" s="31" t="s">
        <v>10861</v>
      </c>
      <c r="E5391" s="32">
        <v>2</v>
      </c>
      <c r="F5391" s="32" t="s">
        <v>14</v>
      </c>
      <c r="G5391" s="32" t="s">
        <v>10961</v>
      </c>
      <c r="H5391" s="33" t="s">
        <v>8431</v>
      </c>
    </row>
    <row r="5392" spans="1:8" x14ac:dyDescent="0.25">
      <c r="A5392" s="34">
        <v>45812</v>
      </c>
      <c r="B5392" s="35" t="s">
        <v>9450</v>
      </c>
      <c r="C5392" s="36" t="s">
        <v>9451</v>
      </c>
      <c r="D5392" s="35" t="s">
        <v>10861</v>
      </c>
      <c r="E5392" s="36">
        <v>2</v>
      </c>
      <c r="F5392" s="36" t="s">
        <v>14</v>
      </c>
      <c r="G5392" s="36" t="s">
        <v>10961</v>
      </c>
      <c r="H5392" s="37" t="s">
        <v>8431</v>
      </c>
    </row>
    <row r="5393" spans="1:8" x14ac:dyDescent="0.25">
      <c r="A5393" s="30">
        <v>45812</v>
      </c>
      <c r="B5393" s="31" t="s">
        <v>9468</v>
      </c>
      <c r="C5393" s="32" t="s">
        <v>9469</v>
      </c>
      <c r="D5393" s="31" t="s">
        <v>10861</v>
      </c>
      <c r="E5393" s="32">
        <v>2</v>
      </c>
      <c r="F5393" s="32" t="s">
        <v>14</v>
      </c>
      <c r="G5393" s="32" t="s">
        <v>10961</v>
      </c>
      <c r="H5393" s="33" t="s">
        <v>8431</v>
      </c>
    </row>
    <row r="5394" spans="1:8" x14ac:dyDescent="0.25">
      <c r="A5394" s="34">
        <v>45812</v>
      </c>
      <c r="B5394" s="35" t="s">
        <v>1087</v>
      </c>
      <c r="C5394" s="36" t="s">
        <v>1088</v>
      </c>
      <c r="D5394" s="35" t="s">
        <v>10861</v>
      </c>
      <c r="E5394" s="36">
        <v>12</v>
      </c>
      <c r="F5394" s="36" t="s">
        <v>14</v>
      </c>
      <c r="G5394" s="36" t="s">
        <v>10961</v>
      </c>
      <c r="H5394" s="37" t="s">
        <v>8431</v>
      </c>
    </row>
    <row r="5395" spans="1:8" x14ac:dyDescent="0.25">
      <c r="A5395" s="30">
        <v>45812</v>
      </c>
      <c r="B5395" s="31" t="s">
        <v>1524</v>
      </c>
      <c r="C5395" s="32" t="s">
        <v>1525</v>
      </c>
      <c r="D5395" s="31" t="s">
        <v>10861</v>
      </c>
      <c r="E5395" s="32">
        <v>4</v>
      </c>
      <c r="F5395" s="32" t="s">
        <v>14</v>
      </c>
      <c r="G5395" s="32" t="s">
        <v>10961</v>
      </c>
      <c r="H5395" s="33" t="s">
        <v>8431</v>
      </c>
    </row>
    <row r="5396" spans="1:8" x14ac:dyDescent="0.25">
      <c r="A5396" s="34">
        <v>45812</v>
      </c>
      <c r="B5396" s="35" t="s">
        <v>9289</v>
      </c>
      <c r="C5396" s="36" t="s">
        <v>8362</v>
      </c>
      <c r="D5396" s="35" t="s">
        <v>10861</v>
      </c>
      <c r="E5396" s="36">
        <v>10</v>
      </c>
      <c r="F5396" s="36" t="s">
        <v>14</v>
      </c>
      <c r="G5396" s="36" t="s">
        <v>10961</v>
      </c>
      <c r="H5396" s="37" t="s">
        <v>8431</v>
      </c>
    </row>
    <row r="5397" spans="1:8" x14ac:dyDescent="0.25">
      <c r="A5397" s="30">
        <v>45812</v>
      </c>
      <c r="B5397" s="31" t="s">
        <v>9290</v>
      </c>
      <c r="C5397" s="32" t="s">
        <v>8363</v>
      </c>
      <c r="D5397" s="31" t="s">
        <v>10861</v>
      </c>
      <c r="E5397" s="32">
        <v>10</v>
      </c>
      <c r="F5397" s="32" t="s">
        <v>14</v>
      </c>
      <c r="G5397" s="32" t="s">
        <v>10961</v>
      </c>
      <c r="H5397" s="33" t="s">
        <v>8431</v>
      </c>
    </row>
    <row r="5398" spans="1:8" x14ac:dyDescent="0.25">
      <c r="A5398" s="34">
        <v>45812</v>
      </c>
      <c r="B5398" s="35" t="s">
        <v>297</v>
      </c>
      <c r="C5398" s="36" t="s">
        <v>298</v>
      </c>
      <c r="D5398" s="35" t="s">
        <v>10861</v>
      </c>
      <c r="E5398" s="36">
        <v>15</v>
      </c>
      <c r="F5398" s="36" t="s">
        <v>25</v>
      </c>
      <c r="G5398" s="36" t="s">
        <v>10961</v>
      </c>
      <c r="H5398" s="37" t="s">
        <v>8431</v>
      </c>
    </row>
    <row r="5399" spans="1:8" x14ac:dyDescent="0.25">
      <c r="A5399" s="30">
        <v>45812</v>
      </c>
      <c r="B5399" s="31" t="s">
        <v>485</v>
      </c>
      <c r="C5399" s="32" t="s">
        <v>486</v>
      </c>
      <c r="D5399" s="31" t="s">
        <v>10861</v>
      </c>
      <c r="E5399" s="32">
        <v>108</v>
      </c>
      <c r="F5399" s="32" t="s">
        <v>14</v>
      </c>
      <c r="G5399" s="32" t="s">
        <v>10961</v>
      </c>
      <c r="H5399" s="33" t="s">
        <v>8431</v>
      </c>
    </row>
    <row r="5400" spans="1:8" x14ac:dyDescent="0.25">
      <c r="A5400" s="34">
        <v>45812</v>
      </c>
      <c r="B5400" s="35" t="s">
        <v>10239</v>
      </c>
      <c r="C5400" s="36" t="s">
        <v>5065</v>
      </c>
      <c r="D5400" s="35" t="s">
        <v>10861</v>
      </c>
      <c r="E5400" s="36">
        <v>20</v>
      </c>
      <c r="F5400" s="36" t="s">
        <v>14</v>
      </c>
      <c r="G5400" s="36" t="s">
        <v>10961</v>
      </c>
      <c r="H5400" s="37" t="s">
        <v>8431</v>
      </c>
    </row>
    <row r="5401" spans="1:8" x14ac:dyDescent="0.25">
      <c r="A5401" s="30">
        <v>45812</v>
      </c>
      <c r="B5401" s="31" t="s">
        <v>8836</v>
      </c>
      <c r="C5401" s="32" t="s">
        <v>8807</v>
      </c>
      <c r="D5401" s="31" t="s">
        <v>10861</v>
      </c>
      <c r="E5401" s="32">
        <v>8</v>
      </c>
      <c r="F5401" s="32" t="s">
        <v>14</v>
      </c>
      <c r="G5401" s="32" t="s">
        <v>10961</v>
      </c>
      <c r="H5401" s="33" t="s">
        <v>8431</v>
      </c>
    </row>
    <row r="5402" spans="1:8" x14ac:dyDescent="0.25">
      <c r="A5402" s="34">
        <v>45812</v>
      </c>
      <c r="B5402" s="35" t="s">
        <v>109</v>
      </c>
      <c r="C5402" s="36" t="s">
        <v>110</v>
      </c>
      <c r="D5402" s="35" t="s">
        <v>10861</v>
      </c>
      <c r="E5402" s="36">
        <v>6</v>
      </c>
      <c r="F5402" s="36" t="s">
        <v>14</v>
      </c>
      <c r="G5402" s="36" t="s">
        <v>10961</v>
      </c>
      <c r="H5402" s="37" t="s">
        <v>8431</v>
      </c>
    </row>
    <row r="5403" spans="1:8" x14ac:dyDescent="0.25">
      <c r="A5403" s="30">
        <v>45812</v>
      </c>
      <c r="B5403" s="31" t="s">
        <v>816</v>
      </c>
      <c r="C5403" s="32" t="s">
        <v>817</v>
      </c>
      <c r="D5403" s="31" t="s">
        <v>10861</v>
      </c>
      <c r="E5403" s="32">
        <v>2</v>
      </c>
      <c r="F5403" s="32" t="s">
        <v>14</v>
      </c>
      <c r="G5403" s="32" t="s">
        <v>10961</v>
      </c>
      <c r="H5403" s="33" t="s">
        <v>8431</v>
      </c>
    </row>
    <row r="5404" spans="1:8" x14ac:dyDescent="0.25">
      <c r="A5404" s="34">
        <v>45812</v>
      </c>
      <c r="B5404" s="35" t="s">
        <v>1077</v>
      </c>
      <c r="C5404" s="36" t="s">
        <v>1078</v>
      </c>
      <c r="D5404" s="35" t="s">
        <v>10861</v>
      </c>
      <c r="E5404" s="36">
        <v>20</v>
      </c>
      <c r="F5404" s="36" t="s">
        <v>14</v>
      </c>
      <c r="G5404" s="36" t="s">
        <v>10961</v>
      </c>
      <c r="H5404" s="37" t="s">
        <v>8431</v>
      </c>
    </row>
    <row r="5405" spans="1:8" x14ac:dyDescent="0.25">
      <c r="A5405" s="30">
        <v>45812</v>
      </c>
      <c r="B5405" s="31" t="s">
        <v>9452</v>
      </c>
      <c r="C5405" s="32" t="s">
        <v>9453</v>
      </c>
      <c r="D5405" s="31" t="s">
        <v>10861</v>
      </c>
      <c r="E5405" s="32">
        <v>2</v>
      </c>
      <c r="F5405" s="32" t="s">
        <v>14</v>
      </c>
      <c r="G5405" s="32" t="s">
        <v>10961</v>
      </c>
      <c r="H5405" s="33" t="s">
        <v>8431</v>
      </c>
    </row>
    <row r="5406" spans="1:8" x14ac:dyDescent="0.25">
      <c r="A5406" s="34">
        <v>45812</v>
      </c>
      <c r="B5406" s="35" t="s">
        <v>4960</v>
      </c>
      <c r="C5406" s="36" t="s">
        <v>4961</v>
      </c>
      <c r="D5406" s="35">
        <v>2100</v>
      </c>
      <c r="E5406" s="36">
        <v>10</v>
      </c>
      <c r="F5406" s="36" t="s">
        <v>25</v>
      </c>
      <c r="G5406" s="36" t="s">
        <v>10961</v>
      </c>
      <c r="H5406" s="37" t="s">
        <v>8431</v>
      </c>
    </row>
    <row r="5407" spans="1:8" x14ac:dyDescent="0.25">
      <c r="A5407" s="30">
        <v>45812</v>
      </c>
      <c r="B5407" s="31" t="s">
        <v>8873</v>
      </c>
      <c r="C5407" s="32" t="s">
        <v>8841</v>
      </c>
      <c r="D5407" s="31">
        <v>2100</v>
      </c>
      <c r="E5407" s="32">
        <v>6</v>
      </c>
      <c r="F5407" s="32" t="s">
        <v>14</v>
      </c>
      <c r="G5407" s="32" t="s">
        <v>10961</v>
      </c>
      <c r="H5407" s="33" t="s">
        <v>8431</v>
      </c>
    </row>
    <row r="5408" spans="1:8" x14ac:dyDescent="0.25">
      <c r="A5408" s="34">
        <v>45812</v>
      </c>
      <c r="B5408" s="35" t="s">
        <v>8885</v>
      </c>
      <c r="C5408" s="36" t="s">
        <v>8857</v>
      </c>
      <c r="D5408" s="35">
        <v>2100</v>
      </c>
      <c r="E5408" s="36">
        <v>2</v>
      </c>
      <c r="F5408" s="36" t="s">
        <v>14</v>
      </c>
      <c r="G5408" s="36" t="s">
        <v>10961</v>
      </c>
      <c r="H5408" s="37" t="s">
        <v>8431</v>
      </c>
    </row>
    <row r="5409" spans="1:8" x14ac:dyDescent="0.25">
      <c r="A5409" s="30">
        <v>45812</v>
      </c>
      <c r="B5409" s="31" t="s">
        <v>9406</v>
      </c>
      <c r="C5409" s="32" t="s">
        <v>8848</v>
      </c>
      <c r="D5409" s="31">
        <v>2100</v>
      </c>
      <c r="E5409" s="32">
        <v>2</v>
      </c>
      <c r="F5409" s="32" t="s">
        <v>14</v>
      </c>
      <c r="G5409" s="32" t="s">
        <v>10961</v>
      </c>
      <c r="H5409" s="33" t="s">
        <v>8431</v>
      </c>
    </row>
    <row r="5410" spans="1:8" x14ac:dyDescent="0.25">
      <c r="A5410" s="34">
        <v>45812</v>
      </c>
      <c r="B5410" s="35" t="s">
        <v>8876</v>
      </c>
      <c r="C5410" s="36" t="s">
        <v>8844</v>
      </c>
      <c r="D5410" s="35">
        <v>2100</v>
      </c>
      <c r="E5410" s="36">
        <v>1</v>
      </c>
      <c r="F5410" s="36" t="s">
        <v>14</v>
      </c>
      <c r="G5410" s="36" t="s">
        <v>10961</v>
      </c>
      <c r="H5410" s="37" t="s">
        <v>8431</v>
      </c>
    </row>
    <row r="5411" spans="1:8" x14ac:dyDescent="0.25">
      <c r="A5411" s="30">
        <v>45812</v>
      </c>
      <c r="B5411" s="31" t="s">
        <v>9397</v>
      </c>
      <c r="C5411" s="32" t="s">
        <v>9479</v>
      </c>
      <c r="D5411" s="31">
        <v>2100</v>
      </c>
      <c r="E5411" s="32">
        <v>2</v>
      </c>
      <c r="F5411" s="32" t="s">
        <v>14</v>
      </c>
      <c r="G5411" s="32" t="s">
        <v>10961</v>
      </c>
      <c r="H5411" s="33" t="s">
        <v>8431</v>
      </c>
    </row>
    <row r="5412" spans="1:8" x14ac:dyDescent="0.25">
      <c r="A5412" s="34">
        <v>45812</v>
      </c>
      <c r="B5412" s="35" t="s">
        <v>8894</v>
      </c>
      <c r="C5412" s="36" t="s">
        <v>8868</v>
      </c>
      <c r="D5412" s="35">
        <v>2100</v>
      </c>
      <c r="E5412" s="36">
        <v>2</v>
      </c>
      <c r="F5412" s="36" t="s">
        <v>14</v>
      </c>
      <c r="G5412" s="36" t="s">
        <v>10961</v>
      </c>
      <c r="H5412" s="37" t="s">
        <v>8431</v>
      </c>
    </row>
    <row r="5413" spans="1:8" x14ac:dyDescent="0.25">
      <c r="A5413" s="30">
        <v>45812</v>
      </c>
      <c r="B5413" s="31" t="s">
        <v>8829</v>
      </c>
      <c r="C5413" s="32" t="s">
        <v>8799</v>
      </c>
      <c r="D5413" s="31">
        <v>2100</v>
      </c>
      <c r="E5413" s="32">
        <v>8</v>
      </c>
      <c r="F5413" s="32" t="s">
        <v>14</v>
      </c>
      <c r="G5413" s="32" t="s">
        <v>10961</v>
      </c>
      <c r="H5413" s="33" t="s">
        <v>8431</v>
      </c>
    </row>
    <row r="5414" spans="1:8" x14ac:dyDescent="0.25">
      <c r="A5414" s="34">
        <v>45812</v>
      </c>
      <c r="B5414" s="35" t="s">
        <v>8874</v>
      </c>
      <c r="C5414" s="36" t="s">
        <v>8842</v>
      </c>
      <c r="D5414" s="35">
        <v>2100</v>
      </c>
      <c r="E5414" s="36">
        <v>6</v>
      </c>
      <c r="F5414" s="36" t="s">
        <v>14</v>
      </c>
      <c r="G5414" s="36" t="s">
        <v>10961</v>
      </c>
      <c r="H5414" s="37" t="s">
        <v>8431</v>
      </c>
    </row>
    <row r="5415" spans="1:8" x14ac:dyDescent="0.25">
      <c r="A5415" s="30">
        <v>45812</v>
      </c>
      <c r="B5415" s="31" t="s">
        <v>9407</v>
      </c>
      <c r="C5415" s="32" t="s">
        <v>10649</v>
      </c>
      <c r="D5415" s="31">
        <v>2100</v>
      </c>
      <c r="E5415" s="32">
        <v>1</v>
      </c>
      <c r="F5415" s="32" t="s">
        <v>14</v>
      </c>
      <c r="G5415" s="32" t="s">
        <v>10961</v>
      </c>
      <c r="H5415" s="33" t="s">
        <v>8431</v>
      </c>
    </row>
    <row r="5416" spans="1:8" x14ac:dyDescent="0.25">
      <c r="A5416" s="34">
        <v>45812</v>
      </c>
      <c r="B5416" s="35" t="s">
        <v>8884</v>
      </c>
      <c r="C5416" s="36" t="s">
        <v>8855</v>
      </c>
      <c r="D5416" s="35">
        <v>2100</v>
      </c>
      <c r="E5416" s="36">
        <v>6</v>
      </c>
      <c r="F5416" s="36" t="s">
        <v>14</v>
      </c>
      <c r="G5416" s="36" t="s">
        <v>10961</v>
      </c>
      <c r="H5416" s="37" t="s">
        <v>8431</v>
      </c>
    </row>
    <row r="5417" spans="1:8" x14ac:dyDescent="0.25">
      <c r="A5417" s="30">
        <v>45812</v>
      </c>
      <c r="B5417" s="31" t="s">
        <v>2427</v>
      </c>
      <c r="C5417" s="32" t="s">
        <v>2483</v>
      </c>
      <c r="D5417" s="31">
        <v>2100</v>
      </c>
      <c r="E5417" s="32">
        <v>6</v>
      </c>
      <c r="F5417" s="32" t="s">
        <v>14</v>
      </c>
      <c r="G5417" s="32" t="s">
        <v>10961</v>
      </c>
      <c r="H5417" s="33" t="s">
        <v>8431</v>
      </c>
    </row>
    <row r="5418" spans="1:8" x14ac:dyDescent="0.25">
      <c r="A5418" s="34">
        <v>45812</v>
      </c>
      <c r="B5418" s="35" t="s">
        <v>6480</v>
      </c>
      <c r="C5418" s="36" t="s">
        <v>6481</v>
      </c>
      <c r="D5418" s="35">
        <v>2085</v>
      </c>
      <c r="E5418" s="36">
        <v>48</v>
      </c>
      <c r="F5418" s="36" t="s">
        <v>14</v>
      </c>
      <c r="G5418" s="36" t="s">
        <v>10961</v>
      </c>
      <c r="H5418" s="37" t="s">
        <v>10818</v>
      </c>
    </row>
    <row r="5419" spans="1:8" x14ac:dyDescent="0.25">
      <c r="A5419" s="30">
        <v>45812</v>
      </c>
      <c r="B5419" s="31" t="s">
        <v>6418</v>
      </c>
      <c r="C5419" s="32" t="s">
        <v>6419</v>
      </c>
      <c r="D5419" s="31">
        <v>2085</v>
      </c>
      <c r="E5419" s="32">
        <v>12</v>
      </c>
      <c r="F5419" s="32" t="s">
        <v>25</v>
      </c>
      <c r="G5419" s="32" t="s">
        <v>10961</v>
      </c>
      <c r="H5419" s="33" t="s">
        <v>10818</v>
      </c>
    </row>
    <row r="5420" spans="1:8" x14ac:dyDescent="0.25">
      <c r="A5420" s="34">
        <v>45812</v>
      </c>
      <c r="B5420" s="35" t="s">
        <v>6690</v>
      </c>
      <c r="C5420" s="36" t="s">
        <v>6691</v>
      </c>
      <c r="D5420" s="35">
        <v>2085</v>
      </c>
      <c r="E5420" s="36">
        <v>6</v>
      </c>
      <c r="F5420" s="36" t="s">
        <v>14</v>
      </c>
      <c r="G5420" s="36" t="s">
        <v>10961</v>
      </c>
      <c r="H5420" s="37" t="s">
        <v>10818</v>
      </c>
    </row>
    <row r="5421" spans="1:8" x14ac:dyDescent="0.25">
      <c r="A5421" s="30">
        <v>45812</v>
      </c>
      <c r="B5421" s="31" t="s">
        <v>2429</v>
      </c>
      <c r="C5421" s="32" t="s">
        <v>2485</v>
      </c>
      <c r="D5421" s="31">
        <v>2101</v>
      </c>
      <c r="E5421" s="32">
        <v>6</v>
      </c>
      <c r="F5421" s="32" t="s">
        <v>14</v>
      </c>
      <c r="G5421" s="32" t="s">
        <v>10961</v>
      </c>
      <c r="H5421" s="33" t="s">
        <v>10862</v>
      </c>
    </row>
    <row r="5422" spans="1:8" x14ac:dyDescent="0.25">
      <c r="A5422" s="34">
        <v>45812</v>
      </c>
      <c r="B5422" s="35" t="s">
        <v>5372</v>
      </c>
      <c r="C5422" s="36" t="s">
        <v>5373</v>
      </c>
      <c r="D5422" s="35" t="s">
        <v>10863</v>
      </c>
      <c r="E5422" s="36">
        <v>80</v>
      </c>
      <c r="F5422" s="36" t="s">
        <v>14</v>
      </c>
      <c r="G5422" s="36" t="s">
        <v>10961</v>
      </c>
      <c r="H5422" s="37" t="s">
        <v>10686</v>
      </c>
    </row>
    <row r="5423" spans="1:8" x14ac:dyDescent="0.25">
      <c r="A5423" s="30">
        <v>45812</v>
      </c>
      <c r="B5423" s="31" t="s">
        <v>5376</v>
      </c>
      <c r="C5423" s="32" t="s">
        <v>5377</v>
      </c>
      <c r="D5423" s="31" t="s">
        <v>10863</v>
      </c>
      <c r="E5423" s="32">
        <v>50</v>
      </c>
      <c r="F5423" s="32" t="s">
        <v>14</v>
      </c>
      <c r="G5423" s="32" t="s">
        <v>10961</v>
      </c>
      <c r="H5423" s="33" t="s">
        <v>10686</v>
      </c>
    </row>
    <row r="5424" spans="1:8" x14ac:dyDescent="0.25">
      <c r="A5424" s="34">
        <v>45812</v>
      </c>
      <c r="B5424" s="35" t="s">
        <v>10155</v>
      </c>
      <c r="C5424" s="36" t="s">
        <v>10551</v>
      </c>
      <c r="D5424" s="35" t="s">
        <v>10863</v>
      </c>
      <c r="E5424" s="36">
        <v>2</v>
      </c>
      <c r="F5424" s="36" t="s">
        <v>25</v>
      </c>
      <c r="G5424" s="36" t="s">
        <v>10961</v>
      </c>
      <c r="H5424" s="37" t="s">
        <v>10686</v>
      </c>
    </row>
    <row r="5425" spans="1:8" x14ac:dyDescent="0.25">
      <c r="A5425" s="30">
        <v>45812</v>
      </c>
      <c r="B5425" s="31" t="s">
        <v>9407</v>
      </c>
      <c r="C5425" s="32" t="s">
        <v>10649</v>
      </c>
      <c r="D5425" s="31" t="s">
        <v>10863</v>
      </c>
      <c r="E5425" s="32">
        <v>1</v>
      </c>
      <c r="F5425" s="32" t="s">
        <v>14</v>
      </c>
      <c r="G5425" s="32" t="s">
        <v>10961</v>
      </c>
      <c r="H5425" s="33" t="s">
        <v>10686</v>
      </c>
    </row>
    <row r="5426" spans="1:8" x14ac:dyDescent="0.25">
      <c r="A5426" s="34">
        <v>45812</v>
      </c>
      <c r="B5426" s="35" t="s">
        <v>10864</v>
      </c>
      <c r="C5426" s="36" t="s">
        <v>10865</v>
      </c>
      <c r="D5426" s="35" t="s">
        <v>10863</v>
      </c>
      <c r="E5426" s="36">
        <v>1</v>
      </c>
      <c r="F5426" s="36" t="s">
        <v>14</v>
      </c>
      <c r="G5426" s="36" t="s">
        <v>10961</v>
      </c>
      <c r="H5426" s="37" t="s">
        <v>10686</v>
      </c>
    </row>
    <row r="5427" spans="1:8" x14ac:dyDescent="0.25">
      <c r="A5427" s="30">
        <v>45812</v>
      </c>
      <c r="B5427" s="31" t="s">
        <v>10866</v>
      </c>
      <c r="C5427" s="32" t="s">
        <v>10867</v>
      </c>
      <c r="D5427" s="31" t="s">
        <v>10863</v>
      </c>
      <c r="E5427" s="32">
        <v>1</v>
      </c>
      <c r="F5427" s="32" t="s">
        <v>14</v>
      </c>
      <c r="G5427" s="32" t="s">
        <v>10961</v>
      </c>
      <c r="H5427" s="33" t="s">
        <v>10686</v>
      </c>
    </row>
    <row r="5428" spans="1:8" x14ac:dyDescent="0.25">
      <c r="A5428" s="34">
        <v>45812</v>
      </c>
      <c r="B5428" s="35" t="s">
        <v>10868</v>
      </c>
      <c r="C5428" s="36" t="s">
        <v>10869</v>
      </c>
      <c r="D5428" s="35" t="s">
        <v>10863</v>
      </c>
      <c r="E5428" s="36">
        <v>1</v>
      </c>
      <c r="F5428" s="36" t="s">
        <v>14</v>
      </c>
      <c r="G5428" s="36" t="s">
        <v>10961</v>
      </c>
      <c r="H5428" s="37" t="s">
        <v>10686</v>
      </c>
    </row>
    <row r="5429" spans="1:8" x14ac:dyDescent="0.25">
      <c r="A5429" s="30">
        <v>45812</v>
      </c>
      <c r="B5429" s="31" t="s">
        <v>10870</v>
      </c>
      <c r="C5429" s="32" t="s">
        <v>10871</v>
      </c>
      <c r="D5429" s="31" t="s">
        <v>10863</v>
      </c>
      <c r="E5429" s="32">
        <v>1</v>
      </c>
      <c r="F5429" s="32" t="s">
        <v>14</v>
      </c>
      <c r="G5429" s="32" t="s">
        <v>10961</v>
      </c>
      <c r="H5429" s="33" t="s">
        <v>10686</v>
      </c>
    </row>
    <row r="5430" spans="1:8" x14ac:dyDescent="0.25">
      <c r="A5430" s="34">
        <v>45812</v>
      </c>
      <c r="B5430" s="35" t="s">
        <v>10872</v>
      </c>
      <c r="C5430" s="36" t="s">
        <v>10873</v>
      </c>
      <c r="D5430" s="35" t="s">
        <v>10863</v>
      </c>
      <c r="E5430" s="36">
        <v>1</v>
      </c>
      <c r="F5430" s="36" t="s">
        <v>14</v>
      </c>
      <c r="G5430" s="36" t="s">
        <v>10961</v>
      </c>
      <c r="H5430" s="37" t="s">
        <v>10686</v>
      </c>
    </row>
    <row r="5431" spans="1:8" x14ac:dyDescent="0.25">
      <c r="A5431" s="30">
        <v>45812</v>
      </c>
      <c r="B5431" s="31" t="s">
        <v>10874</v>
      </c>
      <c r="C5431" s="32" t="s">
        <v>10875</v>
      </c>
      <c r="D5431" s="31" t="s">
        <v>10863</v>
      </c>
      <c r="E5431" s="32">
        <v>1</v>
      </c>
      <c r="F5431" s="32" t="s">
        <v>14</v>
      </c>
      <c r="G5431" s="32" t="s">
        <v>10961</v>
      </c>
      <c r="H5431" s="33" t="s">
        <v>10686</v>
      </c>
    </row>
    <row r="5432" spans="1:8" x14ac:dyDescent="0.25">
      <c r="A5432" s="34">
        <v>45812</v>
      </c>
      <c r="B5432" s="35" t="s">
        <v>10876</v>
      </c>
      <c r="C5432" s="36" t="s">
        <v>10877</v>
      </c>
      <c r="D5432" s="35" t="s">
        <v>10863</v>
      </c>
      <c r="E5432" s="36">
        <v>1</v>
      </c>
      <c r="F5432" s="36" t="s">
        <v>14</v>
      </c>
      <c r="G5432" s="36" t="s">
        <v>10961</v>
      </c>
      <c r="H5432" s="37" t="s">
        <v>10686</v>
      </c>
    </row>
    <row r="5433" spans="1:8" x14ac:dyDescent="0.25">
      <c r="A5433" s="30">
        <v>45812</v>
      </c>
      <c r="B5433" s="31" t="s">
        <v>10878</v>
      </c>
      <c r="C5433" s="32" t="s">
        <v>10879</v>
      </c>
      <c r="D5433" s="31" t="s">
        <v>10863</v>
      </c>
      <c r="E5433" s="32">
        <v>1</v>
      </c>
      <c r="F5433" s="32" t="s">
        <v>14</v>
      </c>
      <c r="G5433" s="32" t="s">
        <v>10961</v>
      </c>
      <c r="H5433" s="33" t="s">
        <v>10686</v>
      </c>
    </row>
    <row r="5434" spans="1:8" x14ac:dyDescent="0.25">
      <c r="A5434" s="34">
        <v>45812</v>
      </c>
      <c r="B5434" s="35" t="s">
        <v>10880</v>
      </c>
      <c r="C5434" s="36" t="s">
        <v>10881</v>
      </c>
      <c r="D5434" s="35" t="s">
        <v>10863</v>
      </c>
      <c r="E5434" s="36">
        <v>1</v>
      </c>
      <c r="F5434" s="36" t="s">
        <v>14</v>
      </c>
      <c r="G5434" s="36" t="s">
        <v>10961</v>
      </c>
      <c r="H5434" s="37" t="s">
        <v>10686</v>
      </c>
    </row>
    <row r="5435" spans="1:8" x14ac:dyDescent="0.25">
      <c r="A5435" s="30">
        <v>45812</v>
      </c>
      <c r="B5435" s="31" t="s">
        <v>10882</v>
      </c>
      <c r="C5435" s="32" t="s">
        <v>10883</v>
      </c>
      <c r="D5435" s="31" t="s">
        <v>10863</v>
      </c>
      <c r="E5435" s="32">
        <v>1</v>
      </c>
      <c r="F5435" s="32" t="s">
        <v>14</v>
      </c>
      <c r="G5435" s="32" t="s">
        <v>10961</v>
      </c>
      <c r="H5435" s="33" t="s">
        <v>10686</v>
      </c>
    </row>
    <row r="5436" spans="1:8" x14ac:dyDescent="0.25">
      <c r="A5436" s="34">
        <v>45812</v>
      </c>
      <c r="B5436" s="35" t="s">
        <v>10884</v>
      </c>
      <c r="C5436" s="36" t="s">
        <v>10885</v>
      </c>
      <c r="D5436" s="35" t="s">
        <v>10863</v>
      </c>
      <c r="E5436" s="36">
        <v>1</v>
      </c>
      <c r="F5436" s="36" t="s">
        <v>14</v>
      </c>
      <c r="G5436" s="36" t="s">
        <v>10961</v>
      </c>
      <c r="H5436" s="37" t="s">
        <v>10686</v>
      </c>
    </row>
    <row r="5437" spans="1:8" x14ac:dyDescent="0.25">
      <c r="A5437" s="30">
        <v>45812</v>
      </c>
      <c r="B5437" s="31" t="s">
        <v>10886</v>
      </c>
      <c r="C5437" s="32" t="s">
        <v>10887</v>
      </c>
      <c r="D5437" s="31" t="s">
        <v>10863</v>
      </c>
      <c r="E5437" s="32">
        <v>1</v>
      </c>
      <c r="F5437" s="32" t="s">
        <v>14</v>
      </c>
      <c r="G5437" s="32" t="s">
        <v>10961</v>
      </c>
      <c r="H5437" s="33" t="s">
        <v>10686</v>
      </c>
    </row>
    <row r="5438" spans="1:8" x14ac:dyDescent="0.25">
      <c r="A5438" s="34">
        <v>45812</v>
      </c>
      <c r="B5438" s="35" t="s">
        <v>10888</v>
      </c>
      <c r="C5438" s="36" t="s">
        <v>10889</v>
      </c>
      <c r="D5438" s="35" t="s">
        <v>10863</v>
      </c>
      <c r="E5438" s="36">
        <v>1</v>
      </c>
      <c r="F5438" s="36" t="s">
        <v>14</v>
      </c>
      <c r="G5438" s="36" t="s">
        <v>10961</v>
      </c>
      <c r="H5438" s="37" t="s">
        <v>10686</v>
      </c>
    </row>
    <row r="5439" spans="1:8" x14ac:dyDescent="0.25">
      <c r="A5439" s="30">
        <v>45812</v>
      </c>
      <c r="B5439" s="31" t="s">
        <v>10890</v>
      </c>
      <c r="C5439" s="32" t="s">
        <v>10891</v>
      </c>
      <c r="D5439" s="31" t="s">
        <v>10863</v>
      </c>
      <c r="E5439" s="32">
        <v>1</v>
      </c>
      <c r="F5439" s="32" t="s">
        <v>14</v>
      </c>
      <c r="G5439" s="32" t="s">
        <v>10961</v>
      </c>
      <c r="H5439" s="33" t="s">
        <v>10686</v>
      </c>
    </row>
    <row r="5440" spans="1:8" x14ac:dyDescent="0.25">
      <c r="A5440" s="34">
        <v>45812</v>
      </c>
      <c r="B5440" s="35" t="s">
        <v>10892</v>
      </c>
      <c r="C5440" s="36" t="s">
        <v>10893</v>
      </c>
      <c r="D5440" s="35" t="s">
        <v>10863</v>
      </c>
      <c r="E5440" s="36">
        <v>1</v>
      </c>
      <c r="F5440" s="36" t="s">
        <v>14</v>
      </c>
      <c r="G5440" s="36" t="s">
        <v>10961</v>
      </c>
      <c r="H5440" s="37" t="s">
        <v>10686</v>
      </c>
    </row>
    <row r="5441" spans="1:8" x14ac:dyDescent="0.25">
      <c r="A5441" s="30">
        <v>45812</v>
      </c>
      <c r="B5441" s="31" t="s">
        <v>10864</v>
      </c>
      <c r="C5441" s="32" t="s">
        <v>10865</v>
      </c>
      <c r="D5441" s="31" t="s">
        <v>10863</v>
      </c>
      <c r="E5441" s="32">
        <v>1</v>
      </c>
      <c r="F5441" s="32" t="s">
        <v>14</v>
      </c>
      <c r="G5441" s="32" t="s">
        <v>10003</v>
      </c>
      <c r="H5441" s="33" t="s">
        <v>10686</v>
      </c>
    </row>
    <row r="5442" spans="1:8" x14ac:dyDescent="0.25">
      <c r="A5442" s="34">
        <v>45812</v>
      </c>
      <c r="B5442" s="35" t="s">
        <v>10866</v>
      </c>
      <c r="C5442" s="36" t="s">
        <v>10867</v>
      </c>
      <c r="D5442" s="35" t="s">
        <v>10863</v>
      </c>
      <c r="E5442" s="36">
        <v>1</v>
      </c>
      <c r="F5442" s="36" t="s">
        <v>14</v>
      </c>
      <c r="G5442" s="36" t="s">
        <v>10003</v>
      </c>
      <c r="H5442" s="37" t="s">
        <v>10686</v>
      </c>
    </row>
    <row r="5443" spans="1:8" x14ac:dyDescent="0.25">
      <c r="A5443" s="30">
        <v>45812</v>
      </c>
      <c r="B5443" s="31" t="s">
        <v>10868</v>
      </c>
      <c r="C5443" s="32" t="s">
        <v>10869</v>
      </c>
      <c r="D5443" s="31" t="s">
        <v>10863</v>
      </c>
      <c r="E5443" s="32">
        <v>1</v>
      </c>
      <c r="F5443" s="32" t="s">
        <v>14</v>
      </c>
      <c r="G5443" s="32" t="s">
        <v>10003</v>
      </c>
      <c r="H5443" s="33" t="s">
        <v>10686</v>
      </c>
    </row>
    <row r="5444" spans="1:8" x14ac:dyDescent="0.25">
      <c r="A5444" s="34">
        <v>45812</v>
      </c>
      <c r="B5444" s="35" t="s">
        <v>10870</v>
      </c>
      <c r="C5444" s="36" t="s">
        <v>10871</v>
      </c>
      <c r="D5444" s="35" t="s">
        <v>10863</v>
      </c>
      <c r="E5444" s="36">
        <v>1</v>
      </c>
      <c r="F5444" s="36" t="s">
        <v>14</v>
      </c>
      <c r="G5444" s="36" t="s">
        <v>10003</v>
      </c>
      <c r="H5444" s="37" t="s">
        <v>10686</v>
      </c>
    </row>
    <row r="5445" spans="1:8" x14ac:dyDescent="0.25">
      <c r="A5445" s="30">
        <v>45812</v>
      </c>
      <c r="B5445" s="31" t="s">
        <v>10872</v>
      </c>
      <c r="C5445" s="32" t="s">
        <v>10873</v>
      </c>
      <c r="D5445" s="31" t="s">
        <v>10863</v>
      </c>
      <c r="E5445" s="32">
        <v>1</v>
      </c>
      <c r="F5445" s="32" t="s">
        <v>14</v>
      </c>
      <c r="G5445" s="32" t="s">
        <v>10003</v>
      </c>
      <c r="H5445" s="33" t="s">
        <v>10686</v>
      </c>
    </row>
    <row r="5446" spans="1:8" x14ac:dyDescent="0.25">
      <c r="A5446" s="34">
        <v>45812</v>
      </c>
      <c r="B5446" s="35" t="s">
        <v>10874</v>
      </c>
      <c r="C5446" s="36" t="s">
        <v>10875</v>
      </c>
      <c r="D5446" s="35" t="s">
        <v>10863</v>
      </c>
      <c r="E5446" s="36">
        <v>1</v>
      </c>
      <c r="F5446" s="36" t="s">
        <v>14</v>
      </c>
      <c r="G5446" s="36" t="s">
        <v>10003</v>
      </c>
      <c r="H5446" s="37" t="s">
        <v>10686</v>
      </c>
    </row>
    <row r="5447" spans="1:8" x14ac:dyDescent="0.25">
      <c r="A5447" s="30">
        <v>45812</v>
      </c>
      <c r="B5447" s="31" t="s">
        <v>10876</v>
      </c>
      <c r="C5447" s="32" t="s">
        <v>10877</v>
      </c>
      <c r="D5447" s="31" t="s">
        <v>10863</v>
      </c>
      <c r="E5447" s="32">
        <v>1</v>
      </c>
      <c r="F5447" s="32" t="s">
        <v>14</v>
      </c>
      <c r="G5447" s="32" t="s">
        <v>10003</v>
      </c>
      <c r="H5447" s="33" t="s">
        <v>10686</v>
      </c>
    </row>
    <row r="5448" spans="1:8" x14ac:dyDescent="0.25">
      <c r="A5448" s="34">
        <v>45812</v>
      </c>
      <c r="B5448" s="35" t="s">
        <v>10878</v>
      </c>
      <c r="C5448" s="36" t="s">
        <v>10879</v>
      </c>
      <c r="D5448" s="35" t="s">
        <v>10863</v>
      </c>
      <c r="E5448" s="36">
        <v>1</v>
      </c>
      <c r="F5448" s="36" t="s">
        <v>14</v>
      </c>
      <c r="G5448" s="36" t="s">
        <v>10003</v>
      </c>
      <c r="H5448" s="37" t="s">
        <v>10686</v>
      </c>
    </row>
    <row r="5449" spans="1:8" x14ac:dyDescent="0.25">
      <c r="A5449" s="30">
        <v>45812</v>
      </c>
      <c r="B5449" s="31" t="s">
        <v>10880</v>
      </c>
      <c r="C5449" s="32" t="s">
        <v>10881</v>
      </c>
      <c r="D5449" s="31" t="s">
        <v>10863</v>
      </c>
      <c r="E5449" s="32">
        <v>1</v>
      </c>
      <c r="F5449" s="32" t="s">
        <v>14</v>
      </c>
      <c r="G5449" s="32" t="s">
        <v>10003</v>
      </c>
      <c r="H5449" s="33" t="s">
        <v>10686</v>
      </c>
    </row>
    <row r="5450" spans="1:8" x14ac:dyDescent="0.25">
      <c r="A5450" s="34">
        <v>45812</v>
      </c>
      <c r="B5450" s="35" t="s">
        <v>10882</v>
      </c>
      <c r="C5450" s="36" t="s">
        <v>10883</v>
      </c>
      <c r="D5450" s="35" t="s">
        <v>10863</v>
      </c>
      <c r="E5450" s="36">
        <v>1</v>
      </c>
      <c r="F5450" s="36" t="s">
        <v>14</v>
      </c>
      <c r="G5450" s="36" t="s">
        <v>10003</v>
      </c>
      <c r="H5450" s="37" t="s">
        <v>10686</v>
      </c>
    </row>
    <row r="5451" spans="1:8" x14ac:dyDescent="0.25">
      <c r="A5451" s="30">
        <v>45812</v>
      </c>
      <c r="B5451" s="31" t="s">
        <v>10884</v>
      </c>
      <c r="C5451" s="32" t="s">
        <v>10885</v>
      </c>
      <c r="D5451" s="31" t="s">
        <v>10863</v>
      </c>
      <c r="E5451" s="32">
        <v>1</v>
      </c>
      <c r="F5451" s="32" t="s">
        <v>14</v>
      </c>
      <c r="G5451" s="32" t="s">
        <v>10003</v>
      </c>
      <c r="H5451" s="33" t="s">
        <v>10686</v>
      </c>
    </row>
    <row r="5452" spans="1:8" x14ac:dyDescent="0.25">
      <c r="A5452" s="34">
        <v>45812</v>
      </c>
      <c r="B5452" s="35" t="s">
        <v>10886</v>
      </c>
      <c r="C5452" s="36" t="s">
        <v>10887</v>
      </c>
      <c r="D5452" s="35" t="s">
        <v>10863</v>
      </c>
      <c r="E5452" s="36">
        <v>1</v>
      </c>
      <c r="F5452" s="36" t="s">
        <v>14</v>
      </c>
      <c r="G5452" s="36" t="s">
        <v>10003</v>
      </c>
      <c r="H5452" s="37" t="s">
        <v>10686</v>
      </c>
    </row>
    <row r="5453" spans="1:8" x14ac:dyDescent="0.25">
      <c r="A5453" s="30">
        <v>45812</v>
      </c>
      <c r="B5453" s="31" t="s">
        <v>10888</v>
      </c>
      <c r="C5453" s="32" t="s">
        <v>10889</v>
      </c>
      <c r="D5453" s="31" t="s">
        <v>10863</v>
      </c>
      <c r="E5453" s="32">
        <v>1</v>
      </c>
      <c r="F5453" s="32" t="s">
        <v>14</v>
      </c>
      <c r="G5453" s="32" t="s">
        <v>10003</v>
      </c>
      <c r="H5453" s="33" t="s">
        <v>10686</v>
      </c>
    </row>
    <row r="5454" spans="1:8" x14ac:dyDescent="0.25">
      <c r="A5454" s="34">
        <v>45812</v>
      </c>
      <c r="B5454" s="35" t="s">
        <v>10890</v>
      </c>
      <c r="C5454" s="36" t="s">
        <v>10891</v>
      </c>
      <c r="D5454" s="35" t="s">
        <v>10863</v>
      </c>
      <c r="E5454" s="36">
        <v>1</v>
      </c>
      <c r="F5454" s="36" t="s">
        <v>14</v>
      </c>
      <c r="G5454" s="36" t="s">
        <v>10003</v>
      </c>
      <c r="H5454" s="37" t="s">
        <v>10686</v>
      </c>
    </row>
    <row r="5455" spans="1:8" x14ac:dyDescent="0.25">
      <c r="A5455" s="30">
        <v>45812</v>
      </c>
      <c r="B5455" s="31" t="s">
        <v>10892</v>
      </c>
      <c r="C5455" s="32" t="s">
        <v>10893</v>
      </c>
      <c r="D5455" s="31" t="s">
        <v>10863</v>
      </c>
      <c r="E5455" s="32">
        <v>1</v>
      </c>
      <c r="F5455" s="32" t="s">
        <v>14</v>
      </c>
      <c r="G5455" s="32" t="s">
        <v>10003</v>
      </c>
      <c r="H5455" s="33" t="s">
        <v>10686</v>
      </c>
    </row>
    <row r="5456" spans="1:8" x14ac:dyDescent="0.25">
      <c r="A5456" s="34">
        <v>45812</v>
      </c>
      <c r="B5456" s="35">
        <v>1280347100</v>
      </c>
      <c r="C5456" s="36" t="s">
        <v>10610</v>
      </c>
      <c r="D5456" s="35" t="s">
        <v>10863</v>
      </c>
      <c r="E5456" s="36">
        <v>1</v>
      </c>
      <c r="F5456" s="36" t="s">
        <v>25</v>
      </c>
      <c r="G5456" s="36" t="s">
        <v>10961</v>
      </c>
      <c r="H5456" s="37" t="s">
        <v>10686</v>
      </c>
    </row>
    <row r="5457" spans="1:8" x14ac:dyDescent="0.25">
      <c r="A5457" s="30">
        <v>45812</v>
      </c>
      <c r="B5457" s="31" t="s">
        <v>10155</v>
      </c>
      <c r="C5457" s="32" t="s">
        <v>10551</v>
      </c>
      <c r="D5457" s="31" t="s">
        <v>10863</v>
      </c>
      <c r="E5457" s="32">
        <v>5</v>
      </c>
      <c r="F5457" s="32" t="s">
        <v>25</v>
      </c>
      <c r="G5457" s="32" t="s">
        <v>10961</v>
      </c>
      <c r="H5457" s="33" t="s">
        <v>10686</v>
      </c>
    </row>
    <row r="5458" spans="1:8" x14ac:dyDescent="0.25">
      <c r="A5458" s="34">
        <v>45813</v>
      </c>
      <c r="B5458" s="35">
        <v>3280503100</v>
      </c>
      <c r="C5458" s="36" t="s">
        <v>8669</v>
      </c>
      <c r="D5458" s="35" t="s">
        <v>10895</v>
      </c>
      <c r="E5458" s="36">
        <v>5</v>
      </c>
      <c r="F5458" s="36" t="s">
        <v>14</v>
      </c>
      <c r="G5458" s="36" t="s">
        <v>10961</v>
      </c>
      <c r="H5458" s="37" t="s">
        <v>10896</v>
      </c>
    </row>
    <row r="5459" spans="1:8" x14ac:dyDescent="0.25">
      <c r="A5459" s="30">
        <v>45813</v>
      </c>
      <c r="B5459" s="31">
        <v>3280590100</v>
      </c>
      <c r="C5459" s="32" t="s">
        <v>8685</v>
      </c>
      <c r="D5459" s="31" t="s">
        <v>10895</v>
      </c>
      <c r="E5459" s="32">
        <v>2</v>
      </c>
      <c r="F5459" s="32" t="s">
        <v>14</v>
      </c>
      <c r="G5459" s="32" t="s">
        <v>10961</v>
      </c>
      <c r="H5459" s="33" t="s">
        <v>10896</v>
      </c>
    </row>
    <row r="5460" spans="1:8" x14ac:dyDescent="0.25">
      <c r="A5460" s="34">
        <v>45813</v>
      </c>
      <c r="B5460" s="35">
        <v>3250216100</v>
      </c>
      <c r="C5460" s="36" t="s">
        <v>8664</v>
      </c>
      <c r="D5460" s="35" t="s">
        <v>10895</v>
      </c>
      <c r="E5460" s="36">
        <v>10</v>
      </c>
      <c r="F5460" s="36" t="s">
        <v>14</v>
      </c>
      <c r="G5460" s="36" t="s">
        <v>10961</v>
      </c>
      <c r="H5460" s="37" t="s">
        <v>10896</v>
      </c>
    </row>
    <row r="5461" spans="1:8" x14ac:dyDescent="0.25">
      <c r="A5461" s="30">
        <v>45813</v>
      </c>
      <c r="B5461" s="31">
        <v>3280876100</v>
      </c>
      <c r="C5461" s="32" t="s">
        <v>8708</v>
      </c>
      <c r="D5461" s="31" t="s">
        <v>10895</v>
      </c>
      <c r="E5461" s="32">
        <v>2</v>
      </c>
      <c r="F5461" s="32" t="s">
        <v>14</v>
      </c>
      <c r="G5461" s="32" t="s">
        <v>10961</v>
      </c>
      <c r="H5461" s="33" t="s">
        <v>10896</v>
      </c>
    </row>
    <row r="5462" spans="1:8" x14ac:dyDescent="0.25">
      <c r="A5462" s="34">
        <v>45813</v>
      </c>
      <c r="B5462" s="35" t="s">
        <v>10324</v>
      </c>
      <c r="C5462" s="36" t="s">
        <v>8707</v>
      </c>
      <c r="D5462" s="35" t="s">
        <v>10895</v>
      </c>
      <c r="E5462" s="36">
        <v>2</v>
      </c>
      <c r="F5462" s="36" t="s">
        <v>14</v>
      </c>
      <c r="G5462" s="36" t="s">
        <v>10961</v>
      </c>
      <c r="H5462" s="37" t="s">
        <v>10896</v>
      </c>
    </row>
    <row r="5463" spans="1:8" x14ac:dyDescent="0.25">
      <c r="A5463" s="30">
        <v>45813</v>
      </c>
      <c r="B5463" s="31">
        <v>3280606100</v>
      </c>
      <c r="C5463" s="32" t="s">
        <v>10520</v>
      </c>
      <c r="D5463" s="31" t="s">
        <v>10895</v>
      </c>
      <c r="E5463" s="32">
        <v>1</v>
      </c>
      <c r="F5463" s="32" t="s">
        <v>14</v>
      </c>
      <c r="G5463" s="32" t="s">
        <v>10961</v>
      </c>
      <c r="H5463" s="33" t="s">
        <v>10896</v>
      </c>
    </row>
    <row r="5464" spans="1:8" x14ac:dyDescent="0.25">
      <c r="A5464" s="34">
        <v>45813</v>
      </c>
      <c r="B5464" s="35">
        <v>3280820100</v>
      </c>
      <c r="C5464" s="36" t="s">
        <v>8698</v>
      </c>
      <c r="D5464" s="35" t="s">
        <v>10895</v>
      </c>
      <c r="E5464" s="36">
        <v>2</v>
      </c>
      <c r="F5464" s="36" t="s">
        <v>14</v>
      </c>
      <c r="G5464" s="36" t="s">
        <v>10961</v>
      </c>
      <c r="H5464" s="37" t="s">
        <v>10896</v>
      </c>
    </row>
    <row r="5465" spans="1:8" x14ac:dyDescent="0.25">
      <c r="A5465" s="30">
        <v>45813</v>
      </c>
      <c r="B5465" s="31">
        <v>3280587100</v>
      </c>
      <c r="C5465" s="32" t="s">
        <v>8683</v>
      </c>
      <c r="D5465" s="31" t="s">
        <v>10895</v>
      </c>
      <c r="E5465" s="32">
        <v>2</v>
      </c>
      <c r="F5465" s="32" t="s">
        <v>14</v>
      </c>
      <c r="G5465" s="32" t="s">
        <v>10961</v>
      </c>
      <c r="H5465" s="33" t="s">
        <v>10896</v>
      </c>
    </row>
    <row r="5466" spans="1:8" x14ac:dyDescent="0.25">
      <c r="A5466" s="34">
        <v>45813</v>
      </c>
      <c r="B5466" s="35">
        <v>3280843100</v>
      </c>
      <c r="C5466" s="36" t="s">
        <v>8701</v>
      </c>
      <c r="D5466" s="35" t="s">
        <v>10895</v>
      </c>
      <c r="E5466" s="36">
        <v>10</v>
      </c>
      <c r="F5466" s="36" t="s">
        <v>14</v>
      </c>
      <c r="G5466" s="36" t="s">
        <v>10961</v>
      </c>
      <c r="H5466" s="37" t="s">
        <v>10896</v>
      </c>
    </row>
    <row r="5467" spans="1:8" x14ac:dyDescent="0.25">
      <c r="A5467" s="30">
        <v>45813</v>
      </c>
      <c r="B5467" s="31">
        <v>3280845100</v>
      </c>
      <c r="C5467" s="32" t="s">
        <v>8702</v>
      </c>
      <c r="D5467" s="31" t="s">
        <v>10895</v>
      </c>
      <c r="E5467" s="32">
        <v>2</v>
      </c>
      <c r="F5467" s="32" t="s">
        <v>14</v>
      </c>
      <c r="G5467" s="32" t="s">
        <v>10961</v>
      </c>
      <c r="H5467" s="33" t="s">
        <v>10896</v>
      </c>
    </row>
    <row r="5468" spans="1:8" x14ac:dyDescent="0.25">
      <c r="A5468" s="34">
        <v>45813</v>
      </c>
      <c r="B5468" s="35">
        <v>3280552100</v>
      </c>
      <c r="C5468" s="36" t="s">
        <v>8677</v>
      </c>
      <c r="D5468" s="35" t="s">
        <v>10895</v>
      </c>
      <c r="E5468" s="36">
        <v>2</v>
      </c>
      <c r="F5468" s="36" t="s">
        <v>14</v>
      </c>
      <c r="G5468" s="36" t="s">
        <v>10961</v>
      </c>
      <c r="H5468" s="37" t="s">
        <v>10896</v>
      </c>
    </row>
    <row r="5469" spans="1:8" x14ac:dyDescent="0.25">
      <c r="A5469" s="30">
        <v>45813</v>
      </c>
      <c r="B5469" s="31">
        <v>3280585100</v>
      </c>
      <c r="C5469" s="32" t="s">
        <v>8682</v>
      </c>
      <c r="D5469" s="31" t="s">
        <v>10895</v>
      </c>
      <c r="E5469" s="32">
        <v>2</v>
      </c>
      <c r="F5469" s="32" t="s">
        <v>14</v>
      </c>
      <c r="G5469" s="32" t="s">
        <v>10961</v>
      </c>
      <c r="H5469" s="33" t="s">
        <v>10896</v>
      </c>
    </row>
    <row r="5470" spans="1:8" x14ac:dyDescent="0.25">
      <c r="A5470" s="34">
        <v>45813</v>
      </c>
      <c r="B5470" s="35">
        <v>4340460100</v>
      </c>
      <c r="C5470" s="36" t="s">
        <v>8730</v>
      </c>
      <c r="D5470" s="35" t="s">
        <v>10895</v>
      </c>
      <c r="E5470" s="36">
        <v>10</v>
      </c>
      <c r="F5470" s="36" t="s">
        <v>14</v>
      </c>
      <c r="G5470" s="36" t="s">
        <v>10961</v>
      </c>
      <c r="H5470" s="37" t="s">
        <v>10896</v>
      </c>
    </row>
    <row r="5471" spans="1:8" x14ac:dyDescent="0.25">
      <c r="A5471" s="30">
        <v>45813</v>
      </c>
      <c r="B5471" s="31">
        <v>4340427100</v>
      </c>
      <c r="C5471" s="32" t="s">
        <v>8719</v>
      </c>
      <c r="D5471" s="31" t="s">
        <v>10895</v>
      </c>
      <c r="E5471" s="32">
        <v>20</v>
      </c>
      <c r="F5471" s="32" t="s">
        <v>25</v>
      </c>
      <c r="G5471" s="32" t="s">
        <v>10961</v>
      </c>
      <c r="H5471" s="33" t="s">
        <v>10896</v>
      </c>
    </row>
    <row r="5472" spans="1:8" x14ac:dyDescent="0.25">
      <c r="A5472" s="34">
        <v>45813</v>
      </c>
      <c r="B5472" s="35">
        <v>4340441100</v>
      </c>
      <c r="C5472" s="36" t="s">
        <v>8721</v>
      </c>
      <c r="D5472" s="35" t="s">
        <v>10895</v>
      </c>
      <c r="E5472" s="36">
        <v>10</v>
      </c>
      <c r="F5472" s="36" t="s">
        <v>25</v>
      </c>
      <c r="G5472" s="36" t="s">
        <v>10961</v>
      </c>
      <c r="H5472" s="37" t="s">
        <v>10896</v>
      </c>
    </row>
    <row r="5473" spans="1:8" x14ac:dyDescent="0.25">
      <c r="A5473" s="30">
        <v>45813</v>
      </c>
      <c r="B5473" s="31">
        <v>4330352100</v>
      </c>
      <c r="C5473" s="32" t="s">
        <v>8718</v>
      </c>
      <c r="D5473" s="31" t="s">
        <v>10895</v>
      </c>
      <c r="E5473" s="32">
        <v>10</v>
      </c>
      <c r="F5473" s="32" t="s">
        <v>25</v>
      </c>
      <c r="G5473" s="32" t="s">
        <v>10961</v>
      </c>
      <c r="H5473" s="33" t="s">
        <v>10896</v>
      </c>
    </row>
    <row r="5474" spans="1:8" x14ac:dyDescent="0.25">
      <c r="A5474" s="34">
        <v>45813</v>
      </c>
      <c r="B5474" s="35" t="s">
        <v>9754</v>
      </c>
      <c r="C5474" s="36" t="s">
        <v>9764</v>
      </c>
      <c r="D5474" s="35" t="s">
        <v>10895</v>
      </c>
      <c r="E5474" s="36">
        <v>6</v>
      </c>
      <c r="F5474" s="36" t="s">
        <v>14</v>
      </c>
      <c r="G5474" s="36" t="s">
        <v>10961</v>
      </c>
      <c r="H5474" s="37" t="s">
        <v>10896</v>
      </c>
    </row>
    <row r="5475" spans="1:8" x14ac:dyDescent="0.25">
      <c r="A5475" s="30">
        <v>45813</v>
      </c>
      <c r="B5475" s="31" t="s">
        <v>8761</v>
      </c>
      <c r="C5475" s="32" t="s">
        <v>8705</v>
      </c>
      <c r="D5475" s="31" t="s">
        <v>10895</v>
      </c>
      <c r="E5475" s="32">
        <v>5</v>
      </c>
      <c r="F5475" s="32" t="s">
        <v>14</v>
      </c>
      <c r="G5475" s="32" t="s">
        <v>10961</v>
      </c>
      <c r="H5475" s="33" t="s">
        <v>10896</v>
      </c>
    </row>
    <row r="5476" spans="1:8" x14ac:dyDescent="0.25">
      <c r="A5476" s="34">
        <v>45813</v>
      </c>
      <c r="B5476" s="35">
        <v>3280825100</v>
      </c>
      <c r="C5476" s="36" t="s">
        <v>8700</v>
      </c>
      <c r="D5476" s="35" t="s">
        <v>10895</v>
      </c>
      <c r="E5476" s="36">
        <v>1</v>
      </c>
      <c r="F5476" s="36" t="s">
        <v>14</v>
      </c>
      <c r="G5476" s="36" t="s">
        <v>10961</v>
      </c>
      <c r="H5476" s="37" t="s">
        <v>10896</v>
      </c>
    </row>
    <row r="5477" spans="1:8" x14ac:dyDescent="0.25">
      <c r="A5477" s="30">
        <v>45813</v>
      </c>
      <c r="B5477" s="31">
        <v>4340459100</v>
      </c>
      <c r="C5477" s="32" t="s">
        <v>8729</v>
      </c>
      <c r="D5477" s="31" t="s">
        <v>10895</v>
      </c>
      <c r="E5477" s="32">
        <v>25</v>
      </c>
      <c r="F5477" s="32" t="s">
        <v>14</v>
      </c>
      <c r="G5477" s="32" t="s">
        <v>10961</v>
      </c>
      <c r="H5477" s="33" t="s">
        <v>10896</v>
      </c>
    </row>
    <row r="5478" spans="1:8" x14ac:dyDescent="0.25">
      <c r="A5478" s="34">
        <v>45813</v>
      </c>
      <c r="B5478" s="35" t="s">
        <v>1583</v>
      </c>
      <c r="C5478" s="36" t="s">
        <v>2861</v>
      </c>
      <c r="D5478" s="35">
        <v>2091</v>
      </c>
      <c r="E5478" s="36">
        <v>2</v>
      </c>
      <c r="F5478" s="36" t="s">
        <v>14</v>
      </c>
      <c r="G5478" s="36" t="s">
        <v>10961</v>
      </c>
      <c r="H5478" s="37" t="s">
        <v>9421</v>
      </c>
    </row>
    <row r="5479" spans="1:8" x14ac:dyDescent="0.25">
      <c r="A5479" s="30">
        <v>45813</v>
      </c>
      <c r="B5479" s="31" t="s">
        <v>1584</v>
      </c>
      <c r="C5479" s="32" t="s">
        <v>2862</v>
      </c>
      <c r="D5479" s="31">
        <v>2091</v>
      </c>
      <c r="E5479" s="32">
        <v>2</v>
      </c>
      <c r="F5479" s="32" t="s">
        <v>14</v>
      </c>
      <c r="G5479" s="32" t="s">
        <v>10961</v>
      </c>
      <c r="H5479" s="33" t="s">
        <v>9421</v>
      </c>
    </row>
    <row r="5480" spans="1:8" x14ac:dyDescent="0.25">
      <c r="A5480" s="34">
        <v>45813</v>
      </c>
      <c r="B5480" s="35" t="s">
        <v>553</v>
      </c>
      <c r="C5480" s="36" t="s">
        <v>554</v>
      </c>
      <c r="D5480" s="35">
        <v>2091</v>
      </c>
      <c r="E5480" s="36">
        <v>10</v>
      </c>
      <c r="F5480" s="36" t="s">
        <v>14</v>
      </c>
      <c r="G5480" s="36" t="s">
        <v>10961</v>
      </c>
      <c r="H5480" s="37" t="s">
        <v>9421</v>
      </c>
    </row>
    <row r="5481" spans="1:8" x14ac:dyDescent="0.25">
      <c r="A5481" s="30">
        <v>45813</v>
      </c>
      <c r="B5481" s="31">
        <v>135800052</v>
      </c>
      <c r="C5481" s="32" t="s">
        <v>10119</v>
      </c>
      <c r="D5481" s="31">
        <v>2091</v>
      </c>
      <c r="E5481" s="32">
        <v>1</v>
      </c>
      <c r="F5481" s="32" t="s">
        <v>25</v>
      </c>
      <c r="G5481" s="32" t="s">
        <v>10961</v>
      </c>
      <c r="H5481" s="33" t="s">
        <v>9421</v>
      </c>
    </row>
    <row r="5482" spans="1:8" x14ac:dyDescent="0.25">
      <c r="A5482" s="34">
        <v>45813</v>
      </c>
      <c r="B5482" s="35" t="s">
        <v>10122</v>
      </c>
      <c r="C5482" s="36" t="s">
        <v>10123</v>
      </c>
      <c r="D5482" s="35">
        <v>2091</v>
      </c>
      <c r="E5482" s="36">
        <v>1</v>
      </c>
      <c r="F5482" s="36" t="s">
        <v>25</v>
      </c>
      <c r="G5482" s="36" t="s">
        <v>10961</v>
      </c>
      <c r="H5482" s="37" t="s">
        <v>9421</v>
      </c>
    </row>
    <row r="5483" spans="1:8" x14ac:dyDescent="0.25">
      <c r="A5483" s="30">
        <v>45813</v>
      </c>
      <c r="B5483" s="31" t="s">
        <v>10897</v>
      </c>
      <c r="C5483" s="32" t="s">
        <v>10897</v>
      </c>
      <c r="D5483" s="31">
        <v>2091</v>
      </c>
      <c r="E5483" s="32">
        <v>20</v>
      </c>
      <c r="F5483" s="32" t="s">
        <v>14</v>
      </c>
      <c r="G5483" s="32" t="s">
        <v>10961</v>
      </c>
      <c r="H5483" s="33" t="s">
        <v>9421</v>
      </c>
    </row>
    <row r="5484" spans="1:8" x14ac:dyDescent="0.25">
      <c r="A5484" s="34">
        <v>45813</v>
      </c>
      <c r="B5484" s="35" t="s">
        <v>10897</v>
      </c>
      <c r="C5484" s="36" t="s">
        <v>10897</v>
      </c>
      <c r="D5484" s="35">
        <v>2091</v>
      </c>
      <c r="E5484" s="36">
        <v>20</v>
      </c>
      <c r="F5484" s="36" t="s">
        <v>14</v>
      </c>
      <c r="G5484" s="36" t="s">
        <v>10003</v>
      </c>
      <c r="H5484" s="37" t="s">
        <v>10898</v>
      </c>
    </row>
    <row r="5485" spans="1:8" x14ac:dyDescent="0.25">
      <c r="A5485" s="30">
        <v>45813</v>
      </c>
      <c r="B5485" s="31" t="s">
        <v>8877</v>
      </c>
      <c r="C5485" s="32" t="s">
        <v>8846</v>
      </c>
      <c r="D5485" s="31">
        <v>2091</v>
      </c>
      <c r="E5485" s="32">
        <v>1</v>
      </c>
      <c r="F5485" s="32" t="s">
        <v>14</v>
      </c>
      <c r="G5485" s="32" t="s">
        <v>10961</v>
      </c>
      <c r="H5485" s="33" t="s">
        <v>9421</v>
      </c>
    </row>
    <row r="5486" spans="1:8" x14ac:dyDescent="0.25">
      <c r="A5486" s="34">
        <v>45813</v>
      </c>
      <c r="B5486" s="35" t="s">
        <v>2421</v>
      </c>
      <c r="C5486" s="36" t="s">
        <v>2479</v>
      </c>
      <c r="D5486" s="35">
        <v>2091</v>
      </c>
      <c r="E5486" s="36">
        <v>2</v>
      </c>
      <c r="F5486" s="36" t="s">
        <v>14</v>
      </c>
      <c r="G5486" s="36" t="s">
        <v>10961</v>
      </c>
      <c r="H5486" s="37" t="s">
        <v>9421</v>
      </c>
    </row>
    <row r="5487" spans="1:8" x14ac:dyDescent="0.25">
      <c r="A5487" s="30">
        <v>45813</v>
      </c>
      <c r="B5487" s="31" t="s">
        <v>4142</v>
      </c>
      <c r="C5487" s="32" t="s">
        <v>4143</v>
      </c>
      <c r="D5487" s="31">
        <v>2091</v>
      </c>
      <c r="E5487" s="32">
        <v>12</v>
      </c>
      <c r="F5487" s="32" t="s">
        <v>14</v>
      </c>
      <c r="G5487" s="32" t="s">
        <v>10961</v>
      </c>
      <c r="H5487" s="33" t="s">
        <v>9421</v>
      </c>
    </row>
    <row r="5488" spans="1:8" x14ac:dyDescent="0.25">
      <c r="A5488" s="34">
        <v>45813</v>
      </c>
      <c r="B5488" s="35" t="s">
        <v>676</v>
      </c>
      <c r="C5488" s="36" t="s">
        <v>677</v>
      </c>
      <c r="D5488" s="35">
        <v>2091</v>
      </c>
      <c r="E5488" s="36">
        <v>20</v>
      </c>
      <c r="F5488" s="36" t="s">
        <v>14</v>
      </c>
      <c r="G5488" s="36" t="s">
        <v>10961</v>
      </c>
      <c r="H5488" s="37" t="s">
        <v>9421</v>
      </c>
    </row>
    <row r="5489" spans="1:8" x14ac:dyDescent="0.25">
      <c r="A5489" s="30">
        <v>45813</v>
      </c>
      <c r="B5489" s="31" t="s">
        <v>10308</v>
      </c>
      <c r="C5489" s="32" t="s">
        <v>5118</v>
      </c>
      <c r="D5489" s="31">
        <v>2091</v>
      </c>
      <c r="E5489" s="32">
        <v>16</v>
      </c>
      <c r="F5489" s="32" t="s">
        <v>14</v>
      </c>
      <c r="G5489" s="32" t="s">
        <v>10961</v>
      </c>
      <c r="H5489" s="33" t="s">
        <v>9421</v>
      </c>
    </row>
    <row r="5490" spans="1:8" x14ac:dyDescent="0.25">
      <c r="A5490" s="34">
        <v>45813</v>
      </c>
      <c r="B5490" s="35" t="s">
        <v>938</v>
      </c>
      <c r="C5490" s="36" t="s">
        <v>939</v>
      </c>
      <c r="D5490" s="35">
        <v>2091</v>
      </c>
      <c r="E5490" s="36">
        <v>10</v>
      </c>
      <c r="F5490" s="36" t="s">
        <v>14</v>
      </c>
      <c r="G5490" s="36" t="s">
        <v>10961</v>
      </c>
      <c r="H5490" s="37" t="s">
        <v>9421</v>
      </c>
    </row>
    <row r="5491" spans="1:8" x14ac:dyDescent="0.25">
      <c r="A5491" s="30">
        <v>45813</v>
      </c>
      <c r="B5491" s="31" t="s">
        <v>1065</v>
      </c>
      <c r="C5491" s="32" t="s">
        <v>1066</v>
      </c>
      <c r="D5491" s="31">
        <v>2098</v>
      </c>
      <c r="E5491" s="32">
        <v>30</v>
      </c>
      <c r="F5491" s="32" t="s">
        <v>25</v>
      </c>
      <c r="G5491" s="32" t="s">
        <v>10961</v>
      </c>
      <c r="H5491" s="33" t="s">
        <v>9381</v>
      </c>
    </row>
    <row r="5492" spans="1:8" x14ac:dyDescent="0.25">
      <c r="A5492" s="34">
        <v>45813</v>
      </c>
      <c r="B5492" s="35" t="s">
        <v>1261</v>
      </c>
      <c r="C5492" s="36" t="s">
        <v>3538</v>
      </c>
      <c r="D5492" s="35">
        <v>2098</v>
      </c>
      <c r="E5492" s="36">
        <v>300</v>
      </c>
      <c r="F5492" s="36" t="s">
        <v>14</v>
      </c>
      <c r="G5492" s="36" t="s">
        <v>10961</v>
      </c>
      <c r="H5492" s="37" t="s">
        <v>9381</v>
      </c>
    </row>
    <row r="5493" spans="1:8" x14ac:dyDescent="0.25">
      <c r="A5493" s="30">
        <v>45813</v>
      </c>
      <c r="B5493" s="31" t="s">
        <v>1115</v>
      </c>
      <c r="C5493" s="32" t="s">
        <v>1116</v>
      </c>
      <c r="D5493" s="31">
        <v>2098</v>
      </c>
      <c r="E5493" s="32">
        <v>30</v>
      </c>
      <c r="F5493" s="32" t="s">
        <v>25</v>
      </c>
      <c r="G5493" s="32" t="s">
        <v>10961</v>
      </c>
      <c r="H5493" s="33" t="s">
        <v>9381</v>
      </c>
    </row>
    <row r="5494" spans="1:8" x14ac:dyDescent="0.25">
      <c r="A5494" s="34">
        <v>45813</v>
      </c>
      <c r="B5494" s="35" t="s">
        <v>1014</v>
      </c>
      <c r="C5494" s="36" t="s">
        <v>4282</v>
      </c>
      <c r="D5494" s="35">
        <v>2098</v>
      </c>
      <c r="E5494" s="36">
        <v>120</v>
      </c>
      <c r="F5494" s="36" t="s">
        <v>14</v>
      </c>
      <c r="G5494" s="36" t="s">
        <v>10961</v>
      </c>
      <c r="H5494" s="37" t="s">
        <v>9381</v>
      </c>
    </row>
    <row r="5495" spans="1:8" x14ac:dyDescent="0.25">
      <c r="A5495" s="30">
        <v>45813</v>
      </c>
      <c r="B5495" s="31" t="s">
        <v>1232</v>
      </c>
      <c r="C5495" s="32" t="s">
        <v>3539</v>
      </c>
      <c r="D5495" s="31">
        <v>2098</v>
      </c>
      <c r="E5495" s="32">
        <v>120</v>
      </c>
      <c r="F5495" s="32" t="s">
        <v>14</v>
      </c>
      <c r="G5495" s="32" t="s">
        <v>10961</v>
      </c>
      <c r="H5495" s="33" t="s">
        <v>9381</v>
      </c>
    </row>
    <row r="5496" spans="1:8" x14ac:dyDescent="0.25">
      <c r="A5496" s="34">
        <v>45813</v>
      </c>
      <c r="B5496" s="35" t="s">
        <v>5376</v>
      </c>
      <c r="C5496" s="36" t="s">
        <v>5377</v>
      </c>
      <c r="D5496" s="35">
        <v>2098</v>
      </c>
      <c r="E5496" s="36">
        <v>30</v>
      </c>
      <c r="F5496" s="36" t="s">
        <v>14</v>
      </c>
      <c r="G5496" s="36" t="s">
        <v>10961</v>
      </c>
      <c r="H5496" s="37" t="s">
        <v>9381</v>
      </c>
    </row>
    <row r="5497" spans="1:8" x14ac:dyDescent="0.25">
      <c r="A5497" s="30">
        <v>45813</v>
      </c>
      <c r="B5497" s="31" t="s">
        <v>2259</v>
      </c>
      <c r="C5497" s="32" t="s">
        <v>2260</v>
      </c>
      <c r="D5497" s="31">
        <v>2098</v>
      </c>
      <c r="E5497" s="32">
        <v>400</v>
      </c>
      <c r="F5497" s="32" t="s">
        <v>14</v>
      </c>
      <c r="G5497" s="32" t="s">
        <v>10961</v>
      </c>
      <c r="H5497" s="33" t="s">
        <v>9381</v>
      </c>
    </row>
    <row r="5498" spans="1:8" x14ac:dyDescent="0.25">
      <c r="A5498" s="34">
        <v>45813</v>
      </c>
      <c r="B5498" s="35" t="s">
        <v>1764</v>
      </c>
      <c r="C5498" s="36" t="s">
        <v>1765</v>
      </c>
      <c r="D5498" s="35">
        <v>2107</v>
      </c>
      <c r="E5498" s="36">
        <v>56</v>
      </c>
      <c r="F5498" s="36" t="s">
        <v>14</v>
      </c>
      <c r="G5498" s="36" t="s">
        <v>10961</v>
      </c>
      <c r="H5498" s="37" t="s">
        <v>9744</v>
      </c>
    </row>
    <row r="5499" spans="1:8" x14ac:dyDescent="0.25">
      <c r="A5499" s="30">
        <v>45813</v>
      </c>
      <c r="B5499" s="31" t="s">
        <v>8337</v>
      </c>
      <c r="C5499" s="32" t="s">
        <v>8338</v>
      </c>
      <c r="D5499" s="31">
        <v>2107</v>
      </c>
      <c r="E5499" s="32">
        <v>1</v>
      </c>
      <c r="F5499" s="32" t="s">
        <v>14</v>
      </c>
      <c r="G5499" s="32" t="s">
        <v>10961</v>
      </c>
      <c r="H5499" s="33" t="s">
        <v>9744</v>
      </c>
    </row>
    <row r="5500" spans="1:8" x14ac:dyDescent="0.25">
      <c r="A5500" s="34">
        <v>45813</v>
      </c>
      <c r="B5500" s="35" t="s">
        <v>8155</v>
      </c>
      <c r="C5500" s="36" t="s">
        <v>8156</v>
      </c>
      <c r="D5500" s="35">
        <v>2102</v>
      </c>
      <c r="E5500" s="36">
        <v>50</v>
      </c>
      <c r="F5500" s="36" t="s">
        <v>14</v>
      </c>
      <c r="G5500" s="36" t="s">
        <v>10961</v>
      </c>
      <c r="H5500" s="37" t="s">
        <v>10234</v>
      </c>
    </row>
    <row r="5501" spans="1:8" x14ac:dyDescent="0.25">
      <c r="A5501" s="30">
        <v>45813</v>
      </c>
      <c r="B5501" s="31" t="s">
        <v>1142</v>
      </c>
      <c r="C5501" s="32" t="s">
        <v>1143</v>
      </c>
      <c r="D5501" s="31">
        <v>2102</v>
      </c>
      <c r="E5501" s="32">
        <v>30</v>
      </c>
      <c r="F5501" s="32" t="s">
        <v>25</v>
      </c>
      <c r="G5501" s="32" t="s">
        <v>10961</v>
      </c>
      <c r="H5501" s="33" t="s">
        <v>10234</v>
      </c>
    </row>
    <row r="5502" spans="1:8" x14ac:dyDescent="0.25">
      <c r="A5502" s="34">
        <v>45813</v>
      </c>
      <c r="B5502" s="35" t="s">
        <v>1127</v>
      </c>
      <c r="C5502" s="36" t="s">
        <v>1128</v>
      </c>
      <c r="D5502" s="35">
        <v>2102</v>
      </c>
      <c r="E5502" s="36">
        <v>30</v>
      </c>
      <c r="F5502" s="36" t="s">
        <v>25</v>
      </c>
      <c r="G5502" s="36" t="s">
        <v>10961</v>
      </c>
      <c r="H5502" s="37" t="s">
        <v>10234</v>
      </c>
    </row>
    <row r="5503" spans="1:8" x14ac:dyDescent="0.25">
      <c r="A5503" s="30">
        <v>45813</v>
      </c>
      <c r="B5503" s="31" t="s">
        <v>9014</v>
      </c>
      <c r="C5503" s="32" t="s">
        <v>8974</v>
      </c>
      <c r="D5503" s="31">
        <v>2102</v>
      </c>
      <c r="E5503" s="32">
        <v>1</v>
      </c>
      <c r="F5503" s="32" t="s">
        <v>14</v>
      </c>
      <c r="G5503" s="32" t="s">
        <v>10961</v>
      </c>
      <c r="H5503" s="33" t="s">
        <v>10234</v>
      </c>
    </row>
    <row r="5504" spans="1:8" x14ac:dyDescent="0.25">
      <c r="A5504" s="34">
        <v>45813</v>
      </c>
      <c r="B5504" s="35" t="s">
        <v>6</v>
      </c>
      <c r="C5504" s="36" t="s">
        <v>7</v>
      </c>
      <c r="D5504" s="35">
        <v>2113</v>
      </c>
      <c r="E5504" s="36">
        <v>4</v>
      </c>
      <c r="F5504" s="36" t="s">
        <v>14</v>
      </c>
      <c r="G5504" s="36" t="s">
        <v>10961</v>
      </c>
      <c r="H5504" s="37" t="s">
        <v>10899</v>
      </c>
    </row>
    <row r="5505" spans="1:8" x14ac:dyDescent="0.25">
      <c r="A5505" s="30">
        <v>45813</v>
      </c>
      <c r="B5505" s="31" t="s">
        <v>8809</v>
      </c>
      <c r="C5505" s="32" t="s">
        <v>8781</v>
      </c>
      <c r="D5505" s="31">
        <v>2113</v>
      </c>
      <c r="E5505" s="32">
        <v>1</v>
      </c>
      <c r="F5505" s="32" t="s">
        <v>14</v>
      </c>
      <c r="G5505" s="32" t="s">
        <v>10961</v>
      </c>
      <c r="H5505" s="33" t="s">
        <v>10899</v>
      </c>
    </row>
    <row r="5506" spans="1:8" x14ac:dyDescent="0.25">
      <c r="A5506" s="34">
        <v>45813</v>
      </c>
      <c r="B5506" s="35" t="s">
        <v>1286</v>
      </c>
      <c r="C5506" s="36" t="s">
        <v>3557</v>
      </c>
      <c r="D5506" s="35">
        <v>2113</v>
      </c>
      <c r="E5506" s="36">
        <v>2</v>
      </c>
      <c r="F5506" s="36" t="s">
        <v>14</v>
      </c>
      <c r="G5506" s="36" t="s">
        <v>10961</v>
      </c>
      <c r="H5506" s="37" t="s">
        <v>10899</v>
      </c>
    </row>
    <row r="5507" spans="1:8" x14ac:dyDescent="0.25">
      <c r="A5507" s="30">
        <v>45813</v>
      </c>
      <c r="B5507" s="31" t="s">
        <v>632</v>
      </c>
      <c r="C5507" s="32" t="s">
        <v>3559</v>
      </c>
      <c r="D5507" s="31">
        <v>2113</v>
      </c>
      <c r="E5507" s="32">
        <v>2</v>
      </c>
      <c r="F5507" s="32" t="s">
        <v>25</v>
      </c>
      <c r="G5507" s="32" t="s">
        <v>10961</v>
      </c>
      <c r="H5507" s="33" t="s">
        <v>10899</v>
      </c>
    </row>
    <row r="5508" spans="1:8" x14ac:dyDescent="0.25">
      <c r="A5508" s="34">
        <v>45813</v>
      </c>
      <c r="B5508" s="35" t="s">
        <v>634</v>
      </c>
      <c r="C5508" s="36" t="s">
        <v>3560</v>
      </c>
      <c r="D5508" s="35">
        <v>2113</v>
      </c>
      <c r="E5508" s="36">
        <v>2</v>
      </c>
      <c r="F5508" s="36" t="s">
        <v>25</v>
      </c>
      <c r="G5508" s="36" t="s">
        <v>10961</v>
      </c>
      <c r="H5508" s="37" t="s">
        <v>10899</v>
      </c>
    </row>
    <row r="5509" spans="1:8" x14ac:dyDescent="0.25">
      <c r="A5509" s="30">
        <v>45813</v>
      </c>
      <c r="B5509" s="31" t="s">
        <v>56</v>
      </c>
      <c r="C5509" s="32" t="s">
        <v>57</v>
      </c>
      <c r="D5509" s="31">
        <v>2113</v>
      </c>
      <c r="E5509" s="32">
        <v>1</v>
      </c>
      <c r="F5509" s="32" t="s">
        <v>14</v>
      </c>
      <c r="G5509" s="32" t="s">
        <v>10961</v>
      </c>
      <c r="H5509" s="33" t="s">
        <v>10899</v>
      </c>
    </row>
    <row r="5510" spans="1:8" x14ac:dyDescent="0.25">
      <c r="A5510" s="34">
        <v>45813</v>
      </c>
      <c r="B5510" s="35" t="s">
        <v>52</v>
      </c>
      <c r="C5510" s="36" t="s">
        <v>53</v>
      </c>
      <c r="D5510" s="35">
        <v>2113</v>
      </c>
      <c r="E5510" s="36">
        <v>2</v>
      </c>
      <c r="F5510" s="36" t="s">
        <v>14</v>
      </c>
      <c r="G5510" s="36" t="s">
        <v>10961</v>
      </c>
      <c r="H5510" s="37" t="s">
        <v>10899</v>
      </c>
    </row>
    <row r="5511" spans="1:8" x14ac:dyDescent="0.25">
      <c r="A5511" s="30">
        <v>45813</v>
      </c>
      <c r="B5511" s="31" t="s">
        <v>357</v>
      </c>
      <c r="C5511" s="32" t="s">
        <v>358</v>
      </c>
      <c r="D5511" s="31">
        <v>2113</v>
      </c>
      <c r="E5511" s="32">
        <v>6</v>
      </c>
      <c r="F5511" s="32" t="s">
        <v>25</v>
      </c>
      <c r="G5511" s="32" t="s">
        <v>10961</v>
      </c>
      <c r="H5511" s="33" t="s">
        <v>10899</v>
      </c>
    </row>
    <row r="5512" spans="1:8" x14ac:dyDescent="0.25">
      <c r="A5512" s="34">
        <v>45813</v>
      </c>
      <c r="B5512" s="35" t="s">
        <v>8349</v>
      </c>
      <c r="C5512" s="36" t="s">
        <v>8350</v>
      </c>
      <c r="D5512" s="35">
        <v>2113</v>
      </c>
      <c r="E5512" s="36">
        <v>12</v>
      </c>
      <c r="F5512" s="36" t="s">
        <v>14</v>
      </c>
      <c r="G5512" s="36" t="s">
        <v>10961</v>
      </c>
      <c r="H5512" s="37" t="s">
        <v>10899</v>
      </c>
    </row>
    <row r="5513" spans="1:8" x14ac:dyDescent="0.25">
      <c r="A5513" s="30">
        <v>45813</v>
      </c>
      <c r="B5513" s="31">
        <v>6283398090</v>
      </c>
      <c r="C5513" s="32" t="s">
        <v>8745</v>
      </c>
      <c r="D5513" s="31">
        <v>2113</v>
      </c>
      <c r="E5513" s="32">
        <v>1</v>
      </c>
      <c r="F5513" s="32" t="s">
        <v>25</v>
      </c>
      <c r="G5513" s="32" t="s">
        <v>10961</v>
      </c>
      <c r="H5513" s="33" t="s">
        <v>10899</v>
      </c>
    </row>
    <row r="5514" spans="1:8" x14ac:dyDescent="0.25">
      <c r="A5514" s="34">
        <v>45813</v>
      </c>
      <c r="B5514" s="35" t="s">
        <v>4960</v>
      </c>
      <c r="C5514" s="36" t="s">
        <v>4961</v>
      </c>
      <c r="D5514" s="35">
        <v>2113</v>
      </c>
      <c r="E5514" s="36">
        <v>4</v>
      </c>
      <c r="F5514" s="36" t="s">
        <v>25</v>
      </c>
      <c r="G5514" s="36" t="s">
        <v>10961</v>
      </c>
      <c r="H5514" s="37" t="s">
        <v>10899</v>
      </c>
    </row>
    <row r="5515" spans="1:8" x14ac:dyDescent="0.25">
      <c r="A5515" s="30">
        <v>45813</v>
      </c>
      <c r="B5515" s="31" t="s">
        <v>10853</v>
      </c>
      <c r="C5515" s="32" t="s">
        <v>10854</v>
      </c>
      <c r="D5515" s="31">
        <v>2113</v>
      </c>
      <c r="E5515" s="32">
        <v>2</v>
      </c>
      <c r="F5515" s="32" t="s">
        <v>14</v>
      </c>
      <c r="G5515" s="32" t="s">
        <v>10961</v>
      </c>
      <c r="H5515" s="33" t="s">
        <v>10899</v>
      </c>
    </row>
    <row r="5516" spans="1:8" x14ac:dyDescent="0.25">
      <c r="A5516" s="34">
        <v>45813</v>
      </c>
      <c r="B5516" s="35" t="s">
        <v>5427</v>
      </c>
      <c r="C5516" s="36" t="s">
        <v>5428</v>
      </c>
      <c r="D5516" s="35">
        <v>2116</v>
      </c>
      <c r="E5516" s="36">
        <v>198</v>
      </c>
      <c r="F5516" s="36" t="s">
        <v>25</v>
      </c>
      <c r="G5516" s="36" t="s">
        <v>10961</v>
      </c>
      <c r="H5516" s="37" t="s">
        <v>10894</v>
      </c>
    </row>
    <row r="5517" spans="1:8" x14ac:dyDescent="0.25">
      <c r="A5517" s="30">
        <v>45813</v>
      </c>
      <c r="B5517" s="31" t="s">
        <v>5458</v>
      </c>
      <c r="C5517" s="32" t="s">
        <v>5459</v>
      </c>
      <c r="D5517" s="31">
        <v>2116</v>
      </c>
      <c r="E5517" s="32">
        <v>35</v>
      </c>
      <c r="F5517" s="32" t="s">
        <v>25</v>
      </c>
      <c r="G5517" s="32" t="s">
        <v>10961</v>
      </c>
      <c r="H5517" s="33" t="s">
        <v>10894</v>
      </c>
    </row>
    <row r="5518" spans="1:8" x14ac:dyDescent="0.25">
      <c r="A5518" s="34">
        <v>45813</v>
      </c>
      <c r="B5518" s="35" t="s">
        <v>5442</v>
      </c>
      <c r="C5518" s="36" t="s">
        <v>5443</v>
      </c>
      <c r="D5518" s="35">
        <v>2116</v>
      </c>
      <c r="E5518" s="36">
        <v>50</v>
      </c>
      <c r="F5518" s="36" t="s">
        <v>25</v>
      </c>
      <c r="G5518" s="36" t="s">
        <v>10961</v>
      </c>
      <c r="H5518" s="37" t="s">
        <v>10894</v>
      </c>
    </row>
    <row r="5519" spans="1:8" x14ac:dyDescent="0.25">
      <c r="A5519" s="30">
        <v>45813</v>
      </c>
      <c r="B5519" s="31" t="s">
        <v>10251</v>
      </c>
      <c r="C5519" s="32" t="s">
        <v>5433</v>
      </c>
      <c r="D5519" s="31">
        <v>2116</v>
      </c>
      <c r="E5519" s="32">
        <v>25</v>
      </c>
      <c r="F5519" s="32" t="s">
        <v>25</v>
      </c>
      <c r="G5519" s="32" t="s">
        <v>10961</v>
      </c>
      <c r="H5519" s="33" t="s">
        <v>10894</v>
      </c>
    </row>
    <row r="5520" spans="1:8" x14ac:dyDescent="0.25">
      <c r="A5520" s="34">
        <v>45811</v>
      </c>
      <c r="B5520" s="35" t="s">
        <v>1356</v>
      </c>
      <c r="C5520" s="36" t="s">
        <v>1357</v>
      </c>
      <c r="D5520" s="35">
        <v>3226</v>
      </c>
      <c r="E5520" s="36">
        <v>480</v>
      </c>
      <c r="F5520" s="36" t="s">
        <v>14</v>
      </c>
      <c r="G5520" s="36" t="s">
        <v>10003</v>
      </c>
      <c r="H5520" s="37">
        <v>0</v>
      </c>
    </row>
    <row r="5521" spans="1:8" x14ac:dyDescent="0.25">
      <c r="A5521" s="30">
        <v>45811</v>
      </c>
      <c r="B5521" s="31" t="s">
        <v>4142</v>
      </c>
      <c r="C5521" s="32" t="s">
        <v>4143</v>
      </c>
      <c r="D5521" s="31">
        <v>3227</v>
      </c>
      <c r="E5521" s="32">
        <v>720</v>
      </c>
      <c r="F5521" s="32" t="s">
        <v>14</v>
      </c>
      <c r="G5521" s="32" t="s">
        <v>10003</v>
      </c>
      <c r="H5521" s="33">
        <v>0</v>
      </c>
    </row>
    <row r="5522" spans="1:8" x14ac:dyDescent="0.25">
      <c r="A5522" s="34">
        <v>45811</v>
      </c>
      <c r="B5522" s="35" t="s">
        <v>1838</v>
      </c>
      <c r="C5522" s="36" t="s">
        <v>1839</v>
      </c>
      <c r="D5522" s="35">
        <v>3228</v>
      </c>
      <c r="E5522" s="36">
        <v>44</v>
      </c>
      <c r="F5522" s="36" t="s">
        <v>14</v>
      </c>
      <c r="G5522" s="36" t="s">
        <v>10003</v>
      </c>
      <c r="H5522" s="37">
        <v>0</v>
      </c>
    </row>
    <row r="5523" spans="1:8" x14ac:dyDescent="0.25">
      <c r="A5523" s="30">
        <v>45811</v>
      </c>
      <c r="B5523" s="31" t="s">
        <v>1864</v>
      </c>
      <c r="C5523" s="32" t="s">
        <v>1865</v>
      </c>
      <c r="D5523" s="31">
        <v>3229</v>
      </c>
      <c r="E5523" s="32">
        <v>8</v>
      </c>
      <c r="F5523" s="32" t="s">
        <v>14</v>
      </c>
      <c r="G5523" s="32" t="s">
        <v>10003</v>
      </c>
      <c r="H5523" s="33">
        <v>0</v>
      </c>
    </row>
    <row r="5524" spans="1:8" x14ac:dyDescent="0.25">
      <c r="A5524" s="34">
        <v>45811</v>
      </c>
      <c r="B5524" s="35" t="s">
        <v>1834</v>
      </c>
      <c r="C5524" s="36" t="s">
        <v>1835</v>
      </c>
      <c r="D5524" s="35">
        <v>3230</v>
      </c>
      <c r="E5524" s="36">
        <v>9</v>
      </c>
      <c r="F5524" s="36" t="s">
        <v>14</v>
      </c>
      <c r="G5524" s="36" t="s">
        <v>10003</v>
      </c>
      <c r="H5524" s="37">
        <v>0</v>
      </c>
    </row>
    <row r="5525" spans="1:8" x14ac:dyDescent="0.25">
      <c r="A5525" s="30">
        <v>45811</v>
      </c>
      <c r="B5525" s="31" t="s">
        <v>10516</v>
      </c>
      <c r="C5525" s="32" t="s">
        <v>10516</v>
      </c>
      <c r="D5525" s="31">
        <v>3231</v>
      </c>
      <c r="E5525" s="32">
        <v>20</v>
      </c>
      <c r="F5525" s="32" t="s">
        <v>14</v>
      </c>
      <c r="G5525" s="32" t="s">
        <v>10003</v>
      </c>
      <c r="H5525" s="33">
        <v>0</v>
      </c>
    </row>
    <row r="5526" spans="1:8" x14ac:dyDescent="0.25">
      <c r="A5526" s="34">
        <v>45811</v>
      </c>
      <c r="B5526" s="35" t="s">
        <v>10900</v>
      </c>
      <c r="C5526" s="36" t="s">
        <v>10900</v>
      </c>
      <c r="D5526" s="35">
        <v>3232</v>
      </c>
      <c r="E5526" s="36">
        <v>50</v>
      </c>
      <c r="F5526" s="36" t="s">
        <v>14</v>
      </c>
      <c r="G5526" s="36" t="s">
        <v>10003</v>
      </c>
      <c r="H5526" s="37">
        <v>0</v>
      </c>
    </row>
    <row r="5527" spans="1:8" x14ac:dyDescent="0.25">
      <c r="A5527" s="30">
        <v>45811</v>
      </c>
      <c r="B5527" s="31" t="s">
        <v>4127</v>
      </c>
      <c r="C5527" s="32" t="s">
        <v>4128</v>
      </c>
      <c r="D5527" s="31">
        <v>3233</v>
      </c>
      <c r="E5527" s="32">
        <v>60</v>
      </c>
      <c r="F5527" s="32" t="s">
        <v>14</v>
      </c>
      <c r="G5527" s="32" t="s">
        <v>10003</v>
      </c>
      <c r="H5527" s="33">
        <v>0</v>
      </c>
    </row>
    <row r="5528" spans="1:8" x14ac:dyDescent="0.25">
      <c r="A5528" s="34">
        <v>45811</v>
      </c>
      <c r="B5528" s="35" t="s">
        <v>4125</v>
      </c>
      <c r="C5528" s="36" t="s">
        <v>4126</v>
      </c>
      <c r="D5528" s="35">
        <v>3234</v>
      </c>
      <c r="E5528" s="36">
        <v>60</v>
      </c>
      <c r="F5528" s="36" t="s">
        <v>14</v>
      </c>
      <c r="G5528" s="36" t="s">
        <v>10003</v>
      </c>
      <c r="H5528" s="37">
        <v>0</v>
      </c>
    </row>
    <row r="5529" spans="1:8" x14ac:dyDescent="0.25">
      <c r="A5529" s="30">
        <v>45811</v>
      </c>
      <c r="B5529" s="31" t="s">
        <v>4131</v>
      </c>
      <c r="C5529" s="32" t="s">
        <v>4132</v>
      </c>
      <c r="D5529" s="31">
        <v>3235</v>
      </c>
      <c r="E5529" s="32">
        <v>100</v>
      </c>
      <c r="F5529" s="32" t="s">
        <v>14</v>
      </c>
      <c r="G5529" s="32" t="s">
        <v>10003</v>
      </c>
      <c r="H5529" s="33">
        <v>0</v>
      </c>
    </row>
    <row r="5530" spans="1:8" x14ac:dyDescent="0.25">
      <c r="A5530" s="34">
        <v>45811</v>
      </c>
      <c r="B5530" s="35" t="s">
        <v>4133</v>
      </c>
      <c r="C5530" s="36" t="s">
        <v>4134</v>
      </c>
      <c r="D5530" s="35">
        <v>3236</v>
      </c>
      <c r="E5530" s="36">
        <v>92</v>
      </c>
      <c r="F5530" s="36" t="s">
        <v>14</v>
      </c>
      <c r="G5530" s="36" t="s">
        <v>10003</v>
      </c>
      <c r="H5530" s="37">
        <v>0</v>
      </c>
    </row>
    <row r="5531" spans="1:8" x14ac:dyDescent="0.25">
      <c r="A5531" s="30">
        <v>45812</v>
      </c>
      <c r="B5531" s="31" t="s">
        <v>1764</v>
      </c>
      <c r="C5531" s="32" t="s">
        <v>1765</v>
      </c>
      <c r="D5531" s="31">
        <v>3237</v>
      </c>
      <c r="E5531" s="32">
        <v>600</v>
      </c>
      <c r="F5531" s="32" t="s">
        <v>14</v>
      </c>
      <c r="G5531" s="32" t="s">
        <v>10003</v>
      </c>
      <c r="H5531" s="33">
        <v>0</v>
      </c>
    </row>
    <row r="5532" spans="1:8" x14ac:dyDescent="0.25">
      <c r="A5532" s="34">
        <v>45812</v>
      </c>
      <c r="B5532" s="35">
        <v>3280574100</v>
      </c>
      <c r="C5532" s="36" t="s">
        <v>8680</v>
      </c>
      <c r="D5532" s="35">
        <v>3238</v>
      </c>
      <c r="E5532" s="36">
        <v>40</v>
      </c>
      <c r="F5532" s="36" t="s">
        <v>14</v>
      </c>
      <c r="G5532" s="36" t="s">
        <v>10003</v>
      </c>
      <c r="H5532" s="37">
        <v>0</v>
      </c>
    </row>
    <row r="5533" spans="1:8" x14ac:dyDescent="0.25">
      <c r="A5533" s="30">
        <v>45812</v>
      </c>
      <c r="B5533" s="31">
        <v>3280606100</v>
      </c>
      <c r="C5533" s="32" t="s">
        <v>10520</v>
      </c>
      <c r="D5533" s="31">
        <v>3239</v>
      </c>
      <c r="E5533" s="32">
        <v>8</v>
      </c>
      <c r="F5533" s="32" t="s">
        <v>14</v>
      </c>
      <c r="G5533" s="32" t="s">
        <v>10003</v>
      </c>
      <c r="H5533" s="33">
        <v>0</v>
      </c>
    </row>
    <row r="5534" spans="1:8" x14ac:dyDescent="0.25">
      <c r="A5534" s="34">
        <v>45812</v>
      </c>
      <c r="B5534" s="35">
        <v>1280359100</v>
      </c>
      <c r="C5534" s="36" t="s">
        <v>8650</v>
      </c>
      <c r="D5534" s="35">
        <v>3240</v>
      </c>
      <c r="E5534" s="36">
        <v>18</v>
      </c>
      <c r="F5534" s="36" t="s">
        <v>14</v>
      </c>
      <c r="G5534" s="36" t="s">
        <v>10003</v>
      </c>
      <c r="H5534" s="37">
        <v>0</v>
      </c>
    </row>
    <row r="5535" spans="1:8" x14ac:dyDescent="0.25">
      <c r="A5535" s="30">
        <v>45812</v>
      </c>
      <c r="B5535" s="31">
        <v>4341143100</v>
      </c>
      <c r="C5535" s="32" t="s">
        <v>8734</v>
      </c>
      <c r="D5535" s="31">
        <v>3241</v>
      </c>
      <c r="E5535" s="32">
        <v>10</v>
      </c>
      <c r="F5535" s="32" t="s">
        <v>14</v>
      </c>
      <c r="G5535" s="32" t="s">
        <v>10003</v>
      </c>
      <c r="H5535" s="33">
        <v>0</v>
      </c>
    </row>
    <row r="5536" spans="1:8" x14ac:dyDescent="0.25">
      <c r="A5536" s="34">
        <v>45812</v>
      </c>
      <c r="B5536" s="35" t="s">
        <v>1014</v>
      </c>
      <c r="C5536" s="36" t="s">
        <v>4282</v>
      </c>
      <c r="D5536" s="35">
        <v>3242</v>
      </c>
      <c r="E5536" s="36">
        <v>144</v>
      </c>
      <c r="F5536" s="36" t="s">
        <v>14</v>
      </c>
      <c r="G5536" s="36" t="s">
        <v>10003</v>
      </c>
      <c r="H5536" s="37">
        <v>0</v>
      </c>
    </row>
    <row r="5537" spans="1:8" x14ac:dyDescent="0.25">
      <c r="A5537" s="30">
        <v>45812</v>
      </c>
      <c r="B5537" s="31" t="s">
        <v>1232</v>
      </c>
      <c r="C5537" s="32" t="s">
        <v>3539</v>
      </c>
      <c r="D5537" s="31">
        <v>3243</v>
      </c>
      <c r="E5537" s="32">
        <v>144</v>
      </c>
      <c r="F5537" s="32" t="s">
        <v>14</v>
      </c>
      <c r="G5537" s="32" t="s">
        <v>10003</v>
      </c>
      <c r="H5537" s="33">
        <v>0</v>
      </c>
    </row>
    <row r="5538" spans="1:8" x14ac:dyDescent="0.25">
      <c r="A5538" s="34">
        <v>45807</v>
      </c>
      <c r="B5538" s="35" t="s">
        <v>4791</v>
      </c>
      <c r="C5538" s="36" t="s">
        <v>4792</v>
      </c>
      <c r="D5538" s="35">
        <v>2084</v>
      </c>
      <c r="E5538" s="36">
        <v>10</v>
      </c>
      <c r="F5538" s="36" t="s">
        <v>14</v>
      </c>
      <c r="G5538" s="36" t="s">
        <v>10961</v>
      </c>
      <c r="H5538" s="37" t="s">
        <v>10759</v>
      </c>
    </row>
    <row r="5539" spans="1:8" x14ac:dyDescent="0.25">
      <c r="A5539" s="30">
        <v>45807</v>
      </c>
      <c r="B5539" s="31" t="s">
        <v>6454</v>
      </c>
      <c r="C5539" s="32" t="s">
        <v>6455</v>
      </c>
      <c r="D5539" s="31">
        <v>2084</v>
      </c>
      <c r="E5539" s="32">
        <v>4</v>
      </c>
      <c r="F5539" s="32" t="s">
        <v>14</v>
      </c>
      <c r="G5539" s="32" t="s">
        <v>10961</v>
      </c>
      <c r="H5539" s="33" t="s">
        <v>10759</v>
      </c>
    </row>
    <row r="5540" spans="1:8" x14ac:dyDescent="0.25">
      <c r="A5540" s="34">
        <v>45807</v>
      </c>
      <c r="B5540" s="35" t="s">
        <v>341</v>
      </c>
      <c r="C5540" s="36" t="s">
        <v>342</v>
      </c>
      <c r="D5540" s="35">
        <v>2084</v>
      </c>
      <c r="E5540" s="36">
        <v>12</v>
      </c>
      <c r="F5540" s="36" t="s">
        <v>14</v>
      </c>
      <c r="G5540" s="36" t="s">
        <v>10961</v>
      </c>
      <c r="H5540" s="37" t="s">
        <v>10759</v>
      </c>
    </row>
    <row r="5541" spans="1:8" x14ac:dyDescent="0.25">
      <c r="A5541" s="30">
        <v>45807</v>
      </c>
      <c r="B5541" s="31" t="s">
        <v>1338</v>
      </c>
      <c r="C5541" s="32" t="s">
        <v>1339</v>
      </c>
      <c r="D5541" s="31">
        <v>2084</v>
      </c>
      <c r="E5541" s="32">
        <v>4</v>
      </c>
      <c r="F5541" s="32" t="s">
        <v>14</v>
      </c>
      <c r="G5541" s="32" t="s">
        <v>10961</v>
      </c>
      <c r="H5541" s="33" t="s">
        <v>10759</v>
      </c>
    </row>
    <row r="5542" spans="1:8" x14ac:dyDescent="0.25">
      <c r="A5542" s="34">
        <v>45807</v>
      </c>
      <c r="B5542" s="35">
        <v>3280845100</v>
      </c>
      <c r="C5542" s="36" t="s">
        <v>8702</v>
      </c>
      <c r="D5542" s="35">
        <v>2084</v>
      </c>
      <c r="E5542" s="36">
        <v>1</v>
      </c>
      <c r="F5542" s="36" t="s">
        <v>14</v>
      </c>
      <c r="G5542" s="36" t="s">
        <v>10961</v>
      </c>
      <c r="H5542" s="37" t="s">
        <v>10759</v>
      </c>
    </row>
    <row r="5543" spans="1:8" x14ac:dyDescent="0.25">
      <c r="A5543" s="30">
        <v>45807</v>
      </c>
      <c r="B5543" s="31">
        <v>3280613100</v>
      </c>
      <c r="C5543" s="32" t="s">
        <v>8689</v>
      </c>
      <c r="D5543" s="31">
        <v>2084</v>
      </c>
      <c r="E5543" s="32">
        <v>1</v>
      </c>
      <c r="F5543" s="32" t="s">
        <v>14</v>
      </c>
      <c r="G5543" s="32" t="s">
        <v>10961</v>
      </c>
      <c r="H5543" s="33" t="s">
        <v>10759</v>
      </c>
    </row>
    <row r="5544" spans="1:8" x14ac:dyDescent="0.25">
      <c r="A5544" s="34">
        <v>45807</v>
      </c>
      <c r="B5544" s="35">
        <v>3280606100</v>
      </c>
      <c r="C5544" s="36" t="s">
        <v>10520</v>
      </c>
      <c r="D5544" s="35">
        <v>2084</v>
      </c>
      <c r="E5544" s="36">
        <v>1</v>
      </c>
      <c r="F5544" s="36" t="s">
        <v>14</v>
      </c>
      <c r="G5544" s="36" t="s">
        <v>10961</v>
      </c>
      <c r="H5544" s="37" t="s">
        <v>10759</v>
      </c>
    </row>
    <row r="5545" spans="1:8" x14ac:dyDescent="0.25">
      <c r="A5545" s="30">
        <v>45807</v>
      </c>
      <c r="B5545" s="31" t="s">
        <v>1045</v>
      </c>
      <c r="C5545" s="32" t="s">
        <v>1046</v>
      </c>
      <c r="D5545" s="31">
        <v>2084</v>
      </c>
      <c r="E5545" s="32">
        <v>10</v>
      </c>
      <c r="F5545" s="32" t="s">
        <v>14</v>
      </c>
      <c r="G5545" s="32" t="s">
        <v>10961</v>
      </c>
      <c r="H5545" s="33" t="s">
        <v>10759</v>
      </c>
    </row>
    <row r="5546" spans="1:8" x14ac:dyDescent="0.25">
      <c r="A5546" s="34">
        <v>45807</v>
      </c>
      <c r="B5546" s="35" t="s">
        <v>4791</v>
      </c>
      <c r="C5546" s="36" t="s">
        <v>4792</v>
      </c>
      <c r="D5546" s="35">
        <v>2084</v>
      </c>
      <c r="E5546" s="36">
        <v>10</v>
      </c>
      <c r="F5546" s="36" t="s">
        <v>14</v>
      </c>
      <c r="G5546" s="36" t="s">
        <v>10003</v>
      </c>
      <c r="H5546" s="37" t="s">
        <v>10515</v>
      </c>
    </row>
    <row r="5547" spans="1:8" x14ac:dyDescent="0.25">
      <c r="A5547" s="30">
        <v>45807</v>
      </c>
      <c r="B5547" s="31" t="s">
        <v>6454</v>
      </c>
      <c r="C5547" s="32" t="s">
        <v>6455</v>
      </c>
      <c r="D5547" s="31">
        <v>2084</v>
      </c>
      <c r="E5547" s="32">
        <v>4</v>
      </c>
      <c r="F5547" s="32" t="s">
        <v>14</v>
      </c>
      <c r="G5547" s="32" t="s">
        <v>10003</v>
      </c>
      <c r="H5547" s="33" t="s">
        <v>10515</v>
      </c>
    </row>
    <row r="5548" spans="1:8" x14ac:dyDescent="0.25">
      <c r="A5548" s="34">
        <v>45807</v>
      </c>
      <c r="B5548" s="35" t="s">
        <v>341</v>
      </c>
      <c r="C5548" s="36" t="s">
        <v>342</v>
      </c>
      <c r="D5548" s="35">
        <v>2084</v>
      </c>
      <c r="E5548" s="36">
        <v>12</v>
      </c>
      <c r="F5548" s="36" t="s">
        <v>14</v>
      </c>
      <c r="G5548" s="36" t="s">
        <v>10003</v>
      </c>
      <c r="H5548" s="37" t="s">
        <v>10515</v>
      </c>
    </row>
    <row r="5549" spans="1:8" x14ac:dyDescent="0.25">
      <c r="A5549" s="30">
        <v>45807</v>
      </c>
      <c r="B5549" s="31" t="s">
        <v>1338</v>
      </c>
      <c r="C5549" s="32" t="s">
        <v>1339</v>
      </c>
      <c r="D5549" s="31">
        <v>2084</v>
      </c>
      <c r="E5549" s="32">
        <v>4</v>
      </c>
      <c r="F5549" s="32" t="s">
        <v>14</v>
      </c>
      <c r="G5549" s="32" t="s">
        <v>10003</v>
      </c>
      <c r="H5549" s="33" t="s">
        <v>10515</v>
      </c>
    </row>
    <row r="5550" spans="1:8" x14ac:dyDescent="0.25">
      <c r="A5550" s="34">
        <v>45807</v>
      </c>
      <c r="B5550" s="35">
        <v>3280845100</v>
      </c>
      <c r="C5550" s="36" t="s">
        <v>8702</v>
      </c>
      <c r="D5550" s="35">
        <v>2084</v>
      </c>
      <c r="E5550" s="36">
        <v>1</v>
      </c>
      <c r="F5550" s="36" t="s">
        <v>14</v>
      </c>
      <c r="G5550" s="36" t="s">
        <v>10003</v>
      </c>
      <c r="H5550" s="37" t="s">
        <v>10515</v>
      </c>
    </row>
    <row r="5551" spans="1:8" x14ac:dyDescent="0.25">
      <c r="A5551" s="30">
        <v>45807</v>
      </c>
      <c r="B5551" s="31">
        <v>3280613100</v>
      </c>
      <c r="C5551" s="32" t="s">
        <v>8689</v>
      </c>
      <c r="D5551" s="31">
        <v>2084</v>
      </c>
      <c r="E5551" s="32">
        <v>1</v>
      </c>
      <c r="F5551" s="32" t="s">
        <v>14</v>
      </c>
      <c r="G5551" s="32" t="s">
        <v>10003</v>
      </c>
      <c r="H5551" s="33" t="s">
        <v>10515</v>
      </c>
    </row>
    <row r="5552" spans="1:8" x14ac:dyDescent="0.25">
      <c r="A5552" s="34">
        <v>45807</v>
      </c>
      <c r="B5552" s="35">
        <v>3280606100</v>
      </c>
      <c r="C5552" s="36" t="s">
        <v>10520</v>
      </c>
      <c r="D5552" s="35">
        <v>2084</v>
      </c>
      <c r="E5552" s="36">
        <v>1</v>
      </c>
      <c r="F5552" s="36" t="s">
        <v>14</v>
      </c>
      <c r="G5552" s="36" t="s">
        <v>10003</v>
      </c>
      <c r="H5552" s="37" t="s">
        <v>10515</v>
      </c>
    </row>
    <row r="5553" spans="1:8" x14ac:dyDescent="0.25">
      <c r="A5553" s="30">
        <v>45807</v>
      </c>
      <c r="B5553" s="31" t="s">
        <v>1045</v>
      </c>
      <c r="C5553" s="32" t="s">
        <v>1046</v>
      </c>
      <c r="D5553" s="31">
        <v>2084</v>
      </c>
      <c r="E5553" s="32">
        <v>10</v>
      </c>
      <c r="F5553" s="32" t="s">
        <v>14</v>
      </c>
      <c r="G5553" s="32" t="s">
        <v>10003</v>
      </c>
      <c r="H5553" s="33" t="s">
        <v>10515</v>
      </c>
    </row>
    <row r="5554" spans="1:8" x14ac:dyDescent="0.25">
      <c r="A5554" s="34">
        <v>45803</v>
      </c>
      <c r="B5554" s="35" t="s">
        <v>2766</v>
      </c>
      <c r="C5554" s="36" t="s">
        <v>2767</v>
      </c>
      <c r="D5554" s="35">
        <v>2106</v>
      </c>
      <c r="E5554" s="36">
        <v>1</v>
      </c>
      <c r="F5554" s="36" t="s">
        <v>14</v>
      </c>
      <c r="G5554" s="36" t="s">
        <v>10961</v>
      </c>
      <c r="H5554" s="37" t="s">
        <v>10149</v>
      </c>
    </row>
    <row r="5555" spans="1:8" x14ac:dyDescent="0.25">
      <c r="A5555" s="30">
        <v>45803</v>
      </c>
      <c r="B5555" s="31" t="s">
        <v>2766</v>
      </c>
      <c r="C5555" s="32" t="s">
        <v>2767</v>
      </c>
      <c r="D5555" s="31">
        <v>2106</v>
      </c>
      <c r="E5555" s="32">
        <v>1</v>
      </c>
      <c r="F5555" s="32" t="s">
        <v>14</v>
      </c>
      <c r="G5555" s="32" t="s">
        <v>10003</v>
      </c>
      <c r="H5555" s="33" t="s">
        <v>10515</v>
      </c>
    </row>
    <row r="5556" spans="1:8" x14ac:dyDescent="0.25">
      <c r="A5556" s="34">
        <v>45810</v>
      </c>
      <c r="B5556" s="35" t="s">
        <v>10901</v>
      </c>
      <c r="C5556" s="36" t="s">
        <v>10901</v>
      </c>
      <c r="D5556" s="35">
        <v>2105</v>
      </c>
      <c r="E5556" s="36">
        <v>3</v>
      </c>
      <c r="F5556" s="36" t="s">
        <v>25</v>
      </c>
      <c r="G5556" s="36" t="s">
        <v>10961</v>
      </c>
      <c r="H5556" s="37" t="s">
        <v>10818</v>
      </c>
    </row>
    <row r="5557" spans="1:8" x14ac:dyDescent="0.25">
      <c r="A5557" s="30">
        <v>45810</v>
      </c>
      <c r="B5557" s="31" t="s">
        <v>1743</v>
      </c>
      <c r="C5557" s="32" t="s">
        <v>1744</v>
      </c>
      <c r="D5557" s="31">
        <v>2105</v>
      </c>
      <c r="E5557" s="32">
        <v>6</v>
      </c>
      <c r="F5557" s="32" t="s">
        <v>14</v>
      </c>
      <c r="G5557" s="32" t="s">
        <v>10961</v>
      </c>
      <c r="H5557" s="33" t="s">
        <v>10818</v>
      </c>
    </row>
    <row r="5558" spans="1:8" x14ac:dyDescent="0.25">
      <c r="A5558" s="34">
        <v>45810</v>
      </c>
      <c r="B5558" s="35" t="s">
        <v>1368</v>
      </c>
      <c r="C5558" s="36" t="s">
        <v>1369</v>
      </c>
      <c r="D5558" s="35">
        <v>2105</v>
      </c>
      <c r="E5558" s="36">
        <v>10</v>
      </c>
      <c r="F5558" s="36" t="s">
        <v>14</v>
      </c>
      <c r="G5558" s="36" t="s">
        <v>10961</v>
      </c>
      <c r="H5558" s="37" t="s">
        <v>10818</v>
      </c>
    </row>
    <row r="5559" spans="1:8" x14ac:dyDescent="0.25">
      <c r="A5559" s="30">
        <v>45810</v>
      </c>
      <c r="B5559" s="31" t="s">
        <v>10901</v>
      </c>
      <c r="C5559" s="32" t="s">
        <v>10901</v>
      </c>
      <c r="D5559" s="31">
        <v>2105</v>
      </c>
      <c r="E5559" s="32">
        <v>3</v>
      </c>
      <c r="F5559" s="32" t="s">
        <v>25</v>
      </c>
      <c r="G5559" s="32" t="s">
        <v>10003</v>
      </c>
      <c r="H5559" s="33" t="s">
        <v>10515</v>
      </c>
    </row>
    <row r="5560" spans="1:8" x14ac:dyDescent="0.25">
      <c r="A5560" s="34">
        <v>45810</v>
      </c>
      <c r="B5560" s="35" t="s">
        <v>1743</v>
      </c>
      <c r="C5560" s="36" t="s">
        <v>1744</v>
      </c>
      <c r="D5560" s="35">
        <v>2105</v>
      </c>
      <c r="E5560" s="36">
        <v>6</v>
      </c>
      <c r="F5560" s="36" t="s">
        <v>14</v>
      </c>
      <c r="G5560" s="36" t="s">
        <v>10003</v>
      </c>
      <c r="H5560" s="37" t="s">
        <v>10515</v>
      </c>
    </row>
    <row r="5561" spans="1:8" x14ac:dyDescent="0.25">
      <c r="A5561" s="30">
        <v>45810</v>
      </c>
      <c r="B5561" s="31" t="s">
        <v>1368</v>
      </c>
      <c r="C5561" s="32" t="s">
        <v>1369</v>
      </c>
      <c r="D5561" s="31">
        <v>2105</v>
      </c>
      <c r="E5561" s="32">
        <v>10</v>
      </c>
      <c r="F5561" s="32" t="s">
        <v>14</v>
      </c>
      <c r="G5561" s="32" t="s">
        <v>10003</v>
      </c>
      <c r="H5561" s="33" t="s">
        <v>10515</v>
      </c>
    </row>
    <row r="5562" spans="1:8" x14ac:dyDescent="0.25">
      <c r="A5562" s="34">
        <v>45811</v>
      </c>
      <c r="B5562" s="35" t="s">
        <v>5396</v>
      </c>
      <c r="C5562" s="36" t="s">
        <v>5397</v>
      </c>
      <c r="D5562" s="35">
        <v>2077</v>
      </c>
      <c r="E5562" s="36">
        <v>200</v>
      </c>
      <c r="F5562" s="36" t="s">
        <v>14</v>
      </c>
      <c r="G5562" s="36" t="s">
        <v>10961</v>
      </c>
      <c r="H5562" s="37" t="s">
        <v>9381</v>
      </c>
    </row>
    <row r="5563" spans="1:8" x14ac:dyDescent="0.25">
      <c r="A5563" s="30">
        <v>45811</v>
      </c>
      <c r="B5563" s="31" t="s">
        <v>5342</v>
      </c>
      <c r="C5563" s="32" t="s">
        <v>5343</v>
      </c>
      <c r="D5563" s="31">
        <v>2077</v>
      </c>
      <c r="E5563" s="32">
        <v>16</v>
      </c>
      <c r="F5563" s="32" t="s">
        <v>25</v>
      </c>
      <c r="G5563" s="32" t="s">
        <v>10961</v>
      </c>
      <c r="H5563" s="33" t="s">
        <v>9381</v>
      </c>
    </row>
    <row r="5564" spans="1:8" x14ac:dyDescent="0.25">
      <c r="A5564" s="34">
        <v>45811</v>
      </c>
      <c r="B5564" s="35" t="s">
        <v>5450</v>
      </c>
      <c r="C5564" s="36" t="s">
        <v>5451</v>
      </c>
      <c r="D5564" s="35">
        <v>2077</v>
      </c>
      <c r="E5564" s="36">
        <v>60</v>
      </c>
      <c r="F5564" s="36" t="s">
        <v>25</v>
      </c>
      <c r="G5564" s="36" t="s">
        <v>10961</v>
      </c>
      <c r="H5564" s="37" t="s">
        <v>9381</v>
      </c>
    </row>
    <row r="5565" spans="1:8" x14ac:dyDescent="0.25">
      <c r="A5565" s="30">
        <v>45811</v>
      </c>
      <c r="B5565" s="31" t="s">
        <v>5390</v>
      </c>
      <c r="C5565" s="32" t="s">
        <v>5391</v>
      </c>
      <c r="D5565" s="31">
        <v>2077</v>
      </c>
      <c r="E5565" s="32">
        <v>72</v>
      </c>
      <c r="F5565" s="32" t="s">
        <v>14</v>
      </c>
      <c r="G5565" s="32" t="s">
        <v>10961</v>
      </c>
      <c r="H5565" s="33" t="s">
        <v>9381</v>
      </c>
    </row>
    <row r="5566" spans="1:8" x14ac:dyDescent="0.25">
      <c r="A5566" s="34">
        <v>45811</v>
      </c>
      <c r="B5566" s="35" t="s">
        <v>10506</v>
      </c>
      <c r="C5566" s="36" t="s">
        <v>5134</v>
      </c>
      <c r="D5566" s="35">
        <v>2077</v>
      </c>
      <c r="E5566" s="36">
        <v>20</v>
      </c>
      <c r="F5566" s="36" t="s">
        <v>14</v>
      </c>
      <c r="G5566" s="36" t="s">
        <v>10961</v>
      </c>
      <c r="H5566" s="37" t="s">
        <v>9381</v>
      </c>
    </row>
    <row r="5567" spans="1:8" x14ac:dyDescent="0.25">
      <c r="A5567" s="30">
        <v>45811</v>
      </c>
      <c r="B5567" s="31" t="s">
        <v>10308</v>
      </c>
      <c r="C5567" s="32" t="s">
        <v>5118</v>
      </c>
      <c r="D5567" s="31">
        <v>2077</v>
      </c>
      <c r="E5567" s="32">
        <v>40</v>
      </c>
      <c r="F5567" s="32" t="s">
        <v>14</v>
      </c>
      <c r="G5567" s="32" t="s">
        <v>10961</v>
      </c>
      <c r="H5567" s="33" t="s">
        <v>9381</v>
      </c>
    </row>
    <row r="5568" spans="1:8" x14ac:dyDescent="0.25">
      <c r="A5568" s="34">
        <v>45811</v>
      </c>
      <c r="B5568" s="35" t="s">
        <v>5474</v>
      </c>
      <c r="C5568" s="36" t="s">
        <v>5475</v>
      </c>
      <c r="D5568" s="35">
        <v>2077</v>
      </c>
      <c r="E5568" s="36">
        <v>12</v>
      </c>
      <c r="F5568" s="36" t="s">
        <v>25</v>
      </c>
      <c r="G5568" s="36" t="s">
        <v>10961</v>
      </c>
      <c r="H5568" s="37" t="s">
        <v>9381</v>
      </c>
    </row>
    <row r="5569" spans="1:8" x14ac:dyDescent="0.25">
      <c r="A5569" s="30">
        <v>45811</v>
      </c>
      <c r="B5569" s="31" t="s">
        <v>5404</v>
      </c>
      <c r="C5569" s="32" t="s">
        <v>5405</v>
      </c>
      <c r="D5569" s="31">
        <v>2077</v>
      </c>
      <c r="E5569" s="32">
        <v>80</v>
      </c>
      <c r="F5569" s="32" t="s">
        <v>14</v>
      </c>
      <c r="G5569" s="32" t="s">
        <v>10961</v>
      </c>
      <c r="H5569" s="33" t="s">
        <v>9381</v>
      </c>
    </row>
    <row r="5570" spans="1:8" x14ac:dyDescent="0.25">
      <c r="A5570" s="34">
        <v>45813</v>
      </c>
      <c r="B5570" s="35" t="s">
        <v>745</v>
      </c>
      <c r="C5570" s="36" t="s">
        <v>746</v>
      </c>
      <c r="D5570" s="35">
        <v>2121</v>
      </c>
      <c r="E5570" s="36">
        <v>4</v>
      </c>
      <c r="F5570" s="36" t="s">
        <v>14</v>
      </c>
      <c r="G5570" s="36" t="s">
        <v>10961</v>
      </c>
      <c r="H5570" s="37" t="s">
        <v>8431</v>
      </c>
    </row>
    <row r="5571" spans="1:8" x14ac:dyDescent="0.25">
      <c r="A5571" s="30">
        <v>45812</v>
      </c>
      <c r="B5571" s="31" t="s">
        <v>1347</v>
      </c>
      <c r="C5571" s="32" t="s">
        <v>1348</v>
      </c>
      <c r="D5571" s="31" t="s">
        <v>10903</v>
      </c>
      <c r="E5571" s="32">
        <v>12</v>
      </c>
      <c r="F5571" s="32" t="s">
        <v>14</v>
      </c>
      <c r="G5571" s="32" t="s">
        <v>10961</v>
      </c>
      <c r="H5571" s="33" t="s">
        <v>10902</v>
      </c>
    </row>
    <row r="5572" spans="1:8" x14ac:dyDescent="0.25">
      <c r="A5572" s="34">
        <v>45812</v>
      </c>
      <c r="B5572" s="35" t="s">
        <v>816</v>
      </c>
      <c r="C5572" s="36" t="s">
        <v>817</v>
      </c>
      <c r="D5572" s="35" t="s">
        <v>10903</v>
      </c>
      <c r="E5572" s="36">
        <v>2</v>
      </c>
      <c r="F5572" s="36" t="s">
        <v>14</v>
      </c>
      <c r="G5572" s="36" t="s">
        <v>10961</v>
      </c>
      <c r="H5572" s="37" t="s">
        <v>10902</v>
      </c>
    </row>
    <row r="5573" spans="1:8" x14ac:dyDescent="0.25">
      <c r="A5573" s="30">
        <v>45812</v>
      </c>
      <c r="B5573" s="31" t="s">
        <v>1974</v>
      </c>
      <c r="C5573" s="32" t="s">
        <v>1975</v>
      </c>
      <c r="D5573" s="31" t="s">
        <v>10903</v>
      </c>
      <c r="E5573" s="32">
        <v>2</v>
      </c>
      <c r="F5573" s="32" t="s">
        <v>14</v>
      </c>
      <c r="G5573" s="32" t="s">
        <v>10961</v>
      </c>
      <c r="H5573" s="33" t="s">
        <v>10902</v>
      </c>
    </row>
    <row r="5574" spans="1:8" x14ac:dyDescent="0.25">
      <c r="A5574" s="34">
        <v>45812</v>
      </c>
      <c r="B5574" s="35" t="s">
        <v>2432</v>
      </c>
      <c r="C5574" s="36" t="s">
        <v>2486</v>
      </c>
      <c r="D5574" s="35" t="s">
        <v>10903</v>
      </c>
      <c r="E5574" s="36">
        <v>1</v>
      </c>
      <c r="F5574" s="36" t="s">
        <v>14</v>
      </c>
      <c r="G5574" s="36" t="s">
        <v>10961</v>
      </c>
      <c r="H5574" s="37" t="s">
        <v>10902</v>
      </c>
    </row>
    <row r="5575" spans="1:8" x14ac:dyDescent="0.25">
      <c r="A5575" s="30">
        <v>45812</v>
      </c>
      <c r="B5575" s="31" t="s">
        <v>2169</v>
      </c>
      <c r="C5575" s="32" t="s">
        <v>2170</v>
      </c>
      <c r="D5575" s="31" t="s">
        <v>10903</v>
      </c>
      <c r="E5575" s="32">
        <v>24</v>
      </c>
      <c r="F5575" s="32" t="s">
        <v>14</v>
      </c>
      <c r="G5575" s="32" t="s">
        <v>10961</v>
      </c>
      <c r="H5575" s="33" t="s">
        <v>10902</v>
      </c>
    </row>
    <row r="5576" spans="1:8" x14ac:dyDescent="0.25">
      <c r="A5576" s="34">
        <v>45812</v>
      </c>
      <c r="B5576" s="35" t="s">
        <v>4297</v>
      </c>
      <c r="C5576" s="36" t="s">
        <v>8551</v>
      </c>
      <c r="D5576" s="35" t="s">
        <v>10903</v>
      </c>
      <c r="E5576" s="36">
        <v>2</v>
      </c>
      <c r="F5576" s="36" t="s">
        <v>14</v>
      </c>
      <c r="G5576" s="36" t="s">
        <v>10961</v>
      </c>
      <c r="H5576" s="37" t="s">
        <v>10902</v>
      </c>
    </row>
    <row r="5577" spans="1:8" x14ac:dyDescent="0.25">
      <c r="A5577" s="30">
        <v>45812</v>
      </c>
      <c r="B5577" s="31" t="s">
        <v>1089</v>
      </c>
      <c r="C5577" s="32" t="s">
        <v>3855</v>
      </c>
      <c r="D5577" s="31" t="s">
        <v>10903</v>
      </c>
      <c r="E5577" s="32">
        <v>2</v>
      </c>
      <c r="F5577" s="32" t="s">
        <v>14</v>
      </c>
      <c r="G5577" s="32" t="s">
        <v>10961</v>
      </c>
      <c r="H5577" s="33" t="s">
        <v>10902</v>
      </c>
    </row>
    <row r="5578" spans="1:8" x14ac:dyDescent="0.25">
      <c r="A5578" s="34">
        <v>45812</v>
      </c>
      <c r="B5578" s="35" t="s">
        <v>344</v>
      </c>
      <c r="C5578" s="36" t="s">
        <v>345</v>
      </c>
      <c r="D5578" s="35" t="s">
        <v>10903</v>
      </c>
      <c r="E5578" s="36">
        <v>36</v>
      </c>
      <c r="F5578" s="36" t="s">
        <v>14</v>
      </c>
      <c r="G5578" s="36" t="s">
        <v>10961</v>
      </c>
      <c r="H5578" s="37" t="s">
        <v>10902</v>
      </c>
    </row>
    <row r="5579" spans="1:8" x14ac:dyDescent="0.25">
      <c r="A5579" s="30">
        <v>45812</v>
      </c>
      <c r="B5579" s="31" t="s">
        <v>1073</v>
      </c>
      <c r="C5579" s="32" t="s">
        <v>1074</v>
      </c>
      <c r="D5579" s="31" t="s">
        <v>10903</v>
      </c>
      <c r="E5579" s="32">
        <v>10</v>
      </c>
      <c r="F5579" s="32" t="s">
        <v>14</v>
      </c>
      <c r="G5579" s="32" t="s">
        <v>10961</v>
      </c>
      <c r="H5579" s="33" t="s">
        <v>10902</v>
      </c>
    </row>
    <row r="5580" spans="1:8" x14ac:dyDescent="0.25">
      <c r="A5580" s="34">
        <v>45812</v>
      </c>
      <c r="B5580" s="35" t="s">
        <v>10248</v>
      </c>
      <c r="C5580" s="36" t="s">
        <v>2923</v>
      </c>
      <c r="D5580" s="35" t="s">
        <v>10903</v>
      </c>
      <c r="E5580" s="36">
        <v>2</v>
      </c>
      <c r="F5580" s="36" t="s">
        <v>14</v>
      </c>
      <c r="G5580" s="36" t="s">
        <v>10961</v>
      </c>
      <c r="H5580" s="37" t="s">
        <v>10902</v>
      </c>
    </row>
    <row r="5581" spans="1:8" x14ac:dyDescent="0.25">
      <c r="A5581" s="30">
        <v>45812</v>
      </c>
      <c r="B5581" s="31" t="s">
        <v>8765</v>
      </c>
      <c r="C5581" s="32" t="s">
        <v>6081</v>
      </c>
      <c r="D5581" s="31" t="s">
        <v>10903</v>
      </c>
      <c r="E5581" s="32">
        <v>2</v>
      </c>
      <c r="F5581" s="32" t="s">
        <v>14</v>
      </c>
      <c r="G5581" s="32" t="s">
        <v>10961</v>
      </c>
      <c r="H5581" s="33" t="s">
        <v>10902</v>
      </c>
    </row>
    <row r="5582" spans="1:8" x14ac:dyDescent="0.25">
      <c r="A5582" s="34">
        <v>45812</v>
      </c>
      <c r="B5582" s="35" t="s">
        <v>4142</v>
      </c>
      <c r="C5582" s="36" t="s">
        <v>4143</v>
      </c>
      <c r="D5582" s="35" t="s">
        <v>10903</v>
      </c>
      <c r="E5582" s="36">
        <v>144</v>
      </c>
      <c r="F5582" s="36" t="s">
        <v>14</v>
      </c>
      <c r="G5582" s="36" t="s">
        <v>10961</v>
      </c>
      <c r="H5582" s="37" t="s">
        <v>10904</v>
      </c>
    </row>
    <row r="5583" spans="1:8" x14ac:dyDescent="0.25">
      <c r="A5583" s="30">
        <v>45812</v>
      </c>
      <c r="B5583" s="31">
        <v>6283283090</v>
      </c>
      <c r="C5583" s="32" t="s">
        <v>8744</v>
      </c>
      <c r="D5583" s="31" t="s">
        <v>10903</v>
      </c>
      <c r="E5583" s="32">
        <v>1</v>
      </c>
      <c r="F5583" s="32" t="s">
        <v>25</v>
      </c>
      <c r="G5583" s="32" t="s">
        <v>10961</v>
      </c>
      <c r="H5583" s="33" t="s">
        <v>10904</v>
      </c>
    </row>
    <row r="5584" spans="1:8" x14ac:dyDescent="0.25">
      <c r="A5584" s="34">
        <v>45812</v>
      </c>
      <c r="B5584" s="35">
        <v>2280242100</v>
      </c>
      <c r="C5584" s="36" t="s">
        <v>8662</v>
      </c>
      <c r="D5584" s="35" t="s">
        <v>10903</v>
      </c>
      <c r="E5584" s="36">
        <v>1</v>
      </c>
      <c r="F5584" s="36" t="s">
        <v>25</v>
      </c>
      <c r="G5584" s="36" t="s">
        <v>10961</v>
      </c>
      <c r="H5584" s="37" t="s">
        <v>10904</v>
      </c>
    </row>
    <row r="5585" spans="1:8" x14ac:dyDescent="0.25">
      <c r="A5585" s="30">
        <v>45813</v>
      </c>
      <c r="B5585" s="31" t="s">
        <v>10906</v>
      </c>
      <c r="C5585" s="32" t="s">
        <v>10906</v>
      </c>
      <c r="D5585" s="31" t="s">
        <v>10905</v>
      </c>
      <c r="E5585" s="32">
        <v>6</v>
      </c>
      <c r="F5585" s="32" t="s">
        <v>14</v>
      </c>
      <c r="G5585" s="32" t="s">
        <v>10961</v>
      </c>
      <c r="H5585" s="33" t="s">
        <v>8431</v>
      </c>
    </row>
    <row r="5586" spans="1:8" x14ac:dyDescent="0.25">
      <c r="A5586" s="34">
        <v>45813</v>
      </c>
      <c r="B5586" s="35" t="s">
        <v>10906</v>
      </c>
      <c r="C5586" s="36" t="s">
        <v>10906</v>
      </c>
      <c r="D5586" s="35" t="s">
        <v>10905</v>
      </c>
      <c r="E5586" s="36">
        <v>6</v>
      </c>
      <c r="F5586" s="36" t="s">
        <v>14</v>
      </c>
      <c r="G5586" s="36" t="s">
        <v>10003</v>
      </c>
      <c r="H5586" s="37">
        <v>0</v>
      </c>
    </row>
    <row r="5587" spans="1:8" x14ac:dyDescent="0.25">
      <c r="A5587" s="30">
        <v>45813</v>
      </c>
      <c r="B5587" s="31" t="s">
        <v>8337</v>
      </c>
      <c r="C5587" s="32" t="s">
        <v>8338</v>
      </c>
      <c r="D5587" s="31" t="s">
        <v>10905</v>
      </c>
      <c r="E5587" s="32">
        <v>60</v>
      </c>
      <c r="F5587" s="32" t="s">
        <v>14</v>
      </c>
      <c r="G5587" s="32" t="s">
        <v>10961</v>
      </c>
      <c r="H5587" s="33" t="s">
        <v>8431</v>
      </c>
    </row>
    <row r="5588" spans="1:8" x14ac:dyDescent="0.25">
      <c r="A5588" s="34">
        <v>45813</v>
      </c>
      <c r="B5588" s="35" t="s">
        <v>462</v>
      </c>
      <c r="C5588" s="36" t="s">
        <v>463</v>
      </c>
      <c r="D5588" s="35" t="s">
        <v>10905</v>
      </c>
      <c r="E5588" s="36">
        <v>3</v>
      </c>
      <c r="F5588" s="36" t="s">
        <v>8414</v>
      </c>
      <c r="G5588" s="36" t="s">
        <v>10961</v>
      </c>
      <c r="H5588" s="37" t="s">
        <v>8431</v>
      </c>
    </row>
    <row r="5589" spans="1:8" x14ac:dyDescent="0.25">
      <c r="A5589" s="30">
        <v>45813</v>
      </c>
      <c r="B5589" s="31" t="s">
        <v>9337</v>
      </c>
      <c r="C5589" s="32" t="s">
        <v>8920</v>
      </c>
      <c r="D5589" s="31" t="s">
        <v>10905</v>
      </c>
      <c r="E5589" s="32">
        <v>1</v>
      </c>
      <c r="F5589" s="32" t="s">
        <v>25</v>
      </c>
      <c r="G5589" s="32" t="s">
        <v>10961</v>
      </c>
      <c r="H5589" s="33" t="s">
        <v>8431</v>
      </c>
    </row>
    <row r="5590" spans="1:8" x14ac:dyDescent="0.25">
      <c r="A5590" s="34">
        <v>45813</v>
      </c>
      <c r="B5590" s="35" t="s">
        <v>10629</v>
      </c>
      <c r="C5590" s="36" t="s">
        <v>10629</v>
      </c>
      <c r="D5590" s="35" t="s">
        <v>10905</v>
      </c>
      <c r="E5590" s="36">
        <v>6</v>
      </c>
      <c r="F5590" s="36" t="s">
        <v>14</v>
      </c>
      <c r="G5590" s="36" t="s">
        <v>10961</v>
      </c>
      <c r="H5590" s="37" t="s">
        <v>8431</v>
      </c>
    </row>
    <row r="5591" spans="1:8" x14ac:dyDescent="0.25">
      <c r="A5591" s="30">
        <v>45813</v>
      </c>
      <c r="B5591" s="31" t="s">
        <v>9781</v>
      </c>
      <c r="C5591" s="32" t="s">
        <v>9782</v>
      </c>
      <c r="D5591" s="31" t="s">
        <v>10905</v>
      </c>
      <c r="E5591" s="32">
        <v>4</v>
      </c>
      <c r="F5591" s="32" t="s">
        <v>14</v>
      </c>
      <c r="G5591" s="32" t="s">
        <v>10961</v>
      </c>
      <c r="H5591" s="33" t="s">
        <v>8431</v>
      </c>
    </row>
    <row r="5592" spans="1:8" x14ac:dyDescent="0.25">
      <c r="A5592" s="34">
        <v>45813</v>
      </c>
      <c r="B5592" s="35" t="s">
        <v>804</v>
      </c>
      <c r="C5592" s="36" t="s">
        <v>805</v>
      </c>
      <c r="D5592" s="35" t="s">
        <v>10905</v>
      </c>
      <c r="E5592" s="36">
        <v>1</v>
      </c>
      <c r="F5592" s="36" t="s">
        <v>14</v>
      </c>
      <c r="G5592" s="36" t="s">
        <v>10961</v>
      </c>
      <c r="H5592" s="37" t="s">
        <v>8431</v>
      </c>
    </row>
    <row r="5593" spans="1:8" x14ac:dyDescent="0.25">
      <c r="A5593" s="30">
        <v>45813</v>
      </c>
      <c r="B5593" s="31" t="s">
        <v>800</v>
      </c>
      <c r="C5593" s="32" t="s">
        <v>801</v>
      </c>
      <c r="D5593" s="31" t="s">
        <v>10905</v>
      </c>
      <c r="E5593" s="32">
        <v>1</v>
      </c>
      <c r="F5593" s="32" t="s">
        <v>14</v>
      </c>
      <c r="G5593" s="32" t="s">
        <v>10961</v>
      </c>
      <c r="H5593" s="33" t="s">
        <v>8431</v>
      </c>
    </row>
    <row r="5594" spans="1:8" x14ac:dyDescent="0.25">
      <c r="A5594" s="34">
        <v>45813</v>
      </c>
      <c r="B5594" s="35" t="s">
        <v>9917</v>
      </c>
      <c r="C5594" s="36" t="s">
        <v>9918</v>
      </c>
      <c r="D5594" s="35" t="s">
        <v>10905</v>
      </c>
      <c r="E5594" s="36">
        <v>28</v>
      </c>
      <c r="F5594" s="36" t="s">
        <v>14</v>
      </c>
      <c r="G5594" s="36" t="s">
        <v>10961</v>
      </c>
      <c r="H5594" s="37" t="s">
        <v>8431</v>
      </c>
    </row>
    <row r="5595" spans="1:8" x14ac:dyDescent="0.25">
      <c r="A5595" s="30">
        <v>45813</v>
      </c>
      <c r="B5595" s="31" t="s">
        <v>4679</v>
      </c>
      <c r="C5595" s="32" t="s">
        <v>4680</v>
      </c>
      <c r="D5595" s="31" t="s">
        <v>10905</v>
      </c>
      <c r="E5595" s="32">
        <v>2</v>
      </c>
      <c r="F5595" s="32" t="s">
        <v>25</v>
      </c>
      <c r="G5595" s="32" t="s">
        <v>10961</v>
      </c>
      <c r="H5595" s="33" t="s">
        <v>8431</v>
      </c>
    </row>
    <row r="5596" spans="1:8" x14ac:dyDescent="0.25">
      <c r="A5596" s="34">
        <v>45813</v>
      </c>
      <c r="B5596" s="35" t="s">
        <v>4677</v>
      </c>
      <c r="C5596" s="36" t="s">
        <v>4678</v>
      </c>
      <c r="D5596" s="35" t="s">
        <v>10905</v>
      </c>
      <c r="E5596" s="36">
        <v>1</v>
      </c>
      <c r="F5596" s="36" t="s">
        <v>25</v>
      </c>
      <c r="G5596" s="36" t="s">
        <v>10961</v>
      </c>
      <c r="H5596" s="37" t="s">
        <v>8431</v>
      </c>
    </row>
    <row r="5597" spans="1:8" x14ac:dyDescent="0.25">
      <c r="A5597" s="30">
        <v>45813</v>
      </c>
      <c r="B5597" s="31" t="s">
        <v>9361</v>
      </c>
      <c r="C5597" s="32" t="s">
        <v>8952</v>
      </c>
      <c r="D5597" s="31" t="s">
        <v>10905</v>
      </c>
      <c r="E5597" s="32">
        <v>4</v>
      </c>
      <c r="F5597" s="32" t="s">
        <v>14</v>
      </c>
      <c r="G5597" s="32" t="s">
        <v>10961</v>
      </c>
      <c r="H5597" s="33" t="s">
        <v>8431</v>
      </c>
    </row>
    <row r="5598" spans="1:8" x14ac:dyDescent="0.25">
      <c r="A5598" s="34">
        <v>45813</v>
      </c>
      <c r="B5598" s="35" t="s">
        <v>7844</v>
      </c>
      <c r="C5598" s="36" t="s">
        <v>7845</v>
      </c>
      <c r="D5598" s="35" t="s">
        <v>10905</v>
      </c>
      <c r="E5598" s="36">
        <v>40</v>
      </c>
      <c r="F5598" s="36" t="s">
        <v>14</v>
      </c>
      <c r="G5598" s="36" t="s">
        <v>10961</v>
      </c>
      <c r="H5598" s="37" t="s">
        <v>8431</v>
      </c>
    </row>
    <row r="5599" spans="1:8" x14ac:dyDescent="0.25">
      <c r="A5599" s="30">
        <v>45813</v>
      </c>
      <c r="B5599" s="31" t="s">
        <v>8829</v>
      </c>
      <c r="C5599" s="32" t="s">
        <v>8799</v>
      </c>
      <c r="D5599" s="31" t="s">
        <v>10905</v>
      </c>
      <c r="E5599" s="32">
        <v>16</v>
      </c>
      <c r="F5599" s="32" t="s">
        <v>14</v>
      </c>
      <c r="G5599" s="32" t="s">
        <v>10961</v>
      </c>
      <c r="H5599" s="33" t="s">
        <v>8431</v>
      </c>
    </row>
    <row r="5600" spans="1:8" x14ac:dyDescent="0.25">
      <c r="A5600" s="34">
        <v>45813</v>
      </c>
      <c r="B5600" s="35" t="s">
        <v>1111</v>
      </c>
      <c r="C5600" s="36" t="s">
        <v>1112</v>
      </c>
      <c r="D5600" s="35" t="s">
        <v>10905</v>
      </c>
      <c r="E5600" s="36">
        <v>10</v>
      </c>
      <c r="F5600" s="36" t="s">
        <v>14</v>
      </c>
      <c r="G5600" s="36" t="s">
        <v>10961</v>
      </c>
      <c r="H5600" s="37" t="s">
        <v>8431</v>
      </c>
    </row>
    <row r="5601" spans="1:8" x14ac:dyDescent="0.25">
      <c r="A5601" s="30">
        <v>45813</v>
      </c>
      <c r="B5601" s="31" t="s">
        <v>1310</v>
      </c>
      <c r="C5601" s="32" t="s">
        <v>1311</v>
      </c>
      <c r="D5601" s="31" t="s">
        <v>10905</v>
      </c>
      <c r="E5601" s="32">
        <v>10</v>
      </c>
      <c r="F5601" s="32" t="s">
        <v>14</v>
      </c>
      <c r="G5601" s="32" t="s">
        <v>10961</v>
      </c>
      <c r="H5601" s="33" t="s">
        <v>8431</v>
      </c>
    </row>
    <row r="5602" spans="1:8" x14ac:dyDescent="0.25">
      <c r="A5602" s="34">
        <v>45813</v>
      </c>
      <c r="B5602" s="35" t="s">
        <v>10363</v>
      </c>
      <c r="C5602" s="36" t="s">
        <v>10363</v>
      </c>
      <c r="D5602" s="35" t="s">
        <v>10905</v>
      </c>
      <c r="E5602" s="36">
        <v>2</v>
      </c>
      <c r="F5602" s="36" t="s">
        <v>14</v>
      </c>
      <c r="G5602" s="36" t="s">
        <v>10961</v>
      </c>
      <c r="H5602" s="37" t="s">
        <v>8431</v>
      </c>
    </row>
    <row r="5603" spans="1:8" x14ac:dyDescent="0.25">
      <c r="A5603" s="30">
        <v>45813</v>
      </c>
      <c r="B5603" s="31" t="s">
        <v>1203</v>
      </c>
      <c r="C5603" s="32" t="s">
        <v>3486</v>
      </c>
      <c r="D5603" s="31" t="s">
        <v>10905</v>
      </c>
      <c r="E5603" s="32">
        <v>60</v>
      </c>
      <c r="F5603" s="32" t="s">
        <v>14</v>
      </c>
      <c r="G5603" s="32" t="s">
        <v>10961</v>
      </c>
      <c r="H5603" s="33" t="s">
        <v>8431</v>
      </c>
    </row>
    <row r="5604" spans="1:8" x14ac:dyDescent="0.25">
      <c r="A5604" s="34">
        <v>45813</v>
      </c>
      <c r="B5604" s="35" t="s">
        <v>2392</v>
      </c>
      <c r="C5604" s="36" t="s">
        <v>2455</v>
      </c>
      <c r="D5604" s="35" t="s">
        <v>10905</v>
      </c>
      <c r="E5604" s="36">
        <v>10</v>
      </c>
      <c r="F5604" s="36" t="s">
        <v>14</v>
      </c>
      <c r="G5604" s="36" t="s">
        <v>10961</v>
      </c>
      <c r="H5604" s="37" t="s">
        <v>8431</v>
      </c>
    </row>
    <row r="5605" spans="1:8" x14ac:dyDescent="0.25">
      <c r="A5605" s="30">
        <v>45813</v>
      </c>
      <c r="B5605" s="31" t="s">
        <v>9968</v>
      </c>
      <c r="C5605" s="32" t="s">
        <v>9968</v>
      </c>
      <c r="D5605" s="31" t="s">
        <v>10905</v>
      </c>
      <c r="E5605" s="32">
        <v>6</v>
      </c>
      <c r="F5605" s="32" t="s">
        <v>14</v>
      </c>
      <c r="G5605" s="32" t="s">
        <v>10961</v>
      </c>
      <c r="H5605" s="33" t="s">
        <v>8431</v>
      </c>
    </row>
    <row r="5606" spans="1:8" x14ac:dyDescent="0.25">
      <c r="A5606" s="34">
        <v>45813</v>
      </c>
      <c r="B5606" s="35" t="s">
        <v>2983</v>
      </c>
      <c r="C5606" s="36" t="s">
        <v>2984</v>
      </c>
      <c r="D5606" s="35" t="s">
        <v>10905</v>
      </c>
      <c r="E5606" s="36">
        <v>4</v>
      </c>
      <c r="F5606" s="36" t="s">
        <v>14</v>
      </c>
      <c r="G5606" s="36" t="s">
        <v>10961</v>
      </c>
      <c r="H5606" s="37" t="s">
        <v>8431</v>
      </c>
    </row>
    <row r="5607" spans="1:8" x14ac:dyDescent="0.25">
      <c r="A5607" s="30">
        <v>45813</v>
      </c>
      <c r="B5607" s="31" t="s">
        <v>2985</v>
      </c>
      <c r="C5607" s="32" t="s">
        <v>2986</v>
      </c>
      <c r="D5607" s="31" t="s">
        <v>10905</v>
      </c>
      <c r="E5607" s="32">
        <v>4</v>
      </c>
      <c r="F5607" s="32" t="s">
        <v>14</v>
      </c>
      <c r="G5607" s="32" t="s">
        <v>10961</v>
      </c>
      <c r="H5607" s="33" t="s">
        <v>8431</v>
      </c>
    </row>
    <row r="5608" spans="1:8" x14ac:dyDescent="0.25">
      <c r="A5608" s="34">
        <v>45813</v>
      </c>
      <c r="B5608" s="35" t="s">
        <v>9376</v>
      </c>
      <c r="C5608" s="36" t="s">
        <v>8968</v>
      </c>
      <c r="D5608" s="35" t="s">
        <v>10905</v>
      </c>
      <c r="E5608" s="36">
        <v>2</v>
      </c>
      <c r="F5608" s="36" t="s">
        <v>14</v>
      </c>
      <c r="G5608" s="36" t="s">
        <v>10961</v>
      </c>
      <c r="H5608" s="37" t="s">
        <v>8431</v>
      </c>
    </row>
    <row r="5609" spans="1:8" x14ac:dyDescent="0.25">
      <c r="A5609" s="30">
        <v>45813</v>
      </c>
      <c r="B5609" s="31" t="s">
        <v>9005</v>
      </c>
      <c r="C5609" s="32" t="s">
        <v>8925</v>
      </c>
      <c r="D5609" s="31" t="s">
        <v>10905</v>
      </c>
      <c r="E5609" s="32">
        <v>4</v>
      </c>
      <c r="F5609" s="32" t="s">
        <v>14</v>
      </c>
      <c r="G5609" s="32" t="s">
        <v>10961</v>
      </c>
      <c r="H5609" s="33" t="s">
        <v>8431</v>
      </c>
    </row>
    <row r="5610" spans="1:8" x14ac:dyDescent="0.25">
      <c r="A5610" s="34">
        <v>45813</v>
      </c>
      <c r="B5610" s="35">
        <v>4341143100</v>
      </c>
      <c r="C5610" s="36" t="s">
        <v>8734</v>
      </c>
      <c r="D5610" s="35" t="s">
        <v>10905</v>
      </c>
      <c r="E5610" s="36">
        <v>2</v>
      </c>
      <c r="F5610" s="36" t="s">
        <v>14</v>
      </c>
      <c r="G5610" s="36" t="s">
        <v>10961</v>
      </c>
      <c r="H5610" s="37" t="s">
        <v>8431</v>
      </c>
    </row>
    <row r="5611" spans="1:8" x14ac:dyDescent="0.25">
      <c r="A5611" s="30">
        <v>45813</v>
      </c>
      <c r="B5611" s="31" t="s">
        <v>1764</v>
      </c>
      <c r="C5611" s="32" t="s">
        <v>1765</v>
      </c>
      <c r="D5611" s="31" t="s">
        <v>10905</v>
      </c>
      <c r="E5611" s="32">
        <v>50</v>
      </c>
      <c r="F5611" s="32" t="s">
        <v>14</v>
      </c>
      <c r="G5611" s="32" t="s">
        <v>10961</v>
      </c>
      <c r="H5611" s="33" t="s">
        <v>8431</v>
      </c>
    </row>
    <row r="5612" spans="1:8" x14ac:dyDescent="0.25">
      <c r="A5612" s="34">
        <v>45813</v>
      </c>
      <c r="B5612" s="35" t="s">
        <v>9716</v>
      </c>
      <c r="C5612" s="36" t="s">
        <v>7846</v>
      </c>
      <c r="D5612" s="35" t="s">
        <v>10905</v>
      </c>
      <c r="E5612" s="36">
        <v>20</v>
      </c>
      <c r="F5612" s="36" t="s">
        <v>14</v>
      </c>
      <c r="G5612" s="36" t="s">
        <v>10961</v>
      </c>
      <c r="H5612" s="37" t="s">
        <v>8431</v>
      </c>
    </row>
    <row r="5613" spans="1:8" x14ac:dyDescent="0.25">
      <c r="A5613" s="30">
        <v>45813</v>
      </c>
      <c r="B5613" s="31">
        <v>3280556100</v>
      </c>
      <c r="C5613" s="32" t="s">
        <v>8678</v>
      </c>
      <c r="D5613" s="31" t="s">
        <v>10905</v>
      </c>
      <c r="E5613" s="32">
        <v>4</v>
      </c>
      <c r="F5613" s="32" t="s">
        <v>14</v>
      </c>
      <c r="G5613" s="32" t="s">
        <v>10961</v>
      </c>
      <c r="H5613" s="33" t="s">
        <v>8431</v>
      </c>
    </row>
    <row r="5614" spans="1:8" x14ac:dyDescent="0.25">
      <c r="A5614" s="34">
        <v>45813</v>
      </c>
      <c r="B5614" s="35">
        <v>3280820100</v>
      </c>
      <c r="C5614" s="36" t="s">
        <v>8698</v>
      </c>
      <c r="D5614" s="35" t="s">
        <v>10905</v>
      </c>
      <c r="E5614" s="36">
        <v>4</v>
      </c>
      <c r="F5614" s="36" t="s">
        <v>14</v>
      </c>
      <c r="G5614" s="36" t="s">
        <v>10961</v>
      </c>
      <c r="H5614" s="37" t="s">
        <v>8431</v>
      </c>
    </row>
    <row r="5615" spans="1:8" x14ac:dyDescent="0.25">
      <c r="A5615" s="30">
        <v>45814</v>
      </c>
      <c r="B5615" s="31" t="s">
        <v>1770</v>
      </c>
      <c r="C5615" s="32" t="s">
        <v>10542</v>
      </c>
      <c r="D5615" s="31">
        <v>2072</v>
      </c>
      <c r="E5615" s="32">
        <v>108</v>
      </c>
      <c r="F5615" s="32" t="s">
        <v>14</v>
      </c>
      <c r="G5615" s="32" t="s">
        <v>10961</v>
      </c>
      <c r="H5615" s="33" t="s">
        <v>10751</v>
      </c>
    </row>
    <row r="5616" spans="1:8" x14ac:dyDescent="0.25">
      <c r="A5616" s="34">
        <v>45814</v>
      </c>
      <c r="B5616" s="35" t="s">
        <v>4679</v>
      </c>
      <c r="C5616" s="36" t="s">
        <v>4680</v>
      </c>
      <c r="D5616" s="35">
        <v>2072</v>
      </c>
      <c r="E5616" s="36">
        <v>20</v>
      </c>
      <c r="F5616" s="36" t="s">
        <v>25</v>
      </c>
      <c r="G5616" s="36" t="s">
        <v>10961</v>
      </c>
      <c r="H5616" s="37" t="s">
        <v>10751</v>
      </c>
    </row>
    <row r="5617" spans="1:8" x14ac:dyDescent="0.25">
      <c r="A5617" s="30">
        <v>45814</v>
      </c>
      <c r="B5617" s="31" t="s">
        <v>1764</v>
      </c>
      <c r="C5617" s="32" t="s">
        <v>1765</v>
      </c>
      <c r="D5617" s="31">
        <v>2072</v>
      </c>
      <c r="E5617" s="32">
        <v>300</v>
      </c>
      <c r="F5617" s="32" t="s">
        <v>14</v>
      </c>
      <c r="G5617" s="32" t="s">
        <v>10961</v>
      </c>
      <c r="H5617" s="33" t="s">
        <v>10751</v>
      </c>
    </row>
    <row r="5618" spans="1:8" x14ac:dyDescent="0.25">
      <c r="A5618" s="34">
        <v>45814</v>
      </c>
      <c r="B5618" s="35" t="s">
        <v>6104</v>
      </c>
      <c r="C5618" s="36" t="s">
        <v>6105</v>
      </c>
      <c r="D5618" s="35">
        <v>2111</v>
      </c>
      <c r="E5618" s="36">
        <v>3</v>
      </c>
      <c r="F5618" s="36" t="s">
        <v>14</v>
      </c>
      <c r="G5618" s="36" t="s">
        <v>10961</v>
      </c>
      <c r="H5618" s="37" t="s">
        <v>10749</v>
      </c>
    </row>
    <row r="5619" spans="1:8" x14ac:dyDescent="0.25">
      <c r="A5619" s="30">
        <v>45814</v>
      </c>
      <c r="B5619" s="31" t="s">
        <v>10187</v>
      </c>
      <c r="C5619" s="32" t="s">
        <v>6060</v>
      </c>
      <c r="D5619" s="31">
        <v>2111</v>
      </c>
      <c r="E5619" s="32">
        <v>4</v>
      </c>
      <c r="F5619" s="32" t="s">
        <v>14</v>
      </c>
      <c r="G5619" s="32" t="s">
        <v>10961</v>
      </c>
      <c r="H5619" s="33" t="s">
        <v>10749</v>
      </c>
    </row>
    <row r="5620" spans="1:8" x14ac:dyDescent="0.25">
      <c r="A5620" s="34">
        <v>45814</v>
      </c>
      <c r="B5620" s="35" t="s">
        <v>10779</v>
      </c>
      <c r="C5620" s="36" t="s">
        <v>6067</v>
      </c>
      <c r="D5620" s="35">
        <v>2111</v>
      </c>
      <c r="E5620" s="36">
        <v>3</v>
      </c>
      <c r="F5620" s="36" t="s">
        <v>14</v>
      </c>
      <c r="G5620" s="36" t="s">
        <v>10961</v>
      </c>
      <c r="H5620" s="37" t="s">
        <v>10749</v>
      </c>
    </row>
    <row r="5621" spans="1:8" x14ac:dyDescent="0.25">
      <c r="A5621" s="30">
        <v>45814</v>
      </c>
      <c r="B5621" s="31" t="s">
        <v>8765</v>
      </c>
      <c r="C5621" s="32" t="s">
        <v>6081</v>
      </c>
      <c r="D5621" s="31">
        <v>2111</v>
      </c>
      <c r="E5621" s="32">
        <v>4</v>
      </c>
      <c r="F5621" s="32" t="s">
        <v>14</v>
      </c>
      <c r="G5621" s="32" t="s">
        <v>10961</v>
      </c>
      <c r="H5621" s="33" t="s">
        <v>10749</v>
      </c>
    </row>
    <row r="5622" spans="1:8" x14ac:dyDescent="0.25">
      <c r="A5622" s="34">
        <v>45814</v>
      </c>
      <c r="B5622" s="35" t="s">
        <v>11047</v>
      </c>
      <c r="C5622" s="36" t="s">
        <v>5073</v>
      </c>
      <c r="D5622" s="35">
        <v>2111</v>
      </c>
      <c r="E5622" s="36">
        <v>48</v>
      </c>
      <c r="F5622" s="36" t="s">
        <v>14</v>
      </c>
      <c r="G5622" s="36" t="s">
        <v>10961</v>
      </c>
      <c r="H5622" s="37" t="s">
        <v>10749</v>
      </c>
    </row>
    <row r="5623" spans="1:8" x14ac:dyDescent="0.25">
      <c r="A5623" s="30">
        <v>45814</v>
      </c>
      <c r="B5623" s="31" t="s">
        <v>10277</v>
      </c>
      <c r="C5623" s="32" t="s">
        <v>5125</v>
      </c>
      <c r="D5623" s="31">
        <v>2111</v>
      </c>
      <c r="E5623" s="32">
        <v>28</v>
      </c>
      <c r="F5623" s="32" t="s">
        <v>14</v>
      </c>
      <c r="G5623" s="32" t="s">
        <v>10961</v>
      </c>
      <c r="H5623" s="33" t="s">
        <v>10749</v>
      </c>
    </row>
    <row r="5624" spans="1:8" x14ac:dyDescent="0.25">
      <c r="A5624" s="34">
        <v>45814</v>
      </c>
      <c r="B5624" s="35" t="s">
        <v>938</v>
      </c>
      <c r="C5624" s="36" t="s">
        <v>939</v>
      </c>
      <c r="D5624" s="35">
        <v>2111</v>
      </c>
      <c r="E5624" s="36">
        <v>10</v>
      </c>
      <c r="F5624" s="36" t="s">
        <v>14</v>
      </c>
      <c r="G5624" s="36" t="s">
        <v>10961</v>
      </c>
      <c r="H5624" s="37" t="s">
        <v>10749</v>
      </c>
    </row>
    <row r="5625" spans="1:8" x14ac:dyDescent="0.25">
      <c r="A5625" s="30">
        <v>45814</v>
      </c>
      <c r="B5625" s="31" t="s">
        <v>1077</v>
      </c>
      <c r="C5625" s="32" t="s">
        <v>1078</v>
      </c>
      <c r="D5625" s="31">
        <v>2111</v>
      </c>
      <c r="E5625" s="32">
        <v>50</v>
      </c>
      <c r="F5625" s="32" t="s">
        <v>14</v>
      </c>
      <c r="G5625" s="32" t="s">
        <v>10961</v>
      </c>
      <c r="H5625" s="33" t="s">
        <v>10749</v>
      </c>
    </row>
    <row r="5626" spans="1:8" x14ac:dyDescent="0.25">
      <c r="A5626" s="34">
        <v>45814</v>
      </c>
      <c r="B5626" s="35" t="s">
        <v>2412</v>
      </c>
      <c r="C5626" s="36" t="s">
        <v>2469</v>
      </c>
      <c r="D5626" s="35">
        <v>2111</v>
      </c>
      <c r="E5626" s="36">
        <v>4</v>
      </c>
      <c r="F5626" s="36" t="s">
        <v>14</v>
      </c>
      <c r="G5626" s="36" t="s">
        <v>10961</v>
      </c>
      <c r="H5626" s="37" t="s">
        <v>10749</v>
      </c>
    </row>
    <row r="5627" spans="1:8" x14ac:dyDescent="0.25">
      <c r="A5627" s="30">
        <v>45814</v>
      </c>
      <c r="B5627" s="31" t="s">
        <v>359</v>
      </c>
      <c r="C5627" s="32" t="s">
        <v>360</v>
      </c>
      <c r="D5627" s="31">
        <v>2111</v>
      </c>
      <c r="E5627" s="32">
        <v>36</v>
      </c>
      <c r="F5627" s="32" t="s">
        <v>14</v>
      </c>
      <c r="G5627" s="32" t="s">
        <v>10961</v>
      </c>
      <c r="H5627" s="33" t="s">
        <v>10749</v>
      </c>
    </row>
    <row r="5628" spans="1:8" x14ac:dyDescent="0.25">
      <c r="A5628" s="34">
        <v>45814</v>
      </c>
      <c r="B5628" s="35" t="s">
        <v>9774</v>
      </c>
      <c r="C5628" s="36" t="s">
        <v>9775</v>
      </c>
      <c r="D5628" s="35">
        <v>2117</v>
      </c>
      <c r="E5628" s="36">
        <v>24</v>
      </c>
      <c r="F5628" s="36" t="s">
        <v>14</v>
      </c>
      <c r="G5628" s="36" t="s">
        <v>10961</v>
      </c>
      <c r="H5628" s="37" t="s">
        <v>9275</v>
      </c>
    </row>
    <row r="5629" spans="1:8" x14ac:dyDescent="0.25">
      <c r="A5629" s="30">
        <v>45814</v>
      </c>
      <c r="B5629" s="31" t="s">
        <v>5899</v>
      </c>
      <c r="C5629" s="32" t="s">
        <v>5900</v>
      </c>
      <c r="D5629" s="31">
        <v>2117</v>
      </c>
      <c r="E5629" s="32">
        <v>55</v>
      </c>
      <c r="F5629" s="32" t="s">
        <v>25</v>
      </c>
      <c r="G5629" s="32" t="s">
        <v>10961</v>
      </c>
      <c r="H5629" s="33" t="s">
        <v>9275</v>
      </c>
    </row>
    <row r="5630" spans="1:8" x14ac:dyDescent="0.25">
      <c r="A5630" s="34">
        <v>45814</v>
      </c>
      <c r="B5630" s="35" t="s">
        <v>10242</v>
      </c>
      <c r="C5630" s="36" t="s">
        <v>6162</v>
      </c>
      <c r="D5630" s="35">
        <v>2122</v>
      </c>
      <c r="E5630" s="36">
        <v>4</v>
      </c>
      <c r="F5630" s="36" t="s">
        <v>14</v>
      </c>
      <c r="G5630" s="36" t="s">
        <v>10961</v>
      </c>
      <c r="H5630" s="37" t="s">
        <v>10908</v>
      </c>
    </row>
    <row r="5631" spans="1:8" x14ac:dyDescent="0.25">
      <c r="A5631" s="30">
        <v>45814</v>
      </c>
      <c r="B5631" s="31" t="s">
        <v>10724</v>
      </c>
      <c r="C5631" s="32" t="s">
        <v>6161</v>
      </c>
      <c r="D5631" s="31">
        <v>2122</v>
      </c>
      <c r="E5631" s="32">
        <v>2</v>
      </c>
      <c r="F5631" s="32" t="s">
        <v>14</v>
      </c>
      <c r="G5631" s="32" t="s">
        <v>10961</v>
      </c>
      <c r="H5631" s="33" t="s">
        <v>10908</v>
      </c>
    </row>
    <row r="5632" spans="1:8" x14ac:dyDescent="0.25">
      <c r="A5632" s="34">
        <v>45814</v>
      </c>
      <c r="B5632" s="35" t="s">
        <v>2132</v>
      </c>
      <c r="C5632" s="36" t="s">
        <v>2133</v>
      </c>
      <c r="D5632" s="35">
        <v>2122</v>
      </c>
      <c r="E5632" s="36">
        <v>10</v>
      </c>
      <c r="F5632" s="36" t="s">
        <v>25</v>
      </c>
      <c r="G5632" s="36" t="s">
        <v>10961</v>
      </c>
      <c r="H5632" s="37" t="s">
        <v>10908</v>
      </c>
    </row>
    <row r="5633" spans="1:8" x14ac:dyDescent="0.25">
      <c r="A5633" s="30">
        <v>45814</v>
      </c>
      <c r="B5633" s="31" t="s">
        <v>8873</v>
      </c>
      <c r="C5633" s="32" t="s">
        <v>8841</v>
      </c>
      <c r="D5633" s="31">
        <v>2122</v>
      </c>
      <c r="E5633" s="32">
        <v>4</v>
      </c>
      <c r="F5633" s="32" t="s">
        <v>14</v>
      </c>
      <c r="G5633" s="32" t="s">
        <v>10961</v>
      </c>
      <c r="H5633" s="33" t="s">
        <v>10908</v>
      </c>
    </row>
    <row r="5634" spans="1:8" x14ac:dyDescent="0.25">
      <c r="A5634" s="34">
        <v>45814</v>
      </c>
      <c r="B5634" s="35" t="s">
        <v>9399</v>
      </c>
      <c r="C5634" s="36" t="s">
        <v>8845</v>
      </c>
      <c r="D5634" s="35">
        <v>2122</v>
      </c>
      <c r="E5634" s="36">
        <v>1</v>
      </c>
      <c r="F5634" s="36" t="s">
        <v>14</v>
      </c>
      <c r="G5634" s="36" t="s">
        <v>10961</v>
      </c>
      <c r="H5634" s="37" t="s">
        <v>10908</v>
      </c>
    </row>
    <row r="5635" spans="1:8" x14ac:dyDescent="0.25">
      <c r="A5635" s="30">
        <v>45814</v>
      </c>
      <c r="B5635" s="31" t="s">
        <v>10473</v>
      </c>
      <c r="C5635" s="32" t="s">
        <v>3619</v>
      </c>
      <c r="D5635" s="31">
        <v>2122</v>
      </c>
      <c r="E5635" s="32">
        <v>2</v>
      </c>
      <c r="F5635" s="32" t="s">
        <v>25</v>
      </c>
      <c r="G5635" s="32" t="s">
        <v>10961</v>
      </c>
      <c r="H5635" s="33" t="s">
        <v>10908</v>
      </c>
    </row>
    <row r="5636" spans="1:8" x14ac:dyDescent="0.25">
      <c r="A5636" s="34">
        <v>45814</v>
      </c>
      <c r="B5636" s="35" t="s">
        <v>2331</v>
      </c>
      <c r="C5636" s="36" t="s">
        <v>2332</v>
      </c>
      <c r="D5636" s="35">
        <v>2122</v>
      </c>
      <c r="E5636" s="36">
        <v>3</v>
      </c>
      <c r="F5636" s="36" t="s">
        <v>25</v>
      </c>
      <c r="G5636" s="36" t="s">
        <v>10961</v>
      </c>
      <c r="H5636" s="37" t="s">
        <v>10908</v>
      </c>
    </row>
    <row r="5637" spans="1:8" x14ac:dyDescent="0.25">
      <c r="A5637" s="30">
        <v>45814</v>
      </c>
      <c r="B5637" s="31" t="s">
        <v>8884</v>
      </c>
      <c r="C5637" s="32" t="s">
        <v>8855</v>
      </c>
      <c r="D5637" s="31">
        <v>2122</v>
      </c>
      <c r="E5637" s="32">
        <v>1</v>
      </c>
      <c r="F5637" s="32" t="s">
        <v>14</v>
      </c>
      <c r="G5637" s="32" t="s">
        <v>10961</v>
      </c>
      <c r="H5637" s="33" t="s">
        <v>10908</v>
      </c>
    </row>
    <row r="5638" spans="1:8" x14ac:dyDescent="0.25">
      <c r="A5638" s="34">
        <v>45814</v>
      </c>
      <c r="B5638" s="35" t="s">
        <v>973</v>
      </c>
      <c r="C5638" s="36" t="s">
        <v>8420</v>
      </c>
      <c r="D5638" s="35">
        <v>2122</v>
      </c>
      <c r="E5638" s="36">
        <v>10</v>
      </c>
      <c r="F5638" s="36" t="s">
        <v>14</v>
      </c>
      <c r="G5638" s="36" t="s">
        <v>10961</v>
      </c>
      <c r="H5638" s="37" t="s">
        <v>10908</v>
      </c>
    </row>
    <row r="5639" spans="1:8" x14ac:dyDescent="0.25">
      <c r="A5639" s="30">
        <v>45814</v>
      </c>
      <c r="B5639" s="31" t="s">
        <v>969</v>
      </c>
      <c r="C5639" s="32" t="s">
        <v>970</v>
      </c>
      <c r="D5639" s="31">
        <v>2122</v>
      </c>
      <c r="E5639" s="32">
        <v>10</v>
      </c>
      <c r="F5639" s="32" t="s">
        <v>14</v>
      </c>
      <c r="G5639" s="32" t="s">
        <v>10961</v>
      </c>
      <c r="H5639" s="33" t="s">
        <v>10908</v>
      </c>
    </row>
    <row r="5640" spans="1:8" x14ac:dyDescent="0.25">
      <c r="A5640" s="34">
        <v>45814</v>
      </c>
      <c r="B5640" s="35" t="s">
        <v>4960</v>
      </c>
      <c r="C5640" s="36" t="s">
        <v>4961</v>
      </c>
      <c r="D5640" s="35">
        <v>2123</v>
      </c>
      <c r="E5640" s="36">
        <v>10</v>
      </c>
      <c r="F5640" s="36" t="s">
        <v>25</v>
      </c>
      <c r="G5640" s="36" t="s">
        <v>10961</v>
      </c>
      <c r="H5640" s="37" t="s">
        <v>10907</v>
      </c>
    </row>
    <row r="5641" spans="1:8" x14ac:dyDescent="0.25">
      <c r="A5641" s="30">
        <v>45814</v>
      </c>
      <c r="B5641" s="31" t="s">
        <v>5372</v>
      </c>
      <c r="C5641" s="32" t="s">
        <v>5373</v>
      </c>
      <c r="D5641" s="31">
        <v>2123</v>
      </c>
      <c r="E5641" s="32">
        <v>40</v>
      </c>
      <c r="F5641" s="32" t="s">
        <v>14</v>
      </c>
      <c r="G5641" s="32" t="s">
        <v>10961</v>
      </c>
      <c r="H5641" s="33" t="s">
        <v>10907</v>
      </c>
    </row>
    <row r="5642" spans="1:8" x14ac:dyDescent="0.25">
      <c r="A5642" s="34">
        <v>45815</v>
      </c>
      <c r="B5642" s="35" t="s">
        <v>9325</v>
      </c>
      <c r="C5642" s="36" t="s">
        <v>8907</v>
      </c>
      <c r="D5642" s="35">
        <v>2126</v>
      </c>
      <c r="E5642" s="36">
        <v>2</v>
      </c>
      <c r="F5642" s="36" t="s">
        <v>25</v>
      </c>
      <c r="G5642" s="36" t="s">
        <v>10961</v>
      </c>
      <c r="H5642" s="37" t="s">
        <v>10222</v>
      </c>
    </row>
    <row r="5643" spans="1:8" x14ac:dyDescent="0.25">
      <c r="A5643" s="30">
        <v>45815</v>
      </c>
      <c r="B5643" s="31" t="s">
        <v>9002</v>
      </c>
      <c r="C5643" s="32" t="s">
        <v>8940</v>
      </c>
      <c r="D5643" s="31">
        <v>2126</v>
      </c>
      <c r="E5643" s="32">
        <v>2</v>
      </c>
      <c r="F5643" s="32" t="s">
        <v>14</v>
      </c>
      <c r="G5643" s="32" t="s">
        <v>10961</v>
      </c>
      <c r="H5643" s="33" t="s">
        <v>10222</v>
      </c>
    </row>
    <row r="5644" spans="1:8" x14ac:dyDescent="0.25">
      <c r="A5644" s="34">
        <v>45815</v>
      </c>
      <c r="B5644" s="35">
        <v>4340427100</v>
      </c>
      <c r="C5644" s="36" t="s">
        <v>8719</v>
      </c>
      <c r="D5644" s="35">
        <v>2126</v>
      </c>
      <c r="E5644" s="36">
        <v>3</v>
      </c>
      <c r="F5644" s="36" t="s">
        <v>25</v>
      </c>
      <c r="G5644" s="36" t="s">
        <v>10961</v>
      </c>
      <c r="H5644" s="37" t="s">
        <v>10222</v>
      </c>
    </row>
    <row r="5645" spans="1:8" x14ac:dyDescent="0.25">
      <c r="A5645" s="30">
        <v>45815</v>
      </c>
      <c r="B5645" s="31">
        <v>4340441100</v>
      </c>
      <c r="C5645" s="32" t="s">
        <v>8721</v>
      </c>
      <c r="D5645" s="31">
        <v>2126</v>
      </c>
      <c r="E5645" s="32">
        <v>3</v>
      </c>
      <c r="F5645" s="32" t="s">
        <v>25</v>
      </c>
      <c r="G5645" s="32" t="s">
        <v>10961</v>
      </c>
      <c r="H5645" s="33" t="s">
        <v>10222</v>
      </c>
    </row>
    <row r="5646" spans="1:8" x14ac:dyDescent="0.25">
      <c r="A5646" s="34">
        <v>45815</v>
      </c>
      <c r="B5646" s="35">
        <v>3280845100</v>
      </c>
      <c r="C5646" s="36" t="s">
        <v>8702</v>
      </c>
      <c r="D5646" s="35">
        <v>2126</v>
      </c>
      <c r="E5646" s="36">
        <v>6</v>
      </c>
      <c r="F5646" s="36" t="s">
        <v>14</v>
      </c>
      <c r="G5646" s="36" t="s">
        <v>10961</v>
      </c>
      <c r="H5646" s="37" t="s">
        <v>10222</v>
      </c>
    </row>
    <row r="5647" spans="1:8" x14ac:dyDescent="0.25">
      <c r="A5647" s="30">
        <v>45815</v>
      </c>
      <c r="B5647" s="31">
        <v>3280524100</v>
      </c>
      <c r="C5647" s="32" t="s">
        <v>8670</v>
      </c>
      <c r="D5647" s="31">
        <v>2126</v>
      </c>
      <c r="E5647" s="32">
        <v>1</v>
      </c>
      <c r="F5647" s="32" t="s">
        <v>14</v>
      </c>
      <c r="G5647" s="32" t="s">
        <v>10961</v>
      </c>
      <c r="H5647" s="33" t="s">
        <v>10222</v>
      </c>
    </row>
    <row r="5648" spans="1:8" x14ac:dyDescent="0.25">
      <c r="A5648" s="34">
        <v>45815</v>
      </c>
      <c r="B5648" s="35">
        <v>3310377100</v>
      </c>
      <c r="C5648" s="36" t="s">
        <v>8712</v>
      </c>
      <c r="D5648" s="35">
        <v>2126</v>
      </c>
      <c r="E5648" s="36">
        <v>1</v>
      </c>
      <c r="F5648" s="36" t="s">
        <v>14</v>
      </c>
      <c r="G5648" s="36" t="s">
        <v>10961</v>
      </c>
      <c r="H5648" s="37" t="s">
        <v>10222</v>
      </c>
    </row>
    <row r="5649" spans="1:8" x14ac:dyDescent="0.25">
      <c r="A5649" s="30">
        <v>45815</v>
      </c>
      <c r="B5649" s="31">
        <v>3280613100</v>
      </c>
      <c r="C5649" s="32" t="s">
        <v>8689</v>
      </c>
      <c r="D5649" s="31">
        <v>2126</v>
      </c>
      <c r="E5649" s="32">
        <v>2</v>
      </c>
      <c r="F5649" s="32" t="s">
        <v>14</v>
      </c>
      <c r="G5649" s="32" t="s">
        <v>10961</v>
      </c>
      <c r="H5649" s="33" t="s">
        <v>10222</v>
      </c>
    </row>
    <row r="5650" spans="1:8" x14ac:dyDescent="0.25">
      <c r="A5650" s="34">
        <v>45815</v>
      </c>
      <c r="B5650" s="35">
        <v>3280843100</v>
      </c>
      <c r="C5650" s="36" t="s">
        <v>8701</v>
      </c>
      <c r="D5650" s="35">
        <v>2126</v>
      </c>
      <c r="E5650" s="36">
        <v>1</v>
      </c>
      <c r="F5650" s="36" t="s">
        <v>14</v>
      </c>
      <c r="G5650" s="36" t="s">
        <v>10961</v>
      </c>
      <c r="H5650" s="37" t="s">
        <v>10222</v>
      </c>
    </row>
    <row r="5651" spans="1:8" x14ac:dyDescent="0.25">
      <c r="A5651" s="30">
        <v>45815</v>
      </c>
      <c r="B5651" s="31" t="s">
        <v>10851</v>
      </c>
      <c r="C5651" s="32" t="s">
        <v>10852</v>
      </c>
      <c r="D5651" s="31">
        <v>2127</v>
      </c>
      <c r="E5651" s="32">
        <v>4</v>
      </c>
      <c r="F5651" s="32" t="s">
        <v>14</v>
      </c>
      <c r="G5651" s="32" t="s">
        <v>10961</v>
      </c>
      <c r="H5651" s="33" t="s">
        <v>10149</v>
      </c>
    </row>
    <row r="5652" spans="1:8" x14ac:dyDescent="0.25">
      <c r="A5652" s="34">
        <v>45815</v>
      </c>
      <c r="B5652" s="35" t="s">
        <v>8873</v>
      </c>
      <c r="C5652" s="36" t="s">
        <v>8841</v>
      </c>
      <c r="D5652" s="35">
        <v>2127</v>
      </c>
      <c r="E5652" s="36">
        <v>6</v>
      </c>
      <c r="F5652" s="36" t="s">
        <v>14</v>
      </c>
      <c r="G5652" s="36" t="s">
        <v>10961</v>
      </c>
      <c r="H5652" s="37" t="s">
        <v>10149</v>
      </c>
    </row>
    <row r="5653" spans="1:8" x14ac:dyDescent="0.25">
      <c r="A5653" s="30">
        <v>45814</v>
      </c>
      <c r="B5653" s="31" t="s">
        <v>2766</v>
      </c>
      <c r="C5653" s="32" t="s">
        <v>2767</v>
      </c>
      <c r="D5653" s="31">
        <v>2129</v>
      </c>
      <c r="E5653" s="32">
        <v>1</v>
      </c>
      <c r="F5653" s="32" t="s">
        <v>14</v>
      </c>
      <c r="G5653" s="32" t="s">
        <v>10961</v>
      </c>
      <c r="H5653" s="33" t="s">
        <v>10149</v>
      </c>
    </row>
    <row r="5654" spans="1:8" x14ac:dyDescent="0.25">
      <c r="A5654" s="34">
        <v>45814</v>
      </c>
      <c r="B5654" s="35" t="s">
        <v>2766</v>
      </c>
      <c r="C5654" s="36" t="s">
        <v>2767</v>
      </c>
      <c r="D5654" s="35">
        <v>2129</v>
      </c>
      <c r="E5654" s="36">
        <v>1</v>
      </c>
      <c r="F5654" s="36" t="s">
        <v>14</v>
      </c>
      <c r="G5654" s="36" t="s">
        <v>10003</v>
      </c>
      <c r="H5654" s="37" t="s">
        <v>10515</v>
      </c>
    </row>
    <row r="5655" spans="1:8" x14ac:dyDescent="0.25">
      <c r="A5655" s="30">
        <v>45814</v>
      </c>
      <c r="B5655" s="31" t="s">
        <v>6398</v>
      </c>
      <c r="C5655" s="32" t="s">
        <v>6399</v>
      </c>
      <c r="D5655" s="31">
        <v>2130</v>
      </c>
      <c r="E5655" s="32">
        <v>140</v>
      </c>
      <c r="F5655" s="32" t="s">
        <v>25</v>
      </c>
      <c r="G5655" s="32" t="s">
        <v>10961</v>
      </c>
      <c r="H5655" s="33" t="s">
        <v>10751</v>
      </c>
    </row>
    <row r="5656" spans="1:8" x14ac:dyDescent="0.25">
      <c r="A5656" s="34">
        <v>45814</v>
      </c>
      <c r="B5656" s="35" t="s">
        <v>6418</v>
      </c>
      <c r="C5656" s="36" t="s">
        <v>6419</v>
      </c>
      <c r="D5656" s="35">
        <v>2130</v>
      </c>
      <c r="E5656" s="36">
        <v>36</v>
      </c>
      <c r="F5656" s="36" t="s">
        <v>25</v>
      </c>
      <c r="G5656" s="36" t="s">
        <v>10961</v>
      </c>
      <c r="H5656" s="37" t="s">
        <v>10751</v>
      </c>
    </row>
    <row r="5657" spans="1:8" x14ac:dyDescent="0.25">
      <c r="A5657" s="30">
        <v>45814</v>
      </c>
      <c r="B5657" s="31" t="s">
        <v>6480</v>
      </c>
      <c r="C5657" s="32" t="s">
        <v>6481</v>
      </c>
      <c r="D5657" s="31">
        <v>2130</v>
      </c>
      <c r="E5657" s="32">
        <v>24</v>
      </c>
      <c r="F5657" s="32" t="s">
        <v>14</v>
      </c>
      <c r="G5657" s="32" t="s">
        <v>10961</v>
      </c>
      <c r="H5657" s="33" t="s">
        <v>10751</v>
      </c>
    </row>
    <row r="5658" spans="1:8" x14ac:dyDescent="0.25">
      <c r="A5658" s="34">
        <v>45812</v>
      </c>
      <c r="B5658" s="35" t="s">
        <v>9005</v>
      </c>
      <c r="C5658" s="36" t="s">
        <v>8925</v>
      </c>
      <c r="D5658" s="35">
        <v>2131</v>
      </c>
      <c r="E5658" s="36">
        <v>2</v>
      </c>
      <c r="F5658" s="36" t="s">
        <v>14</v>
      </c>
      <c r="G5658" s="36" t="s">
        <v>10961</v>
      </c>
      <c r="H5658" s="37" t="s">
        <v>10149</v>
      </c>
    </row>
    <row r="5659" spans="1:8" x14ac:dyDescent="0.25">
      <c r="A5659" s="30">
        <v>45812</v>
      </c>
      <c r="B5659" s="31" t="s">
        <v>9376</v>
      </c>
      <c r="C5659" s="32" t="s">
        <v>8968</v>
      </c>
      <c r="D5659" s="31">
        <v>2131</v>
      </c>
      <c r="E5659" s="32">
        <v>2</v>
      </c>
      <c r="F5659" s="32" t="s">
        <v>14</v>
      </c>
      <c r="G5659" s="32" t="s">
        <v>10961</v>
      </c>
      <c r="H5659" s="33" t="s">
        <v>10149</v>
      </c>
    </row>
    <row r="5660" spans="1:8" x14ac:dyDescent="0.25">
      <c r="A5660" s="34">
        <v>45812</v>
      </c>
      <c r="B5660" s="35" t="s">
        <v>8980</v>
      </c>
      <c r="C5660" s="36" t="s">
        <v>8981</v>
      </c>
      <c r="D5660" s="35">
        <v>2131</v>
      </c>
      <c r="E5660" s="36">
        <v>1</v>
      </c>
      <c r="F5660" s="36" t="s">
        <v>14</v>
      </c>
      <c r="G5660" s="36" t="s">
        <v>10961</v>
      </c>
      <c r="H5660" s="37" t="s">
        <v>10149</v>
      </c>
    </row>
    <row r="5661" spans="1:8" x14ac:dyDescent="0.25">
      <c r="A5661" s="30">
        <v>45812</v>
      </c>
      <c r="B5661" s="31" t="s">
        <v>8827</v>
      </c>
      <c r="C5661" s="32" t="s">
        <v>8797</v>
      </c>
      <c r="D5661" s="31">
        <v>2131</v>
      </c>
      <c r="E5661" s="32">
        <v>1</v>
      </c>
      <c r="F5661" s="32" t="s">
        <v>14</v>
      </c>
      <c r="G5661" s="32" t="s">
        <v>10961</v>
      </c>
      <c r="H5661" s="33" t="s">
        <v>10149</v>
      </c>
    </row>
    <row r="5662" spans="1:8" x14ac:dyDescent="0.25">
      <c r="A5662" s="34">
        <v>45812</v>
      </c>
      <c r="B5662" s="35" t="s">
        <v>9478</v>
      </c>
      <c r="C5662" s="36" t="s">
        <v>9475</v>
      </c>
      <c r="D5662" s="35">
        <v>2131</v>
      </c>
      <c r="E5662" s="36">
        <v>2</v>
      </c>
      <c r="F5662" s="36" t="s">
        <v>14</v>
      </c>
      <c r="G5662" s="36" t="s">
        <v>10961</v>
      </c>
      <c r="H5662" s="37" t="s">
        <v>10149</v>
      </c>
    </row>
    <row r="5663" spans="1:8" x14ac:dyDescent="0.25">
      <c r="A5663" s="30">
        <v>45812</v>
      </c>
      <c r="B5663" s="31" t="s">
        <v>9005</v>
      </c>
      <c r="C5663" s="32" t="s">
        <v>8925</v>
      </c>
      <c r="D5663" s="31">
        <v>2131</v>
      </c>
      <c r="E5663" s="32">
        <v>2</v>
      </c>
      <c r="F5663" s="32" t="s">
        <v>14</v>
      </c>
      <c r="G5663" s="32" t="s">
        <v>10003</v>
      </c>
      <c r="H5663" s="33" t="s">
        <v>10515</v>
      </c>
    </row>
    <row r="5664" spans="1:8" x14ac:dyDescent="0.25">
      <c r="A5664" s="34">
        <v>45812</v>
      </c>
      <c r="B5664" s="35" t="s">
        <v>9376</v>
      </c>
      <c r="C5664" s="36" t="s">
        <v>8968</v>
      </c>
      <c r="D5664" s="35">
        <v>2131</v>
      </c>
      <c r="E5664" s="36">
        <v>2</v>
      </c>
      <c r="F5664" s="36" t="s">
        <v>14</v>
      </c>
      <c r="G5664" s="36" t="s">
        <v>10003</v>
      </c>
      <c r="H5664" s="37" t="s">
        <v>10515</v>
      </c>
    </row>
    <row r="5665" spans="1:8" x14ac:dyDescent="0.25">
      <c r="A5665" s="30">
        <v>45812</v>
      </c>
      <c r="B5665" s="31" t="s">
        <v>8980</v>
      </c>
      <c r="C5665" s="32" t="s">
        <v>8981</v>
      </c>
      <c r="D5665" s="31">
        <v>2131</v>
      </c>
      <c r="E5665" s="32">
        <v>1</v>
      </c>
      <c r="F5665" s="32" t="s">
        <v>14</v>
      </c>
      <c r="G5665" s="32" t="s">
        <v>10003</v>
      </c>
      <c r="H5665" s="33" t="s">
        <v>10515</v>
      </c>
    </row>
    <row r="5666" spans="1:8" x14ac:dyDescent="0.25">
      <c r="A5666" s="34">
        <v>45812</v>
      </c>
      <c r="B5666" s="35" t="s">
        <v>8827</v>
      </c>
      <c r="C5666" s="36" t="s">
        <v>8797</v>
      </c>
      <c r="D5666" s="35">
        <v>2131</v>
      </c>
      <c r="E5666" s="36">
        <v>1</v>
      </c>
      <c r="F5666" s="36" t="s">
        <v>14</v>
      </c>
      <c r="G5666" s="36" t="s">
        <v>10003</v>
      </c>
      <c r="H5666" s="37" t="s">
        <v>10515</v>
      </c>
    </row>
    <row r="5667" spans="1:8" x14ac:dyDescent="0.25">
      <c r="A5667" s="30">
        <v>45812</v>
      </c>
      <c r="B5667" s="31" t="s">
        <v>9478</v>
      </c>
      <c r="C5667" s="32" t="s">
        <v>9475</v>
      </c>
      <c r="D5667" s="31">
        <v>2131</v>
      </c>
      <c r="E5667" s="32">
        <v>2</v>
      </c>
      <c r="F5667" s="32" t="s">
        <v>14</v>
      </c>
      <c r="G5667" s="32" t="s">
        <v>10003</v>
      </c>
      <c r="H5667" s="33" t="s">
        <v>10515</v>
      </c>
    </row>
    <row r="5668" spans="1:8" x14ac:dyDescent="0.25">
      <c r="A5668" s="34">
        <v>45815</v>
      </c>
      <c r="B5668" s="35" t="s">
        <v>9754</v>
      </c>
      <c r="C5668" s="36" t="s">
        <v>9764</v>
      </c>
      <c r="D5668" s="35">
        <v>2134</v>
      </c>
      <c r="E5668" s="36">
        <v>36</v>
      </c>
      <c r="F5668" s="36" t="s">
        <v>14</v>
      </c>
      <c r="G5668" s="36" t="s">
        <v>10961</v>
      </c>
      <c r="H5668" s="37" t="s">
        <v>9420</v>
      </c>
    </row>
    <row r="5669" spans="1:8" x14ac:dyDescent="0.25">
      <c r="A5669" s="30">
        <v>45817</v>
      </c>
      <c r="B5669" s="31">
        <v>2280272100</v>
      </c>
      <c r="C5669" s="32" t="s">
        <v>10757</v>
      </c>
      <c r="D5669" s="31">
        <v>2136</v>
      </c>
      <c r="E5669" s="32">
        <v>3</v>
      </c>
      <c r="F5669" s="32" t="s">
        <v>14</v>
      </c>
      <c r="G5669" s="32" t="s">
        <v>10961</v>
      </c>
      <c r="H5669" s="33" t="s">
        <v>9381</v>
      </c>
    </row>
    <row r="5670" spans="1:8" x14ac:dyDescent="0.25">
      <c r="A5670" s="34">
        <v>45817</v>
      </c>
      <c r="B5670" s="35" t="s">
        <v>6496</v>
      </c>
      <c r="C5670" s="36" t="s">
        <v>6497</v>
      </c>
      <c r="D5670" s="35">
        <v>2139</v>
      </c>
      <c r="E5670" s="36">
        <v>20</v>
      </c>
      <c r="F5670" s="36" t="s">
        <v>14</v>
      </c>
      <c r="G5670" s="36" t="s">
        <v>10961</v>
      </c>
      <c r="H5670" s="37" t="s">
        <v>9409</v>
      </c>
    </row>
    <row r="5671" spans="1:8" x14ac:dyDescent="0.25">
      <c r="A5671" s="30">
        <v>45817</v>
      </c>
      <c r="B5671" s="31" t="s">
        <v>6588</v>
      </c>
      <c r="C5671" s="32" t="s">
        <v>6589</v>
      </c>
      <c r="D5671" s="31">
        <v>2139</v>
      </c>
      <c r="E5671" s="32">
        <v>20</v>
      </c>
      <c r="F5671" s="32" t="s">
        <v>14</v>
      </c>
      <c r="G5671" s="32" t="s">
        <v>10961</v>
      </c>
      <c r="H5671" s="33" t="s">
        <v>9409</v>
      </c>
    </row>
    <row r="5672" spans="1:8" x14ac:dyDescent="0.25">
      <c r="A5672" s="34">
        <v>45817</v>
      </c>
      <c r="B5672" s="35" t="s">
        <v>6580</v>
      </c>
      <c r="C5672" s="36" t="s">
        <v>6581</v>
      </c>
      <c r="D5672" s="35">
        <v>2139</v>
      </c>
      <c r="E5672" s="36">
        <v>20</v>
      </c>
      <c r="F5672" s="36" t="s">
        <v>14</v>
      </c>
      <c r="G5672" s="36" t="s">
        <v>10961</v>
      </c>
      <c r="H5672" s="37" t="s">
        <v>9409</v>
      </c>
    </row>
    <row r="5673" spans="1:8" x14ac:dyDescent="0.25">
      <c r="A5673" s="30">
        <v>45817</v>
      </c>
      <c r="B5673" s="31" t="s">
        <v>6536</v>
      </c>
      <c r="C5673" s="32" t="s">
        <v>6537</v>
      </c>
      <c r="D5673" s="31">
        <v>2139</v>
      </c>
      <c r="E5673" s="32">
        <v>10</v>
      </c>
      <c r="F5673" s="32" t="s">
        <v>14</v>
      </c>
      <c r="G5673" s="32" t="s">
        <v>10961</v>
      </c>
      <c r="H5673" s="33" t="s">
        <v>9409</v>
      </c>
    </row>
    <row r="5674" spans="1:8" x14ac:dyDescent="0.25">
      <c r="A5674" s="34">
        <v>45817</v>
      </c>
      <c r="B5674" s="35" t="s">
        <v>5384</v>
      </c>
      <c r="C5674" s="36" t="s">
        <v>5385</v>
      </c>
      <c r="D5674" s="35">
        <v>2139</v>
      </c>
      <c r="E5674" s="36">
        <v>38</v>
      </c>
      <c r="F5674" s="36" t="s">
        <v>14</v>
      </c>
      <c r="G5674" s="36" t="s">
        <v>10961</v>
      </c>
      <c r="H5674" s="37" t="s">
        <v>9409</v>
      </c>
    </row>
    <row r="5675" spans="1:8" x14ac:dyDescent="0.25">
      <c r="A5675" s="30">
        <v>45817</v>
      </c>
      <c r="B5675" s="31" t="s">
        <v>10671</v>
      </c>
      <c r="C5675" s="32" t="s">
        <v>10671</v>
      </c>
      <c r="D5675" s="31">
        <v>2140</v>
      </c>
      <c r="E5675" s="32">
        <v>12</v>
      </c>
      <c r="F5675" s="32" t="s">
        <v>14</v>
      </c>
      <c r="G5675" s="32" t="s">
        <v>10961</v>
      </c>
      <c r="H5675" s="33" t="s">
        <v>9394</v>
      </c>
    </row>
    <row r="5676" spans="1:8" x14ac:dyDescent="0.25">
      <c r="A5676" s="34">
        <v>45817</v>
      </c>
      <c r="B5676" s="35" t="s">
        <v>1770</v>
      </c>
      <c r="C5676" s="36" t="s">
        <v>10542</v>
      </c>
      <c r="D5676" s="35">
        <v>2140</v>
      </c>
      <c r="E5676" s="36">
        <v>15</v>
      </c>
      <c r="F5676" s="36" t="s">
        <v>14</v>
      </c>
      <c r="G5676" s="36" t="s">
        <v>10961</v>
      </c>
      <c r="H5676" s="37" t="s">
        <v>9394</v>
      </c>
    </row>
    <row r="5677" spans="1:8" x14ac:dyDescent="0.25">
      <c r="A5677" s="30">
        <v>45817</v>
      </c>
      <c r="B5677" s="31" t="s">
        <v>646</v>
      </c>
      <c r="C5677" s="32" t="s">
        <v>647</v>
      </c>
      <c r="D5677" s="31">
        <v>2140</v>
      </c>
      <c r="E5677" s="32">
        <v>2</v>
      </c>
      <c r="F5677" s="32" t="s">
        <v>14</v>
      </c>
      <c r="G5677" s="32" t="s">
        <v>10961</v>
      </c>
      <c r="H5677" s="33" t="s">
        <v>9394</v>
      </c>
    </row>
    <row r="5678" spans="1:8" x14ac:dyDescent="0.25">
      <c r="A5678" s="34">
        <v>45817</v>
      </c>
      <c r="B5678" s="35" t="s">
        <v>676</v>
      </c>
      <c r="C5678" s="36" t="s">
        <v>677</v>
      </c>
      <c r="D5678" s="35">
        <v>2140</v>
      </c>
      <c r="E5678" s="36">
        <v>10</v>
      </c>
      <c r="F5678" s="36" t="s">
        <v>14</v>
      </c>
      <c r="G5678" s="36" t="s">
        <v>10961</v>
      </c>
      <c r="H5678" s="37" t="s">
        <v>9394</v>
      </c>
    </row>
    <row r="5679" spans="1:8" x14ac:dyDescent="0.25">
      <c r="A5679" s="30">
        <v>45817</v>
      </c>
      <c r="B5679" s="31" t="s">
        <v>52</v>
      </c>
      <c r="C5679" s="32" t="s">
        <v>53</v>
      </c>
      <c r="D5679" s="31">
        <v>2140</v>
      </c>
      <c r="E5679" s="32">
        <v>5</v>
      </c>
      <c r="F5679" s="32" t="s">
        <v>14</v>
      </c>
      <c r="G5679" s="32" t="s">
        <v>10961</v>
      </c>
      <c r="H5679" s="33" t="s">
        <v>9394</v>
      </c>
    </row>
    <row r="5680" spans="1:8" x14ac:dyDescent="0.25">
      <c r="A5680" s="34">
        <v>45817</v>
      </c>
      <c r="B5680" s="35" t="s">
        <v>6398</v>
      </c>
      <c r="C5680" s="36" t="s">
        <v>6399</v>
      </c>
      <c r="D5680" s="35">
        <v>2140</v>
      </c>
      <c r="E5680" s="36">
        <v>40</v>
      </c>
      <c r="F5680" s="36" t="s">
        <v>25</v>
      </c>
      <c r="G5680" s="36" t="s">
        <v>10961</v>
      </c>
      <c r="H5680" s="37" t="s">
        <v>9394</v>
      </c>
    </row>
    <row r="5681" spans="1:8" x14ac:dyDescent="0.25">
      <c r="A5681" s="30">
        <v>45817</v>
      </c>
      <c r="B5681" s="31" t="s">
        <v>2926</v>
      </c>
      <c r="C5681" s="32" t="s">
        <v>2927</v>
      </c>
      <c r="D5681" s="31">
        <v>2140</v>
      </c>
      <c r="E5681" s="32">
        <v>200</v>
      </c>
      <c r="F5681" s="32" t="s">
        <v>14</v>
      </c>
      <c r="G5681" s="32" t="s">
        <v>10961</v>
      </c>
      <c r="H5681" s="33" t="s">
        <v>9394</v>
      </c>
    </row>
    <row r="5682" spans="1:8" x14ac:dyDescent="0.25">
      <c r="A5682" s="34">
        <v>45817</v>
      </c>
      <c r="B5682" s="35" t="s">
        <v>9908</v>
      </c>
      <c r="C5682" s="36" t="s">
        <v>9908</v>
      </c>
      <c r="D5682" s="35">
        <v>2140</v>
      </c>
      <c r="E5682" s="36">
        <v>6</v>
      </c>
      <c r="F5682" s="36" t="s">
        <v>14</v>
      </c>
      <c r="G5682" s="36" t="s">
        <v>10961</v>
      </c>
      <c r="H5682" s="37" t="s">
        <v>9394</v>
      </c>
    </row>
    <row r="5683" spans="1:8" x14ac:dyDescent="0.25">
      <c r="A5683" s="30">
        <v>45817</v>
      </c>
      <c r="B5683" s="31" t="s">
        <v>7182</v>
      </c>
      <c r="C5683" s="32" t="s">
        <v>7183</v>
      </c>
      <c r="D5683" s="31">
        <v>2140</v>
      </c>
      <c r="E5683" s="32">
        <v>20</v>
      </c>
      <c r="F5683" s="32" t="s">
        <v>14</v>
      </c>
      <c r="G5683" s="32" t="s">
        <v>10961</v>
      </c>
      <c r="H5683" s="33" t="s">
        <v>9394</v>
      </c>
    </row>
    <row r="5684" spans="1:8" x14ac:dyDescent="0.25">
      <c r="A5684" s="34">
        <v>45815</v>
      </c>
      <c r="B5684" s="35" t="s">
        <v>8812</v>
      </c>
      <c r="C5684" s="36" t="s">
        <v>8782</v>
      </c>
      <c r="D5684" s="35">
        <v>2141</v>
      </c>
      <c r="E5684" s="36">
        <v>3</v>
      </c>
      <c r="F5684" s="36" t="s">
        <v>14</v>
      </c>
      <c r="G5684" s="36" t="s">
        <v>10961</v>
      </c>
      <c r="H5684" s="37" t="s">
        <v>10149</v>
      </c>
    </row>
    <row r="5685" spans="1:8" x14ac:dyDescent="0.25">
      <c r="A5685" s="30">
        <v>45815</v>
      </c>
      <c r="B5685" s="31" t="s">
        <v>8548</v>
      </c>
      <c r="C5685" s="32" t="s">
        <v>851</v>
      </c>
      <c r="D5685" s="31">
        <v>2141</v>
      </c>
      <c r="E5685" s="32">
        <v>2</v>
      </c>
      <c r="F5685" s="32" t="s">
        <v>25</v>
      </c>
      <c r="G5685" s="32" t="s">
        <v>10961</v>
      </c>
      <c r="H5685" s="33" t="s">
        <v>10149</v>
      </c>
    </row>
    <row r="5686" spans="1:8" x14ac:dyDescent="0.25">
      <c r="A5686" s="34">
        <v>45815</v>
      </c>
      <c r="B5686" s="35" t="s">
        <v>8812</v>
      </c>
      <c r="C5686" s="36" t="s">
        <v>8782</v>
      </c>
      <c r="D5686" s="35">
        <v>2141</v>
      </c>
      <c r="E5686" s="36">
        <v>3</v>
      </c>
      <c r="F5686" s="36" t="s">
        <v>14</v>
      </c>
      <c r="G5686" s="36" t="s">
        <v>10003</v>
      </c>
      <c r="H5686" s="37" t="s">
        <v>10515</v>
      </c>
    </row>
    <row r="5687" spans="1:8" x14ac:dyDescent="0.25">
      <c r="A5687" s="30">
        <v>45815</v>
      </c>
      <c r="B5687" s="31" t="s">
        <v>8548</v>
      </c>
      <c r="C5687" s="32" t="s">
        <v>851</v>
      </c>
      <c r="D5687" s="31">
        <v>2141</v>
      </c>
      <c r="E5687" s="32">
        <v>2</v>
      </c>
      <c r="F5687" s="32" t="s">
        <v>25</v>
      </c>
      <c r="G5687" s="32" t="s">
        <v>10003</v>
      </c>
      <c r="H5687" s="33" t="s">
        <v>10515</v>
      </c>
    </row>
    <row r="5688" spans="1:8" x14ac:dyDescent="0.25">
      <c r="A5688" s="34">
        <v>45815</v>
      </c>
      <c r="B5688" s="35" t="s">
        <v>8812</v>
      </c>
      <c r="C5688" s="36" t="s">
        <v>8782</v>
      </c>
      <c r="D5688" s="35">
        <v>2141</v>
      </c>
      <c r="E5688" s="36">
        <v>3</v>
      </c>
      <c r="F5688" s="36" t="s">
        <v>14</v>
      </c>
      <c r="G5688" s="36" t="s">
        <v>10961</v>
      </c>
      <c r="H5688" s="37" t="s">
        <v>10149</v>
      </c>
    </row>
    <row r="5689" spans="1:8" x14ac:dyDescent="0.25">
      <c r="A5689" s="30">
        <v>45815</v>
      </c>
      <c r="B5689" s="31" t="s">
        <v>8548</v>
      </c>
      <c r="C5689" s="32" t="s">
        <v>851</v>
      </c>
      <c r="D5689" s="31">
        <v>2141</v>
      </c>
      <c r="E5689" s="32">
        <v>2</v>
      </c>
      <c r="F5689" s="32" t="s">
        <v>25</v>
      </c>
      <c r="G5689" s="32" t="s">
        <v>10961</v>
      </c>
      <c r="H5689" s="33" t="s">
        <v>10149</v>
      </c>
    </row>
    <row r="5690" spans="1:8" x14ac:dyDescent="0.25">
      <c r="A5690" s="34">
        <v>45815</v>
      </c>
      <c r="B5690" s="35" t="s">
        <v>8812</v>
      </c>
      <c r="C5690" s="36" t="s">
        <v>8782</v>
      </c>
      <c r="D5690" s="35">
        <v>2141</v>
      </c>
      <c r="E5690" s="36">
        <v>3</v>
      </c>
      <c r="F5690" s="36" t="s">
        <v>14</v>
      </c>
      <c r="G5690" s="36" t="s">
        <v>10003</v>
      </c>
      <c r="H5690" s="37" t="s">
        <v>10149</v>
      </c>
    </row>
    <row r="5691" spans="1:8" x14ac:dyDescent="0.25">
      <c r="A5691" s="30">
        <v>45815</v>
      </c>
      <c r="B5691" s="31" t="s">
        <v>8548</v>
      </c>
      <c r="C5691" s="32" t="s">
        <v>851</v>
      </c>
      <c r="D5691" s="31">
        <v>2141</v>
      </c>
      <c r="E5691" s="32">
        <v>2</v>
      </c>
      <c r="F5691" s="32" t="s">
        <v>25</v>
      </c>
      <c r="G5691" s="32" t="s">
        <v>10003</v>
      </c>
      <c r="H5691" s="33" t="s">
        <v>10149</v>
      </c>
    </row>
    <row r="5692" spans="1:8" x14ac:dyDescent="0.25">
      <c r="A5692" s="34">
        <v>45817</v>
      </c>
      <c r="B5692" s="35">
        <v>3280542100</v>
      </c>
      <c r="C5692" s="36" t="s">
        <v>8676</v>
      </c>
      <c r="D5692" s="35">
        <v>2142</v>
      </c>
      <c r="E5692" s="36">
        <v>20</v>
      </c>
      <c r="F5692" s="36" t="s">
        <v>14</v>
      </c>
      <c r="G5692" s="36" t="s">
        <v>10961</v>
      </c>
      <c r="H5692" s="37" t="s">
        <v>10144</v>
      </c>
    </row>
    <row r="5693" spans="1:8" x14ac:dyDescent="0.25">
      <c r="A5693" s="30">
        <v>45817</v>
      </c>
      <c r="B5693" s="31">
        <v>3280590100</v>
      </c>
      <c r="C5693" s="32" t="s">
        <v>8685</v>
      </c>
      <c r="D5693" s="31">
        <v>2142</v>
      </c>
      <c r="E5693" s="32">
        <v>3</v>
      </c>
      <c r="F5693" s="32" t="s">
        <v>14</v>
      </c>
      <c r="G5693" s="32" t="s">
        <v>10961</v>
      </c>
      <c r="H5693" s="33" t="s">
        <v>10144</v>
      </c>
    </row>
    <row r="5694" spans="1:8" x14ac:dyDescent="0.25">
      <c r="A5694" s="34">
        <v>45817</v>
      </c>
      <c r="B5694" s="35">
        <v>3280843100</v>
      </c>
      <c r="C5694" s="36" t="s">
        <v>8701</v>
      </c>
      <c r="D5694" s="35">
        <v>2142</v>
      </c>
      <c r="E5694" s="36">
        <v>20</v>
      </c>
      <c r="F5694" s="36" t="s">
        <v>14</v>
      </c>
      <c r="G5694" s="36" t="s">
        <v>10961</v>
      </c>
      <c r="H5694" s="37" t="s">
        <v>10144</v>
      </c>
    </row>
    <row r="5695" spans="1:8" x14ac:dyDescent="0.25">
      <c r="A5695" s="30">
        <v>45817</v>
      </c>
      <c r="B5695" s="31">
        <v>3280820100</v>
      </c>
      <c r="C5695" s="32" t="s">
        <v>8698</v>
      </c>
      <c r="D5695" s="31">
        <v>2142</v>
      </c>
      <c r="E5695" s="32">
        <v>12</v>
      </c>
      <c r="F5695" s="32" t="s">
        <v>14</v>
      </c>
      <c r="G5695" s="32" t="s">
        <v>10961</v>
      </c>
      <c r="H5695" s="33" t="s">
        <v>10144</v>
      </c>
    </row>
    <row r="5696" spans="1:8" x14ac:dyDescent="0.25">
      <c r="A5696" s="34">
        <v>45817</v>
      </c>
      <c r="B5696" s="35">
        <v>3280574100</v>
      </c>
      <c r="C5696" s="36" t="s">
        <v>8680</v>
      </c>
      <c r="D5696" s="35">
        <v>2142</v>
      </c>
      <c r="E5696" s="36">
        <v>4</v>
      </c>
      <c r="F5696" s="36" t="s">
        <v>14</v>
      </c>
      <c r="G5696" s="36" t="s">
        <v>10961</v>
      </c>
      <c r="H5696" s="37" t="s">
        <v>10144</v>
      </c>
    </row>
    <row r="5697" spans="1:8" x14ac:dyDescent="0.25">
      <c r="A5697" s="30">
        <v>45817</v>
      </c>
      <c r="B5697" s="31">
        <v>4330339100</v>
      </c>
      <c r="C5697" s="32" t="s">
        <v>8715</v>
      </c>
      <c r="D5697" s="31">
        <v>2142</v>
      </c>
      <c r="E5697" s="32">
        <v>10</v>
      </c>
      <c r="F5697" s="32" t="s">
        <v>25</v>
      </c>
      <c r="G5697" s="32" t="s">
        <v>10961</v>
      </c>
      <c r="H5697" s="33" t="s">
        <v>10144</v>
      </c>
    </row>
    <row r="5698" spans="1:8" x14ac:dyDescent="0.25">
      <c r="A5698" s="34">
        <v>45817</v>
      </c>
      <c r="B5698" s="35">
        <v>3280845100</v>
      </c>
      <c r="C5698" s="36" t="s">
        <v>8702</v>
      </c>
      <c r="D5698" s="35">
        <v>2142</v>
      </c>
      <c r="E5698" s="36">
        <v>10</v>
      </c>
      <c r="F5698" s="36" t="s">
        <v>14</v>
      </c>
      <c r="G5698" s="36" t="s">
        <v>10961</v>
      </c>
      <c r="H5698" s="37" t="s">
        <v>10144</v>
      </c>
    </row>
    <row r="5699" spans="1:8" x14ac:dyDescent="0.25">
      <c r="A5699" s="30">
        <v>45817</v>
      </c>
      <c r="B5699" s="31">
        <v>4340427100</v>
      </c>
      <c r="C5699" s="32" t="s">
        <v>8719</v>
      </c>
      <c r="D5699" s="31">
        <v>2142</v>
      </c>
      <c r="E5699" s="32">
        <v>20</v>
      </c>
      <c r="F5699" s="32" t="s">
        <v>25</v>
      </c>
      <c r="G5699" s="32" t="s">
        <v>10961</v>
      </c>
      <c r="H5699" s="33" t="s">
        <v>10144</v>
      </c>
    </row>
    <row r="5700" spans="1:8" x14ac:dyDescent="0.25">
      <c r="A5700" s="34">
        <v>45817</v>
      </c>
      <c r="B5700" s="35" t="s">
        <v>9754</v>
      </c>
      <c r="C5700" s="36" t="s">
        <v>9764</v>
      </c>
      <c r="D5700" s="35">
        <v>2142</v>
      </c>
      <c r="E5700" s="36">
        <v>20</v>
      </c>
      <c r="F5700" s="36" t="s">
        <v>14</v>
      </c>
      <c r="G5700" s="36" t="s">
        <v>10961</v>
      </c>
      <c r="H5700" s="37" t="s">
        <v>10144</v>
      </c>
    </row>
    <row r="5701" spans="1:8" x14ac:dyDescent="0.25">
      <c r="A5701" s="30">
        <v>45817</v>
      </c>
      <c r="B5701" s="31">
        <v>4340459100</v>
      </c>
      <c r="C5701" s="32" t="s">
        <v>8729</v>
      </c>
      <c r="D5701" s="31">
        <v>2142</v>
      </c>
      <c r="E5701" s="32">
        <v>25</v>
      </c>
      <c r="F5701" s="32" t="s">
        <v>14</v>
      </c>
      <c r="G5701" s="32" t="s">
        <v>10961</v>
      </c>
      <c r="H5701" s="33" t="s">
        <v>10144</v>
      </c>
    </row>
    <row r="5702" spans="1:8" x14ac:dyDescent="0.25">
      <c r="A5702" s="34">
        <v>45817</v>
      </c>
      <c r="B5702" s="35" t="s">
        <v>2029</v>
      </c>
      <c r="C5702" s="36" t="s">
        <v>2030</v>
      </c>
      <c r="D5702" s="35">
        <v>2142</v>
      </c>
      <c r="E5702" s="36">
        <v>50</v>
      </c>
      <c r="F5702" s="36" t="s">
        <v>14</v>
      </c>
      <c r="G5702" s="36" t="s">
        <v>10961</v>
      </c>
      <c r="H5702" s="37" t="s">
        <v>10144</v>
      </c>
    </row>
    <row r="5703" spans="1:8" x14ac:dyDescent="0.25">
      <c r="A5703" s="30">
        <v>45817</v>
      </c>
      <c r="B5703" s="31" t="s">
        <v>2245</v>
      </c>
      <c r="C5703" s="32" t="s">
        <v>2246</v>
      </c>
      <c r="D5703" s="31">
        <v>2146</v>
      </c>
      <c r="E5703" s="32">
        <v>30</v>
      </c>
      <c r="F5703" s="32" t="s">
        <v>14</v>
      </c>
      <c r="G5703" s="32" t="s">
        <v>10961</v>
      </c>
      <c r="H5703" s="33" t="s">
        <v>9410</v>
      </c>
    </row>
    <row r="5704" spans="1:8" x14ac:dyDescent="0.25">
      <c r="A5704" s="34">
        <v>45817</v>
      </c>
      <c r="B5704" s="35" t="s">
        <v>782</v>
      </c>
      <c r="C5704" s="36" t="s">
        <v>783</v>
      </c>
      <c r="D5704" s="35">
        <v>2146</v>
      </c>
      <c r="E5704" s="36">
        <v>1</v>
      </c>
      <c r="F5704" s="36" t="s">
        <v>14</v>
      </c>
      <c r="G5704" s="36" t="s">
        <v>10961</v>
      </c>
      <c r="H5704" s="37" t="s">
        <v>9410</v>
      </c>
    </row>
    <row r="5705" spans="1:8" x14ac:dyDescent="0.25">
      <c r="A5705" s="30">
        <v>45817</v>
      </c>
      <c r="B5705" s="31" t="s">
        <v>1577</v>
      </c>
      <c r="C5705" s="32" t="s">
        <v>2865</v>
      </c>
      <c r="D5705" s="31">
        <v>2146</v>
      </c>
      <c r="E5705" s="32">
        <v>2</v>
      </c>
      <c r="F5705" s="32" t="s">
        <v>14</v>
      </c>
      <c r="G5705" s="32" t="s">
        <v>10961</v>
      </c>
      <c r="H5705" s="33" t="s">
        <v>9410</v>
      </c>
    </row>
    <row r="5706" spans="1:8" x14ac:dyDescent="0.25">
      <c r="A5706" s="34">
        <v>45817</v>
      </c>
      <c r="B5706" s="35" t="s">
        <v>1659</v>
      </c>
      <c r="C5706" s="36" t="s">
        <v>1660</v>
      </c>
      <c r="D5706" s="35">
        <v>2146</v>
      </c>
      <c r="E5706" s="36">
        <v>4</v>
      </c>
      <c r="F5706" s="36" t="s">
        <v>14</v>
      </c>
      <c r="G5706" s="36" t="s">
        <v>10961</v>
      </c>
      <c r="H5706" s="37" t="s">
        <v>9410</v>
      </c>
    </row>
    <row r="5707" spans="1:8" x14ac:dyDescent="0.25">
      <c r="A5707" s="30">
        <v>45817</v>
      </c>
      <c r="B5707" s="31" t="s">
        <v>640</v>
      </c>
      <c r="C5707" s="32" t="s">
        <v>641</v>
      </c>
      <c r="D5707" s="31">
        <v>2146</v>
      </c>
      <c r="E5707" s="32">
        <v>12</v>
      </c>
      <c r="F5707" s="32" t="s">
        <v>14</v>
      </c>
      <c r="G5707" s="32" t="s">
        <v>10961</v>
      </c>
      <c r="H5707" s="33" t="s">
        <v>9410</v>
      </c>
    </row>
    <row r="5708" spans="1:8" x14ac:dyDescent="0.25">
      <c r="A5708" s="34">
        <v>45817</v>
      </c>
      <c r="B5708" s="35" t="s">
        <v>8471</v>
      </c>
      <c r="C5708" s="36" t="s">
        <v>8472</v>
      </c>
      <c r="D5708" s="35">
        <v>2146</v>
      </c>
      <c r="E5708" s="36">
        <v>1</v>
      </c>
      <c r="F5708" s="36" t="s">
        <v>14</v>
      </c>
      <c r="G5708" s="36" t="s">
        <v>10961</v>
      </c>
      <c r="H5708" s="37" t="s">
        <v>9410</v>
      </c>
    </row>
    <row r="5709" spans="1:8" x14ac:dyDescent="0.25">
      <c r="A5709" s="30">
        <v>45817</v>
      </c>
      <c r="B5709" s="31" t="s">
        <v>8475</v>
      </c>
      <c r="C5709" s="32" t="s">
        <v>8476</v>
      </c>
      <c r="D5709" s="31">
        <v>2146</v>
      </c>
      <c r="E5709" s="32">
        <v>1</v>
      </c>
      <c r="F5709" s="32" t="s">
        <v>14</v>
      </c>
      <c r="G5709" s="32" t="s">
        <v>10961</v>
      </c>
      <c r="H5709" s="33" t="s">
        <v>9410</v>
      </c>
    </row>
    <row r="5710" spans="1:8" x14ac:dyDescent="0.25">
      <c r="A5710" s="34">
        <v>45817</v>
      </c>
      <c r="B5710" s="35" t="s">
        <v>650</v>
      </c>
      <c r="C5710" s="36" t="s">
        <v>8549</v>
      </c>
      <c r="D5710" s="35">
        <v>2146</v>
      </c>
      <c r="E5710" s="36">
        <v>28</v>
      </c>
      <c r="F5710" s="36" t="s">
        <v>14</v>
      </c>
      <c r="G5710" s="36" t="s">
        <v>10961</v>
      </c>
      <c r="H5710" s="37" t="s">
        <v>9410</v>
      </c>
    </row>
    <row r="5711" spans="1:8" x14ac:dyDescent="0.25">
      <c r="A5711" s="30">
        <v>45817</v>
      </c>
      <c r="B5711" s="31" t="s">
        <v>1356</v>
      </c>
      <c r="C5711" s="32" t="s">
        <v>1357</v>
      </c>
      <c r="D5711" s="31">
        <v>2146</v>
      </c>
      <c r="E5711" s="32">
        <v>12</v>
      </c>
      <c r="F5711" s="32" t="s">
        <v>14</v>
      </c>
      <c r="G5711" s="32" t="s">
        <v>10961</v>
      </c>
      <c r="H5711" s="33" t="s">
        <v>9410</v>
      </c>
    </row>
    <row r="5712" spans="1:8" x14ac:dyDescent="0.25">
      <c r="A5712" s="34">
        <v>45817</v>
      </c>
      <c r="B5712" s="35" t="s">
        <v>2766</v>
      </c>
      <c r="C5712" s="36" t="s">
        <v>2767</v>
      </c>
      <c r="D5712" s="35">
        <v>2146</v>
      </c>
      <c r="E5712" s="36">
        <v>3</v>
      </c>
      <c r="F5712" s="36" t="s">
        <v>14</v>
      </c>
      <c r="G5712" s="36" t="s">
        <v>10961</v>
      </c>
      <c r="H5712" s="37" t="s">
        <v>9410</v>
      </c>
    </row>
    <row r="5713" spans="1:8" x14ac:dyDescent="0.25">
      <c r="A5713" s="30">
        <v>45817</v>
      </c>
      <c r="B5713" s="31" t="s">
        <v>158</v>
      </c>
      <c r="C5713" s="32" t="s">
        <v>1374</v>
      </c>
      <c r="D5713" s="31">
        <v>2146</v>
      </c>
      <c r="E5713" s="32">
        <v>12</v>
      </c>
      <c r="F5713" s="32" t="s">
        <v>14</v>
      </c>
      <c r="G5713" s="32" t="s">
        <v>10961</v>
      </c>
      <c r="H5713" s="33" t="s">
        <v>9410</v>
      </c>
    </row>
    <row r="5714" spans="1:8" x14ac:dyDescent="0.25">
      <c r="A5714" s="34">
        <v>45817</v>
      </c>
      <c r="B5714" s="35" t="s">
        <v>880</v>
      </c>
      <c r="C5714" s="36" t="s">
        <v>881</v>
      </c>
      <c r="D5714" s="35">
        <v>2146</v>
      </c>
      <c r="E5714" s="36">
        <v>36</v>
      </c>
      <c r="F5714" s="36" t="s">
        <v>14</v>
      </c>
      <c r="G5714" s="36" t="s">
        <v>10961</v>
      </c>
      <c r="H5714" s="37" t="s">
        <v>9410</v>
      </c>
    </row>
    <row r="5715" spans="1:8" x14ac:dyDescent="0.25">
      <c r="A5715" s="30">
        <v>45817</v>
      </c>
      <c r="B5715" s="31" t="s">
        <v>865</v>
      </c>
      <c r="C5715" s="32" t="s">
        <v>4249</v>
      </c>
      <c r="D5715" s="31">
        <v>2146</v>
      </c>
      <c r="E5715" s="32">
        <v>48</v>
      </c>
      <c r="F5715" s="32" t="s">
        <v>14</v>
      </c>
      <c r="G5715" s="32" t="s">
        <v>10961</v>
      </c>
      <c r="H5715" s="33" t="s">
        <v>9410</v>
      </c>
    </row>
    <row r="5716" spans="1:8" x14ac:dyDescent="0.25">
      <c r="A5716" s="34">
        <v>45817</v>
      </c>
      <c r="B5716" s="35" t="s">
        <v>1151</v>
      </c>
      <c r="C5716" s="36" t="s">
        <v>1152</v>
      </c>
      <c r="D5716" s="35">
        <v>2146</v>
      </c>
      <c r="E5716" s="36">
        <v>24</v>
      </c>
      <c r="F5716" s="36" t="s">
        <v>14</v>
      </c>
      <c r="G5716" s="36" t="s">
        <v>10961</v>
      </c>
      <c r="H5716" s="37" t="s">
        <v>9410</v>
      </c>
    </row>
    <row r="5717" spans="1:8" x14ac:dyDescent="0.25">
      <c r="A5717" s="30">
        <v>45817</v>
      </c>
      <c r="B5717" s="31" t="s">
        <v>13</v>
      </c>
      <c r="C5717" s="32" t="s">
        <v>3521</v>
      </c>
      <c r="D5717" s="31">
        <v>2146</v>
      </c>
      <c r="E5717" s="32">
        <v>40</v>
      </c>
      <c r="F5717" s="32" t="s">
        <v>14</v>
      </c>
      <c r="G5717" s="32" t="s">
        <v>10961</v>
      </c>
      <c r="H5717" s="33" t="s">
        <v>9410</v>
      </c>
    </row>
    <row r="5718" spans="1:8" x14ac:dyDescent="0.25">
      <c r="A5718" s="34">
        <v>45817</v>
      </c>
      <c r="B5718" s="35" t="s">
        <v>179</v>
      </c>
      <c r="C5718" s="36" t="s">
        <v>180</v>
      </c>
      <c r="D5718" s="35">
        <v>2150</v>
      </c>
      <c r="E5718" s="36">
        <v>33</v>
      </c>
      <c r="F5718" s="36" t="s">
        <v>14</v>
      </c>
      <c r="G5718" s="36" t="s">
        <v>10961</v>
      </c>
      <c r="H5718" s="37" t="s">
        <v>10939</v>
      </c>
    </row>
    <row r="5719" spans="1:8" x14ac:dyDescent="0.25">
      <c r="A5719" s="30">
        <v>45818</v>
      </c>
      <c r="B5719" s="31" t="s">
        <v>9407</v>
      </c>
      <c r="C5719" s="32" t="s">
        <v>10649</v>
      </c>
      <c r="D5719" s="31">
        <v>2151</v>
      </c>
      <c r="E5719" s="32">
        <v>1</v>
      </c>
      <c r="F5719" s="32" t="s">
        <v>14</v>
      </c>
      <c r="G5719" s="32" t="s">
        <v>10961</v>
      </c>
      <c r="H5719" s="33" t="s">
        <v>10149</v>
      </c>
    </row>
    <row r="5720" spans="1:8" x14ac:dyDescent="0.25">
      <c r="A5720" s="34">
        <v>45818</v>
      </c>
      <c r="B5720" s="35" t="s">
        <v>9407</v>
      </c>
      <c r="C5720" s="36" t="s">
        <v>10649</v>
      </c>
      <c r="D5720" s="35">
        <v>2151</v>
      </c>
      <c r="E5720" s="36">
        <v>1</v>
      </c>
      <c r="F5720" s="36" t="s">
        <v>14</v>
      </c>
      <c r="G5720" s="36" t="s">
        <v>10003</v>
      </c>
      <c r="H5720" s="37" t="s">
        <v>10515</v>
      </c>
    </row>
    <row r="5721" spans="1:8" x14ac:dyDescent="0.25">
      <c r="A5721" s="30">
        <v>45818</v>
      </c>
      <c r="B5721" s="31" t="s">
        <v>8873</v>
      </c>
      <c r="C5721" s="32" t="s">
        <v>8841</v>
      </c>
      <c r="D5721" s="31">
        <v>2151</v>
      </c>
      <c r="E5721" s="32">
        <v>4</v>
      </c>
      <c r="F5721" s="32" t="s">
        <v>14</v>
      </c>
      <c r="G5721" s="32" t="s">
        <v>10961</v>
      </c>
      <c r="H5721" s="33" t="s">
        <v>10149</v>
      </c>
    </row>
    <row r="5722" spans="1:8" x14ac:dyDescent="0.25">
      <c r="A5722" s="34">
        <v>45818</v>
      </c>
      <c r="B5722" s="35" t="s">
        <v>2108</v>
      </c>
      <c r="C5722" s="36" t="s">
        <v>2109</v>
      </c>
      <c r="D5722" s="35">
        <v>2151</v>
      </c>
      <c r="E5722" s="36">
        <v>2</v>
      </c>
      <c r="F5722" s="36" t="s">
        <v>14</v>
      </c>
      <c r="G5722" s="36" t="s">
        <v>10961</v>
      </c>
      <c r="H5722" s="37" t="s">
        <v>10149</v>
      </c>
    </row>
    <row r="5723" spans="1:8" x14ac:dyDescent="0.25">
      <c r="A5723" s="30">
        <v>45818</v>
      </c>
      <c r="B5723" s="31" t="s">
        <v>10122</v>
      </c>
      <c r="C5723" s="32" t="s">
        <v>10123</v>
      </c>
      <c r="D5723" s="31">
        <v>2151</v>
      </c>
      <c r="E5723" s="32">
        <v>1</v>
      </c>
      <c r="F5723" s="32" t="s">
        <v>25</v>
      </c>
      <c r="G5723" s="32" t="s">
        <v>10961</v>
      </c>
      <c r="H5723" s="33" t="s">
        <v>10149</v>
      </c>
    </row>
    <row r="5724" spans="1:8" x14ac:dyDescent="0.25">
      <c r="A5724" s="34">
        <v>45818</v>
      </c>
      <c r="B5724" s="35" t="s">
        <v>2087</v>
      </c>
      <c r="C5724" s="36" t="s">
        <v>2088</v>
      </c>
      <c r="D5724" s="35">
        <v>2151</v>
      </c>
      <c r="E5724" s="36">
        <v>1</v>
      </c>
      <c r="F5724" s="36" t="s">
        <v>14</v>
      </c>
      <c r="G5724" s="36" t="s">
        <v>10961</v>
      </c>
      <c r="H5724" s="37" t="s">
        <v>10149</v>
      </c>
    </row>
    <row r="5725" spans="1:8" x14ac:dyDescent="0.25">
      <c r="A5725" s="30">
        <v>45818</v>
      </c>
      <c r="B5725" s="31" t="s">
        <v>1878</v>
      </c>
      <c r="C5725" s="32" t="s">
        <v>1879</v>
      </c>
      <c r="D5725" s="31">
        <v>2151</v>
      </c>
      <c r="E5725" s="32">
        <v>5</v>
      </c>
      <c r="F5725" s="32" t="s">
        <v>14</v>
      </c>
      <c r="G5725" s="32" t="s">
        <v>10961</v>
      </c>
      <c r="H5725" s="33" t="s">
        <v>10149</v>
      </c>
    </row>
    <row r="5726" spans="1:8" x14ac:dyDescent="0.25">
      <c r="A5726" s="34">
        <v>45819</v>
      </c>
      <c r="B5726" s="35" t="s">
        <v>5482</v>
      </c>
      <c r="C5726" s="36" t="s">
        <v>5483</v>
      </c>
      <c r="D5726" s="35">
        <v>2154</v>
      </c>
      <c r="E5726" s="36">
        <v>30</v>
      </c>
      <c r="F5726" s="36" t="s">
        <v>25</v>
      </c>
      <c r="G5726" s="36" t="s">
        <v>10961</v>
      </c>
      <c r="H5726" s="37" t="s">
        <v>9381</v>
      </c>
    </row>
    <row r="5727" spans="1:8" x14ac:dyDescent="0.25">
      <c r="A5727" s="30">
        <v>45819</v>
      </c>
      <c r="B5727" s="31" t="s">
        <v>5480</v>
      </c>
      <c r="C5727" s="32" t="s">
        <v>5481</v>
      </c>
      <c r="D5727" s="31">
        <v>2154</v>
      </c>
      <c r="E5727" s="32">
        <v>24</v>
      </c>
      <c r="F5727" s="32" t="s">
        <v>25</v>
      </c>
      <c r="G5727" s="32" t="s">
        <v>10961</v>
      </c>
      <c r="H5727" s="33" t="s">
        <v>9381</v>
      </c>
    </row>
    <row r="5728" spans="1:8" x14ac:dyDescent="0.25">
      <c r="A5728" s="34">
        <v>45819</v>
      </c>
      <c r="B5728" s="35" t="s">
        <v>5358</v>
      </c>
      <c r="C5728" s="36" t="s">
        <v>5359</v>
      </c>
      <c r="D5728" s="35">
        <v>2154</v>
      </c>
      <c r="E5728" s="36">
        <v>6</v>
      </c>
      <c r="F5728" s="36" t="s">
        <v>25</v>
      </c>
      <c r="G5728" s="36" t="s">
        <v>10961</v>
      </c>
      <c r="H5728" s="37" t="s">
        <v>9381</v>
      </c>
    </row>
    <row r="5729" spans="1:8" x14ac:dyDescent="0.25">
      <c r="A5729" s="30">
        <v>45819</v>
      </c>
      <c r="B5729" s="31" t="s">
        <v>5090</v>
      </c>
      <c r="C5729" s="32" t="s">
        <v>5091</v>
      </c>
      <c r="D5729" s="31">
        <v>2154</v>
      </c>
      <c r="E5729" s="32">
        <v>30</v>
      </c>
      <c r="F5729" s="32" t="s">
        <v>14</v>
      </c>
      <c r="G5729" s="32" t="s">
        <v>10961</v>
      </c>
      <c r="H5729" s="33" t="s">
        <v>9381</v>
      </c>
    </row>
    <row r="5730" spans="1:8" x14ac:dyDescent="0.25">
      <c r="A5730" s="34">
        <v>45819</v>
      </c>
      <c r="B5730" s="35" t="s">
        <v>5097</v>
      </c>
      <c r="C5730" s="36" t="s">
        <v>5098</v>
      </c>
      <c r="D5730" s="35">
        <v>2154</v>
      </c>
      <c r="E5730" s="36">
        <v>12</v>
      </c>
      <c r="F5730" s="36" t="s">
        <v>14</v>
      </c>
      <c r="G5730" s="36" t="s">
        <v>10961</v>
      </c>
      <c r="H5730" s="37" t="s">
        <v>9381</v>
      </c>
    </row>
    <row r="5731" spans="1:8" x14ac:dyDescent="0.25">
      <c r="A5731" s="30">
        <v>45819</v>
      </c>
      <c r="B5731" s="31" t="s">
        <v>2416</v>
      </c>
      <c r="C5731" s="32" t="s">
        <v>2474</v>
      </c>
      <c r="D5731" s="31">
        <v>2154</v>
      </c>
      <c r="E5731" s="32">
        <v>8</v>
      </c>
      <c r="F5731" s="32" t="s">
        <v>14</v>
      </c>
      <c r="G5731" s="32" t="s">
        <v>10961</v>
      </c>
      <c r="H5731" s="33" t="s">
        <v>9381</v>
      </c>
    </row>
    <row r="5732" spans="1:8" x14ac:dyDescent="0.25">
      <c r="A5732" s="34">
        <v>45819</v>
      </c>
      <c r="B5732" s="35" t="s">
        <v>1640</v>
      </c>
      <c r="C5732" s="36" t="s">
        <v>1641</v>
      </c>
      <c r="D5732" s="35">
        <v>2155</v>
      </c>
      <c r="E5732" s="36">
        <v>5</v>
      </c>
      <c r="F5732" s="36" t="s">
        <v>14</v>
      </c>
      <c r="G5732" s="36" t="s">
        <v>10961</v>
      </c>
      <c r="H5732" s="37" t="s">
        <v>10862</v>
      </c>
    </row>
    <row r="5733" spans="1:8" x14ac:dyDescent="0.25">
      <c r="A5733" s="30">
        <v>45819</v>
      </c>
      <c r="B5733" s="31" t="s">
        <v>10248</v>
      </c>
      <c r="C5733" s="32" t="s">
        <v>2923</v>
      </c>
      <c r="D5733" s="31">
        <v>2155</v>
      </c>
      <c r="E5733" s="32">
        <v>10</v>
      </c>
      <c r="F5733" s="32" t="s">
        <v>14</v>
      </c>
      <c r="G5733" s="32" t="s">
        <v>10961</v>
      </c>
      <c r="H5733" s="33" t="s">
        <v>10862</v>
      </c>
    </row>
    <row r="5734" spans="1:8" x14ac:dyDescent="0.25">
      <c r="A5734" s="34">
        <v>45819</v>
      </c>
      <c r="B5734" s="35" t="s">
        <v>2428</v>
      </c>
      <c r="C5734" s="36" t="s">
        <v>2484</v>
      </c>
      <c r="D5734" s="35">
        <v>2155</v>
      </c>
      <c r="E5734" s="36">
        <v>5</v>
      </c>
      <c r="F5734" s="36" t="s">
        <v>14</v>
      </c>
      <c r="G5734" s="36" t="s">
        <v>10961</v>
      </c>
      <c r="H5734" s="37" t="s">
        <v>10862</v>
      </c>
    </row>
    <row r="5735" spans="1:8" x14ac:dyDescent="0.25">
      <c r="A5735" s="30">
        <v>45818</v>
      </c>
      <c r="B5735" s="31" t="s">
        <v>8391</v>
      </c>
      <c r="C5735" s="32" t="s">
        <v>8406</v>
      </c>
      <c r="D5735" s="31">
        <v>2156</v>
      </c>
      <c r="E5735" s="32">
        <v>2</v>
      </c>
      <c r="F5735" s="32" t="s">
        <v>14</v>
      </c>
      <c r="G5735" s="32" t="s">
        <v>10961</v>
      </c>
      <c r="H5735" s="33" t="s">
        <v>10677</v>
      </c>
    </row>
    <row r="5736" spans="1:8" x14ac:dyDescent="0.25">
      <c r="A5736" s="34">
        <v>45818</v>
      </c>
      <c r="B5736" s="35" t="s">
        <v>2426</v>
      </c>
      <c r="C5736" s="36" t="s">
        <v>2482</v>
      </c>
      <c r="D5736" s="35">
        <v>2156</v>
      </c>
      <c r="E5736" s="36">
        <v>6</v>
      </c>
      <c r="F5736" s="36" t="s">
        <v>14</v>
      </c>
      <c r="G5736" s="36" t="s">
        <v>10961</v>
      </c>
      <c r="H5736" s="37" t="s">
        <v>10677</v>
      </c>
    </row>
    <row r="5737" spans="1:8" x14ac:dyDescent="0.25">
      <c r="A5737" s="30">
        <v>45818</v>
      </c>
      <c r="B5737" s="31" t="s">
        <v>681</v>
      </c>
      <c r="C5737" s="32" t="s">
        <v>682</v>
      </c>
      <c r="D5737" s="31">
        <v>2156</v>
      </c>
      <c r="E5737" s="32">
        <v>24</v>
      </c>
      <c r="F5737" s="32" t="s">
        <v>14</v>
      </c>
      <c r="G5737" s="32" t="s">
        <v>10961</v>
      </c>
      <c r="H5737" s="33" t="s">
        <v>10677</v>
      </c>
    </row>
    <row r="5738" spans="1:8" x14ac:dyDescent="0.25">
      <c r="A5738" s="34">
        <v>45818</v>
      </c>
      <c r="B5738" s="35" t="s">
        <v>10243</v>
      </c>
      <c r="C5738" s="36" t="s">
        <v>9046</v>
      </c>
      <c r="D5738" s="35">
        <v>2156</v>
      </c>
      <c r="E5738" s="36">
        <v>2</v>
      </c>
      <c r="F5738" s="36" t="s">
        <v>14</v>
      </c>
      <c r="G5738" s="36" t="s">
        <v>10961</v>
      </c>
      <c r="H5738" s="37" t="s">
        <v>10677</v>
      </c>
    </row>
    <row r="5739" spans="1:8" x14ac:dyDescent="0.25">
      <c r="A5739" s="30">
        <v>45818</v>
      </c>
      <c r="B5739" s="31" t="s">
        <v>10244</v>
      </c>
      <c r="C5739" s="32" t="s">
        <v>9047</v>
      </c>
      <c r="D5739" s="31">
        <v>2156</v>
      </c>
      <c r="E5739" s="32">
        <v>2</v>
      </c>
      <c r="F5739" s="32" t="s">
        <v>14</v>
      </c>
      <c r="G5739" s="32" t="s">
        <v>10961</v>
      </c>
      <c r="H5739" s="33" t="s">
        <v>10677</v>
      </c>
    </row>
    <row r="5740" spans="1:8" x14ac:dyDescent="0.25">
      <c r="A5740" s="34">
        <v>45818</v>
      </c>
      <c r="B5740" s="35" t="s">
        <v>11324</v>
      </c>
      <c r="C5740" s="36" t="s">
        <v>6812</v>
      </c>
      <c r="D5740" s="35">
        <v>2156</v>
      </c>
      <c r="E5740" s="36">
        <v>60</v>
      </c>
      <c r="F5740" s="36" t="s">
        <v>14</v>
      </c>
      <c r="G5740" s="36" t="s">
        <v>10961</v>
      </c>
      <c r="H5740" s="37" t="s">
        <v>10677</v>
      </c>
    </row>
    <row r="5741" spans="1:8" x14ac:dyDescent="0.25">
      <c r="A5741" s="30">
        <v>45818</v>
      </c>
      <c r="B5741" s="31" t="s">
        <v>868</v>
      </c>
      <c r="C5741" s="32" t="s">
        <v>869</v>
      </c>
      <c r="D5741" s="31">
        <v>2156</v>
      </c>
      <c r="E5741" s="32">
        <v>18</v>
      </c>
      <c r="F5741" s="32" t="s">
        <v>14</v>
      </c>
      <c r="G5741" s="32" t="s">
        <v>10961</v>
      </c>
      <c r="H5741" s="33" t="s">
        <v>10677</v>
      </c>
    </row>
    <row r="5742" spans="1:8" x14ac:dyDescent="0.25">
      <c r="A5742" s="34">
        <v>45819</v>
      </c>
      <c r="B5742" s="35" t="s">
        <v>9257</v>
      </c>
      <c r="C5742" s="36" t="s">
        <v>8922</v>
      </c>
      <c r="D5742" s="35">
        <v>2157</v>
      </c>
      <c r="E5742" s="36">
        <v>6</v>
      </c>
      <c r="F5742" s="36" t="s">
        <v>25</v>
      </c>
      <c r="G5742" s="36" t="s">
        <v>10961</v>
      </c>
      <c r="H5742" s="37" t="s">
        <v>10144</v>
      </c>
    </row>
    <row r="5743" spans="1:8" x14ac:dyDescent="0.25">
      <c r="A5743" s="30">
        <v>45819</v>
      </c>
      <c r="B5743" s="31" t="s">
        <v>6416</v>
      </c>
      <c r="C5743" s="32" t="s">
        <v>6417</v>
      </c>
      <c r="D5743" s="31">
        <v>2160</v>
      </c>
      <c r="E5743" s="32">
        <v>50</v>
      </c>
      <c r="F5743" s="32" t="s">
        <v>14</v>
      </c>
      <c r="G5743" s="32" t="s">
        <v>10961</v>
      </c>
      <c r="H5743" s="33" t="s">
        <v>10170</v>
      </c>
    </row>
    <row r="5744" spans="1:8" x14ac:dyDescent="0.25">
      <c r="A5744" s="34">
        <v>45819</v>
      </c>
      <c r="B5744" s="35" t="s">
        <v>6422</v>
      </c>
      <c r="C5744" s="36" t="s">
        <v>6423</v>
      </c>
      <c r="D5744" s="35">
        <v>2160</v>
      </c>
      <c r="E5744" s="36">
        <v>40</v>
      </c>
      <c r="F5744" s="36" t="s">
        <v>14</v>
      </c>
      <c r="G5744" s="36" t="s">
        <v>10961</v>
      </c>
      <c r="H5744" s="37" t="s">
        <v>10170</v>
      </c>
    </row>
    <row r="5745" spans="1:8" x14ac:dyDescent="0.25">
      <c r="A5745" s="30">
        <v>45819</v>
      </c>
      <c r="B5745" s="31" t="s">
        <v>6526</v>
      </c>
      <c r="C5745" s="32" t="s">
        <v>6527</v>
      </c>
      <c r="D5745" s="31">
        <v>2160</v>
      </c>
      <c r="E5745" s="32">
        <v>40</v>
      </c>
      <c r="F5745" s="32" t="s">
        <v>14</v>
      </c>
      <c r="G5745" s="32" t="s">
        <v>10961</v>
      </c>
      <c r="H5745" s="33" t="s">
        <v>10170</v>
      </c>
    </row>
    <row r="5746" spans="1:8" x14ac:dyDescent="0.25">
      <c r="A5746" s="34">
        <v>45819</v>
      </c>
      <c r="B5746" s="35" t="s">
        <v>6669</v>
      </c>
      <c r="C5746" s="36" t="s">
        <v>6670</v>
      </c>
      <c r="D5746" s="35">
        <v>2160</v>
      </c>
      <c r="E5746" s="36">
        <v>24</v>
      </c>
      <c r="F5746" s="36" t="s">
        <v>14</v>
      </c>
      <c r="G5746" s="36" t="s">
        <v>10961</v>
      </c>
      <c r="H5746" s="37" t="s">
        <v>10170</v>
      </c>
    </row>
    <row r="5747" spans="1:8" x14ac:dyDescent="0.25">
      <c r="A5747" s="30">
        <v>45819</v>
      </c>
      <c r="B5747" s="31" t="s">
        <v>6675</v>
      </c>
      <c r="C5747" s="32" t="s">
        <v>6676</v>
      </c>
      <c r="D5747" s="31">
        <v>2160</v>
      </c>
      <c r="E5747" s="32">
        <v>20</v>
      </c>
      <c r="F5747" s="32" t="s">
        <v>14</v>
      </c>
      <c r="G5747" s="32" t="s">
        <v>10961</v>
      </c>
      <c r="H5747" s="33" t="s">
        <v>10170</v>
      </c>
    </row>
    <row r="5748" spans="1:8" x14ac:dyDescent="0.25">
      <c r="A5748" s="34">
        <v>45819</v>
      </c>
      <c r="B5748" s="35" t="s">
        <v>6610</v>
      </c>
      <c r="C5748" s="36" t="s">
        <v>6611</v>
      </c>
      <c r="D5748" s="35">
        <v>2160</v>
      </c>
      <c r="E5748" s="36">
        <v>30</v>
      </c>
      <c r="F5748" s="36" t="s">
        <v>14</v>
      </c>
      <c r="G5748" s="36" t="s">
        <v>10961</v>
      </c>
      <c r="H5748" s="37" t="s">
        <v>10170</v>
      </c>
    </row>
    <row r="5749" spans="1:8" x14ac:dyDescent="0.25">
      <c r="A5749" s="30">
        <v>45819</v>
      </c>
      <c r="B5749" s="31" t="s">
        <v>6492</v>
      </c>
      <c r="C5749" s="32" t="s">
        <v>6493</v>
      </c>
      <c r="D5749" s="31">
        <v>2160</v>
      </c>
      <c r="E5749" s="32">
        <v>40</v>
      </c>
      <c r="F5749" s="32" t="s">
        <v>14</v>
      </c>
      <c r="G5749" s="32" t="s">
        <v>10961</v>
      </c>
      <c r="H5749" s="33" t="s">
        <v>10170</v>
      </c>
    </row>
    <row r="5750" spans="1:8" x14ac:dyDescent="0.25">
      <c r="A5750" s="34">
        <v>45819</v>
      </c>
      <c r="B5750" s="35" t="s">
        <v>6488</v>
      </c>
      <c r="C5750" s="36" t="s">
        <v>6489</v>
      </c>
      <c r="D5750" s="35">
        <v>2160</v>
      </c>
      <c r="E5750" s="36">
        <v>50</v>
      </c>
      <c r="F5750" s="36" t="s">
        <v>14</v>
      </c>
      <c r="G5750" s="36" t="s">
        <v>10961</v>
      </c>
      <c r="H5750" s="37" t="s">
        <v>10170</v>
      </c>
    </row>
    <row r="5751" spans="1:8" x14ac:dyDescent="0.25">
      <c r="A5751" s="30">
        <v>45819</v>
      </c>
      <c r="B5751" s="31" t="s">
        <v>2418</v>
      </c>
      <c r="C5751" s="32" t="s">
        <v>2476</v>
      </c>
      <c r="D5751" s="31">
        <v>2161</v>
      </c>
      <c r="E5751" s="32">
        <v>16</v>
      </c>
      <c r="F5751" s="32" t="s">
        <v>14</v>
      </c>
      <c r="G5751" s="32" t="s">
        <v>10961</v>
      </c>
      <c r="H5751" s="33" t="s">
        <v>10957</v>
      </c>
    </row>
    <row r="5752" spans="1:8" x14ac:dyDescent="0.25">
      <c r="A5752" s="34">
        <v>45819</v>
      </c>
      <c r="B5752" s="35" t="s">
        <v>4703</v>
      </c>
      <c r="C5752" s="36" t="s">
        <v>4704</v>
      </c>
      <c r="D5752" s="35">
        <v>2161</v>
      </c>
      <c r="E5752" s="36">
        <v>20</v>
      </c>
      <c r="F5752" s="36" t="s">
        <v>14</v>
      </c>
      <c r="G5752" s="36" t="s">
        <v>10961</v>
      </c>
      <c r="H5752" s="37" t="s">
        <v>10957</v>
      </c>
    </row>
    <row r="5753" spans="1:8" x14ac:dyDescent="0.25">
      <c r="A5753" s="30">
        <v>45819</v>
      </c>
      <c r="B5753" s="31" t="s">
        <v>1208</v>
      </c>
      <c r="C5753" s="32" t="s">
        <v>3554</v>
      </c>
      <c r="D5753" s="31">
        <v>2161</v>
      </c>
      <c r="E5753" s="32">
        <v>20</v>
      </c>
      <c r="F5753" s="32" t="s">
        <v>14</v>
      </c>
      <c r="G5753" s="32" t="s">
        <v>10961</v>
      </c>
      <c r="H5753" s="33" t="s">
        <v>10957</v>
      </c>
    </row>
    <row r="5754" spans="1:8" x14ac:dyDescent="0.25">
      <c r="A5754" s="34">
        <v>45819</v>
      </c>
      <c r="B5754" s="35" t="s">
        <v>2221</v>
      </c>
      <c r="C5754" s="36" t="s">
        <v>2222</v>
      </c>
      <c r="D5754" s="35">
        <v>2161</v>
      </c>
      <c r="E5754" s="36">
        <v>20</v>
      </c>
      <c r="F5754" s="36" t="s">
        <v>14</v>
      </c>
      <c r="G5754" s="36" t="s">
        <v>10961</v>
      </c>
      <c r="H5754" s="37" t="s">
        <v>10957</v>
      </c>
    </row>
    <row r="5755" spans="1:8" x14ac:dyDescent="0.25">
      <c r="A5755" s="30">
        <v>45819</v>
      </c>
      <c r="B5755" s="31" t="s">
        <v>2161</v>
      </c>
      <c r="C5755" s="32" t="s">
        <v>2162</v>
      </c>
      <c r="D5755" s="31">
        <v>2161</v>
      </c>
      <c r="E5755" s="32">
        <v>120</v>
      </c>
      <c r="F5755" s="32" t="s">
        <v>14</v>
      </c>
      <c r="G5755" s="32" t="s">
        <v>10961</v>
      </c>
      <c r="H5755" s="33" t="s">
        <v>10957</v>
      </c>
    </row>
    <row r="5756" spans="1:8" x14ac:dyDescent="0.25">
      <c r="A5756" s="34">
        <v>45819</v>
      </c>
      <c r="B5756" s="35" t="s">
        <v>6</v>
      </c>
      <c r="C5756" s="36" t="s">
        <v>7</v>
      </c>
      <c r="D5756" s="35">
        <v>2161</v>
      </c>
      <c r="E5756" s="36">
        <v>40</v>
      </c>
      <c r="F5756" s="36" t="s">
        <v>14</v>
      </c>
      <c r="G5756" s="36" t="s">
        <v>10961</v>
      </c>
      <c r="H5756" s="37" t="s">
        <v>10957</v>
      </c>
    </row>
    <row r="5757" spans="1:8" x14ac:dyDescent="0.25">
      <c r="A5757" s="30">
        <v>45819</v>
      </c>
      <c r="B5757" s="31" t="s">
        <v>663</v>
      </c>
      <c r="C5757" s="32" t="s">
        <v>664</v>
      </c>
      <c r="D5757" s="31">
        <v>2161</v>
      </c>
      <c r="E5757" s="32">
        <v>100</v>
      </c>
      <c r="F5757" s="32" t="s">
        <v>14</v>
      </c>
      <c r="G5757" s="32" t="s">
        <v>10961</v>
      </c>
      <c r="H5757" s="33" t="s">
        <v>10957</v>
      </c>
    </row>
    <row r="5758" spans="1:8" x14ac:dyDescent="0.25">
      <c r="A5758" s="34">
        <v>45819</v>
      </c>
      <c r="B5758" s="35" t="s">
        <v>2098</v>
      </c>
      <c r="C5758" s="36" t="s">
        <v>2099</v>
      </c>
      <c r="D5758" s="35">
        <v>2161</v>
      </c>
      <c r="E5758" s="36">
        <v>4</v>
      </c>
      <c r="F5758" s="36" t="s">
        <v>14</v>
      </c>
      <c r="G5758" s="36" t="s">
        <v>10961</v>
      </c>
      <c r="H5758" s="37" t="s">
        <v>10957</v>
      </c>
    </row>
    <row r="5759" spans="1:8" x14ac:dyDescent="0.25">
      <c r="A5759" s="30">
        <v>45819</v>
      </c>
      <c r="B5759" s="31" t="s">
        <v>2102</v>
      </c>
      <c r="C5759" s="32" t="s">
        <v>2103</v>
      </c>
      <c r="D5759" s="31">
        <v>2161</v>
      </c>
      <c r="E5759" s="32">
        <v>2</v>
      </c>
      <c r="F5759" s="32" t="s">
        <v>14</v>
      </c>
      <c r="G5759" s="32" t="s">
        <v>10961</v>
      </c>
      <c r="H5759" s="33" t="s">
        <v>10957</v>
      </c>
    </row>
    <row r="5760" spans="1:8" x14ac:dyDescent="0.25">
      <c r="A5760" s="34">
        <v>45819</v>
      </c>
      <c r="B5760" s="35" t="s">
        <v>1214</v>
      </c>
      <c r="C5760" s="36" t="s">
        <v>1215</v>
      </c>
      <c r="D5760" s="35">
        <v>2161</v>
      </c>
      <c r="E5760" s="36">
        <v>24</v>
      </c>
      <c r="F5760" s="36" t="s">
        <v>14</v>
      </c>
      <c r="G5760" s="36" t="s">
        <v>10961</v>
      </c>
      <c r="H5760" s="37" t="s">
        <v>10957</v>
      </c>
    </row>
    <row r="5761" spans="1:8" x14ac:dyDescent="0.25">
      <c r="A5761" s="30">
        <v>45819</v>
      </c>
      <c r="B5761" s="31" t="s">
        <v>7081</v>
      </c>
      <c r="C5761" s="32" t="s">
        <v>7082</v>
      </c>
      <c r="D5761" s="31">
        <v>2161</v>
      </c>
      <c r="E5761" s="32">
        <v>480</v>
      </c>
      <c r="F5761" s="32" t="s">
        <v>14</v>
      </c>
      <c r="G5761" s="32" t="s">
        <v>10961</v>
      </c>
      <c r="H5761" s="33" t="s">
        <v>10957</v>
      </c>
    </row>
    <row r="5762" spans="1:8" x14ac:dyDescent="0.25">
      <c r="A5762" s="34">
        <v>45819</v>
      </c>
      <c r="B5762" s="35" t="s">
        <v>1356</v>
      </c>
      <c r="C5762" s="36" t="s">
        <v>1357</v>
      </c>
      <c r="D5762" s="35">
        <v>2161</v>
      </c>
      <c r="E5762" s="36">
        <v>276</v>
      </c>
      <c r="F5762" s="36" t="s">
        <v>14</v>
      </c>
      <c r="G5762" s="36" t="s">
        <v>10961</v>
      </c>
      <c r="H5762" s="37" t="s">
        <v>10957</v>
      </c>
    </row>
    <row r="5763" spans="1:8" x14ac:dyDescent="0.25">
      <c r="A5763" s="30">
        <v>45819</v>
      </c>
      <c r="B5763" s="31" t="s">
        <v>577</v>
      </c>
      <c r="C5763" s="32" t="s">
        <v>578</v>
      </c>
      <c r="D5763" s="31">
        <v>2162</v>
      </c>
      <c r="E5763" s="32">
        <v>24</v>
      </c>
      <c r="F5763" s="32" t="s">
        <v>14</v>
      </c>
      <c r="G5763" s="32" t="s">
        <v>10961</v>
      </c>
      <c r="H5763" s="33" t="s">
        <v>8431</v>
      </c>
    </row>
    <row r="5764" spans="1:8" x14ac:dyDescent="0.25">
      <c r="A5764" s="34">
        <v>45819</v>
      </c>
      <c r="B5764" s="35" t="s">
        <v>4641</v>
      </c>
      <c r="C5764" s="36" t="s">
        <v>4642</v>
      </c>
      <c r="D5764" s="35">
        <v>2162</v>
      </c>
      <c r="E5764" s="36">
        <v>300</v>
      </c>
      <c r="F5764" s="36" t="s">
        <v>14</v>
      </c>
      <c r="G5764" s="36" t="s">
        <v>10961</v>
      </c>
      <c r="H5764" s="37" t="s">
        <v>8431</v>
      </c>
    </row>
    <row r="5765" spans="1:8" x14ac:dyDescent="0.25">
      <c r="A5765" s="30">
        <v>45819</v>
      </c>
      <c r="B5765" s="31" t="s">
        <v>4731</v>
      </c>
      <c r="C5765" s="32" t="s">
        <v>4732</v>
      </c>
      <c r="D5765" s="31">
        <v>2162</v>
      </c>
      <c r="E5765" s="32">
        <v>24</v>
      </c>
      <c r="F5765" s="32" t="s">
        <v>14</v>
      </c>
      <c r="G5765" s="32" t="s">
        <v>10961</v>
      </c>
      <c r="H5765" s="33" t="s">
        <v>8431</v>
      </c>
    </row>
    <row r="5766" spans="1:8" x14ac:dyDescent="0.25">
      <c r="A5766" s="34">
        <v>45819</v>
      </c>
      <c r="B5766" s="35" t="s">
        <v>2989</v>
      </c>
      <c r="C5766" s="36" t="s">
        <v>2990</v>
      </c>
      <c r="D5766" s="35">
        <v>2162</v>
      </c>
      <c r="E5766" s="36">
        <v>148</v>
      </c>
      <c r="F5766" s="36" t="s">
        <v>14</v>
      </c>
      <c r="G5766" s="36" t="s">
        <v>10961</v>
      </c>
      <c r="H5766" s="37" t="s">
        <v>8431</v>
      </c>
    </row>
    <row r="5767" spans="1:8" x14ac:dyDescent="0.25">
      <c r="A5767" s="30">
        <v>45819</v>
      </c>
      <c r="B5767" s="31" t="s">
        <v>574</v>
      </c>
      <c r="C5767" s="32" t="s">
        <v>575</v>
      </c>
      <c r="D5767" s="31">
        <v>2162</v>
      </c>
      <c r="E5767" s="32">
        <v>24</v>
      </c>
      <c r="F5767" s="32" t="s">
        <v>14</v>
      </c>
      <c r="G5767" s="32" t="s">
        <v>10961</v>
      </c>
      <c r="H5767" s="33" t="s">
        <v>8431</v>
      </c>
    </row>
    <row r="5768" spans="1:8" x14ac:dyDescent="0.25">
      <c r="A5768" s="34">
        <v>45819</v>
      </c>
      <c r="B5768" s="35" t="s">
        <v>500</v>
      </c>
      <c r="C5768" s="36" t="s">
        <v>501</v>
      </c>
      <c r="D5768" s="35">
        <v>2162</v>
      </c>
      <c r="E5768" s="36">
        <v>48</v>
      </c>
      <c r="F5768" s="36" t="s">
        <v>14</v>
      </c>
      <c r="G5768" s="36" t="s">
        <v>10961</v>
      </c>
      <c r="H5768" s="37" t="s">
        <v>8431</v>
      </c>
    </row>
    <row r="5769" spans="1:8" x14ac:dyDescent="0.25">
      <c r="A5769" s="30">
        <v>45819</v>
      </c>
      <c r="B5769" s="31" t="s">
        <v>4234</v>
      </c>
      <c r="C5769" s="32" t="s">
        <v>4235</v>
      </c>
      <c r="D5769" s="31">
        <v>2162</v>
      </c>
      <c r="E5769" s="32">
        <v>150</v>
      </c>
      <c r="F5769" s="32" t="s">
        <v>14</v>
      </c>
      <c r="G5769" s="32" t="s">
        <v>10961</v>
      </c>
      <c r="H5769" s="33" t="s">
        <v>8431</v>
      </c>
    </row>
    <row r="5770" spans="1:8" x14ac:dyDescent="0.25">
      <c r="A5770" s="34">
        <v>45819</v>
      </c>
      <c r="B5770" s="35" t="s">
        <v>2147</v>
      </c>
      <c r="C5770" s="36" t="s">
        <v>2148</v>
      </c>
      <c r="D5770" s="35">
        <v>2162</v>
      </c>
      <c r="E5770" s="36">
        <v>24</v>
      </c>
      <c r="F5770" s="36" t="s">
        <v>14</v>
      </c>
      <c r="G5770" s="36" t="s">
        <v>10961</v>
      </c>
      <c r="H5770" s="37" t="s">
        <v>8431</v>
      </c>
    </row>
    <row r="5771" spans="1:8" x14ac:dyDescent="0.25">
      <c r="A5771" s="30">
        <v>45819</v>
      </c>
      <c r="B5771" s="31" t="s">
        <v>1370</v>
      </c>
      <c r="C5771" s="32" t="s">
        <v>1371</v>
      </c>
      <c r="D5771" s="31">
        <v>2162</v>
      </c>
      <c r="E5771" s="32">
        <v>18</v>
      </c>
      <c r="F5771" s="32" t="s">
        <v>14</v>
      </c>
      <c r="G5771" s="32" t="s">
        <v>10961</v>
      </c>
      <c r="H5771" s="33" t="s">
        <v>8431</v>
      </c>
    </row>
    <row r="5772" spans="1:8" x14ac:dyDescent="0.25">
      <c r="A5772" s="34">
        <v>45819</v>
      </c>
      <c r="B5772" s="35" t="s">
        <v>1211</v>
      </c>
      <c r="C5772" s="36" t="s">
        <v>1212</v>
      </c>
      <c r="D5772" s="35">
        <v>2162</v>
      </c>
      <c r="E5772" s="36">
        <v>100</v>
      </c>
      <c r="F5772" s="36" t="s">
        <v>14</v>
      </c>
      <c r="G5772" s="36" t="s">
        <v>10961</v>
      </c>
      <c r="H5772" s="37" t="s">
        <v>8431</v>
      </c>
    </row>
    <row r="5773" spans="1:8" x14ac:dyDescent="0.25">
      <c r="A5773" s="30">
        <v>45819</v>
      </c>
      <c r="B5773" s="31" t="s">
        <v>5466</v>
      </c>
      <c r="C5773" s="32" t="s">
        <v>5467</v>
      </c>
      <c r="D5773" s="31">
        <v>2162</v>
      </c>
      <c r="E5773" s="32">
        <v>20</v>
      </c>
      <c r="F5773" s="32" t="s">
        <v>25</v>
      </c>
      <c r="G5773" s="32" t="s">
        <v>10961</v>
      </c>
      <c r="H5773" s="33" t="s">
        <v>8431</v>
      </c>
    </row>
    <row r="5774" spans="1:8" x14ac:dyDescent="0.25">
      <c r="A5774" s="34">
        <v>45819</v>
      </c>
      <c r="B5774" s="35" t="s">
        <v>5450</v>
      </c>
      <c r="C5774" s="36" t="s">
        <v>5451</v>
      </c>
      <c r="D5774" s="35">
        <v>2162</v>
      </c>
      <c r="E5774" s="36">
        <v>20</v>
      </c>
      <c r="F5774" s="36" t="s">
        <v>25</v>
      </c>
      <c r="G5774" s="36" t="s">
        <v>10961</v>
      </c>
      <c r="H5774" s="37" t="s">
        <v>8431</v>
      </c>
    </row>
    <row r="5775" spans="1:8" x14ac:dyDescent="0.25">
      <c r="A5775" s="30">
        <v>45819</v>
      </c>
      <c r="B5775" s="31" t="s">
        <v>5334</v>
      </c>
      <c r="C5775" s="32" t="s">
        <v>5335</v>
      </c>
      <c r="D5775" s="31">
        <v>2162</v>
      </c>
      <c r="E5775" s="32">
        <v>4</v>
      </c>
      <c r="F5775" s="32" t="s">
        <v>25</v>
      </c>
      <c r="G5775" s="32" t="s">
        <v>10961</v>
      </c>
      <c r="H5775" s="33" t="s">
        <v>8431</v>
      </c>
    </row>
    <row r="5776" spans="1:8" x14ac:dyDescent="0.25">
      <c r="A5776" s="34">
        <v>45819</v>
      </c>
      <c r="B5776" s="35" t="s">
        <v>10183</v>
      </c>
      <c r="C5776" s="36" t="s">
        <v>2825</v>
      </c>
      <c r="D5776" s="35">
        <v>2162</v>
      </c>
      <c r="E5776" s="36">
        <v>4</v>
      </c>
      <c r="F5776" s="36" t="s">
        <v>14</v>
      </c>
      <c r="G5776" s="36" t="s">
        <v>10961</v>
      </c>
      <c r="H5776" s="37" t="s">
        <v>8431</v>
      </c>
    </row>
    <row r="5777" spans="1:8" x14ac:dyDescent="0.25">
      <c r="A5777" s="30">
        <v>45819</v>
      </c>
      <c r="B5777" s="31" t="s">
        <v>10184</v>
      </c>
      <c r="C5777" s="32" t="s">
        <v>2826</v>
      </c>
      <c r="D5777" s="31">
        <v>2162</v>
      </c>
      <c r="E5777" s="32">
        <v>4</v>
      </c>
      <c r="F5777" s="32" t="s">
        <v>14</v>
      </c>
      <c r="G5777" s="32" t="s">
        <v>10961</v>
      </c>
      <c r="H5777" s="33" t="s">
        <v>8431</v>
      </c>
    </row>
    <row r="5778" spans="1:8" x14ac:dyDescent="0.25">
      <c r="A5778" s="34">
        <v>45819</v>
      </c>
      <c r="B5778" s="35" t="s">
        <v>5400</v>
      </c>
      <c r="C5778" s="36" t="s">
        <v>5401</v>
      </c>
      <c r="D5778" s="35">
        <v>2162</v>
      </c>
      <c r="E5778" s="36">
        <v>20</v>
      </c>
      <c r="F5778" s="36" t="s">
        <v>14</v>
      </c>
      <c r="G5778" s="36" t="s">
        <v>10961</v>
      </c>
      <c r="H5778" s="37" t="s">
        <v>8431</v>
      </c>
    </row>
    <row r="5779" spans="1:8" x14ac:dyDescent="0.25">
      <c r="A5779" s="30">
        <v>45812</v>
      </c>
      <c r="B5779" s="31" t="s">
        <v>1356</v>
      </c>
      <c r="C5779" s="32" t="s">
        <v>1357</v>
      </c>
      <c r="D5779" s="31">
        <v>3255</v>
      </c>
      <c r="E5779" s="32">
        <v>720</v>
      </c>
      <c r="F5779" s="32" t="s">
        <v>14</v>
      </c>
      <c r="G5779" s="32" t="s">
        <v>10003</v>
      </c>
      <c r="H5779" s="33">
        <v>0</v>
      </c>
    </row>
    <row r="5780" spans="1:8" x14ac:dyDescent="0.25">
      <c r="A5780" s="34">
        <v>45812</v>
      </c>
      <c r="B5780" s="35" t="s">
        <v>5239</v>
      </c>
      <c r="C5780" s="36" t="s">
        <v>5240</v>
      </c>
      <c r="D5780" s="35">
        <v>3256</v>
      </c>
      <c r="E5780" s="36">
        <v>15</v>
      </c>
      <c r="F5780" s="36" t="s">
        <v>14</v>
      </c>
      <c r="G5780" s="36" t="s">
        <v>10003</v>
      </c>
      <c r="H5780" s="37">
        <v>0</v>
      </c>
    </row>
    <row r="5781" spans="1:8" x14ac:dyDescent="0.25">
      <c r="A5781" s="30">
        <v>45812</v>
      </c>
      <c r="B5781" s="31" t="s">
        <v>10327</v>
      </c>
      <c r="C5781" s="32" t="s">
        <v>10328</v>
      </c>
      <c r="D5781" s="31">
        <v>3257</v>
      </c>
      <c r="E5781" s="32">
        <v>16</v>
      </c>
      <c r="F5781" s="32" t="s">
        <v>14</v>
      </c>
      <c r="G5781" s="32" t="s">
        <v>10003</v>
      </c>
      <c r="H5781" s="33">
        <v>0</v>
      </c>
    </row>
    <row r="5782" spans="1:8" x14ac:dyDescent="0.25">
      <c r="A5782" s="34">
        <v>45812</v>
      </c>
      <c r="B5782" s="35" t="s">
        <v>5189</v>
      </c>
      <c r="C5782" s="36" t="s">
        <v>5190</v>
      </c>
      <c r="D5782" s="35">
        <v>3258</v>
      </c>
      <c r="E5782" s="36">
        <v>9</v>
      </c>
      <c r="F5782" s="36" t="s">
        <v>14</v>
      </c>
      <c r="G5782" s="36" t="s">
        <v>10003</v>
      </c>
      <c r="H5782" s="37">
        <v>0</v>
      </c>
    </row>
    <row r="5783" spans="1:8" x14ac:dyDescent="0.25">
      <c r="A5783" s="30">
        <v>45812</v>
      </c>
      <c r="B5783" s="31" t="s">
        <v>5211</v>
      </c>
      <c r="C5783" s="32" t="s">
        <v>5212</v>
      </c>
      <c r="D5783" s="31">
        <v>3259</v>
      </c>
      <c r="E5783" s="32">
        <v>1</v>
      </c>
      <c r="F5783" s="32" t="s">
        <v>14</v>
      </c>
      <c r="G5783" s="32" t="s">
        <v>10003</v>
      </c>
      <c r="H5783" s="33">
        <v>0</v>
      </c>
    </row>
    <row r="5784" spans="1:8" x14ac:dyDescent="0.25">
      <c r="A5784" s="34">
        <v>45812</v>
      </c>
      <c r="B5784" s="35" t="s">
        <v>355</v>
      </c>
      <c r="C5784" s="36" t="s">
        <v>356</v>
      </c>
      <c r="D5784" s="35">
        <v>3260</v>
      </c>
      <c r="E5784" s="36">
        <v>12</v>
      </c>
      <c r="F5784" s="36" t="s">
        <v>14</v>
      </c>
      <c r="G5784" s="36" t="s">
        <v>10003</v>
      </c>
      <c r="H5784" s="37">
        <v>0</v>
      </c>
    </row>
    <row r="5785" spans="1:8" x14ac:dyDescent="0.25">
      <c r="A5785" s="30">
        <v>45813</v>
      </c>
      <c r="B5785" s="31" t="s">
        <v>4407</v>
      </c>
      <c r="C5785" s="32" t="s">
        <v>4408</v>
      </c>
      <c r="D5785" s="31">
        <v>3261</v>
      </c>
      <c r="E5785" s="32">
        <v>50</v>
      </c>
      <c r="F5785" s="32" t="s">
        <v>25</v>
      </c>
      <c r="G5785" s="32" t="s">
        <v>10003</v>
      </c>
      <c r="H5785" s="33">
        <v>0</v>
      </c>
    </row>
    <row r="5786" spans="1:8" x14ac:dyDescent="0.25">
      <c r="A5786" s="34">
        <v>45813</v>
      </c>
      <c r="B5786" s="35" t="s">
        <v>4419</v>
      </c>
      <c r="C5786" s="36" t="s">
        <v>4420</v>
      </c>
      <c r="D5786" s="35">
        <v>3262</v>
      </c>
      <c r="E5786" s="36">
        <v>30</v>
      </c>
      <c r="F5786" s="36" t="s">
        <v>25</v>
      </c>
      <c r="G5786" s="36" t="s">
        <v>10003</v>
      </c>
      <c r="H5786" s="37">
        <v>0</v>
      </c>
    </row>
    <row r="5787" spans="1:8" x14ac:dyDescent="0.25">
      <c r="A5787" s="30">
        <v>45813</v>
      </c>
      <c r="B5787" s="31" t="s">
        <v>4401</v>
      </c>
      <c r="C5787" s="32" t="s">
        <v>4402</v>
      </c>
      <c r="D5787" s="31">
        <v>3263</v>
      </c>
      <c r="E5787" s="32">
        <v>10</v>
      </c>
      <c r="F5787" s="32" t="s">
        <v>25</v>
      </c>
      <c r="G5787" s="32" t="s">
        <v>10003</v>
      </c>
      <c r="H5787" s="33">
        <v>0</v>
      </c>
    </row>
    <row r="5788" spans="1:8" x14ac:dyDescent="0.25">
      <c r="A5788" s="34">
        <v>45813</v>
      </c>
      <c r="B5788" s="35" t="s">
        <v>4123</v>
      </c>
      <c r="C5788" s="36" t="s">
        <v>4124</v>
      </c>
      <c r="D5788" s="35">
        <v>3264</v>
      </c>
      <c r="E5788" s="36">
        <v>12</v>
      </c>
      <c r="F5788" s="36" t="s">
        <v>14</v>
      </c>
      <c r="G5788" s="36" t="s">
        <v>10003</v>
      </c>
      <c r="H5788" s="37">
        <v>0</v>
      </c>
    </row>
    <row r="5789" spans="1:8" x14ac:dyDescent="0.25">
      <c r="A5789" s="30">
        <v>45813</v>
      </c>
      <c r="B5789" s="31" t="s">
        <v>1398</v>
      </c>
      <c r="C5789" s="32" t="s">
        <v>1399</v>
      </c>
      <c r="D5789" s="31">
        <v>3265</v>
      </c>
      <c r="E5789" s="32">
        <v>12</v>
      </c>
      <c r="F5789" s="32" t="s">
        <v>14</v>
      </c>
      <c r="G5789" s="32" t="s">
        <v>10003</v>
      </c>
      <c r="H5789" s="33">
        <v>0</v>
      </c>
    </row>
    <row r="5790" spans="1:8" x14ac:dyDescent="0.25">
      <c r="A5790" s="34">
        <v>45813</v>
      </c>
      <c r="B5790" s="35" t="s">
        <v>2205</v>
      </c>
      <c r="C5790" s="36" t="s">
        <v>2206</v>
      </c>
      <c r="D5790" s="35">
        <v>3266</v>
      </c>
      <c r="E5790" s="36">
        <v>4</v>
      </c>
      <c r="F5790" s="36" t="s">
        <v>14</v>
      </c>
      <c r="G5790" s="36" t="s">
        <v>10003</v>
      </c>
      <c r="H5790" s="37">
        <v>0</v>
      </c>
    </row>
    <row r="5791" spans="1:8" x14ac:dyDescent="0.25">
      <c r="A5791" s="30">
        <v>45813</v>
      </c>
      <c r="B5791" s="31" t="s">
        <v>1328</v>
      </c>
      <c r="C5791" s="32" t="s">
        <v>1329</v>
      </c>
      <c r="D5791" s="31">
        <v>3267</v>
      </c>
      <c r="E5791" s="32">
        <v>3</v>
      </c>
      <c r="F5791" s="32" t="s">
        <v>14</v>
      </c>
      <c r="G5791" s="32" t="s">
        <v>10003</v>
      </c>
      <c r="H5791" s="33">
        <v>0</v>
      </c>
    </row>
    <row r="5792" spans="1:8" x14ac:dyDescent="0.25">
      <c r="A5792" s="34">
        <v>45813</v>
      </c>
      <c r="B5792" s="35" t="s">
        <v>2023</v>
      </c>
      <c r="C5792" s="36" t="s">
        <v>2024</v>
      </c>
      <c r="D5792" s="35">
        <v>3268</v>
      </c>
      <c r="E5792" s="36">
        <v>3</v>
      </c>
      <c r="F5792" s="36" t="s">
        <v>14</v>
      </c>
      <c r="G5792" s="36" t="s">
        <v>10003</v>
      </c>
      <c r="H5792" s="37">
        <v>0</v>
      </c>
    </row>
    <row r="5793" spans="1:8" x14ac:dyDescent="0.25">
      <c r="A5793" s="30">
        <v>45813</v>
      </c>
      <c r="B5793" s="31" t="s">
        <v>309</v>
      </c>
      <c r="C5793" s="32" t="s">
        <v>310</v>
      </c>
      <c r="D5793" s="31">
        <v>3269</v>
      </c>
      <c r="E5793" s="32">
        <v>5</v>
      </c>
      <c r="F5793" s="32" t="s">
        <v>14</v>
      </c>
      <c r="G5793" s="32" t="s">
        <v>10003</v>
      </c>
      <c r="H5793" s="33">
        <v>0</v>
      </c>
    </row>
    <row r="5794" spans="1:8" x14ac:dyDescent="0.25">
      <c r="A5794" s="34">
        <v>45813</v>
      </c>
      <c r="B5794" s="35" t="s">
        <v>1127</v>
      </c>
      <c r="C5794" s="36" t="s">
        <v>1128</v>
      </c>
      <c r="D5794" s="35">
        <v>3270</v>
      </c>
      <c r="E5794" s="36">
        <v>2</v>
      </c>
      <c r="F5794" s="36" t="s">
        <v>14</v>
      </c>
      <c r="G5794" s="36" t="s">
        <v>10003</v>
      </c>
      <c r="H5794" s="37">
        <v>0</v>
      </c>
    </row>
    <row r="5795" spans="1:8" x14ac:dyDescent="0.25">
      <c r="A5795" s="30">
        <v>45813</v>
      </c>
      <c r="B5795" s="31">
        <v>1280420100</v>
      </c>
      <c r="C5795" s="32" t="s">
        <v>10785</v>
      </c>
      <c r="D5795" s="31">
        <v>3272</v>
      </c>
      <c r="E5795" s="32">
        <v>6</v>
      </c>
      <c r="F5795" s="32" t="s">
        <v>14</v>
      </c>
      <c r="G5795" s="32" t="s">
        <v>10003</v>
      </c>
      <c r="H5795" s="33">
        <v>0</v>
      </c>
    </row>
    <row r="5796" spans="1:8" x14ac:dyDescent="0.25">
      <c r="A5796" s="34">
        <v>45813</v>
      </c>
      <c r="B5796" s="35" t="s">
        <v>10913</v>
      </c>
      <c r="C5796" s="36" t="s">
        <v>10916</v>
      </c>
      <c r="D5796" s="35">
        <v>3273</v>
      </c>
      <c r="E5796" s="36">
        <v>30</v>
      </c>
      <c r="F5796" s="36" t="s">
        <v>14</v>
      </c>
      <c r="G5796" s="36" t="s">
        <v>10003</v>
      </c>
      <c r="H5796" s="37">
        <v>0</v>
      </c>
    </row>
    <row r="5797" spans="1:8" x14ac:dyDescent="0.25">
      <c r="A5797" s="30">
        <v>45813</v>
      </c>
      <c r="B5797" s="31" t="s">
        <v>10914</v>
      </c>
      <c r="C5797" s="32" t="s">
        <v>10915</v>
      </c>
      <c r="D5797" s="31">
        <v>3274</v>
      </c>
      <c r="E5797" s="32">
        <v>30</v>
      </c>
      <c r="F5797" s="32" t="s">
        <v>14</v>
      </c>
      <c r="G5797" s="32" t="s">
        <v>10003</v>
      </c>
      <c r="H5797" s="33">
        <v>0</v>
      </c>
    </row>
    <row r="5798" spans="1:8" x14ac:dyDescent="0.25">
      <c r="A5798" s="34">
        <v>45813</v>
      </c>
      <c r="B5798" s="35" t="s">
        <v>10917</v>
      </c>
      <c r="C5798" s="36" t="s">
        <v>10918</v>
      </c>
      <c r="D5798" s="35">
        <v>3275</v>
      </c>
      <c r="E5798" s="36">
        <v>40</v>
      </c>
      <c r="F5798" s="36" t="s">
        <v>14</v>
      </c>
      <c r="G5798" s="36" t="s">
        <v>10003</v>
      </c>
      <c r="H5798" s="37">
        <v>0</v>
      </c>
    </row>
    <row r="5799" spans="1:8" x14ac:dyDescent="0.25">
      <c r="A5799" s="30">
        <v>45813</v>
      </c>
      <c r="B5799" s="31" t="s">
        <v>10919</v>
      </c>
      <c r="C5799" s="32" t="s">
        <v>10920</v>
      </c>
      <c r="D5799" s="31">
        <v>3276</v>
      </c>
      <c r="E5799" s="32">
        <v>30</v>
      </c>
      <c r="F5799" s="32" t="s">
        <v>14</v>
      </c>
      <c r="G5799" s="32" t="s">
        <v>10003</v>
      </c>
      <c r="H5799" s="33">
        <v>0</v>
      </c>
    </row>
    <row r="5800" spans="1:8" x14ac:dyDescent="0.25">
      <c r="A5800" s="34">
        <v>45813</v>
      </c>
      <c r="B5800" s="35" t="s">
        <v>10921</v>
      </c>
      <c r="C5800" s="36" t="s">
        <v>10922</v>
      </c>
      <c r="D5800" s="35">
        <v>3277</v>
      </c>
      <c r="E5800" s="36">
        <v>30</v>
      </c>
      <c r="F5800" s="36" t="s">
        <v>14</v>
      </c>
      <c r="G5800" s="36" t="s">
        <v>10003</v>
      </c>
      <c r="H5800" s="37">
        <v>0</v>
      </c>
    </row>
    <row r="5801" spans="1:8" x14ac:dyDescent="0.25">
      <c r="A5801" s="30">
        <v>45813</v>
      </c>
      <c r="B5801" s="31" t="s">
        <v>10923</v>
      </c>
      <c r="C5801" s="32" t="s">
        <v>10924</v>
      </c>
      <c r="D5801" s="31">
        <v>3278</v>
      </c>
      <c r="E5801" s="32">
        <v>50</v>
      </c>
      <c r="F5801" s="32" t="s">
        <v>14</v>
      </c>
      <c r="G5801" s="32" t="s">
        <v>10003</v>
      </c>
      <c r="H5801" s="33">
        <v>0</v>
      </c>
    </row>
    <row r="5802" spans="1:8" x14ac:dyDescent="0.25">
      <c r="A5802" s="34">
        <v>45813</v>
      </c>
      <c r="B5802" s="35" t="s">
        <v>10925</v>
      </c>
      <c r="C5802" s="36" t="s">
        <v>10926</v>
      </c>
      <c r="D5802" s="35">
        <v>3279</v>
      </c>
      <c r="E5802" s="36">
        <v>12</v>
      </c>
      <c r="F5802" s="36" t="s">
        <v>14</v>
      </c>
      <c r="G5802" s="36" t="s">
        <v>10003</v>
      </c>
      <c r="H5802" s="37">
        <v>0</v>
      </c>
    </row>
    <row r="5803" spans="1:8" x14ac:dyDescent="0.25">
      <c r="A5803" s="30">
        <v>45813</v>
      </c>
      <c r="B5803" s="31" t="s">
        <v>10927</v>
      </c>
      <c r="C5803" s="32" t="s">
        <v>10928</v>
      </c>
      <c r="D5803" s="31">
        <v>3280</v>
      </c>
      <c r="E5803" s="32">
        <v>40</v>
      </c>
      <c r="F5803" s="32" t="s">
        <v>14</v>
      </c>
      <c r="G5803" s="32" t="s">
        <v>10003</v>
      </c>
      <c r="H5803" s="33">
        <v>0</v>
      </c>
    </row>
    <row r="5804" spans="1:8" x14ac:dyDescent="0.25">
      <c r="A5804" s="34">
        <v>45813</v>
      </c>
      <c r="B5804" s="35" t="s">
        <v>10929</v>
      </c>
      <c r="C5804" s="36" t="s">
        <v>10930</v>
      </c>
      <c r="D5804" s="35">
        <v>3281</v>
      </c>
      <c r="E5804" s="36">
        <v>20</v>
      </c>
      <c r="F5804" s="36" t="s">
        <v>14</v>
      </c>
      <c r="G5804" s="36" t="s">
        <v>10003</v>
      </c>
      <c r="H5804" s="37">
        <v>0</v>
      </c>
    </row>
    <row r="5805" spans="1:8" x14ac:dyDescent="0.25">
      <c r="A5805" s="30">
        <v>45813</v>
      </c>
      <c r="B5805" s="31" t="s">
        <v>10931</v>
      </c>
      <c r="C5805" s="32" t="s">
        <v>10932</v>
      </c>
      <c r="D5805" s="31">
        <v>3282</v>
      </c>
      <c r="E5805" s="32">
        <v>20</v>
      </c>
      <c r="F5805" s="32" t="s">
        <v>14</v>
      </c>
      <c r="G5805" s="32" t="s">
        <v>10003</v>
      </c>
      <c r="H5805" s="33">
        <v>0</v>
      </c>
    </row>
    <row r="5806" spans="1:8" x14ac:dyDescent="0.25">
      <c r="A5806" s="34">
        <v>45813</v>
      </c>
      <c r="B5806" s="35" t="s">
        <v>10935</v>
      </c>
      <c r="C5806" s="36" t="s">
        <v>10933</v>
      </c>
      <c r="D5806" s="35">
        <v>3284</v>
      </c>
      <c r="E5806" s="36">
        <v>30</v>
      </c>
      <c r="F5806" s="36" t="s">
        <v>25</v>
      </c>
      <c r="G5806" s="36" t="s">
        <v>10003</v>
      </c>
      <c r="H5806" s="37">
        <v>0</v>
      </c>
    </row>
    <row r="5807" spans="1:8" x14ac:dyDescent="0.25">
      <c r="A5807" s="30">
        <v>45813</v>
      </c>
      <c r="B5807" s="31" t="s">
        <v>10934</v>
      </c>
      <c r="C5807" s="32" t="s">
        <v>10936</v>
      </c>
      <c r="D5807" s="31">
        <v>3285</v>
      </c>
      <c r="E5807" s="32">
        <v>25</v>
      </c>
      <c r="F5807" s="32" t="s">
        <v>25</v>
      </c>
      <c r="G5807" s="32" t="s">
        <v>10003</v>
      </c>
      <c r="H5807" s="33">
        <v>0</v>
      </c>
    </row>
    <row r="5808" spans="1:8" x14ac:dyDescent="0.25">
      <c r="A5808" s="34">
        <v>45813</v>
      </c>
      <c r="B5808" s="35" t="s">
        <v>580</v>
      </c>
      <c r="C5808" s="36" t="s">
        <v>581</v>
      </c>
      <c r="D5808" s="35">
        <v>3286</v>
      </c>
      <c r="E5808" s="36">
        <v>500</v>
      </c>
      <c r="F5808" s="36" t="s">
        <v>14</v>
      </c>
      <c r="G5808" s="36" t="s">
        <v>10003</v>
      </c>
      <c r="H5808" s="37">
        <v>0</v>
      </c>
    </row>
    <row r="5809" spans="1:8" x14ac:dyDescent="0.25">
      <c r="A5809" s="30">
        <v>45813</v>
      </c>
      <c r="B5809" s="31" t="s">
        <v>10937</v>
      </c>
      <c r="C5809" s="32" t="s">
        <v>10938</v>
      </c>
      <c r="D5809" s="31">
        <v>3287</v>
      </c>
      <c r="E5809" s="32">
        <v>40</v>
      </c>
      <c r="F5809" s="32" t="s">
        <v>14</v>
      </c>
      <c r="G5809" s="32" t="s">
        <v>10003</v>
      </c>
      <c r="H5809" s="33">
        <v>0</v>
      </c>
    </row>
    <row r="5810" spans="1:8" x14ac:dyDescent="0.25">
      <c r="A5810" s="34">
        <v>45813</v>
      </c>
      <c r="B5810" s="35" t="s">
        <v>2418</v>
      </c>
      <c r="C5810" s="36" t="s">
        <v>2476</v>
      </c>
      <c r="D5810" s="35">
        <v>3288</v>
      </c>
      <c r="E5810" s="36">
        <v>2</v>
      </c>
      <c r="F5810" s="36" t="s">
        <v>14</v>
      </c>
      <c r="G5810" s="36" t="s">
        <v>10003</v>
      </c>
      <c r="H5810" s="37">
        <v>0</v>
      </c>
    </row>
    <row r="5811" spans="1:8" x14ac:dyDescent="0.25">
      <c r="A5811" s="30">
        <v>45813</v>
      </c>
      <c r="B5811" s="31" t="s">
        <v>4040</v>
      </c>
      <c r="C5811" s="32" t="s">
        <v>4041</v>
      </c>
      <c r="D5811" s="31">
        <v>3289</v>
      </c>
      <c r="E5811" s="32">
        <v>2880</v>
      </c>
      <c r="F5811" s="32" t="s">
        <v>14</v>
      </c>
      <c r="G5811" s="32" t="s">
        <v>10003</v>
      </c>
      <c r="H5811" s="33">
        <v>0</v>
      </c>
    </row>
    <row r="5812" spans="1:8" x14ac:dyDescent="0.25">
      <c r="A5812" s="34">
        <v>45813</v>
      </c>
      <c r="B5812" s="35" t="s">
        <v>4038</v>
      </c>
      <c r="C5812" s="36" t="s">
        <v>4039</v>
      </c>
      <c r="D5812" s="35">
        <v>3290</v>
      </c>
      <c r="E5812" s="36">
        <v>2592</v>
      </c>
      <c r="F5812" s="36" t="s">
        <v>14</v>
      </c>
      <c r="G5812" s="36" t="s">
        <v>10003</v>
      </c>
      <c r="H5812" s="37">
        <v>0</v>
      </c>
    </row>
    <row r="5813" spans="1:8" x14ac:dyDescent="0.25">
      <c r="A5813" s="30">
        <v>45814</v>
      </c>
      <c r="B5813" s="31">
        <v>11114489</v>
      </c>
      <c r="C5813" s="32" t="s">
        <v>8992</v>
      </c>
      <c r="D5813" s="31">
        <v>3291</v>
      </c>
      <c r="E5813" s="32">
        <v>100</v>
      </c>
      <c r="F5813" s="32" t="s">
        <v>14</v>
      </c>
      <c r="G5813" s="32" t="s">
        <v>10003</v>
      </c>
      <c r="H5813" s="33">
        <v>0</v>
      </c>
    </row>
    <row r="5814" spans="1:8" x14ac:dyDescent="0.25">
      <c r="A5814" s="34">
        <v>45814</v>
      </c>
      <c r="B5814" s="35" t="s">
        <v>103</v>
      </c>
      <c r="C5814" s="36" t="s">
        <v>104</v>
      </c>
      <c r="D5814" s="35">
        <v>3292</v>
      </c>
      <c r="E5814" s="36">
        <v>8</v>
      </c>
      <c r="F5814" s="36" t="s">
        <v>14</v>
      </c>
      <c r="G5814" s="36" t="s">
        <v>10003</v>
      </c>
      <c r="H5814" s="37">
        <v>0</v>
      </c>
    </row>
    <row r="5815" spans="1:8" x14ac:dyDescent="0.25">
      <c r="A5815" s="30">
        <v>45814</v>
      </c>
      <c r="B5815" s="31" t="s">
        <v>8988</v>
      </c>
      <c r="C5815" s="32" t="s">
        <v>8989</v>
      </c>
      <c r="D5815" s="31">
        <v>3293</v>
      </c>
      <c r="E5815" s="32">
        <v>7</v>
      </c>
      <c r="F5815" s="32" t="s">
        <v>14</v>
      </c>
      <c r="G5815" s="32" t="s">
        <v>10003</v>
      </c>
      <c r="H5815" s="33">
        <v>0</v>
      </c>
    </row>
    <row r="5816" spans="1:8" x14ac:dyDescent="0.25">
      <c r="A5816" s="34">
        <v>45814</v>
      </c>
      <c r="B5816" s="35" t="s">
        <v>8980</v>
      </c>
      <c r="C5816" s="36" t="s">
        <v>8981</v>
      </c>
      <c r="D5816" s="35">
        <v>3294</v>
      </c>
      <c r="E5816" s="36">
        <v>1</v>
      </c>
      <c r="F5816" s="36" t="s">
        <v>14</v>
      </c>
      <c r="G5816" s="36" t="s">
        <v>10003</v>
      </c>
      <c r="H5816" s="37">
        <v>0</v>
      </c>
    </row>
    <row r="5817" spans="1:8" x14ac:dyDescent="0.25">
      <c r="A5817" s="30">
        <v>45814</v>
      </c>
      <c r="B5817" s="31" t="s">
        <v>2866</v>
      </c>
      <c r="C5817" s="32" t="s">
        <v>2867</v>
      </c>
      <c r="D5817" s="31">
        <v>3295</v>
      </c>
      <c r="E5817" s="32">
        <v>3</v>
      </c>
      <c r="F5817" s="32" t="s">
        <v>14</v>
      </c>
      <c r="G5817" s="32" t="s">
        <v>10003</v>
      </c>
      <c r="H5817" s="33">
        <v>0</v>
      </c>
    </row>
    <row r="5818" spans="1:8" x14ac:dyDescent="0.25">
      <c r="A5818" s="34">
        <v>45814</v>
      </c>
      <c r="B5818" s="35" t="s">
        <v>2868</v>
      </c>
      <c r="C5818" s="36" t="s">
        <v>2869</v>
      </c>
      <c r="D5818" s="35">
        <v>3295</v>
      </c>
      <c r="E5818" s="36">
        <v>3</v>
      </c>
      <c r="F5818" s="36" t="s">
        <v>14</v>
      </c>
      <c r="G5818" s="36" t="s">
        <v>10003</v>
      </c>
      <c r="H5818" s="37">
        <v>0</v>
      </c>
    </row>
    <row r="5819" spans="1:8" x14ac:dyDescent="0.25">
      <c r="A5819" s="30">
        <v>45814</v>
      </c>
      <c r="B5819" s="31" t="s">
        <v>10172</v>
      </c>
      <c r="C5819" s="32" t="s">
        <v>5072</v>
      </c>
      <c r="D5819" s="31">
        <v>3304</v>
      </c>
      <c r="E5819" s="32">
        <v>400</v>
      </c>
      <c r="F5819" s="32" t="s">
        <v>14</v>
      </c>
      <c r="G5819" s="32" t="s">
        <v>10003</v>
      </c>
      <c r="H5819" s="33">
        <v>0</v>
      </c>
    </row>
    <row r="5820" spans="1:8" x14ac:dyDescent="0.25">
      <c r="A5820" s="34">
        <v>45814</v>
      </c>
      <c r="B5820" s="35" t="s">
        <v>10327</v>
      </c>
      <c r="C5820" s="36" t="s">
        <v>10328</v>
      </c>
      <c r="D5820" s="35">
        <v>3305</v>
      </c>
      <c r="E5820" s="36">
        <v>39</v>
      </c>
      <c r="F5820" s="36" t="s">
        <v>14</v>
      </c>
      <c r="G5820" s="36" t="s">
        <v>10003</v>
      </c>
      <c r="H5820" s="37">
        <v>0</v>
      </c>
    </row>
    <row r="5821" spans="1:8" x14ac:dyDescent="0.25">
      <c r="A5821" s="30">
        <v>45814</v>
      </c>
      <c r="B5821" s="31" t="s">
        <v>5239</v>
      </c>
      <c r="C5821" s="32" t="s">
        <v>5240</v>
      </c>
      <c r="D5821" s="31">
        <v>3306</v>
      </c>
      <c r="E5821" s="32">
        <v>27</v>
      </c>
      <c r="F5821" s="32" t="s">
        <v>14</v>
      </c>
      <c r="G5821" s="32" t="s">
        <v>10003</v>
      </c>
      <c r="H5821" s="33">
        <v>0</v>
      </c>
    </row>
    <row r="5822" spans="1:8" x14ac:dyDescent="0.25">
      <c r="A5822" s="34">
        <v>45814</v>
      </c>
      <c r="B5822" s="35" t="s">
        <v>5211</v>
      </c>
      <c r="C5822" s="36" t="s">
        <v>5212</v>
      </c>
      <c r="D5822" s="35">
        <v>3307</v>
      </c>
      <c r="E5822" s="36">
        <v>44</v>
      </c>
      <c r="F5822" s="36" t="s">
        <v>14</v>
      </c>
      <c r="G5822" s="36" t="s">
        <v>10003</v>
      </c>
      <c r="H5822" s="37">
        <v>0</v>
      </c>
    </row>
    <row r="5823" spans="1:8" x14ac:dyDescent="0.25">
      <c r="A5823" s="30">
        <v>45814</v>
      </c>
      <c r="B5823" s="31" t="s">
        <v>5189</v>
      </c>
      <c r="C5823" s="32" t="s">
        <v>5190</v>
      </c>
      <c r="D5823" s="31">
        <v>3308</v>
      </c>
      <c r="E5823" s="32">
        <v>22</v>
      </c>
      <c r="F5823" s="32" t="s">
        <v>14</v>
      </c>
      <c r="G5823" s="32" t="s">
        <v>10003</v>
      </c>
      <c r="H5823" s="33">
        <v>0</v>
      </c>
    </row>
    <row r="5824" spans="1:8" x14ac:dyDescent="0.25">
      <c r="A5824" s="34">
        <v>45815</v>
      </c>
      <c r="B5824" s="35" t="s">
        <v>4123</v>
      </c>
      <c r="C5824" s="36" t="s">
        <v>4124</v>
      </c>
      <c r="D5824" s="35">
        <v>3309</v>
      </c>
      <c r="E5824" s="36">
        <v>200</v>
      </c>
      <c r="F5824" s="36" t="s">
        <v>14</v>
      </c>
      <c r="G5824" s="36" t="s">
        <v>10003</v>
      </c>
      <c r="H5824" s="37">
        <v>0</v>
      </c>
    </row>
    <row r="5825" spans="1:8" x14ac:dyDescent="0.25">
      <c r="A5825" s="30">
        <v>45815</v>
      </c>
      <c r="B5825" s="31" t="s">
        <v>10185</v>
      </c>
      <c r="C5825" s="32" t="s">
        <v>5811</v>
      </c>
      <c r="D5825" s="31">
        <v>3310</v>
      </c>
      <c r="E5825" s="32">
        <v>300</v>
      </c>
      <c r="F5825" s="32" t="s">
        <v>14</v>
      </c>
      <c r="G5825" s="32" t="s">
        <v>10003</v>
      </c>
      <c r="H5825" s="33">
        <v>0</v>
      </c>
    </row>
    <row r="5826" spans="1:8" x14ac:dyDescent="0.25">
      <c r="A5826" s="34">
        <v>45815</v>
      </c>
      <c r="B5826" s="35">
        <v>3280893100</v>
      </c>
      <c r="C5826" s="36" t="s">
        <v>10481</v>
      </c>
      <c r="D5826" s="35">
        <v>3311</v>
      </c>
      <c r="E5826" s="36">
        <v>20</v>
      </c>
      <c r="F5826" s="36" t="s">
        <v>14</v>
      </c>
      <c r="G5826" s="36" t="s">
        <v>10003</v>
      </c>
      <c r="H5826" s="37">
        <v>0</v>
      </c>
    </row>
    <row r="5827" spans="1:8" x14ac:dyDescent="0.25">
      <c r="A5827" s="30">
        <v>45815</v>
      </c>
      <c r="B5827" s="31">
        <v>3280845100</v>
      </c>
      <c r="C5827" s="32" t="s">
        <v>8702</v>
      </c>
      <c r="D5827" s="31">
        <v>3312</v>
      </c>
      <c r="E5827" s="32">
        <v>30</v>
      </c>
      <c r="F5827" s="32" t="s">
        <v>14</v>
      </c>
      <c r="G5827" s="32" t="s">
        <v>10003</v>
      </c>
      <c r="H5827" s="33">
        <v>0</v>
      </c>
    </row>
    <row r="5828" spans="1:8" x14ac:dyDescent="0.25">
      <c r="A5828" s="34">
        <v>45815</v>
      </c>
      <c r="B5828" s="35">
        <v>2280191100</v>
      </c>
      <c r="C5828" s="36" t="s">
        <v>8654</v>
      </c>
      <c r="D5828" s="35">
        <v>3313</v>
      </c>
      <c r="E5828" s="36">
        <v>2</v>
      </c>
      <c r="F5828" s="36" t="s">
        <v>14</v>
      </c>
      <c r="G5828" s="36" t="s">
        <v>10003</v>
      </c>
      <c r="H5828" s="37">
        <v>0</v>
      </c>
    </row>
    <row r="5829" spans="1:8" x14ac:dyDescent="0.25">
      <c r="A5829" s="30">
        <v>45815</v>
      </c>
      <c r="B5829" s="31">
        <v>2280272100</v>
      </c>
      <c r="C5829" s="32" t="s">
        <v>10757</v>
      </c>
      <c r="D5829" s="31">
        <v>3314</v>
      </c>
      <c r="E5829" s="32">
        <v>5</v>
      </c>
      <c r="F5829" s="32" t="s">
        <v>14</v>
      </c>
      <c r="G5829" s="32" t="s">
        <v>10003</v>
      </c>
      <c r="H5829" s="33">
        <v>0</v>
      </c>
    </row>
    <row r="5830" spans="1:8" x14ac:dyDescent="0.25">
      <c r="A5830" s="34">
        <v>45815</v>
      </c>
      <c r="B5830" s="35" t="s">
        <v>10944</v>
      </c>
      <c r="C5830" s="36" t="s">
        <v>10947</v>
      </c>
      <c r="D5830" s="35">
        <v>3315</v>
      </c>
      <c r="E5830" s="36">
        <v>93</v>
      </c>
      <c r="F5830" s="36" t="s">
        <v>14</v>
      </c>
      <c r="G5830" s="36" t="s">
        <v>10003</v>
      </c>
      <c r="H5830" s="37">
        <v>0</v>
      </c>
    </row>
    <row r="5831" spans="1:8" x14ac:dyDescent="0.25">
      <c r="A5831" s="30">
        <v>45815</v>
      </c>
      <c r="B5831" s="31" t="s">
        <v>10945</v>
      </c>
      <c r="C5831" s="32" t="s">
        <v>10946</v>
      </c>
      <c r="D5831" s="31">
        <v>3316</v>
      </c>
      <c r="E5831" s="32">
        <v>105</v>
      </c>
      <c r="F5831" s="32" t="s">
        <v>14</v>
      </c>
      <c r="G5831" s="32" t="s">
        <v>10003</v>
      </c>
      <c r="H5831" s="33">
        <v>0</v>
      </c>
    </row>
    <row r="5832" spans="1:8" x14ac:dyDescent="0.25">
      <c r="A5832" s="34">
        <v>45816</v>
      </c>
      <c r="B5832" s="35" t="s">
        <v>4731</v>
      </c>
      <c r="C5832" s="36" t="s">
        <v>4732</v>
      </c>
      <c r="D5832" s="35">
        <v>3318</v>
      </c>
      <c r="E5832" s="36">
        <v>204</v>
      </c>
      <c r="F5832" s="36" t="s">
        <v>14</v>
      </c>
      <c r="G5832" s="36" t="s">
        <v>10003</v>
      </c>
      <c r="H5832" s="37">
        <v>0</v>
      </c>
    </row>
    <row r="5833" spans="1:8" x14ac:dyDescent="0.25">
      <c r="A5833" s="30">
        <v>45816</v>
      </c>
      <c r="B5833" s="31" t="s">
        <v>374</v>
      </c>
      <c r="C5833" s="32" t="s">
        <v>375</v>
      </c>
      <c r="D5833" s="31">
        <v>3319</v>
      </c>
      <c r="E5833" s="32">
        <v>100</v>
      </c>
      <c r="F5833" s="32" t="s">
        <v>14</v>
      </c>
      <c r="G5833" s="32" t="s">
        <v>10003</v>
      </c>
      <c r="H5833" s="33">
        <v>0</v>
      </c>
    </row>
    <row r="5834" spans="1:8" x14ac:dyDescent="0.25">
      <c r="A5834" s="34">
        <v>45816</v>
      </c>
      <c r="B5834" s="35" t="s">
        <v>4234</v>
      </c>
      <c r="C5834" s="36" t="s">
        <v>4235</v>
      </c>
      <c r="D5834" s="35">
        <v>3320</v>
      </c>
      <c r="E5834" s="36">
        <v>600</v>
      </c>
      <c r="F5834" s="36" t="s">
        <v>14</v>
      </c>
      <c r="G5834" s="36" t="s">
        <v>10003</v>
      </c>
      <c r="H5834" s="37">
        <v>0</v>
      </c>
    </row>
    <row r="5835" spans="1:8" x14ac:dyDescent="0.25">
      <c r="A5835" s="30">
        <v>45816</v>
      </c>
      <c r="B5835" s="31" t="s">
        <v>4154</v>
      </c>
      <c r="C5835" s="32" t="s">
        <v>4155</v>
      </c>
      <c r="D5835" s="31">
        <v>3321</v>
      </c>
      <c r="E5835" s="32">
        <v>288</v>
      </c>
      <c r="F5835" s="32" t="s">
        <v>14</v>
      </c>
      <c r="G5835" s="32" t="s">
        <v>10003</v>
      </c>
      <c r="H5835" s="33">
        <v>0</v>
      </c>
    </row>
    <row r="5836" spans="1:8" x14ac:dyDescent="0.25">
      <c r="A5836" s="34">
        <v>45816</v>
      </c>
      <c r="B5836" s="35" t="s">
        <v>2147</v>
      </c>
      <c r="C5836" s="36" t="s">
        <v>2148</v>
      </c>
      <c r="D5836" s="35">
        <v>3323</v>
      </c>
      <c r="E5836" s="36">
        <v>96</v>
      </c>
      <c r="F5836" s="36" t="s">
        <v>14</v>
      </c>
      <c r="G5836" s="36" t="s">
        <v>10003</v>
      </c>
      <c r="H5836" s="37">
        <v>0</v>
      </c>
    </row>
    <row r="5837" spans="1:8" x14ac:dyDescent="0.25">
      <c r="A5837" s="30">
        <v>45816</v>
      </c>
      <c r="B5837" s="31" t="s">
        <v>577</v>
      </c>
      <c r="C5837" s="32" t="s">
        <v>578</v>
      </c>
      <c r="D5837" s="31">
        <v>3324</v>
      </c>
      <c r="E5837" s="32">
        <v>108</v>
      </c>
      <c r="F5837" s="32" t="s">
        <v>14</v>
      </c>
      <c r="G5837" s="32" t="s">
        <v>10003</v>
      </c>
      <c r="H5837" s="33">
        <v>0</v>
      </c>
    </row>
    <row r="5838" spans="1:8" x14ac:dyDescent="0.25">
      <c r="A5838" s="34">
        <v>45816</v>
      </c>
      <c r="B5838" s="35" t="s">
        <v>2171</v>
      </c>
      <c r="C5838" s="36" t="s">
        <v>2172</v>
      </c>
      <c r="D5838" s="35">
        <v>3326</v>
      </c>
      <c r="E5838" s="36">
        <v>288</v>
      </c>
      <c r="F5838" s="36" t="s">
        <v>14</v>
      </c>
      <c r="G5838" s="36" t="s">
        <v>10003</v>
      </c>
      <c r="H5838" s="37">
        <v>0</v>
      </c>
    </row>
    <row r="5839" spans="1:8" x14ac:dyDescent="0.25">
      <c r="A5839" s="30">
        <v>45816</v>
      </c>
      <c r="B5839" s="31" t="s">
        <v>2153</v>
      </c>
      <c r="C5839" s="32" t="s">
        <v>2154</v>
      </c>
      <c r="D5839" s="31">
        <v>3327</v>
      </c>
      <c r="E5839" s="32">
        <v>288</v>
      </c>
      <c r="F5839" s="32" t="s">
        <v>14</v>
      </c>
      <c r="G5839" s="32" t="s">
        <v>10003</v>
      </c>
      <c r="H5839" s="33">
        <v>0</v>
      </c>
    </row>
    <row r="5840" spans="1:8" x14ac:dyDescent="0.25">
      <c r="A5840" s="34">
        <v>45816</v>
      </c>
      <c r="B5840" s="35" t="s">
        <v>2169</v>
      </c>
      <c r="C5840" s="36" t="s">
        <v>2170</v>
      </c>
      <c r="D5840" s="35">
        <v>3328</v>
      </c>
      <c r="E5840" s="36">
        <v>300</v>
      </c>
      <c r="F5840" s="36" t="s">
        <v>14</v>
      </c>
      <c r="G5840" s="36" t="s">
        <v>10003</v>
      </c>
      <c r="H5840" s="37">
        <v>0</v>
      </c>
    </row>
    <row r="5841" spans="1:8" x14ac:dyDescent="0.25">
      <c r="A5841" s="30">
        <v>45816</v>
      </c>
      <c r="B5841" s="31" t="s">
        <v>4641</v>
      </c>
      <c r="C5841" s="32" t="s">
        <v>4642</v>
      </c>
      <c r="D5841" s="31">
        <v>3329</v>
      </c>
      <c r="E5841" s="32">
        <v>300</v>
      </c>
      <c r="F5841" s="32" t="s">
        <v>14</v>
      </c>
      <c r="G5841" s="32" t="s">
        <v>10003</v>
      </c>
      <c r="H5841" s="33">
        <v>0</v>
      </c>
    </row>
    <row r="5842" spans="1:8" x14ac:dyDescent="0.25">
      <c r="A5842" s="34">
        <v>45816</v>
      </c>
      <c r="B5842" s="35" t="s">
        <v>500</v>
      </c>
      <c r="C5842" s="36" t="s">
        <v>501</v>
      </c>
      <c r="D5842" s="35">
        <v>3331</v>
      </c>
      <c r="E5842" s="36">
        <v>50</v>
      </c>
      <c r="F5842" s="36" t="s">
        <v>14</v>
      </c>
      <c r="G5842" s="36" t="s">
        <v>10003</v>
      </c>
      <c r="H5842" s="37">
        <v>0</v>
      </c>
    </row>
    <row r="5843" spans="1:8" x14ac:dyDescent="0.25">
      <c r="A5843" s="30">
        <v>45816</v>
      </c>
      <c r="B5843" s="31" t="s">
        <v>574</v>
      </c>
      <c r="C5843" s="32" t="s">
        <v>575</v>
      </c>
      <c r="D5843" s="31">
        <v>3333</v>
      </c>
      <c r="E5843" s="32">
        <v>108</v>
      </c>
      <c r="F5843" s="32" t="s">
        <v>14</v>
      </c>
      <c r="G5843" s="32" t="s">
        <v>10003</v>
      </c>
      <c r="H5843" s="33">
        <v>0</v>
      </c>
    </row>
    <row r="5844" spans="1:8" x14ac:dyDescent="0.25">
      <c r="A5844" s="34">
        <v>45816</v>
      </c>
      <c r="B5844" s="35" t="s">
        <v>1211</v>
      </c>
      <c r="C5844" s="36" t="s">
        <v>1212</v>
      </c>
      <c r="D5844" s="35">
        <v>3334</v>
      </c>
      <c r="E5844" s="36">
        <v>100</v>
      </c>
      <c r="F5844" s="36" t="s">
        <v>14</v>
      </c>
      <c r="G5844" s="36" t="s">
        <v>10003</v>
      </c>
      <c r="H5844" s="37">
        <v>0</v>
      </c>
    </row>
    <row r="5845" spans="1:8" x14ac:dyDescent="0.25">
      <c r="A5845" s="30">
        <v>45816</v>
      </c>
      <c r="B5845" s="31" t="s">
        <v>4656</v>
      </c>
      <c r="C5845" s="32" t="s">
        <v>4657</v>
      </c>
      <c r="D5845" s="31">
        <v>3335</v>
      </c>
      <c r="E5845" s="32">
        <v>11</v>
      </c>
      <c r="F5845" s="32" t="s">
        <v>14</v>
      </c>
      <c r="G5845" s="32" t="s">
        <v>10003</v>
      </c>
      <c r="H5845" s="33">
        <v>0</v>
      </c>
    </row>
    <row r="5846" spans="1:8" x14ac:dyDescent="0.25">
      <c r="A5846" s="34">
        <v>45816</v>
      </c>
      <c r="B5846" s="35" t="s">
        <v>4658</v>
      </c>
      <c r="C5846" s="36" t="s">
        <v>4659</v>
      </c>
      <c r="D5846" s="35">
        <v>3336</v>
      </c>
      <c r="E5846" s="36">
        <v>14</v>
      </c>
      <c r="F5846" s="36" t="s">
        <v>14</v>
      </c>
      <c r="G5846" s="36" t="s">
        <v>10003</v>
      </c>
      <c r="H5846" s="37">
        <v>0</v>
      </c>
    </row>
    <row r="5847" spans="1:8" x14ac:dyDescent="0.25">
      <c r="A5847" s="30">
        <v>45817</v>
      </c>
      <c r="B5847" s="31" t="s">
        <v>7873</v>
      </c>
      <c r="C5847" s="32" t="s">
        <v>7874</v>
      </c>
      <c r="D5847" s="31">
        <v>3337</v>
      </c>
      <c r="E5847" s="32">
        <v>810</v>
      </c>
      <c r="F5847" s="32" t="s">
        <v>25</v>
      </c>
      <c r="G5847" s="32" t="s">
        <v>10003</v>
      </c>
      <c r="H5847" s="33">
        <v>0</v>
      </c>
    </row>
    <row r="5848" spans="1:8" x14ac:dyDescent="0.25">
      <c r="A5848" s="34">
        <v>45812</v>
      </c>
      <c r="B5848" s="35" t="s">
        <v>3916</v>
      </c>
      <c r="C5848" s="36" t="s">
        <v>3917</v>
      </c>
      <c r="D5848" s="35" t="s">
        <v>10912</v>
      </c>
      <c r="E5848" s="36">
        <v>5</v>
      </c>
      <c r="F5848" s="36" t="s">
        <v>25</v>
      </c>
      <c r="G5848" s="36" t="s">
        <v>10961</v>
      </c>
      <c r="H5848" s="37" t="s">
        <v>8457</v>
      </c>
    </row>
    <row r="5849" spans="1:8" x14ac:dyDescent="0.25">
      <c r="A5849" s="30">
        <v>45812</v>
      </c>
      <c r="B5849" s="31" t="s">
        <v>52</v>
      </c>
      <c r="C5849" s="32" t="s">
        <v>53</v>
      </c>
      <c r="D5849" s="31" t="s">
        <v>10912</v>
      </c>
      <c r="E5849" s="32">
        <v>6</v>
      </c>
      <c r="F5849" s="32" t="s">
        <v>14</v>
      </c>
      <c r="G5849" s="32" t="s">
        <v>10961</v>
      </c>
      <c r="H5849" s="33" t="s">
        <v>8457</v>
      </c>
    </row>
    <row r="5850" spans="1:8" x14ac:dyDescent="0.25">
      <c r="A5850" s="34">
        <v>45812</v>
      </c>
      <c r="B5850" s="35" t="s">
        <v>56</v>
      </c>
      <c r="C5850" s="36" t="s">
        <v>57</v>
      </c>
      <c r="D5850" s="35" t="s">
        <v>10912</v>
      </c>
      <c r="E5850" s="36">
        <v>4</v>
      </c>
      <c r="F5850" s="36" t="s">
        <v>14</v>
      </c>
      <c r="G5850" s="36" t="s">
        <v>10961</v>
      </c>
      <c r="H5850" s="37" t="s">
        <v>8457</v>
      </c>
    </row>
    <row r="5851" spans="1:8" x14ac:dyDescent="0.25">
      <c r="A5851" s="30">
        <v>45812</v>
      </c>
      <c r="B5851" s="31" t="s">
        <v>1964</v>
      </c>
      <c r="C5851" s="32" t="s">
        <v>1965</v>
      </c>
      <c r="D5851" s="31" t="s">
        <v>10912</v>
      </c>
      <c r="E5851" s="32">
        <v>3</v>
      </c>
      <c r="F5851" s="32" t="s">
        <v>14</v>
      </c>
      <c r="G5851" s="32" t="s">
        <v>10961</v>
      </c>
      <c r="H5851" s="33" t="s">
        <v>8457</v>
      </c>
    </row>
    <row r="5852" spans="1:8" x14ac:dyDescent="0.25">
      <c r="A5852" s="34">
        <v>45812</v>
      </c>
      <c r="B5852" s="35" t="s">
        <v>2418</v>
      </c>
      <c r="C5852" s="36" t="s">
        <v>2476</v>
      </c>
      <c r="D5852" s="35" t="s">
        <v>10912</v>
      </c>
      <c r="E5852" s="36">
        <v>4</v>
      </c>
      <c r="F5852" s="36" t="s">
        <v>14</v>
      </c>
      <c r="G5852" s="36" t="s">
        <v>10961</v>
      </c>
      <c r="H5852" s="37" t="s">
        <v>8457</v>
      </c>
    </row>
    <row r="5853" spans="1:8" x14ac:dyDescent="0.25">
      <c r="A5853" s="30">
        <v>45812</v>
      </c>
      <c r="B5853" s="31" t="s">
        <v>6</v>
      </c>
      <c r="C5853" s="32" t="s">
        <v>7</v>
      </c>
      <c r="D5853" s="31" t="s">
        <v>10912</v>
      </c>
      <c r="E5853" s="32">
        <v>4</v>
      </c>
      <c r="F5853" s="32" t="s">
        <v>14</v>
      </c>
      <c r="G5853" s="32" t="s">
        <v>10961</v>
      </c>
      <c r="H5853" s="33" t="s">
        <v>8457</v>
      </c>
    </row>
    <row r="5854" spans="1:8" x14ac:dyDescent="0.25">
      <c r="A5854" s="34">
        <v>45812</v>
      </c>
      <c r="B5854" s="35" t="s">
        <v>1241</v>
      </c>
      <c r="C5854" s="36" t="s">
        <v>1242</v>
      </c>
      <c r="D5854" s="35" t="s">
        <v>10912</v>
      </c>
      <c r="E5854" s="36">
        <v>6</v>
      </c>
      <c r="F5854" s="36" t="s">
        <v>8414</v>
      </c>
      <c r="G5854" s="36" t="s">
        <v>10961</v>
      </c>
      <c r="H5854" s="37" t="s">
        <v>8457</v>
      </c>
    </row>
    <row r="5855" spans="1:8" x14ac:dyDescent="0.25">
      <c r="A5855" s="30">
        <v>45812</v>
      </c>
      <c r="B5855" s="31" t="s">
        <v>2782</v>
      </c>
      <c r="C5855" s="32" t="s">
        <v>2783</v>
      </c>
      <c r="D5855" s="31" t="s">
        <v>10912</v>
      </c>
      <c r="E5855" s="32">
        <v>1</v>
      </c>
      <c r="F5855" s="32" t="s">
        <v>14</v>
      </c>
      <c r="G5855" s="32" t="s">
        <v>10961</v>
      </c>
      <c r="H5855" s="33" t="s">
        <v>8457</v>
      </c>
    </row>
    <row r="5856" spans="1:8" x14ac:dyDescent="0.25">
      <c r="A5856" s="34">
        <v>45812</v>
      </c>
      <c r="B5856" s="35" t="s">
        <v>8391</v>
      </c>
      <c r="C5856" s="36" t="s">
        <v>8406</v>
      </c>
      <c r="D5856" s="35" t="s">
        <v>10912</v>
      </c>
      <c r="E5856" s="36">
        <v>3</v>
      </c>
      <c r="F5856" s="36" t="s">
        <v>14</v>
      </c>
      <c r="G5856" s="36" t="s">
        <v>10961</v>
      </c>
      <c r="H5856" s="37" t="s">
        <v>8457</v>
      </c>
    </row>
    <row r="5857" spans="1:8" x14ac:dyDescent="0.25">
      <c r="A5857" s="30">
        <v>45812</v>
      </c>
      <c r="B5857" s="31" t="s">
        <v>10183</v>
      </c>
      <c r="C5857" s="32" t="s">
        <v>2825</v>
      </c>
      <c r="D5857" s="31" t="s">
        <v>10912</v>
      </c>
      <c r="E5857" s="32">
        <v>4</v>
      </c>
      <c r="F5857" s="32" t="s">
        <v>14</v>
      </c>
      <c r="G5857" s="32" t="s">
        <v>10961</v>
      </c>
      <c r="H5857" s="33" t="s">
        <v>8457</v>
      </c>
    </row>
    <row r="5858" spans="1:8" x14ac:dyDescent="0.25">
      <c r="A5858" s="34">
        <v>45812</v>
      </c>
      <c r="B5858" s="35" t="s">
        <v>10184</v>
      </c>
      <c r="C5858" s="36" t="s">
        <v>2826</v>
      </c>
      <c r="D5858" s="35" t="s">
        <v>10912</v>
      </c>
      <c r="E5858" s="36">
        <v>4</v>
      </c>
      <c r="F5858" s="36" t="s">
        <v>14</v>
      </c>
      <c r="G5858" s="36" t="s">
        <v>10961</v>
      </c>
      <c r="H5858" s="37" t="s">
        <v>8457</v>
      </c>
    </row>
    <row r="5859" spans="1:8" x14ac:dyDescent="0.25">
      <c r="A5859" s="30">
        <v>45812</v>
      </c>
      <c r="B5859" s="31" t="s">
        <v>10148</v>
      </c>
      <c r="C5859" s="32" t="s">
        <v>6247</v>
      </c>
      <c r="D5859" s="31" t="s">
        <v>10912</v>
      </c>
      <c r="E5859" s="32">
        <v>10</v>
      </c>
      <c r="F5859" s="32" t="s">
        <v>14</v>
      </c>
      <c r="G5859" s="32" t="s">
        <v>10961</v>
      </c>
      <c r="H5859" s="33" t="s">
        <v>8457</v>
      </c>
    </row>
    <row r="5860" spans="1:8" x14ac:dyDescent="0.25">
      <c r="A5860" s="34">
        <v>45812</v>
      </c>
      <c r="B5860" s="35" t="s">
        <v>1107</v>
      </c>
      <c r="C5860" s="36" t="s">
        <v>1108</v>
      </c>
      <c r="D5860" s="35" t="s">
        <v>10912</v>
      </c>
      <c r="E5860" s="36">
        <v>6</v>
      </c>
      <c r="F5860" s="36" t="s">
        <v>25</v>
      </c>
      <c r="G5860" s="36" t="s">
        <v>10961</v>
      </c>
      <c r="H5860" s="37" t="s">
        <v>8457</v>
      </c>
    </row>
    <row r="5861" spans="1:8" x14ac:dyDescent="0.25">
      <c r="A5861" s="30">
        <v>45812</v>
      </c>
      <c r="B5861" s="31" t="s">
        <v>1907</v>
      </c>
      <c r="C5861" s="32" t="s">
        <v>1908</v>
      </c>
      <c r="D5861" s="31" t="s">
        <v>10912</v>
      </c>
      <c r="E5861" s="32">
        <v>4</v>
      </c>
      <c r="F5861" s="32" t="s">
        <v>14</v>
      </c>
      <c r="G5861" s="32" t="s">
        <v>10961</v>
      </c>
      <c r="H5861" s="33" t="s">
        <v>8457</v>
      </c>
    </row>
    <row r="5862" spans="1:8" x14ac:dyDescent="0.25">
      <c r="A5862" s="34">
        <v>45812</v>
      </c>
      <c r="B5862" s="35" t="s">
        <v>872</v>
      </c>
      <c r="C5862" s="36" t="s">
        <v>8417</v>
      </c>
      <c r="D5862" s="35" t="s">
        <v>10912</v>
      </c>
      <c r="E5862" s="36">
        <v>12</v>
      </c>
      <c r="F5862" s="36" t="s">
        <v>14</v>
      </c>
      <c r="G5862" s="36" t="s">
        <v>10961</v>
      </c>
      <c r="H5862" s="37" t="s">
        <v>8457</v>
      </c>
    </row>
    <row r="5863" spans="1:8" x14ac:dyDescent="0.25">
      <c r="A5863" s="30">
        <v>45812</v>
      </c>
      <c r="B5863" s="31" t="s">
        <v>1001</v>
      </c>
      <c r="C5863" s="32" t="s">
        <v>4252</v>
      </c>
      <c r="D5863" s="31" t="s">
        <v>10912</v>
      </c>
      <c r="E5863" s="32">
        <v>72</v>
      </c>
      <c r="F5863" s="32" t="s">
        <v>14</v>
      </c>
      <c r="G5863" s="32" t="s">
        <v>10961</v>
      </c>
      <c r="H5863" s="33" t="s">
        <v>8457</v>
      </c>
    </row>
    <row r="5864" spans="1:8" x14ac:dyDescent="0.25">
      <c r="A5864" s="34">
        <v>45812</v>
      </c>
      <c r="B5864" s="35" t="s">
        <v>867</v>
      </c>
      <c r="C5864" s="36" t="s">
        <v>4283</v>
      </c>
      <c r="D5864" s="35" t="s">
        <v>10912</v>
      </c>
      <c r="E5864" s="36">
        <v>12</v>
      </c>
      <c r="F5864" s="36" t="s">
        <v>14</v>
      </c>
      <c r="G5864" s="36" t="s">
        <v>10961</v>
      </c>
      <c r="H5864" s="37" t="s">
        <v>8457</v>
      </c>
    </row>
    <row r="5865" spans="1:8" x14ac:dyDescent="0.25">
      <c r="A5865" s="30">
        <v>45812</v>
      </c>
      <c r="B5865" s="31" t="s">
        <v>868</v>
      </c>
      <c r="C5865" s="32" t="s">
        <v>869</v>
      </c>
      <c r="D5865" s="31" t="s">
        <v>10912</v>
      </c>
      <c r="E5865" s="32">
        <v>12</v>
      </c>
      <c r="F5865" s="32" t="s">
        <v>14</v>
      </c>
      <c r="G5865" s="32" t="s">
        <v>10961</v>
      </c>
      <c r="H5865" s="33" t="s">
        <v>8457</v>
      </c>
    </row>
    <row r="5866" spans="1:8" x14ac:dyDescent="0.25">
      <c r="A5866" s="34">
        <v>45812</v>
      </c>
      <c r="B5866" s="35" t="s">
        <v>2187</v>
      </c>
      <c r="C5866" s="36" t="s">
        <v>2188</v>
      </c>
      <c r="D5866" s="35" t="s">
        <v>10912</v>
      </c>
      <c r="E5866" s="36">
        <v>4</v>
      </c>
      <c r="F5866" s="36" t="s">
        <v>14</v>
      </c>
      <c r="G5866" s="36" t="s">
        <v>10961</v>
      </c>
      <c r="H5866" s="37" t="s">
        <v>8457</v>
      </c>
    </row>
    <row r="5867" spans="1:8" x14ac:dyDescent="0.25">
      <c r="A5867" s="30">
        <v>45812</v>
      </c>
      <c r="B5867" s="31" t="s">
        <v>1060</v>
      </c>
      <c r="C5867" s="32" t="s">
        <v>1061</v>
      </c>
      <c r="D5867" s="31" t="s">
        <v>10912</v>
      </c>
      <c r="E5867" s="32">
        <v>10</v>
      </c>
      <c r="F5867" s="32" t="s">
        <v>14</v>
      </c>
      <c r="G5867" s="32" t="s">
        <v>10961</v>
      </c>
      <c r="H5867" s="33" t="s">
        <v>8457</v>
      </c>
    </row>
    <row r="5868" spans="1:8" x14ac:dyDescent="0.25">
      <c r="A5868" s="34">
        <v>45812</v>
      </c>
      <c r="B5868" s="35" t="s">
        <v>1045</v>
      </c>
      <c r="C5868" s="36" t="s">
        <v>1046</v>
      </c>
      <c r="D5868" s="35" t="s">
        <v>10912</v>
      </c>
      <c r="E5868" s="36">
        <v>10</v>
      </c>
      <c r="F5868" s="36" t="s">
        <v>14</v>
      </c>
      <c r="G5868" s="36" t="s">
        <v>10961</v>
      </c>
      <c r="H5868" s="37" t="s">
        <v>8457</v>
      </c>
    </row>
    <row r="5869" spans="1:8" x14ac:dyDescent="0.25">
      <c r="A5869" s="30">
        <v>45812</v>
      </c>
      <c r="B5869" s="31" t="s">
        <v>1024</v>
      </c>
      <c r="C5869" s="32" t="s">
        <v>1025</v>
      </c>
      <c r="D5869" s="31" t="s">
        <v>10912</v>
      </c>
      <c r="E5869" s="32">
        <v>4</v>
      </c>
      <c r="F5869" s="32" t="s">
        <v>14</v>
      </c>
      <c r="G5869" s="32" t="s">
        <v>10961</v>
      </c>
      <c r="H5869" s="33" t="s">
        <v>8457</v>
      </c>
    </row>
    <row r="5870" spans="1:8" x14ac:dyDescent="0.25">
      <c r="A5870" s="34">
        <v>45812</v>
      </c>
      <c r="B5870" s="35" t="s">
        <v>1347</v>
      </c>
      <c r="C5870" s="36" t="s">
        <v>1348</v>
      </c>
      <c r="D5870" s="35" t="s">
        <v>10912</v>
      </c>
      <c r="E5870" s="36">
        <v>12</v>
      </c>
      <c r="F5870" s="36" t="s">
        <v>14</v>
      </c>
      <c r="G5870" s="36" t="s">
        <v>10961</v>
      </c>
      <c r="H5870" s="37" t="s">
        <v>8457</v>
      </c>
    </row>
    <row r="5871" spans="1:8" x14ac:dyDescent="0.25">
      <c r="A5871" s="30">
        <v>45812</v>
      </c>
      <c r="B5871" s="31" t="s">
        <v>2165</v>
      </c>
      <c r="C5871" s="32" t="s">
        <v>2166</v>
      </c>
      <c r="D5871" s="31" t="s">
        <v>10912</v>
      </c>
      <c r="E5871" s="32">
        <v>5</v>
      </c>
      <c r="F5871" s="32" t="s">
        <v>14</v>
      </c>
      <c r="G5871" s="32" t="s">
        <v>10961</v>
      </c>
      <c r="H5871" s="33" t="s">
        <v>8457</v>
      </c>
    </row>
    <row r="5872" spans="1:8" x14ac:dyDescent="0.25">
      <c r="A5872" s="34">
        <v>45812</v>
      </c>
      <c r="B5872" s="35" t="s">
        <v>4401</v>
      </c>
      <c r="C5872" s="36" t="s">
        <v>4402</v>
      </c>
      <c r="D5872" s="35" t="s">
        <v>10912</v>
      </c>
      <c r="E5872" s="36">
        <v>10</v>
      </c>
      <c r="F5872" s="36" t="s">
        <v>25</v>
      </c>
      <c r="G5872" s="36" t="s">
        <v>10961</v>
      </c>
      <c r="H5872" s="37" t="s">
        <v>8457</v>
      </c>
    </row>
    <row r="5873" spans="1:8" x14ac:dyDescent="0.25">
      <c r="A5873" s="30">
        <v>45812</v>
      </c>
      <c r="B5873" s="31" t="s">
        <v>720</v>
      </c>
      <c r="C5873" s="32" t="s">
        <v>721</v>
      </c>
      <c r="D5873" s="31" t="s">
        <v>10912</v>
      </c>
      <c r="E5873" s="32">
        <v>5</v>
      </c>
      <c r="F5873" s="32" t="s">
        <v>14</v>
      </c>
      <c r="G5873" s="32" t="s">
        <v>10961</v>
      </c>
      <c r="H5873" s="33" t="s">
        <v>8457</v>
      </c>
    </row>
    <row r="5874" spans="1:8" x14ac:dyDescent="0.25">
      <c r="A5874" s="34">
        <v>45812</v>
      </c>
      <c r="B5874" s="35" t="s">
        <v>716</v>
      </c>
      <c r="C5874" s="36" t="s">
        <v>717</v>
      </c>
      <c r="D5874" s="35" t="s">
        <v>10912</v>
      </c>
      <c r="E5874" s="36">
        <v>5</v>
      </c>
      <c r="F5874" s="36" t="s">
        <v>14</v>
      </c>
      <c r="G5874" s="36" t="s">
        <v>10961</v>
      </c>
      <c r="H5874" s="37" t="s">
        <v>8457</v>
      </c>
    </row>
    <row r="5875" spans="1:8" x14ac:dyDescent="0.25">
      <c r="A5875" s="30">
        <v>45812</v>
      </c>
      <c r="B5875" s="31" t="s">
        <v>8900</v>
      </c>
      <c r="C5875" s="32" t="s">
        <v>6348</v>
      </c>
      <c r="D5875" s="31" t="s">
        <v>10912</v>
      </c>
      <c r="E5875" s="32">
        <v>4</v>
      </c>
      <c r="F5875" s="32" t="s">
        <v>14</v>
      </c>
      <c r="G5875" s="32" t="s">
        <v>10961</v>
      </c>
      <c r="H5875" s="33" t="s">
        <v>8457</v>
      </c>
    </row>
    <row r="5876" spans="1:8" x14ac:dyDescent="0.25">
      <c r="A5876" s="34">
        <v>45812</v>
      </c>
      <c r="B5876" s="35" t="s">
        <v>862</v>
      </c>
      <c r="C5876" s="36" t="s">
        <v>863</v>
      </c>
      <c r="D5876" s="35" t="s">
        <v>10912</v>
      </c>
      <c r="E5876" s="36">
        <v>12</v>
      </c>
      <c r="F5876" s="36" t="s">
        <v>14</v>
      </c>
      <c r="G5876" s="36" t="s">
        <v>10961</v>
      </c>
      <c r="H5876" s="37" t="s">
        <v>8457</v>
      </c>
    </row>
    <row r="5877" spans="1:8" x14ac:dyDescent="0.25">
      <c r="A5877" s="30">
        <v>45812</v>
      </c>
      <c r="B5877" s="31" t="s">
        <v>1303</v>
      </c>
      <c r="C5877" s="32" t="s">
        <v>1304</v>
      </c>
      <c r="D5877" s="31" t="s">
        <v>10912</v>
      </c>
      <c r="E5877" s="32">
        <v>12</v>
      </c>
      <c r="F5877" s="32" t="s">
        <v>14</v>
      </c>
      <c r="G5877" s="32" t="s">
        <v>10961</v>
      </c>
      <c r="H5877" s="33" t="s">
        <v>8457</v>
      </c>
    </row>
    <row r="5878" spans="1:8" x14ac:dyDescent="0.25">
      <c r="A5878" s="34">
        <v>45812</v>
      </c>
      <c r="B5878" s="35" t="s">
        <v>297</v>
      </c>
      <c r="C5878" s="36" t="s">
        <v>298</v>
      </c>
      <c r="D5878" s="35" t="s">
        <v>10912</v>
      </c>
      <c r="E5878" s="36">
        <v>10</v>
      </c>
      <c r="F5878" s="36" t="s">
        <v>25</v>
      </c>
      <c r="G5878" s="36" t="s">
        <v>10961</v>
      </c>
      <c r="H5878" s="37" t="s">
        <v>8457</v>
      </c>
    </row>
    <row r="5879" spans="1:8" x14ac:dyDescent="0.25">
      <c r="A5879" s="30">
        <v>45812</v>
      </c>
      <c r="B5879" s="31" t="s">
        <v>2122</v>
      </c>
      <c r="C5879" s="32" t="s">
        <v>2123</v>
      </c>
      <c r="D5879" s="31" t="s">
        <v>10912</v>
      </c>
      <c r="E5879" s="32">
        <v>4</v>
      </c>
      <c r="F5879" s="32" t="s">
        <v>14</v>
      </c>
      <c r="G5879" s="32" t="s">
        <v>10961</v>
      </c>
      <c r="H5879" s="33" t="s">
        <v>8457</v>
      </c>
    </row>
    <row r="5880" spans="1:8" x14ac:dyDescent="0.25">
      <c r="A5880" s="34">
        <v>45812</v>
      </c>
      <c r="B5880" s="35" t="s">
        <v>1073</v>
      </c>
      <c r="C5880" s="36" t="s">
        <v>1074</v>
      </c>
      <c r="D5880" s="35" t="s">
        <v>10912</v>
      </c>
      <c r="E5880" s="36">
        <v>10</v>
      </c>
      <c r="F5880" s="36" t="s">
        <v>14</v>
      </c>
      <c r="G5880" s="36" t="s">
        <v>10961</v>
      </c>
      <c r="H5880" s="37" t="s">
        <v>8457</v>
      </c>
    </row>
    <row r="5881" spans="1:8" x14ac:dyDescent="0.25">
      <c r="A5881" s="30">
        <v>45812</v>
      </c>
      <c r="B5881" s="31" t="s">
        <v>1123</v>
      </c>
      <c r="C5881" s="32" t="s">
        <v>1124</v>
      </c>
      <c r="D5881" s="31" t="s">
        <v>10912</v>
      </c>
      <c r="E5881" s="32">
        <v>6</v>
      </c>
      <c r="F5881" s="32" t="s">
        <v>14</v>
      </c>
      <c r="G5881" s="32" t="s">
        <v>10961</v>
      </c>
      <c r="H5881" s="33" t="s">
        <v>8457</v>
      </c>
    </row>
    <row r="5882" spans="1:8" x14ac:dyDescent="0.25">
      <c r="A5882" s="34">
        <v>45812</v>
      </c>
      <c r="B5882" s="35" t="s">
        <v>1120</v>
      </c>
      <c r="C5882" s="36" t="s">
        <v>1121</v>
      </c>
      <c r="D5882" s="35" t="s">
        <v>10912</v>
      </c>
      <c r="E5882" s="36">
        <v>6</v>
      </c>
      <c r="F5882" s="36" t="s">
        <v>14</v>
      </c>
      <c r="G5882" s="36" t="s">
        <v>10961</v>
      </c>
      <c r="H5882" s="37" t="s">
        <v>8457</v>
      </c>
    </row>
    <row r="5883" spans="1:8" x14ac:dyDescent="0.25">
      <c r="A5883" s="30">
        <v>45812</v>
      </c>
      <c r="B5883" s="31" t="s">
        <v>359</v>
      </c>
      <c r="C5883" s="32" t="s">
        <v>360</v>
      </c>
      <c r="D5883" s="31" t="s">
        <v>10912</v>
      </c>
      <c r="E5883" s="32">
        <v>12</v>
      </c>
      <c r="F5883" s="32" t="s">
        <v>14</v>
      </c>
      <c r="G5883" s="32" t="s">
        <v>10961</v>
      </c>
      <c r="H5883" s="33" t="s">
        <v>8457</v>
      </c>
    </row>
    <row r="5884" spans="1:8" x14ac:dyDescent="0.25">
      <c r="A5884" s="34">
        <v>45812</v>
      </c>
      <c r="B5884" s="35" t="s">
        <v>386</v>
      </c>
      <c r="C5884" s="36" t="s">
        <v>387</v>
      </c>
      <c r="D5884" s="35" t="s">
        <v>10912</v>
      </c>
      <c r="E5884" s="36">
        <v>12</v>
      </c>
      <c r="F5884" s="36" t="s">
        <v>14</v>
      </c>
      <c r="G5884" s="36" t="s">
        <v>10961</v>
      </c>
      <c r="H5884" s="37" t="s">
        <v>8457</v>
      </c>
    </row>
    <row r="5885" spans="1:8" x14ac:dyDescent="0.25">
      <c r="A5885" s="30">
        <v>45812</v>
      </c>
      <c r="B5885" s="31" t="s">
        <v>397</v>
      </c>
      <c r="C5885" s="32" t="s">
        <v>398</v>
      </c>
      <c r="D5885" s="31" t="s">
        <v>10912</v>
      </c>
      <c r="E5885" s="32">
        <v>12</v>
      </c>
      <c r="F5885" s="32" t="s">
        <v>14</v>
      </c>
      <c r="G5885" s="32" t="s">
        <v>10961</v>
      </c>
      <c r="H5885" s="33" t="s">
        <v>8457</v>
      </c>
    </row>
    <row r="5886" spans="1:8" x14ac:dyDescent="0.25">
      <c r="A5886" s="34">
        <v>45812</v>
      </c>
      <c r="B5886" s="35" t="s">
        <v>663</v>
      </c>
      <c r="C5886" s="36" t="s">
        <v>664</v>
      </c>
      <c r="D5886" s="35" t="s">
        <v>10912</v>
      </c>
      <c r="E5886" s="36">
        <v>20</v>
      </c>
      <c r="F5886" s="36" t="s">
        <v>14</v>
      </c>
      <c r="G5886" s="36" t="s">
        <v>10961</v>
      </c>
      <c r="H5886" s="37" t="s">
        <v>8457</v>
      </c>
    </row>
    <row r="5887" spans="1:8" x14ac:dyDescent="0.25">
      <c r="A5887" s="30">
        <v>45812</v>
      </c>
      <c r="B5887" s="31" t="s">
        <v>2560</v>
      </c>
      <c r="C5887" s="32" t="s">
        <v>2561</v>
      </c>
      <c r="D5887" s="31" t="s">
        <v>10912</v>
      </c>
      <c r="E5887" s="32">
        <v>10</v>
      </c>
      <c r="F5887" s="32" t="s">
        <v>14</v>
      </c>
      <c r="G5887" s="32" t="s">
        <v>10961</v>
      </c>
      <c r="H5887" s="33" t="s">
        <v>8457</v>
      </c>
    </row>
    <row r="5888" spans="1:8" x14ac:dyDescent="0.25">
      <c r="A5888" s="34">
        <v>45812</v>
      </c>
      <c r="B5888" s="35" t="s">
        <v>616</v>
      </c>
      <c r="C5888" s="36" t="s">
        <v>617</v>
      </c>
      <c r="D5888" s="35" t="s">
        <v>10912</v>
      </c>
      <c r="E5888" s="36">
        <v>4</v>
      </c>
      <c r="F5888" s="36" t="s">
        <v>14</v>
      </c>
      <c r="G5888" s="36" t="s">
        <v>10961</v>
      </c>
      <c r="H5888" s="37" t="s">
        <v>8457</v>
      </c>
    </row>
    <row r="5889" spans="1:8" x14ac:dyDescent="0.25">
      <c r="A5889" s="30">
        <v>45812</v>
      </c>
      <c r="B5889" s="31" t="s">
        <v>722</v>
      </c>
      <c r="C5889" s="32" t="s">
        <v>723</v>
      </c>
      <c r="D5889" s="31" t="s">
        <v>10912</v>
      </c>
      <c r="E5889" s="32">
        <v>6</v>
      </c>
      <c r="F5889" s="32" t="s">
        <v>14</v>
      </c>
      <c r="G5889" s="32" t="s">
        <v>10961</v>
      </c>
      <c r="H5889" s="33" t="s">
        <v>8457</v>
      </c>
    </row>
    <row r="5890" spans="1:8" x14ac:dyDescent="0.25">
      <c r="A5890" s="34">
        <v>45812</v>
      </c>
      <c r="B5890" s="35" t="s">
        <v>2019</v>
      </c>
      <c r="C5890" s="36" t="s">
        <v>2020</v>
      </c>
      <c r="D5890" s="35" t="s">
        <v>10912</v>
      </c>
      <c r="E5890" s="36">
        <v>2</v>
      </c>
      <c r="F5890" s="36" t="s">
        <v>14</v>
      </c>
      <c r="G5890" s="36" t="s">
        <v>10961</v>
      </c>
      <c r="H5890" s="37" t="s">
        <v>8457</v>
      </c>
    </row>
    <row r="5891" spans="1:8" x14ac:dyDescent="0.25">
      <c r="A5891" s="30">
        <v>45812</v>
      </c>
      <c r="B5891" s="31" t="s">
        <v>2017</v>
      </c>
      <c r="C5891" s="32" t="s">
        <v>2018</v>
      </c>
      <c r="D5891" s="31" t="s">
        <v>10912</v>
      </c>
      <c r="E5891" s="32">
        <v>2</v>
      </c>
      <c r="F5891" s="32" t="s">
        <v>14</v>
      </c>
      <c r="G5891" s="32" t="s">
        <v>10961</v>
      </c>
      <c r="H5891" s="33" t="s">
        <v>8457</v>
      </c>
    </row>
    <row r="5892" spans="1:8" x14ac:dyDescent="0.25">
      <c r="A5892" s="34">
        <v>45812</v>
      </c>
      <c r="B5892" s="35" t="s">
        <v>2369</v>
      </c>
      <c r="C5892" s="36" t="s">
        <v>2441</v>
      </c>
      <c r="D5892" s="35" t="s">
        <v>10912</v>
      </c>
      <c r="E5892" s="36">
        <v>4</v>
      </c>
      <c r="F5892" s="36" t="s">
        <v>14</v>
      </c>
      <c r="G5892" s="36" t="s">
        <v>10961</v>
      </c>
      <c r="H5892" s="37" t="s">
        <v>8457</v>
      </c>
    </row>
    <row r="5893" spans="1:8" x14ac:dyDescent="0.25">
      <c r="A5893" s="30">
        <v>45812</v>
      </c>
      <c r="B5893" s="31" t="s">
        <v>1196</v>
      </c>
      <c r="C5893" s="32" t="s">
        <v>3498</v>
      </c>
      <c r="D5893" s="31" t="s">
        <v>10912</v>
      </c>
      <c r="E5893" s="32">
        <v>6</v>
      </c>
      <c r="F5893" s="32" t="s">
        <v>14</v>
      </c>
      <c r="G5893" s="32" t="s">
        <v>10961</v>
      </c>
      <c r="H5893" s="33" t="s">
        <v>8457</v>
      </c>
    </row>
    <row r="5894" spans="1:8" x14ac:dyDescent="0.25">
      <c r="A5894" s="34">
        <v>45812</v>
      </c>
      <c r="B5894" s="35" t="s">
        <v>7192</v>
      </c>
      <c r="C5894" s="36" t="s">
        <v>7193</v>
      </c>
      <c r="D5894" s="35" t="s">
        <v>10912</v>
      </c>
      <c r="E5894" s="36">
        <v>20</v>
      </c>
      <c r="F5894" s="36" t="s">
        <v>14</v>
      </c>
      <c r="G5894" s="36" t="s">
        <v>10961</v>
      </c>
      <c r="H5894" s="37" t="s">
        <v>8457</v>
      </c>
    </row>
    <row r="5895" spans="1:8" x14ac:dyDescent="0.25">
      <c r="A5895" s="30">
        <v>45812</v>
      </c>
      <c r="B5895" s="31" t="s">
        <v>7194</v>
      </c>
      <c r="C5895" s="32" t="s">
        <v>7195</v>
      </c>
      <c r="D5895" s="31" t="s">
        <v>10912</v>
      </c>
      <c r="E5895" s="32">
        <v>20</v>
      </c>
      <c r="F5895" s="32" t="s">
        <v>14</v>
      </c>
      <c r="G5895" s="32" t="s">
        <v>10961</v>
      </c>
      <c r="H5895" s="33" t="s">
        <v>8457</v>
      </c>
    </row>
    <row r="5896" spans="1:8" x14ac:dyDescent="0.25">
      <c r="A5896" s="34">
        <v>45812</v>
      </c>
      <c r="B5896" s="35" t="s">
        <v>7124</v>
      </c>
      <c r="C5896" s="36" t="s">
        <v>7125</v>
      </c>
      <c r="D5896" s="35" t="s">
        <v>10912</v>
      </c>
      <c r="E5896" s="36">
        <v>20</v>
      </c>
      <c r="F5896" s="36" t="s">
        <v>14</v>
      </c>
      <c r="G5896" s="36" t="s">
        <v>10961</v>
      </c>
      <c r="H5896" s="37" t="s">
        <v>8457</v>
      </c>
    </row>
    <row r="5897" spans="1:8" x14ac:dyDescent="0.25">
      <c r="A5897" s="30">
        <v>45812</v>
      </c>
      <c r="B5897" s="31" t="s">
        <v>7128</v>
      </c>
      <c r="C5897" s="32" t="s">
        <v>7129</v>
      </c>
      <c r="D5897" s="31" t="s">
        <v>10912</v>
      </c>
      <c r="E5897" s="32">
        <v>10</v>
      </c>
      <c r="F5897" s="32" t="s">
        <v>14</v>
      </c>
      <c r="G5897" s="32" t="s">
        <v>10961</v>
      </c>
      <c r="H5897" s="33" t="s">
        <v>8457</v>
      </c>
    </row>
    <row r="5898" spans="1:8" x14ac:dyDescent="0.25">
      <c r="A5898" s="34">
        <v>45812</v>
      </c>
      <c r="B5898" s="35" t="s">
        <v>7126</v>
      </c>
      <c r="C5898" s="36" t="s">
        <v>7127</v>
      </c>
      <c r="D5898" s="35" t="s">
        <v>10912</v>
      </c>
      <c r="E5898" s="36">
        <v>10</v>
      </c>
      <c r="F5898" s="36" t="s">
        <v>14</v>
      </c>
      <c r="G5898" s="36" t="s">
        <v>10961</v>
      </c>
      <c r="H5898" s="37" t="s">
        <v>8457</v>
      </c>
    </row>
    <row r="5899" spans="1:8" x14ac:dyDescent="0.25">
      <c r="A5899" s="30">
        <v>45812</v>
      </c>
      <c r="B5899" s="31" t="s">
        <v>7108</v>
      </c>
      <c r="C5899" s="32" t="s">
        <v>7109</v>
      </c>
      <c r="D5899" s="31" t="s">
        <v>10912</v>
      </c>
      <c r="E5899" s="32">
        <v>20</v>
      </c>
      <c r="F5899" s="32" t="s">
        <v>14</v>
      </c>
      <c r="G5899" s="32" t="s">
        <v>10961</v>
      </c>
      <c r="H5899" s="33" t="s">
        <v>8457</v>
      </c>
    </row>
    <row r="5900" spans="1:8" x14ac:dyDescent="0.25">
      <c r="A5900" s="34">
        <v>45812</v>
      </c>
      <c r="B5900" s="35" t="s">
        <v>7164</v>
      </c>
      <c r="C5900" s="36" t="s">
        <v>7165</v>
      </c>
      <c r="D5900" s="35" t="s">
        <v>10912</v>
      </c>
      <c r="E5900" s="36">
        <v>10</v>
      </c>
      <c r="F5900" s="36" t="s">
        <v>14</v>
      </c>
      <c r="G5900" s="36" t="s">
        <v>10961</v>
      </c>
      <c r="H5900" s="37" t="s">
        <v>8457</v>
      </c>
    </row>
    <row r="5901" spans="1:8" x14ac:dyDescent="0.25">
      <c r="A5901" s="30">
        <v>45812</v>
      </c>
      <c r="B5901" s="31" t="s">
        <v>7168</v>
      </c>
      <c r="C5901" s="32" t="s">
        <v>7169</v>
      </c>
      <c r="D5901" s="31" t="s">
        <v>10912</v>
      </c>
      <c r="E5901" s="32">
        <v>10</v>
      </c>
      <c r="F5901" s="32" t="s">
        <v>14</v>
      </c>
      <c r="G5901" s="32" t="s">
        <v>10961</v>
      </c>
      <c r="H5901" s="33" t="s">
        <v>8457</v>
      </c>
    </row>
    <row r="5902" spans="1:8" x14ac:dyDescent="0.25">
      <c r="A5902" s="34">
        <v>45812</v>
      </c>
      <c r="B5902" s="35" t="s">
        <v>11047</v>
      </c>
      <c r="C5902" s="36" t="s">
        <v>5014</v>
      </c>
      <c r="D5902" s="35" t="s">
        <v>10912</v>
      </c>
      <c r="E5902" s="36">
        <v>4</v>
      </c>
      <c r="F5902" s="36" t="s">
        <v>14</v>
      </c>
      <c r="G5902" s="36" t="s">
        <v>10961</v>
      </c>
      <c r="H5902" s="37" t="s">
        <v>8457</v>
      </c>
    </row>
    <row r="5903" spans="1:8" x14ac:dyDescent="0.25">
      <c r="A5903" s="30">
        <v>45812</v>
      </c>
      <c r="B5903" s="31" t="s">
        <v>4960</v>
      </c>
      <c r="C5903" s="32" t="s">
        <v>4961</v>
      </c>
      <c r="D5903" s="31" t="s">
        <v>10912</v>
      </c>
      <c r="E5903" s="32">
        <v>10</v>
      </c>
      <c r="F5903" s="32" t="s">
        <v>25</v>
      </c>
      <c r="G5903" s="32" t="s">
        <v>10961</v>
      </c>
      <c r="H5903" s="33" t="s">
        <v>8457</v>
      </c>
    </row>
    <row r="5904" spans="1:8" x14ac:dyDescent="0.25">
      <c r="A5904" s="34">
        <v>45812</v>
      </c>
      <c r="B5904" s="35" t="s">
        <v>2774</v>
      </c>
      <c r="C5904" s="36" t="s">
        <v>2775</v>
      </c>
      <c r="D5904" s="35" t="s">
        <v>10912</v>
      </c>
      <c r="E5904" s="36">
        <v>1</v>
      </c>
      <c r="F5904" s="36" t="s">
        <v>14</v>
      </c>
      <c r="G5904" s="36" t="s">
        <v>10961</v>
      </c>
      <c r="H5904" s="37" t="s">
        <v>8457</v>
      </c>
    </row>
    <row r="5905" spans="1:8" x14ac:dyDescent="0.25">
      <c r="A5905" s="30">
        <v>45812</v>
      </c>
      <c r="B5905" s="31" t="s">
        <v>1899</v>
      </c>
      <c r="C5905" s="32" t="s">
        <v>10257</v>
      </c>
      <c r="D5905" s="31" t="s">
        <v>10912</v>
      </c>
      <c r="E5905" s="32">
        <v>8</v>
      </c>
      <c r="F5905" s="32" t="s">
        <v>14</v>
      </c>
      <c r="G5905" s="32" t="s">
        <v>10961</v>
      </c>
      <c r="H5905" s="33" t="s">
        <v>8457</v>
      </c>
    </row>
    <row r="5906" spans="1:8" x14ac:dyDescent="0.25">
      <c r="A5906" s="34">
        <v>45812</v>
      </c>
      <c r="B5906" s="35" t="s">
        <v>3228</v>
      </c>
      <c r="C5906" s="36" t="s">
        <v>3229</v>
      </c>
      <c r="D5906" s="35" t="s">
        <v>10912</v>
      </c>
      <c r="E5906" s="36">
        <v>10</v>
      </c>
      <c r="F5906" s="36" t="s">
        <v>14</v>
      </c>
      <c r="G5906" s="36" t="s">
        <v>10961</v>
      </c>
      <c r="H5906" s="37" t="s">
        <v>8457</v>
      </c>
    </row>
    <row r="5907" spans="1:8" x14ac:dyDescent="0.25">
      <c r="A5907" s="30">
        <v>45812</v>
      </c>
      <c r="B5907" s="31" t="s">
        <v>9008</v>
      </c>
      <c r="C5907" s="32" t="s">
        <v>3230</v>
      </c>
      <c r="D5907" s="31" t="s">
        <v>10912</v>
      </c>
      <c r="E5907" s="32">
        <v>10</v>
      </c>
      <c r="F5907" s="32" t="s">
        <v>14</v>
      </c>
      <c r="G5907" s="32" t="s">
        <v>10961</v>
      </c>
      <c r="H5907" s="33" t="s">
        <v>8457</v>
      </c>
    </row>
    <row r="5908" spans="1:8" x14ac:dyDescent="0.25">
      <c r="A5908" s="34">
        <v>45812</v>
      </c>
      <c r="B5908" s="35" t="s">
        <v>2272</v>
      </c>
      <c r="C5908" s="36" t="s">
        <v>2273</v>
      </c>
      <c r="D5908" s="35" t="s">
        <v>10912</v>
      </c>
      <c r="E5908" s="36">
        <v>1</v>
      </c>
      <c r="F5908" s="36" t="s">
        <v>14</v>
      </c>
      <c r="G5908" s="36" t="s">
        <v>10961</v>
      </c>
      <c r="H5908" s="37" t="s">
        <v>8457</v>
      </c>
    </row>
    <row r="5909" spans="1:8" x14ac:dyDescent="0.25">
      <c r="A5909" s="30">
        <v>45812</v>
      </c>
      <c r="B5909" s="31" t="s">
        <v>1901</v>
      </c>
      <c r="C5909" s="32" t="s">
        <v>1902</v>
      </c>
      <c r="D5909" s="31" t="s">
        <v>10912</v>
      </c>
      <c r="E5909" s="32">
        <v>4</v>
      </c>
      <c r="F5909" s="32" t="s">
        <v>14</v>
      </c>
      <c r="G5909" s="32" t="s">
        <v>10961</v>
      </c>
      <c r="H5909" s="33" t="s">
        <v>8457</v>
      </c>
    </row>
    <row r="5910" spans="1:8" x14ac:dyDescent="0.25">
      <c r="A5910" s="34">
        <v>45812</v>
      </c>
      <c r="B5910" s="35" t="s">
        <v>1864</v>
      </c>
      <c r="C5910" s="36" t="s">
        <v>1865</v>
      </c>
      <c r="D5910" s="35" t="s">
        <v>10912</v>
      </c>
      <c r="E5910" s="36">
        <v>10</v>
      </c>
      <c r="F5910" s="36" t="s">
        <v>14</v>
      </c>
      <c r="G5910" s="36" t="s">
        <v>10961</v>
      </c>
      <c r="H5910" s="37" t="s">
        <v>8457</v>
      </c>
    </row>
    <row r="5911" spans="1:8" x14ac:dyDescent="0.25">
      <c r="A5911" s="30">
        <v>45812</v>
      </c>
      <c r="B5911" s="31" t="s">
        <v>1032</v>
      </c>
      <c r="C5911" s="32" t="s">
        <v>1033</v>
      </c>
      <c r="D5911" s="31" t="s">
        <v>10912</v>
      </c>
      <c r="E5911" s="32">
        <v>4</v>
      </c>
      <c r="F5911" s="32" t="s">
        <v>14</v>
      </c>
      <c r="G5911" s="32" t="s">
        <v>10961</v>
      </c>
      <c r="H5911" s="33" t="s">
        <v>8457</v>
      </c>
    </row>
    <row r="5912" spans="1:8" x14ac:dyDescent="0.25">
      <c r="A5912" s="34">
        <v>45812</v>
      </c>
      <c r="B5912" s="35" t="s">
        <v>10233</v>
      </c>
      <c r="C5912" s="36" t="s">
        <v>6163</v>
      </c>
      <c r="D5912" s="35" t="s">
        <v>10912</v>
      </c>
      <c r="E5912" s="36">
        <v>4</v>
      </c>
      <c r="F5912" s="36" t="s">
        <v>14</v>
      </c>
      <c r="G5912" s="36" t="s">
        <v>10961</v>
      </c>
      <c r="H5912" s="37" t="s">
        <v>8457</v>
      </c>
    </row>
    <row r="5913" spans="1:8" x14ac:dyDescent="0.25">
      <c r="A5913" s="30">
        <v>45812</v>
      </c>
      <c r="B5913" s="31" t="s">
        <v>1966</v>
      </c>
      <c r="C5913" s="32" t="s">
        <v>1967</v>
      </c>
      <c r="D5913" s="31" t="s">
        <v>10912</v>
      </c>
      <c r="E5913" s="32">
        <v>2</v>
      </c>
      <c r="F5913" s="32" t="s">
        <v>14</v>
      </c>
      <c r="G5913" s="32" t="s">
        <v>10961</v>
      </c>
      <c r="H5913" s="33" t="s">
        <v>8457</v>
      </c>
    </row>
    <row r="5914" spans="1:8" x14ac:dyDescent="0.25">
      <c r="A5914" s="34">
        <v>45812</v>
      </c>
      <c r="B5914" s="35" t="s">
        <v>1845</v>
      </c>
      <c r="C5914" s="36" t="s">
        <v>1846</v>
      </c>
      <c r="D5914" s="35" t="s">
        <v>10912</v>
      </c>
      <c r="E5914" s="36">
        <v>2</v>
      </c>
      <c r="F5914" s="36" t="s">
        <v>14</v>
      </c>
      <c r="G5914" s="36" t="s">
        <v>10961</v>
      </c>
      <c r="H5914" s="37" t="s">
        <v>8457</v>
      </c>
    </row>
    <row r="5915" spans="1:8" x14ac:dyDescent="0.25">
      <c r="A5915" s="30">
        <v>45812</v>
      </c>
      <c r="B5915" s="31" t="s">
        <v>1984</v>
      </c>
      <c r="C5915" s="32" t="s">
        <v>1985</v>
      </c>
      <c r="D5915" s="31" t="s">
        <v>10912</v>
      </c>
      <c r="E5915" s="32">
        <v>1</v>
      </c>
      <c r="F5915" s="32" t="s">
        <v>14</v>
      </c>
      <c r="G5915" s="32" t="s">
        <v>10961</v>
      </c>
      <c r="H5915" s="33" t="s">
        <v>8457</v>
      </c>
    </row>
    <row r="5916" spans="1:8" x14ac:dyDescent="0.25">
      <c r="A5916" s="34">
        <v>45814</v>
      </c>
      <c r="B5916" s="35">
        <v>3280813100</v>
      </c>
      <c r="C5916" s="36" t="s">
        <v>8679</v>
      </c>
      <c r="D5916" s="35" t="s">
        <v>10909</v>
      </c>
      <c r="E5916" s="36">
        <v>4</v>
      </c>
      <c r="F5916" s="36" t="s">
        <v>14</v>
      </c>
      <c r="G5916" s="36" t="s">
        <v>10961</v>
      </c>
      <c r="H5916" s="37" t="s">
        <v>8431</v>
      </c>
    </row>
    <row r="5917" spans="1:8" x14ac:dyDescent="0.25">
      <c r="A5917" s="30">
        <v>45814</v>
      </c>
      <c r="B5917" s="31">
        <v>3280606100</v>
      </c>
      <c r="C5917" s="32" t="s">
        <v>10520</v>
      </c>
      <c r="D5917" s="31" t="s">
        <v>10909</v>
      </c>
      <c r="E5917" s="32">
        <v>4</v>
      </c>
      <c r="F5917" s="32" t="s">
        <v>14</v>
      </c>
      <c r="G5917" s="32" t="s">
        <v>10961</v>
      </c>
      <c r="H5917" s="33" t="s">
        <v>8431</v>
      </c>
    </row>
    <row r="5918" spans="1:8" x14ac:dyDescent="0.25">
      <c r="A5918" s="34">
        <v>45814</v>
      </c>
      <c r="B5918" s="35">
        <v>3280820100</v>
      </c>
      <c r="C5918" s="36" t="s">
        <v>8698</v>
      </c>
      <c r="D5918" s="35" t="s">
        <v>10909</v>
      </c>
      <c r="E5918" s="36">
        <v>2</v>
      </c>
      <c r="F5918" s="36" t="s">
        <v>14</v>
      </c>
      <c r="G5918" s="36" t="s">
        <v>10961</v>
      </c>
      <c r="H5918" s="37" t="s">
        <v>8431</v>
      </c>
    </row>
    <row r="5919" spans="1:8" x14ac:dyDescent="0.25">
      <c r="A5919" s="30">
        <v>45814</v>
      </c>
      <c r="B5919" s="31" t="s">
        <v>8233</v>
      </c>
      <c r="C5919" s="32" t="s">
        <v>8234</v>
      </c>
      <c r="D5919" s="31" t="s">
        <v>10909</v>
      </c>
      <c r="E5919" s="32">
        <v>9</v>
      </c>
      <c r="F5919" s="32" t="s">
        <v>14</v>
      </c>
      <c r="G5919" s="32" t="s">
        <v>10961</v>
      </c>
      <c r="H5919" s="33" t="s">
        <v>8431</v>
      </c>
    </row>
    <row r="5920" spans="1:8" x14ac:dyDescent="0.25">
      <c r="A5920" s="34">
        <v>45814</v>
      </c>
      <c r="B5920" s="35" t="s">
        <v>10242</v>
      </c>
      <c r="C5920" s="36" t="s">
        <v>6162</v>
      </c>
      <c r="D5920" s="35" t="s">
        <v>10909</v>
      </c>
      <c r="E5920" s="36">
        <v>4</v>
      </c>
      <c r="F5920" s="36" t="s">
        <v>14</v>
      </c>
      <c r="G5920" s="36" t="s">
        <v>10961</v>
      </c>
      <c r="H5920" s="37" t="s">
        <v>8431</v>
      </c>
    </row>
    <row r="5921" spans="1:8" x14ac:dyDescent="0.25">
      <c r="A5921" s="30">
        <v>45814</v>
      </c>
      <c r="B5921" s="31" t="s">
        <v>10724</v>
      </c>
      <c r="C5921" s="32" t="s">
        <v>6161</v>
      </c>
      <c r="D5921" s="31" t="s">
        <v>10909</v>
      </c>
      <c r="E5921" s="32">
        <v>2</v>
      </c>
      <c r="F5921" s="32" t="s">
        <v>14</v>
      </c>
      <c r="G5921" s="32" t="s">
        <v>10961</v>
      </c>
      <c r="H5921" s="33" t="s">
        <v>8431</v>
      </c>
    </row>
    <row r="5922" spans="1:8" x14ac:dyDescent="0.25">
      <c r="A5922" s="34">
        <v>45814</v>
      </c>
      <c r="B5922" s="35" t="s">
        <v>8873</v>
      </c>
      <c r="C5922" s="36" t="s">
        <v>8841</v>
      </c>
      <c r="D5922" s="35" t="s">
        <v>10909</v>
      </c>
      <c r="E5922" s="36">
        <v>12</v>
      </c>
      <c r="F5922" s="36" t="s">
        <v>14</v>
      </c>
      <c r="G5922" s="36" t="s">
        <v>10961</v>
      </c>
      <c r="H5922" s="37" t="s">
        <v>8431</v>
      </c>
    </row>
    <row r="5923" spans="1:8" x14ac:dyDescent="0.25">
      <c r="A5923" s="30">
        <v>45814</v>
      </c>
      <c r="B5923" s="31" t="s">
        <v>973</v>
      </c>
      <c r="C5923" s="32" t="s">
        <v>8420</v>
      </c>
      <c r="D5923" s="31" t="s">
        <v>10909</v>
      </c>
      <c r="E5923" s="32">
        <v>10</v>
      </c>
      <c r="F5923" s="32" t="s">
        <v>14</v>
      </c>
      <c r="G5923" s="32" t="s">
        <v>10961</v>
      </c>
      <c r="H5923" s="33" t="s">
        <v>8431</v>
      </c>
    </row>
    <row r="5924" spans="1:8" x14ac:dyDescent="0.25">
      <c r="A5924" s="34">
        <v>45814</v>
      </c>
      <c r="B5924" s="35" t="s">
        <v>10473</v>
      </c>
      <c r="C5924" s="36" t="s">
        <v>3619</v>
      </c>
      <c r="D5924" s="35" t="s">
        <v>10909</v>
      </c>
      <c r="E5924" s="36">
        <v>2</v>
      </c>
      <c r="F5924" s="36" t="s">
        <v>25</v>
      </c>
      <c r="G5924" s="36" t="s">
        <v>10961</v>
      </c>
      <c r="H5924" s="37" t="s">
        <v>8431</v>
      </c>
    </row>
    <row r="5925" spans="1:8" x14ac:dyDescent="0.25">
      <c r="A5925" s="30">
        <v>45814</v>
      </c>
      <c r="B5925" s="31" t="s">
        <v>969</v>
      </c>
      <c r="C5925" s="32" t="s">
        <v>970</v>
      </c>
      <c r="D5925" s="31" t="s">
        <v>10909</v>
      </c>
      <c r="E5925" s="32">
        <v>20</v>
      </c>
      <c r="F5925" s="32" t="s">
        <v>14</v>
      </c>
      <c r="G5925" s="32" t="s">
        <v>10961</v>
      </c>
      <c r="H5925" s="33" t="s">
        <v>8431</v>
      </c>
    </row>
    <row r="5926" spans="1:8" x14ac:dyDescent="0.25">
      <c r="A5926" s="34">
        <v>45814</v>
      </c>
      <c r="B5926" s="35" t="s">
        <v>1087</v>
      </c>
      <c r="C5926" s="36" t="s">
        <v>1088</v>
      </c>
      <c r="D5926" s="35" t="s">
        <v>10909</v>
      </c>
      <c r="E5926" s="36">
        <v>20</v>
      </c>
      <c r="F5926" s="36" t="s">
        <v>14</v>
      </c>
      <c r="G5926" s="36" t="s">
        <v>10961</v>
      </c>
      <c r="H5926" s="37" t="s">
        <v>8431</v>
      </c>
    </row>
    <row r="5927" spans="1:8" x14ac:dyDescent="0.25">
      <c r="A5927" s="30">
        <v>45814</v>
      </c>
      <c r="B5927" s="31" t="s">
        <v>10473</v>
      </c>
      <c r="C5927" s="32" t="s">
        <v>3619</v>
      </c>
      <c r="D5927" s="31" t="s">
        <v>10909</v>
      </c>
      <c r="E5927" s="32">
        <v>3</v>
      </c>
      <c r="F5927" s="32" t="s">
        <v>25</v>
      </c>
      <c r="G5927" s="32" t="s">
        <v>10961</v>
      </c>
      <c r="H5927" s="33" t="s">
        <v>8431</v>
      </c>
    </row>
    <row r="5928" spans="1:8" x14ac:dyDescent="0.25">
      <c r="A5928" s="34">
        <v>45814</v>
      </c>
      <c r="B5928" s="35">
        <v>4341143100</v>
      </c>
      <c r="C5928" s="36" t="s">
        <v>8734</v>
      </c>
      <c r="D5928" s="35" t="s">
        <v>10909</v>
      </c>
      <c r="E5928" s="36">
        <v>2</v>
      </c>
      <c r="F5928" s="36" t="s">
        <v>14</v>
      </c>
      <c r="G5928" s="36" t="s">
        <v>10961</v>
      </c>
      <c r="H5928" s="37" t="s">
        <v>8431</v>
      </c>
    </row>
    <row r="5929" spans="1:8" x14ac:dyDescent="0.25">
      <c r="A5929" s="30">
        <v>45814</v>
      </c>
      <c r="B5929" s="31" t="s">
        <v>8836</v>
      </c>
      <c r="C5929" s="32" t="s">
        <v>8807</v>
      </c>
      <c r="D5929" s="31" t="s">
        <v>10909</v>
      </c>
      <c r="E5929" s="32">
        <v>8</v>
      </c>
      <c r="F5929" s="32" t="s">
        <v>14</v>
      </c>
      <c r="G5929" s="32" t="s">
        <v>10961</v>
      </c>
      <c r="H5929" s="33" t="s">
        <v>8431</v>
      </c>
    </row>
    <row r="5930" spans="1:8" x14ac:dyDescent="0.25">
      <c r="A5930" s="34">
        <v>45814</v>
      </c>
      <c r="B5930" s="35" t="s">
        <v>8819</v>
      </c>
      <c r="C5930" s="36" t="s">
        <v>8789</v>
      </c>
      <c r="D5930" s="35" t="s">
        <v>10909</v>
      </c>
      <c r="E5930" s="36">
        <v>8</v>
      </c>
      <c r="F5930" s="36" t="s">
        <v>14</v>
      </c>
      <c r="G5930" s="36" t="s">
        <v>10961</v>
      </c>
      <c r="H5930" s="37" t="s">
        <v>8431</v>
      </c>
    </row>
    <row r="5931" spans="1:8" x14ac:dyDescent="0.25">
      <c r="A5931" s="30">
        <v>45814</v>
      </c>
      <c r="B5931" s="31" t="s">
        <v>10910</v>
      </c>
      <c r="C5931" s="32" t="s">
        <v>10910</v>
      </c>
      <c r="D5931" s="31" t="s">
        <v>10909</v>
      </c>
      <c r="E5931" s="32">
        <v>10</v>
      </c>
      <c r="F5931" s="32" t="s">
        <v>14</v>
      </c>
      <c r="G5931" s="32" t="s">
        <v>10961</v>
      </c>
      <c r="H5931" s="33" t="s">
        <v>8431</v>
      </c>
    </row>
    <row r="5932" spans="1:8" x14ac:dyDescent="0.25">
      <c r="A5932" s="34">
        <v>45814</v>
      </c>
      <c r="B5932" s="35" t="s">
        <v>10911</v>
      </c>
      <c r="C5932" s="36" t="s">
        <v>10911</v>
      </c>
      <c r="D5932" s="35" t="s">
        <v>10909</v>
      </c>
      <c r="E5932" s="36">
        <v>10</v>
      </c>
      <c r="F5932" s="36" t="s">
        <v>14</v>
      </c>
      <c r="G5932" s="36" t="s">
        <v>10961</v>
      </c>
      <c r="H5932" s="37" t="s">
        <v>8431</v>
      </c>
    </row>
    <row r="5933" spans="1:8" x14ac:dyDescent="0.25">
      <c r="A5933" s="30">
        <v>45814</v>
      </c>
      <c r="B5933" s="31" t="s">
        <v>10910</v>
      </c>
      <c r="C5933" s="32" t="s">
        <v>10910</v>
      </c>
      <c r="D5933" s="31" t="s">
        <v>10909</v>
      </c>
      <c r="E5933" s="32">
        <v>10</v>
      </c>
      <c r="F5933" s="32" t="s">
        <v>14</v>
      </c>
      <c r="G5933" s="32" t="s">
        <v>10003</v>
      </c>
      <c r="H5933" s="33" t="s">
        <v>8431</v>
      </c>
    </row>
    <row r="5934" spans="1:8" x14ac:dyDescent="0.25">
      <c r="A5934" s="34">
        <v>45814</v>
      </c>
      <c r="B5934" s="35" t="s">
        <v>10911</v>
      </c>
      <c r="C5934" s="36" t="s">
        <v>10911</v>
      </c>
      <c r="D5934" s="35" t="s">
        <v>10909</v>
      </c>
      <c r="E5934" s="36">
        <v>10</v>
      </c>
      <c r="F5934" s="36" t="s">
        <v>14</v>
      </c>
      <c r="G5934" s="36" t="s">
        <v>10003</v>
      </c>
      <c r="H5934" s="37" t="s">
        <v>8431</v>
      </c>
    </row>
    <row r="5935" spans="1:8" x14ac:dyDescent="0.25">
      <c r="A5935" s="30">
        <v>45814</v>
      </c>
      <c r="B5935" s="31" t="s">
        <v>2161</v>
      </c>
      <c r="C5935" s="32" t="s">
        <v>2162</v>
      </c>
      <c r="D5935" s="31" t="s">
        <v>10909</v>
      </c>
      <c r="E5935" s="32">
        <v>24</v>
      </c>
      <c r="F5935" s="32" t="s">
        <v>14</v>
      </c>
      <c r="G5935" s="32" t="s">
        <v>10961</v>
      </c>
      <c r="H5935" s="33" t="s">
        <v>8431</v>
      </c>
    </row>
    <row r="5936" spans="1:8" x14ac:dyDescent="0.25">
      <c r="A5936" s="34">
        <v>45814</v>
      </c>
      <c r="B5936" s="35" t="s">
        <v>2159</v>
      </c>
      <c r="C5936" s="36" t="s">
        <v>2160</v>
      </c>
      <c r="D5936" s="35" t="s">
        <v>10909</v>
      </c>
      <c r="E5936" s="36">
        <v>120</v>
      </c>
      <c r="F5936" s="36" t="s">
        <v>14</v>
      </c>
      <c r="G5936" s="36" t="s">
        <v>10961</v>
      </c>
      <c r="H5936" s="37" t="s">
        <v>8431</v>
      </c>
    </row>
    <row r="5937" spans="1:8" x14ac:dyDescent="0.25">
      <c r="A5937" s="30">
        <v>45814</v>
      </c>
      <c r="B5937" s="31" t="s">
        <v>3146</v>
      </c>
      <c r="C5937" s="32" t="s">
        <v>3147</v>
      </c>
      <c r="D5937" s="31" t="s">
        <v>10909</v>
      </c>
      <c r="E5937" s="32">
        <v>1</v>
      </c>
      <c r="F5937" s="32" t="s">
        <v>14</v>
      </c>
      <c r="G5937" s="32" t="s">
        <v>10961</v>
      </c>
      <c r="H5937" s="33" t="s">
        <v>8431</v>
      </c>
    </row>
    <row r="5938" spans="1:8" x14ac:dyDescent="0.25">
      <c r="A5938" s="34">
        <v>45814</v>
      </c>
      <c r="B5938" s="35">
        <v>1280420100</v>
      </c>
      <c r="C5938" s="36" t="s">
        <v>10785</v>
      </c>
      <c r="D5938" s="35" t="s">
        <v>10909</v>
      </c>
      <c r="E5938" s="36">
        <v>2</v>
      </c>
      <c r="F5938" s="36" t="s">
        <v>14</v>
      </c>
      <c r="G5938" s="36" t="s">
        <v>10961</v>
      </c>
      <c r="H5938" s="37" t="s">
        <v>8431</v>
      </c>
    </row>
    <row r="5939" spans="1:8" x14ac:dyDescent="0.25">
      <c r="A5939" s="30">
        <v>45814</v>
      </c>
      <c r="B5939" s="31">
        <v>3280574100</v>
      </c>
      <c r="C5939" s="32" t="s">
        <v>8680</v>
      </c>
      <c r="D5939" s="31" t="s">
        <v>10909</v>
      </c>
      <c r="E5939" s="32">
        <v>4</v>
      </c>
      <c r="F5939" s="32" t="s">
        <v>14</v>
      </c>
      <c r="G5939" s="32" t="s">
        <v>10961</v>
      </c>
      <c r="H5939" s="33" t="s">
        <v>8431</v>
      </c>
    </row>
    <row r="5940" spans="1:8" x14ac:dyDescent="0.25">
      <c r="A5940" s="34">
        <v>45814</v>
      </c>
      <c r="B5940" s="35" t="s">
        <v>10900</v>
      </c>
      <c r="C5940" s="36" t="s">
        <v>10900</v>
      </c>
      <c r="D5940" s="35" t="s">
        <v>10909</v>
      </c>
      <c r="E5940" s="36">
        <v>50</v>
      </c>
      <c r="F5940" s="36" t="s">
        <v>14</v>
      </c>
      <c r="G5940" s="36" t="s">
        <v>10961</v>
      </c>
      <c r="H5940" s="37" t="s">
        <v>8431</v>
      </c>
    </row>
    <row r="5941" spans="1:8" x14ac:dyDescent="0.25">
      <c r="A5941" s="30">
        <v>45814</v>
      </c>
      <c r="B5941" s="31" t="s">
        <v>4133</v>
      </c>
      <c r="C5941" s="32" t="s">
        <v>4134</v>
      </c>
      <c r="D5941" s="31" t="s">
        <v>10909</v>
      </c>
      <c r="E5941" s="32">
        <v>92</v>
      </c>
      <c r="F5941" s="32" t="s">
        <v>14</v>
      </c>
      <c r="G5941" s="32" t="s">
        <v>10961</v>
      </c>
      <c r="H5941" s="33" t="s">
        <v>8431</v>
      </c>
    </row>
    <row r="5942" spans="1:8" x14ac:dyDescent="0.25">
      <c r="A5942" s="34">
        <v>45814</v>
      </c>
      <c r="B5942" s="35" t="s">
        <v>4131</v>
      </c>
      <c r="C5942" s="36" t="s">
        <v>4132</v>
      </c>
      <c r="D5942" s="35" t="s">
        <v>10909</v>
      </c>
      <c r="E5942" s="36">
        <v>100</v>
      </c>
      <c r="F5942" s="36" t="s">
        <v>14</v>
      </c>
      <c r="G5942" s="36" t="s">
        <v>10961</v>
      </c>
      <c r="H5942" s="37" t="s">
        <v>8431</v>
      </c>
    </row>
    <row r="5943" spans="1:8" x14ac:dyDescent="0.25">
      <c r="A5943" s="30">
        <v>45814</v>
      </c>
      <c r="B5943" s="31" t="s">
        <v>10516</v>
      </c>
      <c r="C5943" s="32" t="s">
        <v>10516</v>
      </c>
      <c r="D5943" s="31" t="s">
        <v>10909</v>
      </c>
      <c r="E5943" s="32">
        <v>20</v>
      </c>
      <c r="F5943" s="32" t="s">
        <v>14</v>
      </c>
      <c r="G5943" s="32" t="s">
        <v>10961</v>
      </c>
      <c r="H5943" s="33" t="s">
        <v>8431</v>
      </c>
    </row>
    <row r="5944" spans="1:8" x14ac:dyDescent="0.25">
      <c r="A5944" s="34">
        <v>45814</v>
      </c>
      <c r="B5944" s="35" t="s">
        <v>9329</v>
      </c>
      <c r="C5944" s="36" t="s">
        <v>8912</v>
      </c>
      <c r="D5944" s="35" t="s">
        <v>10909</v>
      </c>
      <c r="E5944" s="36">
        <v>10</v>
      </c>
      <c r="F5944" s="36" t="s">
        <v>14</v>
      </c>
      <c r="G5944" s="36" t="s">
        <v>10961</v>
      </c>
      <c r="H5944" s="37" t="s">
        <v>8431</v>
      </c>
    </row>
    <row r="5945" spans="1:8" x14ac:dyDescent="0.25">
      <c r="A5945" s="30">
        <v>45814</v>
      </c>
      <c r="B5945" s="31" t="s">
        <v>2425</v>
      </c>
      <c r="C5945" s="32" t="s">
        <v>2481</v>
      </c>
      <c r="D5945" s="31" t="s">
        <v>10909</v>
      </c>
      <c r="E5945" s="32">
        <v>6</v>
      </c>
      <c r="F5945" s="32" t="s">
        <v>14</v>
      </c>
      <c r="G5945" s="32" t="s">
        <v>10961</v>
      </c>
      <c r="H5945" s="33" t="s">
        <v>8431</v>
      </c>
    </row>
    <row r="5946" spans="1:8" x14ac:dyDescent="0.25">
      <c r="A5946" s="34">
        <v>45814</v>
      </c>
      <c r="B5946" s="35" t="s">
        <v>2108</v>
      </c>
      <c r="C5946" s="36" t="s">
        <v>2109</v>
      </c>
      <c r="D5946" s="35" t="s">
        <v>10909</v>
      </c>
      <c r="E5946" s="36">
        <v>6</v>
      </c>
      <c r="F5946" s="36" t="s">
        <v>14</v>
      </c>
      <c r="G5946" s="36" t="s">
        <v>10961</v>
      </c>
      <c r="H5946" s="37" t="s">
        <v>8431</v>
      </c>
    </row>
    <row r="5947" spans="1:8" x14ac:dyDescent="0.25">
      <c r="A5947" s="30">
        <v>45814</v>
      </c>
      <c r="B5947" s="31" t="s">
        <v>11265</v>
      </c>
      <c r="C5947" s="32" t="s">
        <v>5085</v>
      </c>
      <c r="D5947" s="31" t="s">
        <v>10909</v>
      </c>
      <c r="E5947" s="32">
        <v>20</v>
      </c>
      <c r="F5947" s="32" t="s">
        <v>14</v>
      </c>
      <c r="G5947" s="32" t="s">
        <v>10961</v>
      </c>
      <c r="H5947" s="33" t="s">
        <v>8431</v>
      </c>
    </row>
    <row r="5948" spans="1:8" x14ac:dyDescent="0.25">
      <c r="A5948" s="34">
        <v>45814</v>
      </c>
      <c r="B5948" s="35" t="s">
        <v>10954</v>
      </c>
      <c r="C5948" s="36" t="s">
        <v>5145</v>
      </c>
      <c r="D5948" s="35" t="s">
        <v>10909</v>
      </c>
      <c r="E5948" s="36">
        <v>24</v>
      </c>
      <c r="F5948" s="36" t="s">
        <v>14</v>
      </c>
      <c r="G5948" s="36" t="s">
        <v>10961</v>
      </c>
      <c r="H5948" s="37" t="s">
        <v>8431</v>
      </c>
    </row>
    <row r="5949" spans="1:8" x14ac:dyDescent="0.25">
      <c r="A5949" s="30">
        <v>45814</v>
      </c>
      <c r="B5949" s="31" t="s">
        <v>9460</v>
      </c>
      <c r="C5949" s="32" t="s">
        <v>9461</v>
      </c>
      <c r="D5949" s="31" t="s">
        <v>10909</v>
      </c>
      <c r="E5949" s="32">
        <v>2</v>
      </c>
      <c r="F5949" s="32" t="s">
        <v>14</v>
      </c>
      <c r="G5949" s="32" t="s">
        <v>10961</v>
      </c>
      <c r="H5949" s="33" t="s">
        <v>8431</v>
      </c>
    </row>
    <row r="5950" spans="1:8" x14ac:dyDescent="0.25">
      <c r="A5950" s="34">
        <v>45814</v>
      </c>
      <c r="B5950" s="35" t="s">
        <v>9438</v>
      </c>
      <c r="C5950" s="36" t="s">
        <v>9439</v>
      </c>
      <c r="D5950" s="35" t="s">
        <v>10909</v>
      </c>
      <c r="E5950" s="36">
        <v>2</v>
      </c>
      <c r="F5950" s="36" t="s">
        <v>14</v>
      </c>
      <c r="G5950" s="36" t="s">
        <v>10961</v>
      </c>
      <c r="H5950" s="37" t="s">
        <v>8431</v>
      </c>
    </row>
    <row r="5951" spans="1:8" x14ac:dyDescent="0.25">
      <c r="A5951" s="30">
        <v>45814</v>
      </c>
      <c r="B5951" s="31" t="s">
        <v>1312</v>
      </c>
      <c r="C5951" s="32" t="s">
        <v>1313</v>
      </c>
      <c r="D5951" s="31" t="s">
        <v>10909</v>
      </c>
      <c r="E5951" s="32">
        <v>6</v>
      </c>
      <c r="F5951" s="32" t="s">
        <v>14</v>
      </c>
      <c r="G5951" s="32" t="s">
        <v>10961</v>
      </c>
      <c r="H5951" s="33" t="s">
        <v>8431</v>
      </c>
    </row>
    <row r="5952" spans="1:8" x14ac:dyDescent="0.25">
      <c r="A5952" s="34">
        <v>45814</v>
      </c>
      <c r="B5952" s="35" t="s">
        <v>56</v>
      </c>
      <c r="C5952" s="36" t="s">
        <v>57</v>
      </c>
      <c r="D5952" s="35" t="s">
        <v>10909</v>
      </c>
      <c r="E5952" s="36">
        <v>10</v>
      </c>
      <c r="F5952" s="36" t="s">
        <v>14</v>
      </c>
      <c r="G5952" s="36" t="s">
        <v>10961</v>
      </c>
      <c r="H5952" s="37" t="s">
        <v>8431</v>
      </c>
    </row>
    <row r="5953" spans="1:8" x14ac:dyDescent="0.25">
      <c r="A5953" s="30">
        <v>45814</v>
      </c>
      <c r="B5953" s="31" t="s">
        <v>39</v>
      </c>
      <c r="C5953" s="32" t="s">
        <v>3100</v>
      </c>
      <c r="D5953" s="31" t="s">
        <v>10909</v>
      </c>
      <c r="E5953" s="32">
        <v>1</v>
      </c>
      <c r="F5953" s="32" t="s">
        <v>14</v>
      </c>
      <c r="G5953" s="32" t="s">
        <v>10961</v>
      </c>
      <c r="H5953" s="33" t="s">
        <v>8431</v>
      </c>
    </row>
    <row r="5954" spans="1:8" x14ac:dyDescent="0.25">
      <c r="A5954" s="34">
        <v>45815</v>
      </c>
      <c r="B5954" s="35" t="s">
        <v>10941</v>
      </c>
      <c r="C5954" s="36" t="s">
        <v>10569</v>
      </c>
      <c r="D5954" s="35" t="s">
        <v>10940</v>
      </c>
      <c r="E5954" s="36">
        <v>2</v>
      </c>
      <c r="F5954" s="36" t="s">
        <v>25</v>
      </c>
      <c r="G5954" s="36" t="s">
        <v>10961</v>
      </c>
      <c r="H5954" s="37" t="s">
        <v>8431</v>
      </c>
    </row>
    <row r="5955" spans="1:8" x14ac:dyDescent="0.25">
      <c r="A5955" s="30">
        <v>45815</v>
      </c>
      <c r="B5955" s="31" t="s">
        <v>10262</v>
      </c>
      <c r="C5955" s="32" t="s">
        <v>5825</v>
      </c>
      <c r="D5955" s="31" t="s">
        <v>10940</v>
      </c>
      <c r="E5955" s="32">
        <v>6</v>
      </c>
      <c r="F5955" s="32" t="s">
        <v>25</v>
      </c>
      <c r="G5955" s="32" t="s">
        <v>10961</v>
      </c>
      <c r="H5955" s="33" t="s">
        <v>8431</v>
      </c>
    </row>
    <row r="5956" spans="1:8" x14ac:dyDescent="0.25">
      <c r="A5956" s="34">
        <v>45815</v>
      </c>
      <c r="B5956" s="35" t="s">
        <v>10185</v>
      </c>
      <c r="C5956" s="36" t="s">
        <v>5811</v>
      </c>
      <c r="D5956" s="35" t="s">
        <v>10940</v>
      </c>
      <c r="E5956" s="36">
        <v>6</v>
      </c>
      <c r="F5956" s="36" t="s">
        <v>25</v>
      </c>
      <c r="G5956" s="36" t="s">
        <v>10961</v>
      </c>
      <c r="H5956" s="37" t="s">
        <v>8431</v>
      </c>
    </row>
    <row r="5957" spans="1:8" x14ac:dyDescent="0.25">
      <c r="A5957" s="30">
        <v>45815</v>
      </c>
      <c r="B5957" s="31" t="s">
        <v>10280</v>
      </c>
      <c r="C5957" s="32" t="s">
        <v>2922</v>
      </c>
      <c r="D5957" s="31" t="s">
        <v>10940</v>
      </c>
      <c r="E5957" s="32">
        <v>6</v>
      </c>
      <c r="F5957" s="32" t="s">
        <v>14</v>
      </c>
      <c r="G5957" s="32" t="s">
        <v>10961</v>
      </c>
      <c r="H5957" s="33" t="s">
        <v>8431</v>
      </c>
    </row>
    <row r="5958" spans="1:8" x14ac:dyDescent="0.25">
      <c r="A5958" s="34">
        <v>45815</v>
      </c>
      <c r="B5958" s="35" t="s">
        <v>10248</v>
      </c>
      <c r="C5958" s="36" t="s">
        <v>2923</v>
      </c>
      <c r="D5958" s="35" t="s">
        <v>10940</v>
      </c>
      <c r="E5958" s="36">
        <v>12</v>
      </c>
      <c r="F5958" s="36" t="s">
        <v>14</v>
      </c>
      <c r="G5958" s="36" t="s">
        <v>10961</v>
      </c>
      <c r="H5958" s="37" t="s">
        <v>8431</v>
      </c>
    </row>
    <row r="5959" spans="1:8" x14ac:dyDescent="0.25">
      <c r="A5959" s="30">
        <v>45815</v>
      </c>
      <c r="B5959" s="31" t="s">
        <v>52</v>
      </c>
      <c r="C5959" s="32" t="s">
        <v>53</v>
      </c>
      <c r="D5959" s="31" t="s">
        <v>10940</v>
      </c>
      <c r="E5959" s="32">
        <v>20</v>
      </c>
      <c r="F5959" s="32" t="s">
        <v>14</v>
      </c>
      <c r="G5959" s="32" t="s">
        <v>10961</v>
      </c>
      <c r="H5959" s="33" t="s">
        <v>8431</v>
      </c>
    </row>
    <row r="5960" spans="1:8" x14ac:dyDescent="0.25">
      <c r="A5960" s="34">
        <v>45815</v>
      </c>
      <c r="B5960" s="35" t="s">
        <v>56</v>
      </c>
      <c r="C5960" s="36" t="s">
        <v>57</v>
      </c>
      <c r="D5960" s="35" t="s">
        <v>10940</v>
      </c>
      <c r="E5960" s="36">
        <v>20</v>
      </c>
      <c r="F5960" s="36" t="s">
        <v>14</v>
      </c>
      <c r="G5960" s="36" t="s">
        <v>10961</v>
      </c>
      <c r="H5960" s="37" t="s">
        <v>8431</v>
      </c>
    </row>
    <row r="5961" spans="1:8" x14ac:dyDescent="0.25">
      <c r="A5961" s="30">
        <v>45815</v>
      </c>
      <c r="B5961" s="31" t="s">
        <v>6</v>
      </c>
      <c r="C5961" s="32" t="s">
        <v>7</v>
      </c>
      <c r="D5961" s="31" t="s">
        <v>10940</v>
      </c>
      <c r="E5961" s="32">
        <v>10</v>
      </c>
      <c r="F5961" s="32" t="s">
        <v>14</v>
      </c>
      <c r="G5961" s="32" t="s">
        <v>10961</v>
      </c>
      <c r="H5961" s="33" t="s">
        <v>8431</v>
      </c>
    </row>
    <row r="5962" spans="1:8" x14ac:dyDescent="0.25">
      <c r="A5962" s="34">
        <v>45815</v>
      </c>
      <c r="B5962" s="35" t="s">
        <v>8339</v>
      </c>
      <c r="C5962" s="36" t="s">
        <v>8340</v>
      </c>
      <c r="D5962" s="35" t="s">
        <v>10940</v>
      </c>
      <c r="E5962" s="36">
        <v>36</v>
      </c>
      <c r="F5962" s="36" t="s">
        <v>14</v>
      </c>
      <c r="G5962" s="36" t="s">
        <v>10961</v>
      </c>
      <c r="H5962" s="37" t="s">
        <v>8431</v>
      </c>
    </row>
    <row r="5963" spans="1:8" x14ac:dyDescent="0.25">
      <c r="A5963" s="30">
        <v>45815</v>
      </c>
      <c r="B5963" s="31" t="s">
        <v>7853</v>
      </c>
      <c r="C5963" s="32" t="s">
        <v>7854</v>
      </c>
      <c r="D5963" s="31" t="s">
        <v>10940</v>
      </c>
      <c r="E5963" s="32">
        <v>12</v>
      </c>
      <c r="F5963" s="32" t="s">
        <v>25</v>
      </c>
      <c r="G5963" s="32" t="s">
        <v>10961</v>
      </c>
      <c r="H5963" s="33" t="s">
        <v>8431</v>
      </c>
    </row>
    <row r="5964" spans="1:8" x14ac:dyDescent="0.25">
      <c r="A5964" s="34">
        <v>45815</v>
      </c>
      <c r="B5964" s="35" t="s">
        <v>7857</v>
      </c>
      <c r="C5964" s="36" t="s">
        <v>7858</v>
      </c>
      <c r="D5964" s="35" t="s">
        <v>10940</v>
      </c>
      <c r="E5964" s="36">
        <v>12</v>
      </c>
      <c r="F5964" s="36" t="s">
        <v>25</v>
      </c>
      <c r="G5964" s="36" t="s">
        <v>10961</v>
      </c>
      <c r="H5964" s="37" t="s">
        <v>8431</v>
      </c>
    </row>
    <row r="5965" spans="1:8" x14ac:dyDescent="0.25">
      <c r="A5965" s="30">
        <v>45815</v>
      </c>
      <c r="B5965" s="31" t="s">
        <v>7883</v>
      </c>
      <c r="C5965" s="32" t="s">
        <v>7884</v>
      </c>
      <c r="D5965" s="31" t="s">
        <v>10940</v>
      </c>
      <c r="E5965" s="32">
        <v>6</v>
      </c>
      <c r="F5965" s="32" t="s">
        <v>25</v>
      </c>
      <c r="G5965" s="32" t="s">
        <v>10961</v>
      </c>
      <c r="H5965" s="33" t="s">
        <v>8431</v>
      </c>
    </row>
    <row r="5966" spans="1:8" x14ac:dyDescent="0.25">
      <c r="A5966" s="34">
        <v>45815</v>
      </c>
      <c r="B5966" s="35">
        <v>6283398090</v>
      </c>
      <c r="C5966" s="36" t="s">
        <v>8745</v>
      </c>
      <c r="D5966" s="35" t="s">
        <v>10940</v>
      </c>
      <c r="E5966" s="36">
        <v>1</v>
      </c>
      <c r="F5966" s="36" t="s">
        <v>25</v>
      </c>
      <c r="G5966" s="36" t="s">
        <v>10961</v>
      </c>
      <c r="H5966" s="37" t="s">
        <v>8431</v>
      </c>
    </row>
    <row r="5967" spans="1:8" x14ac:dyDescent="0.25">
      <c r="A5967" s="30">
        <v>45815</v>
      </c>
      <c r="B5967" s="31" t="s">
        <v>745</v>
      </c>
      <c r="C5967" s="32" t="s">
        <v>746</v>
      </c>
      <c r="D5967" s="31" t="s">
        <v>10940</v>
      </c>
      <c r="E5967" s="32">
        <v>2</v>
      </c>
      <c r="F5967" s="32" t="s">
        <v>14</v>
      </c>
      <c r="G5967" s="32" t="s">
        <v>10961</v>
      </c>
      <c r="H5967" s="33" t="s">
        <v>8431</v>
      </c>
    </row>
    <row r="5968" spans="1:8" x14ac:dyDescent="0.25">
      <c r="A5968" s="34">
        <v>45815</v>
      </c>
      <c r="B5968" s="35">
        <v>3280820100</v>
      </c>
      <c r="C5968" s="36" t="s">
        <v>8698</v>
      </c>
      <c r="D5968" s="35" t="s">
        <v>10940</v>
      </c>
      <c r="E5968" s="36">
        <v>2</v>
      </c>
      <c r="F5968" s="36" t="s">
        <v>14</v>
      </c>
      <c r="G5968" s="36" t="s">
        <v>10961</v>
      </c>
      <c r="H5968" s="37" t="s">
        <v>8431</v>
      </c>
    </row>
    <row r="5969" spans="1:8" x14ac:dyDescent="0.25">
      <c r="A5969" s="30">
        <v>45815</v>
      </c>
      <c r="B5969" s="31" t="s">
        <v>9754</v>
      </c>
      <c r="C5969" s="32" t="s">
        <v>9764</v>
      </c>
      <c r="D5969" s="31" t="s">
        <v>10940</v>
      </c>
      <c r="E5969" s="32">
        <v>2</v>
      </c>
      <c r="F5969" s="32" t="s">
        <v>14</v>
      </c>
      <c r="G5969" s="32" t="s">
        <v>10961</v>
      </c>
      <c r="H5969" s="33" t="s">
        <v>8431</v>
      </c>
    </row>
    <row r="5970" spans="1:8" x14ac:dyDescent="0.25">
      <c r="A5970" s="34">
        <v>45815</v>
      </c>
      <c r="B5970" s="35" t="s">
        <v>4127</v>
      </c>
      <c r="C5970" s="36" t="s">
        <v>4128</v>
      </c>
      <c r="D5970" s="35" t="s">
        <v>10940</v>
      </c>
      <c r="E5970" s="36">
        <v>60</v>
      </c>
      <c r="F5970" s="36" t="s">
        <v>14</v>
      </c>
      <c r="G5970" s="36" t="s">
        <v>10961</v>
      </c>
      <c r="H5970" s="37" t="s">
        <v>8431</v>
      </c>
    </row>
    <row r="5971" spans="1:8" x14ac:dyDescent="0.25">
      <c r="A5971" s="30">
        <v>45815</v>
      </c>
      <c r="B5971" s="31" t="s">
        <v>10954</v>
      </c>
      <c r="C5971" s="32" t="s">
        <v>5145</v>
      </c>
      <c r="D5971" s="31" t="s">
        <v>10940</v>
      </c>
      <c r="E5971" s="32">
        <v>16</v>
      </c>
      <c r="F5971" s="32" t="s">
        <v>14</v>
      </c>
      <c r="G5971" s="32" t="s">
        <v>10961</v>
      </c>
      <c r="H5971" s="33" t="s">
        <v>8431</v>
      </c>
    </row>
    <row r="5972" spans="1:8" x14ac:dyDescent="0.25">
      <c r="A5972" s="34">
        <v>45815</v>
      </c>
      <c r="B5972" s="35" t="s">
        <v>8900</v>
      </c>
      <c r="C5972" s="36" t="s">
        <v>6348</v>
      </c>
      <c r="D5972" s="35" t="s">
        <v>10940</v>
      </c>
      <c r="E5972" s="36">
        <v>6</v>
      </c>
      <c r="F5972" s="36" t="s">
        <v>14</v>
      </c>
      <c r="G5972" s="36" t="s">
        <v>10961</v>
      </c>
      <c r="H5972" s="37" t="s">
        <v>8431</v>
      </c>
    </row>
    <row r="5973" spans="1:8" x14ac:dyDescent="0.25">
      <c r="A5973" s="30">
        <v>45815</v>
      </c>
      <c r="B5973" s="31">
        <v>3280503100</v>
      </c>
      <c r="C5973" s="32" t="s">
        <v>8669</v>
      </c>
      <c r="D5973" s="31" t="s">
        <v>10940</v>
      </c>
      <c r="E5973" s="32">
        <v>1</v>
      </c>
      <c r="F5973" s="32" t="s">
        <v>14</v>
      </c>
      <c r="G5973" s="32" t="s">
        <v>10961</v>
      </c>
      <c r="H5973" s="33" t="s">
        <v>10222</v>
      </c>
    </row>
    <row r="5974" spans="1:8" x14ac:dyDescent="0.25">
      <c r="A5974" s="34">
        <v>45815</v>
      </c>
      <c r="B5974" s="35">
        <v>4330349100</v>
      </c>
      <c r="C5974" s="36" t="s">
        <v>9285</v>
      </c>
      <c r="D5974" s="35" t="s">
        <v>10940</v>
      </c>
      <c r="E5974" s="36">
        <v>2</v>
      </c>
      <c r="F5974" s="36" t="s">
        <v>25</v>
      </c>
      <c r="G5974" s="36" t="s">
        <v>10961</v>
      </c>
      <c r="H5974" s="37" t="s">
        <v>10222</v>
      </c>
    </row>
    <row r="5975" spans="1:8" x14ac:dyDescent="0.25">
      <c r="A5975" s="30">
        <v>45810</v>
      </c>
      <c r="B5975" s="31" t="s">
        <v>5201</v>
      </c>
      <c r="C5975" s="32" t="s">
        <v>5202</v>
      </c>
      <c r="D5975" s="31" t="s">
        <v>10951</v>
      </c>
      <c r="E5975" s="32">
        <v>10</v>
      </c>
      <c r="F5975" s="32" t="s">
        <v>14</v>
      </c>
      <c r="G5975" s="32" t="s">
        <v>10961</v>
      </c>
      <c r="H5975" s="33" t="s">
        <v>10952</v>
      </c>
    </row>
    <row r="5976" spans="1:8" x14ac:dyDescent="0.25">
      <c r="A5976" s="34">
        <v>45810</v>
      </c>
      <c r="B5976" s="35" t="s">
        <v>958</v>
      </c>
      <c r="C5976" s="36" t="s">
        <v>959</v>
      </c>
      <c r="D5976" s="35" t="s">
        <v>10951</v>
      </c>
      <c r="E5976" s="36">
        <v>504</v>
      </c>
      <c r="F5976" s="36" t="s">
        <v>14</v>
      </c>
      <c r="G5976" s="36" t="s">
        <v>10961</v>
      </c>
      <c r="H5976" s="37" t="s">
        <v>10952</v>
      </c>
    </row>
    <row r="5977" spans="1:8" x14ac:dyDescent="0.25">
      <c r="A5977" s="30">
        <v>45810</v>
      </c>
      <c r="B5977" s="31" t="s">
        <v>5199</v>
      </c>
      <c r="C5977" s="32" t="s">
        <v>5200</v>
      </c>
      <c r="D5977" s="31" t="s">
        <v>10951</v>
      </c>
      <c r="E5977" s="32">
        <v>20</v>
      </c>
      <c r="F5977" s="32" t="s">
        <v>14</v>
      </c>
      <c r="G5977" s="32" t="s">
        <v>10961</v>
      </c>
      <c r="H5977" s="33" t="s">
        <v>10952</v>
      </c>
    </row>
    <row r="5978" spans="1:8" x14ac:dyDescent="0.25">
      <c r="A5978" s="34">
        <v>45810</v>
      </c>
      <c r="B5978" s="35" t="s">
        <v>6009</v>
      </c>
      <c r="C5978" s="36" t="s">
        <v>6010</v>
      </c>
      <c r="D5978" s="35" t="s">
        <v>10951</v>
      </c>
      <c r="E5978" s="36">
        <v>30</v>
      </c>
      <c r="F5978" s="36" t="s">
        <v>25</v>
      </c>
      <c r="G5978" s="36" t="s">
        <v>10961</v>
      </c>
      <c r="H5978" s="37" t="s">
        <v>10952</v>
      </c>
    </row>
    <row r="5979" spans="1:8" x14ac:dyDescent="0.25">
      <c r="A5979" s="30">
        <v>45810</v>
      </c>
      <c r="B5979" s="31" t="s">
        <v>6007</v>
      </c>
      <c r="C5979" s="32" t="s">
        <v>6008</v>
      </c>
      <c r="D5979" s="31" t="s">
        <v>10951</v>
      </c>
      <c r="E5979" s="32">
        <v>30</v>
      </c>
      <c r="F5979" s="32" t="s">
        <v>25</v>
      </c>
      <c r="G5979" s="32" t="s">
        <v>10961</v>
      </c>
      <c r="H5979" s="33" t="s">
        <v>10952</v>
      </c>
    </row>
    <row r="5980" spans="1:8" x14ac:dyDescent="0.25">
      <c r="A5980" s="34">
        <v>45810</v>
      </c>
      <c r="B5980" s="35" t="s">
        <v>10953</v>
      </c>
      <c r="C5980" s="36" t="s">
        <v>5031</v>
      </c>
      <c r="D5980" s="35" t="s">
        <v>10951</v>
      </c>
      <c r="E5980" s="36">
        <v>40</v>
      </c>
      <c r="F5980" s="36" t="s">
        <v>14</v>
      </c>
      <c r="G5980" s="36" t="s">
        <v>10961</v>
      </c>
      <c r="H5980" s="37" t="s">
        <v>10952</v>
      </c>
    </row>
    <row r="5981" spans="1:8" x14ac:dyDescent="0.25">
      <c r="A5981" s="30">
        <v>45810</v>
      </c>
      <c r="B5981" s="31" t="s">
        <v>3422</v>
      </c>
      <c r="C5981" s="32" t="s">
        <v>3423</v>
      </c>
      <c r="D5981" s="31" t="s">
        <v>10951</v>
      </c>
      <c r="E5981" s="32">
        <v>50</v>
      </c>
      <c r="F5981" s="32" t="s">
        <v>14</v>
      </c>
      <c r="G5981" s="32" t="s">
        <v>10961</v>
      </c>
      <c r="H5981" s="33" t="s">
        <v>10952</v>
      </c>
    </row>
    <row r="5982" spans="1:8" x14ac:dyDescent="0.25">
      <c r="A5982" s="34">
        <v>45810</v>
      </c>
      <c r="B5982" s="35" t="s">
        <v>9799</v>
      </c>
      <c r="C5982" s="36" t="s">
        <v>9800</v>
      </c>
      <c r="D5982" s="35" t="s">
        <v>10951</v>
      </c>
      <c r="E5982" s="36">
        <v>156</v>
      </c>
      <c r="F5982" s="36" t="s">
        <v>14</v>
      </c>
      <c r="G5982" s="36" t="s">
        <v>10961</v>
      </c>
      <c r="H5982" s="37" t="s">
        <v>10952</v>
      </c>
    </row>
    <row r="5983" spans="1:8" x14ac:dyDescent="0.25">
      <c r="A5983" s="30">
        <v>45810</v>
      </c>
      <c r="B5983" s="31" t="s">
        <v>5532</v>
      </c>
      <c r="C5983" s="32" t="s">
        <v>5533</v>
      </c>
      <c r="D5983" s="31" t="s">
        <v>10951</v>
      </c>
      <c r="E5983" s="32">
        <v>25</v>
      </c>
      <c r="F5983" s="32" t="s">
        <v>14</v>
      </c>
      <c r="G5983" s="32" t="s">
        <v>10961</v>
      </c>
      <c r="H5983" s="33" t="s">
        <v>10952</v>
      </c>
    </row>
    <row r="5984" spans="1:8" x14ac:dyDescent="0.25">
      <c r="A5984" s="34">
        <v>45810</v>
      </c>
      <c r="B5984" s="35" t="s">
        <v>5530</v>
      </c>
      <c r="C5984" s="36" t="s">
        <v>5531</v>
      </c>
      <c r="D5984" s="35" t="s">
        <v>10951</v>
      </c>
      <c r="E5984" s="36">
        <v>25</v>
      </c>
      <c r="F5984" s="36" t="s">
        <v>14</v>
      </c>
      <c r="G5984" s="36" t="s">
        <v>10961</v>
      </c>
      <c r="H5984" s="37" t="s">
        <v>10952</v>
      </c>
    </row>
    <row r="5985" spans="1:8" x14ac:dyDescent="0.25">
      <c r="A5985" s="30">
        <v>45810</v>
      </c>
      <c r="B5985" s="31" t="s">
        <v>5611</v>
      </c>
      <c r="C5985" s="32" t="s">
        <v>5612</v>
      </c>
      <c r="D5985" s="31" t="s">
        <v>10951</v>
      </c>
      <c r="E5985" s="32">
        <v>25</v>
      </c>
      <c r="F5985" s="32" t="s">
        <v>14</v>
      </c>
      <c r="G5985" s="32" t="s">
        <v>10961</v>
      </c>
      <c r="H5985" s="33" t="s">
        <v>10952</v>
      </c>
    </row>
    <row r="5986" spans="1:8" x14ac:dyDescent="0.25">
      <c r="A5986" s="34">
        <v>45810</v>
      </c>
      <c r="B5986" s="35" t="s">
        <v>7026</v>
      </c>
      <c r="C5986" s="36" t="s">
        <v>7027</v>
      </c>
      <c r="D5986" s="35" t="s">
        <v>10951</v>
      </c>
      <c r="E5986" s="36">
        <v>300</v>
      </c>
      <c r="F5986" s="36" t="s">
        <v>14</v>
      </c>
      <c r="G5986" s="36" t="s">
        <v>10961</v>
      </c>
      <c r="H5986" s="37" t="s">
        <v>10952</v>
      </c>
    </row>
    <row r="5987" spans="1:8" x14ac:dyDescent="0.25">
      <c r="A5987" s="30">
        <v>45810</v>
      </c>
      <c r="B5987" s="31" t="s">
        <v>1079</v>
      </c>
      <c r="C5987" s="32" t="s">
        <v>1080</v>
      </c>
      <c r="D5987" s="31" t="s">
        <v>10951</v>
      </c>
      <c r="E5987" s="32">
        <v>200</v>
      </c>
      <c r="F5987" s="32" t="s">
        <v>25</v>
      </c>
      <c r="G5987" s="32" t="s">
        <v>10961</v>
      </c>
      <c r="H5987" s="33" t="s">
        <v>10952</v>
      </c>
    </row>
    <row r="5988" spans="1:8" x14ac:dyDescent="0.25">
      <c r="A5988" s="34">
        <v>45810</v>
      </c>
      <c r="B5988" s="35" t="s">
        <v>10635</v>
      </c>
      <c r="C5988" s="36" t="s">
        <v>10636</v>
      </c>
      <c r="D5988" s="35" t="s">
        <v>10951</v>
      </c>
      <c r="E5988" s="36">
        <v>8</v>
      </c>
      <c r="F5988" s="36" t="s">
        <v>14</v>
      </c>
      <c r="G5988" s="36" t="s">
        <v>10961</v>
      </c>
      <c r="H5988" s="37" t="s">
        <v>10952</v>
      </c>
    </row>
    <row r="5989" spans="1:8" x14ac:dyDescent="0.25">
      <c r="A5989" s="30">
        <v>45810</v>
      </c>
      <c r="B5989" s="31" t="s">
        <v>892</v>
      </c>
      <c r="C5989" s="32" t="s">
        <v>893</v>
      </c>
      <c r="D5989" s="31" t="s">
        <v>10951</v>
      </c>
      <c r="E5989" s="32">
        <v>180</v>
      </c>
      <c r="F5989" s="32" t="s">
        <v>14</v>
      </c>
      <c r="G5989" s="32" t="s">
        <v>10961</v>
      </c>
      <c r="H5989" s="33" t="s">
        <v>10952</v>
      </c>
    </row>
    <row r="5990" spans="1:8" x14ac:dyDescent="0.25">
      <c r="A5990" s="34">
        <v>45810</v>
      </c>
      <c r="B5990" s="35" t="s">
        <v>211</v>
      </c>
      <c r="C5990" s="36" t="s">
        <v>212</v>
      </c>
      <c r="D5990" s="35" t="s">
        <v>10951</v>
      </c>
      <c r="E5990" s="36">
        <v>11</v>
      </c>
      <c r="F5990" s="36" t="s">
        <v>14</v>
      </c>
      <c r="G5990" s="36" t="s">
        <v>10961</v>
      </c>
      <c r="H5990" s="37" t="s">
        <v>10952</v>
      </c>
    </row>
    <row r="5991" spans="1:8" x14ac:dyDescent="0.25">
      <c r="A5991" s="30">
        <v>45810</v>
      </c>
      <c r="B5991" s="31" t="s">
        <v>319</v>
      </c>
      <c r="C5991" s="32" t="s">
        <v>320</v>
      </c>
      <c r="D5991" s="31" t="s">
        <v>10951</v>
      </c>
      <c r="E5991" s="32">
        <v>34</v>
      </c>
      <c r="F5991" s="32" t="s">
        <v>14</v>
      </c>
      <c r="G5991" s="32" t="s">
        <v>10961</v>
      </c>
      <c r="H5991" s="33" t="s">
        <v>10952</v>
      </c>
    </row>
    <row r="5992" spans="1:8" x14ac:dyDescent="0.25">
      <c r="A5992" s="34">
        <v>45810</v>
      </c>
      <c r="B5992" s="35" t="s">
        <v>6444</v>
      </c>
      <c r="C5992" s="36" t="s">
        <v>6445</v>
      </c>
      <c r="D5992" s="35" t="s">
        <v>10951</v>
      </c>
      <c r="E5992" s="36">
        <v>200</v>
      </c>
      <c r="F5992" s="36" t="s">
        <v>14</v>
      </c>
      <c r="G5992" s="36" t="s">
        <v>10961</v>
      </c>
      <c r="H5992" s="37" t="s">
        <v>10952</v>
      </c>
    </row>
    <row r="5993" spans="1:8" x14ac:dyDescent="0.25">
      <c r="A5993" s="30">
        <v>45810</v>
      </c>
      <c r="B5993" s="31" t="s">
        <v>10741</v>
      </c>
      <c r="C5993" s="32" t="s">
        <v>10742</v>
      </c>
      <c r="D5993" s="31" t="s">
        <v>10951</v>
      </c>
      <c r="E5993" s="32">
        <v>22</v>
      </c>
      <c r="F5993" s="32" t="s">
        <v>14</v>
      </c>
      <c r="G5993" s="32" t="s">
        <v>10961</v>
      </c>
      <c r="H5993" s="33" t="s">
        <v>10952</v>
      </c>
    </row>
    <row r="5994" spans="1:8" x14ac:dyDescent="0.25">
      <c r="A5994" s="34">
        <v>45818</v>
      </c>
      <c r="B5994" s="35" t="s">
        <v>4123</v>
      </c>
      <c r="C5994" s="36" t="s">
        <v>4124</v>
      </c>
      <c r="D5994" s="35" t="s">
        <v>10943</v>
      </c>
      <c r="E5994" s="36">
        <v>12</v>
      </c>
      <c r="F5994" s="36" t="s">
        <v>14</v>
      </c>
      <c r="G5994" s="36" t="s">
        <v>10961</v>
      </c>
      <c r="H5994" s="37" t="s">
        <v>8457</v>
      </c>
    </row>
    <row r="5995" spans="1:8" x14ac:dyDescent="0.25">
      <c r="A5995" s="30">
        <v>45818</v>
      </c>
      <c r="B5995" s="31" t="s">
        <v>870</v>
      </c>
      <c r="C5995" s="32" t="s">
        <v>871</v>
      </c>
      <c r="D5995" s="31" t="s">
        <v>10943</v>
      </c>
      <c r="E5995" s="32">
        <v>12</v>
      </c>
      <c r="F5995" s="32" t="s">
        <v>14</v>
      </c>
      <c r="G5995" s="32" t="s">
        <v>10961</v>
      </c>
      <c r="H5995" s="33" t="s">
        <v>8457</v>
      </c>
    </row>
    <row r="5996" spans="1:8" x14ac:dyDescent="0.25">
      <c r="A5996" s="34">
        <v>45818</v>
      </c>
      <c r="B5996" s="35" t="s">
        <v>10819</v>
      </c>
      <c r="C5996" s="36" t="s">
        <v>6177</v>
      </c>
      <c r="D5996" s="35" t="s">
        <v>10943</v>
      </c>
      <c r="E5996" s="36">
        <v>2</v>
      </c>
      <c r="F5996" s="36" t="s">
        <v>14</v>
      </c>
      <c r="G5996" s="36" t="s">
        <v>10961</v>
      </c>
      <c r="H5996" s="37" t="s">
        <v>8457</v>
      </c>
    </row>
    <row r="5997" spans="1:8" x14ac:dyDescent="0.25">
      <c r="A5997" s="30">
        <v>45818</v>
      </c>
      <c r="B5997" s="31" t="s">
        <v>2205</v>
      </c>
      <c r="C5997" s="32" t="s">
        <v>2206</v>
      </c>
      <c r="D5997" s="31" t="s">
        <v>10943</v>
      </c>
      <c r="E5997" s="32">
        <v>4</v>
      </c>
      <c r="F5997" s="32" t="s">
        <v>14</v>
      </c>
      <c r="G5997" s="32" t="s">
        <v>10961</v>
      </c>
      <c r="H5997" s="33" t="s">
        <v>8457</v>
      </c>
    </row>
    <row r="5998" spans="1:8" x14ac:dyDescent="0.25">
      <c r="A5998" s="34">
        <v>45818</v>
      </c>
      <c r="B5998" s="35" t="s">
        <v>4407</v>
      </c>
      <c r="C5998" s="36" t="s">
        <v>4408</v>
      </c>
      <c r="D5998" s="35" t="s">
        <v>10943</v>
      </c>
      <c r="E5998" s="36">
        <v>50</v>
      </c>
      <c r="F5998" s="36" t="s">
        <v>25</v>
      </c>
      <c r="G5998" s="36" t="s">
        <v>10961</v>
      </c>
      <c r="H5998" s="37" t="s">
        <v>8457</v>
      </c>
    </row>
    <row r="5999" spans="1:8" x14ac:dyDescent="0.25">
      <c r="A5999" s="30">
        <v>45818</v>
      </c>
      <c r="B5999" s="31" t="s">
        <v>4419</v>
      </c>
      <c r="C5999" s="32" t="s">
        <v>4420</v>
      </c>
      <c r="D5999" s="31" t="s">
        <v>10943</v>
      </c>
      <c r="E5999" s="32">
        <v>30</v>
      </c>
      <c r="F5999" s="32" t="s">
        <v>25</v>
      </c>
      <c r="G5999" s="32" t="s">
        <v>10961</v>
      </c>
      <c r="H5999" s="33" t="s">
        <v>8457</v>
      </c>
    </row>
    <row r="6000" spans="1:8" x14ac:dyDescent="0.25">
      <c r="A6000" s="34">
        <v>45818</v>
      </c>
      <c r="B6000" s="35" t="s">
        <v>355</v>
      </c>
      <c r="C6000" s="36" t="s">
        <v>356</v>
      </c>
      <c r="D6000" s="35" t="s">
        <v>10943</v>
      </c>
      <c r="E6000" s="36">
        <v>12</v>
      </c>
      <c r="F6000" s="36" t="s">
        <v>14</v>
      </c>
      <c r="G6000" s="36" t="s">
        <v>10961</v>
      </c>
      <c r="H6000" s="37" t="s">
        <v>8457</v>
      </c>
    </row>
    <row r="6001" spans="1:8" x14ac:dyDescent="0.25">
      <c r="A6001" s="30">
        <v>45818</v>
      </c>
      <c r="B6001" s="31" t="s">
        <v>1398</v>
      </c>
      <c r="C6001" s="32" t="s">
        <v>1399</v>
      </c>
      <c r="D6001" s="31" t="s">
        <v>10943</v>
      </c>
      <c r="E6001" s="32">
        <v>12</v>
      </c>
      <c r="F6001" s="32" t="s">
        <v>14</v>
      </c>
      <c r="G6001" s="32" t="s">
        <v>10961</v>
      </c>
      <c r="H6001" s="33" t="s">
        <v>8457</v>
      </c>
    </row>
    <row r="6002" spans="1:8" x14ac:dyDescent="0.25">
      <c r="A6002" s="34">
        <v>45818</v>
      </c>
      <c r="B6002" s="35" t="s">
        <v>1328</v>
      </c>
      <c r="C6002" s="36" t="s">
        <v>1329</v>
      </c>
      <c r="D6002" s="35" t="s">
        <v>10943</v>
      </c>
      <c r="E6002" s="36">
        <v>3</v>
      </c>
      <c r="F6002" s="36" t="s">
        <v>14</v>
      </c>
      <c r="G6002" s="36" t="s">
        <v>10961</v>
      </c>
      <c r="H6002" s="37" t="s">
        <v>8457</v>
      </c>
    </row>
    <row r="6003" spans="1:8" x14ac:dyDescent="0.25">
      <c r="A6003" s="30">
        <v>45818</v>
      </c>
      <c r="B6003" s="31" t="s">
        <v>2023</v>
      </c>
      <c r="C6003" s="32" t="s">
        <v>2024</v>
      </c>
      <c r="D6003" s="31" t="s">
        <v>10943</v>
      </c>
      <c r="E6003" s="32">
        <v>3</v>
      </c>
      <c r="F6003" s="32" t="s">
        <v>14</v>
      </c>
      <c r="G6003" s="32" t="s">
        <v>10961</v>
      </c>
      <c r="H6003" s="33" t="s">
        <v>8457</v>
      </c>
    </row>
    <row r="6004" spans="1:8" x14ac:dyDescent="0.25">
      <c r="A6004" s="34">
        <v>45818</v>
      </c>
      <c r="B6004" s="35" t="s">
        <v>2017</v>
      </c>
      <c r="C6004" s="36" t="s">
        <v>2018</v>
      </c>
      <c r="D6004" s="35" t="s">
        <v>10943</v>
      </c>
      <c r="E6004" s="36">
        <v>2</v>
      </c>
      <c r="F6004" s="36" t="s">
        <v>14</v>
      </c>
      <c r="G6004" s="36" t="s">
        <v>10961</v>
      </c>
      <c r="H6004" s="37" t="s">
        <v>8457</v>
      </c>
    </row>
    <row r="6005" spans="1:8" x14ac:dyDescent="0.25">
      <c r="A6005" s="30">
        <v>45818</v>
      </c>
      <c r="B6005" s="31" t="s">
        <v>4658</v>
      </c>
      <c r="C6005" s="32" t="s">
        <v>4659</v>
      </c>
      <c r="D6005" s="31" t="s">
        <v>10943</v>
      </c>
      <c r="E6005" s="32">
        <v>14</v>
      </c>
      <c r="F6005" s="32" t="s">
        <v>14</v>
      </c>
      <c r="G6005" s="32" t="s">
        <v>10961</v>
      </c>
      <c r="H6005" s="33" t="s">
        <v>8457</v>
      </c>
    </row>
    <row r="6006" spans="1:8" x14ac:dyDescent="0.25">
      <c r="A6006" s="34">
        <v>45818</v>
      </c>
      <c r="B6006" s="35" t="s">
        <v>4656</v>
      </c>
      <c r="C6006" s="36" t="s">
        <v>4657</v>
      </c>
      <c r="D6006" s="35" t="s">
        <v>10943</v>
      </c>
      <c r="E6006" s="36">
        <v>11</v>
      </c>
      <c r="F6006" s="36" t="s">
        <v>14</v>
      </c>
      <c r="G6006" s="36" t="s">
        <v>10961</v>
      </c>
      <c r="H6006" s="37" t="s">
        <v>8457</v>
      </c>
    </row>
    <row r="6007" spans="1:8" x14ac:dyDescent="0.25">
      <c r="A6007" s="30">
        <v>45818</v>
      </c>
      <c r="B6007" s="31" t="s">
        <v>10950</v>
      </c>
      <c r="C6007" s="32" t="s">
        <v>10950</v>
      </c>
      <c r="D6007" s="31" t="s">
        <v>10943</v>
      </c>
      <c r="E6007" s="32">
        <v>11</v>
      </c>
      <c r="F6007" s="32" t="s">
        <v>14</v>
      </c>
      <c r="G6007" s="32" t="s">
        <v>10961</v>
      </c>
      <c r="H6007" s="33" t="s">
        <v>8457</v>
      </c>
    </row>
    <row r="6008" spans="1:8" x14ac:dyDescent="0.25">
      <c r="A6008" s="34">
        <v>45818</v>
      </c>
      <c r="B6008" s="35" t="s">
        <v>10172</v>
      </c>
      <c r="C6008" s="36" t="s">
        <v>5072</v>
      </c>
      <c r="D6008" s="35" t="s">
        <v>10943</v>
      </c>
      <c r="E6008" s="36">
        <v>8</v>
      </c>
      <c r="F6008" s="36" t="s">
        <v>14</v>
      </c>
      <c r="G6008" s="36" t="s">
        <v>10961</v>
      </c>
      <c r="H6008" s="37" t="s">
        <v>8457</v>
      </c>
    </row>
    <row r="6009" spans="1:8" x14ac:dyDescent="0.25">
      <c r="A6009" s="30">
        <v>45818</v>
      </c>
      <c r="B6009" s="31" t="s">
        <v>1948</v>
      </c>
      <c r="C6009" s="32" t="s">
        <v>1949</v>
      </c>
      <c r="D6009" s="31" t="s">
        <v>10943</v>
      </c>
      <c r="E6009" s="32">
        <v>4</v>
      </c>
      <c r="F6009" s="32" t="s">
        <v>14</v>
      </c>
      <c r="G6009" s="32" t="s">
        <v>10961</v>
      </c>
      <c r="H6009" s="33" t="s">
        <v>8457</v>
      </c>
    </row>
    <row r="6010" spans="1:8" x14ac:dyDescent="0.25">
      <c r="A6010" s="34">
        <v>45818</v>
      </c>
      <c r="B6010" s="35" t="s">
        <v>1089</v>
      </c>
      <c r="C6010" s="36" t="s">
        <v>3855</v>
      </c>
      <c r="D6010" s="35" t="s">
        <v>10943</v>
      </c>
      <c r="E6010" s="36">
        <v>3</v>
      </c>
      <c r="F6010" s="36" t="s">
        <v>14</v>
      </c>
      <c r="G6010" s="36" t="s">
        <v>10961</v>
      </c>
      <c r="H6010" s="37" t="s">
        <v>8457</v>
      </c>
    </row>
    <row r="6011" spans="1:8" x14ac:dyDescent="0.25">
      <c r="A6011" s="30">
        <v>45818</v>
      </c>
      <c r="B6011" s="31" t="s">
        <v>2272</v>
      </c>
      <c r="C6011" s="32" t="s">
        <v>2273</v>
      </c>
      <c r="D6011" s="31" t="s">
        <v>10943</v>
      </c>
      <c r="E6011" s="32">
        <v>1</v>
      </c>
      <c r="F6011" s="32" t="s">
        <v>14</v>
      </c>
      <c r="G6011" s="32" t="s">
        <v>10961</v>
      </c>
      <c r="H6011" s="33" t="s">
        <v>8457</v>
      </c>
    </row>
    <row r="6012" spans="1:8" x14ac:dyDescent="0.25">
      <c r="A6012" s="34">
        <v>45818</v>
      </c>
      <c r="B6012" s="35" t="s">
        <v>311</v>
      </c>
      <c r="C6012" s="36" t="s">
        <v>312</v>
      </c>
      <c r="D6012" s="35" t="s">
        <v>10943</v>
      </c>
      <c r="E6012" s="36">
        <v>5</v>
      </c>
      <c r="F6012" s="36" t="s">
        <v>14</v>
      </c>
      <c r="G6012" s="36" t="s">
        <v>10961</v>
      </c>
      <c r="H6012" s="37" t="s">
        <v>8457</v>
      </c>
    </row>
    <row r="6013" spans="1:8" x14ac:dyDescent="0.25">
      <c r="A6013" s="30">
        <v>45818</v>
      </c>
      <c r="B6013" s="31" t="s">
        <v>2487</v>
      </c>
      <c r="C6013" s="32" t="s">
        <v>2488</v>
      </c>
      <c r="D6013" s="31" t="s">
        <v>10943</v>
      </c>
      <c r="E6013" s="32">
        <v>1</v>
      </c>
      <c r="F6013" s="32" t="s">
        <v>14</v>
      </c>
      <c r="G6013" s="32" t="s">
        <v>10961</v>
      </c>
      <c r="H6013" s="33" t="s">
        <v>8457</v>
      </c>
    </row>
    <row r="6014" spans="1:8" x14ac:dyDescent="0.25">
      <c r="A6014" s="34">
        <v>45817</v>
      </c>
      <c r="B6014" s="35" t="s">
        <v>1132</v>
      </c>
      <c r="C6014" s="36" t="s">
        <v>1133</v>
      </c>
      <c r="D6014" s="35" t="s">
        <v>10942</v>
      </c>
      <c r="E6014" s="36">
        <v>10</v>
      </c>
      <c r="F6014" s="36" t="s">
        <v>14</v>
      </c>
      <c r="G6014" s="36" t="s">
        <v>10961</v>
      </c>
      <c r="H6014" s="37" t="s">
        <v>8431</v>
      </c>
    </row>
    <row r="6015" spans="1:8" x14ac:dyDescent="0.25">
      <c r="A6015" s="30">
        <v>45817</v>
      </c>
      <c r="B6015" s="31" t="s">
        <v>8812</v>
      </c>
      <c r="C6015" s="32" t="s">
        <v>8782</v>
      </c>
      <c r="D6015" s="31" t="s">
        <v>10942</v>
      </c>
      <c r="E6015" s="32">
        <v>8</v>
      </c>
      <c r="F6015" s="32" t="s">
        <v>14</v>
      </c>
      <c r="G6015" s="32" t="s">
        <v>10961</v>
      </c>
      <c r="H6015" s="33" t="s">
        <v>8431</v>
      </c>
    </row>
    <row r="6016" spans="1:8" x14ac:dyDescent="0.25">
      <c r="A6016" s="34">
        <v>45817</v>
      </c>
      <c r="B6016" s="35" t="s">
        <v>1565</v>
      </c>
      <c r="C6016" s="36" t="s">
        <v>1566</v>
      </c>
      <c r="D6016" s="35" t="s">
        <v>10942</v>
      </c>
      <c r="E6016" s="36">
        <v>2</v>
      </c>
      <c r="F6016" s="36" t="s">
        <v>14</v>
      </c>
      <c r="G6016" s="36" t="s">
        <v>10961</v>
      </c>
      <c r="H6016" s="37" t="s">
        <v>8431</v>
      </c>
    </row>
    <row r="6017" spans="1:8" x14ac:dyDescent="0.25">
      <c r="A6017" s="30">
        <v>45817</v>
      </c>
      <c r="B6017" s="31" t="s">
        <v>4932</v>
      </c>
      <c r="C6017" s="32" t="s">
        <v>4933</v>
      </c>
      <c r="D6017" s="31" t="s">
        <v>10942</v>
      </c>
      <c r="E6017" s="32">
        <v>8</v>
      </c>
      <c r="F6017" s="32" t="s">
        <v>14</v>
      </c>
      <c r="G6017" s="32" t="s">
        <v>10961</v>
      </c>
      <c r="H6017" s="33" t="s">
        <v>8431</v>
      </c>
    </row>
    <row r="6018" spans="1:8" x14ac:dyDescent="0.25">
      <c r="A6018" s="34">
        <v>45817</v>
      </c>
      <c r="B6018" s="35" t="s">
        <v>9943</v>
      </c>
      <c r="C6018" s="36" t="s">
        <v>9943</v>
      </c>
      <c r="D6018" s="35" t="s">
        <v>10942</v>
      </c>
      <c r="E6018" s="36">
        <v>2</v>
      </c>
      <c r="F6018" s="36" t="s">
        <v>14</v>
      </c>
      <c r="G6018" s="36" t="s">
        <v>10961</v>
      </c>
      <c r="H6018" s="37" t="s">
        <v>8431</v>
      </c>
    </row>
    <row r="6019" spans="1:8" x14ac:dyDescent="0.25">
      <c r="A6019" s="30">
        <v>45817</v>
      </c>
      <c r="B6019" s="31" t="s">
        <v>8471</v>
      </c>
      <c r="C6019" s="32" t="s">
        <v>8472</v>
      </c>
      <c r="D6019" s="31" t="s">
        <v>10942</v>
      </c>
      <c r="E6019" s="32">
        <v>1</v>
      </c>
      <c r="F6019" s="32" t="s">
        <v>14</v>
      </c>
      <c r="G6019" s="32" t="s">
        <v>10961</v>
      </c>
      <c r="H6019" s="33" t="s">
        <v>8431</v>
      </c>
    </row>
    <row r="6020" spans="1:8" x14ac:dyDescent="0.25">
      <c r="A6020" s="34">
        <v>45817</v>
      </c>
      <c r="B6020" s="35" t="s">
        <v>8475</v>
      </c>
      <c r="C6020" s="36" t="s">
        <v>8476</v>
      </c>
      <c r="D6020" s="35" t="s">
        <v>10942</v>
      </c>
      <c r="E6020" s="36">
        <v>1</v>
      </c>
      <c r="F6020" s="36" t="s">
        <v>14</v>
      </c>
      <c r="G6020" s="36" t="s">
        <v>10961</v>
      </c>
      <c r="H6020" s="37" t="s">
        <v>8431</v>
      </c>
    </row>
    <row r="6021" spans="1:8" x14ac:dyDescent="0.25">
      <c r="A6021" s="30">
        <v>45817</v>
      </c>
      <c r="B6021" s="31" t="s">
        <v>8761</v>
      </c>
      <c r="C6021" s="32" t="s">
        <v>8705</v>
      </c>
      <c r="D6021" s="31" t="s">
        <v>10942</v>
      </c>
      <c r="E6021" s="32">
        <v>2</v>
      </c>
      <c r="F6021" s="32" t="s">
        <v>14</v>
      </c>
      <c r="G6021" s="32" t="s">
        <v>10961</v>
      </c>
      <c r="H6021" s="33" t="s">
        <v>8431</v>
      </c>
    </row>
    <row r="6022" spans="1:8" x14ac:dyDescent="0.25">
      <c r="A6022" s="34">
        <v>45817</v>
      </c>
      <c r="B6022" s="35" t="s">
        <v>9754</v>
      </c>
      <c r="C6022" s="36" t="s">
        <v>9764</v>
      </c>
      <c r="D6022" s="35" t="s">
        <v>10942</v>
      </c>
      <c r="E6022" s="36">
        <v>2</v>
      </c>
      <c r="F6022" s="36" t="s">
        <v>14</v>
      </c>
      <c r="G6022" s="36" t="s">
        <v>10961</v>
      </c>
      <c r="H6022" s="37" t="s">
        <v>8431</v>
      </c>
    </row>
    <row r="6023" spans="1:8" x14ac:dyDescent="0.25">
      <c r="A6023" s="30">
        <v>45817</v>
      </c>
      <c r="B6023" s="31" t="s">
        <v>8548</v>
      </c>
      <c r="C6023" s="32" t="s">
        <v>851</v>
      </c>
      <c r="D6023" s="31" t="s">
        <v>10942</v>
      </c>
      <c r="E6023" s="32">
        <v>1</v>
      </c>
      <c r="F6023" s="32" t="s">
        <v>25</v>
      </c>
      <c r="G6023" s="32" t="s">
        <v>10961</v>
      </c>
      <c r="H6023" s="33" t="s">
        <v>8431</v>
      </c>
    </row>
    <row r="6024" spans="1:8" x14ac:dyDescent="0.25">
      <c r="A6024" s="34">
        <v>45817</v>
      </c>
      <c r="B6024" s="35" t="s">
        <v>1356</v>
      </c>
      <c r="C6024" s="36" t="s">
        <v>1357</v>
      </c>
      <c r="D6024" s="35" t="s">
        <v>10942</v>
      </c>
      <c r="E6024" s="36">
        <v>120</v>
      </c>
      <c r="F6024" s="36" t="s">
        <v>14</v>
      </c>
      <c r="G6024" s="36" t="s">
        <v>10961</v>
      </c>
      <c r="H6024" s="37" t="s">
        <v>8431</v>
      </c>
    </row>
    <row r="6025" spans="1:8" x14ac:dyDescent="0.25">
      <c r="A6025" s="30">
        <v>45817</v>
      </c>
      <c r="B6025" s="31" t="s">
        <v>10148</v>
      </c>
      <c r="C6025" s="32" t="s">
        <v>6247</v>
      </c>
      <c r="D6025" s="31" t="s">
        <v>10942</v>
      </c>
      <c r="E6025" s="32">
        <v>20</v>
      </c>
      <c r="F6025" s="32" t="s">
        <v>14</v>
      </c>
      <c r="G6025" s="32" t="s">
        <v>10961</v>
      </c>
      <c r="H6025" s="33" t="s">
        <v>8431</v>
      </c>
    </row>
    <row r="6026" spans="1:8" x14ac:dyDescent="0.25">
      <c r="A6026" s="34">
        <v>45817</v>
      </c>
      <c r="B6026" s="35" t="s">
        <v>8828</v>
      </c>
      <c r="C6026" s="36" t="s">
        <v>8798</v>
      </c>
      <c r="D6026" s="35" t="s">
        <v>10942</v>
      </c>
      <c r="E6026" s="36">
        <v>8</v>
      </c>
      <c r="F6026" s="36" t="s">
        <v>14</v>
      </c>
      <c r="G6026" s="36" t="s">
        <v>10961</v>
      </c>
      <c r="H6026" s="37" t="s">
        <v>8431</v>
      </c>
    </row>
    <row r="6027" spans="1:8" x14ac:dyDescent="0.25">
      <c r="A6027" s="30">
        <v>45817</v>
      </c>
      <c r="B6027" s="31" t="s">
        <v>8834</v>
      </c>
      <c r="C6027" s="32" t="s">
        <v>8804</v>
      </c>
      <c r="D6027" s="31" t="s">
        <v>10942</v>
      </c>
      <c r="E6027" s="32">
        <v>4</v>
      </c>
      <c r="F6027" s="32" t="s">
        <v>14</v>
      </c>
      <c r="G6027" s="32" t="s">
        <v>10961</v>
      </c>
      <c r="H6027" s="33" t="s">
        <v>8431</v>
      </c>
    </row>
    <row r="6028" spans="1:8" x14ac:dyDescent="0.25">
      <c r="A6028" s="34">
        <v>45817</v>
      </c>
      <c r="B6028" s="35" t="s">
        <v>8809</v>
      </c>
      <c r="C6028" s="36" t="s">
        <v>8781</v>
      </c>
      <c r="D6028" s="35" t="s">
        <v>10942</v>
      </c>
      <c r="E6028" s="36">
        <v>8</v>
      </c>
      <c r="F6028" s="36" t="s">
        <v>14</v>
      </c>
      <c r="G6028" s="36" t="s">
        <v>10961</v>
      </c>
      <c r="H6028" s="37" t="s">
        <v>8431</v>
      </c>
    </row>
    <row r="6029" spans="1:8" x14ac:dyDescent="0.25">
      <c r="A6029" s="30">
        <v>45817</v>
      </c>
      <c r="B6029" s="31" t="s">
        <v>1083</v>
      </c>
      <c r="C6029" s="32" t="s">
        <v>1084</v>
      </c>
      <c r="D6029" s="31" t="s">
        <v>10942</v>
      </c>
      <c r="E6029" s="32">
        <v>4</v>
      </c>
      <c r="F6029" s="32" t="s">
        <v>14</v>
      </c>
      <c r="G6029" s="32" t="s">
        <v>10961</v>
      </c>
      <c r="H6029" s="33" t="s">
        <v>8431</v>
      </c>
    </row>
    <row r="6030" spans="1:8" x14ac:dyDescent="0.25">
      <c r="A6030" s="34">
        <v>45817</v>
      </c>
      <c r="B6030" s="35" t="s">
        <v>1089</v>
      </c>
      <c r="C6030" s="36" t="s">
        <v>3855</v>
      </c>
      <c r="D6030" s="35" t="s">
        <v>10942</v>
      </c>
      <c r="E6030" s="36">
        <v>6</v>
      </c>
      <c r="F6030" s="36" t="s">
        <v>14</v>
      </c>
      <c r="G6030" s="36" t="s">
        <v>10961</v>
      </c>
      <c r="H6030" s="37" t="s">
        <v>8431</v>
      </c>
    </row>
    <row r="6031" spans="1:8" x14ac:dyDescent="0.25">
      <c r="A6031" s="30">
        <v>45817</v>
      </c>
      <c r="B6031" s="31" t="s">
        <v>1091</v>
      </c>
      <c r="C6031" s="32" t="s">
        <v>1092</v>
      </c>
      <c r="D6031" s="31" t="s">
        <v>10942</v>
      </c>
      <c r="E6031" s="32">
        <v>6</v>
      </c>
      <c r="F6031" s="32" t="s">
        <v>14</v>
      </c>
      <c r="G6031" s="32" t="s">
        <v>10961</v>
      </c>
      <c r="H6031" s="33" t="s">
        <v>8431</v>
      </c>
    </row>
    <row r="6032" spans="1:8" x14ac:dyDescent="0.25">
      <c r="A6032" s="34">
        <v>45817</v>
      </c>
      <c r="B6032" s="35" t="s">
        <v>8883</v>
      </c>
      <c r="C6032" s="36" t="s">
        <v>8854</v>
      </c>
      <c r="D6032" s="35" t="s">
        <v>10942</v>
      </c>
      <c r="E6032" s="36">
        <v>3</v>
      </c>
      <c r="F6032" s="36" t="s">
        <v>14</v>
      </c>
      <c r="G6032" s="36" t="s">
        <v>10961</v>
      </c>
      <c r="H6032" s="37" t="s">
        <v>8431</v>
      </c>
    </row>
    <row r="6033" spans="1:8" x14ac:dyDescent="0.25">
      <c r="A6033" s="30">
        <v>45817</v>
      </c>
      <c r="B6033" s="31" t="s">
        <v>8819</v>
      </c>
      <c r="C6033" s="32" t="s">
        <v>8789</v>
      </c>
      <c r="D6033" s="31" t="s">
        <v>10942</v>
      </c>
      <c r="E6033" s="32">
        <v>16</v>
      </c>
      <c r="F6033" s="32" t="s">
        <v>14</v>
      </c>
      <c r="G6033" s="32" t="s">
        <v>10961</v>
      </c>
      <c r="H6033" s="33" t="s">
        <v>8431</v>
      </c>
    </row>
    <row r="6034" spans="1:8" x14ac:dyDescent="0.25">
      <c r="A6034" s="34">
        <v>45817</v>
      </c>
      <c r="B6034" s="35" t="s">
        <v>8826</v>
      </c>
      <c r="C6034" s="36" t="s">
        <v>8796</v>
      </c>
      <c r="D6034" s="35" t="s">
        <v>10942</v>
      </c>
      <c r="E6034" s="36">
        <v>8</v>
      </c>
      <c r="F6034" s="36" t="s">
        <v>14</v>
      </c>
      <c r="G6034" s="36" t="s">
        <v>10961</v>
      </c>
      <c r="H6034" s="37" t="s">
        <v>8431</v>
      </c>
    </row>
    <row r="6035" spans="1:8" x14ac:dyDescent="0.25">
      <c r="A6035" s="30">
        <v>45817</v>
      </c>
      <c r="B6035" s="31" t="s">
        <v>4123</v>
      </c>
      <c r="C6035" s="32" t="s">
        <v>4124</v>
      </c>
      <c r="D6035" s="31" t="s">
        <v>10942</v>
      </c>
      <c r="E6035" s="32">
        <v>198</v>
      </c>
      <c r="F6035" s="32" t="s">
        <v>14</v>
      </c>
      <c r="G6035" s="32" t="s">
        <v>10961</v>
      </c>
      <c r="H6035" s="33" t="s">
        <v>8431</v>
      </c>
    </row>
    <row r="6036" spans="1:8" x14ac:dyDescent="0.25">
      <c r="A6036" s="34">
        <v>45817</v>
      </c>
      <c r="B6036" s="35">
        <v>4330349100</v>
      </c>
      <c r="C6036" s="36" t="s">
        <v>9285</v>
      </c>
      <c r="D6036" s="35" t="s">
        <v>10942</v>
      </c>
      <c r="E6036" s="36">
        <v>4</v>
      </c>
      <c r="F6036" s="36" t="s">
        <v>25</v>
      </c>
      <c r="G6036" s="36" t="s">
        <v>10961</v>
      </c>
      <c r="H6036" s="37" t="s">
        <v>8431</v>
      </c>
    </row>
    <row r="6037" spans="1:8" x14ac:dyDescent="0.25">
      <c r="A6037" s="30">
        <v>45817</v>
      </c>
      <c r="B6037" s="31" t="s">
        <v>8839</v>
      </c>
      <c r="C6037" s="32" t="s">
        <v>8779</v>
      </c>
      <c r="D6037" s="31" t="s">
        <v>10942</v>
      </c>
      <c r="E6037" s="32">
        <v>4</v>
      </c>
      <c r="F6037" s="32" t="s">
        <v>14</v>
      </c>
      <c r="G6037" s="32" t="s">
        <v>10961</v>
      </c>
      <c r="H6037" s="33" t="s">
        <v>8431</v>
      </c>
    </row>
    <row r="6038" spans="1:8" x14ac:dyDescent="0.25">
      <c r="A6038" s="34">
        <v>45817</v>
      </c>
      <c r="B6038" s="35" t="s">
        <v>4038</v>
      </c>
      <c r="C6038" s="36" t="s">
        <v>4039</v>
      </c>
      <c r="D6038" s="35" t="s">
        <v>10942</v>
      </c>
      <c r="E6038" s="36">
        <v>144</v>
      </c>
      <c r="F6038" s="36" t="s">
        <v>14</v>
      </c>
      <c r="G6038" s="36" t="s">
        <v>10961</v>
      </c>
      <c r="H6038" s="37" t="s">
        <v>8431</v>
      </c>
    </row>
    <row r="6039" spans="1:8" x14ac:dyDescent="0.25">
      <c r="A6039" s="30">
        <v>45817</v>
      </c>
      <c r="B6039" s="31" t="s">
        <v>712</v>
      </c>
      <c r="C6039" s="32" t="s">
        <v>713</v>
      </c>
      <c r="D6039" s="31" t="s">
        <v>10942</v>
      </c>
      <c r="E6039" s="32">
        <v>3</v>
      </c>
      <c r="F6039" s="32" t="s">
        <v>14</v>
      </c>
      <c r="G6039" s="32" t="s">
        <v>10961</v>
      </c>
      <c r="H6039" s="33" t="s">
        <v>8431</v>
      </c>
    </row>
    <row r="6040" spans="1:8" x14ac:dyDescent="0.25">
      <c r="A6040" s="34">
        <v>45817</v>
      </c>
      <c r="B6040" s="35" t="s">
        <v>714</v>
      </c>
      <c r="C6040" s="36" t="s">
        <v>715</v>
      </c>
      <c r="D6040" s="35" t="s">
        <v>10942</v>
      </c>
      <c r="E6040" s="36">
        <v>10</v>
      </c>
      <c r="F6040" s="36" t="s">
        <v>14</v>
      </c>
      <c r="G6040" s="36" t="s">
        <v>10961</v>
      </c>
      <c r="H6040" s="37" t="s">
        <v>8431</v>
      </c>
    </row>
    <row r="6041" spans="1:8" x14ac:dyDescent="0.25">
      <c r="A6041" s="30">
        <v>45817</v>
      </c>
      <c r="B6041" s="31" t="s">
        <v>10229</v>
      </c>
      <c r="C6041" s="32" t="s">
        <v>4224</v>
      </c>
      <c r="D6041" s="31" t="s">
        <v>10942</v>
      </c>
      <c r="E6041" s="32">
        <v>60</v>
      </c>
      <c r="F6041" s="32" t="s">
        <v>14</v>
      </c>
      <c r="G6041" s="32" t="s">
        <v>10961</v>
      </c>
      <c r="H6041" s="33" t="s">
        <v>8431</v>
      </c>
    </row>
    <row r="6042" spans="1:8" x14ac:dyDescent="0.25">
      <c r="A6042" s="34">
        <v>45818</v>
      </c>
      <c r="B6042" s="35" t="s">
        <v>9754</v>
      </c>
      <c r="C6042" s="36" t="s">
        <v>9764</v>
      </c>
      <c r="D6042" s="35" t="s">
        <v>10948</v>
      </c>
      <c r="E6042" s="36">
        <v>6</v>
      </c>
      <c r="F6042" s="36" t="s">
        <v>14</v>
      </c>
      <c r="G6042" s="36" t="s">
        <v>10961</v>
      </c>
      <c r="H6042" s="37" t="s">
        <v>8431</v>
      </c>
    </row>
    <row r="6043" spans="1:8" x14ac:dyDescent="0.25">
      <c r="A6043" s="30">
        <v>45818</v>
      </c>
      <c r="B6043" s="31" t="s">
        <v>8901</v>
      </c>
      <c r="C6043" s="32" t="s">
        <v>8930</v>
      </c>
      <c r="D6043" s="31" t="s">
        <v>10948</v>
      </c>
      <c r="E6043" s="32">
        <v>3</v>
      </c>
      <c r="F6043" s="32" t="s">
        <v>25</v>
      </c>
      <c r="G6043" s="32" t="s">
        <v>10961</v>
      </c>
      <c r="H6043" s="33" t="s">
        <v>8431</v>
      </c>
    </row>
    <row r="6044" spans="1:8" x14ac:dyDescent="0.25">
      <c r="A6044" s="34">
        <v>45818</v>
      </c>
      <c r="B6044" s="35" t="s">
        <v>9279</v>
      </c>
      <c r="C6044" s="36" t="s">
        <v>8931</v>
      </c>
      <c r="D6044" s="35" t="s">
        <v>10948</v>
      </c>
      <c r="E6044" s="36">
        <v>3</v>
      </c>
      <c r="F6044" s="36" t="s">
        <v>25</v>
      </c>
      <c r="G6044" s="36" t="s">
        <v>10961</v>
      </c>
      <c r="H6044" s="37" t="s">
        <v>8431</v>
      </c>
    </row>
    <row r="6045" spans="1:8" x14ac:dyDescent="0.25">
      <c r="A6045" s="30">
        <v>45818</v>
      </c>
      <c r="B6045" s="31" t="s">
        <v>9258</v>
      </c>
      <c r="C6045" s="32" t="s">
        <v>8928</v>
      </c>
      <c r="D6045" s="31" t="s">
        <v>10948</v>
      </c>
      <c r="E6045" s="32">
        <v>3</v>
      </c>
      <c r="F6045" s="32" t="s">
        <v>25</v>
      </c>
      <c r="G6045" s="32" t="s">
        <v>10961</v>
      </c>
      <c r="H6045" s="33" t="s">
        <v>8431</v>
      </c>
    </row>
    <row r="6046" spans="1:8" x14ac:dyDescent="0.25">
      <c r="A6046" s="34">
        <v>45818</v>
      </c>
      <c r="B6046" s="35">
        <v>4330349100</v>
      </c>
      <c r="C6046" s="36" t="s">
        <v>9285</v>
      </c>
      <c r="D6046" s="35" t="s">
        <v>10948</v>
      </c>
      <c r="E6046" s="36">
        <v>10</v>
      </c>
      <c r="F6046" s="36" t="s">
        <v>25</v>
      </c>
      <c r="G6046" s="36" t="s">
        <v>10961</v>
      </c>
      <c r="H6046" s="37" t="s">
        <v>8431</v>
      </c>
    </row>
    <row r="6047" spans="1:8" x14ac:dyDescent="0.25">
      <c r="A6047" s="30">
        <v>45818</v>
      </c>
      <c r="B6047" s="31" t="s">
        <v>8888</v>
      </c>
      <c r="C6047" s="32" t="s">
        <v>8861</v>
      </c>
      <c r="D6047" s="31" t="s">
        <v>10948</v>
      </c>
      <c r="E6047" s="32">
        <v>1</v>
      </c>
      <c r="F6047" s="32" t="s">
        <v>14</v>
      </c>
      <c r="G6047" s="32" t="s">
        <v>10961</v>
      </c>
      <c r="H6047" s="33" t="s">
        <v>8431</v>
      </c>
    </row>
    <row r="6048" spans="1:8" x14ac:dyDescent="0.25">
      <c r="A6048" s="34">
        <v>45818</v>
      </c>
      <c r="B6048" s="35" t="s">
        <v>13</v>
      </c>
      <c r="C6048" s="36" t="s">
        <v>3521</v>
      </c>
      <c r="D6048" s="35" t="s">
        <v>10948</v>
      </c>
      <c r="E6048" s="36">
        <v>10</v>
      </c>
      <c r="F6048" s="36" t="s">
        <v>14</v>
      </c>
      <c r="G6048" s="36" t="s">
        <v>10961</v>
      </c>
      <c r="H6048" s="37" t="s">
        <v>8431</v>
      </c>
    </row>
    <row r="6049" spans="1:8" x14ac:dyDescent="0.25">
      <c r="A6049" s="30">
        <v>45818</v>
      </c>
      <c r="B6049" s="31" t="s">
        <v>1230</v>
      </c>
      <c r="C6049" s="32" t="s">
        <v>3537</v>
      </c>
      <c r="D6049" s="31" t="s">
        <v>10948</v>
      </c>
      <c r="E6049" s="32">
        <v>72</v>
      </c>
      <c r="F6049" s="32" t="s">
        <v>14</v>
      </c>
      <c r="G6049" s="32" t="s">
        <v>10961</v>
      </c>
      <c r="H6049" s="33" t="s">
        <v>8431</v>
      </c>
    </row>
    <row r="6050" spans="1:8" x14ac:dyDescent="0.25">
      <c r="A6050" s="34">
        <v>45818</v>
      </c>
      <c r="B6050" s="35" t="s">
        <v>5</v>
      </c>
      <c r="C6050" s="36" t="s">
        <v>3529</v>
      </c>
      <c r="D6050" s="35" t="s">
        <v>10948</v>
      </c>
      <c r="E6050" s="36">
        <v>20</v>
      </c>
      <c r="F6050" s="36" t="s">
        <v>25</v>
      </c>
      <c r="G6050" s="36" t="s">
        <v>10961</v>
      </c>
      <c r="H6050" s="37" t="s">
        <v>8431</v>
      </c>
    </row>
    <row r="6051" spans="1:8" x14ac:dyDescent="0.25">
      <c r="A6051" s="30">
        <v>45818</v>
      </c>
      <c r="B6051" s="31" t="s">
        <v>1878</v>
      </c>
      <c r="C6051" s="32" t="s">
        <v>1879</v>
      </c>
      <c r="D6051" s="31" t="s">
        <v>10948</v>
      </c>
      <c r="E6051" s="32">
        <v>6</v>
      </c>
      <c r="F6051" s="32" t="s">
        <v>14</v>
      </c>
      <c r="G6051" s="32" t="s">
        <v>10961</v>
      </c>
      <c r="H6051" s="33" t="s">
        <v>8431</v>
      </c>
    </row>
    <row r="6052" spans="1:8" x14ac:dyDescent="0.25">
      <c r="A6052" s="34">
        <v>45818</v>
      </c>
      <c r="B6052" s="35" t="s">
        <v>244</v>
      </c>
      <c r="C6052" s="36" t="s">
        <v>245</v>
      </c>
      <c r="D6052" s="35" t="s">
        <v>10948</v>
      </c>
      <c r="E6052" s="36">
        <v>6</v>
      </c>
      <c r="F6052" s="36" t="s">
        <v>14</v>
      </c>
      <c r="G6052" s="36" t="s">
        <v>10961</v>
      </c>
      <c r="H6052" s="37" t="s">
        <v>8431</v>
      </c>
    </row>
    <row r="6053" spans="1:8" x14ac:dyDescent="0.25">
      <c r="A6053" s="30">
        <v>45818</v>
      </c>
      <c r="B6053" s="31" t="s">
        <v>214</v>
      </c>
      <c r="C6053" s="32" t="s">
        <v>215</v>
      </c>
      <c r="D6053" s="31" t="s">
        <v>10948</v>
      </c>
      <c r="E6053" s="32">
        <v>6</v>
      </c>
      <c r="F6053" s="32" t="s">
        <v>14</v>
      </c>
      <c r="G6053" s="32" t="s">
        <v>10961</v>
      </c>
      <c r="H6053" s="33" t="s">
        <v>8431</v>
      </c>
    </row>
    <row r="6054" spans="1:8" x14ac:dyDescent="0.25">
      <c r="A6054" s="34">
        <v>45818</v>
      </c>
      <c r="B6054" s="35" t="s">
        <v>63</v>
      </c>
      <c r="C6054" s="36" t="s">
        <v>64</v>
      </c>
      <c r="D6054" s="35" t="s">
        <v>10948</v>
      </c>
      <c r="E6054" s="36">
        <v>2</v>
      </c>
      <c r="F6054" s="36" t="s">
        <v>14</v>
      </c>
      <c r="G6054" s="36" t="s">
        <v>10961</v>
      </c>
      <c r="H6054" s="37" t="s">
        <v>8431</v>
      </c>
    </row>
    <row r="6055" spans="1:8" x14ac:dyDescent="0.25">
      <c r="A6055" s="30">
        <v>45818</v>
      </c>
      <c r="B6055" s="31" t="s">
        <v>75</v>
      </c>
      <c r="C6055" s="32" t="s">
        <v>76</v>
      </c>
      <c r="D6055" s="31" t="s">
        <v>10948</v>
      </c>
      <c r="E6055" s="32">
        <v>3</v>
      </c>
      <c r="F6055" s="32" t="s">
        <v>14</v>
      </c>
      <c r="G6055" s="32" t="s">
        <v>10961</v>
      </c>
      <c r="H6055" s="33" t="s">
        <v>8431</v>
      </c>
    </row>
    <row r="6056" spans="1:8" x14ac:dyDescent="0.25">
      <c r="A6056" s="34">
        <v>45818</v>
      </c>
      <c r="B6056" s="35" t="s">
        <v>93</v>
      </c>
      <c r="C6056" s="36" t="s">
        <v>94</v>
      </c>
      <c r="D6056" s="35" t="s">
        <v>10948</v>
      </c>
      <c r="E6056" s="36">
        <v>2</v>
      </c>
      <c r="F6056" s="36" t="s">
        <v>14</v>
      </c>
      <c r="G6056" s="36" t="s">
        <v>10961</v>
      </c>
      <c r="H6056" s="37" t="s">
        <v>8431</v>
      </c>
    </row>
    <row r="6057" spans="1:8" x14ac:dyDescent="0.25">
      <c r="A6057" s="30">
        <v>45818</v>
      </c>
      <c r="B6057" s="31" t="s">
        <v>202</v>
      </c>
      <c r="C6057" s="32" t="s">
        <v>203</v>
      </c>
      <c r="D6057" s="31" t="s">
        <v>10948</v>
      </c>
      <c r="E6057" s="32">
        <v>2</v>
      </c>
      <c r="F6057" s="32" t="s">
        <v>14</v>
      </c>
      <c r="G6057" s="32" t="s">
        <v>10961</v>
      </c>
      <c r="H6057" s="33" t="s">
        <v>8431</v>
      </c>
    </row>
    <row r="6058" spans="1:8" x14ac:dyDescent="0.25">
      <c r="A6058" s="34">
        <v>45818</v>
      </c>
      <c r="B6058" s="35" t="s">
        <v>124</v>
      </c>
      <c r="C6058" s="36" t="s">
        <v>125</v>
      </c>
      <c r="D6058" s="35" t="s">
        <v>10948</v>
      </c>
      <c r="E6058" s="36">
        <v>2</v>
      </c>
      <c r="F6058" s="36" t="s">
        <v>14</v>
      </c>
      <c r="G6058" s="36" t="s">
        <v>10961</v>
      </c>
      <c r="H6058" s="37" t="s">
        <v>8431</v>
      </c>
    </row>
    <row r="6059" spans="1:8" x14ac:dyDescent="0.25">
      <c r="A6059" s="30">
        <v>45818</v>
      </c>
      <c r="B6059" s="31" t="s">
        <v>145</v>
      </c>
      <c r="C6059" s="32" t="s">
        <v>146</v>
      </c>
      <c r="D6059" s="31" t="s">
        <v>10948</v>
      </c>
      <c r="E6059" s="32">
        <v>2</v>
      </c>
      <c r="F6059" s="32" t="s">
        <v>14</v>
      </c>
      <c r="G6059" s="32" t="s">
        <v>10961</v>
      </c>
      <c r="H6059" s="33" t="s">
        <v>8431</v>
      </c>
    </row>
    <row r="6060" spans="1:8" x14ac:dyDescent="0.25">
      <c r="A6060" s="34">
        <v>45818</v>
      </c>
      <c r="B6060" s="35" t="s">
        <v>128</v>
      </c>
      <c r="C6060" s="36" t="s">
        <v>129</v>
      </c>
      <c r="D6060" s="35" t="s">
        <v>10948</v>
      </c>
      <c r="E6060" s="36">
        <v>2</v>
      </c>
      <c r="F6060" s="36" t="s">
        <v>14</v>
      </c>
      <c r="G6060" s="36" t="s">
        <v>10961</v>
      </c>
      <c r="H6060" s="37" t="s">
        <v>8431</v>
      </c>
    </row>
    <row r="6061" spans="1:8" x14ac:dyDescent="0.25">
      <c r="A6061" s="30">
        <v>45818</v>
      </c>
      <c r="B6061" s="31" t="s">
        <v>1887</v>
      </c>
      <c r="C6061" s="32" t="s">
        <v>1888</v>
      </c>
      <c r="D6061" s="31" t="s">
        <v>10948</v>
      </c>
      <c r="E6061" s="32">
        <v>4</v>
      </c>
      <c r="F6061" s="32" t="s">
        <v>14</v>
      </c>
      <c r="G6061" s="32" t="s">
        <v>10961</v>
      </c>
      <c r="H6061" s="33" t="s">
        <v>8431</v>
      </c>
    </row>
    <row r="6062" spans="1:8" x14ac:dyDescent="0.25">
      <c r="A6062" s="34">
        <v>45818</v>
      </c>
      <c r="B6062" s="35" t="s">
        <v>1964</v>
      </c>
      <c r="C6062" s="36" t="s">
        <v>1965</v>
      </c>
      <c r="D6062" s="35" t="s">
        <v>10948</v>
      </c>
      <c r="E6062" s="36">
        <v>2</v>
      </c>
      <c r="F6062" s="36" t="s">
        <v>14</v>
      </c>
      <c r="G6062" s="36" t="s">
        <v>10961</v>
      </c>
      <c r="H6062" s="37" t="s">
        <v>8431</v>
      </c>
    </row>
    <row r="6063" spans="1:8" x14ac:dyDescent="0.25">
      <c r="A6063" s="30">
        <v>45818</v>
      </c>
      <c r="B6063" s="31" t="s">
        <v>889</v>
      </c>
      <c r="C6063" s="32" t="s">
        <v>890</v>
      </c>
      <c r="D6063" s="31" t="s">
        <v>10948</v>
      </c>
      <c r="E6063" s="32">
        <v>36</v>
      </c>
      <c r="F6063" s="32" t="s">
        <v>14</v>
      </c>
      <c r="G6063" s="32" t="s">
        <v>10961</v>
      </c>
      <c r="H6063" s="33" t="s">
        <v>8431</v>
      </c>
    </row>
    <row r="6064" spans="1:8" x14ac:dyDescent="0.25">
      <c r="A6064" s="34">
        <v>45818</v>
      </c>
      <c r="B6064" s="35" t="s">
        <v>158</v>
      </c>
      <c r="C6064" s="36" t="s">
        <v>1374</v>
      </c>
      <c r="D6064" s="35" t="s">
        <v>10948</v>
      </c>
      <c r="E6064" s="36">
        <v>48</v>
      </c>
      <c r="F6064" s="36" t="s">
        <v>14</v>
      </c>
      <c r="G6064" s="36" t="s">
        <v>10961</v>
      </c>
      <c r="H6064" s="37" t="s">
        <v>8431</v>
      </c>
    </row>
    <row r="6065" spans="1:8" x14ac:dyDescent="0.25">
      <c r="A6065" s="30">
        <v>45818</v>
      </c>
      <c r="B6065" s="31" t="s">
        <v>8819</v>
      </c>
      <c r="C6065" s="32" t="s">
        <v>8789</v>
      </c>
      <c r="D6065" s="31" t="s">
        <v>10948</v>
      </c>
      <c r="E6065" s="32">
        <v>8</v>
      </c>
      <c r="F6065" s="32" t="s">
        <v>14</v>
      </c>
      <c r="G6065" s="32" t="s">
        <v>10961</v>
      </c>
      <c r="H6065" s="33" t="s">
        <v>8431</v>
      </c>
    </row>
    <row r="6066" spans="1:8" x14ac:dyDescent="0.25">
      <c r="A6066" s="34">
        <v>45818</v>
      </c>
      <c r="B6066" s="35" t="s">
        <v>9257</v>
      </c>
      <c r="C6066" s="36" t="s">
        <v>8922</v>
      </c>
      <c r="D6066" s="35" t="s">
        <v>10948</v>
      </c>
      <c r="E6066" s="36">
        <v>3</v>
      </c>
      <c r="F6066" s="36" t="s">
        <v>25</v>
      </c>
      <c r="G6066" s="36" t="s">
        <v>10961</v>
      </c>
      <c r="H6066" s="37" t="s">
        <v>8431</v>
      </c>
    </row>
    <row r="6067" spans="1:8" x14ac:dyDescent="0.25">
      <c r="A6067" s="30">
        <v>45818</v>
      </c>
      <c r="B6067" s="31" t="s">
        <v>8829</v>
      </c>
      <c r="C6067" s="32" t="s">
        <v>8799</v>
      </c>
      <c r="D6067" s="31" t="s">
        <v>10948</v>
      </c>
      <c r="E6067" s="32">
        <v>8</v>
      </c>
      <c r="F6067" s="32" t="s">
        <v>14</v>
      </c>
      <c r="G6067" s="32" t="s">
        <v>10961</v>
      </c>
      <c r="H6067" s="33" t="s">
        <v>8431</v>
      </c>
    </row>
    <row r="6068" spans="1:8" x14ac:dyDescent="0.25">
      <c r="A6068" s="34">
        <v>45818</v>
      </c>
      <c r="B6068" s="35" t="s">
        <v>8828</v>
      </c>
      <c r="C6068" s="36" t="s">
        <v>8798</v>
      </c>
      <c r="D6068" s="35" t="s">
        <v>10948</v>
      </c>
      <c r="E6068" s="36">
        <v>8</v>
      </c>
      <c r="F6068" s="36" t="s">
        <v>14</v>
      </c>
      <c r="G6068" s="36" t="s">
        <v>10961</v>
      </c>
      <c r="H6068" s="37" t="s">
        <v>8431</v>
      </c>
    </row>
    <row r="6069" spans="1:8" x14ac:dyDescent="0.25">
      <c r="A6069" s="30">
        <v>45818</v>
      </c>
      <c r="B6069" s="31">
        <v>2310136100</v>
      </c>
      <c r="C6069" s="32" t="s">
        <v>10949</v>
      </c>
      <c r="D6069" s="31" t="s">
        <v>10948</v>
      </c>
      <c r="E6069" s="32">
        <v>1</v>
      </c>
      <c r="F6069" s="32" t="s">
        <v>14</v>
      </c>
      <c r="G6069" s="32" t="s">
        <v>10961</v>
      </c>
      <c r="H6069" s="33" t="s">
        <v>8431</v>
      </c>
    </row>
    <row r="6070" spans="1:8" x14ac:dyDescent="0.25">
      <c r="A6070" s="34">
        <v>45818</v>
      </c>
      <c r="B6070" s="35" t="s">
        <v>10262</v>
      </c>
      <c r="C6070" s="36" t="s">
        <v>5825</v>
      </c>
      <c r="D6070" s="35" t="s">
        <v>10948</v>
      </c>
      <c r="E6070" s="36">
        <v>6</v>
      </c>
      <c r="F6070" s="36" t="s">
        <v>25</v>
      </c>
      <c r="G6070" s="36" t="s">
        <v>10961</v>
      </c>
      <c r="H6070" s="37" t="s">
        <v>8431</v>
      </c>
    </row>
    <row r="6071" spans="1:8" x14ac:dyDescent="0.25">
      <c r="A6071" s="30">
        <v>45793</v>
      </c>
      <c r="B6071" s="31" t="s">
        <v>5423</v>
      </c>
      <c r="C6071" s="32" t="s">
        <v>5424</v>
      </c>
      <c r="D6071" s="31" t="s">
        <v>10956</v>
      </c>
      <c r="E6071" s="32">
        <v>500</v>
      </c>
      <c r="F6071" s="32" t="s">
        <v>25</v>
      </c>
      <c r="G6071" s="32" t="s">
        <v>10961</v>
      </c>
      <c r="H6071" s="33" t="s">
        <v>10894</v>
      </c>
    </row>
    <row r="6072" spans="1:8" x14ac:dyDescent="0.25">
      <c r="A6072" s="34">
        <v>45793</v>
      </c>
      <c r="B6072" s="35" t="s">
        <v>5450</v>
      </c>
      <c r="C6072" s="36" t="s">
        <v>5451</v>
      </c>
      <c r="D6072" s="35" t="s">
        <v>10956</v>
      </c>
      <c r="E6072" s="36">
        <v>100</v>
      </c>
      <c r="F6072" s="36" t="s">
        <v>25</v>
      </c>
      <c r="G6072" s="36" t="s">
        <v>10961</v>
      </c>
      <c r="H6072" s="37" t="s">
        <v>10894</v>
      </c>
    </row>
    <row r="6073" spans="1:8" x14ac:dyDescent="0.25">
      <c r="A6073" s="30">
        <v>45811</v>
      </c>
      <c r="B6073" s="31" t="s">
        <v>10958</v>
      </c>
      <c r="C6073" s="32" t="s">
        <v>10958</v>
      </c>
      <c r="D6073" s="31">
        <v>3338</v>
      </c>
      <c r="E6073" s="32">
        <v>2</v>
      </c>
      <c r="F6073" s="32" t="s">
        <v>25</v>
      </c>
      <c r="G6073" s="32" t="s">
        <v>10003</v>
      </c>
      <c r="H6073" s="33">
        <v>0</v>
      </c>
    </row>
    <row r="6074" spans="1:8" x14ac:dyDescent="0.25">
      <c r="A6074" s="34">
        <v>45815</v>
      </c>
      <c r="B6074" s="35" t="s">
        <v>7875</v>
      </c>
      <c r="C6074" s="36" t="s">
        <v>7876</v>
      </c>
      <c r="D6074" s="35">
        <v>3339</v>
      </c>
      <c r="E6074" s="36">
        <v>200</v>
      </c>
      <c r="F6074" s="36" t="s">
        <v>25</v>
      </c>
      <c r="G6074" s="36" t="s">
        <v>10003</v>
      </c>
      <c r="H6074" s="37">
        <v>0</v>
      </c>
    </row>
    <row r="6075" spans="1:8" x14ac:dyDescent="0.25">
      <c r="A6075" s="30">
        <v>45815</v>
      </c>
      <c r="B6075" s="31" t="s">
        <v>7873</v>
      </c>
      <c r="C6075" s="32" t="s">
        <v>7874</v>
      </c>
      <c r="D6075" s="31">
        <v>3340</v>
      </c>
      <c r="E6075" s="32">
        <v>190</v>
      </c>
      <c r="F6075" s="32" t="s">
        <v>25</v>
      </c>
      <c r="G6075" s="32" t="s">
        <v>10003</v>
      </c>
      <c r="H6075" s="33">
        <v>0</v>
      </c>
    </row>
    <row r="6076" spans="1:8" x14ac:dyDescent="0.25">
      <c r="A6076" s="34">
        <v>45815</v>
      </c>
      <c r="B6076" s="35" t="s">
        <v>2432</v>
      </c>
      <c r="C6076" s="36" t="s">
        <v>2486</v>
      </c>
      <c r="D6076" s="35">
        <v>3341</v>
      </c>
      <c r="E6076" s="36">
        <v>100</v>
      </c>
      <c r="F6076" s="36" t="s">
        <v>14</v>
      </c>
      <c r="G6076" s="36" t="s">
        <v>10003</v>
      </c>
      <c r="H6076" s="37">
        <v>0</v>
      </c>
    </row>
    <row r="6077" spans="1:8" x14ac:dyDescent="0.25">
      <c r="A6077" s="30">
        <v>45815</v>
      </c>
      <c r="B6077" s="31" t="s">
        <v>650</v>
      </c>
      <c r="C6077" s="32" t="s">
        <v>8549</v>
      </c>
      <c r="D6077" s="31">
        <v>3342</v>
      </c>
      <c r="E6077" s="32">
        <v>360</v>
      </c>
      <c r="F6077" s="32" t="s">
        <v>14</v>
      </c>
      <c r="G6077" s="32" t="s">
        <v>10003</v>
      </c>
      <c r="H6077" s="33">
        <v>0</v>
      </c>
    </row>
    <row r="6078" spans="1:8" x14ac:dyDescent="0.25">
      <c r="A6078" s="34">
        <v>45817</v>
      </c>
      <c r="B6078" s="35">
        <v>3280503100</v>
      </c>
      <c r="C6078" s="36" t="s">
        <v>8669</v>
      </c>
      <c r="D6078" s="35">
        <v>3346</v>
      </c>
      <c r="E6078" s="36">
        <v>70</v>
      </c>
      <c r="F6078" s="36" t="s">
        <v>14</v>
      </c>
      <c r="G6078" s="36" t="s">
        <v>10003</v>
      </c>
      <c r="H6078" s="37">
        <v>0</v>
      </c>
    </row>
    <row r="6079" spans="1:8" x14ac:dyDescent="0.25">
      <c r="A6079" s="30">
        <v>45817</v>
      </c>
      <c r="B6079" s="31" t="s">
        <v>9754</v>
      </c>
      <c r="C6079" s="32" t="s">
        <v>9764</v>
      </c>
      <c r="D6079" s="31">
        <v>3347</v>
      </c>
      <c r="E6079" s="32">
        <v>20</v>
      </c>
      <c r="F6079" s="32" t="s">
        <v>14</v>
      </c>
      <c r="G6079" s="32" t="s">
        <v>10003</v>
      </c>
      <c r="H6079" s="33">
        <v>0</v>
      </c>
    </row>
    <row r="6080" spans="1:8" x14ac:dyDescent="0.25">
      <c r="A6080" s="34">
        <v>45817</v>
      </c>
      <c r="B6080" s="35">
        <v>2310136100</v>
      </c>
      <c r="C6080" s="36" t="s">
        <v>10949</v>
      </c>
      <c r="D6080" s="35">
        <v>3348</v>
      </c>
      <c r="E6080" s="36">
        <v>3</v>
      </c>
      <c r="F6080" s="36" t="s">
        <v>14</v>
      </c>
      <c r="G6080" s="36" t="s">
        <v>10003</v>
      </c>
      <c r="H6080" s="37">
        <v>0</v>
      </c>
    </row>
    <row r="6081" spans="1:8" x14ac:dyDescent="0.25">
      <c r="A6081" s="30">
        <v>45817</v>
      </c>
      <c r="B6081" s="31" t="s">
        <v>9279</v>
      </c>
      <c r="C6081" s="32" t="s">
        <v>8931</v>
      </c>
      <c r="D6081" s="31">
        <v>3349</v>
      </c>
      <c r="E6081" s="32">
        <v>26</v>
      </c>
      <c r="F6081" s="32" t="s">
        <v>25</v>
      </c>
      <c r="G6081" s="32" t="s">
        <v>10003</v>
      </c>
      <c r="H6081" s="33">
        <v>0</v>
      </c>
    </row>
    <row r="6082" spans="1:8" x14ac:dyDescent="0.25">
      <c r="A6082" s="34">
        <v>45817</v>
      </c>
      <c r="B6082" s="35" t="s">
        <v>9350</v>
      </c>
      <c r="C6082" s="36" t="s">
        <v>8939</v>
      </c>
      <c r="D6082" s="35">
        <v>3350</v>
      </c>
      <c r="E6082" s="36">
        <v>5</v>
      </c>
      <c r="F6082" s="36" t="s">
        <v>14</v>
      </c>
      <c r="G6082" s="36" t="s">
        <v>10003</v>
      </c>
      <c r="H6082" s="37">
        <v>0</v>
      </c>
    </row>
    <row r="6083" spans="1:8" x14ac:dyDescent="0.25">
      <c r="A6083" s="30">
        <v>45817</v>
      </c>
      <c r="B6083" s="31" t="s">
        <v>9257</v>
      </c>
      <c r="C6083" s="32" t="s">
        <v>8922</v>
      </c>
      <c r="D6083" s="31">
        <v>3351</v>
      </c>
      <c r="E6083" s="32">
        <v>15</v>
      </c>
      <c r="F6083" s="32" t="s">
        <v>25</v>
      </c>
      <c r="G6083" s="32" t="s">
        <v>10003</v>
      </c>
      <c r="H6083" s="33">
        <v>0</v>
      </c>
    </row>
    <row r="6084" spans="1:8" x14ac:dyDescent="0.25">
      <c r="A6084" s="34">
        <v>45817</v>
      </c>
      <c r="B6084" s="35" t="s">
        <v>9336</v>
      </c>
      <c r="C6084" s="36" t="s">
        <v>8919</v>
      </c>
      <c r="D6084" s="35">
        <v>3352</v>
      </c>
      <c r="E6084" s="36">
        <v>6</v>
      </c>
      <c r="F6084" s="36" t="s">
        <v>25</v>
      </c>
      <c r="G6084" s="36" t="s">
        <v>10003</v>
      </c>
      <c r="H6084" s="37">
        <v>0</v>
      </c>
    </row>
    <row r="6085" spans="1:8" x14ac:dyDescent="0.25">
      <c r="A6085" s="30">
        <v>45817</v>
      </c>
      <c r="B6085" s="31" t="s">
        <v>8970</v>
      </c>
      <c r="C6085" s="32" t="s">
        <v>8959</v>
      </c>
      <c r="D6085" s="31">
        <v>3353</v>
      </c>
      <c r="E6085" s="32">
        <v>5</v>
      </c>
      <c r="F6085" s="32" t="s">
        <v>14</v>
      </c>
      <c r="G6085" s="32" t="s">
        <v>10003</v>
      </c>
      <c r="H6085" s="33">
        <v>0</v>
      </c>
    </row>
    <row r="6086" spans="1:8" x14ac:dyDescent="0.25">
      <c r="A6086" s="34">
        <v>45817</v>
      </c>
      <c r="B6086" s="35" t="s">
        <v>9330</v>
      </c>
      <c r="C6086" s="36" t="s">
        <v>8913</v>
      </c>
      <c r="D6086" s="35">
        <v>3354</v>
      </c>
      <c r="E6086" s="36">
        <v>20</v>
      </c>
      <c r="F6086" s="36" t="s">
        <v>14</v>
      </c>
      <c r="G6086" s="36" t="s">
        <v>10003</v>
      </c>
      <c r="H6086" s="37">
        <v>0</v>
      </c>
    </row>
    <row r="6087" spans="1:8" x14ac:dyDescent="0.25">
      <c r="A6087" s="30">
        <v>45817</v>
      </c>
      <c r="B6087" s="31" t="s">
        <v>9361</v>
      </c>
      <c r="C6087" s="32" t="s">
        <v>8952</v>
      </c>
      <c r="D6087" s="31">
        <v>3356</v>
      </c>
      <c r="E6087" s="32">
        <v>5</v>
      </c>
      <c r="F6087" s="32" t="s">
        <v>14</v>
      </c>
      <c r="G6087" s="32" t="s">
        <v>10003</v>
      </c>
      <c r="H6087" s="33">
        <v>0</v>
      </c>
    </row>
    <row r="6088" spans="1:8" x14ac:dyDescent="0.25">
      <c r="A6088" s="34">
        <v>45818</v>
      </c>
      <c r="B6088" s="35" t="s">
        <v>10950</v>
      </c>
      <c r="C6088" s="36" t="s">
        <v>10950</v>
      </c>
      <c r="D6088" s="35">
        <v>3357</v>
      </c>
      <c r="E6088" s="36">
        <v>11</v>
      </c>
      <c r="F6088" s="36" t="s">
        <v>14</v>
      </c>
      <c r="G6088" s="36" t="s">
        <v>10003</v>
      </c>
      <c r="H6088" s="37">
        <v>0</v>
      </c>
    </row>
    <row r="6089" spans="1:8" x14ac:dyDescent="0.25">
      <c r="A6089" s="30">
        <v>45818</v>
      </c>
      <c r="B6089" s="31" t="s">
        <v>4332</v>
      </c>
      <c r="C6089" s="32" t="s">
        <v>4333</v>
      </c>
      <c r="D6089" s="31">
        <v>3358</v>
      </c>
      <c r="E6089" s="32">
        <v>12</v>
      </c>
      <c r="F6089" s="32" t="s">
        <v>14</v>
      </c>
      <c r="G6089" s="32" t="s">
        <v>10003</v>
      </c>
      <c r="H6089" s="33">
        <v>0</v>
      </c>
    </row>
    <row r="6090" spans="1:8" x14ac:dyDescent="0.25">
      <c r="A6090" s="34">
        <v>45818</v>
      </c>
      <c r="B6090" s="35" t="s">
        <v>1164</v>
      </c>
      <c r="C6090" s="36" t="s">
        <v>1165</v>
      </c>
      <c r="D6090" s="35" t="s">
        <v>10962</v>
      </c>
      <c r="E6090" s="36">
        <v>2</v>
      </c>
      <c r="F6090" s="36" t="s">
        <v>25</v>
      </c>
      <c r="G6090" s="36" t="s">
        <v>10003</v>
      </c>
      <c r="H6090" s="37">
        <v>0</v>
      </c>
    </row>
    <row r="6091" spans="1:8" x14ac:dyDescent="0.25">
      <c r="A6091" s="30">
        <v>45818</v>
      </c>
      <c r="B6091" s="31" t="s">
        <v>657</v>
      </c>
      <c r="C6091" s="32" t="s">
        <v>4350</v>
      </c>
      <c r="D6091" s="31">
        <v>3361</v>
      </c>
      <c r="E6091" s="32">
        <v>24</v>
      </c>
      <c r="F6091" s="32" t="s">
        <v>14</v>
      </c>
      <c r="G6091" s="32" t="s">
        <v>10003</v>
      </c>
      <c r="H6091" s="33">
        <v>0</v>
      </c>
    </row>
    <row r="6092" spans="1:8" x14ac:dyDescent="0.25">
      <c r="A6092" s="34">
        <v>45818</v>
      </c>
      <c r="B6092" s="35" t="s">
        <v>1172</v>
      </c>
      <c r="C6092" s="36" t="s">
        <v>1173</v>
      </c>
      <c r="D6092" s="35">
        <v>3362</v>
      </c>
      <c r="E6092" s="36">
        <v>200</v>
      </c>
      <c r="F6092" s="36" t="s">
        <v>14</v>
      </c>
      <c r="G6092" s="36" t="s">
        <v>10003</v>
      </c>
      <c r="H6092" s="37">
        <v>0</v>
      </c>
    </row>
    <row r="6093" spans="1:8" x14ac:dyDescent="0.25">
      <c r="A6093" s="30">
        <v>45818</v>
      </c>
      <c r="B6093" s="31" t="s">
        <v>1226</v>
      </c>
      <c r="C6093" s="32" t="s">
        <v>1227</v>
      </c>
      <c r="D6093" s="31">
        <v>3363</v>
      </c>
      <c r="E6093" s="32">
        <v>5</v>
      </c>
      <c r="F6093" s="32" t="s">
        <v>14</v>
      </c>
      <c r="G6093" s="32" t="s">
        <v>10003</v>
      </c>
      <c r="H6093" s="33">
        <v>0</v>
      </c>
    </row>
    <row r="6094" spans="1:8" x14ac:dyDescent="0.25">
      <c r="A6094" s="34">
        <v>45818</v>
      </c>
      <c r="B6094" s="35" t="s">
        <v>427</v>
      </c>
      <c r="C6094" s="36" t="s">
        <v>428</v>
      </c>
      <c r="D6094" s="35">
        <v>3364</v>
      </c>
      <c r="E6094" s="36">
        <v>15</v>
      </c>
      <c r="F6094" s="36" t="s">
        <v>14</v>
      </c>
      <c r="G6094" s="36" t="s">
        <v>10003</v>
      </c>
      <c r="H6094" s="37">
        <v>0</v>
      </c>
    </row>
    <row r="6095" spans="1:8" x14ac:dyDescent="0.25">
      <c r="A6095" s="30">
        <v>45818</v>
      </c>
      <c r="B6095" s="31" t="s">
        <v>632</v>
      </c>
      <c r="C6095" s="32" t="s">
        <v>3559</v>
      </c>
      <c r="D6095" s="31">
        <v>3365</v>
      </c>
      <c r="E6095" s="32">
        <v>200</v>
      </c>
      <c r="F6095" s="32" t="s">
        <v>25</v>
      </c>
      <c r="G6095" s="32" t="s">
        <v>10003</v>
      </c>
      <c r="H6095" s="33">
        <v>0</v>
      </c>
    </row>
    <row r="6096" spans="1:8" x14ac:dyDescent="0.25">
      <c r="A6096" s="34">
        <v>45818</v>
      </c>
      <c r="B6096" s="35" t="s">
        <v>630</v>
      </c>
      <c r="C6096" s="36" t="s">
        <v>3558</v>
      </c>
      <c r="D6096" s="35">
        <v>3366</v>
      </c>
      <c r="E6096" s="36">
        <v>400</v>
      </c>
      <c r="F6096" s="36" t="s">
        <v>25</v>
      </c>
      <c r="G6096" s="36" t="s">
        <v>10003</v>
      </c>
      <c r="H6096" s="37">
        <v>0</v>
      </c>
    </row>
    <row r="6097" spans="1:8" x14ac:dyDescent="0.25">
      <c r="A6097" s="30">
        <v>45818</v>
      </c>
      <c r="B6097" s="31" t="s">
        <v>1132</v>
      </c>
      <c r="C6097" s="32" t="s">
        <v>1133</v>
      </c>
      <c r="D6097" s="31">
        <v>3367</v>
      </c>
      <c r="E6097" s="32">
        <v>400</v>
      </c>
      <c r="F6097" s="32" t="s">
        <v>14</v>
      </c>
      <c r="G6097" s="32" t="s">
        <v>10003</v>
      </c>
      <c r="H6097" s="33">
        <v>0</v>
      </c>
    </row>
    <row r="6098" spans="1:8" x14ac:dyDescent="0.25">
      <c r="A6098" s="34">
        <v>45818</v>
      </c>
      <c r="B6098" s="35" t="s">
        <v>11206</v>
      </c>
      <c r="C6098" s="36" t="s">
        <v>10963</v>
      </c>
      <c r="D6098" s="35">
        <v>3368</v>
      </c>
      <c r="E6098" s="36">
        <v>324</v>
      </c>
      <c r="F6098" s="36" t="s">
        <v>14</v>
      </c>
      <c r="G6098" s="36" t="s">
        <v>10003</v>
      </c>
      <c r="H6098" s="37">
        <v>0</v>
      </c>
    </row>
    <row r="6099" spans="1:8" x14ac:dyDescent="0.25">
      <c r="A6099" s="30">
        <v>45818</v>
      </c>
      <c r="B6099" s="31" t="s">
        <v>1495</v>
      </c>
      <c r="C6099" s="32" t="s">
        <v>1495</v>
      </c>
      <c r="D6099" s="31">
        <v>3369</v>
      </c>
      <c r="E6099" s="32">
        <v>20</v>
      </c>
      <c r="F6099" s="32" t="s">
        <v>14</v>
      </c>
      <c r="G6099" s="32" t="s">
        <v>10003</v>
      </c>
      <c r="H6099" s="33">
        <v>0</v>
      </c>
    </row>
    <row r="6100" spans="1:8" x14ac:dyDescent="0.25">
      <c r="A6100" s="34">
        <v>45818</v>
      </c>
      <c r="B6100" s="35" t="s">
        <v>1485</v>
      </c>
      <c r="C6100" s="36" t="s">
        <v>1485</v>
      </c>
      <c r="D6100" s="35">
        <v>3370</v>
      </c>
      <c r="E6100" s="36">
        <v>20</v>
      </c>
      <c r="F6100" s="36" t="s">
        <v>14</v>
      </c>
      <c r="G6100" s="36" t="s">
        <v>10003</v>
      </c>
      <c r="H6100" s="37">
        <v>0</v>
      </c>
    </row>
    <row r="6101" spans="1:8" x14ac:dyDescent="0.25">
      <c r="A6101" s="30">
        <v>45818</v>
      </c>
      <c r="B6101" s="31" t="s">
        <v>1777</v>
      </c>
      <c r="C6101" s="32" t="s">
        <v>1778</v>
      </c>
      <c r="D6101" s="31">
        <v>3371</v>
      </c>
      <c r="E6101" s="32">
        <v>50</v>
      </c>
      <c r="F6101" s="32" t="s">
        <v>14</v>
      </c>
      <c r="G6101" s="32" t="s">
        <v>10003</v>
      </c>
      <c r="H6101" s="33">
        <v>0</v>
      </c>
    </row>
    <row r="6102" spans="1:8" x14ac:dyDescent="0.25">
      <c r="A6102" s="34">
        <v>45818</v>
      </c>
      <c r="B6102" s="35" t="s">
        <v>4288</v>
      </c>
      <c r="C6102" s="36" t="s">
        <v>4289</v>
      </c>
      <c r="D6102" s="35">
        <v>3372</v>
      </c>
      <c r="E6102" s="36">
        <v>10080</v>
      </c>
      <c r="F6102" s="36" t="s">
        <v>14</v>
      </c>
      <c r="G6102" s="36" t="s">
        <v>10003</v>
      </c>
      <c r="H6102" s="37">
        <v>0</v>
      </c>
    </row>
    <row r="6103" spans="1:8" x14ac:dyDescent="0.25">
      <c r="A6103" s="30">
        <v>45818</v>
      </c>
      <c r="B6103" s="31" t="s">
        <v>5376</v>
      </c>
      <c r="C6103" s="32" t="s">
        <v>5377</v>
      </c>
      <c r="D6103" s="31">
        <v>3373</v>
      </c>
      <c r="E6103" s="32">
        <v>300</v>
      </c>
      <c r="F6103" s="32" t="s">
        <v>14</v>
      </c>
      <c r="G6103" s="32" t="s">
        <v>10003</v>
      </c>
      <c r="H6103" s="33">
        <v>0</v>
      </c>
    </row>
    <row r="6104" spans="1:8" x14ac:dyDescent="0.25">
      <c r="A6104" s="34">
        <v>45818</v>
      </c>
      <c r="B6104" s="35" t="s">
        <v>5213</v>
      </c>
      <c r="C6104" s="36" t="s">
        <v>5214</v>
      </c>
      <c r="D6104" s="35">
        <v>3374</v>
      </c>
      <c r="E6104" s="36">
        <v>9</v>
      </c>
      <c r="F6104" s="36" t="s">
        <v>14</v>
      </c>
      <c r="G6104" s="36" t="s">
        <v>10003</v>
      </c>
      <c r="H6104" s="37">
        <v>0</v>
      </c>
    </row>
    <row r="6105" spans="1:8" x14ac:dyDescent="0.25">
      <c r="A6105" s="30">
        <v>45818</v>
      </c>
      <c r="B6105" s="31" t="s">
        <v>10964</v>
      </c>
      <c r="C6105" s="32" t="s">
        <v>10965</v>
      </c>
      <c r="D6105" s="31">
        <v>3375</v>
      </c>
      <c r="E6105" s="32">
        <v>10</v>
      </c>
      <c r="F6105" s="32" t="s">
        <v>14</v>
      </c>
      <c r="G6105" s="32" t="s">
        <v>10003</v>
      </c>
      <c r="H6105" s="33">
        <v>0</v>
      </c>
    </row>
    <row r="6106" spans="1:8" x14ac:dyDescent="0.25">
      <c r="A6106" s="34">
        <v>45818</v>
      </c>
      <c r="B6106" s="35" t="s">
        <v>5211</v>
      </c>
      <c r="C6106" s="36" t="s">
        <v>5212</v>
      </c>
      <c r="D6106" s="35">
        <v>3376</v>
      </c>
      <c r="E6106" s="36">
        <v>2</v>
      </c>
      <c r="F6106" s="36" t="s">
        <v>14</v>
      </c>
      <c r="G6106" s="36" t="s">
        <v>10003</v>
      </c>
      <c r="H6106" s="37">
        <v>0</v>
      </c>
    </row>
    <row r="6107" spans="1:8" x14ac:dyDescent="0.25">
      <c r="A6107" s="30">
        <v>45818</v>
      </c>
      <c r="B6107" s="31" t="s">
        <v>8131</v>
      </c>
      <c r="C6107" s="32" t="s">
        <v>8132</v>
      </c>
      <c r="D6107" s="31">
        <v>3377</v>
      </c>
      <c r="E6107" s="32">
        <v>300</v>
      </c>
      <c r="F6107" s="32" t="s">
        <v>14</v>
      </c>
      <c r="G6107" s="32" t="s">
        <v>10003</v>
      </c>
      <c r="H6107" s="33">
        <v>0</v>
      </c>
    </row>
    <row r="6108" spans="1:8" x14ac:dyDescent="0.25">
      <c r="A6108" s="34">
        <v>45818</v>
      </c>
      <c r="B6108" s="35" t="s">
        <v>8135</v>
      </c>
      <c r="C6108" s="36" t="s">
        <v>8136</v>
      </c>
      <c r="D6108" s="35">
        <v>3378</v>
      </c>
      <c r="E6108" s="36">
        <v>104</v>
      </c>
      <c r="F6108" s="36" t="s">
        <v>14</v>
      </c>
      <c r="G6108" s="36" t="s">
        <v>10003</v>
      </c>
      <c r="H6108" s="37">
        <v>0</v>
      </c>
    </row>
    <row r="6109" spans="1:8" x14ac:dyDescent="0.25">
      <c r="A6109" s="30">
        <v>45818</v>
      </c>
      <c r="B6109" s="31" t="s">
        <v>8137</v>
      </c>
      <c r="C6109" s="32" t="s">
        <v>8138</v>
      </c>
      <c r="D6109" s="31">
        <v>3379</v>
      </c>
      <c r="E6109" s="32">
        <v>202</v>
      </c>
      <c r="F6109" s="32" t="s">
        <v>14</v>
      </c>
      <c r="G6109" s="32" t="s">
        <v>10003</v>
      </c>
      <c r="H6109" s="33"/>
    </row>
    <row r="6110" spans="1:8" x14ac:dyDescent="0.25">
      <c r="A6110" s="34">
        <v>45818</v>
      </c>
      <c r="B6110" s="35" t="s">
        <v>8177</v>
      </c>
      <c r="C6110" s="36" t="s">
        <v>8178</v>
      </c>
      <c r="D6110" s="35">
        <v>3380</v>
      </c>
      <c r="E6110" s="36">
        <v>100</v>
      </c>
      <c r="F6110" s="36" t="s">
        <v>14</v>
      </c>
      <c r="G6110" s="36" t="s">
        <v>10003</v>
      </c>
      <c r="H6110" s="37">
        <v>0</v>
      </c>
    </row>
    <row r="6111" spans="1:8" x14ac:dyDescent="0.25">
      <c r="A6111" s="30">
        <v>45818</v>
      </c>
      <c r="B6111" s="31" t="s">
        <v>8153</v>
      </c>
      <c r="C6111" s="32" t="s">
        <v>8154</v>
      </c>
      <c r="D6111" s="31">
        <v>3381</v>
      </c>
      <c r="E6111" s="32">
        <v>44</v>
      </c>
      <c r="F6111" s="32" t="s">
        <v>14</v>
      </c>
      <c r="G6111" s="32" t="s">
        <v>10003</v>
      </c>
      <c r="H6111" s="33">
        <v>0</v>
      </c>
    </row>
    <row r="6112" spans="1:8" x14ac:dyDescent="0.25">
      <c r="A6112" s="34">
        <v>45818</v>
      </c>
      <c r="B6112" s="35" t="s">
        <v>8279</v>
      </c>
      <c r="C6112" s="36" t="s">
        <v>8280</v>
      </c>
      <c r="D6112" s="35">
        <v>3382</v>
      </c>
      <c r="E6112" s="36">
        <v>80</v>
      </c>
      <c r="F6112" s="36" t="s">
        <v>14</v>
      </c>
      <c r="G6112" s="36" t="s">
        <v>10003</v>
      </c>
      <c r="H6112" s="37">
        <v>0</v>
      </c>
    </row>
    <row r="6113" spans="1:8" x14ac:dyDescent="0.25">
      <c r="A6113" s="30">
        <v>45818</v>
      </c>
      <c r="B6113" s="31" t="s">
        <v>10188</v>
      </c>
      <c r="C6113" s="32" t="s">
        <v>8235</v>
      </c>
      <c r="D6113" s="31">
        <v>3383</v>
      </c>
      <c r="E6113" s="32">
        <v>30</v>
      </c>
      <c r="F6113" s="32" t="s">
        <v>14</v>
      </c>
      <c r="G6113" s="32" t="s">
        <v>10003</v>
      </c>
      <c r="H6113" s="33">
        <v>0</v>
      </c>
    </row>
    <row r="6114" spans="1:8" x14ac:dyDescent="0.25">
      <c r="A6114" s="34">
        <v>45818</v>
      </c>
      <c r="B6114" s="35" t="s">
        <v>8269</v>
      </c>
      <c r="C6114" s="36" t="s">
        <v>8270</v>
      </c>
      <c r="D6114" s="35">
        <v>3384</v>
      </c>
      <c r="E6114" s="36">
        <v>35</v>
      </c>
      <c r="F6114" s="36" t="s">
        <v>14</v>
      </c>
      <c r="G6114" s="36" t="s">
        <v>10003</v>
      </c>
      <c r="H6114" s="37">
        <v>0</v>
      </c>
    </row>
    <row r="6115" spans="1:8" x14ac:dyDescent="0.25">
      <c r="A6115" s="30">
        <v>45818</v>
      </c>
      <c r="B6115" s="31" t="s">
        <v>8275</v>
      </c>
      <c r="C6115" s="32" t="s">
        <v>8276</v>
      </c>
      <c r="D6115" s="31">
        <v>3385</v>
      </c>
      <c r="E6115" s="32">
        <v>20</v>
      </c>
      <c r="F6115" s="32" t="s">
        <v>14</v>
      </c>
      <c r="G6115" s="32" t="s">
        <v>10003</v>
      </c>
      <c r="H6115" s="33">
        <v>0</v>
      </c>
    </row>
    <row r="6116" spans="1:8" x14ac:dyDescent="0.25">
      <c r="A6116" s="34">
        <v>45818</v>
      </c>
      <c r="B6116" s="35" t="s">
        <v>8213</v>
      </c>
      <c r="C6116" s="36" t="s">
        <v>8214</v>
      </c>
      <c r="D6116" s="35">
        <v>3386</v>
      </c>
      <c r="E6116" s="36">
        <v>60</v>
      </c>
      <c r="F6116" s="36" t="s">
        <v>14</v>
      </c>
      <c r="G6116" s="36" t="s">
        <v>10003</v>
      </c>
      <c r="H6116" s="37">
        <v>0</v>
      </c>
    </row>
    <row r="6117" spans="1:8" x14ac:dyDescent="0.25">
      <c r="A6117" s="30">
        <v>45818</v>
      </c>
      <c r="B6117" s="31" t="s">
        <v>8250</v>
      </c>
      <c r="C6117" s="32" t="s">
        <v>8251</v>
      </c>
      <c r="D6117" s="31">
        <v>3387</v>
      </c>
      <c r="E6117" s="32">
        <v>30</v>
      </c>
      <c r="F6117" s="32" t="s">
        <v>14</v>
      </c>
      <c r="G6117" s="32" t="s">
        <v>10003</v>
      </c>
      <c r="H6117" s="33">
        <v>0</v>
      </c>
    </row>
    <row r="6118" spans="1:8" x14ac:dyDescent="0.25">
      <c r="A6118" s="34">
        <v>45818</v>
      </c>
      <c r="B6118" s="35" t="s">
        <v>8159</v>
      </c>
      <c r="C6118" s="36" t="s">
        <v>8160</v>
      </c>
      <c r="D6118" s="35">
        <v>3388</v>
      </c>
      <c r="E6118" s="36">
        <v>30</v>
      </c>
      <c r="F6118" s="36" t="s">
        <v>14</v>
      </c>
      <c r="G6118" s="36" t="s">
        <v>10003</v>
      </c>
      <c r="H6118" s="37">
        <v>0</v>
      </c>
    </row>
    <row r="6119" spans="1:8" x14ac:dyDescent="0.25">
      <c r="A6119" s="30">
        <v>45819</v>
      </c>
      <c r="B6119" s="31" t="s">
        <v>8165</v>
      </c>
      <c r="C6119" s="32" t="s">
        <v>8166</v>
      </c>
      <c r="D6119" s="31">
        <v>3389</v>
      </c>
      <c r="E6119" s="32">
        <v>20</v>
      </c>
      <c r="F6119" s="32" t="s">
        <v>14</v>
      </c>
      <c r="G6119" s="32" t="s">
        <v>10003</v>
      </c>
      <c r="H6119" s="33">
        <v>0</v>
      </c>
    </row>
    <row r="6120" spans="1:8" x14ac:dyDescent="0.25">
      <c r="A6120" s="34">
        <v>45819</v>
      </c>
      <c r="B6120" s="35" t="s">
        <v>8217</v>
      </c>
      <c r="C6120" s="36" t="s">
        <v>8218</v>
      </c>
      <c r="D6120" s="35">
        <v>3390</v>
      </c>
      <c r="E6120" s="36">
        <v>20</v>
      </c>
      <c r="F6120" s="36" t="s">
        <v>14</v>
      </c>
      <c r="G6120" s="36" t="s">
        <v>10003</v>
      </c>
      <c r="H6120" s="37">
        <v>0</v>
      </c>
    </row>
    <row r="6121" spans="1:8" x14ac:dyDescent="0.25">
      <c r="A6121" s="30">
        <v>45819</v>
      </c>
      <c r="B6121" s="31">
        <v>3250216100</v>
      </c>
      <c r="C6121" s="32" t="s">
        <v>8664</v>
      </c>
      <c r="D6121" s="31">
        <v>3391</v>
      </c>
      <c r="E6121" s="32">
        <v>10</v>
      </c>
      <c r="F6121" s="32" t="s">
        <v>14</v>
      </c>
      <c r="G6121" s="32" t="s">
        <v>10003</v>
      </c>
      <c r="H6121" s="33">
        <v>0</v>
      </c>
    </row>
    <row r="6122" spans="1:8" x14ac:dyDescent="0.25">
      <c r="A6122" s="34">
        <v>45819</v>
      </c>
      <c r="B6122" s="35">
        <v>3310308100</v>
      </c>
      <c r="C6122" s="36" t="s">
        <v>8709</v>
      </c>
      <c r="D6122" s="35">
        <v>3392</v>
      </c>
      <c r="E6122" s="36">
        <v>5</v>
      </c>
      <c r="F6122" s="36" t="s">
        <v>14</v>
      </c>
      <c r="G6122" s="36" t="s">
        <v>10003</v>
      </c>
      <c r="H6122" s="37">
        <v>0</v>
      </c>
    </row>
    <row r="6123" spans="1:8" x14ac:dyDescent="0.25">
      <c r="A6123" s="30">
        <v>45819</v>
      </c>
      <c r="B6123" s="31" t="s">
        <v>10967</v>
      </c>
      <c r="C6123" s="32" t="s">
        <v>10969</v>
      </c>
      <c r="D6123" s="31">
        <v>3393</v>
      </c>
      <c r="E6123" s="32">
        <v>300</v>
      </c>
      <c r="F6123" s="32" t="s">
        <v>14</v>
      </c>
      <c r="G6123" s="32" t="s">
        <v>10003</v>
      </c>
      <c r="H6123" s="33">
        <v>0</v>
      </c>
    </row>
    <row r="6124" spans="1:8" x14ac:dyDescent="0.25">
      <c r="A6124" s="34">
        <v>45819</v>
      </c>
      <c r="B6124" s="35" t="s">
        <v>10966</v>
      </c>
      <c r="C6124" s="36" t="s">
        <v>10968</v>
      </c>
      <c r="D6124" s="35">
        <v>3394</v>
      </c>
      <c r="E6124" s="36">
        <v>300</v>
      </c>
      <c r="F6124" s="36" t="s">
        <v>14</v>
      </c>
      <c r="G6124" s="36" t="s">
        <v>10003</v>
      </c>
      <c r="H6124" s="37">
        <v>0</v>
      </c>
    </row>
    <row r="6125" spans="1:8" x14ac:dyDescent="0.25">
      <c r="A6125" s="30">
        <v>45820</v>
      </c>
      <c r="B6125" s="31" t="s">
        <v>5450</v>
      </c>
      <c r="C6125" s="32" t="s">
        <v>5451</v>
      </c>
      <c r="D6125" s="31">
        <v>2176</v>
      </c>
      <c r="E6125" s="32">
        <v>100</v>
      </c>
      <c r="F6125" s="32" t="s">
        <v>25</v>
      </c>
      <c r="G6125" s="32" t="s">
        <v>10961</v>
      </c>
      <c r="H6125" s="33" t="s">
        <v>10894</v>
      </c>
    </row>
    <row r="6126" spans="1:8" x14ac:dyDescent="0.25">
      <c r="A6126" s="34">
        <v>45820</v>
      </c>
      <c r="B6126" s="35" t="s">
        <v>5423</v>
      </c>
      <c r="C6126" s="36" t="s">
        <v>5424</v>
      </c>
      <c r="D6126" s="35">
        <v>2176</v>
      </c>
      <c r="E6126" s="36">
        <v>100</v>
      </c>
      <c r="F6126" s="36" t="s">
        <v>25</v>
      </c>
      <c r="G6126" s="36" t="s">
        <v>10961</v>
      </c>
      <c r="H6126" s="37" t="s">
        <v>10894</v>
      </c>
    </row>
    <row r="6127" spans="1:8" x14ac:dyDescent="0.25">
      <c r="A6127" s="30">
        <v>45820</v>
      </c>
      <c r="B6127" s="31" t="s">
        <v>2432</v>
      </c>
      <c r="C6127" s="32" t="s">
        <v>2486</v>
      </c>
      <c r="D6127" s="31" t="s">
        <v>10174</v>
      </c>
      <c r="E6127" s="32">
        <v>10</v>
      </c>
      <c r="F6127" s="32" t="s">
        <v>14</v>
      </c>
      <c r="G6127" s="32" t="s">
        <v>10961</v>
      </c>
      <c r="H6127" s="33" t="s">
        <v>8431</v>
      </c>
    </row>
    <row r="6128" spans="1:8" x14ac:dyDescent="0.25">
      <c r="A6128" s="34">
        <v>45820</v>
      </c>
      <c r="B6128" s="35">
        <v>3310308100</v>
      </c>
      <c r="C6128" s="36" t="s">
        <v>8709</v>
      </c>
      <c r="D6128" s="35">
        <v>2167</v>
      </c>
      <c r="E6128" s="36">
        <v>2</v>
      </c>
      <c r="F6128" s="36" t="s">
        <v>14</v>
      </c>
      <c r="G6128" s="36" t="s">
        <v>10961</v>
      </c>
      <c r="H6128" s="37" t="s">
        <v>9259</v>
      </c>
    </row>
    <row r="6129" spans="1:8" x14ac:dyDescent="0.25">
      <c r="A6129" s="30">
        <v>45820</v>
      </c>
      <c r="B6129" s="31">
        <v>3280574100</v>
      </c>
      <c r="C6129" s="32" t="s">
        <v>8680</v>
      </c>
      <c r="D6129" s="31">
        <v>2167</v>
      </c>
      <c r="E6129" s="32">
        <v>4</v>
      </c>
      <c r="F6129" s="32" t="s">
        <v>14</v>
      </c>
      <c r="G6129" s="32" t="s">
        <v>10961</v>
      </c>
      <c r="H6129" s="33" t="s">
        <v>9259</v>
      </c>
    </row>
    <row r="6130" spans="1:8" x14ac:dyDescent="0.25">
      <c r="A6130" s="34">
        <v>45820</v>
      </c>
      <c r="B6130" s="35" t="s">
        <v>9754</v>
      </c>
      <c r="C6130" s="36" t="s">
        <v>9764</v>
      </c>
      <c r="D6130" s="35">
        <v>2167</v>
      </c>
      <c r="E6130" s="36">
        <v>4</v>
      </c>
      <c r="F6130" s="36" t="s">
        <v>14</v>
      </c>
      <c r="G6130" s="36" t="s">
        <v>10961</v>
      </c>
      <c r="H6130" s="37" t="s">
        <v>9259</v>
      </c>
    </row>
    <row r="6131" spans="1:8" x14ac:dyDescent="0.25">
      <c r="A6131" s="30">
        <v>45820</v>
      </c>
      <c r="B6131" s="31" t="s">
        <v>5153</v>
      </c>
      <c r="C6131" s="32" t="s">
        <v>5154</v>
      </c>
      <c r="D6131" s="31">
        <v>2135</v>
      </c>
      <c r="E6131" s="32">
        <v>8</v>
      </c>
      <c r="F6131" s="32" t="s">
        <v>14</v>
      </c>
      <c r="G6131" s="32" t="s">
        <v>10961</v>
      </c>
      <c r="H6131" s="33" t="s">
        <v>9624</v>
      </c>
    </row>
    <row r="6132" spans="1:8" x14ac:dyDescent="0.25">
      <c r="A6132" s="34">
        <v>45820</v>
      </c>
      <c r="B6132" s="35" t="s">
        <v>8873</v>
      </c>
      <c r="C6132" s="36" t="s">
        <v>8841</v>
      </c>
      <c r="D6132" s="35">
        <v>2135</v>
      </c>
      <c r="E6132" s="36">
        <v>4</v>
      </c>
      <c r="F6132" s="36" t="s">
        <v>14</v>
      </c>
      <c r="G6132" s="36" t="s">
        <v>10961</v>
      </c>
      <c r="H6132" s="37" t="s">
        <v>9624</v>
      </c>
    </row>
    <row r="6133" spans="1:8" x14ac:dyDescent="0.25">
      <c r="A6133" s="30">
        <v>45820</v>
      </c>
      <c r="B6133" s="31" t="s">
        <v>318</v>
      </c>
      <c r="C6133" s="32" t="s">
        <v>4455</v>
      </c>
      <c r="D6133" s="31">
        <v>2135</v>
      </c>
      <c r="E6133" s="32">
        <v>20</v>
      </c>
      <c r="F6133" s="32" t="s">
        <v>14</v>
      </c>
      <c r="G6133" s="32" t="s">
        <v>10961</v>
      </c>
      <c r="H6133" s="33" t="s">
        <v>9624</v>
      </c>
    </row>
    <row r="6134" spans="1:8" x14ac:dyDescent="0.25">
      <c r="A6134" s="34">
        <v>45820</v>
      </c>
      <c r="B6134" s="35" t="s">
        <v>318</v>
      </c>
      <c r="C6134" s="36" t="s">
        <v>4455</v>
      </c>
      <c r="D6134" s="35">
        <v>2135</v>
      </c>
      <c r="E6134" s="36">
        <v>20</v>
      </c>
      <c r="F6134" s="36" t="s">
        <v>14</v>
      </c>
      <c r="G6134" s="36" t="s">
        <v>10003</v>
      </c>
      <c r="H6134" s="37" t="s">
        <v>10515</v>
      </c>
    </row>
    <row r="6135" spans="1:8" x14ac:dyDescent="0.25">
      <c r="A6135" s="30">
        <v>45820</v>
      </c>
      <c r="B6135" s="31" t="s">
        <v>9438</v>
      </c>
      <c r="C6135" s="32" t="s">
        <v>9439</v>
      </c>
      <c r="D6135" s="31">
        <v>2135</v>
      </c>
      <c r="E6135" s="32">
        <v>2</v>
      </c>
      <c r="F6135" s="32" t="s">
        <v>14</v>
      </c>
      <c r="G6135" s="32" t="s">
        <v>10961</v>
      </c>
      <c r="H6135" s="33" t="s">
        <v>9624</v>
      </c>
    </row>
    <row r="6136" spans="1:8" x14ac:dyDescent="0.25">
      <c r="A6136" s="34">
        <v>45820</v>
      </c>
      <c r="B6136" s="35" t="s">
        <v>3061</v>
      </c>
      <c r="C6136" s="36" t="s">
        <v>10192</v>
      </c>
      <c r="D6136" s="35">
        <v>2135</v>
      </c>
      <c r="E6136" s="36">
        <v>1</v>
      </c>
      <c r="F6136" s="36" t="s">
        <v>25</v>
      </c>
      <c r="G6136" s="36" t="s">
        <v>10961</v>
      </c>
      <c r="H6136" s="37" t="s">
        <v>9624</v>
      </c>
    </row>
    <row r="6137" spans="1:8" x14ac:dyDescent="0.25">
      <c r="A6137" s="30">
        <v>45820</v>
      </c>
      <c r="B6137" s="31" t="s">
        <v>619</v>
      </c>
      <c r="C6137" s="32" t="s">
        <v>3552</v>
      </c>
      <c r="D6137" s="31">
        <v>2135</v>
      </c>
      <c r="E6137" s="32">
        <v>2</v>
      </c>
      <c r="F6137" s="32" t="s">
        <v>25</v>
      </c>
      <c r="G6137" s="32" t="s">
        <v>10961</v>
      </c>
      <c r="H6137" s="33" t="s">
        <v>9624</v>
      </c>
    </row>
    <row r="6138" spans="1:8" x14ac:dyDescent="0.25">
      <c r="A6138" s="34">
        <v>45820</v>
      </c>
      <c r="B6138" s="35" t="s">
        <v>618</v>
      </c>
      <c r="C6138" s="36" t="s">
        <v>3551</v>
      </c>
      <c r="D6138" s="35">
        <v>2135</v>
      </c>
      <c r="E6138" s="36">
        <v>2</v>
      </c>
      <c r="F6138" s="36" t="s">
        <v>25</v>
      </c>
      <c r="G6138" s="36" t="s">
        <v>10961</v>
      </c>
      <c r="H6138" s="37" t="s">
        <v>9624</v>
      </c>
    </row>
    <row r="6139" spans="1:8" x14ac:dyDescent="0.25">
      <c r="A6139" s="30">
        <v>45820</v>
      </c>
      <c r="B6139" s="31" t="s">
        <v>1766</v>
      </c>
      <c r="C6139" s="32" t="s">
        <v>1767</v>
      </c>
      <c r="D6139" s="31">
        <v>2135</v>
      </c>
      <c r="E6139" s="32">
        <v>10</v>
      </c>
      <c r="F6139" s="32" t="s">
        <v>14</v>
      </c>
      <c r="G6139" s="32" t="s">
        <v>10961</v>
      </c>
      <c r="H6139" s="33" t="s">
        <v>9624</v>
      </c>
    </row>
    <row r="6140" spans="1:8" x14ac:dyDescent="0.25">
      <c r="A6140" s="34">
        <v>45820</v>
      </c>
      <c r="B6140" s="35" t="s">
        <v>1745</v>
      </c>
      <c r="C6140" s="36" t="s">
        <v>1746</v>
      </c>
      <c r="D6140" s="35">
        <v>2135</v>
      </c>
      <c r="E6140" s="36">
        <v>5</v>
      </c>
      <c r="F6140" s="36" t="s">
        <v>14</v>
      </c>
      <c r="G6140" s="36" t="s">
        <v>10961</v>
      </c>
      <c r="H6140" s="37" t="s">
        <v>9624</v>
      </c>
    </row>
    <row r="6141" spans="1:8" x14ac:dyDescent="0.25">
      <c r="A6141" s="30">
        <v>45820</v>
      </c>
      <c r="B6141" s="31" t="s">
        <v>1524</v>
      </c>
      <c r="C6141" s="32" t="s">
        <v>1525</v>
      </c>
      <c r="D6141" s="31">
        <v>2135</v>
      </c>
      <c r="E6141" s="32">
        <v>6</v>
      </c>
      <c r="F6141" s="32" t="s">
        <v>14</v>
      </c>
      <c r="G6141" s="32" t="s">
        <v>10961</v>
      </c>
      <c r="H6141" s="33" t="s">
        <v>9624</v>
      </c>
    </row>
    <row r="6142" spans="1:8" x14ac:dyDescent="0.25">
      <c r="A6142" s="34">
        <v>45820</v>
      </c>
      <c r="B6142" s="35" t="s">
        <v>1590</v>
      </c>
      <c r="C6142" s="36" t="s">
        <v>2864</v>
      </c>
      <c r="D6142" s="35">
        <v>2135</v>
      </c>
      <c r="E6142" s="36">
        <v>2</v>
      </c>
      <c r="F6142" s="36" t="s">
        <v>14</v>
      </c>
      <c r="G6142" s="36" t="s">
        <v>10961</v>
      </c>
      <c r="H6142" s="37" t="s">
        <v>9624</v>
      </c>
    </row>
    <row r="6143" spans="1:8" x14ac:dyDescent="0.25">
      <c r="A6143" s="30">
        <v>45820</v>
      </c>
      <c r="B6143" s="31" t="s">
        <v>2259</v>
      </c>
      <c r="C6143" s="32" t="s">
        <v>2260</v>
      </c>
      <c r="D6143" s="31">
        <v>2135</v>
      </c>
      <c r="E6143" s="32">
        <v>30</v>
      </c>
      <c r="F6143" s="32" t="s">
        <v>14</v>
      </c>
      <c r="G6143" s="32" t="s">
        <v>10961</v>
      </c>
      <c r="H6143" s="33" t="s">
        <v>9624</v>
      </c>
    </row>
    <row r="6144" spans="1:8" x14ac:dyDescent="0.25">
      <c r="A6144" s="34">
        <v>45820</v>
      </c>
      <c r="B6144" s="35" t="s">
        <v>339</v>
      </c>
      <c r="C6144" s="36" t="s">
        <v>340</v>
      </c>
      <c r="D6144" s="35">
        <v>2135</v>
      </c>
      <c r="E6144" s="36">
        <v>36</v>
      </c>
      <c r="F6144" s="36" t="s">
        <v>14</v>
      </c>
      <c r="G6144" s="36" t="s">
        <v>10961</v>
      </c>
      <c r="H6144" s="37" t="s">
        <v>9624</v>
      </c>
    </row>
    <row r="6145" spans="1:8" x14ac:dyDescent="0.25">
      <c r="A6145" s="30">
        <v>45820</v>
      </c>
      <c r="B6145" s="31" t="s">
        <v>9610</v>
      </c>
      <c r="C6145" s="32" t="s">
        <v>9638</v>
      </c>
      <c r="D6145" s="31" t="s">
        <v>10970</v>
      </c>
      <c r="E6145" s="32">
        <v>20</v>
      </c>
      <c r="F6145" s="32" t="s">
        <v>14</v>
      </c>
      <c r="G6145" s="32" t="s">
        <v>10961</v>
      </c>
      <c r="H6145" s="33" t="s">
        <v>8431</v>
      </c>
    </row>
    <row r="6146" spans="1:8" x14ac:dyDescent="0.25">
      <c r="A6146" s="34">
        <v>45820</v>
      </c>
      <c r="B6146" s="35" t="s">
        <v>10228</v>
      </c>
      <c r="C6146" s="36" t="s">
        <v>2507</v>
      </c>
      <c r="D6146" s="35" t="s">
        <v>10970</v>
      </c>
      <c r="E6146" s="36">
        <v>120</v>
      </c>
      <c r="F6146" s="36" t="s">
        <v>14</v>
      </c>
      <c r="G6146" s="36" t="s">
        <v>10961</v>
      </c>
      <c r="H6146" s="37" t="s">
        <v>8431</v>
      </c>
    </row>
    <row r="6147" spans="1:8" x14ac:dyDescent="0.25">
      <c r="A6147" s="30">
        <v>45820</v>
      </c>
      <c r="B6147" s="31" t="s">
        <v>1032</v>
      </c>
      <c r="C6147" s="32" t="s">
        <v>1033</v>
      </c>
      <c r="D6147" s="31" t="s">
        <v>10970</v>
      </c>
      <c r="E6147" s="32">
        <v>15</v>
      </c>
      <c r="F6147" s="32" t="s">
        <v>14</v>
      </c>
      <c r="G6147" s="32" t="s">
        <v>10961</v>
      </c>
      <c r="H6147" s="33" t="s">
        <v>8431</v>
      </c>
    </row>
    <row r="6148" spans="1:8" x14ac:dyDescent="0.25">
      <c r="A6148" s="34">
        <v>45820</v>
      </c>
      <c r="B6148" s="35" t="s">
        <v>6965</v>
      </c>
      <c r="C6148" s="36" t="s">
        <v>6966</v>
      </c>
      <c r="D6148" s="35" t="s">
        <v>10970</v>
      </c>
      <c r="E6148" s="36">
        <v>60</v>
      </c>
      <c r="F6148" s="36" t="s">
        <v>14</v>
      </c>
      <c r="G6148" s="36" t="s">
        <v>10961</v>
      </c>
      <c r="H6148" s="37" t="s">
        <v>8431</v>
      </c>
    </row>
    <row r="6149" spans="1:8" x14ac:dyDescent="0.25">
      <c r="A6149" s="30">
        <v>45820</v>
      </c>
      <c r="B6149" s="31" t="s">
        <v>2217</v>
      </c>
      <c r="C6149" s="32" t="s">
        <v>2218</v>
      </c>
      <c r="D6149" s="31" t="s">
        <v>10970</v>
      </c>
      <c r="E6149" s="32">
        <v>36</v>
      </c>
      <c r="F6149" s="32" t="s">
        <v>14</v>
      </c>
      <c r="G6149" s="32" t="s">
        <v>10961</v>
      </c>
      <c r="H6149" s="33" t="s">
        <v>8431</v>
      </c>
    </row>
    <row r="6150" spans="1:8" x14ac:dyDescent="0.25">
      <c r="A6150" s="34">
        <v>45820</v>
      </c>
      <c r="B6150" s="35" t="s">
        <v>2132</v>
      </c>
      <c r="C6150" s="36" t="s">
        <v>2133</v>
      </c>
      <c r="D6150" s="35" t="s">
        <v>10970</v>
      </c>
      <c r="E6150" s="36">
        <v>60</v>
      </c>
      <c r="F6150" s="36" t="s">
        <v>25</v>
      </c>
      <c r="G6150" s="36" t="s">
        <v>10961</v>
      </c>
      <c r="H6150" s="37" t="s">
        <v>8431</v>
      </c>
    </row>
    <row r="6151" spans="1:8" x14ac:dyDescent="0.25">
      <c r="A6151" s="30">
        <v>45820</v>
      </c>
      <c r="B6151" s="31" t="s">
        <v>6335</v>
      </c>
      <c r="C6151" s="32" t="s">
        <v>6336</v>
      </c>
      <c r="D6151" s="31" t="s">
        <v>10970</v>
      </c>
      <c r="E6151" s="32">
        <v>5</v>
      </c>
      <c r="F6151" s="32" t="s">
        <v>14</v>
      </c>
      <c r="G6151" s="32" t="s">
        <v>10961</v>
      </c>
      <c r="H6151" s="33" t="s">
        <v>8431</v>
      </c>
    </row>
    <row r="6152" spans="1:8" x14ac:dyDescent="0.25">
      <c r="A6152" s="34">
        <v>45820</v>
      </c>
      <c r="B6152" s="35" t="s">
        <v>9842</v>
      </c>
      <c r="C6152" s="36" t="s">
        <v>9842</v>
      </c>
      <c r="D6152" s="35" t="s">
        <v>10970</v>
      </c>
      <c r="E6152" s="36">
        <v>10</v>
      </c>
      <c r="F6152" s="36" t="s">
        <v>14</v>
      </c>
      <c r="G6152" s="36" t="s">
        <v>10961</v>
      </c>
      <c r="H6152" s="37" t="s">
        <v>8431</v>
      </c>
    </row>
    <row r="6153" spans="1:8" x14ac:dyDescent="0.25">
      <c r="A6153" s="30">
        <v>45820</v>
      </c>
      <c r="B6153" s="31">
        <v>1280355100</v>
      </c>
      <c r="C6153" s="32" t="s">
        <v>8649</v>
      </c>
      <c r="D6153" s="31" t="s">
        <v>10970</v>
      </c>
      <c r="E6153" s="32">
        <v>1</v>
      </c>
      <c r="F6153" s="32" t="s">
        <v>25</v>
      </c>
      <c r="G6153" s="32" t="s">
        <v>10961</v>
      </c>
      <c r="H6153" s="33" t="s">
        <v>8431</v>
      </c>
    </row>
    <row r="6154" spans="1:8" x14ac:dyDescent="0.25">
      <c r="A6154" s="34">
        <v>45820</v>
      </c>
      <c r="B6154" s="35">
        <v>1280359100</v>
      </c>
      <c r="C6154" s="36" t="s">
        <v>8650</v>
      </c>
      <c r="D6154" s="35" t="s">
        <v>10970</v>
      </c>
      <c r="E6154" s="36">
        <v>1</v>
      </c>
      <c r="F6154" s="36" t="s">
        <v>25</v>
      </c>
      <c r="G6154" s="36" t="s">
        <v>10961</v>
      </c>
      <c r="H6154" s="37" t="s">
        <v>8431</v>
      </c>
    </row>
    <row r="6155" spans="1:8" x14ac:dyDescent="0.25">
      <c r="A6155" s="30">
        <v>45820</v>
      </c>
      <c r="B6155" s="31">
        <v>3280876100</v>
      </c>
      <c r="C6155" s="32" t="s">
        <v>8708</v>
      </c>
      <c r="D6155" s="31" t="s">
        <v>10970</v>
      </c>
      <c r="E6155" s="32">
        <v>1</v>
      </c>
      <c r="F6155" s="32" t="s">
        <v>14</v>
      </c>
      <c r="G6155" s="32" t="s">
        <v>10961</v>
      </c>
      <c r="H6155" s="33" t="s">
        <v>8431</v>
      </c>
    </row>
    <row r="6156" spans="1:8" x14ac:dyDescent="0.25">
      <c r="A6156" s="34">
        <v>45820</v>
      </c>
      <c r="B6156" s="35" t="s">
        <v>932</v>
      </c>
      <c r="C6156" s="36" t="s">
        <v>933</v>
      </c>
      <c r="D6156" s="35" t="s">
        <v>10970</v>
      </c>
      <c r="E6156" s="36">
        <v>10</v>
      </c>
      <c r="F6156" s="36" t="s">
        <v>14</v>
      </c>
      <c r="G6156" s="36" t="s">
        <v>10961</v>
      </c>
      <c r="H6156" s="37" t="s">
        <v>8431</v>
      </c>
    </row>
    <row r="6157" spans="1:8" x14ac:dyDescent="0.25">
      <c r="A6157" s="30">
        <v>45820</v>
      </c>
      <c r="B6157" s="31" t="s">
        <v>6398</v>
      </c>
      <c r="C6157" s="32" t="s">
        <v>6399</v>
      </c>
      <c r="D6157" s="31" t="s">
        <v>10970</v>
      </c>
      <c r="E6157" s="32">
        <v>20</v>
      </c>
      <c r="F6157" s="32" t="s">
        <v>25</v>
      </c>
      <c r="G6157" s="32" t="s">
        <v>10961</v>
      </c>
      <c r="H6157" s="33" t="s">
        <v>8431</v>
      </c>
    </row>
    <row r="6158" spans="1:8" x14ac:dyDescent="0.25">
      <c r="A6158" s="34">
        <v>45820</v>
      </c>
      <c r="B6158" s="35" t="s">
        <v>2265</v>
      </c>
      <c r="C6158" s="36" t="s">
        <v>8447</v>
      </c>
      <c r="D6158" s="35" t="s">
        <v>10970</v>
      </c>
      <c r="E6158" s="36">
        <v>5</v>
      </c>
      <c r="F6158" s="36" t="s">
        <v>14</v>
      </c>
      <c r="G6158" s="36" t="s">
        <v>10961</v>
      </c>
      <c r="H6158" s="37" t="s">
        <v>8431</v>
      </c>
    </row>
    <row r="6159" spans="1:8" x14ac:dyDescent="0.25">
      <c r="A6159" s="30">
        <v>45820</v>
      </c>
      <c r="B6159" s="31" t="s">
        <v>2266</v>
      </c>
      <c r="C6159" s="32" t="s">
        <v>651</v>
      </c>
      <c r="D6159" s="31" t="s">
        <v>10970</v>
      </c>
      <c r="E6159" s="32">
        <v>5</v>
      </c>
      <c r="F6159" s="32" t="s">
        <v>14</v>
      </c>
      <c r="G6159" s="32" t="s">
        <v>10961</v>
      </c>
      <c r="H6159" s="33" t="s">
        <v>8431</v>
      </c>
    </row>
    <row r="6160" spans="1:8" x14ac:dyDescent="0.25">
      <c r="A6160" s="34">
        <v>45820</v>
      </c>
      <c r="B6160" s="35" t="s">
        <v>1193</v>
      </c>
      <c r="C6160" s="36" t="s">
        <v>3540</v>
      </c>
      <c r="D6160" s="35" t="s">
        <v>10970</v>
      </c>
      <c r="E6160" s="36">
        <v>72</v>
      </c>
      <c r="F6160" s="36" t="s">
        <v>14</v>
      </c>
      <c r="G6160" s="36" t="s">
        <v>10961</v>
      </c>
      <c r="H6160" s="37" t="s">
        <v>8431</v>
      </c>
    </row>
    <row r="6161" spans="1:8" x14ac:dyDescent="0.25">
      <c r="A6161" s="30">
        <v>45820</v>
      </c>
      <c r="B6161" s="31" t="s">
        <v>1190</v>
      </c>
      <c r="C6161" s="32" t="s">
        <v>3541</v>
      </c>
      <c r="D6161" s="31" t="s">
        <v>10970</v>
      </c>
      <c r="E6161" s="32">
        <v>72</v>
      </c>
      <c r="F6161" s="32" t="s">
        <v>14</v>
      </c>
      <c r="G6161" s="32" t="s">
        <v>10961</v>
      </c>
      <c r="H6161" s="33" t="s">
        <v>8431</v>
      </c>
    </row>
    <row r="6162" spans="1:8" x14ac:dyDescent="0.25">
      <c r="A6162" s="34">
        <v>45820</v>
      </c>
      <c r="B6162" s="35" t="s">
        <v>1766</v>
      </c>
      <c r="C6162" s="36" t="s">
        <v>1767</v>
      </c>
      <c r="D6162" s="35" t="s">
        <v>10970</v>
      </c>
      <c r="E6162" s="36">
        <v>6</v>
      </c>
      <c r="F6162" s="36" t="s">
        <v>14</v>
      </c>
      <c r="G6162" s="36" t="s">
        <v>10961</v>
      </c>
      <c r="H6162" s="37" t="s">
        <v>8431</v>
      </c>
    </row>
    <row r="6163" spans="1:8" x14ac:dyDescent="0.25">
      <c r="A6163" s="30">
        <v>45820</v>
      </c>
      <c r="B6163" s="31" t="s">
        <v>634</v>
      </c>
      <c r="C6163" s="32" t="s">
        <v>3560</v>
      </c>
      <c r="D6163" s="31" t="s">
        <v>10970</v>
      </c>
      <c r="E6163" s="32">
        <v>10</v>
      </c>
      <c r="F6163" s="32" t="s">
        <v>25</v>
      </c>
      <c r="G6163" s="32" t="s">
        <v>10961</v>
      </c>
      <c r="H6163" s="33" t="s">
        <v>8431</v>
      </c>
    </row>
    <row r="6164" spans="1:8" x14ac:dyDescent="0.25">
      <c r="A6164" s="34">
        <v>45820</v>
      </c>
      <c r="B6164" s="35" t="s">
        <v>872</v>
      </c>
      <c r="C6164" s="36" t="s">
        <v>8417</v>
      </c>
      <c r="D6164" s="35" t="s">
        <v>10970</v>
      </c>
      <c r="E6164" s="36">
        <v>24</v>
      </c>
      <c r="F6164" s="36" t="s">
        <v>14</v>
      </c>
      <c r="G6164" s="36" t="s">
        <v>10961</v>
      </c>
      <c r="H6164" s="37" t="s">
        <v>8431</v>
      </c>
    </row>
    <row r="6165" spans="1:8" x14ac:dyDescent="0.25">
      <c r="A6165" s="30">
        <v>45820</v>
      </c>
      <c r="B6165" s="31" t="s">
        <v>1745</v>
      </c>
      <c r="C6165" s="32" t="s">
        <v>1746</v>
      </c>
      <c r="D6165" s="31" t="s">
        <v>10970</v>
      </c>
      <c r="E6165" s="32">
        <v>2</v>
      </c>
      <c r="F6165" s="32" t="s">
        <v>14</v>
      </c>
      <c r="G6165" s="32" t="s">
        <v>10961</v>
      </c>
      <c r="H6165" s="33" t="s">
        <v>8431</v>
      </c>
    </row>
    <row r="6166" spans="1:8" x14ac:dyDescent="0.25">
      <c r="A6166" s="34">
        <v>45820</v>
      </c>
      <c r="B6166" s="35" t="s">
        <v>1760</v>
      </c>
      <c r="C6166" s="36" t="s">
        <v>10539</v>
      </c>
      <c r="D6166" s="35" t="s">
        <v>10970</v>
      </c>
      <c r="E6166" s="36">
        <v>6</v>
      </c>
      <c r="F6166" s="36" t="s">
        <v>25</v>
      </c>
      <c r="G6166" s="36" t="s">
        <v>10961</v>
      </c>
      <c r="H6166" s="37" t="s">
        <v>8431</v>
      </c>
    </row>
    <row r="6167" spans="1:8" x14ac:dyDescent="0.25">
      <c r="A6167" s="30">
        <v>45820</v>
      </c>
      <c r="B6167" s="31" t="s">
        <v>1764</v>
      </c>
      <c r="C6167" s="32" t="s">
        <v>1765</v>
      </c>
      <c r="D6167" s="31" t="s">
        <v>10970</v>
      </c>
      <c r="E6167" s="32">
        <v>25</v>
      </c>
      <c r="F6167" s="32" t="s">
        <v>14</v>
      </c>
      <c r="G6167" s="32" t="s">
        <v>10961</v>
      </c>
      <c r="H6167" s="33" t="s">
        <v>8431</v>
      </c>
    </row>
    <row r="6168" spans="1:8" x14ac:dyDescent="0.25">
      <c r="A6168" s="34">
        <v>45820</v>
      </c>
      <c r="B6168" s="35" t="s">
        <v>2297</v>
      </c>
      <c r="C6168" s="36" t="s">
        <v>2298</v>
      </c>
      <c r="D6168" s="35" t="s">
        <v>10970</v>
      </c>
      <c r="E6168" s="36">
        <v>24</v>
      </c>
      <c r="F6168" s="36" t="s">
        <v>14</v>
      </c>
      <c r="G6168" s="36" t="s">
        <v>10961</v>
      </c>
      <c r="H6168" s="37" t="s">
        <v>8431</v>
      </c>
    </row>
    <row r="6169" spans="1:8" x14ac:dyDescent="0.25">
      <c r="A6169" s="30">
        <v>45820</v>
      </c>
      <c r="B6169" s="31" t="s">
        <v>1060</v>
      </c>
      <c r="C6169" s="32" t="s">
        <v>1061</v>
      </c>
      <c r="D6169" s="31" t="s">
        <v>10970</v>
      </c>
      <c r="E6169" s="32">
        <v>30</v>
      </c>
      <c r="F6169" s="32" t="s">
        <v>14</v>
      </c>
      <c r="G6169" s="32" t="s">
        <v>10961</v>
      </c>
      <c r="H6169" s="33" t="s">
        <v>8431</v>
      </c>
    </row>
    <row r="6170" spans="1:8" x14ac:dyDescent="0.25">
      <c r="A6170" s="34">
        <v>45820</v>
      </c>
      <c r="B6170" s="35" t="s">
        <v>1045</v>
      </c>
      <c r="C6170" s="36" t="s">
        <v>1046</v>
      </c>
      <c r="D6170" s="35" t="s">
        <v>10970</v>
      </c>
      <c r="E6170" s="36">
        <v>30</v>
      </c>
      <c r="F6170" s="36" t="s">
        <v>14</v>
      </c>
      <c r="G6170" s="36" t="s">
        <v>10961</v>
      </c>
      <c r="H6170" s="37" t="s">
        <v>8431</v>
      </c>
    </row>
    <row r="6171" spans="1:8" x14ac:dyDescent="0.25">
      <c r="A6171" s="30">
        <v>45820</v>
      </c>
      <c r="B6171" s="31" t="s">
        <v>2233</v>
      </c>
      <c r="C6171" s="32" t="s">
        <v>2234</v>
      </c>
      <c r="D6171" s="31" t="s">
        <v>10970</v>
      </c>
      <c r="E6171" s="32">
        <v>240</v>
      </c>
      <c r="F6171" s="32" t="s">
        <v>14</v>
      </c>
      <c r="G6171" s="32" t="s">
        <v>10961</v>
      </c>
      <c r="H6171" s="33" t="s">
        <v>8431</v>
      </c>
    </row>
    <row r="6172" spans="1:8" x14ac:dyDescent="0.25">
      <c r="A6172" s="34">
        <v>45820</v>
      </c>
      <c r="B6172" s="35" t="s">
        <v>1520</v>
      </c>
      <c r="C6172" s="36" t="s">
        <v>1521</v>
      </c>
      <c r="D6172" s="35" t="s">
        <v>10970</v>
      </c>
      <c r="E6172" s="36">
        <v>2</v>
      </c>
      <c r="F6172" s="36" t="s">
        <v>14</v>
      </c>
      <c r="G6172" s="36" t="s">
        <v>10961</v>
      </c>
      <c r="H6172" s="37" t="s">
        <v>8431</v>
      </c>
    </row>
    <row r="6173" spans="1:8" x14ac:dyDescent="0.25">
      <c r="A6173" s="30">
        <v>45820</v>
      </c>
      <c r="B6173" s="31" t="s">
        <v>1524</v>
      </c>
      <c r="C6173" s="32" t="s">
        <v>1525</v>
      </c>
      <c r="D6173" s="31" t="s">
        <v>10970</v>
      </c>
      <c r="E6173" s="32">
        <v>2</v>
      </c>
      <c r="F6173" s="32" t="s">
        <v>14</v>
      </c>
      <c r="G6173" s="32" t="s">
        <v>10961</v>
      </c>
      <c r="H6173" s="33" t="s">
        <v>8431</v>
      </c>
    </row>
    <row r="6174" spans="1:8" x14ac:dyDescent="0.25">
      <c r="A6174" s="34">
        <v>45820</v>
      </c>
      <c r="B6174" s="35" t="s">
        <v>10233</v>
      </c>
      <c r="C6174" s="36" t="s">
        <v>6163</v>
      </c>
      <c r="D6174" s="35" t="s">
        <v>10970</v>
      </c>
      <c r="E6174" s="36">
        <v>2</v>
      </c>
      <c r="F6174" s="36" t="s">
        <v>14</v>
      </c>
      <c r="G6174" s="36" t="s">
        <v>10961</v>
      </c>
      <c r="H6174" s="37" t="s">
        <v>8431</v>
      </c>
    </row>
    <row r="6175" spans="1:8" x14ac:dyDescent="0.25">
      <c r="A6175" s="30">
        <v>45820</v>
      </c>
      <c r="B6175" s="31" t="s">
        <v>636</v>
      </c>
      <c r="C6175" s="32" t="s">
        <v>637</v>
      </c>
      <c r="D6175" s="31" t="s">
        <v>10970</v>
      </c>
      <c r="E6175" s="32">
        <v>13</v>
      </c>
      <c r="F6175" s="32" t="s">
        <v>14</v>
      </c>
      <c r="G6175" s="32" t="s">
        <v>10961</v>
      </c>
      <c r="H6175" s="33" t="s">
        <v>8431</v>
      </c>
    </row>
    <row r="6176" spans="1:8" x14ac:dyDescent="0.25">
      <c r="A6176" s="34">
        <v>45820</v>
      </c>
      <c r="B6176" s="35" t="s">
        <v>2555</v>
      </c>
      <c r="C6176" s="36" t="s">
        <v>2556</v>
      </c>
      <c r="D6176" s="35" t="s">
        <v>10970</v>
      </c>
      <c r="E6176" s="36">
        <v>60</v>
      </c>
      <c r="F6176" s="36" t="s">
        <v>14</v>
      </c>
      <c r="G6176" s="36" t="s">
        <v>10961</v>
      </c>
      <c r="H6176" s="37" t="s">
        <v>8431</v>
      </c>
    </row>
    <row r="6177" spans="1:8" x14ac:dyDescent="0.25">
      <c r="A6177" s="30">
        <v>45820</v>
      </c>
      <c r="B6177" s="31" t="s">
        <v>1091</v>
      </c>
      <c r="C6177" s="32" t="s">
        <v>1092</v>
      </c>
      <c r="D6177" s="31" t="s">
        <v>10970</v>
      </c>
      <c r="E6177" s="32">
        <v>3</v>
      </c>
      <c r="F6177" s="32" t="s">
        <v>14</v>
      </c>
      <c r="G6177" s="32" t="s">
        <v>10961</v>
      </c>
      <c r="H6177" s="33" t="s">
        <v>8431</v>
      </c>
    </row>
    <row r="6178" spans="1:8" x14ac:dyDescent="0.25">
      <c r="A6178" s="34">
        <v>45820</v>
      </c>
      <c r="B6178" s="35" t="s">
        <v>6333</v>
      </c>
      <c r="C6178" s="36" t="s">
        <v>6334</v>
      </c>
      <c r="D6178" s="35" t="s">
        <v>10970</v>
      </c>
      <c r="E6178" s="36">
        <v>4</v>
      </c>
      <c r="F6178" s="36" t="s">
        <v>14</v>
      </c>
      <c r="G6178" s="36" t="s">
        <v>10961</v>
      </c>
      <c r="H6178" s="37" t="s">
        <v>8431</v>
      </c>
    </row>
    <row r="6179" spans="1:8" x14ac:dyDescent="0.25">
      <c r="A6179" s="30">
        <v>45820</v>
      </c>
      <c r="B6179" s="31" t="s">
        <v>9909</v>
      </c>
      <c r="C6179" s="32" t="s">
        <v>9909</v>
      </c>
      <c r="D6179" s="31" t="s">
        <v>10970</v>
      </c>
      <c r="E6179" s="32">
        <v>10</v>
      </c>
      <c r="F6179" s="32" t="s">
        <v>25</v>
      </c>
      <c r="G6179" s="32" t="s">
        <v>10961</v>
      </c>
      <c r="H6179" s="33" t="s">
        <v>8431</v>
      </c>
    </row>
    <row r="6180" spans="1:8" x14ac:dyDescent="0.25">
      <c r="A6180" s="34">
        <v>45820</v>
      </c>
      <c r="B6180" s="35" t="s">
        <v>2772</v>
      </c>
      <c r="C6180" s="36" t="s">
        <v>2773</v>
      </c>
      <c r="D6180" s="35" t="s">
        <v>10970</v>
      </c>
      <c r="E6180" s="36">
        <v>1</v>
      </c>
      <c r="F6180" s="36" t="s">
        <v>14</v>
      </c>
      <c r="G6180" s="36" t="s">
        <v>10961</v>
      </c>
      <c r="H6180" s="37" t="s">
        <v>8431</v>
      </c>
    </row>
    <row r="6181" spans="1:8" x14ac:dyDescent="0.25">
      <c r="A6181" s="30">
        <v>45820</v>
      </c>
      <c r="B6181" s="31" t="s">
        <v>718</v>
      </c>
      <c r="C6181" s="32" t="s">
        <v>719</v>
      </c>
      <c r="D6181" s="31" t="s">
        <v>10970</v>
      </c>
      <c r="E6181" s="32">
        <v>20</v>
      </c>
      <c r="F6181" s="32" t="s">
        <v>14</v>
      </c>
      <c r="G6181" s="32" t="s">
        <v>10961</v>
      </c>
      <c r="H6181" s="33" t="s">
        <v>8431</v>
      </c>
    </row>
    <row r="6182" spans="1:8" x14ac:dyDescent="0.25">
      <c r="A6182" s="34">
        <v>45820</v>
      </c>
      <c r="B6182" s="35" t="s">
        <v>9476</v>
      </c>
      <c r="C6182" s="36" t="s">
        <v>9477</v>
      </c>
      <c r="D6182" s="35" t="s">
        <v>10970</v>
      </c>
      <c r="E6182" s="36">
        <v>1</v>
      </c>
      <c r="F6182" s="36" t="s">
        <v>14</v>
      </c>
      <c r="G6182" s="36" t="s">
        <v>10961</v>
      </c>
      <c r="H6182" s="37" t="s">
        <v>8431</v>
      </c>
    </row>
    <row r="6183" spans="1:8" x14ac:dyDescent="0.25">
      <c r="A6183" s="30">
        <v>45820</v>
      </c>
      <c r="B6183" s="31" t="s">
        <v>8233</v>
      </c>
      <c r="C6183" s="32" t="s">
        <v>8234</v>
      </c>
      <c r="D6183" s="31" t="s">
        <v>10970</v>
      </c>
      <c r="E6183" s="32">
        <v>10</v>
      </c>
      <c r="F6183" s="32" t="s">
        <v>14</v>
      </c>
      <c r="G6183" s="32" t="s">
        <v>10961</v>
      </c>
      <c r="H6183" s="33" t="s">
        <v>8431</v>
      </c>
    </row>
    <row r="6184" spans="1:8" x14ac:dyDescent="0.25">
      <c r="A6184" s="34">
        <v>45820</v>
      </c>
      <c r="B6184" s="35" t="s">
        <v>8173</v>
      </c>
      <c r="C6184" s="36" t="s">
        <v>8174</v>
      </c>
      <c r="D6184" s="35" t="s">
        <v>10970</v>
      </c>
      <c r="E6184" s="36">
        <v>10</v>
      </c>
      <c r="F6184" s="36" t="s">
        <v>14</v>
      </c>
      <c r="G6184" s="36" t="s">
        <v>10961</v>
      </c>
      <c r="H6184" s="37" t="s">
        <v>8431</v>
      </c>
    </row>
    <row r="6185" spans="1:8" x14ac:dyDescent="0.25">
      <c r="A6185" s="30">
        <v>45820</v>
      </c>
      <c r="B6185" s="31" t="s">
        <v>8167</v>
      </c>
      <c r="C6185" s="32" t="s">
        <v>8168</v>
      </c>
      <c r="D6185" s="31" t="s">
        <v>10970</v>
      </c>
      <c r="E6185" s="32">
        <v>5</v>
      </c>
      <c r="F6185" s="32" t="s">
        <v>14</v>
      </c>
      <c r="G6185" s="32" t="s">
        <v>10961</v>
      </c>
      <c r="H6185" s="33" t="s">
        <v>8431</v>
      </c>
    </row>
    <row r="6186" spans="1:8" x14ac:dyDescent="0.25">
      <c r="A6186" s="34">
        <v>45820</v>
      </c>
      <c r="B6186" s="35">
        <v>3280589100</v>
      </c>
      <c r="C6186" s="36" t="s">
        <v>8684</v>
      </c>
      <c r="D6186" s="35" t="s">
        <v>10970</v>
      </c>
      <c r="E6186" s="36">
        <v>3</v>
      </c>
      <c r="F6186" s="36" t="s">
        <v>14</v>
      </c>
      <c r="G6186" s="36" t="s">
        <v>10961</v>
      </c>
      <c r="H6186" s="37" t="s">
        <v>8431</v>
      </c>
    </row>
    <row r="6187" spans="1:8" x14ac:dyDescent="0.25">
      <c r="A6187" s="30">
        <v>45820</v>
      </c>
      <c r="B6187" s="31" t="s">
        <v>10800</v>
      </c>
      <c r="C6187" s="32" t="s">
        <v>9044</v>
      </c>
      <c r="D6187" s="31" t="s">
        <v>10970</v>
      </c>
      <c r="E6187" s="32">
        <v>4</v>
      </c>
      <c r="F6187" s="32" t="s">
        <v>14</v>
      </c>
      <c r="G6187" s="32" t="s">
        <v>10961</v>
      </c>
      <c r="H6187" s="33" t="s">
        <v>8431</v>
      </c>
    </row>
    <row r="6188" spans="1:8" x14ac:dyDescent="0.25">
      <c r="A6188" s="34">
        <v>45820</v>
      </c>
      <c r="B6188" s="35" t="s">
        <v>10801</v>
      </c>
      <c r="C6188" s="36" t="s">
        <v>9045</v>
      </c>
      <c r="D6188" s="35" t="s">
        <v>10970</v>
      </c>
      <c r="E6188" s="36">
        <v>2</v>
      </c>
      <c r="F6188" s="36" t="s">
        <v>14</v>
      </c>
      <c r="G6188" s="36" t="s">
        <v>10961</v>
      </c>
      <c r="H6188" s="37" t="s">
        <v>8431</v>
      </c>
    </row>
    <row r="6189" spans="1:8" x14ac:dyDescent="0.25">
      <c r="A6189" s="30">
        <v>45820</v>
      </c>
      <c r="B6189" s="31">
        <v>3280843100</v>
      </c>
      <c r="C6189" s="32" t="s">
        <v>8701</v>
      </c>
      <c r="D6189" s="31" t="s">
        <v>10970</v>
      </c>
      <c r="E6189" s="32">
        <v>2</v>
      </c>
      <c r="F6189" s="32" t="s">
        <v>14</v>
      </c>
      <c r="G6189" s="32" t="s">
        <v>10961</v>
      </c>
      <c r="H6189" s="33" t="s">
        <v>8431</v>
      </c>
    </row>
    <row r="6190" spans="1:8" x14ac:dyDescent="0.25">
      <c r="A6190" s="34">
        <v>45820</v>
      </c>
      <c r="B6190" s="35" t="s">
        <v>1990</v>
      </c>
      <c r="C6190" s="36" t="s">
        <v>1991</v>
      </c>
      <c r="D6190" s="35" t="s">
        <v>10970</v>
      </c>
      <c r="E6190" s="36">
        <v>1</v>
      </c>
      <c r="F6190" s="36" t="s">
        <v>14</v>
      </c>
      <c r="G6190" s="36" t="s">
        <v>10961</v>
      </c>
      <c r="H6190" s="37" t="s">
        <v>8431</v>
      </c>
    </row>
    <row r="6191" spans="1:8" x14ac:dyDescent="0.25">
      <c r="A6191" s="30">
        <v>45820</v>
      </c>
      <c r="B6191" s="31" t="s">
        <v>638</v>
      </c>
      <c r="C6191" s="32" t="s">
        <v>639</v>
      </c>
      <c r="D6191" s="31" t="s">
        <v>10970</v>
      </c>
      <c r="E6191" s="32">
        <v>16</v>
      </c>
      <c r="F6191" s="32" t="s">
        <v>14</v>
      </c>
      <c r="G6191" s="32" t="s">
        <v>10961</v>
      </c>
      <c r="H6191" s="33" t="s">
        <v>8431</v>
      </c>
    </row>
    <row r="6192" spans="1:8" x14ac:dyDescent="0.25">
      <c r="A6192" s="34">
        <v>45820</v>
      </c>
      <c r="B6192" s="35" t="s">
        <v>2425</v>
      </c>
      <c r="C6192" s="36" t="s">
        <v>2481</v>
      </c>
      <c r="D6192" s="35" t="s">
        <v>10970</v>
      </c>
      <c r="E6192" s="36">
        <v>2</v>
      </c>
      <c r="F6192" s="36" t="s">
        <v>14</v>
      </c>
      <c r="G6192" s="36" t="s">
        <v>10961</v>
      </c>
      <c r="H6192" s="37" t="s">
        <v>8431</v>
      </c>
    </row>
    <row r="6193" spans="1:8" x14ac:dyDescent="0.25">
      <c r="A6193" s="30">
        <v>45820</v>
      </c>
      <c r="B6193" s="31" t="s">
        <v>2432</v>
      </c>
      <c r="C6193" s="32" t="s">
        <v>2486</v>
      </c>
      <c r="D6193" s="31" t="s">
        <v>10970</v>
      </c>
      <c r="E6193" s="32">
        <v>4</v>
      </c>
      <c r="F6193" s="32" t="s">
        <v>14</v>
      </c>
      <c r="G6193" s="32" t="s">
        <v>10961</v>
      </c>
      <c r="H6193" s="33" t="s">
        <v>8431</v>
      </c>
    </row>
    <row r="6194" spans="1:8" x14ac:dyDescent="0.25">
      <c r="A6194" s="34">
        <v>45820</v>
      </c>
      <c r="B6194" s="35" t="s">
        <v>9361</v>
      </c>
      <c r="C6194" s="36" t="s">
        <v>8952</v>
      </c>
      <c r="D6194" s="35" t="s">
        <v>10970</v>
      </c>
      <c r="E6194" s="36">
        <v>1</v>
      </c>
      <c r="F6194" s="36" t="s">
        <v>14</v>
      </c>
      <c r="G6194" s="36" t="s">
        <v>10961</v>
      </c>
      <c r="H6194" s="37" t="s">
        <v>8431</v>
      </c>
    </row>
    <row r="6195" spans="1:8" x14ac:dyDescent="0.25">
      <c r="A6195" s="30">
        <v>45820</v>
      </c>
      <c r="B6195" s="31" t="s">
        <v>8901</v>
      </c>
      <c r="C6195" s="32" t="s">
        <v>8930</v>
      </c>
      <c r="D6195" s="31" t="s">
        <v>10970</v>
      </c>
      <c r="E6195" s="32">
        <v>1</v>
      </c>
      <c r="F6195" s="32" t="s">
        <v>25</v>
      </c>
      <c r="G6195" s="32" t="s">
        <v>10961</v>
      </c>
      <c r="H6195" s="33" t="s">
        <v>8431</v>
      </c>
    </row>
    <row r="6196" spans="1:8" x14ac:dyDescent="0.25">
      <c r="A6196" s="34">
        <v>45820</v>
      </c>
      <c r="B6196" s="35" t="s">
        <v>2418</v>
      </c>
      <c r="C6196" s="36" t="s">
        <v>2476</v>
      </c>
      <c r="D6196" s="35" t="s">
        <v>10970</v>
      </c>
      <c r="E6196" s="36">
        <v>4</v>
      </c>
      <c r="F6196" s="36" t="s">
        <v>14</v>
      </c>
      <c r="G6196" s="36" t="s">
        <v>10961</v>
      </c>
      <c r="H6196" s="37" t="s">
        <v>8431</v>
      </c>
    </row>
    <row r="6197" spans="1:8" x14ac:dyDescent="0.25">
      <c r="A6197" s="30">
        <v>45820</v>
      </c>
      <c r="B6197" s="31" t="s">
        <v>2073</v>
      </c>
      <c r="C6197" s="32" t="s">
        <v>2074</v>
      </c>
      <c r="D6197" s="31" t="s">
        <v>10970</v>
      </c>
      <c r="E6197" s="32">
        <v>4</v>
      </c>
      <c r="F6197" s="32" t="s">
        <v>14</v>
      </c>
      <c r="G6197" s="32" t="s">
        <v>10961</v>
      </c>
      <c r="H6197" s="33" t="s">
        <v>8431</v>
      </c>
    </row>
    <row r="6198" spans="1:8" x14ac:dyDescent="0.25">
      <c r="A6198" s="34">
        <v>45820</v>
      </c>
      <c r="B6198" s="35" t="s">
        <v>2427</v>
      </c>
      <c r="C6198" s="36" t="s">
        <v>2483</v>
      </c>
      <c r="D6198" s="35" t="s">
        <v>10970</v>
      </c>
      <c r="E6198" s="36">
        <v>12</v>
      </c>
      <c r="F6198" s="36" t="s">
        <v>14</v>
      </c>
      <c r="G6198" s="36" t="s">
        <v>10961</v>
      </c>
      <c r="H6198" s="37" t="s">
        <v>8431</v>
      </c>
    </row>
    <row r="6199" spans="1:8" x14ac:dyDescent="0.25">
      <c r="A6199" s="30">
        <v>45820</v>
      </c>
      <c r="B6199" s="31" t="s">
        <v>10229</v>
      </c>
      <c r="C6199" s="32" t="s">
        <v>4224</v>
      </c>
      <c r="D6199" s="31" t="s">
        <v>10971</v>
      </c>
      <c r="E6199" s="32">
        <v>24</v>
      </c>
      <c r="F6199" s="32" t="s">
        <v>14</v>
      </c>
      <c r="G6199" s="32" t="s">
        <v>10961</v>
      </c>
      <c r="H6199" s="33" t="s">
        <v>8431</v>
      </c>
    </row>
    <row r="6200" spans="1:8" x14ac:dyDescent="0.25">
      <c r="A6200" s="34">
        <v>45820</v>
      </c>
      <c r="B6200" s="35" t="s">
        <v>8833</v>
      </c>
      <c r="C6200" s="36" t="s">
        <v>8803</v>
      </c>
      <c r="D6200" s="35" t="s">
        <v>10971</v>
      </c>
      <c r="E6200" s="36">
        <v>4</v>
      </c>
      <c r="F6200" s="36" t="s">
        <v>14</v>
      </c>
      <c r="G6200" s="36" t="s">
        <v>10961</v>
      </c>
      <c r="H6200" s="37" t="s">
        <v>8431</v>
      </c>
    </row>
    <row r="6201" spans="1:8" x14ac:dyDescent="0.25">
      <c r="A6201" s="30">
        <v>45820</v>
      </c>
      <c r="B6201" s="31" t="s">
        <v>8816</v>
      </c>
      <c r="C6201" s="32" t="s">
        <v>8786</v>
      </c>
      <c r="D6201" s="31" t="s">
        <v>10971</v>
      </c>
      <c r="E6201" s="32">
        <v>4</v>
      </c>
      <c r="F6201" s="32" t="s">
        <v>14</v>
      </c>
      <c r="G6201" s="32" t="s">
        <v>10961</v>
      </c>
      <c r="H6201" s="33" t="s">
        <v>8431</v>
      </c>
    </row>
    <row r="6202" spans="1:8" x14ac:dyDescent="0.25">
      <c r="A6202" s="34">
        <v>45820</v>
      </c>
      <c r="B6202" s="35" t="s">
        <v>10431</v>
      </c>
      <c r="C6202" s="36" t="s">
        <v>10431</v>
      </c>
      <c r="D6202" s="35" t="s">
        <v>10971</v>
      </c>
      <c r="E6202" s="36">
        <v>6</v>
      </c>
      <c r="F6202" s="36" t="s">
        <v>14</v>
      </c>
      <c r="G6202" s="36" t="s">
        <v>10961</v>
      </c>
      <c r="H6202" s="37" t="s">
        <v>8431</v>
      </c>
    </row>
    <row r="6203" spans="1:8" x14ac:dyDescent="0.25">
      <c r="A6203" s="30">
        <v>45820</v>
      </c>
      <c r="B6203" s="31" t="s">
        <v>2255</v>
      </c>
      <c r="C6203" s="32" t="s">
        <v>2256</v>
      </c>
      <c r="D6203" s="31" t="s">
        <v>10971</v>
      </c>
      <c r="E6203" s="32">
        <v>24</v>
      </c>
      <c r="F6203" s="32" t="s">
        <v>14</v>
      </c>
      <c r="G6203" s="32" t="s">
        <v>10961</v>
      </c>
      <c r="H6203" s="33" t="s">
        <v>8431</v>
      </c>
    </row>
    <row r="6204" spans="1:8" x14ac:dyDescent="0.25">
      <c r="A6204" s="34">
        <v>45820</v>
      </c>
      <c r="B6204" s="35" t="s">
        <v>1823</v>
      </c>
      <c r="C6204" s="36" t="s">
        <v>1824</v>
      </c>
      <c r="D6204" s="35" t="s">
        <v>10971</v>
      </c>
      <c r="E6204" s="36">
        <v>2</v>
      </c>
      <c r="F6204" s="36" t="s">
        <v>25</v>
      </c>
      <c r="G6204" s="36" t="s">
        <v>10961</v>
      </c>
      <c r="H6204" s="37" t="s">
        <v>8431</v>
      </c>
    </row>
    <row r="6205" spans="1:8" x14ac:dyDescent="0.25">
      <c r="A6205" s="30">
        <v>45820</v>
      </c>
      <c r="B6205" s="31" t="s">
        <v>8900</v>
      </c>
      <c r="C6205" s="32" t="s">
        <v>6348</v>
      </c>
      <c r="D6205" s="31" t="s">
        <v>10971</v>
      </c>
      <c r="E6205" s="32">
        <v>4</v>
      </c>
      <c r="F6205" s="32" t="s">
        <v>14</v>
      </c>
      <c r="G6205" s="32" t="s">
        <v>10961</v>
      </c>
      <c r="H6205" s="33" t="s">
        <v>8431</v>
      </c>
    </row>
    <row r="6206" spans="1:8" x14ac:dyDescent="0.25">
      <c r="A6206" s="34">
        <v>45820</v>
      </c>
      <c r="B6206" s="35" t="s">
        <v>10695</v>
      </c>
      <c r="C6206" s="36" t="s">
        <v>6347</v>
      </c>
      <c r="D6206" s="35" t="s">
        <v>10971</v>
      </c>
      <c r="E6206" s="36">
        <v>4</v>
      </c>
      <c r="F6206" s="36" t="s">
        <v>14</v>
      </c>
      <c r="G6206" s="36" t="s">
        <v>10961</v>
      </c>
      <c r="H6206" s="37" t="s">
        <v>8431</v>
      </c>
    </row>
    <row r="6207" spans="1:8" x14ac:dyDescent="0.25">
      <c r="A6207" s="30">
        <v>45820</v>
      </c>
      <c r="B6207" s="31" t="s">
        <v>2418</v>
      </c>
      <c r="C6207" s="32" t="s">
        <v>2476</v>
      </c>
      <c r="D6207" s="31" t="s">
        <v>10971</v>
      </c>
      <c r="E6207" s="32">
        <v>4</v>
      </c>
      <c r="F6207" s="32" t="s">
        <v>14</v>
      </c>
      <c r="G6207" s="32" t="s">
        <v>10961</v>
      </c>
      <c r="H6207" s="33" t="s">
        <v>8431</v>
      </c>
    </row>
    <row r="6208" spans="1:8" x14ac:dyDescent="0.25">
      <c r="A6208" s="34">
        <v>45820</v>
      </c>
      <c r="B6208" s="35" t="s">
        <v>1577</v>
      </c>
      <c r="C6208" s="36" t="s">
        <v>2865</v>
      </c>
      <c r="D6208" s="35" t="s">
        <v>10971</v>
      </c>
      <c r="E6208" s="36">
        <v>6</v>
      </c>
      <c r="F6208" s="36" t="s">
        <v>14</v>
      </c>
      <c r="G6208" s="36" t="s">
        <v>10961</v>
      </c>
      <c r="H6208" s="37" t="s">
        <v>8431</v>
      </c>
    </row>
    <row r="6209" spans="1:8" x14ac:dyDescent="0.25">
      <c r="A6209" s="30">
        <v>45820</v>
      </c>
      <c r="B6209" s="31" t="s">
        <v>1640</v>
      </c>
      <c r="C6209" s="32" t="s">
        <v>1641</v>
      </c>
      <c r="D6209" s="31" t="s">
        <v>10971</v>
      </c>
      <c r="E6209" s="32">
        <v>6</v>
      </c>
      <c r="F6209" s="32" t="s">
        <v>14</v>
      </c>
      <c r="G6209" s="32" t="s">
        <v>10961</v>
      </c>
      <c r="H6209" s="33" t="s">
        <v>8431</v>
      </c>
    </row>
    <row r="6210" spans="1:8" x14ac:dyDescent="0.25">
      <c r="A6210" s="34">
        <v>45820</v>
      </c>
      <c r="B6210" s="35" t="s">
        <v>1347</v>
      </c>
      <c r="C6210" s="36" t="s">
        <v>1348</v>
      </c>
      <c r="D6210" s="35" t="s">
        <v>10971</v>
      </c>
      <c r="E6210" s="36">
        <v>36</v>
      </c>
      <c r="F6210" s="36" t="s">
        <v>14</v>
      </c>
      <c r="G6210" s="36" t="s">
        <v>10961</v>
      </c>
      <c r="H6210" s="37" t="s">
        <v>8431</v>
      </c>
    </row>
    <row r="6211" spans="1:8" x14ac:dyDescent="0.25">
      <c r="A6211" s="30">
        <v>45820</v>
      </c>
      <c r="B6211" s="31" t="s">
        <v>2369</v>
      </c>
      <c r="C6211" s="32" t="s">
        <v>2441</v>
      </c>
      <c r="D6211" s="31" t="s">
        <v>10971</v>
      </c>
      <c r="E6211" s="32">
        <v>10</v>
      </c>
      <c r="F6211" s="32" t="s">
        <v>14</v>
      </c>
      <c r="G6211" s="32" t="s">
        <v>10961</v>
      </c>
      <c r="H6211" s="33" t="s">
        <v>8431</v>
      </c>
    </row>
    <row r="6212" spans="1:8" x14ac:dyDescent="0.25">
      <c r="A6212" s="34">
        <v>45820</v>
      </c>
      <c r="B6212" s="35" t="s">
        <v>650</v>
      </c>
      <c r="C6212" s="36" t="s">
        <v>8549</v>
      </c>
      <c r="D6212" s="35" t="s">
        <v>10971</v>
      </c>
      <c r="E6212" s="36">
        <v>60</v>
      </c>
      <c r="F6212" s="36" t="s">
        <v>14</v>
      </c>
      <c r="G6212" s="36" t="s">
        <v>10961</v>
      </c>
      <c r="H6212" s="37" t="s">
        <v>8431</v>
      </c>
    </row>
    <row r="6213" spans="1:8" x14ac:dyDescent="0.25">
      <c r="A6213" s="30">
        <v>45820</v>
      </c>
      <c r="B6213" s="31" t="s">
        <v>5423</v>
      </c>
      <c r="C6213" s="32" t="s">
        <v>5424</v>
      </c>
      <c r="D6213" s="31" t="s">
        <v>10971</v>
      </c>
      <c r="E6213" s="32">
        <v>20</v>
      </c>
      <c r="F6213" s="32" t="s">
        <v>25</v>
      </c>
      <c r="G6213" s="32" t="s">
        <v>10961</v>
      </c>
      <c r="H6213" s="33" t="s">
        <v>8431</v>
      </c>
    </row>
    <row r="6214" spans="1:8" x14ac:dyDescent="0.25">
      <c r="A6214" s="34">
        <v>45820</v>
      </c>
      <c r="B6214" s="35" t="s">
        <v>5425</v>
      </c>
      <c r="C6214" s="36" t="s">
        <v>5426</v>
      </c>
      <c r="D6214" s="35" t="s">
        <v>10971</v>
      </c>
      <c r="E6214" s="36">
        <v>10</v>
      </c>
      <c r="F6214" s="36" t="s">
        <v>25</v>
      </c>
      <c r="G6214" s="36" t="s">
        <v>10961</v>
      </c>
      <c r="H6214" s="37" t="s">
        <v>8431</v>
      </c>
    </row>
    <row r="6215" spans="1:8" x14ac:dyDescent="0.25">
      <c r="A6215" s="30">
        <v>45820</v>
      </c>
      <c r="B6215" s="31" t="s">
        <v>10398</v>
      </c>
      <c r="C6215" s="32" t="s">
        <v>10398</v>
      </c>
      <c r="D6215" s="31" t="s">
        <v>10971</v>
      </c>
      <c r="E6215" s="32">
        <v>4</v>
      </c>
      <c r="F6215" s="32" t="s">
        <v>14</v>
      </c>
      <c r="G6215" s="32" t="s">
        <v>10961</v>
      </c>
      <c r="H6215" s="33" t="s">
        <v>8431</v>
      </c>
    </row>
    <row r="6216" spans="1:8" x14ac:dyDescent="0.25">
      <c r="A6216" s="34">
        <v>45820</v>
      </c>
      <c r="B6216" s="35" t="s">
        <v>2037</v>
      </c>
      <c r="C6216" s="36" t="s">
        <v>2038</v>
      </c>
      <c r="D6216" s="35" t="s">
        <v>10971</v>
      </c>
      <c r="E6216" s="36">
        <v>6</v>
      </c>
      <c r="F6216" s="36" t="s">
        <v>14</v>
      </c>
      <c r="G6216" s="36" t="s">
        <v>10961</v>
      </c>
      <c r="H6216" s="37" t="s">
        <v>8431</v>
      </c>
    </row>
    <row r="6217" spans="1:8" x14ac:dyDescent="0.25">
      <c r="A6217" s="30">
        <v>45820</v>
      </c>
      <c r="B6217" s="31" t="s">
        <v>2045</v>
      </c>
      <c r="C6217" s="32" t="s">
        <v>2046</v>
      </c>
      <c r="D6217" s="31" t="s">
        <v>10971</v>
      </c>
      <c r="E6217" s="32">
        <v>4</v>
      </c>
      <c r="F6217" s="32" t="s">
        <v>14</v>
      </c>
      <c r="G6217" s="32" t="s">
        <v>10961</v>
      </c>
      <c r="H6217" s="33" t="s">
        <v>8431</v>
      </c>
    </row>
    <row r="6218" spans="1:8" x14ac:dyDescent="0.25">
      <c r="A6218" s="34">
        <v>45820</v>
      </c>
      <c r="B6218" s="35" t="s">
        <v>2051</v>
      </c>
      <c r="C6218" s="36" t="s">
        <v>2052</v>
      </c>
      <c r="D6218" s="35" t="s">
        <v>10971</v>
      </c>
      <c r="E6218" s="36">
        <v>4</v>
      </c>
      <c r="F6218" s="36" t="s">
        <v>14</v>
      </c>
      <c r="G6218" s="36" t="s">
        <v>10961</v>
      </c>
      <c r="H6218" s="37" t="s">
        <v>8431</v>
      </c>
    </row>
    <row r="6219" spans="1:8" x14ac:dyDescent="0.25">
      <c r="A6219" s="30">
        <v>45820</v>
      </c>
      <c r="B6219" s="31" t="s">
        <v>2043</v>
      </c>
      <c r="C6219" s="32" t="s">
        <v>2044</v>
      </c>
      <c r="D6219" s="31" t="s">
        <v>10971</v>
      </c>
      <c r="E6219" s="32">
        <v>2</v>
      </c>
      <c r="F6219" s="32" t="s">
        <v>14</v>
      </c>
      <c r="G6219" s="32" t="s">
        <v>10961</v>
      </c>
      <c r="H6219" s="33" t="s">
        <v>8431</v>
      </c>
    </row>
    <row r="6220" spans="1:8" x14ac:dyDescent="0.25">
      <c r="A6220" s="34">
        <v>45820</v>
      </c>
      <c r="B6220" s="35" t="s">
        <v>568</v>
      </c>
      <c r="C6220" s="36" t="s">
        <v>569</v>
      </c>
      <c r="D6220" s="35" t="s">
        <v>10971</v>
      </c>
      <c r="E6220" s="36">
        <v>142</v>
      </c>
      <c r="F6220" s="36" t="s">
        <v>14</v>
      </c>
      <c r="G6220" s="36" t="s">
        <v>10961</v>
      </c>
      <c r="H6220" s="37" t="s">
        <v>8431</v>
      </c>
    </row>
    <row r="6221" spans="1:8" x14ac:dyDescent="0.25">
      <c r="A6221" s="30">
        <v>45820</v>
      </c>
      <c r="B6221" s="31" t="s">
        <v>661</v>
      </c>
      <c r="C6221" s="32" t="s">
        <v>662</v>
      </c>
      <c r="D6221" s="31" t="s">
        <v>10971</v>
      </c>
      <c r="E6221" s="32">
        <v>36</v>
      </c>
      <c r="F6221" s="32" t="s">
        <v>14</v>
      </c>
      <c r="G6221" s="32" t="s">
        <v>10961</v>
      </c>
      <c r="H6221" s="33" t="s">
        <v>8431</v>
      </c>
    </row>
    <row r="6222" spans="1:8" x14ac:dyDescent="0.25">
      <c r="A6222" s="34">
        <v>45820</v>
      </c>
      <c r="B6222" s="35" t="s">
        <v>4140</v>
      </c>
      <c r="C6222" s="36" t="s">
        <v>4141</v>
      </c>
      <c r="D6222" s="35" t="s">
        <v>10971</v>
      </c>
      <c r="E6222" s="36">
        <v>120</v>
      </c>
      <c r="F6222" s="36" t="s">
        <v>14</v>
      </c>
      <c r="G6222" s="36" t="s">
        <v>10961</v>
      </c>
      <c r="H6222" s="37" t="s">
        <v>8431</v>
      </c>
    </row>
    <row r="6223" spans="1:8" x14ac:dyDescent="0.25">
      <c r="A6223" s="30">
        <v>45820</v>
      </c>
      <c r="B6223" s="31" t="s">
        <v>1232</v>
      </c>
      <c r="C6223" s="32" t="s">
        <v>3539</v>
      </c>
      <c r="D6223" s="31" t="s">
        <v>10971</v>
      </c>
      <c r="E6223" s="32">
        <v>72</v>
      </c>
      <c r="F6223" s="32" t="s">
        <v>14</v>
      </c>
      <c r="G6223" s="32" t="s">
        <v>10961</v>
      </c>
      <c r="H6223" s="33" t="s">
        <v>8431</v>
      </c>
    </row>
    <row r="6224" spans="1:8" x14ac:dyDescent="0.25">
      <c r="A6224" s="34">
        <v>45820</v>
      </c>
      <c r="B6224" s="35" t="s">
        <v>1492</v>
      </c>
      <c r="C6224" s="36" t="s">
        <v>1493</v>
      </c>
      <c r="D6224" s="35" t="s">
        <v>10971</v>
      </c>
      <c r="E6224" s="36">
        <v>6</v>
      </c>
      <c r="F6224" s="36" t="s">
        <v>14</v>
      </c>
      <c r="G6224" s="36" t="s">
        <v>10961</v>
      </c>
      <c r="H6224" s="37" t="s">
        <v>8431</v>
      </c>
    </row>
    <row r="6225" spans="1:8" x14ac:dyDescent="0.25">
      <c r="A6225" s="30">
        <v>45820</v>
      </c>
      <c r="B6225" s="31" t="s">
        <v>2136</v>
      </c>
      <c r="C6225" s="32" t="s">
        <v>2137</v>
      </c>
      <c r="D6225" s="31" t="s">
        <v>10971</v>
      </c>
      <c r="E6225" s="32">
        <v>60</v>
      </c>
      <c r="F6225" s="32" t="s">
        <v>25</v>
      </c>
      <c r="G6225" s="32" t="s">
        <v>10961</v>
      </c>
      <c r="H6225" s="33" t="s">
        <v>8431</v>
      </c>
    </row>
    <row r="6226" spans="1:8" x14ac:dyDescent="0.25">
      <c r="A6226" s="34">
        <v>45820</v>
      </c>
      <c r="B6226" s="35" t="s">
        <v>2307</v>
      </c>
      <c r="C6226" s="36" t="s">
        <v>2308</v>
      </c>
      <c r="D6226" s="35" t="s">
        <v>10971</v>
      </c>
      <c r="E6226" s="36">
        <v>10</v>
      </c>
      <c r="F6226" s="36" t="s">
        <v>14</v>
      </c>
      <c r="G6226" s="36" t="s">
        <v>10961</v>
      </c>
      <c r="H6226" s="37" t="s">
        <v>8431</v>
      </c>
    </row>
    <row r="6227" spans="1:8" x14ac:dyDescent="0.25">
      <c r="A6227" s="30">
        <v>45820</v>
      </c>
      <c r="B6227" s="31" t="s">
        <v>2231</v>
      </c>
      <c r="C6227" s="32" t="s">
        <v>2232</v>
      </c>
      <c r="D6227" s="31" t="s">
        <v>10971</v>
      </c>
      <c r="E6227" s="32">
        <v>6</v>
      </c>
      <c r="F6227" s="32" t="s">
        <v>14</v>
      </c>
      <c r="G6227" s="32" t="s">
        <v>10961</v>
      </c>
      <c r="H6227" s="33" t="s">
        <v>8431</v>
      </c>
    </row>
    <row r="6228" spans="1:8" x14ac:dyDescent="0.25">
      <c r="A6228" s="34">
        <v>45820</v>
      </c>
      <c r="B6228" s="35" t="s">
        <v>2126</v>
      </c>
      <c r="C6228" s="36" t="s">
        <v>2127</v>
      </c>
      <c r="D6228" s="35" t="s">
        <v>10971</v>
      </c>
      <c r="E6228" s="36">
        <v>10</v>
      </c>
      <c r="F6228" s="36" t="s">
        <v>25</v>
      </c>
      <c r="G6228" s="36" t="s">
        <v>10961</v>
      </c>
      <c r="H6228" s="37" t="s">
        <v>8431</v>
      </c>
    </row>
    <row r="6229" spans="1:8" x14ac:dyDescent="0.25">
      <c r="A6229" s="30">
        <v>45820</v>
      </c>
      <c r="B6229" s="31" t="s">
        <v>301</v>
      </c>
      <c r="C6229" s="32" t="s">
        <v>302</v>
      </c>
      <c r="D6229" s="31" t="s">
        <v>10971</v>
      </c>
      <c r="E6229" s="32">
        <v>36</v>
      </c>
      <c r="F6229" s="32" t="s">
        <v>14</v>
      </c>
      <c r="G6229" s="32" t="s">
        <v>10961</v>
      </c>
      <c r="H6229" s="33" t="s">
        <v>8431</v>
      </c>
    </row>
    <row r="6230" spans="1:8" x14ac:dyDescent="0.25">
      <c r="A6230" s="34">
        <v>45820</v>
      </c>
      <c r="B6230" s="35">
        <v>6283398090</v>
      </c>
      <c r="C6230" s="36" t="s">
        <v>8745</v>
      </c>
      <c r="D6230" s="35" t="s">
        <v>10971</v>
      </c>
      <c r="E6230" s="36">
        <v>1</v>
      </c>
      <c r="F6230" s="36" t="s">
        <v>25</v>
      </c>
      <c r="G6230" s="36" t="s">
        <v>10961</v>
      </c>
      <c r="H6230" s="37" t="s">
        <v>8431</v>
      </c>
    </row>
    <row r="6231" spans="1:8" x14ac:dyDescent="0.25">
      <c r="A6231" s="30">
        <v>45820</v>
      </c>
      <c r="B6231" s="31" t="s">
        <v>922</v>
      </c>
      <c r="C6231" s="32" t="s">
        <v>923</v>
      </c>
      <c r="D6231" s="31" t="s">
        <v>10971</v>
      </c>
      <c r="E6231" s="32">
        <v>20</v>
      </c>
      <c r="F6231" s="32" t="s">
        <v>14</v>
      </c>
      <c r="G6231" s="32" t="s">
        <v>10961</v>
      </c>
      <c r="H6231" s="33" t="s">
        <v>8431</v>
      </c>
    </row>
    <row r="6232" spans="1:8" x14ac:dyDescent="0.25">
      <c r="A6232" s="34">
        <v>45820</v>
      </c>
      <c r="B6232" s="35" t="s">
        <v>2780</v>
      </c>
      <c r="C6232" s="36" t="s">
        <v>2781</v>
      </c>
      <c r="D6232" s="35" t="s">
        <v>10971</v>
      </c>
      <c r="E6232" s="36">
        <v>1</v>
      </c>
      <c r="F6232" s="36" t="s">
        <v>14</v>
      </c>
      <c r="G6232" s="36" t="s">
        <v>10961</v>
      </c>
      <c r="H6232" s="37" t="s">
        <v>8431</v>
      </c>
    </row>
    <row r="6233" spans="1:8" x14ac:dyDescent="0.25">
      <c r="A6233" s="30">
        <v>45820</v>
      </c>
      <c r="B6233" s="31" t="s">
        <v>1990</v>
      </c>
      <c r="C6233" s="32" t="s">
        <v>1991</v>
      </c>
      <c r="D6233" s="31" t="s">
        <v>10971</v>
      </c>
      <c r="E6233" s="32">
        <v>1</v>
      </c>
      <c r="F6233" s="32" t="s">
        <v>14</v>
      </c>
      <c r="G6233" s="32" t="s">
        <v>10961</v>
      </c>
      <c r="H6233" s="33" t="s">
        <v>8431</v>
      </c>
    </row>
    <row r="6234" spans="1:8" x14ac:dyDescent="0.25">
      <c r="A6234" s="34">
        <v>45820</v>
      </c>
      <c r="B6234" s="35">
        <v>4341143100</v>
      </c>
      <c r="C6234" s="36" t="s">
        <v>8734</v>
      </c>
      <c r="D6234" s="35" t="s">
        <v>10971</v>
      </c>
      <c r="E6234" s="36">
        <v>2</v>
      </c>
      <c r="F6234" s="36" t="s">
        <v>14</v>
      </c>
      <c r="G6234" s="36" t="s">
        <v>10961</v>
      </c>
      <c r="H6234" s="37" t="s">
        <v>8431</v>
      </c>
    </row>
    <row r="6235" spans="1:8" x14ac:dyDescent="0.25">
      <c r="A6235" s="30">
        <v>45820</v>
      </c>
      <c r="B6235" s="31" t="s">
        <v>301</v>
      </c>
      <c r="C6235" s="32" t="s">
        <v>302</v>
      </c>
      <c r="D6235" s="31" t="s">
        <v>10971</v>
      </c>
      <c r="E6235" s="32">
        <v>84</v>
      </c>
      <c r="F6235" s="32" t="s">
        <v>14</v>
      </c>
      <c r="G6235" s="32" t="s">
        <v>10961</v>
      </c>
      <c r="H6235" s="33" t="s">
        <v>8431</v>
      </c>
    </row>
    <row r="6236" spans="1:8" x14ac:dyDescent="0.25">
      <c r="A6236" s="34">
        <v>45820</v>
      </c>
      <c r="B6236" s="35" t="s">
        <v>10972</v>
      </c>
      <c r="C6236" s="36" t="s">
        <v>10972</v>
      </c>
      <c r="D6236" s="35" t="s">
        <v>10971</v>
      </c>
      <c r="E6236" s="36">
        <v>188</v>
      </c>
      <c r="F6236" s="36" t="s">
        <v>14</v>
      </c>
      <c r="G6236" s="36" t="s">
        <v>10961</v>
      </c>
      <c r="H6236" s="37" t="s">
        <v>8431</v>
      </c>
    </row>
    <row r="6237" spans="1:8" x14ac:dyDescent="0.25">
      <c r="A6237" s="30">
        <v>45820</v>
      </c>
      <c r="B6237" s="31" t="s">
        <v>4173</v>
      </c>
      <c r="C6237" s="32" t="s">
        <v>4174</v>
      </c>
      <c r="D6237" s="31" t="s">
        <v>10971</v>
      </c>
      <c r="E6237" s="32">
        <v>288</v>
      </c>
      <c r="F6237" s="32" t="s">
        <v>14</v>
      </c>
      <c r="G6237" s="32" t="s">
        <v>10961</v>
      </c>
      <c r="H6237" s="33" t="s">
        <v>8431</v>
      </c>
    </row>
    <row r="6238" spans="1:8" x14ac:dyDescent="0.25">
      <c r="A6238" s="34">
        <v>45820</v>
      </c>
      <c r="B6238" s="35" t="s">
        <v>8831</v>
      </c>
      <c r="C6238" s="36" t="s">
        <v>8801</v>
      </c>
      <c r="D6238" s="35">
        <v>2168</v>
      </c>
      <c r="E6238" s="36">
        <v>6</v>
      </c>
      <c r="F6238" s="36" t="s">
        <v>14</v>
      </c>
      <c r="G6238" s="36" t="s">
        <v>10961</v>
      </c>
      <c r="H6238" s="37" t="s">
        <v>10737</v>
      </c>
    </row>
    <row r="6239" spans="1:8" x14ac:dyDescent="0.25">
      <c r="A6239" s="30">
        <v>45820</v>
      </c>
      <c r="B6239" s="31" t="s">
        <v>56</v>
      </c>
      <c r="C6239" s="32" t="s">
        <v>57</v>
      </c>
      <c r="D6239" s="31" t="s">
        <v>10973</v>
      </c>
      <c r="E6239" s="32">
        <v>3</v>
      </c>
      <c r="F6239" s="32" t="s">
        <v>14</v>
      </c>
      <c r="G6239" s="32" t="s">
        <v>10961</v>
      </c>
      <c r="H6239" s="33" t="s">
        <v>9268</v>
      </c>
    </row>
    <row r="6240" spans="1:8" x14ac:dyDescent="0.25">
      <c r="A6240" s="34">
        <v>45820</v>
      </c>
      <c r="B6240" s="35" t="s">
        <v>1590</v>
      </c>
      <c r="C6240" s="36" t="s">
        <v>2864</v>
      </c>
      <c r="D6240" s="35" t="s">
        <v>10973</v>
      </c>
      <c r="E6240" s="36">
        <v>4</v>
      </c>
      <c r="F6240" s="36" t="s">
        <v>14</v>
      </c>
      <c r="G6240" s="36" t="s">
        <v>10961</v>
      </c>
      <c r="H6240" s="37" t="s">
        <v>9268</v>
      </c>
    </row>
    <row r="6241" spans="1:8" x14ac:dyDescent="0.25">
      <c r="A6241" s="30">
        <v>45820</v>
      </c>
      <c r="B6241" s="31" t="s">
        <v>666</v>
      </c>
      <c r="C6241" s="32" t="s">
        <v>667</v>
      </c>
      <c r="D6241" s="31" t="s">
        <v>10973</v>
      </c>
      <c r="E6241" s="32">
        <v>72</v>
      </c>
      <c r="F6241" s="32" t="s">
        <v>14</v>
      </c>
      <c r="G6241" s="32" t="s">
        <v>10961</v>
      </c>
      <c r="H6241" s="33" t="s">
        <v>9268</v>
      </c>
    </row>
    <row r="6242" spans="1:8" x14ac:dyDescent="0.25">
      <c r="A6242" s="34">
        <v>45820</v>
      </c>
      <c r="B6242" s="35" t="s">
        <v>666</v>
      </c>
      <c r="C6242" s="36" t="s">
        <v>667</v>
      </c>
      <c r="D6242" s="35" t="s">
        <v>10973</v>
      </c>
      <c r="E6242" s="36">
        <v>72</v>
      </c>
      <c r="F6242" s="36" t="s">
        <v>14</v>
      </c>
      <c r="G6242" s="36" t="s">
        <v>10003</v>
      </c>
      <c r="H6242" s="37" t="s">
        <v>10515</v>
      </c>
    </row>
    <row r="6243" spans="1:8" x14ac:dyDescent="0.25">
      <c r="A6243" s="30">
        <v>45820</v>
      </c>
      <c r="B6243" s="31" t="s">
        <v>2416</v>
      </c>
      <c r="C6243" s="32" t="s">
        <v>2474</v>
      </c>
      <c r="D6243" s="31" t="s">
        <v>10973</v>
      </c>
      <c r="E6243" s="32">
        <v>2</v>
      </c>
      <c r="F6243" s="32" t="s">
        <v>14</v>
      </c>
      <c r="G6243" s="32" t="s">
        <v>10961</v>
      </c>
      <c r="H6243" s="33" t="s">
        <v>9268</v>
      </c>
    </row>
    <row r="6244" spans="1:8" x14ac:dyDescent="0.25">
      <c r="A6244" s="34">
        <v>45820</v>
      </c>
      <c r="B6244" s="35" t="s">
        <v>2418</v>
      </c>
      <c r="C6244" s="36" t="s">
        <v>2476</v>
      </c>
      <c r="D6244" s="35" t="s">
        <v>10973</v>
      </c>
      <c r="E6244" s="36">
        <v>8</v>
      </c>
      <c r="F6244" s="36" t="s">
        <v>14</v>
      </c>
      <c r="G6244" s="36" t="s">
        <v>10961</v>
      </c>
      <c r="H6244" s="37" t="s">
        <v>9268</v>
      </c>
    </row>
    <row r="6245" spans="1:8" x14ac:dyDescent="0.25">
      <c r="A6245" s="30">
        <v>45820</v>
      </c>
      <c r="B6245" s="31" t="s">
        <v>2045</v>
      </c>
      <c r="C6245" s="32" t="s">
        <v>2046</v>
      </c>
      <c r="D6245" s="31" t="s">
        <v>10973</v>
      </c>
      <c r="E6245" s="32">
        <v>3</v>
      </c>
      <c r="F6245" s="32" t="s">
        <v>14</v>
      </c>
      <c r="G6245" s="32" t="s">
        <v>10961</v>
      </c>
      <c r="H6245" s="33" t="s">
        <v>9268</v>
      </c>
    </row>
    <row r="6246" spans="1:8" x14ac:dyDescent="0.25">
      <c r="A6246" s="34">
        <v>45820</v>
      </c>
      <c r="B6246" s="35" t="s">
        <v>1221</v>
      </c>
      <c r="C6246" s="36" t="s">
        <v>1222</v>
      </c>
      <c r="D6246" s="35" t="s">
        <v>10973</v>
      </c>
      <c r="E6246" s="36">
        <v>6</v>
      </c>
      <c r="F6246" s="36" t="s">
        <v>14</v>
      </c>
      <c r="G6246" s="36" t="s">
        <v>10961</v>
      </c>
      <c r="H6246" s="37" t="s">
        <v>9268</v>
      </c>
    </row>
    <row r="6247" spans="1:8" x14ac:dyDescent="0.25">
      <c r="A6247" s="30">
        <v>45820</v>
      </c>
      <c r="B6247" s="31" t="s">
        <v>2553</v>
      </c>
      <c r="C6247" s="32" t="s">
        <v>2554</v>
      </c>
      <c r="D6247" s="31" t="s">
        <v>10973</v>
      </c>
      <c r="E6247" s="32">
        <v>6</v>
      </c>
      <c r="F6247" s="32" t="s">
        <v>14</v>
      </c>
      <c r="G6247" s="32" t="s">
        <v>10961</v>
      </c>
      <c r="H6247" s="33" t="s">
        <v>9268</v>
      </c>
    </row>
    <row r="6248" spans="1:8" x14ac:dyDescent="0.25">
      <c r="A6248" s="34">
        <v>45820</v>
      </c>
      <c r="B6248" s="35" t="s">
        <v>1259</v>
      </c>
      <c r="C6248" s="36" t="s">
        <v>1260</v>
      </c>
      <c r="D6248" s="35" t="s">
        <v>10973</v>
      </c>
      <c r="E6248" s="36">
        <v>10</v>
      </c>
      <c r="F6248" s="36" t="s">
        <v>14</v>
      </c>
      <c r="G6248" s="36" t="s">
        <v>10961</v>
      </c>
      <c r="H6248" s="37" t="s">
        <v>9268</v>
      </c>
    </row>
    <row r="6249" spans="1:8" x14ac:dyDescent="0.25">
      <c r="A6249" s="30">
        <v>45820</v>
      </c>
      <c r="B6249" s="31" t="s">
        <v>182</v>
      </c>
      <c r="C6249" s="32" t="s">
        <v>183</v>
      </c>
      <c r="D6249" s="31" t="s">
        <v>10973</v>
      </c>
      <c r="E6249" s="32">
        <v>1</v>
      </c>
      <c r="F6249" s="32" t="s">
        <v>14</v>
      </c>
      <c r="G6249" s="32" t="s">
        <v>10961</v>
      </c>
      <c r="H6249" s="33" t="s">
        <v>9268</v>
      </c>
    </row>
    <row r="6250" spans="1:8" x14ac:dyDescent="0.25">
      <c r="A6250" s="34">
        <v>45820</v>
      </c>
      <c r="B6250" s="35" t="s">
        <v>4407</v>
      </c>
      <c r="C6250" s="36" t="s">
        <v>4408</v>
      </c>
      <c r="D6250" s="35" t="s">
        <v>10973</v>
      </c>
      <c r="E6250" s="36">
        <v>20</v>
      </c>
      <c r="F6250" s="36" t="s">
        <v>25</v>
      </c>
      <c r="G6250" s="36" t="s">
        <v>10961</v>
      </c>
      <c r="H6250" s="37" t="s">
        <v>9268</v>
      </c>
    </row>
    <row r="6251" spans="1:8" x14ac:dyDescent="0.25">
      <c r="A6251" s="30">
        <v>45820</v>
      </c>
      <c r="B6251" s="31" t="s">
        <v>8337</v>
      </c>
      <c r="C6251" s="32" t="s">
        <v>8338</v>
      </c>
      <c r="D6251" s="31" t="s">
        <v>10973</v>
      </c>
      <c r="E6251" s="32">
        <v>36</v>
      </c>
      <c r="F6251" s="32" t="s">
        <v>14</v>
      </c>
      <c r="G6251" s="32" t="s">
        <v>10961</v>
      </c>
      <c r="H6251" s="33" t="s">
        <v>9268</v>
      </c>
    </row>
    <row r="6252" spans="1:8" x14ac:dyDescent="0.25">
      <c r="A6252" s="34">
        <v>45820</v>
      </c>
      <c r="B6252" s="35" t="s">
        <v>1356</v>
      </c>
      <c r="C6252" s="36" t="s">
        <v>1357</v>
      </c>
      <c r="D6252" s="35" t="s">
        <v>10973</v>
      </c>
      <c r="E6252" s="36">
        <v>24</v>
      </c>
      <c r="F6252" s="36" t="s">
        <v>14</v>
      </c>
      <c r="G6252" s="36" t="s">
        <v>10961</v>
      </c>
      <c r="H6252" s="37" t="s">
        <v>9268</v>
      </c>
    </row>
    <row r="6253" spans="1:8" x14ac:dyDescent="0.25">
      <c r="A6253" s="30">
        <v>45820</v>
      </c>
      <c r="B6253" s="31" t="s">
        <v>676</v>
      </c>
      <c r="C6253" s="32" t="s">
        <v>677</v>
      </c>
      <c r="D6253" s="31" t="s">
        <v>10973</v>
      </c>
      <c r="E6253" s="32">
        <v>10</v>
      </c>
      <c r="F6253" s="32" t="s">
        <v>14</v>
      </c>
      <c r="G6253" s="32" t="s">
        <v>10961</v>
      </c>
      <c r="H6253" s="33" t="s">
        <v>9268</v>
      </c>
    </row>
    <row r="6254" spans="1:8" x14ac:dyDescent="0.25">
      <c r="A6254" s="34">
        <v>45820</v>
      </c>
      <c r="B6254" s="35" t="s">
        <v>10278</v>
      </c>
      <c r="C6254" s="36" t="s">
        <v>5126</v>
      </c>
      <c r="D6254" s="35" t="s">
        <v>10973</v>
      </c>
      <c r="E6254" s="36">
        <v>8</v>
      </c>
      <c r="F6254" s="36" t="s">
        <v>14</v>
      </c>
      <c r="G6254" s="36" t="s">
        <v>10961</v>
      </c>
      <c r="H6254" s="37" t="s">
        <v>9268</v>
      </c>
    </row>
    <row r="6255" spans="1:8" x14ac:dyDescent="0.25">
      <c r="A6255" s="30">
        <v>45820</v>
      </c>
      <c r="B6255" s="31" t="s">
        <v>11047</v>
      </c>
      <c r="C6255" s="32" t="s">
        <v>5073</v>
      </c>
      <c r="D6255" s="31" t="s">
        <v>10973</v>
      </c>
      <c r="E6255" s="32">
        <v>10</v>
      </c>
      <c r="F6255" s="32" t="s">
        <v>14</v>
      </c>
      <c r="G6255" s="32" t="s">
        <v>10961</v>
      </c>
      <c r="H6255" s="33" t="s">
        <v>9268</v>
      </c>
    </row>
    <row r="6256" spans="1:8" x14ac:dyDescent="0.25">
      <c r="A6256" s="34">
        <v>45820</v>
      </c>
      <c r="B6256" s="35" t="s">
        <v>663</v>
      </c>
      <c r="C6256" s="36" t="s">
        <v>664</v>
      </c>
      <c r="D6256" s="35" t="s">
        <v>10973</v>
      </c>
      <c r="E6256" s="36">
        <v>20</v>
      </c>
      <c r="F6256" s="36" t="s">
        <v>14</v>
      </c>
      <c r="G6256" s="36" t="s">
        <v>10961</v>
      </c>
      <c r="H6256" s="37" t="s">
        <v>9268</v>
      </c>
    </row>
    <row r="6257" spans="1:8" x14ac:dyDescent="0.25">
      <c r="A6257" s="30">
        <v>45820</v>
      </c>
      <c r="B6257" s="31" t="s">
        <v>6424</v>
      </c>
      <c r="C6257" s="32" t="s">
        <v>6425</v>
      </c>
      <c r="D6257" s="31" t="s">
        <v>10973</v>
      </c>
      <c r="E6257" s="32">
        <v>10</v>
      </c>
      <c r="F6257" s="32" t="s">
        <v>14</v>
      </c>
      <c r="G6257" s="32" t="s">
        <v>10961</v>
      </c>
      <c r="H6257" s="33" t="s">
        <v>9268</v>
      </c>
    </row>
    <row r="6258" spans="1:8" x14ac:dyDescent="0.25">
      <c r="A6258" s="34">
        <v>45820</v>
      </c>
      <c r="B6258" s="35" t="s">
        <v>10171</v>
      </c>
      <c r="C6258" s="36" t="s">
        <v>6614</v>
      </c>
      <c r="D6258" s="35" t="s">
        <v>10973</v>
      </c>
      <c r="E6258" s="36">
        <v>20</v>
      </c>
      <c r="F6258" s="36" t="s">
        <v>14</v>
      </c>
      <c r="G6258" s="36" t="s">
        <v>10961</v>
      </c>
      <c r="H6258" s="37" t="s">
        <v>9268</v>
      </c>
    </row>
    <row r="6259" spans="1:8" x14ac:dyDescent="0.25">
      <c r="A6259" s="30">
        <v>45820</v>
      </c>
      <c r="B6259" s="31" t="s">
        <v>4972</v>
      </c>
      <c r="C6259" s="32" t="s">
        <v>4973</v>
      </c>
      <c r="D6259" s="31" t="s">
        <v>10973</v>
      </c>
      <c r="E6259" s="32">
        <v>6</v>
      </c>
      <c r="F6259" s="32" t="s">
        <v>25</v>
      </c>
      <c r="G6259" s="32" t="s">
        <v>10961</v>
      </c>
      <c r="H6259" s="33" t="s">
        <v>9268</v>
      </c>
    </row>
    <row r="6260" spans="1:8" x14ac:dyDescent="0.25">
      <c r="A6260" s="34">
        <v>45820</v>
      </c>
      <c r="B6260" s="35" t="s">
        <v>1414</v>
      </c>
      <c r="C6260" s="36" t="s">
        <v>1415</v>
      </c>
      <c r="D6260" s="35" t="s">
        <v>10973</v>
      </c>
      <c r="E6260" s="36">
        <v>12</v>
      </c>
      <c r="F6260" s="36" t="s">
        <v>14</v>
      </c>
      <c r="G6260" s="36" t="s">
        <v>10961</v>
      </c>
      <c r="H6260" s="37" t="s">
        <v>9268</v>
      </c>
    </row>
    <row r="6261" spans="1:8" x14ac:dyDescent="0.25">
      <c r="A6261" s="30">
        <v>45820</v>
      </c>
      <c r="B6261" s="31" t="s">
        <v>872</v>
      </c>
      <c r="C6261" s="32" t="s">
        <v>8417</v>
      </c>
      <c r="D6261" s="31" t="s">
        <v>10973</v>
      </c>
      <c r="E6261" s="32">
        <v>60</v>
      </c>
      <c r="F6261" s="32" t="s">
        <v>14</v>
      </c>
      <c r="G6261" s="32" t="s">
        <v>10961</v>
      </c>
      <c r="H6261" s="33" t="s">
        <v>9268</v>
      </c>
    </row>
    <row r="6262" spans="1:8" x14ac:dyDescent="0.25">
      <c r="A6262" s="34">
        <v>45820</v>
      </c>
      <c r="B6262" s="35" t="s">
        <v>2557</v>
      </c>
      <c r="C6262" s="36" t="s">
        <v>2558</v>
      </c>
      <c r="D6262" s="35" t="s">
        <v>10973</v>
      </c>
      <c r="E6262" s="36">
        <v>1</v>
      </c>
      <c r="F6262" s="36" t="s">
        <v>25</v>
      </c>
      <c r="G6262" s="36" t="s">
        <v>10961</v>
      </c>
      <c r="H6262" s="37" t="s">
        <v>9268</v>
      </c>
    </row>
    <row r="6263" spans="1:8" x14ac:dyDescent="0.25">
      <c r="A6263" s="30">
        <v>45820</v>
      </c>
      <c r="B6263" s="31" t="s">
        <v>7857</v>
      </c>
      <c r="C6263" s="32" t="s">
        <v>7858</v>
      </c>
      <c r="D6263" s="31" t="s">
        <v>10973</v>
      </c>
      <c r="E6263" s="32">
        <v>2</v>
      </c>
      <c r="F6263" s="32" t="s">
        <v>25</v>
      </c>
      <c r="G6263" s="32" t="s">
        <v>10961</v>
      </c>
      <c r="H6263" s="33" t="s">
        <v>9268</v>
      </c>
    </row>
    <row r="6264" spans="1:8" x14ac:dyDescent="0.25">
      <c r="A6264" s="34">
        <v>45820</v>
      </c>
      <c r="B6264" s="35" t="s">
        <v>1177</v>
      </c>
      <c r="C6264" s="36" t="s">
        <v>1178</v>
      </c>
      <c r="D6264" s="35" t="s">
        <v>10973</v>
      </c>
      <c r="E6264" s="36">
        <v>144</v>
      </c>
      <c r="F6264" s="36" t="s">
        <v>14</v>
      </c>
      <c r="G6264" s="36" t="s">
        <v>10961</v>
      </c>
      <c r="H6264" s="37" t="s">
        <v>9268</v>
      </c>
    </row>
    <row r="6265" spans="1:8" x14ac:dyDescent="0.25">
      <c r="A6265" s="30">
        <v>45820</v>
      </c>
      <c r="B6265" s="31" t="s">
        <v>1151</v>
      </c>
      <c r="C6265" s="32" t="s">
        <v>1152</v>
      </c>
      <c r="D6265" s="31" t="s">
        <v>10973</v>
      </c>
      <c r="E6265" s="32">
        <v>144</v>
      </c>
      <c r="F6265" s="32" t="s">
        <v>14</v>
      </c>
      <c r="G6265" s="32" t="s">
        <v>10961</v>
      </c>
      <c r="H6265" s="33" t="s">
        <v>9268</v>
      </c>
    </row>
    <row r="6266" spans="1:8" x14ac:dyDescent="0.25">
      <c r="A6266" s="34">
        <v>45819</v>
      </c>
      <c r="B6266" s="35" t="s">
        <v>8880</v>
      </c>
      <c r="C6266" s="36" t="s">
        <v>8851</v>
      </c>
      <c r="D6266" s="35">
        <v>2169</v>
      </c>
      <c r="E6266" s="36">
        <v>2</v>
      </c>
      <c r="F6266" s="36" t="s">
        <v>14</v>
      </c>
      <c r="G6266" s="36" t="s">
        <v>10961</v>
      </c>
      <c r="H6266" s="37" t="s">
        <v>10149</v>
      </c>
    </row>
    <row r="6267" spans="1:8" x14ac:dyDescent="0.25">
      <c r="A6267" s="30">
        <v>45819</v>
      </c>
      <c r="B6267" s="31" t="s">
        <v>9476</v>
      </c>
      <c r="C6267" s="32" t="s">
        <v>9477</v>
      </c>
      <c r="D6267" s="31">
        <v>2169</v>
      </c>
      <c r="E6267" s="32">
        <v>2</v>
      </c>
      <c r="F6267" s="32" t="s">
        <v>14</v>
      </c>
      <c r="G6267" s="32" t="s">
        <v>10961</v>
      </c>
      <c r="H6267" s="33" t="s">
        <v>10149</v>
      </c>
    </row>
    <row r="6268" spans="1:8" x14ac:dyDescent="0.25">
      <c r="A6268" s="34">
        <v>45819</v>
      </c>
      <c r="B6268" s="35" t="s">
        <v>716</v>
      </c>
      <c r="C6268" s="36" t="s">
        <v>717</v>
      </c>
      <c r="D6268" s="35">
        <v>2169</v>
      </c>
      <c r="E6268" s="36">
        <v>4</v>
      </c>
      <c r="F6268" s="36" t="s">
        <v>14</v>
      </c>
      <c r="G6268" s="36" t="s">
        <v>10961</v>
      </c>
      <c r="H6268" s="37" t="s">
        <v>10149</v>
      </c>
    </row>
    <row r="6269" spans="1:8" x14ac:dyDescent="0.25">
      <c r="A6269" s="30">
        <v>45819</v>
      </c>
      <c r="B6269" s="31" t="s">
        <v>720</v>
      </c>
      <c r="C6269" s="32" t="s">
        <v>721</v>
      </c>
      <c r="D6269" s="31">
        <v>2169</v>
      </c>
      <c r="E6269" s="32">
        <v>4</v>
      </c>
      <c r="F6269" s="32" t="s">
        <v>14</v>
      </c>
      <c r="G6269" s="32" t="s">
        <v>10961</v>
      </c>
      <c r="H6269" s="33" t="s">
        <v>10149</v>
      </c>
    </row>
    <row r="6270" spans="1:8" x14ac:dyDescent="0.25">
      <c r="A6270" s="34">
        <v>45819</v>
      </c>
      <c r="B6270" s="35" t="s">
        <v>8839</v>
      </c>
      <c r="C6270" s="36" t="s">
        <v>8779</v>
      </c>
      <c r="D6270" s="35">
        <v>2169</v>
      </c>
      <c r="E6270" s="36">
        <v>2</v>
      </c>
      <c r="F6270" s="36" t="s">
        <v>14</v>
      </c>
      <c r="G6270" s="36" t="s">
        <v>10961</v>
      </c>
      <c r="H6270" s="37" t="s">
        <v>10149</v>
      </c>
    </row>
    <row r="6271" spans="1:8" x14ac:dyDescent="0.25">
      <c r="A6271" s="30">
        <v>45819</v>
      </c>
      <c r="B6271" s="31" t="s">
        <v>10974</v>
      </c>
      <c r="C6271" s="32" t="s">
        <v>10974</v>
      </c>
      <c r="D6271" s="31">
        <v>2169</v>
      </c>
      <c r="E6271" s="32">
        <v>2</v>
      </c>
      <c r="F6271" s="32" t="s">
        <v>14</v>
      </c>
      <c r="G6271" s="32" t="s">
        <v>10961</v>
      </c>
      <c r="H6271" s="33" t="s">
        <v>10149</v>
      </c>
    </row>
    <row r="6272" spans="1:8" x14ac:dyDescent="0.25">
      <c r="A6272" s="34">
        <v>45819</v>
      </c>
      <c r="B6272" s="35" t="s">
        <v>8880</v>
      </c>
      <c r="C6272" s="36" t="s">
        <v>8851</v>
      </c>
      <c r="D6272" s="35">
        <v>2169</v>
      </c>
      <c r="E6272" s="36">
        <v>2</v>
      </c>
      <c r="F6272" s="36" t="s">
        <v>14</v>
      </c>
      <c r="G6272" s="36" t="s">
        <v>10003</v>
      </c>
      <c r="H6272" s="37" t="s">
        <v>10515</v>
      </c>
    </row>
    <row r="6273" spans="1:8" x14ac:dyDescent="0.25">
      <c r="A6273" s="30">
        <v>45819</v>
      </c>
      <c r="B6273" s="31" t="s">
        <v>9476</v>
      </c>
      <c r="C6273" s="32" t="s">
        <v>9477</v>
      </c>
      <c r="D6273" s="31">
        <v>2169</v>
      </c>
      <c r="E6273" s="32">
        <v>2</v>
      </c>
      <c r="F6273" s="32" t="s">
        <v>14</v>
      </c>
      <c r="G6273" s="32" t="s">
        <v>10003</v>
      </c>
      <c r="H6273" s="33" t="s">
        <v>10515</v>
      </c>
    </row>
    <row r="6274" spans="1:8" x14ac:dyDescent="0.25">
      <c r="A6274" s="34">
        <v>45819</v>
      </c>
      <c r="B6274" s="35" t="s">
        <v>716</v>
      </c>
      <c r="C6274" s="36" t="s">
        <v>717</v>
      </c>
      <c r="D6274" s="35">
        <v>2169</v>
      </c>
      <c r="E6274" s="36">
        <v>4</v>
      </c>
      <c r="F6274" s="36" t="s">
        <v>14</v>
      </c>
      <c r="G6274" s="36" t="s">
        <v>10003</v>
      </c>
      <c r="H6274" s="37" t="s">
        <v>10515</v>
      </c>
    </row>
    <row r="6275" spans="1:8" x14ac:dyDescent="0.25">
      <c r="A6275" s="30">
        <v>45819</v>
      </c>
      <c r="B6275" s="31" t="s">
        <v>720</v>
      </c>
      <c r="C6275" s="32" t="s">
        <v>721</v>
      </c>
      <c r="D6275" s="31">
        <v>2169</v>
      </c>
      <c r="E6275" s="32">
        <v>4</v>
      </c>
      <c r="F6275" s="32" t="s">
        <v>14</v>
      </c>
      <c r="G6275" s="32" t="s">
        <v>10003</v>
      </c>
      <c r="H6275" s="33" t="s">
        <v>10515</v>
      </c>
    </row>
    <row r="6276" spans="1:8" x14ac:dyDescent="0.25">
      <c r="A6276" s="34">
        <v>45819</v>
      </c>
      <c r="B6276" s="35" t="s">
        <v>8839</v>
      </c>
      <c r="C6276" s="36" t="s">
        <v>8779</v>
      </c>
      <c r="D6276" s="35">
        <v>2169</v>
      </c>
      <c r="E6276" s="36">
        <v>2</v>
      </c>
      <c r="F6276" s="36" t="s">
        <v>14</v>
      </c>
      <c r="G6276" s="36" t="s">
        <v>10003</v>
      </c>
      <c r="H6276" s="37" t="s">
        <v>10515</v>
      </c>
    </row>
    <row r="6277" spans="1:8" x14ac:dyDescent="0.25">
      <c r="A6277" s="30">
        <v>45819</v>
      </c>
      <c r="B6277" s="31" t="s">
        <v>10974</v>
      </c>
      <c r="C6277" s="32" t="s">
        <v>10974</v>
      </c>
      <c r="D6277" s="31">
        <v>2169</v>
      </c>
      <c r="E6277" s="32">
        <v>2</v>
      </c>
      <c r="F6277" s="32" t="s">
        <v>14</v>
      </c>
      <c r="G6277" s="32" t="s">
        <v>10003</v>
      </c>
      <c r="H6277" s="33" t="s">
        <v>10515</v>
      </c>
    </row>
    <row r="6278" spans="1:8" x14ac:dyDescent="0.25">
      <c r="A6278" s="34">
        <v>45819</v>
      </c>
      <c r="B6278" s="35" t="s">
        <v>10977</v>
      </c>
      <c r="C6278" s="36" t="s">
        <v>10977</v>
      </c>
      <c r="D6278" s="35">
        <v>3395</v>
      </c>
      <c r="E6278" s="36">
        <v>30</v>
      </c>
      <c r="F6278" s="36" t="s">
        <v>14</v>
      </c>
      <c r="G6278" s="36" t="s">
        <v>10003</v>
      </c>
      <c r="H6278" s="37">
        <v>0</v>
      </c>
    </row>
    <row r="6279" spans="1:8" x14ac:dyDescent="0.25">
      <c r="A6279" s="30">
        <v>45819</v>
      </c>
      <c r="B6279" s="31" t="s">
        <v>10978</v>
      </c>
      <c r="C6279" s="32" t="s">
        <v>10978</v>
      </c>
      <c r="D6279" s="31">
        <v>3396</v>
      </c>
      <c r="E6279" s="32">
        <v>2</v>
      </c>
      <c r="F6279" s="32" t="s">
        <v>14</v>
      </c>
      <c r="G6279" s="32" t="s">
        <v>10003</v>
      </c>
      <c r="H6279" s="33">
        <v>0</v>
      </c>
    </row>
    <row r="6280" spans="1:8" x14ac:dyDescent="0.25">
      <c r="A6280" s="34">
        <v>45819</v>
      </c>
      <c r="B6280" s="35" t="s">
        <v>10979</v>
      </c>
      <c r="C6280" s="36" t="s">
        <v>10979</v>
      </c>
      <c r="D6280" s="35">
        <v>3397</v>
      </c>
      <c r="E6280" s="36">
        <v>70</v>
      </c>
      <c r="F6280" s="36" t="s">
        <v>14</v>
      </c>
      <c r="G6280" s="36" t="s">
        <v>10003</v>
      </c>
      <c r="H6280" s="37">
        <v>0</v>
      </c>
    </row>
    <row r="6281" spans="1:8" x14ac:dyDescent="0.25">
      <c r="A6281" s="30">
        <v>45819</v>
      </c>
      <c r="B6281" s="31" t="s">
        <v>5153</v>
      </c>
      <c r="C6281" s="32" t="s">
        <v>5154</v>
      </c>
      <c r="D6281" s="31">
        <v>3398</v>
      </c>
      <c r="E6281" s="32">
        <v>20</v>
      </c>
      <c r="F6281" s="32" t="s">
        <v>14</v>
      </c>
      <c r="G6281" s="32" t="s">
        <v>10003</v>
      </c>
      <c r="H6281" s="33">
        <v>0</v>
      </c>
    </row>
    <row r="6282" spans="1:8" x14ac:dyDescent="0.25">
      <c r="A6282" s="34">
        <v>45819</v>
      </c>
      <c r="B6282" s="35" t="s">
        <v>2241</v>
      </c>
      <c r="C6282" s="36" t="s">
        <v>2242</v>
      </c>
      <c r="D6282" s="35">
        <v>3399</v>
      </c>
      <c r="E6282" s="36">
        <v>100</v>
      </c>
      <c r="F6282" s="36" t="s">
        <v>14</v>
      </c>
      <c r="G6282" s="36" t="s">
        <v>10003</v>
      </c>
      <c r="H6282" s="37">
        <v>0</v>
      </c>
    </row>
    <row r="6283" spans="1:8" x14ac:dyDescent="0.25">
      <c r="A6283" s="30">
        <v>45819</v>
      </c>
      <c r="B6283" s="31" t="s">
        <v>10242</v>
      </c>
      <c r="C6283" s="32" t="s">
        <v>6162</v>
      </c>
      <c r="D6283" s="31">
        <v>3400</v>
      </c>
      <c r="E6283" s="32">
        <v>24</v>
      </c>
      <c r="F6283" s="32" t="s">
        <v>14</v>
      </c>
      <c r="G6283" s="32" t="s">
        <v>10003</v>
      </c>
      <c r="H6283" s="33">
        <v>0</v>
      </c>
    </row>
    <row r="6284" spans="1:8" x14ac:dyDescent="0.25">
      <c r="A6284" s="34">
        <v>45819</v>
      </c>
      <c r="B6284" s="35" t="s">
        <v>10980</v>
      </c>
      <c r="C6284" s="36" t="s">
        <v>6176</v>
      </c>
      <c r="D6284" s="35">
        <v>3401</v>
      </c>
      <c r="E6284" s="36">
        <v>24</v>
      </c>
      <c r="F6284" s="36" t="s">
        <v>14</v>
      </c>
      <c r="G6284" s="36" t="s">
        <v>10003</v>
      </c>
      <c r="H6284" s="37">
        <v>0</v>
      </c>
    </row>
    <row r="6285" spans="1:8" x14ac:dyDescent="0.25">
      <c r="A6285" s="30">
        <v>45819</v>
      </c>
      <c r="B6285" s="31" t="s">
        <v>10219</v>
      </c>
      <c r="C6285" s="32" t="s">
        <v>2803</v>
      </c>
      <c r="D6285" s="31">
        <v>3402</v>
      </c>
      <c r="E6285" s="32">
        <v>36</v>
      </c>
      <c r="F6285" s="32" t="s">
        <v>14</v>
      </c>
      <c r="G6285" s="32" t="s">
        <v>10003</v>
      </c>
      <c r="H6285" s="33">
        <v>0</v>
      </c>
    </row>
    <row r="6286" spans="1:8" x14ac:dyDescent="0.25">
      <c r="A6286" s="34">
        <v>45819</v>
      </c>
      <c r="B6286" s="35" t="s">
        <v>2045</v>
      </c>
      <c r="C6286" s="36" t="s">
        <v>2046</v>
      </c>
      <c r="D6286" s="35">
        <v>3403</v>
      </c>
      <c r="E6286" s="36">
        <v>48</v>
      </c>
      <c r="F6286" s="36" t="s">
        <v>14</v>
      </c>
      <c r="G6286" s="36" t="s">
        <v>10003</v>
      </c>
      <c r="H6286" s="37">
        <v>0</v>
      </c>
    </row>
    <row r="6287" spans="1:8" x14ac:dyDescent="0.25">
      <c r="A6287" s="30">
        <v>45819</v>
      </c>
      <c r="B6287" s="31" t="s">
        <v>2047</v>
      </c>
      <c r="C6287" s="32" t="s">
        <v>2048</v>
      </c>
      <c r="D6287" s="31">
        <v>3404</v>
      </c>
      <c r="E6287" s="32">
        <v>44</v>
      </c>
      <c r="F6287" s="32" t="s">
        <v>14</v>
      </c>
      <c r="G6287" s="32" t="s">
        <v>10003</v>
      </c>
      <c r="H6287" s="33">
        <v>0</v>
      </c>
    </row>
    <row r="6288" spans="1:8" x14ac:dyDescent="0.25">
      <c r="A6288" s="34">
        <v>45819</v>
      </c>
      <c r="B6288" s="35" t="s">
        <v>10982</v>
      </c>
      <c r="C6288" s="36" t="s">
        <v>10981</v>
      </c>
      <c r="D6288" s="35">
        <v>3405</v>
      </c>
      <c r="E6288" s="36">
        <v>50</v>
      </c>
      <c r="F6288" s="36" t="s">
        <v>14</v>
      </c>
      <c r="G6288" s="36" t="s">
        <v>10003</v>
      </c>
      <c r="H6288" s="37">
        <v>0</v>
      </c>
    </row>
    <row r="6289" spans="1:8" x14ac:dyDescent="0.25">
      <c r="A6289" s="30">
        <v>45820</v>
      </c>
      <c r="B6289" s="31" t="s">
        <v>10983</v>
      </c>
      <c r="C6289" s="32" t="s">
        <v>10983</v>
      </c>
      <c r="D6289" s="31">
        <v>3406</v>
      </c>
      <c r="E6289" s="32">
        <v>50</v>
      </c>
      <c r="F6289" s="32" t="s">
        <v>25</v>
      </c>
      <c r="G6289" s="32" t="s">
        <v>10003</v>
      </c>
      <c r="H6289" s="33">
        <v>0</v>
      </c>
    </row>
    <row r="6290" spans="1:8" x14ac:dyDescent="0.25">
      <c r="A6290" s="34">
        <v>45820</v>
      </c>
      <c r="B6290" s="35" t="s">
        <v>10984</v>
      </c>
      <c r="C6290" s="36" t="s">
        <v>10984</v>
      </c>
      <c r="D6290" s="35">
        <v>3407</v>
      </c>
      <c r="E6290" s="36">
        <v>50</v>
      </c>
      <c r="F6290" s="36" t="s">
        <v>25</v>
      </c>
      <c r="G6290" s="36" t="s">
        <v>10003</v>
      </c>
      <c r="H6290" s="37">
        <v>0</v>
      </c>
    </row>
    <row r="6291" spans="1:8" x14ac:dyDescent="0.25">
      <c r="A6291" s="30">
        <v>45820</v>
      </c>
      <c r="B6291" s="31" t="s">
        <v>5450</v>
      </c>
      <c r="C6291" s="32" t="s">
        <v>5451</v>
      </c>
      <c r="D6291" s="31">
        <v>3408</v>
      </c>
      <c r="E6291" s="32">
        <v>100</v>
      </c>
      <c r="F6291" s="32" t="s">
        <v>25</v>
      </c>
      <c r="G6291" s="32" t="s">
        <v>10003</v>
      </c>
      <c r="H6291" s="33">
        <v>0</v>
      </c>
    </row>
    <row r="6292" spans="1:8" x14ac:dyDescent="0.25">
      <c r="A6292" s="34">
        <v>45820</v>
      </c>
      <c r="B6292" s="35" t="s">
        <v>5423</v>
      </c>
      <c r="C6292" s="36" t="s">
        <v>5424</v>
      </c>
      <c r="D6292" s="35">
        <v>3409</v>
      </c>
      <c r="E6292" s="36">
        <v>100</v>
      </c>
      <c r="F6292" s="36" t="s">
        <v>25</v>
      </c>
      <c r="G6292" s="36" t="s">
        <v>10003</v>
      </c>
      <c r="H6292" s="37">
        <v>0</v>
      </c>
    </row>
    <row r="6293" spans="1:8" x14ac:dyDescent="0.25">
      <c r="A6293" s="30">
        <v>45820</v>
      </c>
      <c r="B6293" s="31" t="s">
        <v>4407</v>
      </c>
      <c r="C6293" s="32" t="s">
        <v>4408</v>
      </c>
      <c r="D6293" s="31">
        <v>3410</v>
      </c>
      <c r="E6293" s="32">
        <v>20</v>
      </c>
      <c r="F6293" s="32" t="s">
        <v>25</v>
      </c>
      <c r="G6293" s="32" t="s">
        <v>10003</v>
      </c>
      <c r="H6293" s="33">
        <v>0</v>
      </c>
    </row>
    <row r="6294" spans="1:8" x14ac:dyDescent="0.25">
      <c r="A6294" s="34">
        <v>45820</v>
      </c>
      <c r="B6294" s="35" t="s">
        <v>2073</v>
      </c>
      <c r="C6294" s="36" t="s">
        <v>2074</v>
      </c>
      <c r="D6294" s="35">
        <v>3411</v>
      </c>
      <c r="E6294" s="36">
        <v>48</v>
      </c>
      <c r="F6294" s="36" t="s">
        <v>14</v>
      </c>
      <c r="G6294" s="36" t="s">
        <v>10003</v>
      </c>
      <c r="H6294" s="37">
        <v>0</v>
      </c>
    </row>
    <row r="6295" spans="1:8" x14ac:dyDescent="0.25">
      <c r="A6295" s="30">
        <v>45820</v>
      </c>
      <c r="B6295" s="31" t="s">
        <v>740</v>
      </c>
      <c r="C6295" s="32" t="s">
        <v>741</v>
      </c>
      <c r="D6295" s="31">
        <v>3412</v>
      </c>
      <c r="E6295" s="32">
        <v>32</v>
      </c>
      <c r="F6295" s="32" t="s">
        <v>14</v>
      </c>
      <c r="G6295" s="32" t="s">
        <v>10003</v>
      </c>
      <c r="H6295" s="33">
        <v>0</v>
      </c>
    </row>
    <row r="6296" spans="1:8" x14ac:dyDescent="0.25">
      <c r="A6296" s="34">
        <v>45820</v>
      </c>
      <c r="B6296" s="35" t="s">
        <v>745</v>
      </c>
      <c r="C6296" s="36" t="s">
        <v>746</v>
      </c>
      <c r="D6296" s="35">
        <v>3413</v>
      </c>
      <c r="E6296" s="36">
        <v>11</v>
      </c>
      <c r="F6296" s="36" t="s">
        <v>14</v>
      </c>
      <c r="G6296" s="36" t="s">
        <v>10003</v>
      </c>
      <c r="H6296" s="37">
        <v>0</v>
      </c>
    </row>
    <row r="6297" spans="1:8" x14ac:dyDescent="0.25">
      <c r="A6297" s="30">
        <v>45820</v>
      </c>
      <c r="B6297" s="31" t="s">
        <v>5068</v>
      </c>
      <c r="C6297" s="32" t="s">
        <v>5069</v>
      </c>
      <c r="D6297" s="31">
        <v>3414</v>
      </c>
      <c r="E6297" s="32">
        <v>360</v>
      </c>
      <c r="F6297" s="32" t="s">
        <v>14</v>
      </c>
      <c r="G6297" s="32" t="s">
        <v>10003</v>
      </c>
      <c r="H6297" s="33">
        <v>0</v>
      </c>
    </row>
    <row r="6298" spans="1:8" x14ac:dyDescent="0.25">
      <c r="A6298" s="34">
        <v>45820</v>
      </c>
      <c r="B6298" s="35" t="s">
        <v>6454</v>
      </c>
      <c r="C6298" s="36" t="s">
        <v>6455</v>
      </c>
      <c r="D6298" s="35">
        <v>3417</v>
      </c>
      <c r="E6298" s="36">
        <v>320</v>
      </c>
      <c r="F6298" s="36" t="s">
        <v>14</v>
      </c>
      <c r="G6298" s="36" t="s">
        <v>10003</v>
      </c>
      <c r="H6298" s="37">
        <v>0</v>
      </c>
    </row>
    <row r="6299" spans="1:8" x14ac:dyDescent="0.25">
      <c r="A6299" s="30">
        <v>45820</v>
      </c>
      <c r="B6299" s="31" t="s">
        <v>6458</v>
      </c>
      <c r="C6299" s="32" t="s">
        <v>6459</v>
      </c>
      <c r="D6299" s="31">
        <v>3418</v>
      </c>
      <c r="E6299" s="32">
        <v>165</v>
      </c>
      <c r="F6299" s="32" t="s">
        <v>14</v>
      </c>
      <c r="G6299" s="32" t="s">
        <v>10003</v>
      </c>
      <c r="H6299" s="33">
        <v>0</v>
      </c>
    </row>
    <row r="6300" spans="1:8" x14ac:dyDescent="0.25">
      <c r="A6300" s="34">
        <v>45820</v>
      </c>
      <c r="B6300" s="35" t="s">
        <v>2205</v>
      </c>
      <c r="C6300" s="36" t="s">
        <v>2206</v>
      </c>
      <c r="D6300" s="35">
        <v>3419</v>
      </c>
      <c r="E6300" s="36">
        <v>50</v>
      </c>
      <c r="F6300" s="36" t="s">
        <v>14</v>
      </c>
      <c r="G6300" s="36" t="s">
        <v>10003</v>
      </c>
      <c r="H6300" s="37">
        <v>0</v>
      </c>
    </row>
    <row r="6301" spans="1:8" x14ac:dyDescent="0.25">
      <c r="A6301" s="30">
        <v>45820</v>
      </c>
      <c r="B6301" s="31" t="s">
        <v>10985</v>
      </c>
      <c r="C6301" s="32" t="s">
        <v>10985</v>
      </c>
      <c r="D6301" s="31">
        <v>3420</v>
      </c>
      <c r="E6301" s="32">
        <v>120</v>
      </c>
      <c r="F6301" s="32" t="s">
        <v>25</v>
      </c>
      <c r="G6301" s="32" t="s">
        <v>10003</v>
      </c>
      <c r="H6301" s="33">
        <v>0</v>
      </c>
    </row>
    <row r="6302" spans="1:8" x14ac:dyDescent="0.25">
      <c r="A6302" s="34">
        <v>45820</v>
      </c>
      <c r="B6302" s="35" t="s">
        <v>3228</v>
      </c>
      <c r="C6302" s="36" t="s">
        <v>3229</v>
      </c>
      <c r="D6302" s="35">
        <v>3421</v>
      </c>
      <c r="E6302" s="36">
        <v>350</v>
      </c>
      <c r="F6302" s="36" t="s">
        <v>14</v>
      </c>
      <c r="G6302" s="36" t="s">
        <v>10003</v>
      </c>
      <c r="H6302" s="37">
        <v>0</v>
      </c>
    </row>
    <row r="6303" spans="1:8" x14ac:dyDescent="0.25">
      <c r="A6303" s="30">
        <v>45820</v>
      </c>
      <c r="B6303" s="31" t="s">
        <v>9008</v>
      </c>
      <c r="C6303" s="32" t="s">
        <v>3230</v>
      </c>
      <c r="D6303" s="31">
        <v>3422</v>
      </c>
      <c r="E6303" s="32">
        <v>350</v>
      </c>
      <c r="F6303" s="32" t="s">
        <v>14</v>
      </c>
      <c r="G6303" s="32" t="s">
        <v>10003</v>
      </c>
      <c r="H6303" s="33">
        <v>0</v>
      </c>
    </row>
    <row r="6304" spans="1:8" x14ac:dyDescent="0.25">
      <c r="A6304" s="34">
        <v>45820</v>
      </c>
      <c r="B6304" s="35" t="s">
        <v>4675</v>
      </c>
      <c r="C6304" s="36" t="s">
        <v>4676</v>
      </c>
      <c r="D6304" s="35">
        <v>3423</v>
      </c>
      <c r="E6304" s="36">
        <v>70</v>
      </c>
      <c r="F6304" s="36" t="s">
        <v>25</v>
      </c>
      <c r="G6304" s="36" t="s">
        <v>10003</v>
      </c>
      <c r="H6304" s="37">
        <v>0</v>
      </c>
    </row>
    <row r="6305" spans="1:8" x14ac:dyDescent="0.25">
      <c r="A6305" s="30">
        <v>45820</v>
      </c>
      <c r="B6305" s="31" t="s">
        <v>319</v>
      </c>
      <c r="C6305" s="32" t="s">
        <v>320</v>
      </c>
      <c r="D6305" s="31">
        <v>3424</v>
      </c>
      <c r="E6305" s="32">
        <v>50</v>
      </c>
      <c r="F6305" s="32" t="s">
        <v>14</v>
      </c>
      <c r="G6305" s="32" t="s">
        <v>10003</v>
      </c>
      <c r="H6305" s="33">
        <v>0</v>
      </c>
    </row>
    <row r="6306" spans="1:8" x14ac:dyDescent="0.25">
      <c r="A6306" s="34">
        <v>45820</v>
      </c>
      <c r="B6306" s="35" t="s">
        <v>10986</v>
      </c>
      <c r="C6306" s="36" t="s">
        <v>10986</v>
      </c>
      <c r="D6306" s="35">
        <v>3425</v>
      </c>
      <c r="E6306" s="36">
        <v>100</v>
      </c>
      <c r="F6306" s="36" t="s">
        <v>14</v>
      </c>
      <c r="G6306" s="36" t="s">
        <v>10003</v>
      </c>
      <c r="H6306" s="37">
        <v>0</v>
      </c>
    </row>
    <row r="6307" spans="1:8" x14ac:dyDescent="0.25">
      <c r="A6307" s="30">
        <v>45820</v>
      </c>
      <c r="B6307" s="31">
        <v>4340459100</v>
      </c>
      <c r="C6307" s="32" t="s">
        <v>8729</v>
      </c>
      <c r="D6307" s="31">
        <v>3426</v>
      </c>
      <c r="E6307" s="32">
        <v>100</v>
      </c>
      <c r="F6307" s="32" t="s">
        <v>14</v>
      </c>
      <c r="G6307" s="32" t="s">
        <v>10003</v>
      </c>
      <c r="H6307" s="33">
        <v>0</v>
      </c>
    </row>
    <row r="6308" spans="1:8" x14ac:dyDescent="0.25">
      <c r="A6308" s="34">
        <v>45820</v>
      </c>
      <c r="B6308" s="35" t="s">
        <v>3738</v>
      </c>
      <c r="C6308" s="36" t="s">
        <v>3739</v>
      </c>
      <c r="D6308" s="35">
        <v>3427</v>
      </c>
      <c r="E6308" s="36">
        <v>54</v>
      </c>
      <c r="F6308" s="36" t="s">
        <v>14</v>
      </c>
      <c r="G6308" s="36" t="s">
        <v>10003</v>
      </c>
      <c r="H6308" s="37">
        <v>0</v>
      </c>
    </row>
    <row r="6309" spans="1:8" x14ac:dyDescent="0.25">
      <c r="A6309" s="30">
        <v>45820</v>
      </c>
      <c r="B6309" s="31" t="s">
        <v>3740</v>
      </c>
      <c r="C6309" s="32" t="s">
        <v>3741</v>
      </c>
      <c r="D6309" s="31">
        <v>3428</v>
      </c>
      <c r="E6309" s="32">
        <v>27</v>
      </c>
      <c r="F6309" s="32" t="s">
        <v>14</v>
      </c>
      <c r="G6309" s="32" t="s">
        <v>10003</v>
      </c>
      <c r="H6309" s="33">
        <v>0</v>
      </c>
    </row>
    <row r="6310" spans="1:8" x14ac:dyDescent="0.25">
      <c r="A6310" s="34">
        <v>45820</v>
      </c>
      <c r="B6310" s="35" t="s">
        <v>3756</v>
      </c>
      <c r="C6310" s="36" t="s">
        <v>3757</v>
      </c>
      <c r="D6310" s="35">
        <v>3429</v>
      </c>
      <c r="E6310" s="36">
        <v>28</v>
      </c>
      <c r="F6310" s="36" t="s">
        <v>14</v>
      </c>
      <c r="G6310" s="36" t="s">
        <v>10003</v>
      </c>
      <c r="H6310" s="37">
        <v>0</v>
      </c>
    </row>
    <row r="6311" spans="1:8" x14ac:dyDescent="0.25">
      <c r="A6311" s="30">
        <v>45820</v>
      </c>
      <c r="B6311" s="31" t="s">
        <v>3744</v>
      </c>
      <c r="C6311" s="32" t="s">
        <v>3745</v>
      </c>
      <c r="D6311" s="31">
        <v>3430</v>
      </c>
      <c r="E6311" s="32">
        <v>80</v>
      </c>
      <c r="F6311" s="32" t="s">
        <v>14</v>
      </c>
      <c r="G6311" s="32" t="s">
        <v>10003</v>
      </c>
      <c r="H6311" s="33">
        <v>0</v>
      </c>
    </row>
    <row r="6312" spans="1:8" x14ac:dyDescent="0.25">
      <c r="A6312" s="34">
        <v>45820</v>
      </c>
      <c r="B6312" s="35" t="s">
        <v>1826</v>
      </c>
      <c r="C6312" s="36" t="s">
        <v>1827</v>
      </c>
      <c r="D6312" s="35">
        <v>3431</v>
      </c>
      <c r="E6312" s="36">
        <v>99</v>
      </c>
      <c r="F6312" s="36" t="s">
        <v>14</v>
      </c>
      <c r="G6312" s="36" t="s">
        <v>10003</v>
      </c>
      <c r="H6312" s="37">
        <v>0</v>
      </c>
    </row>
    <row r="6313" spans="1:8" x14ac:dyDescent="0.25">
      <c r="A6313" s="30">
        <v>45820</v>
      </c>
      <c r="B6313" s="31" t="s">
        <v>1832</v>
      </c>
      <c r="C6313" s="32" t="s">
        <v>1833</v>
      </c>
      <c r="D6313" s="31">
        <v>3432</v>
      </c>
      <c r="E6313" s="32">
        <v>10</v>
      </c>
      <c r="F6313" s="32" t="s">
        <v>14</v>
      </c>
      <c r="G6313" s="32" t="s">
        <v>10003</v>
      </c>
      <c r="H6313" s="33">
        <v>0</v>
      </c>
    </row>
    <row r="6314" spans="1:8" x14ac:dyDescent="0.25">
      <c r="A6314" s="34">
        <v>45820</v>
      </c>
      <c r="B6314" s="35" t="s">
        <v>8809</v>
      </c>
      <c r="C6314" s="36" t="s">
        <v>8781</v>
      </c>
      <c r="D6314" s="35">
        <v>3433</v>
      </c>
      <c r="E6314" s="36">
        <v>150</v>
      </c>
      <c r="F6314" s="36" t="s">
        <v>14</v>
      </c>
      <c r="G6314" s="36" t="s">
        <v>10003</v>
      </c>
      <c r="H6314" s="37">
        <v>0</v>
      </c>
    </row>
    <row r="6315" spans="1:8" x14ac:dyDescent="0.25">
      <c r="A6315" s="30">
        <v>45820</v>
      </c>
      <c r="B6315" s="31" t="s">
        <v>8836</v>
      </c>
      <c r="C6315" s="32" t="s">
        <v>8807</v>
      </c>
      <c r="D6315" s="31">
        <v>3434</v>
      </c>
      <c r="E6315" s="32">
        <v>14</v>
      </c>
      <c r="F6315" s="32" t="s">
        <v>14</v>
      </c>
      <c r="G6315" s="32" t="s">
        <v>10003</v>
      </c>
      <c r="H6315" s="33">
        <v>0</v>
      </c>
    </row>
    <row r="6316" spans="1:8" x14ac:dyDescent="0.25">
      <c r="A6316" s="34">
        <v>45820</v>
      </c>
      <c r="B6316" s="35" t="s">
        <v>8815</v>
      </c>
      <c r="C6316" s="36" t="s">
        <v>8785</v>
      </c>
      <c r="D6316" s="35">
        <v>3435</v>
      </c>
      <c r="E6316" s="36">
        <v>16</v>
      </c>
      <c r="F6316" s="36" t="s">
        <v>14</v>
      </c>
      <c r="G6316" s="36" t="s">
        <v>10003</v>
      </c>
      <c r="H6316" s="37">
        <v>0</v>
      </c>
    </row>
    <row r="6317" spans="1:8" x14ac:dyDescent="0.25">
      <c r="A6317" s="30">
        <v>45820</v>
      </c>
      <c r="B6317" s="31" t="s">
        <v>8819</v>
      </c>
      <c r="C6317" s="32" t="s">
        <v>8789</v>
      </c>
      <c r="D6317" s="31">
        <v>3436</v>
      </c>
      <c r="E6317" s="32">
        <v>40</v>
      </c>
      <c r="F6317" s="32" t="s">
        <v>14</v>
      </c>
      <c r="G6317" s="32" t="s">
        <v>10003</v>
      </c>
      <c r="H6317" s="33">
        <v>0</v>
      </c>
    </row>
    <row r="6318" spans="1:8" x14ac:dyDescent="0.25">
      <c r="A6318" s="34">
        <v>45820</v>
      </c>
      <c r="B6318" s="35" t="s">
        <v>8826</v>
      </c>
      <c r="C6318" s="36" t="s">
        <v>8796</v>
      </c>
      <c r="D6318" s="35">
        <v>3437</v>
      </c>
      <c r="E6318" s="36">
        <v>32</v>
      </c>
      <c r="F6318" s="36" t="s">
        <v>14</v>
      </c>
      <c r="G6318" s="36" t="s">
        <v>10003</v>
      </c>
      <c r="H6318" s="37">
        <v>0</v>
      </c>
    </row>
    <row r="6319" spans="1:8" x14ac:dyDescent="0.25">
      <c r="A6319" s="30">
        <v>45821</v>
      </c>
      <c r="B6319" s="31" t="s">
        <v>10680</v>
      </c>
      <c r="C6319" s="32" t="s">
        <v>10681</v>
      </c>
      <c r="D6319" s="31">
        <v>3438</v>
      </c>
      <c r="E6319" s="32">
        <v>240</v>
      </c>
      <c r="F6319" s="32" t="s">
        <v>14</v>
      </c>
      <c r="G6319" s="32" t="s">
        <v>10003</v>
      </c>
      <c r="H6319" s="33">
        <v>0</v>
      </c>
    </row>
    <row r="6320" spans="1:8" x14ac:dyDescent="0.25">
      <c r="A6320" s="34">
        <v>45821</v>
      </c>
      <c r="B6320" s="35" t="s">
        <v>10987</v>
      </c>
      <c r="C6320" s="36" t="s">
        <v>10988</v>
      </c>
      <c r="D6320" s="35">
        <v>3439</v>
      </c>
      <c r="E6320" s="36">
        <v>3</v>
      </c>
      <c r="F6320" s="36" t="s">
        <v>25</v>
      </c>
      <c r="G6320" s="36" t="s">
        <v>10003</v>
      </c>
      <c r="H6320" s="37">
        <v>0</v>
      </c>
    </row>
    <row r="6321" spans="1:8" x14ac:dyDescent="0.25">
      <c r="A6321" s="30">
        <v>45821</v>
      </c>
      <c r="B6321" s="31" t="s">
        <v>10989</v>
      </c>
      <c r="C6321" s="32" t="s">
        <v>10990</v>
      </c>
      <c r="D6321" s="31">
        <v>3440</v>
      </c>
      <c r="E6321" s="32">
        <v>200</v>
      </c>
      <c r="F6321" s="32" t="s">
        <v>25</v>
      </c>
      <c r="G6321" s="32" t="s">
        <v>10003</v>
      </c>
      <c r="H6321" s="33">
        <v>0</v>
      </c>
    </row>
    <row r="6322" spans="1:8" x14ac:dyDescent="0.25">
      <c r="A6322" s="34">
        <v>45821</v>
      </c>
      <c r="B6322" s="35" t="s">
        <v>11035</v>
      </c>
      <c r="C6322" s="36" t="s">
        <v>11035</v>
      </c>
      <c r="D6322" s="35">
        <v>3441</v>
      </c>
      <c r="E6322" s="36">
        <v>106</v>
      </c>
      <c r="F6322" s="36" t="s">
        <v>25</v>
      </c>
      <c r="G6322" s="36" t="s">
        <v>10003</v>
      </c>
      <c r="H6322" s="37">
        <v>0</v>
      </c>
    </row>
    <row r="6323" spans="1:8" x14ac:dyDescent="0.25">
      <c r="A6323" s="30">
        <v>45821</v>
      </c>
      <c r="B6323" s="31" t="s">
        <v>10991</v>
      </c>
      <c r="C6323" s="32" t="s">
        <v>10992</v>
      </c>
      <c r="D6323" s="31">
        <v>3442</v>
      </c>
      <c r="E6323" s="32">
        <v>5</v>
      </c>
      <c r="F6323" s="32" t="s">
        <v>14</v>
      </c>
      <c r="G6323" s="32" t="s">
        <v>10003</v>
      </c>
      <c r="H6323" s="33">
        <v>0</v>
      </c>
    </row>
    <row r="6324" spans="1:8" x14ac:dyDescent="0.25">
      <c r="A6324" s="34">
        <v>45821</v>
      </c>
      <c r="B6324" s="35" t="s">
        <v>10993</v>
      </c>
      <c r="C6324" s="36" t="s">
        <v>10994</v>
      </c>
      <c r="D6324" s="35">
        <v>3443</v>
      </c>
      <c r="E6324" s="36">
        <v>30</v>
      </c>
      <c r="F6324" s="36" t="s">
        <v>25</v>
      </c>
      <c r="G6324" s="36" t="s">
        <v>10003</v>
      </c>
      <c r="H6324" s="37">
        <v>0</v>
      </c>
    </row>
    <row r="6325" spans="1:8" x14ac:dyDescent="0.25">
      <c r="A6325" s="30">
        <v>45821</v>
      </c>
      <c r="B6325" s="31" t="s">
        <v>10995</v>
      </c>
      <c r="C6325" s="32" t="s">
        <v>10996</v>
      </c>
      <c r="D6325" s="31">
        <v>3444</v>
      </c>
      <c r="E6325" s="32">
        <v>50</v>
      </c>
      <c r="F6325" s="32" t="s">
        <v>25</v>
      </c>
      <c r="G6325" s="32" t="s">
        <v>10003</v>
      </c>
      <c r="H6325" s="33">
        <v>0</v>
      </c>
    </row>
    <row r="6326" spans="1:8" x14ac:dyDescent="0.25">
      <c r="A6326" s="34">
        <v>45821</v>
      </c>
      <c r="B6326" s="35" t="s">
        <v>10997</v>
      </c>
      <c r="C6326" s="36" t="s">
        <v>10997</v>
      </c>
      <c r="D6326" s="35">
        <v>3445</v>
      </c>
      <c r="E6326" s="36">
        <v>6</v>
      </c>
      <c r="F6326" s="36" t="s">
        <v>25</v>
      </c>
      <c r="G6326" s="36" t="s">
        <v>10003</v>
      </c>
      <c r="H6326" s="37">
        <v>0</v>
      </c>
    </row>
    <row r="6327" spans="1:8" x14ac:dyDescent="0.25">
      <c r="A6327" s="30">
        <v>45821</v>
      </c>
      <c r="B6327" s="31" t="s">
        <v>10998</v>
      </c>
      <c r="C6327" s="32" t="s">
        <v>11246</v>
      </c>
      <c r="D6327" s="31">
        <v>3446</v>
      </c>
      <c r="E6327" s="32">
        <v>160</v>
      </c>
      <c r="F6327" s="32" t="s">
        <v>14</v>
      </c>
      <c r="G6327" s="32" t="s">
        <v>10003</v>
      </c>
      <c r="H6327" s="33">
        <v>0</v>
      </c>
    </row>
    <row r="6328" spans="1:8" x14ac:dyDescent="0.25">
      <c r="A6328" s="34">
        <v>45821</v>
      </c>
      <c r="B6328" s="35" t="s">
        <v>10999</v>
      </c>
      <c r="C6328" s="36" t="s">
        <v>10999</v>
      </c>
      <c r="D6328" s="35">
        <v>3447</v>
      </c>
      <c r="E6328" s="36">
        <v>45</v>
      </c>
      <c r="F6328" s="36" t="s">
        <v>14</v>
      </c>
      <c r="G6328" s="36" t="s">
        <v>10003</v>
      </c>
      <c r="H6328" s="37">
        <v>0</v>
      </c>
    </row>
    <row r="6329" spans="1:8" x14ac:dyDescent="0.25">
      <c r="A6329" s="30">
        <v>45821</v>
      </c>
      <c r="B6329" s="31" t="s">
        <v>11071</v>
      </c>
      <c r="C6329" s="32" t="s">
        <v>11071</v>
      </c>
      <c r="D6329" s="31">
        <v>3448</v>
      </c>
      <c r="E6329" s="32">
        <v>20</v>
      </c>
      <c r="F6329" s="32" t="s">
        <v>25</v>
      </c>
      <c r="G6329" s="32" t="s">
        <v>10003</v>
      </c>
      <c r="H6329" s="33">
        <v>0</v>
      </c>
    </row>
    <row r="6330" spans="1:8" x14ac:dyDescent="0.25">
      <c r="A6330" s="34">
        <v>45821</v>
      </c>
      <c r="B6330" s="35" t="s">
        <v>2427</v>
      </c>
      <c r="C6330" s="36" t="s">
        <v>2483</v>
      </c>
      <c r="D6330" s="35">
        <v>3449</v>
      </c>
      <c r="E6330" s="36">
        <v>500</v>
      </c>
      <c r="F6330" s="36" t="s">
        <v>14</v>
      </c>
      <c r="G6330" s="36" t="s">
        <v>10003</v>
      </c>
      <c r="H6330" s="37">
        <v>0</v>
      </c>
    </row>
    <row r="6331" spans="1:8" x14ac:dyDescent="0.25">
      <c r="A6331" s="30">
        <v>45821</v>
      </c>
      <c r="B6331" s="31" t="s">
        <v>2426</v>
      </c>
      <c r="C6331" s="32" t="s">
        <v>2482</v>
      </c>
      <c r="D6331" s="31">
        <v>3450</v>
      </c>
      <c r="E6331" s="32">
        <v>100</v>
      </c>
      <c r="F6331" s="32" t="s">
        <v>14</v>
      </c>
      <c r="G6331" s="32" t="s">
        <v>10003</v>
      </c>
      <c r="H6331" s="33">
        <v>0</v>
      </c>
    </row>
    <row r="6332" spans="1:8" x14ac:dyDescent="0.25">
      <c r="A6332" s="34">
        <v>45821</v>
      </c>
      <c r="B6332" s="35" t="s">
        <v>2549</v>
      </c>
      <c r="C6332" s="36" t="s">
        <v>2550</v>
      </c>
      <c r="D6332" s="35">
        <v>3451</v>
      </c>
      <c r="E6332" s="36">
        <v>150</v>
      </c>
      <c r="F6332" s="36" t="s">
        <v>14</v>
      </c>
      <c r="G6332" s="36" t="s">
        <v>10003</v>
      </c>
      <c r="H6332" s="37">
        <v>0</v>
      </c>
    </row>
    <row r="6333" spans="1:8" x14ac:dyDescent="0.25">
      <c r="A6333" s="30">
        <v>45821</v>
      </c>
      <c r="B6333" s="31" t="s">
        <v>2551</v>
      </c>
      <c r="C6333" s="32" t="s">
        <v>2552</v>
      </c>
      <c r="D6333" s="31">
        <v>3452</v>
      </c>
      <c r="E6333" s="32">
        <v>20</v>
      </c>
      <c r="F6333" s="32" t="s">
        <v>14</v>
      </c>
      <c r="G6333" s="32" t="s">
        <v>10003</v>
      </c>
      <c r="H6333" s="33">
        <v>0</v>
      </c>
    </row>
    <row r="6334" spans="1:8" x14ac:dyDescent="0.25">
      <c r="A6334" s="34">
        <v>45820</v>
      </c>
      <c r="B6334" s="35" t="s">
        <v>5189</v>
      </c>
      <c r="C6334" s="36" t="s">
        <v>5190</v>
      </c>
      <c r="D6334" s="35">
        <v>2165</v>
      </c>
      <c r="E6334" s="36">
        <v>2</v>
      </c>
      <c r="F6334" s="36" t="s">
        <v>14</v>
      </c>
      <c r="G6334" s="36" t="s">
        <v>10961</v>
      </c>
      <c r="H6334" s="37" t="s">
        <v>10805</v>
      </c>
    </row>
    <row r="6335" spans="1:8" x14ac:dyDescent="0.25">
      <c r="A6335" s="30">
        <v>45820</v>
      </c>
      <c r="B6335" s="31" t="s">
        <v>1226</v>
      </c>
      <c r="C6335" s="32" t="s">
        <v>1227</v>
      </c>
      <c r="D6335" s="31">
        <v>2165</v>
      </c>
      <c r="E6335" s="32">
        <v>5</v>
      </c>
      <c r="F6335" s="32" t="s">
        <v>14</v>
      </c>
      <c r="G6335" s="32" t="s">
        <v>10961</v>
      </c>
      <c r="H6335" s="33" t="s">
        <v>10805</v>
      </c>
    </row>
    <row r="6336" spans="1:8" x14ac:dyDescent="0.25">
      <c r="A6336" s="34">
        <v>45820</v>
      </c>
      <c r="B6336" s="35" t="s">
        <v>427</v>
      </c>
      <c r="C6336" s="36" t="s">
        <v>428</v>
      </c>
      <c r="D6336" s="35">
        <v>2165</v>
      </c>
      <c r="E6336" s="36">
        <v>15</v>
      </c>
      <c r="F6336" s="36" t="s">
        <v>14</v>
      </c>
      <c r="G6336" s="36" t="s">
        <v>10961</v>
      </c>
      <c r="H6336" s="37" t="s">
        <v>10805</v>
      </c>
    </row>
    <row r="6337" spans="1:8" x14ac:dyDescent="0.25">
      <c r="A6337" s="30">
        <v>45820</v>
      </c>
      <c r="B6337" s="31" t="s">
        <v>650</v>
      </c>
      <c r="C6337" s="32" t="s">
        <v>8549</v>
      </c>
      <c r="D6337" s="31">
        <v>2165</v>
      </c>
      <c r="E6337" s="32">
        <v>80</v>
      </c>
      <c r="F6337" s="32" t="s">
        <v>14</v>
      </c>
      <c r="G6337" s="32" t="s">
        <v>10961</v>
      </c>
      <c r="H6337" s="33" t="s">
        <v>10805</v>
      </c>
    </row>
    <row r="6338" spans="1:8" x14ac:dyDescent="0.25">
      <c r="A6338" s="34">
        <v>45820</v>
      </c>
      <c r="B6338" s="35" t="s">
        <v>666</v>
      </c>
      <c r="C6338" s="36" t="s">
        <v>667</v>
      </c>
      <c r="D6338" s="35">
        <v>2165</v>
      </c>
      <c r="E6338" s="36">
        <v>12</v>
      </c>
      <c r="F6338" s="36" t="s">
        <v>14</v>
      </c>
      <c r="G6338" s="36" t="s">
        <v>10961</v>
      </c>
      <c r="H6338" s="37" t="s">
        <v>10805</v>
      </c>
    </row>
    <row r="6339" spans="1:8" x14ac:dyDescent="0.25">
      <c r="A6339" s="30">
        <v>45820</v>
      </c>
      <c r="B6339" s="31" t="s">
        <v>1172</v>
      </c>
      <c r="C6339" s="32" t="s">
        <v>1173</v>
      </c>
      <c r="D6339" s="31">
        <v>2165</v>
      </c>
      <c r="E6339" s="32">
        <v>200</v>
      </c>
      <c r="F6339" s="32" t="s">
        <v>14</v>
      </c>
      <c r="G6339" s="32" t="s">
        <v>10961</v>
      </c>
      <c r="H6339" s="33" t="s">
        <v>10805</v>
      </c>
    </row>
    <row r="6340" spans="1:8" x14ac:dyDescent="0.25">
      <c r="A6340" s="34">
        <v>45820</v>
      </c>
      <c r="B6340" s="35" t="s">
        <v>1607</v>
      </c>
      <c r="C6340" s="36" t="s">
        <v>4349</v>
      </c>
      <c r="D6340" s="35">
        <v>2165</v>
      </c>
      <c r="E6340" s="36">
        <v>24</v>
      </c>
      <c r="F6340" s="36" t="s">
        <v>14</v>
      </c>
      <c r="G6340" s="36" t="s">
        <v>10961</v>
      </c>
      <c r="H6340" s="37" t="s">
        <v>10805</v>
      </c>
    </row>
    <row r="6341" spans="1:8" x14ac:dyDescent="0.25">
      <c r="A6341" s="30">
        <v>45820</v>
      </c>
      <c r="B6341" s="31" t="s">
        <v>2427</v>
      </c>
      <c r="C6341" s="32" t="s">
        <v>2483</v>
      </c>
      <c r="D6341" s="31">
        <v>2165</v>
      </c>
      <c r="E6341" s="32">
        <v>12</v>
      </c>
      <c r="F6341" s="32" t="s">
        <v>14</v>
      </c>
      <c r="G6341" s="32" t="s">
        <v>10961</v>
      </c>
      <c r="H6341" s="33" t="s">
        <v>10805</v>
      </c>
    </row>
    <row r="6342" spans="1:8" x14ac:dyDescent="0.25">
      <c r="A6342" s="34">
        <v>45820</v>
      </c>
      <c r="B6342" s="35" t="s">
        <v>11000</v>
      </c>
      <c r="C6342" s="36" t="s">
        <v>11000</v>
      </c>
      <c r="D6342" s="35">
        <v>2165</v>
      </c>
      <c r="E6342" s="36">
        <v>60</v>
      </c>
      <c r="F6342" s="36" t="s">
        <v>14</v>
      </c>
      <c r="G6342" s="36" t="s">
        <v>10961</v>
      </c>
      <c r="H6342" s="37" t="s">
        <v>10805</v>
      </c>
    </row>
    <row r="6343" spans="1:8" x14ac:dyDescent="0.25">
      <c r="A6343" s="30">
        <v>45820</v>
      </c>
      <c r="B6343" s="31" t="s">
        <v>11001</v>
      </c>
      <c r="C6343" s="32" t="s">
        <v>11001</v>
      </c>
      <c r="D6343" s="31">
        <v>2165</v>
      </c>
      <c r="E6343" s="32">
        <v>72</v>
      </c>
      <c r="F6343" s="32" t="s">
        <v>14</v>
      </c>
      <c r="G6343" s="32" t="s">
        <v>10961</v>
      </c>
      <c r="H6343" s="33" t="s">
        <v>10805</v>
      </c>
    </row>
    <row r="6344" spans="1:8" x14ac:dyDescent="0.25">
      <c r="A6344" s="34">
        <v>45820</v>
      </c>
      <c r="B6344" s="35" t="s">
        <v>1166</v>
      </c>
      <c r="C6344" s="36" t="s">
        <v>1167</v>
      </c>
      <c r="D6344" s="35">
        <v>2165</v>
      </c>
      <c r="E6344" s="36">
        <v>2</v>
      </c>
      <c r="F6344" s="36" t="s">
        <v>25</v>
      </c>
      <c r="G6344" s="36" t="s">
        <v>10961</v>
      </c>
      <c r="H6344" s="37" t="s">
        <v>10805</v>
      </c>
    </row>
    <row r="6345" spans="1:8" x14ac:dyDescent="0.25">
      <c r="A6345" s="30">
        <v>45820</v>
      </c>
      <c r="B6345" s="31" t="s">
        <v>745</v>
      </c>
      <c r="C6345" s="32" t="s">
        <v>746</v>
      </c>
      <c r="D6345" s="31">
        <v>2165</v>
      </c>
      <c r="E6345" s="32">
        <v>10</v>
      </c>
      <c r="F6345" s="32" t="s">
        <v>14</v>
      </c>
      <c r="G6345" s="32" t="s">
        <v>10961</v>
      </c>
      <c r="H6345" s="33" t="s">
        <v>10805</v>
      </c>
    </row>
    <row r="6346" spans="1:8" x14ac:dyDescent="0.25">
      <c r="A6346" s="34">
        <v>45820</v>
      </c>
      <c r="B6346" s="35" t="s">
        <v>1356</v>
      </c>
      <c r="C6346" s="36" t="s">
        <v>1357</v>
      </c>
      <c r="D6346" s="35">
        <v>2165</v>
      </c>
      <c r="E6346" s="36">
        <v>24</v>
      </c>
      <c r="F6346" s="36" t="s">
        <v>14</v>
      </c>
      <c r="G6346" s="36" t="s">
        <v>10961</v>
      </c>
      <c r="H6346" s="37" t="s">
        <v>10805</v>
      </c>
    </row>
    <row r="6347" spans="1:8" x14ac:dyDescent="0.25">
      <c r="A6347" s="30">
        <v>45820</v>
      </c>
      <c r="B6347" s="31" t="s">
        <v>5540</v>
      </c>
      <c r="C6347" s="32" t="s">
        <v>5541</v>
      </c>
      <c r="D6347" s="31">
        <v>2165</v>
      </c>
      <c r="E6347" s="32">
        <v>1</v>
      </c>
      <c r="F6347" s="32" t="s">
        <v>14</v>
      </c>
      <c r="G6347" s="32" t="s">
        <v>10961</v>
      </c>
      <c r="H6347" s="33" t="s">
        <v>10805</v>
      </c>
    </row>
    <row r="6348" spans="1:8" x14ac:dyDescent="0.25">
      <c r="A6348" s="34">
        <v>45821</v>
      </c>
      <c r="B6348" s="35" t="s">
        <v>11003</v>
      </c>
      <c r="C6348" s="36" t="s">
        <v>11003</v>
      </c>
      <c r="D6348" s="35">
        <v>2174</v>
      </c>
      <c r="E6348" s="36">
        <v>6</v>
      </c>
      <c r="F6348" s="36" t="s">
        <v>14</v>
      </c>
      <c r="G6348" s="36" t="s">
        <v>10961</v>
      </c>
      <c r="H6348" s="37" t="s">
        <v>11002</v>
      </c>
    </row>
    <row r="6349" spans="1:8" x14ac:dyDescent="0.25">
      <c r="A6349" s="30">
        <v>45821</v>
      </c>
      <c r="B6349" s="31" t="s">
        <v>11004</v>
      </c>
      <c r="C6349" s="32" t="s">
        <v>11004</v>
      </c>
      <c r="D6349" s="31">
        <v>2174</v>
      </c>
      <c r="E6349" s="32">
        <v>6</v>
      </c>
      <c r="F6349" s="32" t="s">
        <v>14</v>
      </c>
      <c r="G6349" s="32" t="s">
        <v>10961</v>
      </c>
      <c r="H6349" s="33" t="s">
        <v>11002</v>
      </c>
    </row>
    <row r="6350" spans="1:8" x14ac:dyDescent="0.25">
      <c r="A6350" s="34">
        <v>45821</v>
      </c>
      <c r="B6350" s="35" t="s">
        <v>11005</v>
      </c>
      <c r="C6350" s="36" t="s">
        <v>11005</v>
      </c>
      <c r="D6350" s="35">
        <v>2174</v>
      </c>
      <c r="E6350" s="36">
        <v>6</v>
      </c>
      <c r="F6350" s="36" t="s">
        <v>14</v>
      </c>
      <c r="G6350" s="36" t="s">
        <v>10961</v>
      </c>
      <c r="H6350" s="37" t="s">
        <v>11002</v>
      </c>
    </row>
    <row r="6351" spans="1:8" x14ac:dyDescent="0.25">
      <c r="A6351" s="30">
        <v>45821</v>
      </c>
      <c r="B6351" s="31" t="s">
        <v>1089</v>
      </c>
      <c r="C6351" s="32" t="s">
        <v>3855</v>
      </c>
      <c r="D6351" s="31">
        <v>2174</v>
      </c>
      <c r="E6351" s="32">
        <v>2</v>
      </c>
      <c r="F6351" s="32" t="s">
        <v>14</v>
      </c>
      <c r="G6351" s="32" t="s">
        <v>10961</v>
      </c>
      <c r="H6351" s="33" t="s">
        <v>11002</v>
      </c>
    </row>
    <row r="6352" spans="1:8" x14ac:dyDescent="0.25">
      <c r="A6352" s="34">
        <v>45821</v>
      </c>
      <c r="B6352" s="35" t="s">
        <v>3177</v>
      </c>
      <c r="C6352" s="36" t="s">
        <v>3178</v>
      </c>
      <c r="D6352" s="35">
        <v>2174</v>
      </c>
      <c r="E6352" s="36">
        <v>2</v>
      </c>
      <c r="F6352" s="36" t="s">
        <v>14</v>
      </c>
      <c r="G6352" s="36" t="s">
        <v>10961</v>
      </c>
      <c r="H6352" s="37" t="s">
        <v>11002</v>
      </c>
    </row>
    <row r="6353" spans="1:8" x14ac:dyDescent="0.25">
      <c r="A6353" s="30">
        <v>45821</v>
      </c>
      <c r="B6353" s="31" t="s">
        <v>10187</v>
      </c>
      <c r="C6353" s="32" t="s">
        <v>6060</v>
      </c>
      <c r="D6353" s="31">
        <v>2174</v>
      </c>
      <c r="E6353" s="32">
        <v>4</v>
      </c>
      <c r="F6353" s="32" t="s">
        <v>14</v>
      </c>
      <c r="G6353" s="32" t="s">
        <v>10961</v>
      </c>
      <c r="H6353" s="33" t="s">
        <v>11002</v>
      </c>
    </row>
    <row r="6354" spans="1:8" x14ac:dyDescent="0.25">
      <c r="A6354" s="34">
        <v>45821</v>
      </c>
      <c r="B6354" s="35" t="s">
        <v>2981</v>
      </c>
      <c r="C6354" s="36" t="s">
        <v>2982</v>
      </c>
      <c r="D6354" s="35">
        <v>2174</v>
      </c>
      <c r="E6354" s="36">
        <v>2</v>
      </c>
      <c r="F6354" s="36" t="s">
        <v>14</v>
      </c>
      <c r="G6354" s="36" t="s">
        <v>10961</v>
      </c>
      <c r="H6354" s="37" t="s">
        <v>11002</v>
      </c>
    </row>
    <row r="6355" spans="1:8" x14ac:dyDescent="0.25">
      <c r="A6355" s="30">
        <v>45821</v>
      </c>
      <c r="B6355" s="31" t="s">
        <v>11006</v>
      </c>
      <c r="C6355" s="32" t="s">
        <v>11006</v>
      </c>
      <c r="D6355" s="31">
        <v>2174</v>
      </c>
      <c r="E6355" s="32">
        <v>2</v>
      </c>
      <c r="F6355" s="32" t="s">
        <v>14</v>
      </c>
      <c r="G6355" s="32" t="s">
        <v>10961</v>
      </c>
      <c r="H6355" s="33" t="s">
        <v>11002</v>
      </c>
    </row>
    <row r="6356" spans="1:8" x14ac:dyDescent="0.25">
      <c r="A6356" s="34">
        <v>45821</v>
      </c>
      <c r="B6356" s="35" t="s">
        <v>1968</v>
      </c>
      <c r="C6356" s="36" t="s">
        <v>1969</v>
      </c>
      <c r="D6356" s="35">
        <v>2174</v>
      </c>
      <c r="E6356" s="36">
        <v>2</v>
      </c>
      <c r="F6356" s="36" t="s">
        <v>14</v>
      </c>
      <c r="G6356" s="36" t="s">
        <v>10961</v>
      </c>
      <c r="H6356" s="37" t="s">
        <v>11002</v>
      </c>
    </row>
    <row r="6357" spans="1:8" x14ac:dyDescent="0.25">
      <c r="A6357" s="30">
        <v>45821</v>
      </c>
      <c r="B6357" s="31" t="s">
        <v>5516</v>
      </c>
      <c r="C6357" s="32" t="s">
        <v>5517</v>
      </c>
      <c r="D6357" s="31">
        <v>2174</v>
      </c>
      <c r="E6357" s="32">
        <v>2</v>
      </c>
      <c r="F6357" s="32" t="s">
        <v>14</v>
      </c>
      <c r="G6357" s="32" t="s">
        <v>10961</v>
      </c>
      <c r="H6357" s="33" t="s">
        <v>11002</v>
      </c>
    </row>
    <row r="6358" spans="1:8" x14ac:dyDescent="0.25">
      <c r="A6358" s="34">
        <v>45824</v>
      </c>
      <c r="B6358" s="35" t="s">
        <v>8167</v>
      </c>
      <c r="C6358" s="36" t="s">
        <v>8168</v>
      </c>
      <c r="D6358" s="35" t="s">
        <v>11007</v>
      </c>
      <c r="E6358" s="36">
        <v>20</v>
      </c>
      <c r="F6358" s="36" t="s">
        <v>14</v>
      </c>
      <c r="G6358" s="36" t="s">
        <v>10961</v>
      </c>
      <c r="H6358" s="37" t="s">
        <v>8431</v>
      </c>
    </row>
    <row r="6359" spans="1:8" x14ac:dyDescent="0.25">
      <c r="A6359" s="30">
        <v>45824</v>
      </c>
      <c r="B6359" s="31" t="s">
        <v>8173</v>
      </c>
      <c r="C6359" s="32" t="s">
        <v>8174</v>
      </c>
      <c r="D6359" s="31" t="s">
        <v>11007</v>
      </c>
      <c r="E6359" s="32">
        <v>20</v>
      </c>
      <c r="F6359" s="32" t="s">
        <v>14</v>
      </c>
      <c r="G6359" s="32" t="s">
        <v>10961</v>
      </c>
      <c r="H6359" s="33" t="s">
        <v>8431</v>
      </c>
    </row>
    <row r="6360" spans="1:8" x14ac:dyDescent="0.25">
      <c r="A6360" s="34">
        <v>45824</v>
      </c>
      <c r="B6360" s="35" t="s">
        <v>833</v>
      </c>
      <c r="C6360" s="36" t="s">
        <v>3508</v>
      </c>
      <c r="D6360" s="35" t="s">
        <v>11007</v>
      </c>
      <c r="E6360" s="36">
        <v>1</v>
      </c>
      <c r="F6360" s="36" t="s">
        <v>14</v>
      </c>
      <c r="G6360" s="36" t="s">
        <v>10961</v>
      </c>
      <c r="H6360" s="37" t="s">
        <v>8431</v>
      </c>
    </row>
    <row r="6361" spans="1:8" x14ac:dyDescent="0.25">
      <c r="A6361" s="30">
        <v>45824</v>
      </c>
      <c r="B6361" s="31" t="s">
        <v>826</v>
      </c>
      <c r="C6361" s="32" t="s">
        <v>3509</v>
      </c>
      <c r="D6361" s="31" t="s">
        <v>11007</v>
      </c>
      <c r="E6361" s="32">
        <v>1</v>
      </c>
      <c r="F6361" s="32" t="s">
        <v>14</v>
      </c>
      <c r="G6361" s="32" t="s">
        <v>10961</v>
      </c>
      <c r="H6361" s="33" t="s">
        <v>8431</v>
      </c>
    </row>
    <row r="6362" spans="1:8" x14ac:dyDescent="0.25">
      <c r="A6362" s="34">
        <v>45824</v>
      </c>
      <c r="B6362" s="35" t="s">
        <v>8149</v>
      </c>
      <c r="C6362" s="36" t="s">
        <v>8150</v>
      </c>
      <c r="D6362" s="35" t="s">
        <v>11007</v>
      </c>
      <c r="E6362" s="36">
        <v>10</v>
      </c>
      <c r="F6362" s="36" t="s">
        <v>14</v>
      </c>
      <c r="G6362" s="36" t="s">
        <v>10961</v>
      </c>
      <c r="H6362" s="37" t="s">
        <v>8431</v>
      </c>
    </row>
    <row r="6363" spans="1:8" x14ac:dyDescent="0.25">
      <c r="A6363" s="30">
        <v>45824</v>
      </c>
      <c r="B6363" s="31" t="s">
        <v>644</v>
      </c>
      <c r="C6363" s="32" t="s">
        <v>645</v>
      </c>
      <c r="D6363" s="31" t="s">
        <v>11007</v>
      </c>
      <c r="E6363" s="32">
        <v>4</v>
      </c>
      <c r="F6363" s="32" t="s">
        <v>14</v>
      </c>
      <c r="G6363" s="32" t="s">
        <v>10961</v>
      </c>
      <c r="H6363" s="33" t="s">
        <v>8431</v>
      </c>
    </row>
    <row r="6364" spans="1:8" x14ac:dyDescent="0.25">
      <c r="A6364" s="34">
        <v>45824</v>
      </c>
      <c r="B6364" s="35" t="s">
        <v>225</v>
      </c>
      <c r="C6364" s="36" t="s">
        <v>226</v>
      </c>
      <c r="D6364" s="35" t="s">
        <v>11007</v>
      </c>
      <c r="E6364" s="36">
        <v>4</v>
      </c>
      <c r="F6364" s="36" t="s">
        <v>14</v>
      </c>
      <c r="G6364" s="36" t="s">
        <v>10961</v>
      </c>
      <c r="H6364" s="37" t="s">
        <v>8431</v>
      </c>
    </row>
    <row r="6365" spans="1:8" x14ac:dyDescent="0.25">
      <c r="A6365" s="30">
        <v>45824</v>
      </c>
      <c r="B6365" s="31" t="s">
        <v>8882</v>
      </c>
      <c r="C6365" s="32" t="s">
        <v>8853</v>
      </c>
      <c r="D6365" s="31" t="s">
        <v>11007</v>
      </c>
      <c r="E6365" s="32">
        <v>3</v>
      </c>
      <c r="F6365" s="32" t="s">
        <v>14</v>
      </c>
      <c r="G6365" s="32" t="s">
        <v>10961</v>
      </c>
      <c r="H6365" s="33" t="s">
        <v>8431</v>
      </c>
    </row>
    <row r="6366" spans="1:8" x14ac:dyDescent="0.25">
      <c r="A6366" s="34">
        <v>45824</v>
      </c>
      <c r="B6366" s="35" t="s">
        <v>6125</v>
      </c>
      <c r="C6366" s="36" t="s">
        <v>6126</v>
      </c>
      <c r="D6366" s="35" t="s">
        <v>11007</v>
      </c>
      <c r="E6366" s="36">
        <v>1</v>
      </c>
      <c r="F6366" s="36" t="s">
        <v>14</v>
      </c>
      <c r="G6366" s="36" t="s">
        <v>10961</v>
      </c>
      <c r="H6366" s="37" t="s">
        <v>8431</v>
      </c>
    </row>
    <row r="6367" spans="1:8" x14ac:dyDescent="0.25">
      <c r="A6367" s="30">
        <v>45824</v>
      </c>
      <c r="B6367" s="31" t="s">
        <v>6123</v>
      </c>
      <c r="C6367" s="32" t="s">
        <v>6124</v>
      </c>
      <c r="D6367" s="31" t="s">
        <v>11007</v>
      </c>
      <c r="E6367" s="32">
        <v>1</v>
      </c>
      <c r="F6367" s="32" t="s">
        <v>14</v>
      </c>
      <c r="G6367" s="32" t="s">
        <v>10961</v>
      </c>
      <c r="H6367" s="33" t="s">
        <v>8431</v>
      </c>
    </row>
    <row r="6368" spans="1:8" x14ac:dyDescent="0.25">
      <c r="A6368" s="34">
        <v>45824</v>
      </c>
      <c r="B6368" s="35" t="s">
        <v>8822</v>
      </c>
      <c r="C6368" s="36" t="s">
        <v>8792</v>
      </c>
      <c r="D6368" s="35" t="s">
        <v>11007</v>
      </c>
      <c r="E6368" s="36">
        <v>8</v>
      </c>
      <c r="F6368" s="36" t="s">
        <v>14</v>
      </c>
      <c r="G6368" s="36" t="s">
        <v>10961</v>
      </c>
      <c r="H6368" s="37" t="s">
        <v>8431</v>
      </c>
    </row>
    <row r="6369" spans="1:8" x14ac:dyDescent="0.25">
      <c r="A6369" s="30">
        <v>45824</v>
      </c>
      <c r="B6369" s="31" t="s">
        <v>8813</v>
      </c>
      <c r="C6369" s="32" t="s">
        <v>8783</v>
      </c>
      <c r="D6369" s="31" t="s">
        <v>11007</v>
      </c>
      <c r="E6369" s="32">
        <v>4</v>
      </c>
      <c r="F6369" s="32" t="s">
        <v>14</v>
      </c>
      <c r="G6369" s="32" t="s">
        <v>10961</v>
      </c>
      <c r="H6369" s="33" t="s">
        <v>8431</v>
      </c>
    </row>
    <row r="6370" spans="1:8" x14ac:dyDescent="0.25">
      <c r="A6370" s="34">
        <v>45824</v>
      </c>
      <c r="B6370" s="35" t="s">
        <v>8980</v>
      </c>
      <c r="C6370" s="36" t="s">
        <v>8981</v>
      </c>
      <c r="D6370" s="35" t="s">
        <v>11007</v>
      </c>
      <c r="E6370" s="36">
        <v>4</v>
      </c>
      <c r="F6370" s="36" t="s">
        <v>14</v>
      </c>
      <c r="G6370" s="36" t="s">
        <v>10961</v>
      </c>
      <c r="H6370" s="37" t="s">
        <v>8431</v>
      </c>
    </row>
    <row r="6371" spans="1:8" x14ac:dyDescent="0.25">
      <c r="A6371" s="30">
        <v>45824</v>
      </c>
      <c r="B6371" s="31" t="s">
        <v>720</v>
      </c>
      <c r="C6371" s="32" t="s">
        <v>721</v>
      </c>
      <c r="D6371" s="31" t="s">
        <v>11007</v>
      </c>
      <c r="E6371" s="32">
        <v>9</v>
      </c>
      <c r="F6371" s="32" t="s">
        <v>14</v>
      </c>
      <c r="G6371" s="32" t="s">
        <v>10961</v>
      </c>
      <c r="H6371" s="33" t="s">
        <v>8431</v>
      </c>
    </row>
    <row r="6372" spans="1:8" x14ac:dyDescent="0.25">
      <c r="A6372" s="34">
        <v>45824</v>
      </c>
      <c r="B6372" s="35" t="s">
        <v>816</v>
      </c>
      <c r="C6372" s="36" t="s">
        <v>817</v>
      </c>
      <c r="D6372" s="35" t="s">
        <v>11007</v>
      </c>
      <c r="E6372" s="36">
        <v>2</v>
      </c>
      <c r="F6372" s="36" t="s">
        <v>14</v>
      </c>
      <c r="G6372" s="36" t="s">
        <v>10961</v>
      </c>
      <c r="H6372" s="37" t="s">
        <v>8431</v>
      </c>
    </row>
    <row r="6373" spans="1:8" x14ac:dyDescent="0.25">
      <c r="A6373" s="30">
        <v>45824</v>
      </c>
      <c r="B6373" s="31" t="s">
        <v>1087</v>
      </c>
      <c r="C6373" s="32" t="s">
        <v>1088</v>
      </c>
      <c r="D6373" s="31" t="s">
        <v>11007</v>
      </c>
      <c r="E6373" s="32">
        <v>10</v>
      </c>
      <c r="F6373" s="32" t="s">
        <v>14</v>
      </c>
      <c r="G6373" s="32" t="s">
        <v>10961</v>
      </c>
      <c r="H6373" s="33" t="s">
        <v>8431</v>
      </c>
    </row>
    <row r="6374" spans="1:8" x14ac:dyDescent="0.25">
      <c r="A6374" s="34">
        <v>45824</v>
      </c>
      <c r="B6374" s="35" t="s">
        <v>6</v>
      </c>
      <c r="C6374" s="36" t="s">
        <v>7</v>
      </c>
      <c r="D6374" s="35" t="s">
        <v>11007</v>
      </c>
      <c r="E6374" s="36">
        <v>10</v>
      </c>
      <c r="F6374" s="36" t="s">
        <v>14</v>
      </c>
      <c r="G6374" s="36" t="s">
        <v>10961</v>
      </c>
      <c r="H6374" s="37" t="s">
        <v>8431</v>
      </c>
    </row>
    <row r="6375" spans="1:8" x14ac:dyDescent="0.25">
      <c r="A6375" s="30">
        <v>45824</v>
      </c>
      <c r="B6375" s="31">
        <v>1280819100</v>
      </c>
      <c r="C6375" s="32" t="s">
        <v>8653</v>
      </c>
      <c r="D6375" s="31" t="s">
        <v>11007</v>
      </c>
      <c r="E6375" s="32">
        <v>1</v>
      </c>
      <c r="F6375" s="32" t="s">
        <v>25</v>
      </c>
      <c r="G6375" s="32" t="s">
        <v>10961</v>
      </c>
      <c r="H6375" s="33" t="s">
        <v>8431</v>
      </c>
    </row>
    <row r="6376" spans="1:8" x14ac:dyDescent="0.25">
      <c r="A6376" s="34">
        <v>45824</v>
      </c>
      <c r="B6376" s="35" t="s">
        <v>9282</v>
      </c>
      <c r="C6376" s="36" t="s">
        <v>8929</v>
      </c>
      <c r="D6376" s="35" t="s">
        <v>11007</v>
      </c>
      <c r="E6376" s="36">
        <v>1</v>
      </c>
      <c r="F6376" s="36" t="s">
        <v>25</v>
      </c>
      <c r="G6376" s="36" t="s">
        <v>10961</v>
      </c>
      <c r="H6376" s="37" t="s">
        <v>8431</v>
      </c>
    </row>
    <row r="6377" spans="1:8" x14ac:dyDescent="0.25">
      <c r="A6377" s="30">
        <v>45824</v>
      </c>
      <c r="B6377" s="31" t="s">
        <v>9267</v>
      </c>
      <c r="C6377" s="32" t="s">
        <v>8365</v>
      </c>
      <c r="D6377" s="31" t="s">
        <v>11007</v>
      </c>
      <c r="E6377" s="32">
        <v>30</v>
      </c>
      <c r="F6377" s="32" t="s">
        <v>14</v>
      </c>
      <c r="G6377" s="32" t="s">
        <v>10961</v>
      </c>
      <c r="H6377" s="33" t="s">
        <v>8431</v>
      </c>
    </row>
    <row r="6378" spans="1:8" x14ac:dyDescent="0.25">
      <c r="A6378" s="34">
        <v>45824</v>
      </c>
      <c r="B6378" s="35" t="s">
        <v>9266</v>
      </c>
      <c r="C6378" s="36" t="s">
        <v>8367</v>
      </c>
      <c r="D6378" s="35" t="s">
        <v>11007</v>
      </c>
      <c r="E6378" s="36">
        <v>30</v>
      </c>
      <c r="F6378" s="36" t="s">
        <v>14</v>
      </c>
      <c r="G6378" s="36" t="s">
        <v>10961</v>
      </c>
      <c r="H6378" s="37" t="s">
        <v>8431</v>
      </c>
    </row>
    <row r="6379" spans="1:8" x14ac:dyDescent="0.25">
      <c r="A6379" s="30">
        <v>45824</v>
      </c>
      <c r="B6379" s="31" t="s">
        <v>2217</v>
      </c>
      <c r="C6379" s="32" t="s">
        <v>2218</v>
      </c>
      <c r="D6379" s="31" t="s">
        <v>11007</v>
      </c>
      <c r="E6379" s="32">
        <v>36</v>
      </c>
      <c r="F6379" s="32" t="s">
        <v>14</v>
      </c>
      <c r="G6379" s="32" t="s">
        <v>10961</v>
      </c>
      <c r="H6379" s="33" t="s">
        <v>8431</v>
      </c>
    </row>
    <row r="6380" spans="1:8" x14ac:dyDescent="0.25">
      <c r="A6380" s="34">
        <v>45824</v>
      </c>
      <c r="B6380" s="35" t="s">
        <v>9014</v>
      </c>
      <c r="C6380" s="36" t="s">
        <v>8974</v>
      </c>
      <c r="D6380" s="35" t="s">
        <v>11007</v>
      </c>
      <c r="E6380" s="36">
        <v>4</v>
      </c>
      <c r="F6380" s="36" t="s">
        <v>14</v>
      </c>
      <c r="G6380" s="36" t="s">
        <v>10961</v>
      </c>
      <c r="H6380" s="37" t="s">
        <v>8431</v>
      </c>
    </row>
    <row r="6381" spans="1:8" x14ac:dyDescent="0.25">
      <c r="A6381" s="30">
        <v>45824</v>
      </c>
      <c r="B6381" s="31" t="s">
        <v>2138</v>
      </c>
      <c r="C6381" s="32" t="s">
        <v>2139</v>
      </c>
      <c r="D6381" s="31" t="s">
        <v>11007</v>
      </c>
      <c r="E6381" s="32">
        <v>72</v>
      </c>
      <c r="F6381" s="32" t="s">
        <v>14</v>
      </c>
      <c r="G6381" s="32" t="s">
        <v>10961</v>
      </c>
      <c r="H6381" s="33" t="s">
        <v>8431</v>
      </c>
    </row>
    <row r="6382" spans="1:8" x14ac:dyDescent="0.25">
      <c r="A6382" s="34">
        <v>45824</v>
      </c>
      <c r="B6382" s="35" t="s">
        <v>2053</v>
      </c>
      <c r="C6382" s="36" t="s">
        <v>2054</v>
      </c>
      <c r="D6382" s="35" t="s">
        <v>11007</v>
      </c>
      <c r="E6382" s="36">
        <v>24</v>
      </c>
      <c r="F6382" s="36" t="s">
        <v>25</v>
      </c>
      <c r="G6382" s="36" t="s">
        <v>10961</v>
      </c>
      <c r="H6382" s="37" t="s">
        <v>8431</v>
      </c>
    </row>
    <row r="6383" spans="1:8" x14ac:dyDescent="0.25">
      <c r="A6383" s="30">
        <v>45824</v>
      </c>
      <c r="B6383" s="31" t="s">
        <v>587</v>
      </c>
      <c r="C6383" s="32" t="s">
        <v>588</v>
      </c>
      <c r="D6383" s="31" t="s">
        <v>11007</v>
      </c>
      <c r="E6383" s="32">
        <v>120</v>
      </c>
      <c r="F6383" s="32" t="s">
        <v>14</v>
      </c>
      <c r="G6383" s="32" t="s">
        <v>10961</v>
      </c>
      <c r="H6383" s="33" t="s">
        <v>8431</v>
      </c>
    </row>
    <row r="6384" spans="1:8" x14ac:dyDescent="0.25">
      <c r="A6384" s="34">
        <v>45824</v>
      </c>
      <c r="B6384" s="35" t="s">
        <v>304</v>
      </c>
      <c r="C6384" s="36" t="s">
        <v>305</v>
      </c>
      <c r="D6384" s="35" t="s">
        <v>11007</v>
      </c>
      <c r="E6384" s="36">
        <v>1000</v>
      </c>
      <c r="F6384" s="36" t="s">
        <v>14</v>
      </c>
      <c r="G6384" s="36" t="s">
        <v>10961</v>
      </c>
      <c r="H6384" s="37" t="s">
        <v>8431</v>
      </c>
    </row>
    <row r="6385" spans="1:8" x14ac:dyDescent="0.25">
      <c r="A6385" s="30">
        <v>45824</v>
      </c>
      <c r="B6385" s="31" t="s">
        <v>693</v>
      </c>
      <c r="C6385" s="32" t="s">
        <v>694</v>
      </c>
      <c r="D6385" s="31" t="s">
        <v>11007</v>
      </c>
      <c r="E6385" s="32">
        <v>25</v>
      </c>
      <c r="F6385" s="32" t="s">
        <v>14</v>
      </c>
      <c r="G6385" s="32" t="s">
        <v>10961</v>
      </c>
      <c r="H6385" s="33" t="s">
        <v>8431</v>
      </c>
    </row>
    <row r="6386" spans="1:8" x14ac:dyDescent="0.25">
      <c r="A6386" s="34">
        <v>45824</v>
      </c>
      <c r="B6386" s="35" t="s">
        <v>2419</v>
      </c>
      <c r="C6386" s="36" t="s">
        <v>2477</v>
      </c>
      <c r="D6386" s="35" t="s">
        <v>11007</v>
      </c>
      <c r="E6386" s="36">
        <v>20</v>
      </c>
      <c r="F6386" s="36" t="s">
        <v>14</v>
      </c>
      <c r="G6386" s="36" t="s">
        <v>10961</v>
      </c>
      <c r="H6386" s="37" t="s">
        <v>8431</v>
      </c>
    </row>
    <row r="6387" spans="1:8" x14ac:dyDescent="0.25">
      <c r="A6387" s="30">
        <v>45824</v>
      </c>
      <c r="B6387" s="31" t="s">
        <v>3806</v>
      </c>
      <c r="C6387" s="32" t="s">
        <v>3807</v>
      </c>
      <c r="D6387" s="31" t="s">
        <v>11007</v>
      </c>
      <c r="E6387" s="32">
        <v>2</v>
      </c>
      <c r="F6387" s="32" t="s">
        <v>14</v>
      </c>
      <c r="G6387" s="32" t="s">
        <v>10961</v>
      </c>
      <c r="H6387" s="33" t="s">
        <v>8431</v>
      </c>
    </row>
    <row r="6388" spans="1:8" x14ac:dyDescent="0.25">
      <c r="A6388" s="34">
        <v>45824</v>
      </c>
      <c r="B6388" s="35" t="s">
        <v>3808</v>
      </c>
      <c r="C6388" s="36" t="s">
        <v>3809</v>
      </c>
      <c r="D6388" s="35" t="s">
        <v>11007</v>
      </c>
      <c r="E6388" s="36">
        <v>2</v>
      </c>
      <c r="F6388" s="36" t="s">
        <v>14</v>
      </c>
      <c r="G6388" s="36" t="s">
        <v>10961</v>
      </c>
      <c r="H6388" s="37" t="s">
        <v>8431</v>
      </c>
    </row>
    <row r="6389" spans="1:8" x14ac:dyDescent="0.25">
      <c r="A6389" s="30">
        <v>45824</v>
      </c>
      <c r="B6389" s="31" t="s">
        <v>353</v>
      </c>
      <c r="C6389" s="32" t="s">
        <v>354</v>
      </c>
      <c r="D6389" s="31" t="s">
        <v>11007</v>
      </c>
      <c r="E6389" s="32">
        <v>24</v>
      </c>
      <c r="F6389" s="32" t="s">
        <v>14</v>
      </c>
      <c r="G6389" s="32" t="s">
        <v>10961</v>
      </c>
      <c r="H6389" s="33" t="s">
        <v>8431</v>
      </c>
    </row>
    <row r="6390" spans="1:8" x14ac:dyDescent="0.25">
      <c r="A6390" s="34">
        <v>45824</v>
      </c>
      <c r="B6390" s="35" t="s">
        <v>1312</v>
      </c>
      <c r="C6390" s="36" t="s">
        <v>1313</v>
      </c>
      <c r="D6390" s="35" t="s">
        <v>11007</v>
      </c>
      <c r="E6390" s="36">
        <v>10</v>
      </c>
      <c r="F6390" s="36" t="s">
        <v>14</v>
      </c>
      <c r="G6390" s="36" t="s">
        <v>10961</v>
      </c>
      <c r="H6390" s="37" t="s">
        <v>8431</v>
      </c>
    </row>
    <row r="6391" spans="1:8" x14ac:dyDescent="0.25">
      <c r="A6391" s="30">
        <v>45824</v>
      </c>
      <c r="B6391" s="31" t="s">
        <v>8884</v>
      </c>
      <c r="C6391" s="32" t="s">
        <v>8855</v>
      </c>
      <c r="D6391" s="31" t="s">
        <v>11007</v>
      </c>
      <c r="E6391" s="32">
        <v>4</v>
      </c>
      <c r="F6391" s="32" t="s">
        <v>14</v>
      </c>
      <c r="G6391" s="32" t="s">
        <v>10961</v>
      </c>
      <c r="H6391" s="33" t="s">
        <v>8431</v>
      </c>
    </row>
    <row r="6392" spans="1:8" x14ac:dyDescent="0.25">
      <c r="A6392" s="34">
        <v>45824</v>
      </c>
      <c r="B6392" s="35" t="s">
        <v>2259</v>
      </c>
      <c r="C6392" s="36" t="s">
        <v>2260</v>
      </c>
      <c r="D6392" s="35" t="s">
        <v>11007</v>
      </c>
      <c r="E6392" s="36">
        <v>40</v>
      </c>
      <c r="F6392" s="36" t="s">
        <v>14</v>
      </c>
      <c r="G6392" s="36" t="s">
        <v>10961</v>
      </c>
      <c r="H6392" s="37" t="s">
        <v>8431</v>
      </c>
    </row>
    <row r="6393" spans="1:8" x14ac:dyDescent="0.25">
      <c r="A6393" s="30">
        <v>45824</v>
      </c>
      <c r="B6393" s="31" t="s">
        <v>8809</v>
      </c>
      <c r="C6393" s="32" t="s">
        <v>8781</v>
      </c>
      <c r="D6393" s="31" t="s">
        <v>11007</v>
      </c>
      <c r="E6393" s="32">
        <v>16</v>
      </c>
      <c r="F6393" s="32" t="s">
        <v>14</v>
      </c>
      <c r="G6393" s="32" t="s">
        <v>10961</v>
      </c>
      <c r="H6393" s="33" t="s">
        <v>8431</v>
      </c>
    </row>
    <row r="6394" spans="1:8" x14ac:dyDescent="0.25">
      <c r="A6394" s="34">
        <v>45824</v>
      </c>
      <c r="B6394" s="35" t="s">
        <v>8836</v>
      </c>
      <c r="C6394" s="36" t="s">
        <v>8807</v>
      </c>
      <c r="D6394" s="35" t="s">
        <v>11007</v>
      </c>
      <c r="E6394" s="36">
        <v>8</v>
      </c>
      <c r="F6394" s="36" t="s">
        <v>14</v>
      </c>
      <c r="G6394" s="36" t="s">
        <v>10961</v>
      </c>
      <c r="H6394" s="37" t="s">
        <v>8431</v>
      </c>
    </row>
    <row r="6395" spans="1:8" x14ac:dyDescent="0.25">
      <c r="A6395" s="30">
        <v>45824</v>
      </c>
      <c r="B6395" s="31" t="s">
        <v>8829</v>
      </c>
      <c r="C6395" s="32" t="s">
        <v>8799</v>
      </c>
      <c r="D6395" s="31" t="s">
        <v>11007</v>
      </c>
      <c r="E6395" s="32">
        <v>16</v>
      </c>
      <c r="F6395" s="32" t="s">
        <v>14</v>
      </c>
      <c r="G6395" s="32" t="s">
        <v>10961</v>
      </c>
      <c r="H6395" s="33" t="s">
        <v>8431</v>
      </c>
    </row>
    <row r="6396" spans="1:8" x14ac:dyDescent="0.25">
      <c r="A6396" s="34">
        <v>45824</v>
      </c>
      <c r="B6396" s="35" t="s">
        <v>271</v>
      </c>
      <c r="C6396" s="36" t="s">
        <v>272</v>
      </c>
      <c r="D6396" s="35" t="s">
        <v>11007</v>
      </c>
      <c r="E6396" s="36">
        <v>10</v>
      </c>
      <c r="F6396" s="36" t="s">
        <v>14</v>
      </c>
      <c r="G6396" s="36" t="s">
        <v>10961</v>
      </c>
      <c r="H6396" s="37" t="s">
        <v>8431</v>
      </c>
    </row>
    <row r="6397" spans="1:8" x14ac:dyDescent="0.25">
      <c r="A6397" s="30">
        <v>45824</v>
      </c>
      <c r="B6397" s="31" t="s">
        <v>8834</v>
      </c>
      <c r="C6397" s="32" t="s">
        <v>8804</v>
      </c>
      <c r="D6397" s="31" t="s">
        <v>11007</v>
      </c>
      <c r="E6397" s="32">
        <v>4</v>
      </c>
      <c r="F6397" s="32" t="s">
        <v>14</v>
      </c>
      <c r="G6397" s="32" t="s">
        <v>10961</v>
      </c>
      <c r="H6397" s="33" t="s">
        <v>8431</v>
      </c>
    </row>
    <row r="6398" spans="1:8" x14ac:dyDescent="0.25">
      <c r="A6398" s="34">
        <v>45824</v>
      </c>
      <c r="B6398" s="35" t="s">
        <v>8815</v>
      </c>
      <c r="C6398" s="36" t="s">
        <v>8785</v>
      </c>
      <c r="D6398" s="35" t="s">
        <v>11007</v>
      </c>
      <c r="E6398" s="36">
        <v>4</v>
      </c>
      <c r="F6398" s="36" t="s">
        <v>14</v>
      </c>
      <c r="G6398" s="36" t="s">
        <v>10961</v>
      </c>
      <c r="H6398" s="37" t="s">
        <v>8431</v>
      </c>
    </row>
    <row r="6399" spans="1:8" x14ac:dyDescent="0.25">
      <c r="A6399" s="30">
        <v>45824</v>
      </c>
      <c r="B6399" s="31" t="s">
        <v>8819</v>
      </c>
      <c r="C6399" s="32" t="s">
        <v>8789</v>
      </c>
      <c r="D6399" s="31" t="s">
        <v>11007</v>
      </c>
      <c r="E6399" s="32">
        <v>4</v>
      </c>
      <c r="F6399" s="32" t="s">
        <v>14</v>
      </c>
      <c r="G6399" s="32" t="s">
        <v>10961</v>
      </c>
      <c r="H6399" s="33" t="s">
        <v>8431</v>
      </c>
    </row>
    <row r="6400" spans="1:8" x14ac:dyDescent="0.25">
      <c r="A6400" s="34">
        <v>45824</v>
      </c>
      <c r="B6400" s="35" t="s">
        <v>1739</v>
      </c>
      <c r="C6400" s="36" t="s">
        <v>1740</v>
      </c>
      <c r="D6400" s="35" t="s">
        <v>11007</v>
      </c>
      <c r="E6400" s="36">
        <v>8</v>
      </c>
      <c r="F6400" s="36" t="s">
        <v>14</v>
      </c>
      <c r="G6400" s="36" t="s">
        <v>10961</v>
      </c>
      <c r="H6400" s="37" t="s">
        <v>8431</v>
      </c>
    </row>
    <row r="6401" spans="1:8" x14ac:dyDescent="0.25">
      <c r="A6401" s="30">
        <v>45824</v>
      </c>
      <c r="B6401" s="31" t="s">
        <v>1745</v>
      </c>
      <c r="C6401" s="32" t="s">
        <v>1746</v>
      </c>
      <c r="D6401" s="31" t="s">
        <v>11007</v>
      </c>
      <c r="E6401" s="32">
        <v>6</v>
      </c>
      <c r="F6401" s="32" t="s">
        <v>14</v>
      </c>
      <c r="G6401" s="32" t="s">
        <v>10961</v>
      </c>
      <c r="H6401" s="33" t="s">
        <v>8431</v>
      </c>
    </row>
    <row r="6402" spans="1:8" x14ac:dyDescent="0.25">
      <c r="A6402" s="34">
        <v>45824</v>
      </c>
      <c r="B6402" s="35" t="s">
        <v>6645</v>
      </c>
      <c r="C6402" s="36" t="s">
        <v>6646</v>
      </c>
      <c r="D6402" s="35" t="s">
        <v>11007</v>
      </c>
      <c r="E6402" s="36">
        <v>5</v>
      </c>
      <c r="F6402" s="36" t="s">
        <v>14</v>
      </c>
      <c r="G6402" s="36" t="s">
        <v>10961</v>
      </c>
      <c r="H6402" s="37" t="s">
        <v>8431</v>
      </c>
    </row>
    <row r="6403" spans="1:8" x14ac:dyDescent="0.25">
      <c r="A6403" s="30">
        <v>45824</v>
      </c>
      <c r="B6403" s="31" t="s">
        <v>4960</v>
      </c>
      <c r="C6403" s="32" t="s">
        <v>4961</v>
      </c>
      <c r="D6403" s="31" t="s">
        <v>11007</v>
      </c>
      <c r="E6403" s="32">
        <v>10</v>
      </c>
      <c r="F6403" s="32" t="s">
        <v>25</v>
      </c>
      <c r="G6403" s="32" t="s">
        <v>10961</v>
      </c>
      <c r="H6403" s="33" t="s">
        <v>8431</v>
      </c>
    </row>
    <row r="6404" spans="1:8" x14ac:dyDescent="0.25">
      <c r="A6404" s="34">
        <v>45824</v>
      </c>
      <c r="B6404" s="35" t="s">
        <v>8894</v>
      </c>
      <c r="C6404" s="36" t="s">
        <v>8868</v>
      </c>
      <c r="D6404" s="35" t="s">
        <v>11007</v>
      </c>
      <c r="E6404" s="36">
        <v>1</v>
      </c>
      <c r="F6404" s="36" t="s">
        <v>14</v>
      </c>
      <c r="G6404" s="36" t="s">
        <v>10961</v>
      </c>
      <c r="H6404" s="37" t="s">
        <v>8431</v>
      </c>
    </row>
    <row r="6405" spans="1:8" x14ac:dyDescent="0.25">
      <c r="A6405" s="30">
        <v>45824</v>
      </c>
      <c r="B6405" s="31" t="s">
        <v>1764</v>
      </c>
      <c r="C6405" s="32" t="s">
        <v>1765</v>
      </c>
      <c r="D6405" s="31">
        <v>2186</v>
      </c>
      <c r="E6405" s="32">
        <v>100</v>
      </c>
      <c r="F6405" s="32" t="s">
        <v>14</v>
      </c>
      <c r="G6405" s="32" t="s">
        <v>10961</v>
      </c>
      <c r="H6405" s="33" t="s">
        <v>11008</v>
      </c>
    </row>
    <row r="6406" spans="1:8" x14ac:dyDescent="0.25">
      <c r="A6406" s="34">
        <v>45821</v>
      </c>
      <c r="B6406" s="35" t="s">
        <v>771</v>
      </c>
      <c r="C6406" s="36" t="s">
        <v>3621</v>
      </c>
      <c r="D6406" s="35">
        <v>2178</v>
      </c>
      <c r="E6406" s="36">
        <v>1</v>
      </c>
      <c r="F6406" s="36" t="s">
        <v>25</v>
      </c>
      <c r="G6406" s="36" t="s">
        <v>10961</v>
      </c>
      <c r="H6406" s="37" t="s">
        <v>8431</v>
      </c>
    </row>
    <row r="6407" spans="1:8" x14ac:dyDescent="0.25">
      <c r="A6407" s="30">
        <v>45821</v>
      </c>
      <c r="B6407" s="31" t="s">
        <v>772</v>
      </c>
      <c r="C6407" s="32" t="s">
        <v>3620</v>
      </c>
      <c r="D6407" s="31">
        <v>2178</v>
      </c>
      <c r="E6407" s="32">
        <v>2</v>
      </c>
      <c r="F6407" s="32" t="s">
        <v>25</v>
      </c>
      <c r="G6407" s="32" t="s">
        <v>10961</v>
      </c>
      <c r="H6407" s="33" t="s">
        <v>8431</v>
      </c>
    </row>
    <row r="6408" spans="1:8" x14ac:dyDescent="0.25">
      <c r="A6408" s="34">
        <v>45821</v>
      </c>
      <c r="B6408" s="35" t="s">
        <v>9353</v>
      </c>
      <c r="C6408" s="36" t="s">
        <v>8943</v>
      </c>
      <c r="D6408" s="35" t="s">
        <v>11009</v>
      </c>
      <c r="E6408" s="36">
        <v>4</v>
      </c>
      <c r="F6408" s="36" t="s">
        <v>14</v>
      </c>
      <c r="G6408" s="36" t="s">
        <v>10961</v>
      </c>
      <c r="H6408" s="37" t="s">
        <v>8431</v>
      </c>
    </row>
    <row r="6409" spans="1:8" x14ac:dyDescent="0.25">
      <c r="A6409" s="30">
        <v>45821</v>
      </c>
      <c r="B6409" s="31" t="s">
        <v>9754</v>
      </c>
      <c r="C6409" s="32" t="s">
        <v>9764</v>
      </c>
      <c r="D6409" s="31" t="s">
        <v>11009</v>
      </c>
      <c r="E6409" s="32">
        <v>6</v>
      </c>
      <c r="F6409" s="32" t="s">
        <v>14</v>
      </c>
      <c r="G6409" s="32" t="s">
        <v>10961</v>
      </c>
      <c r="H6409" s="33" t="s">
        <v>8431</v>
      </c>
    </row>
    <row r="6410" spans="1:8" x14ac:dyDescent="0.25">
      <c r="A6410" s="34">
        <v>45821</v>
      </c>
      <c r="B6410" s="35" t="s">
        <v>33</v>
      </c>
      <c r="C6410" s="36" t="s">
        <v>34</v>
      </c>
      <c r="D6410" s="35" t="s">
        <v>11009</v>
      </c>
      <c r="E6410" s="36">
        <v>10</v>
      </c>
      <c r="F6410" s="36" t="s">
        <v>14</v>
      </c>
      <c r="G6410" s="36" t="s">
        <v>10961</v>
      </c>
      <c r="H6410" s="37" t="s">
        <v>8431</v>
      </c>
    </row>
    <row r="6411" spans="1:8" x14ac:dyDescent="0.25">
      <c r="A6411" s="30">
        <v>45821</v>
      </c>
      <c r="B6411" s="31" t="s">
        <v>9258</v>
      </c>
      <c r="C6411" s="32" t="s">
        <v>8928</v>
      </c>
      <c r="D6411" s="31" t="s">
        <v>11009</v>
      </c>
      <c r="E6411" s="32">
        <v>2</v>
      </c>
      <c r="F6411" s="32" t="s">
        <v>25</v>
      </c>
      <c r="G6411" s="32" t="s">
        <v>10961</v>
      </c>
      <c r="H6411" s="33" t="s">
        <v>8431</v>
      </c>
    </row>
    <row r="6412" spans="1:8" x14ac:dyDescent="0.25">
      <c r="A6412" s="34">
        <v>45821</v>
      </c>
      <c r="B6412" s="35">
        <v>3280860100</v>
      </c>
      <c r="C6412" s="36" t="s">
        <v>8706</v>
      </c>
      <c r="D6412" s="35" t="s">
        <v>11009</v>
      </c>
      <c r="E6412" s="36">
        <v>2</v>
      </c>
      <c r="F6412" s="36" t="s">
        <v>14</v>
      </c>
      <c r="G6412" s="36" t="s">
        <v>10961</v>
      </c>
      <c r="H6412" s="37" t="s">
        <v>8431</v>
      </c>
    </row>
    <row r="6413" spans="1:8" x14ac:dyDescent="0.25">
      <c r="A6413" s="30">
        <v>45821</v>
      </c>
      <c r="B6413" s="31">
        <v>3250216100</v>
      </c>
      <c r="C6413" s="32" t="s">
        <v>8664</v>
      </c>
      <c r="D6413" s="31" t="s">
        <v>11009</v>
      </c>
      <c r="E6413" s="32">
        <v>2</v>
      </c>
      <c r="F6413" s="32" t="s">
        <v>14</v>
      </c>
      <c r="G6413" s="32" t="s">
        <v>10961</v>
      </c>
      <c r="H6413" s="33" t="s">
        <v>8431</v>
      </c>
    </row>
    <row r="6414" spans="1:8" x14ac:dyDescent="0.25">
      <c r="A6414" s="34">
        <v>45821</v>
      </c>
      <c r="B6414" s="35">
        <v>4340460100</v>
      </c>
      <c r="C6414" s="36" t="s">
        <v>8730</v>
      </c>
      <c r="D6414" s="35" t="s">
        <v>11009</v>
      </c>
      <c r="E6414" s="36">
        <v>6</v>
      </c>
      <c r="F6414" s="36" t="s">
        <v>14</v>
      </c>
      <c r="G6414" s="36" t="s">
        <v>10961</v>
      </c>
      <c r="H6414" s="37" t="s">
        <v>8431</v>
      </c>
    </row>
    <row r="6415" spans="1:8" x14ac:dyDescent="0.25">
      <c r="A6415" s="30">
        <v>45821</v>
      </c>
      <c r="B6415" s="31">
        <v>4340459100</v>
      </c>
      <c r="C6415" s="32" t="s">
        <v>8729</v>
      </c>
      <c r="D6415" s="31" t="s">
        <v>11009</v>
      </c>
      <c r="E6415" s="32">
        <v>6</v>
      </c>
      <c r="F6415" s="32" t="s">
        <v>14</v>
      </c>
      <c r="G6415" s="32" t="s">
        <v>10961</v>
      </c>
      <c r="H6415" s="33" t="s">
        <v>8431</v>
      </c>
    </row>
    <row r="6416" spans="1:8" x14ac:dyDescent="0.25">
      <c r="A6416" s="34">
        <v>45821</v>
      </c>
      <c r="B6416" s="35">
        <v>3280843100</v>
      </c>
      <c r="C6416" s="36" t="s">
        <v>8701</v>
      </c>
      <c r="D6416" s="35" t="s">
        <v>11009</v>
      </c>
      <c r="E6416" s="36">
        <v>2</v>
      </c>
      <c r="F6416" s="36" t="s">
        <v>14</v>
      </c>
      <c r="G6416" s="36" t="s">
        <v>10961</v>
      </c>
      <c r="H6416" s="37" t="s">
        <v>8431</v>
      </c>
    </row>
    <row r="6417" spans="1:8" x14ac:dyDescent="0.25">
      <c r="A6417" s="30">
        <v>45821</v>
      </c>
      <c r="B6417" s="31">
        <v>3280845100</v>
      </c>
      <c r="C6417" s="32" t="s">
        <v>8702</v>
      </c>
      <c r="D6417" s="31" t="s">
        <v>11009</v>
      </c>
      <c r="E6417" s="32">
        <v>2</v>
      </c>
      <c r="F6417" s="32" t="s">
        <v>14</v>
      </c>
      <c r="G6417" s="32" t="s">
        <v>10961</v>
      </c>
      <c r="H6417" s="33" t="s">
        <v>8431</v>
      </c>
    </row>
    <row r="6418" spans="1:8" x14ac:dyDescent="0.25">
      <c r="A6418" s="34">
        <v>45821</v>
      </c>
      <c r="B6418" s="35" t="s">
        <v>8828</v>
      </c>
      <c r="C6418" s="36" t="s">
        <v>8798</v>
      </c>
      <c r="D6418" s="35" t="s">
        <v>11009</v>
      </c>
      <c r="E6418" s="36">
        <v>8</v>
      </c>
      <c r="F6418" s="36" t="s">
        <v>14</v>
      </c>
      <c r="G6418" s="36" t="s">
        <v>10961</v>
      </c>
      <c r="H6418" s="37" t="s">
        <v>8431</v>
      </c>
    </row>
    <row r="6419" spans="1:8" x14ac:dyDescent="0.25">
      <c r="A6419" s="30">
        <v>45821</v>
      </c>
      <c r="B6419" s="31" t="s">
        <v>2402</v>
      </c>
      <c r="C6419" s="32" t="s">
        <v>2461</v>
      </c>
      <c r="D6419" s="31" t="s">
        <v>11009</v>
      </c>
      <c r="E6419" s="32">
        <v>3</v>
      </c>
      <c r="F6419" s="32" t="s">
        <v>14</v>
      </c>
      <c r="G6419" s="32" t="s">
        <v>10961</v>
      </c>
      <c r="H6419" s="33" t="s">
        <v>8431</v>
      </c>
    </row>
    <row r="6420" spans="1:8" x14ac:dyDescent="0.25">
      <c r="A6420" s="34">
        <v>45821</v>
      </c>
      <c r="B6420" s="35" t="s">
        <v>872</v>
      </c>
      <c r="C6420" s="36" t="s">
        <v>8417</v>
      </c>
      <c r="D6420" s="35" t="s">
        <v>11009</v>
      </c>
      <c r="E6420" s="36">
        <v>120</v>
      </c>
      <c r="F6420" s="36" t="s">
        <v>14</v>
      </c>
      <c r="G6420" s="36" t="s">
        <v>10961</v>
      </c>
      <c r="H6420" s="37" t="s">
        <v>8431</v>
      </c>
    </row>
    <row r="6421" spans="1:8" x14ac:dyDescent="0.25">
      <c r="A6421" s="30">
        <v>45821</v>
      </c>
      <c r="B6421" s="31" t="s">
        <v>1520</v>
      </c>
      <c r="C6421" s="32" t="s">
        <v>1521</v>
      </c>
      <c r="D6421" s="31" t="s">
        <v>11009</v>
      </c>
      <c r="E6421" s="32">
        <v>4</v>
      </c>
      <c r="F6421" s="32" t="s">
        <v>14</v>
      </c>
      <c r="G6421" s="32" t="s">
        <v>10961</v>
      </c>
      <c r="H6421" s="33" t="s">
        <v>8431</v>
      </c>
    </row>
    <row r="6422" spans="1:8" x14ac:dyDescent="0.25">
      <c r="A6422" s="34">
        <v>45821</v>
      </c>
      <c r="B6422" s="35" t="s">
        <v>2259</v>
      </c>
      <c r="C6422" s="36" t="s">
        <v>2260</v>
      </c>
      <c r="D6422" s="35" t="s">
        <v>11009</v>
      </c>
      <c r="E6422" s="36">
        <v>40</v>
      </c>
      <c r="F6422" s="36" t="s">
        <v>14</v>
      </c>
      <c r="G6422" s="36" t="s">
        <v>10961</v>
      </c>
      <c r="H6422" s="37" t="s">
        <v>8431</v>
      </c>
    </row>
    <row r="6423" spans="1:8" x14ac:dyDescent="0.25">
      <c r="A6423" s="30">
        <v>45821</v>
      </c>
      <c r="B6423" s="31" t="s">
        <v>638</v>
      </c>
      <c r="C6423" s="32" t="s">
        <v>639</v>
      </c>
      <c r="D6423" s="31" t="s">
        <v>11009</v>
      </c>
      <c r="E6423" s="32">
        <v>36</v>
      </c>
      <c r="F6423" s="32" t="s">
        <v>14</v>
      </c>
      <c r="G6423" s="32" t="s">
        <v>10961</v>
      </c>
      <c r="H6423" s="33" t="s">
        <v>8431</v>
      </c>
    </row>
    <row r="6424" spans="1:8" x14ac:dyDescent="0.25">
      <c r="A6424" s="34">
        <v>45821</v>
      </c>
      <c r="B6424" s="35" t="s">
        <v>1062</v>
      </c>
      <c r="C6424" s="36" t="s">
        <v>1063</v>
      </c>
      <c r="D6424" s="35" t="s">
        <v>11009</v>
      </c>
      <c r="E6424" s="36">
        <v>25</v>
      </c>
      <c r="F6424" s="36" t="s">
        <v>14</v>
      </c>
      <c r="G6424" s="36" t="s">
        <v>10961</v>
      </c>
      <c r="H6424" s="37" t="s">
        <v>8431</v>
      </c>
    </row>
    <row r="6425" spans="1:8" x14ac:dyDescent="0.25">
      <c r="A6425" s="30">
        <v>45821</v>
      </c>
      <c r="B6425" s="31" t="s">
        <v>4703</v>
      </c>
      <c r="C6425" s="32" t="s">
        <v>4704</v>
      </c>
      <c r="D6425" s="31" t="s">
        <v>11009</v>
      </c>
      <c r="E6425" s="32">
        <v>17</v>
      </c>
      <c r="F6425" s="32" t="s">
        <v>14</v>
      </c>
      <c r="G6425" s="32" t="s">
        <v>10961</v>
      </c>
      <c r="H6425" s="33" t="s">
        <v>8431</v>
      </c>
    </row>
    <row r="6426" spans="1:8" x14ac:dyDescent="0.25">
      <c r="A6426" s="34">
        <v>45821</v>
      </c>
      <c r="B6426" s="35" t="s">
        <v>1640</v>
      </c>
      <c r="C6426" s="36" t="s">
        <v>1641</v>
      </c>
      <c r="D6426" s="35" t="s">
        <v>11009</v>
      </c>
      <c r="E6426" s="36">
        <v>2</v>
      </c>
      <c r="F6426" s="36" t="s">
        <v>14</v>
      </c>
      <c r="G6426" s="36" t="s">
        <v>10961</v>
      </c>
      <c r="H6426" s="37" t="s">
        <v>8431</v>
      </c>
    </row>
    <row r="6427" spans="1:8" x14ac:dyDescent="0.25">
      <c r="A6427" s="30">
        <v>45821</v>
      </c>
      <c r="B6427" s="31" t="s">
        <v>1577</v>
      </c>
      <c r="C6427" s="32" t="s">
        <v>2865</v>
      </c>
      <c r="D6427" s="31" t="s">
        <v>11009</v>
      </c>
      <c r="E6427" s="32">
        <v>2</v>
      </c>
      <c r="F6427" s="32" t="s">
        <v>14</v>
      </c>
      <c r="G6427" s="32" t="s">
        <v>10961</v>
      </c>
      <c r="H6427" s="33" t="s">
        <v>8431</v>
      </c>
    </row>
    <row r="6428" spans="1:8" x14ac:dyDescent="0.25">
      <c r="A6428" s="34">
        <v>45821</v>
      </c>
      <c r="B6428" s="35">
        <v>11114489</v>
      </c>
      <c r="C6428" s="36" t="s">
        <v>8992</v>
      </c>
      <c r="D6428" s="35" t="s">
        <v>11009</v>
      </c>
      <c r="E6428" s="36">
        <v>1</v>
      </c>
      <c r="F6428" s="36" t="s">
        <v>14</v>
      </c>
      <c r="G6428" s="36" t="s">
        <v>10961</v>
      </c>
      <c r="H6428" s="37" t="s">
        <v>8431</v>
      </c>
    </row>
    <row r="6429" spans="1:8" x14ac:dyDescent="0.25">
      <c r="A6429" s="30">
        <v>45821</v>
      </c>
      <c r="B6429" s="31">
        <v>11333424</v>
      </c>
      <c r="C6429" s="32" t="s">
        <v>8991</v>
      </c>
      <c r="D6429" s="31" t="s">
        <v>11009</v>
      </c>
      <c r="E6429" s="32">
        <v>4</v>
      </c>
      <c r="F6429" s="32" t="s">
        <v>14</v>
      </c>
      <c r="G6429" s="32" t="s">
        <v>10961</v>
      </c>
      <c r="H6429" s="33" t="s">
        <v>8431</v>
      </c>
    </row>
    <row r="6430" spans="1:8" x14ac:dyDescent="0.25">
      <c r="A6430" s="34">
        <v>45821</v>
      </c>
      <c r="B6430" s="35" t="s">
        <v>642</v>
      </c>
      <c r="C6430" s="36" t="s">
        <v>643</v>
      </c>
      <c r="D6430" s="35" t="s">
        <v>11009</v>
      </c>
      <c r="E6430" s="36">
        <v>20</v>
      </c>
      <c r="F6430" s="36" t="s">
        <v>14</v>
      </c>
      <c r="G6430" s="36" t="s">
        <v>10961</v>
      </c>
      <c r="H6430" s="37" t="s">
        <v>8431</v>
      </c>
    </row>
    <row r="6431" spans="1:8" x14ac:dyDescent="0.25">
      <c r="A6431" s="30">
        <v>45821</v>
      </c>
      <c r="B6431" s="31" t="s">
        <v>9413</v>
      </c>
      <c r="C6431" s="32" t="s">
        <v>9416</v>
      </c>
      <c r="D6431" s="31" t="s">
        <v>11009</v>
      </c>
      <c r="E6431" s="32">
        <v>20</v>
      </c>
      <c r="F6431" s="32" t="s">
        <v>14</v>
      </c>
      <c r="G6431" s="32" t="s">
        <v>10961</v>
      </c>
      <c r="H6431" s="33" t="s">
        <v>8431</v>
      </c>
    </row>
    <row r="6432" spans="1:8" x14ac:dyDescent="0.25">
      <c r="A6432" s="34">
        <v>45821</v>
      </c>
      <c r="B6432" s="35" t="s">
        <v>8829</v>
      </c>
      <c r="C6432" s="36" t="s">
        <v>8799</v>
      </c>
      <c r="D6432" s="35" t="s">
        <v>11009</v>
      </c>
      <c r="E6432" s="36">
        <v>16</v>
      </c>
      <c r="F6432" s="36" t="s">
        <v>14</v>
      </c>
      <c r="G6432" s="36" t="s">
        <v>10961</v>
      </c>
      <c r="H6432" s="37" t="s">
        <v>8431</v>
      </c>
    </row>
    <row r="6433" spans="1:8" x14ac:dyDescent="0.25">
      <c r="A6433" s="30">
        <v>45821</v>
      </c>
      <c r="B6433" s="31">
        <v>1280354100</v>
      </c>
      <c r="C6433" s="32" t="s">
        <v>8648</v>
      </c>
      <c r="D6433" s="31" t="s">
        <v>11009</v>
      </c>
      <c r="E6433" s="32">
        <v>1</v>
      </c>
      <c r="F6433" s="32" t="s">
        <v>25</v>
      </c>
      <c r="G6433" s="32" t="s">
        <v>10961</v>
      </c>
      <c r="H6433" s="33" t="s">
        <v>8431</v>
      </c>
    </row>
    <row r="6434" spans="1:8" x14ac:dyDescent="0.25">
      <c r="A6434" s="34">
        <v>45821</v>
      </c>
      <c r="B6434" s="35" t="s">
        <v>9279</v>
      </c>
      <c r="C6434" s="36" t="s">
        <v>8931</v>
      </c>
      <c r="D6434" s="35" t="s">
        <v>11009</v>
      </c>
      <c r="E6434" s="36">
        <v>4</v>
      </c>
      <c r="F6434" s="36" t="s">
        <v>25</v>
      </c>
      <c r="G6434" s="36" t="s">
        <v>10961</v>
      </c>
      <c r="H6434" s="37" t="s">
        <v>8431</v>
      </c>
    </row>
    <row r="6435" spans="1:8" x14ac:dyDescent="0.25">
      <c r="A6435" s="30">
        <v>45821</v>
      </c>
      <c r="B6435" s="31" t="s">
        <v>8901</v>
      </c>
      <c r="C6435" s="32" t="s">
        <v>8930</v>
      </c>
      <c r="D6435" s="31" t="s">
        <v>11009</v>
      </c>
      <c r="E6435" s="32">
        <v>1</v>
      </c>
      <c r="F6435" s="32" t="s">
        <v>25</v>
      </c>
      <c r="G6435" s="32" t="s">
        <v>10961</v>
      </c>
      <c r="H6435" s="33" t="s">
        <v>8431</v>
      </c>
    </row>
    <row r="6436" spans="1:8" x14ac:dyDescent="0.25">
      <c r="A6436" s="34">
        <v>45821</v>
      </c>
      <c r="B6436" s="35" t="s">
        <v>8809</v>
      </c>
      <c r="C6436" s="36" t="s">
        <v>8781</v>
      </c>
      <c r="D6436" s="35" t="s">
        <v>11009</v>
      </c>
      <c r="E6436" s="36">
        <v>8</v>
      </c>
      <c r="F6436" s="36" t="s">
        <v>14</v>
      </c>
      <c r="G6436" s="36" t="s">
        <v>10961</v>
      </c>
      <c r="H6436" s="37" t="s">
        <v>8431</v>
      </c>
    </row>
    <row r="6437" spans="1:8" x14ac:dyDescent="0.25">
      <c r="A6437" s="30">
        <v>45821</v>
      </c>
      <c r="B6437" s="31" t="s">
        <v>9533</v>
      </c>
      <c r="C6437" s="32" t="s">
        <v>6948</v>
      </c>
      <c r="D6437" s="31" t="s">
        <v>11009</v>
      </c>
      <c r="E6437" s="32">
        <v>36</v>
      </c>
      <c r="F6437" s="32" t="s">
        <v>14</v>
      </c>
      <c r="G6437" s="32" t="s">
        <v>10961</v>
      </c>
      <c r="H6437" s="33" t="s">
        <v>8431</v>
      </c>
    </row>
    <row r="6438" spans="1:8" x14ac:dyDescent="0.25">
      <c r="A6438" s="34">
        <v>45821</v>
      </c>
      <c r="B6438" s="35">
        <v>3280542100</v>
      </c>
      <c r="C6438" s="36" t="s">
        <v>8676</v>
      </c>
      <c r="D6438" s="35" t="s">
        <v>11009</v>
      </c>
      <c r="E6438" s="36">
        <v>4</v>
      </c>
      <c r="F6438" s="36" t="s">
        <v>14</v>
      </c>
      <c r="G6438" s="36" t="s">
        <v>10961</v>
      </c>
      <c r="H6438" s="37" t="s">
        <v>8431</v>
      </c>
    </row>
    <row r="6439" spans="1:8" x14ac:dyDescent="0.25">
      <c r="A6439" s="30">
        <v>45821</v>
      </c>
      <c r="B6439" s="31" t="s">
        <v>2418</v>
      </c>
      <c r="C6439" s="32" t="s">
        <v>2476</v>
      </c>
      <c r="D6439" s="31" t="s">
        <v>11009</v>
      </c>
      <c r="E6439" s="32">
        <v>4</v>
      </c>
      <c r="F6439" s="32" t="s">
        <v>14</v>
      </c>
      <c r="G6439" s="32" t="s">
        <v>10961</v>
      </c>
      <c r="H6439" s="33" t="s">
        <v>8431</v>
      </c>
    </row>
    <row r="6440" spans="1:8" x14ac:dyDescent="0.25">
      <c r="A6440" s="34">
        <v>45821</v>
      </c>
      <c r="B6440" s="35" t="s">
        <v>9531</v>
      </c>
      <c r="C6440" s="36" t="s">
        <v>6944</v>
      </c>
      <c r="D6440" s="35" t="s">
        <v>11009</v>
      </c>
      <c r="E6440" s="36">
        <v>36</v>
      </c>
      <c r="F6440" s="36" t="s">
        <v>14</v>
      </c>
      <c r="G6440" s="36" t="s">
        <v>10961</v>
      </c>
      <c r="H6440" s="37" t="s">
        <v>8431</v>
      </c>
    </row>
    <row r="6441" spans="1:8" x14ac:dyDescent="0.25">
      <c r="A6441" s="30">
        <v>45824</v>
      </c>
      <c r="B6441" s="31" t="s">
        <v>8467</v>
      </c>
      <c r="C6441" s="32" t="s">
        <v>8468</v>
      </c>
      <c r="D6441" s="31">
        <v>2184</v>
      </c>
      <c r="E6441" s="32">
        <v>2</v>
      </c>
      <c r="F6441" s="32" t="s">
        <v>14</v>
      </c>
      <c r="G6441" s="32" t="s">
        <v>10961</v>
      </c>
      <c r="H6441" s="33" t="s">
        <v>11010</v>
      </c>
    </row>
    <row r="6442" spans="1:8" x14ac:dyDescent="0.25">
      <c r="A6442" s="34">
        <v>45824</v>
      </c>
      <c r="B6442" s="35" t="s">
        <v>8497</v>
      </c>
      <c r="C6442" s="36" t="s">
        <v>8498</v>
      </c>
      <c r="D6442" s="35">
        <v>2184</v>
      </c>
      <c r="E6442" s="36">
        <v>2</v>
      </c>
      <c r="F6442" s="36" t="s">
        <v>14</v>
      </c>
      <c r="G6442" s="36" t="s">
        <v>10961</v>
      </c>
      <c r="H6442" s="37" t="s">
        <v>11010</v>
      </c>
    </row>
    <row r="6443" spans="1:8" x14ac:dyDescent="0.25">
      <c r="A6443" s="30">
        <v>45825</v>
      </c>
      <c r="B6443" s="31" t="s">
        <v>370</v>
      </c>
      <c r="C6443" s="32" t="s">
        <v>371</v>
      </c>
      <c r="D6443" s="31" t="s">
        <v>11011</v>
      </c>
      <c r="E6443" s="32">
        <v>40</v>
      </c>
      <c r="F6443" s="32" t="s">
        <v>14</v>
      </c>
      <c r="G6443" s="32" t="s">
        <v>10961</v>
      </c>
      <c r="H6443" s="33" t="s">
        <v>8431</v>
      </c>
    </row>
    <row r="6444" spans="1:8" x14ac:dyDescent="0.25">
      <c r="A6444" s="34">
        <v>45825</v>
      </c>
      <c r="B6444" s="35">
        <v>3280673100</v>
      </c>
      <c r="C6444" s="36" t="s">
        <v>8693</v>
      </c>
      <c r="D6444" s="35" t="s">
        <v>11011</v>
      </c>
      <c r="E6444" s="36">
        <v>2</v>
      </c>
      <c r="F6444" s="36" t="s">
        <v>14</v>
      </c>
      <c r="G6444" s="36" t="s">
        <v>10961</v>
      </c>
      <c r="H6444" s="37" t="s">
        <v>8431</v>
      </c>
    </row>
    <row r="6445" spans="1:8" x14ac:dyDescent="0.25">
      <c r="A6445" s="30">
        <v>45825</v>
      </c>
      <c r="B6445" s="31">
        <v>3280503100</v>
      </c>
      <c r="C6445" s="32" t="s">
        <v>8669</v>
      </c>
      <c r="D6445" s="31" t="s">
        <v>11011</v>
      </c>
      <c r="E6445" s="32">
        <v>4</v>
      </c>
      <c r="F6445" s="32" t="s">
        <v>14</v>
      </c>
      <c r="G6445" s="32" t="s">
        <v>10961</v>
      </c>
      <c r="H6445" s="33" t="s">
        <v>8431</v>
      </c>
    </row>
    <row r="6446" spans="1:8" x14ac:dyDescent="0.25">
      <c r="A6446" s="34">
        <v>45825</v>
      </c>
      <c r="B6446" s="35" t="s">
        <v>9754</v>
      </c>
      <c r="C6446" s="36" t="s">
        <v>9764</v>
      </c>
      <c r="D6446" s="35" t="s">
        <v>11011</v>
      </c>
      <c r="E6446" s="36">
        <v>2</v>
      </c>
      <c r="F6446" s="36" t="s">
        <v>14</v>
      </c>
      <c r="G6446" s="36" t="s">
        <v>10961</v>
      </c>
      <c r="H6446" s="37" t="s">
        <v>8431</v>
      </c>
    </row>
    <row r="6447" spans="1:8" x14ac:dyDescent="0.25">
      <c r="A6447" s="30">
        <v>45825</v>
      </c>
      <c r="B6447" s="31">
        <v>1280318100</v>
      </c>
      <c r="C6447" s="32" t="s">
        <v>8646</v>
      </c>
      <c r="D6447" s="31" t="s">
        <v>11011</v>
      </c>
      <c r="E6447" s="32">
        <v>1</v>
      </c>
      <c r="F6447" s="32" t="s">
        <v>25</v>
      </c>
      <c r="G6447" s="32" t="s">
        <v>10961</v>
      </c>
      <c r="H6447" s="33" t="s">
        <v>8431</v>
      </c>
    </row>
    <row r="6448" spans="1:8" x14ac:dyDescent="0.25">
      <c r="A6448" s="34">
        <v>45825</v>
      </c>
      <c r="B6448" s="35">
        <v>1280819100</v>
      </c>
      <c r="C6448" s="36" t="s">
        <v>8653</v>
      </c>
      <c r="D6448" s="35" t="s">
        <v>11011</v>
      </c>
      <c r="E6448" s="36">
        <v>1</v>
      </c>
      <c r="F6448" s="36" t="s">
        <v>25</v>
      </c>
      <c r="G6448" s="36" t="s">
        <v>10961</v>
      </c>
      <c r="H6448" s="37" t="s">
        <v>8431</v>
      </c>
    </row>
    <row r="6449" spans="1:8" x14ac:dyDescent="0.25">
      <c r="A6449" s="30">
        <v>45825</v>
      </c>
      <c r="B6449" s="31" t="s">
        <v>10724</v>
      </c>
      <c r="C6449" s="32" t="s">
        <v>6161</v>
      </c>
      <c r="D6449" s="31" t="s">
        <v>11011</v>
      </c>
      <c r="E6449" s="32">
        <v>2</v>
      </c>
      <c r="F6449" s="32" t="s">
        <v>14</v>
      </c>
      <c r="G6449" s="32" t="s">
        <v>10961</v>
      </c>
      <c r="H6449" s="33" t="s">
        <v>8431</v>
      </c>
    </row>
    <row r="6450" spans="1:8" x14ac:dyDescent="0.25">
      <c r="A6450" s="34">
        <v>45825</v>
      </c>
      <c r="B6450" s="35" t="s">
        <v>10233</v>
      </c>
      <c r="C6450" s="36" t="s">
        <v>6163</v>
      </c>
      <c r="D6450" s="35" t="s">
        <v>11011</v>
      </c>
      <c r="E6450" s="36">
        <v>2</v>
      </c>
      <c r="F6450" s="36" t="s">
        <v>14</v>
      </c>
      <c r="G6450" s="36" t="s">
        <v>10961</v>
      </c>
      <c r="H6450" s="37" t="s">
        <v>8431</v>
      </c>
    </row>
    <row r="6451" spans="1:8" x14ac:dyDescent="0.25">
      <c r="A6451" s="30">
        <v>45825</v>
      </c>
      <c r="B6451" s="31" t="s">
        <v>6</v>
      </c>
      <c r="C6451" s="32" t="s">
        <v>7</v>
      </c>
      <c r="D6451" s="31" t="s">
        <v>11011</v>
      </c>
      <c r="E6451" s="32">
        <v>10</v>
      </c>
      <c r="F6451" s="32" t="s">
        <v>14</v>
      </c>
      <c r="G6451" s="32" t="s">
        <v>10961</v>
      </c>
      <c r="H6451" s="33" t="s">
        <v>8431</v>
      </c>
    </row>
    <row r="6452" spans="1:8" x14ac:dyDescent="0.25">
      <c r="A6452" s="34">
        <v>45825</v>
      </c>
      <c r="B6452" s="35" t="s">
        <v>1087</v>
      </c>
      <c r="C6452" s="36" t="s">
        <v>1088</v>
      </c>
      <c r="D6452" s="35" t="s">
        <v>11011</v>
      </c>
      <c r="E6452" s="36">
        <v>10</v>
      </c>
      <c r="F6452" s="36" t="s">
        <v>14</v>
      </c>
      <c r="G6452" s="36" t="s">
        <v>10961</v>
      </c>
      <c r="H6452" s="37" t="s">
        <v>8431</v>
      </c>
    </row>
    <row r="6453" spans="1:8" x14ac:dyDescent="0.25">
      <c r="A6453" s="30">
        <v>45825</v>
      </c>
      <c r="B6453" s="31" t="s">
        <v>8873</v>
      </c>
      <c r="C6453" s="32" t="s">
        <v>8841</v>
      </c>
      <c r="D6453" s="31" t="s">
        <v>11011</v>
      </c>
      <c r="E6453" s="32">
        <v>6</v>
      </c>
      <c r="F6453" s="32" t="s">
        <v>14</v>
      </c>
      <c r="G6453" s="32" t="s">
        <v>10961</v>
      </c>
      <c r="H6453" s="33" t="s">
        <v>8431</v>
      </c>
    </row>
    <row r="6454" spans="1:8" x14ac:dyDescent="0.25">
      <c r="A6454" s="34">
        <v>45825</v>
      </c>
      <c r="B6454" s="35" t="s">
        <v>9883</v>
      </c>
      <c r="C6454" s="36" t="s">
        <v>10773</v>
      </c>
      <c r="D6454" s="35" t="s">
        <v>11011</v>
      </c>
      <c r="E6454" s="36">
        <v>12</v>
      </c>
      <c r="F6454" s="36" t="s">
        <v>14</v>
      </c>
      <c r="G6454" s="36" t="s">
        <v>10961</v>
      </c>
      <c r="H6454" s="37" t="s">
        <v>8431</v>
      </c>
    </row>
    <row r="6455" spans="1:8" x14ac:dyDescent="0.25">
      <c r="A6455" s="30">
        <v>45825</v>
      </c>
      <c r="B6455" s="31" t="s">
        <v>10157</v>
      </c>
      <c r="C6455" s="32" t="s">
        <v>5840</v>
      </c>
      <c r="D6455" s="31" t="s">
        <v>11011</v>
      </c>
      <c r="E6455" s="32">
        <v>10</v>
      </c>
      <c r="F6455" s="32" t="s">
        <v>14</v>
      </c>
      <c r="G6455" s="32" t="s">
        <v>10961</v>
      </c>
      <c r="H6455" s="33" t="s">
        <v>8431</v>
      </c>
    </row>
    <row r="6456" spans="1:8" x14ac:dyDescent="0.25">
      <c r="A6456" s="34">
        <v>45825</v>
      </c>
      <c r="B6456" s="35" t="s">
        <v>9407</v>
      </c>
      <c r="C6456" s="36" t="s">
        <v>10649</v>
      </c>
      <c r="D6456" s="35" t="s">
        <v>11011</v>
      </c>
      <c r="E6456" s="36">
        <v>2</v>
      </c>
      <c r="F6456" s="36" t="s">
        <v>14</v>
      </c>
      <c r="G6456" s="36" t="s">
        <v>10961</v>
      </c>
      <c r="H6456" s="37" t="s">
        <v>8431</v>
      </c>
    </row>
    <row r="6457" spans="1:8" x14ac:dyDescent="0.25">
      <c r="A6457" s="30">
        <v>45825</v>
      </c>
      <c r="B6457" s="31" t="s">
        <v>9460</v>
      </c>
      <c r="C6457" s="32" t="s">
        <v>9461</v>
      </c>
      <c r="D6457" s="31" t="s">
        <v>11011</v>
      </c>
      <c r="E6457" s="32">
        <v>2</v>
      </c>
      <c r="F6457" s="32" t="s">
        <v>14</v>
      </c>
      <c r="G6457" s="32" t="s">
        <v>10961</v>
      </c>
      <c r="H6457" s="33" t="s">
        <v>8431</v>
      </c>
    </row>
    <row r="6458" spans="1:8" x14ac:dyDescent="0.25">
      <c r="A6458" s="34">
        <v>45825</v>
      </c>
      <c r="B6458" s="35" t="s">
        <v>4336</v>
      </c>
      <c r="C6458" s="36" t="s">
        <v>4337</v>
      </c>
      <c r="D6458" s="35" t="s">
        <v>11011</v>
      </c>
      <c r="E6458" s="36">
        <v>12</v>
      </c>
      <c r="F6458" s="36" t="s">
        <v>14</v>
      </c>
      <c r="G6458" s="36" t="s">
        <v>10961</v>
      </c>
      <c r="H6458" s="37" t="s">
        <v>8431</v>
      </c>
    </row>
    <row r="6459" spans="1:8" x14ac:dyDescent="0.25">
      <c r="A6459" s="30">
        <v>45825</v>
      </c>
      <c r="B6459" s="31" t="s">
        <v>2421</v>
      </c>
      <c r="C6459" s="32" t="s">
        <v>2479</v>
      </c>
      <c r="D6459" s="31" t="s">
        <v>11011</v>
      </c>
      <c r="E6459" s="32">
        <v>2</v>
      </c>
      <c r="F6459" s="32" t="s">
        <v>14</v>
      </c>
      <c r="G6459" s="32" t="s">
        <v>10961</v>
      </c>
      <c r="H6459" s="33" t="s">
        <v>8431</v>
      </c>
    </row>
    <row r="6460" spans="1:8" x14ac:dyDescent="0.25">
      <c r="A6460" s="34">
        <v>45825</v>
      </c>
      <c r="B6460" s="35">
        <v>3280585100</v>
      </c>
      <c r="C6460" s="36" t="s">
        <v>8682</v>
      </c>
      <c r="D6460" s="35" t="s">
        <v>11011</v>
      </c>
      <c r="E6460" s="36">
        <v>4</v>
      </c>
      <c r="F6460" s="36" t="s">
        <v>14</v>
      </c>
      <c r="G6460" s="36" t="s">
        <v>10961</v>
      </c>
      <c r="H6460" s="37" t="s">
        <v>8431</v>
      </c>
    </row>
    <row r="6461" spans="1:8" x14ac:dyDescent="0.25">
      <c r="A6461" s="30">
        <v>45825</v>
      </c>
      <c r="B6461" s="31">
        <v>3280556100</v>
      </c>
      <c r="C6461" s="32" t="s">
        <v>8678</v>
      </c>
      <c r="D6461" s="31" t="s">
        <v>11011</v>
      </c>
      <c r="E6461" s="32">
        <v>2</v>
      </c>
      <c r="F6461" s="32" t="s">
        <v>14</v>
      </c>
      <c r="G6461" s="32" t="s">
        <v>10961</v>
      </c>
      <c r="H6461" s="33" t="s">
        <v>8431</v>
      </c>
    </row>
    <row r="6462" spans="1:8" x14ac:dyDescent="0.25">
      <c r="A6462" s="34">
        <v>45825</v>
      </c>
      <c r="B6462" s="35" t="s">
        <v>9015</v>
      </c>
      <c r="C6462" s="36" t="s">
        <v>8973</v>
      </c>
      <c r="D6462" s="35" t="s">
        <v>11011</v>
      </c>
      <c r="E6462" s="36">
        <v>8</v>
      </c>
      <c r="F6462" s="36" t="s">
        <v>14</v>
      </c>
      <c r="G6462" s="36" t="s">
        <v>10961</v>
      </c>
      <c r="H6462" s="37" t="s">
        <v>8431</v>
      </c>
    </row>
    <row r="6463" spans="1:8" x14ac:dyDescent="0.25">
      <c r="A6463" s="30">
        <v>45825</v>
      </c>
      <c r="B6463" s="31" t="s">
        <v>8339</v>
      </c>
      <c r="C6463" s="32" t="s">
        <v>8340</v>
      </c>
      <c r="D6463" s="31" t="s">
        <v>11011</v>
      </c>
      <c r="E6463" s="32">
        <v>18</v>
      </c>
      <c r="F6463" s="32" t="s">
        <v>14</v>
      </c>
      <c r="G6463" s="32" t="s">
        <v>10961</v>
      </c>
      <c r="H6463" s="33" t="s">
        <v>8431</v>
      </c>
    </row>
    <row r="6464" spans="1:8" x14ac:dyDescent="0.25">
      <c r="A6464" s="34">
        <v>45825</v>
      </c>
      <c r="B6464" s="35" t="s">
        <v>1181</v>
      </c>
      <c r="C6464" s="36" t="s">
        <v>1182</v>
      </c>
      <c r="D6464" s="35" t="s">
        <v>11011</v>
      </c>
      <c r="E6464" s="36">
        <v>6</v>
      </c>
      <c r="F6464" s="36" t="s">
        <v>14</v>
      </c>
      <c r="G6464" s="36" t="s">
        <v>10961</v>
      </c>
      <c r="H6464" s="37" t="s">
        <v>8431</v>
      </c>
    </row>
    <row r="6465" spans="1:8" x14ac:dyDescent="0.25">
      <c r="A6465" s="30">
        <v>45825</v>
      </c>
      <c r="B6465" s="31" t="s">
        <v>1385</v>
      </c>
      <c r="C6465" s="32" t="s">
        <v>1386</v>
      </c>
      <c r="D6465" s="31" t="s">
        <v>11011</v>
      </c>
      <c r="E6465" s="32">
        <v>120</v>
      </c>
      <c r="F6465" s="32" t="s">
        <v>14</v>
      </c>
      <c r="G6465" s="32" t="s">
        <v>10961</v>
      </c>
      <c r="H6465" s="33" t="s">
        <v>8431</v>
      </c>
    </row>
    <row r="6466" spans="1:8" x14ac:dyDescent="0.25">
      <c r="A6466" s="34">
        <v>45825</v>
      </c>
      <c r="B6466" s="35" t="s">
        <v>2157</v>
      </c>
      <c r="C6466" s="36" t="s">
        <v>2158</v>
      </c>
      <c r="D6466" s="35" t="s">
        <v>11011</v>
      </c>
      <c r="E6466" s="36">
        <v>300</v>
      </c>
      <c r="F6466" s="36" t="s">
        <v>14</v>
      </c>
      <c r="G6466" s="36" t="s">
        <v>10961</v>
      </c>
      <c r="H6466" s="37" t="s">
        <v>8431</v>
      </c>
    </row>
    <row r="6467" spans="1:8" x14ac:dyDescent="0.25">
      <c r="A6467" s="30">
        <v>45825</v>
      </c>
      <c r="B6467" s="31" t="s">
        <v>9013</v>
      </c>
      <c r="C6467" s="32" t="s">
        <v>8975</v>
      </c>
      <c r="D6467" s="31" t="s">
        <v>11011</v>
      </c>
      <c r="E6467" s="32">
        <v>2</v>
      </c>
      <c r="F6467" s="32" t="s">
        <v>14</v>
      </c>
      <c r="G6467" s="32" t="s">
        <v>10961</v>
      </c>
      <c r="H6467" s="33" t="s">
        <v>8431</v>
      </c>
    </row>
    <row r="6468" spans="1:8" x14ac:dyDescent="0.25">
      <c r="A6468" s="34">
        <v>45825</v>
      </c>
      <c r="B6468" s="35" t="s">
        <v>9337</v>
      </c>
      <c r="C6468" s="36" t="s">
        <v>8920</v>
      </c>
      <c r="D6468" s="35" t="s">
        <v>11011</v>
      </c>
      <c r="E6468" s="36">
        <v>1</v>
      </c>
      <c r="F6468" s="36" t="s">
        <v>25</v>
      </c>
      <c r="G6468" s="36" t="s">
        <v>10961</v>
      </c>
      <c r="H6468" s="37" t="s">
        <v>8431</v>
      </c>
    </row>
    <row r="6469" spans="1:8" x14ac:dyDescent="0.25">
      <c r="A6469" s="30">
        <v>45825</v>
      </c>
      <c r="B6469" s="31" t="s">
        <v>9257</v>
      </c>
      <c r="C6469" s="32" t="s">
        <v>8922</v>
      </c>
      <c r="D6469" s="31" t="s">
        <v>11011</v>
      </c>
      <c r="E6469" s="32">
        <v>1</v>
      </c>
      <c r="F6469" s="32" t="s">
        <v>25</v>
      </c>
      <c r="G6469" s="32" t="s">
        <v>10961</v>
      </c>
      <c r="H6469" s="33" t="s">
        <v>8431</v>
      </c>
    </row>
    <row r="6470" spans="1:8" x14ac:dyDescent="0.25">
      <c r="A6470" s="34">
        <v>45825</v>
      </c>
      <c r="B6470" s="35" t="s">
        <v>5374</v>
      </c>
      <c r="C6470" s="36" t="s">
        <v>5375</v>
      </c>
      <c r="D6470" s="35" t="s">
        <v>11011</v>
      </c>
      <c r="E6470" s="36">
        <v>10</v>
      </c>
      <c r="F6470" s="36" t="s">
        <v>14</v>
      </c>
      <c r="G6470" s="36" t="s">
        <v>10961</v>
      </c>
      <c r="H6470" s="37" t="s">
        <v>8431</v>
      </c>
    </row>
    <row r="6471" spans="1:8" x14ac:dyDescent="0.25">
      <c r="A6471" s="30">
        <v>45825</v>
      </c>
      <c r="B6471" s="31" t="s">
        <v>8834</v>
      </c>
      <c r="C6471" s="32" t="s">
        <v>8804</v>
      </c>
      <c r="D6471" s="31" t="s">
        <v>11011</v>
      </c>
      <c r="E6471" s="32">
        <v>4</v>
      </c>
      <c r="F6471" s="32" t="s">
        <v>14</v>
      </c>
      <c r="G6471" s="32" t="s">
        <v>10961</v>
      </c>
      <c r="H6471" s="33" t="s">
        <v>8431</v>
      </c>
    </row>
    <row r="6472" spans="1:8" x14ac:dyDescent="0.25">
      <c r="A6472" s="34">
        <v>45825</v>
      </c>
      <c r="B6472" s="35" t="s">
        <v>9014</v>
      </c>
      <c r="C6472" s="36" t="s">
        <v>8974</v>
      </c>
      <c r="D6472" s="35" t="s">
        <v>11011</v>
      </c>
      <c r="E6472" s="36">
        <v>4</v>
      </c>
      <c r="F6472" s="36" t="s">
        <v>14</v>
      </c>
      <c r="G6472" s="36" t="s">
        <v>10961</v>
      </c>
      <c r="H6472" s="37" t="s">
        <v>8431</v>
      </c>
    </row>
    <row r="6473" spans="1:8" x14ac:dyDescent="0.25">
      <c r="A6473" s="30">
        <v>45825</v>
      </c>
      <c r="B6473" s="31" t="s">
        <v>2138</v>
      </c>
      <c r="C6473" s="32" t="s">
        <v>2139</v>
      </c>
      <c r="D6473" s="31" t="s">
        <v>11011</v>
      </c>
      <c r="E6473" s="32">
        <v>96</v>
      </c>
      <c r="F6473" s="32" t="s">
        <v>14</v>
      </c>
      <c r="G6473" s="32" t="s">
        <v>10961</v>
      </c>
      <c r="H6473" s="33" t="s">
        <v>8431</v>
      </c>
    </row>
    <row r="6474" spans="1:8" x14ac:dyDescent="0.25">
      <c r="A6474" s="34">
        <v>45825</v>
      </c>
      <c r="B6474" s="35" t="s">
        <v>1286</v>
      </c>
      <c r="C6474" s="36" t="s">
        <v>3557</v>
      </c>
      <c r="D6474" s="35" t="s">
        <v>11011</v>
      </c>
      <c r="E6474" s="36">
        <v>40</v>
      </c>
      <c r="F6474" s="36" t="s">
        <v>14</v>
      </c>
      <c r="G6474" s="36" t="s">
        <v>10961</v>
      </c>
      <c r="H6474" s="37" t="s">
        <v>8431</v>
      </c>
    </row>
    <row r="6475" spans="1:8" x14ac:dyDescent="0.25">
      <c r="A6475" s="30">
        <v>45825</v>
      </c>
      <c r="B6475" s="31" t="s">
        <v>10345</v>
      </c>
      <c r="C6475" s="32" t="s">
        <v>2809</v>
      </c>
      <c r="D6475" s="31" t="s">
        <v>11011</v>
      </c>
      <c r="E6475" s="32">
        <v>2</v>
      </c>
      <c r="F6475" s="32" t="s">
        <v>14</v>
      </c>
      <c r="G6475" s="32" t="s">
        <v>10961</v>
      </c>
      <c r="H6475" s="33" t="s">
        <v>8431</v>
      </c>
    </row>
    <row r="6476" spans="1:8" x14ac:dyDescent="0.25">
      <c r="A6476" s="34">
        <v>45825</v>
      </c>
      <c r="B6476" s="35" t="s">
        <v>8876</v>
      </c>
      <c r="C6476" s="36" t="s">
        <v>8844</v>
      </c>
      <c r="D6476" s="35" t="s">
        <v>11011</v>
      </c>
      <c r="E6476" s="36">
        <v>2</v>
      </c>
      <c r="F6476" s="36" t="s">
        <v>14</v>
      </c>
      <c r="G6476" s="36" t="s">
        <v>10961</v>
      </c>
      <c r="H6476" s="37" t="s">
        <v>8431</v>
      </c>
    </row>
    <row r="6477" spans="1:8" x14ac:dyDescent="0.25">
      <c r="A6477" s="30">
        <v>45825</v>
      </c>
      <c r="B6477" s="31" t="s">
        <v>8894</v>
      </c>
      <c r="C6477" s="32" t="s">
        <v>8868</v>
      </c>
      <c r="D6477" s="31" t="s">
        <v>11011</v>
      </c>
      <c r="E6477" s="32">
        <v>2</v>
      </c>
      <c r="F6477" s="32" t="s">
        <v>14</v>
      </c>
      <c r="G6477" s="32" t="s">
        <v>10961</v>
      </c>
      <c r="H6477" s="33" t="s">
        <v>8431</v>
      </c>
    </row>
    <row r="6478" spans="1:8" x14ac:dyDescent="0.25">
      <c r="A6478" s="34">
        <v>45825</v>
      </c>
      <c r="B6478" s="35" t="s">
        <v>8899</v>
      </c>
      <c r="C6478" s="36" t="s">
        <v>8860</v>
      </c>
      <c r="D6478" s="35" t="s">
        <v>11011</v>
      </c>
      <c r="E6478" s="36">
        <v>2</v>
      </c>
      <c r="F6478" s="36" t="s">
        <v>14</v>
      </c>
      <c r="G6478" s="36" t="s">
        <v>10961</v>
      </c>
      <c r="H6478" s="37" t="s">
        <v>8431</v>
      </c>
    </row>
    <row r="6479" spans="1:8" x14ac:dyDescent="0.25">
      <c r="A6479" s="30">
        <v>45825</v>
      </c>
      <c r="B6479" s="31" t="s">
        <v>8887</v>
      </c>
      <c r="C6479" s="32" t="s">
        <v>8861</v>
      </c>
      <c r="D6479" s="31" t="s">
        <v>11011</v>
      </c>
      <c r="E6479" s="32">
        <v>1</v>
      </c>
      <c r="F6479" s="32" t="s">
        <v>14</v>
      </c>
      <c r="G6479" s="32" t="s">
        <v>10961</v>
      </c>
      <c r="H6479" s="33" t="s">
        <v>8431</v>
      </c>
    </row>
    <row r="6480" spans="1:8" x14ac:dyDescent="0.25">
      <c r="A6480" s="34">
        <v>45825</v>
      </c>
      <c r="B6480" s="35" t="s">
        <v>4154</v>
      </c>
      <c r="C6480" s="36" t="s">
        <v>4155</v>
      </c>
      <c r="D6480" s="35" t="s">
        <v>11011</v>
      </c>
      <c r="E6480" s="36">
        <v>72</v>
      </c>
      <c r="F6480" s="36" t="s">
        <v>14</v>
      </c>
      <c r="G6480" s="36" t="s">
        <v>10961</v>
      </c>
      <c r="H6480" s="37" t="s">
        <v>8431</v>
      </c>
    </row>
    <row r="6481" spans="1:8" x14ac:dyDescent="0.25">
      <c r="A6481" s="30">
        <v>45825</v>
      </c>
      <c r="B6481" s="31" t="s">
        <v>2055</v>
      </c>
      <c r="C6481" s="32" t="s">
        <v>2056</v>
      </c>
      <c r="D6481" s="31" t="s">
        <v>11011</v>
      </c>
      <c r="E6481" s="32">
        <v>96</v>
      </c>
      <c r="F6481" s="32" t="s">
        <v>14</v>
      </c>
      <c r="G6481" s="32" t="s">
        <v>10961</v>
      </c>
      <c r="H6481" s="33" t="s">
        <v>8431</v>
      </c>
    </row>
    <row r="6482" spans="1:8" x14ac:dyDescent="0.25">
      <c r="A6482" s="34">
        <v>45825</v>
      </c>
      <c r="B6482" s="35" t="s">
        <v>683</v>
      </c>
      <c r="C6482" s="36" t="s">
        <v>684</v>
      </c>
      <c r="D6482" s="35" t="s">
        <v>11011</v>
      </c>
      <c r="E6482" s="36">
        <v>10</v>
      </c>
      <c r="F6482" s="36" t="s">
        <v>14</v>
      </c>
      <c r="G6482" s="36" t="s">
        <v>10961</v>
      </c>
      <c r="H6482" s="37" t="s">
        <v>8431</v>
      </c>
    </row>
    <row r="6483" spans="1:8" x14ac:dyDescent="0.25">
      <c r="A6483" s="30">
        <v>45825</v>
      </c>
      <c r="B6483" s="31">
        <v>8980005100</v>
      </c>
      <c r="C6483" s="32" t="s">
        <v>8753</v>
      </c>
      <c r="D6483" s="31" t="s">
        <v>11011</v>
      </c>
      <c r="E6483" s="32">
        <v>8</v>
      </c>
      <c r="F6483" s="32" t="s">
        <v>14</v>
      </c>
      <c r="G6483" s="32" t="s">
        <v>10961</v>
      </c>
      <c r="H6483" s="33" t="s">
        <v>8431</v>
      </c>
    </row>
    <row r="6484" spans="1:8" x14ac:dyDescent="0.25">
      <c r="A6484" s="34">
        <v>45825</v>
      </c>
      <c r="B6484" s="35" t="s">
        <v>5423</v>
      </c>
      <c r="C6484" s="36" t="s">
        <v>5424</v>
      </c>
      <c r="D6484" s="35" t="s">
        <v>11011</v>
      </c>
      <c r="E6484" s="36">
        <v>20</v>
      </c>
      <c r="F6484" s="36" t="s">
        <v>25</v>
      </c>
      <c r="G6484" s="36" t="s">
        <v>10961</v>
      </c>
      <c r="H6484" s="37" t="s">
        <v>8431</v>
      </c>
    </row>
    <row r="6485" spans="1:8" x14ac:dyDescent="0.25">
      <c r="A6485" s="30">
        <v>45825</v>
      </c>
      <c r="B6485" s="31" t="s">
        <v>1203</v>
      </c>
      <c r="C6485" s="32" t="s">
        <v>3486</v>
      </c>
      <c r="D6485" s="31" t="s">
        <v>11011</v>
      </c>
      <c r="E6485" s="32">
        <v>24</v>
      </c>
      <c r="F6485" s="32" t="s">
        <v>14</v>
      </c>
      <c r="G6485" s="32" t="s">
        <v>10961</v>
      </c>
      <c r="H6485" s="33" t="s">
        <v>8431</v>
      </c>
    </row>
    <row r="6486" spans="1:8" x14ac:dyDescent="0.25">
      <c r="A6486" s="34">
        <v>45825</v>
      </c>
      <c r="B6486" s="35" t="s">
        <v>6494</v>
      </c>
      <c r="C6486" s="36" t="s">
        <v>6495</v>
      </c>
      <c r="D6486" s="35">
        <v>2194</v>
      </c>
      <c r="E6486" s="36">
        <v>16</v>
      </c>
      <c r="F6486" s="36" t="s">
        <v>14</v>
      </c>
      <c r="G6486" s="36" t="s">
        <v>10961</v>
      </c>
      <c r="H6486" s="37" t="s">
        <v>10462</v>
      </c>
    </row>
    <row r="6487" spans="1:8" x14ac:dyDescent="0.25">
      <c r="A6487" s="30">
        <v>45825</v>
      </c>
      <c r="B6487" s="31" t="s">
        <v>6524</v>
      </c>
      <c r="C6487" s="32" t="s">
        <v>6525</v>
      </c>
      <c r="D6487" s="31">
        <v>2194</v>
      </c>
      <c r="E6487" s="32">
        <v>20</v>
      </c>
      <c r="F6487" s="32" t="s">
        <v>14</v>
      </c>
      <c r="G6487" s="32" t="s">
        <v>10961</v>
      </c>
      <c r="H6487" s="33" t="s">
        <v>10462</v>
      </c>
    </row>
    <row r="6488" spans="1:8" x14ac:dyDescent="0.25">
      <c r="A6488" s="34">
        <v>45825</v>
      </c>
      <c r="B6488" s="35" t="s">
        <v>6528</v>
      </c>
      <c r="C6488" s="36" t="s">
        <v>6529</v>
      </c>
      <c r="D6488" s="35">
        <v>2194</v>
      </c>
      <c r="E6488" s="36">
        <v>30</v>
      </c>
      <c r="F6488" s="36" t="s">
        <v>14</v>
      </c>
      <c r="G6488" s="36" t="s">
        <v>10961</v>
      </c>
      <c r="H6488" s="37" t="s">
        <v>10462</v>
      </c>
    </row>
    <row r="6489" spans="1:8" x14ac:dyDescent="0.25">
      <c r="A6489" s="30">
        <v>45825</v>
      </c>
      <c r="B6489" s="31" t="s">
        <v>8819</v>
      </c>
      <c r="C6489" s="32" t="s">
        <v>8789</v>
      </c>
      <c r="D6489" s="31">
        <v>2190</v>
      </c>
      <c r="E6489" s="32">
        <v>6</v>
      </c>
      <c r="F6489" s="32" t="s">
        <v>14</v>
      </c>
      <c r="G6489" s="32" t="s">
        <v>10961</v>
      </c>
      <c r="H6489" s="33" t="s">
        <v>10737</v>
      </c>
    </row>
    <row r="6490" spans="1:8" x14ac:dyDescent="0.25">
      <c r="A6490" s="34">
        <v>45825</v>
      </c>
      <c r="B6490" s="35" t="s">
        <v>8819</v>
      </c>
      <c r="C6490" s="36" t="s">
        <v>8789</v>
      </c>
      <c r="D6490" s="35">
        <v>2190</v>
      </c>
      <c r="E6490" s="36">
        <v>6</v>
      </c>
      <c r="F6490" s="36" t="s">
        <v>14</v>
      </c>
      <c r="G6490" s="36" t="s">
        <v>10003</v>
      </c>
      <c r="H6490" s="37" t="s">
        <v>10515</v>
      </c>
    </row>
    <row r="6491" spans="1:8" x14ac:dyDescent="0.25">
      <c r="A6491" s="30">
        <v>45824</v>
      </c>
      <c r="B6491" s="31" t="s">
        <v>663</v>
      </c>
      <c r="C6491" s="32" t="s">
        <v>664</v>
      </c>
      <c r="D6491" s="31">
        <v>3453</v>
      </c>
      <c r="E6491" s="32">
        <v>123</v>
      </c>
      <c r="F6491" s="32" t="s">
        <v>14</v>
      </c>
      <c r="G6491" s="32" t="s">
        <v>10003</v>
      </c>
      <c r="H6491" s="33">
        <v>0</v>
      </c>
    </row>
    <row r="6492" spans="1:8" x14ac:dyDescent="0.25">
      <c r="A6492" s="34">
        <v>45824</v>
      </c>
      <c r="B6492" s="35">
        <v>3280843100</v>
      </c>
      <c r="C6492" s="36" t="s">
        <v>8701</v>
      </c>
      <c r="D6492" s="35">
        <v>3454</v>
      </c>
      <c r="E6492" s="36">
        <v>40</v>
      </c>
      <c r="F6492" s="36" t="s">
        <v>14</v>
      </c>
      <c r="G6492" s="36" t="s">
        <v>10003</v>
      </c>
      <c r="H6492" s="37">
        <v>0</v>
      </c>
    </row>
    <row r="6493" spans="1:8" x14ac:dyDescent="0.25">
      <c r="A6493" s="30">
        <v>45824</v>
      </c>
      <c r="B6493" s="31">
        <v>4340454100</v>
      </c>
      <c r="C6493" s="32" t="s">
        <v>8728</v>
      </c>
      <c r="D6493" s="31">
        <v>3455</v>
      </c>
      <c r="E6493" s="32">
        <v>4</v>
      </c>
      <c r="F6493" s="32" t="s">
        <v>14</v>
      </c>
      <c r="G6493" s="32" t="s">
        <v>10003</v>
      </c>
      <c r="H6493" s="33">
        <v>0</v>
      </c>
    </row>
    <row r="6494" spans="1:8" x14ac:dyDescent="0.25">
      <c r="A6494" s="34">
        <v>45824</v>
      </c>
      <c r="B6494" s="35">
        <v>1280355100</v>
      </c>
      <c r="C6494" s="36" t="s">
        <v>8649</v>
      </c>
      <c r="D6494" s="35">
        <v>3456</v>
      </c>
      <c r="E6494" s="36">
        <v>4</v>
      </c>
      <c r="F6494" s="36" t="s">
        <v>25</v>
      </c>
      <c r="G6494" s="36" t="s">
        <v>10003</v>
      </c>
      <c r="H6494" s="37">
        <v>0</v>
      </c>
    </row>
    <row r="6495" spans="1:8" x14ac:dyDescent="0.25">
      <c r="A6495" s="30">
        <v>45824</v>
      </c>
      <c r="B6495" s="31">
        <v>4340460100</v>
      </c>
      <c r="C6495" s="32" t="s">
        <v>8730</v>
      </c>
      <c r="D6495" s="31">
        <v>3457</v>
      </c>
      <c r="E6495" s="32">
        <v>10</v>
      </c>
      <c r="F6495" s="32" t="s">
        <v>14</v>
      </c>
      <c r="G6495" s="32" t="s">
        <v>10003</v>
      </c>
      <c r="H6495" s="33">
        <v>0</v>
      </c>
    </row>
    <row r="6496" spans="1:8" x14ac:dyDescent="0.25">
      <c r="A6496" s="34">
        <v>45824</v>
      </c>
      <c r="B6496" s="35" t="s">
        <v>1347</v>
      </c>
      <c r="C6496" s="36" t="s">
        <v>1348</v>
      </c>
      <c r="D6496" s="35">
        <v>3458</v>
      </c>
      <c r="E6496" s="36">
        <v>125</v>
      </c>
      <c r="F6496" s="36" t="s">
        <v>14</v>
      </c>
      <c r="G6496" s="36" t="s">
        <v>10003</v>
      </c>
      <c r="H6496" s="37">
        <v>0</v>
      </c>
    </row>
    <row r="6497" spans="1:8" x14ac:dyDescent="0.25">
      <c r="A6497" s="30">
        <v>45824</v>
      </c>
      <c r="B6497" s="31" t="s">
        <v>5466</v>
      </c>
      <c r="C6497" s="32" t="s">
        <v>5467</v>
      </c>
      <c r="D6497" s="31">
        <v>3459</v>
      </c>
      <c r="E6497" s="32">
        <v>20</v>
      </c>
      <c r="F6497" s="32" t="s">
        <v>25</v>
      </c>
      <c r="G6497" s="32" t="s">
        <v>10003</v>
      </c>
      <c r="H6497" s="33">
        <v>0</v>
      </c>
    </row>
    <row r="6498" spans="1:8" x14ac:dyDescent="0.25">
      <c r="A6498" s="34">
        <v>45824</v>
      </c>
      <c r="B6498" s="35" t="s">
        <v>1230</v>
      </c>
      <c r="C6498" s="36" t="s">
        <v>3537</v>
      </c>
      <c r="D6498" s="35">
        <v>3460</v>
      </c>
      <c r="E6498" s="36">
        <v>1104</v>
      </c>
      <c r="F6498" s="36" t="s">
        <v>14</v>
      </c>
      <c r="G6498" s="36" t="s">
        <v>10003</v>
      </c>
      <c r="H6498" s="37">
        <v>0</v>
      </c>
    </row>
    <row r="6499" spans="1:8" x14ac:dyDescent="0.25">
      <c r="A6499" s="30">
        <v>45816</v>
      </c>
      <c r="B6499" s="31" t="s">
        <v>4173</v>
      </c>
      <c r="C6499" s="32" t="s">
        <v>4174</v>
      </c>
      <c r="D6499" s="31">
        <v>3322</v>
      </c>
      <c r="E6499" s="32">
        <v>288</v>
      </c>
      <c r="F6499" s="32" t="s">
        <v>14</v>
      </c>
      <c r="G6499" s="32" t="s">
        <v>10003</v>
      </c>
      <c r="H6499" s="33">
        <v>0</v>
      </c>
    </row>
    <row r="6500" spans="1:8" x14ac:dyDescent="0.25">
      <c r="A6500" s="34">
        <v>45816</v>
      </c>
      <c r="B6500" s="35" t="s">
        <v>10972</v>
      </c>
      <c r="C6500" s="36" t="s">
        <v>10972</v>
      </c>
      <c r="D6500" s="35">
        <v>3325</v>
      </c>
      <c r="E6500" s="36">
        <v>200</v>
      </c>
      <c r="F6500" s="36" t="s">
        <v>14</v>
      </c>
      <c r="G6500" s="36" t="s">
        <v>10003</v>
      </c>
      <c r="H6500" s="37">
        <v>0</v>
      </c>
    </row>
    <row r="6501" spans="1:8" x14ac:dyDescent="0.25">
      <c r="A6501" s="30">
        <v>45816</v>
      </c>
      <c r="B6501" s="31" t="s">
        <v>2989</v>
      </c>
      <c r="C6501" s="32" t="s">
        <v>2990</v>
      </c>
      <c r="D6501" s="31">
        <v>3330</v>
      </c>
      <c r="E6501" s="32">
        <v>298</v>
      </c>
      <c r="F6501" s="32" t="s">
        <v>14</v>
      </c>
      <c r="G6501" s="32" t="s">
        <v>10003</v>
      </c>
      <c r="H6501" s="33">
        <v>0</v>
      </c>
    </row>
    <row r="6502" spans="1:8" x14ac:dyDescent="0.25">
      <c r="A6502" s="34">
        <v>45816</v>
      </c>
      <c r="B6502" s="35" t="s">
        <v>3107</v>
      </c>
      <c r="C6502" s="36" t="s">
        <v>3108</v>
      </c>
      <c r="D6502" s="35">
        <v>3332</v>
      </c>
      <c r="E6502" s="36">
        <v>142</v>
      </c>
      <c r="F6502" s="36" t="s">
        <v>14</v>
      </c>
      <c r="G6502" s="36" t="s">
        <v>10003</v>
      </c>
      <c r="H6502" s="37">
        <v>0</v>
      </c>
    </row>
    <row r="6503" spans="1:8" x14ac:dyDescent="0.25">
      <c r="A6503" s="30">
        <v>45816</v>
      </c>
      <c r="B6503" s="31" t="s">
        <v>11012</v>
      </c>
      <c r="C6503" s="32" t="s">
        <v>11013</v>
      </c>
      <c r="D6503" s="31">
        <v>3317</v>
      </c>
      <c r="E6503" s="32">
        <v>3</v>
      </c>
      <c r="F6503" s="32" t="s">
        <v>14</v>
      </c>
      <c r="G6503" s="32" t="s">
        <v>10003</v>
      </c>
      <c r="H6503" s="33">
        <v>0</v>
      </c>
    </row>
    <row r="6504" spans="1:8" x14ac:dyDescent="0.25">
      <c r="A6504" s="34">
        <v>45816</v>
      </c>
      <c r="B6504" s="35" t="s">
        <v>11031</v>
      </c>
      <c r="C6504" s="36" t="s">
        <v>11014</v>
      </c>
      <c r="D6504" s="35">
        <v>3296</v>
      </c>
      <c r="E6504" s="36">
        <v>21</v>
      </c>
      <c r="F6504" s="36" t="s">
        <v>14</v>
      </c>
      <c r="G6504" s="36" t="s">
        <v>10003</v>
      </c>
      <c r="H6504" s="37">
        <v>0</v>
      </c>
    </row>
    <row r="6505" spans="1:8" x14ac:dyDescent="0.25">
      <c r="A6505" s="30">
        <v>45816</v>
      </c>
      <c r="B6505" s="31" t="s">
        <v>11015</v>
      </c>
      <c r="C6505" s="32" t="s">
        <v>11016</v>
      </c>
      <c r="D6505" s="31">
        <v>3297</v>
      </c>
      <c r="E6505" s="32">
        <v>2</v>
      </c>
      <c r="F6505" s="32" t="s">
        <v>14</v>
      </c>
      <c r="G6505" s="32" t="s">
        <v>10003</v>
      </c>
      <c r="H6505" s="33">
        <v>0</v>
      </c>
    </row>
    <row r="6506" spans="1:8" x14ac:dyDescent="0.25">
      <c r="A6506" s="34">
        <v>45816</v>
      </c>
      <c r="B6506" s="35" t="s">
        <v>11017</v>
      </c>
      <c r="C6506" s="36" t="s">
        <v>11018</v>
      </c>
      <c r="D6506" s="35">
        <v>3298</v>
      </c>
      <c r="E6506" s="36">
        <v>12</v>
      </c>
      <c r="F6506" s="36" t="s">
        <v>14</v>
      </c>
      <c r="G6506" s="36" t="s">
        <v>10003</v>
      </c>
      <c r="H6506" s="37">
        <v>0</v>
      </c>
    </row>
    <row r="6507" spans="1:8" x14ac:dyDescent="0.25">
      <c r="A6507" s="30">
        <v>45816</v>
      </c>
      <c r="B6507" s="31" t="s">
        <v>11019</v>
      </c>
      <c r="C6507" s="32" t="s">
        <v>11020</v>
      </c>
      <c r="D6507" s="31">
        <v>3299</v>
      </c>
      <c r="E6507" s="32">
        <v>2</v>
      </c>
      <c r="F6507" s="32" t="s">
        <v>14</v>
      </c>
      <c r="G6507" s="32" t="s">
        <v>10003</v>
      </c>
      <c r="H6507" s="33">
        <v>0</v>
      </c>
    </row>
    <row r="6508" spans="1:8" x14ac:dyDescent="0.25">
      <c r="A6508" s="34">
        <v>45816</v>
      </c>
      <c r="B6508" s="35" t="s">
        <v>11021</v>
      </c>
      <c r="C6508" s="36" t="s">
        <v>11022</v>
      </c>
      <c r="D6508" s="35">
        <v>3300</v>
      </c>
      <c r="E6508" s="36">
        <v>2</v>
      </c>
      <c r="F6508" s="36" t="s">
        <v>14</v>
      </c>
      <c r="G6508" s="36" t="s">
        <v>10003</v>
      </c>
      <c r="H6508" s="37">
        <v>0</v>
      </c>
    </row>
    <row r="6509" spans="1:8" x14ac:dyDescent="0.25">
      <c r="A6509" s="30">
        <v>45816</v>
      </c>
      <c r="B6509" s="31" t="s">
        <v>11023</v>
      </c>
      <c r="C6509" s="32" t="s">
        <v>11024</v>
      </c>
      <c r="D6509" s="31">
        <v>3301</v>
      </c>
      <c r="E6509" s="32">
        <v>2</v>
      </c>
      <c r="F6509" s="32" t="s">
        <v>14</v>
      </c>
      <c r="G6509" s="32" t="s">
        <v>10003</v>
      </c>
      <c r="H6509" s="33">
        <v>0</v>
      </c>
    </row>
    <row r="6510" spans="1:8" x14ac:dyDescent="0.25">
      <c r="A6510" s="34">
        <v>45816</v>
      </c>
      <c r="B6510" s="35" t="s">
        <v>11025</v>
      </c>
      <c r="C6510" s="36" t="s">
        <v>11026</v>
      </c>
      <c r="D6510" s="35">
        <v>3302</v>
      </c>
      <c r="E6510" s="36">
        <v>21</v>
      </c>
      <c r="F6510" s="36" t="s">
        <v>14</v>
      </c>
      <c r="G6510" s="36" t="s">
        <v>10003</v>
      </c>
      <c r="H6510" s="37">
        <v>0</v>
      </c>
    </row>
    <row r="6511" spans="1:8" x14ac:dyDescent="0.25">
      <c r="A6511" s="30">
        <v>45816</v>
      </c>
      <c r="B6511" s="31" t="s">
        <v>11027</v>
      </c>
      <c r="C6511" s="32" t="s">
        <v>11028</v>
      </c>
      <c r="D6511" s="31">
        <v>3303</v>
      </c>
      <c r="E6511" s="32">
        <v>21</v>
      </c>
      <c r="F6511" s="32" t="s">
        <v>14</v>
      </c>
      <c r="G6511" s="32" t="s">
        <v>10003</v>
      </c>
      <c r="H6511" s="33">
        <v>0</v>
      </c>
    </row>
    <row r="6512" spans="1:8" x14ac:dyDescent="0.25">
      <c r="A6512" s="34">
        <v>45816</v>
      </c>
      <c r="B6512" s="35" t="s">
        <v>11029</v>
      </c>
      <c r="C6512" s="36" t="s">
        <v>11030</v>
      </c>
      <c r="D6512" s="35" t="s">
        <v>11032</v>
      </c>
      <c r="E6512" s="36">
        <v>5</v>
      </c>
      <c r="F6512" s="36" t="s">
        <v>14</v>
      </c>
      <c r="G6512" s="36" t="s">
        <v>10003</v>
      </c>
      <c r="H6512" s="37">
        <v>0</v>
      </c>
    </row>
    <row r="6513" spans="1:8" x14ac:dyDescent="0.25">
      <c r="A6513" s="30">
        <v>45816</v>
      </c>
      <c r="B6513" s="31" t="s">
        <v>11033</v>
      </c>
      <c r="C6513" s="32" t="s">
        <v>11034</v>
      </c>
      <c r="D6513" s="31">
        <v>3283</v>
      </c>
      <c r="E6513" s="32">
        <v>30</v>
      </c>
      <c r="F6513" s="32" t="s">
        <v>14</v>
      </c>
      <c r="G6513" s="32" t="s">
        <v>10003</v>
      </c>
      <c r="H6513" s="33">
        <v>0</v>
      </c>
    </row>
    <row r="6514" spans="1:8" x14ac:dyDescent="0.25">
      <c r="A6514" s="34">
        <v>45816</v>
      </c>
      <c r="B6514" s="35" t="s">
        <v>10485</v>
      </c>
      <c r="C6514" s="36" t="s">
        <v>10486</v>
      </c>
      <c r="D6514" s="35">
        <v>3244</v>
      </c>
      <c r="E6514" s="36">
        <v>45</v>
      </c>
      <c r="F6514" s="36" t="s">
        <v>14</v>
      </c>
      <c r="G6514" s="36" t="s">
        <v>10003</v>
      </c>
      <c r="H6514" s="37">
        <v>0</v>
      </c>
    </row>
    <row r="6515" spans="1:8" x14ac:dyDescent="0.25">
      <c r="A6515" s="30">
        <v>45816</v>
      </c>
      <c r="B6515" s="31" t="s">
        <v>10487</v>
      </c>
      <c r="C6515" s="32" t="s">
        <v>10488</v>
      </c>
      <c r="D6515" s="31">
        <v>3245</v>
      </c>
      <c r="E6515" s="32">
        <v>27</v>
      </c>
      <c r="F6515" s="32" t="s">
        <v>14</v>
      </c>
      <c r="G6515" s="32" t="s">
        <v>10003</v>
      </c>
      <c r="H6515" s="33">
        <v>0</v>
      </c>
    </row>
    <row r="6516" spans="1:8" x14ac:dyDescent="0.25">
      <c r="A6516" s="34">
        <v>45816</v>
      </c>
      <c r="B6516" s="35" t="s">
        <v>11036</v>
      </c>
      <c r="C6516" s="36" t="s">
        <v>11037</v>
      </c>
      <c r="D6516" s="35">
        <v>3246</v>
      </c>
      <c r="E6516" s="36">
        <v>30</v>
      </c>
      <c r="F6516" s="36" t="s">
        <v>14</v>
      </c>
      <c r="G6516" s="36" t="s">
        <v>10003</v>
      </c>
      <c r="H6516" s="37">
        <v>0</v>
      </c>
    </row>
    <row r="6517" spans="1:8" x14ac:dyDescent="0.25">
      <c r="A6517" s="30">
        <v>45816</v>
      </c>
      <c r="B6517" s="31" t="s">
        <v>11038</v>
      </c>
      <c r="C6517" s="32" t="s">
        <v>11039</v>
      </c>
      <c r="D6517" s="31">
        <v>3247</v>
      </c>
      <c r="E6517" s="32">
        <v>10</v>
      </c>
      <c r="F6517" s="32" t="s">
        <v>14</v>
      </c>
      <c r="G6517" s="32" t="s">
        <v>10003</v>
      </c>
      <c r="H6517" s="33">
        <v>0</v>
      </c>
    </row>
    <row r="6518" spans="1:8" x14ac:dyDescent="0.25">
      <c r="A6518" s="34">
        <v>45816</v>
      </c>
      <c r="B6518" s="35" t="s">
        <v>11035</v>
      </c>
      <c r="C6518" s="36" t="s">
        <v>11035</v>
      </c>
      <c r="D6518" s="35">
        <v>3248</v>
      </c>
      <c r="E6518" s="36">
        <v>75</v>
      </c>
      <c r="F6518" s="36" t="s">
        <v>25</v>
      </c>
      <c r="G6518" s="36" t="s">
        <v>10003</v>
      </c>
      <c r="H6518" s="37">
        <v>0</v>
      </c>
    </row>
    <row r="6519" spans="1:8" x14ac:dyDescent="0.25">
      <c r="A6519" s="30">
        <v>45816</v>
      </c>
      <c r="B6519" s="31" t="s">
        <v>11040</v>
      </c>
      <c r="C6519" s="32" t="s">
        <v>11040</v>
      </c>
      <c r="D6519" s="31">
        <v>3249</v>
      </c>
      <c r="E6519" s="32">
        <v>10</v>
      </c>
      <c r="F6519" s="32" t="s">
        <v>25</v>
      </c>
      <c r="G6519" s="32" t="s">
        <v>10003</v>
      </c>
      <c r="H6519" s="33">
        <v>0</v>
      </c>
    </row>
    <row r="6520" spans="1:8" x14ac:dyDescent="0.25">
      <c r="A6520" s="34">
        <v>45816</v>
      </c>
      <c r="B6520" s="35" t="s">
        <v>11041</v>
      </c>
      <c r="C6520" s="36" t="s">
        <v>11042</v>
      </c>
      <c r="D6520" s="35">
        <v>3250</v>
      </c>
      <c r="E6520" s="36">
        <v>400</v>
      </c>
      <c r="F6520" s="36" t="s">
        <v>14</v>
      </c>
      <c r="G6520" s="36" t="s">
        <v>10003</v>
      </c>
      <c r="H6520" s="37">
        <v>0</v>
      </c>
    </row>
    <row r="6521" spans="1:8" x14ac:dyDescent="0.25">
      <c r="A6521" s="30">
        <v>45816</v>
      </c>
      <c r="B6521" s="31" t="s">
        <v>11043</v>
      </c>
      <c r="C6521" s="32" t="s">
        <v>11044</v>
      </c>
      <c r="D6521" s="31">
        <v>3251</v>
      </c>
      <c r="E6521" s="32">
        <v>15</v>
      </c>
      <c r="F6521" s="32" t="s">
        <v>14</v>
      </c>
      <c r="G6521" s="32" t="s">
        <v>10003</v>
      </c>
      <c r="H6521" s="33">
        <v>0</v>
      </c>
    </row>
    <row r="6522" spans="1:8" x14ac:dyDescent="0.25">
      <c r="A6522" s="34">
        <v>45816</v>
      </c>
      <c r="B6522" s="35" t="s">
        <v>7210</v>
      </c>
      <c r="C6522" s="36" t="s">
        <v>7211</v>
      </c>
      <c r="D6522" s="35">
        <v>3252</v>
      </c>
      <c r="E6522" s="36">
        <v>100</v>
      </c>
      <c r="F6522" s="36" t="s">
        <v>25</v>
      </c>
      <c r="G6522" s="36" t="s">
        <v>10003</v>
      </c>
      <c r="H6522" s="37">
        <v>0</v>
      </c>
    </row>
    <row r="6523" spans="1:8" x14ac:dyDescent="0.25">
      <c r="A6523" s="30">
        <v>45816</v>
      </c>
      <c r="B6523" s="31" t="s">
        <v>7605</v>
      </c>
      <c r="C6523" s="32" t="s">
        <v>7606</v>
      </c>
      <c r="D6523" s="31">
        <v>3253</v>
      </c>
      <c r="E6523" s="32">
        <v>30</v>
      </c>
      <c r="F6523" s="32" t="s">
        <v>25</v>
      </c>
      <c r="G6523" s="32" t="s">
        <v>10003</v>
      </c>
      <c r="H6523" s="33">
        <v>0</v>
      </c>
    </row>
    <row r="6524" spans="1:8" x14ac:dyDescent="0.25">
      <c r="A6524" s="34">
        <v>45816</v>
      </c>
      <c r="B6524" s="35" t="s">
        <v>11045</v>
      </c>
      <c r="C6524" s="36" t="s">
        <v>11045</v>
      </c>
      <c r="D6524" s="35">
        <v>3254</v>
      </c>
      <c r="E6524" s="36">
        <v>30</v>
      </c>
      <c r="F6524" s="36" t="s">
        <v>25</v>
      </c>
      <c r="G6524" s="36" t="s">
        <v>10003</v>
      </c>
      <c r="H6524" s="37">
        <v>0</v>
      </c>
    </row>
    <row r="6525" spans="1:8" x14ac:dyDescent="0.25">
      <c r="A6525" s="30">
        <v>45826</v>
      </c>
      <c r="B6525" s="31">
        <v>3310377100</v>
      </c>
      <c r="C6525" s="32" t="s">
        <v>8712</v>
      </c>
      <c r="D6525" s="31">
        <v>2197</v>
      </c>
      <c r="E6525" s="32">
        <v>8</v>
      </c>
      <c r="F6525" s="32" t="s">
        <v>14</v>
      </c>
      <c r="G6525" s="32" t="s">
        <v>10961</v>
      </c>
      <c r="H6525" s="33" t="s">
        <v>9420</v>
      </c>
    </row>
    <row r="6526" spans="1:8" x14ac:dyDescent="0.25">
      <c r="A6526" s="34">
        <v>45826</v>
      </c>
      <c r="B6526" s="35">
        <v>3280677100</v>
      </c>
      <c r="C6526" s="36" t="s">
        <v>8694</v>
      </c>
      <c r="D6526" s="35">
        <v>2197</v>
      </c>
      <c r="E6526" s="36">
        <v>6</v>
      </c>
      <c r="F6526" s="36" t="s">
        <v>14</v>
      </c>
      <c r="G6526" s="36" t="s">
        <v>10961</v>
      </c>
      <c r="H6526" s="37" t="s">
        <v>9420</v>
      </c>
    </row>
    <row r="6527" spans="1:8" x14ac:dyDescent="0.25">
      <c r="A6527" s="30">
        <v>45826</v>
      </c>
      <c r="B6527" s="31">
        <v>4340459100</v>
      </c>
      <c r="C6527" s="32" t="s">
        <v>8729</v>
      </c>
      <c r="D6527" s="31">
        <v>2197</v>
      </c>
      <c r="E6527" s="32">
        <v>25</v>
      </c>
      <c r="F6527" s="32" t="s">
        <v>14</v>
      </c>
      <c r="G6527" s="32" t="s">
        <v>10961</v>
      </c>
      <c r="H6527" s="33" t="s">
        <v>9420</v>
      </c>
    </row>
    <row r="6528" spans="1:8" x14ac:dyDescent="0.25">
      <c r="A6528" s="34">
        <v>45826</v>
      </c>
      <c r="B6528" s="35">
        <v>4340427100</v>
      </c>
      <c r="C6528" s="36" t="s">
        <v>8719</v>
      </c>
      <c r="D6528" s="35">
        <v>2197</v>
      </c>
      <c r="E6528" s="36">
        <v>10</v>
      </c>
      <c r="F6528" s="36" t="s">
        <v>25</v>
      </c>
      <c r="G6528" s="36" t="s">
        <v>10961</v>
      </c>
      <c r="H6528" s="37" t="s">
        <v>9420</v>
      </c>
    </row>
    <row r="6529" spans="1:8" x14ac:dyDescent="0.25">
      <c r="A6529" s="30">
        <v>45826</v>
      </c>
      <c r="B6529" s="31">
        <v>4330349100</v>
      </c>
      <c r="C6529" s="32" t="s">
        <v>9285</v>
      </c>
      <c r="D6529" s="31">
        <v>2197</v>
      </c>
      <c r="E6529" s="32">
        <v>10</v>
      </c>
      <c r="F6529" s="32" t="s">
        <v>25</v>
      </c>
      <c r="G6529" s="32" t="s">
        <v>10961</v>
      </c>
      <c r="H6529" s="33" t="s">
        <v>9420</v>
      </c>
    </row>
    <row r="6530" spans="1:8" x14ac:dyDescent="0.25">
      <c r="A6530" s="34">
        <v>45826</v>
      </c>
      <c r="B6530" s="35">
        <v>3280845100</v>
      </c>
      <c r="C6530" s="36" t="s">
        <v>8702</v>
      </c>
      <c r="D6530" s="35">
        <v>2197</v>
      </c>
      <c r="E6530" s="36">
        <v>6</v>
      </c>
      <c r="F6530" s="36" t="s">
        <v>14</v>
      </c>
      <c r="G6530" s="36" t="s">
        <v>10961</v>
      </c>
      <c r="H6530" s="37" t="s">
        <v>9420</v>
      </c>
    </row>
    <row r="6531" spans="1:8" x14ac:dyDescent="0.25">
      <c r="A6531" s="30">
        <v>45826</v>
      </c>
      <c r="B6531" s="31" t="s">
        <v>8882</v>
      </c>
      <c r="C6531" s="32" t="s">
        <v>8853</v>
      </c>
      <c r="D6531" s="31">
        <v>2191</v>
      </c>
      <c r="E6531" s="32">
        <v>5</v>
      </c>
      <c r="F6531" s="32" t="s">
        <v>14</v>
      </c>
      <c r="G6531" s="32" t="s">
        <v>10961</v>
      </c>
      <c r="H6531" s="33" t="s">
        <v>9268</v>
      </c>
    </row>
    <row r="6532" spans="1:8" x14ac:dyDescent="0.25">
      <c r="A6532" s="34">
        <v>45826</v>
      </c>
      <c r="B6532" s="35" t="s">
        <v>1524</v>
      </c>
      <c r="C6532" s="36" t="s">
        <v>1525</v>
      </c>
      <c r="D6532" s="35">
        <v>2191</v>
      </c>
      <c r="E6532" s="36">
        <v>8</v>
      </c>
      <c r="F6532" s="36" t="s">
        <v>14</v>
      </c>
      <c r="G6532" s="36" t="s">
        <v>10961</v>
      </c>
      <c r="H6532" s="37" t="s">
        <v>9268</v>
      </c>
    </row>
    <row r="6533" spans="1:8" x14ac:dyDescent="0.25">
      <c r="A6533" s="30">
        <v>45826</v>
      </c>
      <c r="B6533" s="31" t="s">
        <v>81</v>
      </c>
      <c r="C6533" s="32" t="s">
        <v>82</v>
      </c>
      <c r="D6533" s="31">
        <v>2191</v>
      </c>
      <c r="E6533" s="32">
        <v>6</v>
      </c>
      <c r="F6533" s="32" t="s">
        <v>14</v>
      </c>
      <c r="G6533" s="32" t="s">
        <v>10961</v>
      </c>
      <c r="H6533" s="33" t="s">
        <v>9268</v>
      </c>
    </row>
    <row r="6534" spans="1:8" x14ac:dyDescent="0.25">
      <c r="A6534" s="34">
        <v>45826</v>
      </c>
      <c r="B6534" s="35" t="s">
        <v>8465</v>
      </c>
      <c r="C6534" s="36" t="s">
        <v>8466</v>
      </c>
      <c r="D6534" s="35">
        <v>2177</v>
      </c>
      <c r="E6534" s="36">
        <v>4</v>
      </c>
      <c r="F6534" s="36" t="s">
        <v>14</v>
      </c>
      <c r="G6534" s="36" t="s">
        <v>10961</v>
      </c>
      <c r="H6534" s="37" t="s">
        <v>9624</v>
      </c>
    </row>
    <row r="6535" spans="1:8" x14ac:dyDescent="0.25">
      <c r="A6535" s="30">
        <v>45826</v>
      </c>
      <c r="B6535" s="31" t="s">
        <v>475</v>
      </c>
      <c r="C6535" s="32" t="s">
        <v>4512</v>
      </c>
      <c r="D6535" s="31">
        <v>2177</v>
      </c>
      <c r="E6535" s="32">
        <v>6</v>
      </c>
      <c r="F6535" s="32" t="s">
        <v>8414</v>
      </c>
      <c r="G6535" s="32" t="s">
        <v>10961</v>
      </c>
      <c r="H6535" s="33" t="s">
        <v>9624</v>
      </c>
    </row>
    <row r="6536" spans="1:8" x14ac:dyDescent="0.25">
      <c r="A6536" s="34">
        <v>45826</v>
      </c>
      <c r="B6536" s="35" t="s">
        <v>2287</v>
      </c>
      <c r="C6536" s="36" t="s">
        <v>2288</v>
      </c>
      <c r="D6536" s="35">
        <v>2177</v>
      </c>
      <c r="E6536" s="36">
        <v>1</v>
      </c>
      <c r="F6536" s="36" t="s">
        <v>14</v>
      </c>
      <c r="G6536" s="36" t="s">
        <v>10961</v>
      </c>
      <c r="H6536" s="37" t="s">
        <v>9624</v>
      </c>
    </row>
    <row r="6537" spans="1:8" x14ac:dyDescent="0.25">
      <c r="A6537" s="30">
        <v>45826</v>
      </c>
      <c r="B6537" s="31" t="s">
        <v>2211</v>
      </c>
      <c r="C6537" s="32" t="s">
        <v>2212</v>
      </c>
      <c r="D6537" s="31">
        <v>2177</v>
      </c>
      <c r="E6537" s="32">
        <v>1</v>
      </c>
      <c r="F6537" s="32" t="s">
        <v>14</v>
      </c>
      <c r="G6537" s="32" t="s">
        <v>10961</v>
      </c>
      <c r="H6537" s="33" t="s">
        <v>9624</v>
      </c>
    </row>
    <row r="6538" spans="1:8" x14ac:dyDescent="0.25">
      <c r="A6538" s="34">
        <v>45826</v>
      </c>
      <c r="B6538" s="35" t="s">
        <v>2249</v>
      </c>
      <c r="C6538" s="36" t="s">
        <v>2250</v>
      </c>
      <c r="D6538" s="35">
        <v>2177</v>
      </c>
      <c r="E6538" s="36">
        <v>1</v>
      </c>
      <c r="F6538" s="36" t="s">
        <v>14</v>
      </c>
      <c r="G6538" s="36" t="s">
        <v>10961</v>
      </c>
      <c r="H6538" s="37" t="s">
        <v>9624</v>
      </c>
    </row>
    <row r="6539" spans="1:8" x14ac:dyDescent="0.25">
      <c r="A6539" s="30">
        <v>45826</v>
      </c>
      <c r="B6539" s="31" t="s">
        <v>1673</v>
      </c>
      <c r="C6539" s="32" t="s">
        <v>1674</v>
      </c>
      <c r="D6539" s="31">
        <v>2177</v>
      </c>
      <c r="E6539" s="32">
        <v>2</v>
      </c>
      <c r="F6539" s="32" t="s">
        <v>14</v>
      </c>
      <c r="G6539" s="32" t="s">
        <v>10961</v>
      </c>
      <c r="H6539" s="33" t="s">
        <v>9624</v>
      </c>
    </row>
    <row r="6540" spans="1:8" x14ac:dyDescent="0.25">
      <c r="A6540" s="34">
        <v>45826</v>
      </c>
      <c r="B6540" s="35" t="s">
        <v>1671</v>
      </c>
      <c r="C6540" s="36" t="s">
        <v>1672</v>
      </c>
      <c r="D6540" s="35">
        <v>2177</v>
      </c>
      <c r="E6540" s="36">
        <v>2</v>
      </c>
      <c r="F6540" s="36" t="s">
        <v>14</v>
      </c>
      <c r="G6540" s="36" t="s">
        <v>10961</v>
      </c>
      <c r="H6540" s="37" t="s">
        <v>9624</v>
      </c>
    </row>
    <row r="6541" spans="1:8" x14ac:dyDescent="0.25">
      <c r="A6541" s="30">
        <v>45826</v>
      </c>
      <c r="B6541" s="31" t="s">
        <v>10248</v>
      </c>
      <c r="C6541" s="32" t="s">
        <v>2923</v>
      </c>
      <c r="D6541" s="31">
        <v>2177</v>
      </c>
      <c r="E6541" s="32">
        <v>6</v>
      </c>
      <c r="F6541" s="32" t="s">
        <v>14</v>
      </c>
      <c r="G6541" s="32" t="s">
        <v>10961</v>
      </c>
      <c r="H6541" s="33" t="s">
        <v>9624</v>
      </c>
    </row>
    <row r="6542" spans="1:8" x14ac:dyDescent="0.25">
      <c r="A6542" s="34">
        <v>45826</v>
      </c>
      <c r="B6542" s="35" t="s">
        <v>9407</v>
      </c>
      <c r="C6542" s="36" t="s">
        <v>10649</v>
      </c>
      <c r="D6542" s="35">
        <v>2177</v>
      </c>
      <c r="E6542" s="36">
        <v>2</v>
      </c>
      <c r="F6542" s="36" t="s">
        <v>14</v>
      </c>
      <c r="G6542" s="36" t="s">
        <v>10961</v>
      </c>
      <c r="H6542" s="37" t="s">
        <v>9624</v>
      </c>
    </row>
    <row r="6543" spans="1:8" x14ac:dyDescent="0.25">
      <c r="A6543" s="30">
        <v>45826</v>
      </c>
      <c r="B6543" s="31">
        <v>2310136100</v>
      </c>
      <c r="C6543" s="32" t="s">
        <v>10949</v>
      </c>
      <c r="D6543" s="31">
        <v>2177</v>
      </c>
      <c r="E6543" s="32">
        <v>1</v>
      </c>
      <c r="F6543" s="32" t="s">
        <v>14</v>
      </c>
      <c r="G6543" s="32" t="s">
        <v>10961</v>
      </c>
      <c r="H6543" s="33" t="s">
        <v>9624</v>
      </c>
    </row>
    <row r="6544" spans="1:8" x14ac:dyDescent="0.25">
      <c r="A6544" s="34">
        <v>45826</v>
      </c>
      <c r="B6544" s="35">
        <v>6283398090</v>
      </c>
      <c r="C6544" s="36" t="s">
        <v>8745</v>
      </c>
      <c r="D6544" s="35">
        <v>2177</v>
      </c>
      <c r="E6544" s="36">
        <v>6</v>
      </c>
      <c r="F6544" s="36" t="s">
        <v>25</v>
      </c>
      <c r="G6544" s="36" t="s">
        <v>10961</v>
      </c>
      <c r="H6544" s="37" t="s">
        <v>9624</v>
      </c>
    </row>
    <row r="6545" spans="1:8" x14ac:dyDescent="0.25">
      <c r="A6545" s="30">
        <v>45826</v>
      </c>
      <c r="B6545" s="31" t="s">
        <v>777</v>
      </c>
      <c r="C6545" s="32" t="s">
        <v>778</v>
      </c>
      <c r="D6545" s="31">
        <v>2177</v>
      </c>
      <c r="E6545" s="32">
        <v>3</v>
      </c>
      <c r="F6545" s="32" t="s">
        <v>14</v>
      </c>
      <c r="G6545" s="32" t="s">
        <v>10961</v>
      </c>
      <c r="H6545" s="33" t="s">
        <v>9624</v>
      </c>
    </row>
    <row r="6546" spans="1:8" x14ac:dyDescent="0.25">
      <c r="A6546" s="34">
        <v>45826</v>
      </c>
      <c r="B6546" s="35" t="s">
        <v>8149</v>
      </c>
      <c r="C6546" s="36" t="s">
        <v>8150</v>
      </c>
      <c r="D6546" s="35">
        <v>2200</v>
      </c>
      <c r="E6546" s="36">
        <v>50</v>
      </c>
      <c r="F6546" s="36" t="s">
        <v>14</v>
      </c>
      <c r="G6546" s="36" t="s">
        <v>10961</v>
      </c>
      <c r="H6546" s="37" t="s">
        <v>10752</v>
      </c>
    </row>
    <row r="6547" spans="1:8" x14ac:dyDescent="0.25">
      <c r="A6547" s="30">
        <v>45826</v>
      </c>
      <c r="B6547" s="31" t="s">
        <v>8153</v>
      </c>
      <c r="C6547" s="32" t="s">
        <v>8154</v>
      </c>
      <c r="D6547" s="31">
        <v>2200</v>
      </c>
      <c r="E6547" s="32">
        <v>50</v>
      </c>
      <c r="F6547" s="32" t="s">
        <v>14</v>
      </c>
      <c r="G6547" s="32" t="s">
        <v>10961</v>
      </c>
      <c r="H6547" s="33" t="s">
        <v>10752</v>
      </c>
    </row>
    <row r="6548" spans="1:8" x14ac:dyDescent="0.25">
      <c r="A6548" s="34">
        <v>45826</v>
      </c>
      <c r="B6548" s="35" t="s">
        <v>8173</v>
      </c>
      <c r="C6548" s="36" t="s">
        <v>8174</v>
      </c>
      <c r="D6548" s="35">
        <v>2200</v>
      </c>
      <c r="E6548" s="36">
        <v>25</v>
      </c>
      <c r="F6548" s="36" t="s">
        <v>14</v>
      </c>
      <c r="G6548" s="36" t="s">
        <v>10961</v>
      </c>
      <c r="H6548" s="37" t="s">
        <v>10752</v>
      </c>
    </row>
    <row r="6549" spans="1:8" x14ac:dyDescent="0.25">
      <c r="A6549" s="30">
        <v>45826</v>
      </c>
      <c r="B6549" s="31" t="s">
        <v>6422</v>
      </c>
      <c r="C6549" s="32" t="s">
        <v>6423</v>
      </c>
      <c r="D6549" s="31">
        <v>2200</v>
      </c>
      <c r="E6549" s="32">
        <v>50</v>
      </c>
      <c r="F6549" s="32" t="s">
        <v>14</v>
      </c>
      <c r="G6549" s="32" t="s">
        <v>10961</v>
      </c>
      <c r="H6549" s="33" t="s">
        <v>10752</v>
      </c>
    </row>
    <row r="6550" spans="1:8" x14ac:dyDescent="0.25">
      <c r="A6550" s="34">
        <v>45826</v>
      </c>
      <c r="B6550" s="35" t="s">
        <v>8487</v>
      </c>
      <c r="C6550" s="36" t="s">
        <v>8488</v>
      </c>
      <c r="D6550" s="35">
        <v>2200</v>
      </c>
      <c r="E6550" s="36">
        <v>2</v>
      </c>
      <c r="F6550" s="36" t="s">
        <v>14</v>
      </c>
      <c r="G6550" s="36" t="s">
        <v>10961</v>
      </c>
      <c r="H6550" s="37" t="s">
        <v>10752</v>
      </c>
    </row>
    <row r="6551" spans="1:8" x14ac:dyDescent="0.25">
      <c r="A6551" s="30">
        <v>45826</v>
      </c>
      <c r="B6551" s="31" t="s">
        <v>8873</v>
      </c>
      <c r="C6551" s="32" t="s">
        <v>8841</v>
      </c>
      <c r="D6551" s="31">
        <v>2206</v>
      </c>
      <c r="E6551" s="32">
        <v>1</v>
      </c>
      <c r="F6551" s="32" t="s">
        <v>14</v>
      </c>
      <c r="G6551" s="32" t="s">
        <v>10961</v>
      </c>
      <c r="H6551" s="33" t="s">
        <v>10759</v>
      </c>
    </row>
    <row r="6552" spans="1:8" x14ac:dyDescent="0.25">
      <c r="A6552" s="34">
        <v>45826</v>
      </c>
      <c r="B6552" s="35" t="s">
        <v>8809</v>
      </c>
      <c r="C6552" s="36" t="s">
        <v>8781</v>
      </c>
      <c r="D6552" s="35">
        <v>2206</v>
      </c>
      <c r="E6552" s="36">
        <v>1</v>
      </c>
      <c r="F6552" s="36" t="s">
        <v>14</v>
      </c>
      <c r="G6552" s="36" t="s">
        <v>10961</v>
      </c>
      <c r="H6552" s="37" t="s">
        <v>10759</v>
      </c>
    </row>
    <row r="6553" spans="1:8" x14ac:dyDescent="0.25">
      <c r="A6553" s="30">
        <v>45826</v>
      </c>
      <c r="B6553" s="31" t="s">
        <v>2025</v>
      </c>
      <c r="C6553" s="32" t="s">
        <v>2026</v>
      </c>
      <c r="D6553" s="31">
        <v>2206</v>
      </c>
      <c r="E6553" s="32">
        <v>2</v>
      </c>
      <c r="F6553" s="32" t="s">
        <v>14</v>
      </c>
      <c r="G6553" s="32" t="s">
        <v>10961</v>
      </c>
      <c r="H6553" s="33" t="s">
        <v>10759</v>
      </c>
    </row>
    <row r="6554" spans="1:8" x14ac:dyDescent="0.25">
      <c r="A6554" s="34">
        <v>45826</v>
      </c>
      <c r="B6554" s="35" t="s">
        <v>2555</v>
      </c>
      <c r="C6554" s="36" t="s">
        <v>2556</v>
      </c>
      <c r="D6554" s="35">
        <v>2206</v>
      </c>
      <c r="E6554" s="36">
        <v>20</v>
      </c>
      <c r="F6554" s="36" t="s">
        <v>14</v>
      </c>
      <c r="G6554" s="36" t="s">
        <v>10961</v>
      </c>
      <c r="H6554" s="37" t="s">
        <v>10759</v>
      </c>
    </row>
    <row r="6555" spans="1:8" x14ac:dyDescent="0.25">
      <c r="A6555" s="30">
        <v>45826</v>
      </c>
      <c r="B6555" s="31" t="s">
        <v>8886</v>
      </c>
      <c r="C6555" s="32" t="s">
        <v>8858</v>
      </c>
      <c r="D6555" s="31">
        <v>2206</v>
      </c>
      <c r="E6555" s="32">
        <v>1</v>
      </c>
      <c r="F6555" s="32" t="s">
        <v>14</v>
      </c>
      <c r="G6555" s="32" t="s">
        <v>10961</v>
      </c>
      <c r="H6555" s="33" t="s">
        <v>10759</v>
      </c>
    </row>
    <row r="6556" spans="1:8" x14ac:dyDescent="0.25">
      <c r="A6556" s="34">
        <v>45826</v>
      </c>
      <c r="B6556" s="35" t="s">
        <v>8819</v>
      </c>
      <c r="C6556" s="36" t="s">
        <v>8789</v>
      </c>
      <c r="D6556" s="35">
        <v>2206</v>
      </c>
      <c r="E6556" s="36">
        <v>1</v>
      </c>
      <c r="F6556" s="36" t="s">
        <v>14</v>
      </c>
      <c r="G6556" s="36" t="s">
        <v>10961</v>
      </c>
      <c r="H6556" s="37" t="s">
        <v>10759</v>
      </c>
    </row>
    <row r="6557" spans="1:8" x14ac:dyDescent="0.25">
      <c r="A6557" s="30">
        <v>45826</v>
      </c>
      <c r="B6557" s="31" t="s">
        <v>8813</v>
      </c>
      <c r="C6557" s="32" t="s">
        <v>8783</v>
      </c>
      <c r="D6557" s="31">
        <v>2206</v>
      </c>
      <c r="E6557" s="32">
        <v>2</v>
      </c>
      <c r="F6557" s="32" t="s">
        <v>14</v>
      </c>
      <c r="G6557" s="32" t="s">
        <v>10961</v>
      </c>
      <c r="H6557" s="33" t="s">
        <v>10759</v>
      </c>
    </row>
    <row r="6558" spans="1:8" x14ac:dyDescent="0.25">
      <c r="A6558" s="34">
        <v>45826</v>
      </c>
      <c r="B6558" s="35" t="s">
        <v>8828</v>
      </c>
      <c r="C6558" s="36" t="s">
        <v>8798</v>
      </c>
      <c r="D6558" s="35">
        <v>2206</v>
      </c>
      <c r="E6558" s="36">
        <v>2</v>
      </c>
      <c r="F6558" s="36" t="s">
        <v>14</v>
      </c>
      <c r="G6558" s="36" t="s">
        <v>10961</v>
      </c>
      <c r="H6558" s="37" t="s">
        <v>10759</v>
      </c>
    </row>
    <row r="6559" spans="1:8" x14ac:dyDescent="0.25">
      <c r="A6559" s="30">
        <v>45826</v>
      </c>
      <c r="B6559" s="31" t="s">
        <v>936</v>
      </c>
      <c r="C6559" s="32" t="s">
        <v>937</v>
      </c>
      <c r="D6559" s="31">
        <v>2206</v>
      </c>
      <c r="E6559" s="32">
        <v>2</v>
      </c>
      <c r="F6559" s="32" t="s">
        <v>14</v>
      </c>
      <c r="G6559" s="32" t="s">
        <v>10961</v>
      </c>
      <c r="H6559" s="33" t="s">
        <v>10759</v>
      </c>
    </row>
    <row r="6560" spans="1:8" x14ac:dyDescent="0.25">
      <c r="A6560" s="34">
        <v>45826</v>
      </c>
      <c r="B6560" s="35" t="s">
        <v>1669</v>
      </c>
      <c r="C6560" s="36" t="s">
        <v>1670</v>
      </c>
      <c r="D6560" s="35">
        <v>2206</v>
      </c>
      <c r="E6560" s="36">
        <v>2</v>
      </c>
      <c r="F6560" s="36" t="s">
        <v>14</v>
      </c>
      <c r="G6560" s="36" t="s">
        <v>10961</v>
      </c>
      <c r="H6560" s="37" t="s">
        <v>10759</v>
      </c>
    </row>
    <row r="6561" spans="1:8" x14ac:dyDescent="0.25">
      <c r="A6561" s="30">
        <v>45826</v>
      </c>
      <c r="B6561" s="31" t="s">
        <v>676</v>
      </c>
      <c r="C6561" s="32" t="s">
        <v>677</v>
      </c>
      <c r="D6561" s="31">
        <v>2206</v>
      </c>
      <c r="E6561" s="32">
        <v>5</v>
      </c>
      <c r="F6561" s="32" t="s">
        <v>14</v>
      </c>
      <c r="G6561" s="32" t="s">
        <v>10961</v>
      </c>
      <c r="H6561" s="33" t="s">
        <v>10759</v>
      </c>
    </row>
    <row r="6562" spans="1:8" x14ac:dyDescent="0.25">
      <c r="A6562" s="34">
        <v>45826</v>
      </c>
      <c r="B6562" s="35" t="s">
        <v>2161</v>
      </c>
      <c r="C6562" s="36" t="s">
        <v>2162</v>
      </c>
      <c r="D6562" s="35">
        <v>2206</v>
      </c>
      <c r="E6562" s="36">
        <v>12</v>
      </c>
      <c r="F6562" s="36" t="s">
        <v>14</v>
      </c>
      <c r="G6562" s="36" t="s">
        <v>10961</v>
      </c>
      <c r="H6562" s="37" t="s">
        <v>10759</v>
      </c>
    </row>
    <row r="6563" spans="1:8" x14ac:dyDescent="0.25">
      <c r="A6563" s="30">
        <v>45826</v>
      </c>
      <c r="B6563" s="31" t="s">
        <v>2165</v>
      </c>
      <c r="C6563" s="32" t="s">
        <v>2166</v>
      </c>
      <c r="D6563" s="31">
        <v>2206</v>
      </c>
      <c r="E6563" s="32">
        <v>3</v>
      </c>
      <c r="F6563" s="32" t="s">
        <v>14</v>
      </c>
      <c r="G6563" s="32" t="s">
        <v>10961</v>
      </c>
      <c r="H6563" s="33" t="s">
        <v>10759</v>
      </c>
    </row>
    <row r="6564" spans="1:8" x14ac:dyDescent="0.25">
      <c r="A6564" s="34">
        <v>45826</v>
      </c>
      <c r="B6564" s="35" t="s">
        <v>1625</v>
      </c>
      <c r="C6564" s="36" t="s">
        <v>1626</v>
      </c>
      <c r="D6564" s="35">
        <v>2206</v>
      </c>
      <c r="E6564" s="36">
        <v>2</v>
      </c>
      <c r="F6564" s="36" t="s">
        <v>14</v>
      </c>
      <c r="G6564" s="36" t="s">
        <v>10961</v>
      </c>
      <c r="H6564" s="37" t="s">
        <v>10759</v>
      </c>
    </row>
    <row r="6565" spans="1:8" x14ac:dyDescent="0.25">
      <c r="A6565" s="30">
        <v>45826</v>
      </c>
      <c r="B6565" s="31">
        <v>4330349100</v>
      </c>
      <c r="C6565" s="32" t="s">
        <v>9285</v>
      </c>
      <c r="D6565" s="31">
        <v>2206</v>
      </c>
      <c r="E6565" s="32">
        <v>10</v>
      </c>
      <c r="F6565" s="32" t="s">
        <v>25</v>
      </c>
      <c r="G6565" s="32" t="s">
        <v>10961</v>
      </c>
      <c r="H6565" s="33" t="s">
        <v>10759</v>
      </c>
    </row>
    <row r="6566" spans="1:8" x14ac:dyDescent="0.25">
      <c r="A6566" s="34">
        <v>45826</v>
      </c>
      <c r="B6566" s="35">
        <v>1280354100</v>
      </c>
      <c r="C6566" s="36" t="s">
        <v>8648</v>
      </c>
      <c r="D6566" s="35" t="s">
        <v>11046</v>
      </c>
      <c r="E6566" s="36">
        <v>2</v>
      </c>
      <c r="F6566" s="36" t="s">
        <v>25</v>
      </c>
      <c r="G6566" s="36" t="s">
        <v>10961</v>
      </c>
      <c r="H6566" s="37" t="s">
        <v>8431</v>
      </c>
    </row>
    <row r="6567" spans="1:8" x14ac:dyDescent="0.25">
      <c r="A6567" s="30">
        <v>45826</v>
      </c>
      <c r="B6567" s="31" t="s">
        <v>10308</v>
      </c>
      <c r="C6567" s="32" t="s">
        <v>5118</v>
      </c>
      <c r="D6567" s="31" t="s">
        <v>11046</v>
      </c>
      <c r="E6567" s="32">
        <v>20</v>
      </c>
      <c r="F6567" s="32" t="s">
        <v>14</v>
      </c>
      <c r="G6567" s="32" t="s">
        <v>10961</v>
      </c>
      <c r="H6567" s="33" t="s">
        <v>8431</v>
      </c>
    </row>
    <row r="6568" spans="1:8" x14ac:dyDescent="0.25">
      <c r="A6568" s="34">
        <v>45826</v>
      </c>
      <c r="B6568" s="35" t="s">
        <v>11047</v>
      </c>
      <c r="C6568" s="36" t="s">
        <v>5073</v>
      </c>
      <c r="D6568" s="35" t="s">
        <v>11046</v>
      </c>
      <c r="E6568" s="36">
        <v>20</v>
      </c>
      <c r="F6568" s="36" t="s">
        <v>14</v>
      </c>
      <c r="G6568" s="36" t="s">
        <v>10961</v>
      </c>
      <c r="H6568" s="37" t="s">
        <v>8431</v>
      </c>
    </row>
    <row r="6569" spans="1:8" x14ac:dyDescent="0.25">
      <c r="A6569" s="30">
        <v>45826</v>
      </c>
      <c r="B6569" s="31" t="s">
        <v>10278</v>
      </c>
      <c r="C6569" s="32" t="s">
        <v>5126</v>
      </c>
      <c r="D6569" s="31" t="s">
        <v>11046</v>
      </c>
      <c r="E6569" s="32">
        <v>40</v>
      </c>
      <c r="F6569" s="32" t="s">
        <v>14</v>
      </c>
      <c r="G6569" s="32" t="s">
        <v>10961</v>
      </c>
      <c r="H6569" s="33" t="s">
        <v>8431</v>
      </c>
    </row>
    <row r="6570" spans="1:8" x14ac:dyDescent="0.25">
      <c r="A6570" s="34">
        <v>45826</v>
      </c>
      <c r="B6570" s="35" t="s">
        <v>1101</v>
      </c>
      <c r="C6570" s="36" t="s">
        <v>1102</v>
      </c>
      <c r="D6570" s="35" t="s">
        <v>11046</v>
      </c>
      <c r="E6570" s="36">
        <v>4</v>
      </c>
      <c r="F6570" s="36" t="s">
        <v>14</v>
      </c>
      <c r="G6570" s="36" t="s">
        <v>10961</v>
      </c>
      <c r="H6570" s="37" t="s">
        <v>8431</v>
      </c>
    </row>
    <row r="6571" spans="1:8" x14ac:dyDescent="0.25">
      <c r="A6571" s="30">
        <v>45826</v>
      </c>
      <c r="B6571" s="31" t="s">
        <v>955</v>
      </c>
      <c r="C6571" s="32" t="s">
        <v>956</v>
      </c>
      <c r="D6571" s="31" t="s">
        <v>11046</v>
      </c>
      <c r="E6571" s="32">
        <v>4</v>
      </c>
      <c r="F6571" s="32" t="s">
        <v>14</v>
      </c>
      <c r="G6571" s="32" t="s">
        <v>10961</v>
      </c>
      <c r="H6571" s="33" t="s">
        <v>8431</v>
      </c>
    </row>
    <row r="6572" spans="1:8" x14ac:dyDescent="0.25">
      <c r="A6572" s="34">
        <v>45826</v>
      </c>
      <c r="B6572" s="35" t="s">
        <v>2786</v>
      </c>
      <c r="C6572" s="36" t="s">
        <v>2787</v>
      </c>
      <c r="D6572" s="35" t="s">
        <v>11046</v>
      </c>
      <c r="E6572" s="36">
        <v>1</v>
      </c>
      <c r="F6572" s="36" t="s">
        <v>14</v>
      </c>
      <c r="G6572" s="36" t="s">
        <v>10961</v>
      </c>
      <c r="H6572" s="37" t="s">
        <v>8431</v>
      </c>
    </row>
    <row r="6573" spans="1:8" x14ac:dyDescent="0.25">
      <c r="A6573" s="30">
        <v>45826</v>
      </c>
      <c r="B6573" s="31" t="s">
        <v>1257</v>
      </c>
      <c r="C6573" s="32" t="s">
        <v>1258</v>
      </c>
      <c r="D6573" s="31" t="s">
        <v>11046</v>
      </c>
      <c r="E6573" s="32">
        <v>20</v>
      </c>
      <c r="F6573" s="32" t="s">
        <v>25</v>
      </c>
      <c r="G6573" s="32" t="s">
        <v>10961</v>
      </c>
      <c r="H6573" s="33" t="s">
        <v>8431</v>
      </c>
    </row>
    <row r="6574" spans="1:8" x14ac:dyDescent="0.25">
      <c r="A6574" s="34">
        <v>45826</v>
      </c>
      <c r="B6574" s="35" t="s">
        <v>1250</v>
      </c>
      <c r="C6574" s="36" t="s">
        <v>1251</v>
      </c>
      <c r="D6574" s="35" t="s">
        <v>11046</v>
      </c>
      <c r="E6574" s="36">
        <v>20</v>
      </c>
      <c r="F6574" s="36" t="s">
        <v>25</v>
      </c>
      <c r="G6574" s="36" t="s">
        <v>10961</v>
      </c>
      <c r="H6574" s="37" t="s">
        <v>8431</v>
      </c>
    </row>
    <row r="6575" spans="1:8" x14ac:dyDescent="0.25">
      <c r="A6575" s="30">
        <v>45826</v>
      </c>
      <c r="B6575" s="31" t="s">
        <v>443</v>
      </c>
      <c r="C6575" s="32" t="s">
        <v>444</v>
      </c>
      <c r="D6575" s="31" t="s">
        <v>11046</v>
      </c>
      <c r="E6575" s="32">
        <v>20</v>
      </c>
      <c r="F6575" s="32" t="s">
        <v>25</v>
      </c>
      <c r="G6575" s="32" t="s">
        <v>10961</v>
      </c>
      <c r="H6575" s="33" t="s">
        <v>8431</v>
      </c>
    </row>
    <row r="6576" spans="1:8" x14ac:dyDescent="0.25">
      <c r="A6576" s="34">
        <v>45826</v>
      </c>
      <c r="B6576" s="35" t="s">
        <v>1045</v>
      </c>
      <c r="C6576" s="36" t="s">
        <v>1046</v>
      </c>
      <c r="D6576" s="35" t="s">
        <v>11046</v>
      </c>
      <c r="E6576" s="36">
        <v>10</v>
      </c>
      <c r="F6576" s="36" t="s">
        <v>14</v>
      </c>
      <c r="G6576" s="36" t="s">
        <v>10961</v>
      </c>
      <c r="H6576" s="37" t="s">
        <v>8431</v>
      </c>
    </row>
    <row r="6577" spans="1:8" x14ac:dyDescent="0.25">
      <c r="A6577" s="30">
        <v>45826</v>
      </c>
      <c r="B6577" s="31" t="s">
        <v>8499</v>
      </c>
      <c r="C6577" s="32" t="s">
        <v>8500</v>
      </c>
      <c r="D6577" s="31" t="s">
        <v>11046</v>
      </c>
      <c r="E6577" s="32">
        <v>3</v>
      </c>
      <c r="F6577" s="32" t="s">
        <v>14</v>
      </c>
      <c r="G6577" s="32" t="s">
        <v>10961</v>
      </c>
      <c r="H6577" s="33" t="s">
        <v>8431</v>
      </c>
    </row>
    <row r="6578" spans="1:8" x14ac:dyDescent="0.25">
      <c r="A6578" s="34">
        <v>45826</v>
      </c>
      <c r="B6578" s="35" t="s">
        <v>9356</v>
      </c>
      <c r="C6578" s="36" t="s">
        <v>8947</v>
      </c>
      <c r="D6578" s="35" t="s">
        <v>11046</v>
      </c>
      <c r="E6578" s="36">
        <v>2</v>
      </c>
      <c r="F6578" s="36" t="s">
        <v>14</v>
      </c>
      <c r="G6578" s="36" t="s">
        <v>10961</v>
      </c>
      <c r="H6578" s="37" t="s">
        <v>8431</v>
      </c>
    </row>
    <row r="6579" spans="1:8" x14ac:dyDescent="0.25">
      <c r="A6579" s="30">
        <v>45826</v>
      </c>
      <c r="B6579" s="31">
        <v>4330349100</v>
      </c>
      <c r="C6579" s="32" t="s">
        <v>9285</v>
      </c>
      <c r="D6579" s="31" t="s">
        <v>11046</v>
      </c>
      <c r="E6579" s="32">
        <v>6</v>
      </c>
      <c r="F6579" s="32" t="s">
        <v>25</v>
      </c>
      <c r="G6579" s="32" t="s">
        <v>10961</v>
      </c>
      <c r="H6579" s="33" t="s">
        <v>8431</v>
      </c>
    </row>
    <row r="6580" spans="1:8" x14ac:dyDescent="0.25">
      <c r="A6580" s="34">
        <v>45826</v>
      </c>
      <c r="B6580" s="35">
        <v>4330352100</v>
      </c>
      <c r="C6580" s="36" t="s">
        <v>8718</v>
      </c>
      <c r="D6580" s="35" t="s">
        <v>11046</v>
      </c>
      <c r="E6580" s="36">
        <v>6</v>
      </c>
      <c r="F6580" s="36" t="s">
        <v>25</v>
      </c>
      <c r="G6580" s="36" t="s">
        <v>10961</v>
      </c>
      <c r="H6580" s="37" t="s">
        <v>8431</v>
      </c>
    </row>
    <row r="6581" spans="1:8" x14ac:dyDescent="0.25">
      <c r="A6581" s="30">
        <v>45826</v>
      </c>
      <c r="B6581" s="31" t="s">
        <v>2402</v>
      </c>
      <c r="C6581" s="32" t="s">
        <v>2461</v>
      </c>
      <c r="D6581" s="31" t="s">
        <v>11046</v>
      </c>
      <c r="E6581" s="32">
        <v>4</v>
      </c>
      <c r="F6581" s="32" t="s">
        <v>14</v>
      </c>
      <c r="G6581" s="32" t="s">
        <v>10961</v>
      </c>
      <c r="H6581" s="33" t="s">
        <v>8431</v>
      </c>
    </row>
    <row r="6582" spans="1:8" x14ac:dyDescent="0.25">
      <c r="A6582" s="34">
        <v>45826</v>
      </c>
      <c r="B6582" s="35" t="s">
        <v>8819</v>
      </c>
      <c r="C6582" s="36" t="s">
        <v>8789</v>
      </c>
      <c r="D6582" s="35" t="s">
        <v>11046</v>
      </c>
      <c r="E6582" s="36">
        <v>6</v>
      </c>
      <c r="F6582" s="36" t="s">
        <v>14</v>
      </c>
      <c r="G6582" s="36" t="s">
        <v>10961</v>
      </c>
      <c r="H6582" s="37" t="s">
        <v>8431</v>
      </c>
    </row>
    <row r="6583" spans="1:8" x14ac:dyDescent="0.25">
      <c r="A6583" s="30">
        <v>45826</v>
      </c>
      <c r="B6583" s="31" t="s">
        <v>1091</v>
      </c>
      <c r="C6583" s="32" t="s">
        <v>1092</v>
      </c>
      <c r="D6583" s="31" t="s">
        <v>11046</v>
      </c>
      <c r="E6583" s="32">
        <v>6</v>
      </c>
      <c r="F6583" s="32" t="s">
        <v>14</v>
      </c>
      <c r="G6583" s="32" t="s">
        <v>10961</v>
      </c>
      <c r="H6583" s="33" t="s">
        <v>8431</v>
      </c>
    </row>
    <row r="6584" spans="1:8" x14ac:dyDescent="0.25">
      <c r="A6584" s="34">
        <v>45826</v>
      </c>
      <c r="B6584" s="35" t="s">
        <v>8873</v>
      </c>
      <c r="C6584" s="36" t="s">
        <v>8841</v>
      </c>
      <c r="D6584" s="35" t="s">
        <v>11046</v>
      </c>
      <c r="E6584" s="36">
        <v>6</v>
      </c>
      <c r="F6584" s="36" t="s">
        <v>14</v>
      </c>
      <c r="G6584" s="36" t="s">
        <v>10961</v>
      </c>
      <c r="H6584" s="37" t="s">
        <v>8431</v>
      </c>
    </row>
    <row r="6585" spans="1:8" x14ac:dyDescent="0.25">
      <c r="A6585" s="30">
        <v>45826</v>
      </c>
      <c r="B6585" s="31" t="s">
        <v>1327</v>
      </c>
      <c r="C6585" s="32" t="s">
        <v>3106</v>
      </c>
      <c r="D6585" s="31" t="s">
        <v>11046</v>
      </c>
      <c r="E6585" s="32">
        <v>12</v>
      </c>
      <c r="F6585" s="32" t="s">
        <v>14</v>
      </c>
      <c r="G6585" s="32" t="s">
        <v>10961</v>
      </c>
      <c r="H6585" s="33" t="s">
        <v>8431</v>
      </c>
    </row>
    <row r="6586" spans="1:8" x14ac:dyDescent="0.25">
      <c r="A6586" s="34">
        <v>45826</v>
      </c>
      <c r="B6586" s="35" t="s">
        <v>439</v>
      </c>
      <c r="C6586" s="36" t="s">
        <v>440</v>
      </c>
      <c r="D6586" s="35" t="s">
        <v>11046</v>
      </c>
      <c r="E6586" s="36">
        <v>12</v>
      </c>
      <c r="F6586" s="36" t="s">
        <v>14</v>
      </c>
      <c r="G6586" s="36" t="s">
        <v>10961</v>
      </c>
      <c r="H6586" s="37" t="s">
        <v>8431</v>
      </c>
    </row>
    <row r="6587" spans="1:8" x14ac:dyDescent="0.25">
      <c r="A6587" s="30">
        <v>45826</v>
      </c>
      <c r="B6587" s="31" t="s">
        <v>8877</v>
      </c>
      <c r="C6587" s="32" t="s">
        <v>8846</v>
      </c>
      <c r="D6587" s="31" t="s">
        <v>11046</v>
      </c>
      <c r="E6587" s="32">
        <v>3</v>
      </c>
      <c r="F6587" s="32" t="s">
        <v>14</v>
      </c>
      <c r="G6587" s="32" t="s">
        <v>10961</v>
      </c>
      <c r="H6587" s="33" t="s">
        <v>8431</v>
      </c>
    </row>
    <row r="6588" spans="1:8" x14ac:dyDescent="0.25">
      <c r="A6588" s="34">
        <v>45826</v>
      </c>
      <c r="B6588" s="35">
        <v>4340459100</v>
      </c>
      <c r="C6588" s="36" t="s">
        <v>8729</v>
      </c>
      <c r="D6588" s="35" t="s">
        <v>11046</v>
      </c>
      <c r="E6588" s="36">
        <v>25</v>
      </c>
      <c r="F6588" s="36" t="s">
        <v>14</v>
      </c>
      <c r="G6588" s="36" t="s">
        <v>10961</v>
      </c>
      <c r="H6588" s="37" t="s">
        <v>8431</v>
      </c>
    </row>
    <row r="6589" spans="1:8" x14ac:dyDescent="0.25">
      <c r="A6589" s="30">
        <v>45826</v>
      </c>
      <c r="B6589" s="31">
        <v>4341143100</v>
      </c>
      <c r="C6589" s="32" t="s">
        <v>8734</v>
      </c>
      <c r="D6589" s="31" t="s">
        <v>11046</v>
      </c>
      <c r="E6589" s="32">
        <v>2</v>
      </c>
      <c r="F6589" s="32" t="s">
        <v>14</v>
      </c>
      <c r="G6589" s="32" t="s">
        <v>10961</v>
      </c>
      <c r="H6589" s="33" t="s">
        <v>8431</v>
      </c>
    </row>
    <row r="6590" spans="1:8" x14ac:dyDescent="0.25">
      <c r="A6590" s="34">
        <v>45826</v>
      </c>
      <c r="B6590" s="35">
        <v>4340454100</v>
      </c>
      <c r="C6590" s="36" t="s">
        <v>8728</v>
      </c>
      <c r="D6590" s="35" t="s">
        <v>11046</v>
      </c>
      <c r="E6590" s="36">
        <v>2</v>
      </c>
      <c r="F6590" s="36" t="s">
        <v>14</v>
      </c>
      <c r="G6590" s="36" t="s">
        <v>10961</v>
      </c>
      <c r="H6590" s="37" t="s">
        <v>8431</v>
      </c>
    </row>
    <row r="6591" spans="1:8" x14ac:dyDescent="0.25">
      <c r="A6591" s="30">
        <v>45826</v>
      </c>
      <c r="B6591" s="31">
        <v>3280843100</v>
      </c>
      <c r="C6591" s="32" t="s">
        <v>8701</v>
      </c>
      <c r="D6591" s="31" t="s">
        <v>11046</v>
      </c>
      <c r="E6591" s="32">
        <v>2</v>
      </c>
      <c r="F6591" s="32" t="s">
        <v>14</v>
      </c>
      <c r="G6591" s="32" t="s">
        <v>10961</v>
      </c>
      <c r="H6591" s="33" t="s">
        <v>8431</v>
      </c>
    </row>
    <row r="6592" spans="1:8" x14ac:dyDescent="0.25">
      <c r="A6592" s="34">
        <v>45826</v>
      </c>
      <c r="B6592" s="35" t="s">
        <v>2555</v>
      </c>
      <c r="C6592" s="36" t="s">
        <v>2556</v>
      </c>
      <c r="D6592" s="35" t="s">
        <v>11046</v>
      </c>
      <c r="E6592" s="36">
        <v>20</v>
      </c>
      <c r="F6592" s="36" t="s">
        <v>14</v>
      </c>
      <c r="G6592" s="36" t="s">
        <v>10961</v>
      </c>
      <c r="H6592" s="37" t="s">
        <v>8431</v>
      </c>
    </row>
    <row r="6593" spans="1:8" x14ac:dyDescent="0.25">
      <c r="A6593" s="30">
        <v>45826</v>
      </c>
      <c r="B6593" s="31" t="s">
        <v>2419</v>
      </c>
      <c r="C6593" s="32" t="s">
        <v>2477</v>
      </c>
      <c r="D6593" s="31" t="s">
        <v>11046</v>
      </c>
      <c r="E6593" s="32">
        <v>20</v>
      </c>
      <c r="F6593" s="32" t="s">
        <v>14</v>
      </c>
      <c r="G6593" s="32" t="s">
        <v>10961</v>
      </c>
      <c r="H6593" s="33" t="s">
        <v>8431</v>
      </c>
    </row>
    <row r="6594" spans="1:8" x14ac:dyDescent="0.25">
      <c r="A6594" s="34">
        <v>45826</v>
      </c>
      <c r="B6594" s="35" t="s">
        <v>2289</v>
      </c>
      <c r="C6594" s="36" t="s">
        <v>2290</v>
      </c>
      <c r="D6594" s="35" t="s">
        <v>11046</v>
      </c>
      <c r="E6594" s="36">
        <v>30</v>
      </c>
      <c r="F6594" s="36" t="s">
        <v>14</v>
      </c>
      <c r="G6594" s="36" t="s">
        <v>10961</v>
      </c>
      <c r="H6594" s="37" t="s">
        <v>8431</v>
      </c>
    </row>
    <row r="6595" spans="1:8" x14ac:dyDescent="0.25">
      <c r="A6595" s="30">
        <v>45827</v>
      </c>
      <c r="B6595" s="31" t="s">
        <v>663</v>
      </c>
      <c r="C6595" s="32" t="s">
        <v>664</v>
      </c>
      <c r="D6595" s="31">
        <v>2221</v>
      </c>
      <c r="E6595" s="32">
        <v>18</v>
      </c>
      <c r="F6595" s="32" t="s">
        <v>14</v>
      </c>
      <c r="G6595" s="32" t="s">
        <v>10961</v>
      </c>
      <c r="H6595" s="33" t="s">
        <v>8431</v>
      </c>
    </row>
    <row r="6596" spans="1:8" x14ac:dyDescent="0.25">
      <c r="A6596" s="34">
        <v>45827</v>
      </c>
      <c r="B6596" s="35" t="s">
        <v>11015</v>
      </c>
      <c r="C6596" s="36" t="s">
        <v>11016</v>
      </c>
      <c r="D6596" s="35">
        <v>2221</v>
      </c>
      <c r="E6596" s="36">
        <v>2</v>
      </c>
      <c r="F6596" s="36" t="s">
        <v>14</v>
      </c>
      <c r="G6596" s="36" t="s">
        <v>10961</v>
      </c>
      <c r="H6596" s="37" t="s">
        <v>8431</v>
      </c>
    </row>
    <row r="6597" spans="1:8" x14ac:dyDescent="0.25">
      <c r="A6597" s="30">
        <v>45826</v>
      </c>
      <c r="B6597" s="31" t="s">
        <v>8829</v>
      </c>
      <c r="C6597" s="32" t="s">
        <v>8799</v>
      </c>
      <c r="D6597" s="31">
        <v>2213</v>
      </c>
      <c r="E6597" s="32">
        <v>8</v>
      </c>
      <c r="F6597" s="32" t="s">
        <v>14</v>
      </c>
      <c r="G6597" s="32" t="s">
        <v>10961</v>
      </c>
      <c r="H6597" s="33" t="s">
        <v>8431</v>
      </c>
    </row>
    <row r="6598" spans="1:8" x14ac:dyDescent="0.25">
      <c r="A6598" s="34">
        <v>45827</v>
      </c>
      <c r="B6598" s="35" t="s">
        <v>2295</v>
      </c>
      <c r="C6598" s="36" t="s">
        <v>2296</v>
      </c>
      <c r="D6598" s="35">
        <v>2198</v>
      </c>
      <c r="E6598" s="36">
        <v>108</v>
      </c>
      <c r="F6598" s="36" t="s">
        <v>14</v>
      </c>
      <c r="G6598" s="36" t="s">
        <v>10961</v>
      </c>
      <c r="H6598" s="37" t="s">
        <v>11050</v>
      </c>
    </row>
    <row r="6599" spans="1:8" x14ac:dyDescent="0.25">
      <c r="A6599" s="30">
        <v>45827</v>
      </c>
      <c r="B6599" s="31" t="s">
        <v>10967</v>
      </c>
      <c r="C6599" s="32" t="s">
        <v>10969</v>
      </c>
      <c r="D6599" s="31">
        <v>2198</v>
      </c>
      <c r="E6599" s="32">
        <v>100</v>
      </c>
      <c r="F6599" s="32" t="s">
        <v>14</v>
      </c>
      <c r="G6599" s="32" t="s">
        <v>10961</v>
      </c>
      <c r="H6599" s="33" t="s">
        <v>11050</v>
      </c>
    </row>
    <row r="6600" spans="1:8" x14ac:dyDescent="0.25">
      <c r="A6600" s="34">
        <v>45827</v>
      </c>
      <c r="B6600" s="35" t="s">
        <v>10966</v>
      </c>
      <c r="C6600" s="36" t="s">
        <v>10968</v>
      </c>
      <c r="D6600" s="35">
        <v>2198</v>
      </c>
      <c r="E6600" s="36">
        <v>52</v>
      </c>
      <c r="F6600" s="36" t="s">
        <v>14</v>
      </c>
      <c r="G6600" s="36" t="s">
        <v>10961</v>
      </c>
      <c r="H6600" s="37" t="s">
        <v>11050</v>
      </c>
    </row>
    <row r="6601" spans="1:8" x14ac:dyDescent="0.25">
      <c r="A6601" s="30">
        <v>45827</v>
      </c>
      <c r="B6601" s="31" t="s">
        <v>2427</v>
      </c>
      <c r="C6601" s="32" t="s">
        <v>2483</v>
      </c>
      <c r="D6601" s="31">
        <v>2198</v>
      </c>
      <c r="E6601" s="32">
        <v>60</v>
      </c>
      <c r="F6601" s="32" t="s">
        <v>14</v>
      </c>
      <c r="G6601" s="32" t="s">
        <v>10961</v>
      </c>
      <c r="H6601" s="33" t="s">
        <v>11050</v>
      </c>
    </row>
    <row r="6602" spans="1:8" x14ac:dyDescent="0.25">
      <c r="A6602" s="34">
        <v>45827</v>
      </c>
      <c r="B6602" s="35" t="s">
        <v>1246</v>
      </c>
      <c r="C6602" s="36" t="s">
        <v>1247</v>
      </c>
      <c r="D6602" s="35">
        <v>2198</v>
      </c>
      <c r="E6602" s="36">
        <v>9</v>
      </c>
      <c r="F6602" s="36" t="s">
        <v>8414</v>
      </c>
      <c r="G6602" s="36" t="s">
        <v>10961</v>
      </c>
      <c r="H6602" s="37" t="s">
        <v>11050</v>
      </c>
    </row>
    <row r="6603" spans="1:8" x14ac:dyDescent="0.25">
      <c r="A6603" s="30">
        <v>45827</v>
      </c>
      <c r="B6603" s="31" t="s">
        <v>2372</v>
      </c>
      <c r="C6603" s="32" t="s">
        <v>2443</v>
      </c>
      <c r="D6603" s="31">
        <v>2198</v>
      </c>
      <c r="E6603" s="32">
        <v>10</v>
      </c>
      <c r="F6603" s="32" t="s">
        <v>14</v>
      </c>
      <c r="G6603" s="32" t="s">
        <v>10961</v>
      </c>
      <c r="H6603" s="33" t="s">
        <v>11050</v>
      </c>
    </row>
    <row r="6604" spans="1:8" x14ac:dyDescent="0.25">
      <c r="A6604" s="34">
        <v>45827</v>
      </c>
      <c r="B6604" s="35" t="s">
        <v>1368</v>
      </c>
      <c r="C6604" s="36" t="s">
        <v>1369</v>
      </c>
      <c r="D6604" s="35">
        <v>2198</v>
      </c>
      <c r="E6604" s="36">
        <v>10</v>
      </c>
      <c r="F6604" s="36" t="s">
        <v>14</v>
      </c>
      <c r="G6604" s="36" t="s">
        <v>10961</v>
      </c>
      <c r="H6604" s="37" t="s">
        <v>11050</v>
      </c>
    </row>
    <row r="6605" spans="1:8" x14ac:dyDescent="0.25">
      <c r="A6605" s="30">
        <v>45827</v>
      </c>
      <c r="B6605" s="31" t="s">
        <v>4753</v>
      </c>
      <c r="C6605" s="32" t="s">
        <v>4754</v>
      </c>
      <c r="D6605" s="31">
        <v>2198</v>
      </c>
      <c r="E6605" s="32">
        <v>10</v>
      </c>
      <c r="F6605" s="32" t="s">
        <v>14</v>
      </c>
      <c r="G6605" s="32" t="s">
        <v>10961</v>
      </c>
      <c r="H6605" s="33" t="s">
        <v>11050</v>
      </c>
    </row>
    <row r="6606" spans="1:8" x14ac:dyDescent="0.25">
      <c r="A6606" s="34">
        <v>45827</v>
      </c>
      <c r="B6606" s="35" t="s">
        <v>1366</v>
      </c>
      <c r="C6606" s="36" t="s">
        <v>1367</v>
      </c>
      <c r="D6606" s="35">
        <v>2198</v>
      </c>
      <c r="E6606" s="36">
        <v>6</v>
      </c>
      <c r="F6606" s="36" t="s">
        <v>14</v>
      </c>
      <c r="G6606" s="36" t="s">
        <v>10961</v>
      </c>
      <c r="H6606" s="37" t="s">
        <v>11050</v>
      </c>
    </row>
    <row r="6607" spans="1:8" x14ac:dyDescent="0.25">
      <c r="A6607" s="30">
        <v>45827</v>
      </c>
      <c r="B6607" s="31" t="s">
        <v>6400</v>
      </c>
      <c r="C6607" s="32" t="s">
        <v>6401</v>
      </c>
      <c r="D6607" s="31">
        <v>2198</v>
      </c>
      <c r="E6607" s="32">
        <v>100</v>
      </c>
      <c r="F6607" s="32" t="s">
        <v>25</v>
      </c>
      <c r="G6607" s="32" t="s">
        <v>10961</v>
      </c>
      <c r="H6607" s="33" t="s">
        <v>11050</v>
      </c>
    </row>
    <row r="6608" spans="1:8" x14ac:dyDescent="0.25">
      <c r="A6608" s="34">
        <v>45827</v>
      </c>
      <c r="B6608" s="35" t="s">
        <v>6444</v>
      </c>
      <c r="C6608" s="36" t="s">
        <v>6445</v>
      </c>
      <c r="D6608" s="35">
        <v>2198</v>
      </c>
      <c r="E6608" s="36">
        <v>24</v>
      </c>
      <c r="F6608" s="36" t="s">
        <v>14</v>
      </c>
      <c r="G6608" s="36" t="s">
        <v>10961</v>
      </c>
      <c r="H6608" s="37" t="s">
        <v>11050</v>
      </c>
    </row>
    <row r="6609" spans="1:8" x14ac:dyDescent="0.25">
      <c r="A6609" s="30">
        <v>45827</v>
      </c>
      <c r="B6609" s="31" t="s">
        <v>10239</v>
      </c>
      <c r="C6609" s="32" t="s">
        <v>5065</v>
      </c>
      <c r="D6609" s="31">
        <v>2198</v>
      </c>
      <c r="E6609" s="32">
        <v>20</v>
      </c>
      <c r="F6609" s="32" t="s">
        <v>14</v>
      </c>
      <c r="G6609" s="32" t="s">
        <v>10961</v>
      </c>
      <c r="H6609" s="33" t="s">
        <v>11050</v>
      </c>
    </row>
    <row r="6610" spans="1:8" x14ac:dyDescent="0.25">
      <c r="A6610" s="34">
        <v>45827</v>
      </c>
      <c r="B6610" s="35" t="s">
        <v>8167</v>
      </c>
      <c r="C6610" s="36" t="s">
        <v>8168</v>
      </c>
      <c r="D6610" s="35">
        <v>2198</v>
      </c>
      <c r="E6610" s="36">
        <v>50</v>
      </c>
      <c r="F6610" s="36" t="s">
        <v>14</v>
      </c>
      <c r="G6610" s="36" t="s">
        <v>10961</v>
      </c>
      <c r="H6610" s="37" t="s">
        <v>11050</v>
      </c>
    </row>
    <row r="6611" spans="1:8" x14ac:dyDescent="0.25">
      <c r="A6611" s="30">
        <v>45827</v>
      </c>
      <c r="B6611" s="31" t="s">
        <v>8177</v>
      </c>
      <c r="C6611" s="32" t="s">
        <v>8178</v>
      </c>
      <c r="D6611" s="31">
        <v>2198</v>
      </c>
      <c r="E6611" s="32">
        <v>100</v>
      </c>
      <c r="F6611" s="32" t="s">
        <v>14</v>
      </c>
      <c r="G6611" s="32" t="s">
        <v>10961</v>
      </c>
      <c r="H6611" s="33" t="s">
        <v>11050</v>
      </c>
    </row>
    <row r="6612" spans="1:8" x14ac:dyDescent="0.25">
      <c r="A6612" s="34">
        <v>45827</v>
      </c>
      <c r="B6612" s="35">
        <v>3240491100</v>
      </c>
      <c r="C6612" s="36" t="s">
        <v>10525</v>
      </c>
      <c r="D6612" s="35" t="s">
        <v>11051</v>
      </c>
      <c r="E6612" s="36">
        <v>4</v>
      </c>
      <c r="F6612" s="36" t="s">
        <v>14</v>
      </c>
      <c r="G6612" s="36" t="s">
        <v>10961</v>
      </c>
      <c r="H6612" s="37" t="s">
        <v>8431</v>
      </c>
    </row>
    <row r="6613" spans="1:8" x14ac:dyDescent="0.25">
      <c r="A6613" s="30">
        <v>45827</v>
      </c>
      <c r="B6613" s="31" t="s">
        <v>3177</v>
      </c>
      <c r="C6613" s="32" t="s">
        <v>3178</v>
      </c>
      <c r="D6613" s="31" t="s">
        <v>11051</v>
      </c>
      <c r="E6613" s="32">
        <v>2</v>
      </c>
      <c r="F6613" s="32" t="s">
        <v>14</v>
      </c>
      <c r="G6613" s="32" t="s">
        <v>10961</v>
      </c>
      <c r="H6613" s="33" t="s">
        <v>8431</v>
      </c>
    </row>
    <row r="6614" spans="1:8" x14ac:dyDescent="0.25">
      <c r="A6614" s="34">
        <v>45827</v>
      </c>
      <c r="B6614" s="35" t="s">
        <v>7859</v>
      </c>
      <c r="C6614" s="36" t="s">
        <v>7860</v>
      </c>
      <c r="D6614" s="35" t="s">
        <v>11051</v>
      </c>
      <c r="E6614" s="36">
        <v>6</v>
      </c>
      <c r="F6614" s="36" t="s">
        <v>25</v>
      </c>
      <c r="G6614" s="36" t="s">
        <v>10961</v>
      </c>
      <c r="H6614" s="37" t="s">
        <v>8431</v>
      </c>
    </row>
    <row r="6615" spans="1:8" x14ac:dyDescent="0.25">
      <c r="A6615" s="30">
        <v>45827</v>
      </c>
      <c r="B6615" s="31" t="s">
        <v>7861</v>
      </c>
      <c r="C6615" s="32" t="s">
        <v>7862</v>
      </c>
      <c r="D6615" s="31" t="s">
        <v>11051</v>
      </c>
      <c r="E6615" s="32">
        <v>6</v>
      </c>
      <c r="F6615" s="32" t="s">
        <v>25</v>
      </c>
      <c r="G6615" s="32" t="s">
        <v>10961</v>
      </c>
      <c r="H6615" s="33" t="s">
        <v>8431</v>
      </c>
    </row>
    <row r="6616" spans="1:8" x14ac:dyDescent="0.25">
      <c r="A6616" s="34">
        <v>45827</v>
      </c>
      <c r="B6616" s="35" t="s">
        <v>7873</v>
      </c>
      <c r="C6616" s="36" t="s">
        <v>7874</v>
      </c>
      <c r="D6616" s="35" t="s">
        <v>11051</v>
      </c>
      <c r="E6616" s="36">
        <v>12</v>
      </c>
      <c r="F6616" s="36" t="s">
        <v>25</v>
      </c>
      <c r="G6616" s="36" t="s">
        <v>10961</v>
      </c>
      <c r="H6616" s="37" t="s">
        <v>8431</v>
      </c>
    </row>
    <row r="6617" spans="1:8" x14ac:dyDescent="0.25">
      <c r="A6617" s="30">
        <v>45827</v>
      </c>
      <c r="B6617" s="31" t="s">
        <v>7883</v>
      </c>
      <c r="C6617" s="32" t="s">
        <v>7884</v>
      </c>
      <c r="D6617" s="31" t="s">
        <v>11051</v>
      </c>
      <c r="E6617" s="32">
        <v>12</v>
      </c>
      <c r="F6617" s="32" t="s">
        <v>25</v>
      </c>
      <c r="G6617" s="32" t="s">
        <v>10961</v>
      </c>
      <c r="H6617" s="33" t="s">
        <v>8431</v>
      </c>
    </row>
    <row r="6618" spans="1:8" x14ac:dyDescent="0.25">
      <c r="A6618" s="34">
        <v>45827</v>
      </c>
      <c r="B6618" s="35" t="s">
        <v>7911</v>
      </c>
      <c r="C6618" s="36" t="s">
        <v>7912</v>
      </c>
      <c r="D6618" s="35" t="s">
        <v>11051</v>
      </c>
      <c r="E6618" s="36">
        <v>12</v>
      </c>
      <c r="F6618" s="36" t="s">
        <v>25</v>
      </c>
      <c r="G6618" s="36" t="s">
        <v>10961</v>
      </c>
      <c r="H6618" s="37" t="s">
        <v>8431</v>
      </c>
    </row>
    <row r="6619" spans="1:8" x14ac:dyDescent="0.25">
      <c r="A6619" s="30">
        <v>45827</v>
      </c>
      <c r="B6619" s="31" t="s">
        <v>943</v>
      </c>
      <c r="C6619" s="32" t="s">
        <v>944</v>
      </c>
      <c r="D6619" s="31" t="s">
        <v>11051</v>
      </c>
      <c r="E6619" s="32">
        <v>30</v>
      </c>
      <c r="F6619" s="32" t="s">
        <v>14</v>
      </c>
      <c r="G6619" s="32" t="s">
        <v>10961</v>
      </c>
      <c r="H6619" s="33" t="s">
        <v>8431</v>
      </c>
    </row>
    <row r="6620" spans="1:8" x14ac:dyDescent="0.25">
      <c r="A6620" s="34">
        <v>45827</v>
      </c>
      <c r="B6620" s="35" t="s">
        <v>8809</v>
      </c>
      <c r="C6620" s="36" t="s">
        <v>8781</v>
      </c>
      <c r="D6620" s="35" t="s">
        <v>11051</v>
      </c>
      <c r="E6620" s="36">
        <v>8</v>
      </c>
      <c r="F6620" s="36" t="s">
        <v>14</v>
      </c>
      <c r="G6620" s="36" t="s">
        <v>10961</v>
      </c>
      <c r="H6620" s="37" t="s">
        <v>8431</v>
      </c>
    </row>
    <row r="6621" spans="1:8" x14ac:dyDescent="0.25">
      <c r="A6621" s="30">
        <v>45827</v>
      </c>
      <c r="B6621" s="31" t="s">
        <v>9534</v>
      </c>
      <c r="C6621" s="32" t="s">
        <v>6951</v>
      </c>
      <c r="D6621" s="31" t="s">
        <v>11051</v>
      </c>
      <c r="E6621" s="32">
        <v>24</v>
      </c>
      <c r="F6621" s="32" t="s">
        <v>14</v>
      </c>
      <c r="G6621" s="32" t="s">
        <v>10961</v>
      </c>
      <c r="H6621" s="33" t="s">
        <v>8431</v>
      </c>
    </row>
    <row r="6622" spans="1:8" x14ac:dyDescent="0.25">
      <c r="A6622" s="34">
        <v>45827</v>
      </c>
      <c r="B6622" s="35" t="s">
        <v>1286</v>
      </c>
      <c r="C6622" s="36" t="s">
        <v>3557</v>
      </c>
      <c r="D6622" s="35" t="s">
        <v>11051</v>
      </c>
      <c r="E6622" s="36">
        <v>15</v>
      </c>
      <c r="F6622" s="36" t="s">
        <v>14</v>
      </c>
      <c r="G6622" s="36" t="s">
        <v>10961</v>
      </c>
      <c r="H6622" s="37" t="s">
        <v>8431</v>
      </c>
    </row>
    <row r="6623" spans="1:8" x14ac:dyDescent="0.25">
      <c r="A6623" s="30">
        <v>45827</v>
      </c>
      <c r="B6623" s="31" t="s">
        <v>9372</v>
      </c>
      <c r="C6623" s="32" t="s">
        <v>10250</v>
      </c>
      <c r="D6623" s="31" t="s">
        <v>11051</v>
      </c>
      <c r="E6623" s="32">
        <v>6</v>
      </c>
      <c r="F6623" s="32" t="s">
        <v>14</v>
      </c>
      <c r="G6623" s="32" t="s">
        <v>10961</v>
      </c>
      <c r="H6623" s="33" t="s">
        <v>8431</v>
      </c>
    </row>
    <row r="6624" spans="1:8" x14ac:dyDescent="0.25">
      <c r="A6624" s="34">
        <v>45827</v>
      </c>
      <c r="B6624" s="35" t="s">
        <v>10693</v>
      </c>
      <c r="C6624" s="36" t="s">
        <v>9867</v>
      </c>
      <c r="D6624" s="35" t="s">
        <v>11051</v>
      </c>
      <c r="E6624" s="36">
        <v>4</v>
      </c>
      <c r="F6624" s="36" t="s">
        <v>14</v>
      </c>
      <c r="G6624" s="36" t="s">
        <v>10961</v>
      </c>
      <c r="H6624" s="37" t="s">
        <v>8431</v>
      </c>
    </row>
    <row r="6625" spans="1:8" x14ac:dyDescent="0.25">
      <c r="A6625" s="30">
        <v>45827</v>
      </c>
      <c r="B6625" s="31" t="s">
        <v>8829</v>
      </c>
      <c r="C6625" s="32" t="s">
        <v>8799</v>
      </c>
      <c r="D6625" s="31" t="s">
        <v>11051</v>
      </c>
      <c r="E6625" s="32">
        <v>24</v>
      </c>
      <c r="F6625" s="32" t="s">
        <v>14</v>
      </c>
      <c r="G6625" s="32" t="s">
        <v>10961</v>
      </c>
      <c r="H6625" s="33" t="s">
        <v>8431</v>
      </c>
    </row>
    <row r="6626" spans="1:8" x14ac:dyDescent="0.25">
      <c r="A6626" s="34">
        <v>45827</v>
      </c>
      <c r="B6626" s="35" t="s">
        <v>2415</v>
      </c>
      <c r="C6626" s="36" t="s">
        <v>2473</v>
      </c>
      <c r="D6626" s="35" t="s">
        <v>11051</v>
      </c>
      <c r="E6626" s="36">
        <v>4</v>
      </c>
      <c r="F6626" s="36" t="s">
        <v>14</v>
      </c>
      <c r="G6626" s="36" t="s">
        <v>10961</v>
      </c>
      <c r="H6626" s="37" t="s">
        <v>8431</v>
      </c>
    </row>
    <row r="6627" spans="1:8" x14ac:dyDescent="0.25">
      <c r="A6627" s="30">
        <v>45827</v>
      </c>
      <c r="B6627" s="31" t="s">
        <v>11081</v>
      </c>
      <c r="C6627" s="32" t="s">
        <v>11052</v>
      </c>
      <c r="D6627" s="31" t="s">
        <v>11051</v>
      </c>
      <c r="E6627" s="32">
        <v>2</v>
      </c>
      <c r="F6627" s="32" t="s">
        <v>14</v>
      </c>
      <c r="G6627" s="32" t="s">
        <v>10961</v>
      </c>
      <c r="H6627" s="33" t="s">
        <v>8431</v>
      </c>
    </row>
    <row r="6628" spans="1:8" x14ac:dyDescent="0.25">
      <c r="A6628" s="34">
        <v>45827</v>
      </c>
      <c r="B6628" s="35" t="s">
        <v>11080</v>
      </c>
      <c r="C6628" s="36" t="s">
        <v>11053</v>
      </c>
      <c r="D6628" s="35" t="s">
        <v>11051</v>
      </c>
      <c r="E6628" s="36">
        <v>2</v>
      </c>
      <c r="F6628" s="36" t="s">
        <v>14</v>
      </c>
      <c r="G6628" s="36" t="s">
        <v>10961</v>
      </c>
      <c r="H6628" s="37" t="s">
        <v>8431</v>
      </c>
    </row>
    <row r="6629" spans="1:8" x14ac:dyDescent="0.25">
      <c r="A6629" s="30">
        <v>45827</v>
      </c>
      <c r="B6629" s="31" t="s">
        <v>2549</v>
      </c>
      <c r="C6629" s="32" t="s">
        <v>2550</v>
      </c>
      <c r="D6629" s="31" t="s">
        <v>11051</v>
      </c>
      <c r="E6629" s="32">
        <v>4</v>
      </c>
      <c r="F6629" s="32" t="s">
        <v>14</v>
      </c>
      <c r="G6629" s="32" t="s">
        <v>10961</v>
      </c>
      <c r="H6629" s="33" t="s">
        <v>8431</v>
      </c>
    </row>
    <row r="6630" spans="1:8" x14ac:dyDescent="0.25">
      <c r="A6630" s="34">
        <v>45827</v>
      </c>
      <c r="B6630" s="35" t="s">
        <v>430</v>
      </c>
      <c r="C6630" s="36" t="s">
        <v>3571</v>
      </c>
      <c r="D6630" s="35" t="s">
        <v>11055</v>
      </c>
      <c r="E6630" s="36">
        <v>12</v>
      </c>
      <c r="F6630" s="36" t="s">
        <v>14</v>
      </c>
      <c r="G6630" s="36" t="s">
        <v>10961</v>
      </c>
      <c r="H6630" s="37" t="s">
        <v>11054</v>
      </c>
    </row>
    <row r="6631" spans="1:8" x14ac:dyDescent="0.25">
      <c r="A6631" s="30">
        <v>45827</v>
      </c>
      <c r="B6631" s="31" t="s">
        <v>2427</v>
      </c>
      <c r="C6631" s="32" t="s">
        <v>2483</v>
      </c>
      <c r="D6631" s="31" t="s">
        <v>11055</v>
      </c>
      <c r="E6631" s="32">
        <v>24</v>
      </c>
      <c r="F6631" s="32" t="s">
        <v>14</v>
      </c>
      <c r="G6631" s="32" t="s">
        <v>10961</v>
      </c>
      <c r="H6631" s="33" t="s">
        <v>11054</v>
      </c>
    </row>
    <row r="6632" spans="1:8" x14ac:dyDescent="0.25">
      <c r="A6632" s="34">
        <v>45827</v>
      </c>
      <c r="B6632" s="35" t="s">
        <v>1764</v>
      </c>
      <c r="C6632" s="36" t="s">
        <v>1765</v>
      </c>
      <c r="D6632" s="35" t="s">
        <v>11055</v>
      </c>
      <c r="E6632" s="36">
        <v>20</v>
      </c>
      <c r="F6632" s="36" t="s">
        <v>14</v>
      </c>
      <c r="G6632" s="36" t="s">
        <v>10961</v>
      </c>
      <c r="H6632" s="37" t="s">
        <v>11054</v>
      </c>
    </row>
    <row r="6633" spans="1:8" x14ac:dyDescent="0.25">
      <c r="A6633" s="30">
        <v>45827</v>
      </c>
      <c r="B6633" s="31" t="s">
        <v>1586</v>
      </c>
      <c r="C6633" s="32" t="s">
        <v>1587</v>
      </c>
      <c r="D6633" s="31" t="s">
        <v>11055</v>
      </c>
      <c r="E6633" s="32">
        <v>10</v>
      </c>
      <c r="F6633" s="32" t="s">
        <v>14</v>
      </c>
      <c r="G6633" s="32" t="s">
        <v>10961</v>
      </c>
      <c r="H6633" s="33" t="s">
        <v>11054</v>
      </c>
    </row>
    <row r="6634" spans="1:8" x14ac:dyDescent="0.25">
      <c r="A6634" s="34">
        <v>45827</v>
      </c>
      <c r="B6634" s="35" t="s">
        <v>1522</v>
      </c>
      <c r="C6634" s="36" t="s">
        <v>1523</v>
      </c>
      <c r="D6634" s="35" t="s">
        <v>11055</v>
      </c>
      <c r="E6634" s="36">
        <v>4</v>
      </c>
      <c r="F6634" s="36" t="s">
        <v>14</v>
      </c>
      <c r="G6634" s="36" t="s">
        <v>10961</v>
      </c>
      <c r="H6634" s="37" t="s">
        <v>11054</v>
      </c>
    </row>
    <row r="6635" spans="1:8" x14ac:dyDescent="0.25">
      <c r="A6635" s="30">
        <v>45827</v>
      </c>
      <c r="B6635" s="31" t="s">
        <v>2418</v>
      </c>
      <c r="C6635" s="32" t="s">
        <v>2476</v>
      </c>
      <c r="D6635" s="31" t="s">
        <v>11055</v>
      </c>
      <c r="E6635" s="32">
        <v>12</v>
      </c>
      <c r="F6635" s="32" t="s">
        <v>14</v>
      </c>
      <c r="G6635" s="32" t="s">
        <v>10961</v>
      </c>
      <c r="H6635" s="33" t="s">
        <v>11054</v>
      </c>
    </row>
    <row r="6636" spans="1:8" x14ac:dyDescent="0.25">
      <c r="A6636" s="34">
        <v>45827</v>
      </c>
      <c r="B6636" s="35" t="s">
        <v>2369</v>
      </c>
      <c r="C6636" s="36" t="s">
        <v>2441</v>
      </c>
      <c r="D6636" s="35" t="s">
        <v>11055</v>
      </c>
      <c r="E6636" s="36">
        <v>6</v>
      </c>
      <c r="F6636" s="36" t="s">
        <v>14</v>
      </c>
      <c r="G6636" s="36" t="s">
        <v>10961</v>
      </c>
      <c r="H6636" s="37" t="s">
        <v>11054</v>
      </c>
    </row>
    <row r="6637" spans="1:8" x14ac:dyDescent="0.25">
      <c r="A6637" s="30">
        <v>45827</v>
      </c>
      <c r="B6637" s="31" t="s">
        <v>11056</v>
      </c>
      <c r="C6637" s="32" t="s">
        <v>5074</v>
      </c>
      <c r="D6637" s="31" t="s">
        <v>11055</v>
      </c>
      <c r="E6637" s="32">
        <v>20</v>
      </c>
      <c r="F6637" s="32" t="s">
        <v>14</v>
      </c>
      <c r="G6637" s="32" t="s">
        <v>10961</v>
      </c>
      <c r="H6637" s="33" t="s">
        <v>11054</v>
      </c>
    </row>
    <row r="6638" spans="1:8" x14ac:dyDescent="0.25">
      <c r="A6638" s="34">
        <v>45827</v>
      </c>
      <c r="B6638" s="35" t="s">
        <v>867</v>
      </c>
      <c r="C6638" s="36" t="s">
        <v>4283</v>
      </c>
      <c r="D6638" s="35" t="s">
        <v>11055</v>
      </c>
      <c r="E6638" s="36">
        <v>36</v>
      </c>
      <c r="F6638" s="36" t="s">
        <v>14</v>
      </c>
      <c r="G6638" s="36" t="s">
        <v>10961</v>
      </c>
      <c r="H6638" s="37" t="s">
        <v>11054</v>
      </c>
    </row>
    <row r="6639" spans="1:8" x14ac:dyDescent="0.25">
      <c r="A6639" s="30">
        <v>45827</v>
      </c>
      <c r="B6639" s="31" t="s">
        <v>2161</v>
      </c>
      <c r="C6639" s="32" t="s">
        <v>2162</v>
      </c>
      <c r="D6639" s="31" t="s">
        <v>11055</v>
      </c>
      <c r="E6639" s="32">
        <v>24</v>
      </c>
      <c r="F6639" s="32" t="s">
        <v>14</v>
      </c>
      <c r="G6639" s="32" t="s">
        <v>10961</v>
      </c>
      <c r="H6639" s="33" t="s">
        <v>11054</v>
      </c>
    </row>
    <row r="6640" spans="1:8" x14ac:dyDescent="0.25">
      <c r="A6640" s="34">
        <v>45827</v>
      </c>
      <c r="B6640" s="35" t="s">
        <v>2053</v>
      </c>
      <c r="C6640" s="36" t="s">
        <v>2054</v>
      </c>
      <c r="D6640" s="35" t="s">
        <v>11055</v>
      </c>
      <c r="E6640" s="36">
        <v>24</v>
      </c>
      <c r="F6640" s="36" t="s">
        <v>25</v>
      </c>
      <c r="G6640" s="36" t="s">
        <v>10961</v>
      </c>
      <c r="H6640" s="37" t="s">
        <v>11054</v>
      </c>
    </row>
    <row r="6641" spans="1:8" x14ac:dyDescent="0.25">
      <c r="A6641" s="30">
        <v>45827</v>
      </c>
      <c r="B6641" s="31" t="s">
        <v>676</v>
      </c>
      <c r="C6641" s="32" t="s">
        <v>677</v>
      </c>
      <c r="D6641" s="31" t="s">
        <v>11055</v>
      </c>
      <c r="E6641" s="32">
        <v>10</v>
      </c>
      <c r="F6641" s="32" t="s">
        <v>14</v>
      </c>
      <c r="G6641" s="32" t="s">
        <v>10961</v>
      </c>
      <c r="H6641" s="33" t="s">
        <v>11054</v>
      </c>
    </row>
    <row r="6642" spans="1:8" x14ac:dyDescent="0.25">
      <c r="A6642" s="34">
        <v>45827</v>
      </c>
      <c r="B6642" s="35" t="s">
        <v>10229</v>
      </c>
      <c r="C6642" s="36" t="s">
        <v>4224</v>
      </c>
      <c r="D6642" s="35" t="s">
        <v>11055</v>
      </c>
      <c r="E6642" s="36">
        <v>60</v>
      </c>
      <c r="F6642" s="36" t="s">
        <v>14</v>
      </c>
      <c r="G6642" s="36" t="s">
        <v>10961</v>
      </c>
      <c r="H6642" s="37" t="s">
        <v>11054</v>
      </c>
    </row>
    <row r="6643" spans="1:8" x14ac:dyDescent="0.25">
      <c r="A6643" s="30">
        <v>45827</v>
      </c>
      <c r="B6643" s="31" t="s">
        <v>4715</v>
      </c>
      <c r="C6643" s="32" t="s">
        <v>4716</v>
      </c>
      <c r="D6643" s="31" t="s">
        <v>11055</v>
      </c>
      <c r="E6643" s="32">
        <v>6</v>
      </c>
      <c r="F6643" s="32" t="s">
        <v>25</v>
      </c>
      <c r="G6643" s="32" t="s">
        <v>10961</v>
      </c>
      <c r="H6643" s="33" t="s">
        <v>11054</v>
      </c>
    </row>
    <row r="6644" spans="1:8" x14ac:dyDescent="0.25">
      <c r="A6644" s="34">
        <v>45827</v>
      </c>
      <c r="B6644" s="35" t="s">
        <v>339</v>
      </c>
      <c r="C6644" s="36" t="s">
        <v>340</v>
      </c>
      <c r="D6644" s="35" t="s">
        <v>11055</v>
      </c>
      <c r="E6644" s="36">
        <v>24</v>
      </c>
      <c r="F6644" s="36" t="s">
        <v>14</v>
      </c>
      <c r="G6644" s="36" t="s">
        <v>10961</v>
      </c>
      <c r="H6644" s="37" t="s">
        <v>11054</v>
      </c>
    </row>
    <row r="6645" spans="1:8" x14ac:dyDescent="0.25">
      <c r="A6645" s="30">
        <v>45827</v>
      </c>
      <c r="B6645" s="31" t="s">
        <v>8339</v>
      </c>
      <c r="C6645" s="32" t="s">
        <v>8340</v>
      </c>
      <c r="D6645" s="31" t="s">
        <v>11055</v>
      </c>
      <c r="E6645" s="32">
        <v>24</v>
      </c>
      <c r="F6645" s="32" t="s">
        <v>14</v>
      </c>
      <c r="G6645" s="32" t="s">
        <v>10961</v>
      </c>
      <c r="H6645" s="33" t="s">
        <v>11054</v>
      </c>
    </row>
    <row r="6646" spans="1:8" x14ac:dyDescent="0.25">
      <c r="A6646" s="34">
        <v>45827</v>
      </c>
      <c r="B6646" s="35" t="s">
        <v>6700</v>
      </c>
      <c r="C6646" s="36" t="s">
        <v>6701</v>
      </c>
      <c r="D6646" s="35" t="s">
        <v>11055</v>
      </c>
      <c r="E6646" s="36">
        <v>20</v>
      </c>
      <c r="F6646" s="36" t="s">
        <v>14</v>
      </c>
      <c r="G6646" s="36" t="s">
        <v>10961</v>
      </c>
      <c r="H6646" s="37" t="s">
        <v>11054</v>
      </c>
    </row>
    <row r="6647" spans="1:8" x14ac:dyDescent="0.25">
      <c r="A6647" s="30">
        <v>45827</v>
      </c>
      <c r="B6647" s="31" t="s">
        <v>10357</v>
      </c>
      <c r="C6647" s="32" t="s">
        <v>10357</v>
      </c>
      <c r="D6647" s="31" t="s">
        <v>11055</v>
      </c>
      <c r="E6647" s="32">
        <v>6</v>
      </c>
      <c r="F6647" s="32" t="s">
        <v>14</v>
      </c>
      <c r="G6647" s="32" t="s">
        <v>10961</v>
      </c>
      <c r="H6647" s="33" t="s">
        <v>11054</v>
      </c>
    </row>
    <row r="6648" spans="1:8" x14ac:dyDescent="0.25">
      <c r="A6648" s="34">
        <v>45827</v>
      </c>
      <c r="B6648" s="35" t="s">
        <v>10187</v>
      </c>
      <c r="C6648" s="36" t="s">
        <v>6060</v>
      </c>
      <c r="D6648" s="35">
        <v>2211</v>
      </c>
      <c r="E6648" s="36">
        <v>4</v>
      </c>
      <c r="F6648" s="36" t="s">
        <v>14</v>
      </c>
      <c r="G6648" s="36" t="s">
        <v>10961</v>
      </c>
      <c r="H6648" s="37" t="s">
        <v>11057</v>
      </c>
    </row>
    <row r="6649" spans="1:8" x14ac:dyDescent="0.25">
      <c r="A6649" s="30">
        <v>45827</v>
      </c>
      <c r="B6649" s="31" t="s">
        <v>8565</v>
      </c>
      <c r="C6649" s="32" t="s">
        <v>6090</v>
      </c>
      <c r="D6649" s="31">
        <v>2211</v>
      </c>
      <c r="E6649" s="32">
        <v>2</v>
      </c>
      <c r="F6649" s="32" t="s">
        <v>14</v>
      </c>
      <c r="G6649" s="32" t="s">
        <v>10961</v>
      </c>
      <c r="H6649" s="33" t="s">
        <v>11057</v>
      </c>
    </row>
    <row r="6650" spans="1:8" x14ac:dyDescent="0.25">
      <c r="A6650" s="34">
        <v>45827</v>
      </c>
      <c r="B6650" s="35" t="s">
        <v>8597</v>
      </c>
      <c r="C6650" s="36" t="s">
        <v>6136</v>
      </c>
      <c r="D6650" s="35">
        <v>2211</v>
      </c>
      <c r="E6650" s="36">
        <v>3</v>
      </c>
      <c r="F6650" s="36" t="s">
        <v>14</v>
      </c>
      <c r="G6650" s="36" t="s">
        <v>10961</v>
      </c>
      <c r="H6650" s="37" t="s">
        <v>11057</v>
      </c>
    </row>
    <row r="6651" spans="1:8" x14ac:dyDescent="0.25">
      <c r="A6651" s="30">
        <v>45827</v>
      </c>
      <c r="B6651" s="31" t="s">
        <v>8599</v>
      </c>
      <c r="C6651" s="32" t="s">
        <v>6138</v>
      </c>
      <c r="D6651" s="31">
        <v>2211</v>
      </c>
      <c r="E6651" s="32">
        <v>3</v>
      </c>
      <c r="F6651" s="32" t="s">
        <v>14</v>
      </c>
      <c r="G6651" s="32" t="s">
        <v>10961</v>
      </c>
      <c r="H6651" s="33" t="s">
        <v>11057</v>
      </c>
    </row>
    <row r="6652" spans="1:8" x14ac:dyDescent="0.25">
      <c r="A6652" s="34">
        <v>45827</v>
      </c>
      <c r="B6652" s="35" t="s">
        <v>889</v>
      </c>
      <c r="C6652" s="36" t="s">
        <v>890</v>
      </c>
      <c r="D6652" s="35">
        <v>2211</v>
      </c>
      <c r="E6652" s="36">
        <v>6</v>
      </c>
      <c r="F6652" s="36" t="s">
        <v>14</v>
      </c>
      <c r="G6652" s="36" t="s">
        <v>10961</v>
      </c>
      <c r="H6652" s="37" t="s">
        <v>11057</v>
      </c>
    </row>
    <row r="6653" spans="1:8" x14ac:dyDescent="0.25">
      <c r="A6653" s="30">
        <v>45827</v>
      </c>
      <c r="B6653" s="31" t="s">
        <v>630</v>
      </c>
      <c r="C6653" s="32" t="s">
        <v>3558</v>
      </c>
      <c r="D6653" s="31">
        <v>2211</v>
      </c>
      <c r="E6653" s="32">
        <v>6</v>
      </c>
      <c r="F6653" s="32" t="s">
        <v>25</v>
      </c>
      <c r="G6653" s="32" t="s">
        <v>10961</v>
      </c>
      <c r="H6653" s="33" t="s">
        <v>11057</v>
      </c>
    </row>
    <row r="6654" spans="1:8" x14ac:dyDescent="0.25">
      <c r="A6654" s="34">
        <v>45827</v>
      </c>
      <c r="B6654" s="35" t="s">
        <v>1208</v>
      </c>
      <c r="C6654" s="36" t="s">
        <v>3554</v>
      </c>
      <c r="D6654" s="35">
        <v>2211</v>
      </c>
      <c r="E6654" s="36">
        <v>6</v>
      </c>
      <c r="F6654" s="36" t="s">
        <v>14</v>
      </c>
      <c r="G6654" s="36" t="s">
        <v>10961</v>
      </c>
      <c r="H6654" s="37" t="s">
        <v>11057</v>
      </c>
    </row>
    <row r="6655" spans="1:8" x14ac:dyDescent="0.25">
      <c r="A6655" s="30">
        <v>45827</v>
      </c>
      <c r="B6655" s="31" t="s">
        <v>1766</v>
      </c>
      <c r="C6655" s="32" t="s">
        <v>1767</v>
      </c>
      <c r="D6655" s="31">
        <v>2211</v>
      </c>
      <c r="E6655" s="32">
        <v>2</v>
      </c>
      <c r="F6655" s="32" t="s">
        <v>14</v>
      </c>
      <c r="G6655" s="32" t="s">
        <v>10961</v>
      </c>
      <c r="H6655" s="33" t="s">
        <v>11057</v>
      </c>
    </row>
    <row r="6656" spans="1:8" x14ac:dyDescent="0.25">
      <c r="A6656" s="34">
        <v>45827</v>
      </c>
      <c r="B6656" s="35" t="s">
        <v>4701</v>
      </c>
      <c r="C6656" s="36" t="s">
        <v>4702</v>
      </c>
      <c r="D6656" s="35">
        <v>2211</v>
      </c>
      <c r="E6656" s="36">
        <v>3</v>
      </c>
      <c r="F6656" s="36" t="s">
        <v>14</v>
      </c>
      <c r="G6656" s="36" t="s">
        <v>10961</v>
      </c>
      <c r="H6656" s="37" t="s">
        <v>11057</v>
      </c>
    </row>
    <row r="6657" spans="1:8" x14ac:dyDescent="0.25">
      <c r="A6657" s="30">
        <v>45827</v>
      </c>
      <c r="B6657" s="31" t="s">
        <v>2369</v>
      </c>
      <c r="C6657" s="32" t="s">
        <v>2441</v>
      </c>
      <c r="D6657" s="31">
        <v>2211</v>
      </c>
      <c r="E6657" s="32">
        <v>3</v>
      </c>
      <c r="F6657" s="32" t="s">
        <v>14</v>
      </c>
      <c r="G6657" s="32" t="s">
        <v>10961</v>
      </c>
      <c r="H6657" s="33" t="s">
        <v>11057</v>
      </c>
    </row>
    <row r="6658" spans="1:8" x14ac:dyDescent="0.25">
      <c r="A6658" s="34">
        <v>45827</v>
      </c>
      <c r="B6658" s="35" t="s">
        <v>1032</v>
      </c>
      <c r="C6658" s="36" t="s">
        <v>1033</v>
      </c>
      <c r="D6658" s="35">
        <v>2211</v>
      </c>
      <c r="E6658" s="36">
        <v>2</v>
      </c>
      <c r="F6658" s="36" t="s">
        <v>14</v>
      </c>
      <c r="G6658" s="36" t="s">
        <v>10961</v>
      </c>
      <c r="H6658" s="37" t="s">
        <v>11057</v>
      </c>
    </row>
    <row r="6659" spans="1:8" x14ac:dyDescent="0.25">
      <c r="A6659" s="30">
        <v>45827</v>
      </c>
      <c r="B6659" s="31" t="s">
        <v>9557</v>
      </c>
      <c r="C6659" s="32" t="s">
        <v>9647</v>
      </c>
      <c r="D6659" s="31">
        <v>2211</v>
      </c>
      <c r="E6659" s="32">
        <v>10</v>
      </c>
      <c r="F6659" s="32" t="s">
        <v>14</v>
      </c>
      <c r="G6659" s="32" t="s">
        <v>10961</v>
      </c>
      <c r="H6659" s="33" t="s">
        <v>11057</v>
      </c>
    </row>
    <row r="6660" spans="1:8" x14ac:dyDescent="0.25">
      <c r="A6660" s="34">
        <v>45827</v>
      </c>
      <c r="B6660" s="35" t="s">
        <v>1022</v>
      </c>
      <c r="C6660" s="36" t="s">
        <v>4915</v>
      </c>
      <c r="D6660" s="35">
        <v>2211</v>
      </c>
      <c r="E6660" s="36">
        <v>2</v>
      </c>
      <c r="F6660" s="36" t="s">
        <v>25</v>
      </c>
      <c r="G6660" s="36" t="s">
        <v>10961</v>
      </c>
      <c r="H6660" s="37" t="s">
        <v>11057</v>
      </c>
    </row>
    <row r="6661" spans="1:8" x14ac:dyDescent="0.25">
      <c r="A6661" s="30">
        <v>45828</v>
      </c>
      <c r="B6661" s="31" t="s">
        <v>8339</v>
      </c>
      <c r="C6661" s="32" t="s">
        <v>8340</v>
      </c>
      <c r="D6661" s="31">
        <v>2220</v>
      </c>
      <c r="E6661" s="32">
        <v>24</v>
      </c>
      <c r="F6661" s="32" t="s">
        <v>14</v>
      </c>
      <c r="G6661" s="32" t="s">
        <v>10961</v>
      </c>
      <c r="H6661" s="33" t="s">
        <v>9417</v>
      </c>
    </row>
    <row r="6662" spans="1:8" x14ac:dyDescent="0.25">
      <c r="A6662" s="34">
        <v>45828</v>
      </c>
      <c r="B6662" s="35" t="s">
        <v>1490</v>
      </c>
      <c r="C6662" s="36" t="s">
        <v>1491</v>
      </c>
      <c r="D6662" s="35">
        <v>2220</v>
      </c>
      <c r="E6662" s="36">
        <v>50</v>
      </c>
      <c r="F6662" s="36" t="s">
        <v>14</v>
      </c>
      <c r="G6662" s="36" t="s">
        <v>10961</v>
      </c>
      <c r="H6662" s="37" t="s">
        <v>9417</v>
      </c>
    </row>
    <row r="6663" spans="1:8" x14ac:dyDescent="0.25">
      <c r="A6663" s="30">
        <v>45828</v>
      </c>
      <c r="B6663" s="31" t="s">
        <v>8181</v>
      </c>
      <c r="C6663" s="32" t="s">
        <v>8182</v>
      </c>
      <c r="D6663" s="31">
        <v>2220</v>
      </c>
      <c r="E6663" s="32">
        <v>18</v>
      </c>
      <c r="F6663" s="32" t="s">
        <v>14</v>
      </c>
      <c r="G6663" s="32" t="s">
        <v>10961</v>
      </c>
      <c r="H6663" s="33" t="s">
        <v>9417</v>
      </c>
    </row>
    <row r="6664" spans="1:8" x14ac:dyDescent="0.25">
      <c r="A6664" s="34">
        <v>45828</v>
      </c>
      <c r="B6664" s="35" t="s">
        <v>8177</v>
      </c>
      <c r="C6664" s="36" t="s">
        <v>8178</v>
      </c>
      <c r="D6664" s="35">
        <v>2220</v>
      </c>
      <c r="E6664" s="36">
        <v>25</v>
      </c>
      <c r="F6664" s="36" t="s">
        <v>14</v>
      </c>
      <c r="G6664" s="36" t="s">
        <v>10961</v>
      </c>
      <c r="H6664" s="37" t="s">
        <v>9417</v>
      </c>
    </row>
    <row r="6665" spans="1:8" x14ac:dyDescent="0.25">
      <c r="A6665" s="30">
        <v>45828</v>
      </c>
      <c r="B6665" s="31" t="s">
        <v>8157</v>
      </c>
      <c r="C6665" s="32" t="s">
        <v>8158</v>
      </c>
      <c r="D6665" s="31">
        <v>2220</v>
      </c>
      <c r="E6665" s="32">
        <v>13</v>
      </c>
      <c r="F6665" s="32" t="s">
        <v>14</v>
      </c>
      <c r="G6665" s="32" t="s">
        <v>10961</v>
      </c>
      <c r="H6665" s="33" t="s">
        <v>9417</v>
      </c>
    </row>
    <row r="6666" spans="1:8" x14ac:dyDescent="0.25">
      <c r="A6666" s="34">
        <v>45828</v>
      </c>
      <c r="B6666" s="35" t="s">
        <v>2427</v>
      </c>
      <c r="C6666" s="36" t="s">
        <v>2483</v>
      </c>
      <c r="D6666" s="35">
        <v>2220</v>
      </c>
      <c r="E6666" s="36">
        <v>12</v>
      </c>
      <c r="F6666" s="36" t="s">
        <v>14</v>
      </c>
      <c r="G6666" s="36" t="s">
        <v>10961</v>
      </c>
      <c r="H6666" s="37" t="s">
        <v>9417</v>
      </c>
    </row>
    <row r="6667" spans="1:8" x14ac:dyDescent="0.25">
      <c r="A6667" s="30">
        <v>45828</v>
      </c>
      <c r="B6667" s="31" t="s">
        <v>958</v>
      </c>
      <c r="C6667" s="32" t="s">
        <v>959</v>
      </c>
      <c r="D6667" s="31">
        <v>2220</v>
      </c>
      <c r="E6667" s="32">
        <v>12</v>
      </c>
      <c r="F6667" s="32" t="s">
        <v>14</v>
      </c>
      <c r="G6667" s="32" t="s">
        <v>10961</v>
      </c>
      <c r="H6667" s="33" t="s">
        <v>9417</v>
      </c>
    </row>
    <row r="6668" spans="1:8" x14ac:dyDescent="0.25">
      <c r="A6668" s="34">
        <v>45828</v>
      </c>
      <c r="B6668" s="35" t="s">
        <v>10238</v>
      </c>
      <c r="C6668" s="36" t="s">
        <v>10538</v>
      </c>
      <c r="D6668" s="35">
        <v>2205</v>
      </c>
      <c r="E6668" s="36">
        <v>4</v>
      </c>
      <c r="F6668" s="36" t="s">
        <v>25</v>
      </c>
      <c r="G6668" s="36" t="s">
        <v>10961</v>
      </c>
      <c r="H6668" s="37" t="s">
        <v>11058</v>
      </c>
    </row>
    <row r="6669" spans="1:8" x14ac:dyDescent="0.25">
      <c r="A6669" s="30">
        <v>45828</v>
      </c>
      <c r="B6669" s="31" t="s">
        <v>7058</v>
      </c>
      <c r="C6669" s="32" t="s">
        <v>7059</v>
      </c>
      <c r="D6669" s="31">
        <v>2205</v>
      </c>
      <c r="E6669" s="32">
        <v>2040</v>
      </c>
      <c r="F6669" s="32" t="s">
        <v>14</v>
      </c>
      <c r="G6669" s="32" t="s">
        <v>10961</v>
      </c>
      <c r="H6669" s="33" t="s">
        <v>11058</v>
      </c>
    </row>
    <row r="6670" spans="1:8" x14ac:dyDescent="0.25">
      <c r="A6670" s="34">
        <v>45828</v>
      </c>
      <c r="B6670" s="35" t="s">
        <v>3181</v>
      </c>
      <c r="C6670" s="36" t="s">
        <v>3182</v>
      </c>
      <c r="D6670" s="35">
        <v>2212</v>
      </c>
      <c r="E6670" s="36">
        <v>3</v>
      </c>
      <c r="F6670" s="36" t="s">
        <v>14</v>
      </c>
      <c r="G6670" s="36" t="s">
        <v>10961</v>
      </c>
      <c r="H6670" s="37" t="s">
        <v>9421</v>
      </c>
    </row>
    <row r="6671" spans="1:8" x14ac:dyDescent="0.25">
      <c r="A6671" s="30">
        <v>45828</v>
      </c>
      <c r="B6671" s="31" t="s">
        <v>3177</v>
      </c>
      <c r="C6671" s="32" t="s">
        <v>3178</v>
      </c>
      <c r="D6671" s="31">
        <v>2212</v>
      </c>
      <c r="E6671" s="32">
        <v>3</v>
      </c>
      <c r="F6671" s="32" t="s">
        <v>14</v>
      </c>
      <c r="G6671" s="32" t="s">
        <v>10961</v>
      </c>
      <c r="H6671" s="33" t="s">
        <v>9421</v>
      </c>
    </row>
    <row r="6672" spans="1:8" x14ac:dyDescent="0.25">
      <c r="A6672" s="34">
        <v>45828</v>
      </c>
      <c r="B6672" s="35" t="s">
        <v>2259</v>
      </c>
      <c r="C6672" s="36" t="s">
        <v>2260</v>
      </c>
      <c r="D6672" s="35">
        <v>2212</v>
      </c>
      <c r="E6672" s="36">
        <v>20</v>
      </c>
      <c r="F6672" s="36" t="s">
        <v>14</v>
      </c>
      <c r="G6672" s="36" t="s">
        <v>10961</v>
      </c>
      <c r="H6672" s="37" t="s">
        <v>9421</v>
      </c>
    </row>
    <row r="6673" spans="1:8" x14ac:dyDescent="0.25">
      <c r="A6673" s="30">
        <v>45828</v>
      </c>
      <c r="B6673" s="31" t="s">
        <v>1990</v>
      </c>
      <c r="C6673" s="32" t="s">
        <v>1991</v>
      </c>
      <c r="D6673" s="31">
        <v>2212</v>
      </c>
      <c r="E6673" s="32">
        <v>2</v>
      </c>
      <c r="F6673" s="32" t="s">
        <v>14</v>
      </c>
      <c r="G6673" s="32" t="s">
        <v>10961</v>
      </c>
      <c r="H6673" s="33" t="s">
        <v>9421</v>
      </c>
    </row>
    <row r="6674" spans="1:8" x14ac:dyDescent="0.25">
      <c r="A6674" s="34">
        <v>45828</v>
      </c>
      <c r="B6674" s="35" t="s">
        <v>1942</v>
      </c>
      <c r="C6674" s="36" t="s">
        <v>1943</v>
      </c>
      <c r="D6674" s="35">
        <v>2212</v>
      </c>
      <c r="E6674" s="36">
        <v>1</v>
      </c>
      <c r="F6674" s="36" t="s">
        <v>14</v>
      </c>
      <c r="G6674" s="36" t="s">
        <v>10961</v>
      </c>
      <c r="H6674" s="37" t="s">
        <v>9421</v>
      </c>
    </row>
    <row r="6675" spans="1:8" x14ac:dyDescent="0.25">
      <c r="A6675" s="30">
        <v>45828</v>
      </c>
      <c r="B6675" s="31" t="s">
        <v>1938</v>
      </c>
      <c r="C6675" s="32" t="s">
        <v>1939</v>
      </c>
      <c r="D6675" s="31">
        <v>2212</v>
      </c>
      <c r="E6675" s="32">
        <v>1</v>
      </c>
      <c r="F6675" s="32" t="s">
        <v>14</v>
      </c>
      <c r="G6675" s="32" t="s">
        <v>10961</v>
      </c>
      <c r="H6675" s="33" t="s">
        <v>9421</v>
      </c>
    </row>
    <row r="6676" spans="1:8" x14ac:dyDescent="0.25">
      <c r="A6676" s="34">
        <v>45828</v>
      </c>
      <c r="B6676" s="35" t="s">
        <v>2782</v>
      </c>
      <c r="C6676" s="36" t="s">
        <v>2783</v>
      </c>
      <c r="D6676" s="35">
        <v>2212</v>
      </c>
      <c r="E6676" s="36">
        <v>1</v>
      </c>
      <c r="F6676" s="36" t="s">
        <v>14</v>
      </c>
      <c r="G6676" s="36" t="s">
        <v>10961</v>
      </c>
      <c r="H6676" s="37" t="s">
        <v>9421</v>
      </c>
    </row>
    <row r="6677" spans="1:8" x14ac:dyDescent="0.25">
      <c r="A6677" s="30">
        <v>45828</v>
      </c>
      <c r="B6677" s="31">
        <v>6044397001</v>
      </c>
      <c r="C6677" s="32" t="s">
        <v>8997</v>
      </c>
      <c r="D6677" s="31">
        <v>2223</v>
      </c>
      <c r="E6677" s="32">
        <v>25</v>
      </c>
      <c r="F6677" s="32" t="s">
        <v>14</v>
      </c>
      <c r="G6677" s="32" t="s">
        <v>10961</v>
      </c>
      <c r="H6677" s="33" t="s">
        <v>10764</v>
      </c>
    </row>
    <row r="6678" spans="1:8" x14ac:dyDescent="0.25">
      <c r="A6678" s="34">
        <v>45828</v>
      </c>
      <c r="B6678" s="35" t="s">
        <v>11059</v>
      </c>
      <c r="C6678" s="36" t="s">
        <v>11060</v>
      </c>
      <c r="D6678" s="35">
        <v>2222</v>
      </c>
      <c r="E6678" s="36">
        <v>5</v>
      </c>
      <c r="F6678" s="36" t="s">
        <v>14</v>
      </c>
      <c r="G6678" s="36" t="s">
        <v>10961</v>
      </c>
      <c r="H6678" s="37" t="s">
        <v>10149</v>
      </c>
    </row>
    <row r="6679" spans="1:8" x14ac:dyDescent="0.25">
      <c r="A6679" s="30">
        <v>45828</v>
      </c>
      <c r="B6679" s="31" t="s">
        <v>8980</v>
      </c>
      <c r="C6679" s="32" t="s">
        <v>8981</v>
      </c>
      <c r="D6679" s="31">
        <v>2222</v>
      </c>
      <c r="E6679" s="32">
        <v>2</v>
      </c>
      <c r="F6679" s="32" t="s">
        <v>14</v>
      </c>
      <c r="G6679" s="32" t="s">
        <v>10961</v>
      </c>
      <c r="H6679" s="33" t="s">
        <v>10149</v>
      </c>
    </row>
    <row r="6680" spans="1:8" x14ac:dyDescent="0.25">
      <c r="A6680" s="34">
        <v>45828</v>
      </c>
      <c r="B6680" s="35" t="s">
        <v>1817</v>
      </c>
      <c r="C6680" s="36" t="s">
        <v>1818</v>
      </c>
      <c r="D6680" s="35">
        <v>2222</v>
      </c>
      <c r="E6680" s="36">
        <v>2</v>
      </c>
      <c r="F6680" s="36" t="s">
        <v>14</v>
      </c>
      <c r="G6680" s="36" t="s">
        <v>10961</v>
      </c>
      <c r="H6680" s="37" t="s">
        <v>10149</v>
      </c>
    </row>
    <row r="6681" spans="1:8" x14ac:dyDescent="0.25">
      <c r="A6681" s="30">
        <v>45828</v>
      </c>
      <c r="B6681" s="31" t="s">
        <v>59</v>
      </c>
      <c r="C6681" s="32" t="s">
        <v>60</v>
      </c>
      <c r="D6681" s="31">
        <v>2222</v>
      </c>
      <c r="E6681" s="32">
        <v>2</v>
      </c>
      <c r="F6681" s="32" t="s">
        <v>14</v>
      </c>
      <c r="G6681" s="32" t="s">
        <v>10961</v>
      </c>
      <c r="H6681" s="33" t="s">
        <v>10149</v>
      </c>
    </row>
    <row r="6682" spans="1:8" x14ac:dyDescent="0.25">
      <c r="A6682" s="34">
        <v>45828</v>
      </c>
      <c r="B6682" s="35" t="s">
        <v>11061</v>
      </c>
      <c r="C6682" s="36" t="s">
        <v>9857</v>
      </c>
      <c r="D6682" s="35">
        <v>2222</v>
      </c>
      <c r="E6682" s="36">
        <v>2</v>
      </c>
      <c r="F6682" s="36" t="s">
        <v>14</v>
      </c>
      <c r="G6682" s="36" t="s">
        <v>10961</v>
      </c>
      <c r="H6682" s="37" t="s">
        <v>10149</v>
      </c>
    </row>
    <row r="6683" spans="1:8" x14ac:dyDescent="0.25">
      <c r="A6683" s="30">
        <v>45828</v>
      </c>
      <c r="B6683" s="31" t="s">
        <v>6225</v>
      </c>
      <c r="C6683" s="32" t="s">
        <v>6226</v>
      </c>
      <c r="D6683" s="31">
        <v>2222</v>
      </c>
      <c r="E6683" s="32">
        <v>2</v>
      </c>
      <c r="F6683" s="32" t="s">
        <v>14</v>
      </c>
      <c r="G6683" s="32" t="s">
        <v>10961</v>
      </c>
      <c r="H6683" s="33" t="s">
        <v>10149</v>
      </c>
    </row>
    <row r="6684" spans="1:8" x14ac:dyDescent="0.25">
      <c r="A6684" s="34">
        <v>45828</v>
      </c>
      <c r="B6684" s="35" t="s">
        <v>8880</v>
      </c>
      <c r="C6684" s="36" t="s">
        <v>8851</v>
      </c>
      <c r="D6684" s="35">
        <v>2222</v>
      </c>
      <c r="E6684" s="36">
        <v>2</v>
      </c>
      <c r="F6684" s="36" t="s">
        <v>14</v>
      </c>
      <c r="G6684" s="36" t="s">
        <v>10961</v>
      </c>
      <c r="H6684" s="37" t="s">
        <v>10149</v>
      </c>
    </row>
    <row r="6685" spans="1:8" x14ac:dyDescent="0.25">
      <c r="A6685" s="30">
        <v>45828</v>
      </c>
      <c r="B6685" s="31" t="s">
        <v>8819</v>
      </c>
      <c r="C6685" s="32" t="s">
        <v>8789</v>
      </c>
      <c r="D6685" s="31">
        <v>2222</v>
      </c>
      <c r="E6685" s="32">
        <v>2</v>
      </c>
      <c r="F6685" s="32" t="s">
        <v>14</v>
      </c>
      <c r="G6685" s="32" t="s">
        <v>10961</v>
      </c>
      <c r="H6685" s="33" t="s">
        <v>10149</v>
      </c>
    </row>
    <row r="6686" spans="1:8" x14ac:dyDescent="0.25">
      <c r="A6686" s="34">
        <v>45824</v>
      </c>
      <c r="B6686" s="35" t="s">
        <v>10966</v>
      </c>
      <c r="C6686" s="36" t="s">
        <v>10968</v>
      </c>
      <c r="D6686" s="35">
        <v>3461</v>
      </c>
      <c r="E6686" s="36">
        <v>434</v>
      </c>
      <c r="F6686" s="36" t="s">
        <v>14</v>
      </c>
      <c r="G6686" s="36" t="s">
        <v>10003</v>
      </c>
      <c r="H6686" s="37">
        <v>0</v>
      </c>
    </row>
    <row r="6687" spans="1:8" x14ac:dyDescent="0.25">
      <c r="A6687" s="30">
        <v>45824</v>
      </c>
      <c r="B6687" s="31" t="s">
        <v>9407</v>
      </c>
      <c r="C6687" s="32" t="s">
        <v>10649</v>
      </c>
      <c r="D6687" s="31">
        <v>3462</v>
      </c>
      <c r="E6687" s="32">
        <v>4</v>
      </c>
      <c r="F6687" s="32" t="s">
        <v>14</v>
      </c>
      <c r="G6687" s="32" t="s">
        <v>10003</v>
      </c>
      <c r="H6687" s="33">
        <v>0</v>
      </c>
    </row>
    <row r="6688" spans="1:8" x14ac:dyDescent="0.25">
      <c r="A6688" s="34">
        <v>45824</v>
      </c>
      <c r="B6688" s="35" t="s">
        <v>9399</v>
      </c>
      <c r="C6688" s="36" t="s">
        <v>8845</v>
      </c>
      <c r="D6688" s="35">
        <v>3463</v>
      </c>
      <c r="E6688" s="36">
        <v>20</v>
      </c>
      <c r="F6688" s="36" t="s">
        <v>14</v>
      </c>
      <c r="G6688" s="36" t="s">
        <v>10003</v>
      </c>
      <c r="H6688" s="37">
        <v>0</v>
      </c>
    </row>
    <row r="6689" spans="1:8" x14ac:dyDescent="0.25">
      <c r="A6689" s="30">
        <v>45824</v>
      </c>
      <c r="B6689" s="31" t="s">
        <v>8876</v>
      </c>
      <c r="C6689" s="32" t="s">
        <v>8844</v>
      </c>
      <c r="D6689" s="31">
        <v>3464</v>
      </c>
      <c r="E6689" s="32">
        <v>3</v>
      </c>
      <c r="F6689" s="32" t="s">
        <v>14</v>
      </c>
      <c r="G6689" s="32" t="s">
        <v>10003</v>
      </c>
      <c r="H6689" s="33">
        <v>0</v>
      </c>
    </row>
    <row r="6690" spans="1:8" x14ac:dyDescent="0.25">
      <c r="A6690" s="34">
        <v>45824</v>
      </c>
      <c r="B6690" s="35" t="s">
        <v>11062</v>
      </c>
      <c r="C6690" s="36" t="s">
        <v>11063</v>
      </c>
      <c r="D6690" s="35">
        <v>3465</v>
      </c>
      <c r="E6690" s="36">
        <v>1</v>
      </c>
      <c r="F6690" s="36" t="s">
        <v>14</v>
      </c>
      <c r="G6690" s="36" t="s">
        <v>10003</v>
      </c>
      <c r="H6690" s="37">
        <v>0</v>
      </c>
    </row>
    <row r="6691" spans="1:8" x14ac:dyDescent="0.25">
      <c r="A6691" s="30">
        <v>45824</v>
      </c>
      <c r="B6691" s="31" t="s">
        <v>8899</v>
      </c>
      <c r="C6691" s="32" t="s">
        <v>8860</v>
      </c>
      <c r="D6691" s="31">
        <v>3466</v>
      </c>
      <c r="E6691" s="32">
        <v>2</v>
      </c>
      <c r="F6691" s="32" t="s">
        <v>14</v>
      </c>
      <c r="G6691" s="32" t="s">
        <v>10003</v>
      </c>
      <c r="H6691" s="33">
        <v>0</v>
      </c>
    </row>
    <row r="6692" spans="1:8" x14ac:dyDescent="0.25">
      <c r="A6692" s="34">
        <v>45824</v>
      </c>
      <c r="B6692" s="35" t="s">
        <v>8887</v>
      </c>
      <c r="C6692" s="36" t="s">
        <v>8861</v>
      </c>
      <c r="D6692" s="35">
        <v>3467</v>
      </c>
      <c r="E6692" s="36">
        <v>2</v>
      </c>
      <c r="F6692" s="36" t="s">
        <v>14</v>
      </c>
      <c r="G6692" s="36" t="s">
        <v>10003</v>
      </c>
      <c r="H6692" s="37">
        <v>0</v>
      </c>
    </row>
    <row r="6693" spans="1:8" x14ac:dyDescent="0.25">
      <c r="A6693" s="30">
        <v>45824</v>
      </c>
      <c r="B6693" s="31" t="s">
        <v>8894</v>
      </c>
      <c r="C6693" s="32" t="s">
        <v>8868</v>
      </c>
      <c r="D6693" s="31">
        <v>3468</v>
      </c>
      <c r="E6693" s="32">
        <v>2</v>
      </c>
      <c r="F6693" s="32" t="s">
        <v>14</v>
      </c>
      <c r="G6693" s="32" t="s">
        <v>10003</v>
      </c>
      <c r="H6693" s="33">
        <v>0</v>
      </c>
    </row>
    <row r="6694" spans="1:8" x14ac:dyDescent="0.25">
      <c r="A6694" s="34">
        <v>45824</v>
      </c>
      <c r="B6694" s="35" t="s">
        <v>11064</v>
      </c>
      <c r="C6694" s="36" t="s">
        <v>11065</v>
      </c>
      <c r="D6694" s="35">
        <v>3469</v>
      </c>
      <c r="E6694" s="36">
        <v>136</v>
      </c>
      <c r="F6694" s="36" t="s">
        <v>14</v>
      </c>
      <c r="G6694" s="36" t="s">
        <v>10003</v>
      </c>
      <c r="H6694" s="37">
        <v>0</v>
      </c>
    </row>
    <row r="6695" spans="1:8" x14ac:dyDescent="0.25">
      <c r="A6695" s="30">
        <v>45824</v>
      </c>
      <c r="B6695" s="31" t="s">
        <v>11066</v>
      </c>
      <c r="C6695" s="32" t="s">
        <v>11067</v>
      </c>
      <c r="D6695" s="31">
        <v>3470</v>
      </c>
      <c r="E6695" s="32">
        <v>144</v>
      </c>
      <c r="F6695" s="32" t="s">
        <v>14</v>
      </c>
      <c r="G6695" s="32" t="s">
        <v>10003</v>
      </c>
      <c r="H6695" s="33">
        <v>0</v>
      </c>
    </row>
    <row r="6696" spans="1:8" x14ac:dyDescent="0.25">
      <c r="A6696" s="34">
        <v>45824</v>
      </c>
      <c r="B6696" s="35" t="s">
        <v>4932</v>
      </c>
      <c r="C6696" s="36" t="s">
        <v>4933</v>
      </c>
      <c r="D6696" s="35">
        <v>3471</v>
      </c>
      <c r="E6696" s="36">
        <v>700</v>
      </c>
      <c r="F6696" s="36" t="s">
        <v>14</v>
      </c>
      <c r="G6696" s="36" t="s">
        <v>10003</v>
      </c>
      <c r="H6696" s="37">
        <v>0</v>
      </c>
    </row>
    <row r="6697" spans="1:8" x14ac:dyDescent="0.25">
      <c r="A6697" s="30">
        <v>45824</v>
      </c>
      <c r="B6697" s="31" t="s">
        <v>11000</v>
      </c>
      <c r="C6697" s="32" t="s">
        <v>11000</v>
      </c>
      <c r="D6697" s="31">
        <v>3472</v>
      </c>
      <c r="E6697" s="32">
        <v>60</v>
      </c>
      <c r="F6697" s="32" t="s">
        <v>14</v>
      </c>
      <c r="G6697" s="32" t="s">
        <v>10003</v>
      </c>
      <c r="H6697" s="33">
        <v>0</v>
      </c>
    </row>
    <row r="6698" spans="1:8" x14ac:dyDescent="0.25">
      <c r="A6698" s="34">
        <v>45824</v>
      </c>
      <c r="B6698" s="35" t="s">
        <v>11001</v>
      </c>
      <c r="C6698" s="36" t="s">
        <v>11001</v>
      </c>
      <c r="D6698" s="35">
        <v>3473</v>
      </c>
      <c r="E6698" s="36">
        <v>72</v>
      </c>
      <c r="F6698" s="36" t="s">
        <v>14</v>
      </c>
      <c r="G6698" s="36" t="s">
        <v>10003</v>
      </c>
      <c r="H6698" s="37">
        <v>0</v>
      </c>
    </row>
    <row r="6699" spans="1:8" x14ac:dyDescent="0.25">
      <c r="A6699" s="30">
        <v>45825</v>
      </c>
      <c r="B6699" s="31" t="s">
        <v>2259</v>
      </c>
      <c r="C6699" s="32" t="s">
        <v>2260</v>
      </c>
      <c r="D6699" s="31">
        <v>3475</v>
      </c>
      <c r="E6699" s="32">
        <v>1000</v>
      </c>
      <c r="F6699" s="32" t="s">
        <v>14</v>
      </c>
      <c r="G6699" s="32" t="s">
        <v>10003</v>
      </c>
      <c r="H6699" s="33">
        <v>0</v>
      </c>
    </row>
    <row r="6700" spans="1:8" x14ac:dyDescent="0.25">
      <c r="A6700" s="34">
        <v>45825</v>
      </c>
      <c r="B6700" s="35" t="s">
        <v>9809</v>
      </c>
      <c r="C6700" s="36" t="s">
        <v>9808</v>
      </c>
      <c r="D6700" s="35">
        <v>3476</v>
      </c>
      <c r="E6700" s="36">
        <v>75</v>
      </c>
      <c r="F6700" s="36" t="s">
        <v>14</v>
      </c>
      <c r="G6700" s="36" t="s">
        <v>10003</v>
      </c>
      <c r="H6700" s="37">
        <v>0</v>
      </c>
    </row>
    <row r="6701" spans="1:8" x14ac:dyDescent="0.25">
      <c r="A6701" s="30">
        <v>45825</v>
      </c>
      <c r="B6701" s="31" t="s">
        <v>1226</v>
      </c>
      <c r="C6701" s="32" t="s">
        <v>1227</v>
      </c>
      <c r="D6701" s="31">
        <v>3477</v>
      </c>
      <c r="E6701" s="32">
        <v>250</v>
      </c>
      <c r="F6701" s="32" t="s">
        <v>14</v>
      </c>
      <c r="G6701" s="32" t="s">
        <v>10003</v>
      </c>
      <c r="H6701" s="33">
        <v>0</v>
      </c>
    </row>
    <row r="6702" spans="1:8" x14ac:dyDescent="0.25">
      <c r="A6702" s="34">
        <v>45825</v>
      </c>
      <c r="B6702" s="35" t="s">
        <v>1221</v>
      </c>
      <c r="C6702" s="36" t="s">
        <v>1222</v>
      </c>
      <c r="D6702" s="35">
        <v>3478</v>
      </c>
      <c r="E6702" s="36">
        <v>80</v>
      </c>
      <c r="F6702" s="36" t="s">
        <v>14</v>
      </c>
      <c r="G6702" s="36" t="s">
        <v>10003</v>
      </c>
      <c r="H6702" s="37">
        <v>0</v>
      </c>
    </row>
    <row r="6703" spans="1:8" x14ac:dyDescent="0.25">
      <c r="A6703" s="30">
        <v>45825</v>
      </c>
      <c r="B6703" s="31" t="s">
        <v>5376</v>
      </c>
      <c r="C6703" s="32" t="s">
        <v>5377</v>
      </c>
      <c r="D6703" s="31">
        <v>3479</v>
      </c>
      <c r="E6703" s="32">
        <v>97</v>
      </c>
      <c r="F6703" s="32" t="s">
        <v>14</v>
      </c>
      <c r="G6703" s="32" t="s">
        <v>10003</v>
      </c>
      <c r="H6703" s="33">
        <v>0</v>
      </c>
    </row>
    <row r="6704" spans="1:8" x14ac:dyDescent="0.25">
      <c r="A6704" s="34">
        <v>45825</v>
      </c>
      <c r="B6704" s="35" t="s">
        <v>11068</v>
      </c>
      <c r="C6704" s="36" t="s">
        <v>11069</v>
      </c>
      <c r="D6704" s="35">
        <v>3480</v>
      </c>
      <c r="E6704" s="36">
        <v>100</v>
      </c>
      <c r="F6704" s="36" t="s">
        <v>14</v>
      </c>
      <c r="G6704" s="36" t="s">
        <v>10003</v>
      </c>
      <c r="H6704" s="37">
        <v>0</v>
      </c>
    </row>
    <row r="6705" spans="1:8" x14ac:dyDescent="0.25">
      <c r="A6705" s="30">
        <v>45825</v>
      </c>
      <c r="B6705" s="31" t="s">
        <v>11070</v>
      </c>
      <c r="C6705" s="32" t="s">
        <v>11217</v>
      </c>
      <c r="D6705" s="31">
        <v>3481</v>
      </c>
      <c r="E6705" s="32">
        <v>30</v>
      </c>
      <c r="F6705" s="32" t="s">
        <v>14</v>
      </c>
      <c r="G6705" s="32" t="s">
        <v>10003</v>
      </c>
      <c r="H6705" s="33">
        <v>0</v>
      </c>
    </row>
    <row r="6706" spans="1:8" x14ac:dyDescent="0.25">
      <c r="A6706" s="34">
        <v>45825</v>
      </c>
      <c r="B6706" s="35" t="s">
        <v>10997</v>
      </c>
      <c r="C6706" s="36" t="s">
        <v>10997</v>
      </c>
      <c r="D6706" s="35">
        <v>3482</v>
      </c>
      <c r="E6706" s="36">
        <v>45</v>
      </c>
      <c r="F6706" s="36" t="s">
        <v>25</v>
      </c>
      <c r="G6706" s="36" t="s">
        <v>10003</v>
      </c>
      <c r="H6706" s="37">
        <v>0</v>
      </c>
    </row>
    <row r="6707" spans="1:8" x14ac:dyDescent="0.25">
      <c r="A6707" s="30">
        <v>45825</v>
      </c>
      <c r="B6707" s="31" t="s">
        <v>883</v>
      </c>
      <c r="C6707" s="32" t="s">
        <v>884</v>
      </c>
      <c r="D6707" s="31">
        <v>3483</v>
      </c>
      <c r="E6707" s="32">
        <v>46</v>
      </c>
      <c r="F6707" s="32" t="s">
        <v>14</v>
      </c>
      <c r="G6707" s="32" t="s">
        <v>10003</v>
      </c>
      <c r="H6707" s="33">
        <v>0</v>
      </c>
    </row>
    <row r="6708" spans="1:8" x14ac:dyDescent="0.25">
      <c r="A6708" s="34">
        <v>45825</v>
      </c>
      <c r="B6708" s="35" t="s">
        <v>8838</v>
      </c>
      <c r="C6708" s="36" t="s">
        <v>8777</v>
      </c>
      <c r="D6708" s="35">
        <v>3484</v>
      </c>
      <c r="E6708" s="36">
        <v>20</v>
      </c>
      <c r="F6708" s="36" t="s">
        <v>14</v>
      </c>
      <c r="G6708" s="36" t="s">
        <v>10003</v>
      </c>
      <c r="H6708" s="37">
        <v>0</v>
      </c>
    </row>
    <row r="6709" spans="1:8" x14ac:dyDescent="0.25">
      <c r="A6709" s="30">
        <v>45825</v>
      </c>
      <c r="B6709" s="31">
        <v>1280389100</v>
      </c>
      <c r="C6709" s="32" t="s">
        <v>8652</v>
      </c>
      <c r="D6709" s="31">
        <v>3485</v>
      </c>
      <c r="E6709" s="32">
        <v>2</v>
      </c>
      <c r="F6709" s="32" t="s">
        <v>25</v>
      </c>
      <c r="G6709" s="32" t="s">
        <v>10003</v>
      </c>
      <c r="H6709" s="33">
        <v>0</v>
      </c>
    </row>
    <row r="6710" spans="1:8" x14ac:dyDescent="0.25">
      <c r="A6710" s="34">
        <v>45826</v>
      </c>
      <c r="B6710" s="35" t="s">
        <v>11072</v>
      </c>
      <c r="C6710" s="36" t="s">
        <v>11072</v>
      </c>
      <c r="D6710" s="35">
        <v>3486</v>
      </c>
      <c r="E6710" s="36">
        <v>100</v>
      </c>
      <c r="F6710" s="36" t="s">
        <v>14</v>
      </c>
      <c r="G6710" s="36" t="s">
        <v>10003</v>
      </c>
      <c r="H6710" s="37">
        <v>0</v>
      </c>
    </row>
    <row r="6711" spans="1:8" x14ac:dyDescent="0.25">
      <c r="A6711" s="30">
        <v>45826</v>
      </c>
      <c r="B6711" s="31" t="s">
        <v>11072</v>
      </c>
      <c r="C6711" s="32" t="s">
        <v>11072</v>
      </c>
      <c r="D6711" s="31" t="s">
        <v>11074</v>
      </c>
      <c r="E6711" s="32">
        <v>100</v>
      </c>
      <c r="F6711" s="32" t="s">
        <v>14</v>
      </c>
      <c r="G6711" s="32" t="s">
        <v>10961</v>
      </c>
      <c r="H6711" s="33" t="s">
        <v>11073</v>
      </c>
    </row>
    <row r="6712" spans="1:8" x14ac:dyDescent="0.25">
      <c r="A6712" s="34">
        <v>45826</v>
      </c>
      <c r="B6712" s="35" t="s">
        <v>8882</v>
      </c>
      <c r="C6712" s="36" t="s">
        <v>8853</v>
      </c>
      <c r="D6712" s="35">
        <v>3487</v>
      </c>
      <c r="E6712" s="36">
        <v>5</v>
      </c>
      <c r="F6712" s="36" t="s">
        <v>14</v>
      </c>
      <c r="G6712" s="36" t="s">
        <v>10003</v>
      </c>
      <c r="H6712" s="37">
        <v>0</v>
      </c>
    </row>
    <row r="6713" spans="1:8" x14ac:dyDescent="0.25">
      <c r="A6713" s="30">
        <v>45826</v>
      </c>
      <c r="B6713" s="31" t="s">
        <v>11075</v>
      </c>
      <c r="C6713" s="32" t="s">
        <v>11075</v>
      </c>
      <c r="D6713" s="31">
        <v>3488</v>
      </c>
      <c r="E6713" s="32">
        <v>39820</v>
      </c>
      <c r="F6713" s="32" t="s">
        <v>14</v>
      </c>
      <c r="G6713" s="32" t="s">
        <v>10003</v>
      </c>
      <c r="H6713" s="33">
        <v>0</v>
      </c>
    </row>
    <row r="6714" spans="1:8" x14ac:dyDescent="0.25">
      <c r="A6714" s="34">
        <v>45826</v>
      </c>
      <c r="B6714" s="35" t="s">
        <v>169</v>
      </c>
      <c r="C6714" s="36" t="s">
        <v>170</v>
      </c>
      <c r="D6714" s="35">
        <v>3489</v>
      </c>
      <c r="E6714" s="36">
        <v>28</v>
      </c>
      <c r="F6714" s="36" t="s">
        <v>14</v>
      </c>
      <c r="G6714" s="36" t="s">
        <v>10003</v>
      </c>
      <c r="H6714" s="37">
        <v>0</v>
      </c>
    </row>
    <row r="6715" spans="1:8" x14ac:dyDescent="0.25">
      <c r="A6715" s="30">
        <v>45826</v>
      </c>
      <c r="B6715" s="31" t="s">
        <v>166</v>
      </c>
      <c r="C6715" s="32" t="s">
        <v>167</v>
      </c>
      <c r="D6715" s="31">
        <v>3490</v>
      </c>
      <c r="E6715" s="32">
        <v>28</v>
      </c>
      <c r="F6715" s="32" t="s">
        <v>14</v>
      </c>
      <c r="G6715" s="32" t="s">
        <v>10003</v>
      </c>
      <c r="H6715" s="33">
        <v>0</v>
      </c>
    </row>
    <row r="6716" spans="1:8" x14ac:dyDescent="0.25">
      <c r="A6716" s="34">
        <v>45826</v>
      </c>
      <c r="B6716" s="35" t="s">
        <v>11225</v>
      </c>
      <c r="C6716" s="36" t="s">
        <v>11076</v>
      </c>
      <c r="D6716" s="35">
        <v>3491</v>
      </c>
      <c r="E6716" s="36">
        <v>152</v>
      </c>
      <c r="F6716" s="36" t="s">
        <v>14</v>
      </c>
      <c r="G6716" s="36" t="s">
        <v>10003</v>
      </c>
      <c r="H6716" s="37">
        <v>0</v>
      </c>
    </row>
    <row r="6717" spans="1:8" x14ac:dyDescent="0.25">
      <c r="A6717" s="30">
        <v>45826</v>
      </c>
      <c r="B6717" s="31" t="s">
        <v>11077</v>
      </c>
      <c r="C6717" s="32" t="s">
        <v>11077</v>
      </c>
      <c r="D6717" s="31">
        <v>3492</v>
      </c>
      <c r="E6717" s="32">
        <v>5</v>
      </c>
      <c r="F6717" s="32" t="s">
        <v>14</v>
      </c>
      <c r="G6717" s="32" t="s">
        <v>10003</v>
      </c>
      <c r="H6717" s="33">
        <v>0</v>
      </c>
    </row>
    <row r="6718" spans="1:8" x14ac:dyDescent="0.25">
      <c r="A6718" s="34">
        <v>45826</v>
      </c>
      <c r="B6718" s="35" t="s">
        <v>11078</v>
      </c>
      <c r="C6718" s="36" t="s">
        <v>11078</v>
      </c>
      <c r="D6718" s="35">
        <v>3493</v>
      </c>
      <c r="E6718" s="36">
        <v>5</v>
      </c>
      <c r="F6718" s="36" t="s">
        <v>14</v>
      </c>
      <c r="G6718" s="36" t="s">
        <v>10003</v>
      </c>
      <c r="H6718" s="37">
        <v>0</v>
      </c>
    </row>
    <row r="6719" spans="1:8" x14ac:dyDescent="0.25">
      <c r="A6719" s="30">
        <v>45826</v>
      </c>
      <c r="B6719" s="31" t="s">
        <v>8527</v>
      </c>
      <c r="C6719" s="32" t="s">
        <v>8528</v>
      </c>
      <c r="D6719" s="31">
        <v>3494</v>
      </c>
      <c r="E6719" s="32">
        <v>2</v>
      </c>
      <c r="F6719" s="32" t="s">
        <v>25</v>
      </c>
      <c r="G6719" s="32" t="s">
        <v>10003</v>
      </c>
      <c r="H6719" s="33">
        <v>0</v>
      </c>
    </row>
    <row r="6720" spans="1:8" x14ac:dyDescent="0.25">
      <c r="A6720" s="34">
        <v>45826</v>
      </c>
      <c r="B6720" s="35" t="s">
        <v>5908</v>
      </c>
      <c r="C6720" s="36" t="s">
        <v>5909</v>
      </c>
      <c r="D6720" s="35">
        <v>3495</v>
      </c>
      <c r="E6720" s="36">
        <v>1</v>
      </c>
      <c r="F6720" s="36" t="s">
        <v>25</v>
      </c>
      <c r="G6720" s="36" t="s">
        <v>10003</v>
      </c>
      <c r="H6720" s="37">
        <v>0</v>
      </c>
    </row>
    <row r="6721" spans="1:8" x14ac:dyDescent="0.25">
      <c r="A6721" s="30">
        <v>45826</v>
      </c>
      <c r="B6721" s="31" t="s">
        <v>5910</v>
      </c>
      <c r="C6721" s="32" t="s">
        <v>5911</v>
      </c>
      <c r="D6721" s="31">
        <v>3496</v>
      </c>
      <c r="E6721" s="32">
        <v>1</v>
      </c>
      <c r="F6721" s="32" t="s">
        <v>25</v>
      </c>
      <c r="G6721" s="32" t="s">
        <v>10003</v>
      </c>
      <c r="H6721" s="33">
        <v>0</v>
      </c>
    </row>
    <row r="6722" spans="1:8" x14ac:dyDescent="0.25">
      <c r="A6722" s="34">
        <v>45826</v>
      </c>
      <c r="B6722" s="35" t="s">
        <v>7903</v>
      </c>
      <c r="C6722" s="36" t="s">
        <v>7904</v>
      </c>
      <c r="D6722" s="35">
        <v>3497</v>
      </c>
      <c r="E6722" s="36">
        <v>3</v>
      </c>
      <c r="F6722" s="36" t="s">
        <v>25</v>
      </c>
      <c r="G6722" s="36" t="s">
        <v>10003</v>
      </c>
      <c r="H6722" s="37">
        <v>0</v>
      </c>
    </row>
    <row r="6723" spans="1:8" x14ac:dyDescent="0.25">
      <c r="A6723" s="30">
        <v>45826</v>
      </c>
      <c r="B6723" s="31" t="s">
        <v>7915</v>
      </c>
      <c r="C6723" s="32" t="s">
        <v>7916</v>
      </c>
      <c r="D6723" s="31">
        <v>3498</v>
      </c>
      <c r="E6723" s="32">
        <v>6</v>
      </c>
      <c r="F6723" s="32" t="s">
        <v>25</v>
      </c>
      <c r="G6723" s="32" t="s">
        <v>10003</v>
      </c>
      <c r="H6723" s="33">
        <v>0</v>
      </c>
    </row>
    <row r="6724" spans="1:8" x14ac:dyDescent="0.25">
      <c r="A6724" s="34">
        <v>45826</v>
      </c>
      <c r="B6724" s="35" t="s">
        <v>10467</v>
      </c>
      <c r="C6724" s="36" t="s">
        <v>5083</v>
      </c>
      <c r="D6724" s="35">
        <v>3499</v>
      </c>
      <c r="E6724" s="36">
        <v>4</v>
      </c>
      <c r="F6724" s="36" t="s">
        <v>14</v>
      </c>
      <c r="G6724" s="36" t="s">
        <v>10003</v>
      </c>
      <c r="H6724" s="37">
        <v>0</v>
      </c>
    </row>
    <row r="6725" spans="1:8" x14ac:dyDescent="0.25">
      <c r="A6725" s="30">
        <v>45826</v>
      </c>
      <c r="B6725" s="31" t="s">
        <v>10172</v>
      </c>
      <c r="C6725" s="32" t="s">
        <v>5072</v>
      </c>
      <c r="D6725" s="31">
        <v>3500</v>
      </c>
      <c r="E6725" s="32">
        <v>1</v>
      </c>
      <c r="F6725" s="32" t="s">
        <v>14</v>
      </c>
      <c r="G6725" s="32" t="s">
        <v>10003</v>
      </c>
      <c r="H6725" s="33">
        <v>0</v>
      </c>
    </row>
    <row r="6726" spans="1:8" x14ac:dyDescent="0.25">
      <c r="A6726" s="34">
        <v>45826</v>
      </c>
      <c r="B6726" s="35" t="s">
        <v>10239</v>
      </c>
      <c r="C6726" s="36" t="s">
        <v>5065</v>
      </c>
      <c r="D6726" s="35">
        <v>3501</v>
      </c>
      <c r="E6726" s="36">
        <v>2</v>
      </c>
      <c r="F6726" s="36" t="s">
        <v>14</v>
      </c>
      <c r="G6726" s="36" t="s">
        <v>10003</v>
      </c>
      <c r="H6726" s="37">
        <v>0</v>
      </c>
    </row>
    <row r="6727" spans="1:8" x14ac:dyDescent="0.25">
      <c r="A6727" s="30">
        <v>45826</v>
      </c>
      <c r="B6727" s="31" t="s">
        <v>10282</v>
      </c>
      <c r="C6727" s="32" t="s">
        <v>5129</v>
      </c>
      <c r="D6727" s="31">
        <v>3502</v>
      </c>
      <c r="E6727" s="32">
        <v>1</v>
      </c>
      <c r="F6727" s="32" t="s">
        <v>14</v>
      </c>
      <c r="G6727" s="32" t="s">
        <v>10003</v>
      </c>
      <c r="H6727" s="33">
        <v>0</v>
      </c>
    </row>
    <row r="6728" spans="1:8" x14ac:dyDescent="0.25">
      <c r="A6728" s="34">
        <v>45826</v>
      </c>
      <c r="B6728" s="35" t="s">
        <v>1563</v>
      </c>
      <c r="C6728" s="36" t="s">
        <v>1564</v>
      </c>
      <c r="D6728" s="35">
        <v>3503</v>
      </c>
      <c r="E6728" s="36">
        <v>100</v>
      </c>
      <c r="F6728" s="36" t="s">
        <v>14</v>
      </c>
      <c r="G6728" s="36" t="s">
        <v>10003</v>
      </c>
      <c r="H6728" s="37">
        <v>0</v>
      </c>
    </row>
    <row r="6729" spans="1:8" x14ac:dyDescent="0.25">
      <c r="A6729" s="30">
        <v>45826</v>
      </c>
      <c r="B6729" s="31" t="s">
        <v>8873</v>
      </c>
      <c r="C6729" s="32" t="s">
        <v>8841</v>
      </c>
      <c r="D6729" s="31">
        <v>3504</v>
      </c>
      <c r="E6729" s="32">
        <v>30</v>
      </c>
      <c r="F6729" s="32" t="s">
        <v>14</v>
      </c>
      <c r="G6729" s="32" t="s">
        <v>10003</v>
      </c>
      <c r="H6729" s="33">
        <v>0</v>
      </c>
    </row>
    <row r="6730" spans="1:8" x14ac:dyDescent="0.25">
      <c r="A6730" s="34">
        <v>45826</v>
      </c>
      <c r="B6730" s="35" t="s">
        <v>8874</v>
      </c>
      <c r="C6730" s="36" t="s">
        <v>8842</v>
      </c>
      <c r="D6730" s="35">
        <v>3505</v>
      </c>
      <c r="E6730" s="36">
        <v>6</v>
      </c>
      <c r="F6730" s="36" t="s">
        <v>14</v>
      </c>
      <c r="G6730" s="36" t="s">
        <v>10003</v>
      </c>
      <c r="H6730" s="37">
        <v>0</v>
      </c>
    </row>
    <row r="6731" spans="1:8" x14ac:dyDescent="0.25">
      <c r="A6731" s="30">
        <v>45826</v>
      </c>
      <c r="B6731" s="31" t="s">
        <v>9478</v>
      </c>
      <c r="C6731" s="32" t="s">
        <v>9475</v>
      </c>
      <c r="D6731" s="31">
        <v>3506</v>
      </c>
      <c r="E6731" s="32">
        <v>6</v>
      </c>
      <c r="F6731" s="32" t="s">
        <v>14</v>
      </c>
      <c r="G6731" s="32" t="s">
        <v>10003</v>
      </c>
      <c r="H6731" s="33">
        <v>0</v>
      </c>
    </row>
    <row r="6732" spans="1:8" x14ac:dyDescent="0.25">
      <c r="A6732" s="34">
        <v>45826</v>
      </c>
      <c r="B6732" s="35" t="s">
        <v>8881</v>
      </c>
      <c r="C6732" s="36" t="s">
        <v>8852</v>
      </c>
      <c r="D6732" s="35">
        <v>3507</v>
      </c>
      <c r="E6732" s="36">
        <v>4</v>
      </c>
      <c r="F6732" s="36" t="s">
        <v>14</v>
      </c>
      <c r="G6732" s="36" t="s">
        <v>10003</v>
      </c>
      <c r="H6732" s="37">
        <v>0</v>
      </c>
    </row>
    <row r="6733" spans="1:8" x14ac:dyDescent="0.25">
      <c r="A6733" s="30">
        <v>45826</v>
      </c>
      <c r="B6733" s="31" t="s">
        <v>8889</v>
      </c>
      <c r="C6733" s="32" t="s">
        <v>8862</v>
      </c>
      <c r="D6733" s="31">
        <v>3508</v>
      </c>
      <c r="E6733" s="32">
        <v>6</v>
      </c>
      <c r="F6733" s="32" t="s">
        <v>14</v>
      </c>
      <c r="G6733" s="32" t="s">
        <v>10003</v>
      </c>
      <c r="H6733" s="33">
        <v>0</v>
      </c>
    </row>
    <row r="6734" spans="1:8" x14ac:dyDescent="0.25">
      <c r="A6734" s="34">
        <v>45826</v>
      </c>
      <c r="B6734" s="35" t="s">
        <v>8880</v>
      </c>
      <c r="C6734" s="36" t="s">
        <v>8851</v>
      </c>
      <c r="D6734" s="35">
        <v>3509</v>
      </c>
      <c r="E6734" s="36">
        <v>6</v>
      </c>
      <c r="F6734" s="36" t="s">
        <v>14</v>
      </c>
      <c r="G6734" s="36" t="s">
        <v>10003</v>
      </c>
      <c r="H6734" s="37">
        <v>0</v>
      </c>
    </row>
    <row r="6735" spans="1:8" x14ac:dyDescent="0.25">
      <c r="A6735" s="30">
        <v>45826</v>
      </c>
      <c r="B6735" s="31" t="s">
        <v>8879</v>
      </c>
      <c r="C6735" s="32" t="s">
        <v>8850</v>
      </c>
      <c r="D6735" s="31">
        <v>3510</v>
      </c>
      <c r="E6735" s="32">
        <v>12</v>
      </c>
      <c r="F6735" s="32" t="s">
        <v>14</v>
      </c>
      <c r="G6735" s="32" t="s">
        <v>10003</v>
      </c>
      <c r="H6735" s="33">
        <v>0</v>
      </c>
    </row>
    <row r="6736" spans="1:8" x14ac:dyDescent="0.25">
      <c r="A6736" s="34">
        <v>45826</v>
      </c>
      <c r="B6736" s="35" t="s">
        <v>9399</v>
      </c>
      <c r="C6736" s="36" t="s">
        <v>8845</v>
      </c>
      <c r="D6736" s="35">
        <v>3511</v>
      </c>
      <c r="E6736" s="36">
        <v>4</v>
      </c>
      <c r="F6736" s="36" t="s">
        <v>14</v>
      </c>
      <c r="G6736" s="36" t="s">
        <v>10003</v>
      </c>
      <c r="H6736" s="37">
        <v>0</v>
      </c>
    </row>
    <row r="6737" spans="1:8" x14ac:dyDescent="0.25">
      <c r="A6737" s="30">
        <v>45826</v>
      </c>
      <c r="B6737" s="31" t="s">
        <v>8877</v>
      </c>
      <c r="C6737" s="32" t="s">
        <v>8846</v>
      </c>
      <c r="D6737" s="31">
        <v>3512</v>
      </c>
      <c r="E6737" s="32">
        <v>10</v>
      </c>
      <c r="F6737" s="32" t="s">
        <v>14</v>
      </c>
      <c r="G6737" s="32" t="s">
        <v>10003</v>
      </c>
      <c r="H6737" s="33">
        <v>0</v>
      </c>
    </row>
    <row r="6738" spans="1:8" x14ac:dyDescent="0.25">
      <c r="A6738" s="34">
        <v>45826</v>
      </c>
      <c r="B6738" s="35" t="s">
        <v>9407</v>
      </c>
      <c r="C6738" s="36" t="s">
        <v>10649</v>
      </c>
      <c r="D6738" s="35">
        <v>3513</v>
      </c>
      <c r="E6738" s="36">
        <v>4</v>
      </c>
      <c r="F6738" s="36" t="s">
        <v>14</v>
      </c>
      <c r="G6738" s="36" t="s">
        <v>10003</v>
      </c>
      <c r="H6738" s="37">
        <v>0</v>
      </c>
    </row>
    <row r="6739" spans="1:8" x14ac:dyDescent="0.25">
      <c r="A6739" s="30">
        <v>45826</v>
      </c>
      <c r="B6739" s="31" t="s">
        <v>8894</v>
      </c>
      <c r="C6739" s="32" t="s">
        <v>8868</v>
      </c>
      <c r="D6739" s="31">
        <v>3514</v>
      </c>
      <c r="E6739" s="32">
        <v>2</v>
      </c>
      <c r="F6739" s="32" t="s">
        <v>14</v>
      </c>
      <c r="G6739" s="32" t="s">
        <v>10003</v>
      </c>
      <c r="H6739" s="33">
        <v>0</v>
      </c>
    </row>
    <row r="6740" spans="1:8" x14ac:dyDescent="0.25">
      <c r="A6740" s="34">
        <v>45828</v>
      </c>
      <c r="B6740" s="35" t="s">
        <v>1142</v>
      </c>
      <c r="C6740" s="36" t="s">
        <v>1143</v>
      </c>
      <c r="D6740" s="35">
        <v>2231</v>
      </c>
      <c r="E6740" s="36">
        <v>30</v>
      </c>
      <c r="F6740" s="36" t="s">
        <v>25</v>
      </c>
      <c r="G6740" s="36" t="s">
        <v>10961</v>
      </c>
      <c r="H6740" s="37" t="s">
        <v>9417</v>
      </c>
    </row>
    <row r="6741" spans="1:8" x14ac:dyDescent="0.25">
      <c r="A6741" s="30">
        <v>45828</v>
      </c>
      <c r="B6741" s="31" t="s">
        <v>8873</v>
      </c>
      <c r="C6741" s="32" t="s">
        <v>8841</v>
      </c>
      <c r="D6741" s="31">
        <v>2231</v>
      </c>
      <c r="E6741" s="32">
        <v>3</v>
      </c>
      <c r="F6741" s="32" t="s">
        <v>14</v>
      </c>
      <c r="G6741" s="32" t="s">
        <v>10961</v>
      </c>
      <c r="H6741" s="33" t="s">
        <v>9417</v>
      </c>
    </row>
    <row r="6742" spans="1:8" x14ac:dyDescent="0.25">
      <c r="A6742" s="34">
        <v>45828</v>
      </c>
      <c r="B6742" s="35" t="s">
        <v>1135</v>
      </c>
      <c r="C6742" s="36" t="s">
        <v>1136</v>
      </c>
      <c r="D6742" s="35" t="s">
        <v>11079</v>
      </c>
      <c r="E6742" s="36">
        <v>60</v>
      </c>
      <c r="F6742" s="36" t="s">
        <v>14</v>
      </c>
      <c r="G6742" s="36" t="s">
        <v>10961</v>
      </c>
      <c r="H6742" s="37" t="s">
        <v>8431</v>
      </c>
    </row>
    <row r="6743" spans="1:8" x14ac:dyDescent="0.25">
      <c r="A6743" s="30">
        <v>45828</v>
      </c>
      <c r="B6743" s="31" t="s">
        <v>1360</v>
      </c>
      <c r="C6743" s="32" t="s">
        <v>1361</v>
      </c>
      <c r="D6743" s="31" t="s">
        <v>11079</v>
      </c>
      <c r="E6743" s="32">
        <v>20</v>
      </c>
      <c r="F6743" s="32" t="s">
        <v>14</v>
      </c>
      <c r="G6743" s="32" t="s">
        <v>10961</v>
      </c>
      <c r="H6743" s="33" t="s">
        <v>8431</v>
      </c>
    </row>
    <row r="6744" spans="1:8" x14ac:dyDescent="0.25">
      <c r="A6744" s="34">
        <v>45828</v>
      </c>
      <c r="B6744" s="35" t="s">
        <v>8153</v>
      </c>
      <c r="C6744" s="36" t="s">
        <v>8154</v>
      </c>
      <c r="D6744" s="35" t="s">
        <v>11079</v>
      </c>
      <c r="E6744" s="36">
        <v>10</v>
      </c>
      <c r="F6744" s="36" t="s">
        <v>14</v>
      </c>
      <c r="G6744" s="36" t="s">
        <v>10961</v>
      </c>
      <c r="H6744" s="37" t="s">
        <v>8431</v>
      </c>
    </row>
    <row r="6745" spans="1:8" x14ac:dyDescent="0.25">
      <c r="A6745" s="30">
        <v>45828</v>
      </c>
      <c r="B6745" s="31" t="s">
        <v>2405</v>
      </c>
      <c r="C6745" s="32" t="s">
        <v>9518</v>
      </c>
      <c r="D6745" s="31" t="s">
        <v>11079</v>
      </c>
      <c r="E6745" s="32">
        <v>6</v>
      </c>
      <c r="F6745" s="32" t="s">
        <v>14</v>
      </c>
      <c r="G6745" s="32" t="s">
        <v>10961</v>
      </c>
      <c r="H6745" s="33" t="s">
        <v>8431</v>
      </c>
    </row>
    <row r="6746" spans="1:8" x14ac:dyDescent="0.25">
      <c r="A6746" s="34">
        <v>45828</v>
      </c>
      <c r="B6746" s="35" t="s">
        <v>922</v>
      </c>
      <c r="C6746" s="36" t="s">
        <v>923</v>
      </c>
      <c r="D6746" s="35" t="s">
        <v>11079</v>
      </c>
      <c r="E6746" s="36">
        <v>30</v>
      </c>
      <c r="F6746" s="36" t="s">
        <v>14</v>
      </c>
      <c r="G6746" s="36" t="s">
        <v>10961</v>
      </c>
      <c r="H6746" s="37" t="s">
        <v>8431</v>
      </c>
    </row>
    <row r="6747" spans="1:8" x14ac:dyDescent="0.25">
      <c r="A6747" s="30">
        <v>45828</v>
      </c>
      <c r="B6747" s="31" t="s">
        <v>920</v>
      </c>
      <c r="C6747" s="32" t="s">
        <v>921</v>
      </c>
      <c r="D6747" s="31" t="s">
        <v>11079</v>
      </c>
      <c r="E6747" s="32">
        <v>30</v>
      </c>
      <c r="F6747" s="32" t="s">
        <v>14</v>
      </c>
      <c r="G6747" s="32" t="s">
        <v>10961</v>
      </c>
      <c r="H6747" s="33" t="s">
        <v>8431</v>
      </c>
    </row>
    <row r="6748" spans="1:8" x14ac:dyDescent="0.25">
      <c r="A6748" s="34">
        <v>45828</v>
      </c>
      <c r="B6748" s="35" t="s">
        <v>9327</v>
      </c>
      <c r="C6748" s="36" t="s">
        <v>8909</v>
      </c>
      <c r="D6748" s="35" t="s">
        <v>11079</v>
      </c>
      <c r="E6748" s="36">
        <v>10</v>
      </c>
      <c r="F6748" s="36" t="s">
        <v>14</v>
      </c>
      <c r="G6748" s="36" t="s">
        <v>10961</v>
      </c>
      <c r="H6748" s="37" t="s">
        <v>8431</v>
      </c>
    </row>
    <row r="6749" spans="1:8" x14ac:dyDescent="0.25">
      <c r="A6749" s="30">
        <v>45828</v>
      </c>
      <c r="B6749" s="31" t="s">
        <v>1843</v>
      </c>
      <c r="C6749" s="32" t="s">
        <v>1844</v>
      </c>
      <c r="D6749" s="31" t="s">
        <v>11079</v>
      </c>
      <c r="E6749" s="32">
        <v>3</v>
      </c>
      <c r="F6749" s="32" t="s">
        <v>14</v>
      </c>
      <c r="G6749" s="32" t="s">
        <v>10961</v>
      </c>
      <c r="H6749" s="33" t="s">
        <v>8431</v>
      </c>
    </row>
    <row r="6750" spans="1:8" x14ac:dyDescent="0.25">
      <c r="A6750" s="34">
        <v>45828</v>
      </c>
      <c r="B6750" s="35" t="s">
        <v>1845</v>
      </c>
      <c r="C6750" s="36" t="s">
        <v>1846</v>
      </c>
      <c r="D6750" s="35" t="s">
        <v>11079</v>
      </c>
      <c r="E6750" s="36">
        <v>5</v>
      </c>
      <c r="F6750" s="36" t="s">
        <v>14</v>
      </c>
      <c r="G6750" s="36" t="s">
        <v>10961</v>
      </c>
      <c r="H6750" s="37" t="s">
        <v>8431</v>
      </c>
    </row>
    <row r="6751" spans="1:8" x14ac:dyDescent="0.25">
      <c r="A6751" s="30">
        <v>45828</v>
      </c>
      <c r="B6751" s="31" t="s">
        <v>8894</v>
      </c>
      <c r="C6751" s="32" t="s">
        <v>8868</v>
      </c>
      <c r="D6751" s="31" t="s">
        <v>11079</v>
      </c>
      <c r="E6751" s="32">
        <v>2</v>
      </c>
      <c r="F6751" s="32" t="s">
        <v>14</v>
      </c>
      <c r="G6751" s="32" t="s">
        <v>10961</v>
      </c>
      <c r="H6751" s="33" t="s">
        <v>8431</v>
      </c>
    </row>
    <row r="6752" spans="1:8" x14ac:dyDescent="0.25">
      <c r="A6752" s="34">
        <v>45828</v>
      </c>
      <c r="B6752" s="35">
        <v>1280819100</v>
      </c>
      <c r="C6752" s="36" t="s">
        <v>8653</v>
      </c>
      <c r="D6752" s="35" t="s">
        <v>11079</v>
      </c>
      <c r="E6752" s="36">
        <v>1</v>
      </c>
      <c r="F6752" s="36" t="s">
        <v>25</v>
      </c>
      <c r="G6752" s="36" t="s">
        <v>10961</v>
      </c>
      <c r="H6752" s="37" t="s">
        <v>8431</v>
      </c>
    </row>
    <row r="6753" spans="1:8" x14ac:dyDescent="0.25">
      <c r="A6753" s="30">
        <v>45828</v>
      </c>
      <c r="B6753" s="31" t="s">
        <v>75</v>
      </c>
      <c r="C6753" s="32" t="s">
        <v>76</v>
      </c>
      <c r="D6753" s="31" t="s">
        <v>11079</v>
      </c>
      <c r="E6753" s="32">
        <v>5</v>
      </c>
      <c r="F6753" s="32" t="s">
        <v>14</v>
      </c>
      <c r="G6753" s="32" t="s">
        <v>10961</v>
      </c>
      <c r="H6753" s="33" t="s">
        <v>8431</v>
      </c>
    </row>
    <row r="6754" spans="1:8" x14ac:dyDescent="0.25">
      <c r="A6754" s="34">
        <v>45828</v>
      </c>
      <c r="B6754" s="35" t="s">
        <v>777</v>
      </c>
      <c r="C6754" s="36" t="s">
        <v>778</v>
      </c>
      <c r="D6754" s="35" t="s">
        <v>11079</v>
      </c>
      <c r="E6754" s="36">
        <v>15</v>
      </c>
      <c r="F6754" s="36" t="s">
        <v>14</v>
      </c>
      <c r="G6754" s="36" t="s">
        <v>10961</v>
      </c>
      <c r="H6754" s="37" t="s">
        <v>8431</v>
      </c>
    </row>
    <row r="6755" spans="1:8" x14ac:dyDescent="0.25">
      <c r="A6755" s="30">
        <v>45828</v>
      </c>
      <c r="B6755" s="31" t="s">
        <v>1627</v>
      </c>
      <c r="C6755" s="32" t="s">
        <v>1628</v>
      </c>
      <c r="D6755" s="31" t="s">
        <v>11079</v>
      </c>
      <c r="E6755" s="32">
        <v>4</v>
      </c>
      <c r="F6755" s="32" t="s">
        <v>14</v>
      </c>
      <c r="G6755" s="32" t="s">
        <v>10961</v>
      </c>
      <c r="H6755" s="33" t="s">
        <v>8431</v>
      </c>
    </row>
    <row r="6756" spans="1:8" x14ac:dyDescent="0.25">
      <c r="A6756" s="34">
        <v>45828</v>
      </c>
      <c r="B6756" s="35" t="s">
        <v>8339</v>
      </c>
      <c r="C6756" s="36" t="s">
        <v>8340</v>
      </c>
      <c r="D6756" s="35" t="s">
        <v>11079</v>
      </c>
      <c r="E6756" s="36">
        <v>18</v>
      </c>
      <c r="F6756" s="36" t="s">
        <v>14</v>
      </c>
      <c r="G6756" s="36" t="s">
        <v>10961</v>
      </c>
      <c r="H6756" s="37" t="s">
        <v>8431</v>
      </c>
    </row>
    <row r="6757" spans="1:8" x14ac:dyDescent="0.25">
      <c r="A6757" s="30">
        <v>45828</v>
      </c>
      <c r="B6757" s="31" t="s">
        <v>1766</v>
      </c>
      <c r="C6757" s="32" t="s">
        <v>1767</v>
      </c>
      <c r="D6757" s="31" t="s">
        <v>11079</v>
      </c>
      <c r="E6757" s="32">
        <v>4</v>
      </c>
      <c r="F6757" s="32" t="s">
        <v>14</v>
      </c>
      <c r="G6757" s="32" t="s">
        <v>10961</v>
      </c>
      <c r="H6757" s="33" t="s">
        <v>8431</v>
      </c>
    </row>
    <row r="6758" spans="1:8" x14ac:dyDescent="0.25">
      <c r="A6758" s="34">
        <v>45828</v>
      </c>
      <c r="B6758" s="35" t="s">
        <v>2161</v>
      </c>
      <c r="C6758" s="36" t="s">
        <v>2162</v>
      </c>
      <c r="D6758" s="35" t="s">
        <v>11079</v>
      </c>
      <c r="E6758" s="36">
        <v>36</v>
      </c>
      <c r="F6758" s="36" t="s">
        <v>14</v>
      </c>
      <c r="G6758" s="36" t="s">
        <v>10961</v>
      </c>
      <c r="H6758" s="37" t="s">
        <v>8431</v>
      </c>
    </row>
    <row r="6759" spans="1:8" x14ac:dyDescent="0.25">
      <c r="A6759" s="30">
        <v>45828</v>
      </c>
      <c r="B6759" s="31" t="s">
        <v>4711</v>
      </c>
      <c r="C6759" s="32" t="s">
        <v>4712</v>
      </c>
      <c r="D6759" s="31" t="s">
        <v>11079</v>
      </c>
      <c r="E6759" s="32">
        <v>144</v>
      </c>
      <c r="F6759" s="32" t="s">
        <v>14</v>
      </c>
      <c r="G6759" s="32" t="s">
        <v>10961</v>
      </c>
      <c r="H6759" s="33" t="s">
        <v>8431</v>
      </c>
    </row>
    <row r="6760" spans="1:8" x14ac:dyDescent="0.25">
      <c r="A6760" s="34">
        <v>45828</v>
      </c>
      <c r="B6760" s="35" t="s">
        <v>8828</v>
      </c>
      <c r="C6760" s="36" t="s">
        <v>8798</v>
      </c>
      <c r="D6760" s="35" t="s">
        <v>11079</v>
      </c>
      <c r="E6760" s="36">
        <v>12</v>
      </c>
      <c r="F6760" s="36" t="s">
        <v>14</v>
      </c>
      <c r="G6760" s="36" t="s">
        <v>10961</v>
      </c>
      <c r="H6760" s="37" t="s">
        <v>8431</v>
      </c>
    </row>
    <row r="6761" spans="1:8" x14ac:dyDescent="0.25">
      <c r="A6761" s="30">
        <v>45828</v>
      </c>
      <c r="B6761" s="31" t="s">
        <v>8836</v>
      </c>
      <c r="C6761" s="32" t="s">
        <v>8807</v>
      </c>
      <c r="D6761" s="31" t="s">
        <v>11079</v>
      </c>
      <c r="E6761" s="32">
        <v>8</v>
      </c>
      <c r="F6761" s="32" t="s">
        <v>14</v>
      </c>
      <c r="G6761" s="32" t="s">
        <v>10961</v>
      </c>
      <c r="H6761" s="33" t="s">
        <v>8431</v>
      </c>
    </row>
    <row r="6762" spans="1:8" x14ac:dyDescent="0.25">
      <c r="A6762" s="34">
        <v>45828</v>
      </c>
      <c r="B6762" s="35" t="s">
        <v>1739</v>
      </c>
      <c r="C6762" s="36" t="s">
        <v>1740</v>
      </c>
      <c r="D6762" s="35" t="s">
        <v>11079</v>
      </c>
      <c r="E6762" s="36">
        <v>4</v>
      </c>
      <c r="F6762" s="36" t="s">
        <v>14</v>
      </c>
      <c r="G6762" s="36" t="s">
        <v>10961</v>
      </c>
      <c r="H6762" s="37" t="s">
        <v>8431</v>
      </c>
    </row>
    <row r="6763" spans="1:8" x14ac:dyDescent="0.25">
      <c r="A6763" s="30">
        <v>45828</v>
      </c>
      <c r="B6763" s="31" t="s">
        <v>2983</v>
      </c>
      <c r="C6763" s="32" t="s">
        <v>2984</v>
      </c>
      <c r="D6763" s="31" t="s">
        <v>11079</v>
      </c>
      <c r="E6763" s="32">
        <v>4</v>
      </c>
      <c r="F6763" s="32" t="s">
        <v>14</v>
      </c>
      <c r="G6763" s="32" t="s">
        <v>10961</v>
      </c>
      <c r="H6763" s="33" t="s">
        <v>8431</v>
      </c>
    </row>
    <row r="6764" spans="1:8" x14ac:dyDescent="0.25">
      <c r="A6764" s="34">
        <v>45828</v>
      </c>
      <c r="B6764" s="35" t="s">
        <v>8873</v>
      </c>
      <c r="C6764" s="36" t="s">
        <v>8841</v>
      </c>
      <c r="D6764" s="35" t="s">
        <v>11079</v>
      </c>
      <c r="E6764" s="36">
        <v>3</v>
      </c>
      <c r="F6764" s="36" t="s">
        <v>14</v>
      </c>
      <c r="G6764" s="36" t="s">
        <v>10961</v>
      </c>
      <c r="H6764" s="37" t="s">
        <v>8431</v>
      </c>
    </row>
    <row r="6765" spans="1:8" x14ac:dyDescent="0.25">
      <c r="A6765" s="30">
        <v>45828</v>
      </c>
      <c r="B6765" s="31" t="s">
        <v>5372</v>
      </c>
      <c r="C6765" s="32" t="s">
        <v>5373</v>
      </c>
      <c r="D6765" s="31" t="s">
        <v>11079</v>
      </c>
      <c r="E6765" s="32">
        <v>20</v>
      </c>
      <c r="F6765" s="32" t="s">
        <v>14</v>
      </c>
      <c r="G6765" s="32" t="s">
        <v>10961</v>
      </c>
      <c r="H6765" s="33" t="s">
        <v>8431</v>
      </c>
    </row>
    <row r="6766" spans="1:8" x14ac:dyDescent="0.25">
      <c r="A6766" s="34">
        <v>45828</v>
      </c>
      <c r="B6766" s="35" t="s">
        <v>10233</v>
      </c>
      <c r="C6766" s="36" t="s">
        <v>6163</v>
      </c>
      <c r="D6766" s="35" t="s">
        <v>11079</v>
      </c>
      <c r="E6766" s="36">
        <v>2</v>
      </c>
      <c r="F6766" s="36" t="s">
        <v>14</v>
      </c>
      <c r="G6766" s="36" t="s">
        <v>10961</v>
      </c>
      <c r="H6766" s="37" t="s">
        <v>8431</v>
      </c>
    </row>
    <row r="6767" spans="1:8" x14ac:dyDescent="0.25">
      <c r="A6767" s="30">
        <v>45828</v>
      </c>
      <c r="B6767" s="31" t="s">
        <v>10261</v>
      </c>
      <c r="C6767" s="32" t="s">
        <v>10570</v>
      </c>
      <c r="D6767" s="31" t="s">
        <v>11079</v>
      </c>
      <c r="E6767" s="32">
        <v>6</v>
      </c>
      <c r="F6767" s="32" t="s">
        <v>25</v>
      </c>
      <c r="G6767" s="32" t="s">
        <v>10961</v>
      </c>
      <c r="H6767" s="33" t="s">
        <v>8431</v>
      </c>
    </row>
    <row r="6768" spans="1:8" x14ac:dyDescent="0.25">
      <c r="A6768" s="34">
        <v>45828</v>
      </c>
      <c r="B6768" s="35" t="s">
        <v>10941</v>
      </c>
      <c r="C6768" s="36" t="s">
        <v>10569</v>
      </c>
      <c r="D6768" s="35" t="s">
        <v>11079</v>
      </c>
      <c r="E6768" s="36">
        <v>1</v>
      </c>
      <c r="F6768" s="36" t="s">
        <v>25</v>
      </c>
      <c r="G6768" s="36" t="s">
        <v>10961</v>
      </c>
      <c r="H6768" s="37" t="s">
        <v>8431</v>
      </c>
    </row>
    <row r="6769" spans="1:8" x14ac:dyDescent="0.25">
      <c r="A6769" s="30">
        <v>45828</v>
      </c>
      <c r="B6769" s="31" t="s">
        <v>2985</v>
      </c>
      <c r="C6769" s="32" t="s">
        <v>2986</v>
      </c>
      <c r="D6769" s="31" t="s">
        <v>11079</v>
      </c>
      <c r="E6769" s="32">
        <v>6</v>
      </c>
      <c r="F6769" s="32" t="s">
        <v>14</v>
      </c>
      <c r="G6769" s="32" t="s">
        <v>10961</v>
      </c>
      <c r="H6769" s="33" t="s">
        <v>8431</v>
      </c>
    </row>
    <row r="6770" spans="1:8" x14ac:dyDescent="0.25">
      <c r="A6770" s="34">
        <v>45828</v>
      </c>
      <c r="B6770" s="35" t="s">
        <v>5</v>
      </c>
      <c r="C6770" s="36" t="s">
        <v>3529</v>
      </c>
      <c r="D6770" s="35" t="s">
        <v>11079</v>
      </c>
      <c r="E6770" s="36">
        <v>10</v>
      </c>
      <c r="F6770" s="36" t="s">
        <v>25</v>
      </c>
      <c r="G6770" s="36" t="s">
        <v>10961</v>
      </c>
      <c r="H6770" s="37" t="s">
        <v>8431</v>
      </c>
    </row>
    <row r="6771" spans="1:8" x14ac:dyDescent="0.25">
      <c r="A6771" s="30">
        <v>45828</v>
      </c>
      <c r="B6771" s="31" t="s">
        <v>1147</v>
      </c>
      <c r="C6771" s="32" t="s">
        <v>1148</v>
      </c>
      <c r="D6771" s="31" t="s">
        <v>11079</v>
      </c>
      <c r="E6771" s="32">
        <v>120</v>
      </c>
      <c r="F6771" s="32" t="s">
        <v>14</v>
      </c>
      <c r="G6771" s="32" t="s">
        <v>10961</v>
      </c>
      <c r="H6771" s="33" t="s">
        <v>8431</v>
      </c>
    </row>
    <row r="6772" spans="1:8" x14ac:dyDescent="0.25">
      <c r="A6772" s="34">
        <v>45828</v>
      </c>
      <c r="B6772" s="35" t="s">
        <v>2335</v>
      </c>
      <c r="C6772" s="36" t="s">
        <v>2336</v>
      </c>
      <c r="D6772" s="35" t="s">
        <v>11079</v>
      </c>
      <c r="E6772" s="36">
        <v>4</v>
      </c>
      <c r="F6772" s="36" t="s">
        <v>14</v>
      </c>
      <c r="G6772" s="36" t="s">
        <v>10961</v>
      </c>
      <c r="H6772" s="37" t="s">
        <v>8431</v>
      </c>
    </row>
    <row r="6773" spans="1:8" x14ac:dyDescent="0.25">
      <c r="A6773" s="30">
        <v>45828</v>
      </c>
      <c r="B6773" s="31" t="s">
        <v>5904</v>
      </c>
      <c r="C6773" s="32" t="s">
        <v>5905</v>
      </c>
      <c r="D6773" s="31" t="s">
        <v>11079</v>
      </c>
      <c r="E6773" s="32">
        <v>12</v>
      </c>
      <c r="F6773" s="32" t="s">
        <v>25</v>
      </c>
      <c r="G6773" s="32" t="s">
        <v>10961</v>
      </c>
      <c r="H6773" s="33" t="s">
        <v>8431</v>
      </c>
    </row>
    <row r="6774" spans="1:8" x14ac:dyDescent="0.25">
      <c r="A6774" s="34">
        <v>45828</v>
      </c>
      <c r="B6774" s="35" t="s">
        <v>10183</v>
      </c>
      <c r="C6774" s="36" t="s">
        <v>2825</v>
      </c>
      <c r="D6774" s="35" t="s">
        <v>11079</v>
      </c>
      <c r="E6774" s="36">
        <v>8</v>
      </c>
      <c r="F6774" s="36" t="s">
        <v>14</v>
      </c>
      <c r="G6774" s="36" t="s">
        <v>10961</v>
      </c>
      <c r="H6774" s="37" t="s">
        <v>8431</v>
      </c>
    </row>
    <row r="6775" spans="1:8" x14ac:dyDescent="0.25">
      <c r="A6775" s="30">
        <v>45828</v>
      </c>
      <c r="B6775" s="31" t="s">
        <v>10184</v>
      </c>
      <c r="C6775" s="32" t="s">
        <v>2826</v>
      </c>
      <c r="D6775" s="31" t="s">
        <v>11079</v>
      </c>
      <c r="E6775" s="32">
        <v>6</v>
      </c>
      <c r="F6775" s="32" t="s">
        <v>14</v>
      </c>
      <c r="G6775" s="32" t="s">
        <v>10961</v>
      </c>
      <c r="H6775" s="33" t="s">
        <v>8431</v>
      </c>
    </row>
    <row r="6776" spans="1:8" x14ac:dyDescent="0.25">
      <c r="A6776" s="34">
        <v>45828</v>
      </c>
      <c r="B6776" s="35" t="s">
        <v>9909</v>
      </c>
      <c r="C6776" s="36" t="s">
        <v>9909</v>
      </c>
      <c r="D6776" s="35" t="s">
        <v>11079</v>
      </c>
      <c r="E6776" s="36">
        <v>22</v>
      </c>
      <c r="F6776" s="36" t="s">
        <v>25</v>
      </c>
      <c r="G6776" s="36" t="s">
        <v>10961</v>
      </c>
      <c r="H6776" s="37" t="s">
        <v>8431</v>
      </c>
    </row>
    <row r="6777" spans="1:8" x14ac:dyDescent="0.25">
      <c r="A6777" s="30">
        <v>45828</v>
      </c>
      <c r="B6777" s="31" t="s">
        <v>2427</v>
      </c>
      <c r="C6777" s="32" t="s">
        <v>2483</v>
      </c>
      <c r="D6777" s="31" t="s">
        <v>11079</v>
      </c>
      <c r="E6777" s="32">
        <v>6</v>
      </c>
      <c r="F6777" s="32" t="s">
        <v>14</v>
      </c>
      <c r="G6777" s="32" t="s">
        <v>10961</v>
      </c>
      <c r="H6777" s="33" t="s">
        <v>8431</v>
      </c>
    </row>
    <row r="6778" spans="1:8" x14ac:dyDescent="0.25">
      <c r="A6778" s="34">
        <v>45828</v>
      </c>
      <c r="B6778" s="35" t="s">
        <v>8809</v>
      </c>
      <c r="C6778" s="36" t="s">
        <v>8781</v>
      </c>
      <c r="D6778" s="35" t="s">
        <v>11079</v>
      </c>
      <c r="E6778" s="36">
        <v>8</v>
      </c>
      <c r="F6778" s="36" t="s">
        <v>14</v>
      </c>
      <c r="G6778" s="36" t="s">
        <v>10961</v>
      </c>
      <c r="H6778" s="37" t="s">
        <v>8431</v>
      </c>
    </row>
    <row r="6779" spans="1:8" x14ac:dyDescent="0.25">
      <c r="A6779" s="30">
        <v>45828</v>
      </c>
      <c r="B6779" s="31" t="s">
        <v>5340</v>
      </c>
      <c r="C6779" s="32" t="s">
        <v>5341</v>
      </c>
      <c r="D6779" s="31" t="s">
        <v>11079</v>
      </c>
      <c r="E6779" s="32">
        <v>6</v>
      </c>
      <c r="F6779" s="32" t="s">
        <v>25</v>
      </c>
      <c r="G6779" s="32" t="s">
        <v>10961</v>
      </c>
      <c r="H6779" s="33" t="s">
        <v>8431</v>
      </c>
    </row>
    <row r="6780" spans="1:8" x14ac:dyDescent="0.25">
      <c r="A6780" s="34">
        <v>45828</v>
      </c>
      <c r="B6780" s="35" t="s">
        <v>2784</v>
      </c>
      <c r="C6780" s="36" t="s">
        <v>2785</v>
      </c>
      <c r="D6780" s="35" t="s">
        <v>11079</v>
      </c>
      <c r="E6780" s="36">
        <v>5</v>
      </c>
      <c r="F6780" s="36" t="s">
        <v>25</v>
      </c>
      <c r="G6780" s="36" t="s">
        <v>10961</v>
      </c>
      <c r="H6780" s="37" t="s">
        <v>8431</v>
      </c>
    </row>
    <row r="6781" spans="1:8" x14ac:dyDescent="0.25">
      <c r="A6781" s="30">
        <v>45828</v>
      </c>
      <c r="B6781" s="31" t="s">
        <v>1312</v>
      </c>
      <c r="C6781" s="32" t="s">
        <v>1313</v>
      </c>
      <c r="D6781" s="31" t="s">
        <v>11082</v>
      </c>
      <c r="E6781" s="32">
        <v>10</v>
      </c>
      <c r="F6781" s="32" t="s">
        <v>14</v>
      </c>
      <c r="G6781" s="32" t="s">
        <v>10961</v>
      </c>
      <c r="H6781" s="33" t="s">
        <v>8457</v>
      </c>
    </row>
    <row r="6782" spans="1:8" x14ac:dyDescent="0.25">
      <c r="A6782" s="34">
        <v>45828</v>
      </c>
      <c r="B6782" s="35" t="s">
        <v>1379</v>
      </c>
      <c r="C6782" s="36" t="s">
        <v>1380</v>
      </c>
      <c r="D6782" s="35" t="s">
        <v>11082</v>
      </c>
      <c r="E6782" s="36">
        <v>2</v>
      </c>
      <c r="F6782" s="36" t="s">
        <v>14</v>
      </c>
      <c r="G6782" s="36" t="s">
        <v>10961</v>
      </c>
      <c r="H6782" s="37" t="s">
        <v>8457</v>
      </c>
    </row>
    <row r="6783" spans="1:8" x14ac:dyDescent="0.25">
      <c r="A6783" s="30">
        <v>45828</v>
      </c>
      <c r="B6783" s="31" t="s">
        <v>2422</v>
      </c>
      <c r="C6783" s="32" t="s">
        <v>2480</v>
      </c>
      <c r="D6783" s="31" t="s">
        <v>11082</v>
      </c>
      <c r="E6783" s="32">
        <v>4</v>
      </c>
      <c r="F6783" s="32" t="s">
        <v>14</v>
      </c>
      <c r="G6783" s="32" t="s">
        <v>10961</v>
      </c>
      <c r="H6783" s="33" t="s">
        <v>8457</v>
      </c>
    </row>
    <row r="6784" spans="1:8" x14ac:dyDescent="0.25">
      <c r="A6784" s="34">
        <v>45828</v>
      </c>
      <c r="B6784" s="35" t="s">
        <v>2432</v>
      </c>
      <c r="C6784" s="36" t="s">
        <v>2486</v>
      </c>
      <c r="D6784" s="35" t="s">
        <v>11082</v>
      </c>
      <c r="E6784" s="36">
        <v>4</v>
      </c>
      <c r="F6784" s="36" t="s">
        <v>14</v>
      </c>
      <c r="G6784" s="36" t="s">
        <v>10961</v>
      </c>
      <c r="H6784" s="37" t="s">
        <v>8457</v>
      </c>
    </row>
    <row r="6785" spans="1:8" x14ac:dyDescent="0.25">
      <c r="A6785" s="30">
        <v>45828</v>
      </c>
      <c r="B6785" s="31" t="s">
        <v>1181</v>
      </c>
      <c r="C6785" s="32" t="s">
        <v>1182</v>
      </c>
      <c r="D6785" s="31" t="s">
        <v>11082</v>
      </c>
      <c r="E6785" s="32">
        <v>2</v>
      </c>
      <c r="F6785" s="32" t="s">
        <v>14</v>
      </c>
      <c r="G6785" s="32" t="s">
        <v>10961</v>
      </c>
      <c r="H6785" s="33" t="s">
        <v>8457</v>
      </c>
    </row>
    <row r="6786" spans="1:8" x14ac:dyDescent="0.25">
      <c r="A6786" s="34">
        <v>45828</v>
      </c>
      <c r="B6786" s="35" t="s">
        <v>768</v>
      </c>
      <c r="C6786" s="36" t="s">
        <v>769</v>
      </c>
      <c r="D6786" s="35" t="s">
        <v>11082</v>
      </c>
      <c r="E6786" s="36">
        <v>1</v>
      </c>
      <c r="F6786" s="36" t="s">
        <v>25</v>
      </c>
      <c r="G6786" s="36" t="s">
        <v>10961</v>
      </c>
      <c r="H6786" s="37" t="s">
        <v>8457</v>
      </c>
    </row>
    <row r="6787" spans="1:8" x14ac:dyDescent="0.25">
      <c r="A6787" s="30">
        <v>45828</v>
      </c>
      <c r="B6787" s="31" t="s">
        <v>2325</v>
      </c>
      <c r="C6787" s="32" t="s">
        <v>2326</v>
      </c>
      <c r="D6787" s="31" t="s">
        <v>11082</v>
      </c>
      <c r="E6787" s="32">
        <v>4</v>
      </c>
      <c r="F6787" s="32" t="s">
        <v>25</v>
      </c>
      <c r="G6787" s="32" t="s">
        <v>10961</v>
      </c>
      <c r="H6787" s="33" t="s">
        <v>8457</v>
      </c>
    </row>
    <row r="6788" spans="1:8" x14ac:dyDescent="0.25">
      <c r="A6788" s="34">
        <v>45828</v>
      </c>
      <c r="B6788" s="35" t="s">
        <v>2323</v>
      </c>
      <c r="C6788" s="36" t="s">
        <v>2324</v>
      </c>
      <c r="D6788" s="35" t="s">
        <v>11082</v>
      </c>
      <c r="E6788" s="36">
        <v>4</v>
      </c>
      <c r="F6788" s="36" t="s">
        <v>25</v>
      </c>
      <c r="G6788" s="36" t="s">
        <v>10961</v>
      </c>
      <c r="H6788" s="37" t="s">
        <v>8457</v>
      </c>
    </row>
    <row r="6789" spans="1:8" x14ac:dyDescent="0.25">
      <c r="A6789" s="30">
        <v>45828</v>
      </c>
      <c r="B6789" s="31" t="s">
        <v>1642</v>
      </c>
      <c r="C6789" s="32" t="s">
        <v>1643</v>
      </c>
      <c r="D6789" s="31" t="s">
        <v>11082</v>
      </c>
      <c r="E6789" s="32">
        <v>4</v>
      </c>
      <c r="F6789" s="32" t="s">
        <v>14</v>
      </c>
      <c r="G6789" s="32" t="s">
        <v>10961</v>
      </c>
      <c r="H6789" s="33" t="s">
        <v>8457</v>
      </c>
    </row>
    <row r="6790" spans="1:8" x14ac:dyDescent="0.25">
      <c r="A6790" s="34">
        <v>45828</v>
      </c>
      <c r="B6790" s="35" t="s">
        <v>1573</v>
      </c>
      <c r="C6790" s="36" t="s">
        <v>1574</v>
      </c>
      <c r="D6790" s="35" t="s">
        <v>11082</v>
      </c>
      <c r="E6790" s="36">
        <v>4</v>
      </c>
      <c r="F6790" s="36" t="s">
        <v>14</v>
      </c>
      <c r="G6790" s="36" t="s">
        <v>10961</v>
      </c>
      <c r="H6790" s="37" t="s">
        <v>8457</v>
      </c>
    </row>
    <row r="6791" spans="1:8" x14ac:dyDescent="0.25">
      <c r="A6791" s="30">
        <v>45828</v>
      </c>
      <c r="B6791" s="31" t="s">
        <v>9460</v>
      </c>
      <c r="C6791" s="32" t="s">
        <v>9461</v>
      </c>
      <c r="D6791" s="31" t="s">
        <v>11082</v>
      </c>
      <c r="E6791" s="32">
        <v>2</v>
      </c>
      <c r="F6791" s="32" t="s">
        <v>14</v>
      </c>
      <c r="G6791" s="32" t="s">
        <v>10961</v>
      </c>
      <c r="H6791" s="33" t="s">
        <v>8457</v>
      </c>
    </row>
    <row r="6792" spans="1:8" x14ac:dyDescent="0.25">
      <c r="A6792" s="34">
        <v>45828</v>
      </c>
      <c r="B6792" s="35" t="s">
        <v>9462</v>
      </c>
      <c r="C6792" s="36" t="s">
        <v>9463</v>
      </c>
      <c r="D6792" s="35" t="s">
        <v>11082</v>
      </c>
      <c r="E6792" s="36">
        <v>2</v>
      </c>
      <c r="F6792" s="36" t="s">
        <v>14</v>
      </c>
      <c r="G6792" s="36" t="s">
        <v>10961</v>
      </c>
      <c r="H6792" s="37" t="s">
        <v>8457</v>
      </c>
    </row>
    <row r="6793" spans="1:8" x14ac:dyDescent="0.25">
      <c r="A6793" s="30">
        <v>45828</v>
      </c>
      <c r="B6793" s="31" t="s">
        <v>4322</v>
      </c>
      <c r="C6793" s="32" t="s">
        <v>4323</v>
      </c>
      <c r="D6793" s="31" t="s">
        <v>11082</v>
      </c>
      <c r="E6793" s="32">
        <v>12</v>
      </c>
      <c r="F6793" s="32" t="s">
        <v>14</v>
      </c>
      <c r="G6793" s="32" t="s">
        <v>10961</v>
      </c>
      <c r="H6793" s="33" t="s">
        <v>8457</v>
      </c>
    </row>
    <row r="6794" spans="1:8" x14ac:dyDescent="0.25">
      <c r="A6794" s="34">
        <v>45828</v>
      </c>
      <c r="B6794" s="35" t="s">
        <v>11083</v>
      </c>
      <c r="C6794" s="36" t="s">
        <v>11084</v>
      </c>
      <c r="D6794" s="35" t="s">
        <v>11082</v>
      </c>
      <c r="E6794" s="36">
        <v>12</v>
      </c>
      <c r="F6794" s="36" t="s">
        <v>14</v>
      </c>
      <c r="G6794" s="36" t="s">
        <v>10961</v>
      </c>
      <c r="H6794" s="37" t="s">
        <v>8457</v>
      </c>
    </row>
    <row r="6795" spans="1:8" x14ac:dyDescent="0.25">
      <c r="A6795" s="30">
        <v>45828</v>
      </c>
      <c r="B6795" s="31" t="s">
        <v>2191</v>
      </c>
      <c r="C6795" s="32" t="s">
        <v>2192</v>
      </c>
      <c r="D6795" s="31" t="s">
        <v>11082</v>
      </c>
      <c r="E6795" s="32">
        <v>10</v>
      </c>
      <c r="F6795" s="32" t="s">
        <v>25</v>
      </c>
      <c r="G6795" s="32" t="s">
        <v>10961</v>
      </c>
      <c r="H6795" s="33" t="s">
        <v>8457</v>
      </c>
    </row>
    <row r="6796" spans="1:8" x14ac:dyDescent="0.25">
      <c r="A6796" s="34">
        <v>45828</v>
      </c>
      <c r="B6796" s="35" t="s">
        <v>11085</v>
      </c>
      <c r="C6796" s="36" t="s">
        <v>11086</v>
      </c>
      <c r="D6796" s="35" t="s">
        <v>11082</v>
      </c>
      <c r="E6796" s="36">
        <v>10</v>
      </c>
      <c r="F6796" s="36" t="s">
        <v>14</v>
      </c>
      <c r="G6796" s="36" t="s">
        <v>10961</v>
      </c>
      <c r="H6796" s="37" t="s">
        <v>8457</v>
      </c>
    </row>
    <row r="6797" spans="1:8" x14ac:dyDescent="0.25">
      <c r="A6797" s="30">
        <v>45828</v>
      </c>
      <c r="B6797" s="31" t="s">
        <v>11085</v>
      </c>
      <c r="C6797" s="32" t="s">
        <v>11086</v>
      </c>
      <c r="D6797" s="31" t="s">
        <v>11082</v>
      </c>
      <c r="E6797" s="32">
        <v>10</v>
      </c>
      <c r="F6797" s="32" t="s">
        <v>14</v>
      </c>
      <c r="G6797" s="32" t="s">
        <v>10003</v>
      </c>
      <c r="H6797" s="33" t="s">
        <v>10515</v>
      </c>
    </row>
    <row r="6798" spans="1:8" x14ac:dyDescent="0.25">
      <c r="A6798" s="34">
        <v>45828</v>
      </c>
      <c r="B6798" s="35" t="s">
        <v>2217</v>
      </c>
      <c r="C6798" s="36" t="s">
        <v>2218</v>
      </c>
      <c r="D6798" s="35" t="s">
        <v>11082</v>
      </c>
      <c r="E6798" s="36">
        <v>12</v>
      </c>
      <c r="F6798" s="36" t="s">
        <v>14</v>
      </c>
      <c r="G6798" s="36" t="s">
        <v>10961</v>
      </c>
      <c r="H6798" s="37" t="s">
        <v>8457</v>
      </c>
    </row>
    <row r="6799" spans="1:8" x14ac:dyDescent="0.25">
      <c r="A6799" s="30">
        <v>45828</v>
      </c>
      <c r="B6799" s="31" t="s">
        <v>2215</v>
      </c>
      <c r="C6799" s="32" t="s">
        <v>2216</v>
      </c>
      <c r="D6799" s="31" t="s">
        <v>11082</v>
      </c>
      <c r="E6799" s="32">
        <v>12</v>
      </c>
      <c r="F6799" s="32" t="s">
        <v>14</v>
      </c>
      <c r="G6799" s="32" t="s">
        <v>10961</v>
      </c>
      <c r="H6799" s="33" t="s">
        <v>8457</v>
      </c>
    </row>
    <row r="6800" spans="1:8" x14ac:dyDescent="0.25">
      <c r="A6800" s="34">
        <v>45828</v>
      </c>
      <c r="B6800" s="35" t="s">
        <v>2136</v>
      </c>
      <c r="C6800" s="36" t="s">
        <v>2137</v>
      </c>
      <c r="D6800" s="35" t="s">
        <v>11082</v>
      </c>
      <c r="E6800" s="36">
        <v>20</v>
      </c>
      <c r="F6800" s="36" t="s">
        <v>25</v>
      </c>
      <c r="G6800" s="36" t="s">
        <v>10961</v>
      </c>
      <c r="H6800" s="37" t="s">
        <v>8457</v>
      </c>
    </row>
    <row r="6801" spans="1:8" x14ac:dyDescent="0.25">
      <c r="A6801" s="30">
        <v>45828</v>
      </c>
      <c r="B6801" s="31" t="s">
        <v>3352</v>
      </c>
      <c r="C6801" s="32" t="s">
        <v>3353</v>
      </c>
      <c r="D6801" s="31" t="s">
        <v>11082</v>
      </c>
      <c r="E6801" s="32">
        <v>438</v>
      </c>
      <c r="F6801" s="32" t="s">
        <v>14</v>
      </c>
      <c r="G6801" s="32" t="s">
        <v>10961</v>
      </c>
      <c r="H6801" s="33" t="s">
        <v>11087</v>
      </c>
    </row>
    <row r="6802" spans="1:8" x14ac:dyDescent="0.25">
      <c r="A6802" s="34">
        <v>45828</v>
      </c>
      <c r="B6802" s="35" t="s">
        <v>1002</v>
      </c>
      <c r="C6802" s="36" t="s">
        <v>1003</v>
      </c>
      <c r="D6802" s="35" t="s">
        <v>11082</v>
      </c>
      <c r="E6802" s="36">
        <v>12</v>
      </c>
      <c r="F6802" s="36" t="s">
        <v>14</v>
      </c>
      <c r="G6802" s="36" t="s">
        <v>10961</v>
      </c>
      <c r="H6802" s="37" t="s">
        <v>8457</v>
      </c>
    </row>
    <row r="6803" spans="1:8" x14ac:dyDescent="0.25">
      <c r="A6803" s="30">
        <v>45828</v>
      </c>
      <c r="B6803" s="31" t="s">
        <v>745</v>
      </c>
      <c r="C6803" s="32" t="s">
        <v>746</v>
      </c>
      <c r="D6803" s="31" t="s">
        <v>11082</v>
      </c>
      <c r="E6803" s="32">
        <v>4</v>
      </c>
      <c r="F6803" s="32" t="s">
        <v>14</v>
      </c>
      <c r="G6803" s="32" t="s">
        <v>10961</v>
      </c>
      <c r="H6803" s="33" t="s">
        <v>8457</v>
      </c>
    </row>
    <row r="6804" spans="1:8" s="2" customFormat="1" x14ac:dyDescent="0.25">
      <c r="A6804" s="34">
        <v>45828</v>
      </c>
      <c r="B6804" s="35" t="s">
        <v>2055</v>
      </c>
      <c r="C6804" s="36" t="s">
        <v>2056</v>
      </c>
      <c r="D6804" s="35" t="s">
        <v>11082</v>
      </c>
      <c r="E6804" s="36">
        <v>24</v>
      </c>
      <c r="F6804" s="36" t="s">
        <v>14</v>
      </c>
      <c r="G6804" s="36" t="s">
        <v>10961</v>
      </c>
      <c r="H6804" s="37" t="s">
        <v>8457</v>
      </c>
    </row>
    <row r="6805" spans="1:8" s="2" customFormat="1" x14ac:dyDescent="0.25">
      <c r="A6805" s="30">
        <v>45828</v>
      </c>
      <c r="B6805" s="31" t="s">
        <v>1510</v>
      </c>
      <c r="C6805" s="32" t="s">
        <v>1511</v>
      </c>
      <c r="D6805" s="31" t="s">
        <v>11082</v>
      </c>
      <c r="E6805" s="32">
        <v>4</v>
      </c>
      <c r="F6805" s="32" t="s">
        <v>14</v>
      </c>
      <c r="G6805" s="32" t="s">
        <v>10961</v>
      </c>
      <c r="H6805" s="33" t="s">
        <v>8457</v>
      </c>
    </row>
    <row r="6806" spans="1:8" s="2" customFormat="1" x14ac:dyDescent="0.25">
      <c r="A6806" s="34">
        <v>45828</v>
      </c>
      <c r="B6806" s="35" t="s">
        <v>1506</v>
      </c>
      <c r="C6806" s="36" t="s">
        <v>1507</v>
      </c>
      <c r="D6806" s="35" t="s">
        <v>11082</v>
      </c>
      <c r="E6806" s="36">
        <v>2</v>
      </c>
      <c r="F6806" s="36" t="s">
        <v>14</v>
      </c>
      <c r="G6806" s="36" t="s">
        <v>10961</v>
      </c>
      <c r="H6806" s="37" t="s">
        <v>8457</v>
      </c>
    </row>
    <row r="6807" spans="1:8" s="2" customFormat="1" x14ac:dyDescent="0.25">
      <c r="A6807" s="30">
        <v>45828</v>
      </c>
      <c r="B6807" s="31" t="s">
        <v>1476</v>
      </c>
      <c r="C6807" s="32" t="s">
        <v>1477</v>
      </c>
      <c r="D6807" s="31" t="s">
        <v>11082</v>
      </c>
      <c r="E6807" s="32">
        <v>1</v>
      </c>
      <c r="F6807" s="32" t="s">
        <v>14</v>
      </c>
      <c r="G6807" s="32" t="s">
        <v>10961</v>
      </c>
      <c r="H6807" s="33" t="s">
        <v>8457</v>
      </c>
    </row>
    <row r="6808" spans="1:8" s="2" customFormat="1" x14ac:dyDescent="0.25">
      <c r="A6808" s="34">
        <v>45828</v>
      </c>
      <c r="B6808" s="35" t="s">
        <v>202</v>
      </c>
      <c r="C6808" s="36" t="s">
        <v>203</v>
      </c>
      <c r="D6808" s="35" t="s">
        <v>11082</v>
      </c>
      <c r="E6808" s="36">
        <v>2</v>
      </c>
      <c r="F6808" s="36" t="s">
        <v>14</v>
      </c>
      <c r="G6808" s="36" t="s">
        <v>10961</v>
      </c>
      <c r="H6808" s="37" t="s">
        <v>8457</v>
      </c>
    </row>
    <row r="6809" spans="1:8" s="2" customFormat="1" x14ac:dyDescent="0.25">
      <c r="A6809" s="30">
        <v>45828</v>
      </c>
      <c r="B6809" s="31" t="s">
        <v>145</v>
      </c>
      <c r="C6809" s="32" t="s">
        <v>146</v>
      </c>
      <c r="D6809" s="31" t="s">
        <v>11082</v>
      </c>
      <c r="E6809" s="32">
        <v>2</v>
      </c>
      <c r="F6809" s="32" t="s">
        <v>14</v>
      </c>
      <c r="G6809" s="32" t="s">
        <v>10961</v>
      </c>
      <c r="H6809" s="33" t="s">
        <v>8457</v>
      </c>
    </row>
    <row r="6810" spans="1:8" s="2" customFormat="1" x14ac:dyDescent="0.25">
      <c r="A6810" s="34">
        <v>45828</v>
      </c>
      <c r="B6810" s="35" t="s">
        <v>124</v>
      </c>
      <c r="C6810" s="36" t="s">
        <v>125</v>
      </c>
      <c r="D6810" s="35" t="s">
        <v>11082</v>
      </c>
      <c r="E6810" s="36">
        <v>2</v>
      </c>
      <c r="F6810" s="36" t="s">
        <v>14</v>
      </c>
      <c r="G6810" s="36" t="s">
        <v>10961</v>
      </c>
      <c r="H6810" s="37" t="s">
        <v>8457</v>
      </c>
    </row>
    <row r="6811" spans="1:8" s="2" customFormat="1" x14ac:dyDescent="0.25">
      <c r="A6811" s="30">
        <v>45828</v>
      </c>
      <c r="B6811" s="31" t="s">
        <v>75</v>
      </c>
      <c r="C6811" s="32" t="s">
        <v>76</v>
      </c>
      <c r="D6811" s="31" t="s">
        <v>11082</v>
      </c>
      <c r="E6811" s="32">
        <v>2</v>
      </c>
      <c r="F6811" s="32" t="s">
        <v>14</v>
      </c>
      <c r="G6811" s="32" t="s">
        <v>10961</v>
      </c>
      <c r="H6811" s="33" t="s">
        <v>8457</v>
      </c>
    </row>
    <row r="6812" spans="1:8" s="2" customFormat="1" x14ac:dyDescent="0.25">
      <c r="A6812" s="34">
        <v>45828</v>
      </c>
      <c r="B6812" s="35" t="s">
        <v>93</v>
      </c>
      <c r="C6812" s="36" t="s">
        <v>94</v>
      </c>
      <c r="D6812" s="35" t="s">
        <v>11082</v>
      </c>
      <c r="E6812" s="36">
        <v>2</v>
      </c>
      <c r="F6812" s="36" t="s">
        <v>14</v>
      </c>
      <c r="G6812" s="36" t="s">
        <v>10961</v>
      </c>
      <c r="H6812" s="37" t="s">
        <v>8457</v>
      </c>
    </row>
    <row r="6813" spans="1:8" s="2" customFormat="1" x14ac:dyDescent="0.25">
      <c r="A6813" s="30">
        <v>45828</v>
      </c>
      <c r="B6813" s="31" t="s">
        <v>2339</v>
      </c>
      <c r="C6813" s="32" t="s">
        <v>2340</v>
      </c>
      <c r="D6813" s="31" t="s">
        <v>11082</v>
      </c>
      <c r="E6813" s="32">
        <v>1</v>
      </c>
      <c r="F6813" s="32" t="s">
        <v>14</v>
      </c>
      <c r="G6813" s="32" t="s">
        <v>10961</v>
      </c>
      <c r="H6813" s="33" t="s">
        <v>8457</v>
      </c>
    </row>
    <row r="6814" spans="1:8" s="2" customFormat="1" x14ac:dyDescent="0.25">
      <c r="A6814" s="34">
        <v>45828</v>
      </c>
      <c r="B6814" s="35" t="s">
        <v>2345</v>
      </c>
      <c r="C6814" s="36" t="s">
        <v>2346</v>
      </c>
      <c r="D6814" s="35" t="s">
        <v>11082</v>
      </c>
      <c r="E6814" s="36">
        <v>1</v>
      </c>
      <c r="F6814" s="36" t="s">
        <v>14</v>
      </c>
      <c r="G6814" s="36" t="s">
        <v>10961</v>
      </c>
      <c r="H6814" s="37" t="s">
        <v>8457</v>
      </c>
    </row>
    <row r="6815" spans="1:8" s="2" customFormat="1" x14ac:dyDescent="0.25">
      <c r="A6815" s="30">
        <v>45828</v>
      </c>
      <c r="B6815" s="31" t="s">
        <v>2341</v>
      </c>
      <c r="C6815" s="32" t="s">
        <v>2342</v>
      </c>
      <c r="D6815" s="31" t="s">
        <v>11082</v>
      </c>
      <c r="E6815" s="32">
        <v>1</v>
      </c>
      <c r="F6815" s="32" t="s">
        <v>14</v>
      </c>
      <c r="G6815" s="32" t="s">
        <v>10961</v>
      </c>
      <c r="H6815" s="33" t="s">
        <v>8457</v>
      </c>
    </row>
    <row r="6816" spans="1:8" s="2" customFormat="1" x14ac:dyDescent="0.25">
      <c r="A6816" s="34">
        <v>45828</v>
      </c>
      <c r="B6816" s="35" t="s">
        <v>3977</v>
      </c>
      <c r="C6816" s="36" t="s">
        <v>3978</v>
      </c>
      <c r="D6816" s="35" t="s">
        <v>11082</v>
      </c>
      <c r="E6816" s="36">
        <v>12</v>
      </c>
      <c r="F6816" s="36" t="s">
        <v>14</v>
      </c>
      <c r="G6816" s="36" t="s">
        <v>10961</v>
      </c>
      <c r="H6816" s="37" t="s">
        <v>8457</v>
      </c>
    </row>
    <row r="6817" spans="1:8" s="2" customFormat="1" x14ac:dyDescent="0.25">
      <c r="A6817" s="30">
        <v>45828</v>
      </c>
      <c r="B6817" s="31" t="s">
        <v>3979</v>
      </c>
      <c r="C6817" s="32" t="s">
        <v>3980</v>
      </c>
      <c r="D6817" s="31" t="s">
        <v>11082</v>
      </c>
      <c r="E6817" s="32">
        <v>12</v>
      </c>
      <c r="F6817" s="32" t="s">
        <v>14</v>
      </c>
      <c r="G6817" s="32" t="s">
        <v>10961</v>
      </c>
      <c r="H6817" s="33" t="s">
        <v>8457</v>
      </c>
    </row>
    <row r="6818" spans="1:8" s="2" customFormat="1" x14ac:dyDescent="0.25">
      <c r="A6818" s="34">
        <v>45828</v>
      </c>
      <c r="B6818" s="35" t="s">
        <v>3977</v>
      </c>
      <c r="C6818" s="36" t="s">
        <v>3978</v>
      </c>
      <c r="D6818" s="35" t="s">
        <v>11082</v>
      </c>
      <c r="E6818" s="36">
        <v>12</v>
      </c>
      <c r="F6818" s="36" t="s">
        <v>14</v>
      </c>
      <c r="G6818" s="36" t="s">
        <v>10003</v>
      </c>
      <c r="H6818" s="37" t="s">
        <v>10515</v>
      </c>
    </row>
    <row r="6819" spans="1:8" s="2" customFormat="1" x14ac:dyDescent="0.25">
      <c r="A6819" s="30">
        <v>45828</v>
      </c>
      <c r="B6819" s="31" t="s">
        <v>3979</v>
      </c>
      <c r="C6819" s="32" t="s">
        <v>3980</v>
      </c>
      <c r="D6819" s="31" t="s">
        <v>11082</v>
      </c>
      <c r="E6819" s="32">
        <v>12</v>
      </c>
      <c r="F6819" s="32" t="s">
        <v>14</v>
      </c>
      <c r="G6819" s="32" t="s">
        <v>10003</v>
      </c>
      <c r="H6819" s="33" t="s">
        <v>10515</v>
      </c>
    </row>
    <row r="6820" spans="1:8" s="2" customFormat="1" x14ac:dyDescent="0.25">
      <c r="A6820" s="34">
        <v>45828</v>
      </c>
      <c r="B6820" s="35" t="s">
        <v>1878</v>
      </c>
      <c r="C6820" s="36" t="s">
        <v>1879</v>
      </c>
      <c r="D6820" s="35" t="s">
        <v>11082</v>
      </c>
      <c r="E6820" s="36">
        <v>6</v>
      </c>
      <c r="F6820" s="36" t="s">
        <v>14</v>
      </c>
      <c r="G6820" s="36" t="s">
        <v>10961</v>
      </c>
      <c r="H6820" s="37" t="s">
        <v>8457</v>
      </c>
    </row>
    <row r="6821" spans="1:8" s="2" customFormat="1" x14ac:dyDescent="0.25">
      <c r="A6821" s="30">
        <v>45828</v>
      </c>
      <c r="B6821" s="31" t="s">
        <v>1931</v>
      </c>
      <c r="C6821" s="32" t="s">
        <v>1932</v>
      </c>
      <c r="D6821" s="31" t="s">
        <v>11082</v>
      </c>
      <c r="E6821" s="32">
        <v>2</v>
      </c>
      <c r="F6821" s="32" t="s">
        <v>14</v>
      </c>
      <c r="G6821" s="32" t="s">
        <v>10961</v>
      </c>
      <c r="H6821" s="33" t="s">
        <v>8457</v>
      </c>
    </row>
    <row r="6822" spans="1:8" s="2" customFormat="1" x14ac:dyDescent="0.25">
      <c r="A6822" s="34">
        <v>45828</v>
      </c>
      <c r="B6822" s="35" t="s">
        <v>1913</v>
      </c>
      <c r="C6822" s="36" t="s">
        <v>1914</v>
      </c>
      <c r="D6822" s="35" t="s">
        <v>11082</v>
      </c>
      <c r="E6822" s="36">
        <v>12</v>
      </c>
      <c r="F6822" s="36" t="s">
        <v>14</v>
      </c>
      <c r="G6822" s="36" t="s">
        <v>10961</v>
      </c>
      <c r="H6822" s="37" t="s">
        <v>8457</v>
      </c>
    </row>
    <row r="6823" spans="1:8" s="2" customFormat="1" x14ac:dyDescent="0.25">
      <c r="A6823" s="30">
        <v>45828</v>
      </c>
      <c r="B6823" s="31" t="s">
        <v>1342</v>
      </c>
      <c r="C6823" s="32" t="s">
        <v>1343</v>
      </c>
      <c r="D6823" s="31" t="s">
        <v>11082</v>
      </c>
      <c r="E6823" s="32">
        <v>3</v>
      </c>
      <c r="F6823" s="32" t="s">
        <v>14</v>
      </c>
      <c r="G6823" s="32" t="s">
        <v>10961</v>
      </c>
      <c r="H6823" s="33" t="s">
        <v>8457</v>
      </c>
    </row>
    <row r="6824" spans="1:8" s="2" customFormat="1" x14ac:dyDescent="0.25">
      <c r="A6824" s="34">
        <v>45828</v>
      </c>
      <c r="B6824" s="35" t="s">
        <v>2159</v>
      </c>
      <c r="C6824" s="36" t="s">
        <v>2160</v>
      </c>
      <c r="D6824" s="35" t="s">
        <v>11082</v>
      </c>
      <c r="E6824" s="36">
        <v>12</v>
      </c>
      <c r="F6824" s="36" t="s">
        <v>14</v>
      </c>
      <c r="G6824" s="36" t="s">
        <v>10961</v>
      </c>
      <c r="H6824" s="37" t="s">
        <v>8457</v>
      </c>
    </row>
    <row r="6825" spans="1:8" s="2" customFormat="1" x14ac:dyDescent="0.25">
      <c r="A6825" s="30">
        <v>45828</v>
      </c>
      <c r="B6825" s="31" t="s">
        <v>3898</v>
      </c>
      <c r="C6825" s="32" t="s">
        <v>3899</v>
      </c>
      <c r="D6825" s="31" t="s">
        <v>11082</v>
      </c>
      <c r="E6825" s="32">
        <v>10</v>
      </c>
      <c r="F6825" s="32" t="s">
        <v>25</v>
      </c>
      <c r="G6825" s="32" t="s">
        <v>10961</v>
      </c>
      <c r="H6825" s="33" t="s">
        <v>8457</v>
      </c>
    </row>
    <row r="6826" spans="1:8" s="2" customFormat="1" x14ac:dyDescent="0.25">
      <c r="A6826" s="34">
        <v>45828</v>
      </c>
      <c r="B6826" s="35" t="s">
        <v>3898</v>
      </c>
      <c r="C6826" s="36" t="s">
        <v>3899</v>
      </c>
      <c r="D6826" s="35" t="s">
        <v>11082</v>
      </c>
      <c r="E6826" s="36">
        <v>10</v>
      </c>
      <c r="F6826" s="36" t="s">
        <v>25</v>
      </c>
      <c r="G6826" s="36" t="s">
        <v>10003</v>
      </c>
      <c r="H6826" s="37" t="s">
        <v>10515</v>
      </c>
    </row>
    <row r="6827" spans="1:8" s="2" customFormat="1" x14ac:dyDescent="0.25">
      <c r="A6827" s="30">
        <v>45828</v>
      </c>
      <c r="B6827" s="31" t="s">
        <v>1340</v>
      </c>
      <c r="C6827" s="32" t="s">
        <v>1341</v>
      </c>
      <c r="D6827" s="31" t="s">
        <v>11082</v>
      </c>
      <c r="E6827" s="32">
        <v>4</v>
      </c>
      <c r="F6827" s="32" t="s">
        <v>14</v>
      </c>
      <c r="G6827" s="32" t="s">
        <v>10961</v>
      </c>
      <c r="H6827" s="33" t="s">
        <v>8457</v>
      </c>
    </row>
    <row r="6828" spans="1:8" s="2" customFormat="1" x14ac:dyDescent="0.25">
      <c r="A6828" s="34">
        <v>45828</v>
      </c>
      <c r="B6828" s="35" t="s">
        <v>1632</v>
      </c>
      <c r="C6828" s="36" t="s">
        <v>1633</v>
      </c>
      <c r="D6828" s="35" t="s">
        <v>11082</v>
      </c>
      <c r="E6828" s="36">
        <v>4</v>
      </c>
      <c r="F6828" s="36" t="s">
        <v>14</v>
      </c>
      <c r="G6828" s="36" t="s">
        <v>10961</v>
      </c>
      <c r="H6828" s="37" t="s">
        <v>8457</v>
      </c>
    </row>
    <row r="6829" spans="1:8" s="2" customFormat="1" x14ac:dyDescent="0.25">
      <c r="A6829" s="30">
        <v>45828</v>
      </c>
      <c r="B6829" s="31" t="s">
        <v>1632</v>
      </c>
      <c r="C6829" s="32" t="s">
        <v>1633</v>
      </c>
      <c r="D6829" s="31" t="s">
        <v>11082</v>
      </c>
      <c r="E6829" s="32">
        <v>4</v>
      </c>
      <c r="F6829" s="32" t="s">
        <v>14</v>
      </c>
      <c r="G6829" s="32" t="s">
        <v>10003</v>
      </c>
      <c r="H6829" s="33" t="s">
        <v>10515</v>
      </c>
    </row>
    <row r="6830" spans="1:8" s="2" customFormat="1" x14ac:dyDescent="0.25">
      <c r="A6830" s="34">
        <v>45828</v>
      </c>
      <c r="B6830" s="35" t="s">
        <v>1956</v>
      </c>
      <c r="C6830" s="36" t="s">
        <v>1957</v>
      </c>
      <c r="D6830" s="35" t="s">
        <v>11082</v>
      </c>
      <c r="E6830" s="36">
        <v>1</v>
      </c>
      <c r="F6830" s="36" t="s">
        <v>14</v>
      </c>
      <c r="G6830" s="36" t="s">
        <v>10961</v>
      </c>
      <c r="H6830" s="37" t="s">
        <v>8457</v>
      </c>
    </row>
    <row r="6831" spans="1:8" s="2" customFormat="1" x14ac:dyDescent="0.25">
      <c r="A6831" s="30">
        <v>45828</v>
      </c>
      <c r="B6831" s="31" t="s">
        <v>2259</v>
      </c>
      <c r="C6831" s="32" t="s">
        <v>2260</v>
      </c>
      <c r="D6831" s="31" t="s">
        <v>11082</v>
      </c>
      <c r="E6831" s="32">
        <v>16</v>
      </c>
      <c r="F6831" s="32" t="s">
        <v>14</v>
      </c>
      <c r="G6831" s="32" t="s">
        <v>10961</v>
      </c>
      <c r="H6831" s="33" t="s">
        <v>8457</v>
      </c>
    </row>
    <row r="6832" spans="1:8" s="2" customFormat="1" x14ac:dyDescent="0.25">
      <c r="A6832" s="34">
        <v>45828</v>
      </c>
      <c r="B6832" s="35" t="s">
        <v>13</v>
      </c>
      <c r="C6832" s="36" t="s">
        <v>3521</v>
      </c>
      <c r="D6832" s="35">
        <v>2234</v>
      </c>
      <c r="E6832" s="36">
        <v>20</v>
      </c>
      <c r="F6832" s="36" t="s">
        <v>14</v>
      </c>
      <c r="G6832" s="36" t="s">
        <v>10961</v>
      </c>
      <c r="H6832" s="37" t="s">
        <v>8431</v>
      </c>
    </row>
    <row r="6833" spans="1:8" s="2" customFormat="1" x14ac:dyDescent="0.25">
      <c r="A6833" s="30">
        <v>45828</v>
      </c>
      <c r="B6833" s="31" t="s">
        <v>6971</v>
      </c>
      <c r="C6833" s="32" t="s">
        <v>6972</v>
      </c>
      <c r="D6833" s="31">
        <v>2234</v>
      </c>
      <c r="E6833" s="32">
        <v>36</v>
      </c>
      <c r="F6833" s="32" t="s">
        <v>14</v>
      </c>
      <c r="G6833" s="32" t="s">
        <v>10961</v>
      </c>
      <c r="H6833" s="33" t="s">
        <v>8431</v>
      </c>
    </row>
    <row r="6834" spans="1:8" s="2" customFormat="1" x14ac:dyDescent="0.25">
      <c r="A6834" s="34">
        <v>45828</v>
      </c>
      <c r="B6834" s="35" t="s">
        <v>5352</v>
      </c>
      <c r="C6834" s="36" t="s">
        <v>5353</v>
      </c>
      <c r="D6834" s="35">
        <v>2234</v>
      </c>
      <c r="E6834" s="36">
        <v>4</v>
      </c>
      <c r="F6834" s="36" t="s">
        <v>25</v>
      </c>
      <c r="G6834" s="36" t="s">
        <v>10961</v>
      </c>
      <c r="H6834" s="37" t="s">
        <v>8431</v>
      </c>
    </row>
    <row r="6835" spans="1:8" s="2" customFormat="1" x14ac:dyDescent="0.25">
      <c r="A6835" s="30">
        <v>45828</v>
      </c>
      <c r="B6835" s="31" t="s">
        <v>4258</v>
      </c>
      <c r="C6835" s="32" t="s">
        <v>4259</v>
      </c>
      <c r="D6835" s="31">
        <v>2234</v>
      </c>
      <c r="E6835" s="32">
        <v>10</v>
      </c>
      <c r="F6835" s="32" t="s">
        <v>14</v>
      </c>
      <c r="G6835" s="32" t="s">
        <v>10961</v>
      </c>
      <c r="H6835" s="33" t="s">
        <v>8431</v>
      </c>
    </row>
    <row r="6836" spans="1:8" s="2" customFormat="1" x14ac:dyDescent="0.25">
      <c r="A6836" s="34">
        <v>45828</v>
      </c>
      <c r="B6836" s="35">
        <v>1280819100</v>
      </c>
      <c r="C6836" s="36" t="s">
        <v>8653</v>
      </c>
      <c r="D6836" s="35">
        <v>2236</v>
      </c>
      <c r="E6836" s="36">
        <v>1</v>
      </c>
      <c r="F6836" s="36" t="s">
        <v>25</v>
      </c>
      <c r="G6836" s="36" t="s">
        <v>10961</v>
      </c>
      <c r="H6836" s="37" t="s">
        <v>10339</v>
      </c>
    </row>
    <row r="6837" spans="1:8" s="2" customFormat="1" x14ac:dyDescent="0.25">
      <c r="A6837" s="30">
        <v>45828</v>
      </c>
      <c r="B6837" s="31">
        <v>1280819100</v>
      </c>
      <c r="C6837" s="32" t="s">
        <v>8653</v>
      </c>
      <c r="D6837" s="31">
        <v>2236</v>
      </c>
      <c r="E6837" s="32">
        <v>1</v>
      </c>
      <c r="F6837" s="32" t="s">
        <v>25</v>
      </c>
      <c r="G6837" s="32" t="s">
        <v>10003</v>
      </c>
      <c r="H6837" s="33" t="s">
        <v>10515</v>
      </c>
    </row>
    <row r="6838" spans="1:8" s="2" customFormat="1" x14ac:dyDescent="0.25">
      <c r="A6838" s="34">
        <v>45828</v>
      </c>
      <c r="B6838" s="35" t="s">
        <v>5906</v>
      </c>
      <c r="C6838" s="36" t="s">
        <v>5907</v>
      </c>
      <c r="D6838" s="35">
        <v>2218</v>
      </c>
      <c r="E6838" s="36">
        <v>50</v>
      </c>
      <c r="F6838" s="36" t="s">
        <v>14</v>
      </c>
      <c r="G6838" s="36" t="s">
        <v>10961</v>
      </c>
      <c r="H6838" s="37" t="s">
        <v>9275</v>
      </c>
    </row>
    <row r="6839" spans="1:8" s="2" customFormat="1" x14ac:dyDescent="0.25">
      <c r="A6839" s="30">
        <v>45828</v>
      </c>
      <c r="B6839" s="31" t="s">
        <v>11080</v>
      </c>
      <c r="C6839" s="32" t="s">
        <v>11053</v>
      </c>
      <c r="D6839" s="31">
        <v>2218</v>
      </c>
      <c r="E6839" s="32">
        <v>20</v>
      </c>
      <c r="F6839" s="32" t="s">
        <v>14</v>
      </c>
      <c r="G6839" s="32" t="s">
        <v>10961</v>
      </c>
      <c r="H6839" s="33" t="s">
        <v>9275</v>
      </c>
    </row>
    <row r="6840" spans="1:8" s="2" customFormat="1" x14ac:dyDescent="0.25">
      <c r="A6840" s="34">
        <v>45828</v>
      </c>
      <c r="B6840" s="35" t="s">
        <v>11081</v>
      </c>
      <c r="C6840" s="36" t="s">
        <v>11052</v>
      </c>
      <c r="D6840" s="35">
        <v>2218</v>
      </c>
      <c r="E6840" s="36">
        <v>20</v>
      </c>
      <c r="F6840" s="36" t="s">
        <v>14</v>
      </c>
      <c r="G6840" s="36" t="s">
        <v>10961</v>
      </c>
      <c r="H6840" s="37" t="s">
        <v>9275</v>
      </c>
    </row>
    <row r="6841" spans="1:8" s="2" customFormat="1" x14ac:dyDescent="0.25">
      <c r="A6841" s="30">
        <v>45828</v>
      </c>
      <c r="B6841" s="31" t="s">
        <v>10303</v>
      </c>
      <c r="C6841" s="32" t="s">
        <v>10303</v>
      </c>
      <c r="D6841" s="31">
        <v>2218</v>
      </c>
      <c r="E6841" s="32">
        <v>30</v>
      </c>
      <c r="F6841" s="32" t="s">
        <v>14</v>
      </c>
      <c r="G6841" s="32" t="s">
        <v>10961</v>
      </c>
      <c r="H6841" s="33" t="s">
        <v>9275</v>
      </c>
    </row>
    <row r="6842" spans="1:8" s="2" customFormat="1" x14ac:dyDescent="0.25">
      <c r="A6842" s="34">
        <v>45826</v>
      </c>
      <c r="B6842" s="35" t="s">
        <v>11088</v>
      </c>
      <c r="C6842" s="36" t="s">
        <v>11089</v>
      </c>
      <c r="D6842" s="35">
        <v>3515</v>
      </c>
      <c r="E6842" s="36">
        <v>200</v>
      </c>
      <c r="F6842" s="36" t="s">
        <v>14</v>
      </c>
      <c r="G6842" s="36" t="s">
        <v>10003</v>
      </c>
      <c r="H6842" s="37">
        <v>0</v>
      </c>
    </row>
    <row r="6843" spans="1:8" s="2" customFormat="1" x14ac:dyDescent="0.25">
      <c r="A6843" s="30">
        <v>45826</v>
      </c>
      <c r="B6843" s="31" t="s">
        <v>8821</v>
      </c>
      <c r="C6843" s="32" t="s">
        <v>8791</v>
      </c>
      <c r="D6843" s="31">
        <v>3520</v>
      </c>
      <c r="E6843" s="32">
        <v>24</v>
      </c>
      <c r="F6843" s="32" t="s">
        <v>14</v>
      </c>
      <c r="G6843" s="32" t="s">
        <v>10003</v>
      </c>
      <c r="H6843" s="33">
        <v>0</v>
      </c>
    </row>
    <row r="6844" spans="1:8" s="2" customFormat="1" x14ac:dyDescent="0.25">
      <c r="A6844" s="34">
        <v>45826</v>
      </c>
      <c r="B6844" s="35" t="s">
        <v>8814</v>
      </c>
      <c r="C6844" s="36" t="s">
        <v>8784</v>
      </c>
      <c r="D6844" s="35">
        <v>3521</v>
      </c>
      <c r="E6844" s="36">
        <v>4</v>
      </c>
      <c r="F6844" s="36" t="s">
        <v>14</v>
      </c>
      <c r="G6844" s="36" t="s">
        <v>10003</v>
      </c>
      <c r="H6844" s="37">
        <v>0</v>
      </c>
    </row>
    <row r="6845" spans="1:8" s="2" customFormat="1" x14ac:dyDescent="0.25">
      <c r="A6845" s="30">
        <v>45826</v>
      </c>
      <c r="B6845" s="31" t="s">
        <v>8173</v>
      </c>
      <c r="C6845" s="32" t="s">
        <v>8174</v>
      </c>
      <c r="D6845" s="31">
        <v>3522</v>
      </c>
      <c r="E6845" s="32">
        <v>20</v>
      </c>
      <c r="F6845" s="32" t="s">
        <v>14</v>
      </c>
      <c r="G6845" s="32" t="s">
        <v>10003</v>
      </c>
      <c r="H6845" s="33">
        <v>0</v>
      </c>
    </row>
    <row r="6846" spans="1:8" s="2" customFormat="1" x14ac:dyDescent="0.25">
      <c r="A6846" s="34">
        <v>45826</v>
      </c>
      <c r="B6846" s="35" t="s">
        <v>8167</v>
      </c>
      <c r="C6846" s="36" t="s">
        <v>8168</v>
      </c>
      <c r="D6846" s="35">
        <v>3523</v>
      </c>
      <c r="E6846" s="36">
        <v>20</v>
      </c>
      <c r="F6846" s="36" t="s">
        <v>14</v>
      </c>
      <c r="G6846" s="36" t="s">
        <v>10003</v>
      </c>
      <c r="H6846" s="37">
        <v>0</v>
      </c>
    </row>
    <row r="6847" spans="1:8" s="2" customFormat="1" x14ac:dyDescent="0.25">
      <c r="A6847" s="30">
        <v>45826</v>
      </c>
      <c r="B6847" s="31" t="s">
        <v>8894</v>
      </c>
      <c r="C6847" s="32" t="s">
        <v>8868</v>
      </c>
      <c r="D6847" s="31">
        <v>3524</v>
      </c>
      <c r="E6847" s="32">
        <v>6</v>
      </c>
      <c r="F6847" s="32" t="s">
        <v>14</v>
      </c>
      <c r="G6847" s="32" t="s">
        <v>10003</v>
      </c>
      <c r="H6847" s="33">
        <v>0</v>
      </c>
    </row>
    <row r="6848" spans="1:8" s="2" customFormat="1" x14ac:dyDescent="0.25">
      <c r="A6848" s="34">
        <v>45826</v>
      </c>
      <c r="B6848" s="35" t="s">
        <v>1232</v>
      </c>
      <c r="C6848" s="36" t="s">
        <v>3539</v>
      </c>
      <c r="D6848" s="35">
        <v>3525</v>
      </c>
      <c r="E6848" s="36">
        <v>216</v>
      </c>
      <c r="F6848" s="36" t="s">
        <v>14</v>
      </c>
      <c r="G6848" s="36" t="s">
        <v>10003</v>
      </c>
      <c r="H6848" s="37">
        <v>0</v>
      </c>
    </row>
    <row r="6849" spans="1:8" s="2" customFormat="1" x14ac:dyDescent="0.25">
      <c r="A6849" s="30">
        <v>45826</v>
      </c>
      <c r="B6849" s="31" t="s">
        <v>11090</v>
      </c>
      <c r="C6849" s="32" t="s">
        <v>11091</v>
      </c>
      <c r="D6849" s="31">
        <v>3526</v>
      </c>
      <c r="E6849" s="32">
        <v>300</v>
      </c>
      <c r="F6849" s="32" t="s">
        <v>14</v>
      </c>
      <c r="G6849" s="32" t="s">
        <v>10003</v>
      </c>
      <c r="H6849" s="33">
        <v>0</v>
      </c>
    </row>
    <row r="6850" spans="1:8" s="2" customFormat="1" x14ac:dyDescent="0.25">
      <c r="A6850" s="34">
        <v>45827</v>
      </c>
      <c r="B6850" s="35" t="s">
        <v>1366</v>
      </c>
      <c r="C6850" s="36" t="s">
        <v>1367</v>
      </c>
      <c r="D6850" s="35">
        <v>3527</v>
      </c>
      <c r="E6850" s="36">
        <v>6</v>
      </c>
      <c r="F6850" s="36" t="s">
        <v>14</v>
      </c>
      <c r="G6850" s="36" t="s">
        <v>10003</v>
      </c>
      <c r="H6850" s="37">
        <v>0</v>
      </c>
    </row>
    <row r="6851" spans="1:8" s="2" customFormat="1" x14ac:dyDescent="0.25">
      <c r="A6851" s="30">
        <v>45827</v>
      </c>
      <c r="B6851" s="31" t="s">
        <v>1246</v>
      </c>
      <c r="C6851" s="32" t="s">
        <v>1247</v>
      </c>
      <c r="D6851" s="31">
        <v>3528</v>
      </c>
      <c r="E6851" s="32">
        <v>3</v>
      </c>
      <c r="F6851" s="32" t="s">
        <v>8414</v>
      </c>
      <c r="G6851" s="32" t="s">
        <v>10003</v>
      </c>
      <c r="H6851" s="33">
        <v>0</v>
      </c>
    </row>
    <row r="6852" spans="1:8" s="2" customFormat="1" x14ac:dyDescent="0.25">
      <c r="A6852" s="34">
        <v>45827</v>
      </c>
      <c r="B6852" s="35" t="s">
        <v>1246</v>
      </c>
      <c r="C6852" s="36" t="s">
        <v>1247</v>
      </c>
      <c r="D6852" s="35">
        <v>3529</v>
      </c>
      <c r="E6852" s="36">
        <v>6</v>
      </c>
      <c r="F6852" s="36" t="s">
        <v>8414</v>
      </c>
      <c r="G6852" s="36" t="s">
        <v>10003</v>
      </c>
      <c r="H6852" s="37">
        <v>0</v>
      </c>
    </row>
    <row r="6853" spans="1:8" s="2" customFormat="1" x14ac:dyDescent="0.25">
      <c r="A6853" s="30">
        <v>45827</v>
      </c>
      <c r="B6853" s="31" t="s">
        <v>10221</v>
      </c>
      <c r="C6853" s="32" t="s">
        <v>10221</v>
      </c>
      <c r="D6853" s="31">
        <v>3530</v>
      </c>
      <c r="E6853" s="32">
        <v>12</v>
      </c>
      <c r="F6853" s="32" t="s">
        <v>14</v>
      </c>
      <c r="G6853" s="32" t="s">
        <v>10003</v>
      </c>
      <c r="H6853" s="33" t="s">
        <v>10490</v>
      </c>
    </row>
    <row r="6854" spans="1:8" s="2" customFormat="1" x14ac:dyDescent="0.25">
      <c r="A6854" s="34">
        <v>45827</v>
      </c>
      <c r="B6854" s="35" t="s">
        <v>1454</v>
      </c>
      <c r="C6854" s="36" t="s">
        <v>1455</v>
      </c>
      <c r="D6854" s="35">
        <v>3531</v>
      </c>
      <c r="E6854" s="36">
        <v>5</v>
      </c>
      <c r="F6854" s="36" t="s">
        <v>14</v>
      </c>
      <c r="G6854" s="36" t="s">
        <v>10003</v>
      </c>
      <c r="H6854" s="37" t="s">
        <v>10490</v>
      </c>
    </row>
    <row r="6855" spans="1:8" s="2" customFormat="1" x14ac:dyDescent="0.25">
      <c r="A6855" s="30">
        <v>45827</v>
      </c>
      <c r="B6855" s="31">
        <v>53345758</v>
      </c>
      <c r="C6855" s="32" t="s">
        <v>11092</v>
      </c>
      <c r="D6855" s="31">
        <v>3532</v>
      </c>
      <c r="E6855" s="32">
        <v>10</v>
      </c>
      <c r="F6855" s="32" t="s">
        <v>25</v>
      </c>
      <c r="G6855" s="32" t="s">
        <v>10003</v>
      </c>
      <c r="H6855" s="33" t="s">
        <v>10490</v>
      </c>
    </row>
    <row r="6856" spans="1:8" s="2" customFormat="1" x14ac:dyDescent="0.25">
      <c r="A6856" s="34">
        <v>45827</v>
      </c>
      <c r="B6856" s="35" t="s">
        <v>9014</v>
      </c>
      <c r="C6856" s="36" t="s">
        <v>8974</v>
      </c>
      <c r="D6856" s="35">
        <v>3535</v>
      </c>
      <c r="E6856" s="36">
        <v>48</v>
      </c>
      <c r="F6856" s="36" t="s">
        <v>14</v>
      </c>
      <c r="G6856" s="36" t="s">
        <v>10003</v>
      </c>
      <c r="H6856" s="37" t="s">
        <v>10490</v>
      </c>
    </row>
    <row r="6857" spans="1:8" s="2" customFormat="1" x14ac:dyDescent="0.25">
      <c r="A6857" s="30">
        <v>45827</v>
      </c>
      <c r="B6857" s="31" t="s">
        <v>11093</v>
      </c>
      <c r="C6857" s="32" t="s">
        <v>11094</v>
      </c>
      <c r="D6857" s="31">
        <v>3562</v>
      </c>
      <c r="E6857" s="32">
        <v>5</v>
      </c>
      <c r="F6857" s="32" t="s">
        <v>14</v>
      </c>
      <c r="G6857" s="32" t="s">
        <v>10003</v>
      </c>
      <c r="H6857" s="33" t="s">
        <v>10490</v>
      </c>
    </row>
    <row r="6858" spans="1:8" s="2" customFormat="1" x14ac:dyDescent="0.25">
      <c r="A6858" s="34">
        <v>45827</v>
      </c>
      <c r="B6858" s="35" t="s">
        <v>11095</v>
      </c>
      <c r="C6858" s="36" t="s">
        <v>11096</v>
      </c>
      <c r="D6858" s="35">
        <v>3563</v>
      </c>
      <c r="E6858" s="36">
        <v>1</v>
      </c>
      <c r="F6858" s="36" t="s">
        <v>14</v>
      </c>
      <c r="G6858" s="36" t="s">
        <v>10003</v>
      </c>
      <c r="H6858" s="37" t="s">
        <v>10490</v>
      </c>
    </row>
    <row r="6859" spans="1:8" s="2" customFormat="1" x14ac:dyDescent="0.25">
      <c r="A6859" s="30">
        <v>45827</v>
      </c>
      <c r="B6859" s="31" t="s">
        <v>11097</v>
      </c>
      <c r="C6859" s="32" t="s">
        <v>11098</v>
      </c>
      <c r="D6859" s="31">
        <v>3564</v>
      </c>
      <c r="E6859" s="32">
        <v>5</v>
      </c>
      <c r="F6859" s="32" t="s">
        <v>14</v>
      </c>
      <c r="G6859" s="32" t="s">
        <v>10003</v>
      </c>
      <c r="H6859" s="33" t="s">
        <v>10490</v>
      </c>
    </row>
    <row r="6860" spans="1:8" s="2" customFormat="1" x14ac:dyDescent="0.25">
      <c r="A6860" s="34">
        <v>45827</v>
      </c>
      <c r="B6860" s="35" t="s">
        <v>1942</v>
      </c>
      <c r="C6860" s="36" t="s">
        <v>1943</v>
      </c>
      <c r="D6860" s="35">
        <v>3565</v>
      </c>
      <c r="E6860" s="36">
        <v>1</v>
      </c>
      <c r="F6860" s="36" t="s">
        <v>14</v>
      </c>
      <c r="G6860" s="36" t="s">
        <v>10003</v>
      </c>
      <c r="H6860" s="37" t="s">
        <v>10490</v>
      </c>
    </row>
    <row r="6861" spans="1:8" s="2" customFormat="1" x14ac:dyDescent="0.25">
      <c r="A6861" s="30">
        <v>45827</v>
      </c>
      <c r="B6861" s="31" t="s">
        <v>1938</v>
      </c>
      <c r="C6861" s="32" t="s">
        <v>1939</v>
      </c>
      <c r="D6861" s="31">
        <v>3566</v>
      </c>
      <c r="E6861" s="32">
        <v>1</v>
      </c>
      <c r="F6861" s="32" t="s">
        <v>14</v>
      </c>
      <c r="G6861" s="32" t="s">
        <v>10003</v>
      </c>
      <c r="H6861" s="33" t="s">
        <v>10490</v>
      </c>
    </row>
    <row r="6862" spans="1:8" s="2" customFormat="1" x14ac:dyDescent="0.25">
      <c r="A6862" s="34">
        <v>45827</v>
      </c>
      <c r="B6862" s="35" t="s">
        <v>1956</v>
      </c>
      <c r="C6862" s="36" t="s">
        <v>1957</v>
      </c>
      <c r="D6862" s="35">
        <v>3567</v>
      </c>
      <c r="E6862" s="36">
        <v>1</v>
      </c>
      <c r="F6862" s="36" t="s">
        <v>14</v>
      </c>
      <c r="G6862" s="36" t="s">
        <v>10003</v>
      </c>
      <c r="H6862" s="37" t="s">
        <v>10490</v>
      </c>
    </row>
    <row r="6863" spans="1:8" s="2" customFormat="1" x14ac:dyDescent="0.25">
      <c r="A6863" s="30">
        <v>45827</v>
      </c>
      <c r="B6863" s="31" t="s">
        <v>11083</v>
      </c>
      <c r="C6863" s="32" t="s">
        <v>11084</v>
      </c>
      <c r="D6863" s="31">
        <v>3568</v>
      </c>
      <c r="E6863" s="32">
        <v>12</v>
      </c>
      <c r="F6863" s="32" t="s">
        <v>14</v>
      </c>
      <c r="G6863" s="32" t="s">
        <v>10003</v>
      </c>
      <c r="H6863" s="33" t="s">
        <v>10490</v>
      </c>
    </row>
    <row r="6864" spans="1:8" s="2" customFormat="1" x14ac:dyDescent="0.25">
      <c r="A6864" s="34">
        <v>45827</v>
      </c>
      <c r="B6864" s="35" t="s">
        <v>1931</v>
      </c>
      <c r="C6864" s="36" t="s">
        <v>1932</v>
      </c>
      <c r="D6864" s="35">
        <v>3569</v>
      </c>
      <c r="E6864" s="36">
        <v>2</v>
      </c>
      <c r="F6864" s="36" t="s">
        <v>14</v>
      </c>
      <c r="G6864" s="36" t="s">
        <v>10003</v>
      </c>
      <c r="H6864" s="37" t="s">
        <v>10490</v>
      </c>
    </row>
    <row r="6865" spans="1:8" s="2" customFormat="1" x14ac:dyDescent="0.25">
      <c r="A6865" s="30">
        <v>45828</v>
      </c>
      <c r="B6865" s="31" t="s">
        <v>11099</v>
      </c>
      <c r="C6865" s="32" t="s">
        <v>11101</v>
      </c>
      <c r="D6865" s="31">
        <v>3574</v>
      </c>
      <c r="E6865" s="32">
        <v>46</v>
      </c>
      <c r="F6865" s="32" t="s">
        <v>14</v>
      </c>
      <c r="G6865" s="32" t="s">
        <v>10003</v>
      </c>
      <c r="H6865" s="33" t="s">
        <v>10490</v>
      </c>
    </row>
    <row r="6866" spans="1:8" s="2" customFormat="1" x14ac:dyDescent="0.25">
      <c r="A6866" s="34">
        <v>45828</v>
      </c>
      <c r="B6866" s="35" t="s">
        <v>11100</v>
      </c>
      <c r="C6866" s="36" t="s">
        <v>11102</v>
      </c>
      <c r="D6866" s="35">
        <v>3575</v>
      </c>
      <c r="E6866" s="36">
        <v>89</v>
      </c>
      <c r="F6866" s="36" t="s">
        <v>14</v>
      </c>
      <c r="G6866" s="36" t="s">
        <v>10003</v>
      </c>
      <c r="H6866" s="37" t="s">
        <v>10490</v>
      </c>
    </row>
    <row r="6867" spans="1:8" s="2" customFormat="1" x14ac:dyDescent="0.25">
      <c r="A6867" s="30">
        <v>45832</v>
      </c>
      <c r="B6867" s="31" t="s">
        <v>1107</v>
      </c>
      <c r="C6867" s="32" t="s">
        <v>1108</v>
      </c>
      <c r="D6867" s="31" t="s">
        <v>11107</v>
      </c>
      <c r="E6867" s="32">
        <v>6</v>
      </c>
      <c r="F6867" s="32" t="s">
        <v>25</v>
      </c>
      <c r="G6867" s="32" t="s">
        <v>10961</v>
      </c>
      <c r="H6867" s="33" t="s">
        <v>8431</v>
      </c>
    </row>
    <row r="6868" spans="1:8" s="2" customFormat="1" x14ac:dyDescent="0.25">
      <c r="A6868" s="34">
        <v>45832</v>
      </c>
      <c r="B6868" s="35" t="s">
        <v>66</v>
      </c>
      <c r="C6868" s="36" t="s">
        <v>67</v>
      </c>
      <c r="D6868" s="35" t="s">
        <v>11107</v>
      </c>
      <c r="E6868" s="36">
        <v>10</v>
      </c>
      <c r="F6868" s="36" t="s">
        <v>14</v>
      </c>
      <c r="G6868" s="36" t="s">
        <v>10961</v>
      </c>
      <c r="H6868" s="37" t="s">
        <v>8431</v>
      </c>
    </row>
    <row r="6869" spans="1:8" s="2" customFormat="1" x14ac:dyDescent="0.25">
      <c r="A6869" s="30">
        <v>45832</v>
      </c>
      <c r="B6869" s="31" t="s">
        <v>740</v>
      </c>
      <c r="C6869" s="32" t="s">
        <v>741</v>
      </c>
      <c r="D6869" s="31" t="s">
        <v>11107</v>
      </c>
      <c r="E6869" s="32">
        <v>2</v>
      </c>
      <c r="F6869" s="32" t="s">
        <v>14</v>
      </c>
      <c r="G6869" s="32" t="s">
        <v>10961</v>
      </c>
      <c r="H6869" s="33" t="s">
        <v>8431</v>
      </c>
    </row>
    <row r="6870" spans="1:8" s="2" customFormat="1" x14ac:dyDescent="0.25">
      <c r="A6870" s="34">
        <v>45832</v>
      </c>
      <c r="B6870" s="35" t="s">
        <v>87</v>
      </c>
      <c r="C6870" s="36" t="s">
        <v>88</v>
      </c>
      <c r="D6870" s="35" t="s">
        <v>11107</v>
      </c>
      <c r="E6870" s="36">
        <v>2</v>
      </c>
      <c r="F6870" s="36" t="s">
        <v>14</v>
      </c>
      <c r="G6870" s="36" t="s">
        <v>10961</v>
      </c>
      <c r="H6870" s="37" t="s">
        <v>8431</v>
      </c>
    </row>
    <row r="6871" spans="1:8" s="2" customFormat="1" x14ac:dyDescent="0.25">
      <c r="A6871" s="30">
        <v>45832</v>
      </c>
      <c r="B6871" s="31" t="s">
        <v>3918</v>
      </c>
      <c r="C6871" s="32" t="s">
        <v>3919</v>
      </c>
      <c r="D6871" s="31" t="s">
        <v>11107</v>
      </c>
      <c r="E6871" s="32">
        <v>30</v>
      </c>
      <c r="F6871" s="32" t="s">
        <v>25</v>
      </c>
      <c r="G6871" s="32" t="s">
        <v>10961</v>
      </c>
      <c r="H6871" s="33" t="s">
        <v>8431</v>
      </c>
    </row>
    <row r="6872" spans="1:8" s="2" customFormat="1" x14ac:dyDescent="0.25">
      <c r="A6872" s="34">
        <v>45832</v>
      </c>
      <c r="B6872" s="35" t="s">
        <v>3916</v>
      </c>
      <c r="C6872" s="36" t="s">
        <v>3917</v>
      </c>
      <c r="D6872" s="35" t="s">
        <v>11107</v>
      </c>
      <c r="E6872" s="36">
        <v>30</v>
      </c>
      <c r="F6872" s="36" t="s">
        <v>25</v>
      </c>
      <c r="G6872" s="36" t="s">
        <v>10961</v>
      </c>
      <c r="H6872" s="37" t="s">
        <v>8431</v>
      </c>
    </row>
    <row r="6873" spans="1:8" s="2" customFormat="1" x14ac:dyDescent="0.25">
      <c r="A6873" s="30">
        <v>45832</v>
      </c>
      <c r="B6873" s="31" t="s">
        <v>3146</v>
      </c>
      <c r="C6873" s="32" t="s">
        <v>3147</v>
      </c>
      <c r="D6873" s="31" t="s">
        <v>11107</v>
      </c>
      <c r="E6873" s="32">
        <v>2</v>
      </c>
      <c r="F6873" s="32" t="s">
        <v>14</v>
      </c>
      <c r="G6873" s="32" t="s">
        <v>10961</v>
      </c>
      <c r="H6873" s="33" t="s">
        <v>8431</v>
      </c>
    </row>
    <row r="6874" spans="1:8" s="2" customFormat="1" x14ac:dyDescent="0.25">
      <c r="A6874" s="34">
        <v>45832</v>
      </c>
      <c r="B6874" s="35">
        <v>4340460100</v>
      </c>
      <c r="C6874" s="36" t="s">
        <v>8730</v>
      </c>
      <c r="D6874" s="35" t="s">
        <v>11107</v>
      </c>
      <c r="E6874" s="36">
        <v>2</v>
      </c>
      <c r="F6874" s="36" t="s">
        <v>14</v>
      </c>
      <c r="G6874" s="36" t="s">
        <v>10961</v>
      </c>
      <c r="H6874" s="37" t="s">
        <v>8431</v>
      </c>
    </row>
    <row r="6875" spans="1:8" s="2" customFormat="1" x14ac:dyDescent="0.25">
      <c r="A6875" s="30">
        <v>45832</v>
      </c>
      <c r="B6875" s="31">
        <v>4341143100</v>
      </c>
      <c r="C6875" s="32" t="s">
        <v>8734</v>
      </c>
      <c r="D6875" s="31" t="s">
        <v>11107</v>
      </c>
      <c r="E6875" s="32">
        <v>2</v>
      </c>
      <c r="F6875" s="32" t="s">
        <v>14</v>
      </c>
      <c r="G6875" s="32" t="s">
        <v>10961</v>
      </c>
      <c r="H6875" s="33" t="s">
        <v>8431</v>
      </c>
    </row>
    <row r="6876" spans="1:8" s="2" customFormat="1" x14ac:dyDescent="0.25">
      <c r="A6876" s="34">
        <v>45832</v>
      </c>
      <c r="B6876" s="35">
        <v>4340454100</v>
      </c>
      <c r="C6876" s="36" t="s">
        <v>8728</v>
      </c>
      <c r="D6876" s="35" t="s">
        <v>11107</v>
      </c>
      <c r="E6876" s="36">
        <v>2</v>
      </c>
      <c r="F6876" s="36" t="s">
        <v>14</v>
      </c>
      <c r="G6876" s="36" t="s">
        <v>10961</v>
      </c>
      <c r="H6876" s="37" t="s">
        <v>8431</v>
      </c>
    </row>
    <row r="6877" spans="1:8" s="2" customFormat="1" x14ac:dyDescent="0.25">
      <c r="A6877" s="30">
        <v>45832</v>
      </c>
      <c r="B6877" s="31">
        <v>4340443100</v>
      </c>
      <c r="C6877" s="32" t="s">
        <v>8723</v>
      </c>
      <c r="D6877" s="31" t="s">
        <v>11107</v>
      </c>
      <c r="E6877" s="32">
        <v>2</v>
      </c>
      <c r="F6877" s="32" t="s">
        <v>14</v>
      </c>
      <c r="G6877" s="32" t="s">
        <v>10961</v>
      </c>
      <c r="H6877" s="33" t="s">
        <v>8431</v>
      </c>
    </row>
    <row r="6878" spans="1:8" s="2" customFormat="1" x14ac:dyDescent="0.25">
      <c r="A6878" s="34">
        <v>45832</v>
      </c>
      <c r="B6878" s="35" t="s">
        <v>357</v>
      </c>
      <c r="C6878" s="36" t="s">
        <v>358</v>
      </c>
      <c r="D6878" s="35" t="s">
        <v>11107</v>
      </c>
      <c r="E6878" s="36">
        <v>36</v>
      </c>
      <c r="F6878" s="36" t="s">
        <v>25</v>
      </c>
      <c r="G6878" s="36" t="s">
        <v>10961</v>
      </c>
      <c r="H6878" s="37" t="s">
        <v>8431</v>
      </c>
    </row>
    <row r="6879" spans="1:8" s="2" customFormat="1" x14ac:dyDescent="0.25">
      <c r="A6879" s="30">
        <v>45832</v>
      </c>
      <c r="B6879" s="31" t="s">
        <v>9009</v>
      </c>
      <c r="C6879" s="32" t="s">
        <v>8987</v>
      </c>
      <c r="D6879" s="31" t="s">
        <v>11107</v>
      </c>
      <c r="E6879" s="32">
        <v>2</v>
      </c>
      <c r="F6879" s="32" t="s">
        <v>14</v>
      </c>
      <c r="G6879" s="32" t="s">
        <v>10961</v>
      </c>
      <c r="H6879" s="33" t="s">
        <v>8431</v>
      </c>
    </row>
    <row r="6880" spans="1:8" s="2" customFormat="1" x14ac:dyDescent="0.25">
      <c r="A6880" s="34">
        <v>45832</v>
      </c>
      <c r="B6880" s="35" t="s">
        <v>8988</v>
      </c>
      <c r="C6880" s="36" t="s">
        <v>8989</v>
      </c>
      <c r="D6880" s="35" t="s">
        <v>11107</v>
      </c>
      <c r="E6880" s="36">
        <v>4</v>
      </c>
      <c r="F6880" s="36" t="s">
        <v>14</v>
      </c>
      <c r="G6880" s="36" t="s">
        <v>10961</v>
      </c>
      <c r="H6880" s="37" t="s">
        <v>8431</v>
      </c>
    </row>
    <row r="6881" spans="1:8" s="2" customFormat="1" x14ac:dyDescent="0.25">
      <c r="A6881" s="30">
        <v>45832</v>
      </c>
      <c r="B6881" s="31" t="s">
        <v>8829</v>
      </c>
      <c r="C6881" s="32" t="s">
        <v>8799</v>
      </c>
      <c r="D6881" s="31" t="s">
        <v>11107</v>
      </c>
      <c r="E6881" s="32">
        <v>24</v>
      </c>
      <c r="F6881" s="32" t="s">
        <v>14</v>
      </c>
      <c r="G6881" s="32" t="s">
        <v>10961</v>
      </c>
      <c r="H6881" s="33" t="s">
        <v>8431</v>
      </c>
    </row>
    <row r="6882" spans="1:8" s="2" customFormat="1" x14ac:dyDescent="0.25">
      <c r="A6882" s="34">
        <v>45832</v>
      </c>
      <c r="B6882" s="35" t="s">
        <v>1845</v>
      </c>
      <c r="C6882" s="36" t="s">
        <v>1846</v>
      </c>
      <c r="D6882" s="35" t="s">
        <v>11107</v>
      </c>
      <c r="E6882" s="36">
        <v>6</v>
      </c>
      <c r="F6882" s="36" t="s">
        <v>14</v>
      </c>
      <c r="G6882" s="36" t="s">
        <v>10961</v>
      </c>
      <c r="H6882" s="37" t="s">
        <v>8431</v>
      </c>
    </row>
    <row r="6883" spans="1:8" s="2" customFormat="1" x14ac:dyDescent="0.25">
      <c r="A6883" s="30">
        <v>45832</v>
      </c>
      <c r="B6883" s="31" t="s">
        <v>2259</v>
      </c>
      <c r="C6883" s="32" t="s">
        <v>2260</v>
      </c>
      <c r="D6883" s="31" t="s">
        <v>11107</v>
      </c>
      <c r="E6883" s="32">
        <v>40</v>
      </c>
      <c r="F6883" s="32" t="s">
        <v>14</v>
      </c>
      <c r="G6883" s="32" t="s">
        <v>10961</v>
      </c>
      <c r="H6883" s="33" t="s">
        <v>8431</v>
      </c>
    </row>
    <row r="6884" spans="1:8" s="2" customFormat="1" x14ac:dyDescent="0.25">
      <c r="A6884" s="34">
        <v>45832</v>
      </c>
      <c r="B6884" s="35" t="s">
        <v>7002</v>
      </c>
      <c r="C6884" s="36" t="s">
        <v>7003</v>
      </c>
      <c r="D6884" s="35" t="s">
        <v>11107</v>
      </c>
      <c r="E6884" s="36">
        <v>36</v>
      </c>
      <c r="F6884" s="36" t="s">
        <v>14</v>
      </c>
      <c r="G6884" s="36" t="s">
        <v>10961</v>
      </c>
      <c r="H6884" s="37" t="s">
        <v>8431</v>
      </c>
    </row>
    <row r="6885" spans="1:8" s="2" customFormat="1" x14ac:dyDescent="0.25">
      <c r="A6885" s="30">
        <v>45832</v>
      </c>
      <c r="B6885" s="31" t="s">
        <v>1058</v>
      </c>
      <c r="C6885" s="32" t="s">
        <v>1059</v>
      </c>
      <c r="D6885" s="31" t="s">
        <v>11107</v>
      </c>
      <c r="E6885" s="32">
        <v>10</v>
      </c>
      <c r="F6885" s="32" t="s">
        <v>14</v>
      </c>
      <c r="G6885" s="32" t="s">
        <v>10961</v>
      </c>
      <c r="H6885" s="33" t="s">
        <v>8431</v>
      </c>
    </row>
    <row r="6886" spans="1:8" s="2" customFormat="1" x14ac:dyDescent="0.25">
      <c r="A6886" s="34">
        <v>45832</v>
      </c>
      <c r="B6886" s="35" t="s">
        <v>9291</v>
      </c>
      <c r="C6886" s="36" t="s">
        <v>8364</v>
      </c>
      <c r="D6886" s="35" t="s">
        <v>11107</v>
      </c>
      <c r="E6886" s="36">
        <v>30</v>
      </c>
      <c r="F6886" s="36" t="s">
        <v>14</v>
      </c>
      <c r="G6886" s="36" t="s">
        <v>10961</v>
      </c>
      <c r="H6886" s="37" t="s">
        <v>8431</v>
      </c>
    </row>
    <row r="6887" spans="1:8" s="2" customFormat="1" x14ac:dyDescent="0.25">
      <c r="A6887" s="30">
        <v>45832</v>
      </c>
      <c r="B6887" s="31" t="s">
        <v>4960</v>
      </c>
      <c r="C6887" s="32" t="s">
        <v>4961</v>
      </c>
      <c r="D6887" s="31" t="s">
        <v>11107</v>
      </c>
      <c r="E6887" s="32">
        <v>10</v>
      </c>
      <c r="F6887" s="32" t="s">
        <v>25</v>
      </c>
      <c r="G6887" s="32" t="s">
        <v>10961</v>
      </c>
      <c r="H6887" s="33" t="s">
        <v>8431</v>
      </c>
    </row>
    <row r="6888" spans="1:8" s="2" customFormat="1" x14ac:dyDescent="0.25">
      <c r="A6888" s="34">
        <v>45832</v>
      </c>
      <c r="B6888" s="35" t="s">
        <v>4932</v>
      </c>
      <c r="C6888" s="36" t="s">
        <v>4933</v>
      </c>
      <c r="D6888" s="35" t="s">
        <v>11107</v>
      </c>
      <c r="E6888" s="36">
        <v>16</v>
      </c>
      <c r="F6888" s="36" t="s">
        <v>14</v>
      </c>
      <c r="G6888" s="36" t="s">
        <v>10961</v>
      </c>
      <c r="H6888" s="37" t="s">
        <v>8431</v>
      </c>
    </row>
    <row r="6889" spans="1:8" s="2" customFormat="1" x14ac:dyDescent="0.25">
      <c r="A6889" s="30">
        <v>45832</v>
      </c>
      <c r="B6889" s="31" t="s">
        <v>2241</v>
      </c>
      <c r="C6889" s="32" t="s">
        <v>2242</v>
      </c>
      <c r="D6889" s="31" t="s">
        <v>11107</v>
      </c>
      <c r="E6889" s="32">
        <v>30</v>
      </c>
      <c r="F6889" s="32" t="s">
        <v>14</v>
      </c>
      <c r="G6889" s="32" t="s">
        <v>10961</v>
      </c>
      <c r="H6889" s="33" t="s">
        <v>8431</v>
      </c>
    </row>
    <row r="6890" spans="1:8" s="2" customFormat="1" x14ac:dyDescent="0.25">
      <c r="A6890" s="34">
        <v>45832</v>
      </c>
      <c r="B6890" s="35" t="s">
        <v>9619</v>
      </c>
      <c r="C6890" s="36" t="s">
        <v>9666</v>
      </c>
      <c r="D6890" s="35" t="s">
        <v>11107</v>
      </c>
      <c r="E6890" s="36">
        <v>4</v>
      </c>
      <c r="F6890" s="36" t="s">
        <v>14</v>
      </c>
      <c r="G6890" s="36" t="s">
        <v>10961</v>
      </c>
      <c r="H6890" s="37" t="s">
        <v>8431</v>
      </c>
    </row>
    <row r="6891" spans="1:8" s="2" customFormat="1" x14ac:dyDescent="0.25">
      <c r="A6891" s="30">
        <v>45832</v>
      </c>
      <c r="B6891" s="31" t="s">
        <v>663</v>
      </c>
      <c r="C6891" s="32" t="s">
        <v>664</v>
      </c>
      <c r="D6891" s="31" t="s">
        <v>11107</v>
      </c>
      <c r="E6891" s="32">
        <v>40</v>
      </c>
      <c r="F6891" s="32" t="s">
        <v>14</v>
      </c>
      <c r="G6891" s="32" t="s">
        <v>10961</v>
      </c>
      <c r="H6891" s="33" t="s">
        <v>8431</v>
      </c>
    </row>
    <row r="6892" spans="1:8" s="2" customFormat="1" x14ac:dyDescent="0.25">
      <c r="A6892" s="34">
        <v>45832</v>
      </c>
      <c r="B6892" s="35" t="s">
        <v>8451</v>
      </c>
      <c r="C6892" s="36" t="s">
        <v>9022</v>
      </c>
      <c r="D6892" s="35" t="s">
        <v>11107</v>
      </c>
      <c r="E6892" s="36">
        <v>30</v>
      </c>
      <c r="F6892" s="36" t="s">
        <v>14</v>
      </c>
      <c r="G6892" s="36" t="s">
        <v>10961</v>
      </c>
      <c r="H6892" s="37" t="s">
        <v>8431</v>
      </c>
    </row>
    <row r="6893" spans="1:8" s="2" customFormat="1" x14ac:dyDescent="0.25">
      <c r="A6893" s="30">
        <v>45832</v>
      </c>
      <c r="B6893" s="31" t="s">
        <v>892</v>
      </c>
      <c r="C6893" s="32" t="s">
        <v>893</v>
      </c>
      <c r="D6893" s="31" t="s">
        <v>11107</v>
      </c>
      <c r="E6893" s="32">
        <v>30</v>
      </c>
      <c r="F6893" s="32" t="s">
        <v>14</v>
      </c>
      <c r="G6893" s="32" t="s">
        <v>10961</v>
      </c>
      <c r="H6893" s="33" t="s">
        <v>8431</v>
      </c>
    </row>
    <row r="6894" spans="1:8" s="2" customFormat="1" x14ac:dyDescent="0.25">
      <c r="A6894" s="34">
        <v>45832</v>
      </c>
      <c r="B6894" s="35" t="s">
        <v>1001</v>
      </c>
      <c r="C6894" s="36" t="s">
        <v>4252</v>
      </c>
      <c r="D6894" s="35" t="s">
        <v>11107</v>
      </c>
      <c r="E6894" s="36">
        <v>120</v>
      </c>
      <c r="F6894" s="36" t="s">
        <v>14</v>
      </c>
      <c r="G6894" s="36" t="s">
        <v>10961</v>
      </c>
      <c r="H6894" s="37" t="s">
        <v>8431</v>
      </c>
    </row>
    <row r="6895" spans="1:8" s="2" customFormat="1" x14ac:dyDescent="0.25">
      <c r="A6895" s="30">
        <v>45832</v>
      </c>
      <c r="B6895" s="31" t="s">
        <v>1447</v>
      </c>
      <c r="C6895" s="32" t="s">
        <v>10648</v>
      </c>
      <c r="D6895" s="31" t="s">
        <v>11107</v>
      </c>
      <c r="E6895" s="32">
        <v>6</v>
      </c>
      <c r="F6895" s="32" t="s">
        <v>14</v>
      </c>
      <c r="G6895" s="32" t="s">
        <v>10961</v>
      </c>
      <c r="H6895" s="33" t="s">
        <v>8431</v>
      </c>
    </row>
    <row r="6896" spans="1:8" s="2" customFormat="1" x14ac:dyDescent="0.25">
      <c r="A6896" s="34">
        <v>45832</v>
      </c>
      <c r="B6896" s="35" t="s">
        <v>634</v>
      </c>
      <c r="C6896" s="36" t="s">
        <v>3560</v>
      </c>
      <c r="D6896" s="35" t="s">
        <v>11107</v>
      </c>
      <c r="E6896" s="36">
        <v>50</v>
      </c>
      <c r="F6896" s="36" t="s">
        <v>25</v>
      </c>
      <c r="G6896" s="36" t="s">
        <v>10961</v>
      </c>
      <c r="H6896" s="37" t="s">
        <v>8431</v>
      </c>
    </row>
    <row r="6897" spans="1:8" s="2" customFormat="1" x14ac:dyDescent="0.25">
      <c r="A6897" s="30">
        <v>45832</v>
      </c>
      <c r="B6897" s="31" t="s">
        <v>1345</v>
      </c>
      <c r="C6897" s="32" t="s">
        <v>1346</v>
      </c>
      <c r="D6897" s="31" t="s">
        <v>11107</v>
      </c>
      <c r="E6897" s="32">
        <v>10</v>
      </c>
      <c r="F6897" s="32" t="s">
        <v>14</v>
      </c>
      <c r="G6897" s="32" t="s">
        <v>10961</v>
      </c>
      <c r="H6897" s="33" t="s">
        <v>8431</v>
      </c>
    </row>
    <row r="6898" spans="1:8" s="2" customFormat="1" x14ac:dyDescent="0.25">
      <c r="A6898" s="34">
        <v>45832</v>
      </c>
      <c r="B6898" s="35" t="s">
        <v>2289</v>
      </c>
      <c r="C6898" s="36" t="s">
        <v>2290</v>
      </c>
      <c r="D6898" s="35" t="s">
        <v>11107</v>
      </c>
      <c r="E6898" s="36">
        <v>20</v>
      </c>
      <c r="F6898" s="36" t="s">
        <v>14</v>
      </c>
      <c r="G6898" s="36" t="s">
        <v>10961</v>
      </c>
      <c r="H6898" s="37" t="s">
        <v>8431</v>
      </c>
    </row>
    <row r="6899" spans="1:8" s="2" customFormat="1" x14ac:dyDescent="0.25">
      <c r="A6899" s="30">
        <v>45832</v>
      </c>
      <c r="B6899" s="31" t="s">
        <v>1077</v>
      </c>
      <c r="C6899" s="32" t="s">
        <v>1078</v>
      </c>
      <c r="D6899" s="31" t="s">
        <v>11107</v>
      </c>
      <c r="E6899" s="32">
        <v>10</v>
      </c>
      <c r="F6899" s="32" t="s">
        <v>14</v>
      </c>
      <c r="G6899" s="32" t="s">
        <v>10961</v>
      </c>
      <c r="H6899" s="33" t="s">
        <v>8431</v>
      </c>
    </row>
    <row r="6900" spans="1:8" x14ac:dyDescent="0.25">
      <c r="A6900" s="34">
        <v>45833</v>
      </c>
      <c r="B6900" s="35" t="s">
        <v>8829</v>
      </c>
      <c r="C6900" s="36" t="s">
        <v>8799</v>
      </c>
      <c r="D6900" s="35">
        <v>2257</v>
      </c>
      <c r="E6900" s="36">
        <v>16</v>
      </c>
      <c r="F6900" s="36" t="s">
        <v>14</v>
      </c>
      <c r="G6900" s="36" t="s">
        <v>10961</v>
      </c>
      <c r="H6900" s="37" t="s">
        <v>8431</v>
      </c>
    </row>
    <row r="6901" spans="1:8" x14ac:dyDescent="0.25">
      <c r="A6901" s="30">
        <v>45833</v>
      </c>
      <c r="B6901" s="31" t="s">
        <v>8819</v>
      </c>
      <c r="C6901" s="32" t="s">
        <v>8789</v>
      </c>
      <c r="D6901" s="31">
        <v>2257</v>
      </c>
      <c r="E6901" s="32">
        <v>8</v>
      </c>
      <c r="F6901" s="32" t="s">
        <v>14</v>
      </c>
      <c r="G6901" s="32" t="s">
        <v>10961</v>
      </c>
      <c r="H6901" s="33" t="s">
        <v>8431</v>
      </c>
    </row>
    <row r="6902" spans="1:8" x14ac:dyDescent="0.25">
      <c r="A6902" s="34">
        <v>45833</v>
      </c>
      <c r="B6902" s="35" t="s">
        <v>8809</v>
      </c>
      <c r="C6902" s="36" t="s">
        <v>8781</v>
      </c>
      <c r="D6902" s="35">
        <v>2257</v>
      </c>
      <c r="E6902" s="36">
        <v>16</v>
      </c>
      <c r="F6902" s="36" t="s">
        <v>14</v>
      </c>
      <c r="G6902" s="36" t="s">
        <v>10961</v>
      </c>
      <c r="H6902" s="37" t="s">
        <v>8431</v>
      </c>
    </row>
    <row r="6903" spans="1:8" x14ac:dyDescent="0.25">
      <c r="A6903" s="30">
        <v>45833</v>
      </c>
      <c r="B6903" s="31" t="s">
        <v>8821</v>
      </c>
      <c r="C6903" s="32" t="s">
        <v>8791</v>
      </c>
      <c r="D6903" s="31">
        <v>2257</v>
      </c>
      <c r="E6903" s="32">
        <v>8</v>
      </c>
      <c r="F6903" s="32" t="s">
        <v>14</v>
      </c>
      <c r="G6903" s="32" t="s">
        <v>10961</v>
      </c>
      <c r="H6903" s="33" t="s">
        <v>8431</v>
      </c>
    </row>
    <row r="6904" spans="1:8" x14ac:dyDescent="0.25">
      <c r="A6904" s="34">
        <v>45833</v>
      </c>
      <c r="B6904" s="38">
        <v>1280359100</v>
      </c>
      <c r="C6904" s="36" t="s">
        <v>8650</v>
      </c>
      <c r="D6904" s="35">
        <v>2257</v>
      </c>
      <c r="E6904" s="36">
        <v>2</v>
      </c>
      <c r="F6904" s="36" t="s">
        <v>25</v>
      </c>
      <c r="G6904" s="36" t="s">
        <v>10961</v>
      </c>
      <c r="H6904" s="37" t="s">
        <v>8431</v>
      </c>
    </row>
    <row r="6905" spans="1:8" x14ac:dyDescent="0.25">
      <c r="A6905" s="30">
        <v>45833</v>
      </c>
      <c r="B6905" s="31" t="s">
        <v>8980</v>
      </c>
      <c r="C6905" s="32" t="s">
        <v>8981</v>
      </c>
      <c r="D6905" s="31">
        <v>2257</v>
      </c>
      <c r="E6905" s="32">
        <v>4</v>
      </c>
      <c r="F6905" s="32" t="s">
        <v>14</v>
      </c>
      <c r="G6905" s="32" t="s">
        <v>10961</v>
      </c>
      <c r="H6905" s="33" t="s">
        <v>8431</v>
      </c>
    </row>
    <row r="6906" spans="1:8" x14ac:dyDescent="0.25">
      <c r="A6906" s="34">
        <v>45833</v>
      </c>
      <c r="B6906" s="35" t="s">
        <v>10731</v>
      </c>
      <c r="C6906" s="36" t="s">
        <v>10731</v>
      </c>
      <c r="D6906" s="35">
        <v>2257</v>
      </c>
      <c r="E6906" s="36">
        <v>4</v>
      </c>
      <c r="F6906" s="36" t="s">
        <v>25</v>
      </c>
      <c r="G6906" s="36" t="s">
        <v>10961</v>
      </c>
      <c r="H6906" s="37" t="s">
        <v>8431</v>
      </c>
    </row>
    <row r="6907" spans="1:8" x14ac:dyDescent="0.25">
      <c r="A6907" s="30">
        <v>45833</v>
      </c>
      <c r="B6907" s="31" t="s">
        <v>2098</v>
      </c>
      <c r="C6907" s="32" t="s">
        <v>2099</v>
      </c>
      <c r="D6907" s="31">
        <v>2257</v>
      </c>
      <c r="E6907" s="32">
        <v>1</v>
      </c>
      <c r="F6907" s="32" t="s">
        <v>14</v>
      </c>
      <c r="G6907" s="32" t="s">
        <v>10961</v>
      </c>
      <c r="H6907" s="33" t="s">
        <v>8431</v>
      </c>
    </row>
    <row r="6908" spans="1:8" x14ac:dyDescent="0.25">
      <c r="A6908" s="34">
        <v>45833</v>
      </c>
      <c r="B6908" s="35" t="s">
        <v>8836</v>
      </c>
      <c r="C6908" s="36" t="s">
        <v>8807</v>
      </c>
      <c r="D6908" s="35">
        <v>2257</v>
      </c>
      <c r="E6908" s="36">
        <v>8</v>
      </c>
      <c r="F6908" s="36" t="s">
        <v>14</v>
      </c>
      <c r="G6908" s="36" t="s">
        <v>10961</v>
      </c>
      <c r="H6908" s="37" t="s">
        <v>8431</v>
      </c>
    </row>
    <row r="6909" spans="1:8" x14ac:dyDescent="0.25">
      <c r="A6909" s="30">
        <v>45833</v>
      </c>
      <c r="B6909" s="31" t="s">
        <v>1077</v>
      </c>
      <c r="C6909" s="32" t="s">
        <v>1078</v>
      </c>
      <c r="D6909" s="31">
        <v>2257</v>
      </c>
      <c r="E6909" s="32">
        <v>10</v>
      </c>
      <c r="F6909" s="32" t="s">
        <v>14</v>
      </c>
      <c r="G6909" s="32" t="s">
        <v>10961</v>
      </c>
      <c r="H6909" s="33" t="s">
        <v>8431</v>
      </c>
    </row>
    <row r="6910" spans="1:8" x14ac:dyDescent="0.25">
      <c r="A6910" s="34">
        <v>45833</v>
      </c>
      <c r="B6910" s="35" t="s">
        <v>8901</v>
      </c>
      <c r="C6910" s="36" t="s">
        <v>8930</v>
      </c>
      <c r="D6910" s="35">
        <v>2257</v>
      </c>
      <c r="E6910" s="36">
        <v>2</v>
      </c>
      <c r="F6910" s="36" t="s">
        <v>25</v>
      </c>
      <c r="G6910" s="36" t="s">
        <v>10961</v>
      </c>
      <c r="H6910" s="37" t="s">
        <v>8431</v>
      </c>
    </row>
    <row r="6911" spans="1:8" x14ac:dyDescent="0.25">
      <c r="A6911" s="30">
        <v>45833</v>
      </c>
      <c r="B6911" s="31" t="s">
        <v>9361</v>
      </c>
      <c r="C6911" s="32" t="s">
        <v>8952</v>
      </c>
      <c r="D6911" s="31">
        <v>2257</v>
      </c>
      <c r="E6911" s="32">
        <v>1</v>
      </c>
      <c r="F6911" s="32" t="s">
        <v>14</v>
      </c>
      <c r="G6911" s="32" t="s">
        <v>10961</v>
      </c>
      <c r="H6911" s="33" t="s">
        <v>8431</v>
      </c>
    </row>
    <row r="6912" spans="1:8" x14ac:dyDescent="0.25">
      <c r="A6912" s="34">
        <v>45833</v>
      </c>
      <c r="B6912" s="35" t="s">
        <v>9257</v>
      </c>
      <c r="C6912" s="36" t="s">
        <v>8922</v>
      </c>
      <c r="D6912" s="35">
        <v>2257</v>
      </c>
      <c r="E6912" s="36">
        <v>1</v>
      </c>
      <c r="F6912" s="36" t="s">
        <v>25</v>
      </c>
      <c r="G6912" s="36" t="s">
        <v>10961</v>
      </c>
      <c r="H6912" s="37" t="s">
        <v>8431</v>
      </c>
    </row>
    <row r="6913" spans="1:8" x14ac:dyDescent="0.25">
      <c r="A6913" s="30">
        <v>45833</v>
      </c>
      <c r="B6913" s="31" t="s">
        <v>2418</v>
      </c>
      <c r="C6913" s="32" t="s">
        <v>2476</v>
      </c>
      <c r="D6913" s="31">
        <v>2257</v>
      </c>
      <c r="E6913" s="32">
        <v>4</v>
      </c>
      <c r="F6913" s="32" t="s">
        <v>14</v>
      </c>
      <c r="G6913" s="32" t="s">
        <v>10961</v>
      </c>
      <c r="H6913" s="33" t="s">
        <v>8431</v>
      </c>
    </row>
    <row r="6914" spans="1:8" x14ac:dyDescent="0.25">
      <c r="A6914" s="34">
        <v>45833</v>
      </c>
      <c r="B6914" s="35" t="s">
        <v>9531</v>
      </c>
      <c r="C6914" s="36" t="s">
        <v>6944</v>
      </c>
      <c r="D6914" s="35">
        <v>2257</v>
      </c>
      <c r="E6914" s="36">
        <v>36</v>
      </c>
      <c r="F6914" s="36" t="s">
        <v>14</v>
      </c>
      <c r="G6914" s="36" t="s">
        <v>10961</v>
      </c>
      <c r="H6914" s="37" t="s">
        <v>8431</v>
      </c>
    </row>
    <row r="6915" spans="1:8" x14ac:dyDescent="0.25">
      <c r="A6915" s="30">
        <v>45829</v>
      </c>
      <c r="B6915" s="31" t="s">
        <v>8836</v>
      </c>
      <c r="C6915" s="32" t="s">
        <v>8807</v>
      </c>
      <c r="D6915" s="31">
        <v>2235</v>
      </c>
      <c r="E6915" s="32">
        <v>6</v>
      </c>
      <c r="F6915" s="32" t="s">
        <v>14</v>
      </c>
      <c r="G6915" s="32" t="s">
        <v>10961</v>
      </c>
      <c r="H6915" s="33" t="s">
        <v>9409</v>
      </c>
    </row>
    <row r="6916" spans="1:8" x14ac:dyDescent="0.25">
      <c r="A6916" s="34">
        <v>45829</v>
      </c>
      <c r="B6916" s="35" t="s">
        <v>8820</v>
      </c>
      <c r="C6916" s="36" t="s">
        <v>8790</v>
      </c>
      <c r="D6916" s="35">
        <v>2235</v>
      </c>
      <c r="E6916" s="36">
        <v>2</v>
      </c>
      <c r="F6916" s="36" t="s">
        <v>14</v>
      </c>
      <c r="G6916" s="36" t="s">
        <v>10961</v>
      </c>
      <c r="H6916" s="37" t="s">
        <v>9409</v>
      </c>
    </row>
    <row r="6917" spans="1:8" x14ac:dyDescent="0.25">
      <c r="A6917" s="30">
        <v>45831</v>
      </c>
      <c r="B6917" s="31" t="s">
        <v>8819</v>
      </c>
      <c r="C6917" s="32" t="s">
        <v>8789</v>
      </c>
      <c r="D6917" s="31">
        <v>2247</v>
      </c>
      <c r="E6917" s="32">
        <v>8</v>
      </c>
      <c r="F6917" s="32" t="s">
        <v>14</v>
      </c>
      <c r="G6917" s="32" t="s">
        <v>10961</v>
      </c>
      <c r="H6917" s="33" t="s">
        <v>8431</v>
      </c>
    </row>
    <row r="6918" spans="1:8" x14ac:dyDescent="0.25">
      <c r="A6918" s="34">
        <v>45831</v>
      </c>
      <c r="B6918" s="35" t="s">
        <v>66</v>
      </c>
      <c r="C6918" s="36" t="s">
        <v>67</v>
      </c>
      <c r="D6918" s="35">
        <v>2247</v>
      </c>
      <c r="E6918" s="36">
        <v>5</v>
      </c>
      <c r="F6918" s="36" t="s">
        <v>14</v>
      </c>
      <c r="G6918" s="36" t="s">
        <v>10961</v>
      </c>
      <c r="H6918" s="37" t="s">
        <v>8431</v>
      </c>
    </row>
    <row r="6919" spans="1:8" x14ac:dyDescent="0.25">
      <c r="A6919" s="30">
        <v>45831</v>
      </c>
      <c r="B6919" s="31" t="s">
        <v>745</v>
      </c>
      <c r="C6919" s="32" t="s">
        <v>746</v>
      </c>
      <c r="D6919" s="31">
        <v>2247</v>
      </c>
      <c r="E6919" s="32">
        <v>2</v>
      </c>
      <c r="F6919" s="32" t="s">
        <v>14</v>
      </c>
      <c r="G6919" s="32" t="s">
        <v>10961</v>
      </c>
      <c r="H6919" s="33" t="s">
        <v>8431</v>
      </c>
    </row>
    <row r="6920" spans="1:8" x14ac:dyDescent="0.25">
      <c r="A6920" s="34">
        <v>45832</v>
      </c>
      <c r="B6920" s="35" t="s">
        <v>9006</v>
      </c>
      <c r="C6920" s="36" t="s">
        <v>10768</v>
      </c>
      <c r="D6920" s="35">
        <v>2247</v>
      </c>
      <c r="E6920" s="36">
        <v>6</v>
      </c>
      <c r="F6920" s="36" t="s">
        <v>14</v>
      </c>
      <c r="G6920" s="36" t="s">
        <v>10961</v>
      </c>
      <c r="H6920" s="37" t="s">
        <v>11108</v>
      </c>
    </row>
    <row r="6921" spans="1:8" x14ac:dyDescent="0.25">
      <c r="A6921" s="30">
        <v>45832</v>
      </c>
      <c r="B6921" s="31" t="s">
        <v>740</v>
      </c>
      <c r="C6921" s="32" t="s">
        <v>741</v>
      </c>
      <c r="D6921" s="31">
        <v>2247</v>
      </c>
      <c r="E6921" s="32">
        <v>2</v>
      </c>
      <c r="F6921" s="32" t="s">
        <v>14</v>
      </c>
      <c r="G6921" s="32" t="s">
        <v>10961</v>
      </c>
      <c r="H6921" s="33" t="s">
        <v>11108</v>
      </c>
    </row>
    <row r="6922" spans="1:8" x14ac:dyDescent="0.25">
      <c r="A6922" s="34">
        <v>45832</v>
      </c>
      <c r="B6922" s="35" t="s">
        <v>11109</v>
      </c>
      <c r="C6922" s="36" t="s">
        <v>11109</v>
      </c>
      <c r="D6922" s="35">
        <v>2247</v>
      </c>
      <c r="E6922" s="36">
        <v>1</v>
      </c>
      <c r="F6922" s="36" t="s">
        <v>14</v>
      </c>
      <c r="G6922" s="36" t="s">
        <v>10961</v>
      </c>
      <c r="H6922" s="37" t="s">
        <v>11108</v>
      </c>
    </row>
    <row r="6923" spans="1:8" x14ac:dyDescent="0.25">
      <c r="A6923" s="30">
        <v>45832</v>
      </c>
      <c r="B6923" s="31" t="s">
        <v>10592</v>
      </c>
      <c r="C6923" s="32" t="s">
        <v>10592</v>
      </c>
      <c r="D6923" s="31">
        <v>2247</v>
      </c>
      <c r="E6923" s="32">
        <v>8</v>
      </c>
      <c r="F6923" s="32" t="s">
        <v>14</v>
      </c>
      <c r="G6923" s="32" t="s">
        <v>10961</v>
      </c>
      <c r="H6923" s="33" t="s">
        <v>11108</v>
      </c>
    </row>
    <row r="6924" spans="1:8" x14ac:dyDescent="0.25">
      <c r="A6924" s="34">
        <v>45832</v>
      </c>
      <c r="B6924" s="35" t="s">
        <v>1495</v>
      </c>
      <c r="C6924" s="36" t="s">
        <v>1495</v>
      </c>
      <c r="D6924" s="35">
        <v>2247</v>
      </c>
      <c r="E6924" s="36">
        <v>2</v>
      </c>
      <c r="F6924" s="36" t="s">
        <v>14</v>
      </c>
      <c r="G6924" s="36" t="s">
        <v>10961</v>
      </c>
      <c r="H6924" s="37" t="s">
        <v>11108</v>
      </c>
    </row>
    <row r="6925" spans="1:8" x14ac:dyDescent="0.25">
      <c r="A6925" s="30">
        <v>45832</v>
      </c>
      <c r="B6925" s="31" t="s">
        <v>11110</v>
      </c>
      <c r="C6925" s="32" t="s">
        <v>11110</v>
      </c>
      <c r="D6925" s="31">
        <v>2247</v>
      </c>
      <c r="E6925" s="32">
        <v>8</v>
      </c>
      <c r="F6925" s="32" t="s">
        <v>14</v>
      </c>
      <c r="G6925" s="32" t="s">
        <v>10961</v>
      </c>
      <c r="H6925" s="33" t="s">
        <v>11108</v>
      </c>
    </row>
    <row r="6926" spans="1:8" x14ac:dyDescent="0.25">
      <c r="A6926" s="34">
        <v>45832</v>
      </c>
      <c r="B6926" s="35" t="s">
        <v>2555</v>
      </c>
      <c r="C6926" s="36" t="s">
        <v>2556</v>
      </c>
      <c r="D6926" s="35">
        <v>2247</v>
      </c>
      <c r="E6926" s="36">
        <v>10</v>
      </c>
      <c r="F6926" s="36" t="s">
        <v>14</v>
      </c>
      <c r="G6926" s="36" t="s">
        <v>10961</v>
      </c>
      <c r="H6926" s="37" t="s">
        <v>11108</v>
      </c>
    </row>
    <row r="6927" spans="1:8" x14ac:dyDescent="0.25">
      <c r="A6927" s="30">
        <v>45832</v>
      </c>
      <c r="B6927" s="31" t="s">
        <v>6444</v>
      </c>
      <c r="C6927" s="32" t="s">
        <v>6445</v>
      </c>
      <c r="D6927" s="31">
        <v>2247</v>
      </c>
      <c r="E6927" s="32">
        <v>12</v>
      </c>
      <c r="F6927" s="32" t="s">
        <v>14</v>
      </c>
      <c r="G6927" s="32" t="s">
        <v>10961</v>
      </c>
      <c r="H6927" s="33" t="s">
        <v>11108</v>
      </c>
    </row>
    <row r="6928" spans="1:8" x14ac:dyDescent="0.25">
      <c r="A6928" s="34">
        <v>45832</v>
      </c>
      <c r="B6928" s="35" t="s">
        <v>10185</v>
      </c>
      <c r="C6928" s="36" t="s">
        <v>5811</v>
      </c>
      <c r="D6928" s="35">
        <v>2253</v>
      </c>
      <c r="E6928" s="36">
        <v>100</v>
      </c>
      <c r="F6928" s="36" t="s">
        <v>25</v>
      </c>
      <c r="G6928" s="36" t="s">
        <v>10961</v>
      </c>
      <c r="H6928" s="37" t="s">
        <v>10151</v>
      </c>
    </row>
    <row r="6929" spans="1:8" x14ac:dyDescent="0.25">
      <c r="A6929" s="30">
        <v>45832</v>
      </c>
      <c r="B6929" s="31" t="s">
        <v>5859</v>
      </c>
      <c r="C6929" s="32" t="s">
        <v>5860</v>
      </c>
      <c r="D6929" s="31">
        <v>2253</v>
      </c>
      <c r="E6929" s="32">
        <v>40</v>
      </c>
      <c r="F6929" s="32" t="s">
        <v>25</v>
      </c>
      <c r="G6929" s="32" t="s">
        <v>10961</v>
      </c>
      <c r="H6929" s="33" t="s">
        <v>10151</v>
      </c>
    </row>
    <row r="6930" spans="1:8" x14ac:dyDescent="0.25">
      <c r="A6930" s="34">
        <v>45832</v>
      </c>
      <c r="B6930" s="35" t="s">
        <v>5861</v>
      </c>
      <c r="C6930" s="36" t="s">
        <v>5862</v>
      </c>
      <c r="D6930" s="35">
        <v>2253</v>
      </c>
      <c r="E6930" s="36">
        <v>40</v>
      </c>
      <c r="F6930" s="36" t="s">
        <v>25</v>
      </c>
      <c r="G6930" s="36" t="s">
        <v>10961</v>
      </c>
      <c r="H6930" s="37" t="s">
        <v>10151</v>
      </c>
    </row>
    <row r="6931" spans="1:8" x14ac:dyDescent="0.25">
      <c r="A6931" s="30">
        <v>45831</v>
      </c>
      <c r="B6931" s="31" t="s">
        <v>2487</v>
      </c>
      <c r="C6931" s="32" t="s">
        <v>2488</v>
      </c>
      <c r="D6931" s="31">
        <v>2244</v>
      </c>
      <c r="E6931" s="32">
        <v>2</v>
      </c>
      <c r="F6931" s="32" t="s">
        <v>14</v>
      </c>
      <c r="G6931" s="32" t="s">
        <v>10961</v>
      </c>
      <c r="H6931" s="33" t="s">
        <v>8431</v>
      </c>
    </row>
    <row r="6932" spans="1:8" x14ac:dyDescent="0.25">
      <c r="A6932" s="34">
        <v>45829</v>
      </c>
      <c r="B6932" s="35" t="s">
        <v>1766</v>
      </c>
      <c r="C6932" s="36" t="s">
        <v>1767</v>
      </c>
      <c r="D6932" s="35">
        <v>2238</v>
      </c>
      <c r="E6932" s="36">
        <v>12</v>
      </c>
      <c r="F6932" s="36" t="s">
        <v>14</v>
      </c>
      <c r="G6932" s="36" t="s">
        <v>10961</v>
      </c>
      <c r="H6932" s="37" t="s">
        <v>11111</v>
      </c>
    </row>
    <row r="6933" spans="1:8" x14ac:dyDescent="0.25">
      <c r="A6933" s="30">
        <v>45829</v>
      </c>
      <c r="B6933" s="31" t="s">
        <v>1745</v>
      </c>
      <c r="C6933" s="32" t="s">
        <v>1746</v>
      </c>
      <c r="D6933" s="31">
        <v>2238</v>
      </c>
      <c r="E6933" s="32">
        <v>2</v>
      </c>
      <c r="F6933" s="32" t="s">
        <v>14</v>
      </c>
      <c r="G6933" s="32" t="s">
        <v>10961</v>
      </c>
      <c r="H6933" s="33" t="s">
        <v>11111</v>
      </c>
    </row>
    <row r="6934" spans="1:8" x14ac:dyDescent="0.25">
      <c r="A6934" s="34">
        <v>45829</v>
      </c>
      <c r="B6934" s="35" t="s">
        <v>10966</v>
      </c>
      <c r="C6934" s="36" t="s">
        <v>10968</v>
      </c>
      <c r="D6934" s="35">
        <v>2238</v>
      </c>
      <c r="E6934" s="36">
        <v>24</v>
      </c>
      <c r="F6934" s="36" t="s">
        <v>14</v>
      </c>
      <c r="G6934" s="36" t="s">
        <v>10961</v>
      </c>
      <c r="H6934" s="37" t="s">
        <v>11111</v>
      </c>
    </row>
    <row r="6935" spans="1:8" x14ac:dyDescent="0.25">
      <c r="A6935" s="30">
        <v>45829</v>
      </c>
      <c r="B6935" s="31" t="s">
        <v>10967</v>
      </c>
      <c r="C6935" s="32" t="s">
        <v>10969</v>
      </c>
      <c r="D6935" s="31">
        <v>2238</v>
      </c>
      <c r="E6935" s="32">
        <v>12</v>
      </c>
      <c r="F6935" s="32" t="s">
        <v>14</v>
      </c>
      <c r="G6935" s="32" t="s">
        <v>10961</v>
      </c>
      <c r="H6935" s="33" t="s">
        <v>11111</v>
      </c>
    </row>
    <row r="6936" spans="1:8" x14ac:dyDescent="0.25">
      <c r="A6936" s="34">
        <v>45829</v>
      </c>
      <c r="B6936" s="35" t="s">
        <v>2418</v>
      </c>
      <c r="C6936" s="36" t="s">
        <v>2476</v>
      </c>
      <c r="D6936" s="35">
        <v>2238</v>
      </c>
      <c r="E6936" s="36">
        <v>8</v>
      </c>
      <c r="F6936" s="36" t="s">
        <v>14</v>
      </c>
      <c r="G6936" s="36" t="s">
        <v>10961</v>
      </c>
      <c r="H6936" s="37" t="s">
        <v>11111</v>
      </c>
    </row>
    <row r="6937" spans="1:8" x14ac:dyDescent="0.25">
      <c r="A6937" s="30">
        <v>45829</v>
      </c>
      <c r="B6937" s="31" t="s">
        <v>2772</v>
      </c>
      <c r="C6937" s="32" t="s">
        <v>2773</v>
      </c>
      <c r="D6937" s="31">
        <v>2238</v>
      </c>
      <c r="E6937" s="32">
        <v>1</v>
      </c>
      <c r="F6937" s="32" t="s">
        <v>14</v>
      </c>
      <c r="G6937" s="32" t="s">
        <v>10961</v>
      </c>
      <c r="H6937" s="33" t="s">
        <v>11111</v>
      </c>
    </row>
    <row r="6938" spans="1:8" x14ac:dyDescent="0.25">
      <c r="A6938" s="34">
        <v>45829</v>
      </c>
      <c r="B6938" s="35" t="s">
        <v>630</v>
      </c>
      <c r="C6938" s="36" t="s">
        <v>3558</v>
      </c>
      <c r="D6938" s="35">
        <v>2238</v>
      </c>
      <c r="E6938" s="36">
        <v>6</v>
      </c>
      <c r="F6938" s="36" t="s">
        <v>25</v>
      </c>
      <c r="G6938" s="36" t="s">
        <v>10961</v>
      </c>
      <c r="H6938" s="37" t="s">
        <v>11111</v>
      </c>
    </row>
    <row r="6939" spans="1:8" x14ac:dyDescent="0.25">
      <c r="A6939" s="30">
        <v>45829</v>
      </c>
      <c r="B6939" s="31" t="s">
        <v>634</v>
      </c>
      <c r="C6939" s="32" t="s">
        <v>3560</v>
      </c>
      <c r="D6939" s="31">
        <v>2238</v>
      </c>
      <c r="E6939" s="32">
        <v>15</v>
      </c>
      <c r="F6939" s="32" t="s">
        <v>25</v>
      </c>
      <c r="G6939" s="32" t="s">
        <v>10961</v>
      </c>
      <c r="H6939" s="33" t="s">
        <v>11111</v>
      </c>
    </row>
    <row r="6940" spans="1:8" x14ac:dyDescent="0.25">
      <c r="A6940" s="34">
        <v>45829</v>
      </c>
      <c r="B6940" s="35" t="s">
        <v>2419</v>
      </c>
      <c r="C6940" s="36" t="s">
        <v>2477</v>
      </c>
      <c r="D6940" s="35">
        <v>2238</v>
      </c>
      <c r="E6940" s="36">
        <v>12</v>
      </c>
      <c r="F6940" s="36" t="s">
        <v>14</v>
      </c>
      <c r="G6940" s="36" t="s">
        <v>10961</v>
      </c>
      <c r="H6940" s="37" t="s">
        <v>11111</v>
      </c>
    </row>
    <row r="6941" spans="1:8" x14ac:dyDescent="0.25">
      <c r="A6941" s="30">
        <v>45829</v>
      </c>
      <c r="B6941" s="31" t="s">
        <v>4960</v>
      </c>
      <c r="C6941" s="32" t="s">
        <v>4961</v>
      </c>
      <c r="D6941" s="31">
        <v>2238</v>
      </c>
      <c r="E6941" s="32">
        <v>3</v>
      </c>
      <c r="F6941" s="32" t="s">
        <v>25</v>
      </c>
      <c r="G6941" s="32" t="s">
        <v>10961</v>
      </c>
      <c r="H6941" s="33" t="s">
        <v>11111</v>
      </c>
    </row>
    <row r="6942" spans="1:8" x14ac:dyDescent="0.25">
      <c r="A6942" s="34">
        <v>45829</v>
      </c>
      <c r="B6942" s="35" t="s">
        <v>6</v>
      </c>
      <c r="C6942" s="36" t="s">
        <v>7</v>
      </c>
      <c r="D6942" s="35">
        <v>2238</v>
      </c>
      <c r="E6942" s="36">
        <v>10</v>
      </c>
      <c r="F6942" s="36" t="s">
        <v>14</v>
      </c>
      <c r="G6942" s="36" t="s">
        <v>10961</v>
      </c>
      <c r="H6942" s="37" t="s">
        <v>11111</v>
      </c>
    </row>
    <row r="6943" spans="1:8" x14ac:dyDescent="0.25">
      <c r="A6943" s="30">
        <v>45829</v>
      </c>
      <c r="B6943" s="31" t="s">
        <v>2307</v>
      </c>
      <c r="C6943" s="32" t="s">
        <v>2308</v>
      </c>
      <c r="D6943" s="31">
        <v>2238</v>
      </c>
      <c r="E6943" s="32">
        <v>10</v>
      </c>
      <c r="F6943" s="32" t="s">
        <v>14</v>
      </c>
      <c r="G6943" s="32" t="s">
        <v>10961</v>
      </c>
      <c r="H6943" s="33" t="s">
        <v>11111</v>
      </c>
    </row>
    <row r="6944" spans="1:8" x14ac:dyDescent="0.25">
      <c r="A6944" s="34">
        <v>45829</v>
      </c>
      <c r="B6944" s="35" t="s">
        <v>638</v>
      </c>
      <c r="C6944" s="36" t="s">
        <v>639</v>
      </c>
      <c r="D6944" s="35">
        <v>2238</v>
      </c>
      <c r="E6944" s="36">
        <v>16</v>
      </c>
      <c r="F6944" s="36" t="s">
        <v>14</v>
      </c>
      <c r="G6944" s="36" t="s">
        <v>10961</v>
      </c>
      <c r="H6944" s="37" t="s">
        <v>11111</v>
      </c>
    </row>
    <row r="6945" spans="1:8" x14ac:dyDescent="0.25">
      <c r="A6945" s="30">
        <v>45829</v>
      </c>
      <c r="B6945" s="31" t="s">
        <v>872</v>
      </c>
      <c r="C6945" s="32" t="s">
        <v>8417</v>
      </c>
      <c r="D6945" s="31">
        <v>2238</v>
      </c>
      <c r="E6945" s="32">
        <v>48</v>
      </c>
      <c r="F6945" s="32" t="s">
        <v>14</v>
      </c>
      <c r="G6945" s="32" t="s">
        <v>10961</v>
      </c>
      <c r="H6945" s="33" t="s">
        <v>11111</v>
      </c>
    </row>
    <row r="6946" spans="1:8" x14ac:dyDescent="0.25">
      <c r="A6946" s="34">
        <v>45829</v>
      </c>
      <c r="B6946" s="35" t="s">
        <v>5372</v>
      </c>
      <c r="C6946" s="36" t="s">
        <v>5373</v>
      </c>
      <c r="D6946" s="35">
        <v>2238</v>
      </c>
      <c r="E6946" s="36">
        <v>10</v>
      </c>
      <c r="F6946" s="36" t="s">
        <v>14</v>
      </c>
      <c r="G6946" s="36" t="s">
        <v>10961</v>
      </c>
      <c r="H6946" s="37" t="s">
        <v>11111</v>
      </c>
    </row>
    <row r="6947" spans="1:8" x14ac:dyDescent="0.25">
      <c r="A6947" s="30">
        <v>45829</v>
      </c>
      <c r="B6947" s="31" t="s">
        <v>10148</v>
      </c>
      <c r="C6947" s="32" t="s">
        <v>6247</v>
      </c>
      <c r="D6947" s="31">
        <v>2238</v>
      </c>
      <c r="E6947" s="32">
        <v>6</v>
      </c>
      <c r="F6947" s="32" t="s">
        <v>14</v>
      </c>
      <c r="G6947" s="32" t="s">
        <v>10961</v>
      </c>
      <c r="H6947" s="33" t="s">
        <v>11111</v>
      </c>
    </row>
    <row r="6948" spans="1:8" x14ac:dyDescent="0.25">
      <c r="A6948" s="34">
        <v>45829</v>
      </c>
      <c r="B6948" s="35" t="s">
        <v>1586</v>
      </c>
      <c r="C6948" s="36" t="s">
        <v>1587</v>
      </c>
      <c r="D6948" s="35">
        <v>2238</v>
      </c>
      <c r="E6948" s="36">
        <v>6</v>
      </c>
      <c r="F6948" s="36" t="s">
        <v>14</v>
      </c>
      <c r="G6948" s="36" t="s">
        <v>10961</v>
      </c>
      <c r="H6948" s="37" t="s">
        <v>11111</v>
      </c>
    </row>
    <row r="6949" spans="1:8" x14ac:dyDescent="0.25">
      <c r="A6949" s="30">
        <v>45829</v>
      </c>
      <c r="B6949" s="31" t="s">
        <v>1497</v>
      </c>
      <c r="C6949" s="32" t="s">
        <v>1497</v>
      </c>
      <c r="D6949" s="31">
        <v>2238</v>
      </c>
      <c r="E6949" s="32">
        <v>2</v>
      </c>
      <c r="F6949" s="32" t="s">
        <v>14</v>
      </c>
      <c r="G6949" s="32" t="s">
        <v>10961</v>
      </c>
      <c r="H6949" s="33" t="s">
        <v>11111</v>
      </c>
    </row>
    <row r="6950" spans="1:8" x14ac:dyDescent="0.25">
      <c r="A6950" s="34">
        <v>45829</v>
      </c>
      <c r="B6950" s="35" t="s">
        <v>5291</v>
      </c>
      <c r="C6950" s="36" t="s">
        <v>5292</v>
      </c>
      <c r="D6950" s="35">
        <v>2242</v>
      </c>
      <c r="E6950" s="36">
        <v>100</v>
      </c>
      <c r="F6950" s="36" t="s">
        <v>14</v>
      </c>
      <c r="G6950" s="36" t="s">
        <v>10961</v>
      </c>
      <c r="H6950" s="37" t="s">
        <v>11112</v>
      </c>
    </row>
    <row r="6951" spans="1:8" x14ac:dyDescent="0.25">
      <c r="A6951" s="30">
        <v>45829</v>
      </c>
      <c r="B6951" s="31" t="s">
        <v>5299</v>
      </c>
      <c r="C6951" s="32" t="s">
        <v>5300</v>
      </c>
      <c r="D6951" s="31">
        <v>2242</v>
      </c>
      <c r="E6951" s="32">
        <v>60</v>
      </c>
      <c r="F6951" s="32" t="s">
        <v>14</v>
      </c>
      <c r="G6951" s="32" t="s">
        <v>10961</v>
      </c>
      <c r="H6951" s="33" t="s">
        <v>11112</v>
      </c>
    </row>
    <row r="6952" spans="1:8" x14ac:dyDescent="0.25">
      <c r="A6952" s="34">
        <v>45829</v>
      </c>
      <c r="B6952" s="35" t="s">
        <v>10187</v>
      </c>
      <c r="C6952" s="36" t="s">
        <v>6060</v>
      </c>
      <c r="D6952" s="35">
        <v>2233</v>
      </c>
      <c r="E6952" s="36">
        <v>4</v>
      </c>
      <c r="F6952" s="36" t="s">
        <v>14</v>
      </c>
      <c r="G6952" s="36" t="s">
        <v>10961</v>
      </c>
      <c r="H6952" s="37" t="s">
        <v>8431</v>
      </c>
    </row>
    <row r="6953" spans="1:8" x14ac:dyDescent="0.25">
      <c r="A6953" s="30">
        <v>45829</v>
      </c>
      <c r="B6953" s="31" t="s">
        <v>5466</v>
      </c>
      <c r="C6953" s="32" t="s">
        <v>5467</v>
      </c>
      <c r="D6953" s="31">
        <v>2233</v>
      </c>
      <c r="E6953" s="32">
        <v>20</v>
      </c>
      <c r="F6953" s="32" t="s">
        <v>25</v>
      </c>
      <c r="G6953" s="32" t="s">
        <v>10961</v>
      </c>
      <c r="H6953" s="33" t="s">
        <v>8431</v>
      </c>
    </row>
    <row r="6954" spans="1:8" x14ac:dyDescent="0.25">
      <c r="A6954" s="34">
        <v>45829</v>
      </c>
      <c r="B6954" s="35" t="s">
        <v>816</v>
      </c>
      <c r="C6954" s="36" t="s">
        <v>817</v>
      </c>
      <c r="D6954" s="35">
        <v>2233</v>
      </c>
      <c r="E6954" s="36">
        <v>2</v>
      </c>
      <c r="F6954" s="36" t="s">
        <v>14</v>
      </c>
      <c r="G6954" s="36" t="s">
        <v>10961</v>
      </c>
      <c r="H6954" s="37" t="s">
        <v>8431</v>
      </c>
    </row>
    <row r="6955" spans="1:8" x14ac:dyDescent="0.25">
      <c r="A6955" s="30">
        <v>45829</v>
      </c>
      <c r="B6955" s="31">
        <v>1280359100</v>
      </c>
      <c r="C6955" s="32" t="s">
        <v>8650</v>
      </c>
      <c r="D6955" s="31">
        <v>2233</v>
      </c>
      <c r="E6955" s="32">
        <v>2</v>
      </c>
      <c r="F6955" s="32" t="s">
        <v>25</v>
      </c>
      <c r="G6955" s="32" t="s">
        <v>10961</v>
      </c>
      <c r="H6955" s="33" t="s">
        <v>8431</v>
      </c>
    </row>
    <row r="6956" spans="1:8" x14ac:dyDescent="0.25">
      <c r="A6956" s="34">
        <v>45829</v>
      </c>
      <c r="B6956" s="35" t="s">
        <v>8877</v>
      </c>
      <c r="C6956" s="36" t="s">
        <v>8846</v>
      </c>
      <c r="D6956" s="35">
        <v>2233</v>
      </c>
      <c r="E6956" s="36">
        <v>2</v>
      </c>
      <c r="F6956" s="36" t="s">
        <v>14</v>
      </c>
      <c r="G6956" s="36" t="s">
        <v>10961</v>
      </c>
      <c r="H6956" s="37" t="s">
        <v>8431</v>
      </c>
    </row>
    <row r="6957" spans="1:8" x14ac:dyDescent="0.25">
      <c r="A6957" s="30">
        <v>45829</v>
      </c>
      <c r="B6957" s="31">
        <v>1280389100</v>
      </c>
      <c r="C6957" s="32" t="s">
        <v>8652</v>
      </c>
      <c r="D6957" s="31">
        <v>2233</v>
      </c>
      <c r="E6957" s="32">
        <v>1</v>
      </c>
      <c r="F6957" s="32" t="s">
        <v>25</v>
      </c>
      <c r="G6957" s="32" t="s">
        <v>10961</v>
      </c>
      <c r="H6957" s="33" t="s">
        <v>8431</v>
      </c>
    </row>
    <row r="6958" spans="1:8" x14ac:dyDescent="0.25">
      <c r="A6958" s="34">
        <v>45829</v>
      </c>
      <c r="B6958" s="35" t="s">
        <v>663</v>
      </c>
      <c r="C6958" s="36" t="s">
        <v>664</v>
      </c>
      <c r="D6958" s="35">
        <v>2241</v>
      </c>
      <c r="E6958" s="36">
        <v>40</v>
      </c>
      <c r="F6958" s="36" t="s">
        <v>14</v>
      </c>
      <c r="G6958" s="36" t="s">
        <v>10961</v>
      </c>
      <c r="H6958" s="37" t="s">
        <v>8431</v>
      </c>
    </row>
    <row r="6959" spans="1:8" x14ac:dyDescent="0.25">
      <c r="A6959" s="30">
        <v>45829</v>
      </c>
      <c r="B6959" s="31" t="s">
        <v>740</v>
      </c>
      <c r="C6959" s="32" t="s">
        <v>741</v>
      </c>
      <c r="D6959" s="31">
        <v>2241</v>
      </c>
      <c r="E6959" s="32">
        <v>2</v>
      </c>
      <c r="F6959" s="32" t="s">
        <v>14</v>
      </c>
      <c r="G6959" s="32" t="s">
        <v>10961</v>
      </c>
      <c r="H6959" s="33" t="s">
        <v>8431</v>
      </c>
    </row>
    <row r="6960" spans="1:8" x14ac:dyDescent="0.25">
      <c r="A6960" s="34">
        <v>45829</v>
      </c>
      <c r="B6960" s="35" t="s">
        <v>1158</v>
      </c>
      <c r="C6960" s="36" t="s">
        <v>1159</v>
      </c>
      <c r="D6960" s="35">
        <v>2241</v>
      </c>
      <c r="E6960" s="36">
        <v>3</v>
      </c>
      <c r="F6960" s="36" t="s">
        <v>14</v>
      </c>
      <c r="G6960" s="36" t="s">
        <v>10961</v>
      </c>
      <c r="H6960" s="37" t="s">
        <v>8431</v>
      </c>
    </row>
    <row r="6961" spans="1:8" x14ac:dyDescent="0.25">
      <c r="A6961" s="30">
        <v>45829</v>
      </c>
      <c r="B6961" s="31" t="s">
        <v>10185</v>
      </c>
      <c r="C6961" s="32" t="s">
        <v>5811</v>
      </c>
      <c r="D6961" s="31">
        <v>2241</v>
      </c>
      <c r="E6961" s="32">
        <v>10</v>
      </c>
      <c r="F6961" s="32" t="s">
        <v>25</v>
      </c>
      <c r="G6961" s="32" t="s">
        <v>10961</v>
      </c>
      <c r="H6961" s="33" t="s">
        <v>8431</v>
      </c>
    </row>
    <row r="6962" spans="1:8" x14ac:dyDescent="0.25">
      <c r="A6962" s="34">
        <v>45829</v>
      </c>
      <c r="B6962" s="35" t="s">
        <v>10159</v>
      </c>
      <c r="C6962" s="36" t="s">
        <v>9034</v>
      </c>
      <c r="D6962" s="35">
        <v>2241</v>
      </c>
      <c r="E6962" s="36">
        <v>3</v>
      </c>
      <c r="F6962" s="36" t="s">
        <v>14</v>
      </c>
      <c r="G6962" s="36" t="s">
        <v>10961</v>
      </c>
      <c r="H6962" s="37" t="s">
        <v>8431</v>
      </c>
    </row>
    <row r="6963" spans="1:8" x14ac:dyDescent="0.25">
      <c r="A6963" s="30">
        <v>45829</v>
      </c>
      <c r="B6963" s="31" t="s">
        <v>10160</v>
      </c>
      <c r="C6963" s="32" t="s">
        <v>9035</v>
      </c>
      <c r="D6963" s="31">
        <v>2241</v>
      </c>
      <c r="E6963" s="32">
        <v>3</v>
      </c>
      <c r="F6963" s="32" t="s">
        <v>14</v>
      </c>
      <c r="G6963" s="32" t="s">
        <v>10961</v>
      </c>
      <c r="H6963" s="33" t="s">
        <v>8431</v>
      </c>
    </row>
    <row r="6964" spans="1:8" x14ac:dyDescent="0.25">
      <c r="A6964" s="34">
        <v>45829</v>
      </c>
      <c r="B6964" s="35" t="s">
        <v>10183</v>
      </c>
      <c r="C6964" s="36" t="s">
        <v>2825</v>
      </c>
      <c r="D6964" s="35">
        <v>2241</v>
      </c>
      <c r="E6964" s="36">
        <v>3</v>
      </c>
      <c r="F6964" s="36" t="s">
        <v>14</v>
      </c>
      <c r="G6964" s="36" t="s">
        <v>10961</v>
      </c>
      <c r="H6964" s="37" t="s">
        <v>8431</v>
      </c>
    </row>
    <row r="6965" spans="1:8" x14ac:dyDescent="0.25">
      <c r="A6965" s="30">
        <v>45829</v>
      </c>
      <c r="B6965" s="31" t="s">
        <v>10184</v>
      </c>
      <c r="C6965" s="32" t="s">
        <v>2826</v>
      </c>
      <c r="D6965" s="31">
        <v>2241</v>
      </c>
      <c r="E6965" s="32">
        <v>3</v>
      </c>
      <c r="F6965" s="32" t="s">
        <v>14</v>
      </c>
      <c r="G6965" s="32" t="s">
        <v>10961</v>
      </c>
      <c r="H6965" s="33" t="s">
        <v>8431</v>
      </c>
    </row>
    <row r="6966" spans="1:8" x14ac:dyDescent="0.25">
      <c r="A6966" s="34">
        <v>45829</v>
      </c>
      <c r="B6966" s="35" t="s">
        <v>938</v>
      </c>
      <c r="C6966" s="36" t="s">
        <v>939</v>
      </c>
      <c r="D6966" s="35">
        <v>2241</v>
      </c>
      <c r="E6966" s="36">
        <v>10</v>
      </c>
      <c r="F6966" s="36" t="s">
        <v>14</v>
      </c>
      <c r="G6966" s="36" t="s">
        <v>10961</v>
      </c>
      <c r="H6966" s="37" t="s">
        <v>8431</v>
      </c>
    </row>
    <row r="6967" spans="1:8" x14ac:dyDescent="0.25">
      <c r="A6967" s="30">
        <v>45829</v>
      </c>
      <c r="B6967" s="31" t="s">
        <v>10231</v>
      </c>
      <c r="C6967" s="32" t="s">
        <v>9048</v>
      </c>
      <c r="D6967" s="31">
        <v>2241</v>
      </c>
      <c r="E6967" s="32">
        <v>2</v>
      </c>
      <c r="F6967" s="32" t="s">
        <v>14</v>
      </c>
      <c r="G6967" s="32" t="s">
        <v>10961</v>
      </c>
      <c r="H6967" s="33" t="s">
        <v>8431</v>
      </c>
    </row>
    <row r="6968" spans="1:8" x14ac:dyDescent="0.25">
      <c r="A6968" s="34">
        <v>45829</v>
      </c>
      <c r="B6968" s="35" t="s">
        <v>10232</v>
      </c>
      <c r="C6968" s="36" t="s">
        <v>9049</v>
      </c>
      <c r="D6968" s="35">
        <v>2241</v>
      </c>
      <c r="E6968" s="36">
        <v>2</v>
      </c>
      <c r="F6968" s="36" t="s">
        <v>14</v>
      </c>
      <c r="G6968" s="36" t="s">
        <v>10961</v>
      </c>
      <c r="H6968" s="37" t="s">
        <v>8431</v>
      </c>
    </row>
    <row r="6969" spans="1:8" x14ac:dyDescent="0.25">
      <c r="A6969" s="30">
        <v>45829</v>
      </c>
      <c r="B6969" s="31" t="s">
        <v>10689</v>
      </c>
      <c r="C6969" s="32" t="s">
        <v>10689</v>
      </c>
      <c r="D6969" s="31">
        <v>2241</v>
      </c>
      <c r="E6969" s="32">
        <v>2</v>
      </c>
      <c r="F6969" s="32" t="s">
        <v>25</v>
      </c>
      <c r="G6969" s="32" t="s">
        <v>10961</v>
      </c>
      <c r="H6969" s="33" t="s">
        <v>8431</v>
      </c>
    </row>
    <row r="6970" spans="1:8" x14ac:dyDescent="0.25">
      <c r="A6970" s="34">
        <v>45829</v>
      </c>
      <c r="B6970" s="35" t="s">
        <v>1845</v>
      </c>
      <c r="C6970" s="36" t="s">
        <v>1846</v>
      </c>
      <c r="D6970" s="35">
        <v>2241</v>
      </c>
      <c r="E6970" s="36">
        <v>6</v>
      </c>
      <c r="F6970" s="36" t="s">
        <v>14</v>
      </c>
      <c r="G6970" s="36" t="s">
        <v>10961</v>
      </c>
      <c r="H6970" s="37" t="s">
        <v>8431</v>
      </c>
    </row>
    <row r="6971" spans="1:8" x14ac:dyDescent="0.25">
      <c r="A6971" s="30">
        <v>45829</v>
      </c>
      <c r="B6971" s="31" t="s">
        <v>8821</v>
      </c>
      <c r="C6971" s="32" t="s">
        <v>8791</v>
      </c>
      <c r="D6971" s="31">
        <v>2237</v>
      </c>
      <c r="E6971" s="32">
        <v>2</v>
      </c>
      <c r="F6971" s="32" t="s">
        <v>14</v>
      </c>
      <c r="G6971" s="32" t="s">
        <v>10961</v>
      </c>
      <c r="H6971" s="33" t="s">
        <v>11113</v>
      </c>
    </row>
    <row r="6972" spans="1:8" x14ac:dyDescent="0.25">
      <c r="A6972" s="34">
        <v>45829</v>
      </c>
      <c r="B6972" s="35" t="s">
        <v>8873</v>
      </c>
      <c r="C6972" s="36" t="s">
        <v>8841</v>
      </c>
      <c r="D6972" s="35">
        <v>2237</v>
      </c>
      <c r="E6972" s="36">
        <v>2</v>
      </c>
      <c r="F6972" s="36" t="s">
        <v>14</v>
      </c>
      <c r="G6972" s="36" t="s">
        <v>10961</v>
      </c>
      <c r="H6972" s="37" t="s">
        <v>11113</v>
      </c>
    </row>
    <row r="6973" spans="1:8" x14ac:dyDescent="0.25">
      <c r="A6973" s="30">
        <v>45829</v>
      </c>
      <c r="B6973" s="31" t="s">
        <v>10278</v>
      </c>
      <c r="C6973" s="32" t="s">
        <v>5126</v>
      </c>
      <c r="D6973" s="31">
        <v>2237</v>
      </c>
      <c r="E6973" s="32">
        <v>12</v>
      </c>
      <c r="F6973" s="32" t="s">
        <v>14</v>
      </c>
      <c r="G6973" s="32" t="s">
        <v>10961</v>
      </c>
      <c r="H6973" s="33" t="s">
        <v>11113</v>
      </c>
    </row>
    <row r="6974" spans="1:8" x14ac:dyDescent="0.25">
      <c r="A6974" s="34">
        <v>45829</v>
      </c>
      <c r="B6974" s="35" t="s">
        <v>4960</v>
      </c>
      <c r="C6974" s="36" t="s">
        <v>4961</v>
      </c>
      <c r="D6974" s="35">
        <v>2237</v>
      </c>
      <c r="E6974" s="36">
        <v>5</v>
      </c>
      <c r="F6974" s="36" t="s">
        <v>25</v>
      </c>
      <c r="G6974" s="36" t="s">
        <v>10961</v>
      </c>
      <c r="H6974" s="37" t="s">
        <v>11113</v>
      </c>
    </row>
    <row r="6975" spans="1:8" x14ac:dyDescent="0.25">
      <c r="A6975" s="30">
        <v>45829</v>
      </c>
      <c r="B6975" s="31" t="s">
        <v>1845</v>
      </c>
      <c r="C6975" s="32" t="s">
        <v>1846</v>
      </c>
      <c r="D6975" s="31">
        <v>2237</v>
      </c>
      <c r="E6975" s="32">
        <v>2</v>
      </c>
      <c r="F6975" s="32" t="s">
        <v>14</v>
      </c>
      <c r="G6975" s="32" t="s">
        <v>10961</v>
      </c>
      <c r="H6975" s="33" t="s">
        <v>11113</v>
      </c>
    </row>
    <row r="6976" spans="1:8" x14ac:dyDescent="0.25">
      <c r="A6976" s="34">
        <v>45829</v>
      </c>
      <c r="B6976" s="35" t="s">
        <v>9004</v>
      </c>
      <c r="C6976" s="36" t="s">
        <v>8914</v>
      </c>
      <c r="D6976" s="35">
        <v>2237</v>
      </c>
      <c r="E6976" s="36">
        <v>5</v>
      </c>
      <c r="F6976" s="36" t="s">
        <v>25</v>
      </c>
      <c r="G6976" s="36" t="s">
        <v>10961</v>
      </c>
      <c r="H6976" s="37" t="s">
        <v>11113</v>
      </c>
    </row>
    <row r="6977" spans="1:8" x14ac:dyDescent="0.25">
      <c r="A6977" s="30">
        <v>45829</v>
      </c>
      <c r="B6977" s="31" t="s">
        <v>1508</v>
      </c>
      <c r="C6977" s="32" t="s">
        <v>1509</v>
      </c>
      <c r="D6977" s="31">
        <v>2240</v>
      </c>
      <c r="E6977" s="32">
        <v>4</v>
      </c>
      <c r="F6977" s="32" t="s">
        <v>14</v>
      </c>
      <c r="G6977" s="32" t="s">
        <v>10961</v>
      </c>
      <c r="H6977" s="33" t="s">
        <v>11114</v>
      </c>
    </row>
    <row r="6978" spans="1:8" x14ac:dyDescent="0.25">
      <c r="A6978" s="34">
        <v>45829</v>
      </c>
      <c r="B6978" s="35" t="s">
        <v>2161</v>
      </c>
      <c r="C6978" s="36" t="s">
        <v>2162</v>
      </c>
      <c r="D6978" s="35">
        <v>2240</v>
      </c>
      <c r="E6978" s="36">
        <v>12</v>
      </c>
      <c r="F6978" s="36" t="s">
        <v>14</v>
      </c>
      <c r="G6978" s="36" t="s">
        <v>10961</v>
      </c>
      <c r="H6978" s="37" t="s">
        <v>11114</v>
      </c>
    </row>
    <row r="6979" spans="1:8" x14ac:dyDescent="0.25">
      <c r="A6979" s="30">
        <v>45829</v>
      </c>
      <c r="B6979" s="31" t="s">
        <v>2289</v>
      </c>
      <c r="C6979" s="32" t="s">
        <v>2290</v>
      </c>
      <c r="D6979" s="31">
        <v>2240</v>
      </c>
      <c r="E6979" s="32">
        <v>6</v>
      </c>
      <c r="F6979" s="32" t="s">
        <v>14</v>
      </c>
      <c r="G6979" s="32" t="s">
        <v>10961</v>
      </c>
      <c r="H6979" s="33" t="s">
        <v>11114</v>
      </c>
    </row>
    <row r="6980" spans="1:8" x14ac:dyDescent="0.25">
      <c r="A6980" s="34">
        <v>45829</v>
      </c>
      <c r="B6980" s="35" t="s">
        <v>4258</v>
      </c>
      <c r="C6980" s="36" t="s">
        <v>4259</v>
      </c>
      <c r="D6980" s="35">
        <v>2240</v>
      </c>
      <c r="E6980" s="36">
        <v>20</v>
      </c>
      <c r="F6980" s="36" t="s">
        <v>14</v>
      </c>
      <c r="G6980" s="36" t="s">
        <v>10961</v>
      </c>
      <c r="H6980" s="37" t="s">
        <v>11114</v>
      </c>
    </row>
    <row r="6981" spans="1:8" x14ac:dyDescent="0.25">
      <c r="A6981" s="30">
        <v>45833</v>
      </c>
      <c r="B6981" s="31" t="s">
        <v>5423</v>
      </c>
      <c r="C6981" s="32" t="s">
        <v>5424</v>
      </c>
      <c r="D6981" s="31">
        <v>2258</v>
      </c>
      <c r="E6981" s="32">
        <v>40</v>
      </c>
      <c r="F6981" s="32" t="s">
        <v>25</v>
      </c>
      <c r="G6981" s="32" t="s">
        <v>10961</v>
      </c>
      <c r="H6981" s="33" t="s">
        <v>8431</v>
      </c>
    </row>
    <row r="6982" spans="1:8" x14ac:dyDescent="0.25">
      <c r="A6982" s="34">
        <v>45833</v>
      </c>
      <c r="B6982" s="35" t="s">
        <v>5425</v>
      </c>
      <c r="C6982" s="36" t="s">
        <v>5426</v>
      </c>
      <c r="D6982" s="35">
        <v>2258</v>
      </c>
      <c r="E6982" s="36">
        <v>8</v>
      </c>
      <c r="F6982" s="36" t="s">
        <v>25</v>
      </c>
      <c r="G6982" s="36" t="s">
        <v>10961</v>
      </c>
      <c r="H6982" s="37" t="s">
        <v>8431</v>
      </c>
    </row>
    <row r="6983" spans="1:8" x14ac:dyDescent="0.25">
      <c r="A6983" s="30">
        <v>45833</v>
      </c>
      <c r="B6983" s="31" t="s">
        <v>5450</v>
      </c>
      <c r="C6983" s="32" t="s">
        <v>5451</v>
      </c>
      <c r="D6983" s="31">
        <v>2258</v>
      </c>
      <c r="E6983" s="32">
        <v>10</v>
      </c>
      <c r="F6983" s="32" t="s">
        <v>25</v>
      </c>
      <c r="G6983" s="32" t="s">
        <v>10961</v>
      </c>
      <c r="H6983" s="33" t="s">
        <v>8431</v>
      </c>
    </row>
    <row r="6984" spans="1:8" x14ac:dyDescent="0.25">
      <c r="A6984" s="34">
        <v>45833</v>
      </c>
      <c r="B6984" s="35" t="s">
        <v>5436</v>
      </c>
      <c r="C6984" s="36" t="s">
        <v>5437</v>
      </c>
      <c r="D6984" s="35">
        <v>2258</v>
      </c>
      <c r="E6984" s="36">
        <v>10</v>
      </c>
      <c r="F6984" s="36" t="s">
        <v>25</v>
      </c>
      <c r="G6984" s="36" t="s">
        <v>10961</v>
      </c>
      <c r="H6984" s="37" t="s">
        <v>8431</v>
      </c>
    </row>
    <row r="6985" spans="1:8" x14ac:dyDescent="0.25">
      <c r="A6985" s="30">
        <v>45833</v>
      </c>
      <c r="B6985" s="31" t="s">
        <v>745</v>
      </c>
      <c r="C6985" s="32" t="s">
        <v>746</v>
      </c>
      <c r="D6985" s="31">
        <v>2258</v>
      </c>
      <c r="E6985" s="32">
        <v>4</v>
      </c>
      <c r="F6985" s="32" t="s">
        <v>14</v>
      </c>
      <c r="G6985" s="32" t="s">
        <v>10961</v>
      </c>
      <c r="H6985" s="33" t="s">
        <v>8431</v>
      </c>
    </row>
    <row r="6986" spans="1:8" x14ac:dyDescent="0.25">
      <c r="A6986" s="34">
        <v>45833</v>
      </c>
      <c r="B6986" s="35" t="s">
        <v>8151</v>
      </c>
      <c r="C6986" s="36" t="s">
        <v>8152</v>
      </c>
      <c r="D6986" s="35" t="s">
        <v>11115</v>
      </c>
      <c r="E6986" s="36">
        <v>30</v>
      </c>
      <c r="F6986" s="36" t="s">
        <v>14</v>
      </c>
      <c r="G6986" s="36" t="s">
        <v>10961</v>
      </c>
      <c r="H6986" s="37" t="s">
        <v>9621</v>
      </c>
    </row>
    <row r="6987" spans="1:8" x14ac:dyDescent="0.25">
      <c r="A6987" s="30">
        <v>45833</v>
      </c>
      <c r="B6987" s="31" t="s">
        <v>9765</v>
      </c>
      <c r="C6987" s="32" t="s">
        <v>9766</v>
      </c>
      <c r="D6987" s="31" t="s">
        <v>11115</v>
      </c>
      <c r="E6987" s="32">
        <v>29</v>
      </c>
      <c r="F6987" s="32" t="s">
        <v>14</v>
      </c>
      <c r="G6987" s="32" t="s">
        <v>10961</v>
      </c>
      <c r="H6987" s="33" t="s">
        <v>9621</v>
      </c>
    </row>
    <row r="6988" spans="1:8" x14ac:dyDescent="0.25">
      <c r="A6988" s="34">
        <v>45833</v>
      </c>
      <c r="B6988" s="35" t="s">
        <v>8153</v>
      </c>
      <c r="C6988" s="36" t="s">
        <v>8154</v>
      </c>
      <c r="D6988" s="35" t="s">
        <v>11115</v>
      </c>
      <c r="E6988" s="36">
        <v>50</v>
      </c>
      <c r="F6988" s="36" t="s">
        <v>14</v>
      </c>
      <c r="G6988" s="36" t="s">
        <v>10961</v>
      </c>
      <c r="H6988" s="37" t="s">
        <v>9621</v>
      </c>
    </row>
    <row r="6989" spans="1:8" x14ac:dyDescent="0.25">
      <c r="A6989" s="30">
        <v>45833</v>
      </c>
      <c r="B6989" s="31" t="s">
        <v>8155</v>
      </c>
      <c r="C6989" s="32" t="s">
        <v>8156</v>
      </c>
      <c r="D6989" s="31" t="s">
        <v>11115</v>
      </c>
      <c r="E6989" s="32">
        <v>10</v>
      </c>
      <c r="F6989" s="32" t="s">
        <v>14</v>
      </c>
      <c r="G6989" s="32" t="s">
        <v>10961</v>
      </c>
      <c r="H6989" s="33" t="s">
        <v>9621</v>
      </c>
    </row>
    <row r="6990" spans="1:8" x14ac:dyDescent="0.25">
      <c r="A6990" s="34">
        <v>45833</v>
      </c>
      <c r="B6990" s="35" t="s">
        <v>8163</v>
      </c>
      <c r="C6990" s="36" t="s">
        <v>8164</v>
      </c>
      <c r="D6990" s="35" t="s">
        <v>11115</v>
      </c>
      <c r="E6990" s="36">
        <v>49</v>
      </c>
      <c r="F6990" s="36" t="s">
        <v>14</v>
      </c>
      <c r="G6990" s="36" t="s">
        <v>10961</v>
      </c>
      <c r="H6990" s="37" t="s">
        <v>9621</v>
      </c>
    </row>
    <row r="6991" spans="1:8" x14ac:dyDescent="0.25">
      <c r="A6991" s="30">
        <v>45833</v>
      </c>
      <c r="B6991" s="31" t="s">
        <v>8165</v>
      </c>
      <c r="C6991" s="32" t="s">
        <v>8166</v>
      </c>
      <c r="D6991" s="31" t="s">
        <v>11115</v>
      </c>
      <c r="E6991" s="32">
        <v>30</v>
      </c>
      <c r="F6991" s="32" t="s">
        <v>14</v>
      </c>
      <c r="G6991" s="32" t="s">
        <v>10961</v>
      </c>
      <c r="H6991" s="33" t="s">
        <v>9621</v>
      </c>
    </row>
    <row r="6992" spans="1:8" x14ac:dyDescent="0.25">
      <c r="A6992" s="34">
        <v>45833</v>
      </c>
      <c r="B6992" s="35" t="s">
        <v>6548</v>
      </c>
      <c r="C6992" s="36" t="s">
        <v>6549</v>
      </c>
      <c r="D6992" s="35" t="s">
        <v>11115</v>
      </c>
      <c r="E6992" s="36">
        <v>50</v>
      </c>
      <c r="F6992" s="36" t="s">
        <v>14</v>
      </c>
      <c r="G6992" s="36" t="s">
        <v>10961</v>
      </c>
      <c r="H6992" s="37" t="s">
        <v>9621</v>
      </c>
    </row>
    <row r="6993" spans="1:8" x14ac:dyDescent="0.25">
      <c r="A6993" s="30">
        <v>45833</v>
      </c>
      <c r="B6993" s="31" t="s">
        <v>1588</v>
      </c>
      <c r="C6993" s="32" t="s">
        <v>2863</v>
      </c>
      <c r="D6993" s="31" t="s">
        <v>11115</v>
      </c>
      <c r="E6993" s="32">
        <v>10</v>
      </c>
      <c r="F6993" s="32" t="s">
        <v>14</v>
      </c>
      <c r="G6993" s="32" t="s">
        <v>10961</v>
      </c>
      <c r="H6993" s="33" t="s">
        <v>9621</v>
      </c>
    </row>
    <row r="6994" spans="1:8" x14ac:dyDescent="0.25">
      <c r="A6994" s="34">
        <v>45833</v>
      </c>
      <c r="B6994" s="35" t="s">
        <v>1590</v>
      </c>
      <c r="C6994" s="36" t="s">
        <v>2864</v>
      </c>
      <c r="D6994" s="35" t="s">
        <v>11115</v>
      </c>
      <c r="E6994" s="36">
        <v>10</v>
      </c>
      <c r="F6994" s="36" t="s">
        <v>14</v>
      </c>
      <c r="G6994" s="36" t="s">
        <v>10961</v>
      </c>
      <c r="H6994" s="37" t="s">
        <v>9621</v>
      </c>
    </row>
    <row r="6995" spans="1:8" x14ac:dyDescent="0.25">
      <c r="A6995" s="30">
        <v>45833</v>
      </c>
      <c r="B6995" s="31" t="s">
        <v>1640</v>
      </c>
      <c r="C6995" s="32" t="s">
        <v>1641</v>
      </c>
      <c r="D6995" s="31" t="s">
        <v>11115</v>
      </c>
      <c r="E6995" s="32">
        <v>10</v>
      </c>
      <c r="F6995" s="32" t="s">
        <v>14</v>
      </c>
      <c r="G6995" s="32" t="s">
        <v>10961</v>
      </c>
      <c r="H6995" s="33" t="s">
        <v>9621</v>
      </c>
    </row>
    <row r="6996" spans="1:8" x14ac:dyDescent="0.25">
      <c r="A6996" s="34">
        <v>45833</v>
      </c>
      <c r="B6996" s="35" t="s">
        <v>1577</v>
      </c>
      <c r="C6996" s="36" t="s">
        <v>2865</v>
      </c>
      <c r="D6996" s="35" t="s">
        <v>11115</v>
      </c>
      <c r="E6996" s="36">
        <v>10</v>
      </c>
      <c r="F6996" s="36" t="s">
        <v>14</v>
      </c>
      <c r="G6996" s="36" t="s">
        <v>10961</v>
      </c>
      <c r="H6996" s="37" t="s">
        <v>9621</v>
      </c>
    </row>
    <row r="6997" spans="1:8" x14ac:dyDescent="0.25">
      <c r="A6997" s="30">
        <v>45833</v>
      </c>
      <c r="B6997" s="31" t="s">
        <v>1524</v>
      </c>
      <c r="C6997" s="32" t="s">
        <v>1525</v>
      </c>
      <c r="D6997" s="31" t="s">
        <v>11115</v>
      </c>
      <c r="E6997" s="32">
        <v>32</v>
      </c>
      <c r="F6997" s="32" t="s">
        <v>14</v>
      </c>
      <c r="G6997" s="32" t="s">
        <v>10961</v>
      </c>
      <c r="H6997" s="33" t="s">
        <v>9621</v>
      </c>
    </row>
    <row r="6998" spans="1:8" x14ac:dyDescent="0.25">
      <c r="A6998" s="34">
        <v>45833</v>
      </c>
      <c r="B6998" s="35" t="s">
        <v>1518</v>
      </c>
      <c r="C6998" s="36" t="s">
        <v>1519</v>
      </c>
      <c r="D6998" s="35" t="s">
        <v>11115</v>
      </c>
      <c r="E6998" s="36">
        <v>6</v>
      </c>
      <c r="F6998" s="36" t="s">
        <v>14</v>
      </c>
      <c r="G6998" s="36" t="s">
        <v>10961</v>
      </c>
      <c r="H6998" s="37" t="s">
        <v>9621</v>
      </c>
    </row>
    <row r="6999" spans="1:8" x14ac:dyDescent="0.25">
      <c r="A6999" s="30">
        <v>45833</v>
      </c>
      <c r="B6999" s="31" t="s">
        <v>3439</v>
      </c>
      <c r="C6999" s="32" t="s">
        <v>3440</v>
      </c>
      <c r="D6999" s="31" t="s">
        <v>11115</v>
      </c>
      <c r="E6999" s="32">
        <v>6</v>
      </c>
      <c r="F6999" s="32" t="s">
        <v>14</v>
      </c>
      <c r="G6999" s="32" t="s">
        <v>10961</v>
      </c>
      <c r="H6999" s="33" t="s">
        <v>9621</v>
      </c>
    </row>
    <row r="7000" spans="1:8" x14ac:dyDescent="0.25">
      <c r="A7000" s="34">
        <v>45833</v>
      </c>
      <c r="B7000" s="35" t="s">
        <v>3441</v>
      </c>
      <c r="C7000" s="36" t="s">
        <v>3442</v>
      </c>
      <c r="D7000" s="35" t="s">
        <v>11115</v>
      </c>
      <c r="E7000" s="36">
        <v>3</v>
      </c>
      <c r="F7000" s="36" t="s">
        <v>14</v>
      </c>
      <c r="G7000" s="36" t="s">
        <v>10961</v>
      </c>
      <c r="H7000" s="37" t="s">
        <v>9621</v>
      </c>
    </row>
    <row r="7001" spans="1:8" x14ac:dyDescent="0.25">
      <c r="A7001" s="30">
        <v>45833</v>
      </c>
      <c r="B7001" s="31" t="s">
        <v>5332</v>
      </c>
      <c r="C7001" s="32" t="s">
        <v>5333</v>
      </c>
      <c r="D7001" s="31" t="s">
        <v>11115</v>
      </c>
      <c r="E7001" s="32">
        <v>16</v>
      </c>
      <c r="F7001" s="32" t="s">
        <v>25</v>
      </c>
      <c r="G7001" s="32" t="s">
        <v>10961</v>
      </c>
      <c r="H7001" s="33" t="s">
        <v>9621</v>
      </c>
    </row>
    <row r="7002" spans="1:8" x14ac:dyDescent="0.25">
      <c r="A7002" s="34">
        <v>45833</v>
      </c>
      <c r="B7002" s="35" t="s">
        <v>4960</v>
      </c>
      <c r="C7002" s="36" t="s">
        <v>4961</v>
      </c>
      <c r="D7002" s="35" t="s">
        <v>11115</v>
      </c>
      <c r="E7002" s="36">
        <v>20</v>
      </c>
      <c r="F7002" s="36" t="s">
        <v>25</v>
      </c>
      <c r="G7002" s="36" t="s">
        <v>10961</v>
      </c>
      <c r="H7002" s="37" t="s">
        <v>9621</v>
      </c>
    </row>
    <row r="7003" spans="1:8" x14ac:dyDescent="0.25">
      <c r="A7003" s="30">
        <v>45833</v>
      </c>
      <c r="B7003" s="31" t="s">
        <v>4972</v>
      </c>
      <c r="C7003" s="32" t="s">
        <v>4973</v>
      </c>
      <c r="D7003" s="31" t="s">
        <v>11115</v>
      </c>
      <c r="E7003" s="32">
        <v>13</v>
      </c>
      <c r="F7003" s="32" t="s">
        <v>25</v>
      </c>
      <c r="G7003" s="32" t="s">
        <v>10961</v>
      </c>
      <c r="H7003" s="33" t="s">
        <v>9621</v>
      </c>
    </row>
    <row r="7004" spans="1:8" x14ac:dyDescent="0.25">
      <c r="A7004" s="34">
        <v>45833</v>
      </c>
      <c r="B7004" s="35" t="s">
        <v>6398</v>
      </c>
      <c r="C7004" s="36" t="s">
        <v>6399</v>
      </c>
      <c r="D7004" s="35" t="s">
        <v>11115</v>
      </c>
      <c r="E7004" s="36">
        <v>240</v>
      </c>
      <c r="F7004" s="36" t="s">
        <v>25</v>
      </c>
      <c r="G7004" s="36" t="s">
        <v>10961</v>
      </c>
      <c r="H7004" s="37" t="s">
        <v>9621</v>
      </c>
    </row>
    <row r="7005" spans="1:8" x14ac:dyDescent="0.25">
      <c r="A7005" s="30">
        <v>45833</v>
      </c>
      <c r="B7005" s="31" t="s">
        <v>798</v>
      </c>
      <c r="C7005" s="32" t="s">
        <v>8535</v>
      </c>
      <c r="D7005" s="31" t="s">
        <v>11115</v>
      </c>
      <c r="E7005" s="32">
        <v>35</v>
      </c>
      <c r="F7005" s="32" t="s">
        <v>14</v>
      </c>
      <c r="G7005" s="32" t="s">
        <v>10961</v>
      </c>
      <c r="H7005" s="33" t="s">
        <v>10314</v>
      </c>
    </row>
    <row r="7006" spans="1:8" x14ac:dyDescent="0.25">
      <c r="A7006" s="34">
        <v>45833</v>
      </c>
      <c r="B7006" s="35" t="s">
        <v>1640</v>
      </c>
      <c r="C7006" s="36" t="s">
        <v>1641</v>
      </c>
      <c r="D7006" s="35" t="s">
        <v>11115</v>
      </c>
      <c r="E7006" s="36">
        <v>5</v>
      </c>
      <c r="F7006" s="36" t="s">
        <v>14</v>
      </c>
      <c r="G7006" s="36" t="s">
        <v>10961</v>
      </c>
      <c r="H7006" s="37" t="s">
        <v>10314</v>
      </c>
    </row>
    <row r="7007" spans="1:8" x14ac:dyDescent="0.25">
      <c r="A7007" s="30">
        <v>45833</v>
      </c>
      <c r="B7007" s="31" t="s">
        <v>1577</v>
      </c>
      <c r="C7007" s="32" t="s">
        <v>2865</v>
      </c>
      <c r="D7007" s="31" t="s">
        <v>11115</v>
      </c>
      <c r="E7007" s="32">
        <v>5</v>
      </c>
      <c r="F7007" s="32" t="s">
        <v>14</v>
      </c>
      <c r="G7007" s="32" t="s">
        <v>10961</v>
      </c>
      <c r="H7007" s="33" t="s">
        <v>10314</v>
      </c>
    </row>
    <row r="7008" spans="1:8" x14ac:dyDescent="0.25">
      <c r="A7008" s="34">
        <v>45833</v>
      </c>
      <c r="B7008" s="35" t="s">
        <v>1777</v>
      </c>
      <c r="C7008" s="36" t="s">
        <v>1778</v>
      </c>
      <c r="D7008" s="35" t="s">
        <v>11115</v>
      </c>
      <c r="E7008" s="36">
        <v>20</v>
      </c>
      <c r="F7008" s="36" t="s">
        <v>14</v>
      </c>
      <c r="G7008" s="36" t="s">
        <v>10961</v>
      </c>
      <c r="H7008" s="37" t="s">
        <v>10314</v>
      </c>
    </row>
    <row r="7009" spans="1:8" x14ac:dyDescent="0.25">
      <c r="A7009" s="30">
        <v>45833</v>
      </c>
      <c r="B7009" s="31" t="s">
        <v>1785</v>
      </c>
      <c r="C7009" s="32" t="s">
        <v>1785</v>
      </c>
      <c r="D7009" s="31" t="s">
        <v>11115</v>
      </c>
      <c r="E7009" s="32">
        <v>6</v>
      </c>
      <c r="F7009" s="32" t="s">
        <v>25</v>
      </c>
      <c r="G7009" s="32" t="s">
        <v>10961</v>
      </c>
      <c r="H7009" s="33" t="s">
        <v>10314</v>
      </c>
    </row>
    <row r="7010" spans="1:8" x14ac:dyDescent="0.25">
      <c r="A7010" s="34">
        <v>45833</v>
      </c>
      <c r="B7010" s="35" t="s">
        <v>2382</v>
      </c>
      <c r="C7010" s="36" t="s">
        <v>2449</v>
      </c>
      <c r="D7010" s="35" t="s">
        <v>11115</v>
      </c>
      <c r="E7010" s="36">
        <v>50</v>
      </c>
      <c r="F7010" s="36" t="s">
        <v>14</v>
      </c>
      <c r="G7010" s="36" t="s">
        <v>10961</v>
      </c>
      <c r="H7010" s="37" t="s">
        <v>10314</v>
      </c>
    </row>
    <row r="7011" spans="1:8" x14ac:dyDescent="0.25">
      <c r="A7011" s="30">
        <v>45826</v>
      </c>
      <c r="B7011" s="31" t="s">
        <v>128</v>
      </c>
      <c r="C7011" s="32" t="s">
        <v>129</v>
      </c>
      <c r="D7011" s="31">
        <v>3576</v>
      </c>
      <c r="E7011" s="32">
        <v>2</v>
      </c>
      <c r="F7011" s="32" t="s">
        <v>14</v>
      </c>
      <c r="G7011" s="32" t="s">
        <v>10003</v>
      </c>
      <c r="H7011" s="33"/>
    </row>
    <row r="7012" spans="1:8" x14ac:dyDescent="0.25">
      <c r="A7012" s="34">
        <v>45826</v>
      </c>
      <c r="B7012" s="35" t="s">
        <v>93</v>
      </c>
      <c r="C7012" s="36" t="s">
        <v>94</v>
      </c>
      <c r="D7012" s="35">
        <v>3577</v>
      </c>
      <c r="E7012" s="36">
        <v>2</v>
      </c>
      <c r="F7012" s="36" t="s">
        <v>14</v>
      </c>
      <c r="G7012" s="36" t="s">
        <v>10003</v>
      </c>
      <c r="H7012" s="37"/>
    </row>
    <row r="7013" spans="1:8" x14ac:dyDescent="0.25">
      <c r="A7013" s="30">
        <v>45826</v>
      </c>
      <c r="B7013" s="31" t="s">
        <v>202</v>
      </c>
      <c r="C7013" s="32" t="s">
        <v>203</v>
      </c>
      <c r="D7013" s="31">
        <v>3578</v>
      </c>
      <c r="E7013" s="32">
        <v>4</v>
      </c>
      <c r="F7013" s="32" t="s">
        <v>14</v>
      </c>
      <c r="G7013" s="32" t="s">
        <v>10003</v>
      </c>
      <c r="H7013" s="33"/>
    </row>
    <row r="7014" spans="1:8" x14ac:dyDescent="0.25">
      <c r="A7014" s="34">
        <v>45834</v>
      </c>
      <c r="B7014" s="35" t="s">
        <v>8809</v>
      </c>
      <c r="C7014" s="36" t="s">
        <v>8781</v>
      </c>
      <c r="D7014" s="35" t="s">
        <v>11119</v>
      </c>
      <c r="E7014" s="36">
        <v>8</v>
      </c>
      <c r="F7014" s="36" t="s">
        <v>14</v>
      </c>
      <c r="G7014" s="36" t="s">
        <v>10961</v>
      </c>
      <c r="H7014" s="37" t="s">
        <v>8431</v>
      </c>
    </row>
    <row r="7015" spans="1:8" x14ac:dyDescent="0.25">
      <c r="A7015" s="30">
        <v>45834</v>
      </c>
      <c r="B7015" s="31" t="s">
        <v>9531</v>
      </c>
      <c r="C7015" s="32" t="s">
        <v>6944</v>
      </c>
      <c r="D7015" s="31" t="s">
        <v>11119</v>
      </c>
      <c r="E7015" s="32">
        <v>36</v>
      </c>
      <c r="F7015" s="32" t="s">
        <v>14</v>
      </c>
      <c r="G7015" s="32" t="s">
        <v>10961</v>
      </c>
      <c r="H7015" s="33" t="s">
        <v>8431</v>
      </c>
    </row>
    <row r="7016" spans="1:8" x14ac:dyDescent="0.25">
      <c r="A7016" s="34">
        <v>45834</v>
      </c>
      <c r="B7016" s="35" t="s">
        <v>9534</v>
      </c>
      <c r="C7016" s="36" t="s">
        <v>6951</v>
      </c>
      <c r="D7016" s="35" t="s">
        <v>11119</v>
      </c>
      <c r="E7016" s="36">
        <v>36</v>
      </c>
      <c r="F7016" s="36" t="s">
        <v>14</v>
      </c>
      <c r="G7016" s="36" t="s">
        <v>10961</v>
      </c>
      <c r="H7016" s="37" t="s">
        <v>8431</v>
      </c>
    </row>
    <row r="7017" spans="1:8" x14ac:dyDescent="0.25">
      <c r="A7017" s="30">
        <v>45834</v>
      </c>
      <c r="B7017" s="31" t="s">
        <v>5374</v>
      </c>
      <c r="C7017" s="32" t="s">
        <v>5375</v>
      </c>
      <c r="D7017" s="31" t="s">
        <v>11119</v>
      </c>
      <c r="E7017" s="32">
        <v>20</v>
      </c>
      <c r="F7017" s="32" t="s">
        <v>14</v>
      </c>
      <c r="G7017" s="32" t="s">
        <v>10961</v>
      </c>
      <c r="H7017" s="33" t="s">
        <v>8431</v>
      </c>
    </row>
    <row r="7018" spans="1:8" x14ac:dyDescent="0.25">
      <c r="A7018" s="34">
        <v>45834</v>
      </c>
      <c r="B7018" s="35" t="s">
        <v>5372</v>
      </c>
      <c r="C7018" s="36" t="s">
        <v>5373</v>
      </c>
      <c r="D7018" s="35" t="s">
        <v>11119</v>
      </c>
      <c r="E7018" s="36">
        <v>20</v>
      </c>
      <c r="F7018" s="36" t="s">
        <v>14</v>
      </c>
      <c r="G7018" s="36" t="s">
        <v>10961</v>
      </c>
      <c r="H7018" s="37" t="s">
        <v>8431</v>
      </c>
    </row>
    <row r="7019" spans="1:8" x14ac:dyDescent="0.25">
      <c r="A7019" s="30">
        <v>45834</v>
      </c>
      <c r="B7019" s="31" t="s">
        <v>2418</v>
      </c>
      <c r="C7019" s="32" t="s">
        <v>2476</v>
      </c>
      <c r="D7019" s="31" t="s">
        <v>11119</v>
      </c>
      <c r="E7019" s="32">
        <v>4</v>
      </c>
      <c r="F7019" s="32" t="s">
        <v>14</v>
      </c>
      <c r="G7019" s="32" t="s">
        <v>10961</v>
      </c>
      <c r="H7019" s="33" t="s">
        <v>8431</v>
      </c>
    </row>
    <row r="7020" spans="1:8" x14ac:dyDescent="0.25">
      <c r="A7020" s="34">
        <v>45834</v>
      </c>
      <c r="B7020" s="35">
        <v>11333424</v>
      </c>
      <c r="C7020" s="36" t="s">
        <v>8991</v>
      </c>
      <c r="D7020" s="35" t="s">
        <v>11119</v>
      </c>
      <c r="E7020" s="36">
        <v>2</v>
      </c>
      <c r="F7020" s="36" t="s">
        <v>14</v>
      </c>
      <c r="G7020" s="36" t="s">
        <v>10961</v>
      </c>
      <c r="H7020" s="37" t="s">
        <v>8431</v>
      </c>
    </row>
    <row r="7021" spans="1:8" x14ac:dyDescent="0.25">
      <c r="A7021" s="30">
        <v>45834</v>
      </c>
      <c r="B7021" s="31" t="s">
        <v>1372</v>
      </c>
      <c r="C7021" s="32" t="s">
        <v>1373</v>
      </c>
      <c r="D7021" s="31" t="s">
        <v>11119</v>
      </c>
      <c r="E7021" s="32">
        <v>19</v>
      </c>
      <c r="F7021" s="32" t="s">
        <v>14</v>
      </c>
      <c r="G7021" s="32" t="s">
        <v>10961</v>
      </c>
      <c r="H7021" s="33" t="s">
        <v>8431</v>
      </c>
    </row>
    <row r="7022" spans="1:8" x14ac:dyDescent="0.25">
      <c r="A7022" s="34">
        <v>45834</v>
      </c>
      <c r="B7022" s="35" t="s">
        <v>149</v>
      </c>
      <c r="C7022" s="36" t="s">
        <v>150</v>
      </c>
      <c r="D7022" s="35" t="s">
        <v>11119</v>
      </c>
      <c r="E7022" s="36">
        <v>20</v>
      </c>
      <c r="F7022" s="36" t="s">
        <v>14</v>
      </c>
      <c r="G7022" s="36" t="s">
        <v>10961</v>
      </c>
      <c r="H7022" s="37" t="s">
        <v>8431</v>
      </c>
    </row>
    <row r="7023" spans="1:8" x14ac:dyDescent="0.25">
      <c r="A7023" s="30">
        <v>45834</v>
      </c>
      <c r="B7023" s="31" t="s">
        <v>379</v>
      </c>
      <c r="C7023" s="32" t="s">
        <v>380</v>
      </c>
      <c r="D7023" s="31" t="s">
        <v>11119</v>
      </c>
      <c r="E7023" s="32">
        <v>60</v>
      </c>
      <c r="F7023" s="32" t="s">
        <v>14</v>
      </c>
      <c r="G7023" s="32" t="s">
        <v>10961</v>
      </c>
      <c r="H7023" s="33" t="s">
        <v>8431</v>
      </c>
    </row>
    <row r="7024" spans="1:8" x14ac:dyDescent="0.25">
      <c r="A7024" s="34">
        <v>45834</v>
      </c>
      <c r="B7024" s="35" t="s">
        <v>1494</v>
      </c>
      <c r="C7024" s="36" t="s">
        <v>1494</v>
      </c>
      <c r="D7024" s="35" t="s">
        <v>11119</v>
      </c>
      <c r="E7024" s="36">
        <v>6</v>
      </c>
      <c r="F7024" s="36" t="s">
        <v>14</v>
      </c>
      <c r="G7024" s="36" t="s">
        <v>10961</v>
      </c>
      <c r="H7024" s="37" t="s">
        <v>8431</v>
      </c>
    </row>
    <row r="7025" spans="1:8" x14ac:dyDescent="0.25">
      <c r="A7025" s="30">
        <v>45834</v>
      </c>
      <c r="B7025" s="31" t="s">
        <v>1089</v>
      </c>
      <c r="C7025" s="32" t="s">
        <v>3855</v>
      </c>
      <c r="D7025" s="31" t="s">
        <v>11119</v>
      </c>
      <c r="E7025" s="32">
        <v>6</v>
      </c>
      <c r="F7025" s="32" t="s">
        <v>14</v>
      </c>
      <c r="G7025" s="32" t="s">
        <v>10961</v>
      </c>
      <c r="H7025" s="33" t="s">
        <v>8431</v>
      </c>
    </row>
    <row r="7026" spans="1:8" x14ac:dyDescent="0.25">
      <c r="A7026" s="34">
        <v>45834</v>
      </c>
      <c r="B7026" s="35" t="s">
        <v>1087</v>
      </c>
      <c r="C7026" s="36" t="s">
        <v>1088</v>
      </c>
      <c r="D7026" s="35" t="s">
        <v>11119</v>
      </c>
      <c r="E7026" s="36">
        <v>10</v>
      </c>
      <c r="F7026" s="36" t="s">
        <v>14</v>
      </c>
      <c r="G7026" s="36" t="s">
        <v>10961</v>
      </c>
      <c r="H7026" s="37" t="s">
        <v>8431</v>
      </c>
    </row>
    <row r="7027" spans="1:8" x14ac:dyDescent="0.25">
      <c r="A7027" s="30">
        <v>45834</v>
      </c>
      <c r="B7027" s="31" t="s">
        <v>6</v>
      </c>
      <c r="C7027" s="32" t="s">
        <v>7</v>
      </c>
      <c r="D7027" s="31" t="s">
        <v>11119</v>
      </c>
      <c r="E7027" s="32">
        <v>10</v>
      </c>
      <c r="F7027" s="32" t="s">
        <v>14</v>
      </c>
      <c r="G7027" s="32" t="s">
        <v>10961</v>
      </c>
      <c r="H7027" s="33" t="s">
        <v>8431</v>
      </c>
    </row>
    <row r="7028" spans="1:8" x14ac:dyDescent="0.25">
      <c r="A7028" s="34">
        <v>45834</v>
      </c>
      <c r="B7028" s="35" t="s">
        <v>1771</v>
      </c>
      <c r="C7028" s="36" t="s">
        <v>1772</v>
      </c>
      <c r="D7028" s="35" t="s">
        <v>11119</v>
      </c>
      <c r="E7028" s="36">
        <v>4</v>
      </c>
      <c r="F7028" s="36" t="s">
        <v>14</v>
      </c>
      <c r="G7028" s="36" t="s">
        <v>10961</v>
      </c>
      <c r="H7028" s="37" t="s">
        <v>8431</v>
      </c>
    </row>
    <row r="7029" spans="1:8" x14ac:dyDescent="0.25">
      <c r="A7029" s="30">
        <v>45834</v>
      </c>
      <c r="B7029" s="31" t="s">
        <v>1777</v>
      </c>
      <c r="C7029" s="32" t="s">
        <v>1778</v>
      </c>
      <c r="D7029" s="31" t="s">
        <v>11119</v>
      </c>
      <c r="E7029" s="32">
        <v>4</v>
      </c>
      <c r="F7029" s="32" t="s">
        <v>14</v>
      </c>
      <c r="G7029" s="32" t="s">
        <v>10961</v>
      </c>
      <c r="H7029" s="33" t="s">
        <v>8431</v>
      </c>
    </row>
    <row r="7030" spans="1:8" x14ac:dyDescent="0.25">
      <c r="A7030" s="34">
        <v>45834</v>
      </c>
      <c r="B7030" s="35">
        <v>3280893100</v>
      </c>
      <c r="C7030" s="36" t="s">
        <v>10481</v>
      </c>
      <c r="D7030" s="35" t="s">
        <v>11119</v>
      </c>
      <c r="E7030" s="36">
        <v>1</v>
      </c>
      <c r="F7030" s="36" t="s">
        <v>14</v>
      </c>
      <c r="G7030" s="36" t="s">
        <v>10961</v>
      </c>
      <c r="H7030" s="37" t="s">
        <v>8431</v>
      </c>
    </row>
    <row r="7031" spans="1:8" x14ac:dyDescent="0.25">
      <c r="A7031" s="30">
        <v>45834</v>
      </c>
      <c r="B7031" s="31" t="s">
        <v>9350</v>
      </c>
      <c r="C7031" s="32" t="s">
        <v>8939</v>
      </c>
      <c r="D7031" s="31" t="s">
        <v>11119</v>
      </c>
      <c r="E7031" s="32">
        <v>2</v>
      </c>
      <c r="F7031" s="32" t="s">
        <v>14</v>
      </c>
      <c r="G7031" s="32" t="s">
        <v>10961</v>
      </c>
      <c r="H7031" s="33" t="s">
        <v>8431</v>
      </c>
    </row>
    <row r="7032" spans="1:8" x14ac:dyDescent="0.25">
      <c r="A7032" s="34">
        <v>45834</v>
      </c>
      <c r="B7032" s="35" t="s">
        <v>8829</v>
      </c>
      <c r="C7032" s="36" t="s">
        <v>8799</v>
      </c>
      <c r="D7032" s="35" t="s">
        <v>11119</v>
      </c>
      <c r="E7032" s="36">
        <v>8</v>
      </c>
      <c r="F7032" s="36" t="s">
        <v>14</v>
      </c>
      <c r="G7032" s="36" t="s">
        <v>10961</v>
      </c>
      <c r="H7032" s="37" t="s">
        <v>8431</v>
      </c>
    </row>
    <row r="7033" spans="1:8" x14ac:dyDescent="0.25">
      <c r="A7033" s="30">
        <v>45834</v>
      </c>
      <c r="B7033" s="31" t="s">
        <v>8836</v>
      </c>
      <c r="C7033" s="32" t="s">
        <v>8807</v>
      </c>
      <c r="D7033" s="31" t="s">
        <v>11119</v>
      </c>
      <c r="E7033" s="32">
        <v>8</v>
      </c>
      <c r="F7033" s="32" t="s">
        <v>14</v>
      </c>
      <c r="G7033" s="32" t="s">
        <v>10961</v>
      </c>
      <c r="H7033" s="33" t="s">
        <v>8431</v>
      </c>
    </row>
    <row r="7034" spans="1:8" x14ac:dyDescent="0.25">
      <c r="A7034" s="34">
        <v>45834</v>
      </c>
      <c r="B7034" s="35" t="s">
        <v>2259</v>
      </c>
      <c r="C7034" s="36" t="s">
        <v>2260</v>
      </c>
      <c r="D7034" s="35" t="s">
        <v>11119</v>
      </c>
      <c r="E7034" s="36">
        <v>20</v>
      </c>
      <c r="F7034" s="36" t="s">
        <v>14</v>
      </c>
      <c r="G7034" s="36" t="s">
        <v>10961</v>
      </c>
      <c r="H7034" s="37" t="s">
        <v>8431</v>
      </c>
    </row>
    <row r="7035" spans="1:8" x14ac:dyDescent="0.25">
      <c r="A7035" s="30">
        <v>45834</v>
      </c>
      <c r="B7035" s="31" t="s">
        <v>1132</v>
      </c>
      <c r="C7035" s="32" t="s">
        <v>1133</v>
      </c>
      <c r="D7035" s="31" t="s">
        <v>11119</v>
      </c>
      <c r="E7035" s="32">
        <v>40</v>
      </c>
      <c r="F7035" s="32" t="s">
        <v>14</v>
      </c>
      <c r="G7035" s="32" t="s">
        <v>10961</v>
      </c>
      <c r="H7035" s="33" t="s">
        <v>8431</v>
      </c>
    </row>
    <row r="7036" spans="1:8" x14ac:dyDescent="0.25">
      <c r="A7036" s="34">
        <v>45834</v>
      </c>
      <c r="B7036" s="35" t="s">
        <v>475</v>
      </c>
      <c r="C7036" s="36" t="s">
        <v>4512</v>
      </c>
      <c r="D7036" s="35" t="s">
        <v>11119</v>
      </c>
      <c r="E7036" s="36">
        <v>12</v>
      </c>
      <c r="F7036" s="36" t="s">
        <v>8414</v>
      </c>
      <c r="G7036" s="36" t="s">
        <v>10961</v>
      </c>
      <c r="H7036" s="37" t="s">
        <v>8431</v>
      </c>
    </row>
    <row r="7037" spans="1:8" x14ac:dyDescent="0.25">
      <c r="A7037" s="30">
        <v>45834</v>
      </c>
      <c r="B7037" s="31" t="s">
        <v>339</v>
      </c>
      <c r="C7037" s="32" t="s">
        <v>340</v>
      </c>
      <c r="D7037" s="31" t="s">
        <v>11119</v>
      </c>
      <c r="E7037" s="32">
        <v>60</v>
      </c>
      <c r="F7037" s="32" t="s">
        <v>14</v>
      </c>
      <c r="G7037" s="32" t="s">
        <v>10961</v>
      </c>
      <c r="H7037" s="33" t="s">
        <v>8431</v>
      </c>
    </row>
    <row r="7038" spans="1:8" x14ac:dyDescent="0.25">
      <c r="A7038" s="34">
        <v>45834</v>
      </c>
      <c r="B7038" s="35" t="s">
        <v>676</v>
      </c>
      <c r="C7038" s="36" t="s">
        <v>677</v>
      </c>
      <c r="D7038" s="35" t="s">
        <v>11119</v>
      </c>
      <c r="E7038" s="36">
        <v>10</v>
      </c>
      <c r="F7038" s="36" t="s">
        <v>14</v>
      </c>
      <c r="G7038" s="36" t="s">
        <v>10961</v>
      </c>
      <c r="H7038" s="37" t="s">
        <v>8431</v>
      </c>
    </row>
    <row r="7039" spans="1:8" x14ac:dyDescent="0.25">
      <c r="A7039" s="30">
        <v>45834</v>
      </c>
      <c r="B7039" s="31" t="s">
        <v>889</v>
      </c>
      <c r="C7039" s="32" t="s">
        <v>890</v>
      </c>
      <c r="D7039" s="31" t="s">
        <v>11119</v>
      </c>
      <c r="E7039" s="32">
        <v>21</v>
      </c>
      <c r="F7039" s="32" t="s">
        <v>14</v>
      </c>
      <c r="G7039" s="32" t="s">
        <v>10961</v>
      </c>
      <c r="H7039" s="33" t="s">
        <v>8431</v>
      </c>
    </row>
    <row r="7040" spans="1:8" x14ac:dyDescent="0.25">
      <c r="A7040" s="34">
        <v>45834</v>
      </c>
      <c r="B7040" s="35" t="s">
        <v>873</v>
      </c>
      <c r="C7040" s="36" t="s">
        <v>4250</v>
      </c>
      <c r="D7040" s="35" t="s">
        <v>11119</v>
      </c>
      <c r="E7040" s="36">
        <v>60</v>
      </c>
      <c r="F7040" s="36" t="s">
        <v>14</v>
      </c>
      <c r="G7040" s="36" t="s">
        <v>10961</v>
      </c>
      <c r="H7040" s="37" t="s">
        <v>8431</v>
      </c>
    </row>
    <row r="7041" spans="1:8" x14ac:dyDescent="0.25">
      <c r="A7041" s="30">
        <v>45834</v>
      </c>
      <c r="B7041" s="31" t="s">
        <v>2130</v>
      </c>
      <c r="C7041" s="32" t="s">
        <v>2131</v>
      </c>
      <c r="D7041" s="31" t="s">
        <v>11119</v>
      </c>
      <c r="E7041" s="32">
        <v>15</v>
      </c>
      <c r="F7041" s="32" t="s">
        <v>25</v>
      </c>
      <c r="G7041" s="32" t="s">
        <v>10961</v>
      </c>
      <c r="H7041" s="33" t="s">
        <v>8431</v>
      </c>
    </row>
    <row r="7042" spans="1:8" x14ac:dyDescent="0.25">
      <c r="A7042" s="34">
        <v>45834</v>
      </c>
      <c r="B7042" s="35">
        <v>4340441100</v>
      </c>
      <c r="C7042" s="36" t="s">
        <v>8721</v>
      </c>
      <c r="D7042" s="35" t="s">
        <v>11119</v>
      </c>
      <c r="E7042" s="36">
        <v>3</v>
      </c>
      <c r="F7042" s="36" t="s">
        <v>25</v>
      </c>
      <c r="G7042" s="36" t="s">
        <v>10961</v>
      </c>
      <c r="H7042" s="37" t="s">
        <v>8431</v>
      </c>
    </row>
    <row r="7043" spans="1:8" x14ac:dyDescent="0.25">
      <c r="A7043" s="30">
        <v>45834</v>
      </c>
      <c r="B7043" s="31">
        <v>4340427100</v>
      </c>
      <c r="C7043" s="32" t="s">
        <v>8719</v>
      </c>
      <c r="D7043" s="31" t="s">
        <v>11119</v>
      </c>
      <c r="E7043" s="32">
        <v>4</v>
      </c>
      <c r="F7043" s="32" t="s">
        <v>25</v>
      </c>
      <c r="G7043" s="32" t="s">
        <v>10961</v>
      </c>
      <c r="H7043" s="33" t="s">
        <v>8431</v>
      </c>
    </row>
    <row r="7044" spans="1:8" x14ac:dyDescent="0.25">
      <c r="A7044" s="34">
        <v>45834</v>
      </c>
      <c r="B7044" s="35" t="s">
        <v>9011</v>
      </c>
      <c r="C7044" s="36" t="s">
        <v>8985</v>
      </c>
      <c r="D7044" s="35">
        <v>2252</v>
      </c>
      <c r="E7044" s="36">
        <v>8</v>
      </c>
      <c r="F7044" s="36" t="s">
        <v>14</v>
      </c>
      <c r="G7044" s="36" t="s">
        <v>10961</v>
      </c>
      <c r="H7044" s="37" t="s">
        <v>9741</v>
      </c>
    </row>
    <row r="7045" spans="1:8" x14ac:dyDescent="0.25">
      <c r="A7045" s="30">
        <v>45834</v>
      </c>
      <c r="B7045" s="31" t="s">
        <v>8890</v>
      </c>
      <c r="C7045" s="32" t="s">
        <v>10685</v>
      </c>
      <c r="D7045" s="31">
        <v>2252</v>
      </c>
      <c r="E7045" s="32">
        <v>6</v>
      </c>
      <c r="F7045" s="32" t="s">
        <v>14</v>
      </c>
      <c r="G7045" s="32" t="s">
        <v>10961</v>
      </c>
      <c r="H7045" s="33" t="s">
        <v>9741</v>
      </c>
    </row>
    <row r="7046" spans="1:8" x14ac:dyDescent="0.25">
      <c r="A7046" s="34">
        <v>45834</v>
      </c>
      <c r="B7046" s="35" t="s">
        <v>8880</v>
      </c>
      <c r="C7046" s="36" t="s">
        <v>8851</v>
      </c>
      <c r="D7046" s="35">
        <v>2252</v>
      </c>
      <c r="E7046" s="36">
        <v>4</v>
      </c>
      <c r="F7046" s="36" t="s">
        <v>14</v>
      </c>
      <c r="G7046" s="36" t="s">
        <v>10961</v>
      </c>
      <c r="H7046" s="37" t="s">
        <v>9741</v>
      </c>
    </row>
    <row r="7047" spans="1:8" x14ac:dyDescent="0.25">
      <c r="A7047" s="30">
        <v>45834</v>
      </c>
      <c r="B7047" s="31" t="s">
        <v>5390</v>
      </c>
      <c r="C7047" s="32" t="s">
        <v>5391</v>
      </c>
      <c r="D7047" s="31">
        <v>2254</v>
      </c>
      <c r="E7047" s="32">
        <v>24</v>
      </c>
      <c r="F7047" s="32" t="s">
        <v>14</v>
      </c>
      <c r="G7047" s="32" t="s">
        <v>10961</v>
      </c>
      <c r="H7047" s="33" t="s">
        <v>9409</v>
      </c>
    </row>
    <row r="7048" spans="1:8" x14ac:dyDescent="0.25">
      <c r="A7048" s="34">
        <v>45834</v>
      </c>
      <c r="B7048" s="35" t="s">
        <v>5384</v>
      </c>
      <c r="C7048" s="36" t="s">
        <v>5385</v>
      </c>
      <c r="D7048" s="35">
        <v>2254</v>
      </c>
      <c r="E7048" s="36">
        <v>20</v>
      </c>
      <c r="F7048" s="36" t="s">
        <v>14</v>
      </c>
      <c r="G7048" s="36" t="s">
        <v>10961</v>
      </c>
      <c r="H7048" s="37" t="s">
        <v>9409</v>
      </c>
    </row>
    <row r="7049" spans="1:8" x14ac:dyDescent="0.25">
      <c r="A7049" s="30">
        <v>45834</v>
      </c>
      <c r="B7049" s="31" t="s">
        <v>10239</v>
      </c>
      <c r="C7049" s="32" t="s">
        <v>5065</v>
      </c>
      <c r="D7049" s="31">
        <v>2254</v>
      </c>
      <c r="E7049" s="32">
        <v>20</v>
      </c>
      <c r="F7049" s="32" t="s">
        <v>14</v>
      </c>
      <c r="G7049" s="32" t="s">
        <v>10961</v>
      </c>
      <c r="H7049" s="33" t="s">
        <v>9409</v>
      </c>
    </row>
    <row r="7050" spans="1:8" x14ac:dyDescent="0.25">
      <c r="A7050" s="34">
        <v>45834</v>
      </c>
      <c r="B7050" s="35" t="s">
        <v>8822</v>
      </c>
      <c r="C7050" s="36" t="s">
        <v>8792</v>
      </c>
      <c r="D7050" s="35">
        <v>2248</v>
      </c>
      <c r="E7050" s="36">
        <v>12</v>
      </c>
      <c r="F7050" s="36" t="s">
        <v>14</v>
      </c>
      <c r="G7050" s="36" t="s">
        <v>10961</v>
      </c>
      <c r="H7050" s="37" t="s">
        <v>9688</v>
      </c>
    </row>
    <row r="7051" spans="1:8" x14ac:dyDescent="0.25">
      <c r="A7051" s="30">
        <v>45834</v>
      </c>
      <c r="B7051" s="31" t="s">
        <v>4679</v>
      </c>
      <c r="C7051" s="32" t="s">
        <v>4680</v>
      </c>
      <c r="D7051" s="31">
        <v>2255</v>
      </c>
      <c r="E7051" s="32">
        <v>2</v>
      </c>
      <c r="F7051" s="32" t="s">
        <v>25</v>
      </c>
      <c r="G7051" s="32" t="s">
        <v>10961</v>
      </c>
      <c r="H7051" s="33" t="s">
        <v>10753</v>
      </c>
    </row>
    <row r="7052" spans="1:8" x14ac:dyDescent="0.25">
      <c r="A7052" s="34">
        <v>45834</v>
      </c>
      <c r="B7052" s="35" t="s">
        <v>4675</v>
      </c>
      <c r="C7052" s="36" t="s">
        <v>4676</v>
      </c>
      <c r="D7052" s="35">
        <v>2255</v>
      </c>
      <c r="E7052" s="36">
        <v>3</v>
      </c>
      <c r="F7052" s="36" t="s">
        <v>25</v>
      </c>
      <c r="G7052" s="36" t="s">
        <v>10961</v>
      </c>
      <c r="H7052" s="37" t="s">
        <v>10753</v>
      </c>
    </row>
    <row r="7053" spans="1:8" x14ac:dyDescent="0.25">
      <c r="A7053" s="30">
        <v>45834</v>
      </c>
      <c r="B7053" s="31" t="s">
        <v>5372</v>
      </c>
      <c r="C7053" s="32" t="s">
        <v>5373</v>
      </c>
      <c r="D7053" s="31">
        <v>2255</v>
      </c>
      <c r="E7053" s="32">
        <v>40</v>
      </c>
      <c r="F7053" s="32" t="s">
        <v>14</v>
      </c>
      <c r="G7053" s="32" t="s">
        <v>10961</v>
      </c>
      <c r="H7053" s="33" t="s">
        <v>10753</v>
      </c>
    </row>
    <row r="7054" spans="1:8" x14ac:dyDescent="0.25">
      <c r="A7054" s="34">
        <v>45834</v>
      </c>
      <c r="B7054" s="35" t="s">
        <v>774</v>
      </c>
      <c r="C7054" s="36" t="s">
        <v>775</v>
      </c>
      <c r="D7054" s="35">
        <v>2255</v>
      </c>
      <c r="E7054" s="36">
        <v>2</v>
      </c>
      <c r="F7054" s="36" t="s">
        <v>14</v>
      </c>
      <c r="G7054" s="36" t="s">
        <v>10961</v>
      </c>
      <c r="H7054" s="37" t="s">
        <v>10753</v>
      </c>
    </row>
    <row r="7055" spans="1:8" x14ac:dyDescent="0.25">
      <c r="A7055" s="30">
        <v>45834</v>
      </c>
      <c r="B7055" s="31" t="s">
        <v>2418</v>
      </c>
      <c r="C7055" s="32" t="s">
        <v>2476</v>
      </c>
      <c r="D7055" s="31">
        <v>14</v>
      </c>
      <c r="E7055" s="32">
        <v>8</v>
      </c>
      <c r="F7055" s="32" t="s">
        <v>14</v>
      </c>
      <c r="G7055" s="32" t="s">
        <v>10961</v>
      </c>
      <c r="H7055" s="33" t="s">
        <v>9421</v>
      </c>
    </row>
    <row r="7056" spans="1:8" x14ac:dyDescent="0.25">
      <c r="A7056" s="34">
        <v>45834</v>
      </c>
      <c r="B7056" s="35" t="s">
        <v>2429</v>
      </c>
      <c r="C7056" s="36" t="s">
        <v>2485</v>
      </c>
      <c r="D7056" s="35">
        <v>2265</v>
      </c>
      <c r="E7056" s="36">
        <v>10</v>
      </c>
      <c r="F7056" s="36" t="s">
        <v>14</v>
      </c>
      <c r="G7056" s="36" t="s">
        <v>10961</v>
      </c>
      <c r="H7056" s="37" t="s">
        <v>8431</v>
      </c>
    </row>
    <row r="7057" spans="1:8" x14ac:dyDescent="0.25">
      <c r="A7057" s="30">
        <v>45834</v>
      </c>
      <c r="B7057" s="31" t="s">
        <v>6645</v>
      </c>
      <c r="C7057" s="32" t="s">
        <v>6646</v>
      </c>
      <c r="D7057" s="31">
        <v>2265</v>
      </c>
      <c r="E7057" s="32">
        <v>8</v>
      </c>
      <c r="F7057" s="32" t="s">
        <v>14</v>
      </c>
      <c r="G7057" s="32" t="s">
        <v>10961</v>
      </c>
      <c r="H7057" s="33" t="s">
        <v>8431</v>
      </c>
    </row>
    <row r="7058" spans="1:8" x14ac:dyDescent="0.25">
      <c r="A7058" s="34">
        <v>45826</v>
      </c>
      <c r="B7058" s="35" t="s">
        <v>10800</v>
      </c>
      <c r="C7058" s="36" t="s">
        <v>9044</v>
      </c>
      <c r="D7058" s="35">
        <v>3579</v>
      </c>
      <c r="E7058" s="36">
        <v>1</v>
      </c>
      <c r="F7058" s="36" t="s">
        <v>14</v>
      </c>
      <c r="G7058" s="36" t="s">
        <v>10003</v>
      </c>
      <c r="H7058" s="37"/>
    </row>
    <row r="7059" spans="1:8" x14ac:dyDescent="0.25">
      <c r="A7059" s="30">
        <v>45826</v>
      </c>
      <c r="B7059" s="31" t="s">
        <v>11117</v>
      </c>
      <c r="C7059" s="32" t="s">
        <v>11118</v>
      </c>
      <c r="D7059" s="31">
        <v>3580</v>
      </c>
      <c r="E7059" s="32">
        <v>1</v>
      </c>
      <c r="F7059" s="32" t="s">
        <v>14</v>
      </c>
      <c r="G7059" s="32" t="s">
        <v>10003</v>
      </c>
      <c r="H7059" s="33"/>
    </row>
    <row r="7060" spans="1:8" x14ac:dyDescent="0.25">
      <c r="A7060" s="34">
        <v>45826</v>
      </c>
      <c r="B7060" s="35" t="s">
        <v>10464</v>
      </c>
      <c r="C7060" s="36" t="s">
        <v>9242</v>
      </c>
      <c r="D7060" s="35">
        <v>3581</v>
      </c>
      <c r="E7060" s="36">
        <v>1</v>
      </c>
      <c r="F7060" s="36" t="s">
        <v>14</v>
      </c>
      <c r="G7060" s="36" t="s">
        <v>10003</v>
      </c>
      <c r="H7060" s="37"/>
    </row>
    <row r="7061" spans="1:8" x14ac:dyDescent="0.25">
      <c r="A7061" s="30">
        <v>45826</v>
      </c>
      <c r="B7061" s="31" t="s">
        <v>9243</v>
      </c>
      <c r="C7061" s="32" t="s">
        <v>9244</v>
      </c>
      <c r="D7061" s="31">
        <v>3582</v>
      </c>
      <c r="E7061" s="32">
        <v>1</v>
      </c>
      <c r="F7061" s="32" t="s">
        <v>14</v>
      </c>
      <c r="G7061" s="32" t="s">
        <v>10003</v>
      </c>
      <c r="H7061" s="33"/>
    </row>
    <row r="7062" spans="1:8" x14ac:dyDescent="0.25">
      <c r="A7062" s="34">
        <v>45826</v>
      </c>
      <c r="B7062" s="35" t="s">
        <v>10464</v>
      </c>
      <c r="C7062" s="36" t="s">
        <v>9242</v>
      </c>
      <c r="D7062" s="35">
        <v>3583</v>
      </c>
      <c r="E7062" s="36">
        <v>1</v>
      </c>
      <c r="F7062" s="36" t="s">
        <v>14</v>
      </c>
      <c r="G7062" s="36" t="s">
        <v>10003</v>
      </c>
      <c r="H7062" s="37"/>
    </row>
    <row r="7063" spans="1:8" x14ac:dyDescent="0.25">
      <c r="A7063" s="30">
        <v>45826</v>
      </c>
      <c r="B7063" s="31" t="s">
        <v>979</v>
      </c>
      <c r="C7063" s="32" t="s">
        <v>980</v>
      </c>
      <c r="D7063" s="31">
        <v>3584</v>
      </c>
      <c r="E7063" s="32">
        <v>1</v>
      </c>
      <c r="F7063" s="32" t="s">
        <v>14</v>
      </c>
      <c r="G7063" s="32" t="s">
        <v>10003</v>
      </c>
      <c r="H7063" s="33"/>
    </row>
    <row r="7064" spans="1:8" x14ac:dyDescent="0.25">
      <c r="A7064" s="34">
        <v>45826</v>
      </c>
      <c r="B7064" s="35" t="s">
        <v>5241</v>
      </c>
      <c r="C7064" s="36" t="s">
        <v>5242</v>
      </c>
      <c r="D7064" s="35">
        <v>3585</v>
      </c>
      <c r="E7064" s="36">
        <v>7</v>
      </c>
      <c r="F7064" s="36" t="s">
        <v>14</v>
      </c>
      <c r="G7064" s="36" t="s">
        <v>10003</v>
      </c>
      <c r="H7064" s="37"/>
    </row>
    <row r="7065" spans="1:8" x14ac:dyDescent="0.25">
      <c r="A7065" s="30">
        <v>45826</v>
      </c>
      <c r="B7065" s="31" t="s">
        <v>5213</v>
      </c>
      <c r="C7065" s="32" t="s">
        <v>5214</v>
      </c>
      <c r="D7065" s="31">
        <v>3586</v>
      </c>
      <c r="E7065" s="32">
        <v>3</v>
      </c>
      <c r="F7065" s="32" t="s">
        <v>14</v>
      </c>
      <c r="G7065" s="32" t="s">
        <v>10003</v>
      </c>
      <c r="H7065" s="33"/>
    </row>
    <row r="7066" spans="1:8" x14ac:dyDescent="0.25">
      <c r="A7066" s="34">
        <v>45826</v>
      </c>
      <c r="B7066" s="35" t="s">
        <v>5211</v>
      </c>
      <c r="C7066" s="36" t="s">
        <v>5212</v>
      </c>
      <c r="D7066" s="35">
        <v>3587</v>
      </c>
      <c r="E7066" s="36">
        <v>5</v>
      </c>
      <c r="F7066" s="36" t="s">
        <v>14</v>
      </c>
      <c r="G7066" s="36" t="s">
        <v>10003</v>
      </c>
      <c r="H7066" s="37"/>
    </row>
    <row r="7067" spans="1:8" x14ac:dyDescent="0.25">
      <c r="A7067" s="30">
        <v>45826</v>
      </c>
      <c r="B7067" s="31" t="s">
        <v>10964</v>
      </c>
      <c r="C7067" s="32" t="s">
        <v>10965</v>
      </c>
      <c r="D7067" s="31">
        <v>3588</v>
      </c>
      <c r="E7067" s="32">
        <v>2</v>
      </c>
      <c r="F7067" s="32" t="s">
        <v>14</v>
      </c>
      <c r="G7067" s="32" t="s">
        <v>10003</v>
      </c>
      <c r="H7067" s="33"/>
    </row>
    <row r="7068" spans="1:8" x14ac:dyDescent="0.25">
      <c r="A7068" s="34">
        <v>45826</v>
      </c>
      <c r="B7068" s="35" t="s">
        <v>10238</v>
      </c>
      <c r="C7068" s="36" t="s">
        <v>10538</v>
      </c>
      <c r="D7068" s="35">
        <v>3590</v>
      </c>
      <c r="E7068" s="36">
        <v>10</v>
      </c>
      <c r="F7068" s="36" t="s">
        <v>25</v>
      </c>
      <c r="G7068" s="36" t="s">
        <v>10003</v>
      </c>
      <c r="H7068" s="37"/>
    </row>
    <row r="7069" spans="1:8" x14ac:dyDescent="0.25">
      <c r="A7069" s="30">
        <v>45826</v>
      </c>
      <c r="B7069" s="31" t="s">
        <v>10181</v>
      </c>
      <c r="C7069" s="32" t="s">
        <v>10553</v>
      </c>
      <c r="D7069" s="31">
        <v>3591</v>
      </c>
      <c r="E7069" s="32">
        <v>10</v>
      </c>
      <c r="F7069" s="32" t="s">
        <v>25</v>
      </c>
      <c r="G7069" s="32" t="s">
        <v>10003</v>
      </c>
      <c r="H7069" s="33"/>
    </row>
    <row r="7070" spans="1:8" x14ac:dyDescent="0.25">
      <c r="A7070" s="34">
        <v>45829</v>
      </c>
      <c r="B7070" s="35" t="s">
        <v>66</v>
      </c>
      <c r="C7070" s="36" t="s">
        <v>67</v>
      </c>
      <c r="D7070" s="35">
        <v>3592</v>
      </c>
      <c r="E7070" s="36">
        <v>96</v>
      </c>
      <c r="F7070" s="36" t="s">
        <v>14</v>
      </c>
      <c r="G7070" s="36" t="s">
        <v>10003</v>
      </c>
      <c r="H7070" s="37"/>
    </row>
    <row r="7071" spans="1:8" x14ac:dyDescent="0.25">
      <c r="A7071" s="30">
        <v>45829</v>
      </c>
      <c r="B7071" s="31" t="s">
        <v>87</v>
      </c>
      <c r="C7071" s="32" t="s">
        <v>88</v>
      </c>
      <c r="D7071" s="31">
        <v>3593</v>
      </c>
      <c r="E7071" s="32">
        <v>90</v>
      </c>
      <c r="F7071" s="32" t="s">
        <v>14</v>
      </c>
      <c r="G7071" s="32" t="s">
        <v>10003</v>
      </c>
      <c r="H7071" s="33"/>
    </row>
    <row r="7072" spans="1:8" x14ac:dyDescent="0.25">
      <c r="A7072" s="34">
        <v>45829</v>
      </c>
      <c r="B7072" s="35" t="s">
        <v>10242</v>
      </c>
      <c r="C7072" s="36" t="s">
        <v>6162</v>
      </c>
      <c r="D7072" s="35">
        <v>3596</v>
      </c>
      <c r="E7072" s="36">
        <v>24</v>
      </c>
      <c r="F7072" s="36" t="s">
        <v>14</v>
      </c>
      <c r="G7072" s="36" t="s">
        <v>10003</v>
      </c>
      <c r="H7072" s="37"/>
    </row>
    <row r="7073" spans="1:8" x14ac:dyDescent="0.25">
      <c r="A7073" s="30">
        <v>45829</v>
      </c>
      <c r="B7073" s="31" t="s">
        <v>6178</v>
      </c>
      <c r="C7073" s="32" t="s">
        <v>6179</v>
      </c>
      <c r="D7073" s="31">
        <v>3597</v>
      </c>
      <c r="E7073" s="32">
        <v>6</v>
      </c>
      <c r="F7073" s="32" t="s">
        <v>14</v>
      </c>
      <c r="G7073" s="32" t="s">
        <v>10003</v>
      </c>
      <c r="H7073" s="33"/>
    </row>
    <row r="7074" spans="1:8" x14ac:dyDescent="0.25">
      <c r="A7074" s="34">
        <v>45829</v>
      </c>
      <c r="B7074" s="35" t="s">
        <v>6180</v>
      </c>
      <c r="C7074" s="36" t="s">
        <v>6181</v>
      </c>
      <c r="D7074" s="35">
        <v>3598</v>
      </c>
      <c r="E7074" s="36">
        <v>18</v>
      </c>
      <c r="F7074" s="36" t="s">
        <v>14</v>
      </c>
      <c r="G7074" s="36" t="s">
        <v>10003</v>
      </c>
      <c r="H7074" s="37"/>
    </row>
    <row r="7075" spans="1:8" x14ac:dyDescent="0.25">
      <c r="A7075" s="30">
        <v>45829</v>
      </c>
      <c r="B7075" s="31" t="s">
        <v>6164</v>
      </c>
      <c r="C7075" s="32" t="s">
        <v>6165</v>
      </c>
      <c r="D7075" s="31">
        <v>3599</v>
      </c>
      <c r="E7075" s="32">
        <v>6</v>
      </c>
      <c r="F7075" s="32" t="s">
        <v>14</v>
      </c>
      <c r="G7075" s="32" t="s">
        <v>10003</v>
      </c>
      <c r="H7075" s="33"/>
    </row>
    <row r="7076" spans="1:8" x14ac:dyDescent="0.25">
      <c r="A7076" s="34">
        <v>45829</v>
      </c>
      <c r="B7076" s="35" t="s">
        <v>7394</v>
      </c>
      <c r="C7076" s="36" t="s">
        <v>7395</v>
      </c>
      <c r="D7076" s="35">
        <v>3600</v>
      </c>
      <c r="E7076" s="36">
        <v>96</v>
      </c>
      <c r="F7076" s="36" t="s">
        <v>14</v>
      </c>
      <c r="G7076" s="36" t="s">
        <v>10003</v>
      </c>
      <c r="H7076" s="37"/>
    </row>
    <row r="7077" spans="1:8" x14ac:dyDescent="0.25">
      <c r="A7077" s="30">
        <v>45829</v>
      </c>
      <c r="B7077" s="31" t="s">
        <v>10237</v>
      </c>
      <c r="C7077" s="32" t="s">
        <v>18</v>
      </c>
      <c r="D7077" s="31">
        <v>3601</v>
      </c>
      <c r="E7077" s="32">
        <v>50</v>
      </c>
      <c r="F7077" s="32" t="s">
        <v>14</v>
      </c>
      <c r="G7077" s="32" t="s">
        <v>10003</v>
      </c>
      <c r="H7077" s="33"/>
    </row>
    <row r="7078" spans="1:8" x14ac:dyDescent="0.25">
      <c r="A7078" s="34">
        <v>45829</v>
      </c>
      <c r="B7078" s="35" t="s">
        <v>5384</v>
      </c>
      <c r="C7078" s="36" t="s">
        <v>5385</v>
      </c>
      <c r="D7078" s="35">
        <v>3602</v>
      </c>
      <c r="E7078" s="36">
        <v>180</v>
      </c>
      <c r="F7078" s="36" t="s">
        <v>14</v>
      </c>
      <c r="G7078" s="36" t="s">
        <v>10003</v>
      </c>
      <c r="H7078" s="37"/>
    </row>
    <row r="7079" spans="1:8" x14ac:dyDescent="0.25">
      <c r="A7079" s="30">
        <v>45829</v>
      </c>
      <c r="B7079" s="31" t="s">
        <v>5376</v>
      </c>
      <c r="C7079" s="32" t="s">
        <v>5377</v>
      </c>
      <c r="D7079" s="31">
        <v>3603</v>
      </c>
      <c r="E7079" s="32">
        <v>48</v>
      </c>
      <c r="F7079" s="32" t="s">
        <v>14</v>
      </c>
      <c r="G7079" s="32" t="s">
        <v>10003</v>
      </c>
      <c r="H7079" s="33"/>
    </row>
    <row r="7080" spans="1:8" x14ac:dyDescent="0.25">
      <c r="A7080" s="34">
        <v>45829</v>
      </c>
      <c r="B7080" s="35" t="s">
        <v>2429</v>
      </c>
      <c r="C7080" s="36" t="s">
        <v>2485</v>
      </c>
      <c r="D7080" s="35">
        <v>3604</v>
      </c>
      <c r="E7080" s="36">
        <v>60</v>
      </c>
      <c r="F7080" s="36" t="s">
        <v>14</v>
      </c>
      <c r="G7080" s="36" t="s">
        <v>10003</v>
      </c>
      <c r="H7080" s="37"/>
    </row>
    <row r="7081" spans="1:8" x14ac:dyDescent="0.25">
      <c r="A7081" s="30">
        <v>45829</v>
      </c>
      <c r="B7081" s="31" t="s">
        <v>2428</v>
      </c>
      <c r="C7081" s="32" t="s">
        <v>2484</v>
      </c>
      <c r="D7081" s="31">
        <v>3605</v>
      </c>
      <c r="E7081" s="32">
        <v>36</v>
      </c>
      <c r="F7081" s="32" t="s">
        <v>14</v>
      </c>
      <c r="G7081" s="32" t="s">
        <v>10003</v>
      </c>
      <c r="H7081" s="33"/>
    </row>
    <row r="7082" spans="1:8" x14ac:dyDescent="0.25">
      <c r="A7082" s="34">
        <v>45833</v>
      </c>
      <c r="B7082" s="35" t="s">
        <v>11120</v>
      </c>
      <c r="C7082" s="36" t="s">
        <v>11121</v>
      </c>
      <c r="D7082" s="35">
        <v>2273</v>
      </c>
      <c r="E7082" s="36">
        <v>31</v>
      </c>
      <c r="F7082" s="36" t="s">
        <v>14</v>
      </c>
      <c r="G7082" s="36" t="s">
        <v>10961</v>
      </c>
      <c r="H7082" s="37" t="s">
        <v>11122</v>
      </c>
    </row>
    <row r="7083" spans="1:8" x14ac:dyDescent="0.25">
      <c r="A7083" s="30">
        <v>45833</v>
      </c>
      <c r="B7083" s="31" t="s">
        <v>3146</v>
      </c>
      <c r="C7083" s="32" t="s">
        <v>3147</v>
      </c>
      <c r="D7083" s="31">
        <v>3606</v>
      </c>
      <c r="E7083" s="32">
        <v>10</v>
      </c>
      <c r="F7083" s="32" t="s">
        <v>14</v>
      </c>
      <c r="G7083" s="32" t="s">
        <v>10003</v>
      </c>
      <c r="H7083" s="33"/>
    </row>
    <row r="7084" spans="1:8" x14ac:dyDescent="0.25">
      <c r="A7084" s="34">
        <v>45833</v>
      </c>
      <c r="B7084" s="35" t="s">
        <v>3181</v>
      </c>
      <c r="C7084" s="36" t="s">
        <v>3182</v>
      </c>
      <c r="D7084" s="35">
        <v>3607</v>
      </c>
      <c r="E7084" s="36">
        <v>4</v>
      </c>
      <c r="F7084" s="36" t="s">
        <v>14</v>
      </c>
      <c r="G7084" s="36" t="s">
        <v>10003</v>
      </c>
      <c r="H7084" s="37"/>
    </row>
    <row r="7085" spans="1:8" x14ac:dyDescent="0.25">
      <c r="A7085" s="30">
        <v>45833</v>
      </c>
      <c r="B7085" s="31" t="s">
        <v>176</v>
      </c>
      <c r="C7085" s="32" t="s">
        <v>177</v>
      </c>
      <c r="D7085" s="31">
        <v>3608</v>
      </c>
      <c r="E7085" s="32">
        <v>32</v>
      </c>
      <c r="F7085" s="32" t="s">
        <v>14</v>
      </c>
      <c r="G7085" s="32" t="s">
        <v>10003</v>
      </c>
      <c r="H7085" s="33"/>
    </row>
    <row r="7086" spans="1:8" x14ac:dyDescent="0.25">
      <c r="A7086" s="34">
        <v>45833</v>
      </c>
      <c r="B7086" s="35" t="s">
        <v>10995</v>
      </c>
      <c r="C7086" s="36" t="s">
        <v>10996</v>
      </c>
      <c r="D7086" s="35">
        <v>3609</v>
      </c>
      <c r="E7086" s="36">
        <v>200</v>
      </c>
      <c r="F7086" s="36" t="s">
        <v>25</v>
      </c>
      <c r="G7086" s="36" t="s">
        <v>10003</v>
      </c>
      <c r="H7086" s="37"/>
    </row>
    <row r="7087" spans="1:8" x14ac:dyDescent="0.25">
      <c r="A7087" s="30">
        <v>45833</v>
      </c>
      <c r="B7087" s="31" t="s">
        <v>892</v>
      </c>
      <c r="C7087" s="32" t="s">
        <v>893</v>
      </c>
      <c r="D7087" s="31">
        <v>3610</v>
      </c>
      <c r="E7087" s="32">
        <v>107</v>
      </c>
      <c r="F7087" s="32" t="s">
        <v>14</v>
      </c>
      <c r="G7087" s="32" t="s">
        <v>10003</v>
      </c>
      <c r="H7087" s="33"/>
    </row>
    <row r="7088" spans="1:8" x14ac:dyDescent="0.25">
      <c r="A7088" s="34">
        <v>45833</v>
      </c>
      <c r="B7088" s="35" t="s">
        <v>10989</v>
      </c>
      <c r="C7088" s="36" t="s">
        <v>10990</v>
      </c>
      <c r="D7088" s="35">
        <v>3611</v>
      </c>
      <c r="E7088" s="36">
        <v>45</v>
      </c>
      <c r="F7088" s="36" t="s">
        <v>25</v>
      </c>
      <c r="G7088" s="36" t="s">
        <v>10003</v>
      </c>
      <c r="H7088" s="37"/>
    </row>
    <row r="7089" spans="1:8" x14ac:dyDescent="0.25">
      <c r="A7089" s="30">
        <v>45833</v>
      </c>
      <c r="B7089" s="31" t="s">
        <v>10734</v>
      </c>
      <c r="C7089" s="32" t="s">
        <v>11123</v>
      </c>
      <c r="D7089" s="31">
        <v>3613</v>
      </c>
      <c r="E7089" s="32">
        <v>48</v>
      </c>
      <c r="F7089" s="32" t="s">
        <v>14</v>
      </c>
      <c r="G7089" s="32" t="s">
        <v>10003</v>
      </c>
      <c r="H7089" s="33"/>
    </row>
    <row r="7090" spans="1:8" x14ac:dyDescent="0.25">
      <c r="A7090" s="34">
        <v>45833</v>
      </c>
      <c r="B7090" s="35" t="s">
        <v>11124</v>
      </c>
      <c r="C7090" s="36" t="s">
        <v>11125</v>
      </c>
      <c r="D7090" s="35">
        <v>3614</v>
      </c>
      <c r="E7090" s="36">
        <v>66</v>
      </c>
      <c r="F7090" s="36" t="s">
        <v>14</v>
      </c>
      <c r="G7090" s="36" t="s">
        <v>10003</v>
      </c>
      <c r="H7090" s="37"/>
    </row>
    <row r="7091" spans="1:8" x14ac:dyDescent="0.25">
      <c r="A7091" s="30">
        <v>45833</v>
      </c>
      <c r="B7091" s="31" t="s">
        <v>10732</v>
      </c>
      <c r="C7091" s="32" t="s">
        <v>11126</v>
      </c>
      <c r="D7091" s="31">
        <v>3615</v>
      </c>
      <c r="E7091" s="32">
        <v>48</v>
      </c>
      <c r="F7091" s="32" t="s">
        <v>14</v>
      </c>
      <c r="G7091" s="32" t="s">
        <v>10003</v>
      </c>
      <c r="H7091" s="33"/>
    </row>
    <row r="7092" spans="1:8" x14ac:dyDescent="0.25">
      <c r="A7092" s="34">
        <v>45833</v>
      </c>
      <c r="B7092" s="35" t="s">
        <v>11127</v>
      </c>
      <c r="C7092" s="36" t="s">
        <v>11128</v>
      </c>
      <c r="D7092" s="35">
        <v>3616</v>
      </c>
      <c r="E7092" s="36">
        <v>48</v>
      </c>
      <c r="F7092" s="36" t="s">
        <v>14</v>
      </c>
      <c r="G7092" s="36" t="s">
        <v>10003</v>
      </c>
      <c r="H7092" s="37"/>
    </row>
    <row r="7093" spans="1:8" x14ac:dyDescent="0.25">
      <c r="A7093" s="30">
        <v>45833</v>
      </c>
      <c r="B7093" s="31" t="s">
        <v>11129</v>
      </c>
      <c r="C7093" s="32" t="s">
        <v>11130</v>
      </c>
      <c r="D7093" s="31">
        <v>3617</v>
      </c>
      <c r="E7093" s="32">
        <v>48</v>
      </c>
      <c r="F7093" s="32" t="s">
        <v>14</v>
      </c>
      <c r="G7093" s="32" t="s">
        <v>10003</v>
      </c>
      <c r="H7093" s="33"/>
    </row>
    <row r="7094" spans="1:8" x14ac:dyDescent="0.25">
      <c r="A7094" s="34">
        <v>45833</v>
      </c>
      <c r="B7094" s="35" t="s">
        <v>11490</v>
      </c>
      <c r="C7094" s="36" t="s">
        <v>5812</v>
      </c>
      <c r="D7094" s="35">
        <v>3618</v>
      </c>
      <c r="E7094" s="36">
        <v>100</v>
      </c>
      <c r="F7094" s="36" t="s">
        <v>14</v>
      </c>
      <c r="G7094" s="36" t="s">
        <v>10003</v>
      </c>
      <c r="H7094" s="37"/>
    </row>
    <row r="7095" spans="1:8" x14ac:dyDescent="0.25">
      <c r="A7095" s="30">
        <v>45833</v>
      </c>
      <c r="B7095" s="31" t="s">
        <v>10248</v>
      </c>
      <c r="C7095" s="32" t="s">
        <v>2923</v>
      </c>
      <c r="D7095" s="31">
        <v>3619</v>
      </c>
      <c r="E7095" s="32">
        <v>100</v>
      </c>
      <c r="F7095" s="32" t="s">
        <v>14</v>
      </c>
      <c r="G7095" s="32" t="s">
        <v>10003</v>
      </c>
      <c r="H7095" s="33"/>
    </row>
    <row r="7096" spans="1:8" x14ac:dyDescent="0.25">
      <c r="A7096" s="34">
        <v>45833</v>
      </c>
      <c r="B7096" s="35" t="s">
        <v>1940</v>
      </c>
      <c r="C7096" s="36" t="s">
        <v>1941</v>
      </c>
      <c r="D7096" s="35">
        <v>3620</v>
      </c>
      <c r="E7096" s="36">
        <v>50</v>
      </c>
      <c r="F7096" s="36" t="s">
        <v>14</v>
      </c>
      <c r="G7096" s="36" t="s">
        <v>10003</v>
      </c>
      <c r="H7096" s="37"/>
    </row>
    <row r="7097" spans="1:8" x14ac:dyDescent="0.25">
      <c r="A7097" s="30">
        <v>45833</v>
      </c>
      <c r="B7097" s="31" t="s">
        <v>1911</v>
      </c>
      <c r="C7097" s="32" t="s">
        <v>1912</v>
      </c>
      <c r="D7097" s="31">
        <v>3621</v>
      </c>
      <c r="E7097" s="32">
        <v>50</v>
      </c>
      <c r="F7097" s="32" t="s">
        <v>14</v>
      </c>
      <c r="G7097" s="32" t="s">
        <v>10003</v>
      </c>
      <c r="H7097" s="33"/>
    </row>
    <row r="7098" spans="1:8" x14ac:dyDescent="0.25">
      <c r="A7098" s="34">
        <v>45833</v>
      </c>
      <c r="B7098" s="35" t="s">
        <v>5332</v>
      </c>
      <c r="C7098" s="36" t="s">
        <v>5333</v>
      </c>
      <c r="D7098" s="35">
        <v>3626</v>
      </c>
      <c r="E7098" s="36">
        <v>3</v>
      </c>
      <c r="F7098" s="36" t="s">
        <v>25</v>
      </c>
      <c r="G7098" s="36" t="s">
        <v>10003</v>
      </c>
      <c r="H7098" s="37"/>
    </row>
    <row r="7099" spans="1:8" x14ac:dyDescent="0.25">
      <c r="A7099" s="30">
        <v>45833</v>
      </c>
      <c r="B7099" s="31" t="s">
        <v>11120</v>
      </c>
      <c r="C7099" s="32" t="s">
        <v>11121</v>
      </c>
      <c r="D7099" s="31">
        <v>3627</v>
      </c>
      <c r="E7099" s="32">
        <v>100</v>
      </c>
      <c r="F7099" s="32" t="s">
        <v>14</v>
      </c>
      <c r="G7099" s="32" t="s">
        <v>10003</v>
      </c>
      <c r="H7099" s="33"/>
    </row>
    <row r="7100" spans="1:8" x14ac:dyDescent="0.25">
      <c r="A7100" s="34">
        <v>45833</v>
      </c>
      <c r="B7100" s="35" t="s">
        <v>9399</v>
      </c>
      <c r="C7100" s="36" t="s">
        <v>8845</v>
      </c>
      <c r="D7100" s="35">
        <v>3628</v>
      </c>
      <c r="E7100" s="36">
        <v>8</v>
      </c>
      <c r="F7100" s="36" t="s">
        <v>14</v>
      </c>
      <c r="G7100" s="36" t="s">
        <v>10003</v>
      </c>
      <c r="H7100" s="37"/>
    </row>
    <row r="7101" spans="1:8" x14ac:dyDescent="0.25">
      <c r="A7101" s="30">
        <v>45833</v>
      </c>
      <c r="B7101" s="31" t="s">
        <v>8873</v>
      </c>
      <c r="C7101" s="32" t="s">
        <v>8841</v>
      </c>
      <c r="D7101" s="31">
        <v>3629</v>
      </c>
      <c r="E7101" s="32">
        <v>60</v>
      </c>
      <c r="F7101" s="32" t="s">
        <v>14</v>
      </c>
      <c r="G7101" s="32" t="s">
        <v>10003</v>
      </c>
      <c r="H7101" s="33"/>
    </row>
    <row r="7102" spans="1:8" x14ac:dyDescent="0.25">
      <c r="A7102" s="34">
        <v>45833</v>
      </c>
      <c r="B7102" s="35" t="s">
        <v>9407</v>
      </c>
      <c r="C7102" s="36" t="s">
        <v>10649</v>
      </c>
      <c r="D7102" s="35">
        <v>3630</v>
      </c>
      <c r="E7102" s="36">
        <v>12</v>
      </c>
      <c r="F7102" s="36" t="s">
        <v>14</v>
      </c>
      <c r="G7102" s="36" t="s">
        <v>10003</v>
      </c>
      <c r="H7102" s="37"/>
    </row>
    <row r="7103" spans="1:8" x14ac:dyDescent="0.25">
      <c r="A7103" s="30">
        <v>45833</v>
      </c>
      <c r="B7103" s="31" t="s">
        <v>8895</v>
      </c>
      <c r="C7103" s="32" t="s">
        <v>8869</v>
      </c>
      <c r="D7103" s="31">
        <v>3631</v>
      </c>
      <c r="E7103" s="32">
        <v>12</v>
      </c>
      <c r="F7103" s="32" t="s">
        <v>14</v>
      </c>
      <c r="G7103" s="32" t="s">
        <v>10003</v>
      </c>
      <c r="H7103" s="33"/>
    </row>
    <row r="7104" spans="1:8" x14ac:dyDescent="0.25">
      <c r="A7104" s="34">
        <v>45833</v>
      </c>
      <c r="B7104" s="35" t="s">
        <v>8876</v>
      </c>
      <c r="C7104" s="36" t="s">
        <v>8844</v>
      </c>
      <c r="D7104" s="35">
        <v>3632</v>
      </c>
      <c r="E7104" s="36">
        <v>4</v>
      </c>
      <c r="F7104" s="36" t="s">
        <v>14</v>
      </c>
      <c r="G7104" s="36" t="s">
        <v>10003</v>
      </c>
      <c r="H7104" s="37"/>
    </row>
    <row r="7105" spans="1:8" x14ac:dyDescent="0.25">
      <c r="A7105" s="30">
        <v>45833</v>
      </c>
      <c r="B7105" s="31" t="s">
        <v>8873</v>
      </c>
      <c r="C7105" s="32" t="s">
        <v>8841</v>
      </c>
      <c r="D7105" s="31">
        <v>3633</v>
      </c>
      <c r="E7105" s="32">
        <v>60</v>
      </c>
      <c r="F7105" s="32" t="s">
        <v>14</v>
      </c>
      <c r="G7105" s="32" t="s">
        <v>10003</v>
      </c>
      <c r="H7105" s="33"/>
    </row>
    <row r="7106" spans="1:8" x14ac:dyDescent="0.25">
      <c r="A7106" s="34">
        <v>45833</v>
      </c>
      <c r="B7106" s="35" t="s">
        <v>8899</v>
      </c>
      <c r="C7106" s="36" t="s">
        <v>8860</v>
      </c>
      <c r="D7106" s="35">
        <v>3634</v>
      </c>
      <c r="E7106" s="36">
        <v>3</v>
      </c>
      <c r="F7106" s="36" t="s">
        <v>14</v>
      </c>
      <c r="G7106" s="36" t="s">
        <v>10003</v>
      </c>
      <c r="H7106" s="37"/>
    </row>
    <row r="7107" spans="1:8" x14ac:dyDescent="0.25">
      <c r="A7107" s="30">
        <v>45833</v>
      </c>
      <c r="B7107" s="31" t="s">
        <v>8878</v>
      </c>
      <c r="C7107" s="32" t="s">
        <v>8849</v>
      </c>
      <c r="D7107" s="31">
        <v>3635</v>
      </c>
      <c r="E7107" s="32">
        <v>4</v>
      </c>
      <c r="F7107" s="32" t="s">
        <v>14</v>
      </c>
      <c r="G7107" s="32" t="s">
        <v>10003</v>
      </c>
      <c r="H7107" s="33"/>
    </row>
    <row r="7108" spans="1:8" x14ac:dyDescent="0.25">
      <c r="A7108" s="34">
        <v>45833</v>
      </c>
      <c r="B7108" s="35">
        <v>3280590100</v>
      </c>
      <c r="C7108" s="36" t="s">
        <v>8685</v>
      </c>
      <c r="D7108" s="35">
        <v>3639</v>
      </c>
      <c r="E7108" s="36">
        <v>30</v>
      </c>
      <c r="F7108" s="36" t="s">
        <v>14</v>
      </c>
      <c r="G7108" s="36" t="s">
        <v>10003</v>
      </c>
      <c r="H7108" s="37"/>
    </row>
    <row r="7109" spans="1:8" x14ac:dyDescent="0.25">
      <c r="A7109" s="30">
        <v>45833</v>
      </c>
      <c r="B7109" s="31" t="s">
        <v>2553</v>
      </c>
      <c r="C7109" s="32" t="s">
        <v>2554</v>
      </c>
      <c r="D7109" s="31">
        <v>3640</v>
      </c>
      <c r="E7109" s="32">
        <v>100</v>
      </c>
      <c r="F7109" s="32" t="s">
        <v>14</v>
      </c>
      <c r="G7109" s="32" t="s">
        <v>10003</v>
      </c>
      <c r="H7109" s="33"/>
    </row>
    <row r="7110" spans="1:8" x14ac:dyDescent="0.25">
      <c r="A7110" s="34">
        <v>45833</v>
      </c>
      <c r="B7110" s="35" t="s">
        <v>779</v>
      </c>
      <c r="C7110" s="36" t="s">
        <v>780</v>
      </c>
      <c r="D7110" s="35">
        <v>3641</v>
      </c>
      <c r="E7110" s="36">
        <v>22</v>
      </c>
      <c r="F7110" s="36" t="s">
        <v>14</v>
      </c>
      <c r="G7110" s="36" t="s">
        <v>10003</v>
      </c>
      <c r="H7110" s="37"/>
    </row>
    <row r="7111" spans="1:8" x14ac:dyDescent="0.25">
      <c r="A7111" s="30">
        <v>45833</v>
      </c>
      <c r="B7111" s="31" t="s">
        <v>751</v>
      </c>
      <c r="C7111" s="32" t="s">
        <v>752</v>
      </c>
      <c r="D7111" s="31">
        <v>3642</v>
      </c>
      <c r="E7111" s="32">
        <v>22</v>
      </c>
      <c r="F7111" s="32" t="s">
        <v>14</v>
      </c>
      <c r="G7111" s="32" t="s">
        <v>10003</v>
      </c>
      <c r="H7111" s="33"/>
    </row>
    <row r="7112" spans="1:8" x14ac:dyDescent="0.25">
      <c r="A7112" s="34">
        <v>45833</v>
      </c>
      <c r="B7112" s="35" t="s">
        <v>812</v>
      </c>
      <c r="C7112" s="36" t="s">
        <v>813</v>
      </c>
      <c r="D7112" s="35">
        <v>3643</v>
      </c>
      <c r="E7112" s="36">
        <v>22</v>
      </c>
      <c r="F7112" s="36" t="s">
        <v>14</v>
      </c>
      <c r="G7112" s="36" t="s">
        <v>10003</v>
      </c>
      <c r="H7112" s="37"/>
    </row>
    <row r="7113" spans="1:8" x14ac:dyDescent="0.25">
      <c r="A7113" s="30">
        <v>45833</v>
      </c>
      <c r="B7113" s="31" t="s">
        <v>800</v>
      </c>
      <c r="C7113" s="32" t="s">
        <v>801</v>
      </c>
      <c r="D7113" s="31">
        <v>3644</v>
      </c>
      <c r="E7113" s="32">
        <v>12</v>
      </c>
      <c r="F7113" s="32" t="s">
        <v>14</v>
      </c>
      <c r="G7113" s="32" t="s">
        <v>10003</v>
      </c>
      <c r="H7113" s="33"/>
    </row>
    <row r="7114" spans="1:8" x14ac:dyDescent="0.25">
      <c r="A7114" s="34">
        <v>45833</v>
      </c>
      <c r="B7114" s="35" t="s">
        <v>804</v>
      </c>
      <c r="C7114" s="36" t="s">
        <v>805</v>
      </c>
      <c r="D7114" s="35">
        <v>3645</v>
      </c>
      <c r="E7114" s="36">
        <v>12</v>
      </c>
      <c r="F7114" s="36" t="s">
        <v>14</v>
      </c>
      <c r="G7114" s="36" t="s">
        <v>10003</v>
      </c>
      <c r="H7114" s="37"/>
    </row>
    <row r="7115" spans="1:8" x14ac:dyDescent="0.25">
      <c r="A7115" s="30">
        <v>45833</v>
      </c>
      <c r="B7115" s="31" t="s">
        <v>11131</v>
      </c>
      <c r="C7115" s="32" t="s">
        <v>11132</v>
      </c>
      <c r="D7115" s="31">
        <v>3646</v>
      </c>
      <c r="E7115" s="32">
        <v>40</v>
      </c>
      <c r="F7115" s="32" t="s">
        <v>14</v>
      </c>
      <c r="G7115" s="32" t="s">
        <v>10003</v>
      </c>
      <c r="H7115" s="33"/>
    </row>
    <row r="7116" spans="1:8" x14ac:dyDescent="0.25">
      <c r="A7116" s="34">
        <v>45833</v>
      </c>
      <c r="B7116" s="35" t="s">
        <v>11133</v>
      </c>
      <c r="C7116" s="36" t="s">
        <v>11134</v>
      </c>
      <c r="D7116" s="35">
        <v>3647</v>
      </c>
      <c r="E7116" s="36">
        <v>25</v>
      </c>
      <c r="F7116" s="36" t="s">
        <v>14</v>
      </c>
      <c r="G7116" s="36" t="s">
        <v>10003</v>
      </c>
      <c r="H7116" s="37"/>
    </row>
    <row r="7117" spans="1:8" x14ac:dyDescent="0.25">
      <c r="A7117" s="30">
        <v>45833</v>
      </c>
      <c r="B7117" s="31" t="s">
        <v>11135</v>
      </c>
      <c r="C7117" s="32" t="s">
        <v>11136</v>
      </c>
      <c r="D7117" s="31">
        <v>3648</v>
      </c>
      <c r="E7117" s="32">
        <v>30</v>
      </c>
      <c r="F7117" s="32" t="s">
        <v>14</v>
      </c>
      <c r="G7117" s="32" t="s">
        <v>10003</v>
      </c>
      <c r="H7117" s="33"/>
    </row>
    <row r="7118" spans="1:8" x14ac:dyDescent="0.25">
      <c r="A7118" s="34">
        <v>45833</v>
      </c>
      <c r="B7118" s="35" t="s">
        <v>11137</v>
      </c>
      <c r="C7118" s="36" t="s">
        <v>11138</v>
      </c>
      <c r="D7118" s="35">
        <v>3649</v>
      </c>
      <c r="E7118" s="36">
        <v>100</v>
      </c>
      <c r="F7118" s="36" t="s">
        <v>14</v>
      </c>
      <c r="G7118" s="36" t="s">
        <v>10003</v>
      </c>
      <c r="H7118" s="37"/>
    </row>
    <row r="7119" spans="1:8" x14ac:dyDescent="0.25">
      <c r="A7119" s="30">
        <v>45835</v>
      </c>
      <c r="B7119" s="31" t="s">
        <v>10242</v>
      </c>
      <c r="C7119" s="32" t="s">
        <v>6162</v>
      </c>
      <c r="D7119" s="31">
        <v>2267</v>
      </c>
      <c r="E7119" s="32">
        <v>32</v>
      </c>
      <c r="F7119" s="32" t="s">
        <v>14</v>
      </c>
      <c r="G7119" s="32" t="s">
        <v>10961</v>
      </c>
      <c r="H7119" s="33" t="s">
        <v>9621</v>
      </c>
    </row>
    <row r="7120" spans="1:8" x14ac:dyDescent="0.25">
      <c r="A7120" s="34">
        <v>45835</v>
      </c>
      <c r="B7120" s="35" t="s">
        <v>435</v>
      </c>
      <c r="C7120" s="36" t="s">
        <v>3555</v>
      </c>
      <c r="D7120" s="35">
        <v>2267</v>
      </c>
      <c r="E7120" s="36">
        <v>120</v>
      </c>
      <c r="F7120" s="36" t="s">
        <v>14</v>
      </c>
      <c r="G7120" s="36" t="s">
        <v>10961</v>
      </c>
      <c r="H7120" s="37" t="s">
        <v>9621</v>
      </c>
    </row>
    <row r="7121" spans="1:8" x14ac:dyDescent="0.25">
      <c r="A7121" s="30">
        <v>45835</v>
      </c>
      <c r="B7121" s="31">
        <v>2280242100</v>
      </c>
      <c r="C7121" s="32" t="s">
        <v>8662</v>
      </c>
      <c r="D7121" s="31">
        <v>2264</v>
      </c>
      <c r="E7121" s="32">
        <v>3</v>
      </c>
      <c r="F7121" s="32" t="s">
        <v>25</v>
      </c>
      <c r="G7121" s="32" t="s">
        <v>10961</v>
      </c>
      <c r="H7121" s="33" t="s">
        <v>9420</v>
      </c>
    </row>
    <row r="7122" spans="1:8" x14ac:dyDescent="0.25">
      <c r="A7122" s="34">
        <v>45835</v>
      </c>
      <c r="B7122" s="35">
        <v>2280222100</v>
      </c>
      <c r="C7122" s="36" t="s">
        <v>8659</v>
      </c>
      <c r="D7122" s="35">
        <v>2264</v>
      </c>
      <c r="E7122" s="36">
        <v>2</v>
      </c>
      <c r="F7122" s="36" t="s">
        <v>14</v>
      </c>
      <c r="G7122" s="36" t="s">
        <v>10961</v>
      </c>
      <c r="H7122" s="37" t="s">
        <v>9420</v>
      </c>
    </row>
    <row r="7123" spans="1:8" x14ac:dyDescent="0.25">
      <c r="A7123" s="30">
        <v>45835</v>
      </c>
      <c r="B7123" s="31">
        <v>2280191100</v>
      </c>
      <c r="C7123" s="32" t="s">
        <v>8654</v>
      </c>
      <c r="D7123" s="31">
        <v>2264</v>
      </c>
      <c r="E7123" s="32">
        <v>1</v>
      </c>
      <c r="F7123" s="32" t="s">
        <v>25</v>
      </c>
      <c r="G7123" s="32" t="s">
        <v>10961</v>
      </c>
      <c r="H7123" s="33" t="s">
        <v>9420</v>
      </c>
    </row>
    <row r="7124" spans="1:8" x14ac:dyDescent="0.25">
      <c r="A7124" s="34">
        <v>45835</v>
      </c>
      <c r="B7124" s="35" t="s">
        <v>9683</v>
      </c>
      <c r="C7124" s="36" t="s">
        <v>9755</v>
      </c>
      <c r="D7124" s="35">
        <v>2266</v>
      </c>
      <c r="E7124" s="36">
        <v>700</v>
      </c>
      <c r="F7124" s="36" t="s">
        <v>14</v>
      </c>
      <c r="G7124" s="36" t="s">
        <v>10961</v>
      </c>
      <c r="H7124" s="37" t="s">
        <v>9419</v>
      </c>
    </row>
    <row r="7125" spans="1:8" x14ac:dyDescent="0.25">
      <c r="A7125" s="30">
        <v>45835</v>
      </c>
      <c r="B7125" s="31">
        <v>4340459100</v>
      </c>
      <c r="C7125" s="32" t="s">
        <v>8729</v>
      </c>
      <c r="D7125" s="31">
        <v>2266</v>
      </c>
      <c r="E7125" s="32">
        <v>150</v>
      </c>
      <c r="F7125" s="32" t="s">
        <v>14</v>
      </c>
      <c r="G7125" s="32" t="s">
        <v>10961</v>
      </c>
      <c r="H7125" s="33" t="s">
        <v>9419</v>
      </c>
    </row>
    <row r="7126" spans="1:8" x14ac:dyDescent="0.25">
      <c r="A7126" s="34">
        <v>45835</v>
      </c>
      <c r="B7126" s="35" t="s">
        <v>9318</v>
      </c>
      <c r="C7126" s="36" t="s">
        <v>8758</v>
      </c>
      <c r="D7126" s="35">
        <v>2266</v>
      </c>
      <c r="E7126" s="36">
        <v>3</v>
      </c>
      <c r="F7126" s="36" t="s">
        <v>14</v>
      </c>
      <c r="G7126" s="36" t="s">
        <v>10961</v>
      </c>
      <c r="H7126" s="37" t="s">
        <v>9419</v>
      </c>
    </row>
    <row r="7127" spans="1:8" x14ac:dyDescent="0.25">
      <c r="A7127" s="30">
        <v>45835</v>
      </c>
      <c r="B7127" s="31" t="s">
        <v>9319</v>
      </c>
      <c r="C7127" s="32" t="s">
        <v>8759</v>
      </c>
      <c r="D7127" s="31">
        <v>2266</v>
      </c>
      <c r="E7127" s="32">
        <v>1</v>
      </c>
      <c r="F7127" s="32" t="s">
        <v>14</v>
      </c>
      <c r="G7127" s="32" t="s">
        <v>10961</v>
      </c>
      <c r="H7127" s="33" t="s">
        <v>9419</v>
      </c>
    </row>
    <row r="7128" spans="1:8" x14ac:dyDescent="0.25">
      <c r="A7128" s="34">
        <v>45835</v>
      </c>
      <c r="B7128" s="35" t="s">
        <v>8644</v>
      </c>
      <c r="C7128" s="36" t="s">
        <v>8757</v>
      </c>
      <c r="D7128" s="35">
        <v>2266</v>
      </c>
      <c r="E7128" s="36">
        <v>10</v>
      </c>
      <c r="F7128" s="36" t="s">
        <v>14</v>
      </c>
      <c r="G7128" s="36" t="s">
        <v>10961</v>
      </c>
      <c r="H7128" s="37" t="s">
        <v>9419</v>
      </c>
    </row>
    <row r="7129" spans="1:8" x14ac:dyDescent="0.25">
      <c r="A7129" s="30">
        <v>45835</v>
      </c>
      <c r="B7129" s="31">
        <v>3280893100</v>
      </c>
      <c r="C7129" s="32" t="s">
        <v>10481</v>
      </c>
      <c r="D7129" s="31">
        <v>2270</v>
      </c>
      <c r="E7129" s="32">
        <v>2</v>
      </c>
      <c r="F7129" s="32" t="s">
        <v>14</v>
      </c>
      <c r="G7129" s="32" t="s">
        <v>10961</v>
      </c>
      <c r="H7129" s="33" t="s">
        <v>8431</v>
      </c>
    </row>
    <row r="7130" spans="1:8" x14ac:dyDescent="0.25">
      <c r="A7130" s="34">
        <v>45835</v>
      </c>
      <c r="B7130" s="35" t="s">
        <v>10465</v>
      </c>
      <c r="C7130" s="36" t="s">
        <v>9062</v>
      </c>
      <c r="D7130" s="35">
        <v>2270</v>
      </c>
      <c r="E7130" s="36">
        <v>2</v>
      </c>
      <c r="F7130" s="36" t="s">
        <v>14</v>
      </c>
      <c r="G7130" s="36" t="s">
        <v>10961</v>
      </c>
      <c r="H7130" s="37" t="s">
        <v>8431</v>
      </c>
    </row>
    <row r="7131" spans="1:8" x14ac:dyDescent="0.25">
      <c r="A7131" s="30">
        <v>45835</v>
      </c>
      <c r="B7131" s="31" t="s">
        <v>1208</v>
      </c>
      <c r="C7131" s="32" t="s">
        <v>3554</v>
      </c>
      <c r="D7131" s="31">
        <v>2270</v>
      </c>
      <c r="E7131" s="32">
        <v>50</v>
      </c>
      <c r="F7131" s="32" t="s">
        <v>14</v>
      </c>
      <c r="G7131" s="32" t="s">
        <v>10961</v>
      </c>
      <c r="H7131" s="33" t="s">
        <v>8431</v>
      </c>
    </row>
    <row r="7132" spans="1:8" x14ac:dyDescent="0.25">
      <c r="A7132" s="34">
        <v>45835</v>
      </c>
      <c r="B7132" s="35">
        <v>6283043090</v>
      </c>
      <c r="C7132" s="36" t="s">
        <v>10591</v>
      </c>
      <c r="D7132" s="35">
        <v>2270</v>
      </c>
      <c r="E7132" s="36">
        <v>2</v>
      </c>
      <c r="F7132" s="36" t="s">
        <v>25</v>
      </c>
      <c r="G7132" s="36" t="s">
        <v>10961</v>
      </c>
      <c r="H7132" s="37" t="s">
        <v>8431</v>
      </c>
    </row>
    <row r="7133" spans="1:8" x14ac:dyDescent="0.25">
      <c r="A7133" s="30">
        <v>45835</v>
      </c>
      <c r="B7133" s="31" t="s">
        <v>2780</v>
      </c>
      <c r="C7133" s="32" t="s">
        <v>2781</v>
      </c>
      <c r="D7133" s="31">
        <v>2270</v>
      </c>
      <c r="E7133" s="32">
        <v>4</v>
      </c>
      <c r="F7133" s="32" t="s">
        <v>14</v>
      </c>
      <c r="G7133" s="32" t="s">
        <v>10961</v>
      </c>
      <c r="H7133" s="33" t="s">
        <v>8431</v>
      </c>
    </row>
    <row r="7134" spans="1:8" x14ac:dyDescent="0.25">
      <c r="A7134" s="34">
        <v>45835</v>
      </c>
      <c r="B7134" s="35" t="s">
        <v>8829</v>
      </c>
      <c r="C7134" s="36" t="s">
        <v>8799</v>
      </c>
      <c r="D7134" s="35">
        <v>2270</v>
      </c>
      <c r="E7134" s="36">
        <v>16</v>
      </c>
      <c r="F7134" s="36" t="s">
        <v>14</v>
      </c>
      <c r="G7134" s="36" t="s">
        <v>10961</v>
      </c>
      <c r="H7134" s="37" t="s">
        <v>8431</v>
      </c>
    </row>
    <row r="7135" spans="1:8" x14ac:dyDescent="0.25">
      <c r="A7135" s="39">
        <v>45835</v>
      </c>
      <c r="B7135" s="40" t="s">
        <v>8819</v>
      </c>
      <c r="C7135" s="24" t="s">
        <v>8789</v>
      </c>
      <c r="D7135" s="40">
        <v>2270</v>
      </c>
      <c r="E7135" s="24">
        <v>8</v>
      </c>
      <c r="F7135" s="24" t="s">
        <v>14</v>
      </c>
      <c r="G7135" s="24" t="s">
        <v>10961</v>
      </c>
      <c r="H7135" s="25" t="s">
        <v>8431</v>
      </c>
    </row>
    <row r="7136" spans="1:8" x14ac:dyDescent="0.25">
      <c r="A7136" s="41">
        <v>45837</v>
      </c>
      <c r="B7136" s="4" t="s">
        <v>5398</v>
      </c>
      <c r="C7136" t="s">
        <v>5399</v>
      </c>
      <c r="D7136" s="4">
        <v>2280</v>
      </c>
      <c r="E7136">
        <v>10</v>
      </c>
      <c r="F7136" t="s">
        <v>14</v>
      </c>
      <c r="G7136" t="s">
        <v>10961</v>
      </c>
      <c r="H7136" t="s">
        <v>8431</v>
      </c>
    </row>
    <row r="7137" spans="1:8" x14ac:dyDescent="0.25">
      <c r="A7137" s="41">
        <v>45837</v>
      </c>
      <c r="B7137" s="4" t="s">
        <v>5396</v>
      </c>
      <c r="C7137" t="s">
        <v>5397</v>
      </c>
      <c r="D7137" s="4">
        <v>2280</v>
      </c>
      <c r="E7137">
        <v>10</v>
      </c>
      <c r="F7137" t="s">
        <v>14</v>
      </c>
      <c r="G7137" t="s">
        <v>10961</v>
      </c>
      <c r="H7137" t="s">
        <v>8431</v>
      </c>
    </row>
    <row r="7138" spans="1:8" x14ac:dyDescent="0.25">
      <c r="A7138" s="41">
        <v>45837</v>
      </c>
      <c r="B7138" s="4" t="s">
        <v>8874</v>
      </c>
      <c r="C7138" t="s">
        <v>8842</v>
      </c>
      <c r="D7138" s="4">
        <v>2280</v>
      </c>
      <c r="E7138">
        <v>6</v>
      </c>
      <c r="F7138" t="s">
        <v>14</v>
      </c>
      <c r="G7138" t="s">
        <v>10961</v>
      </c>
      <c r="H7138" t="s">
        <v>8431</v>
      </c>
    </row>
    <row r="7139" spans="1:8" x14ac:dyDescent="0.25">
      <c r="A7139" s="41">
        <v>45837</v>
      </c>
      <c r="B7139" s="4" t="s">
        <v>8894</v>
      </c>
      <c r="C7139" t="s">
        <v>8868</v>
      </c>
      <c r="D7139" s="4">
        <v>2280</v>
      </c>
      <c r="E7139">
        <v>2</v>
      </c>
      <c r="F7139" t="s">
        <v>14</v>
      </c>
      <c r="G7139" t="s">
        <v>10961</v>
      </c>
      <c r="H7139" t="s">
        <v>8431</v>
      </c>
    </row>
    <row r="7140" spans="1:8" x14ac:dyDescent="0.25">
      <c r="A7140" s="41">
        <v>45838</v>
      </c>
      <c r="B7140" s="4" t="s">
        <v>2428</v>
      </c>
      <c r="C7140" t="s">
        <v>2484</v>
      </c>
      <c r="D7140" s="4">
        <v>2274</v>
      </c>
      <c r="E7140">
        <v>2</v>
      </c>
      <c r="F7140" t="s">
        <v>14</v>
      </c>
      <c r="G7140" t="s">
        <v>10961</v>
      </c>
      <c r="H7140" t="s">
        <v>8431</v>
      </c>
    </row>
    <row r="7141" spans="1:8" x14ac:dyDescent="0.25">
      <c r="A7141" s="41">
        <v>45838</v>
      </c>
      <c r="B7141" s="4" t="s">
        <v>2555</v>
      </c>
      <c r="C7141" t="s">
        <v>2556</v>
      </c>
      <c r="D7141" s="4">
        <v>2274</v>
      </c>
      <c r="E7141">
        <v>30</v>
      </c>
      <c r="F7141" t="s">
        <v>14</v>
      </c>
      <c r="G7141" t="s">
        <v>10961</v>
      </c>
      <c r="H7141" t="s">
        <v>8431</v>
      </c>
    </row>
    <row r="7142" spans="1:8" x14ac:dyDescent="0.25">
      <c r="A7142" s="41">
        <v>45838</v>
      </c>
      <c r="B7142" s="4" t="s">
        <v>1107</v>
      </c>
      <c r="C7142" t="s">
        <v>1108</v>
      </c>
      <c r="D7142" s="4">
        <v>2274</v>
      </c>
      <c r="E7142">
        <v>10</v>
      </c>
      <c r="F7142" t="s">
        <v>25</v>
      </c>
      <c r="G7142" t="s">
        <v>10961</v>
      </c>
      <c r="H7142" t="s">
        <v>8431</v>
      </c>
    </row>
    <row r="7143" spans="1:8" x14ac:dyDescent="0.25">
      <c r="A7143" s="41">
        <v>45838</v>
      </c>
      <c r="B7143" s="4" t="s">
        <v>1372</v>
      </c>
      <c r="C7143" t="s">
        <v>1373</v>
      </c>
      <c r="D7143" s="4">
        <v>2274</v>
      </c>
      <c r="E7143">
        <v>15</v>
      </c>
      <c r="F7143" t="s">
        <v>14</v>
      </c>
      <c r="G7143" t="s">
        <v>10961</v>
      </c>
      <c r="H7143" t="s">
        <v>8431</v>
      </c>
    </row>
    <row r="7144" spans="1:8" x14ac:dyDescent="0.25">
      <c r="A7144" s="41">
        <v>45838</v>
      </c>
      <c r="B7144" s="4" t="s">
        <v>10205</v>
      </c>
      <c r="C7144" t="s">
        <v>11140</v>
      </c>
      <c r="D7144" s="4">
        <v>2274</v>
      </c>
      <c r="E7144">
        <v>10</v>
      </c>
      <c r="F7144" t="s">
        <v>14</v>
      </c>
      <c r="G7144" t="s">
        <v>10961</v>
      </c>
      <c r="H7144" t="s">
        <v>8431</v>
      </c>
    </row>
    <row r="7145" spans="1:8" x14ac:dyDescent="0.25">
      <c r="A7145" s="41">
        <v>45838</v>
      </c>
      <c r="B7145" s="4" t="s">
        <v>1358</v>
      </c>
      <c r="C7145" t="s">
        <v>1359</v>
      </c>
      <c r="D7145" s="4">
        <v>2274</v>
      </c>
      <c r="E7145">
        <v>36</v>
      </c>
      <c r="F7145" t="s">
        <v>14</v>
      </c>
      <c r="G7145" t="s">
        <v>10961</v>
      </c>
      <c r="H7145" t="s">
        <v>8431</v>
      </c>
    </row>
    <row r="7146" spans="1:8" x14ac:dyDescent="0.25">
      <c r="A7146" s="41">
        <v>45838</v>
      </c>
      <c r="B7146" s="4">
        <v>3280860100</v>
      </c>
      <c r="C7146" t="s">
        <v>8706</v>
      </c>
      <c r="D7146" s="4">
        <v>2274</v>
      </c>
      <c r="E7146">
        <v>2</v>
      </c>
      <c r="F7146" t="s">
        <v>14</v>
      </c>
      <c r="G7146" t="s">
        <v>10961</v>
      </c>
      <c r="H7146" t="s">
        <v>8431</v>
      </c>
    </row>
    <row r="7147" spans="1:8" x14ac:dyDescent="0.25">
      <c r="A7147" s="41">
        <v>45838</v>
      </c>
      <c r="B7147" s="4" t="s">
        <v>2429</v>
      </c>
      <c r="C7147" t="s">
        <v>2485</v>
      </c>
      <c r="D7147" s="4">
        <v>2274</v>
      </c>
      <c r="E7147">
        <v>4</v>
      </c>
      <c r="F7147" t="s">
        <v>14</v>
      </c>
      <c r="G7147" t="s">
        <v>10961</v>
      </c>
      <c r="H7147" t="s">
        <v>8431</v>
      </c>
    </row>
    <row r="7148" spans="1:8" x14ac:dyDescent="0.25">
      <c r="A7148" s="41">
        <v>45838</v>
      </c>
      <c r="B7148" s="4" t="s">
        <v>2098</v>
      </c>
      <c r="C7148" t="s">
        <v>2099</v>
      </c>
      <c r="D7148" s="4">
        <v>2278</v>
      </c>
      <c r="E7148">
        <v>2</v>
      </c>
      <c r="F7148" t="s">
        <v>14</v>
      </c>
      <c r="G7148" t="s">
        <v>10961</v>
      </c>
      <c r="H7148" t="s">
        <v>10832</v>
      </c>
    </row>
    <row r="7149" spans="1:8" x14ac:dyDescent="0.25">
      <c r="A7149" s="41">
        <v>45838</v>
      </c>
      <c r="B7149" s="4" t="s">
        <v>9234</v>
      </c>
      <c r="C7149" t="s">
        <v>9235</v>
      </c>
      <c r="D7149" s="4">
        <v>2278</v>
      </c>
      <c r="E7149">
        <v>4</v>
      </c>
      <c r="F7149" t="s">
        <v>14</v>
      </c>
      <c r="G7149" t="s">
        <v>10961</v>
      </c>
      <c r="H7149" t="s">
        <v>10832</v>
      </c>
    </row>
    <row r="7150" spans="1:8" x14ac:dyDescent="0.25">
      <c r="A7150" s="41">
        <v>45838</v>
      </c>
      <c r="B7150" s="4" t="s">
        <v>9236</v>
      </c>
      <c r="C7150" t="s">
        <v>9237</v>
      </c>
      <c r="D7150" s="4">
        <v>2278</v>
      </c>
      <c r="E7150">
        <v>4</v>
      </c>
      <c r="F7150" t="s">
        <v>14</v>
      </c>
      <c r="G7150" t="s">
        <v>10961</v>
      </c>
      <c r="H7150" t="s">
        <v>10832</v>
      </c>
    </row>
    <row r="7151" spans="1:8" x14ac:dyDescent="0.25">
      <c r="A7151" s="41">
        <v>45838</v>
      </c>
      <c r="B7151" s="4" t="s">
        <v>5897</v>
      </c>
      <c r="C7151" t="s">
        <v>5898</v>
      </c>
      <c r="D7151" s="4">
        <v>2278</v>
      </c>
      <c r="E7151">
        <v>4</v>
      </c>
      <c r="F7151" t="s">
        <v>25</v>
      </c>
      <c r="G7151" t="s">
        <v>10961</v>
      </c>
      <c r="H7151" t="s">
        <v>10832</v>
      </c>
    </row>
    <row r="7152" spans="1:8" x14ac:dyDescent="0.25">
      <c r="A7152" s="41">
        <v>45838</v>
      </c>
      <c r="B7152" s="4" t="s">
        <v>10980</v>
      </c>
      <c r="C7152" t="s">
        <v>6176</v>
      </c>
      <c r="D7152" s="4">
        <v>2278</v>
      </c>
      <c r="E7152">
        <v>6</v>
      </c>
      <c r="F7152" t="s">
        <v>14</v>
      </c>
      <c r="G7152" t="s">
        <v>10961</v>
      </c>
      <c r="H7152" t="s">
        <v>10832</v>
      </c>
    </row>
    <row r="7153" spans="1:8" x14ac:dyDescent="0.25">
      <c r="A7153" s="41">
        <v>45838</v>
      </c>
      <c r="B7153" s="4" t="s">
        <v>10303</v>
      </c>
      <c r="C7153" t="s">
        <v>10303</v>
      </c>
      <c r="D7153" s="4">
        <v>2278</v>
      </c>
      <c r="E7153">
        <v>2</v>
      </c>
      <c r="F7153" t="s">
        <v>14</v>
      </c>
      <c r="G7153" t="s">
        <v>10961</v>
      </c>
      <c r="H7153" t="s">
        <v>10832</v>
      </c>
    </row>
    <row r="7154" spans="1:8" x14ac:dyDescent="0.25">
      <c r="A7154" s="41">
        <v>45838</v>
      </c>
      <c r="B7154" s="4" t="s">
        <v>10280</v>
      </c>
      <c r="C7154" t="s">
        <v>2922</v>
      </c>
      <c r="D7154" s="4">
        <v>2278</v>
      </c>
      <c r="E7154">
        <v>12</v>
      </c>
      <c r="F7154" t="s">
        <v>14</v>
      </c>
      <c r="G7154" t="s">
        <v>10961</v>
      </c>
      <c r="H7154" t="s">
        <v>10832</v>
      </c>
    </row>
    <row r="7155" spans="1:8" x14ac:dyDescent="0.25">
      <c r="A7155" s="41">
        <v>45838</v>
      </c>
      <c r="B7155" s="4" t="s">
        <v>2339</v>
      </c>
      <c r="C7155" t="s">
        <v>2340</v>
      </c>
      <c r="D7155" s="4">
        <v>2278</v>
      </c>
      <c r="E7155">
        <v>2</v>
      </c>
      <c r="F7155" t="s">
        <v>14</v>
      </c>
      <c r="G7155" t="s">
        <v>10961</v>
      </c>
      <c r="H7155" t="s">
        <v>10832</v>
      </c>
    </row>
    <row r="7156" spans="1:8" x14ac:dyDescent="0.25">
      <c r="A7156" s="41">
        <v>45838</v>
      </c>
      <c r="B7156" s="4" t="s">
        <v>9226</v>
      </c>
      <c r="C7156" t="s">
        <v>9227</v>
      </c>
      <c r="D7156" s="4">
        <v>2278</v>
      </c>
      <c r="E7156">
        <v>4</v>
      </c>
      <c r="F7156" t="s">
        <v>14</v>
      </c>
      <c r="G7156" t="s">
        <v>10961</v>
      </c>
      <c r="H7156" t="s">
        <v>10832</v>
      </c>
    </row>
    <row r="7157" spans="1:8" x14ac:dyDescent="0.25">
      <c r="A7157" s="41">
        <v>45838</v>
      </c>
      <c r="B7157" s="4" t="s">
        <v>10228</v>
      </c>
      <c r="C7157" t="s">
        <v>2507</v>
      </c>
      <c r="D7157" s="4">
        <v>2278</v>
      </c>
      <c r="E7157">
        <v>60</v>
      </c>
      <c r="F7157" t="s">
        <v>14</v>
      </c>
      <c r="G7157" t="s">
        <v>10961</v>
      </c>
      <c r="H7157" t="s">
        <v>10832</v>
      </c>
    </row>
    <row r="7158" spans="1:8" x14ac:dyDescent="0.25">
      <c r="A7158" s="41">
        <v>45838</v>
      </c>
      <c r="B7158" s="4" t="s">
        <v>2493</v>
      </c>
      <c r="C7158" t="s">
        <v>2505</v>
      </c>
      <c r="D7158" s="4">
        <v>2278</v>
      </c>
      <c r="E7158">
        <v>48</v>
      </c>
      <c r="F7158" t="s">
        <v>14</v>
      </c>
      <c r="G7158" t="s">
        <v>10961</v>
      </c>
      <c r="H7158" t="s">
        <v>10832</v>
      </c>
    </row>
    <row r="7159" spans="1:8" x14ac:dyDescent="0.25">
      <c r="A7159" s="41">
        <v>45838</v>
      </c>
      <c r="B7159" s="4" t="s">
        <v>9533</v>
      </c>
      <c r="C7159" t="s">
        <v>6948</v>
      </c>
      <c r="D7159" s="4">
        <v>2278</v>
      </c>
      <c r="E7159">
        <v>24</v>
      </c>
      <c r="F7159" t="s">
        <v>14</v>
      </c>
      <c r="G7159" t="s">
        <v>10961</v>
      </c>
      <c r="H7159" t="s">
        <v>10832</v>
      </c>
    </row>
    <row r="7160" spans="1:8" x14ac:dyDescent="0.25">
      <c r="A7160" s="41">
        <v>45838</v>
      </c>
      <c r="B7160" s="4" t="s">
        <v>9534</v>
      </c>
      <c r="C7160" t="s">
        <v>6951</v>
      </c>
      <c r="D7160" s="4">
        <v>2278</v>
      </c>
      <c r="E7160">
        <v>24</v>
      </c>
      <c r="F7160" t="s">
        <v>14</v>
      </c>
      <c r="G7160" t="s">
        <v>10961</v>
      </c>
      <c r="H7160" t="s">
        <v>10832</v>
      </c>
    </row>
    <row r="7161" spans="1:8" x14ac:dyDescent="0.25">
      <c r="A7161" s="41">
        <v>45838</v>
      </c>
      <c r="B7161" s="4" t="s">
        <v>1518</v>
      </c>
      <c r="C7161" t="s">
        <v>1519</v>
      </c>
      <c r="D7161" s="4">
        <v>2279</v>
      </c>
      <c r="E7161">
        <v>2</v>
      </c>
      <c r="F7161" t="s">
        <v>14</v>
      </c>
      <c r="G7161" t="s">
        <v>10961</v>
      </c>
      <c r="H7161" t="s">
        <v>10309</v>
      </c>
    </row>
    <row r="7162" spans="1:8" x14ac:dyDescent="0.25">
      <c r="A7162" s="41">
        <v>45838</v>
      </c>
      <c r="B7162" s="4" t="s">
        <v>1524</v>
      </c>
      <c r="C7162" t="s">
        <v>1525</v>
      </c>
      <c r="D7162" s="4">
        <v>2279</v>
      </c>
      <c r="E7162">
        <v>1</v>
      </c>
      <c r="F7162" t="s">
        <v>14</v>
      </c>
      <c r="G7162" t="s">
        <v>10961</v>
      </c>
      <c r="H7162" t="s">
        <v>10309</v>
      </c>
    </row>
    <row r="7163" spans="1:8" x14ac:dyDescent="0.25">
      <c r="A7163" s="41">
        <v>45838</v>
      </c>
      <c r="B7163" s="4" t="s">
        <v>2259</v>
      </c>
      <c r="C7163" t="s">
        <v>2260</v>
      </c>
      <c r="D7163" s="4">
        <v>2279</v>
      </c>
      <c r="E7163">
        <v>20</v>
      </c>
      <c r="F7163" t="s">
        <v>14</v>
      </c>
      <c r="G7163" t="s">
        <v>10961</v>
      </c>
      <c r="H7163" t="s">
        <v>10309</v>
      </c>
    </row>
    <row r="7164" spans="1:8" x14ac:dyDescent="0.25">
      <c r="A7164" s="41">
        <v>45838</v>
      </c>
      <c r="B7164" s="4" t="s">
        <v>663</v>
      </c>
      <c r="C7164" t="s">
        <v>664</v>
      </c>
      <c r="D7164" s="4">
        <v>2279</v>
      </c>
      <c r="E7164">
        <v>20</v>
      </c>
      <c r="F7164" t="s">
        <v>14</v>
      </c>
      <c r="G7164" t="s">
        <v>10961</v>
      </c>
      <c r="H7164" t="s">
        <v>10309</v>
      </c>
    </row>
    <row r="7165" spans="1:8" x14ac:dyDescent="0.25">
      <c r="A7165" s="41">
        <v>45838</v>
      </c>
      <c r="B7165" s="4" t="s">
        <v>1565</v>
      </c>
      <c r="C7165" t="s">
        <v>1566</v>
      </c>
      <c r="D7165" s="4">
        <v>2279</v>
      </c>
      <c r="E7165">
        <v>1</v>
      </c>
      <c r="F7165" t="s">
        <v>14</v>
      </c>
      <c r="G7165" t="s">
        <v>10961</v>
      </c>
      <c r="H7165" t="s">
        <v>10309</v>
      </c>
    </row>
    <row r="7166" spans="1:8" x14ac:dyDescent="0.25">
      <c r="A7166" s="41">
        <v>45838</v>
      </c>
      <c r="B7166" s="4" t="s">
        <v>8337</v>
      </c>
      <c r="C7166" t="s">
        <v>8338</v>
      </c>
      <c r="D7166" s="4">
        <v>2279</v>
      </c>
      <c r="E7166">
        <v>48</v>
      </c>
      <c r="F7166" t="s">
        <v>14</v>
      </c>
      <c r="G7166" t="s">
        <v>10961</v>
      </c>
      <c r="H7166" t="s">
        <v>10309</v>
      </c>
    </row>
    <row r="7167" spans="1:8" x14ac:dyDescent="0.25">
      <c r="A7167" s="41">
        <v>45838</v>
      </c>
      <c r="B7167" s="4" t="s">
        <v>9943</v>
      </c>
      <c r="C7167" t="s">
        <v>9943</v>
      </c>
      <c r="D7167" s="4">
        <v>2279</v>
      </c>
      <c r="E7167">
        <v>1</v>
      </c>
      <c r="F7167" t="s">
        <v>14</v>
      </c>
      <c r="G7167" t="s">
        <v>10961</v>
      </c>
      <c r="H7167" t="s">
        <v>10309</v>
      </c>
    </row>
    <row r="7168" spans="1:8" x14ac:dyDescent="0.25">
      <c r="A7168" s="41">
        <v>45838</v>
      </c>
      <c r="B7168" s="4">
        <v>4340460100</v>
      </c>
      <c r="C7168" t="s">
        <v>8730</v>
      </c>
      <c r="D7168" s="4" t="s">
        <v>11142</v>
      </c>
      <c r="E7168">
        <v>2</v>
      </c>
      <c r="F7168" t="s">
        <v>14</v>
      </c>
      <c r="G7168" t="s">
        <v>10961</v>
      </c>
      <c r="H7168" t="s">
        <v>8431</v>
      </c>
    </row>
    <row r="7169" spans="1:8" x14ac:dyDescent="0.25">
      <c r="A7169" s="41">
        <v>45838</v>
      </c>
      <c r="B7169" s="4" t="s">
        <v>10183</v>
      </c>
      <c r="C7169" t="s">
        <v>2825</v>
      </c>
      <c r="D7169" s="4" t="s">
        <v>11142</v>
      </c>
      <c r="E7169">
        <v>4</v>
      </c>
      <c r="F7169" t="s">
        <v>14</v>
      </c>
      <c r="G7169" t="s">
        <v>10961</v>
      </c>
      <c r="H7169" t="s">
        <v>8431</v>
      </c>
    </row>
    <row r="7170" spans="1:8" x14ac:dyDescent="0.25">
      <c r="A7170" s="41">
        <v>45838</v>
      </c>
      <c r="B7170" s="4" t="s">
        <v>10184</v>
      </c>
      <c r="C7170" t="s">
        <v>2826</v>
      </c>
      <c r="D7170" s="4" t="s">
        <v>11142</v>
      </c>
      <c r="E7170">
        <v>4</v>
      </c>
      <c r="F7170" t="s">
        <v>14</v>
      </c>
      <c r="G7170" t="s">
        <v>10961</v>
      </c>
      <c r="H7170" t="s">
        <v>8431</v>
      </c>
    </row>
    <row r="7171" spans="1:8" x14ac:dyDescent="0.25">
      <c r="A7171" s="41">
        <v>45838</v>
      </c>
      <c r="B7171" s="4" t="s">
        <v>10800</v>
      </c>
      <c r="C7171" t="s">
        <v>9044</v>
      </c>
      <c r="D7171" s="4" t="s">
        <v>11142</v>
      </c>
      <c r="E7171">
        <v>4</v>
      </c>
      <c r="F7171" t="s">
        <v>14</v>
      </c>
      <c r="G7171" t="s">
        <v>10961</v>
      </c>
      <c r="H7171" t="s">
        <v>8431</v>
      </c>
    </row>
    <row r="7172" spans="1:8" x14ac:dyDescent="0.25">
      <c r="A7172" s="41">
        <v>45838</v>
      </c>
      <c r="B7172" s="4" t="s">
        <v>10801</v>
      </c>
      <c r="C7172" t="s">
        <v>9045</v>
      </c>
      <c r="D7172" s="4" t="s">
        <v>11142</v>
      </c>
      <c r="E7172">
        <v>4</v>
      </c>
      <c r="F7172" t="s">
        <v>14</v>
      </c>
      <c r="G7172" t="s">
        <v>10961</v>
      </c>
      <c r="H7172" t="s">
        <v>8431</v>
      </c>
    </row>
    <row r="7173" spans="1:8" x14ac:dyDescent="0.25">
      <c r="A7173" s="41">
        <v>45838</v>
      </c>
      <c r="B7173" s="4" t="s">
        <v>10273</v>
      </c>
      <c r="C7173" t="s">
        <v>9050</v>
      </c>
      <c r="D7173" s="4" t="s">
        <v>11142</v>
      </c>
      <c r="E7173">
        <v>2</v>
      </c>
      <c r="F7173" t="s">
        <v>14</v>
      </c>
      <c r="G7173" t="s">
        <v>10961</v>
      </c>
      <c r="H7173" t="s">
        <v>8431</v>
      </c>
    </row>
    <row r="7174" spans="1:8" x14ac:dyDescent="0.25">
      <c r="A7174" s="41">
        <v>45838</v>
      </c>
      <c r="B7174" s="4" t="s">
        <v>10274</v>
      </c>
      <c r="C7174" t="s">
        <v>9051</v>
      </c>
      <c r="D7174" s="4" t="s">
        <v>11142</v>
      </c>
      <c r="E7174">
        <v>2</v>
      </c>
      <c r="F7174" t="s">
        <v>14</v>
      </c>
      <c r="G7174" t="s">
        <v>10961</v>
      </c>
      <c r="H7174" t="s">
        <v>8431</v>
      </c>
    </row>
    <row r="7175" spans="1:8" x14ac:dyDescent="0.25">
      <c r="A7175" s="41">
        <v>45838</v>
      </c>
      <c r="B7175" s="4" t="s">
        <v>9257</v>
      </c>
      <c r="C7175" t="s">
        <v>8922</v>
      </c>
      <c r="D7175" s="4" t="s">
        <v>11142</v>
      </c>
      <c r="E7175">
        <v>1</v>
      </c>
      <c r="F7175" t="s">
        <v>25</v>
      </c>
      <c r="G7175" t="s">
        <v>10961</v>
      </c>
      <c r="H7175" t="s">
        <v>8431</v>
      </c>
    </row>
    <row r="7176" spans="1:8" x14ac:dyDescent="0.25">
      <c r="A7176" s="41">
        <v>45838</v>
      </c>
      <c r="B7176" s="4" t="s">
        <v>6432</v>
      </c>
      <c r="C7176" t="s">
        <v>6433</v>
      </c>
      <c r="D7176" s="4" t="s">
        <v>11142</v>
      </c>
      <c r="E7176">
        <v>10</v>
      </c>
      <c r="F7176" t="s">
        <v>14</v>
      </c>
      <c r="G7176" t="s">
        <v>10961</v>
      </c>
      <c r="H7176" t="s">
        <v>8431</v>
      </c>
    </row>
    <row r="7177" spans="1:8" x14ac:dyDescent="0.25">
      <c r="A7177" s="41">
        <v>45838</v>
      </c>
      <c r="B7177" s="4" t="s">
        <v>6436</v>
      </c>
      <c r="C7177" t="s">
        <v>6437</v>
      </c>
      <c r="D7177" s="4" t="s">
        <v>11142</v>
      </c>
      <c r="E7177">
        <v>10</v>
      </c>
      <c r="F7177" t="s">
        <v>14</v>
      </c>
      <c r="G7177" t="s">
        <v>10961</v>
      </c>
      <c r="H7177" t="s">
        <v>8431</v>
      </c>
    </row>
    <row r="7178" spans="1:8" x14ac:dyDescent="0.25">
      <c r="A7178" s="41">
        <v>45838</v>
      </c>
      <c r="B7178" s="4" t="s">
        <v>9388</v>
      </c>
      <c r="C7178" t="s">
        <v>10777</v>
      </c>
      <c r="D7178" s="4" t="s">
        <v>11142</v>
      </c>
      <c r="E7178">
        <v>50</v>
      </c>
      <c r="F7178" t="s">
        <v>14</v>
      </c>
      <c r="G7178" t="s">
        <v>10961</v>
      </c>
      <c r="H7178" t="s">
        <v>8431</v>
      </c>
    </row>
    <row r="7179" spans="1:8" x14ac:dyDescent="0.25">
      <c r="A7179" s="41">
        <v>45838</v>
      </c>
      <c r="B7179" s="4" t="s">
        <v>1294</v>
      </c>
      <c r="C7179" t="s">
        <v>1295</v>
      </c>
      <c r="D7179" s="4" t="s">
        <v>11142</v>
      </c>
      <c r="E7179">
        <v>10</v>
      </c>
      <c r="F7179" t="s">
        <v>14</v>
      </c>
      <c r="G7179" t="s">
        <v>10961</v>
      </c>
      <c r="H7179" t="s">
        <v>8431</v>
      </c>
    </row>
    <row r="7180" spans="1:8" x14ac:dyDescent="0.25">
      <c r="A7180" s="41">
        <v>45838</v>
      </c>
      <c r="B7180" s="4" t="s">
        <v>430</v>
      </c>
      <c r="C7180" t="s">
        <v>3571</v>
      </c>
      <c r="D7180" s="4" t="s">
        <v>11142</v>
      </c>
      <c r="E7180">
        <v>10</v>
      </c>
      <c r="F7180" t="s">
        <v>14</v>
      </c>
      <c r="G7180" t="s">
        <v>10961</v>
      </c>
      <c r="H7180" t="s">
        <v>8431</v>
      </c>
    </row>
    <row r="7181" spans="1:8" x14ac:dyDescent="0.25">
      <c r="A7181" s="41">
        <v>45838</v>
      </c>
      <c r="B7181" s="4" t="s">
        <v>11265</v>
      </c>
      <c r="C7181" t="s">
        <v>5085</v>
      </c>
      <c r="D7181" s="4" t="s">
        <v>11142</v>
      </c>
      <c r="E7181">
        <v>16</v>
      </c>
      <c r="F7181" t="s">
        <v>14</v>
      </c>
      <c r="G7181" t="s">
        <v>10961</v>
      </c>
      <c r="H7181" t="s">
        <v>8431</v>
      </c>
    </row>
    <row r="7182" spans="1:8" x14ac:dyDescent="0.25">
      <c r="A7182" s="41">
        <v>45838</v>
      </c>
      <c r="B7182" s="4" t="s">
        <v>6438</v>
      </c>
      <c r="C7182" t="s">
        <v>6439</v>
      </c>
      <c r="D7182" s="4" t="s">
        <v>11142</v>
      </c>
      <c r="E7182">
        <v>10</v>
      </c>
      <c r="F7182" t="s">
        <v>14</v>
      </c>
      <c r="G7182" t="s">
        <v>10961</v>
      </c>
      <c r="H7182" t="s">
        <v>8431</v>
      </c>
    </row>
    <row r="7183" spans="1:8" x14ac:dyDescent="0.25">
      <c r="A7183" s="41">
        <v>45838</v>
      </c>
      <c r="B7183" s="4" t="s">
        <v>8339</v>
      </c>
      <c r="C7183" t="s">
        <v>8340</v>
      </c>
      <c r="D7183" s="4" t="s">
        <v>11142</v>
      </c>
      <c r="E7183">
        <v>24</v>
      </c>
      <c r="F7183" t="s">
        <v>14</v>
      </c>
      <c r="G7183" t="s">
        <v>10961</v>
      </c>
      <c r="H7183" t="s">
        <v>8431</v>
      </c>
    </row>
    <row r="7184" spans="1:8" x14ac:dyDescent="0.25">
      <c r="A7184" s="41">
        <v>45838</v>
      </c>
      <c r="B7184" s="4" t="s">
        <v>8337</v>
      </c>
      <c r="C7184" t="s">
        <v>8338</v>
      </c>
      <c r="D7184" s="4" t="s">
        <v>11142</v>
      </c>
      <c r="E7184">
        <v>12</v>
      </c>
      <c r="F7184" t="s">
        <v>14</v>
      </c>
      <c r="G7184" t="s">
        <v>10961</v>
      </c>
      <c r="H7184" t="s">
        <v>8431</v>
      </c>
    </row>
    <row r="7185" spans="1:8" x14ac:dyDescent="0.25">
      <c r="A7185" s="41">
        <v>45838</v>
      </c>
      <c r="B7185" s="4" t="s">
        <v>2369</v>
      </c>
      <c r="C7185" t="s">
        <v>2441</v>
      </c>
      <c r="D7185" s="4" t="s">
        <v>11142</v>
      </c>
      <c r="E7185">
        <v>10</v>
      </c>
      <c r="F7185" t="s">
        <v>14</v>
      </c>
      <c r="G7185" t="s">
        <v>10961</v>
      </c>
      <c r="H7185" t="s">
        <v>8431</v>
      </c>
    </row>
    <row r="7186" spans="1:8" x14ac:dyDescent="0.25">
      <c r="A7186" s="41">
        <v>45838</v>
      </c>
      <c r="B7186" s="4" t="s">
        <v>2289</v>
      </c>
      <c r="C7186" t="s">
        <v>2290</v>
      </c>
      <c r="D7186" s="4" t="s">
        <v>11142</v>
      </c>
      <c r="E7186">
        <v>20</v>
      </c>
      <c r="F7186" t="s">
        <v>14</v>
      </c>
      <c r="G7186" t="s">
        <v>10961</v>
      </c>
      <c r="H7186" t="s">
        <v>8431</v>
      </c>
    </row>
    <row r="7187" spans="1:8" x14ac:dyDescent="0.25">
      <c r="A7187" s="41">
        <v>45838</v>
      </c>
      <c r="B7187" s="4" t="s">
        <v>9274</v>
      </c>
      <c r="C7187" t="s">
        <v>8358</v>
      </c>
      <c r="D7187" s="4" t="s">
        <v>11142</v>
      </c>
      <c r="E7187">
        <v>20</v>
      </c>
      <c r="F7187" t="s">
        <v>14</v>
      </c>
      <c r="G7187" t="s">
        <v>10961</v>
      </c>
      <c r="H7187" t="s">
        <v>8431</v>
      </c>
    </row>
    <row r="7188" spans="1:8" x14ac:dyDescent="0.25">
      <c r="A7188" s="41">
        <v>45838</v>
      </c>
      <c r="B7188" s="4" t="s">
        <v>9291</v>
      </c>
      <c r="C7188" t="s">
        <v>8364</v>
      </c>
      <c r="D7188" s="4" t="s">
        <v>11142</v>
      </c>
      <c r="E7188">
        <v>20</v>
      </c>
      <c r="F7188" t="s">
        <v>14</v>
      </c>
      <c r="G7188" t="s">
        <v>10961</v>
      </c>
      <c r="H7188" t="s">
        <v>8431</v>
      </c>
    </row>
    <row r="7189" spans="1:8" x14ac:dyDescent="0.25">
      <c r="A7189" s="41">
        <v>45838</v>
      </c>
      <c r="B7189" s="4" t="s">
        <v>9531</v>
      </c>
      <c r="C7189" t="s">
        <v>6944</v>
      </c>
      <c r="D7189" s="4" t="s">
        <v>11142</v>
      </c>
      <c r="E7189">
        <v>24</v>
      </c>
      <c r="F7189" t="s">
        <v>14</v>
      </c>
      <c r="G7189" t="s">
        <v>10961</v>
      </c>
      <c r="H7189" t="s">
        <v>8431</v>
      </c>
    </row>
    <row r="7190" spans="1:8" x14ac:dyDescent="0.25">
      <c r="A7190" s="41">
        <v>45838</v>
      </c>
      <c r="B7190" s="4" t="s">
        <v>2261</v>
      </c>
      <c r="C7190" t="s">
        <v>2262</v>
      </c>
      <c r="D7190" s="4" t="s">
        <v>11142</v>
      </c>
      <c r="E7190">
        <v>10</v>
      </c>
      <c r="F7190" t="s">
        <v>14</v>
      </c>
      <c r="G7190" t="s">
        <v>10961</v>
      </c>
      <c r="H7190" t="s">
        <v>8431</v>
      </c>
    </row>
    <row r="7191" spans="1:8" x14ac:dyDescent="0.25">
      <c r="A7191" s="41">
        <v>45838</v>
      </c>
      <c r="B7191" s="4" t="s">
        <v>205</v>
      </c>
      <c r="C7191" t="s">
        <v>206</v>
      </c>
      <c r="D7191" s="4" t="s">
        <v>11142</v>
      </c>
      <c r="E7191">
        <v>5</v>
      </c>
      <c r="F7191" t="s">
        <v>14</v>
      </c>
      <c r="G7191" t="s">
        <v>10961</v>
      </c>
      <c r="H7191" t="s">
        <v>8431</v>
      </c>
    </row>
    <row r="7192" spans="1:8" x14ac:dyDescent="0.25">
      <c r="A7192" s="41">
        <v>45838</v>
      </c>
      <c r="B7192" s="4" t="s">
        <v>228</v>
      </c>
      <c r="C7192" t="s">
        <v>229</v>
      </c>
      <c r="D7192" s="4" t="s">
        <v>11142</v>
      </c>
      <c r="E7192">
        <v>5</v>
      </c>
      <c r="F7192" t="s">
        <v>14</v>
      </c>
      <c r="G7192" t="s">
        <v>10961</v>
      </c>
      <c r="H7192" t="s">
        <v>8431</v>
      </c>
    </row>
    <row r="7193" spans="1:8" x14ac:dyDescent="0.25">
      <c r="A7193" s="41">
        <v>45838</v>
      </c>
      <c r="B7193" s="4" t="s">
        <v>10242</v>
      </c>
      <c r="C7193" t="s">
        <v>6162</v>
      </c>
      <c r="D7193" s="4" t="s">
        <v>11142</v>
      </c>
      <c r="E7193">
        <v>2</v>
      </c>
      <c r="F7193" t="s">
        <v>14</v>
      </c>
      <c r="G7193" t="s">
        <v>10961</v>
      </c>
      <c r="H7193" t="s">
        <v>8431</v>
      </c>
    </row>
    <row r="7194" spans="1:8" x14ac:dyDescent="0.25">
      <c r="A7194" s="41">
        <v>45838</v>
      </c>
      <c r="B7194" s="4" t="s">
        <v>10235</v>
      </c>
      <c r="C7194" t="s">
        <v>9052</v>
      </c>
      <c r="D7194" s="4" t="s">
        <v>11142</v>
      </c>
      <c r="E7194">
        <v>1</v>
      </c>
      <c r="F7194" t="s">
        <v>14</v>
      </c>
      <c r="G7194" t="s">
        <v>10961</v>
      </c>
      <c r="H7194" t="s">
        <v>8431</v>
      </c>
    </row>
    <row r="7195" spans="1:8" x14ac:dyDescent="0.25">
      <c r="A7195" s="41">
        <v>45838</v>
      </c>
      <c r="B7195" s="4" t="s">
        <v>10236</v>
      </c>
      <c r="C7195" t="s">
        <v>9053</v>
      </c>
      <c r="D7195" s="4" t="s">
        <v>11142</v>
      </c>
      <c r="E7195">
        <v>1</v>
      </c>
      <c r="F7195" t="s">
        <v>14</v>
      </c>
      <c r="G7195" t="s">
        <v>10961</v>
      </c>
      <c r="H7195" t="s">
        <v>8431</v>
      </c>
    </row>
    <row r="7196" spans="1:8" x14ac:dyDescent="0.25">
      <c r="A7196" s="41">
        <v>45838</v>
      </c>
      <c r="B7196" s="4" t="s">
        <v>10231</v>
      </c>
      <c r="C7196" t="s">
        <v>9048</v>
      </c>
      <c r="D7196" s="4" t="s">
        <v>11142</v>
      </c>
      <c r="E7196">
        <v>1</v>
      </c>
      <c r="F7196" t="s">
        <v>14</v>
      </c>
      <c r="G7196" t="s">
        <v>10961</v>
      </c>
      <c r="H7196" t="s">
        <v>8431</v>
      </c>
    </row>
    <row r="7197" spans="1:8" x14ac:dyDescent="0.25">
      <c r="A7197" s="41">
        <v>45838</v>
      </c>
      <c r="B7197" s="4" t="s">
        <v>10232</v>
      </c>
      <c r="C7197" t="s">
        <v>9049</v>
      </c>
      <c r="D7197" s="4" t="s">
        <v>11142</v>
      </c>
      <c r="E7197">
        <v>1</v>
      </c>
      <c r="F7197" t="s">
        <v>14</v>
      </c>
      <c r="G7197" t="s">
        <v>10961</v>
      </c>
      <c r="H7197" t="s">
        <v>8431</v>
      </c>
    </row>
    <row r="7198" spans="1:8" x14ac:dyDescent="0.25">
      <c r="A7198" s="41">
        <v>45838</v>
      </c>
      <c r="B7198" s="4" t="s">
        <v>10243</v>
      </c>
      <c r="C7198" t="s">
        <v>9046</v>
      </c>
      <c r="D7198" s="4" t="s">
        <v>11142</v>
      </c>
      <c r="E7198">
        <v>1</v>
      </c>
      <c r="F7198" t="s">
        <v>14</v>
      </c>
      <c r="G7198" t="s">
        <v>10961</v>
      </c>
      <c r="H7198" t="s">
        <v>8431</v>
      </c>
    </row>
    <row r="7199" spans="1:8" x14ac:dyDescent="0.25">
      <c r="A7199" s="41">
        <v>45838</v>
      </c>
      <c r="B7199" s="4" t="s">
        <v>10244</v>
      </c>
      <c r="C7199" t="s">
        <v>9047</v>
      </c>
      <c r="D7199" s="4" t="s">
        <v>11142</v>
      </c>
      <c r="E7199">
        <v>1</v>
      </c>
      <c r="F7199" t="s">
        <v>14</v>
      </c>
      <c r="G7199" t="s">
        <v>10961</v>
      </c>
      <c r="H7199" t="s">
        <v>8431</v>
      </c>
    </row>
    <row r="7200" spans="1:8" x14ac:dyDescent="0.25">
      <c r="A7200" s="41">
        <v>45838</v>
      </c>
      <c r="B7200" s="4">
        <v>4330349100</v>
      </c>
      <c r="C7200" t="s">
        <v>9285</v>
      </c>
      <c r="D7200" s="4" t="s">
        <v>11143</v>
      </c>
      <c r="E7200">
        <v>5</v>
      </c>
      <c r="F7200" t="s">
        <v>25</v>
      </c>
      <c r="G7200" t="s">
        <v>10961</v>
      </c>
      <c r="H7200" t="s">
        <v>8431</v>
      </c>
    </row>
    <row r="7201" spans="1:8" x14ac:dyDescent="0.25">
      <c r="A7201" s="41">
        <v>45838</v>
      </c>
      <c r="B7201" s="4" t="s">
        <v>2766</v>
      </c>
      <c r="C7201" t="s">
        <v>2767</v>
      </c>
      <c r="D7201" s="4" t="s">
        <v>11143</v>
      </c>
      <c r="E7201">
        <v>2</v>
      </c>
      <c r="F7201" t="s">
        <v>14</v>
      </c>
      <c r="G7201" t="s">
        <v>10961</v>
      </c>
      <c r="H7201" t="s">
        <v>8431</v>
      </c>
    </row>
    <row r="7202" spans="1:8" x14ac:dyDescent="0.25">
      <c r="A7202" s="41">
        <v>45838</v>
      </c>
      <c r="B7202" s="4" t="s">
        <v>2427</v>
      </c>
      <c r="C7202" t="s">
        <v>2483</v>
      </c>
      <c r="D7202" s="4" t="s">
        <v>11143</v>
      </c>
      <c r="E7202">
        <v>12</v>
      </c>
      <c r="F7202" t="s">
        <v>14</v>
      </c>
      <c r="G7202" t="s">
        <v>10961</v>
      </c>
      <c r="H7202" t="s">
        <v>8431</v>
      </c>
    </row>
    <row r="7203" spans="1:8" x14ac:dyDescent="0.25">
      <c r="A7203" s="41">
        <v>45838</v>
      </c>
      <c r="B7203" s="4" t="s">
        <v>8819</v>
      </c>
      <c r="C7203" t="s">
        <v>8789</v>
      </c>
      <c r="D7203" s="4" t="s">
        <v>11143</v>
      </c>
      <c r="E7203">
        <v>8</v>
      </c>
      <c r="F7203" t="s">
        <v>14</v>
      </c>
      <c r="G7203" t="s">
        <v>10961</v>
      </c>
      <c r="H7203" t="s">
        <v>8431</v>
      </c>
    </row>
    <row r="7204" spans="1:8" x14ac:dyDescent="0.25">
      <c r="A7204" s="41">
        <v>45838</v>
      </c>
      <c r="B7204" s="4" t="s">
        <v>8829</v>
      </c>
      <c r="C7204" t="s">
        <v>8799</v>
      </c>
      <c r="D7204" s="4" t="s">
        <v>11143</v>
      </c>
      <c r="E7204">
        <v>8</v>
      </c>
      <c r="F7204" t="s">
        <v>14</v>
      </c>
      <c r="G7204" t="s">
        <v>10961</v>
      </c>
      <c r="H7204" t="s">
        <v>8431</v>
      </c>
    </row>
    <row r="7205" spans="1:8" x14ac:dyDescent="0.25">
      <c r="A7205" s="41">
        <v>45838</v>
      </c>
      <c r="B7205" s="4" t="s">
        <v>8836</v>
      </c>
      <c r="C7205" t="s">
        <v>8807</v>
      </c>
      <c r="D7205" s="4" t="s">
        <v>11143</v>
      </c>
      <c r="E7205">
        <v>8</v>
      </c>
      <c r="F7205" t="s">
        <v>14</v>
      </c>
      <c r="G7205" t="s">
        <v>10961</v>
      </c>
      <c r="H7205" t="s">
        <v>8431</v>
      </c>
    </row>
    <row r="7206" spans="1:8" x14ac:dyDescent="0.25">
      <c r="A7206" s="41">
        <v>45838</v>
      </c>
      <c r="B7206" s="4" t="s">
        <v>1073</v>
      </c>
      <c r="C7206" t="s">
        <v>1074</v>
      </c>
      <c r="D7206" s="4" t="s">
        <v>11143</v>
      </c>
      <c r="E7206">
        <v>10</v>
      </c>
      <c r="F7206" t="s">
        <v>14</v>
      </c>
      <c r="G7206" t="s">
        <v>10961</v>
      </c>
      <c r="H7206" t="s">
        <v>8431</v>
      </c>
    </row>
    <row r="7207" spans="1:8" x14ac:dyDescent="0.25">
      <c r="A7207" s="41">
        <v>45838</v>
      </c>
      <c r="B7207" s="4" t="s">
        <v>962</v>
      </c>
      <c r="C7207" t="s">
        <v>963</v>
      </c>
      <c r="D7207" s="4" t="s">
        <v>11143</v>
      </c>
      <c r="E7207">
        <v>10</v>
      </c>
      <c r="F7207" t="s">
        <v>14</v>
      </c>
      <c r="G7207" t="s">
        <v>10961</v>
      </c>
      <c r="H7207" t="s">
        <v>8431</v>
      </c>
    </row>
    <row r="7208" spans="1:8" x14ac:dyDescent="0.25">
      <c r="A7208" s="41">
        <v>45838</v>
      </c>
      <c r="B7208" s="4" t="s">
        <v>7000</v>
      </c>
      <c r="C7208" t="s">
        <v>7001</v>
      </c>
      <c r="D7208" s="4" t="s">
        <v>11143</v>
      </c>
      <c r="E7208">
        <v>48</v>
      </c>
      <c r="F7208" t="s">
        <v>14</v>
      </c>
      <c r="G7208" t="s">
        <v>10961</v>
      </c>
      <c r="H7208" t="s">
        <v>8431</v>
      </c>
    </row>
    <row r="7209" spans="1:8" x14ac:dyDescent="0.25">
      <c r="A7209" s="41">
        <v>45838</v>
      </c>
      <c r="B7209" s="4" t="s">
        <v>2245</v>
      </c>
      <c r="C7209" t="s">
        <v>2246</v>
      </c>
      <c r="D7209" s="4" t="s">
        <v>11143</v>
      </c>
      <c r="E7209">
        <v>10</v>
      </c>
      <c r="F7209" t="s">
        <v>14</v>
      </c>
      <c r="G7209" t="s">
        <v>10961</v>
      </c>
      <c r="H7209" t="s">
        <v>8431</v>
      </c>
    </row>
    <row r="7210" spans="1:8" x14ac:dyDescent="0.25">
      <c r="A7210" s="41">
        <v>45838</v>
      </c>
      <c r="B7210" s="4" t="s">
        <v>10966</v>
      </c>
      <c r="C7210" t="s">
        <v>10968</v>
      </c>
      <c r="D7210" s="4" t="s">
        <v>11143</v>
      </c>
      <c r="E7210">
        <v>40</v>
      </c>
      <c r="F7210" t="s">
        <v>14</v>
      </c>
      <c r="G7210" t="s">
        <v>10961</v>
      </c>
      <c r="H7210" t="s">
        <v>8431</v>
      </c>
    </row>
    <row r="7211" spans="1:8" x14ac:dyDescent="0.25">
      <c r="A7211" s="41">
        <v>45838</v>
      </c>
      <c r="B7211" s="4" t="s">
        <v>9287</v>
      </c>
      <c r="C7211" t="s">
        <v>8360</v>
      </c>
      <c r="D7211" s="4" t="s">
        <v>11143</v>
      </c>
      <c r="E7211">
        <v>20</v>
      </c>
      <c r="F7211" t="s">
        <v>14</v>
      </c>
      <c r="G7211" t="s">
        <v>10961</v>
      </c>
      <c r="H7211" t="s">
        <v>8431</v>
      </c>
    </row>
    <row r="7212" spans="1:8" x14ac:dyDescent="0.25">
      <c r="A7212" s="41">
        <v>45838</v>
      </c>
      <c r="B7212" s="4" t="s">
        <v>9288</v>
      </c>
      <c r="C7212" t="s">
        <v>8361</v>
      </c>
      <c r="D7212" s="4" t="s">
        <v>11143</v>
      </c>
      <c r="E7212">
        <v>20</v>
      </c>
      <c r="F7212" t="s">
        <v>14</v>
      </c>
      <c r="G7212" t="s">
        <v>10961</v>
      </c>
      <c r="H7212" t="s">
        <v>8431</v>
      </c>
    </row>
    <row r="7213" spans="1:8" x14ac:dyDescent="0.25">
      <c r="A7213" s="41">
        <v>45838</v>
      </c>
      <c r="B7213" s="4">
        <v>4340460100</v>
      </c>
      <c r="C7213" t="s">
        <v>8730</v>
      </c>
      <c r="D7213" s="4" t="s">
        <v>11143</v>
      </c>
      <c r="E7213">
        <v>2</v>
      </c>
      <c r="F7213" t="s">
        <v>14</v>
      </c>
      <c r="G7213" t="s">
        <v>10961</v>
      </c>
      <c r="H7213" t="s">
        <v>8431</v>
      </c>
    </row>
    <row r="7214" spans="1:8" x14ac:dyDescent="0.25">
      <c r="A7214" s="41">
        <v>45838</v>
      </c>
      <c r="B7214" s="4">
        <v>1280359100</v>
      </c>
      <c r="C7214" t="s">
        <v>8650</v>
      </c>
      <c r="D7214" s="4" t="s">
        <v>11143</v>
      </c>
      <c r="E7214">
        <v>1</v>
      </c>
      <c r="F7214" t="s">
        <v>25</v>
      </c>
      <c r="G7214" t="s">
        <v>10961</v>
      </c>
      <c r="H7214" t="s">
        <v>8431</v>
      </c>
    </row>
    <row r="7215" spans="1:8" x14ac:dyDescent="0.25">
      <c r="A7215" s="41">
        <v>45838</v>
      </c>
      <c r="B7215" s="4">
        <v>3310308100</v>
      </c>
      <c r="C7215" t="s">
        <v>8709</v>
      </c>
      <c r="D7215" s="4" t="s">
        <v>11143</v>
      </c>
      <c r="E7215">
        <v>1</v>
      </c>
      <c r="F7215" t="s">
        <v>14</v>
      </c>
      <c r="G7215" t="s">
        <v>10961</v>
      </c>
      <c r="H7215" t="s">
        <v>8431</v>
      </c>
    </row>
    <row r="7216" spans="1:8" x14ac:dyDescent="0.25">
      <c r="A7216" s="41">
        <v>45838</v>
      </c>
      <c r="B7216" s="4">
        <v>3280825100</v>
      </c>
      <c r="C7216" t="s">
        <v>8700</v>
      </c>
      <c r="D7216" s="4" t="s">
        <v>11143</v>
      </c>
      <c r="E7216">
        <v>1</v>
      </c>
      <c r="F7216" t="s">
        <v>14</v>
      </c>
      <c r="G7216" t="s">
        <v>10961</v>
      </c>
      <c r="H7216" t="s">
        <v>8431</v>
      </c>
    </row>
    <row r="7217" spans="1:8" x14ac:dyDescent="0.25">
      <c r="A7217" s="41">
        <v>45838</v>
      </c>
      <c r="B7217" s="4" t="s">
        <v>10148</v>
      </c>
      <c r="C7217" t="s">
        <v>6247</v>
      </c>
      <c r="D7217" s="4" t="s">
        <v>11143</v>
      </c>
      <c r="E7217">
        <v>20</v>
      </c>
      <c r="F7217" t="s">
        <v>14</v>
      </c>
      <c r="G7217" t="s">
        <v>10961</v>
      </c>
      <c r="H7217" t="s">
        <v>8431</v>
      </c>
    </row>
    <row r="7218" spans="1:8" x14ac:dyDescent="0.25">
      <c r="A7218" s="41">
        <v>45838</v>
      </c>
      <c r="B7218" s="4" t="s">
        <v>942</v>
      </c>
      <c r="C7218" t="s">
        <v>3499</v>
      </c>
      <c r="D7218" s="4" t="s">
        <v>11143</v>
      </c>
      <c r="E7218">
        <v>10</v>
      </c>
      <c r="F7218" t="s">
        <v>14</v>
      </c>
      <c r="G7218" t="s">
        <v>10961</v>
      </c>
      <c r="H7218" t="s">
        <v>8431</v>
      </c>
    </row>
    <row r="7219" spans="1:8" x14ac:dyDescent="0.25">
      <c r="A7219" s="41">
        <v>45838</v>
      </c>
      <c r="B7219" s="4" t="s">
        <v>2369</v>
      </c>
      <c r="C7219" t="s">
        <v>2441</v>
      </c>
      <c r="D7219" s="4" t="s">
        <v>11143</v>
      </c>
      <c r="E7219">
        <v>10</v>
      </c>
      <c r="F7219" t="s">
        <v>14</v>
      </c>
      <c r="G7219" t="s">
        <v>10961</v>
      </c>
      <c r="H7219" t="s">
        <v>8431</v>
      </c>
    </row>
    <row r="7220" spans="1:8" x14ac:dyDescent="0.25">
      <c r="A7220" s="41">
        <v>45838</v>
      </c>
      <c r="B7220" s="4" t="s">
        <v>1093</v>
      </c>
      <c r="C7220" t="s">
        <v>1094</v>
      </c>
      <c r="D7220" s="4" t="s">
        <v>11143</v>
      </c>
      <c r="E7220">
        <v>6</v>
      </c>
      <c r="F7220" t="s">
        <v>25</v>
      </c>
      <c r="G7220" t="s">
        <v>10961</v>
      </c>
      <c r="H7220" t="s">
        <v>8431</v>
      </c>
    </row>
    <row r="7221" spans="1:8" x14ac:dyDescent="0.25">
      <c r="A7221" s="41">
        <v>45838</v>
      </c>
      <c r="B7221" s="4" t="s">
        <v>1079</v>
      </c>
      <c r="C7221" t="s">
        <v>1080</v>
      </c>
      <c r="D7221" s="4" t="s">
        <v>11143</v>
      </c>
      <c r="E7221">
        <v>6</v>
      </c>
      <c r="F7221" t="s">
        <v>25</v>
      </c>
      <c r="G7221" t="s">
        <v>10961</v>
      </c>
      <c r="H7221" t="s">
        <v>8431</v>
      </c>
    </row>
    <row r="7222" spans="1:8" x14ac:dyDescent="0.25">
      <c r="A7222" s="41">
        <v>45838</v>
      </c>
      <c r="B7222" s="4" t="s">
        <v>2349</v>
      </c>
      <c r="C7222" t="s">
        <v>2350</v>
      </c>
      <c r="D7222" s="4" t="s">
        <v>11143</v>
      </c>
      <c r="E7222">
        <v>2</v>
      </c>
      <c r="F7222" t="s">
        <v>14</v>
      </c>
      <c r="G7222" t="s">
        <v>10961</v>
      </c>
      <c r="H7222" t="s">
        <v>8431</v>
      </c>
    </row>
    <row r="7223" spans="1:8" x14ac:dyDescent="0.25">
      <c r="A7223" s="41">
        <v>45838</v>
      </c>
      <c r="B7223" s="4" t="s">
        <v>179</v>
      </c>
      <c r="C7223" t="s">
        <v>180</v>
      </c>
      <c r="D7223" s="4" t="s">
        <v>11143</v>
      </c>
      <c r="E7223">
        <v>4</v>
      </c>
      <c r="F7223" t="s">
        <v>14</v>
      </c>
      <c r="G7223" t="s">
        <v>10961</v>
      </c>
      <c r="H7223" t="s">
        <v>8431</v>
      </c>
    </row>
    <row r="7224" spans="1:8" x14ac:dyDescent="0.25">
      <c r="A7224" s="41">
        <v>45838</v>
      </c>
      <c r="B7224" s="4" t="s">
        <v>10976</v>
      </c>
      <c r="C7224" t="s">
        <v>10976</v>
      </c>
      <c r="D7224" s="4" t="s">
        <v>11143</v>
      </c>
      <c r="E7224">
        <v>59</v>
      </c>
      <c r="F7224" t="s">
        <v>14</v>
      </c>
      <c r="G7224" t="s">
        <v>10961</v>
      </c>
      <c r="H7224" t="s">
        <v>8431</v>
      </c>
    </row>
    <row r="7225" spans="1:8" x14ac:dyDescent="0.25">
      <c r="A7225" s="41">
        <v>45838</v>
      </c>
      <c r="B7225" s="4" t="s">
        <v>7026</v>
      </c>
      <c r="C7225" t="s">
        <v>7027</v>
      </c>
      <c r="D7225" s="4" t="s">
        <v>11143</v>
      </c>
      <c r="E7225">
        <v>24</v>
      </c>
      <c r="F7225" t="s">
        <v>14</v>
      </c>
      <c r="G7225" t="s">
        <v>10961</v>
      </c>
      <c r="H7225" t="s">
        <v>8431</v>
      </c>
    </row>
    <row r="7226" spans="1:8" x14ac:dyDescent="0.25">
      <c r="A7226" s="41">
        <v>45838</v>
      </c>
      <c r="B7226" s="4" t="s">
        <v>2557</v>
      </c>
      <c r="C7226" t="s">
        <v>2558</v>
      </c>
      <c r="D7226" s="4" t="s">
        <v>11143</v>
      </c>
      <c r="E7226">
        <v>1</v>
      </c>
      <c r="F7226" t="s">
        <v>25</v>
      </c>
      <c r="G7226" t="s">
        <v>10961</v>
      </c>
      <c r="H7226" t="s">
        <v>8431</v>
      </c>
    </row>
    <row r="7227" spans="1:8" x14ac:dyDescent="0.25">
      <c r="A7227" s="41">
        <v>45838</v>
      </c>
      <c r="B7227" s="4" t="s">
        <v>6418</v>
      </c>
      <c r="C7227" t="s">
        <v>6419</v>
      </c>
      <c r="D7227" s="4" t="s">
        <v>11143</v>
      </c>
      <c r="E7227">
        <v>6</v>
      </c>
      <c r="F7227" t="s">
        <v>25</v>
      </c>
      <c r="G7227" t="s">
        <v>10961</v>
      </c>
      <c r="H7227" t="s">
        <v>8431</v>
      </c>
    </row>
    <row r="7228" spans="1:8" x14ac:dyDescent="0.25">
      <c r="A7228" s="41">
        <v>45838</v>
      </c>
      <c r="B7228" s="4" t="s">
        <v>1347</v>
      </c>
      <c r="C7228" t="s">
        <v>1348</v>
      </c>
      <c r="D7228" s="4">
        <v>3650</v>
      </c>
      <c r="E7228">
        <v>100</v>
      </c>
      <c r="F7228" t="s">
        <v>14</v>
      </c>
      <c r="G7228" t="s">
        <v>10003</v>
      </c>
      <c r="H7228" t="s">
        <v>8431</v>
      </c>
    </row>
    <row r="7229" spans="1:8" x14ac:dyDescent="0.25">
      <c r="A7229" s="41">
        <v>45838</v>
      </c>
      <c r="B7229" s="4" t="s">
        <v>745</v>
      </c>
      <c r="C7229" t="s">
        <v>746</v>
      </c>
      <c r="D7229" s="4">
        <v>3651</v>
      </c>
      <c r="E7229">
        <v>73</v>
      </c>
      <c r="F7229" t="s">
        <v>14</v>
      </c>
      <c r="G7229" t="s">
        <v>10003</v>
      </c>
      <c r="H7229" t="s">
        <v>8431</v>
      </c>
    </row>
    <row r="7230" spans="1:8" x14ac:dyDescent="0.25">
      <c r="A7230" s="41">
        <v>45838</v>
      </c>
      <c r="B7230" s="4" t="s">
        <v>10183</v>
      </c>
      <c r="C7230" t="s">
        <v>2825</v>
      </c>
      <c r="D7230" s="4">
        <v>3653</v>
      </c>
      <c r="E7230">
        <v>11</v>
      </c>
      <c r="F7230" t="s">
        <v>14</v>
      </c>
      <c r="G7230" t="s">
        <v>10003</v>
      </c>
      <c r="H7230" t="s">
        <v>8431</v>
      </c>
    </row>
    <row r="7231" spans="1:8" x14ac:dyDescent="0.25">
      <c r="A7231" s="41">
        <v>45838</v>
      </c>
      <c r="B7231" s="4" t="s">
        <v>10184</v>
      </c>
      <c r="C7231" t="s">
        <v>2826</v>
      </c>
      <c r="D7231" s="4">
        <v>3654</v>
      </c>
      <c r="E7231">
        <v>9</v>
      </c>
      <c r="F7231" t="s">
        <v>14</v>
      </c>
      <c r="G7231" t="s">
        <v>10003</v>
      </c>
      <c r="H7231" t="s">
        <v>8431</v>
      </c>
    </row>
    <row r="7232" spans="1:8" x14ac:dyDescent="0.25">
      <c r="A7232" s="41">
        <v>45838</v>
      </c>
      <c r="B7232" s="4" t="s">
        <v>11144</v>
      </c>
      <c r="C7232" t="s">
        <v>11145</v>
      </c>
      <c r="D7232" s="4">
        <v>3656</v>
      </c>
      <c r="E7232">
        <v>250</v>
      </c>
      <c r="F7232" t="s">
        <v>25</v>
      </c>
      <c r="G7232" t="s">
        <v>10003</v>
      </c>
      <c r="H7232" t="s">
        <v>8431</v>
      </c>
    </row>
    <row r="7233" spans="1:8" x14ac:dyDescent="0.25">
      <c r="A7233" s="41">
        <v>45838</v>
      </c>
      <c r="B7233" s="4" t="s">
        <v>10989</v>
      </c>
      <c r="C7233" t="s">
        <v>10990</v>
      </c>
      <c r="D7233" s="4">
        <v>3657</v>
      </c>
      <c r="E7233">
        <v>250</v>
      </c>
      <c r="F7233" t="s">
        <v>25</v>
      </c>
      <c r="G7233" t="s">
        <v>10003</v>
      </c>
      <c r="H7233" t="s">
        <v>8431</v>
      </c>
    </row>
    <row r="7234" spans="1:8" x14ac:dyDescent="0.25">
      <c r="A7234" s="41">
        <v>45838</v>
      </c>
      <c r="B7234" s="4" t="s">
        <v>11146</v>
      </c>
      <c r="C7234" t="s">
        <v>11147</v>
      </c>
      <c r="D7234" s="4">
        <v>3658</v>
      </c>
      <c r="E7234">
        <v>50</v>
      </c>
      <c r="F7234" t="s">
        <v>14</v>
      </c>
      <c r="G7234" t="s">
        <v>10003</v>
      </c>
      <c r="H7234" t="s">
        <v>8431</v>
      </c>
    </row>
    <row r="7235" spans="1:8" x14ac:dyDescent="0.25">
      <c r="A7235" s="41">
        <v>45838</v>
      </c>
      <c r="B7235" s="4" t="s">
        <v>11148</v>
      </c>
      <c r="C7235" t="s">
        <v>11149</v>
      </c>
      <c r="D7235" s="4">
        <v>3659</v>
      </c>
      <c r="E7235">
        <v>50</v>
      </c>
      <c r="F7235" t="s">
        <v>14</v>
      </c>
      <c r="G7235" t="s">
        <v>10003</v>
      </c>
      <c r="H7235" t="s">
        <v>8431</v>
      </c>
    </row>
    <row r="7236" spans="1:8" x14ac:dyDescent="0.25">
      <c r="A7236" s="41">
        <v>45838</v>
      </c>
      <c r="B7236" s="4" t="s">
        <v>11150</v>
      </c>
      <c r="C7236" t="s">
        <v>11151</v>
      </c>
      <c r="D7236" s="4">
        <v>3660</v>
      </c>
      <c r="E7236">
        <v>150</v>
      </c>
      <c r="F7236" t="s">
        <v>14</v>
      </c>
      <c r="G7236" t="s">
        <v>10003</v>
      </c>
      <c r="H7236" t="s">
        <v>8431</v>
      </c>
    </row>
    <row r="7237" spans="1:8" x14ac:dyDescent="0.25">
      <c r="A7237" s="41">
        <v>45838</v>
      </c>
      <c r="B7237" s="4" t="s">
        <v>9009</v>
      </c>
      <c r="C7237" t="s">
        <v>8987</v>
      </c>
      <c r="D7237" s="4">
        <v>3661</v>
      </c>
      <c r="E7237">
        <v>100</v>
      </c>
      <c r="F7237" t="s">
        <v>14</v>
      </c>
      <c r="G7237" t="s">
        <v>10003</v>
      </c>
      <c r="H7237" t="s">
        <v>8431</v>
      </c>
    </row>
    <row r="7238" spans="1:8" x14ac:dyDescent="0.25">
      <c r="A7238" s="41">
        <v>45838</v>
      </c>
      <c r="B7238" s="4" t="s">
        <v>8337</v>
      </c>
      <c r="C7238" t="s">
        <v>8338</v>
      </c>
      <c r="D7238" s="4">
        <v>3662</v>
      </c>
      <c r="E7238">
        <v>500</v>
      </c>
      <c r="F7238" t="s">
        <v>14</v>
      </c>
      <c r="G7238" t="s">
        <v>10003</v>
      </c>
      <c r="H7238" t="s">
        <v>8431</v>
      </c>
    </row>
    <row r="7239" spans="1:8" x14ac:dyDescent="0.25">
      <c r="A7239" s="41">
        <v>45838</v>
      </c>
      <c r="B7239" s="4" t="s">
        <v>8339</v>
      </c>
      <c r="C7239" t="s">
        <v>8340</v>
      </c>
      <c r="D7239" s="4">
        <v>3663</v>
      </c>
      <c r="E7239">
        <v>250</v>
      </c>
      <c r="F7239" t="s">
        <v>14</v>
      </c>
      <c r="G7239" t="s">
        <v>10003</v>
      </c>
      <c r="H7239" t="s">
        <v>8431</v>
      </c>
    </row>
    <row r="7240" spans="1:8" x14ac:dyDescent="0.25">
      <c r="A7240" s="41">
        <v>45840</v>
      </c>
      <c r="B7240" s="4" t="s">
        <v>8337</v>
      </c>
      <c r="C7240" t="s">
        <v>8338</v>
      </c>
      <c r="D7240" s="4">
        <v>2297</v>
      </c>
      <c r="E7240">
        <v>60</v>
      </c>
      <c r="F7240" t="s">
        <v>14</v>
      </c>
      <c r="G7240" t="s">
        <v>10961</v>
      </c>
      <c r="H7240" t="s">
        <v>9417</v>
      </c>
    </row>
    <row r="7241" spans="1:8" x14ac:dyDescent="0.25">
      <c r="A7241" s="41">
        <v>45840</v>
      </c>
      <c r="B7241" s="4" t="s">
        <v>8351</v>
      </c>
      <c r="C7241" t="s">
        <v>8352</v>
      </c>
      <c r="D7241" s="4">
        <v>2297</v>
      </c>
      <c r="E7241">
        <v>12</v>
      </c>
      <c r="F7241" t="s">
        <v>14</v>
      </c>
      <c r="G7241" t="s">
        <v>10961</v>
      </c>
      <c r="H7241" t="s">
        <v>9417</v>
      </c>
    </row>
    <row r="7242" spans="1:8" x14ac:dyDescent="0.25">
      <c r="A7242" s="41">
        <v>45839</v>
      </c>
      <c r="B7242" s="4" t="s">
        <v>8131</v>
      </c>
      <c r="C7242" t="s">
        <v>8132</v>
      </c>
      <c r="D7242" s="4">
        <v>2263</v>
      </c>
      <c r="E7242">
        <v>100</v>
      </c>
      <c r="F7242" t="s">
        <v>14</v>
      </c>
      <c r="G7242" t="s">
        <v>10961</v>
      </c>
      <c r="H7242" t="s">
        <v>9275</v>
      </c>
    </row>
    <row r="7243" spans="1:8" x14ac:dyDescent="0.25">
      <c r="A7243" s="41">
        <v>45839</v>
      </c>
      <c r="B7243" s="4" t="s">
        <v>8135</v>
      </c>
      <c r="C7243" t="s">
        <v>8136</v>
      </c>
      <c r="D7243" s="4">
        <v>2263</v>
      </c>
      <c r="E7243">
        <v>100</v>
      </c>
      <c r="F7243" t="s">
        <v>14</v>
      </c>
      <c r="G7243" t="s">
        <v>10961</v>
      </c>
      <c r="H7243" t="s">
        <v>9275</v>
      </c>
    </row>
    <row r="7244" spans="1:8" x14ac:dyDescent="0.25">
      <c r="A7244" s="41">
        <v>45839</v>
      </c>
      <c r="B7244" s="4" t="s">
        <v>8139</v>
      </c>
      <c r="C7244" t="s">
        <v>8140</v>
      </c>
      <c r="D7244" s="4">
        <v>2263</v>
      </c>
      <c r="E7244">
        <v>30</v>
      </c>
      <c r="F7244" t="s">
        <v>14</v>
      </c>
      <c r="G7244" t="s">
        <v>10961</v>
      </c>
      <c r="H7244" t="s">
        <v>9275</v>
      </c>
    </row>
    <row r="7245" spans="1:8" x14ac:dyDescent="0.25">
      <c r="A7245" s="41">
        <v>45839</v>
      </c>
      <c r="B7245" s="4" t="s">
        <v>8836</v>
      </c>
      <c r="C7245" t="s">
        <v>8807</v>
      </c>
      <c r="D7245" s="4">
        <v>2286</v>
      </c>
      <c r="E7245">
        <v>1</v>
      </c>
      <c r="F7245" t="s">
        <v>14</v>
      </c>
      <c r="G7245" t="s">
        <v>10961</v>
      </c>
      <c r="H7245" t="s">
        <v>10149</v>
      </c>
    </row>
    <row r="7246" spans="1:8" x14ac:dyDescent="0.25">
      <c r="A7246" s="41">
        <v>45839</v>
      </c>
      <c r="B7246" s="4" t="s">
        <v>8826</v>
      </c>
      <c r="C7246" t="s">
        <v>8796</v>
      </c>
      <c r="D7246" s="4">
        <v>2286</v>
      </c>
      <c r="E7246">
        <v>1</v>
      </c>
      <c r="F7246" t="s">
        <v>14</v>
      </c>
      <c r="G7246" t="s">
        <v>10961</v>
      </c>
      <c r="H7246" t="s">
        <v>10149</v>
      </c>
    </row>
    <row r="7247" spans="1:8" x14ac:dyDescent="0.25">
      <c r="A7247" s="41">
        <v>45839</v>
      </c>
      <c r="B7247" s="4" t="s">
        <v>8829</v>
      </c>
      <c r="C7247" t="s">
        <v>8799</v>
      </c>
      <c r="D7247" s="4">
        <v>2286</v>
      </c>
      <c r="E7247">
        <v>1</v>
      </c>
      <c r="F7247" t="s">
        <v>14</v>
      </c>
      <c r="G7247" t="s">
        <v>10961</v>
      </c>
      <c r="H7247" t="s">
        <v>10149</v>
      </c>
    </row>
    <row r="7248" spans="1:8" x14ac:dyDescent="0.25">
      <c r="A7248" s="41">
        <v>45839</v>
      </c>
      <c r="B7248" s="4" t="s">
        <v>5850</v>
      </c>
      <c r="C7248" t="s">
        <v>5851</v>
      </c>
      <c r="D7248" s="4">
        <v>2286</v>
      </c>
      <c r="E7248">
        <v>4</v>
      </c>
      <c r="F7248" t="s">
        <v>14</v>
      </c>
      <c r="G7248" t="s">
        <v>10961</v>
      </c>
      <c r="H7248" t="s">
        <v>10149</v>
      </c>
    </row>
    <row r="7249" spans="1:8" x14ac:dyDescent="0.25">
      <c r="A7249" s="41">
        <v>45839</v>
      </c>
      <c r="B7249" s="4" t="s">
        <v>6973</v>
      </c>
      <c r="C7249" t="s">
        <v>6974</v>
      </c>
      <c r="D7249" s="4">
        <v>2286</v>
      </c>
      <c r="E7249">
        <v>60</v>
      </c>
      <c r="F7249" t="s">
        <v>14</v>
      </c>
      <c r="G7249" t="s">
        <v>10961</v>
      </c>
      <c r="H7249" t="s">
        <v>10149</v>
      </c>
    </row>
    <row r="7250" spans="1:8" x14ac:dyDescent="0.25">
      <c r="A7250" s="41">
        <v>45839</v>
      </c>
      <c r="B7250" s="4" t="s">
        <v>4291</v>
      </c>
      <c r="C7250" t="s">
        <v>4292</v>
      </c>
      <c r="D7250" s="4">
        <v>2286</v>
      </c>
      <c r="E7250">
        <v>2</v>
      </c>
      <c r="F7250" t="s">
        <v>14</v>
      </c>
      <c r="G7250" t="s">
        <v>10961</v>
      </c>
      <c r="H7250" t="s">
        <v>10149</v>
      </c>
    </row>
    <row r="7251" spans="1:8" x14ac:dyDescent="0.25">
      <c r="A7251" s="41">
        <v>45836</v>
      </c>
      <c r="B7251" s="4" t="s">
        <v>8351</v>
      </c>
      <c r="C7251" t="s">
        <v>8352</v>
      </c>
      <c r="D7251" s="4">
        <v>3664</v>
      </c>
      <c r="E7251">
        <v>20</v>
      </c>
      <c r="F7251" t="s">
        <v>14</v>
      </c>
      <c r="G7251" t="s">
        <v>10003</v>
      </c>
    </row>
    <row r="7252" spans="1:8" x14ac:dyDescent="0.25">
      <c r="A7252" s="41">
        <v>45836</v>
      </c>
      <c r="B7252" s="4" t="s">
        <v>4045</v>
      </c>
      <c r="C7252" t="s">
        <v>4046</v>
      </c>
      <c r="D7252" s="4">
        <v>3665</v>
      </c>
      <c r="E7252">
        <v>1995</v>
      </c>
      <c r="F7252" t="s">
        <v>14</v>
      </c>
      <c r="G7252" t="s">
        <v>10003</v>
      </c>
    </row>
    <row r="7253" spans="1:8" x14ac:dyDescent="0.25">
      <c r="A7253" s="41">
        <v>45836</v>
      </c>
      <c r="B7253" s="4" t="s">
        <v>10674</v>
      </c>
      <c r="C7253" t="s">
        <v>10675</v>
      </c>
      <c r="D7253" s="4">
        <v>3666</v>
      </c>
      <c r="E7253">
        <v>1854</v>
      </c>
      <c r="F7253" t="s">
        <v>14</v>
      </c>
      <c r="G7253" t="s">
        <v>10003</v>
      </c>
    </row>
    <row r="7254" spans="1:8" x14ac:dyDescent="0.25">
      <c r="A7254" s="41">
        <v>45836</v>
      </c>
      <c r="B7254" s="4" t="s">
        <v>4703</v>
      </c>
      <c r="C7254" t="s">
        <v>4704</v>
      </c>
      <c r="D7254" s="4">
        <v>3667</v>
      </c>
      <c r="E7254">
        <v>100</v>
      </c>
      <c r="F7254" t="s">
        <v>14</v>
      </c>
      <c r="G7254" t="s">
        <v>10003</v>
      </c>
    </row>
    <row r="7255" spans="1:8" x14ac:dyDescent="0.25">
      <c r="A7255" s="41">
        <v>45836</v>
      </c>
      <c r="B7255" s="4" t="s">
        <v>2941</v>
      </c>
      <c r="C7255" t="s">
        <v>2942</v>
      </c>
      <c r="D7255" s="4">
        <v>3668</v>
      </c>
      <c r="E7255">
        <v>100</v>
      </c>
      <c r="F7255" t="s">
        <v>14</v>
      </c>
      <c r="G7255" t="s">
        <v>10003</v>
      </c>
    </row>
    <row r="7256" spans="1:8" x14ac:dyDescent="0.25">
      <c r="A7256" s="41">
        <v>45836</v>
      </c>
      <c r="B7256" s="4" t="s">
        <v>11152</v>
      </c>
      <c r="C7256" t="s">
        <v>11152</v>
      </c>
      <c r="D7256" s="4">
        <v>3669</v>
      </c>
      <c r="E7256">
        <v>80</v>
      </c>
      <c r="F7256" t="s">
        <v>25</v>
      </c>
      <c r="G7256" t="s">
        <v>10003</v>
      </c>
    </row>
    <row r="7257" spans="1:8" x14ac:dyDescent="0.25">
      <c r="A7257" s="41">
        <v>45836</v>
      </c>
      <c r="B7257" s="4" t="s">
        <v>9754</v>
      </c>
      <c r="C7257" t="s">
        <v>9764</v>
      </c>
      <c r="D7257" s="4">
        <v>3670</v>
      </c>
      <c r="E7257">
        <v>80</v>
      </c>
      <c r="F7257" t="s">
        <v>14</v>
      </c>
      <c r="G7257" t="s">
        <v>10003</v>
      </c>
    </row>
    <row r="7258" spans="1:8" x14ac:dyDescent="0.25">
      <c r="A7258" s="41">
        <v>45836</v>
      </c>
      <c r="B7258" s="4">
        <v>3280524100</v>
      </c>
      <c r="C7258" t="s">
        <v>8670</v>
      </c>
      <c r="D7258" s="4">
        <v>3671</v>
      </c>
      <c r="E7258">
        <v>80</v>
      </c>
      <c r="F7258" t="s">
        <v>14</v>
      </c>
      <c r="G7258" t="s">
        <v>10003</v>
      </c>
    </row>
    <row r="7259" spans="1:8" x14ac:dyDescent="0.25">
      <c r="A7259" s="41">
        <v>45836</v>
      </c>
      <c r="B7259" s="4" t="s">
        <v>1760</v>
      </c>
      <c r="C7259" t="s">
        <v>10539</v>
      </c>
      <c r="D7259" s="4">
        <v>3672</v>
      </c>
      <c r="E7259">
        <v>100</v>
      </c>
      <c r="F7259" t="s">
        <v>25</v>
      </c>
      <c r="G7259" t="s">
        <v>10003</v>
      </c>
    </row>
    <row r="7260" spans="1:8" x14ac:dyDescent="0.25">
      <c r="A7260" s="41">
        <v>45836</v>
      </c>
      <c r="B7260" s="4" t="s">
        <v>1768</v>
      </c>
      <c r="C7260" t="s">
        <v>10540</v>
      </c>
      <c r="D7260" s="4">
        <v>3673</v>
      </c>
      <c r="E7260">
        <v>200</v>
      </c>
      <c r="F7260" t="s">
        <v>14</v>
      </c>
      <c r="G7260" t="s">
        <v>10003</v>
      </c>
    </row>
    <row r="7261" spans="1:8" x14ac:dyDescent="0.25">
      <c r="A7261" s="41">
        <v>45836</v>
      </c>
      <c r="B7261" s="4" t="s">
        <v>5899</v>
      </c>
      <c r="C7261" t="s">
        <v>5900</v>
      </c>
      <c r="D7261" s="4">
        <v>3675</v>
      </c>
      <c r="E7261">
        <v>245</v>
      </c>
      <c r="F7261" t="s">
        <v>25</v>
      </c>
      <c r="G7261" t="s">
        <v>10003</v>
      </c>
    </row>
    <row r="7262" spans="1:8" x14ac:dyDescent="0.25">
      <c r="A7262" s="41">
        <v>45836</v>
      </c>
      <c r="B7262" s="4" t="s">
        <v>1770</v>
      </c>
      <c r="C7262" t="s">
        <v>10542</v>
      </c>
      <c r="D7262" s="4">
        <v>3678</v>
      </c>
      <c r="E7262">
        <v>200</v>
      </c>
      <c r="F7262" t="s">
        <v>14</v>
      </c>
      <c r="G7262" t="s">
        <v>10003</v>
      </c>
    </row>
    <row r="7263" spans="1:8" x14ac:dyDescent="0.25">
      <c r="A7263" s="41">
        <v>45836</v>
      </c>
      <c r="B7263" s="4" t="s">
        <v>2774</v>
      </c>
      <c r="C7263" t="s">
        <v>2775</v>
      </c>
      <c r="D7263" s="4">
        <v>3679</v>
      </c>
      <c r="E7263">
        <v>3</v>
      </c>
      <c r="F7263" t="s">
        <v>14</v>
      </c>
      <c r="G7263" t="s">
        <v>10003</v>
      </c>
    </row>
    <row r="7264" spans="1:8" x14ac:dyDescent="0.25">
      <c r="A7264" s="41">
        <v>45839</v>
      </c>
      <c r="B7264" s="4" t="s">
        <v>9754</v>
      </c>
      <c r="C7264" t="s">
        <v>9764</v>
      </c>
      <c r="D7264" s="4">
        <v>3681</v>
      </c>
      <c r="E7264">
        <v>4</v>
      </c>
      <c r="F7264" t="s">
        <v>14</v>
      </c>
      <c r="G7264" t="s">
        <v>10003</v>
      </c>
    </row>
    <row r="7265" spans="1:8" x14ac:dyDescent="0.25">
      <c r="A7265" s="41">
        <v>45839</v>
      </c>
      <c r="B7265" s="4" t="s">
        <v>4701</v>
      </c>
      <c r="C7265" t="s">
        <v>4702</v>
      </c>
      <c r="D7265" s="4">
        <v>3682</v>
      </c>
      <c r="E7265">
        <v>100</v>
      </c>
      <c r="F7265" t="s">
        <v>14</v>
      </c>
      <c r="G7265" t="s">
        <v>10003</v>
      </c>
    </row>
    <row r="7266" spans="1:8" x14ac:dyDescent="0.25">
      <c r="A7266" s="41">
        <v>45839</v>
      </c>
      <c r="B7266" s="4" t="s">
        <v>1607</v>
      </c>
      <c r="C7266" t="s">
        <v>4349</v>
      </c>
      <c r="D7266" s="4">
        <v>3683</v>
      </c>
      <c r="E7266">
        <v>120</v>
      </c>
      <c r="F7266" t="s">
        <v>14</v>
      </c>
      <c r="G7266" t="s">
        <v>10003</v>
      </c>
    </row>
    <row r="7267" spans="1:8" x14ac:dyDescent="0.25">
      <c r="A7267" s="41">
        <v>45839</v>
      </c>
      <c r="B7267" s="4" t="s">
        <v>4336</v>
      </c>
      <c r="C7267" t="s">
        <v>4337</v>
      </c>
      <c r="D7267" s="4">
        <v>3684</v>
      </c>
      <c r="E7267">
        <v>100</v>
      </c>
      <c r="F7267" t="s">
        <v>14</v>
      </c>
      <c r="G7267" t="s">
        <v>10003</v>
      </c>
    </row>
    <row r="7268" spans="1:8" x14ac:dyDescent="0.25">
      <c r="A7268" s="41">
        <v>45839</v>
      </c>
      <c r="B7268" s="4" t="s">
        <v>1485</v>
      </c>
      <c r="C7268" t="s">
        <v>1485</v>
      </c>
      <c r="D7268" s="4">
        <v>3686</v>
      </c>
      <c r="E7268">
        <v>20</v>
      </c>
      <c r="F7268" t="s">
        <v>14</v>
      </c>
      <c r="G7268" t="s">
        <v>10003</v>
      </c>
    </row>
    <row r="7269" spans="1:8" x14ac:dyDescent="0.25">
      <c r="A7269" s="41">
        <v>45839</v>
      </c>
      <c r="B7269" s="4" t="s">
        <v>1495</v>
      </c>
      <c r="C7269" t="s">
        <v>1495</v>
      </c>
      <c r="D7269" s="4">
        <v>3687</v>
      </c>
      <c r="E7269">
        <v>60</v>
      </c>
      <c r="F7269" t="s">
        <v>14</v>
      </c>
      <c r="G7269" t="s">
        <v>10003</v>
      </c>
    </row>
    <row r="7270" spans="1:8" x14ac:dyDescent="0.25">
      <c r="A7270" s="41">
        <v>45839</v>
      </c>
      <c r="B7270" s="4" t="s">
        <v>10967</v>
      </c>
      <c r="C7270" t="s">
        <v>10969</v>
      </c>
      <c r="D7270" s="4">
        <v>3688</v>
      </c>
      <c r="E7270">
        <v>540</v>
      </c>
      <c r="F7270" t="s">
        <v>14</v>
      </c>
      <c r="G7270" t="s">
        <v>10003</v>
      </c>
    </row>
    <row r="7271" spans="1:8" x14ac:dyDescent="0.25">
      <c r="A7271" s="41">
        <v>45839</v>
      </c>
      <c r="B7271" s="4" t="s">
        <v>8896</v>
      </c>
      <c r="C7271" t="s">
        <v>8856</v>
      </c>
      <c r="D7271" s="4">
        <v>3689</v>
      </c>
      <c r="E7271">
        <v>9</v>
      </c>
      <c r="F7271" t="s">
        <v>14</v>
      </c>
      <c r="G7271" t="s">
        <v>10003</v>
      </c>
    </row>
    <row r="7272" spans="1:8" x14ac:dyDescent="0.25">
      <c r="A7272" s="41">
        <v>45839</v>
      </c>
      <c r="B7272" s="4" t="s">
        <v>8896</v>
      </c>
      <c r="C7272" t="s">
        <v>8856</v>
      </c>
      <c r="D7272" s="4">
        <v>3689</v>
      </c>
      <c r="E7272">
        <v>6</v>
      </c>
      <c r="F7272" t="s">
        <v>14</v>
      </c>
      <c r="G7272" t="s">
        <v>10961</v>
      </c>
      <c r="H7272" t="s">
        <v>11153</v>
      </c>
    </row>
    <row r="7273" spans="1:8" x14ac:dyDescent="0.25">
      <c r="A7273" s="41">
        <v>45839</v>
      </c>
      <c r="B7273" s="4" t="s">
        <v>10158</v>
      </c>
      <c r="C7273" t="s">
        <v>5503</v>
      </c>
      <c r="D7273" s="4">
        <v>3690</v>
      </c>
      <c r="E7273">
        <v>150</v>
      </c>
      <c r="F7273" t="s">
        <v>14</v>
      </c>
      <c r="G7273" t="s">
        <v>10003</v>
      </c>
    </row>
    <row r="7274" spans="1:8" x14ac:dyDescent="0.25">
      <c r="A7274" s="41">
        <v>45839</v>
      </c>
      <c r="B7274" s="4" t="s">
        <v>7875</v>
      </c>
      <c r="C7274" t="s">
        <v>7876</v>
      </c>
      <c r="D7274" s="4">
        <v>3691</v>
      </c>
      <c r="E7274">
        <v>345</v>
      </c>
      <c r="F7274" t="s">
        <v>25</v>
      </c>
      <c r="G7274" t="s">
        <v>10003</v>
      </c>
    </row>
    <row r="7275" spans="1:8" x14ac:dyDescent="0.25">
      <c r="A7275" s="41">
        <v>45840</v>
      </c>
      <c r="B7275" s="4" t="s">
        <v>6516</v>
      </c>
      <c r="C7275" t="s">
        <v>6517</v>
      </c>
      <c r="D7275" s="4">
        <v>2293</v>
      </c>
      <c r="E7275">
        <v>10</v>
      </c>
      <c r="F7275" t="s">
        <v>14</v>
      </c>
      <c r="G7275" t="s">
        <v>10961</v>
      </c>
    </row>
    <row r="7276" spans="1:8" x14ac:dyDescent="0.25">
      <c r="A7276" s="41">
        <v>45840</v>
      </c>
      <c r="B7276" s="4" t="s">
        <v>6524</v>
      </c>
      <c r="C7276" t="s">
        <v>6525</v>
      </c>
      <c r="D7276" s="4">
        <v>2293</v>
      </c>
      <c r="E7276">
        <v>50</v>
      </c>
      <c r="F7276" t="s">
        <v>14</v>
      </c>
      <c r="G7276" t="s">
        <v>10961</v>
      </c>
    </row>
    <row r="7277" spans="1:8" x14ac:dyDescent="0.25">
      <c r="A7277" s="41">
        <v>45840</v>
      </c>
      <c r="B7277" s="4" t="s">
        <v>5416</v>
      </c>
      <c r="C7277" t="s">
        <v>5417</v>
      </c>
      <c r="D7277" s="4">
        <v>2285</v>
      </c>
      <c r="E7277">
        <v>20</v>
      </c>
      <c r="F7277" t="s">
        <v>14</v>
      </c>
      <c r="G7277" t="s">
        <v>10961</v>
      </c>
      <c r="H7277" t="s">
        <v>9381</v>
      </c>
    </row>
    <row r="7278" spans="1:8" x14ac:dyDescent="0.25">
      <c r="A7278" s="41">
        <v>45840</v>
      </c>
      <c r="B7278" s="4" t="s">
        <v>10239</v>
      </c>
      <c r="C7278" t="s">
        <v>5065</v>
      </c>
      <c r="D7278" s="4">
        <v>2285</v>
      </c>
      <c r="E7278">
        <v>60</v>
      </c>
      <c r="F7278" t="s">
        <v>14</v>
      </c>
      <c r="G7278" t="s">
        <v>10961</v>
      </c>
      <c r="H7278" t="s">
        <v>9381</v>
      </c>
    </row>
    <row r="7279" spans="1:8" x14ac:dyDescent="0.25">
      <c r="A7279" s="41">
        <v>45840</v>
      </c>
      <c r="B7279" s="4" t="s">
        <v>10282</v>
      </c>
      <c r="C7279" t="s">
        <v>5129</v>
      </c>
      <c r="D7279" s="4">
        <v>2285</v>
      </c>
      <c r="E7279">
        <v>40</v>
      </c>
      <c r="F7279" t="s">
        <v>14</v>
      </c>
      <c r="G7279" t="s">
        <v>10961</v>
      </c>
      <c r="H7279" t="s">
        <v>9381</v>
      </c>
    </row>
    <row r="7280" spans="1:8" x14ac:dyDescent="0.25">
      <c r="A7280" s="41">
        <v>45840</v>
      </c>
      <c r="B7280" s="4" t="s">
        <v>10277</v>
      </c>
      <c r="C7280" t="s">
        <v>5125</v>
      </c>
      <c r="D7280" s="4">
        <v>2285</v>
      </c>
      <c r="E7280">
        <v>40</v>
      </c>
      <c r="F7280" t="s">
        <v>14</v>
      </c>
      <c r="G7280" t="s">
        <v>10961</v>
      </c>
      <c r="H7280" t="s">
        <v>9381</v>
      </c>
    </row>
    <row r="7281" spans="1:8" x14ac:dyDescent="0.25">
      <c r="A7281" s="41">
        <v>45840</v>
      </c>
      <c r="B7281" s="4" t="s">
        <v>5372</v>
      </c>
      <c r="C7281" t="s">
        <v>5373</v>
      </c>
      <c r="D7281" s="4">
        <v>2285</v>
      </c>
      <c r="E7281">
        <v>202</v>
      </c>
      <c r="F7281" t="s">
        <v>14</v>
      </c>
      <c r="G7281" t="s">
        <v>10961</v>
      </c>
      <c r="H7281" t="s">
        <v>9381</v>
      </c>
    </row>
    <row r="7282" spans="1:8" x14ac:dyDescent="0.25">
      <c r="A7282" s="41">
        <v>45840</v>
      </c>
      <c r="B7282" s="4" t="s">
        <v>5360</v>
      </c>
      <c r="C7282" t="s">
        <v>5361</v>
      </c>
      <c r="D7282" s="4">
        <v>2285</v>
      </c>
      <c r="E7282">
        <v>10</v>
      </c>
      <c r="F7282" t="s">
        <v>25</v>
      </c>
      <c r="G7282" t="s">
        <v>10961</v>
      </c>
      <c r="H7282" t="s">
        <v>9381</v>
      </c>
    </row>
    <row r="7283" spans="1:8" x14ac:dyDescent="0.25">
      <c r="A7283" s="41">
        <v>45840</v>
      </c>
      <c r="B7283" s="4" t="s">
        <v>5342</v>
      </c>
      <c r="C7283" t="s">
        <v>5343</v>
      </c>
      <c r="D7283" s="4">
        <v>2285</v>
      </c>
      <c r="E7283">
        <v>12</v>
      </c>
      <c r="F7283" t="s">
        <v>25</v>
      </c>
      <c r="G7283" t="s">
        <v>10961</v>
      </c>
      <c r="H7283" t="s">
        <v>9381</v>
      </c>
    </row>
    <row r="7284" spans="1:8" x14ac:dyDescent="0.25">
      <c r="A7284" s="41">
        <v>45840</v>
      </c>
      <c r="B7284" s="4" t="s">
        <v>2035</v>
      </c>
      <c r="C7284" t="s">
        <v>2036</v>
      </c>
      <c r="D7284" s="4">
        <v>2285</v>
      </c>
      <c r="E7284">
        <v>10</v>
      </c>
      <c r="F7284" t="s">
        <v>14</v>
      </c>
      <c r="G7284" t="s">
        <v>10961</v>
      </c>
      <c r="H7284" t="s">
        <v>9381</v>
      </c>
    </row>
    <row r="7285" spans="1:8" x14ac:dyDescent="0.25">
      <c r="A7285" s="41">
        <v>45840</v>
      </c>
      <c r="B7285" s="4" t="s">
        <v>176</v>
      </c>
      <c r="C7285" t="s">
        <v>177</v>
      </c>
      <c r="D7285" s="4">
        <v>2285</v>
      </c>
      <c r="E7285">
        <v>12</v>
      </c>
      <c r="F7285" t="s">
        <v>14</v>
      </c>
      <c r="G7285" t="s">
        <v>10961</v>
      </c>
      <c r="H7285" t="s">
        <v>9381</v>
      </c>
    </row>
    <row r="7286" spans="1:8" x14ac:dyDescent="0.25">
      <c r="A7286" s="41">
        <v>45839</v>
      </c>
      <c r="B7286" s="4" t="s">
        <v>5899</v>
      </c>
      <c r="C7286" t="s">
        <v>5900</v>
      </c>
      <c r="D7286" s="4">
        <v>2294</v>
      </c>
      <c r="E7286">
        <v>100</v>
      </c>
      <c r="F7286" t="s">
        <v>25</v>
      </c>
      <c r="G7286" t="s">
        <v>10961</v>
      </c>
      <c r="H7286" t="s">
        <v>10151</v>
      </c>
    </row>
    <row r="7287" spans="1:8" x14ac:dyDescent="0.25">
      <c r="A7287" s="41">
        <v>45839</v>
      </c>
      <c r="B7287" s="4" t="s">
        <v>10248</v>
      </c>
      <c r="C7287" t="s">
        <v>2923</v>
      </c>
      <c r="D7287" s="4">
        <v>2294</v>
      </c>
      <c r="E7287">
        <v>20</v>
      </c>
      <c r="F7287" t="s">
        <v>14</v>
      </c>
      <c r="G7287" t="s">
        <v>10961</v>
      </c>
      <c r="H7287" t="s">
        <v>10151</v>
      </c>
    </row>
    <row r="7288" spans="1:8" x14ac:dyDescent="0.25">
      <c r="A7288" s="41">
        <v>45839</v>
      </c>
      <c r="B7288" s="4" t="s">
        <v>10157</v>
      </c>
      <c r="C7288" t="s">
        <v>5840</v>
      </c>
      <c r="D7288" s="4">
        <v>2283</v>
      </c>
      <c r="E7288">
        <v>12</v>
      </c>
      <c r="F7288" t="s">
        <v>14</v>
      </c>
      <c r="G7288" t="s">
        <v>10961</v>
      </c>
      <c r="H7288" t="s">
        <v>10862</v>
      </c>
    </row>
    <row r="7289" spans="1:8" x14ac:dyDescent="0.25">
      <c r="A7289" s="41">
        <v>45839</v>
      </c>
      <c r="B7289" s="4" t="s">
        <v>2428</v>
      </c>
      <c r="C7289" t="s">
        <v>2484</v>
      </c>
      <c r="D7289" s="4">
        <v>2283</v>
      </c>
      <c r="E7289">
        <v>10</v>
      </c>
      <c r="F7289" t="s">
        <v>14</v>
      </c>
      <c r="G7289" t="s">
        <v>10961</v>
      </c>
      <c r="H7289" t="s">
        <v>10862</v>
      </c>
    </row>
    <row r="7290" spans="1:8" x14ac:dyDescent="0.25">
      <c r="A7290" s="41">
        <v>45839</v>
      </c>
      <c r="B7290" s="4" t="s">
        <v>2429</v>
      </c>
      <c r="C7290" t="s">
        <v>2485</v>
      </c>
      <c r="D7290" s="4">
        <v>2283</v>
      </c>
      <c r="E7290">
        <v>10</v>
      </c>
      <c r="F7290" t="s">
        <v>14</v>
      </c>
      <c r="G7290" t="s">
        <v>10961</v>
      </c>
      <c r="H7290" t="s">
        <v>10862</v>
      </c>
    </row>
    <row r="7291" spans="1:8" x14ac:dyDescent="0.25">
      <c r="A7291" s="41">
        <v>45838</v>
      </c>
      <c r="B7291" s="4" t="s">
        <v>5396</v>
      </c>
      <c r="C7291" t="s">
        <v>5397</v>
      </c>
      <c r="D7291" s="4">
        <v>2290</v>
      </c>
      <c r="E7291">
        <v>10</v>
      </c>
      <c r="F7291" t="s">
        <v>14</v>
      </c>
      <c r="G7291" t="s">
        <v>10961</v>
      </c>
      <c r="H7291" t="s">
        <v>8431</v>
      </c>
    </row>
    <row r="7292" spans="1:8" x14ac:dyDescent="0.25">
      <c r="A7292" s="41">
        <v>45838</v>
      </c>
      <c r="B7292" s="4" t="s">
        <v>2369</v>
      </c>
      <c r="C7292" t="s">
        <v>2441</v>
      </c>
      <c r="D7292" s="4">
        <v>2287</v>
      </c>
      <c r="E7292">
        <v>12</v>
      </c>
      <c r="F7292" t="s">
        <v>14</v>
      </c>
      <c r="G7292" t="s">
        <v>10961</v>
      </c>
      <c r="H7292" t="s">
        <v>11154</v>
      </c>
    </row>
    <row r="7293" spans="1:8" x14ac:dyDescent="0.25">
      <c r="A7293" s="41">
        <v>45838</v>
      </c>
      <c r="B7293" s="4" t="s">
        <v>731</v>
      </c>
      <c r="C7293" t="s">
        <v>732</v>
      </c>
      <c r="D7293" s="4">
        <v>2287</v>
      </c>
      <c r="E7293">
        <v>5</v>
      </c>
      <c r="F7293" t="s">
        <v>14</v>
      </c>
      <c r="G7293" t="s">
        <v>10961</v>
      </c>
      <c r="H7293" t="s">
        <v>11154</v>
      </c>
    </row>
    <row r="7294" spans="1:8" x14ac:dyDescent="0.25">
      <c r="A7294" s="41">
        <v>45838</v>
      </c>
      <c r="B7294" s="4" t="s">
        <v>816</v>
      </c>
      <c r="C7294" t="s">
        <v>817</v>
      </c>
      <c r="D7294" s="4">
        <v>2287</v>
      </c>
      <c r="E7294">
        <v>4</v>
      </c>
      <c r="F7294" t="s">
        <v>14</v>
      </c>
      <c r="G7294" t="s">
        <v>10961</v>
      </c>
      <c r="H7294" t="s">
        <v>11154</v>
      </c>
    </row>
    <row r="7295" spans="1:8" x14ac:dyDescent="0.25">
      <c r="A7295" s="41">
        <v>45838</v>
      </c>
      <c r="B7295" s="4" t="s">
        <v>2712</v>
      </c>
      <c r="C7295" t="s">
        <v>2713</v>
      </c>
      <c r="D7295" s="4">
        <v>2287</v>
      </c>
      <c r="E7295">
        <v>1</v>
      </c>
      <c r="F7295" t="s">
        <v>14</v>
      </c>
      <c r="G7295" t="s">
        <v>10961</v>
      </c>
      <c r="H7295" t="s">
        <v>11154</v>
      </c>
    </row>
    <row r="7296" spans="1:8" x14ac:dyDescent="0.25">
      <c r="A7296" s="41">
        <v>45838</v>
      </c>
      <c r="B7296" s="4" t="s">
        <v>4681</v>
      </c>
      <c r="C7296" t="s">
        <v>4682</v>
      </c>
      <c r="D7296" s="4">
        <v>2287</v>
      </c>
      <c r="E7296">
        <v>24</v>
      </c>
      <c r="F7296" t="s">
        <v>14</v>
      </c>
      <c r="G7296" t="s">
        <v>10961</v>
      </c>
      <c r="H7296" t="s">
        <v>11154</v>
      </c>
    </row>
    <row r="7297" spans="1:8" x14ac:dyDescent="0.25">
      <c r="A7297" s="41">
        <v>45838</v>
      </c>
      <c r="B7297" s="4" t="s">
        <v>4687</v>
      </c>
      <c r="C7297" t="s">
        <v>4688</v>
      </c>
      <c r="D7297" s="4">
        <v>2287</v>
      </c>
      <c r="E7297">
        <v>10</v>
      </c>
      <c r="F7297" t="s">
        <v>14</v>
      </c>
      <c r="G7297" t="s">
        <v>10961</v>
      </c>
      <c r="H7297" t="s">
        <v>11154</v>
      </c>
    </row>
    <row r="7298" spans="1:8" x14ac:dyDescent="0.25">
      <c r="A7298" s="41">
        <v>45838</v>
      </c>
      <c r="B7298" s="4" t="s">
        <v>1756</v>
      </c>
      <c r="C7298" t="s">
        <v>1757</v>
      </c>
      <c r="D7298" s="4">
        <v>2287</v>
      </c>
      <c r="E7298">
        <v>6</v>
      </c>
      <c r="F7298" t="s">
        <v>14</v>
      </c>
      <c r="G7298" t="s">
        <v>10961</v>
      </c>
      <c r="H7298" t="s">
        <v>11154</v>
      </c>
    </row>
    <row r="7299" spans="1:8" x14ac:dyDescent="0.25">
      <c r="A7299" s="41">
        <v>45838</v>
      </c>
      <c r="B7299" s="4" t="s">
        <v>1570</v>
      </c>
      <c r="C7299" t="s">
        <v>1571</v>
      </c>
      <c r="D7299" s="4">
        <v>2287</v>
      </c>
      <c r="E7299">
        <v>1</v>
      </c>
      <c r="F7299" t="s">
        <v>14</v>
      </c>
      <c r="G7299" t="s">
        <v>10961</v>
      </c>
      <c r="H7299" t="s">
        <v>11154</v>
      </c>
    </row>
    <row r="7300" spans="1:8" x14ac:dyDescent="0.25">
      <c r="A7300" s="41">
        <v>45838</v>
      </c>
      <c r="B7300" s="4" t="s">
        <v>8467</v>
      </c>
      <c r="C7300" t="s">
        <v>8468</v>
      </c>
      <c r="D7300" s="4">
        <v>2287</v>
      </c>
      <c r="E7300">
        <v>1</v>
      </c>
      <c r="F7300" t="s">
        <v>14</v>
      </c>
      <c r="G7300" t="s">
        <v>10961</v>
      </c>
      <c r="H7300" t="s">
        <v>11154</v>
      </c>
    </row>
    <row r="7301" spans="1:8" x14ac:dyDescent="0.25">
      <c r="A7301" s="41">
        <v>45826</v>
      </c>
      <c r="B7301" s="4" t="s">
        <v>9407</v>
      </c>
      <c r="C7301" t="s">
        <v>10649</v>
      </c>
      <c r="D7301" s="4">
        <v>2230</v>
      </c>
      <c r="E7301">
        <v>1</v>
      </c>
      <c r="F7301" t="s">
        <v>14</v>
      </c>
      <c r="G7301" t="s">
        <v>10961</v>
      </c>
      <c r="H7301" t="s">
        <v>10222</v>
      </c>
    </row>
    <row r="7302" spans="1:8" x14ac:dyDescent="0.25">
      <c r="A7302" s="41">
        <v>45826</v>
      </c>
      <c r="B7302" s="4" t="s">
        <v>8831</v>
      </c>
      <c r="C7302" t="s">
        <v>8801</v>
      </c>
      <c r="D7302" s="4">
        <v>2230</v>
      </c>
      <c r="E7302">
        <v>1</v>
      </c>
      <c r="F7302" t="s">
        <v>14</v>
      </c>
      <c r="G7302" t="s">
        <v>10961</v>
      </c>
      <c r="H7302" t="s">
        <v>10222</v>
      </c>
    </row>
    <row r="7303" spans="1:8" x14ac:dyDescent="0.25">
      <c r="A7303" s="41">
        <v>45826</v>
      </c>
      <c r="B7303" s="4" t="s">
        <v>9407</v>
      </c>
      <c r="C7303" t="s">
        <v>10649</v>
      </c>
      <c r="D7303" s="4">
        <v>2210</v>
      </c>
      <c r="E7303">
        <v>1</v>
      </c>
      <c r="F7303" t="s">
        <v>14</v>
      </c>
      <c r="G7303" t="s">
        <v>10961</v>
      </c>
      <c r="H7303" t="s">
        <v>10222</v>
      </c>
    </row>
    <row r="7304" spans="1:8" x14ac:dyDescent="0.25">
      <c r="A7304" s="41">
        <v>45826</v>
      </c>
      <c r="B7304" s="4" t="s">
        <v>8831</v>
      </c>
      <c r="C7304" t="s">
        <v>8801</v>
      </c>
      <c r="D7304" s="4">
        <v>2210</v>
      </c>
      <c r="E7304">
        <v>1</v>
      </c>
      <c r="F7304" t="s">
        <v>14</v>
      </c>
      <c r="G7304" t="s">
        <v>10961</v>
      </c>
      <c r="H7304" t="s">
        <v>10222</v>
      </c>
    </row>
    <row r="7305" spans="1:8" x14ac:dyDescent="0.25">
      <c r="A7305" s="41">
        <v>45826</v>
      </c>
      <c r="B7305" s="4" t="s">
        <v>9407</v>
      </c>
      <c r="C7305" t="s">
        <v>10649</v>
      </c>
      <c r="D7305" s="4">
        <v>2230</v>
      </c>
      <c r="E7305">
        <v>1</v>
      </c>
      <c r="F7305" t="s">
        <v>14</v>
      </c>
      <c r="G7305" t="s">
        <v>10003</v>
      </c>
      <c r="H7305" t="s">
        <v>10515</v>
      </c>
    </row>
    <row r="7306" spans="1:8" x14ac:dyDescent="0.25">
      <c r="A7306" s="41">
        <v>45826</v>
      </c>
      <c r="B7306" s="4" t="s">
        <v>8831</v>
      </c>
      <c r="C7306" t="s">
        <v>8801</v>
      </c>
      <c r="D7306" s="4">
        <v>2230</v>
      </c>
      <c r="E7306">
        <v>1</v>
      </c>
      <c r="F7306" t="s">
        <v>14</v>
      </c>
      <c r="G7306" t="s">
        <v>10003</v>
      </c>
      <c r="H7306" t="s">
        <v>10515</v>
      </c>
    </row>
    <row r="7307" spans="1:8" x14ac:dyDescent="0.25">
      <c r="A7307" s="41">
        <v>45826</v>
      </c>
      <c r="B7307" s="4" t="s">
        <v>9407</v>
      </c>
      <c r="C7307" t="s">
        <v>10649</v>
      </c>
      <c r="D7307" s="4">
        <v>2210</v>
      </c>
      <c r="E7307">
        <v>1</v>
      </c>
      <c r="F7307" t="s">
        <v>14</v>
      </c>
      <c r="G7307" t="s">
        <v>10003</v>
      </c>
      <c r="H7307" t="s">
        <v>10515</v>
      </c>
    </row>
    <row r="7308" spans="1:8" x14ac:dyDescent="0.25">
      <c r="A7308" s="41">
        <v>45826</v>
      </c>
      <c r="B7308" s="4" t="s">
        <v>8831</v>
      </c>
      <c r="C7308" t="s">
        <v>8801</v>
      </c>
      <c r="D7308" s="4">
        <v>2210</v>
      </c>
      <c r="E7308">
        <v>1</v>
      </c>
      <c r="F7308" t="s">
        <v>14</v>
      </c>
      <c r="G7308" t="s">
        <v>10003</v>
      </c>
      <c r="H7308" t="s">
        <v>10515</v>
      </c>
    </row>
    <row r="7309" spans="1:8" x14ac:dyDescent="0.25">
      <c r="A7309" s="41">
        <v>45827</v>
      </c>
      <c r="B7309" s="4" t="s">
        <v>8829</v>
      </c>
      <c r="C7309" t="s">
        <v>8799</v>
      </c>
      <c r="D7309" s="4">
        <v>2229</v>
      </c>
      <c r="E7309">
        <v>2</v>
      </c>
      <c r="F7309" t="s">
        <v>14</v>
      </c>
      <c r="G7309" t="s">
        <v>10961</v>
      </c>
      <c r="H7309" t="s">
        <v>10222</v>
      </c>
    </row>
    <row r="7310" spans="1:8" x14ac:dyDescent="0.25">
      <c r="A7310" s="41">
        <v>45827</v>
      </c>
      <c r="B7310" s="4" t="s">
        <v>8829</v>
      </c>
      <c r="C7310" t="s">
        <v>8799</v>
      </c>
      <c r="D7310" s="4">
        <v>2229</v>
      </c>
      <c r="E7310">
        <v>2</v>
      </c>
      <c r="F7310" t="s">
        <v>14</v>
      </c>
      <c r="G7310" t="s">
        <v>10003</v>
      </c>
      <c r="H7310" t="s">
        <v>10515</v>
      </c>
    </row>
    <row r="7311" spans="1:8" x14ac:dyDescent="0.25">
      <c r="A7311" s="41">
        <v>45840</v>
      </c>
      <c r="B7311" s="4" t="s">
        <v>10183</v>
      </c>
      <c r="C7311" t="s">
        <v>2825</v>
      </c>
      <c r="D7311" s="4" t="s">
        <v>11155</v>
      </c>
      <c r="E7311">
        <v>9</v>
      </c>
      <c r="F7311" t="s">
        <v>14</v>
      </c>
      <c r="G7311" t="s">
        <v>10961</v>
      </c>
      <c r="H7311" t="s">
        <v>11156</v>
      </c>
    </row>
    <row r="7312" spans="1:8" x14ac:dyDescent="0.25">
      <c r="A7312" s="41">
        <v>45840</v>
      </c>
      <c r="B7312" s="4" t="s">
        <v>10184</v>
      </c>
      <c r="C7312" t="s">
        <v>2826</v>
      </c>
      <c r="D7312" s="4" t="s">
        <v>11155</v>
      </c>
      <c r="E7312">
        <v>8</v>
      </c>
      <c r="F7312" t="s">
        <v>14</v>
      </c>
      <c r="G7312" t="s">
        <v>10961</v>
      </c>
      <c r="H7312" t="s">
        <v>11156</v>
      </c>
    </row>
    <row r="7313" spans="1:8" x14ac:dyDescent="0.25">
      <c r="A7313" s="41">
        <v>45840</v>
      </c>
      <c r="B7313" s="4" t="s">
        <v>10233</v>
      </c>
      <c r="C7313" t="s">
        <v>6163</v>
      </c>
      <c r="D7313" s="4" t="s">
        <v>11155</v>
      </c>
      <c r="E7313">
        <v>6</v>
      </c>
      <c r="F7313" t="s">
        <v>14</v>
      </c>
      <c r="G7313" t="s">
        <v>10961</v>
      </c>
      <c r="H7313" t="s">
        <v>11156</v>
      </c>
    </row>
    <row r="7314" spans="1:8" x14ac:dyDescent="0.25">
      <c r="A7314" s="41">
        <v>45840</v>
      </c>
      <c r="B7314" s="4" t="s">
        <v>663</v>
      </c>
      <c r="C7314" t="s">
        <v>664</v>
      </c>
      <c r="D7314" s="4" t="s">
        <v>11155</v>
      </c>
      <c r="E7314">
        <v>20</v>
      </c>
      <c r="F7314" t="s">
        <v>14</v>
      </c>
      <c r="G7314" t="s">
        <v>10961</v>
      </c>
      <c r="H7314" t="s">
        <v>11156</v>
      </c>
    </row>
    <row r="7315" spans="1:8" x14ac:dyDescent="0.25">
      <c r="A7315" s="41">
        <v>45840</v>
      </c>
      <c r="B7315" s="4" t="s">
        <v>650</v>
      </c>
      <c r="C7315" t="s">
        <v>8549</v>
      </c>
      <c r="D7315" s="4" t="s">
        <v>11155</v>
      </c>
      <c r="E7315">
        <v>20</v>
      </c>
      <c r="F7315" t="s">
        <v>14</v>
      </c>
      <c r="G7315" t="s">
        <v>10961</v>
      </c>
      <c r="H7315" t="s">
        <v>11156</v>
      </c>
    </row>
    <row r="7316" spans="1:8" x14ac:dyDescent="0.25">
      <c r="A7316" s="41">
        <v>45840</v>
      </c>
      <c r="B7316" s="4" t="s">
        <v>1277</v>
      </c>
      <c r="C7316" t="s">
        <v>3545</v>
      </c>
      <c r="D7316" s="4" t="s">
        <v>11155</v>
      </c>
      <c r="E7316">
        <v>24</v>
      </c>
      <c r="F7316" t="s">
        <v>14</v>
      </c>
      <c r="G7316" t="s">
        <v>10961</v>
      </c>
      <c r="H7316" t="s">
        <v>11156</v>
      </c>
    </row>
    <row r="7317" spans="1:8" x14ac:dyDescent="0.25">
      <c r="A7317" s="41">
        <v>45840</v>
      </c>
      <c r="B7317" s="4" t="s">
        <v>1468</v>
      </c>
      <c r="C7317" t="s">
        <v>3015</v>
      </c>
      <c r="D7317" s="4" t="s">
        <v>11155</v>
      </c>
      <c r="E7317">
        <v>5</v>
      </c>
      <c r="F7317" t="s">
        <v>14</v>
      </c>
      <c r="G7317" t="s">
        <v>10961</v>
      </c>
      <c r="H7317" t="s">
        <v>11156</v>
      </c>
    </row>
    <row r="7318" spans="1:8" x14ac:dyDescent="0.25">
      <c r="A7318" s="41">
        <v>45840</v>
      </c>
      <c r="B7318" s="4" t="s">
        <v>1408</v>
      </c>
      <c r="C7318" t="s">
        <v>1409</v>
      </c>
      <c r="D7318" s="4" t="s">
        <v>11155</v>
      </c>
      <c r="E7318">
        <v>6</v>
      </c>
      <c r="F7318" t="s">
        <v>14</v>
      </c>
      <c r="G7318" t="s">
        <v>10961</v>
      </c>
      <c r="H7318" t="s">
        <v>11156</v>
      </c>
    </row>
    <row r="7319" spans="1:8" x14ac:dyDescent="0.25">
      <c r="A7319" s="41">
        <v>45840</v>
      </c>
      <c r="B7319" s="4" t="s">
        <v>328</v>
      </c>
      <c r="C7319" t="s">
        <v>329</v>
      </c>
      <c r="D7319" s="4" t="s">
        <v>11155</v>
      </c>
      <c r="E7319">
        <v>60</v>
      </c>
      <c r="F7319" t="s">
        <v>14</v>
      </c>
      <c r="G7319" t="s">
        <v>10961</v>
      </c>
      <c r="H7319" t="s">
        <v>11156</v>
      </c>
    </row>
    <row r="7320" spans="1:8" x14ac:dyDescent="0.25">
      <c r="A7320" s="41">
        <v>45840</v>
      </c>
      <c r="B7320" s="4" t="s">
        <v>10146</v>
      </c>
      <c r="C7320" t="s">
        <v>6753</v>
      </c>
      <c r="D7320" s="4" t="s">
        <v>11155</v>
      </c>
      <c r="E7320">
        <v>30</v>
      </c>
      <c r="F7320" t="s">
        <v>14</v>
      </c>
      <c r="G7320" t="s">
        <v>10961</v>
      </c>
      <c r="H7320" t="s">
        <v>11156</v>
      </c>
    </row>
    <row r="7321" spans="1:8" x14ac:dyDescent="0.25">
      <c r="A7321" s="41">
        <v>45840</v>
      </c>
      <c r="B7321" s="4" t="s">
        <v>1135</v>
      </c>
      <c r="C7321" t="s">
        <v>1136</v>
      </c>
      <c r="D7321" s="4" t="s">
        <v>11155</v>
      </c>
      <c r="E7321">
        <v>24</v>
      </c>
      <c r="F7321" t="s">
        <v>14</v>
      </c>
      <c r="G7321" t="s">
        <v>10961</v>
      </c>
      <c r="H7321" t="s">
        <v>11156</v>
      </c>
    </row>
    <row r="7322" spans="1:8" x14ac:dyDescent="0.25">
      <c r="A7322" s="41">
        <v>45840</v>
      </c>
      <c r="B7322" s="4" t="s">
        <v>2147</v>
      </c>
      <c r="C7322" t="s">
        <v>2148</v>
      </c>
      <c r="D7322" s="4" t="s">
        <v>11155</v>
      </c>
      <c r="E7322">
        <v>24</v>
      </c>
      <c r="F7322" t="s">
        <v>14</v>
      </c>
      <c r="G7322" t="s">
        <v>10961</v>
      </c>
      <c r="H7322" t="s">
        <v>11156</v>
      </c>
    </row>
    <row r="7323" spans="1:8" x14ac:dyDescent="0.25">
      <c r="A7323" s="41">
        <v>45840</v>
      </c>
      <c r="B7323" s="4" t="s">
        <v>2151</v>
      </c>
      <c r="C7323" t="s">
        <v>2152</v>
      </c>
      <c r="D7323" s="4" t="s">
        <v>11155</v>
      </c>
      <c r="E7323">
        <v>24</v>
      </c>
      <c r="F7323" t="s">
        <v>14</v>
      </c>
      <c r="G7323" t="s">
        <v>10961</v>
      </c>
      <c r="H7323" t="s">
        <v>11156</v>
      </c>
    </row>
    <row r="7324" spans="1:8" x14ac:dyDescent="0.25">
      <c r="A7324" s="41">
        <v>45840</v>
      </c>
      <c r="B7324" s="4" t="s">
        <v>865</v>
      </c>
      <c r="C7324" t="s">
        <v>4249</v>
      </c>
      <c r="D7324" s="4" t="s">
        <v>11155</v>
      </c>
      <c r="E7324">
        <v>60</v>
      </c>
      <c r="F7324" t="s">
        <v>14</v>
      </c>
      <c r="G7324" t="s">
        <v>10961</v>
      </c>
      <c r="H7324" t="s">
        <v>11156</v>
      </c>
    </row>
    <row r="7325" spans="1:8" x14ac:dyDescent="0.25">
      <c r="A7325" s="41">
        <v>45840</v>
      </c>
      <c r="B7325" s="4" t="s">
        <v>1170</v>
      </c>
      <c r="C7325" t="s">
        <v>1171</v>
      </c>
      <c r="D7325" s="4" t="s">
        <v>11155</v>
      </c>
      <c r="E7325">
        <v>108</v>
      </c>
      <c r="F7325" t="s">
        <v>14</v>
      </c>
      <c r="G7325" t="s">
        <v>10961</v>
      </c>
      <c r="H7325" t="s">
        <v>11156</v>
      </c>
    </row>
    <row r="7326" spans="1:8" x14ac:dyDescent="0.25">
      <c r="A7326" s="41">
        <v>45840</v>
      </c>
      <c r="B7326" s="4" t="s">
        <v>1573</v>
      </c>
      <c r="C7326" t="s">
        <v>1574</v>
      </c>
      <c r="D7326" s="4" t="s">
        <v>11155</v>
      </c>
      <c r="E7326">
        <v>4</v>
      </c>
      <c r="F7326" t="s">
        <v>14</v>
      </c>
      <c r="G7326" t="s">
        <v>10961</v>
      </c>
      <c r="H7326" t="s">
        <v>11156</v>
      </c>
    </row>
    <row r="7327" spans="1:8" x14ac:dyDescent="0.25">
      <c r="A7327" s="41">
        <v>45840</v>
      </c>
      <c r="B7327" s="4" t="s">
        <v>1642</v>
      </c>
      <c r="C7327" t="s">
        <v>1643</v>
      </c>
      <c r="D7327" s="4" t="s">
        <v>11155</v>
      </c>
      <c r="E7327">
        <v>10</v>
      </c>
      <c r="F7327" t="s">
        <v>14</v>
      </c>
      <c r="G7327" t="s">
        <v>10961</v>
      </c>
      <c r="H7327" t="s">
        <v>11156</v>
      </c>
    </row>
    <row r="7328" spans="1:8" x14ac:dyDescent="0.25">
      <c r="A7328" s="41">
        <v>45840</v>
      </c>
      <c r="B7328" s="4" t="s">
        <v>9413</v>
      </c>
      <c r="C7328" t="s">
        <v>9416</v>
      </c>
      <c r="D7328" s="4" t="s">
        <v>11155</v>
      </c>
      <c r="E7328">
        <v>37</v>
      </c>
      <c r="F7328" t="s">
        <v>14</v>
      </c>
      <c r="G7328" t="s">
        <v>10961</v>
      </c>
      <c r="H7328" t="s">
        <v>11156</v>
      </c>
    </row>
    <row r="7329" spans="1:8" x14ac:dyDescent="0.25">
      <c r="A7329" s="41">
        <v>45840</v>
      </c>
      <c r="B7329" s="4" t="s">
        <v>9263</v>
      </c>
      <c r="C7329" t="s">
        <v>8966</v>
      </c>
      <c r="D7329" s="4" t="s">
        <v>11157</v>
      </c>
      <c r="E7329">
        <v>1</v>
      </c>
      <c r="F7329" t="s">
        <v>25</v>
      </c>
      <c r="G7329" t="s">
        <v>10961</v>
      </c>
      <c r="H7329" t="s">
        <v>8431</v>
      </c>
    </row>
    <row r="7330" spans="1:8" x14ac:dyDescent="0.25">
      <c r="A7330" s="41">
        <v>45840</v>
      </c>
      <c r="B7330" s="4" t="s">
        <v>816</v>
      </c>
      <c r="C7330" t="s">
        <v>817</v>
      </c>
      <c r="D7330" s="4" t="s">
        <v>11157</v>
      </c>
      <c r="E7330">
        <v>2</v>
      </c>
      <c r="F7330" t="s">
        <v>14</v>
      </c>
      <c r="G7330" t="s">
        <v>10961</v>
      </c>
      <c r="H7330" t="s">
        <v>8431</v>
      </c>
    </row>
    <row r="7331" spans="1:8" x14ac:dyDescent="0.25">
      <c r="A7331" s="41">
        <v>45840</v>
      </c>
      <c r="B7331" s="4" t="s">
        <v>2429</v>
      </c>
      <c r="C7331" t="s">
        <v>2485</v>
      </c>
      <c r="D7331" s="4" t="s">
        <v>11157</v>
      </c>
      <c r="E7331">
        <v>4</v>
      </c>
      <c r="F7331" t="s">
        <v>14</v>
      </c>
      <c r="G7331" t="s">
        <v>10961</v>
      </c>
      <c r="H7331" t="s">
        <v>8431</v>
      </c>
    </row>
    <row r="7332" spans="1:8" x14ac:dyDescent="0.25">
      <c r="A7332" s="41">
        <v>45840</v>
      </c>
      <c r="B7332" s="4" t="s">
        <v>2428</v>
      </c>
      <c r="C7332" t="s">
        <v>2484</v>
      </c>
      <c r="D7332" s="4" t="s">
        <v>11157</v>
      </c>
      <c r="E7332">
        <v>2</v>
      </c>
      <c r="F7332" t="s">
        <v>14</v>
      </c>
      <c r="G7332" t="s">
        <v>10961</v>
      </c>
      <c r="H7332" t="s">
        <v>8431</v>
      </c>
    </row>
    <row r="7333" spans="1:8" x14ac:dyDescent="0.25">
      <c r="A7333" s="41">
        <v>45840</v>
      </c>
      <c r="B7333" s="4" t="s">
        <v>372</v>
      </c>
      <c r="C7333" t="s">
        <v>373</v>
      </c>
      <c r="D7333" s="4" t="s">
        <v>11157</v>
      </c>
      <c r="E7333">
        <v>20</v>
      </c>
      <c r="F7333" t="s">
        <v>25</v>
      </c>
      <c r="G7333" t="s">
        <v>10961</v>
      </c>
      <c r="H7333" t="s">
        <v>8431</v>
      </c>
    </row>
    <row r="7334" spans="1:8" x14ac:dyDescent="0.25">
      <c r="A7334" s="41">
        <v>45840</v>
      </c>
      <c r="B7334" s="4" t="s">
        <v>636</v>
      </c>
      <c r="C7334" t="s">
        <v>637</v>
      </c>
      <c r="D7334" s="4" t="s">
        <v>11157</v>
      </c>
      <c r="E7334">
        <v>10</v>
      </c>
      <c r="F7334" t="s">
        <v>14</v>
      </c>
      <c r="G7334" t="s">
        <v>10961</v>
      </c>
      <c r="H7334" t="s">
        <v>8431</v>
      </c>
    </row>
    <row r="7335" spans="1:8" x14ac:dyDescent="0.25">
      <c r="A7335" s="41">
        <v>45840</v>
      </c>
      <c r="B7335" s="4" t="s">
        <v>2209</v>
      </c>
      <c r="C7335" t="s">
        <v>2210</v>
      </c>
      <c r="D7335" s="4" t="s">
        <v>11157</v>
      </c>
      <c r="E7335">
        <v>3</v>
      </c>
      <c r="F7335" t="s">
        <v>14</v>
      </c>
      <c r="G7335" t="s">
        <v>10961</v>
      </c>
      <c r="H7335" t="s">
        <v>8431</v>
      </c>
    </row>
    <row r="7336" spans="1:8" x14ac:dyDescent="0.25">
      <c r="A7336" s="41">
        <v>45840</v>
      </c>
      <c r="B7336" s="4" t="s">
        <v>361</v>
      </c>
      <c r="C7336" t="s">
        <v>362</v>
      </c>
      <c r="D7336" s="4" t="s">
        <v>11157</v>
      </c>
      <c r="E7336">
        <v>20</v>
      </c>
      <c r="F7336" t="s">
        <v>25</v>
      </c>
      <c r="G7336" t="s">
        <v>10961</v>
      </c>
      <c r="H7336" t="s">
        <v>8431</v>
      </c>
    </row>
    <row r="7337" spans="1:8" x14ac:dyDescent="0.25">
      <c r="A7337" s="41">
        <v>45840</v>
      </c>
      <c r="B7337" s="4" t="s">
        <v>681</v>
      </c>
      <c r="C7337" t="s">
        <v>682</v>
      </c>
      <c r="D7337" s="4" t="s">
        <v>11157</v>
      </c>
      <c r="E7337">
        <v>60</v>
      </c>
      <c r="F7337" t="s">
        <v>14</v>
      </c>
      <c r="G7337" t="s">
        <v>10961</v>
      </c>
      <c r="H7337" t="s">
        <v>8431</v>
      </c>
    </row>
    <row r="7338" spans="1:8" x14ac:dyDescent="0.25">
      <c r="A7338" s="41">
        <v>45840</v>
      </c>
      <c r="B7338" s="4" t="s">
        <v>374</v>
      </c>
      <c r="C7338" t="s">
        <v>375</v>
      </c>
      <c r="D7338" s="4" t="s">
        <v>11157</v>
      </c>
      <c r="E7338">
        <v>25</v>
      </c>
      <c r="F7338" t="s">
        <v>14</v>
      </c>
      <c r="G7338" t="s">
        <v>10961</v>
      </c>
      <c r="H7338" t="s">
        <v>8431</v>
      </c>
    </row>
    <row r="7339" spans="1:8" x14ac:dyDescent="0.25">
      <c r="A7339" s="41">
        <v>45840</v>
      </c>
      <c r="B7339" s="4" t="s">
        <v>2145</v>
      </c>
      <c r="C7339" t="s">
        <v>2146</v>
      </c>
      <c r="D7339" s="4" t="s">
        <v>11157</v>
      </c>
      <c r="E7339">
        <v>36</v>
      </c>
      <c r="F7339" t="s">
        <v>14</v>
      </c>
      <c r="G7339" t="s">
        <v>10961</v>
      </c>
      <c r="H7339" t="s">
        <v>8431</v>
      </c>
    </row>
    <row r="7340" spans="1:8" x14ac:dyDescent="0.25">
      <c r="A7340" s="41">
        <v>45840</v>
      </c>
      <c r="B7340" s="4" t="s">
        <v>2315</v>
      </c>
      <c r="C7340" t="s">
        <v>2316</v>
      </c>
      <c r="D7340" s="4" t="s">
        <v>11157</v>
      </c>
      <c r="E7340">
        <v>10</v>
      </c>
      <c r="F7340" t="s">
        <v>14</v>
      </c>
      <c r="G7340" t="s">
        <v>10961</v>
      </c>
      <c r="H7340" t="s">
        <v>8431</v>
      </c>
    </row>
    <row r="7341" spans="1:8" x14ac:dyDescent="0.25">
      <c r="A7341" s="41">
        <v>45840</v>
      </c>
      <c r="B7341" s="4" t="s">
        <v>9383</v>
      </c>
      <c r="C7341" t="s">
        <v>9384</v>
      </c>
      <c r="D7341" s="4" t="s">
        <v>11157</v>
      </c>
      <c r="E7341">
        <v>10</v>
      </c>
      <c r="F7341" t="s">
        <v>14</v>
      </c>
      <c r="G7341" t="s">
        <v>10961</v>
      </c>
      <c r="H7341" t="s">
        <v>8431</v>
      </c>
    </row>
    <row r="7342" spans="1:8" x14ac:dyDescent="0.25">
      <c r="A7342" s="41">
        <v>45840</v>
      </c>
      <c r="B7342" s="4" t="s">
        <v>10237</v>
      </c>
      <c r="C7342" t="s">
        <v>18</v>
      </c>
      <c r="D7342" s="4" t="s">
        <v>11157</v>
      </c>
      <c r="E7342">
        <v>20</v>
      </c>
      <c r="F7342" t="s">
        <v>14</v>
      </c>
      <c r="G7342" t="s">
        <v>10961</v>
      </c>
      <c r="H7342" t="s">
        <v>8431</v>
      </c>
    </row>
    <row r="7343" spans="1:8" x14ac:dyDescent="0.25">
      <c r="A7343" s="41">
        <v>45840</v>
      </c>
      <c r="B7343" s="4" t="s">
        <v>5396</v>
      </c>
      <c r="C7343" t="s">
        <v>5397</v>
      </c>
      <c r="D7343" s="4" t="s">
        <v>11157</v>
      </c>
      <c r="E7343">
        <v>10</v>
      </c>
      <c r="F7343" t="s">
        <v>14</v>
      </c>
      <c r="G7343" t="s">
        <v>10961</v>
      </c>
      <c r="H7343" t="s">
        <v>8431</v>
      </c>
    </row>
    <row r="7344" spans="1:8" x14ac:dyDescent="0.25">
      <c r="A7344" s="41">
        <v>45840</v>
      </c>
      <c r="B7344" s="4" t="s">
        <v>5398</v>
      </c>
      <c r="C7344" t="s">
        <v>5399</v>
      </c>
      <c r="D7344" s="4" t="s">
        <v>11157</v>
      </c>
      <c r="E7344">
        <v>10</v>
      </c>
      <c r="F7344" t="s">
        <v>14</v>
      </c>
      <c r="G7344" t="s">
        <v>10961</v>
      </c>
      <c r="H7344" t="s">
        <v>8431</v>
      </c>
    </row>
    <row r="7345" spans="1:8" x14ac:dyDescent="0.25">
      <c r="A7345" s="41">
        <v>45840</v>
      </c>
      <c r="B7345" s="4">
        <v>3280876100</v>
      </c>
      <c r="C7345" t="s">
        <v>8708</v>
      </c>
      <c r="D7345" s="4" t="s">
        <v>11157</v>
      </c>
      <c r="E7345">
        <v>1</v>
      </c>
      <c r="F7345" t="s">
        <v>14</v>
      </c>
      <c r="G7345" t="s">
        <v>10961</v>
      </c>
      <c r="H7345" t="s">
        <v>8431</v>
      </c>
    </row>
    <row r="7346" spans="1:8" x14ac:dyDescent="0.25">
      <c r="A7346" s="41">
        <v>45840</v>
      </c>
      <c r="B7346" s="4">
        <v>3280876100</v>
      </c>
      <c r="C7346" t="s">
        <v>8708</v>
      </c>
      <c r="D7346" s="4" t="s">
        <v>11157</v>
      </c>
      <c r="E7346">
        <v>3</v>
      </c>
      <c r="F7346" t="s">
        <v>14</v>
      </c>
      <c r="G7346" t="s">
        <v>10961</v>
      </c>
      <c r="H7346" t="s">
        <v>8431</v>
      </c>
    </row>
    <row r="7347" spans="1:8" x14ac:dyDescent="0.25">
      <c r="A7347" s="41">
        <v>45840</v>
      </c>
      <c r="B7347" s="4">
        <v>3280613100</v>
      </c>
      <c r="C7347" t="s">
        <v>8689</v>
      </c>
      <c r="D7347" s="4" t="s">
        <v>11157</v>
      </c>
      <c r="E7347">
        <v>2</v>
      </c>
      <c r="F7347" t="s">
        <v>14</v>
      </c>
      <c r="G7347" t="s">
        <v>10961</v>
      </c>
      <c r="H7347" t="s">
        <v>8431</v>
      </c>
    </row>
    <row r="7348" spans="1:8" x14ac:dyDescent="0.25">
      <c r="A7348" s="41">
        <v>45840</v>
      </c>
      <c r="B7348" s="4" t="s">
        <v>6</v>
      </c>
      <c r="C7348" t="s">
        <v>7</v>
      </c>
      <c r="D7348" s="4" t="s">
        <v>11157</v>
      </c>
      <c r="E7348">
        <v>10</v>
      </c>
      <c r="F7348" t="s">
        <v>14</v>
      </c>
      <c r="G7348" t="s">
        <v>10961</v>
      </c>
      <c r="H7348" t="s">
        <v>8431</v>
      </c>
    </row>
    <row r="7349" spans="1:8" x14ac:dyDescent="0.25">
      <c r="A7349" s="41">
        <v>45840</v>
      </c>
      <c r="B7349" s="4" t="s">
        <v>10657</v>
      </c>
      <c r="C7349" t="s">
        <v>6252</v>
      </c>
      <c r="D7349" s="4" t="s">
        <v>11157</v>
      </c>
      <c r="E7349">
        <v>3</v>
      </c>
      <c r="F7349" t="s">
        <v>14</v>
      </c>
      <c r="G7349" t="s">
        <v>10961</v>
      </c>
      <c r="H7349" t="s">
        <v>8431</v>
      </c>
    </row>
    <row r="7350" spans="1:8" x14ac:dyDescent="0.25">
      <c r="A7350" s="41">
        <v>45840</v>
      </c>
      <c r="B7350" s="4" t="s">
        <v>10819</v>
      </c>
      <c r="C7350" t="s">
        <v>6177</v>
      </c>
      <c r="D7350" s="4" t="s">
        <v>11157</v>
      </c>
      <c r="E7350">
        <v>2</v>
      </c>
      <c r="F7350" t="s">
        <v>14</v>
      </c>
      <c r="G7350" t="s">
        <v>10961</v>
      </c>
      <c r="H7350" t="s">
        <v>8431</v>
      </c>
    </row>
    <row r="7351" spans="1:8" x14ac:dyDescent="0.25">
      <c r="A7351" s="41">
        <v>45840</v>
      </c>
      <c r="B7351" s="4" t="s">
        <v>2357</v>
      </c>
      <c r="C7351" t="s">
        <v>2358</v>
      </c>
      <c r="D7351" s="4" t="s">
        <v>11157</v>
      </c>
      <c r="E7351">
        <v>1</v>
      </c>
      <c r="F7351" t="s">
        <v>14</v>
      </c>
      <c r="G7351" t="s">
        <v>10961</v>
      </c>
      <c r="H7351" t="s">
        <v>8431</v>
      </c>
    </row>
    <row r="7352" spans="1:8" x14ac:dyDescent="0.25">
      <c r="A7352" s="41">
        <v>45840</v>
      </c>
      <c r="B7352" s="4" t="s">
        <v>945</v>
      </c>
      <c r="C7352" t="s">
        <v>946</v>
      </c>
      <c r="D7352" s="4" t="s">
        <v>11157</v>
      </c>
      <c r="E7352">
        <v>6</v>
      </c>
      <c r="F7352" t="s">
        <v>14</v>
      </c>
      <c r="G7352" t="s">
        <v>10961</v>
      </c>
      <c r="H7352" t="s">
        <v>8431</v>
      </c>
    </row>
    <row r="7353" spans="1:8" x14ac:dyDescent="0.25">
      <c r="A7353" s="41">
        <v>45840</v>
      </c>
      <c r="B7353" s="4" t="s">
        <v>1754</v>
      </c>
      <c r="C7353" t="s">
        <v>10541</v>
      </c>
      <c r="D7353" s="4" t="s">
        <v>11157</v>
      </c>
      <c r="E7353">
        <v>10</v>
      </c>
      <c r="F7353" t="s">
        <v>14</v>
      </c>
      <c r="G7353" t="s">
        <v>10961</v>
      </c>
      <c r="H7353" t="s">
        <v>8431</v>
      </c>
    </row>
    <row r="7354" spans="1:8" x14ac:dyDescent="0.25">
      <c r="A7354" s="41">
        <v>45840</v>
      </c>
      <c r="B7354" s="4" t="s">
        <v>118</v>
      </c>
      <c r="C7354" t="s">
        <v>119</v>
      </c>
      <c r="D7354" s="4" t="s">
        <v>11157</v>
      </c>
      <c r="E7354">
        <v>6</v>
      </c>
      <c r="F7354" t="s">
        <v>14</v>
      </c>
      <c r="G7354" t="s">
        <v>10961</v>
      </c>
      <c r="H7354" t="s">
        <v>8431</v>
      </c>
    </row>
    <row r="7355" spans="1:8" x14ac:dyDescent="0.25">
      <c r="A7355" s="41">
        <v>45840</v>
      </c>
      <c r="B7355" s="4" t="s">
        <v>1015</v>
      </c>
      <c r="C7355" t="s">
        <v>1016</v>
      </c>
      <c r="D7355" s="4" t="s">
        <v>11157</v>
      </c>
      <c r="E7355">
        <v>10</v>
      </c>
      <c r="F7355" t="s">
        <v>14</v>
      </c>
      <c r="G7355" t="s">
        <v>10961</v>
      </c>
      <c r="H7355" t="s">
        <v>8431</v>
      </c>
    </row>
    <row r="7356" spans="1:8" x14ac:dyDescent="0.25">
      <c r="A7356" s="41">
        <v>45840</v>
      </c>
      <c r="B7356" s="4">
        <v>1280354100</v>
      </c>
      <c r="C7356" t="s">
        <v>8648</v>
      </c>
      <c r="D7356" s="4" t="s">
        <v>11157</v>
      </c>
      <c r="E7356">
        <v>2</v>
      </c>
      <c r="F7356" t="s">
        <v>25</v>
      </c>
      <c r="G7356" t="s">
        <v>10961</v>
      </c>
      <c r="H7356" t="s">
        <v>8431</v>
      </c>
    </row>
    <row r="7357" spans="1:8" x14ac:dyDescent="0.25">
      <c r="A7357" s="41">
        <v>45840</v>
      </c>
      <c r="B7357" s="4" t="s">
        <v>1577</v>
      </c>
      <c r="C7357" t="s">
        <v>2865</v>
      </c>
      <c r="D7357" s="4" t="s">
        <v>11157</v>
      </c>
      <c r="E7357">
        <v>6</v>
      </c>
      <c r="F7357" t="s">
        <v>14</v>
      </c>
      <c r="G7357" t="s">
        <v>10961</v>
      </c>
      <c r="H7357" t="s">
        <v>8431</v>
      </c>
    </row>
    <row r="7358" spans="1:8" x14ac:dyDescent="0.25">
      <c r="A7358" s="41">
        <v>45840</v>
      </c>
      <c r="B7358" s="4" t="s">
        <v>1640</v>
      </c>
      <c r="C7358" t="s">
        <v>1641</v>
      </c>
      <c r="D7358" s="4" t="s">
        <v>11157</v>
      </c>
      <c r="E7358">
        <v>6</v>
      </c>
      <c r="F7358" t="s">
        <v>14</v>
      </c>
      <c r="G7358" t="s">
        <v>10961</v>
      </c>
      <c r="H7358" t="s">
        <v>8431</v>
      </c>
    </row>
    <row r="7359" spans="1:8" x14ac:dyDescent="0.25">
      <c r="A7359" s="41">
        <v>45840</v>
      </c>
      <c r="B7359" s="4" t="s">
        <v>9920</v>
      </c>
      <c r="C7359" t="s">
        <v>9920</v>
      </c>
      <c r="D7359" s="4" t="s">
        <v>11157</v>
      </c>
      <c r="E7359">
        <v>12</v>
      </c>
      <c r="F7359" t="s">
        <v>14</v>
      </c>
      <c r="G7359" t="s">
        <v>10961</v>
      </c>
      <c r="H7359" t="s">
        <v>8431</v>
      </c>
    </row>
    <row r="7360" spans="1:8" x14ac:dyDescent="0.25">
      <c r="A7360" s="41">
        <v>45840</v>
      </c>
      <c r="B7360" s="4" t="s">
        <v>2557</v>
      </c>
      <c r="C7360" t="s">
        <v>2558</v>
      </c>
      <c r="D7360" s="4" t="s">
        <v>11157</v>
      </c>
      <c r="E7360">
        <v>2</v>
      </c>
      <c r="F7360" t="s">
        <v>25</v>
      </c>
      <c r="G7360" t="s">
        <v>10961</v>
      </c>
      <c r="H7360" t="s">
        <v>8431</v>
      </c>
    </row>
    <row r="7361" spans="1:8" x14ac:dyDescent="0.25">
      <c r="A7361" s="41">
        <v>45840</v>
      </c>
      <c r="B7361" s="4" t="s">
        <v>2549</v>
      </c>
      <c r="C7361" t="s">
        <v>2550</v>
      </c>
      <c r="D7361" s="4" t="s">
        <v>11157</v>
      </c>
      <c r="E7361">
        <v>2</v>
      </c>
      <c r="F7361" t="s">
        <v>14</v>
      </c>
      <c r="G7361" t="s">
        <v>10961</v>
      </c>
      <c r="H7361" t="s">
        <v>8431</v>
      </c>
    </row>
    <row r="7362" spans="1:8" x14ac:dyDescent="0.25">
      <c r="A7362" s="41">
        <v>45840</v>
      </c>
      <c r="B7362" s="4" t="s">
        <v>1570</v>
      </c>
      <c r="C7362" t="s">
        <v>1571</v>
      </c>
      <c r="D7362" s="4" t="s">
        <v>11157</v>
      </c>
      <c r="E7362">
        <v>3</v>
      </c>
      <c r="F7362" t="s">
        <v>14</v>
      </c>
      <c r="G7362" t="s">
        <v>10961</v>
      </c>
      <c r="H7362" t="s">
        <v>8431</v>
      </c>
    </row>
    <row r="7363" spans="1:8" x14ac:dyDescent="0.25">
      <c r="A7363" s="41">
        <v>45840</v>
      </c>
      <c r="B7363" s="4" t="s">
        <v>8819</v>
      </c>
      <c r="C7363" t="s">
        <v>8789</v>
      </c>
      <c r="D7363" s="4" t="s">
        <v>11157</v>
      </c>
      <c r="E7363">
        <v>8</v>
      </c>
      <c r="F7363" t="s">
        <v>14</v>
      </c>
      <c r="G7363" t="s">
        <v>10961</v>
      </c>
      <c r="H7363" t="s">
        <v>8431</v>
      </c>
    </row>
    <row r="7364" spans="1:8" x14ac:dyDescent="0.25">
      <c r="A7364" s="41">
        <v>45840</v>
      </c>
      <c r="B7364" s="4" t="s">
        <v>172</v>
      </c>
      <c r="C7364" t="s">
        <v>173</v>
      </c>
      <c r="D7364" s="4" t="s">
        <v>11157</v>
      </c>
      <c r="E7364">
        <v>1</v>
      </c>
      <c r="F7364" t="s">
        <v>14</v>
      </c>
      <c r="G7364" t="s">
        <v>10961</v>
      </c>
      <c r="H7364" t="s">
        <v>8431</v>
      </c>
    </row>
    <row r="7365" spans="1:8" x14ac:dyDescent="0.25">
      <c r="A7365" s="41">
        <v>45840</v>
      </c>
      <c r="B7365" s="4" t="s">
        <v>185</v>
      </c>
      <c r="C7365" t="s">
        <v>186</v>
      </c>
      <c r="D7365" s="4" t="s">
        <v>11157</v>
      </c>
      <c r="E7365">
        <v>1</v>
      </c>
      <c r="F7365" t="s">
        <v>14</v>
      </c>
      <c r="G7365" t="s">
        <v>10961</v>
      </c>
      <c r="H7365" t="s">
        <v>8431</v>
      </c>
    </row>
    <row r="7366" spans="1:8" x14ac:dyDescent="0.25">
      <c r="A7366" s="41">
        <v>45840</v>
      </c>
      <c r="B7366" s="4" t="s">
        <v>9009</v>
      </c>
      <c r="C7366" t="s">
        <v>11163</v>
      </c>
      <c r="D7366" s="4" t="s">
        <v>11157</v>
      </c>
      <c r="E7366">
        <v>4</v>
      </c>
      <c r="F7366" t="s">
        <v>14</v>
      </c>
      <c r="G7366" t="s">
        <v>10961</v>
      </c>
      <c r="H7366" t="s">
        <v>8431</v>
      </c>
    </row>
    <row r="7367" spans="1:8" x14ac:dyDescent="0.25">
      <c r="A7367" s="41">
        <v>45840</v>
      </c>
      <c r="B7367" s="4" t="s">
        <v>883</v>
      </c>
      <c r="C7367" t="s">
        <v>884</v>
      </c>
      <c r="D7367" s="4">
        <v>2298</v>
      </c>
      <c r="E7367">
        <v>4</v>
      </c>
      <c r="F7367" t="s">
        <v>14</v>
      </c>
      <c r="G7367" t="s">
        <v>10961</v>
      </c>
      <c r="H7367" t="s">
        <v>8431</v>
      </c>
    </row>
    <row r="7368" spans="1:8" x14ac:dyDescent="0.25">
      <c r="A7368" s="41">
        <v>45840</v>
      </c>
      <c r="B7368" s="4" t="s">
        <v>1115</v>
      </c>
      <c r="C7368" t="s">
        <v>1116</v>
      </c>
      <c r="D7368" s="4">
        <v>2298</v>
      </c>
      <c r="E7368">
        <v>20</v>
      </c>
      <c r="F7368" t="s">
        <v>25</v>
      </c>
      <c r="G7368" t="s">
        <v>10961</v>
      </c>
      <c r="H7368" t="s">
        <v>8431</v>
      </c>
    </row>
    <row r="7369" spans="1:8" x14ac:dyDescent="0.25">
      <c r="A7369" s="41">
        <v>45840</v>
      </c>
      <c r="B7369" s="4" t="s">
        <v>2418</v>
      </c>
      <c r="C7369" t="s">
        <v>2476</v>
      </c>
      <c r="D7369" s="4">
        <v>2298</v>
      </c>
      <c r="E7369">
        <v>4</v>
      </c>
      <c r="F7369" t="s">
        <v>14</v>
      </c>
      <c r="G7369" t="s">
        <v>10961</v>
      </c>
      <c r="H7369" t="s">
        <v>8431</v>
      </c>
    </row>
    <row r="7370" spans="1:8" x14ac:dyDescent="0.25">
      <c r="A7370" s="41">
        <v>45840</v>
      </c>
      <c r="B7370" s="4" t="s">
        <v>10326</v>
      </c>
      <c r="C7370" t="s">
        <v>2748</v>
      </c>
      <c r="D7370" s="4">
        <v>2298</v>
      </c>
      <c r="E7370">
        <v>10</v>
      </c>
      <c r="F7370" t="s">
        <v>14</v>
      </c>
      <c r="G7370" t="s">
        <v>10961</v>
      </c>
      <c r="H7370" t="s">
        <v>8431</v>
      </c>
    </row>
    <row r="7371" spans="1:8" x14ac:dyDescent="0.25">
      <c r="A7371" s="41">
        <v>45840</v>
      </c>
      <c r="B7371" s="4" t="s">
        <v>8883</v>
      </c>
      <c r="C7371" t="s">
        <v>8854</v>
      </c>
      <c r="D7371" s="4">
        <v>2298</v>
      </c>
      <c r="E7371">
        <v>2</v>
      </c>
      <c r="F7371" t="s">
        <v>14</v>
      </c>
      <c r="G7371" t="s">
        <v>10961</v>
      </c>
      <c r="H7371" t="s">
        <v>8431</v>
      </c>
    </row>
    <row r="7372" spans="1:8" x14ac:dyDescent="0.25">
      <c r="A7372" s="41">
        <v>45840</v>
      </c>
      <c r="B7372" s="4">
        <v>1280819100</v>
      </c>
      <c r="C7372" t="s">
        <v>8653</v>
      </c>
      <c r="D7372" s="4">
        <v>2298</v>
      </c>
      <c r="E7372">
        <v>2</v>
      </c>
      <c r="F7372" t="s">
        <v>25</v>
      </c>
      <c r="G7372" t="s">
        <v>10961</v>
      </c>
      <c r="H7372" t="s">
        <v>8431</v>
      </c>
    </row>
    <row r="7373" spans="1:8" x14ac:dyDescent="0.25">
      <c r="A7373" s="41">
        <v>45840</v>
      </c>
      <c r="B7373" s="4" t="s">
        <v>52</v>
      </c>
      <c r="C7373" t="s">
        <v>53</v>
      </c>
      <c r="D7373" s="4">
        <v>2298</v>
      </c>
      <c r="E7373">
        <v>6</v>
      </c>
      <c r="F7373" t="s">
        <v>14</v>
      </c>
      <c r="G7373" t="s">
        <v>10961</v>
      </c>
      <c r="H7373" t="s">
        <v>8431</v>
      </c>
    </row>
    <row r="7374" spans="1:8" x14ac:dyDescent="0.25">
      <c r="A7374" s="41">
        <v>45840</v>
      </c>
      <c r="B7374" s="4" t="s">
        <v>56</v>
      </c>
      <c r="C7374" t="s">
        <v>57</v>
      </c>
      <c r="D7374" s="4">
        <v>2298</v>
      </c>
      <c r="E7374">
        <v>6</v>
      </c>
      <c r="F7374" t="s">
        <v>14</v>
      </c>
      <c r="G7374" t="s">
        <v>10961</v>
      </c>
      <c r="H7374" t="s">
        <v>8431</v>
      </c>
    </row>
    <row r="7375" spans="1:8" x14ac:dyDescent="0.25">
      <c r="A7375" s="41">
        <v>45840</v>
      </c>
      <c r="B7375" s="4" t="s">
        <v>870</v>
      </c>
      <c r="C7375" t="s">
        <v>871</v>
      </c>
      <c r="D7375" s="4">
        <v>2298</v>
      </c>
      <c r="E7375">
        <v>24</v>
      </c>
      <c r="F7375" t="s">
        <v>14</v>
      </c>
      <c r="G7375" t="s">
        <v>10961</v>
      </c>
      <c r="H7375" t="s">
        <v>8431</v>
      </c>
    </row>
    <row r="7376" spans="1:8" x14ac:dyDescent="0.25">
      <c r="A7376" s="41">
        <v>45840</v>
      </c>
      <c r="B7376" s="4" t="s">
        <v>5518</v>
      </c>
      <c r="C7376" t="s">
        <v>5519</v>
      </c>
      <c r="D7376" s="4">
        <v>2298</v>
      </c>
      <c r="E7376">
        <v>1</v>
      </c>
      <c r="F7376" t="s">
        <v>14</v>
      </c>
      <c r="G7376" t="s">
        <v>10961</v>
      </c>
      <c r="H7376" t="s">
        <v>8431</v>
      </c>
    </row>
    <row r="7377" spans="1:8" x14ac:dyDescent="0.25">
      <c r="A7377" s="41">
        <v>45840</v>
      </c>
      <c r="B7377" s="4" t="s">
        <v>1091</v>
      </c>
      <c r="C7377" t="s">
        <v>1092</v>
      </c>
      <c r="D7377" s="4">
        <v>2298</v>
      </c>
      <c r="E7377">
        <v>3</v>
      </c>
      <c r="F7377" t="s">
        <v>14</v>
      </c>
      <c r="G7377" t="s">
        <v>10961</v>
      </c>
      <c r="H7377" t="s">
        <v>8431</v>
      </c>
    </row>
    <row r="7378" spans="1:8" x14ac:dyDescent="0.25">
      <c r="A7378" s="41">
        <v>45840</v>
      </c>
      <c r="B7378" s="4" t="s">
        <v>1089</v>
      </c>
      <c r="C7378" t="s">
        <v>3855</v>
      </c>
      <c r="D7378" s="4">
        <v>2298</v>
      </c>
      <c r="E7378">
        <v>3</v>
      </c>
      <c r="F7378" t="s">
        <v>14</v>
      </c>
      <c r="G7378" t="s">
        <v>10961</v>
      </c>
      <c r="H7378" t="s">
        <v>8431</v>
      </c>
    </row>
    <row r="7379" spans="1:8" x14ac:dyDescent="0.25">
      <c r="A7379" s="41">
        <v>45840</v>
      </c>
      <c r="B7379" s="4" t="s">
        <v>1520</v>
      </c>
      <c r="C7379" t="s">
        <v>1521</v>
      </c>
      <c r="D7379" s="4">
        <v>2298</v>
      </c>
      <c r="E7379">
        <v>4</v>
      </c>
      <c r="F7379" t="s">
        <v>14</v>
      </c>
      <c r="G7379" t="s">
        <v>10961</v>
      </c>
      <c r="H7379" t="s">
        <v>8431</v>
      </c>
    </row>
    <row r="7380" spans="1:8" x14ac:dyDescent="0.25">
      <c r="A7380" s="41">
        <v>45840</v>
      </c>
      <c r="B7380" s="4" t="s">
        <v>1524</v>
      </c>
      <c r="C7380" t="s">
        <v>1525</v>
      </c>
      <c r="D7380" s="4">
        <v>2298</v>
      </c>
      <c r="E7380">
        <v>4</v>
      </c>
      <c r="F7380" t="s">
        <v>14</v>
      </c>
      <c r="G7380" t="s">
        <v>10961</v>
      </c>
      <c r="H7380" t="s">
        <v>8431</v>
      </c>
    </row>
    <row r="7381" spans="1:8" x14ac:dyDescent="0.25">
      <c r="A7381" s="41">
        <v>45840</v>
      </c>
      <c r="B7381" s="4" t="s">
        <v>8337</v>
      </c>
      <c r="C7381" t="s">
        <v>8338</v>
      </c>
      <c r="D7381" s="4">
        <v>2298</v>
      </c>
      <c r="E7381">
        <v>24</v>
      </c>
      <c r="F7381" t="s">
        <v>14</v>
      </c>
      <c r="G7381" t="s">
        <v>10961</v>
      </c>
      <c r="H7381" t="s">
        <v>8431</v>
      </c>
    </row>
    <row r="7382" spans="1:8" x14ac:dyDescent="0.25">
      <c r="A7382" s="41">
        <v>45840</v>
      </c>
      <c r="B7382" s="4" t="s">
        <v>8339</v>
      </c>
      <c r="C7382" t="s">
        <v>8340</v>
      </c>
      <c r="D7382" s="4">
        <v>2298</v>
      </c>
      <c r="E7382">
        <v>18</v>
      </c>
      <c r="F7382" t="s">
        <v>14</v>
      </c>
      <c r="G7382" t="s">
        <v>10961</v>
      </c>
      <c r="H7382" t="s">
        <v>8431</v>
      </c>
    </row>
    <row r="7383" spans="1:8" x14ac:dyDescent="0.25">
      <c r="A7383" s="41">
        <v>45840</v>
      </c>
      <c r="B7383" s="4" t="s">
        <v>1073</v>
      </c>
      <c r="C7383" t="s">
        <v>1074</v>
      </c>
      <c r="D7383" s="4">
        <v>2303</v>
      </c>
      <c r="E7383">
        <v>40</v>
      </c>
      <c r="F7383" t="s">
        <v>14</v>
      </c>
      <c r="G7383" t="s">
        <v>10961</v>
      </c>
      <c r="H7383" t="s">
        <v>8431</v>
      </c>
    </row>
    <row r="7384" spans="1:8" x14ac:dyDescent="0.25">
      <c r="A7384" s="41">
        <v>45840</v>
      </c>
      <c r="B7384" s="4">
        <v>11333424</v>
      </c>
      <c r="C7384" t="s">
        <v>8991</v>
      </c>
      <c r="D7384" s="4">
        <v>2303</v>
      </c>
      <c r="E7384">
        <v>2</v>
      </c>
      <c r="F7384" t="s">
        <v>14</v>
      </c>
      <c r="G7384" t="s">
        <v>10961</v>
      </c>
      <c r="H7384" t="s">
        <v>8431</v>
      </c>
    </row>
    <row r="7385" spans="1:8" x14ac:dyDescent="0.25">
      <c r="A7385" s="41">
        <v>45840</v>
      </c>
      <c r="B7385" s="4" t="s">
        <v>10286</v>
      </c>
      <c r="C7385" t="s">
        <v>10573</v>
      </c>
      <c r="D7385" s="4">
        <v>2303</v>
      </c>
      <c r="E7385">
        <v>4</v>
      </c>
      <c r="F7385" t="s">
        <v>25</v>
      </c>
      <c r="G7385" t="s">
        <v>10961</v>
      </c>
      <c r="H7385" t="s">
        <v>8431</v>
      </c>
    </row>
    <row r="7386" spans="1:8" x14ac:dyDescent="0.25">
      <c r="A7386" s="41">
        <v>45840</v>
      </c>
      <c r="B7386" s="4" t="s">
        <v>10286</v>
      </c>
      <c r="C7386" t="s">
        <v>10573</v>
      </c>
      <c r="D7386" s="4">
        <v>2303</v>
      </c>
      <c r="E7386">
        <v>4</v>
      </c>
      <c r="F7386" t="s">
        <v>25</v>
      </c>
      <c r="G7386" t="s">
        <v>10003</v>
      </c>
      <c r="H7386" t="s">
        <v>11164</v>
      </c>
    </row>
    <row r="7387" spans="1:8" x14ac:dyDescent="0.25">
      <c r="A7387" s="41">
        <v>45840</v>
      </c>
      <c r="B7387" s="4" t="s">
        <v>11166</v>
      </c>
      <c r="C7387" t="s">
        <v>5839</v>
      </c>
      <c r="D7387" s="4">
        <v>2303</v>
      </c>
      <c r="E7387">
        <v>4</v>
      </c>
      <c r="F7387" t="s">
        <v>14</v>
      </c>
      <c r="G7387" t="s">
        <v>10961</v>
      </c>
      <c r="H7387" t="s">
        <v>11164</v>
      </c>
    </row>
    <row r="7388" spans="1:8" x14ac:dyDescent="0.25">
      <c r="A7388" s="41">
        <v>45840</v>
      </c>
      <c r="B7388" s="4" t="s">
        <v>11165</v>
      </c>
      <c r="C7388" t="s">
        <v>5838</v>
      </c>
      <c r="D7388" s="4">
        <v>2303</v>
      </c>
      <c r="E7388">
        <v>4</v>
      </c>
      <c r="F7388" t="s">
        <v>14</v>
      </c>
      <c r="G7388" t="s">
        <v>10961</v>
      </c>
      <c r="H7388" t="s">
        <v>11164</v>
      </c>
    </row>
    <row r="7389" spans="1:8" x14ac:dyDescent="0.25">
      <c r="A7389" s="41">
        <v>45840</v>
      </c>
      <c r="B7389" s="4" t="s">
        <v>11068</v>
      </c>
      <c r="C7389" t="s">
        <v>11069</v>
      </c>
      <c r="D7389" s="4">
        <v>3692</v>
      </c>
      <c r="E7389">
        <v>50</v>
      </c>
      <c r="F7389" t="s">
        <v>14</v>
      </c>
      <c r="G7389" t="s">
        <v>10003</v>
      </c>
    </row>
    <row r="7390" spans="1:8" x14ac:dyDescent="0.25">
      <c r="A7390" s="41">
        <v>45840</v>
      </c>
      <c r="B7390" s="4" t="s">
        <v>11241</v>
      </c>
      <c r="C7390" t="s">
        <v>11241</v>
      </c>
      <c r="D7390" s="4">
        <v>3693</v>
      </c>
      <c r="E7390">
        <v>60</v>
      </c>
      <c r="F7390" t="s">
        <v>14</v>
      </c>
      <c r="G7390" t="s">
        <v>10003</v>
      </c>
    </row>
    <row r="7391" spans="1:8" x14ac:dyDescent="0.25">
      <c r="A7391" s="41">
        <v>45840</v>
      </c>
      <c r="B7391" s="4" t="s">
        <v>8181</v>
      </c>
      <c r="C7391" t="s">
        <v>8182</v>
      </c>
      <c r="D7391" s="4">
        <v>3694</v>
      </c>
      <c r="E7391">
        <v>300</v>
      </c>
      <c r="F7391" t="s">
        <v>14</v>
      </c>
      <c r="G7391" t="s">
        <v>10003</v>
      </c>
    </row>
    <row r="7392" spans="1:8" x14ac:dyDescent="0.25">
      <c r="A7392" s="41">
        <v>45840</v>
      </c>
      <c r="B7392" s="4" t="s">
        <v>8177</v>
      </c>
      <c r="C7392" t="s">
        <v>8178</v>
      </c>
      <c r="D7392" s="4">
        <v>3695</v>
      </c>
      <c r="E7392">
        <v>290</v>
      </c>
      <c r="F7392" t="s">
        <v>14</v>
      </c>
      <c r="G7392" t="s">
        <v>10003</v>
      </c>
    </row>
    <row r="7393" spans="1:7" x14ac:dyDescent="0.25">
      <c r="A7393" s="41">
        <v>45838</v>
      </c>
      <c r="B7393" s="4" t="s">
        <v>11172</v>
      </c>
      <c r="C7393" t="s">
        <v>11172</v>
      </c>
      <c r="D7393" s="4" t="s">
        <v>11167</v>
      </c>
      <c r="E7393">
        <v>100</v>
      </c>
      <c r="F7393" t="s">
        <v>14</v>
      </c>
      <c r="G7393" t="s">
        <v>10003</v>
      </c>
    </row>
    <row r="7394" spans="1:7" x14ac:dyDescent="0.25">
      <c r="A7394" s="41">
        <v>45838</v>
      </c>
      <c r="B7394" s="4" t="s">
        <v>11173</v>
      </c>
      <c r="C7394" t="s">
        <v>11173</v>
      </c>
      <c r="D7394" s="4" t="s">
        <v>11167</v>
      </c>
      <c r="E7394">
        <v>100</v>
      </c>
      <c r="F7394" t="s">
        <v>14</v>
      </c>
      <c r="G7394" t="s">
        <v>10003</v>
      </c>
    </row>
    <row r="7395" spans="1:7" x14ac:dyDescent="0.25">
      <c r="A7395" s="41">
        <v>45838</v>
      </c>
      <c r="B7395" s="4" t="s">
        <v>11223</v>
      </c>
      <c r="C7395" t="s">
        <v>11175</v>
      </c>
      <c r="D7395" s="4" t="s">
        <v>11167</v>
      </c>
      <c r="E7395">
        <v>100</v>
      </c>
      <c r="F7395" t="s">
        <v>14</v>
      </c>
      <c r="G7395" t="s">
        <v>10003</v>
      </c>
    </row>
    <row r="7396" spans="1:7" x14ac:dyDescent="0.25">
      <c r="A7396" s="41">
        <v>45838</v>
      </c>
      <c r="B7396" s="4" t="s">
        <v>11224</v>
      </c>
      <c r="C7396" t="s">
        <v>11174</v>
      </c>
      <c r="D7396" s="4" t="s">
        <v>11167</v>
      </c>
      <c r="E7396">
        <v>100</v>
      </c>
      <c r="F7396" t="s">
        <v>14</v>
      </c>
      <c r="G7396" t="s">
        <v>10003</v>
      </c>
    </row>
    <row r="7397" spans="1:7" x14ac:dyDescent="0.25">
      <c r="A7397" s="41">
        <v>45827</v>
      </c>
      <c r="B7397" s="4" t="s">
        <v>11207</v>
      </c>
      <c r="C7397" t="s">
        <v>11177</v>
      </c>
      <c r="D7397" s="4">
        <v>3533</v>
      </c>
      <c r="E7397">
        <v>121</v>
      </c>
      <c r="F7397" t="s">
        <v>14</v>
      </c>
      <c r="G7397" t="s">
        <v>10003</v>
      </c>
    </row>
    <row r="7398" spans="1:7" x14ac:dyDescent="0.25">
      <c r="A7398" s="41">
        <v>45827</v>
      </c>
      <c r="B7398" s="4" t="s">
        <v>11178</v>
      </c>
      <c r="C7398" t="s">
        <v>11178</v>
      </c>
      <c r="D7398" s="4">
        <v>3534</v>
      </c>
      <c r="E7398">
        <v>49</v>
      </c>
      <c r="F7398" t="s">
        <v>14</v>
      </c>
      <c r="G7398" t="s">
        <v>10003</v>
      </c>
    </row>
    <row r="7399" spans="1:7" x14ac:dyDescent="0.25">
      <c r="A7399" s="41">
        <v>45827</v>
      </c>
      <c r="B7399" s="4" t="s">
        <v>11204</v>
      </c>
      <c r="C7399" t="s">
        <v>11179</v>
      </c>
      <c r="D7399" s="4">
        <v>3536</v>
      </c>
      <c r="E7399">
        <v>10</v>
      </c>
      <c r="F7399" t="s">
        <v>14</v>
      </c>
      <c r="G7399" t="s">
        <v>10003</v>
      </c>
    </row>
    <row r="7400" spans="1:7" x14ac:dyDescent="0.25">
      <c r="A7400" s="41">
        <v>45827</v>
      </c>
      <c r="B7400" s="4" t="s">
        <v>11180</v>
      </c>
      <c r="C7400" t="s">
        <v>11180</v>
      </c>
      <c r="D7400" s="4">
        <v>3537</v>
      </c>
      <c r="E7400">
        <v>2</v>
      </c>
      <c r="F7400" t="s">
        <v>14</v>
      </c>
      <c r="G7400" t="s">
        <v>10003</v>
      </c>
    </row>
    <row r="7401" spans="1:7" x14ac:dyDescent="0.25">
      <c r="A7401" s="41">
        <v>45827</v>
      </c>
      <c r="B7401" s="4" t="s">
        <v>11181</v>
      </c>
      <c r="C7401" t="s">
        <v>11181</v>
      </c>
      <c r="D7401" s="4">
        <v>3538</v>
      </c>
      <c r="E7401">
        <v>4</v>
      </c>
      <c r="F7401" t="s">
        <v>14</v>
      </c>
      <c r="G7401" t="s">
        <v>10003</v>
      </c>
    </row>
    <row r="7402" spans="1:7" x14ac:dyDescent="0.25">
      <c r="A7402" s="41">
        <v>45827</v>
      </c>
      <c r="B7402" s="4" t="s">
        <v>11182</v>
      </c>
      <c r="C7402" t="s">
        <v>11182</v>
      </c>
      <c r="D7402" s="4">
        <v>3539</v>
      </c>
      <c r="E7402">
        <v>20</v>
      </c>
      <c r="F7402" t="s">
        <v>14</v>
      </c>
      <c r="G7402" t="s">
        <v>10003</v>
      </c>
    </row>
    <row r="7403" spans="1:7" x14ac:dyDescent="0.25">
      <c r="A7403" s="41">
        <v>45827</v>
      </c>
      <c r="B7403" s="4" t="s">
        <v>11183</v>
      </c>
      <c r="C7403" t="s">
        <v>11183</v>
      </c>
      <c r="D7403" s="4">
        <v>3540</v>
      </c>
      <c r="E7403">
        <v>5</v>
      </c>
      <c r="F7403" t="s">
        <v>14</v>
      </c>
      <c r="G7403" t="s">
        <v>10003</v>
      </c>
    </row>
    <row r="7404" spans="1:7" x14ac:dyDescent="0.25">
      <c r="A7404" s="41">
        <v>45827</v>
      </c>
      <c r="B7404" s="4" t="s">
        <v>11184</v>
      </c>
      <c r="C7404" t="s">
        <v>11184</v>
      </c>
      <c r="D7404" s="4">
        <v>3541</v>
      </c>
      <c r="E7404">
        <v>20</v>
      </c>
      <c r="F7404" t="s">
        <v>14</v>
      </c>
      <c r="G7404" t="s">
        <v>10003</v>
      </c>
    </row>
    <row r="7405" spans="1:7" x14ac:dyDescent="0.25">
      <c r="A7405" s="41">
        <v>45827</v>
      </c>
      <c r="B7405" s="4" t="s">
        <v>1907</v>
      </c>
      <c r="C7405" t="s">
        <v>1908</v>
      </c>
      <c r="D7405" s="4">
        <v>3542</v>
      </c>
      <c r="E7405">
        <v>33</v>
      </c>
      <c r="F7405" t="s">
        <v>14</v>
      </c>
      <c r="G7405" t="s">
        <v>10003</v>
      </c>
    </row>
    <row r="7406" spans="1:7" x14ac:dyDescent="0.25">
      <c r="A7406" s="41">
        <v>45827</v>
      </c>
      <c r="B7406" s="4" t="s">
        <v>11043</v>
      </c>
      <c r="C7406" t="s">
        <v>11044</v>
      </c>
      <c r="D7406" s="4">
        <v>3543</v>
      </c>
      <c r="E7406">
        <v>5</v>
      </c>
      <c r="F7406" t="s">
        <v>14</v>
      </c>
      <c r="G7406" t="s">
        <v>10003</v>
      </c>
    </row>
    <row r="7407" spans="1:7" x14ac:dyDescent="0.25">
      <c r="A7407" s="41">
        <v>45827</v>
      </c>
      <c r="B7407" s="4" t="s">
        <v>11186</v>
      </c>
      <c r="C7407" t="s">
        <v>11186</v>
      </c>
      <c r="D7407" s="4">
        <v>3544</v>
      </c>
      <c r="E7407">
        <v>1</v>
      </c>
      <c r="F7407" t="s">
        <v>14</v>
      </c>
      <c r="G7407" t="s">
        <v>10003</v>
      </c>
    </row>
    <row r="7408" spans="1:7" x14ac:dyDescent="0.25">
      <c r="A7408" s="41">
        <v>45827</v>
      </c>
      <c r="B7408" s="4" t="s">
        <v>11172</v>
      </c>
      <c r="C7408" t="s">
        <v>11172</v>
      </c>
      <c r="D7408" s="4">
        <v>3555</v>
      </c>
      <c r="E7408">
        <v>18</v>
      </c>
      <c r="F7408" t="s">
        <v>14</v>
      </c>
      <c r="G7408" t="s">
        <v>10003</v>
      </c>
    </row>
    <row r="7409" spans="1:7" x14ac:dyDescent="0.25">
      <c r="A7409" s="41">
        <v>45827</v>
      </c>
      <c r="B7409" s="4" t="s">
        <v>11173</v>
      </c>
      <c r="C7409" t="s">
        <v>11173</v>
      </c>
      <c r="D7409" s="4">
        <v>3555</v>
      </c>
      <c r="E7409">
        <v>18</v>
      </c>
      <c r="F7409" t="s">
        <v>14</v>
      </c>
      <c r="G7409" t="s">
        <v>10003</v>
      </c>
    </row>
    <row r="7410" spans="1:7" x14ac:dyDescent="0.25">
      <c r="A7410" s="41">
        <v>45827</v>
      </c>
      <c r="B7410" s="4" t="s">
        <v>11223</v>
      </c>
      <c r="C7410" t="s">
        <v>11223</v>
      </c>
      <c r="D7410" s="4">
        <v>3556</v>
      </c>
      <c r="E7410">
        <v>18</v>
      </c>
      <c r="F7410" t="s">
        <v>14</v>
      </c>
      <c r="G7410" t="s">
        <v>10003</v>
      </c>
    </row>
    <row r="7411" spans="1:7" x14ac:dyDescent="0.25">
      <c r="A7411" s="41">
        <v>45827</v>
      </c>
      <c r="B7411" s="4" t="s">
        <v>11224</v>
      </c>
      <c r="C7411" t="s">
        <v>11224</v>
      </c>
      <c r="D7411" s="4">
        <v>3556</v>
      </c>
      <c r="E7411">
        <v>18</v>
      </c>
      <c r="F7411" t="s">
        <v>14</v>
      </c>
      <c r="G7411" t="s">
        <v>10003</v>
      </c>
    </row>
    <row r="7412" spans="1:7" x14ac:dyDescent="0.25">
      <c r="A7412" s="41">
        <v>45827</v>
      </c>
      <c r="B7412" s="4" t="s">
        <v>11187</v>
      </c>
      <c r="C7412" t="s">
        <v>11187</v>
      </c>
      <c r="D7412" s="4">
        <v>3557</v>
      </c>
      <c r="E7412">
        <v>120</v>
      </c>
      <c r="F7412" t="s">
        <v>14</v>
      </c>
      <c r="G7412" t="s">
        <v>10003</v>
      </c>
    </row>
    <row r="7413" spans="1:7" x14ac:dyDescent="0.25">
      <c r="A7413" s="41">
        <v>45827</v>
      </c>
      <c r="B7413" s="4" t="s">
        <v>11188</v>
      </c>
      <c r="C7413" t="s">
        <v>11188</v>
      </c>
      <c r="D7413" s="4">
        <v>3558</v>
      </c>
      <c r="E7413">
        <v>120</v>
      </c>
      <c r="F7413" t="s">
        <v>14</v>
      </c>
      <c r="G7413" t="s">
        <v>10003</v>
      </c>
    </row>
    <row r="7414" spans="1:7" x14ac:dyDescent="0.25">
      <c r="A7414" s="41">
        <v>45827</v>
      </c>
      <c r="B7414" s="4" t="s">
        <v>11215</v>
      </c>
      <c r="C7414" t="s">
        <v>11203</v>
      </c>
      <c r="D7414" s="4">
        <v>3559</v>
      </c>
      <c r="E7414">
        <v>36</v>
      </c>
      <c r="F7414" t="s">
        <v>14</v>
      </c>
      <c r="G7414" t="s">
        <v>10003</v>
      </c>
    </row>
    <row r="7415" spans="1:7" x14ac:dyDescent="0.25">
      <c r="A7415" s="41">
        <v>45827</v>
      </c>
      <c r="B7415" s="4" t="s">
        <v>11216</v>
      </c>
      <c r="C7415" t="s">
        <v>11202</v>
      </c>
      <c r="D7415" s="4">
        <v>3560</v>
      </c>
      <c r="E7415">
        <v>36</v>
      </c>
      <c r="F7415" t="s">
        <v>14</v>
      </c>
      <c r="G7415" t="s">
        <v>10003</v>
      </c>
    </row>
    <row r="7416" spans="1:7" x14ac:dyDescent="0.25">
      <c r="A7416" s="41">
        <v>45827</v>
      </c>
      <c r="B7416" s="4" t="s">
        <v>11189</v>
      </c>
      <c r="C7416" t="s">
        <v>11189</v>
      </c>
      <c r="D7416" s="4">
        <v>3561</v>
      </c>
      <c r="E7416">
        <v>192</v>
      </c>
      <c r="F7416" t="s">
        <v>14</v>
      </c>
      <c r="G7416" t="s">
        <v>10003</v>
      </c>
    </row>
    <row r="7417" spans="1:7" x14ac:dyDescent="0.25">
      <c r="A7417" s="41">
        <v>45827</v>
      </c>
      <c r="B7417" s="4" t="s">
        <v>11190</v>
      </c>
      <c r="C7417" t="s">
        <v>11190</v>
      </c>
      <c r="D7417" s="4">
        <v>3570</v>
      </c>
      <c r="E7417">
        <v>19</v>
      </c>
      <c r="F7417" t="s">
        <v>14</v>
      </c>
      <c r="G7417" t="s">
        <v>10003</v>
      </c>
    </row>
    <row r="7418" spans="1:7" x14ac:dyDescent="0.25">
      <c r="A7418" s="41">
        <v>45827</v>
      </c>
      <c r="B7418" s="4" t="s">
        <v>31</v>
      </c>
      <c r="C7418" t="s">
        <v>11191</v>
      </c>
      <c r="D7418" s="4">
        <v>3571</v>
      </c>
      <c r="E7418">
        <v>99</v>
      </c>
      <c r="F7418" t="s">
        <v>14</v>
      </c>
      <c r="G7418" t="s">
        <v>10003</v>
      </c>
    </row>
    <row r="7419" spans="1:7" x14ac:dyDescent="0.25">
      <c r="A7419" s="41">
        <v>45827</v>
      </c>
      <c r="B7419" s="4" t="s">
        <v>11218</v>
      </c>
      <c r="C7419" t="s">
        <v>11192</v>
      </c>
      <c r="D7419" s="4">
        <v>3572</v>
      </c>
      <c r="E7419">
        <v>24</v>
      </c>
      <c r="F7419" t="s">
        <v>14</v>
      </c>
      <c r="G7419" t="s">
        <v>10003</v>
      </c>
    </row>
    <row r="7420" spans="1:7" x14ac:dyDescent="0.25">
      <c r="A7420" s="41">
        <v>45827</v>
      </c>
      <c r="B7420" s="4" t="s">
        <v>11219</v>
      </c>
      <c r="C7420" t="s">
        <v>11193</v>
      </c>
      <c r="D7420" s="4">
        <v>3573</v>
      </c>
      <c r="E7420">
        <v>20</v>
      </c>
      <c r="F7420" t="s">
        <v>14</v>
      </c>
      <c r="G7420" t="s">
        <v>10003</v>
      </c>
    </row>
    <row r="7421" spans="1:7" x14ac:dyDescent="0.25">
      <c r="A7421" s="41">
        <v>45827</v>
      </c>
      <c r="B7421" s="4" t="s">
        <v>11194</v>
      </c>
      <c r="C7421" t="s">
        <v>11194</v>
      </c>
      <c r="D7421" s="4">
        <v>3589</v>
      </c>
      <c r="E7421">
        <v>20</v>
      </c>
      <c r="F7421" t="s">
        <v>14</v>
      </c>
      <c r="G7421" t="s">
        <v>10003</v>
      </c>
    </row>
    <row r="7422" spans="1:7" x14ac:dyDescent="0.25">
      <c r="A7422" s="41">
        <v>45827</v>
      </c>
      <c r="B7422" s="4" t="s">
        <v>11195</v>
      </c>
      <c r="C7422" t="s">
        <v>11195</v>
      </c>
      <c r="D7422" s="4">
        <v>3594</v>
      </c>
      <c r="E7422">
        <v>60</v>
      </c>
      <c r="F7422" t="s">
        <v>14</v>
      </c>
      <c r="G7422" t="s">
        <v>10003</v>
      </c>
    </row>
    <row r="7423" spans="1:7" x14ac:dyDescent="0.25">
      <c r="A7423" s="41">
        <v>45827</v>
      </c>
      <c r="B7423" s="4" t="s">
        <v>11196</v>
      </c>
      <c r="C7423" t="s">
        <v>11196</v>
      </c>
      <c r="D7423" s="4">
        <v>3595</v>
      </c>
      <c r="E7423">
        <v>50</v>
      </c>
      <c r="F7423" t="s">
        <v>14</v>
      </c>
      <c r="G7423" t="s">
        <v>10003</v>
      </c>
    </row>
    <row r="7424" spans="1:7" x14ac:dyDescent="0.25">
      <c r="A7424" s="41">
        <v>45827</v>
      </c>
      <c r="B7424" s="4">
        <v>48154443</v>
      </c>
      <c r="C7424" t="s">
        <v>11197</v>
      </c>
      <c r="D7424" s="4">
        <v>3612</v>
      </c>
      <c r="E7424">
        <v>1</v>
      </c>
      <c r="F7424" t="s">
        <v>14</v>
      </c>
      <c r="G7424" t="s">
        <v>10003</v>
      </c>
    </row>
    <row r="7425" spans="1:8" x14ac:dyDescent="0.25">
      <c r="A7425" s="41">
        <v>45827</v>
      </c>
      <c r="B7425" s="4" t="s">
        <v>11214</v>
      </c>
      <c r="C7425" t="s">
        <v>11198</v>
      </c>
      <c r="D7425" s="4">
        <v>3622</v>
      </c>
      <c r="E7425">
        <v>6</v>
      </c>
      <c r="F7425" t="s">
        <v>14</v>
      </c>
      <c r="G7425" t="s">
        <v>10003</v>
      </c>
    </row>
    <row r="7426" spans="1:8" x14ac:dyDescent="0.25">
      <c r="A7426" s="41">
        <v>45827</v>
      </c>
      <c r="B7426" s="4" t="s">
        <v>11199</v>
      </c>
      <c r="C7426" t="s">
        <v>11199</v>
      </c>
      <c r="D7426" s="4">
        <v>3623</v>
      </c>
      <c r="E7426">
        <v>30</v>
      </c>
      <c r="F7426" t="s">
        <v>14</v>
      </c>
      <c r="G7426" t="s">
        <v>10003</v>
      </c>
    </row>
    <row r="7427" spans="1:8" x14ac:dyDescent="0.25">
      <c r="A7427" s="41">
        <v>45827</v>
      </c>
      <c r="B7427" s="4" t="s">
        <v>11212</v>
      </c>
      <c r="C7427" t="s">
        <v>11201</v>
      </c>
      <c r="D7427" s="4">
        <v>3624</v>
      </c>
      <c r="E7427">
        <v>96</v>
      </c>
      <c r="F7427" t="s">
        <v>14</v>
      </c>
      <c r="G7427" t="s">
        <v>10003</v>
      </c>
    </row>
    <row r="7428" spans="1:8" x14ac:dyDescent="0.25">
      <c r="A7428" s="41">
        <v>45827</v>
      </c>
      <c r="B7428" s="4" t="s">
        <v>11213</v>
      </c>
      <c r="C7428" t="s">
        <v>11200</v>
      </c>
      <c r="D7428" s="4">
        <v>3625</v>
      </c>
      <c r="E7428">
        <v>96</v>
      </c>
      <c r="F7428" t="s">
        <v>14</v>
      </c>
      <c r="G7428" t="s">
        <v>10003</v>
      </c>
    </row>
    <row r="7429" spans="1:8" x14ac:dyDescent="0.25">
      <c r="A7429" s="41">
        <v>45838</v>
      </c>
      <c r="B7429" s="4" t="s">
        <v>10734</v>
      </c>
      <c r="C7429" t="s">
        <v>11123</v>
      </c>
      <c r="D7429" s="4" t="s">
        <v>11167</v>
      </c>
      <c r="E7429">
        <v>54</v>
      </c>
      <c r="F7429" t="s">
        <v>14</v>
      </c>
      <c r="G7429" t="s">
        <v>10961</v>
      </c>
      <c r="H7429" t="s">
        <v>11168</v>
      </c>
    </row>
    <row r="7430" spans="1:8" x14ac:dyDescent="0.25">
      <c r="A7430" s="41">
        <v>45838</v>
      </c>
      <c r="B7430" s="4" t="s">
        <v>10944</v>
      </c>
      <c r="C7430" t="s">
        <v>10947</v>
      </c>
      <c r="D7430" s="4" t="s">
        <v>11167</v>
      </c>
      <c r="E7430">
        <v>64</v>
      </c>
      <c r="F7430" t="s">
        <v>14</v>
      </c>
      <c r="G7430" t="s">
        <v>10961</v>
      </c>
      <c r="H7430" t="s">
        <v>11168</v>
      </c>
    </row>
    <row r="7431" spans="1:8" x14ac:dyDescent="0.25">
      <c r="A7431" s="41">
        <v>45838</v>
      </c>
      <c r="B7431" s="4" t="s">
        <v>10485</v>
      </c>
      <c r="C7431" t="s">
        <v>10486</v>
      </c>
      <c r="D7431" s="4" t="s">
        <v>11167</v>
      </c>
      <c r="E7431">
        <v>30</v>
      </c>
      <c r="F7431" t="s">
        <v>14</v>
      </c>
      <c r="G7431" t="s">
        <v>10961</v>
      </c>
      <c r="H7431" t="s">
        <v>11168</v>
      </c>
    </row>
    <row r="7432" spans="1:8" x14ac:dyDescent="0.25">
      <c r="A7432" s="41">
        <v>45838</v>
      </c>
      <c r="B7432" s="4" t="s">
        <v>10487</v>
      </c>
      <c r="C7432" t="s">
        <v>10488</v>
      </c>
      <c r="D7432" s="4" t="s">
        <v>11167</v>
      </c>
      <c r="E7432">
        <v>27</v>
      </c>
      <c r="F7432" t="s">
        <v>14</v>
      </c>
      <c r="G7432" t="s">
        <v>10003</v>
      </c>
      <c r="H7432" t="s">
        <v>11168</v>
      </c>
    </row>
    <row r="7433" spans="1:8" x14ac:dyDescent="0.25">
      <c r="A7433" s="41">
        <v>45838</v>
      </c>
      <c r="B7433" s="4" t="s">
        <v>10487</v>
      </c>
      <c r="C7433" t="s">
        <v>10488</v>
      </c>
      <c r="D7433" s="4" t="s">
        <v>11167</v>
      </c>
      <c r="E7433">
        <v>46</v>
      </c>
      <c r="F7433" t="s">
        <v>14</v>
      </c>
      <c r="G7433" t="s">
        <v>10961</v>
      </c>
      <c r="H7433" t="s">
        <v>11168</v>
      </c>
    </row>
    <row r="7434" spans="1:8" x14ac:dyDescent="0.25">
      <c r="A7434" s="41">
        <v>45838</v>
      </c>
      <c r="B7434" s="4" t="s">
        <v>10925</v>
      </c>
      <c r="C7434" t="s">
        <v>10926</v>
      </c>
      <c r="D7434" s="4" t="s">
        <v>11167</v>
      </c>
      <c r="E7434">
        <v>12</v>
      </c>
      <c r="F7434" t="s">
        <v>14</v>
      </c>
      <c r="G7434" t="s">
        <v>10961</v>
      </c>
      <c r="H7434" t="s">
        <v>11168</v>
      </c>
    </row>
    <row r="7435" spans="1:8" x14ac:dyDescent="0.25">
      <c r="A7435" s="41">
        <v>45838</v>
      </c>
      <c r="B7435" s="4" t="s">
        <v>10919</v>
      </c>
      <c r="C7435" t="s">
        <v>10920</v>
      </c>
      <c r="D7435" s="4" t="s">
        <v>11167</v>
      </c>
      <c r="E7435">
        <v>24</v>
      </c>
      <c r="F7435" t="s">
        <v>14</v>
      </c>
      <c r="G7435" t="s">
        <v>10961</v>
      </c>
      <c r="H7435" t="s">
        <v>11168</v>
      </c>
    </row>
    <row r="7436" spans="1:8" x14ac:dyDescent="0.25">
      <c r="A7436" s="41">
        <v>45838</v>
      </c>
      <c r="B7436" s="4" t="s">
        <v>10921</v>
      </c>
      <c r="C7436" t="s">
        <v>10922</v>
      </c>
      <c r="D7436" s="4" t="s">
        <v>11167</v>
      </c>
      <c r="E7436">
        <v>24</v>
      </c>
      <c r="F7436" t="s">
        <v>14</v>
      </c>
      <c r="G7436" t="s">
        <v>10961</v>
      </c>
      <c r="H7436" t="s">
        <v>11168</v>
      </c>
    </row>
    <row r="7437" spans="1:8" x14ac:dyDescent="0.25">
      <c r="A7437" s="41">
        <v>45838</v>
      </c>
      <c r="B7437" s="4" t="s">
        <v>10913</v>
      </c>
      <c r="C7437" t="s">
        <v>10916</v>
      </c>
      <c r="D7437" s="4" t="s">
        <v>11167</v>
      </c>
      <c r="E7437">
        <v>20</v>
      </c>
      <c r="F7437" t="s">
        <v>14</v>
      </c>
      <c r="G7437" t="s">
        <v>10961</v>
      </c>
      <c r="H7437" t="s">
        <v>11168</v>
      </c>
    </row>
    <row r="7438" spans="1:8" x14ac:dyDescent="0.25">
      <c r="A7438" s="41">
        <v>45838</v>
      </c>
      <c r="B7438" s="4" t="s">
        <v>10914</v>
      </c>
      <c r="C7438" t="s">
        <v>10915</v>
      </c>
      <c r="D7438" s="4" t="s">
        <v>11167</v>
      </c>
      <c r="E7438">
        <v>20</v>
      </c>
      <c r="F7438" t="s">
        <v>14</v>
      </c>
      <c r="G7438" t="s">
        <v>10961</v>
      </c>
      <c r="H7438" t="s">
        <v>11168</v>
      </c>
    </row>
    <row r="7439" spans="1:8" x14ac:dyDescent="0.25">
      <c r="A7439" s="41">
        <v>45838</v>
      </c>
      <c r="B7439" s="4" t="s">
        <v>10923</v>
      </c>
      <c r="C7439" t="s">
        <v>10924</v>
      </c>
      <c r="D7439" s="4" t="s">
        <v>11167</v>
      </c>
      <c r="E7439">
        <v>30</v>
      </c>
      <c r="F7439" t="s">
        <v>14</v>
      </c>
      <c r="G7439" t="s">
        <v>10961</v>
      </c>
      <c r="H7439" t="s">
        <v>11168</v>
      </c>
    </row>
    <row r="7440" spans="1:8" x14ac:dyDescent="0.25">
      <c r="A7440" s="41">
        <v>45838</v>
      </c>
      <c r="B7440" s="4" t="s">
        <v>1905</v>
      </c>
      <c r="C7440" t="s">
        <v>1906</v>
      </c>
      <c r="D7440" s="4" t="s">
        <v>11167</v>
      </c>
      <c r="E7440">
        <v>60</v>
      </c>
      <c r="F7440" t="s">
        <v>14</v>
      </c>
      <c r="G7440" t="s">
        <v>10961</v>
      </c>
      <c r="H7440" t="s">
        <v>11168</v>
      </c>
    </row>
    <row r="7441" spans="1:8" x14ac:dyDescent="0.25">
      <c r="A7441" s="41">
        <v>45838</v>
      </c>
      <c r="B7441" s="4" t="s">
        <v>10917</v>
      </c>
      <c r="C7441" t="s">
        <v>10918</v>
      </c>
      <c r="D7441" s="4" t="s">
        <v>11167</v>
      </c>
      <c r="E7441">
        <v>20</v>
      </c>
      <c r="F7441" t="s">
        <v>14</v>
      </c>
      <c r="G7441" t="s">
        <v>10961</v>
      </c>
      <c r="H7441" t="s">
        <v>11168</v>
      </c>
    </row>
    <row r="7442" spans="1:8" x14ac:dyDescent="0.25">
      <c r="A7442" s="41">
        <v>45838</v>
      </c>
      <c r="B7442" s="4" t="s">
        <v>10467</v>
      </c>
      <c r="C7442" t="s">
        <v>5083</v>
      </c>
      <c r="D7442" s="4" t="s">
        <v>11167</v>
      </c>
      <c r="E7442">
        <v>240</v>
      </c>
      <c r="F7442" t="s">
        <v>14</v>
      </c>
      <c r="G7442" t="s">
        <v>10961</v>
      </c>
      <c r="H7442" t="s">
        <v>11168</v>
      </c>
    </row>
    <row r="7443" spans="1:8" x14ac:dyDescent="0.25">
      <c r="A7443" s="41">
        <v>45838</v>
      </c>
      <c r="B7443" s="4" t="s">
        <v>9014</v>
      </c>
      <c r="C7443" t="s">
        <v>8974</v>
      </c>
      <c r="D7443" s="4" t="s">
        <v>11167</v>
      </c>
      <c r="E7443">
        <v>40</v>
      </c>
      <c r="F7443" t="s">
        <v>14</v>
      </c>
      <c r="G7443" t="s">
        <v>10961</v>
      </c>
      <c r="H7443" t="s">
        <v>11168</v>
      </c>
    </row>
    <row r="7444" spans="1:8" x14ac:dyDescent="0.25">
      <c r="A7444" s="41">
        <v>45838</v>
      </c>
      <c r="B7444" s="4" t="s">
        <v>9377</v>
      </c>
      <c r="C7444" t="s">
        <v>8990</v>
      </c>
      <c r="D7444" s="4" t="s">
        <v>11167</v>
      </c>
      <c r="E7444">
        <v>24</v>
      </c>
      <c r="F7444" t="s">
        <v>14</v>
      </c>
      <c r="G7444" t="s">
        <v>10961</v>
      </c>
      <c r="H7444" t="s">
        <v>11168</v>
      </c>
    </row>
    <row r="7445" spans="1:8" x14ac:dyDescent="0.25">
      <c r="A7445" s="41">
        <v>45838</v>
      </c>
      <c r="B7445" s="4" t="s">
        <v>10699</v>
      </c>
      <c r="C7445" t="s">
        <v>11159</v>
      </c>
      <c r="D7445" s="4" t="s">
        <v>11167</v>
      </c>
      <c r="E7445">
        <v>184</v>
      </c>
      <c r="F7445" t="s">
        <v>14</v>
      </c>
      <c r="G7445" t="s">
        <v>10961</v>
      </c>
      <c r="H7445" t="s">
        <v>11168</v>
      </c>
    </row>
    <row r="7446" spans="1:8" x14ac:dyDescent="0.25">
      <c r="A7446" s="41">
        <v>45838</v>
      </c>
      <c r="B7446" s="4" t="s">
        <v>10702</v>
      </c>
      <c r="C7446" t="s">
        <v>11161</v>
      </c>
      <c r="D7446" s="4" t="s">
        <v>11167</v>
      </c>
      <c r="E7446">
        <v>198</v>
      </c>
      <c r="F7446" t="s">
        <v>14</v>
      </c>
      <c r="G7446" t="s">
        <v>10961</v>
      </c>
      <c r="H7446" t="s">
        <v>11168</v>
      </c>
    </row>
    <row r="7447" spans="1:8" x14ac:dyDescent="0.25">
      <c r="A7447" s="41">
        <v>45838</v>
      </c>
      <c r="B7447" s="4" t="s">
        <v>5239</v>
      </c>
      <c r="C7447" t="s">
        <v>5240</v>
      </c>
      <c r="D7447" s="4" t="s">
        <v>11167</v>
      </c>
      <c r="E7447">
        <v>10</v>
      </c>
      <c r="F7447" t="s">
        <v>14</v>
      </c>
      <c r="G7447" t="s">
        <v>10961</v>
      </c>
      <c r="H7447" t="s">
        <v>11168</v>
      </c>
    </row>
    <row r="7448" spans="1:8" x14ac:dyDescent="0.25">
      <c r="A7448" s="41">
        <v>45838</v>
      </c>
      <c r="B7448" s="4" t="s">
        <v>5211</v>
      </c>
      <c r="C7448" t="s">
        <v>5212</v>
      </c>
      <c r="D7448" s="4" t="s">
        <v>11167</v>
      </c>
      <c r="E7448">
        <v>40</v>
      </c>
      <c r="F7448" t="s">
        <v>14</v>
      </c>
      <c r="G7448" t="s">
        <v>10961</v>
      </c>
      <c r="H7448" t="s">
        <v>11168</v>
      </c>
    </row>
    <row r="7449" spans="1:8" x14ac:dyDescent="0.25">
      <c r="A7449" s="41">
        <v>45838</v>
      </c>
      <c r="B7449" s="4" t="s">
        <v>10327</v>
      </c>
      <c r="C7449" t="s">
        <v>10328</v>
      </c>
      <c r="D7449" s="4" t="s">
        <v>11167</v>
      </c>
      <c r="E7449">
        <v>20</v>
      </c>
      <c r="F7449" t="s">
        <v>14</v>
      </c>
      <c r="G7449" t="s">
        <v>10961</v>
      </c>
      <c r="H7449" t="s">
        <v>11168</v>
      </c>
    </row>
    <row r="7450" spans="1:8" x14ac:dyDescent="0.25">
      <c r="A7450" s="41">
        <v>45838</v>
      </c>
      <c r="B7450" s="4" t="s">
        <v>5068</v>
      </c>
      <c r="C7450" t="s">
        <v>5069</v>
      </c>
      <c r="D7450" s="4" t="s">
        <v>11167</v>
      </c>
      <c r="E7450">
        <v>240</v>
      </c>
      <c r="F7450" t="s">
        <v>14</v>
      </c>
      <c r="G7450" t="s">
        <v>10961</v>
      </c>
      <c r="H7450" t="s">
        <v>11168</v>
      </c>
    </row>
    <row r="7451" spans="1:8" x14ac:dyDescent="0.25">
      <c r="A7451" s="41">
        <v>45838</v>
      </c>
      <c r="B7451" s="4" t="s">
        <v>10929</v>
      </c>
      <c r="C7451" t="s">
        <v>10930</v>
      </c>
      <c r="D7451" s="4" t="s">
        <v>11167</v>
      </c>
      <c r="E7451">
        <v>10</v>
      </c>
      <c r="F7451" t="s">
        <v>14</v>
      </c>
      <c r="G7451" t="s">
        <v>10961</v>
      </c>
      <c r="H7451" t="s">
        <v>11168</v>
      </c>
    </row>
    <row r="7452" spans="1:8" x14ac:dyDescent="0.25">
      <c r="A7452" s="41">
        <v>45838</v>
      </c>
      <c r="B7452" s="4" t="s">
        <v>10931</v>
      </c>
      <c r="C7452" t="s">
        <v>10932</v>
      </c>
      <c r="D7452" s="4" t="s">
        <v>11167</v>
      </c>
      <c r="E7452">
        <v>10</v>
      </c>
      <c r="F7452" t="s">
        <v>14</v>
      </c>
      <c r="G7452" t="s">
        <v>10961</v>
      </c>
      <c r="H7452" t="s">
        <v>11168</v>
      </c>
    </row>
    <row r="7453" spans="1:8" x14ac:dyDescent="0.25">
      <c r="A7453" s="41">
        <v>45838</v>
      </c>
      <c r="B7453" s="4" t="s">
        <v>10995</v>
      </c>
      <c r="C7453" t="s">
        <v>11171</v>
      </c>
      <c r="D7453" s="4" t="s">
        <v>11167</v>
      </c>
      <c r="E7453">
        <v>600</v>
      </c>
      <c r="F7453" t="s">
        <v>25</v>
      </c>
      <c r="G7453" t="s">
        <v>10961</v>
      </c>
      <c r="H7453" t="s">
        <v>11168</v>
      </c>
    </row>
    <row r="7454" spans="1:8" x14ac:dyDescent="0.25">
      <c r="A7454" s="41">
        <v>45838</v>
      </c>
      <c r="B7454" s="4" t="s">
        <v>9943</v>
      </c>
      <c r="C7454" t="s">
        <v>9943</v>
      </c>
      <c r="D7454" s="4" t="s">
        <v>11167</v>
      </c>
      <c r="E7454">
        <v>12</v>
      </c>
      <c r="F7454" t="s">
        <v>14</v>
      </c>
      <c r="G7454" t="s">
        <v>10961</v>
      </c>
      <c r="H7454" t="s">
        <v>11168</v>
      </c>
    </row>
    <row r="7455" spans="1:8" x14ac:dyDescent="0.25">
      <c r="A7455" s="41">
        <v>45838</v>
      </c>
      <c r="B7455" s="4" t="s">
        <v>10927</v>
      </c>
      <c r="C7455" t="s">
        <v>10928</v>
      </c>
      <c r="D7455" s="4" t="s">
        <v>11167</v>
      </c>
      <c r="E7455">
        <v>30</v>
      </c>
      <c r="F7455" t="s">
        <v>14</v>
      </c>
      <c r="G7455" t="s">
        <v>10961</v>
      </c>
      <c r="H7455" t="s">
        <v>11168</v>
      </c>
    </row>
    <row r="7456" spans="1:8" x14ac:dyDescent="0.25">
      <c r="A7456" s="41">
        <v>45838</v>
      </c>
      <c r="B7456" s="4" t="s">
        <v>1864</v>
      </c>
      <c r="C7456" t="s">
        <v>1865</v>
      </c>
      <c r="D7456" s="4" t="s">
        <v>11167</v>
      </c>
      <c r="E7456">
        <v>50</v>
      </c>
      <c r="F7456" t="s">
        <v>14</v>
      </c>
      <c r="G7456" t="s">
        <v>10961</v>
      </c>
      <c r="H7456" t="s">
        <v>11168</v>
      </c>
    </row>
    <row r="7457" spans="1:8" x14ac:dyDescent="0.25">
      <c r="A7457" s="41">
        <v>45838</v>
      </c>
      <c r="B7457" s="4" t="s">
        <v>1911</v>
      </c>
      <c r="C7457" t="s">
        <v>1912</v>
      </c>
      <c r="D7457" s="4" t="s">
        <v>11167</v>
      </c>
      <c r="E7457">
        <v>100</v>
      </c>
      <c r="F7457" t="s">
        <v>14</v>
      </c>
      <c r="G7457" t="s">
        <v>10961</v>
      </c>
      <c r="H7457" t="s">
        <v>11168</v>
      </c>
    </row>
    <row r="7458" spans="1:8" x14ac:dyDescent="0.25">
      <c r="A7458" s="41">
        <v>45838</v>
      </c>
      <c r="B7458" s="4" t="s">
        <v>743</v>
      </c>
      <c r="C7458" t="s">
        <v>744</v>
      </c>
      <c r="D7458" s="4" t="s">
        <v>11167</v>
      </c>
      <c r="E7458">
        <v>18</v>
      </c>
      <c r="F7458" t="s">
        <v>14</v>
      </c>
      <c r="G7458" t="s">
        <v>10961</v>
      </c>
      <c r="H7458" t="s">
        <v>11168</v>
      </c>
    </row>
    <row r="7459" spans="1:8" x14ac:dyDescent="0.25">
      <c r="A7459" s="41">
        <v>45838</v>
      </c>
      <c r="B7459" s="4" t="s">
        <v>10945</v>
      </c>
      <c r="C7459" t="s">
        <v>10946</v>
      </c>
      <c r="D7459" s="4" t="s">
        <v>11167</v>
      </c>
      <c r="E7459">
        <v>64</v>
      </c>
      <c r="F7459" t="s">
        <v>14</v>
      </c>
      <c r="G7459" t="s">
        <v>10961</v>
      </c>
      <c r="H7459" t="s">
        <v>11168</v>
      </c>
    </row>
    <row r="7460" spans="1:8" x14ac:dyDescent="0.25">
      <c r="A7460" s="41">
        <v>45838</v>
      </c>
      <c r="B7460" s="4" t="s">
        <v>734</v>
      </c>
      <c r="C7460" t="s">
        <v>735</v>
      </c>
      <c r="D7460" s="4" t="s">
        <v>11167</v>
      </c>
      <c r="E7460">
        <v>18</v>
      </c>
      <c r="F7460" t="s">
        <v>14</v>
      </c>
      <c r="G7460" t="s">
        <v>10961</v>
      </c>
      <c r="H7460" t="s">
        <v>11168</v>
      </c>
    </row>
    <row r="7461" spans="1:8" x14ac:dyDescent="0.25">
      <c r="A7461" s="41">
        <v>45838</v>
      </c>
      <c r="B7461" s="4" t="s">
        <v>10654</v>
      </c>
      <c r="C7461" t="s">
        <v>10655</v>
      </c>
      <c r="D7461" s="4" t="s">
        <v>11167</v>
      </c>
      <c r="E7461">
        <v>40</v>
      </c>
      <c r="F7461" t="s">
        <v>25</v>
      </c>
      <c r="G7461" t="s">
        <v>10961</v>
      </c>
      <c r="H7461" t="s">
        <v>11168</v>
      </c>
    </row>
    <row r="7462" spans="1:8" x14ac:dyDescent="0.25">
      <c r="A7462" s="41">
        <v>45838</v>
      </c>
      <c r="B7462" s="4" t="s">
        <v>7883</v>
      </c>
      <c r="C7462" t="s">
        <v>7884</v>
      </c>
      <c r="D7462" s="4" t="s">
        <v>11167</v>
      </c>
      <c r="E7462">
        <v>36</v>
      </c>
      <c r="F7462" t="s">
        <v>25</v>
      </c>
      <c r="G7462" t="s">
        <v>10961</v>
      </c>
      <c r="H7462" t="s">
        <v>11168</v>
      </c>
    </row>
    <row r="7463" spans="1:8" x14ac:dyDescent="0.25">
      <c r="A7463" s="41">
        <v>45838</v>
      </c>
      <c r="B7463" s="4" t="s">
        <v>10701</v>
      </c>
      <c r="C7463" t="s">
        <v>11160</v>
      </c>
      <c r="D7463" s="4" t="s">
        <v>11167</v>
      </c>
      <c r="E7463">
        <v>72</v>
      </c>
      <c r="F7463" t="s">
        <v>14</v>
      </c>
      <c r="G7463" t="s">
        <v>10961</v>
      </c>
      <c r="H7463" t="s">
        <v>11168</v>
      </c>
    </row>
    <row r="7464" spans="1:8" x14ac:dyDescent="0.25">
      <c r="A7464" s="41">
        <v>45838</v>
      </c>
      <c r="B7464" s="4" t="s">
        <v>10680</v>
      </c>
      <c r="C7464" t="s">
        <v>10681</v>
      </c>
      <c r="D7464" s="4" t="s">
        <v>11167</v>
      </c>
      <c r="E7464">
        <v>240</v>
      </c>
      <c r="F7464" t="s">
        <v>14</v>
      </c>
      <c r="G7464" t="s">
        <v>10961</v>
      </c>
      <c r="H7464" t="s">
        <v>11168</v>
      </c>
    </row>
    <row r="7465" spans="1:8" x14ac:dyDescent="0.25">
      <c r="A7465" s="41">
        <v>45838</v>
      </c>
      <c r="B7465" s="4" t="s">
        <v>2382</v>
      </c>
      <c r="C7465" t="s">
        <v>2449</v>
      </c>
      <c r="D7465" s="4" t="s">
        <v>11167</v>
      </c>
      <c r="E7465">
        <v>10</v>
      </c>
      <c r="F7465" t="s">
        <v>14</v>
      </c>
      <c r="G7465" t="s">
        <v>10961</v>
      </c>
      <c r="H7465" t="s">
        <v>11168</v>
      </c>
    </row>
    <row r="7466" spans="1:8" x14ac:dyDescent="0.25">
      <c r="A7466" s="41">
        <v>45838</v>
      </c>
      <c r="B7466" s="4" t="s">
        <v>29</v>
      </c>
      <c r="C7466" t="s">
        <v>10491</v>
      </c>
      <c r="D7466" s="4" t="s">
        <v>11167</v>
      </c>
      <c r="E7466">
        <v>10</v>
      </c>
      <c r="F7466" t="s">
        <v>14</v>
      </c>
      <c r="G7466" t="s">
        <v>10961</v>
      </c>
      <c r="H7466" t="s">
        <v>11168</v>
      </c>
    </row>
    <row r="7467" spans="1:8" x14ac:dyDescent="0.25">
      <c r="A7467" s="41">
        <v>45838</v>
      </c>
      <c r="B7467" s="4" t="s">
        <v>11043</v>
      </c>
      <c r="C7467" t="s">
        <v>11044</v>
      </c>
      <c r="D7467" s="4" t="s">
        <v>11167</v>
      </c>
      <c r="E7467">
        <v>20</v>
      </c>
      <c r="F7467" t="s">
        <v>14</v>
      </c>
      <c r="G7467" t="s">
        <v>10961</v>
      </c>
      <c r="H7467" t="s">
        <v>11168</v>
      </c>
    </row>
    <row r="7468" spans="1:8" x14ac:dyDescent="0.25">
      <c r="A7468" s="41">
        <v>45838</v>
      </c>
      <c r="B7468" s="4" t="s">
        <v>11204</v>
      </c>
      <c r="C7468" t="s">
        <v>11205</v>
      </c>
      <c r="D7468" s="4" t="s">
        <v>11167</v>
      </c>
      <c r="E7468">
        <v>6</v>
      </c>
      <c r="F7468" t="s">
        <v>14</v>
      </c>
      <c r="G7468" t="s">
        <v>10961</v>
      </c>
      <c r="H7468" t="s">
        <v>11168</v>
      </c>
    </row>
    <row r="7469" spans="1:8" x14ac:dyDescent="0.25">
      <c r="A7469" s="41">
        <v>45838</v>
      </c>
      <c r="B7469" s="4" t="s">
        <v>3738</v>
      </c>
      <c r="C7469" t="s">
        <v>3739</v>
      </c>
      <c r="D7469" s="4" t="s">
        <v>11167</v>
      </c>
      <c r="E7469">
        <v>30</v>
      </c>
      <c r="F7469" t="s">
        <v>14</v>
      </c>
      <c r="G7469" t="s">
        <v>10961</v>
      </c>
      <c r="H7469" t="s">
        <v>11168</v>
      </c>
    </row>
    <row r="7470" spans="1:8" x14ac:dyDescent="0.25">
      <c r="A7470" s="41">
        <v>45838</v>
      </c>
      <c r="B7470" s="4" t="s">
        <v>11129</v>
      </c>
      <c r="C7470" t="s">
        <v>11130</v>
      </c>
      <c r="D7470" s="4" t="s">
        <v>11167</v>
      </c>
      <c r="E7470">
        <v>48</v>
      </c>
      <c r="F7470" t="s">
        <v>14</v>
      </c>
      <c r="G7470" t="s">
        <v>10961</v>
      </c>
      <c r="H7470" t="s">
        <v>11168</v>
      </c>
    </row>
    <row r="7471" spans="1:8" x14ac:dyDescent="0.25">
      <c r="A7471" s="41">
        <v>45838</v>
      </c>
      <c r="B7471" s="4" t="s">
        <v>11088</v>
      </c>
      <c r="C7471" t="s">
        <v>11089</v>
      </c>
      <c r="D7471" s="4" t="s">
        <v>11167</v>
      </c>
      <c r="E7471">
        <v>150</v>
      </c>
      <c r="F7471" t="s">
        <v>14</v>
      </c>
      <c r="G7471" t="s">
        <v>10961</v>
      </c>
      <c r="H7471" t="s">
        <v>11168</v>
      </c>
    </row>
    <row r="7472" spans="1:8" x14ac:dyDescent="0.25">
      <c r="A7472" s="41">
        <v>45838</v>
      </c>
      <c r="B7472" s="4" t="s">
        <v>11033</v>
      </c>
      <c r="C7472" t="s">
        <v>11034</v>
      </c>
      <c r="D7472" s="4" t="s">
        <v>11167</v>
      </c>
      <c r="E7472">
        <v>30</v>
      </c>
      <c r="F7472" t="s">
        <v>14</v>
      </c>
      <c r="G7472" t="s">
        <v>10961</v>
      </c>
      <c r="H7472" t="s">
        <v>11168</v>
      </c>
    </row>
    <row r="7473" spans="1:8" x14ac:dyDescent="0.25">
      <c r="A7473" s="41">
        <v>45838</v>
      </c>
      <c r="B7473" s="4" t="s">
        <v>3744</v>
      </c>
      <c r="C7473" t="s">
        <v>3745</v>
      </c>
      <c r="D7473" s="4" t="s">
        <v>11167</v>
      </c>
      <c r="E7473">
        <v>60</v>
      </c>
      <c r="F7473" t="s">
        <v>14</v>
      </c>
      <c r="G7473" t="s">
        <v>10961</v>
      </c>
      <c r="H7473" t="s">
        <v>11168</v>
      </c>
    </row>
    <row r="7474" spans="1:8" x14ac:dyDescent="0.25">
      <c r="A7474" s="41">
        <v>45838</v>
      </c>
      <c r="B7474" s="4" t="s">
        <v>11206</v>
      </c>
      <c r="C7474" t="s">
        <v>10963</v>
      </c>
      <c r="D7474" s="4" t="s">
        <v>11167</v>
      </c>
      <c r="E7474">
        <v>324</v>
      </c>
      <c r="F7474" t="s">
        <v>14</v>
      </c>
      <c r="G7474" t="s">
        <v>10961</v>
      </c>
      <c r="H7474" t="s">
        <v>11168</v>
      </c>
    </row>
    <row r="7475" spans="1:8" x14ac:dyDescent="0.25">
      <c r="A7475" s="41">
        <v>45838</v>
      </c>
      <c r="B7475" s="4" t="s">
        <v>11131</v>
      </c>
      <c r="C7475" t="s">
        <v>11132</v>
      </c>
      <c r="D7475" s="4" t="s">
        <v>11167</v>
      </c>
      <c r="E7475">
        <v>32</v>
      </c>
      <c r="F7475" t="s">
        <v>14</v>
      </c>
      <c r="G7475" t="s">
        <v>10961</v>
      </c>
      <c r="H7475" t="s">
        <v>11168</v>
      </c>
    </row>
    <row r="7476" spans="1:8" x14ac:dyDescent="0.25">
      <c r="A7476" s="41">
        <v>45838</v>
      </c>
      <c r="B7476" s="4" t="s">
        <v>11207</v>
      </c>
      <c r="C7476" t="s">
        <v>11177</v>
      </c>
      <c r="D7476" s="4" t="s">
        <v>11167</v>
      </c>
      <c r="E7476">
        <v>30</v>
      </c>
      <c r="F7476" t="s">
        <v>14</v>
      </c>
      <c r="G7476" t="s">
        <v>10961</v>
      </c>
      <c r="H7476" t="s">
        <v>11168</v>
      </c>
    </row>
    <row r="7477" spans="1:8" x14ac:dyDescent="0.25">
      <c r="A7477" s="41">
        <v>45838</v>
      </c>
      <c r="B7477" s="4" t="s">
        <v>11137</v>
      </c>
      <c r="C7477" t="s">
        <v>11138</v>
      </c>
      <c r="D7477" s="4" t="s">
        <v>11167</v>
      </c>
      <c r="E7477">
        <v>100</v>
      </c>
      <c r="F7477" t="s">
        <v>14</v>
      </c>
      <c r="G7477" t="s">
        <v>10961</v>
      </c>
      <c r="H7477" t="s">
        <v>11168</v>
      </c>
    </row>
    <row r="7478" spans="1:8" x14ac:dyDescent="0.25">
      <c r="A7478" s="41">
        <v>45835</v>
      </c>
      <c r="B7478" s="4" t="s">
        <v>11208</v>
      </c>
      <c r="C7478" t="s">
        <v>11209</v>
      </c>
      <c r="D7478" s="4">
        <v>3652</v>
      </c>
      <c r="E7478">
        <v>5</v>
      </c>
      <c r="F7478" t="s">
        <v>14</v>
      </c>
      <c r="G7478" t="s">
        <v>10003</v>
      </c>
    </row>
    <row r="7479" spans="1:8" x14ac:dyDescent="0.25">
      <c r="A7479" s="41">
        <v>45838</v>
      </c>
      <c r="B7479" s="4" t="s">
        <v>11208</v>
      </c>
      <c r="C7479" t="s">
        <v>11209</v>
      </c>
      <c r="D7479" s="4" t="s">
        <v>11167</v>
      </c>
      <c r="E7479">
        <v>5</v>
      </c>
      <c r="F7479" t="s">
        <v>14</v>
      </c>
      <c r="G7479" t="s">
        <v>10961</v>
      </c>
      <c r="H7479" t="s">
        <v>11168</v>
      </c>
    </row>
    <row r="7480" spans="1:8" x14ac:dyDescent="0.25">
      <c r="A7480" s="41">
        <v>45838</v>
      </c>
      <c r="B7480" s="4" t="s">
        <v>11133</v>
      </c>
      <c r="C7480" t="s">
        <v>11134</v>
      </c>
      <c r="D7480" s="4" t="s">
        <v>11167</v>
      </c>
      <c r="E7480">
        <v>20</v>
      </c>
      <c r="F7480" t="s">
        <v>14</v>
      </c>
      <c r="G7480" t="s">
        <v>10961</v>
      </c>
      <c r="H7480" t="s">
        <v>11168</v>
      </c>
    </row>
    <row r="7481" spans="1:8" x14ac:dyDescent="0.25">
      <c r="A7481" s="41">
        <v>45838</v>
      </c>
      <c r="B7481" s="4" t="s">
        <v>11210</v>
      </c>
      <c r="C7481" t="s">
        <v>11211</v>
      </c>
      <c r="D7481" s="4">
        <v>3674</v>
      </c>
      <c r="E7481">
        <v>264</v>
      </c>
      <c r="F7481" t="s">
        <v>14</v>
      </c>
      <c r="G7481" t="s">
        <v>10003</v>
      </c>
    </row>
    <row r="7482" spans="1:8" x14ac:dyDescent="0.25">
      <c r="A7482" s="41">
        <v>45838</v>
      </c>
      <c r="B7482" s="4" t="s">
        <v>11210</v>
      </c>
      <c r="C7482" t="s">
        <v>11211</v>
      </c>
      <c r="D7482" s="4" t="s">
        <v>11167</v>
      </c>
      <c r="E7482">
        <v>200</v>
      </c>
      <c r="F7482" t="s">
        <v>14</v>
      </c>
      <c r="G7482" t="s">
        <v>10961</v>
      </c>
      <c r="H7482" t="s">
        <v>11168</v>
      </c>
    </row>
    <row r="7483" spans="1:8" x14ac:dyDescent="0.25">
      <c r="A7483" s="41">
        <v>45838</v>
      </c>
      <c r="B7483" s="4" t="s">
        <v>11212</v>
      </c>
      <c r="C7483" t="s">
        <v>11201</v>
      </c>
      <c r="D7483" s="4" t="s">
        <v>11167</v>
      </c>
      <c r="E7483">
        <v>72</v>
      </c>
      <c r="F7483" t="s">
        <v>14</v>
      </c>
      <c r="G7483" t="s">
        <v>10961</v>
      </c>
      <c r="H7483" t="s">
        <v>11168</v>
      </c>
    </row>
    <row r="7484" spans="1:8" x14ac:dyDescent="0.25">
      <c r="A7484" s="41">
        <v>45838</v>
      </c>
      <c r="B7484" s="4" t="s">
        <v>11213</v>
      </c>
      <c r="C7484" t="s">
        <v>11200</v>
      </c>
      <c r="D7484" s="4" t="s">
        <v>11167</v>
      </c>
      <c r="E7484">
        <v>72</v>
      </c>
      <c r="F7484" t="s">
        <v>14</v>
      </c>
      <c r="G7484" t="s">
        <v>10961</v>
      </c>
      <c r="H7484" t="s">
        <v>11168</v>
      </c>
    </row>
    <row r="7485" spans="1:8" x14ac:dyDescent="0.25">
      <c r="A7485" s="41">
        <v>45838</v>
      </c>
      <c r="B7485" s="4" t="s">
        <v>11214</v>
      </c>
      <c r="C7485" t="s">
        <v>11198</v>
      </c>
      <c r="D7485" s="4" t="s">
        <v>11167</v>
      </c>
      <c r="E7485">
        <v>6</v>
      </c>
      <c r="F7485" t="s">
        <v>14</v>
      </c>
      <c r="G7485" t="s">
        <v>10961</v>
      </c>
      <c r="H7485" t="s">
        <v>11168</v>
      </c>
    </row>
    <row r="7486" spans="1:8" x14ac:dyDescent="0.25">
      <c r="A7486" s="41">
        <v>45838</v>
      </c>
      <c r="B7486" s="4" t="s">
        <v>11215</v>
      </c>
      <c r="C7486" t="s">
        <v>11203</v>
      </c>
      <c r="D7486" s="4" t="s">
        <v>11167</v>
      </c>
      <c r="E7486">
        <v>36</v>
      </c>
      <c r="F7486" t="s">
        <v>14</v>
      </c>
      <c r="G7486" t="s">
        <v>10961</v>
      </c>
      <c r="H7486" t="s">
        <v>11168</v>
      </c>
    </row>
    <row r="7487" spans="1:8" x14ac:dyDescent="0.25">
      <c r="A7487" s="41">
        <v>45838</v>
      </c>
      <c r="B7487" s="4" t="s">
        <v>11216</v>
      </c>
      <c r="C7487" t="s">
        <v>11202</v>
      </c>
      <c r="D7487" s="4" t="s">
        <v>11167</v>
      </c>
      <c r="E7487">
        <v>36</v>
      </c>
      <c r="F7487" t="s">
        <v>14</v>
      </c>
      <c r="G7487" t="s">
        <v>10961</v>
      </c>
      <c r="H7487" t="s">
        <v>11168</v>
      </c>
    </row>
    <row r="7488" spans="1:8" x14ac:dyDescent="0.25">
      <c r="A7488" s="41">
        <v>45838</v>
      </c>
      <c r="B7488" s="4" t="s">
        <v>11070</v>
      </c>
      <c r="C7488" t="s">
        <v>11217</v>
      </c>
      <c r="D7488" s="4" t="s">
        <v>11167</v>
      </c>
      <c r="E7488">
        <v>5</v>
      </c>
      <c r="F7488" t="s">
        <v>14</v>
      </c>
      <c r="G7488" t="s">
        <v>10961</v>
      </c>
      <c r="H7488" t="s">
        <v>11168</v>
      </c>
    </row>
    <row r="7489" spans="1:8" x14ac:dyDescent="0.25">
      <c r="A7489" s="41">
        <v>45838</v>
      </c>
      <c r="B7489" s="4" t="s">
        <v>11127</v>
      </c>
      <c r="C7489" t="s">
        <v>11128</v>
      </c>
      <c r="D7489" s="4" t="s">
        <v>11167</v>
      </c>
      <c r="E7489">
        <v>48</v>
      </c>
      <c r="F7489" t="s">
        <v>14</v>
      </c>
      <c r="G7489" t="s">
        <v>10961</v>
      </c>
      <c r="H7489" t="s">
        <v>11168</v>
      </c>
    </row>
    <row r="7490" spans="1:8" x14ac:dyDescent="0.25">
      <c r="A7490" s="41">
        <v>45838</v>
      </c>
      <c r="B7490" s="4" t="s">
        <v>11135</v>
      </c>
      <c r="C7490" t="s">
        <v>11136</v>
      </c>
      <c r="D7490" s="4" t="s">
        <v>11167</v>
      </c>
      <c r="E7490">
        <v>30</v>
      </c>
      <c r="F7490" t="s">
        <v>14</v>
      </c>
      <c r="G7490" t="s">
        <v>10961</v>
      </c>
      <c r="H7490" t="s">
        <v>11168</v>
      </c>
    </row>
    <row r="7491" spans="1:8" x14ac:dyDescent="0.25">
      <c r="A7491" s="41">
        <v>45838</v>
      </c>
      <c r="B7491" s="4" t="s">
        <v>11218</v>
      </c>
      <c r="C7491" t="s">
        <v>11192</v>
      </c>
      <c r="D7491" s="4" t="s">
        <v>11167</v>
      </c>
      <c r="E7491">
        <v>24</v>
      </c>
      <c r="F7491" t="s">
        <v>14</v>
      </c>
      <c r="G7491" t="s">
        <v>10961</v>
      </c>
      <c r="H7491" t="s">
        <v>11168</v>
      </c>
    </row>
    <row r="7492" spans="1:8" x14ac:dyDescent="0.25">
      <c r="A7492" s="41">
        <v>45838</v>
      </c>
      <c r="B7492" s="4" t="s">
        <v>11219</v>
      </c>
      <c r="C7492" t="s">
        <v>11193</v>
      </c>
      <c r="D7492" s="4" t="s">
        <v>11167</v>
      </c>
      <c r="E7492">
        <v>20</v>
      </c>
      <c r="F7492" t="s">
        <v>14</v>
      </c>
      <c r="G7492" t="s">
        <v>10961</v>
      </c>
      <c r="H7492" t="s">
        <v>11168</v>
      </c>
    </row>
    <row r="7493" spans="1:8" x14ac:dyDescent="0.25">
      <c r="A7493" s="41">
        <v>45838</v>
      </c>
      <c r="B7493" s="4" t="s">
        <v>10801</v>
      </c>
      <c r="C7493" t="s">
        <v>9045</v>
      </c>
      <c r="D7493" s="4" t="s">
        <v>11167</v>
      </c>
      <c r="E7493">
        <v>32</v>
      </c>
      <c r="F7493" t="s">
        <v>14</v>
      </c>
      <c r="G7493" t="s">
        <v>10961</v>
      </c>
      <c r="H7493" t="s">
        <v>11168</v>
      </c>
    </row>
    <row r="7494" spans="1:8" x14ac:dyDescent="0.25">
      <c r="A7494" s="41">
        <v>45838</v>
      </c>
      <c r="B7494" s="4" t="s">
        <v>10800</v>
      </c>
      <c r="C7494" t="s">
        <v>9044</v>
      </c>
      <c r="D7494" s="4" t="s">
        <v>11167</v>
      </c>
      <c r="E7494">
        <v>32</v>
      </c>
      <c r="F7494" t="s">
        <v>14</v>
      </c>
      <c r="G7494" t="s">
        <v>10961</v>
      </c>
      <c r="H7494" t="s">
        <v>11168</v>
      </c>
    </row>
    <row r="7495" spans="1:8" x14ac:dyDescent="0.25">
      <c r="A7495" s="41">
        <v>45838</v>
      </c>
      <c r="B7495" s="4" t="s">
        <v>11041</v>
      </c>
      <c r="C7495" t="s">
        <v>11042</v>
      </c>
      <c r="D7495" s="4" t="s">
        <v>11167</v>
      </c>
      <c r="E7495">
        <v>300</v>
      </c>
      <c r="F7495" t="s">
        <v>14</v>
      </c>
      <c r="G7495" t="s">
        <v>10961</v>
      </c>
      <c r="H7495" t="s">
        <v>11168</v>
      </c>
    </row>
    <row r="7496" spans="1:8" x14ac:dyDescent="0.25">
      <c r="A7496" s="41">
        <v>45838</v>
      </c>
      <c r="B7496" s="4" t="s">
        <v>11481</v>
      </c>
      <c r="C7496" t="s">
        <v>11222</v>
      </c>
      <c r="D7496" s="4" t="s">
        <v>11167</v>
      </c>
      <c r="E7496">
        <v>200</v>
      </c>
      <c r="F7496" t="s">
        <v>25</v>
      </c>
      <c r="G7496" t="s">
        <v>10961</v>
      </c>
      <c r="H7496" t="s">
        <v>11168</v>
      </c>
    </row>
    <row r="7497" spans="1:8" x14ac:dyDescent="0.25">
      <c r="A7497" s="41">
        <v>45838</v>
      </c>
      <c r="B7497" s="4" t="s">
        <v>10705</v>
      </c>
      <c r="C7497" t="s">
        <v>10710</v>
      </c>
      <c r="D7497" s="4" t="s">
        <v>11167</v>
      </c>
      <c r="E7497">
        <v>180</v>
      </c>
      <c r="F7497" t="s">
        <v>14</v>
      </c>
      <c r="G7497" t="s">
        <v>10961</v>
      </c>
      <c r="H7497" t="s">
        <v>11168</v>
      </c>
    </row>
    <row r="7498" spans="1:8" x14ac:dyDescent="0.25">
      <c r="A7498" s="41">
        <v>45838</v>
      </c>
      <c r="B7498" s="4" t="s">
        <v>10704</v>
      </c>
      <c r="C7498" t="s">
        <v>10709</v>
      </c>
      <c r="D7498" s="4" t="s">
        <v>11167</v>
      </c>
      <c r="E7498">
        <v>150</v>
      </c>
      <c r="F7498" t="s">
        <v>14</v>
      </c>
      <c r="G7498" t="s">
        <v>10961</v>
      </c>
      <c r="H7498" t="s">
        <v>11168</v>
      </c>
    </row>
    <row r="7499" spans="1:8" x14ac:dyDescent="0.25">
      <c r="A7499" s="41">
        <v>45838</v>
      </c>
      <c r="B7499" s="4" t="s">
        <v>10329</v>
      </c>
      <c r="C7499" t="s">
        <v>10329</v>
      </c>
      <c r="D7499" s="4" t="s">
        <v>11167</v>
      </c>
      <c r="E7499">
        <v>100</v>
      </c>
      <c r="F7499" t="s">
        <v>14</v>
      </c>
      <c r="G7499" t="s">
        <v>10961</v>
      </c>
      <c r="H7499" t="s">
        <v>11168</v>
      </c>
    </row>
    <row r="7500" spans="1:8" x14ac:dyDescent="0.25">
      <c r="A7500" s="41">
        <v>45838</v>
      </c>
      <c r="B7500" s="4" t="s">
        <v>10330</v>
      </c>
      <c r="C7500" t="s">
        <v>10330</v>
      </c>
      <c r="D7500" s="4" t="s">
        <v>11167</v>
      </c>
      <c r="E7500">
        <v>100</v>
      </c>
      <c r="F7500" t="s">
        <v>14</v>
      </c>
      <c r="G7500" t="s">
        <v>10961</v>
      </c>
      <c r="H7500" t="s">
        <v>11168</v>
      </c>
    </row>
    <row r="7501" spans="1:8" x14ac:dyDescent="0.25">
      <c r="A7501" s="41">
        <v>45838</v>
      </c>
      <c r="B7501" s="4" t="s">
        <v>11090</v>
      </c>
      <c r="C7501" t="s">
        <v>11091</v>
      </c>
      <c r="D7501" s="4" t="s">
        <v>11167</v>
      </c>
      <c r="E7501">
        <v>200</v>
      </c>
      <c r="F7501" t="s">
        <v>14</v>
      </c>
      <c r="G7501" t="s">
        <v>10961</v>
      </c>
      <c r="H7501" t="s">
        <v>11168</v>
      </c>
    </row>
    <row r="7502" spans="1:8" x14ac:dyDescent="0.25">
      <c r="A7502" s="41">
        <v>45838</v>
      </c>
      <c r="B7502" s="4" t="s">
        <v>10720</v>
      </c>
      <c r="C7502" t="s">
        <v>10720</v>
      </c>
      <c r="D7502" s="4" t="s">
        <v>11167</v>
      </c>
      <c r="E7502">
        <v>50</v>
      </c>
      <c r="F7502" t="s">
        <v>14</v>
      </c>
      <c r="G7502" t="s">
        <v>10961</v>
      </c>
      <c r="H7502" t="s">
        <v>11168</v>
      </c>
    </row>
    <row r="7503" spans="1:8" x14ac:dyDescent="0.25">
      <c r="A7503" s="41">
        <v>45838</v>
      </c>
      <c r="B7503" s="4" t="s">
        <v>10155</v>
      </c>
      <c r="C7503" t="s">
        <v>10551</v>
      </c>
      <c r="D7503" s="4" t="s">
        <v>11167</v>
      </c>
      <c r="E7503">
        <v>48</v>
      </c>
      <c r="F7503" t="s">
        <v>25</v>
      </c>
      <c r="G7503" t="s">
        <v>10961</v>
      </c>
      <c r="H7503" t="s">
        <v>11168</v>
      </c>
    </row>
    <row r="7504" spans="1:8" x14ac:dyDescent="0.25">
      <c r="A7504" s="41">
        <v>45838</v>
      </c>
      <c r="B7504" s="4" t="s">
        <v>11226</v>
      </c>
      <c r="C7504" t="s">
        <v>11231</v>
      </c>
      <c r="D7504" s="4" t="s">
        <v>11167</v>
      </c>
      <c r="E7504">
        <v>17</v>
      </c>
      <c r="F7504" t="s">
        <v>14</v>
      </c>
      <c r="G7504" t="s">
        <v>10961</v>
      </c>
      <c r="H7504" t="s">
        <v>11168</v>
      </c>
    </row>
    <row r="7505" spans="1:8" x14ac:dyDescent="0.25">
      <c r="A7505" s="41">
        <v>45838</v>
      </c>
      <c r="B7505" s="4" t="s">
        <v>11227</v>
      </c>
      <c r="C7505" t="s">
        <v>11232</v>
      </c>
      <c r="D7505" s="4" t="s">
        <v>11167</v>
      </c>
      <c r="E7505">
        <v>40</v>
      </c>
      <c r="F7505" t="s">
        <v>14</v>
      </c>
      <c r="G7505" t="s">
        <v>10961</v>
      </c>
      <c r="H7505" t="s">
        <v>11168</v>
      </c>
    </row>
    <row r="7506" spans="1:8" x14ac:dyDescent="0.25">
      <c r="A7506" s="41">
        <v>45838</v>
      </c>
      <c r="B7506" s="4" t="s">
        <v>11228</v>
      </c>
      <c r="C7506" t="s">
        <v>11233</v>
      </c>
      <c r="D7506" s="4" t="s">
        <v>11167</v>
      </c>
      <c r="E7506">
        <v>50</v>
      </c>
      <c r="F7506" t="s">
        <v>14</v>
      </c>
      <c r="G7506" t="s">
        <v>10961</v>
      </c>
      <c r="H7506" t="s">
        <v>11168</v>
      </c>
    </row>
    <row r="7507" spans="1:8" x14ac:dyDescent="0.25">
      <c r="A7507" s="41">
        <v>45838</v>
      </c>
      <c r="B7507" s="4" t="s">
        <v>11229</v>
      </c>
      <c r="C7507" t="s">
        <v>11235</v>
      </c>
      <c r="D7507" s="4" t="s">
        <v>11167</v>
      </c>
      <c r="E7507">
        <v>20</v>
      </c>
      <c r="F7507" t="s">
        <v>14</v>
      </c>
      <c r="G7507" t="s">
        <v>10961</v>
      </c>
      <c r="H7507" t="s">
        <v>11168</v>
      </c>
    </row>
    <row r="7508" spans="1:8" x14ac:dyDescent="0.25">
      <c r="A7508" s="41">
        <v>45838</v>
      </c>
      <c r="B7508" s="4" t="s">
        <v>11230</v>
      </c>
      <c r="C7508" t="s">
        <v>11234</v>
      </c>
      <c r="D7508" s="4" t="s">
        <v>11167</v>
      </c>
      <c r="E7508">
        <v>20</v>
      </c>
      <c r="F7508" t="s">
        <v>14</v>
      </c>
      <c r="G7508" t="s">
        <v>10961</v>
      </c>
      <c r="H7508" t="s">
        <v>11168</v>
      </c>
    </row>
    <row r="7509" spans="1:8" x14ac:dyDescent="0.25">
      <c r="A7509" s="41">
        <v>45838</v>
      </c>
      <c r="B7509" s="4" t="s">
        <v>11226</v>
      </c>
      <c r="C7509" t="s">
        <v>11231</v>
      </c>
      <c r="D7509" s="4" t="s">
        <v>11236</v>
      </c>
      <c r="E7509">
        <v>17</v>
      </c>
      <c r="F7509" t="s">
        <v>14</v>
      </c>
      <c r="G7509" t="s">
        <v>10003</v>
      </c>
      <c r="H7509" t="s">
        <v>11236</v>
      </c>
    </row>
    <row r="7510" spans="1:8" x14ac:dyDescent="0.25">
      <c r="A7510" s="41">
        <v>45838</v>
      </c>
      <c r="B7510" s="4" t="s">
        <v>11227</v>
      </c>
      <c r="C7510" t="s">
        <v>11232</v>
      </c>
      <c r="D7510" s="4" t="s">
        <v>11236</v>
      </c>
      <c r="E7510">
        <v>40</v>
      </c>
      <c r="F7510" t="s">
        <v>14</v>
      </c>
      <c r="G7510" t="s">
        <v>10003</v>
      </c>
      <c r="H7510" t="s">
        <v>11236</v>
      </c>
    </row>
    <row r="7511" spans="1:8" x14ac:dyDescent="0.25">
      <c r="A7511" s="41">
        <v>45838</v>
      </c>
      <c r="B7511" s="4" t="s">
        <v>11228</v>
      </c>
      <c r="C7511" t="s">
        <v>11233</v>
      </c>
      <c r="D7511" s="4" t="s">
        <v>11236</v>
      </c>
      <c r="E7511">
        <v>50</v>
      </c>
      <c r="F7511" t="s">
        <v>14</v>
      </c>
      <c r="G7511" t="s">
        <v>10003</v>
      </c>
      <c r="H7511" t="s">
        <v>11236</v>
      </c>
    </row>
    <row r="7512" spans="1:8" x14ac:dyDescent="0.25">
      <c r="A7512" s="41">
        <v>45838</v>
      </c>
      <c r="B7512" s="4" t="s">
        <v>11229</v>
      </c>
      <c r="C7512" t="s">
        <v>11235</v>
      </c>
      <c r="D7512" s="4" t="s">
        <v>11236</v>
      </c>
      <c r="E7512">
        <v>20</v>
      </c>
      <c r="F7512" t="s">
        <v>14</v>
      </c>
      <c r="G7512" t="s">
        <v>10003</v>
      </c>
      <c r="H7512" t="s">
        <v>11236</v>
      </c>
    </row>
    <row r="7513" spans="1:8" x14ac:dyDescent="0.25">
      <c r="A7513" s="41">
        <v>45838</v>
      </c>
      <c r="B7513" s="4" t="s">
        <v>11230</v>
      </c>
      <c r="C7513" t="s">
        <v>11234</v>
      </c>
      <c r="D7513" s="4" t="s">
        <v>11236</v>
      </c>
      <c r="E7513">
        <v>20</v>
      </c>
      <c r="F7513" t="s">
        <v>14</v>
      </c>
      <c r="G7513" t="s">
        <v>10003</v>
      </c>
      <c r="H7513" t="s">
        <v>11236</v>
      </c>
    </row>
    <row r="7514" spans="1:8" x14ac:dyDescent="0.25">
      <c r="A7514" s="41">
        <v>45838</v>
      </c>
      <c r="B7514" s="4" t="s">
        <v>11225</v>
      </c>
      <c r="C7514" t="s">
        <v>11076</v>
      </c>
      <c r="D7514" s="4" t="s">
        <v>11167</v>
      </c>
      <c r="E7514">
        <v>100</v>
      </c>
      <c r="F7514" t="s">
        <v>14</v>
      </c>
      <c r="G7514" t="s">
        <v>10961</v>
      </c>
      <c r="H7514" t="s">
        <v>11168</v>
      </c>
    </row>
    <row r="7515" spans="1:8" x14ac:dyDescent="0.25">
      <c r="A7515" s="41">
        <v>45838</v>
      </c>
      <c r="B7515" s="4" t="s">
        <v>11223</v>
      </c>
      <c r="C7515" t="s">
        <v>11223</v>
      </c>
      <c r="D7515" s="4" t="s">
        <v>11167</v>
      </c>
      <c r="E7515">
        <v>81</v>
      </c>
      <c r="F7515" t="s">
        <v>14</v>
      </c>
      <c r="G7515" t="s">
        <v>10961</v>
      </c>
      <c r="H7515" t="s">
        <v>11168</v>
      </c>
    </row>
    <row r="7516" spans="1:8" x14ac:dyDescent="0.25">
      <c r="A7516" s="41">
        <v>45838</v>
      </c>
      <c r="B7516" s="4" t="s">
        <v>11224</v>
      </c>
      <c r="C7516" t="s">
        <v>11224</v>
      </c>
      <c r="D7516" s="4" t="s">
        <v>11167</v>
      </c>
      <c r="E7516">
        <v>81</v>
      </c>
      <c r="F7516" t="s">
        <v>14</v>
      </c>
      <c r="G7516" t="s">
        <v>10961</v>
      </c>
      <c r="H7516" t="s">
        <v>11168</v>
      </c>
    </row>
    <row r="7517" spans="1:8" x14ac:dyDescent="0.25">
      <c r="A7517" s="41">
        <v>45838</v>
      </c>
      <c r="B7517" s="4" t="s">
        <v>11173</v>
      </c>
      <c r="C7517" t="s">
        <v>11173</v>
      </c>
      <c r="D7517" s="4" t="s">
        <v>11167</v>
      </c>
      <c r="E7517">
        <v>81</v>
      </c>
      <c r="F7517" t="s">
        <v>14</v>
      </c>
      <c r="G7517" t="s">
        <v>10961</v>
      </c>
      <c r="H7517" t="s">
        <v>11168</v>
      </c>
    </row>
    <row r="7518" spans="1:8" x14ac:dyDescent="0.25">
      <c r="A7518" s="41">
        <v>45838</v>
      </c>
      <c r="B7518" s="4" t="s">
        <v>11172</v>
      </c>
      <c r="C7518" t="s">
        <v>11172</v>
      </c>
      <c r="D7518" s="4" t="s">
        <v>11167</v>
      </c>
      <c r="E7518">
        <v>81</v>
      </c>
      <c r="F7518" t="s">
        <v>14</v>
      </c>
      <c r="G7518" t="s">
        <v>10961</v>
      </c>
      <c r="H7518" t="s">
        <v>11168</v>
      </c>
    </row>
    <row r="7519" spans="1:8" x14ac:dyDescent="0.25">
      <c r="A7519" s="41">
        <v>45839</v>
      </c>
      <c r="B7519" s="4" t="s">
        <v>11237</v>
      </c>
      <c r="C7519" t="s">
        <v>11237</v>
      </c>
      <c r="D7519" s="4">
        <v>3676</v>
      </c>
      <c r="E7519">
        <v>96</v>
      </c>
      <c r="F7519" t="s">
        <v>14</v>
      </c>
      <c r="G7519" t="s">
        <v>10003</v>
      </c>
    </row>
    <row r="7520" spans="1:8" x14ac:dyDescent="0.25">
      <c r="A7520" s="41">
        <v>45839</v>
      </c>
      <c r="B7520" s="4" t="s">
        <v>11238</v>
      </c>
      <c r="C7520" t="s">
        <v>11238</v>
      </c>
      <c r="D7520" s="4">
        <v>3677</v>
      </c>
      <c r="E7520">
        <v>120</v>
      </c>
      <c r="F7520" t="s">
        <v>14</v>
      </c>
      <c r="G7520" t="s">
        <v>10003</v>
      </c>
    </row>
    <row r="7521" spans="1:7" x14ac:dyDescent="0.25">
      <c r="A7521" s="41">
        <v>45839</v>
      </c>
      <c r="B7521" s="4" t="s">
        <v>11239</v>
      </c>
      <c r="C7521" t="s">
        <v>11239</v>
      </c>
      <c r="D7521" s="4">
        <v>3680</v>
      </c>
      <c r="E7521">
        <v>50</v>
      </c>
      <c r="F7521" t="s">
        <v>14</v>
      </c>
      <c r="G7521" t="s">
        <v>10003</v>
      </c>
    </row>
    <row r="7522" spans="1:7" x14ac:dyDescent="0.25">
      <c r="A7522" s="41">
        <v>45839</v>
      </c>
      <c r="B7522" s="4" t="s">
        <v>535</v>
      </c>
      <c r="C7522" t="s">
        <v>536</v>
      </c>
      <c r="D7522" s="4">
        <v>3685</v>
      </c>
      <c r="E7522">
        <v>25</v>
      </c>
      <c r="F7522" t="s">
        <v>14</v>
      </c>
      <c r="G7522" t="s">
        <v>10003</v>
      </c>
    </row>
    <row r="7523" spans="1:7" x14ac:dyDescent="0.25">
      <c r="A7523" s="41">
        <v>45840</v>
      </c>
      <c r="B7523" s="4" t="s">
        <v>3979</v>
      </c>
      <c r="C7523" t="s">
        <v>3980</v>
      </c>
      <c r="D7523" s="4">
        <v>3696</v>
      </c>
      <c r="E7523">
        <v>12</v>
      </c>
      <c r="F7523" t="s">
        <v>14</v>
      </c>
      <c r="G7523" t="s">
        <v>10003</v>
      </c>
    </row>
    <row r="7524" spans="1:7" x14ac:dyDescent="0.25">
      <c r="A7524" s="41">
        <v>45840</v>
      </c>
      <c r="B7524" s="4" t="s">
        <v>3977</v>
      </c>
      <c r="C7524" t="s">
        <v>3978</v>
      </c>
      <c r="D7524" s="4">
        <v>3697</v>
      </c>
      <c r="E7524">
        <v>12</v>
      </c>
      <c r="F7524" t="s">
        <v>14</v>
      </c>
      <c r="G7524" t="s">
        <v>10003</v>
      </c>
    </row>
    <row r="7525" spans="1:7" x14ac:dyDescent="0.25">
      <c r="A7525" s="41">
        <v>45840</v>
      </c>
      <c r="B7525" s="4" t="s">
        <v>11240</v>
      </c>
      <c r="C7525" t="s">
        <v>11240</v>
      </c>
      <c r="D7525" s="4">
        <v>3698</v>
      </c>
      <c r="E7525">
        <v>2</v>
      </c>
      <c r="F7525" t="s">
        <v>14</v>
      </c>
      <c r="G7525" t="s">
        <v>10003</v>
      </c>
    </row>
    <row r="7526" spans="1:7" x14ac:dyDescent="0.25">
      <c r="A7526" s="41">
        <v>45840</v>
      </c>
      <c r="B7526" s="4" t="s">
        <v>11241</v>
      </c>
      <c r="C7526" t="s">
        <v>11241</v>
      </c>
      <c r="D7526" s="4">
        <v>3699</v>
      </c>
      <c r="E7526">
        <v>60</v>
      </c>
      <c r="F7526" t="s">
        <v>14</v>
      </c>
      <c r="G7526" t="s">
        <v>10003</v>
      </c>
    </row>
    <row r="7527" spans="1:7" x14ac:dyDescent="0.25">
      <c r="A7527" s="41">
        <v>45841</v>
      </c>
      <c r="B7527" s="4" t="s">
        <v>1642</v>
      </c>
      <c r="C7527" t="s">
        <v>1643</v>
      </c>
      <c r="D7527" s="4">
        <v>3701</v>
      </c>
      <c r="E7527">
        <v>6</v>
      </c>
      <c r="F7527" t="s">
        <v>14</v>
      </c>
      <c r="G7527" t="s">
        <v>10003</v>
      </c>
    </row>
    <row r="7528" spans="1:7" x14ac:dyDescent="0.25">
      <c r="A7528" s="41">
        <v>45841</v>
      </c>
      <c r="B7528" s="4" t="s">
        <v>2989</v>
      </c>
      <c r="C7528" t="s">
        <v>2990</v>
      </c>
      <c r="D7528" s="4">
        <v>3702</v>
      </c>
      <c r="E7528">
        <v>12</v>
      </c>
      <c r="F7528" t="s">
        <v>14</v>
      </c>
      <c r="G7528" t="s">
        <v>10003</v>
      </c>
    </row>
    <row r="7529" spans="1:7" x14ac:dyDescent="0.25">
      <c r="A7529" s="41">
        <v>45841</v>
      </c>
      <c r="B7529" s="4" t="s">
        <v>1573</v>
      </c>
      <c r="C7529" t="s">
        <v>1574</v>
      </c>
      <c r="D7529" s="4">
        <v>3703</v>
      </c>
      <c r="E7529">
        <v>4</v>
      </c>
      <c r="F7529" t="s">
        <v>14</v>
      </c>
      <c r="G7529" t="s">
        <v>10003</v>
      </c>
    </row>
    <row r="7530" spans="1:7" x14ac:dyDescent="0.25">
      <c r="A7530" s="41">
        <v>45841</v>
      </c>
      <c r="B7530" s="4" t="s">
        <v>1706</v>
      </c>
      <c r="C7530" t="s">
        <v>1707</v>
      </c>
      <c r="D7530" s="4">
        <v>3704</v>
      </c>
      <c r="E7530">
        <v>6</v>
      </c>
      <c r="F7530" t="s">
        <v>14</v>
      </c>
      <c r="G7530" t="s">
        <v>10003</v>
      </c>
    </row>
    <row r="7531" spans="1:7" x14ac:dyDescent="0.25">
      <c r="A7531" s="41">
        <v>45841</v>
      </c>
      <c r="B7531" s="4" t="s">
        <v>4651</v>
      </c>
      <c r="C7531" t="s">
        <v>4652</v>
      </c>
      <c r="D7531" s="4">
        <v>3705</v>
      </c>
      <c r="E7531">
        <v>24</v>
      </c>
      <c r="F7531" t="s">
        <v>14</v>
      </c>
      <c r="G7531" t="s">
        <v>10003</v>
      </c>
    </row>
    <row r="7532" spans="1:7" x14ac:dyDescent="0.25">
      <c r="A7532" s="41">
        <v>45841</v>
      </c>
      <c r="B7532" s="4" t="s">
        <v>4425</v>
      </c>
      <c r="C7532" t="s">
        <v>4426</v>
      </c>
      <c r="D7532" s="4">
        <v>3706</v>
      </c>
      <c r="E7532">
        <v>12</v>
      </c>
      <c r="F7532" t="s">
        <v>14</v>
      </c>
      <c r="G7532" t="s">
        <v>10003</v>
      </c>
    </row>
    <row r="7533" spans="1:7" x14ac:dyDescent="0.25">
      <c r="A7533" s="41">
        <v>45841</v>
      </c>
      <c r="B7533" s="4" t="s">
        <v>1345</v>
      </c>
      <c r="C7533" t="s">
        <v>1346</v>
      </c>
      <c r="D7533" s="4">
        <v>3707</v>
      </c>
      <c r="E7533">
        <v>600</v>
      </c>
      <c r="F7533" t="s">
        <v>14</v>
      </c>
      <c r="G7533" t="s">
        <v>10003</v>
      </c>
    </row>
    <row r="7534" spans="1:7" x14ac:dyDescent="0.25">
      <c r="A7534" s="41">
        <v>45841</v>
      </c>
      <c r="B7534" s="4" t="s">
        <v>1342</v>
      </c>
      <c r="C7534" t="s">
        <v>1343</v>
      </c>
      <c r="D7534" s="4">
        <v>3708</v>
      </c>
      <c r="E7534">
        <v>600</v>
      </c>
      <c r="F7534" t="s">
        <v>14</v>
      </c>
      <c r="G7534" t="s">
        <v>10003</v>
      </c>
    </row>
    <row r="7535" spans="1:7" x14ac:dyDescent="0.25">
      <c r="A7535" s="41">
        <v>45841</v>
      </c>
      <c r="B7535" s="4" t="s">
        <v>3840</v>
      </c>
      <c r="C7535" t="s">
        <v>3841</v>
      </c>
      <c r="D7535" s="4">
        <v>3709</v>
      </c>
      <c r="E7535">
        <v>150</v>
      </c>
      <c r="F7535" t="s">
        <v>14</v>
      </c>
      <c r="G7535" t="s">
        <v>10003</v>
      </c>
    </row>
    <row r="7536" spans="1:7" x14ac:dyDescent="0.25">
      <c r="A7536" s="41">
        <v>45841</v>
      </c>
      <c r="B7536" s="4" t="s">
        <v>7897</v>
      </c>
      <c r="C7536" t="s">
        <v>7898</v>
      </c>
      <c r="D7536" s="4">
        <v>3710</v>
      </c>
      <c r="E7536">
        <v>25</v>
      </c>
      <c r="F7536" t="s">
        <v>25</v>
      </c>
      <c r="G7536" t="s">
        <v>10003</v>
      </c>
    </row>
    <row r="7537" spans="1:8" x14ac:dyDescent="0.25">
      <c r="A7537" s="41">
        <v>45841</v>
      </c>
      <c r="B7537" s="4" t="s">
        <v>7855</v>
      </c>
      <c r="C7537" t="s">
        <v>7856</v>
      </c>
      <c r="D7537" s="4">
        <v>3711</v>
      </c>
      <c r="E7537">
        <v>100</v>
      </c>
      <c r="F7537" t="s">
        <v>25</v>
      </c>
      <c r="G7537" t="s">
        <v>10003</v>
      </c>
    </row>
    <row r="7538" spans="1:8" x14ac:dyDescent="0.25">
      <c r="A7538" s="41">
        <v>45841</v>
      </c>
      <c r="B7538" s="4" t="s">
        <v>7891</v>
      </c>
      <c r="C7538" t="s">
        <v>7892</v>
      </c>
      <c r="D7538" s="4">
        <v>3712</v>
      </c>
      <c r="E7538">
        <v>400</v>
      </c>
      <c r="F7538" t="s">
        <v>25</v>
      </c>
      <c r="G7538" t="s">
        <v>10003</v>
      </c>
    </row>
    <row r="7539" spans="1:8" x14ac:dyDescent="0.25">
      <c r="A7539" s="41">
        <v>45841</v>
      </c>
      <c r="B7539" s="4" t="s">
        <v>7905</v>
      </c>
      <c r="C7539" t="s">
        <v>7906</v>
      </c>
      <c r="D7539" s="4">
        <v>3713</v>
      </c>
      <c r="E7539">
        <v>50</v>
      </c>
      <c r="F7539" t="s">
        <v>25</v>
      </c>
      <c r="G7539" t="s">
        <v>10003</v>
      </c>
    </row>
    <row r="7540" spans="1:8" x14ac:dyDescent="0.25">
      <c r="A7540" s="41">
        <v>45841</v>
      </c>
      <c r="B7540" s="4" t="s">
        <v>7895</v>
      </c>
      <c r="C7540" t="s">
        <v>7896</v>
      </c>
      <c r="D7540" s="4">
        <v>3714</v>
      </c>
      <c r="E7540">
        <v>250</v>
      </c>
      <c r="F7540" t="s">
        <v>25</v>
      </c>
      <c r="G7540" t="s">
        <v>10003</v>
      </c>
    </row>
    <row r="7541" spans="1:8" x14ac:dyDescent="0.25">
      <c r="A7541" s="41">
        <v>45841</v>
      </c>
      <c r="B7541" s="4" t="s">
        <v>7883</v>
      </c>
      <c r="C7541" t="s">
        <v>7884</v>
      </c>
      <c r="D7541" s="4">
        <v>3715</v>
      </c>
      <c r="E7541">
        <v>100</v>
      </c>
      <c r="F7541" t="s">
        <v>25</v>
      </c>
      <c r="G7541" t="s">
        <v>10003</v>
      </c>
    </row>
    <row r="7542" spans="1:8" x14ac:dyDescent="0.25">
      <c r="A7542" s="41">
        <v>45841</v>
      </c>
      <c r="B7542" s="4" t="s">
        <v>7857</v>
      </c>
      <c r="C7542" t="s">
        <v>7858</v>
      </c>
      <c r="D7542" s="4">
        <v>3716</v>
      </c>
      <c r="E7542">
        <v>500</v>
      </c>
      <c r="F7542" t="s">
        <v>25</v>
      </c>
      <c r="G7542" t="s">
        <v>10003</v>
      </c>
    </row>
    <row r="7543" spans="1:8" x14ac:dyDescent="0.25">
      <c r="A7543" s="41">
        <v>45841</v>
      </c>
      <c r="B7543" s="4" t="s">
        <v>7935</v>
      </c>
      <c r="C7543" t="s">
        <v>7936</v>
      </c>
      <c r="D7543" s="4">
        <v>3717</v>
      </c>
      <c r="E7543">
        <v>200</v>
      </c>
      <c r="F7543" t="s">
        <v>25</v>
      </c>
      <c r="G7543" t="s">
        <v>10003</v>
      </c>
    </row>
    <row r="7544" spans="1:8" x14ac:dyDescent="0.25">
      <c r="A7544" s="41">
        <v>45841</v>
      </c>
      <c r="B7544" s="4" t="s">
        <v>5468</v>
      </c>
      <c r="C7544" t="s">
        <v>5469</v>
      </c>
      <c r="D7544" s="4">
        <v>3718</v>
      </c>
      <c r="E7544">
        <v>120</v>
      </c>
      <c r="F7544" t="s">
        <v>25</v>
      </c>
      <c r="G7544" t="s">
        <v>10003</v>
      </c>
    </row>
    <row r="7545" spans="1:8" x14ac:dyDescent="0.25">
      <c r="A7545" s="41">
        <v>45841</v>
      </c>
      <c r="B7545" s="4" t="s">
        <v>8980</v>
      </c>
      <c r="C7545" t="s">
        <v>8981</v>
      </c>
      <c r="D7545" s="4">
        <v>3719</v>
      </c>
      <c r="E7545">
        <v>48</v>
      </c>
      <c r="F7545" t="s">
        <v>14</v>
      </c>
      <c r="G7545" t="s">
        <v>10003</v>
      </c>
    </row>
    <row r="7546" spans="1:8" x14ac:dyDescent="0.25">
      <c r="A7546" s="41">
        <v>45842</v>
      </c>
      <c r="B7546" s="4" t="s">
        <v>8487</v>
      </c>
      <c r="C7546" t="s">
        <v>8488</v>
      </c>
      <c r="D7546" s="4">
        <v>2314</v>
      </c>
      <c r="E7546">
        <v>3</v>
      </c>
      <c r="F7546" t="s">
        <v>14</v>
      </c>
      <c r="G7546" t="s">
        <v>10961</v>
      </c>
      <c r="H7546" t="s">
        <v>11242</v>
      </c>
    </row>
    <row r="7547" spans="1:8" x14ac:dyDescent="0.25">
      <c r="A7547" s="41">
        <v>45842</v>
      </c>
      <c r="B7547" s="4" t="s">
        <v>1706</v>
      </c>
      <c r="C7547" t="s">
        <v>1707</v>
      </c>
      <c r="D7547" s="4" t="s">
        <v>11243</v>
      </c>
      <c r="E7547">
        <v>6</v>
      </c>
      <c r="F7547" t="s">
        <v>14</v>
      </c>
      <c r="G7547" t="s">
        <v>10961</v>
      </c>
      <c r="H7547" t="s">
        <v>9268</v>
      </c>
    </row>
    <row r="7548" spans="1:8" x14ac:dyDescent="0.25">
      <c r="A7548" s="41">
        <v>45842</v>
      </c>
      <c r="B7548" s="4" t="s">
        <v>11047</v>
      </c>
      <c r="C7548" t="s">
        <v>5073</v>
      </c>
      <c r="D7548" s="4" t="s">
        <v>11243</v>
      </c>
      <c r="E7548">
        <v>12</v>
      </c>
      <c r="F7548" t="s">
        <v>14</v>
      </c>
      <c r="G7548" t="s">
        <v>10961</v>
      </c>
      <c r="H7548" t="s">
        <v>9268</v>
      </c>
    </row>
    <row r="7549" spans="1:8" x14ac:dyDescent="0.25">
      <c r="A7549" s="41">
        <v>45842</v>
      </c>
      <c r="B7549" s="4" t="s">
        <v>1414</v>
      </c>
      <c r="C7549" t="s">
        <v>1415</v>
      </c>
      <c r="D7549" s="4" t="s">
        <v>11243</v>
      </c>
      <c r="E7549">
        <v>24</v>
      </c>
      <c r="F7549" t="s">
        <v>14</v>
      </c>
      <c r="G7549" t="s">
        <v>10961</v>
      </c>
      <c r="H7549" t="s">
        <v>9268</v>
      </c>
    </row>
    <row r="7550" spans="1:8" x14ac:dyDescent="0.25">
      <c r="A7550" s="41">
        <v>45842</v>
      </c>
      <c r="B7550" s="4" t="s">
        <v>2259</v>
      </c>
      <c r="C7550" t="s">
        <v>2260</v>
      </c>
      <c r="D7550" s="4" t="s">
        <v>11243</v>
      </c>
      <c r="E7550">
        <v>12</v>
      </c>
      <c r="F7550" t="s">
        <v>14</v>
      </c>
      <c r="G7550" t="s">
        <v>10961</v>
      </c>
      <c r="H7550" t="s">
        <v>9268</v>
      </c>
    </row>
    <row r="7551" spans="1:8" x14ac:dyDescent="0.25">
      <c r="A7551" s="41">
        <v>45842</v>
      </c>
      <c r="B7551" s="4" t="s">
        <v>2989</v>
      </c>
      <c r="C7551" t="s">
        <v>2990</v>
      </c>
      <c r="D7551" s="4" t="s">
        <v>11243</v>
      </c>
      <c r="E7551">
        <v>12</v>
      </c>
      <c r="F7551" t="s">
        <v>14</v>
      </c>
      <c r="G7551" t="s">
        <v>10961</v>
      </c>
      <c r="H7551" t="s">
        <v>9268</v>
      </c>
    </row>
    <row r="7552" spans="1:8" x14ac:dyDescent="0.25">
      <c r="A7552" s="41">
        <v>45842</v>
      </c>
      <c r="B7552" s="4" t="s">
        <v>1573</v>
      </c>
      <c r="C7552" t="s">
        <v>1574</v>
      </c>
      <c r="D7552" s="4" t="s">
        <v>11243</v>
      </c>
      <c r="E7552">
        <v>4</v>
      </c>
      <c r="F7552" t="s">
        <v>14</v>
      </c>
      <c r="G7552" t="s">
        <v>10961</v>
      </c>
      <c r="H7552" t="s">
        <v>9268</v>
      </c>
    </row>
    <row r="7553" spans="1:8" x14ac:dyDescent="0.25">
      <c r="A7553" s="41">
        <v>45842</v>
      </c>
      <c r="B7553" s="4" t="s">
        <v>365</v>
      </c>
      <c r="C7553" t="s">
        <v>3556</v>
      </c>
      <c r="D7553" s="4" t="s">
        <v>11243</v>
      </c>
      <c r="E7553">
        <v>4</v>
      </c>
      <c r="F7553" t="s">
        <v>25</v>
      </c>
      <c r="G7553" t="s">
        <v>10961</v>
      </c>
      <c r="H7553" t="s">
        <v>9268</v>
      </c>
    </row>
    <row r="7554" spans="1:8" x14ac:dyDescent="0.25">
      <c r="A7554" s="41">
        <v>45842</v>
      </c>
      <c r="B7554" s="4" t="s">
        <v>10244</v>
      </c>
      <c r="C7554" t="s">
        <v>9047</v>
      </c>
      <c r="D7554" s="4" t="s">
        <v>11243</v>
      </c>
      <c r="E7554">
        <v>2</v>
      </c>
      <c r="F7554" t="s">
        <v>14</v>
      </c>
      <c r="G7554" t="s">
        <v>10961</v>
      </c>
      <c r="H7554" t="s">
        <v>9268</v>
      </c>
    </row>
    <row r="7555" spans="1:8" x14ac:dyDescent="0.25">
      <c r="A7555" s="41">
        <v>45842</v>
      </c>
      <c r="B7555" s="4" t="s">
        <v>1208</v>
      </c>
      <c r="C7555" t="s">
        <v>3554</v>
      </c>
      <c r="D7555" s="4" t="s">
        <v>11243</v>
      </c>
      <c r="E7555">
        <v>6</v>
      </c>
      <c r="F7555" t="s">
        <v>14</v>
      </c>
      <c r="G7555" t="s">
        <v>10961</v>
      </c>
      <c r="H7555" t="s">
        <v>9268</v>
      </c>
    </row>
    <row r="7556" spans="1:8" x14ac:dyDescent="0.25">
      <c r="A7556" s="41">
        <v>45842</v>
      </c>
      <c r="B7556" s="4" t="s">
        <v>1190</v>
      </c>
      <c r="C7556" t="s">
        <v>3541</v>
      </c>
      <c r="D7556" s="4" t="s">
        <v>11243</v>
      </c>
      <c r="E7556">
        <v>3</v>
      </c>
      <c r="F7556" t="s">
        <v>14</v>
      </c>
      <c r="G7556" t="s">
        <v>10961</v>
      </c>
      <c r="H7556" t="s">
        <v>9268</v>
      </c>
    </row>
    <row r="7557" spans="1:8" x14ac:dyDescent="0.25">
      <c r="A7557" s="41">
        <v>45842</v>
      </c>
      <c r="B7557" s="4" t="s">
        <v>1257</v>
      </c>
      <c r="C7557" t="s">
        <v>1258</v>
      </c>
      <c r="D7557" s="4" t="s">
        <v>11243</v>
      </c>
      <c r="E7557">
        <v>10</v>
      </c>
      <c r="F7557" t="s">
        <v>25</v>
      </c>
      <c r="G7557" t="s">
        <v>10961</v>
      </c>
      <c r="H7557" t="s">
        <v>9268</v>
      </c>
    </row>
    <row r="7558" spans="1:8" x14ac:dyDescent="0.25">
      <c r="A7558" s="41">
        <v>45842</v>
      </c>
      <c r="B7558" s="4" t="s">
        <v>382</v>
      </c>
      <c r="C7558" t="s">
        <v>383</v>
      </c>
      <c r="D7558" s="4" t="s">
        <v>11243</v>
      </c>
      <c r="E7558">
        <v>2</v>
      </c>
      <c r="F7558" t="s">
        <v>14</v>
      </c>
      <c r="G7558" t="s">
        <v>10961</v>
      </c>
      <c r="H7558" t="s">
        <v>9268</v>
      </c>
    </row>
    <row r="7559" spans="1:8" x14ac:dyDescent="0.25">
      <c r="A7559" s="41">
        <v>45842</v>
      </c>
      <c r="B7559" s="4" t="s">
        <v>1132</v>
      </c>
      <c r="C7559" t="s">
        <v>1133</v>
      </c>
      <c r="D7559" s="4" t="s">
        <v>11243</v>
      </c>
      <c r="E7559">
        <v>4</v>
      </c>
      <c r="F7559" t="s">
        <v>14</v>
      </c>
      <c r="G7559" t="s">
        <v>10961</v>
      </c>
      <c r="H7559" t="s">
        <v>9268</v>
      </c>
    </row>
    <row r="7560" spans="1:8" x14ac:dyDescent="0.25">
      <c r="A7560" s="41">
        <v>45842</v>
      </c>
      <c r="B7560" s="4" t="s">
        <v>4258</v>
      </c>
      <c r="C7560" t="s">
        <v>4259</v>
      </c>
      <c r="D7560" s="4" t="s">
        <v>11243</v>
      </c>
      <c r="E7560">
        <v>10</v>
      </c>
      <c r="F7560" t="s">
        <v>14</v>
      </c>
      <c r="G7560" t="s">
        <v>10961</v>
      </c>
      <c r="H7560" t="s">
        <v>9268</v>
      </c>
    </row>
    <row r="7561" spans="1:8" x14ac:dyDescent="0.25">
      <c r="A7561" s="41">
        <v>45842</v>
      </c>
      <c r="B7561" s="4" t="s">
        <v>1642</v>
      </c>
      <c r="C7561" t="s">
        <v>1643</v>
      </c>
      <c r="D7561" s="4" t="s">
        <v>11243</v>
      </c>
      <c r="E7561">
        <v>6</v>
      </c>
      <c r="F7561" t="s">
        <v>14</v>
      </c>
      <c r="G7561" t="s">
        <v>10961</v>
      </c>
      <c r="H7561" t="s">
        <v>9268</v>
      </c>
    </row>
    <row r="7562" spans="1:8" x14ac:dyDescent="0.25">
      <c r="A7562" s="41">
        <v>45842</v>
      </c>
      <c r="B7562" s="4" t="s">
        <v>4425</v>
      </c>
      <c r="C7562" t="s">
        <v>4426</v>
      </c>
      <c r="D7562" s="4" t="s">
        <v>11243</v>
      </c>
      <c r="E7562">
        <v>12</v>
      </c>
      <c r="F7562" t="s">
        <v>14</v>
      </c>
      <c r="G7562" t="s">
        <v>10961</v>
      </c>
      <c r="H7562" t="s">
        <v>9268</v>
      </c>
    </row>
    <row r="7563" spans="1:8" x14ac:dyDescent="0.25">
      <c r="A7563" s="41">
        <v>45842</v>
      </c>
      <c r="B7563" s="4" t="s">
        <v>1147</v>
      </c>
      <c r="C7563" t="s">
        <v>1148</v>
      </c>
      <c r="D7563" s="4" t="s">
        <v>11243</v>
      </c>
      <c r="E7563">
        <v>24</v>
      </c>
      <c r="F7563" t="s">
        <v>14</v>
      </c>
      <c r="G7563" t="s">
        <v>10961</v>
      </c>
      <c r="H7563" t="s">
        <v>9268</v>
      </c>
    </row>
    <row r="7564" spans="1:8" x14ac:dyDescent="0.25">
      <c r="A7564" s="41">
        <v>45842</v>
      </c>
      <c r="B7564" s="4" t="s">
        <v>1073</v>
      </c>
      <c r="C7564" t="s">
        <v>1074</v>
      </c>
      <c r="D7564" s="4" t="s">
        <v>11243</v>
      </c>
      <c r="E7564">
        <v>10</v>
      </c>
      <c r="F7564" t="s">
        <v>14</v>
      </c>
      <c r="G7564" t="s">
        <v>10961</v>
      </c>
      <c r="H7564" t="s">
        <v>9268</v>
      </c>
    </row>
    <row r="7565" spans="1:8" x14ac:dyDescent="0.25">
      <c r="A7565" s="41">
        <v>45842</v>
      </c>
      <c r="B7565" s="4" t="s">
        <v>4711</v>
      </c>
      <c r="C7565" t="s">
        <v>4712</v>
      </c>
      <c r="D7565" s="4" t="s">
        <v>11243</v>
      </c>
      <c r="E7565">
        <v>12</v>
      </c>
      <c r="F7565" t="s">
        <v>14</v>
      </c>
      <c r="G7565" t="s">
        <v>10961</v>
      </c>
      <c r="H7565" t="s">
        <v>9268</v>
      </c>
    </row>
    <row r="7566" spans="1:8" x14ac:dyDescent="0.25">
      <c r="A7566" s="41">
        <v>45842</v>
      </c>
      <c r="B7566" s="4" t="s">
        <v>973</v>
      </c>
      <c r="C7566" t="s">
        <v>8420</v>
      </c>
      <c r="D7566" s="4" t="s">
        <v>11243</v>
      </c>
      <c r="E7566">
        <v>6</v>
      </c>
      <c r="F7566" t="s">
        <v>14</v>
      </c>
      <c r="G7566" t="s">
        <v>10961</v>
      </c>
      <c r="H7566" t="s">
        <v>9268</v>
      </c>
    </row>
    <row r="7567" spans="1:8" x14ac:dyDescent="0.25">
      <c r="A7567" s="41">
        <v>45842</v>
      </c>
      <c r="B7567" s="4" t="s">
        <v>969</v>
      </c>
      <c r="C7567" t="s">
        <v>970</v>
      </c>
      <c r="D7567" s="4" t="s">
        <v>11243</v>
      </c>
      <c r="E7567">
        <v>6</v>
      </c>
      <c r="F7567" t="s">
        <v>14</v>
      </c>
      <c r="G7567" t="s">
        <v>10961</v>
      </c>
      <c r="H7567" t="s">
        <v>9268</v>
      </c>
    </row>
    <row r="7568" spans="1:8" x14ac:dyDescent="0.25">
      <c r="A7568" s="41">
        <v>45842</v>
      </c>
      <c r="B7568" s="4" t="s">
        <v>5423</v>
      </c>
      <c r="C7568" t="s">
        <v>5424</v>
      </c>
      <c r="D7568" s="4" t="s">
        <v>11243</v>
      </c>
      <c r="E7568">
        <v>12</v>
      </c>
      <c r="F7568" t="s">
        <v>25</v>
      </c>
      <c r="G7568" t="s">
        <v>10961</v>
      </c>
      <c r="H7568" t="s">
        <v>9268</v>
      </c>
    </row>
    <row r="7569" spans="1:8" x14ac:dyDescent="0.25">
      <c r="A7569" s="41">
        <v>45842</v>
      </c>
      <c r="B7569" s="4" t="s">
        <v>2425</v>
      </c>
      <c r="C7569" t="s">
        <v>2481</v>
      </c>
      <c r="D7569" s="4" t="s">
        <v>11243</v>
      </c>
      <c r="E7569">
        <v>6</v>
      </c>
      <c r="F7569" t="s">
        <v>14</v>
      </c>
      <c r="G7569" t="s">
        <v>10961</v>
      </c>
      <c r="H7569" t="s">
        <v>9268</v>
      </c>
    </row>
    <row r="7570" spans="1:8" x14ac:dyDescent="0.25">
      <c r="A7570" s="41">
        <v>45842</v>
      </c>
      <c r="B7570" s="4" t="s">
        <v>4387</v>
      </c>
      <c r="C7570" t="s">
        <v>4388</v>
      </c>
      <c r="D7570" s="4" t="s">
        <v>11243</v>
      </c>
      <c r="E7570">
        <v>24</v>
      </c>
      <c r="F7570" t="s">
        <v>14</v>
      </c>
      <c r="G7570" t="s">
        <v>10961</v>
      </c>
      <c r="H7570" t="s">
        <v>9268</v>
      </c>
    </row>
    <row r="7571" spans="1:8" x14ac:dyDescent="0.25">
      <c r="A7571" s="41">
        <v>45842</v>
      </c>
      <c r="B7571" s="4" t="s">
        <v>1277</v>
      </c>
      <c r="C7571" t="s">
        <v>3545</v>
      </c>
      <c r="D7571" s="4" t="s">
        <v>11243</v>
      </c>
      <c r="E7571">
        <v>6</v>
      </c>
      <c r="F7571" t="s">
        <v>14</v>
      </c>
      <c r="G7571" t="s">
        <v>10961</v>
      </c>
      <c r="H7571" t="s">
        <v>9268</v>
      </c>
    </row>
    <row r="7572" spans="1:8" x14ac:dyDescent="0.25">
      <c r="A7572" s="41">
        <v>45842</v>
      </c>
      <c r="B7572" s="4" t="s">
        <v>8873</v>
      </c>
      <c r="C7572" t="s">
        <v>8841</v>
      </c>
      <c r="D7572" s="4" t="s">
        <v>11243</v>
      </c>
      <c r="E7572">
        <v>6</v>
      </c>
      <c r="F7572" t="s">
        <v>14</v>
      </c>
      <c r="G7572" t="s">
        <v>10961</v>
      </c>
      <c r="H7572" t="s">
        <v>9268</v>
      </c>
    </row>
    <row r="7573" spans="1:8" x14ac:dyDescent="0.25">
      <c r="A7573" s="41">
        <v>45842</v>
      </c>
      <c r="B7573" s="4" t="s">
        <v>8886</v>
      </c>
      <c r="C7573" t="s">
        <v>8858</v>
      </c>
      <c r="D7573" s="4" t="s">
        <v>11243</v>
      </c>
      <c r="E7573">
        <v>1</v>
      </c>
      <c r="F7573" t="s">
        <v>14</v>
      </c>
      <c r="G7573" t="s">
        <v>10961</v>
      </c>
      <c r="H7573" t="s">
        <v>9268</v>
      </c>
    </row>
    <row r="7574" spans="1:8" x14ac:dyDescent="0.25">
      <c r="A7574" s="41">
        <v>45842</v>
      </c>
      <c r="B7574" s="4" t="s">
        <v>1203</v>
      </c>
      <c r="C7574" t="s">
        <v>3486</v>
      </c>
      <c r="D7574" s="4" t="s">
        <v>11243</v>
      </c>
      <c r="E7574">
        <v>6</v>
      </c>
      <c r="F7574" t="s">
        <v>14</v>
      </c>
      <c r="G7574" t="s">
        <v>10961</v>
      </c>
      <c r="H7574" t="s">
        <v>9268</v>
      </c>
    </row>
    <row r="7575" spans="1:8" x14ac:dyDescent="0.25">
      <c r="A7575" s="41">
        <v>45839</v>
      </c>
      <c r="B7575" s="4" t="s">
        <v>10188</v>
      </c>
      <c r="C7575" t="s">
        <v>8235</v>
      </c>
      <c r="D7575" s="4">
        <v>2284</v>
      </c>
      <c r="E7575">
        <v>40</v>
      </c>
      <c r="F7575" t="s">
        <v>14</v>
      </c>
      <c r="G7575" t="s">
        <v>10961</v>
      </c>
      <c r="H7575" t="s">
        <v>11244</v>
      </c>
    </row>
    <row r="7576" spans="1:8" x14ac:dyDescent="0.25">
      <c r="A7576" s="41">
        <v>45839</v>
      </c>
      <c r="B7576" s="4" t="s">
        <v>8155</v>
      </c>
      <c r="C7576" t="s">
        <v>8156</v>
      </c>
      <c r="D7576" s="4">
        <v>2284</v>
      </c>
      <c r="E7576">
        <v>40</v>
      </c>
      <c r="F7576" t="s">
        <v>14</v>
      </c>
      <c r="G7576" t="s">
        <v>10961</v>
      </c>
      <c r="H7576" t="s">
        <v>11244</v>
      </c>
    </row>
    <row r="7577" spans="1:8" x14ac:dyDescent="0.25">
      <c r="A7577" s="41">
        <v>45839</v>
      </c>
      <c r="B7577" s="4" t="s">
        <v>9006</v>
      </c>
      <c r="C7577" t="s">
        <v>10768</v>
      </c>
      <c r="D7577" s="4">
        <v>2284</v>
      </c>
      <c r="E7577">
        <v>10</v>
      </c>
      <c r="F7577" t="s">
        <v>14</v>
      </c>
      <c r="G7577" t="s">
        <v>10961</v>
      </c>
      <c r="H7577" t="s">
        <v>11244</v>
      </c>
    </row>
    <row r="7578" spans="1:8" x14ac:dyDescent="0.25">
      <c r="A7578" s="41">
        <v>45839</v>
      </c>
      <c r="B7578" s="4" t="s">
        <v>9787</v>
      </c>
      <c r="C7578" t="s">
        <v>9788</v>
      </c>
      <c r="D7578" s="4">
        <v>2284</v>
      </c>
      <c r="E7578">
        <v>10</v>
      </c>
      <c r="F7578" t="s">
        <v>14</v>
      </c>
      <c r="G7578" t="s">
        <v>10961</v>
      </c>
      <c r="H7578" t="s">
        <v>11244</v>
      </c>
    </row>
    <row r="7579" spans="1:8" x14ac:dyDescent="0.25">
      <c r="A7579" s="41">
        <v>45839</v>
      </c>
      <c r="B7579" s="4" t="s">
        <v>1764</v>
      </c>
      <c r="C7579" t="s">
        <v>1765</v>
      </c>
      <c r="D7579" s="4">
        <v>2284</v>
      </c>
      <c r="E7579">
        <v>34</v>
      </c>
      <c r="F7579" t="s">
        <v>14</v>
      </c>
      <c r="G7579" t="s">
        <v>10961</v>
      </c>
      <c r="H7579" t="s">
        <v>11244</v>
      </c>
    </row>
    <row r="7580" spans="1:8" x14ac:dyDescent="0.25">
      <c r="A7580" s="41">
        <v>45839</v>
      </c>
      <c r="B7580" s="4" t="s">
        <v>8337</v>
      </c>
      <c r="C7580" t="s">
        <v>8338</v>
      </c>
      <c r="D7580" s="4">
        <v>2284</v>
      </c>
      <c r="E7580">
        <v>54</v>
      </c>
      <c r="F7580" t="s">
        <v>14</v>
      </c>
      <c r="G7580" t="s">
        <v>10961</v>
      </c>
      <c r="H7580" t="s">
        <v>11244</v>
      </c>
    </row>
    <row r="7581" spans="1:8" x14ac:dyDescent="0.25">
      <c r="A7581" s="41">
        <v>45839</v>
      </c>
      <c r="B7581" s="4" t="s">
        <v>5954</v>
      </c>
      <c r="C7581" t="s">
        <v>5955</v>
      </c>
      <c r="D7581" s="4">
        <v>2269</v>
      </c>
      <c r="E7581">
        <v>20</v>
      </c>
      <c r="F7581" t="s">
        <v>25</v>
      </c>
      <c r="G7581" t="s">
        <v>10961</v>
      </c>
      <c r="H7581" t="s">
        <v>11245</v>
      </c>
    </row>
    <row r="7582" spans="1:8" x14ac:dyDescent="0.25">
      <c r="A7582" s="41">
        <v>45839</v>
      </c>
      <c r="B7582" s="4" t="s">
        <v>5956</v>
      </c>
      <c r="C7582" t="s">
        <v>5957</v>
      </c>
      <c r="D7582" s="4">
        <v>2269</v>
      </c>
      <c r="E7582">
        <v>20</v>
      </c>
      <c r="F7582" t="s">
        <v>25</v>
      </c>
      <c r="G7582" t="s">
        <v>10961</v>
      </c>
      <c r="H7582" t="s">
        <v>11245</v>
      </c>
    </row>
    <row r="7583" spans="1:8" x14ac:dyDescent="0.25">
      <c r="A7583" s="41">
        <v>45839</v>
      </c>
      <c r="B7583" s="4" t="s">
        <v>10157</v>
      </c>
      <c r="C7583" t="s">
        <v>5840</v>
      </c>
      <c r="D7583" s="4">
        <v>2269</v>
      </c>
      <c r="E7583">
        <v>20</v>
      </c>
      <c r="F7583" t="s">
        <v>14</v>
      </c>
      <c r="G7583" t="s">
        <v>10961</v>
      </c>
      <c r="H7583" t="s">
        <v>11245</v>
      </c>
    </row>
    <row r="7584" spans="1:8" x14ac:dyDescent="0.25">
      <c r="A7584" s="41">
        <v>45839</v>
      </c>
      <c r="B7584" s="4" t="s">
        <v>10248</v>
      </c>
      <c r="C7584" t="s">
        <v>2923</v>
      </c>
      <c r="D7584" s="4">
        <v>2269</v>
      </c>
      <c r="E7584">
        <v>20</v>
      </c>
      <c r="F7584" t="s">
        <v>14</v>
      </c>
      <c r="G7584" t="s">
        <v>10961</v>
      </c>
      <c r="H7584" t="s">
        <v>11245</v>
      </c>
    </row>
    <row r="7585" spans="1:8" x14ac:dyDescent="0.25">
      <c r="A7585" s="41">
        <v>45839</v>
      </c>
      <c r="B7585" s="4" t="s">
        <v>10261</v>
      </c>
      <c r="C7585" t="s">
        <v>10570</v>
      </c>
      <c r="D7585" s="4">
        <v>2269</v>
      </c>
      <c r="E7585">
        <v>40</v>
      </c>
      <c r="F7585" t="s">
        <v>25</v>
      </c>
      <c r="G7585" t="s">
        <v>10961</v>
      </c>
      <c r="H7585" t="s">
        <v>11245</v>
      </c>
    </row>
    <row r="7586" spans="1:8" x14ac:dyDescent="0.25">
      <c r="A7586" s="41">
        <v>45839</v>
      </c>
      <c r="B7586" s="4" t="s">
        <v>11265</v>
      </c>
      <c r="C7586" t="s">
        <v>5085</v>
      </c>
      <c r="D7586" s="4">
        <v>2269</v>
      </c>
      <c r="E7586">
        <v>80</v>
      </c>
      <c r="F7586" t="s">
        <v>14</v>
      </c>
      <c r="G7586" t="s">
        <v>10961</v>
      </c>
      <c r="H7586" t="s">
        <v>11245</v>
      </c>
    </row>
    <row r="7587" spans="1:8" x14ac:dyDescent="0.25">
      <c r="A7587" s="41">
        <v>45839</v>
      </c>
      <c r="B7587" s="4" t="s">
        <v>10954</v>
      </c>
      <c r="C7587" t="s">
        <v>5145</v>
      </c>
      <c r="D7587" s="4">
        <v>2269</v>
      </c>
      <c r="E7587">
        <v>80</v>
      </c>
      <c r="F7587" t="s">
        <v>14</v>
      </c>
      <c r="G7587" t="s">
        <v>10961</v>
      </c>
      <c r="H7587" t="s">
        <v>11245</v>
      </c>
    </row>
    <row r="7588" spans="1:8" x14ac:dyDescent="0.25">
      <c r="A7588" s="41">
        <v>45839</v>
      </c>
      <c r="B7588" s="4" t="s">
        <v>2501</v>
      </c>
      <c r="C7588" t="s">
        <v>2510</v>
      </c>
      <c r="D7588" s="4">
        <v>2269</v>
      </c>
      <c r="E7588">
        <v>360</v>
      </c>
      <c r="F7588" t="s">
        <v>14</v>
      </c>
      <c r="G7588" t="s">
        <v>10961</v>
      </c>
      <c r="H7588" t="s">
        <v>11245</v>
      </c>
    </row>
    <row r="7589" spans="1:8" x14ac:dyDescent="0.25">
      <c r="A7589" s="41">
        <v>45839</v>
      </c>
      <c r="B7589" s="4" t="s">
        <v>10231</v>
      </c>
      <c r="C7589" t="s">
        <v>9048</v>
      </c>
      <c r="D7589" s="4">
        <v>2269</v>
      </c>
      <c r="E7589">
        <v>16</v>
      </c>
      <c r="F7589" t="s">
        <v>14</v>
      </c>
      <c r="G7589" t="s">
        <v>10961</v>
      </c>
      <c r="H7589" t="s">
        <v>11245</v>
      </c>
    </row>
    <row r="7590" spans="1:8" x14ac:dyDescent="0.25">
      <c r="A7590" s="41">
        <v>45839</v>
      </c>
      <c r="B7590" s="4" t="s">
        <v>10232</v>
      </c>
      <c r="C7590" t="s">
        <v>9049</v>
      </c>
      <c r="D7590" s="4">
        <v>2269</v>
      </c>
      <c r="E7590">
        <v>16</v>
      </c>
      <c r="F7590" t="s">
        <v>14</v>
      </c>
      <c r="G7590" t="s">
        <v>10961</v>
      </c>
      <c r="H7590" t="s">
        <v>11245</v>
      </c>
    </row>
    <row r="7591" spans="1:8" x14ac:dyDescent="0.25">
      <c r="A7591" s="41">
        <v>45841</v>
      </c>
      <c r="B7591" s="4" t="s">
        <v>8896</v>
      </c>
      <c r="C7591" t="s">
        <v>8856</v>
      </c>
      <c r="D7591" s="4">
        <v>2311</v>
      </c>
      <c r="E7591">
        <v>3</v>
      </c>
      <c r="F7591" t="s">
        <v>14</v>
      </c>
      <c r="G7591" t="s">
        <v>10961</v>
      </c>
      <c r="H7591" t="s">
        <v>8431</v>
      </c>
    </row>
    <row r="7592" spans="1:8" x14ac:dyDescent="0.25">
      <c r="A7592" s="41">
        <v>45841</v>
      </c>
      <c r="B7592" s="4" t="s">
        <v>5380</v>
      </c>
      <c r="C7592" t="s">
        <v>5381</v>
      </c>
      <c r="D7592" s="4">
        <v>2311</v>
      </c>
      <c r="E7592">
        <v>10</v>
      </c>
      <c r="F7592" t="s">
        <v>14</v>
      </c>
      <c r="G7592" t="s">
        <v>10961</v>
      </c>
      <c r="H7592" t="s">
        <v>8431</v>
      </c>
    </row>
    <row r="7593" spans="1:8" x14ac:dyDescent="0.25">
      <c r="A7593" s="41">
        <v>45841</v>
      </c>
      <c r="B7593" s="4" t="s">
        <v>5097</v>
      </c>
      <c r="C7593" t="s">
        <v>5098</v>
      </c>
      <c r="D7593" s="4">
        <v>2311</v>
      </c>
      <c r="E7593">
        <v>10</v>
      </c>
      <c r="F7593" t="s">
        <v>14</v>
      </c>
      <c r="G7593" t="s">
        <v>10961</v>
      </c>
      <c r="H7593" t="s">
        <v>8431</v>
      </c>
    </row>
    <row r="7594" spans="1:8" x14ac:dyDescent="0.25">
      <c r="A7594" s="41">
        <v>45841</v>
      </c>
      <c r="B7594" s="4" t="s">
        <v>10350</v>
      </c>
      <c r="C7594" t="s">
        <v>10350</v>
      </c>
      <c r="D7594" s="4">
        <v>2311</v>
      </c>
      <c r="E7594">
        <v>10</v>
      </c>
      <c r="F7594" t="s">
        <v>14</v>
      </c>
      <c r="G7594" t="s">
        <v>10961</v>
      </c>
      <c r="H7594" t="s">
        <v>8431</v>
      </c>
    </row>
    <row r="7595" spans="1:8" x14ac:dyDescent="0.25">
      <c r="A7595" s="41">
        <v>45841</v>
      </c>
      <c r="B7595" s="4" t="s">
        <v>2428</v>
      </c>
      <c r="C7595" t="s">
        <v>2484</v>
      </c>
      <c r="D7595" s="4">
        <v>2309</v>
      </c>
      <c r="E7595">
        <v>10</v>
      </c>
      <c r="F7595" t="s">
        <v>14</v>
      </c>
      <c r="G7595" t="s">
        <v>10961</v>
      </c>
      <c r="H7595" t="s">
        <v>10862</v>
      </c>
    </row>
    <row r="7596" spans="1:8" x14ac:dyDescent="0.25">
      <c r="A7596" s="41">
        <v>45841</v>
      </c>
      <c r="B7596" s="4" t="s">
        <v>2429</v>
      </c>
      <c r="C7596" t="s">
        <v>2485</v>
      </c>
      <c r="D7596" s="4">
        <v>2309</v>
      </c>
      <c r="E7596">
        <v>10</v>
      </c>
      <c r="F7596" t="s">
        <v>14</v>
      </c>
      <c r="G7596" t="s">
        <v>10961</v>
      </c>
      <c r="H7596" t="s">
        <v>10862</v>
      </c>
    </row>
    <row r="7597" spans="1:8" x14ac:dyDescent="0.25">
      <c r="A7597" s="41">
        <v>45841</v>
      </c>
      <c r="B7597" s="4" t="s">
        <v>10998</v>
      </c>
      <c r="C7597" t="s">
        <v>11246</v>
      </c>
      <c r="D7597" s="4">
        <v>2321</v>
      </c>
      <c r="E7597">
        <v>160</v>
      </c>
      <c r="F7597" t="s">
        <v>14</v>
      </c>
      <c r="G7597" t="s">
        <v>10961</v>
      </c>
      <c r="H7597" t="s">
        <v>11247</v>
      </c>
    </row>
    <row r="7598" spans="1:8" x14ac:dyDescent="0.25">
      <c r="A7598" s="41">
        <v>45840</v>
      </c>
      <c r="B7598" s="4" t="s">
        <v>1390</v>
      </c>
      <c r="C7598" t="s">
        <v>1391</v>
      </c>
      <c r="D7598" s="4" t="s">
        <v>11248</v>
      </c>
      <c r="E7598">
        <v>20</v>
      </c>
      <c r="F7598" t="s">
        <v>14</v>
      </c>
      <c r="G7598" t="s">
        <v>10961</v>
      </c>
      <c r="H7598" t="s">
        <v>8431</v>
      </c>
    </row>
    <row r="7599" spans="1:8" x14ac:dyDescent="0.25">
      <c r="A7599" s="41">
        <v>45840</v>
      </c>
      <c r="B7599" s="4">
        <v>4341188100</v>
      </c>
      <c r="C7599" t="s">
        <v>8738</v>
      </c>
      <c r="D7599" s="4" t="s">
        <v>11248</v>
      </c>
      <c r="E7599">
        <v>6</v>
      </c>
      <c r="F7599" t="s">
        <v>14</v>
      </c>
      <c r="G7599" t="s">
        <v>10961</v>
      </c>
      <c r="H7599" t="s">
        <v>8431</v>
      </c>
    </row>
    <row r="7600" spans="1:8" x14ac:dyDescent="0.25">
      <c r="A7600" s="41">
        <v>45840</v>
      </c>
      <c r="B7600" s="4" t="s">
        <v>2380</v>
      </c>
      <c r="C7600" t="s">
        <v>2448</v>
      </c>
      <c r="D7600" s="4" t="s">
        <v>11248</v>
      </c>
      <c r="E7600">
        <v>2</v>
      </c>
      <c r="F7600" t="s">
        <v>14</v>
      </c>
      <c r="G7600" t="s">
        <v>10961</v>
      </c>
      <c r="H7600" t="s">
        <v>8431</v>
      </c>
    </row>
    <row r="7601" spans="1:8" x14ac:dyDescent="0.25">
      <c r="A7601" s="41">
        <v>45840</v>
      </c>
      <c r="B7601" s="4" t="s">
        <v>1700</v>
      </c>
      <c r="C7601" t="s">
        <v>1700</v>
      </c>
      <c r="D7601" s="4" t="s">
        <v>11248</v>
      </c>
      <c r="E7601">
        <v>10</v>
      </c>
      <c r="F7601" t="s">
        <v>14</v>
      </c>
      <c r="G7601" t="s">
        <v>10961</v>
      </c>
      <c r="H7601" t="s">
        <v>8431</v>
      </c>
    </row>
    <row r="7602" spans="1:8" x14ac:dyDescent="0.25">
      <c r="A7602" s="41">
        <v>45840</v>
      </c>
      <c r="B7602" s="4" t="s">
        <v>81</v>
      </c>
      <c r="C7602" t="s">
        <v>82</v>
      </c>
      <c r="D7602" s="4" t="s">
        <v>11248</v>
      </c>
      <c r="E7602">
        <v>4</v>
      </c>
      <c r="F7602" t="s">
        <v>14</v>
      </c>
      <c r="G7602" t="s">
        <v>10961</v>
      </c>
      <c r="H7602" t="s">
        <v>8431</v>
      </c>
    </row>
    <row r="7603" spans="1:8" x14ac:dyDescent="0.25">
      <c r="A7603" s="41">
        <v>45840</v>
      </c>
      <c r="B7603" s="4" t="s">
        <v>2073</v>
      </c>
      <c r="C7603" t="s">
        <v>2074</v>
      </c>
      <c r="D7603" s="4" t="s">
        <v>11248</v>
      </c>
      <c r="E7603">
        <v>2</v>
      </c>
      <c r="F7603" t="s">
        <v>14</v>
      </c>
      <c r="G7603" t="s">
        <v>10961</v>
      </c>
      <c r="H7603" t="s">
        <v>8431</v>
      </c>
    </row>
    <row r="7604" spans="1:8" x14ac:dyDescent="0.25">
      <c r="A7604" s="41">
        <v>45840</v>
      </c>
      <c r="B7604" s="4" t="s">
        <v>1494</v>
      </c>
      <c r="C7604" t="s">
        <v>1494</v>
      </c>
      <c r="D7604" s="4" t="s">
        <v>11248</v>
      </c>
      <c r="E7604">
        <v>1</v>
      </c>
      <c r="F7604" t="s">
        <v>14</v>
      </c>
      <c r="G7604" t="s">
        <v>10961</v>
      </c>
      <c r="H7604" t="s">
        <v>8431</v>
      </c>
    </row>
    <row r="7605" spans="1:8" x14ac:dyDescent="0.25">
      <c r="A7605" s="41">
        <v>45840</v>
      </c>
      <c r="B7605" s="4" t="s">
        <v>8809</v>
      </c>
      <c r="C7605" t="s">
        <v>8781</v>
      </c>
      <c r="D7605" s="4" t="s">
        <v>11248</v>
      </c>
      <c r="E7605">
        <v>8</v>
      </c>
      <c r="F7605" t="s">
        <v>14</v>
      </c>
      <c r="G7605" t="s">
        <v>10961</v>
      </c>
      <c r="H7605" t="s">
        <v>8431</v>
      </c>
    </row>
    <row r="7606" spans="1:8" x14ac:dyDescent="0.25">
      <c r="A7606" s="41">
        <v>45840</v>
      </c>
      <c r="B7606" s="4" t="s">
        <v>8819</v>
      </c>
      <c r="C7606" t="s">
        <v>8789</v>
      </c>
      <c r="D7606" s="4" t="s">
        <v>11248</v>
      </c>
      <c r="E7606">
        <v>8</v>
      </c>
      <c r="F7606" t="s">
        <v>14</v>
      </c>
      <c r="G7606" t="s">
        <v>10961</v>
      </c>
      <c r="H7606" t="s">
        <v>8431</v>
      </c>
    </row>
    <row r="7607" spans="1:8" x14ac:dyDescent="0.25">
      <c r="A7607" s="41">
        <v>45840</v>
      </c>
      <c r="B7607" s="4" t="s">
        <v>10980</v>
      </c>
      <c r="C7607" t="s">
        <v>6176</v>
      </c>
      <c r="D7607" s="4" t="s">
        <v>11248</v>
      </c>
      <c r="E7607">
        <v>2</v>
      </c>
      <c r="F7607" t="s">
        <v>14</v>
      </c>
      <c r="G7607" t="s">
        <v>10961</v>
      </c>
      <c r="H7607" t="s">
        <v>8431</v>
      </c>
    </row>
    <row r="7608" spans="1:8" x14ac:dyDescent="0.25">
      <c r="A7608" s="41">
        <v>45840</v>
      </c>
      <c r="B7608" s="4" t="s">
        <v>1550</v>
      </c>
      <c r="C7608" t="s">
        <v>1551</v>
      </c>
      <c r="D7608" s="4" t="s">
        <v>11248</v>
      </c>
      <c r="E7608">
        <v>1</v>
      </c>
      <c r="F7608" t="s">
        <v>14</v>
      </c>
      <c r="G7608" t="s">
        <v>10961</v>
      </c>
      <c r="H7608" t="s">
        <v>8431</v>
      </c>
    </row>
    <row r="7609" spans="1:8" x14ac:dyDescent="0.25">
      <c r="A7609" s="41">
        <v>45840</v>
      </c>
      <c r="B7609" s="4" t="s">
        <v>1739</v>
      </c>
      <c r="C7609" t="s">
        <v>1740</v>
      </c>
      <c r="D7609" s="4" t="s">
        <v>11248</v>
      </c>
      <c r="E7609">
        <v>2</v>
      </c>
      <c r="F7609" t="s">
        <v>14</v>
      </c>
      <c r="G7609" t="s">
        <v>10961</v>
      </c>
      <c r="H7609" t="s">
        <v>8431</v>
      </c>
    </row>
    <row r="7610" spans="1:8" x14ac:dyDescent="0.25">
      <c r="A7610" s="41">
        <v>45840</v>
      </c>
      <c r="B7610" s="4" t="s">
        <v>1779</v>
      </c>
      <c r="C7610" t="s">
        <v>1780</v>
      </c>
      <c r="D7610" s="4" t="s">
        <v>11248</v>
      </c>
      <c r="E7610">
        <v>2</v>
      </c>
      <c r="F7610" t="s">
        <v>14</v>
      </c>
      <c r="G7610" t="s">
        <v>10961</v>
      </c>
      <c r="H7610" t="s">
        <v>8431</v>
      </c>
    </row>
    <row r="7611" spans="1:8" x14ac:dyDescent="0.25">
      <c r="A7611" s="41">
        <v>45840</v>
      </c>
      <c r="B7611" s="4" t="s">
        <v>804</v>
      </c>
      <c r="C7611" t="s">
        <v>805</v>
      </c>
      <c r="D7611" s="4" t="s">
        <v>11248</v>
      </c>
      <c r="E7611">
        <v>1</v>
      </c>
      <c r="F7611" t="s">
        <v>14</v>
      </c>
      <c r="G7611" t="s">
        <v>10961</v>
      </c>
      <c r="H7611" t="s">
        <v>8431</v>
      </c>
    </row>
    <row r="7612" spans="1:8" x14ac:dyDescent="0.25">
      <c r="A7612" s="41">
        <v>45840</v>
      </c>
      <c r="B7612" s="4" t="s">
        <v>800</v>
      </c>
      <c r="C7612" t="s">
        <v>801</v>
      </c>
      <c r="D7612" s="4" t="s">
        <v>11248</v>
      </c>
      <c r="E7612">
        <v>1</v>
      </c>
      <c r="F7612" t="s">
        <v>14</v>
      </c>
      <c r="G7612" t="s">
        <v>10961</v>
      </c>
      <c r="H7612" t="s">
        <v>8431</v>
      </c>
    </row>
    <row r="7613" spans="1:8" x14ac:dyDescent="0.25">
      <c r="A7613" s="41">
        <v>45840</v>
      </c>
      <c r="B7613" s="4" t="s">
        <v>870</v>
      </c>
      <c r="C7613" t="s">
        <v>871</v>
      </c>
      <c r="D7613" s="4" t="s">
        <v>11248</v>
      </c>
      <c r="E7613">
        <v>36</v>
      </c>
      <c r="F7613" t="s">
        <v>14</v>
      </c>
      <c r="G7613" t="s">
        <v>10961</v>
      </c>
      <c r="H7613" t="s">
        <v>8431</v>
      </c>
    </row>
    <row r="7614" spans="1:8" x14ac:dyDescent="0.25">
      <c r="A7614" s="41">
        <v>45840</v>
      </c>
      <c r="B7614" s="4" t="s">
        <v>880</v>
      </c>
      <c r="C7614" t="s">
        <v>881</v>
      </c>
      <c r="D7614" s="4" t="s">
        <v>11248</v>
      </c>
      <c r="E7614">
        <v>36</v>
      </c>
      <c r="F7614" t="s">
        <v>14</v>
      </c>
      <c r="G7614" t="s">
        <v>10961</v>
      </c>
      <c r="H7614" t="s">
        <v>8431</v>
      </c>
    </row>
    <row r="7615" spans="1:8" x14ac:dyDescent="0.25">
      <c r="A7615" s="41">
        <v>45840</v>
      </c>
      <c r="B7615" s="4" t="s">
        <v>548</v>
      </c>
      <c r="C7615" t="s">
        <v>549</v>
      </c>
      <c r="D7615" s="4" t="s">
        <v>11248</v>
      </c>
      <c r="E7615">
        <v>20</v>
      </c>
      <c r="F7615" t="s">
        <v>14</v>
      </c>
      <c r="G7615" t="s">
        <v>10961</v>
      </c>
      <c r="H7615" t="s">
        <v>8431</v>
      </c>
    </row>
    <row r="7616" spans="1:8" x14ac:dyDescent="0.25">
      <c r="A7616" s="41">
        <v>45840</v>
      </c>
      <c r="B7616" s="4" t="s">
        <v>56</v>
      </c>
      <c r="C7616" t="s">
        <v>57</v>
      </c>
      <c r="D7616" s="4" t="s">
        <v>11248</v>
      </c>
      <c r="E7616">
        <v>10</v>
      </c>
      <c r="F7616" t="s">
        <v>14</v>
      </c>
      <c r="G7616" t="s">
        <v>10961</v>
      </c>
      <c r="H7616" t="s">
        <v>8431</v>
      </c>
    </row>
    <row r="7617" spans="1:8" x14ac:dyDescent="0.25">
      <c r="A7617" s="41">
        <v>45840</v>
      </c>
      <c r="B7617" s="4" t="s">
        <v>8822</v>
      </c>
      <c r="C7617" t="s">
        <v>8792</v>
      </c>
      <c r="D7617" s="4" t="s">
        <v>11248</v>
      </c>
      <c r="E7617">
        <v>8</v>
      </c>
      <c r="F7617" t="s">
        <v>14</v>
      </c>
      <c r="G7617" t="s">
        <v>10961</v>
      </c>
      <c r="H7617" t="s">
        <v>8431</v>
      </c>
    </row>
    <row r="7618" spans="1:8" x14ac:dyDescent="0.25">
      <c r="A7618" s="41">
        <v>45840</v>
      </c>
      <c r="B7618" s="4" t="s">
        <v>8900</v>
      </c>
      <c r="C7618" t="s">
        <v>6348</v>
      </c>
      <c r="D7618" s="4" t="s">
        <v>11248</v>
      </c>
      <c r="E7618">
        <v>6</v>
      </c>
      <c r="F7618" t="s">
        <v>14</v>
      </c>
      <c r="G7618" t="s">
        <v>10961</v>
      </c>
      <c r="H7618" t="s">
        <v>8431</v>
      </c>
    </row>
    <row r="7619" spans="1:8" x14ac:dyDescent="0.25">
      <c r="A7619" s="41">
        <v>45840</v>
      </c>
      <c r="B7619" s="4" t="s">
        <v>1539</v>
      </c>
      <c r="C7619" t="s">
        <v>1540</v>
      </c>
      <c r="D7619" s="4" t="s">
        <v>11248</v>
      </c>
      <c r="E7619">
        <v>2</v>
      </c>
      <c r="F7619" t="s">
        <v>14</v>
      </c>
      <c r="G7619" t="s">
        <v>10961</v>
      </c>
      <c r="H7619" t="s">
        <v>8431</v>
      </c>
    </row>
    <row r="7620" spans="1:8" x14ac:dyDescent="0.25">
      <c r="A7620" s="41">
        <v>45840</v>
      </c>
      <c r="B7620" s="4" t="s">
        <v>2345</v>
      </c>
      <c r="C7620" t="s">
        <v>2346</v>
      </c>
      <c r="D7620" s="4" t="s">
        <v>11248</v>
      </c>
      <c r="E7620">
        <v>10</v>
      </c>
      <c r="F7620" t="s">
        <v>14</v>
      </c>
      <c r="G7620" t="s">
        <v>10961</v>
      </c>
      <c r="H7620" t="s">
        <v>8431</v>
      </c>
    </row>
    <row r="7621" spans="1:8" x14ac:dyDescent="0.25">
      <c r="A7621" s="41">
        <v>45840</v>
      </c>
      <c r="B7621" s="4" t="s">
        <v>52</v>
      </c>
      <c r="C7621" t="s">
        <v>53</v>
      </c>
      <c r="D7621" s="4" t="s">
        <v>11248</v>
      </c>
      <c r="E7621">
        <v>15</v>
      </c>
      <c r="F7621" t="s">
        <v>14</v>
      </c>
      <c r="G7621" t="s">
        <v>10961</v>
      </c>
      <c r="H7621" t="s">
        <v>8431</v>
      </c>
    </row>
    <row r="7622" spans="1:8" x14ac:dyDescent="0.25">
      <c r="A7622" s="41">
        <v>45840</v>
      </c>
      <c r="B7622" s="4" t="s">
        <v>1053</v>
      </c>
      <c r="C7622" t="s">
        <v>1054</v>
      </c>
      <c r="D7622" s="4" t="s">
        <v>11248</v>
      </c>
      <c r="E7622">
        <v>60</v>
      </c>
      <c r="F7622" t="s">
        <v>14</v>
      </c>
      <c r="G7622" t="s">
        <v>10961</v>
      </c>
      <c r="H7622" t="s">
        <v>8431</v>
      </c>
    </row>
    <row r="7623" spans="1:8" x14ac:dyDescent="0.25">
      <c r="A7623" s="41">
        <v>45840</v>
      </c>
      <c r="B7623" s="4" t="s">
        <v>5518</v>
      </c>
      <c r="C7623" t="s">
        <v>5519</v>
      </c>
      <c r="D7623" s="4" t="s">
        <v>11248</v>
      </c>
      <c r="E7623">
        <v>2</v>
      </c>
      <c r="F7623" t="s">
        <v>14</v>
      </c>
      <c r="G7623" t="s">
        <v>10961</v>
      </c>
      <c r="H7623" t="s">
        <v>8431</v>
      </c>
    </row>
    <row r="7624" spans="1:8" x14ac:dyDescent="0.25">
      <c r="A7624" s="41">
        <v>45840</v>
      </c>
      <c r="B7624" s="4" t="s">
        <v>1690</v>
      </c>
      <c r="C7624" t="s">
        <v>1691</v>
      </c>
      <c r="D7624" s="4" t="s">
        <v>11248</v>
      </c>
      <c r="E7624">
        <v>10</v>
      </c>
      <c r="F7624" t="s">
        <v>14</v>
      </c>
      <c r="G7624" t="s">
        <v>10961</v>
      </c>
      <c r="H7624" t="s">
        <v>8431</v>
      </c>
    </row>
    <row r="7625" spans="1:8" x14ac:dyDescent="0.25">
      <c r="A7625" s="41">
        <v>45840</v>
      </c>
      <c r="B7625" s="4" t="s">
        <v>1768</v>
      </c>
      <c r="C7625" t="s">
        <v>10540</v>
      </c>
      <c r="D7625" s="4" t="s">
        <v>11248</v>
      </c>
      <c r="E7625">
        <v>10</v>
      </c>
      <c r="F7625" t="s">
        <v>14</v>
      </c>
      <c r="G7625" t="s">
        <v>10961</v>
      </c>
      <c r="H7625" t="s">
        <v>8431</v>
      </c>
    </row>
    <row r="7626" spans="1:8" x14ac:dyDescent="0.25">
      <c r="A7626" s="41">
        <v>45840</v>
      </c>
      <c r="B7626" s="4" t="s">
        <v>9361</v>
      </c>
      <c r="C7626" t="s">
        <v>8952</v>
      </c>
      <c r="D7626" s="4" t="s">
        <v>11248</v>
      </c>
      <c r="E7626">
        <v>3</v>
      </c>
      <c r="F7626" t="s">
        <v>14</v>
      </c>
      <c r="G7626" t="s">
        <v>10961</v>
      </c>
      <c r="H7626" t="s">
        <v>8431</v>
      </c>
    </row>
    <row r="7627" spans="1:8" x14ac:dyDescent="0.25">
      <c r="A7627" s="41">
        <v>45840</v>
      </c>
      <c r="B7627" s="4" t="s">
        <v>10282</v>
      </c>
      <c r="C7627" t="s">
        <v>5129</v>
      </c>
      <c r="D7627" s="4" t="s">
        <v>11248</v>
      </c>
      <c r="E7627">
        <v>20</v>
      </c>
      <c r="F7627" t="s">
        <v>14</v>
      </c>
      <c r="G7627" t="s">
        <v>10961</v>
      </c>
      <c r="H7627" t="s">
        <v>8431</v>
      </c>
    </row>
    <row r="7628" spans="1:8" x14ac:dyDescent="0.25">
      <c r="A7628" s="41">
        <v>45840</v>
      </c>
      <c r="B7628" s="4" t="s">
        <v>10945</v>
      </c>
      <c r="C7628" t="s">
        <v>10946</v>
      </c>
      <c r="D7628" s="4" t="s">
        <v>11236</v>
      </c>
      <c r="E7628">
        <v>70</v>
      </c>
      <c r="F7628" t="s">
        <v>14</v>
      </c>
      <c r="G7628" t="s">
        <v>10003</v>
      </c>
      <c r="H7628" t="s">
        <v>11249</v>
      </c>
    </row>
    <row r="7629" spans="1:8" x14ac:dyDescent="0.25">
      <c r="A7629" s="41">
        <v>45843</v>
      </c>
      <c r="B7629" s="4" t="s">
        <v>5088</v>
      </c>
      <c r="C7629" t="s">
        <v>5089</v>
      </c>
      <c r="D7629" s="4">
        <v>2319</v>
      </c>
      <c r="E7629">
        <v>6</v>
      </c>
      <c r="F7629" t="s">
        <v>14</v>
      </c>
      <c r="G7629" t="s">
        <v>10961</v>
      </c>
      <c r="H7629" t="s">
        <v>11250</v>
      </c>
    </row>
    <row r="7630" spans="1:8" x14ac:dyDescent="0.25">
      <c r="A7630" s="41">
        <v>45843</v>
      </c>
      <c r="B7630" s="4" t="s">
        <v>10239</v>
      </c>
      <c r="C7630" t="s">
        <v>5065</v>
      </c>
      <c r="D7630" s="4">
        <v>2319</v>
      </c>
      <c r="E7630">
        <v>20</v>
      </c>
      <c r="F7630" t="s">
        <v>14</v>
      </c>
      <c r="G7630" t="s">
        <v>10961</v>
      </c>
      <c r="H7630" t="s">
        <v>11250</v>
      </c>
    </row>
    <row r="7631" spans="1:8" x14ac:dyDescent="0.25">
      <c r="A7631" s="41">
        <v>45843</v>
      </c>
      <c r="B7631" s="4" t="s">
        <v>6496</v>
      </c>
      <c r="C7631" t="s">
        <v>6497</v>
      </c>
      <c r="D7631" s="4">
        <v>2319</v>
      </c>
      <c r="E7631">
        <v>10</v>
      </c>
      <c r="F7631" t="s">
        <v>14</v>
      </c>
      <c r="G7631" t="s">
        <v>10961</v>
      </c>
      <c r="H7631" t="s">
        <v>11250</v>
      </c>
    </row>
    <row r="7632" spans="1:8" x14ac:dyDescent="0.25">
      <c r="A7632" s="41">
        <v>45843</v>
      </c>
      <c r="B7632" s="4" t="s">
        <v>6554</v>
      </c>
      <c r="C7632" t="s">
        <v>6555</v>
      </c>
      <c r="D7632" s="4">
        <v>2319</v>
      </c>
      <c r="E7632">
        <v>20</v>
      </c>
      <c r="F7632" t="s">
        <v>14</v>
      </c>
      <c r="G7632" t="s">
        <v>10961</v>
      </c>
      <c r="H7632" t="s">
        <v>11250</v>
      </c>
    </row>
    <row r="7633" spans="1:8" x14ac:dyDescent="0.25">
      <c r="A7633" s="41">
        <v>45843</v>
      </c>
      <c r="B7633" s="4" t="s">
        <v>6526</v>
      </c>
      <c r="C7633" t="s">
        <v>6527</v>
      </c>
      <c r="D7633" s="4">
        <v>2319</v>
      </c>
      <c r="E7633">
        <v>30</v>
      </c>
      <c r="F7633" t="s">
        <v>14</v>
      </c>
      <c r="G7633" t="s">
        <v>10961</v>
      </c>
      <c r="H7633" t="s">
        <v>11250</v>
      </c>
    </row>
    <row r="7634" spans="1:8" x14ac:dyDescent="0.25">
      <c r="A7634" s="41">
        <v>45843</v>
      </c>
      <c r="B7634" s="4" t="s">
        <v>6524</v>
      </c>
      <c r="C7634" t="s">
        <v>6525</v>
      </c>
      <c r="D7634" s="4">
        <v>2319</v>
      </c>
      <c r="E7634">
        <v>30</v>
      </c>
      <c r="F7634" t="s">
        <v>14</v>
      </c>
      <c r="G7634" t="s">
        <v>10961</v>
      </c>
      <c r="H7634" t="s">
        <v>11250</v>
      </c>
    </row>
    <row r="7635" spans="1:8" x14ac:dyDescent="0.25">
      <c r="A7635" s="41">
        <v>45843</v>
      </c>
      <c r="B7635" s="4" t="s">
        <v>4960</v>
      </c>
      <c r="C7635" t="s">
        <v>4961</v>
      </c>
      <c r="D7635" s="4">
        <v>2320</v>
      </c>
      <c r="E7635">
        <v>10</v>
      </c>
      <c r="F7635" t="s">
        <v>25</v>
      </c>
      <c r="G7635" t="s">
        <v>10961</v>
      </c>
      <c r="H7635" t="s">
        <v>11250</v>
      </c>
    </row>
    <row r="7636" spans="1:8" x14ac:dyDescent="0.25">
      <c r="A7636" s="41">
        <v>45843</v>
      </c>
      <c r="B7636" s="4" t="s">
        <v>5372</v>
      </c>
      <c r="C7636" t="s">
        <v>5373</v>
      </c>
      <c r="D7636" s="4">
        <v>2320</v>
      </c>
      <c r="E7636">
        <v>40</v>
      </c>
      <c r="F7636" t="s">
        <v>14</v>
      </c>
      <c r="G7636" t="s">
        <v>10961</v>
      </c>
      <c r="H7636" t="s">
        <v>11250</v>
      </c>
    </row>
    <row r="7637" spans="1:8" x14ac:dyDescent="0.25">
      <c r="A7637" s="41">
        <v>45843</v>
      </c>
      <c r="B7637" s="4" t="s">
        <v>6444</v>
      </c>
      <c r="C7637" t="s">
        <v>6445</v>
      </c>
      <c r="D7637" s="4">
        <v>2320</v>
      </c>
      <c r="E7637">
        <v>24</v>
      </c>
      <c r="F7637" t="s">
        <v>14</v>
      </c>
      <c r="G7637" t="s">
        <v>10961</v>
      </c>
      <c r="H7637" t="s">
        <v>11250</v>
      </c>
    </row>
    <row r="7638" spans="1:8" x14ac:dyDescent="0.25">
      <c r="A7638" s="41">
        <v>45842</v>
      </c>
      <c r="B7638" s="4" t="s">
        <v>9014</v>
      </c>
      <c r="C7638" t="s">
        <v>11176</v>
      </c>
      <c r="D7638" s="4">
        <v>2316</v>
      </c>
      <c r="E7638">
        <v>8</v>
      </c>
      <c r="F7638" t="s">
        <v>14</v>
      </c>
      <c r="G7638" t="s">
        <v>10961</v>
      </c>
      <c r="H7638" t="s">
        <v>9420</v>
      </c>
    </row>
    <row r="7639" spans="1:8" x14ac:dyDescent="0.25">
      <c r="A7639" s="41">
        <v>45842</v>
      </c>
      <c r="B7639" s="4" t="s">
        <v>1586</v>
      </c>
      <c r="C7639" t="s">
        <v>1587</v>
      </c>
      <c r="D7639" s="4">
        <v>2322</v>
      </c>
      <c r="E7639">
        <v>4</v>
      </c>
      <c r="F7639" t="s">
        <v>14</v>
      </c>
      <c r="G7639" t="s">
        <v>10961</v>
      </c>
      <c r="H7639" t="s">
        <v>10460</v>
      </c>
    </row>
    <row r="7640" spans="1:8" x14ac:dyDescent="0.25">
      <c r="A7640" s="41">
        <v>45842</v>
      </c>
      <c r="B7640" s="4" t="s">
        <v>10966</v>
      </c>
      <c r="C7640" t="s">
        <v>10968</v>
      </c>
      <c r="D7640" s="4">
        <v>2322</v>
      </c>
      <c r="E7640">
        <v>12</v>
      </c>
      <c r="F7640" t="s">
        <v>14</v>
      </c>
      <c r="G7640" t="s">
        <v>10961</v>
      </c>
      <c r="H7640" t="s">
        <v>10460</v>
      </c>
    </row>
    <row r="7641" spans="1:8" x14ac:dyDescent="0.25">
      <c r="A7641" s="41">
        <v>45842</v>
      </c>
      <c r="B7641" s="4" t="s">
        <v>10967</v>
      </c>
      <c r="C7641" t="s">
        <v>10969</v>
      </c>
      <c r="D7641" s="4">
        <v>2322</v>
      </c>
      <c r="E7641">
        <v>12</v>
      </c>
      <c r="F7641" t="s">
        <v>14</v>
      </c>
      <c r="G7641" t="s">
        <v>10961</v>
      </c>
      <c r="H7641" t="s">
        <v>10460</v>
      </c>
    </row>
    <row r="7642" spans="1:8" x14ac:dyDescent="0.25">
      <c r="A7642" s="41">
        <v>45842</v>
      </c>
      <c r="B7642" s="4" t="s">
        <v>10592</v>
      </c>
      <c r="C7642" t="s">
        <v>10592</v>
      </c>
      <c r="D7642" s="4">
        <v>2322</v>
      </c>
      <c r="E7642">
        <v>6</v>
      </c>
      <c r="F7642" t="s">
        <v>14</v>
      </c>
      <c r="G7642" t="s">
        <v>10961</v>
      </c>
      <c r="H7642" t="s">
        <v>10460</v>
      </c>
    </row>
    <row r="7643" spans="1:8" x14ac:dyDescent="0.25">
      <c r="A7643" s="41">
        <v>45842</v>
      </c>
      <c r="B7643" s="4" t="s">
        <v>2130</v>
      </c>
      <c r="C7643" t="s">
        <v>2131</v>
      </c>
      <c r="D7643" s="4">
        <v>2322</v>
      </c>
      <c r="E7643">
        <v>10</v>
      </c>
      <c r="F7643" t="s">
        <v>25</v>
      </c>
      <c r="G7643" t="s">
        <v>10961</v>
      </c>
      <c r="H7643" t="s">
        <v>10460</v>
      </c>
    </row>
    <row r="7644" spans="1:8" x14ac:dyDescent="0.25">
      <c r="A7644" s="41">
        <v>45842</v>
      </c>
      <c r="B7644" s="4" t="s">
        <v>663</v>
      </c>
      <c r="C7644" t="s">
        <v>664</v>
      </c>
      <c r="D7644" s="4">
        <v>2322</v>
      </c>
      <c r="E7644">
        <v>10</v>
      </c>
      <c r="F7644" t="s">
        <v>14</v>
      </c>
      <c r="G7644" t="s">
        <v>10961</v>
      </c>
      <c r="H7644" t="s">
        <v>10460</v>
      </c>
    </row>
    <row r="7645" spans="1:8" x14ac:dyDescent="0.25">
      <c r="A7645" s="41">
        <v>45842</v>
      </c>
      <c r="B7645" s="4" t="s">
        <v>638</v>
      </c>
      <c r="C7645" t="s">
        <v>639</v>
      </c>
      <c r="D7645" s="4">
        <v>2322</v>
      </c>
      <c r="E7645">
        <v>16</v>
      </c>
      <c r="F7645" t="s">
        <v>14</v>
      </c>
      <c r="G7645" t="s">
        <v>10961</v>
      </c>
      <c r="H7645" t="s">
        <v>10460</v>
      </c>
    </row>
    <row r="7646" spans="1:8" x14ac:dyDescent="0.25">
      <c r="A7646" s="41">
        <v>45842</v>
      </c>
      <c r="B7646" s="4" t="s">
        <v>5372</v>
      </c>
      <c r="C7646" t="s">
        <v>5373</v>
      </c>
      <c r="D7646" s="4">
        <v>2322</v>
      </c>
      <c r="E7646">
        <v>20</v>
      </c>
      <c r="F7646" t="s">
        <v>14</v>
      </c>
      <c r="G7646" t="s">
        <v>10961</v>
      </c>
      <c r="H7646" t="s">
        <v>10460</v>
      </c>
    </row>
    <row r="7647" spans="1:8" x14ac:dyDescent="0.25">
      <c r="A7647" s="41">
        <v>45842</v>
      </c>
      <c r="B7647" s="4" t="s">
        <v>1764</v>
      </c>
      <c r="C7647" t="s">
        <v>1765</v>
      </c>
      <c r="D7647" s="4">
        <v>2322</v>
      </c>
      <c r="E7647">
        <v>13</v>
      </c>
      <c r="F7647" t="s">
        <v>14</v>
      </c>
      <c r="G7647" t="s">
        <v>10961</v>
      </c>
      <c r="H7647" t="s">
        <v>10460</v>
      </c>
    </row>
    <row r="7648" spans="1:8" x14ac:dyDescent="0.25">
      <c r="A7648" s="41">
        <v>45842</v>
      </c>
      <c r="B7648" s="4" t="s">
        <v>1766</v>
      </c>
      <c r="C7648" t="s">
        <v>1767</v>
      </c>
      <c r="D7648" s="4">
        <v>2322</v>
      </c>
      <c r="E7648">
        <v>4</v>
      </c>
      <c r="F7648" t="s">
        <v>14</v>
      </c>
      <c r="G7648" t="s">
        <v>10961</v>
      </c>
      <c r="H7648" t="s">
        <v>10460</v>
      </c>
    </row>
    <row r="7649" spans="1:8" x14ac:dyDescent="0.25">
      <c r="A7649" s="41">
        <v>45842</v>
      </c>
      <c r="B7649" s="4" t="s">
        <v>2369</v>
      </c>
      <c r="C7649" t="s">
        <v>2441</v>
      </c>
      <c r="D7649" s="4">
        <v>2322</v>
      </c>
      <c r="E7649">
        <v>10</v>
      </c>
      <c r="F7649" t="s">
        <v>14</v>
      </c>
      <c r="G7649" t="s">
        <v>10961</v>
      </c>
      <c r="H7649" t="s">
        <v>10460</v>
      </c>
    </row>
    <row r="7650" spans="1:8" x14ac:dyDescent="0.25">
      <c r="A7650" s="41">
        <v>45842</v>
      </c>
      <c r="B7650" s="4" t="s">
        <v>1060</v>
      </c>
      <c r="C7650" t="s">
        <v>1061</v>
      </c>
      <c r="D7650" s="4">
        <v>2322</v>
      </c>
      <c r="E7650">
        <v>20</v>
      </c>
      <c r="F7650" t="s">
        <v>14</v>
      </c>
      <c r="G7650" t="s">
        <v>10961</v>
      </c>
      <c r="H7650" t="s">
        <v>10460</v>
      </c>
    </row>
    <row r="7651" spans="1:8" x14ac:dyDescent="0.25">
      <c r="A7651" s="41">
        <v>45842</v>
      </c>
      <c r="B7651" s="4" t="s">
        <v>962</v>
      </c>
      <c r="C7651" t="s">
        <v>963</v>
      </c>
      <c r="D7651" s="4">
        <v>2322</v>
      </c>
      <c r="E7651">
        <v>10</v>
      </c>
      <c r="F7651" t="s">
        <v>14</v>
      </c>
      <c r="G7651" t="s">
        <v>10961</v>
      </c>
      <c r="H7651" t="s">
        <v>10460</v>
      </c>
    </row>
    <row r="7652" spans="1:8" x14ac:dyDescent="0.25">
      <c r="A7652" s="41">
        <v>45842</v>
      </c>
      <c r="B7652" s="4" t="s">
        <v>1487</v>
      </c>
      <c r="C7652" t="s">
        <v>3019</v>
      </c>
      <c r="D7652" s="4">
        <v>2322</v>
      </c>
      <c r="E7652">
        <v>6</v>
      </c>
      <c r="F7652" t="s">
        <v>14</v>
      </c>
      <c r="G7652" t="s">
        <v>10961</v>
      </c>
      <c r="H7652" t="s">
        <v>10460</v>
      </c>
    </row>
    <row r="7653" spans="1:8" x14ac:dyDescent="0.25">
      <c r="A7653" s="41">
        <v>45820</v>
      </c>
      <c r="B7653" s="4" t="s">
        <v>8137</v>
      </c>
      <c r="C7653" t="s">
        <v>8138</v>
      </c>
      <c r="D7653" s="4">
        <v>2166</v>
      </c>
      <c r="E7653">
        <v>200</v>
      </c>
      <c r="F7653" t="s">
        <v>14</v>
      </c>
      <c r="G7653" t="s">
        <v>10961</v>
      </c>
      <c r="H7653" t="s">
        <v>9275</v>
      </c>
    </row>
    <row r="7654" spans="1:8" x14ac:dyDescent="0.25">
      <c r="A7654" s="41">
        <v>45820</v>
      </c>
      <c r="B7654" s="4" t="s">
        <v>8131</v>
      </c>
      <c r="C7654" t="s">
        <v>8132</v>
      </c>
      <c r="D7654" s="4">
        <v>2166</v>
      </c>
      <c r="E7654">
        <v>200</v>
      </c>
      <c r="F7654" t="s">
        <v>14</v>
      </c>
      <c r="G7654" t="s">
        <v>10961</v>
      </c>
      <c r="H7654" t="s">
        <v>9275</v>
      </c>
    </row>
    <row r="7655" spans="1:8" x14ac:dyDescent="0.25">
      <c r="A7655" s="41">
        <v>45821</v>
      </c>
      <c r="B7655" s="4" t="s">
        <v>1230</v>
      </c>
      <c r="C7655" t="s">
        <v>3537</v>
      </c>
      <c r="D7655" s="4">
        <v>2175</v>
      </c>
      <c r="E7655">
        <v>300</v>
      </c>
      <c r="F7655" t="s">
        <v>14</v>
      </c>
      <c r="G7655" t="s">
        <v>10961</v>
      </c>
      <c r="H7655" t="s">
        <v>9381</v>
      </c>
    </row>
    <row r="7656" spans="1:8" x14ac:dyDescent="0.25">
      <c r="A7656" s="41">
        <v>45821</v>
      </c>
      <c r="B7656" s="4" t="s">
        <v>7081</v>
      </c>
      <c r="C7656" t="s">
        <v>7082</v>
      </c>
      <c r="D7656" s="4">
        <v>2175</v>
      </c>
      <c r="E7656">
        <v>2304</v>
      </c>
      <c r="F7656" t="s">
        <v>14</v>
      </c>
      <c r="G7656" t="s">
        <v>10961</v>
      </c>
      <c r="H7656" t="s">
        <v>9381</v>
      </c>
    </row>
    <row r="7657" spans="1:8" x14ac:dyDescent="0.25">
      <c r="A7657" s="41">
        <v>45821</v>
      </c>
      <c r="B7657" s="4" t="s">
        <v>5376</v>
      </c>
      <c r="C7657" t="s">
        <v>5377</v>
      </c>
      <c r="D7657" s="4">
        <v>2175</v>
      </c>
      <c r="E7657">
        <v>40</v>
      </c>
      <c r="F7657" t="s">
        <v>14</v>
      </c>
      <c r="G7657" t="s">
        <v>10961</v>
      </c>
      <c r="H7657" t="s">
        <v>9381</v>
      </c>
    </row>
    <row r="7658" spans="1:8" x14ac:dyDescent="0.25">
      <c r="A7658" s="41">
        <v>45818</v>
      </c>
      <c r="B7658" s="4" t="s">
        <v>9014</v>
      </c>
      <c r="C7658" t="s">
        <v>11176</v>
      </c>
      <c r="D7658" s="4">
        <v>2149</v>
      </c>
      <c r="E7658">
        <v>1</v>
      </c>
      <c r="F7658" t="s">
        <v>14</v>
      </c>
      <c r="G7658" t="s">
        <v>10961</v>
      </c>
      <c r="H7658" t="s">
        <v>10759</v>
      </c>
    </row>
    <row r="7659" spans="1:8" x14ac:dyDescent="0.25">
      <c r="A7659" s="41">
        <v>45818</v>
      </c>
      <c r="B7659" s="4" t="s">
        <v>2029</v>
      </c>
      <c r="C7659" t="s">
        <v>2030</v>
      </c>
      <c r="D7659" s="4">
        <v>2149</v>
      </c>
      <c r="E7659">
        <v>2</v>
      </c>
      <c r="F7659" t="s">
        <v>14</v>
      </c>
      <c r="G7659" t="s">
        <v>10961</v>
      </c>
      <c r="H7659" t="s">
        <v>10759</v>
      </c>
    </row>
    <row r="7660" spans="1:8" x14ac:dyDescent="0.25">
      <c r="A7660" s="41">
        <v>45818</v>
      </c>
      <c r="B7660" s="4">
        <v>4340454100</v>
      </c>
      <c r="C7660" t="s">
        <v>8728</v>
      </c>
      <c r="D7660" s="4">
        <v>2149</v>
      </c>
      <c r="E7660">
        <v>2</v>
      </c>
      <c r="F7660" t="s">
        <v>14</v>
      </c>
      <c r="G7660" t="s">
        <v>10961</v>
      </c>
      <c r="H7660" t="s">
        <v>10759</v>
      </c>
    </row>
    <row r="7661" spans="1:8" x14ac:dyDescent="0.25">
      <c r="A7661" s="41">
        <v>45818</v>
      </c>
      <c r="B7661" s="4">
        <v>4340459100</v>
      </c>
      <c r="C7661" t="s">
        <v>8729</v>
      </c>
      <c r="D7661" s="4">
        <v>2149</v>
      </c>
      <c r="E7661">
        <v>6</v>
      </c>
      <c r="F7661" t="s">
        <v>14</v>
      </c>
      <c r="G7661" t="s">
        <v>10961</v>
      </c>
      <c r="H7661" t="s">
        <v>10759</v>
      </c>
    </row>
    <row r="7662" spans="1:8" x14ac:dyDescent="0.25">
      <c r="A7662" s="41">
        <v>45818</v>
      </c>
      <c r="B7662" s="4" t="s">
        <v>1866</v>
      </c>
      <c r="C7662" t="s">
        <v>1867</v>
      </c>
      <c r="D7662" s="4">
        <v>2149</v>
      </c>
      <c r="E7662">
        <v>1</v>
      </c>
      <c r="F7662" t="s">
        <v>14</v>
      </c>
      <c r="G7662" t="s">
        <v>10961</v>
      </c>
      <c r="H7662" t="s">
        <v>10759</v>
      </c>
    </row>
    <row r="7663" spans="1:8" x14ac:dyDescent="0.25">
      <c r="A7663" s="41">
        <v>45818</v>
      </c>
      <c r="B7663" s="4" t="s">
        <v>1490</v>
      </c>
      <c r="C7663" t="s">
        <v>1491</v>
      </c>
      <c r="D7663" s="4">
        <v>2149</v>
      </c>
      <c r="E7663">
        <v>2</v>
      </c>
      <c r="F7663" t="s">
        <v>14</v>
      </c>
      <c r="G7663" t="s">
        <v>10961</v>
      </c>
      <c r="H7663" t="s">
        <v>10759</v>
      </c>
    </row>
    <row r="7664" spans="1:8" x14ac:dyDescent="0.25">
      <c r="A7664" s="41">
        <v>45818</v>
      </c>
      <c r="B7664" s="4" t="s">
        <v>1492</v>
      </c>
      <c r="C7664" t="s">
        <v>1493</v>
      </c>
      <c r="D7664" s="4">
        <v>2149</v>
      </c>
      <c r="E7664">
        <v>2</v>
      </c>
      <c r="F7664" t="s">
        <v>14</v>
      </c>
      <c r="G7664" t="s">
        <v>10961</v>
      </c>
      <c r="H7664" t="s">
        <v>10759</v>
      </c>
    </row>
    <row r="7665" spans="1:8" x14ac:dyDescent="0.25">
      <c r="A7665" s="41">
        <v>45818</v>
      </c>
      <c r="B7665" s="4" t="s">
        <v>1060</v>
      </c>
      <c r="C7665" t="s">
        <v>1061</v>
      </c>
      <c r="D7665" s="4">
        <v>2149</v>
      </c>
      <c r="E7665">
        <v>10</v>
      </c>
      <c r="F7665" t="s">
        <v>14</v>
      </c>
      <c r="G7665" t="s">
        <v>10961</v>
      </c>
      <c r="H7665" t="s">
        <v>10759</v>
      </c>
    </row>
    <row r="7666" spans="1:8" x14ac:dyDescent="0.25">
      <c r="A7666" s="41">
        <v>45818</v>
      </c>
      <c r="B7666" s="4" t="s">
        <v>8839</v>
      </c>
      <c r="C7666" t="s">
        <v>8779</v>
      </c>
      <c r="D7666" s="4">
        <v>2149</v>
      </c>
      <c r="E7666">
        <v>2</v>
      </c>
      <c r="F7666" t="s">
        <v>14</v>
      </c>
      <c r="G7666" t="s">
        <v>10961</v>
      </c>
      <c r="H7666" t="s">
        <v>10759</v>
      </c>
    </row>
    <row r="7667" spans="1:8" x14ac:dyDescent="0.25">
      <c r="A7667" s="41">
        <v>45818</v>
      </c>
      <c r="B7667" s="4" t="s">
        <v>8839</v>
      </c>
      <c r="C7667" t="s">
        <v>8779</v>
      </c>
      <c r="D7667" s="4">
        <v>2149</v>
      </c>
      <c r="E7667">
        <v>2</v>
      </c>
      <c r="F7667" t="s">
        <v>14</v>
      </c>
      <c r="G7667" t="s">
        <v>10003</v>
      </c>
      <c r="H7667" t="s">
        <v>10515</v>
      </c>
    </row>
    <row r="7668" spans="1:8" x14ac:dyDescent="0.25">
      <c r="A7668" s="41">
        <v>45818</v>
      </c>
      <c r="B7668" s="4" t="s">
        <v>9335</v>
      </c>
      <c r="C7668" t="s">
        <v>8918</v>
      </c>
      <c r="D7668" s="4">
        <v>2149</v>
      </c>
      <c r="E7668">
        <v>1</v>
      </c>
      <c r="F7668" t="s">
        <v>14</v>
      </c>
      <c r="G7668" t="s">
        <v>10961</v>
      </c>
      <c r="H7668" t="s">
        <v>10759</v>
      </c>
    </row>
    <row r="7669" spans="1:8" x14ac:dyDescent="0.25">
      <c r="A7669" s="41">
        <v>45818</v>
      </c>
      <c r="B7669" s="4">
        <v>6283184090</v>
      </c>
      <c r="C7669" t="s">
        <v>8743</v>
      </c>
      <c r="D7669" s="4">
        <v>2149</v>
      </c>
      <c r="E7669">
        <v>1</v>
      </c>
      <c r="F7669" t="s">
        <v>25</v>
      </c>
      <c r="G7669" t="s">
        <v>10961</v>
      </c>
      <c r="H7669" t="s">
        <v>10759</v>
      </c>
    </row>
    <row r="7670" spans="1:8" x14ac:dyDescent="0.25">
      <c r="A7670" s="41">
        <v>45818</v>
      </c>
      <c r="B7670" s="4">
        <v>4341186100</v>
      </c>
      <c r="C7670" t="s">
        <v>8736</v>
      </c>
      <c r="D7670" s="4">
        <v>2149</v>
      </c>
      <c r="E7670">
        <v>2</v>
      </c>
      <c r="F7670" t="s">
        <v>14</v>
      </c>
      <c r="G7670" t="s">
        <v>10961</v>
      </c>
      <c r="H7670" t="s">
        <v>10759</v>
      </c>
    </row>
    <row r="7671" spans="1:8" x14ac:dyDescent="0.25">
      <c r="A7671" s="41">
        <v>45818</v>
      </c>
      <c r="B7671" s="4" t="s">
        <v>683</v>
      </c>
      <c r="C7671" t="s">
        <v>684</v>
      </c>
      <c r="D7671" s="4">
        <v>2149</v>
      </c>
      <c r="E7671">
        <v>10</v>
      </c>
      <c r="F7671" t="s">
        <v>14</v>
      </c>
      <c r="G7671" t="s">
        <v>10961</v>
      </c>
      <c r="H7671" t="s">
        <v>10759</v>
      </c>
    </row>
    <row r="7672" spans="1:8" x14ac:dyDescent="0.25">
      <c r="A7672" s="41">
        <v>45818</v>
      </c>
      <c r="B7672" s="4" t="s">
        <v>4336</v>
      </c>
      <c r="C7672" t="s">
        <v>4337</v>
      </c>
      <c r="D7672" s="4">
        <v>2149</v>
      </c>
      <c r="E7672">
        <v>10</v>
      </c>
      <c r="F7672" t="s">
        <v>14</v>
      </c>
      <c r="G7672" t="s">
        <v>10961</v>
      </c>
      <c r="H7672" t="s">
        <v>10759</v>
      </c>
    </row>
    <row r="7673" spans="1:8" x14ac:dyDescent="0.25">
      <c r="A7673" s="41">
        <v>45818</v>
      </c>
      <c r="B7673" s="4" t="s">
        <v>10148</v>
      </c>
      <c r="C7673" t="s">
        <v>6247</v>
      </c>
      <c r="D7673" s="4">
        <v>2149</v>
      </c>
      <c r="E7673">
        <v>5</v>
      </c>
      <c r="F7673" t="s">
        <v>14</v>
      </c>
      <c r="G7673" t="s">
        <v>10961</v>
      </c>
      <c r="H7673" t="s">
        <v>10759</v>
      </c>
    </row>
    <row r="7674" spans="1:8" x14ac:dyDescent="0.25">
      <c r="A7674" s="41">
        <v>45821</v>
      </c>
      <c r="B7674" s="4" t="s">
        <v>10986</v>
      </c>
      <c r="C7674" t="s">
        <v>10986</v>
      </c>
      <c r="D7674" s="4">
        <v>1920</v>
      </c>
      <c r="E7674">
        <v>100</v>
      </c>
      <c r="F7674" t="s">
        <v>14</v>
      </c>
      <c r="G7674" t="s">
        <v>10961</v>
      </c>
      <c r="H7674" t="s">
        <v>10314</v>
      </c>
    </row>
    <row r="7675" spans="1:8" x14ac:dyDescent="0.25">
      <c r="A7675" s="41">
        <v>45843</v>
      </c>
      <c r="B7675" s="4" t="s">
        <v>2132</v>
      </c>
      <c r="C7675" t="s">
        <v>2133</v>
      </c>
      <c r="D7675" s="4" t="s">
        <v>11251</v>
      </c>
      <c r="E7675">
        <v>10</v>
      </c>
      <c r="F7675" t="s">
        <v>25</v>
      </c>
      <c r="G7675" t="s">
        <v>10961</v>
      </c>
      <c r="H7675" t="s">
        <v>8431</v>
      </c>
    </row>
    <row r="7676" spans="1:8" x14ac:dyDescent="0.25">
      <c r="A7676" s="41">
        <v>45843</v>
      </c>
      <c r="B7676" s="4" t="s">
        <v>2157</v>
      </c>
      <c r="C7676" t="s">
        <v>2158</v>
      </c>
      <c r="D7676" s="4" t="s">
        <v>11251</v>
      </c>
      <c r="E7676">
        <v>120</v>
      </c>
      <c r="F7676" t="s">
        <v>14</v>
      </c>
      <c r="G7676" t="s">
        <v>10961</v>
      </c>
      <c r="H7676" t="s">
        <v>8431</v>
      </c>
    </row>
    <row r="7677" spans="1:8" x14ac:dyDescent="0.25">
      <c r="A7677" s="41">
        <v>45843</v>
      </c>
      <c r="B7677" s="4" t="s">
        <v>9006</v>
      </c>
      <c r="C7677" t="s">
        <v>10768</v>
      </c>
      <c r="D7677" s="4" t="s">
        <v>11251</v>
      </c>
      <c r="E7677">
        <v>10</v>
      </c>
      <c r="F7677" t="s">
        <v>14</v>
      </c>
      <c r="G7677" t="s">
        <v>10961</v>
      </c>
      <c r="H7677" t="s">
        <v>8431</v>
      </c>
    </row>
    <row r="7678" spans="1:8" x14ac:dyDescent="0.25">
      <c r="A7678" s="41">
        <v>45843</v>
      </c>
      <c r="B7678" s="4" t="s">
        <v>8830</v>
      </c>
      <c r="C7678" t="s">
        <v>8800</v>
      </c>
      <c r="D7678" s="4" t="s">
        <v>11251</v>
      </c>
      <c r="E7678">
        <v>4</v>
      </c>
      <c r="F7678" t="s">
        <v>14</v>
      </c>
      <c r="G7678" t="s">
        <v>10961</v>
      </c>
      <c r="H7678" t="s">
        <v>8431</v>
      </c>
    </row>
    <row r="7679" spans="1:8" x14ac:dyDescent="0.25">
      <c r="A7679" s="41">
        <v>45843</v>
      </c>
      <c r="B7679" s="4" t="s">
        <v>8815</v>
      </c>
      <c r="C7679" t="s">
        <v>8785</v>
      </c>
      <c r="D7679" s="4" t="s">
        <v>11251</v>
      </c>
      <c r="E7679">
        <v>4</v>
      </c>
      <c r="F7679" t="s">
        <v>14</v>
      </c>
      <c r="G7679" t="s">
        <v>10961</v>
      </c>
      <c r="H7679" t="s">
        <v>8431</v>
      </c>
    </row>
    <row r="7680" spans="1:8" x14ac:dyDescent="0.25">
      <c r="A7680" s="41">
        <v>45843</v>
      </c>
      <c r="B7680" s="4" t="s">
        <v>8819</v>
      </c>
      <c r="C7680" t="s">
        <v>8789</v>
      </c>
      <c r="D7680" s="4" t="s">
        <v>11251</v>
      </c>
      <c r="E7680">
        <v>4</v>
      </c>
      <c r="F7680" t="s">
        <v>14</v>
      </c>
      <c r="G7680" t="s">
        <v>10961</v>
      </c>
      <c r="H7680" t="s">
        <v>8431</v>
      </c>
    </row>
    <row r="7681" spans="1:8" x14ac:dyDescent="0.25">
      <c r="A7681" s="41">
        <v>45843</v>
      </c>
      <c r="B7681" s="4" t="s">
        <v>2225</v>
      </c>
      <c r="C7681" t="s">
        <v>2226</v>
      </c>
      <c r="D7681" s="4" t="s">
        <v>11251</v>
      </c>
      <c r="E7681">
        <v>10</v>
      </c>
      <c r="F7681" t="s">
        <v>14</v>
      </c>
      <c r="G7681" t="s">
        <v>10961</v>
      </c>
      <c r="H7681" t="s">
        <v>8431</v>
      </c>
    </row>
    <row r="7682" spans="1:8" x14ac:dyDescent="0.25">
      <c r="A7682" s="41">
        <v>45843</v>
      </c>
      <c r="B7682" s="4" t="s">
        <v>2163</v>
      </c>
      <c r="C7682" t="s">
        <v>2164</v>
      </c>
      <c r="D7682" s="4" t="s">
        <v>11251</v>
      </c>
      <c r="E7682">
        <v>15</v>
      </c>
      <c r="F7682" t="s">
        <v>14</v>
      </c>
      <c r="G7682" t="s">
        <v>10961</v>
      </c>
      <c r="H7682" t="s">
        <v>8431</v>
      </c>
    </row>
    <row r="7683" spans="1:8" x14ac:dyDescent="0.25">
      <c r="A7683" s="41">
        <v>45843</v>
      </c>
      <c r="B7683" s="4" t="s">
        <v>2223</v>
      </c>
      <c r="C7683" t="s">
        <v>2224</v>
      </c>
      <c r="D7683" s="4" t="s">
        <v>11251</v>
      </c>
      <c r="E7683">
        <v>12</v>
      </c>
      <c r="F7683" t="s">
        <v>14</v>
      </c>
      <c r="G7683" t="s">
        <v>10961</v>
      </c>
      <c r="H7683" t="s">
        <v>8431</v>
      </c>
    </row>
    <row r="7684" spans="1:8" x14ac:dyDescent="0.25">
      <c r="A7684" s="41">
        <v>45843</v>
      </c>
      <c r="B7684" s="4" t="s">
        <v>2143</v>
      </c>
      <c r="C7684" t="s">
        <v>2144</v>
      </c>
      <c r="D7684" s="4" t="s">
        <v>11251</v>
      </c>
      <c r="E7684">
        <v>24</v>
      </c>
      <c r="F7684" t="s">
        <v>14</v>
      </c>
      <c r="G7684" t="s">
        <v>10961</v>
      </c>
      <c r="H7684" t="s">
        <v>8431</v>
      </c>
    </row>
    <row r="7685" spans="1:8" x14ac:dyDescent="0.25">
      <c r="A7685" s="41">
        <v>45843</v>
      </c>
      <c r="B7685" s="4" t="s">
        <v>339</v>
      </c>
      <c r="C7685" t="s">
        <v>340</v>
      </c>
      <c r="D7685" s="4" t="s">
        <v>11251</v>
      </c>
      <c r="E7685">
        <v>120</v>
      </c>
      <c r="F7685" t="s">
        <v>14</v>
      </c>
      <c r="G7685" t="s">
        <v>10961</v>
      </c>
      <c r="H7685" t="s">
        <v>8431</v>
      </c>
    </row>
    <row r="7686" spans="1:8" x14ac:dyDescent="0.25">
      <c r="A7686" s="41">
        <v>45843</v>
      </c>
      <c r="B7686" s="4" t="s">
        <v>1387</v>
      </c>
      <c r="C7686" t="s">
        <v>1388</v>
      </c>
      <c r="D7686" s="4" t="s">
        <v>11251</v>
      </c>
      <c r="E7686">
        <v>120</v>
      </c>
      <c r="F7686" t="s">
        <v>14</v>
      </c>
      <c r="G7686" t="s">
        <v>10961</v>
      </c>
      <c r="H7686" t="s">
        <v>8431</v>
      </c>
    </row>
    <row r="7687" spans="1:8" x14ac:dyDescent="0.25">
      <c r="A7687" s="41">
        <v>45843</v>
      </c>
      <c r="B7687" s="4" t="s">
        <v>3973</v>
      </c>
      <c r="C7687" t="s">
        <v>3974</v>
      </c>
      <c r="D7687" s="4" t="s">
        <v>11251</v>
      </c>
      <c r="E7687">
        <v>7</v>
      </c>
      <c r="F7687" t="s">
        <v>14</v>
      </c>
      <c r="G7687" t="s">
        <v>10961</v>
      </c>
      <c r="H7687" t="s">
        <v>8431</v>
      </c>
    </row>
    <row r="7688" spans="1:8" x14ac:dyDescent="0.25">
      <c r="A7688" s="41">
        <v>45843</v>
      </c>
      <c r="B7688" s="4" t="s">
        <v>2259</v>
      </c>
      <c r="C7688" t="s">
        <v>2260</v>
      </c>
      <c r="D7688" s="4" t="s">
        <v>11251</v>
      </c>
      <c r="E7688">
        <v>48</v>
      </c>
      <c r="F7688" t="s">
        <v>14</v>
      </c>
      <c r="G7688" t="s">
        <v>10961</v>
      </c>
      <c r="H7688" t="s">
        <v>8431</v>
      </c>
    </row>
    <row r="7689" spans="1:8" x14ac:dyDescent="0.25">
      <c r="A7689" s="41">
        <v>45843</v>
      </c>
      <c r="B7689" s="4" t="s">
        <v>5097</v>
      </c>
      <c r="C7689" t="s">
        <v>5098</v>
      </c>
      <c r="D7689" s="4" t="s">
        <v>11251</v>
      </c>
      <c r="E7689">
        <v>14</v>
      </c>
      <c r="F7689" t="s">
        <v>14</v>
      </c>
      <c r="G7689" t="s">
        <v>10961</v>
      </c>
      <c r="H7689" t="s">
        <v>8431</v>
      </c>
    </row>
    <row r="7690" spans="1:8" x14ac:dyDescent="0.25">
      <c r="A7690" s="41">
        <v>45843</v>
      </c>
      <c r="B7690" s="4" t="s">
        <v>185</v>
      </c>
      <c r="C7690" t="s">
        <v>186</v>
      </c>
      <c r="D7690" s="4" t="s">
        <v>11251</v>
      </c>
      <c r="E7690">
        <v>2</v>
      </c>
      <c r="F7690" t="s">
        <v>14</v>
      </c>
      <c r="G7690" t="s">
        <v>10961</v>
      </c>
      <c r="H7690" t="s">
        <v>8431</v>
      </c>
    </row>
    <row r="7691" spans="1:8" x14ac:dyDescent="0.25">
      <c r="A7691" s="41">
        <v>45843</v>
      </c>
      <c r="B7691" s="4" t="s">
        <v>172</v>
      </c>
      <c r="C7691" t="s">
        <v>173</v>
      </c>
      <c r="D7691" s="4" t="s">
        <v>11251</v>
      </c>
      <c r="E7691">
        <v>2</v>
      </c>
      <c r="F7691" t="s">
        <v>14</v>
      </c>
      <c r="G7691" t="s">
        <v>10961</v>
      </c>
      <c r="H7691" t="s">
        <v>8431</v>
      </c>
    </row>
    <row r="7692" spans="1:8" x14ac:dyDescent="0.25">
      <c r="A7692" s="41">
        <v>45843</v>
      </c>
      <c r="B7692" s="4" t="s">
        <v>2766</v>
      </c>
      <c r="C7692" t="s">
        <v>2767</v>
      </c>
      <c r="D7692" s="4" t="s">
        <v>11251</v>
      </c>
      <c r="E7692">
        <v>2</v>
      </c>
      <c r="F7692" t="s">
        <v>14</v>
      </c>
      <c r="G7692" t="s">
        <v>10961</v>
      </c>
      <c r="H7692" t="s">
        <v>8431</v>
      </c>
    </row>
    <row r="7693" spans="1:8" x14ac:dyDescent="0.25">
      <c r="A7693" s="41">
        <v>45843</v>
      </c>
      <c r="B7693" s="4" t="s">
        <v>8475</v>
      </c>
      <c r="C7693" t="s">
        <v>8476</v>
      </c>
      <c r="D7693" s="4" t="s">
        <v>11251</v>
      </c>
      <c r="E7693">
        <v>2</v>
      </c>
      <c r="F7693" t="s">
        <v>14</v>
      </c>
      <c r="G7693" t="s">
        <v>10961</v>
      </c>
      <c r="H7693" t="s">
        <v>8431</v>
      </c>
    </row>
    <row r="7694" spans="1:8" x14ac:dyDescent="0.25">
      <c r="A7694" s="41">
        <v>45843</v>
      </c>
      <c r="B7694" s="4" t="s">
        <v>9905</v>
      </c>
      <c r="C7694" t="s">
        <v>9905</v>
      </c>
      <c r="D7694" s="4" t="s">
        <v>11251</v>
      </c>
      <c r="E7694">
        <v>30</v>
      </c>
      <c r="F7694" t="s">
        <v>14</v>
      </c>
      <c r="G7694" t="s">
        <v>10961</v>
      </c>
      <c r="H7694" t="s">
        <v>8431</v>
      </c>
    </row>
    <row r="7695" spans="1:8" x14ac:dyDescent="0.25">
      <c r="A7695" s="41">
        <v>45843</v>
      </c>
      <c r="B7695" s="4" t="s">
        <v>1899</v>
      </c>
      <c r="C7695" t="s">
        <v>10257</v>
      </c>
      <c r="D7695" s="4" t="s">
        <v>11251</v>
      </c>
      <c r="E7695">
        <v>20</v>
      </c>
      <c r="F7695" t="s">
        <v>14</v>
      </c>
      <c r="G7695" t="s">
        <v>10961</v>
      </c>
      <c r="H7695" t="s">
        <v>8431</v>
      </c>
    </row>
    <row r="7696" spans="1:8" x14ac:dyDescent="0.25">
      <c r="A7696" s="41">
        <v>45843</v>
      </c>
      <c r="B7696" s="4" t="s">
        <v>2418</v>
      </c>
      <c r="C7696" t="s">
        <v>2476</v>
      </c>
      <c r="D7696" s="4" t="s">
        <v>11251</v>
      </c>
      <c r="E7696">
        <v>4</v>
      </c>
      <c r="F7696" t="s">
        <v>14</v>
      </c>
      <c r="G7696" t="s">
        <v>10961</v>
      </c>
      <c r="H7696" t="s">
        <v>8431</v>
      </c>
    </row>
    <row r="7697" spans="1:8" x14ac:dyDescent="0.25">
      <c r="A7697" s="41">
        <v>45843</v>
      </c>
      <c r="B7697" s="4" t="s">
        <v>1381</v>
      </c>
      <c r="C7697" t="s">
        <v>1382</v>
      </c>
      <c r="D7697" s="4" t="s">
        <v>11251</v>
      </c>
      <c r="E7697">
        <v>120</v>
      </c>
      <c r="F7697" t="s">
        <v>14</v>
      </c>
      <c r="G7697" t="s">
        <v>10961</v>
      </c>
      <c r="H7697" t="s">
        <v>8431</v>
      </c>
    </row>
    <row r="7698" spans="1:8" x14ac:dyDescent="0.25">
      <c r="A7698" s="41">
        <v>45843</v>
      </c>
      <c r="B7698" s="4" t="s">
        <v>4643</v>
      </c>
      <c r="C7698" t="s">
        <v>4644</v>
      </c>
      <c r="D7698" s="4" t="s">
        <v>11251</v>
      </c>
      <c r="E7698">
        <v>120</v>
      </c>
      <c r="F7698" t="s">
        <v>14</v>
      </c>
      <c r="G7698" t="s">
        <v>10961</v>
      </c>
      <c r="H7698" t="s">
        <v>8431</v>
      </c>
    </row>
    <row r="7699" spans="1:8" x14ac:dyDescent="0.25">
      <c r="A7699" s="41">
        <v>45843</v>
      </c>
      <c r="B7699" s="4" t="s">
        <v>2055</v>
      </c>
      <c r="C7699" t="s">
        <v>2056</v>
      </c>
      <c r="D7699" s="4" t="s">
        <v>11251</v>
      </c>
      <c r="E7699">
        <v>72</v>
      </c>
      <c r="F7699" t="s">
        <v>14</v>
      </c>
      <c r="G7699" t="s">
        <v>10961</v>
      </c>
      <c r="H7699" t="s">
        <v>8431</v>
      </c>
    </row>
    <row r="7700" spans="1:8" x14ac:dyDescent="0.25">
      <c r="A7700" s="41">
        <v>45843</v>
      </c>
      <c r="B7700" s="4" t="s">
        <v>1001</v>
      </c>
      <c r="C7700" t="s">
        <v>4252</v>
      </c>
      <c r="D7700" s="4" t="s">
        <v>11251</v>
      </c>
      <c r="E7700">
        <v>12</v>
      </c>
      <c r="F7700" t="s">
        <v>14</v>
      </c>
      <c r="G7700" t="s">
        <v>10961</v>
      </c>
      <c r="H7700" t="s">
        <v>8431</v>
      </c>
    </row>
    <row r="7701" spans="1:8" x14ac:dyDescent="0.25">
      <c r="A7701" s="41">
        <v>45843</v>
      </c>
      <c r="B7701" s="4" t="s">
        <v>9948</v>
      </c>
      <c r="C7701" t="s">
        <v>9949</v>
      </c>
      <c r="D7701" s="4" t="s">
        <v>11251</v>
      </c>
      <c r="E7701">
        <v>20</v>
      </c>
      <c r="F7701" t="s">
        <v>14</v>
      </c>
      <c r="G7701" t="s">
        <v>10961</v>
      </c>
      <c r="H7701" t="s">
        <v>8431</v>
      </c>
    </row>
    <row r="7702" spans="1:8" x14ac:dyDescent="0.25">
      <c r="A7702" s="41">
        <v>45843</v>
      </c>
      <c r="B7702" s="4" t="s">
        <v>6337</v>
      </c>
      <c r="C7702" t="s">
        <v>6338</v>
      </c>
      <c r="D7702" s="4" t="s">
        <v>11251</v>
      </c>
      <c r="E7702">
        <v>10</v>
      </c>
      <c r="F7702" t="s">
        <v>14</v>
      </c>
      <c r="G7702" t="s">
        <v>10961</v>
      </c>
      <c r="H7702" t="s">
        <v>8431</v>
      </c>
    </row>
    <row r="7703" spans="1:8" x14ac:dyDescent="0.25">
      <c r="A7703" s="41">
        <v>45843</v>
      </c>
      <c r="B7703" s="4" t="s">
        <v>8988</v>
      </c>
      <c r="C7703" t="s">
        <v>8989</v>
      </c>
      <c r="D7703" s="4" t="s">
        <v>11251</v>
      </c>
      <c r="E7703">
        <v>4</v>
      </c>
      <c r="F7703" t="s">
        <v>14</v>
      </c>
      <c r="G7703" t="s">
        <v>10961</v>
      </c>
      <c r="H7703" t="s">
        <v>8431</v>
      </c>
    </row>
    <row r="7704" spans="1:8" x14ac:dyDescent="0.25">
      <c r="A7704" s="41">
        <v>45843</v>
      </c>
      <c r="B7704" s="4" t="s">
        <v>2118</v>
      </c>
      <c r="C7704" t="s">
        <v>2119</v>
      </c>
      <c r="D7704" s="4" t="s">
        <v>11251</v>
      </c>
      <c r="E7704">
        <v>10</v>
      </c>
      <c r="F7704" t="s">
        <v>14</v>
      </c>
      <c r="G7704" t="s">
        <v>10961</v>
      </c>
      <c r="H7704" t="s">
        <v>8431</v>
      </c>
    </row>
    <row r="7705" spans="1:8" x14ac:dyDescent="0.25">
      <c r="A7705" s="41">
        <v>45843</v>
      </c>
      <c r="B7705" s="4" t="s">
        <v>372</v>
      </c>
      <c r="C7705" t="s">
        <v>373</v>
      </c>
      <c r="D7705" s="4" t="s">
        <v>11251</v>
      </c>
      <c r="E7705">
        <v>10</v>
      </c>
      <c r="F7705" t="s">
        <v>25</v>
      </c>
      <c r="G7705" t="s">
        <v>10961</v>
      </c>
      <c r="H7705" t="s">
        <v>8431</v>
      </c>
    </row>
    <row r="7706" spans="1:8" x14ac:dyDescent="0.25">
      <c r="A7706" s="41">
        <v>45843</v>
      </c>
      <c r="B7706" s="4" t="s">
        <v>538</v>
      </c>
      <c r="C7706" t="s">
        <v>539</v>
      </c>
      <c r="D7706" s="4" t="s">
        <v>11251</v>
      </c>
      <c r="E7706">
        <v>20</v>
      </c>
      <c r="F7706" t="s">
        <v>14</v>
      </c>
      <c r="G7706" t="s">
        <v>10961</v>
      </c>
      <c r="H7706" t="s">
        <v>8431</v>
      </c>
    </row>
    <row r="7707" spans="1:8" x14ac:dyDescent="0.25">
      <c r="A7707" s="41">
        <v>45843</v>
      </c>
      <c r="B7707" s="4" t="s">
        <v>1966</v>
      </c>
      <c r="C7707" t="s">
        <v>1967</v>
      </c>
      <c r="D7707" s="4" t="s">
        <v>11251</v>
      </c>
      <c r="E7707">
        <v>10</v>
      </c>
      <c r="F7707" t="s">
        <v>14</v>
      </c>
      <c r="G7707" t="s">
        <v>10961</v>
      </c>
      <c r="H7707" t="s">
        <v>8431</v>
      </c>
    </row>
    <row r="7708" spans="1:8" x14ac:dyDescent="0.25">
      <c r="A7708" s="41">
        <v>45843</v>
      </c>
      <c r="B7708" s="4" t="s">
        <v>6424</v>
      </c>
      <c r="C7708" t="s">
        <v>6425</v>
      </c>
      <c r="D7708" s="4" t="s">
        <v>11251</v>
      </c>
      <c r="E7708">
        <v>10</v>
      </c>
      <c r="F7708" t="s">
        <v>14</v>
      </c>
      <c r="G7708" t="s">
        <v>10961</v>
      </c>
      <c r="H7708" t="s">
        <v>8431</v>
      </c>
    </row>
    <row r="7709" spans="1:8" x14ac:dyDescent="0.25">
      <c r="A7709" s="41">
        <v>45843</v>
      </c>
      <c r="B7709" s="4" t="s">
        <v>8980</v>
      </c>
      <c r="C7709" t="s">
        <v>8981</v>
      </c>
      <c r="D7709" s="4" t="s">
        <v>11251</v>
      </c>
      <c r="E7709">
        <v>8</v>
      </c>
      <c r="F7709" t="s">
        <v>14</v>
      </c>
      <c r="G7709" t="s">
        <v>10961</v>
      </c>
      <c r="H7709" t="s">
        <v>8431</v>
      </c>
    </row>
    <row r="7710" spans="1:8" x14ac:dyDescent="0.25">
      <c r="A7710" s="41">
        <v>45843</v>
      </c>
      <c r="B7710" s="4" t="s">
        <v>9337</v>
      </c>
      <c r="C7710" t="s">
        <v>8920</v>
      </c>
      <c r="D7710" s="4" t="s">
        <v>11251</v>
      </c>
      <c r="E7710">
        <v>2</v>
      </c>
      <c r="F7710" t="s">
        <v>25</v>
      </c>
      <c r="G7710" t="s">
        <v>10961</v>
      </c>
      <c r="H7710" t="s">
        <v>8431</v>
      </c>
    </row>
    <row r="7711" spans="1:8" x14ac:dyDescent="0.25">
      <c r="A7711" s="41">
        <v>45840</v>
      </c>
      <c r="B7711" s="4" t="s">
        <v>833</v>
      </c>
      <c r="C7711" t="s">
        <v>3508</v>
      </c>
      <c r="D7711" s="4">
        <v>2296</v>
      </c>
      <c r="E7711">
        <v>2</v>
      </c>
      <c r="F7711" t="s">
        <v>14</v>
      </c>
      <c r="G7711" t="s">
        <v>10961</v>
      </c>
      <c r="H7711" t="s">
        <v>10807</v>
      </c>
    </row>
    <row r="7712" spans="1:8" x14ac:dyDescent="0.25">
      <c r="A7712" s="41">
        <v>45840</v>
      </c>
      <c r="B7712" s="4" t="s">
        <v>826</v>
      </c>
      <c r="C7712" t="s">
        <v>3509</v>
      </c>
      <c r="D7712" s="4">
        <v>2296</v>
      </c>
      <c r="E7712">
        <v>2</v>
      </c>
      <c r="F7712" t="s">
        <v>14</v>
      </c>
      <c r="G7712" t="s">
        <v>10961</v>
      </c>
      <c r="H7712" t="s">
        <v>10807</v>
      </c>
    </row>
    <row r="7713" spans="1:8" x14ac:dyDescent="0.25">
      <c r="A7713" s="41">
        <v>45840</v>
      </c>
      <c r="B7713" s="4" t="s">
        <v>3562</v>
      </c>
      <c r="C7713" t="s">
        <v>3563</v>
      </c>
      <c r="D7713" s="4">
        <v>2296</v>
      </c>
      <c r="E7713">
        <v>10</v>
      </c>
      <c r="F7713" t="s">
        <v>14</v>
      </c>
      <c r="G7713" t="s">
        <v>10961</v>
      </c>
      <c r="H7713" t="s">
        <v>10807</v>
      </c>
    </row>
    <row r="7714" spans="1:8" x14ac:dyDescent="0.25">
      <c r="A7714" s="41">
        <v>45840</v>
      </c>
      <c r="B7714" s="4" t="s">
        <v>809</v>
      </c>
      <c r="C7714" t="s">
        <v>810</v>
      </c>
      <c r="D7714" s="4">
        <v>2296</v>
      </c>
      <c r="E7714">
        <v>2</v>
      </c>
      <c r="F7714" t="s">
        <v>14</v>
      </c>
      <c r="G7714" t="s">
        <v>10961</v>
      </c>
      <c r="H7714" t="s">
        <v>10807</v>
      </c>
    </row>
    <row r="7715" spans="1:8" x14ac:dyDescent="0.25">
      <c r="A7715" s="41">
        <v>45840</v>
      </c>
      <c r="B7715" s="4" t="s">
        <v>4347</v>
      </c>
      <c r="C7715" t="s">
        <v>4348</v>
      </c>
      <c r="D7715" s="4">
        <v>2296</v>
      </c>
      <c r="E7715">
        <v>24</v>
      </c>
      <c r="F7715" t="s">
        <v>14</v>
      </c>
      <c r="G7715" t="s">
        <v>10961</v>
      </c>
      <c r="H7715" t="s">
        <v>10807</v>
      </c>
    </row>
    <row r="7716" spans="1:8" x14ac:dyDescent="0.25">
      <c r="A7716" s="41">
        <v>45840</v>
      </c>
      <c r="B7716" s="4" t="s">
        <v>3977</v>
      </c>
      <c r="C7716" t="s">
        <v>3978</v>
      </c>
      <c r="D7716" s="4">
        <v>2296</v>
      </c>
      <c r="E7716">
        <v>12</v>
      </c>
      <c r="F7716" t="s">
        <v>14</v>
      </c>
      <c r="G7716" t="s">
        <v>10961</v>
      </c>
      <c r="H7716" t="s">
        <v>10807</v>
      </c>
    </row>
    <row r="7717" spans="1:8" x14ac:dyDescent="0.25">
      <c r="A7717" s="41">
        <v>45840</v>
      </c>
      <c r="B7717" s="4" t="s">
        <v>3979</v>
      </c>
      <c r="C7717" t="s">
        <v>3980</v>
      </c>
      <c r="D7717" s="4">
        <v>2296</v>
      </c>
      <c r="E7717">
        <v>12</v>
      </c>
      <c r="F7717" t="s">
        <v>14</v>
      </c>
      <c r="G7717" t="s">
        <v>10961</v>
      </c>
      <c r="H7717" t="s">
        <v>10807</v>
      </c>
    </row>
    <row r="7718" spans="1:8" x14ac:dyDescent="0.25">
      <c r="A7718" s="41">
        <v>45840</v>
      </c>
      <c r="B7718" s="4" t="s">
        <v>1568</v>
      </c>
      <c r="C7718" t="s">
        <v>1569</v>
      </c>
      <c r="D7718" s="4">
        <v>2296</v>
      </c>
      <c r="E7718">
        <v>1</v>
      </c>
      <c r="F7718" t="s">
        <v>14</v>
      </c>
      <c r="G7718" t="s">
        <v>10961</v>
      </c>
      <c r="H7718" t="s">
        <v>10807</v>
      </c>
    </row>
    <row r="7719" spans="1:8" x14ac:dyDescent="0.25">
      <c r="A7719" s="41">
        <v>45840</v>
      </c>
      <c r="B7719" s="4" t="s">
        <v>78</v>
      </c>
      <c r="C7719" t="s">
        <v>79</v>
      </c>
      <c r="D7719" s="4">
        <v>2296</v>
      </c>
      <c r="E7719">
        <v>1</v>
      </c>
      <c r="F7719" t="s">
        <v>14</v>
      </c>
      <c r="G7719" t="s">
        <v>10961</v>
      </c>
      <c r="H7719" t="s">
        <v>10807</v>
      </c>
    </row>
    <row r="7720" spans="1:8" x14ac:dyDescent="0.25">
      <c r="A7720" s="41">
        <v>45840</v>
      </c>
      <c r="B7720" s="4" t="s">
        <v>630</v>
      </c>
      <c r="C7720" t="s">
        <v>3558</v>
      </c>
      <c r="D7720" s="4">
        <v>2296</v>
      </c>
      <c r="E7720">
        <v>10</v>
      </c>
      <c r="F7720" t="s">
        <v>25</v>
      </c>
      <c r="G7720" t="s">
        <v>10961</v>
      </c>
      <c r="H7720" t="s">
        <v>10807</v>
      </c>
    </row>
    <row r="7721" spans="1:8" x14ac:dyDescent="0.25">
      <c r="A7721" s="41">
        <v>45840</v>
      </c>
      <c r="B7721" s="4" t="s">
        <v>8831</v>
      </c>
      <c r="C7721" t="s">
        <v>8801</v>
      </c>
      <c r="D7721" s="4">
        <v>2296</v>
      </c>
      <c r="E7721">
        <v>2</v>
      </c>
      <c r="F7721" t="s">
        <v>14</v>
      </c>
      <c r="G7721" t="s">
        <v>10961</v>
      </c>
      <c r="H7721" t="s">
        <v>10807</v>
      </c>
    </row>
    <row r="7722" spans="1:8" x14ac:dyDescent="0.25">
      <c r="A7722" s="41">
        <v>45840</v>
      </c>
      <c r="B7722" s="4" t="s">
        <v>8835</v>
      </c>
      <c r="C7722" t="s">
        <v>8805</v>
      </c>
      <c r="D7722" s="4">
        <v>2296</v>
      </c>
      <c r="E7722">
        <v>1</v>
      </c>
      <c r="F7722" t="s">
        <v>14</v>
      </c>
      <c r="G7722" t="s">
        <v>10961</v>
      </c>
      <c r="H7722" t="s">
        <v>10807</v>
      </c>
    </row>
    <row r="7723" spans="1:8" x14ac:dyDescent="0.25">
      <c r="A7723" s="41">
        <v>45842</v>
      </c>
      <c r="B7723" s="4" t="s">
        <v>37</v>
      </c>
      <c r="C7723" t="s">
        <v>3101</v>
      </c>
      <c r="D7723" s="4" t="s">
        <v>11252</v>
      </c>
      <c r="E7723">
        <v>2</v>
      </c>
      <c r="F7723" t="s">
        <v>14</v>
      </c>
      <c r="G7723" t="s">
        <v>10961</v>
      </c>
      <c r="H7723" t="s">
        <v>8431</v>
      </c>
    </row>
    <row r="7724" spans="1:8" x14ac:dyDescent="0.25">
      <c r="A7724" s="41">
        <v>45842</v>
      </c>
      <c r="B7724" s="4" t="s">
        <v>3820</v>
      </c>
      <c r="C7724" t="s">
        <v>3821</v>
      </c>
      <c r="D7724" s="4" t="s">
        <v>11252</v>
      </c>
      <c r="E7724">
        <v>3</v>
      </c>
      <c r="F7724" t="s">
        <v>14</v>
      </c>
      <c r="G7724" t="s">
        <v>10961</v>
      </c>
      <c r="H7724" t="s">
        <v>8431</v>
      </c>
    </row>
    <row r="7725" spans="1:8" x14ac:dyDescent="0.25">
      <c r="A7725" s="41">
        <v>45842</v>
      </c>
      <c r="B7725" s="4" t="s">
        <v>3824</v>
      </c>
      <c r="C7725" t="s">
        <v>3825</v>
      </c>
      <c r="D7725" s="4" t="s">
        <v>11252</v>
      </c>
      <c r="E7725">
        <v>2</v>
      </c>
      <c r="F7725" t="s">
        <v>14</v>
      </c>
      <c r="G7725" t="s">
        <v>10961</v>
      </c>
      <c r="H7725" t="s">
        <v>8431</v>
      </c>
    </row>
    <row r="7726" spans="1:8" x14ac:dyDescent="0.25">
      <c r="A7726" s="41">
        <v>45842</v>
      </c>
      <c r="B7726" s="4" t="s">
        <v>3802</v>
      </c>
      <c r="C7726" t="s">
        <v>3803</v>
      </c>
      <c r="D7726" s="4" t="s">
        <v>11252</v>
      </c>
      <c r="E7726">
        <v>3</v>
      </c>
      <c r="F7726" t="s">
        <v>14</v>
      </c>
      <c r="G7726" t="s">
        <v>10961</v>
      </c>
      <c r="H7726" t="s">
        <v>8431</v>
      </c>
    </row>
    <row r="7727" spans="1:8" x14ac:dyDescent="0.25">
      <c r="A7727" s="41">
        <v>45842</v>
      </c>
      <c r="B7727" s="4" t="s">
        <v>3804</v>
      </c>
      <c r="C7727" t="s">
        <v>3805</v>
      </c>
      <c r="D7727" s="4" t="s">
        <v>11252</v>
      </c>
      <c r="E7727">
        <v>3</v>
      </c>
      <c r="F7727" t="s">
        <v>14</v>
      </c>
      <c r="G7727" t="s">
        <v>10961</v>
      </c>
      <c r="H7727" t="s">
        <v>8431</v>
      </c>
    </row>
    <row r="7728" spans="1:8" x14ac:dyDescent="0.25">
      <c r="A7728" s="41">
        <v>45842</v>
      </c>
      <c r="B7728" s="4" t="s">
        <v>3806</v>
      </c>
      <c r="C7728" t="s">
        <v>3807</v>
      </c>
      <c r="D7728" s="4" t="s">
        <v>11252</v>
      </c>
      <c r="E7728">
        <v>3</v>
      </c>
      <c r="F7728" t="s">
        <v>14</v>
      </c>
      <c r="G7728" t="s">
        <v>10961</v>
      </c>
      <c r="H7728" t="s">
        <v>8431</v>
      </c>
    </row>
    <row r="7729" spans="1:8" x14ac:dyDescent="0.25">
      <c r="A7729" s="41">
        <v>45842</v>
      </c>
      <c r="B7729" s="4" t="s">
        <v>628</v>
      </c>
      <c r="C7729" t="s">
        <v>3561</v>
      </c>
      <c r="D7729" s="4" t="s">
        <v>11252</v>
      </c>
      <c r="E7729">
        <v>20</v>
      </c>
      <c r="F7729" t="s">
        <v>25</v>
      </c>
      <c r="G7729" t="s">
        <v>10961</v>
      </c>
      <c r="H7729" t="s">
        <v>8431</v>
      </c>
    </row>
    <row r="7730" spans="1:8" x14ac:dyDescent="0.25">
      <c r="A7730" s="41">
        <v>45842</v>
      </c>
      <c r="B7730" s="4" t="s">
        <v>1901</v>
      </c>
      <c r="C7730" t="s">
        <v>1902</v>
      </c>
      <c r="D7730" s="4" t="s">
        <v>11252</v>
      </c>
      <c r="E7730">
        <v>20</v>
      </c>
      <c r="F7730" t="s">
        <v>14</v>
      </c>
      <c r="G7730" t="s">
        <v>10961</v>
      </c>
      <c r="H7730" t="s">
        <v>8431</v>
      </c>
    </row>
    <row r="7731" spans="1:8" x14ac:dyDescent="0.25">
      <c r="A7731" s="41">
        <v>45842</v>
      </c>
      <c r="B7731" s="4" t="s">
        <v>1876</v>
      </c>
      <c r="C7731" t="s">
        <v>1877</v>
      </c>
      <c r="D7731" s="4" t="s">
        <v>11252</v>
      </c>
      <c r="E7731">
        <v>20</v>
      </c>
      <c r="F7731" t="s">
        <v>14</v>
      </c>
      <c r="G7731" t="s">
        <v>10961</v>
      </c>
      <c r="H7731" t="s">
        <v>8431</v>
      </c>
    </row>
    <row r="7732" spans="1:8" x14ac:dyDescent="0.25">
      <c r="A7732" s="41">
        <v>45842</v>
      </c>
      <c r="B7732" s="4" t="s">
        <v>1568</v>
      </c>
      <c r="C7732" t="s">
        <v>1569</v>
      </c>
      <c r="D7732" s="4" t="s">
        <v>11252</v>
      </c>
      <c r="E7732">
        <v>6</v>
      </c>
      <c r="F7732" t="s">
        <v>14</v>
      </c>
      <c r="G7732" t="s">
        <v>10961</v>
      </c>
      <c r="H7732" t="s">
        <v>8431</v>
      </c>
    </row>
    <row r="7733" spans="1:8" x14ac:dyDescent="0.25">
      <c r="A7733" s="41">
        <v>45842</v>
      </c>
      <c r="B7733" s="4" t="s">
        <v>8988</v>
      </c>
      <c r="C7733" t="s">
        <v>8989</v>
      </c>
      <c r="D7733" s="4" t="s">
        <v>11252</v>
      </c>
      <c r="E7733">
        <v>4</v>
      </c>
      <c r="F7733" t="s">
        <v>14</v>
      </c>
      <c r="G7733" t="s">
        <v>10961</v>
      </c>
      <c r="H7733" t="s">
        <v>8431</v>
      </c>
    </row>
    <row r="7734" spans="1:8" x14ac:dyDescent="0.25">
      <c r="A7734" s="41">
        <v>45842</v>
      </c>
      <c r="B7734" s="4" t="s">
        <v>1743</v>
      </c>
      <c r="C7734" t="s">
        <v>1744</v>
      </c>
      <c r="D7734" s="4" t="s">
        <v>11252</v>
      </c>
      <c r="E7734">
        <v>10</v>
      </c>
      <c r="F7734" t="s">
        <v>14</v>
      </c>
      <c r="G7734" t="s">
        <v>10961</v>
      </c>
      <c r="H7734" t="s">
        <v>8431</v>
      </c>
    </row>
    <row r="7735" spans="1:8" x14ac:dyDescent="0.25">
      <c r="A7735" s="41">
        <v>45842</v>
      </c>
      <c r="B7735" s="4" t="s">
        <v>722</v>
      </c>
      <c r="C7735" t="s">
        <v>723</v>
      </c>
      <c r="D7735" s="4" t="s">
        <v>11252</v>
      </c>
      <c r="E7735">
        <v>10</v>
      </c>
      <c r="F7735" t="s">
        <v>14</v>
      </c>
      <c r="G7735" t="s">
        <v>10961</v>
      </c>
      <c r="H7735" t="s">
        <v>8431</v>
      </c>
    </row>
    <row r="7736" spans="1:8" x14ac:dyDescent="0.25">
      <c r="A7736" s="41">
        <v>45842</v>
      </c>
      <c r="B7736" s="4" t="s">
        <v>2418</v>
      </c>
      <c r="C7736" t="s">
        <v>2476</v>
      </c>
      <c r="D7736" s="4" t="s">
        <v>11252</v>
      </c>
      <c r="E7736">
        <v>4</v>
      </c>
      <c r="F7736" t="s">
        <v>14</v>
      </c>
      <c r="G7736" t="s">
        <v>10961</v>
      </c>
      <c r="H7736" t="s">
        <v>8431</v>
      </c>
    </row>
    <row r="7737" spans="1:8" x14ac:dyDescent="0.25">
      <c r="A7737" s="41">
        <v>45842</v>
      </c>
      <c r="B7737" s="4" t="s">
        <v>4703</v>
      </c>
      <c r="C7737" t="s">
        <v>4704</v>
      </c>
      <c r="D7737" s="4" t="s">
        <v>11252</v>
      </c>
      <c r="E7737">
        <v>10</v>
      </c>
      <c r="F7737" t="s">
        <v>14</v>
      </c>
      <c r="G7737" t="s">
        <v>10961</v>
      </c>
      <c r="H7737" t="s">
        <v>8431</v>
      </c>
    </row>
    <row r="7738" spans="1:8" x14ac:dyDescent="0.25">
      <c r="A7738" s="41">
        <v>45842</v>
      </c>
      <c r="B7738" s="4" t="s">
        <v>9008</v>
      </c>
      <c r="C7738" t="s">
        <v>3230</v>
      </c>
      <c r="D7738" s="4" t="s">
        <v>11252</v>
      </c>
      <c r="E7738">
        <v>5</v>
      </c>
      <c r="F7738" t="s">
        <v>14</v>
      </c>
      <c r="G7738" t="s">
        <v>10961</v>
      </c>
      <c r="H7738" t="s">
        <v>8431</v>
      </c>
    </row>
    <row r="7739" spans="1:8" x14ac:dyDescent="0.25">
      <c r="A7739" s="41">
        <v>45842</v>
      </c>
      <c r="B7739" s="4" t="s">
        <v>3228</v>
      </c>
      <c r="C7739" t="s">
        <v>3229</v>
      </c>
      <c r="D7739" s="4" t="s">
        <v>11252</v>
      </c>
      <c r="E7739">
        <v>5</v>
      </c>
      <c r="F7739" t="s">
        <v>14</v>
      </c>
      <c r="G7739" t="s">
        <v>10961</v>
      </c>
      <c r="H7739" t="s">
        <v>8431</v>
      </c>
    </row>
    <row r="7740" spans="1:8" x14ac:dyDescent="0.25">
      <c r="A7740" s="41">
        <v>45842</v>
      </c>
      <c r="B7740" s="4" t="s">
        <v>5899</v>
      </c>
      <c r="C7740" t="s">
        <v>5900</v>
      </c>
      <c r="D7740" s="4" t="s">
        <v>11252</v>
      </c>
      <c r="E7740">
        <v>12</v>
      </c>
      <c r="F7740" t="s">
        <v>25</v>
      </c>
      <c r="G7740" t="s">
        <v>10961</v>
      </c>
      <c r="H7740" t="s">
        <v>8431</v>
      </c>
    </row>
    <row r="7741" spans="1:8" x14ac:dyDescent="0.25">
      <c r="A7741" s="41">
        <v>45843</v>
      </c>
      <c r="B7741" s="4" t="s">
        <v>8884</v>
      </c>
      <c r="C7741" t="s">
        <v>8855</v>
      </c>
      <c r="D7741" s="4">
        <v>2326</v>
      </c>
      <c r="E7741">
        <v>4</v>
      </c>
      <c r="F7741" t="s">
        <v>14</v>
      </c>
      <c r="G7741" t="s">
        <v>10961</v>
      </c>
      <c r="H7741" t="s">
        <v>11253</v>
      </c>
    </row>
    <row r="7742" spans="1:8" x14ac:dyDescent="0.25">
      <c r="A7742" s="41">
        <v>45843</v>
      </c>
      <c r="B7742" s="4" t="s">
        <v>8822</v>
      </c>
      <c r="C7742" t="s">
        <v>8792</v>
      </c>
      <c r="D7742" s="4">
        <v>2326</v>
      </c>
      <c r="E7742">
        <v>2</v>
      </c>
      <c r="F7742" t="s">
        <v>14</v>
      </c>
      <c r="G7742" t="s">
        <v>10961</v>
      </c>
      <c r="H7742" t="s">
        <v>11253</v>
      </c>
    </row>
    <row r="7743" spans="1:8" x14ac:dyDescent="0.25">
      <c r="A7743" s="41">
        <v>45843</v>
      </c>
      <c r="B7743" s="4" t="s">
        <v>10239</v>
      </c>
      <c r="C7743" t="s">
        <v>5065</v>
      </c>
      <c r="D7743" s="4">
        <v>2326</v>
      </c>
      <c r="E7743">
        <v>26</v>
      </c>
      <c r="F7743" t="s">
        <v>14</v>
      </c>
      <c r="G7743" t="s">
        <v>10961</v>
      </c>
      <c r="H7743" t="s">
        <v>11253</v>
      </c>
    </row>
    <row r="7744" spans="1:8" x14ac:dyDescent="0.25">
      <c r="A7744" s="42">
        <v>45843</v>
      </c>
      <c r="B7744" s="4" t="s">
        <v>8884</v>
      </c>
      <c r="C7744" t="s">
        <v>8855</v>
      </c>
      <c r="D7744" s="4">
        <v>2326</v>
      </c>
      <c r="E7744">
        <v>4</v>
      </c>
      <c r="F7744" t="s">
        <v>14</v>
      </c>
      <c r="G7744" t="s">
        <v>10003</v>
      </c>
      <c r="H7744" t="s">
        <v>10515</v>
      </c>
    </row>
    <row r="7745" spans="1:8" x14ac:dyDescent="0.25">
      <c r="A7745" s="42">
        <v>45843</v>
      </c>
      <c r="B7745" s="4" t="s">
        <v>8822</v>
      </c>
      <c r="C7745" t="s">
        <v>8792</v>
      </c>
      <c r="D7745" s="4">
        <v>2326</v>
      </c>
      <c r="E7745">
        <v>2</v>
      </c>
      <c r="F7745" t="s">
        <v>14</v>
      </c>
      <c r="G7745" t="s">
        <v>10003</v>
      </c>
      <c r="H7745" t="s">
        <v>10515</v>
      </c>
    </row>
    <row r="7746" spans="1:8" x14ac:dyDescent="0.25">
      <c r="A7746" s="42">
        <v>45843</v>
      </c>
      <c r="B7746" s="4" t="s">
        <v>10239</v>
      </c>
      <c r="C7746" t="s">
        <v>5065</v>
      </c>
      <c r="D7746" s="4">
        <v>2326</v>
      </c>
      <c r="E7746">
        <v>26</v>
      </c>
      <c r="F7746" t="s">
        <v>14</v>
      </c>
      <c r="G7746" t="s">
        <v>10003</v>
      </c>
      <c r="H7746" t="s">
        <v>10515</v>
      </c>
    </row>
    <row r="7747" spans="1:8" x14ac:dyDescent="0.25">
      <c r="A7747" s="42">
        <v>45843</v>
      </c>
      <c r="B7747" s="4" t="s">
        <v>7840</v>
      </c>
      <c r="C7747" t="s">
        <v>7841</v>
      </c>
      <c r="D7747" s="4">
        <v>2325</v>
      </c>
      <c r="E7747">
        <v>20</v>
      </c>
      <c r="F7747" t="s">
        <v>14</v>
      </c>
      <c r="G7747" t="s">
        <v>10961</v>
      </c>
      <c r="H7747" t="s">
        <v>8431</v>
      </c>
    </row>
    <row r="7748" spans="1:8" x14ac:dyDescent="0.25">
      <c r="A7748" s="42">
        <v>45843</v>
      </c>
      <c r="B7748" s="4" t="s">
        <v>529</v>
      </c>
      <c r="C7748" t="s">
        <v>530</v>
      </c>
      <c r="D7748" s="4">
        <v>2325</v>
      </c>
      <c r="E7748">
        <v>50</v>
      </c>
      <c r="F7748" t="s">
        <v>14</v>
      </c>
      <c r="G7748" t="s">
        <v>10961</v>
      </c>
      <c r="H7748" t="s">
        <v>8431</v>
      </c>
    </row>
    <row r="7749" spans="1:8" x14ac:dyDescent="0.25">
      <c r="A7749" s="42">
        <v>45843</v>
      </c>
      <c r="B7749" s="4" t="s">
        <v>2102</v>
      </c>
      <c r="C7749" t="s">
        <v>2103</v>
      </c>
      <c r="D7749" s="4">
        <v>2325</v>
      </c>
      <c r="E7749">
        <v>2</v>
      </c>
      <c r="F7749" t="s">
        <v>14</v>
      </c>
      <c r="G7749" t="s">
        <v>10961</v>
      </c>
      <c r="H7749" t="s">
        <v>8431</v>
      </c>
    </row>
    <row r="7750" spans="1:8" x14ac:dyDescent="0.25">
      <c r="A7750" s="42">
        <v>45843</v>
      </c>
      <c r="B7750" s="4" t="s">
        <v>8761</v>
      </c>
      <c r="C7750" t="s">
        <v>8705</v>
      </c>
      <c r="D7750" s="4">
        <v>2325</v>
      </c>
      <c r="E7750">
        <v>4</v>
      </c>
      <c r="F7750" t="s">
        <v>14</v>
      </c>
      <c r="G7750" t="s">
        <v>10961</v>
      </c>
      <c r="H7750" t="s">
        <v>8431</v>
      </c>
    </row>
    <row r="7751" spans="1:8" x14ac:dyDescent="0.25">
      <c r="A7751" s="42">
        <v>45843</v>
      </c>
      <c r="B7751" s="4" t="s">
        <v>872</v>
      </c>
      <c r="C7751" t="s">
        <v>8417</v>
      </c>
      <c r="D7751" s="4">
        <v>2325</v>
      </c>
      <c r="E7751">
        <v>60</v>
      </c>
      <c r="F7751" t="s">
        <v>14</v>
      </c>
      <c r="G7751" t="s">
        <v>10961</v>
      </c>
      <c r="H7751" t="s">
        <v>8431</v>
      </c>
    </row>
    <row r="7752" spans="1:8" x14ac:dyDescent="0.25">
      <c r="A7752" s="42">
        <v>45843</v>
      </c>
      <c r="B7752" s="4" t="s">
        <v>1338</v>
      </c>
      <c r="C7752" t="s">
        <v>1339</v>
      </c>
      <c r="D7752" s="4">
        <v>2325</v>
      </c>
      <c r="E7752">
        <v>20</v>
      </c>
      <c r="F7752" t="s">
        <v>14</v>
      </c>
      <c r="G7752" t="s">
        <v>10961</v>
      </c>
      <c r="H7752" t="s">
        <v>8431</v>
      </c>
    </row>
    <row r="7753" spans="1:8" x14ac:dyDescent="0.25">
      <c r="A7753" s="42">
        <v>45843</v>
      </c>
      <c r="B7753" s="4" t="s">
        <v>1330</v>
      </c>
      <c r="C7753" t="s">
        <v>1331</v>
      </c>
      <c r="D7753" s="4">
        <v>2325</v>
      </c>
      <c r="E7753">
        <v>20</v>
      </c>
      <c r="F7753" t="s">
        <v>14</v>
      </c>
      <c r="G7753" t="s">
        <v>10961</v>
      </c>
      <c r="H7753" t="s">
        <v>8431</v>
      </c>
    </row>
    <row r="7754" spans="1:8" x14ac:dyDescent="0.25">
      <c r="A7754" s="42">
        <v>45843</v>
      </c>
      <c r="B7754" s="4" t="s">
        <v>1340</v>
      </c>
      <c r="C7754" t="s">
        <v>1341</v>
      </c>
      <c r="D7754" s="4">
        <v>2325</v>
      </c>
      <c r="E7754">
        <v>20</v>
      </c>
      <c r="F7754" t="s">
        <v>14</v>
      </c>
      <c r="G7754" t="s">
        <v>10961</v>
      </c>
      <c r="H7754" t="s">
        <v>8431</v>
      </c>
    </row>
    <row r="7755" spans="1:8" x14ac:dyDescent="0.25">
      <c r="A7755" s="42">
        <v>45843</v>
      </c>
      <c r="B7755" s="4" t="s">
        <v>1347</v>
      </c>
      <c r="C7755" t="s">
        <v>1348</v>
      </c>
      <c r="D7755" s="4">
        <v>2325</v>
      </c>
      <c r="E7755">
        <v>30</v>
      </c>
      <c r="F7755" t="s">
        <v>14</v>
      </c>
      <c r="G7755" t="s">
        <v>10961</v>
      </c>
      <c r="H7755" t="s">
        <v>8431</v>
      </c>
    </row>
    <row r="7756" spans="1:8" x14ac:dyDescent="0.25">
      <c r="A7756" s="42">
        <v>45843</v>
      </c>
      <c r="B7756" s="4" t="s">
        <v>451</v>
      </c>
      <c r="C7756" t="s">
        <v>452</v>
      </c>
      <c r="D7756" s="4">
        <v>2325</v>
      </c>
      <c r="E7756">
        <v>10</v>
      </c>
      <c r="F7756" t="s">
        <v>8414</v>
      </c>
      <c r="G7756" t="s">
        <v>10961</v>
      </c>
      <c r="H7756" t="s">
        <v>8431</v>
      </c>
    </row>
    <row r="7757" spans="1:8" x14ac:dyDescent="0.25">
      <c r="A7757" s="42">
        <v>45843</v>
      </c>
      <c r="B7757" s="4" t="s">
        <v>8886</v>
      </c>
      <c r="C7757" t="s">
        <v>8858</v>
      </c>
      <c r="D7757" s="4">
        <v>2325</v>
      </c>
      <c r="E7757">
        <v>1</v>
      </c>
      <c r="F7757" t="s">
        <v>14</v>
      </c>
      <c r="G7757" t="s">
        <v>10961</v>
      </c>
      <c r="H7757" t="s">
        <v>8431</v>
      </c>
    </row>
    <row r="7758" spans="1:8" x14ac:dyDescent="0.25">
      <c r="A7758" s="42">
        <v>45843</v>
      </c>
      <c r="B7758" s="4" t="s">
        <v>81</v>
      </c>
      <c r="C7758" t="s">
        <v>82</v>
      </c>
      <c r="D7758" s="4">
        <v>2325</v>
      </c>
      <c r="E7758">
        <v>3</v>
      </c>
      <c r="F7758" t="s">
        <v>14</v>
      </c>
      <c r="G7758" t="s">
        <v>10961</v>
      </c>
      <c r="H7758" t="s">
        <v>8431</v>
      </c>
    </row>
    <row r="7759" spans="1:8" x14ac:dyDescent="0.25">
      <c r="A7759" s="42">
        <v>45843</v>
      </c>
      <c r="B7759" s="4" t="s">
        <v>1573</v>
      </c>
      <c r="C7759" t="s">
        <v>1574</v>
      </c>
      <c r="D7759" s="4">
        <v>2325</v>
      </c>
      <c r="E7759">
        <v>10</v>
      </c>
      <c r="F7759" t="s">
        <v>14</v>
      </c>
      <c r="G7759" t="s">
        <v>10961</v>
      </c>
      <c r="H7759" t="s">
        <v>8431</v>
      </c>
    </row>
    <row r="7760" spans="1:8" x14ac:dyDescent="0.25">
      <c r="A7760" s="42">
        <v>45843</v>
      </c>
      <c r="B7760" s="4" t="s">
        <v>1642</v>
      </c>
      <c r="C7760" t="s">
        <v>1643</v>
      </c>
      <c r="D7760" s="4">
        <v>2325</v>
      </c>
      <c r="E7760">
        <v>10</v>
      </c>
      <c r="F7760" t="s">
        <v>14</v>
      </c>
      <c r="G7760" t="s">
        <v>10961</v>
      </c>
      <c r="H7760" t="s">
        <v>8431</v>
      </c>
    </row>
    <row r="7761" spans="1:8" x14ac:dyDescent="0.25">
      <c r="A7761" s="42">
        <v>45843</v>
      </c>
      <c r="B7761" s="4" t="s">
        <v>9282</v>
      </c>
      <c r="C7761" t="s">
        <v>8929</v>
      </c>
      <c r="D7761" s="4">
        <v>2325</v>
      </c>
      <c r="E7761">
        <v>1</v>
      </c>
      <c r="F7761" t="s">
        <v>25</v>
      </c>
      <c r="G7761" t="s">
        <v>10961</v>
      </c>
      <c r="H7761" t="s">
        <v>8431</v>
      </c>
    </row>
    <row r="7762" spans="1:8" x14ac:dyDescent="0.25">
      <c r="A7762" s="42">
        <v>45843</v>
      </c>
      <c r="B7762" s="4" t="s">
        <v>9282</v>
      </c>
      <c r="C7762" t="s">
        <v>8929</v>
      </c>
      <c r="D7762" s="4">
        <v>2325</v>
      </c>
      <c r="E7762">
        <v>3</v>
      </c>
      <c r="F7762" t="s">
        <v>25</v>
      </c>
      <c r="G7762" t="s">
        <v>10961</v>
      </c>
      <c r="H7762" t="s">
        <v>8431</v>
      </c>
    </row>
    <row r="7763" spans="1:8" x14ac:dyDescent="0.25">
      <c r="A7763" s="42">
        <v>45843</v>
      </c>
      <c r="B7763" s="4" t="s">
        <v>5423</v>
      </c>
      <c r="C7763" t="s">
        <v>5424</v>
      </c>
      <c r="D7763" s="4">
        <v>2325</v>
      </c>
      <c r="E7763">
        <v>10</v>
      </c>
      <c r="F7763" t="s">
        <v>25</v>
      </c>
      <c r="G7763" t="s">
        <v>10961</v>
      </c>
      <c r="H7763" t="s">
        <v>8431</v>
      </c>
    </row>
    <row r="7764" spans="1:8" x14ac:dyDescent="0.25">
      <c r="A7764" s="42">
        <v>45845</v>
      </c>
      <c r="B7764" s="4" t="s">
        <v>5423</v>
      </c>
      <c r="C7764" t="s">
        <v>5424</v>
      </c>
      <c r="D7764" s="4">
        <v>2330</v>
      </c>
      <c r="E7764">
        <v>20</v>
      </c>
      <c r="F7764" t="s">
        <v>25</v>
      </c>
      <c r="G7764" t="s">
        <v>10961</v>
      </c>
      <c r="H7764" t="s">
        <v>8431</v>
      </c>
    </row>
    <row r="7765" spans="1:8" x14ac:dyDescent="0.25">
      <c r="A7765" s="42">
        <v>45845</v>
      </c>
      <c r="B7765" s="4" t="s">
        <v>5356</v>
      </c>
      <c r="C7765" t="s">
        <v>5357</v>
      </c>
      <c r="D7765" s="4">
        <v>2330</v>
      </c>
      <c r="E7765">
        <v>4</v>
      </c>
      <c r="F7765" t="s">
        <v>25</v>
      </c>
      <c r="G7765" t="s">
        <v>10961</v>
      </c>
      <c r="H7765" t="s">
        <v>8431</v>
      </c>
    </row>
    <row r="7766" spans="1:8" x14ac:dyDescent="0.25">
      <c r="A7766" s="42">
        <v>45845</v>
      </c>
      <c r="B7766" s="4" t="s">
        <v>5404</v>
      </c>
      <c r="C7766" t="s">
        <v>5405</v>
      </c>
      <c r="D7766" s="4">
        <v>2330</v>
      </c>
      <c r="E7766">
        <v>3</v>
      </c>
      <c r="F7766" t="s">
        <v>14</v>
      </c>
      <c r="G7766" t="s">
        <v>10961</v>
      </c>
      <c r="H7766" t="s">
        <v>8431</v>
      </c>
    </row>
    <row r="7767" spans="1:8" x14ac:dyDescent="0.25">
      <c r="A7767" s="42">
        <v>45845</v>
      </c>
      <c r="B7767" s="4" t="s">
        <v>5458</v>
      </c>
      <c r="C7767" t="s">
        <v>5459</v>
      </c>
      <c r="D7767" s="4">
        <v>2330</v>
      </c>
      <c r="E7767">
        <v>9</v>
      </c>
      <c r="F7767" t="s">
        <v>25</v>
      </c>
      <c r="G7767" t="s">
        <v>10961</v>
      </c>
      <c r="H7767" t="s">
        <v>8431</v>
      </c>
    </row>
    <row r="7768" spans="1:8" x14ac:dyDescent="0.25">
      <c r="A7768" s="42">
        <v>45845</v>
      </c>
      <c r="B7768" s="4" t="s">
        <v>784</v>
      </c>
      <c r="C7768" t="s">
        <v>785</v>
      </c>
      <c r="D7768" s="4">
        <v>2329</v>
      </c>
      <c r="E7768">
        <v>3</v>
      </c>
      <c r="F7768" t="s">
        <v>14</v>
      </c>
      <c r="G7768" t="s">
        <v>10961</v>
      </c>
      <c r="H7768" t="s">
        <v>10807</v>
      </c>
    </row>
    <row r="7769" spans="1:8" x14ac:dyDescent="0.25">
      <c r="A7769" s="42">
        <v>45841</v>
      </c>
      <c r="B7769" s="4" t="s">
        <v>8988</v>
      </c>
      <c r="C7769" t="s">
        <v>11255</v>
      </c>
      <c r="D7769" s="4">
        <v>3720</v>
      </c>
      <c r="E7769">
        <v>12</v>
      </c>
      <c r="F7769" t="s">
        <v>14</v>
      </c>
      <c r="G7769" t="s">
        <v>10003</v>
      </c>
    </row>
    <row r="7770" spans="1:8" x14ac:dyDescent="0.25">
      <c r="A7770" s="42">
        <v>45841</v>
      </c>
      <c r="B7770" s="4" t="s">
        <v>9014</v>
      </c>
      <c r="C7770" t="s">
        <v>11254</v>
      </c>
      <c r="D7770" s="4">
        <v>3721</v>
      </c>
      <c r="E7770">
        <v>40</v>
      </c>
      <c r="F7770" t="s">
        <v>14</v>
      </c>
      <c r="G7770" t="s">
        <v>10003</v>
      </c>
    </row>
    <row r="7771" spans="1:8" x14ac:dyDescent="0.25">
      <c r="A7771" s="42">
        <v>45841</v>
      </c>
      <c r="B7771" s="4" t="s">
        <v>10240</v>
      </c>
      <c r="C7771" t="s">
        <v>10241</v>
      </c>
      <c r="D7771" s="4">
        <v>3722</v>
      </c>
      <c r="E7771">
        <v>8</v>
      </c>
      <c r="F7771" t="s">
        <v>14</v>
      </c>
      <c r="G7771" t="s">
        <v>10003</v>
      </c>
    </row>
    <row r="7772" spans="1:8" x14ac:dyDescent="0.25">
      <c r="A7772" s="42">
        <v>45842</v>
      </c>
      <c r="B7772" s="4" t="s">
        <v>8890</v>
      </c>
      <c r="C7772" t="s">
        <v>11259</v>
      </c>
      <c r="D7772" s="4">
        <v>3723</v>
      </c>
      <c r="E7772">
        <v>12</v>
      </c>
      <c r="F7772" t="s">
        <v>14</v>
      </c>
      <c r="G7772" t="s">
        <v>10003</v>
      </c>
    </row>
    <row r="7773" spans="1:8" x14ac:dyDescent="0.25">
      <c r="A7773" s="42">
        <v>45842</v>
      </c>
      <c r="B7773" s="4" t="s">
        <v>11257</v>
      </c>
      <c r="C7773" t="s">
        <v>11258</v>
      </c>
      <c r="D7773" s="4">
        <v>3724</v>
      </c>
      <c r="E7773">
        <v>6</v>
      </c>
      <c r="F7773" t="s">
        <v>14</v>
      </c>
      <c r="G7773" t="s">
        <v>10003</v>
      </c>
    </row>
    <row r="7774" spans="1:8" x14ac:dyDescent="0.25">
      <c r="A7774" s="42">
        <v>45842</v>
      </c>
      <c r="B7774" s="4" t="s">
        <v>9399</v>
      </c>
      <c r="C7774" t="s">
        <v>8845</v>
      </c>
      <c r="D7774" s="4">
        <v>3725</v>
      </c>
      <c r="E7774">
        <v>20</v>
      </c>
      <c r="F7774" t="s">
        <v>14</v>
      </c>
      <c r="G7774" t="s">
        <v>10003</v>
      </c>
    </row>
    <row r="7775" spans="1:8" x14ac:dyDescent="0.25">
      <c r="A7775" s="42">
        <v>45842</v>
      </c>
      <c r="B7775" s="4" t="s">
        <v>10327</v>
      </c>
      <c r="C7775" t="s">
        <v>11260</v>
      </c>
      <c r="D7775" s="4">
        <v>3726</v>
      </c>
      <c r="E7775">
        <v>20</v>
      </c>
      <c r="F7775" t="s">
        <v>14</v>
      </c>
      <c r="G7775" t="s">
        <v>10003</v>
      </c>
    </row>
    <row r="7776" spans="1:8" x14ac:dyDescent="0.25">
      <c r="A7776" s="42">
        <v>45842</v>
      </c>
      <c r="B7776" s="4" t="s">
        <v>11261</v>
      </c>
      <c r="C7776" t="s">
        <v>11262</v>
      </c>
      <c r="D7776" s="4">
        <v>3727</v>
      </c>
      <c r="E7776">
        <v>21</v>
      </c>
      <c r="F7776" t="s">
        <v>14</v>
      </c>
      <c r="G7776" t="s">
        <v>10003</v>
      </c>
    </row>
    <row r="7777" spans="1:7" x14ac:dyDescent="0.25">
      <c r="A7777" s="42">
        <v>45842</v>
      </c>
      <c r="B7777" s="4" t="s">
        <v>5237</v>
      </c>
      <c r="C7777" t="s">
        <v>5238</v>
      </c>
      <c r="D7777" s="4">
        <v>3728</v>
      </c>
      <c r="E7777">
        <v>21</v>
      </c>
      <c r="F7777" t="s">
        <v>14</v>
      </c>
      <c r="G7777" t="s">
        <v>10003</v>
      </c>
    </row>
    <row r="7778" spans="1:7" x14ac:dyDescent="0.25">
      <c r="A7778" s="42">
        <v>45842</v>
      </c>
      <c r="B7778" s="4" t="s">
        <v>5239</v>
      </c>
      <c r="C7778" t="s">
        <v>5240</v>
      </c>
      <c r="D7778" s="4">
        <v>3729</v>
      </c>
      <c r="E7778">
        <v>6</v>
      </c>
      <c r="F7778" t="s">
        <v>14</v>
      </c>
      <c r="G7778" t="s">
        <v>10003</v>
      </c>
    </row>
    <row r="7779" spans="1:7" x14ac:dyDescent="0.25">
      <c r="A7779" s="42">
        <v>45842</v>
      </c>
      <c r="B7779" s="4" t="s">
        <v>11263</v>
      </c>
      <c r="C7779" t="s">
        <v>11263</v>
      </c>
      <c r="D7779" s="4">
        <v>3730</v>
      </c>
      <c r="E7779">
        <v>9</v>
      </c>
      <c r="F7779" t="s">
        <v>14</v>
      </c>
      <c r="G7779" t="s">
        <v>10003</v>
      </c>
    </row>
    <row r="7780" spans="1:7" x14ac:dyDescent="0.25">
      <c r="A7780" s="42">
        <v>45842</v>
      </c>
      <c r="B7780" s="4" t="s">
        <v>11214</v>
      </c>
      <c r="C7780" t="s">
        <v>11198</v>
      </c>
      <c r="D7780" s="4">
        <v>3731</v>
      </c>
      <c r="E7780">
        <v>52</v>
      </c>
      <c r="F7780" t="s">
        <v>14</v>
      </c>
      <c r="G7780" t="s">
        <v>10003</v>
      </c>
    </row>
    <row r="7781" spans="1:7" x14ac:dyDescent="0.25">
      <c r="A7781" s="42">
        <v>45842</v>
      </c>
      <c r="B7781" s="4" t="s">
        <v>688</v>
      </c>
      <c r="C7781" t="s">
        <v>689</v>
      </c>
      <c r="D7781" s="4">
        <v>3732</v>
      </c>
      <c r="E7781">
        <v>10</v>
      </c>
      <c r="F7781" t="s">
        <v>25</v>
      </c>
      <c r="G7781" t="s">
        <v>10003</v>
      </c>
    </row>
    <row r="7782" spans="1:7" x14ac:dyDescent="0.25">
      <c r="A7782" s="42">
        <v>45842</v>
      </c>
      <c r="B7782" s="4" t="s">
        <v>2418</v>
      </c>
      <c r="C7782" t="s">
        <v>2476</v>
      </c>
      <c r="D7782" s="4">
        <v>3733</v>
      </c>
      <c r="E7782">
        <v>1</v>
      </c>
      <c r="F7782" t="s">
        <v>14</v>
      </c>
      <c r="G7782" t="s">
        <v>10003</v>
      </c>
    </row>
    <row r="7783" spans="1:7" x14ac:dyDescent="0.25">
      <c r="A7783" s="42">
        <v>45843</v>
      </c>
      <c r="B7783" s="4" t="s">
        <v>1522</v>
      </c>
      <c r="C7783" t="s">
        <v>1523</v>
      </c>
      <c r="D7783" s="4">
        <v>3734</v>
      </c>
      <c r="E7783">
        <v>10</v>
      </c>
      <c r="F7783" t="s">
        <v>14</v>
      </c>
      <c r="G7783" t="s">
        <v>10003</v>
      </c>
    </row>
    <row r="7784" spans="1:7" x14ac:dyDescent="0.25">
      <c r="A7784" s="42">
        <v>45843</v>
      </c>
      <c r="B7784" s="4" t="s">
        <v>1518</v>
      </c>
      <c r="C7784" t="s">
        <v>1519</v>
      </c>
      <c r="D7784" s="4">
        <v>3735</v>
      </c>
      <c r="E7784">
        <v>10</v>
      </c>
      <c r="F7784" t="s">
        <v>14</v>
      </c>
      <c r="G7784" t="s">
        <v>10003</v>
      </c>
    </row>
    <row r="7785" spans="1:7" x14ac:dyDescent="0.25">
      <c r="A7785" s="42">
        <v>45843</v>
      </c>
      <c r="B7785" s="4" t="s">
        <v>2272</v>
      </c>
      <c r="C7785" t="s">
        <v>2273</v>
      </c>
      <c r="D7785" s="4">
        <v>3736</v>
      </c>
      <c r="E7785">
        <v>30</v>
      </c>
      <c r="F7785" t="s">
        <v>14</v>
      </c>
      <c r="G7785" t="s">
        <v>10003</v>
      </c>
    </row>
    <row r="7786" spans="1:7" x14ac:dyDescent="0.25">
      <c r="A7786" s="42">
        <v>45843</v>
      </c>
      <c r="B7786" s="4" t="s">
        <v>5416</v>
      </c>
      <c r="C7786" t="s">
        <v>5417</v>
      </c>
      <c r="D7786" s="4">
        <v>3739</v>
      </c>
      <c r="E7786">
        <v>300</v>
      </c>
      <c r="F7786" t="s">
        <v>14</v>
      </c>
      <c r="G7786" t="s">
        <v>10003</v>
      </c>
    </row>
    <row r="7787" spans="1:7" x14ac:dyDescent="0.25">
      <c r="A7787" s="42">
        <v>45843</v>
      </c>
      <c r="B7787" s="4" t="s">
        <v>5396</v>
      </c>
      <c r="C7787" t="s">
        <v>5397</v>
      </c>
      <c r="D7787" s="4">
        <v>3740</v>
      </c>
      <c r="E7787">
        <v>150</v>
      </c>
      <c r="F7787" t="s">
        <v>14</v>
      </c>
      <c r="G7787" t="s">
        <v>10003</v>
      </c>
    </row>
    <row r="7788" spans="1:7" x14ac:dyDescent="0.25">
      <c r="A7788" s="42">
        <v>45843</v>
      </c>
      <c r="B7788" s="4" t="s">
        <v>8578</v>
      </c>
      <c r="C7788" t="s">
        <v>6103</v>
      </c>
      <c r="D7788" s="4">
        <v>3741</v>
      </c>
      <c r="E7788">
        <v>30</v>
      </c>
      <c r="F7788" t="s">
        <v>14</v>
      </c>
      <c r="G7788" t="s">
        <v>10003</v>
      </c>
    </row>
    <row r="7789" spans="1:7" x14ac:dyDescent="0.25">
      <c r="A7789" s="42">
        <v>45843</v>
      </c>
      <c r="B7789" s="4" t="s">
        <v>1001</v>
      </c>
      <c r="C7789" t="s">
        <v>4252</v>
      </c>
      <c r="D7789" s="4">
        <v>3742</v>
      </c>
      <c r="E7789">
        <v>2160</v>
      </c>
      <c r="F7789" t="s">
        <v>14</v>
      </c>
      <c r="G7789" t="s">
        <v>10003</v>
      </c>
    </row>
    <row r="7790" spans="1:7" x14ac:dyDescent="0.25">
      <c r="A7790" s="42">
        <v>45843</v>
      </c>
      <c r="B7790" s="4">
        <v>3280845100</v>
      </c>
      <c r="C7790" t="s">
        <v>8702</v>
      </c>
      <c r="D7790" s="4">
        <v>3743</v>
      </c>
      <c r="E7790">
        <v>70</v>
      </c>
      <c r="F7790" t="s">
        <v>14</v>
      </c>
      <c r="G7790" t="s">
        <v>10003</v>
      </c>
    </row>
    <row r="7791" spans="1:7" x14ac:dyDescent="0.25">
      <c r="A7791" s="42">
        <v>45843</v>
      </c>
      <c r="B7791" s="4">
        <v>3280613100</v>
      </c>
      <c r="C7791" t="s">
        <v>8689</v>
      </c>
      <c r="D7791" s="4">
        <v>3744</v>
      </c>
      <c r="E7791">
        <v>30</v>
      </c>
      <c r="F7791" t="s">
        <v>14</v>
      </c>
      <c r="G7791" t="s">
        <v>10003</v>
      </c>
    </row>
    <row r="7792" spans="1:7" x14ac:dyDescent="0.25">
      <c r="A7792" s="42">
        <v>45843</v>
      </c>
      <c r="B7792" s="4">
        <v>3280606100</v>
      </c>
      <c r="C7792" t="s">
        <v>10520</v>
      </c>
      <c r="D7792" s="4">
        <v>3745</v>
      </c>
      <c r="E7792">
        <v>12</v>
      </c>
      <c r="F7792" t="s">
        <v>14</v>
      </c>
      <c r="G7792" t="s">
        <v>10003</v>
      </c>
    </row>
    <row r="7793" spans="1:8" x14ac:dyDescent="0.25">
      <c r="A7793" s="42">
        <v>45843</v>
      </c>
      <c r="B7793" s="4">
        <v>3280595100</v>
      </c>
      <c r="C7793" t="s">
        <v>8686</v>
      </c>
      <c r="D7793" s="4">
        <v>3746</v>
      </c>
      <c r="E7793">
        <v>6</v>
      </c>
      <c r="F7793" t="s">
        <v>14</v>
      </c>
      <c r="G7793" t="s">
        <v>10003</v>
      </c>
    </row>
    <row r="7794" spans="1:8" x14ac:dyDescent="0.25">
      <c r="A7794" s="42">
        <v>45843</v>
      </c>
      <c r="B7794" s="4" t="s">
        <v>3653</v>
      </c>
      <c r="C7794" t="s">
        <v>3654</v>
      </c>
      <c r="D7794" s="4">
        <v>3748</v>
      </c>
      <c r="E7794">
        <v>2</v>
      </c>
      <c r="F7794" t="s">
        <v>14</v>
      </c>
      <c r="G7794" t="s">
        <v>10003</v>
      </c>
    </row>
    <row r="7795" spans="1:8" x14ac:dyDescent="0.25">
      <c r="A7795" s="42">
        <v>45843</v>
      </c>
      <c r="B7795" s="4" t="s">
        <v>1107</v>
      </c>
      <c r="C7795" t="s">
        <v>1108</v>
      </c>
      <c r="D7795" s="4">
        <v>3749</v>
      </c>
      <c r="E7795">
        <v>500</v>
      </c>
      <c r="F7795" t="s">
        <v>25</v>
      </c>
      <c r="G7795" t="s">
        <v>10003</v>
      </c>
    </row>
    <row r="7796" spans="1:8" x14ac:dyDescent="0.25">
      <c r="A7796" s="42">
        <v>45843</v>
      </c>
      <c r="B7796" s="4" t="s">
        <v>1132</v>
      </c>
      <c r="C7796" t="s">
        <v>1133</v>
      </c>
      <c r="D7796" s="4">
        <v>3752</v>
      </c>
      <c r="E7796">
        <v>46</v>
      </c>
      <c r="F7796" t="s">
        <v>14</v>
      </c>
      <c r="G7796" t="s">
        <v>10003</v>
      </c>
    </row>
    <row r="7797" spans="1:8" x14ac:dyDescent="0.25">
      <c r="A7797" s="42">
        <v>45843</v>
      </c>
      <c r="B7797" s="4">
        <v>11333424</v>
      </c>
      <c r="C7797" t="s">
        <v>8991</v>
      </c>
      <c r="D7797" s="4">
        <v>3753</v>
      </c>
      <c r="E7797">
        <v>100</v>
      </c>
      <c r="F7797" t="s">
        <v>14</v>
      </c>
      <c r="G7797" t="s">
        <v>10003</v>
      </c>
    </row>
    <row r="7798" spans="1:8" x14ac:dyDescent="0.25">
      <c r="A7798" s="42">
        <v>45843</v>
      </c>
      <c r="B7798" s="4">
        <v>6044397001</v>
      </c>
      <c r="C7798" t="s">
        <v>8997</v>
      </c>
      <c r="D7798" s="4">
        <v>3754</v>
      </c>
      <c r="E7798">
        <v>50</v>
      </c>
      <c r="F7798" t="s">
        <v>14</v>
      </c>
      <c r="G7798" t="s">
        <v>10003</v>
      </c>
    </row>
    <row r="7799" spans="1:8" x14ac:dyDescent="0.25">
      <c r="A7799" s="42">
        <v>45843</v>
      </c>
      <c r="B7799" s="4" t="s">
        <v>8988</v>
      </c>
      <c r="C7799" t="s">
        <v>11255</v>
      </c>
      <c r="D7799" s="4">
        <v>3755</v>
      </c>
      <c r="E7799">
        <v>84</v>
      </c>
      <c r="F7799" t="s">
        <v>14</v>
      </c>
      <c r="G7799" t="s">
        <v>10003</v>
      </c>
    </row>
    <row r="7800" spans="1:8" x14ac:dyDescent="0.25">
      <c r="A7800" s="42">
        <v>45843</v>
      </c>
      <c r="B7800" s="4">
        <v>2280272100</v>
      </c>
      <c r="C7800" t="s">
        <v>10757</v>
      </c>
      <c r="D7800" s="4">
        <v>3756</v>
      </c>
      <c r="E7800">
        <v>5</v>
      </c>
      <c r="F7800" t="s">
        <v>14</v>
      </c>
      <c r="G7800" t="s">
        <v>10003</v>
      </c>
    </row>
    <row r="7801" spans="1:8" x14ac:dyDescent="0.25">
      <c r="A7801" s="42">
        <v>45842</v>
      </c>
      <c r="B7801" s="4" t="s">
        <v>7081</v>
      </c>
      <c r="C7801" t="s">
        <v>7082</v>
      </c>
      <c r="D7801" s="4">
        <v>2317</v>
      </c>
      <c r="E7801">
        <v>3456</v>
      </c>
      <c r="F7801" t="s">
        <v>14</v>
      </c>
      <c r="G7801" t="s">
        <v>10961</v>
      </c>
      <c r="H7801" t="s">
        <v>10151</v>
      </c>
    </row>
    <row r="7802" spans="1:8" x14ac:dyDescent="0.25">
      <c r="A7802" s="42">
        <v>45842</v>
      </c>
      <c r="B7802" s="4" t="s">
        <v>294</v>
      </c>
      <c r="C7802" t="s">
        <v>295</v>
      </c>
      <c r="D7802" s="4">
        <v>2317</v>
      </c>
      <c r="E7802">
        <v>1188</v>
      </c>
      <c r="F7802" t="s">
        <v>14</v>
      </c>
      <c r="G7802" t="s">
        <v>10961</v>
      </c>
      <c r="H7802" t="s">
        <v>10151</v>
      </c>
    </row>
    <row r="7803" spans="1:8" x14ac:dyDescent="0.25">
      <c r="A7803" s="42">
        <v>45842</v>
      </c>
      <c r="B7803" s="4" t="s">
        <v>6839</v>
      </c>
      <c r="C7803" t="s">
        <v>6840</v>
      </c>
      <c r="D7803" s="4">
        <v>2317</v>
      </c>
      <c r="E7803">
        <v>120</v>
      </c>
      <c r="F7803" t="s">
        <v>14</v>
      </c>
      <c r="G7803" t="s">
        <v>10961</v>
      </c>
      <c r="H7803" t="s">
        <v>10151</v>
      </c>
    </row>
    <row r="7804" spans="1:8" x14ac:dyDescent="0.25">
      <c r="A7804" s="42">
        <v>45842</v>
      </c>
      <c r="B7804" s="4" t="s">
        <v>10814</v>
      </c>
      <c r="C7804" t="s">
        <v>10574</v>
      </c>
      <c r="D7804" s="4">
        <v>2317</v>
      </c>
      <c r="E7804">
        <v>25</v>
      </c>
      <c r="F7804" t="s">
        <v>25</v>
      </c>
      <c r="G7804" t="s">
        <v>10961</v>
      </c>
      <c r="H7804" t="s">
        <v>10151</v>
      </c>
    </row>
    <row r="7805" spans="1:8" x14ac:dyDescent="0.25">
      <c r="A7805" s="42">
        <v>45843</v>
      </c>
      <c r="B7805" s="4" t="s">
        <v>488</v>
      </c>
      <c r="C7805" t="s">
        <v>489</v>
      </c>
      <c r="D7805" s="4">
        <v>2324</v>
      </c>
      <c r="E7805">
        <v>4</v>
      </c>
      <c r="F7805" t="s">
        <v>25</v>
      </c>
      <c r="G7805" t="s">
        <v>10961</v>
      </c>
      <c r="H7805" t="s">
        <v>8431</v>
      </c>
    </row>
    <row r="7806" spans="1:8" x14ac:dyDescent="0.25">
      <c r="A7806" s="42">
        <v>45843</v>
      </c>
      <c r="B7806" s="4" t="s">
        <v>8884</v>
      </c>
      <c r="C7806" t="s">
        <v>8855</v>
      </c>
      <c r="D7806" s="4">
        <v>2324</v>
      </c>
      <c r="E7806">
        <v>4</v>
      </c>
      <c r="F7806" t="s">
        <v>14</v>
      </c>
      <c r="G7806" t="s">
        <v>10961</v>
      </c>
      <c r="H7806" t="s">
        <v>8431</v>
      </c>
    </row>
    <row r="7807" spans="1:8" x14ac:dyDescent="0.25">
      <c r="A7807" s="42">
        <v>45843</v>
      </c>
      <c r="B7807" s="4" t="s">
        <v>8822</v>
      </c>
      <c r="C7807" t="s">
        <v>8792</v>
      </c>
      <c r="D7807" s="4">
        <v>2324</v>
      </c>
      <c r="E7807">
        <v>2</v>
      </c>
      <c r="F7807" t="s">
        <v>14</v>
      </c>
      <c r="G7807" t="s">
        <v>10961</v>
      </c>
      <c r="H7807" t="s">
        <v>8431</v>
      </c>
    </row>
    <row r="7808" spans="1:8" x14ac:dyDescent="0.25">
      <c r="A7808" s="42">
        <v>45843</v>
      </c>
      <c r="B7808" s="4" t="s">
        <v>10239</v>
      </c>
      <c r="C7808" t="s">
        <v>5065</v>
      </c>
      <c r="D7808" s="4">
        <v>2324</v>
      </c>
      <c r="E7808">
        <v>26</v>
      </c>
      <c r="F7808" t="s">
        <v>14</v>
      </c>
      <c r="G7808" t="s">
        <v>10961</v>
      </c>
      <c r="H7808" t="s">
        <v>8431</v>
      </c>
    </row>
    <row r="7809" spans="1:8" x14ac:dyDescent="0.25">
      <c r="A7809" s="42">
        <v>45843</v>
      </c>
      <c r="B7809" s="4" t="s">
        <v>7840</v>
      </c>
      <c r="C7809" t="s">
        <v>7841</v>
      </c>
      <c r="D7809" s="4">
        <v>2324</v>
      </c>
      <c r="E7809">
        <v>20</v>
      </c>
      <c r="F7809" t="s">
        <v>14</v>
      </c>
      <c r="G7809" t="s">
        <v>10961</v>
      </c>
      <c r="H7809" t="s">
        <v>8431</v>
      </c>
    </row>
    <row r="7810" spans="1:8" x14ac:dyDescent="0.25">
      <c r="A7810" s="42">
        <v>45843</v>
      </c>
      <c r="B7810" s="4" t="s">
        <v>1360</v>
      </c>
      <c r="C7810" t="s">
        <v>1361</v>
      </c>
      <c r="D7810" s="4">
        <v>2324</v>
      </c>
      <c r="E7810">
        <v>25</v>
      </c>
      <c r="F7810" t="s">
        <v>14</v>
      </c>
      <c r="G7810" t="s">
        <v>10961</v>
      </c>
      <c r="H7810" t="s">
        <v>8431</v>
      </c>
    </row>
    <row r="7811" spans="1:8" x14ac:dyDescent="0.25">
      <c r="A7811" s="42">
        <v>45846</v>
      </c>
      <c r="B7811" s="4" t="s">
        <v>2289</v>
      </c>
      <c r="C7811" t="s">
        <v>2290</v>
      </c>
      <c r="D7811" s="4">
        <v>2335</v>
      </c>
      <c r="E7811">
        <v>20</v>
      </c>
      <c r="F7811" t="s">
        <v>14</v>
      </c>
      <c r="G7811" t="s">
        <v>10961</v>
      </c>
      <c r="H7811" t="s">
        <v>11264</v>
      </c>
    </row>
    <row r="7812" spans="1:8" x14ac:dyDescent="0.25">
      <c r="A7812" s="42">
        <v>45846</v>
      </c>
      <c r="B7812" s="4" t="s">
        <v>10242</v>
      </c>
      <c r="C7812" t="s">
        <v>6162</v>
      </c>
      <c r="D7812" s="4">
        <v>2335</v>
      </c>
      <c r="E7812">
        <v>4</v>
      </c>
      <c r="F7812" t="s">
        <v>14</v>
      </c>
      <c r="G7812" t="s">
        <v>10961</v>
      </c>
      <c r="H7812" t="s">
        <v>11264</v>
      </c>
    </row>
    <row r="7813" spans="1:8" x14ac:dyDescent="0.25">
      <c r="A7813" s="42">
        <v>45846</v>
      </c>
      <c r="B7813" s="4" t="s">
        <v>11265</v>
      </c>
      <c r="C7813" t="s">
        <v>5085</v>
      </c>
      <c r="D7813" s="4">
        <v>2335</v>
      </c>
      <c r="E7813">
        <v>20</v>
      </c>
      <c r="F7813" t="s">
        <v>14</v>
      </c>
      <c r="G7813" t="s">
        <v>10961</v>
      </c>
      <c r="H7813" t="s">
        <v>11264</v>
      </c>
    </row>
    <row r="7814" spans="1:8" x14ac:dyDescent="0.25">
      <c r="A7814" s="42">
        <v>45846</v>
      </c>
      <c r="B7814" s="4" t="s">
        <v>10954</v>
      </c>
      <c r="C7814" t="s">
        <v>5145</v>
      </c>
      <c r="D7814" s="4">
        <v>2335</v>
      </c>
      <c r="E7814">
        <v>20</v>
      </c>
      <c r="F7814" t="s">
        <v>14</v>
      </c>
      <c r="G7814" t="s">
        <v>10961</v>
      </c>
      <c r="H7814" t="s">
        <v>11264</v>
      </c>
    </row>
    <row r="7815" spans="1:8" x14ac:dyDescent="0.25">
      <c r="A7815" s="42">
        <v>45846</v>
      </c>
      <c r="B7815" s="4" t="s">
        <v>9006</v>
      </c>
      <c r="C7815" t="s">
        <v>10768</v>
      </c>
      <c r="D7815" s="4">
        <v>2335</v>
      </c>
      <c r="E7815">
        <v>4</v>
      </c>
      <c r="F7815" t="s">
        <v>14</v>
      </c>
      <c r="G7815" t="s">
        <v>10961</v>
      </c>
      <c r="H7815" t="s">
        <v>11264</v>
      </c>
    </row>
    <row r="7816" spans="1:8" x14ac:dyDescent="0.25">
      <c r="A7816" s="42">
        <v>45846</v>
      </c>
      <c r="B7816" s="4" t="s">
        <v>9799</v>
      </c>
      <c r="C7816" t="s">
        <v>9800</v>
      </c>
      <c r="D7816" s="4">
        <v>2335</v>
      </c>
      <c r="E7816">
        <v>12</v>
      </c>
      <c r="F7816" t="s">
        <v>14</v>
      </c>
      <c r="G7816" t="s">
        <v>10961</v>
      </c>
      <c r="H7816" t="s">
        <v>11264</v>
      </c>
    </row>
    <row r="7817" spans="1:8" x14ac:dyDescent="0.25">
      <c r="A7817" s="42">
        <v>45846</v>
      </c>
      <c r="B7817" s="4" t="s">
        <v>10254</v>
      </c>
      <c r="C7817" t="s">
        <v>6365</v>
      </c>
      <c r="D7817" s="4">
        <v>2335</v>
      </c>
      <c r="E7817">
        <v>4</v>
      </c>
      <c r="F7817" t="s">
        <v>14</v>
      </c>
      <c r="G7817" t="s">
        <v>10961</v>
      </c>
      <c r="H7817" t="s">
        <v>11264</v>
      </c>
    </row>
    <row r="7818" spans="1:8" x14ac:dyDescent="0.25">
      <c r="A7818" s="42">
        <v>45846</v>
      </c>
      <c r="B7818" s="4" t="s">
        <v>9273</v>
      </c>
      <c r="C7818" t="s">
        <v>8357</v>
      </c>
      <c r="D7818" s="4">
        <v>2335</v>
      </c>
      <c r="E7818">
        <v>20</v>
      </c>
      <c r="F7818" t="s">
        <v>14</v>
      </c>
      <c r="G7818" t="s">
        <v>10961</v>
      </c>
      <c r="H7818" t="s">
        <v>11264</v>
      </c>
    </row>
    <row r="7819" spans="1:8" x14ac:dyDescent="0.25">
      <c r="A7819" s="42">
        <v>45846</v>
      </c>
      <c r="B7819" s="4" t="s">
        <v>9274</v>
      </c>
      <c r="C7819" t="s">
        <v>8358</v>
      </c>
      <c r="D7819" s="4">
        <v>2335</v>
      </c>
      <c r="E7819">
        <v>20</v>
      </c>
      <c r="F7819" t="s">
        <v>14</v>
      </c>
      <c r="G7819" t="s">
        <v>10961</v>
      </c>
      <c r="H7819" t="s">
        <v>11264</v>
      </c>
    </row>
    <row r="7820" spans="1:8" x14ac:dyDescent="0.25">
      <c r="A7820" s="42">
        <v>45846</v>
      </c>
      <c r="B7820" s="4" t="s">
        <v>9287</v>
      </c>
      <c r="C7820" t="s">
        <v>8360</v>
      </c>
      <c r="D7820" s="4">
        <v>2335</v>
      </c>
      <c r="E7820">
        <v>20</v>
      </c>
      <c r="F7820" t="s">
        <v>14</v>
      </c>
      <c r="G7820" t="s">
        <v>10961</v>
      </c>
      <c r="H7820" t="s">
        <v>11264</v>
      </c>
    </row>
    <row r="7821" spans="1:8" x14ac:dyDescent="0.25">
      <c r="A7821" s="42">
        <v>45846</v>
      </c>
      <c r="B7821" s="4" t="s">
        <v>9288</v>
      </c>
      <c r="C7821" t="s">
        <v>8361</v>
      </c>
      <c r="D7821" s="4">
        <v>2335</v>
      </c>
      <c r="E7821">
        <v>20</v>
      </c>
      <c r="F7821" t="s">
        <v>14</v>
      </c>
      <c r="G7821" t="s">
        <v>10961</v>
      </c>
      <c r="H7821" t="s">
        <v>11264</v>
      </c>
    </row>
    <row r="7822" spans="1:8" x14ac:dyDescent="0.25">
      <c r="A7822" s="42">
        <v>45846</v>
      </c>
      <c r="B7822" s="4" t="s">
        <v>9289</v>
      </c>
      <c r="C7822" t="s">
        <v>8362</v>
      </c>
      <c r="D7822" s="4">
        <v>2335</v>
      </c>
      <c r="E7822">
        <v>20</v>
      </c>
      <c r="F7822" t="s">
        <v>14</v>
      </c>
      <c r="G7822" t="s">
        <v>10961</v>
      </c>
      <c r="H7822" t="s">
        <v>11264</v>
      </c>
    </row>
    <row r="7823" spans="1:8" x14ac:dyDescent="0.25">
      <c r="A7823" s="42">
        <v>45846</v>
      </c>
      <c r="B7823" s="4" t="s">
        <v>9290</v>
      </c>
      <c r="C7823" t="s">
        <v>8363</v>
      </c>
      <c r="D7823" s="4">
        <v>2335</v>
      </c>
      <c r="E7823">
        <v>20</v>
      </c>
      <c r="F7823" t="s">
        <v>14</v>
      </c>
      <c r="G7823" t="s">
        <v>10961</v>
      </c>
      <c r="H7823" t="s">
        <v>11264</v>
      </c>
    </row>
    <row r="7824" spans="1:8" x14ac:dyDescent="0.25">
      <c r="A7824" s="42">
        <v>45846</v>
      </c>
      <c r="B7824" s="4" t="s">
        <v>9291</v>
      </c>
      <c r="C7824" t="s">
        <v>8364</v>
      </c>
      <c r="D7824" s="4">
        <v>2335</v>
      </c>
      <c r="E7824">
        <v>20</v>
      </c>
      <c r="F7824" t="s">
        <v>14</v>
      </c>
      <c r="G7824" t="s">
        <v>10961</v>
      </c>
      <c r="H7824" t="s">
        <v>11264</v>
      </c>
    </row>
    <row r="7825" spans="1:8" x14ac:dyDescent="0.25">
      <c r="A7825" s="42">
        <v>45846</v>
      </c>
      <c r="B7825" s="4" t="s">
        <v>9267</v>
      </c>
      <c r="C7825" t="s">
        <v>8365</v>
      </c>
      <c r="D7825" s="4">
        <v>2335</v>
      </c>
      <c r="E7825">
        <v>20</v>
      </c>
      <c r="F7825" t="s">
        <v>14</v>
      </c>
      <c r="G7825" t="s">
        <v>10961</v>
      </c>
      <c r="H7825" t="s">
        <v>11264</v>
      </c>
    </row>
    <row r="7826" spans="1:8" x14ac:dyDescent="0.25">
      <c r="A7826" s="42">
        <v>45846</v>
      </c>
      <c r="B7826" s="4" t="s">
        <v>663</v>
      </c>
      <c r="C7826" t="s">
        <v>664</v>
      </c>
      <c r="D7826" s="4">
        <v>2335</v>
      </c>
      <c r="E7826">
        <v>20</v>
      </c>
      <c r="F7826" t="s">
        <v>14</v>
      </c>
      <c r="G7826" t="s">
        <v>10961</v>
      </c>
      <c r="H7826" t="s">
        <v>11264</v>
      </c>
    </row>
    <row r="7827" spans="1:8" x14ac:dyDescent="0.25">
      <c r="A7827" s="42">
        <v>45846</v>
      </c>
      <c r="B7827" s="4" t="s">
        <v>7250</v>
      </c>
      <c r="C7827" t="s">
        <v>7251</v>
      </c>
      <c r="D7827" s="4">
        <v>2335</v>
      </c>
      <c r="E7827">
        <v>20</v>
      </c>
      <c r="F7827" t="s">
        <v>14</v>
      </c>
      <c r="G7827" t="s">
        <v>10961</v>
      </c>
      <c r="H7827" t="s">
        <v>11264</v>
      </c>
    </row>
    <row r="7828" spans="1:8" x14ac:dyDescent="0.25">
      <c r="A7828" s="42">
        <v>45846</v>
      </c>
      <c r="B7828" s="4">
        <v>4340427100</v>
      </c>
      <c r="C7828" t="s">
        <v>8719</v>
      </c>
      <c r="D7828" s="4">
        <v>2336</v>
      </c>
      <c r="E7828">
        <v>20</v>
      </c>
      <c r="F7828" t="s">
        <v>25</v>
      </c>
      <c r="G7828" t="s">
        <v>10961</v>
      </c>
      <c r="H7828" t="s">
        <v>9259</v>
      </c>
    </row>
    <row r="7829" spans="1:8" x14ac:dyDescent="0.25">
      <c r="A7829" s="42">
        <v>45846</v>
      </c>
      <c r="B7829" s="4">
        <v>4330349100</v>
      </c>
      <c r="C7829" t="s">
        <v>9285</v>
      </c>
      <c r="D7829" s="4">
        <v>2336</v>
      </c>
      <c r="E7829">
        <v>10</v>
      </c>
      <c r="F7829" t="s">
        <v>25</v>
      </c>
      <c r="G7829" t="s">
        <v>10961</v>
      </c>
      <c r="H7829" t="s">
        <v>9259</v>
      </c>
    </row>
    <row r="7830" spans="1:8" x14ac:dyDescent="0.25">
      <c r="A7830" s="42">
        <v>45846</v>
      </c>
      <c r="B7830" s="4">
        <v>4340444100</v>
      </c>
      <c r="C7830" t="s">
        <v>8724</v>
      </c>
      <c r="D7830" s="4">
        <v>2336</v>
      </c>
      <c r="E7830">
        <v>2</v>
      </c>
      <c r="F7830" t="s">
        <v>25</v>
      </c>
      <c r="G7830" t="s">
        <v>10961</v>
      </c>
      <c r="H7830" t="s">
        <v>9259</v>
      </c>
    </row>
    <row r="7831" spans="1:8" x14ac:dyDescent="0.25">
      <c r="A7831" s="42">
        <v>45846</v>
      </c>
      <c r="B7831" s="4">
        <v>4340452100</v>
      </c>
      <c r="C7831" t="s">
        <v>8726</v>
      </c>
      <c r="D7831" s="4">
        <v>2336</v>
      </c>
      <c r="E7831">
        <v>2</v>
      </c>
      <c r="F7831" t="s">
        <v>25</v>
      </c>
      <c r="G7831" t="s">
        <v>10961</v>
      </c>
      <c r="H7831" t="s">
        <v>9259</v>
      </c>
    </row>
    <row r="7832" spans="1:8" x14ac:dyDescent="0.25">
      <c r="A7832" s="42">
        <v>45846</v>
      </c>
      <c r="B7832" s="4">
        <v>4340460100</v>
      </c>
      <c r="C7832" t="s">
        <v>8730</v>
      </c>
      <c r="D7832" s="4">
        <v>2336</v>
      </c>
      <c r="E7832">
        <v>4</v>
      </c>
      <c r="F7832" t="s">
        <v>14</v>
      </c>
      <c r="G7832" t="s">
        <v>10961</v>
      </c>
      <c r="H7832" t="s">
        <v>9259</v>
      </c>
    </row>
    <row r="7833" spans="1:8" x14ac:dyDescent="0.25">
      <c r="A7833" s="42">
        <v>45846</v>
      </c>
      <c r="B7833" s="4">
        <v>1280819100</v>
      </c>
      <c r="C7833" t="s">
        <v>8653</v>
      </c>
      <c r="D7833" s="4">
        <v>2336</v>
      </c>
      <c r="E7833">
        <v>1</v>
      </c>
      <c r="F7833" t="s">
        <v>25</v>
      </c>
      <c r="G7833" t="s">
        <v>10961</v>
      </c>
      <c r="H7833" t="s">
        <v>9259</v>
      </c>
    </row>
    <row r="7834" spans="1:8" x14ac:dyDescent="0.25">
      <c r="A7834" s="42">
        <v>45846</v>
      </c>
      <c r="B7834" s="4">
        <v>4340459100</v>
      </c>
      <c r="C7834" t="s">
        <v>8729</v>
      </c>
      <c r="D7834" s="4">
        <v>2336</v>
      </c>
      <c r="E7834">
        <v>50</v>
      </c>
      <c r="F7834" t="s">
        <v>14</v>
      </c>
      <c r="G7834" t="s">
        <v>10961</v>
      </c>
      <c r="H7834" t="s">
        <v>9259</v>
      </c>
    </row>
    <row r="7835" spans="1:8" x14ac:dyDescent="0.25">
      <c r="A7835" s="42">
        <v>45846</v>
      </c>
      <c r="B7835" s="4">
        <v>3280860100</v>
      </c>
      <c r="C7835" t="s">
        <v>8706</v>
      </c>
      <c r="D7835" s="4">
        <v>2336</v>
      </c>
      <c r="E7835">
        <v>5</v>
      </c>
      <c r="F7835" t="s">
        <v>14</v>
      </c>
      <c r="G7835" t="s">
        <v>10961</v>
      </c>
      <c r="H7835" t="s">
        <v>9259</v>
      </c>
    </row>
    <row r="7836" spans="1:8" x14ac:dyDescent="0.25">
      <c r="A7836" s="42">
        <v>45846</v>
      </c>
      <c r="B7836" s="4">
        <v>3280820100</v>
      </c>
      <c r="C7836" t="s">
        <v>8698</v>
      </c>
      <c r="D7836" s="4">
        <v>2336</v>
      </c>
      <c r="E7836">
        <v>2</v>
      </c>
      <c r="F7836" t="s">
        <v>14</v>
      </c>
      <c r="G7836" t="s">
        <v>10961</v>
      </c>
      <c r="H7836" t="s">
        <v>9259</v>
      </c>
    </row>
    <row r="7837" spans="1:8" x14ac:dyDescent="0.25">
      <c r="A7837" s="42">
        <v>45846</v>
      </c>
      <c r="B7837" s="4">
        <v>3280587100</v>
      </c>
      <c r="C7837" t="s">
        <v>8683</v>
      </c>
      <c r="D7837" s="4">
        <v>2336</v>
      </c>
      <c r="E7837">
        <v>2</v>
      </c>
      <c r="F7837" t="s">
        <v>14</v>
      </c>
      <c r="G7837" t="s">
        <v>10961</v>
      </c>
      <c r="H7837" t="s">
        <v>9259</v>
      </c>
    </row>
    <row r="7838" spans="1:8" x14ac:dyDescent="0.25">
      <c r="A7838" s="42">
        <v>45846</v>
      </c>
      <c r="B7838" s="4">
        <v>3280843100</v>
      </c>
      <c r="C7838" t="s">
        <v>8701</v>
      </c>
      <c r="D7838" s="4">
        <v>2336</v>
      </c>
      <c r="E7838">
        <v>4</v>
      </c>
      <c r="F7838" t="s">
        <v>14</v>
      </c>
      <c r="G7838" t="s">
        <v>10961</v>
      </c>
      <c r="H7838" t="s">
        <v>9259</v>
      </c>
    </row>
    <row r="7839" spans="1:8" x14ac:dyDescent="0.25">
      <c r="A7839" s="42">
        <v>45846</v>
      </c>
      <c r="B7839" s="4">
        <v>3280845100</v>
      </c>
      <c r="C7839" t="s">
        <v>8702</v>
      </c>
      <c r="D7839" s="4">
        <v>2336</v>
      </c>
      <c r="E7839">
        <v>4</v>
      </c>
      <c r="F7839" t="s">
        <v>14</v>
      </c>
      <c r="G7839" t="s">
        <v>10961</v>
      </c>
      <c r="H7839" t="s">
        <v>9259</v>
      </c>
    </row>
    <row r="7840" spans="1:8" x14ac:dyDescent="0.25">
      <c r="A7840" s="42">
        <v>45846</v>
      </c>
      <c r="B7840" s="4">
        <v>3280524100</v>
      </c>
      <c r="C7840" t="s">
        <v>8670</v>
      </c>
      <c r="D7840" s="4">
        <v>2336</v>
      </c>
      <c r="E7840">
        <v>4</v>
      </c>
      <c r="F7840" t="s">
        <v>14</v>
      </c>
      <c r="G7840" t="s">
        <v>10961</v>
      </c>
      <c r="H7840" t="s">
        <v>9259</v>
      </c>
    </row>
    <row r="7841" spans="1:8" x14ac:dyDescent="0.25">
      <c r="A7841" s="42">
        <v>45846</v>
      </c>
      <c r="B7841" s="4">
        <v>3280574100</v>
      </c>
      <c r="C7841" t="s">
        <v>8680</v>
      </c>
      <c r="D7841" s="4">
        <v>2336</v>
      </c>
      <c r="E7841">
        <v>4</v>
      </c>
      <c r="F7841" t="s">
        <v>14</v>
      </c>
      <c r="G7841" t="s">
        <v>10961</v>
      </c>
      <c r="H7841" t="s">
        <v>9259</v>
      </c>
    </row>
    <row r="7842" spans="1:8" x14ac:dyDescent="0.25">
      <c r="A7842" s="42">
        <v>45846</v>
      </c>
      <c r="B7842" s="4">
        <v>2280191100</v>
      </c>
      <c r="C7842" t="s">
        <v>8654</v>
      </c>
      <c r="D7842" s="4">
        <v>2336</v>
      </c>
      <c r="E7842">
        <v>1</v>
      </c>
      <c r="F7842" t="s">
        <v>25</v>
      </c>
      <c r="G7842" t="s">
        <v>10961</v>
      </c>
      <c r="H7842" t="s">
        <v>9259</v>
      </c>
    </row>
    <row r="7843" spans="1:8" x14ac:dyDescent="0.25">
      <c r="A7843" s="42">
        <v>45846</v>
      </c>
      <c r="B7843" s="4" t="s">
        <v>8761</v>
      </c>
      <c r="C7843" t="s">
        <v>8705</v>
      </c>
      <c r="D7843" s="4">
        <v>2336</v>
      </c>
      <c r="E7843">
        <v>5</v>
      </c>
      <c r="F7843" t="s">
        <v>14</v>
      </c>
      <c r="G7843" t="s">
        <v>10961</v>
      </c>
      <c r="H7843" t="s">
        <v>9259</v>
      </c>
    </row>
    <row r="7844" spans="1:8" x14ac:dyDescent="0.25">
      <c r="A7844" s="42">
        <v>45846</v>
      </c>
      <c r="B7844" s="4" t="s">
        <v>9754</v>
      </c>
      <c r="C7844" t="s">
        <v>9764</v>
      </c>
      <c r="D7844" s="4">
        <v>2336</v>
      </c>
      <c r="E7844">
        <v>20</v>
      </c>
      <c r="F7844" t="s">
        <v>14</v>
      </c>
      <c r="G7844" t="s">
        <v>10961</v>
      </c>
      <c r="H7844" t="s">
        <v>9259</v>
      </c>
    </row>
    <row r="7845" spans="1:8" x14ac:dyDescent="0.25">
      <c r="A7845" s="42">
        <v>45846</v>
      </c>
      <c r="B7845" s="4">
        <v>3280503100</v>
      </c>
      <c r="C7845" t="s">
        <v>8669</v>
      </c>
      <c r="D7845" s="4">
        <v>2336</v>
      </c>
      <c r="E7845">
        <v>5</v>
      </c>
      <c r="F7845" t="s">
        <v>14</v>
      </c>
      <c r="G7845" t="s">
        <v>10961</v>
      </c>
      <c r="H7845" t="s">
        <v>9259</v>
      </c>
    </row>
    <row r="7846" spans="1:8" x14ac:dyDescent="0.25">
      <c r="A7846" s="42">
        <v>45846</v>
      </c>
      <c r="B7846" s="4">
        <v>3280825100</v>
      </c>
      <c r="C7846" t="s">
        <v>8700</v>
      </c>
      <c r="D7846" s="4">
        <v>2336</v>
      </c>
      <c r="E7846">
        <v>2</v>
      </c>
      <c r="F7846" t="s">
        <v>14</v>
      </c>
      <c r="G7846" t="s">
        <v>10961</v>
      </c>
      <c r="H7846" t="s">
        <v>9259</v>
      </c>
    </row>
    <row r="7847" spans="1:8" x14ac:dyDescent="0.25">
      <c r="A7847" s="42">
        <v>45846</v>
      </c>
      <c r="B7847" s="4">
        <v>3280590100</v>
      </c>
      <c r="C7847" t="s">
        <v>8685</v>
      </c>
      <c r="D7847" s="4">
        <v>2336</v>
      </c>
      <c r="E7847">
        <v>4</v>
      </c>
      <c r="F7847" t="s">
        <v>14</v>
      </c>
      <c r="G7847" t="s">
        <v>10961</v>
      </c>
      <c r="H7847" t="s">
        <v>9259</v>
      </c>
    </row>
    <row r="7848" spans="1:8" x14ac:dyDescent="0.25">
      <c r="A7848" s="42">
        <v>45845</v>
      </c>
      <c r="B7848" s="4" t="s">
        <v>8980</v>
      </c>
      <c r="C7848" t="s">
        <v>8981</v>
      </c>
      <c r="D7848" s="4">
        <v>2334</v>
      </c>
      <c r="E7848">
        <v>1</v>
      </c>
      <c r="F7848" t="s">
        <v>14</v>
      </c>
      <c r="G7848" t="s">
        <v>10961</v>
      </c>
      <c r="H7848" t="s">
        <v>10222</v>
      </c>
    </row>
    <row r="7849" spans="1:8" x14ac:dyDescent="0.25">
      <c r="A7849" s="42">
        <v>45845</v>
      </c>
      <c r="B7849" s="4" t="s">
        <v>8829</v>
      </c>
      <c r="C7849" t="s">
        <v>8799</v>
      </c>
      <c r="D7849" s="4">
        <v>2334</v>
      </c>
      <c r="E7849">
        <v>2</v>
      </c>
      <c r="F7849" t="s">
        <v>14</v>
      </c>
      <c r="G7849" t="s">
        <v>10961</v>
      </c>
      <c r="H7849" t="s">
        <v>10222</v>
      </c>
    </row>
    <row r="7850" spans="1:8" x14ac:dyDescent="0.25">
      <c r="A7850" s="42">
        <v>45845</v>
      </c>
      <c r="B7850" s="4" t="s">
        <v>8834</v>
      </c>
      <c r="C7850" t="s">
        <v>8804</v>
      </c>
      <c r="D7850" s="4">
        <v>2334</v>
      </c>
      <c r="E7850">
        <v>1</v>
      </c>
      <c r="F7850" t="s">
        <v>14</v>
      </c>
      <c r="G7850" t="s">
        <v>10961</v>
      </c>
      <c r="H7850" t="s">
        <v>10222</v>
      </c>
    </row>
    <row r="7851" spans="1:8" x14ac:dyDescent="0.25">
      <c r="A7851" s="42">
        <v>45845</v>
      </c>
      <c r="B7851" s="4" t="s">
        <v>8988</v>
      </c>
      <c r="C7851" t="s">
        <v>11255</v>
      </c>
      <c r="D7851" s="4">
        <v>2334</v>
      </c>
      <c r="E7851">
        <v>1</v>
      </c>
      <c r="F7851" t="s">
        <v>14</v>
      </c>
      <c r="G7851" t="s">
        <v>10961</v>
      </c>
      <c r="H7851" t="s">
        <v>10222</v>
      </c>
    </row>
    <row r="7852" spans="1:8" x14ac:dyDescent="0.25">
      <c r="A7852" s="42">
        <v>45845</v>
      </c>
      <c r="B7852" s="4" t="s">
        <v>1303</v>
      </c>
      <c r="C7852" t="s">
        <v>1304</v>
      </c>
      <c r="D7852" s="4">
        <v>2334</v>
      </c>
      <c r="E7852">
        <v>12</v>
      </c>
      <c r="F7852" t="s">
        <v>14</v>
      </c>
      <c r="G7852" t="s">
        <v>10961</v>
      </c>
      <c r="H7852" t="s">
        <v>10222</v>
      </c>
    </row>
    <row r="7853" spans="1:8" x14ac:dyDescent="0.25">
      <c r="A7853" s="42">
        <v>45845</v>
      </c>
      <c r="B7853" s="4" t="s">
        <v>8980</v>
      </c>
      <c r="C7853" t="s">
        <v>8981</v>
      </c>
      <c r="D7853" s="4">
        <v>2334</v>
      </c>
      <c r="E7853">
        <v>1</v>
      </c>
      <c r="F7853" t="s">
        <v>14</v>
      </c>
      <c r="G7853" t="s">
        <v>10003</v>
      </c>
      <c r="H7853" t="s">
        <v>10515</v>
      </c>
    </row>
    <row r="7854" spans="1:8" x14ac:dyDescent="0.25">
      <c r="A7854" s="42">
        <v>45845</v>
      </c>
      <c r="B7854" s="4" t="s">
        <v>8829</v>
      </c>
      <c r="C7854" t="s">
        <v>8799</v>
      </c>
      <c r="D7854" s="4">
        <v>2334</v>
      </c>
      <c r="E7854">
        <v>2</v>
      </c>
      <c r="F7854" t="s">
        <v>14</v>
      </c>
      <c r="G7854" t="s">
        <v>10003</v>
      </c>
      <c r="H7854" t="s">
        <v>10515</v>
      </c>
    </row>
    <row r="7855" spans="1:8" x14ac:dyDescent="0.25">
      <c r="A7855" s="42">
        <v>45845</v>
      </c>
      <c r="B7855" s="4" t="s">
        <v>8834</v>
      </c>
      <c r="C7855" t="s">
        <v>8804</v>
      </c>
      <c r="D7855" s="4">
        <v>2334</v>
      </c>
      <c r="E7855">
        <v>1</v>
      </c>
      <c r="F7855" t="s">
        <v>14</v>
      </c>
      <c r="G7855" t="s">
        <v>10003</v>
      </c>
      <c r="H7855" t="s">
        <v>10515</v>
      </c>
    </row>
    <row r="7856" spans="1:8" x14ac:dyDescent="0.25">
      <c r="A7856" s="42">
        <v>45845</v>
      </c>
      <c r="B7856" s="4" t="s">
        <v>8988</v>
      </c>
      <c r="C7856" t="s">
        <v>11255</v>
      </c>
      <c r="D7856" s="4">
        <v>2334</v>
      </c>
      <c r="E7856">
        <v>1</v>
      </c>
      <c r="F7856" t="s">
        <v>14</v>
      </c>
      <c r="G7856" t="s">
        <v>10003</v>
      </c>
      <c r="H7856" t="s">
        <v>10515</v>
      </c>
    </row>
    <row r="7857" spans="1:8" x14ac:dyDescent="0.25">
      <c r="A7857" s="42">
        <v>45845</v>
      </c>
      <c r="B7857" s="4" t="s">
        <v>1303</v>
      </c>
      <c r="C7857" t="s">
        <v>1304</v>
      </c>
      <c r="D7857" s="4">
        <v>2334</v>
      </c>
      <c r="E7857">
        <v>12</v>
      </c>
      <c r="F7857" t="s">
        <v>14</v>
      </c>
      <c r="G7857" t="s">
        <v>10003</v>
      </c>
      <c r="H7857" t="s">
        <v>10515</v>
      </c>
    </row>
    <row r="7858" spans="1:8" x14ac:dyDescent="0.25">
      <c r="A7858" s="42">
        <v>45846</v>
      </c>
      <c r="B7858" s="4" t="s">
        <v>10998</v>
      </c>
      <c r="C7858" t="s">
        <v>11246</v>
      </c>
      <c r="D7858" s="4" t="s">
        <v>11281</v>
      </c>
      <c r="E7858">
        <v>160</v>
      </c>
      <c r="F7858" t="s">
        <v>14</v>
      </c>
      <c r="G7858" t="s">
        <v>10961</v>
      </c>
      <c r="H7858" t="s">
        <v>11247</v>
      </c>
    </row>
    <row r="7859" spans="1:8" x14ac:dyDescent="0.25">
      <c r="A7859" s="42">
        <v>45845</v>
      </c>
      <c r="B7859" s="4" t="s">
        <v>8873</v>
      </c>
      <c r="C7859" t="s">
        <v>8841</v>
      </c>
      <c r="D7859" s="4">
        <v>2328</v>
      </c>
      <c r="E7859">
        <v>72</v>
      </c>
      <c r="F7859" t="s">
        <v>14</v>
      </c>
      <c r="G7859" t="s">
        <v>10961</v>
      </c>
      <c r="H7859" t="s">
        <v>10517</v>
      </c>
    </row>
    <row r="7860" spans="1:8" x14ac:dyDescent="0.25">
      <c r="A7860" s="42">
        <v>45845</v>
      </c>
      <c r="B7860" s="4" t="s">
        <v>8177</v>
      </c>
      <c r="C7860" t="s">
        <v>8178</v>
      </c>
      <c r="D7860" s="4">
        <v>2328</v>
      </c>
      <c r="E7860">
        <v>80</v>
      </c>
      <c r="F7860" t="s">
        <v>14</v>
      </c>
      <c r="G7860" t="s">
        <v>10961</v>
      </c>
      <c r="H7860" t="s">
        <v>10517</v>
      </c>
    </row>
    <row r="7861" spans="1:8" x14ac:dyDescent="0.25">
      <c r="A7861" s="42">
        <v>45845</v>
      </c>
      <c r="B7861" s="4" t="s">
        <v>8181</v>
      </c>
      <c r="C7861" t="s">
        <v>8182</v>
      </c>
      <c r="D7861" s="4">
        <v>2328</v>
      </c>
      <c r="E7861">
        <v>80</v>
      </c>
      <c r="F7861" t="s">
        <v>14</v>
      </c>
      <c r="G7861" t="s">
        <v>10961</v>
      </c>
      <c r="H7861" t="s">
        <v>10517</v>
      </c>
    </row>
    <row r="7862" spans="1:8" x14ac:dyDescent="0.25">
      <c r="A7862" s="42">
        <v>45845</v>
      </c>
      <c r="B7862" s="4" t="s">
        <v>1770</v>
      </c>
      <c r="C7862" t="s">
        <v>10542</v>
      </c>
      <c r="D7862" s="4">
        <v>2328</v>
      </c>
      <c r="E7862">
        <v>40</v>
      </c>
      <c r="F7862" t="s">
        <v>14</v>
      </c>
      <c r="G7862" t="s">
        <v>10961</v>
      </c>
      <c r="H7862" t="s">
        <v>10517</v>
      </c>
    </row>
    <row r="7863" spans="1:8" x14ac:dyDescent="0.25">
      <c r="A7863" s="42">
        <v>45845</v>
      </c>
      <c r="B7863" s="4" t="s">
        <v>66</v>
      </c>
      <c r="C7863" t="s">
        <v>67</v>
      </c>
      <c r="D7863" s="4">
        <v>2328</v>
      </c>
      <c r="E7863">
        <v>20</v>
      </c>
      <c r="F7863" t="s">
        <v>14</v>
      </c>
      <c r="G7863" t="s">
        <v>10961</v>
      </c>
      <c r="H7863" t="s">
        <v>10517</v>
      </c>
    </row>
    <row r="7864" spans="1:8" x14ac:dyDescent="0.25">
      <c r="A7864" s="42">
        <v>45845</v>
      </c>
      <c r="B7864" s="4" t="s">
        <v>10146</v>
      </c>
      <c r="C7864" t="s">
        <v>6753</v>
      </c>
      <c r="D7864" s="4">
        <v>2328</v>
      </c>
      <c r="E7864">
        <v>300</v>
      </c>
      <c r="F7864" t="s">
        <v>14</v>
      </c>
      <c r="G7864" t="s">
        <v>10961</v>
      </c>
      <c r="H7864" t="s">
        <v>10517</v>
      </c>
    </row>
    <row r="7865" spans="1:8" x14ac:dyDescent="0.25">
      <c r="A7865" s="42">
        <v>45842</v>
      </c>
      <c r="B7865" s="4" t="s">
        <v>5508</v>
      </c>
      <c r="C7865" t="s">
        <v>5509</v>
      </c>
      <c r="D7865" s="4" t="s">
        <v>11283</v>
      </c>
      <c r="E7865">
        <v>2</v>
      </c>
      <c r="F7865" t="s">
        <v>14</v>
      </c>
      <c r="G7865" t="s">
        <v>10961</v>
      </c>
      <c r="H7865" t="s">
        <v>11282</v>
      </c>
    </row>
    <row r="7866" spans="1:8" x14ac:dyDescent="0.25">
      <c r="A7866" s="42">
        <v>45842</v>
      </c>
      <c r="B7866" s="4" t="s">
        <v>5532</v>
      </c>
      <c r="C7866" t="s">
        <v>5533</v>
      </c>
      <c r="D7866" s="4" t="s">
        <v>11283</v>
      </c>
      <c r="E7866">
        <v>8</v>
      </c>
      <c r="F7866" t="s">
        <v>14</v>
      </c>
      <c r="G7866" t="s">
        <v>10961</v>
      </c>
      <c r="H7866" t="s">
        <v>11282</v>
      </c>
    </row>
    <row r="7867" spans="1:8" x14ac:dyDescent="0.25">
      <c r="A7867" s="42">
        <v>45842</v>
      </c>
      <c r="B7867" s="4" t="s">
        <v>10155</v>
      </c>
      <c r="C7867" t="s">
        <v>10551</v>
      </c>
      <c r="D7867" s="4" t="s">
        <v>11283</v>
      </c>
      <c r="E7867">
        <v>2</v>
      </c>
      <c r="F7867" t="s">
        <v>25</v>
      </c>
      <c r="G7867" t="s">
        <v>10961</v>
      </c>
      <c r="H7867" t="s">
        <v>11282</v>
      </c>
    </row>
    <row r="7868" spans="1:8" x14ac:dyDescent="0.25">
      <c r="A7868" s="42">
        <v>45842</v>
      </c>
      <c r="B7868" s="4" t="s">
        <v>10181</v>
      </c>
      <c r="C7868" t="s">
        <v>10553</v>
      </c>
      <c r="D7868" s="4" t="s">
        <v>11283</v>
      </c>
      <c r="E7868">
        <v>2</v>
      </c>
      <c r="F7868" t="s">
        <v>25</v>
      </c>
      <c r="G7868" t="s">
        <v>10961</v>
      </c>
      <c r="H7868" t="s">
        <v>11282</v>
      </c>
    </row>
    <row r="7869" spans="1:8" x14ac:dyDescent="0.25">
      <c r="A7869" s="42">
        <v>45842</v>
      </c>
      <c r="B7869" s="4" t="s">
        <v>5554</v>
      </c>
      <c r="C7869" t="s">
        <v>5555</v>
      </c>
      <c r="D7869" s="4" t="s">
        <v>11283</v>
      </c>
      <c r="E7869">
        <v>4</v>
      </c>
      <c r="F7869" t="s">
        <v>14</v>
      </c>
      <c r="G7869" t="s">
        <v>10961</v>
      </c>
      <c r="H7869" t="s">
        <v>11282</v>
      </c>
    </row>
    <row r="7870" spans="1:8" x14ac:dyDescent="0.25">
      <c r="A7870" s="42">
        <v>45842</v>
      </c>
      <c r="B7870" s="4" t="s">
        <v>5516</v>
      </c>
      <c r="C7870" t="s">
        <v>5517</v>
      </c>
      <c r="D7870" s="4" t="s">
        <v>11283</v>
      </c>
      <c r="E7870">
        <v>6</v>
      </c>
      <c r="F7870" t="s">
        <v>14</v>
      </c>
      <c r="G7870" t="s">
        <v>10961</v>
      </c>
      <c r="H7870" t="s">
        <v>11282</v>
      </c>
    </row>
    <row r="7871" spans="1:8" x14ac:dyDescent="0.25">
      <c r="A7871" s="42">
        <v>45842</v>
      </c>
      <c r="B7871" s="4" t="s">
        <v>3169</v>
      </c>
      <c r="C7871" t="s">
        <v>3170</v>
      </c>
      <c r="D7871" s="4" t="s">
        <v>11283</v>
      </c>
      <c r="E7871">
        <v>2</v>
      </c>
      <c r="F7871" t="s">
        <v>14</v>
      </c>
      <c r="G7871" t="s">
        <v>10961</v>
      </c>
      <c r="H7871" t="s">
        <v>11282</v>
      </c>
    </row>
    <row r="7872" spans="1:8" x14ac:dyDescent="0.25">
      <c r="A7872" s="42">
        <v>45842</v>
      </c>
      <c r="B7872" s="4" t="s">
        <v>5396</v>
      </c>
      <c r="C7872" t="s">
        <v>5397</v>
      </c>
      <c r="D7872" s="4" t="s">
        <v>11283</v>
      </c>
      <c r="E7872">
        <v>30</v>
      </c>
      <c r="F7872" t="s">
        <v>14</v>
      </c>
      <c r="G7872" t="s">
        <v>10961</v>
      </c>
      <c r="H7872" t="s">
        <v>11282</v>
      </c>
    </row>
    <row r="7873" spans="1:8" x14ac:dyDescent="0.25">
      <c r="A7873" s="42">
        <v>45842</v>
      </c>
      <c r="B7873" s="4" t="s">
        <v>5384</v>
      </c>
      <c r="C7873" t="s">
        <v>5385</v>
      </c>
      <c r="D7873" s="4" t="s">
        <v>11283</v>
      </c>
      <c r="E7873">
        <v>20</v>
      </c>
      <c r="F7873" t="s">
        <v>14</v>
      </c>
      <c r="G7873" t="s">
        <v>10961</v>
      </c>
      <c r="H7873" t="s">
        <v>11282</v>
      </c>
    </row>
    <row r="7874" spans="1:8" x14ac:dyDescent="0.25">
      <c r="A7874" s="42">
        <v>45842</v>
      </c>
      <c r="B7874" s="4" t="s">
        <v>5404</v>
      </c>
      <c r="C7874" t="s">
        <v>5405</v>
      </c>
      <c r="D7874" s="4" t="s">
        <v>11283</v>
      </c>
      <c r="E7874">
        <v>10</v>
      </c>
      <c r="F7874" t="s">
        <v>14</v>
      </c>
      <c r="G7874" t="s">
        <v>10961</v>
      </c>
      <c r="H7874" t="s">
        <v>11282</v>
      </c>
    </row>
    <row r="7875" spans="1:8" x14ac:dyDescent="0.25">
      <c r="A7875" s="42">
        <v>45842</v>
      </c>
      <c r="B7875" s="4" t="s">
        <v>6351</v>
      </c>
      <c r="C7875" t="s">
        <v>6352</v>
      </c>
      <c r="D7875" s="4" t="s">
        <v>11283</v>
      </c>
      <c r="E7875">
        <v>6</v>
      </c>
      <c r="F7875" t="s">
        <v>14</v>
      </c>
      <c r="G7875" t="s">
        <v>10961</v>
      </c>
      <c r="H7875" t="s">
        <v>11282</v>
      </c>
    </row>
    <row r="7876" spans="1:8" x14ac:dyDescent="0.25">
      <c r="A7876" s="42">
        <v>45842</v>
      </c>
      <c r="B7876" s="4" t="s">
        <v>6370</v>
      </c>
      <c r="C7876" t="s">
        <v>6371</v>
      </c>
      <c r="D7876" s="4" t="s">
        <v>11283</v>
      </c>
      <c r="E7876">
        <v>4</v>
      </c>
      <c r="F7876" t="s">
        <v>14</v>
      </c>
      <c r="G7876" t="s">
        <v>10961</v>
      </c>
      <c r="H7876" t="s">
        <v>11282</v>
      </c>
    </row>
    <row r="7877" spans="1:8" x14ac:dyDescent="0.25">
      <c r="A7877" s="42">
        <v>45842</v>
      </c>
      <c r="B7877" s="4" t="s">
        <v>8900</v>
      </c>
      <c r="C7877" t="s">
        <v>6348</v>
      </c>
      <c r="D7877" s="4" t="s">
        <v>11283</v>
      </c>
      <c r="E7877">
        <v>3</v>
      </c>
      <c r="F7877" t="s">
        <v>14</v>
      </c>
      <c r="G7877" t="s">
        <v>10961</v>
      </c>
      <c r="H7877" t="s">
        <v>11282</v>
      </c>
    </row>
    <row r="7878" spans="1:8" x14ac:dyDescent="0.25">
      <c r="A7878" s="42">
        <v>45842</v>
      </c>
      <c r="B7878" s="4" t="s">
        <v>2983</v>
      </c>
      <c r="C7878" t="s">
        <v>2984</v>
      </c>
      <c r="D7878" s="4" t="s">
        <v>11283</v>
      </c>
      <c r="E7878">
        <v>3</v>
      </c>
      <c r="F7878" t="s">
        <v>14</v>
      </c>
      <c r="G7878" t="s">
        <v>10961</v>
      </c>
      <c r="H7878" t="s">
        <v>11282</v>
      </c>
    </row>
    <row r="7879" spans="1:8" x14ac:dyDescent="0.25">
      <c r="A7879" s="42">
        <v>45842</v>
      </c>
      <c r="B7879" s="4" t="s">
        <v>2985</v>
      </c>
      <c r="C7879" t="s">
        <v>2986</v>
      </c>
      <c r="D7879" s="4" t="s">
        <v>11283</v>
      </c>
      <c r="E7879">
        <v>4</v>
      </c>
      <c r="F7879" t="s">
        <v>14</v>
      </c>
      <c r="G7879" t="s">
        <v>10961</v>
      </c>
      <c r="H7879" t="s">
        <v>11282</v>
      </c>
    </row>
    <row r="7880" spans="1:8" x14ac:dyDescent="0.25">
      <c r="A7880" s="42">
        <v>45842</v>
      </c>
      <c r="B7880" s="4" t="s">
        <v>5342</v>
      </c>
      <c r="C7880" t="s">
        <v>5343</v>
      </c>
      <c r="D7880" s="4" t="s">
        <v>11283</v>
      </c>
      <c r="E7880">
        <v>2</v>
      </c>
      <c r="F7880" t="s">
        <v>25</v>
      </c>
      <c r="G7880" t="s">
        <v>10961</v>
      </c>
      <c r="H7880" t="s">
        <v>11282</v>
      </c>
    </row>
    <row r="7881" spans="1:8" x14ac:dyDescent="0.25">
      <c r="A7881" s="42">
        <v>45842</v>
      </c>
      <c r="B7881" s="4" t="s">
        <v>5346</v>
      </c>
      <c r="C7881" t="s">
        <v>5347</v>
      </c>
      <c r="D7881" s="4" t="s">
        <v>11283</v>
      </c>
      <c r="E7881">
        <v>2</v>
      </c>
      <c r="F7881" t="s">
        <v>25</v>
      </c>
      <c r="G7881" t="s">
        <v>10961</v>
      </c>
      <c r="H7881" t="s">
        <v>11282</v>
      </c>
    </row>
    <row r="7882" spans="1:8" x14ac:dyDescent="0.25">
      <c r="A7882" s="42">
        <v>45842</v>
      </c>
      <c r="B7882" s="4" t="s">
        <v>2493</v>
      </c>
      <c r="C7882" t="s">
        <v>2505</v>
      </c>
      <c r="D7882" s="4" t="s">
        <v>11283</v>
      </c>
      <c r="E7882">
        <v>84</v>
      </c>
      <c r="F7882" t="s">
        <v>14</v>
      </c>
      <c r="G7882" t="s">
        <v>10961</v>
      </c>
      <c r="H7882" t="s">
        <v>11282</v>
      </c>
    </row>
    <row r="7883" spans="1:8" x14ac:dyDescent="0.25">
      <c r="A7883" s="42">
        <v>45842</v>
      </c>
      <c r="B7883" s="4" t="s">
        <v>10229</v>
      </c>
      <c r="C7883" t="s">
        <v>4224</v>
      </c>
      <c r="D7883" s="4" t="s">
        <v>11283</v>
      </c>
      <c r="E7883">
        <v>48</v>
      </c>
      <c r="F7883" t="s">
        <v>14</v>
      </c>
      <c r="G7883" t="s">
        <v>10961</v>
      </c>
      <c r="H7883" t="s">
        <v>11282</v>
      </c>
    </row>
    <row r="7884" spans="1:8" x14ac:dyDescent="0.25">
      <c r="A7884" s="42">
        <v>45842</v>
      </c>
      <c r="B7884" s="4" t="s">
        <v>2415</v>
      </c>
      <c r="C7884" t="s">
        <v>2473</v>
      </c>
      <c r="D7884" s="4" t="s">
        <v>11283</v>
      </c>
      <c r="E7884">
        <v>72</v>
      </c>
      <c r="F7884" t="s">
        <v>14</v>
      </c>
      <c r="G7884" t="s">
        <v>10961</v>
      </c>
      <c r="H7884" t="s">
        <v>11282</v>
      </c>
    </row>
    <row r="7885" spans="1:8" x14ac:dyDescent="0.25">
      <c r="A7885" s="42">
        <v>45842</v>
      </c>
      <c r="B7885" s="4" t="s">
        <v>10228</v>
      </c>
      <c r="C7885" t="s">
        <v>2507</v>
      </c>
      <c r="D7885" s="4" t="s">
        <v>11283</v>
      </c>
      <c r="E7885">
        <v>72</v>
      </c>
      <c r="F7885" t="s">
        <v>14</v>
      </c>
      <c r="G7885" t="s">
        <v>10961</v>
      </c>
      <c r="H7885" t="s">
        <v>11282</v>
      </c>
    </row>
    <row r="7886" spans="1:8" x14ac:dyDescent="0.25">
      <c r="A7886" s="42">
        <v>45842</v>
      </c>
      <c r="B7886" s="4" t="s">
        <v>2500</v>
      </c>
      <c r="C7886" t="s">
        <v>2509</v>
      </c>
      <c r="D7886" s="4" t="s">
        <v>11283</v>
      </c>
      <c r="E7886">
        <v>24</v>
      </c>
      <c r="F7886" t="s">
        <v>14</v>
      </c>
      <c r="G7886" t="s">
        <v>10961</v>
      </c>
      <c r="H7886" t="s">
        <v>11282</v>
      </c>
    </row>
    <row r="7887" spans="1:8" x14ac:dyDescent="0.25">
      <c r="A7887" s="42">
        <v>45842</v>
      </c>
      <c r="B7887" s="4" t="s">
        <v>6808</v>
      </c>
      <c r="C7887" t="s">
        <v>6809</v>
      </c>
      <c r="D7887" s="4" t="s">
        <v>11283</v>
      </c>
      <c r="E7887">
        <v>24</v>
      </c>
      <c r="F7887" t="s">
        <v>14</v>
      </c>
      <c r="G7887" t="s">
        <v>10961</v>
      </c>
      <c r="H7887" t="s">
        <v>11282</v>
      </c>
    </row>
    <row r="7888" spans="1:8" x14ac:dyDescent="0.25">
      <c r="A7888" s="42">
        <v>45842</v>
      </c>
      <c r="B7888" s="4" t="s">
        <v>6690</v>
      </c>
      <c r="C7888" t="s">
        <v>6691</v>
      </c>
      <c r="D7888" s="4" t="s">
        <v>11283</v>
      </c>
      <c r="E7888">
        <v>10</v>
      </c>
      <c r="F7888" t="s">
        <v>14</v>
      </c>
      <c r="G7888" t="s">
        <v>10961</v>
      </c>
      <c r="H7888" t="s">
        <v>11282</v>
      </c>
    </row>
    <row r="7889" spans="1:8" x14ac:dyDescent="0.25">
      <c r="A7889" s="42">
        <v>45842</v>
      </c>
      <c r="B7889" s="4" t="s">
        <v>6686</v>
      </c>
      <c r="C7889" t="s">
        <v>6687</v>
      </c>
      <c r="D7889" s="4" t="s">
        <v>11283</v>
      </c>
      <c r="E7889">
        <v>2</v>
      </c>
      <c r="F7889" t="s">
        <v>14</v>
      </c>
      <c r="G7889" t="s">
        <v>10961</v>
      </c>
      <c r="H7889" t="s">
        <v>11282</v>
      </c>
    </row>
    <row r="7890" spans="1:8" x14ac:dyDescent="0.25">
      <c r="A7890" s="42">
        <v>45842</v>
      </c>
      <c r="B7890" s="4" t="s">
        <v>6492</v>
      </c>
      <c r="C7890" t="s">
        <v>6493</v>
      </c>
      <c r="D7890" s="4" t="s">
        <v>11283</v>
      </c>
      <c r="E7890">
        <v>10</v>
      </c>
      <c r="F7890" t="s">
        <v>14</v>
      </c>
      <c r="G7890" t="s">
        <v>10961</v>
      </c>
      <c r="H7890" t="s">
        <v>11282</v>
      </c>
    </row>
    <row r="7891" spans="1:8" x14ac:dyDescent="0.25">
      <c r="A7891" s="42">
        <v>45842</v>
      </c>
      <c r="B7891" s="4" t="s">
        <v>6496</v>
      </c>
      <c r="C7891" t="s">
        <v>6497</v>
      </c>
      <c r="D7891" s="4" t="s">
        <v>11283</v>
      </c>
      <c r="E7891">
        <v>6</v>
      </c>
      <c r="F7891" t="s">
        <v>14</v>
      </c>
      <c r="G7891" t="s">
        <v>10961</v>
      </c>
      <c r="H7891" t="s">
        <v>11282</v>
      </c>
    </row>
    <row r="7892" spans="1:8" x14ac:dyDescent="0.25">
      <c r="A7892" s="42">
        <v>45842</v>
      </c>
      <c r="B7892" s="4" t="s">
        <v>6424</v>
      </c>
      <c r="C7892" t="s">
        <v>6425</v>
      </c>
      <c r="D7892" s="4" t="s">
        <v>11283</v>
      </c>
      <c r="E7892">
        <v>10</v>
      </c>
      <c r="F7892" t="s">
        <v>14</v>
      </c>
      <c r="G7892" t="s">
        <v>10961</v>
      </c>
      <c r="H7892" t="s">
        <v>11282</v>
      </c>
    </row>
    <row r="7893" spans="1:8" x14ac:dyDescent="0.25">
      <c r="A7893" s="42">
        <v>45842</v>
      </c>
      <c r="B7893" s="4" t="s">
        <v>6432</v>
      </c>
      <c r="C7893" t="s">
        <v>6433</v>
      </c>
      <c r="D7893" s="4" t="s">
        <v>11283</v>
      </c>
      <c r="E7893">
        <v>10</v>
      </c>
      <c r="F7893" t="s">
        <v>14</v>
      </c>
      <c r="G7893" t="s">
        <v>10961</v>
      </c>
      <c r="H7893" t="s">
        <v>11282</v>
      </c>
    </row>
    <row r="7894" spans="1:8" x14ac:dyDescent="0.25">
      <c r="A7894" s="42">
        <v>45842</v>
      </c>
      <c r="B7894" s="4" t="s">
        <v>6444</v>
      </c>
      <c r="C7894" t="s">
        <v>6445</v>
      </c>
      <c r="D7894" s="4" t="s">
        <v>11283</v>
      </c>
      <c r="E7894">
        <v>6</v>
      </c>
      <c r="F7894" t="s">
        <v>14</v>
      </c>
      <c r="G7894" t="s">
        <v>10961</v>
      </c>
      <c r="H7894" t="s">
        <v>11282</v>
      </c>
    </row>
    <row r="7895" spans="1:8" x14ac:dyDescent="0.25">
      <c r="A7895" s="42">
        <v>45842</v>
      </c>
      <c r="B7895" s="4" t="s">
        <v>2549</v>
      </c>
      <c r="C7895" t="s">
        <v>2550</v>
      </c>
      <c r="D7895" s="4" t="s">
        <v>11283</v>
      </c>
      <c r="E7895">
        <v>8</v>
      </c>
      <c r="F7895" t="s">
        <v>14</v>
      </c>
      <c r="G7895" t="s">
        <v>10961</v>
      </c>
      <c r="H7895" t="s">
        <v>11282</v>
      </c>
    </row>
    <row r="7896" spans="1:8" x14ac:dyDescent="0.25">
      <c r="A7896" s="42">
        <v>45842</v>
      </c>
      <c r="B7896" s="4" t="s">
        <v>6526</v>
      </c>
      <c r="C7896" t="s">
        <v>6527</v>
      </c>
      <c r="D7896" s="4" t="s">
        <v>11283</v>
      </c>
      <c r="E7896">
        <v>10</v>
      </c>
      <c r="F7896" t="s">
        <v>14</v>
      </c>
      <c r="G7896" t="s">
        <v>10961</v>
      </c>
      <c r="H7896" t="s">
        <v>11282</v>
      </c>
    </row>
    <row r="7897" spans="1:8" x14ac:dyDescent="0.25">
      <c r="A7897" s="42">
        <v>45842</v>
      </c>
      <c r="B7897" s="4" t="s">
        <v>1142</v>
      </c>
      <c r="C7897" t="s">
        <v>1143</v>
      </c>
      <c r="D7897" s="4" t="s">
        <v>11283</v>
      </c>
      <c r="E7897">
        <v>10</v>
      </c>
      <c r="F7897" t="s">
        <v>25</v>
      </c>
      <c r="G7897" t="s">
        <v>10961</v>
      </c>
      <c r="H7897" t="s">
        <v>11282</v>
      </c>
    </row>
    <row r="7898" spans="1:8" x14ac:dyDescent="0.25">
      <c r="A7898" s="42">
        <v>45842</v>
      </c>
      <c r="B7898" s="4" t="s">
        <v>8819</v>
      </c>
      <c r="C7898" t="s">
        <v>8789</v>
      </c>
      <c r="D7898" s="4" t="s">
        <v>11283</v>
      </c>
      <c r="E7898">
        <v>3</v>
      </c>
      <c r="F7898" t="s">
        <v>14</v>
      </c>
      <c r="G7898" t="s">
        <v>10961</v>
      </c>
      <c r="H7898" t="s">
        <v>11282</v>
      </c>
    </row>
    <row r="7899" spans="1:8" x14ac:dyDescent="0.25">
      <c r="A7899" s="42">
        <v>45842</v>
      </c>
      <c r="B7899" s="4" t="s">
        <v>9559</v>
      </c>
      <c r="C7899" t="s">
        <v>9699</v>
      </c>
      <c r="D7899" s="4" t="s">
        <v>11283</v>
      </c>
      <c r="E7899">
        <v>20</v>
      </c>
      <c r="F7899" t="s">
        <v>14</v>
      </c>
      <c r="G7899" t="s">
        <v>10961</v>
      </c>
      <c r="H7899" t="s">
        <v>11282</v>
      </c>
    </row>
    <row r="7900" spans="1:8" x14ac:dyDescent="0.25">
      <c r="A7900" s="42">
        <v>45842</v>
      </c>
      <c r="B7900" s="4" t="s">
        <v>5927</v>
      </c>
      <c r="C7900" t="s">
        <v>5928</v>
      </c>
      <c r="D7900" s="4" t="s">
        <v>11283</v>
      </c>
      <c r="E7900">
        <v>6</v>
      </c>
      <c r="F7900" t="s">
        <v>25</v>
      </c>
      <c r="G7900" t="s">
        <v>10961</v>
      </c>
      <c r="H7900" t="s">
        <v>11282</v>
      </c>
    </row>
    <row r="7901" spans="1:8" x14ac:dyDescent="0.25">
      <c r="A7901" s="42">
        <v>45842</v>
      </c>
      <c r="B7901" s="4" t="s">
        <v>5929</v>
      </c>
      <c r="C7901" t="s">
        <v>5930</v>
      </c>
      <c r="D7901" s="4" t="s">
        <v>11283</v>
      </c>
      <c r="E7901">
        <v>6</v>
      </c>
      <c r="F7901" t="s">
        <v>25</v>
      </c>
      <c r="G7901" t="s">
        <v>10961</v>
      </c>
      <c r="H7901" t="s">
        <v>11282</v>
      </c>
    </row>
    <row r="7902" spans="1:8" x14ac:dyDescent="0.25">
      <c r="A7902" s="42">
        <v>45842</v>
      </c>
      <c r="B7902" s="4" t="s">
        <v>5859</v>
      </c>
      <c r="C7902" t="s">
        <v>5860</v>
      </c>
      <c r="D7902" s="4" t="s">
        <v>11283</v>
      </c>
      <c r="E7902">
        <v>15</v>
      </c>
      <c r="F7902" t="s">
        <v>25</v>
      </c>
      <c r="G7902" t="s">
        <v>10961</v>
      </c>
      <c r="H7902" t="s">
        <v>11282</v>
      </c>
    </row>
    <row r="7903" spans="1:8" x14ac:dyDescent="0.25">
      <c r="A7903" s="42">
        <v>45842</v>
      </c>
      <c r="B7903" s="4" t="s">
        <v>5861</v>
      </c>
      <c r="C7903" t="s">
        <v>5862</v>
      </c>
      <c r="D7903" s="4" t="s">
        <v>11283</v>
      </c>
      <c r="E7903">
        <v>15</v>
      </c>
      <c r="F7903" t="s">
        <v>25</v>
      </c>
      <c r="G7903" t="s">
        <v>10961</v>
      </c>
      <c r="H7903" t="s">
        <v>11282</v>
      </c>
    </row>
    <row r="7904" spans="1:8" x14ac:dyDescent="0.25">
      <c r="A7904" s="42">
        <v>45842</v>
      </c>
      <c r="B7904" s="4" t="s">
        <v>5867</v>
      </c>
      <c r="C7904" t="s">
        <v>5868</v>
      </c>
      <c r="D7904" s="4" t="s">
        <v>11283</v>
      </c>
      <c r="E7904">
        <v>2</v>
      </c>
      <c r="F7904" t="s">
        <v>25</v>
      </c>
      <c r="G7904" t="s">
        <v>10961</v>
      </c>
      <c r="H7904" t="s">
        <v>11282</v>
      </c>
    </row>
    <row r="7905" spans="1:8" x14ac:dyDescent="0.25">
      <c r="A7905" s="42">
        <v>45842</v>
      </c>
      <c r="B7905" s="4" t="s">
        <v>8877</v>
      </c>
      <c r="C7905" t="s">
        <v>8846</v>
      </c>
      <c r="D7905" s="4" t="s">
        <v>11283</v>
      </c>
      <c r="E7905">
        <v>1</v>
      </c>
      <c r="F7905" t="s">
        <v>14</v>
      </c>
      <c r="G7905" t="s">
        <v>10961</v>
      </c>
      <c r="H7905" t="s">
        <v>11282</v>
      </c>
    </row>
    <row r="7906" spans="1:8" x14ac:dyDescent="0.25">
      <c r="A7906" s="42">
        <v>45842</v>
      </c>
      <c r="B7906" s="4" t="s">
        <v>8894</v>
      </c>
      <c r="C7906" t="s">
        <v>8868</v>
      </c>
      <c r="D7906" s="4" t="s">
        <v>11283</v>
      </c>
      <c r="E7906">
        <v>1</v>
      </c>
      <c r="F7906" t="s">
        <v>14</v>
      </c>
      <c r="G7906" t="s">
        <v>10961</v>
      </c>
      <c r="H7906" t="s">
        <v>11282</v>
      </c>
    </row>
    <row r="7907" spans="1:8" x14ac:dyDescent="0.25">
      <c r="A7907" s="42">
        <v>45842</v>
      </c>
      <c r="B7907" s="4" t="s">
        <v>8873</v>
      </c>
      <c r="C7907" t="s">
        <v>8841</v>
      </c>
      <c r="D7907" s="4" t="s">
        <v>11283</v>
      </c>
      <c r="E7907">
        <v>4</v>
      </c>
      <c r="F7907" t="s">
        <v>14</v>
      </c>
      <c r="G7907" t="s">
        <v>10961</v>
      </c>
      <c r="H7907" t="s">
        <v>11282</v>
      </c>
    </row>
    <row r="7908" spans="1:8" x14ac:dyDescent="0.25">
      <c r="A7908" s="42">
        <v>45842</v>
      </c>
      <c r="B7908" s="4" t="s">
        <v>8829</v>
      </c>
      <c r="C7908" t="s">
        <v>8799</v>
      </c>
      <c r="D7908" s="4" t="s">
        <v>11283</v>
      </c>
      <c r="E7908">
        <v>2</v>
      </c>
      <c r="F7908" t="s">
        <v>14</v>
      </c>
      <c r="G7908" t="s">
        <v>10961</v>
      </c>
      <c r="H7908" t="s">
        <v>11282</v>
      </c>
    </row>
    <row r="7909" spans="1:8" x14ac:dyDescent="0.25">
      <c r="A7909" s="42">
        <v>45842</v>
      </c>
      <c r="B7909" s="4" t="s">
        <v>2560</v>
      </c>
      <c r="C7909" t="s">
        <v>2561</v>
      </c>
      <c r="D7909" s="4" t="s">
        <v>11283</v>
      </c>
      <c r="E7909">
        <v>4</v>
      </c>
      <c r="F7909" t="s">
        <v>14</v>
      </c>
      <c r="G7909" t="s">
        <v>10961</v>
      </c>
      <c r="H7909" t="s">
        <v>11282</v>
      </c>
    </row>
    <row r="7910" spans="1:8" x14ac:dyDescent="0.25">
      <c r="A7910" s="42">
        <v>45842</v>
      </c>
      <c r="B7910" s="4" t="s">
        <v>52</v>
      </c>
      <c r="C7910" t="s">
        <v>53</v>
      </c>
      <c r="D7910" s="4" t="s">
        <v>11283</v>
      </c>
      <c r="E7910">
        <v>4</v>
      </c>
      <c r="F7910" t="s">
        <v>14</v>
      </c>
      <c r="G7910" t="s">
        <v>10961</v>
      </c>
      <c r="H7910" t="s">
        <v>11282</v>
      </c>
    </row>
    <row r="7911" spans="1:8" x14ac:dyDescent="0.25">
      <c r="A7911" s="42">
        <v>45842</v>
      </c>
      <c r="B7911" s="4" t="s">
        <v>6180</v>
      </c>
      <c r="C7911" t="s">
        <v>6181</v>
      </c>
      <c r="D7911" s="4" t="s">
        <v>11283</v>
      </c>
      <c r="E7911">
        <v>2</v>
      </c>
      <c r="F7911" t="s">
        <v>14</v>
      </c>
      <c r="G7911" t="s">
        <v>10961</v>
      </c>
      <c r="H7911" t="s">
        <v>11282</v>
      </c>
    </row>
    <row r="7912" spans="1:8" x14ac:dyDescent="0.25">
      <c r="A7912" s="42">
        <v>45842</v>
      </c>
      <c r="B7912" s="4" t="s">
        <v>6182</v>
      </c>
      <c r="C7912" t="s">
        <v>6183</v>
      </c>
      <c r="D7912" s="4" t="s">
        <v>11283</v>
      </c>
      <c r="E7912">
        <v>12</v>
      </c>
      <c r="F7912" t="s">
        <v>14</v>
      </c>
      <c r="G7912" t="s">
        <v>10961</v>
      </c>
      <c r="H7912" t="s">
        <v>11282</v>
      </c>
    </row>
    <row r="7913" spans="1:8" x14ac:dyDescent="0.25">
      <c r="A7913" s="42">
        <v>45842</v>
      </c>
      <c r="B7913" s="4" t="s">
        <v>9084</v>
      </c>
      <c r="C7913" t="s">
        <v>9085</v>
      </c>
      <c r="D7913" s="4" t="s">
        <v>11283</v>
      </c>
      <c r="E7913">
        <v>1</v>
      </c>
      <c r="F7913" t="s">
        <v>14</v>
      </c>
      <c r="G7913" t="s">
        <v>10961</v>
      </c>
      <c r="H7913" t="s">
        <v>11282</v>
      </c>
    </row>
    <row r="7914" spans="1:8" x14ac:dyDescent="0.25">
      <c r="A7914" s="42">
        <v>45842</v>
      </c>
      <c r="B7914" s="4" t="s">
        <v>9096</v>
      </c>
      <c r="C7914" t="s">
        <v>9097</v>
      </c>
      <c r="D7914" s="4" t="s">
        <v>11283</v>
      </c>
      <c r="E7914">
        <v>2</v>
      </c>
      <c r="F7914" t="s">
        <v>14</v>
      </c>
      <c r="G7914" t="s">
        <v>10961</v>
      </c>
      <c r="H7914" t="s">
        <v>11282</v>
      </c>
    </row>
    <row r="7915" spans="1:8" x14ac:dyDescent="0.25">
      <c r="A7915" s="42">
        <v>45842</v>
      </c>
      <c r="B7915" s="4" t="s">
        <v>9098</v>
      </c>
      <c r="C7915" t="s">
        <v>9099</v>
      </c>
      <c r="D7915" s="4" t="s">
        <v>11283</v>
      </c>
      <c r="E7915">
        <v>2</v>
      </c>
      <c r="F7915" t="s">
        <v>14</v>
      </c>
      <c r="G7915" t="s">
        <v>10961</v>
      </c>
      <c r="H7915" t="s">
        <v>11282</v>
      </c>
    </row>
    <row r="7916" spans="1:8" x14ac:dyDescent="0.25">
      <c r="A7916" s="42">
        <v>45842</v>
      </c>
      <c r="B7916" s="4" t="s">
        <v>9070</v>
      </c>
      <c r="C7916" t="s">
        <v>9071</v>
      </c>
      <c r="D7916" s="4" t="s">
        <v>11283</v>
      </c>
      <c r="E7916">
        <v>4</v>
      </c>
      <c r="F7916" t="s">
        <v>14</v>
      </c>
      <c r="G7916" t="s">
        <v>10961</v>
      </c>
      <c r="H7916" t="s">
        <v>11282</v>
      </c>
    </row>
    <row r="7917" spans="1:8" x14ac:dyDescent="0.25">
      <c r="A7917" s="42">
        <v>45845</v>
      </c>
      <c r="B7917" s="4" t="s">
        <v>1001</v>
      </c>
      <c r="C7917" t="s">
        <v>4252</v>
      </c>
      <c r="D7917" s="4">
        <v>2331</v>
      </c>
      <c r="E7917">
        <v>720</v>
      </c>
      <c r="F7917" t="s">
        <v>14</v>
      </c>
      <c r="G7917" t="s">
        <v>10961</v>
      </c>
      <c r="H7917" t="s">
        <v>8431</v>
      </c>
    </row>
    <row r="7918" spans="1:8" x14ac:dyDescent="0.25">
      <c r="A7918" s="42">
        <v>45846</v>
      </c>
      <c r="B7918" s="4" t="s">
        <v>5532</v>
      </c>
      <c r="C7918" t="s">
        <v>5533</v>
      </c>
      <c r="D7918" s="4">
        <v>2337</v>
      </c>
      <c r="E7918">
        <v>4</v>
      </c>
      <c r="F7918" t="s">
        <v>14</v>
      </c>
      <c r="G7918" t="s">
        <v>10961</v>
      </c>
      <c r="H7918" t="s">
        <v>8431</v>
      </c>
    </row>
    <row r="7919" spans="1:8" x14ac:dyDescent="0.25">
      <c r="A7919" s="42">
        <v>45846</v>
      </c>
      <c r="B7919" s="4" t="s">
        <v>1236</v>
      </c>
      <c r="C7919" t="s">
        <v>1237</v>
      </c>
      <c r="D7919" s="4">
        <v>2337</v>
      </c>
      <c r="E7919">
        <v>60</v>
      </c>
      <c r="F7919" t="s">
        <v>14</v>
      </c>
      <c r="G7919" t="s">
        <v>10961</v>
      </c>
      <c r="H7919" t="s">
        <v>8431</v>
      </c>
    </row>
    <row r="7920" spans="1:8" x14ac:dyDescent="0.25">
      <c r="A7920" s="42">
        <v>45846</v>
      </c>
      <c r="B7920" s="4" t="s">
        <v>8829</v>
      </c>
      <c r="C7920" t="s">
        <v>8799</v>
      </c>
      <c r="D7920" s="4">
        <v>2337</v>
      </c>
      <c r="E7920">
        <v>8</v>
      </c>
      <c r="F7920" t="s">
        <v>14</v>
      </c>
      <c r="G7920" t="s">
        <v>10961</v>
      </c>
      <c r="H7920" t="s">
        <v>8431</v>
      </c>
    </row>
    <row r="7921" spans="1:8" x14ac:dyDescent="0.25">
      <c r="A7921" s="42">
        <v>45846</v>
      </c>
      <c r="B7921" s="4" t="s">
        <v>9014</v>
      </c>
      <c r="C7921" t="s">
        <v>11254</v>
      </c>
      <c r="D7921" s="4">
        <v>2337</v>
      </c>
      <c r="E7921">
        <v>4</v>
      </c>
      <c r="F7921" t="s">
        <v>14</v>
      </c>
      <c r="G7921" t="s">
        <v>10961</v>
      </c>
      <c r="H7921" t="s">
        <v>8431</v>
      </c>
    </row>
    <row r="7922" spans="1:8" x14ac:dyDescent="0.25">
      <c r="A7922" s="42">
        <v>45840</v>
      </c>
      <c r="B7922" s="4" t="s">
        <v>5384</v>
      </c>
      <c r="C7922" t="s">
        <v>5385</v>
      </c>
      <c r="D7922" s="4">
        <v>2288</v>
      </c>
      <c r="E7922">
        <v>80</v>
      </c>
      <c r="F7922" t="s">
        <v>14</v>
      </c>
      <c r="G7922" t="s">
        <v>10961</v>
      </c>
      <c r="H7922" t="s">
        <v>10686</v>
      </c>
    </row>
    <row r="7923" spans="1:8" x14ac:dyDescent="0.25">
      <c r="A7923" s="42">
        <v>45840</v>
      </c>
      <c r="B7923" s="4" t="s">
        <v>938</v>
      </c>
      <c r="C7923" t="s">
        <v>939</v>
      </c>
      <c r="D7923" s="4">
        <v>2288</v>
      </c>
      <c r="E7923">
        <v>12</v>
      </c>
      <c r="F7923" t="s">
        <v>14</v>
      </c>
      <c r="G7923" t="s">
        <v>10961</v>
      </c>
      <c r="H7923" t="s">
        <v>10686</v>
      </c>
    </row>
    <row r="7924" spans="1:8" x14ac:dyDescent="0.25">
      <c r="A7924" s="42">
        <v>45840</v>
      </c>
      <c r="B7924" s="4" t="s">
        <v>9747</v>
      </c>
      <c r="C7924" t="s">
        <v>9747</v>
      </c>
      <c r="D7924" s="4">
        <v>2288</v>
      </c>
      <c r="E7924">
        <v>1</v>
      </c>
      <c r="F7924" t="s">
        <v>14</v>
      </c>
      <c r="G7924" t="s">
        <v>10961</v>
      </c>
      <c r="H7924" t="s">
        <v>10686</v>
      </c>
    </row>
    <row r="7925" spans="1:8" x14ac:dyDescent="0.25">
      <c r="A7925" s="42">
        <v>45840</v>
      </c>
      <c r="B7925" s="4" t="s">
        <v>9746</v>
      </c>
      <c r="C7925" t="s">
        <v>9746</v>
      </c>
      <c r="D7925" s="4">
        <v>2288</v>
      </c>
      <c r="E7925">
        <v>6</v>
      </c>
      <c r="F7925" t="s">
        <v>14</v>
      </c>
      <c r="G7925" t="s">
        <v>10961</v>
      </c>
      <c r="H7925" t="s">
        <v>10686</v>
      </c>
    </row>
    <row r="7926" spans="1:8" x14ac:dyDescent="0.25">
      <c r="A7926" s="42">
        <v>45840</v>
      </c>
      <c r="B7926" s="4" t="s">
        <v>8451</v>
      </c>
      <c r="C7926" t="s">
        <v>9022</v>
      </c>
      <c r="D7926" s="4">
        <v>2288</v>
      </c>
      <c r="E7926">
        <v>10</v>
      </c>
      <c r="F7926" t="s">
        <v>14</v>
      </c>
      <c r="G7926" t="s">
        <v>10961</v>
      </c>
      <c r="H7926" t="s">
        <v>10686</v>
      </c>
    </row>
    <row r="7927" spans="1:8" x14ac:dyDescent="0.25">
      <c r="A7927" s="42">
        <v>45840</v>
      </c>
      <c r="B7927" s="4" t="s">
        <v>7094</v>
      </c>
      <c r="C7927" t="s">
        <v>7095</v>
      </c>
      <c r="D7927" s="4">
        <v>2288</v>
      </c>
      <c r="E7927">
        <v>50</v>
      </c>
      <c r="F7927" t="s">
        <v>14</v>
      </c>
      <c r="G7927" t="s">
        <v>10961</v>
      </c>
      <c r="H7927" t="s">
        <v>10686</v>
      </c>
    </row>
    <row r="7928" spans="1:8" x14ac:dyDescent="0.25">
      <c r="A7928" s="42">
        <v>45840</v>
      </c>
      <c r="B7928" s="4" t="s">
        <v>52</v>
      </c>
      <c r="C7928" t="s">
        <v>53</v>
      </c>
      <c r="D7928" s="4">
        <v>2288</v>
      </c>
      <c r="E7928">
        <v>5</v>
      </c>
      <c r="F7928" t="s">
        <v>14</v>
      </c>
      <c r="G7928" t="s">
        <v>10961</v>
      </c>
      <c r="H7928" t="s">
        <v>10686</v>
      </c>
    </row>
    <row r="7929" spans="1:8" x14ac:dyDescent="0.25">
      <c r="A7929" s="42">
        <v>45840</v>
      </c>
      <c r="B7929" s="4" t="s">
        <v>2560</v>
      </c>
      <c r="C7929" t="s">
        <v>2561</v>
      </c>
      <c r="D7929" s="4">
        <v>2288</v>
      </c>
      <c r="E7929">
        <v>5</v>
      </c>
      <c r="F7929" t="s">
        <v>14</v>
      </c>
      <c r="G7929" t="s">
        <v>10961</v>
      </c>
      <c r="H7929" t="s">
        <v>10686</v>
      </c>
    </row>
    <row r="7930" spans="1:8" x14ac:dyDescent="0.25">
      <c r="A7930" s="42">
        <v>45840</v>
      </c>
      <c r="B7930" s="4" t="s">
        <v>10892</v>
      </c>
      <c r="C7930" t="s">
        <v>10893</v>
      </c>
      <c r="D7930" s="4">
        <v>2288</v>
      </c>
      <c r="E7930">
        <v>2</v>
      </c>
      <c r="F7930" t="s">
        <v>14</v>
      </c>
      <c r="G7930" t="s">
        <v>10961</v>
      </c>
      <c r="H7930" t="s">
        <v>10686</v>
      </c>
    </row>
    <row r="7931" spans="1:8" x14ac:dyDescent="0.25">
      <c r="A7931" s="42">
        <v>45840</v>
      </c>
      <c r="B7931" s="4" t="s">
        <v>87</v>
      </c>
      <c r="C7931" t="s">
        <v>88</v>
      </c>
      <c r="D7931" s="4">
        <v>2288</v>
      </c>
      <c r="E7931">
        <v>2</v>
      </c>
      <c r="F7931" t="s">
        <v>14</v>
      </c>
      <c r="G7931" t="s">
        <v>10961</v>
      </c>
      <c r="H7931" t="s">
        <v>10686</v>
      </c>
    </row>
    <row r="7932" spans="1:8" x14ac:dyDescent="0.25">
      <c r="A7932" s="42">
        <v>45840</v>
      </c>
      <c r="B7932" s="4" t="s">
        <v>5077</v>
      </c>
      <c r="C7932" t="s">
        <v>5078</v>
      </c>
      <c r="D7932" s="4">
        <v>2288</v>
      </c>
      <c r="E7932">
        <v>10</v>
      </c>
      <c r="F7932" t="s">
        <v>14</v>
      </c>
      <c r="G7932" t="s">
        <v>10961</v>
      </c>
      <c r="H7932" t="s">
        <v>10686</v>
      </c>
    </row>
    <row r="7933" spans="1:8" x14ac:dyDescent="0.25">
      <c r="A7933" s="42">
        <v>45840</v>
      </c>
      <c r="B7933" s="4" t="s">
        <v>942</v>
      </c>
      <c r="C7933" t="s">
        <v>3499</v>
      </c>
      <c r="D7933" s="4">
        <v>2288</v>
      </c>
      <c r="E7933">
        <v>6</v>
      </c>
      <c r="F7933" t="s">
        <v>14</v>
      </c>
      <c r="G7933" t="s">
        <v>10961</v>
      </c>
      <c r="H7933" t="s">
        <v>10686</v>
      </c>
    </row>
    <row r="7934" spans="1:8" x14ac:dyDescent="0.25">
      <c r="A7934" s="42">
        <v>45840</v>
      </c>
      <c r="B7934" s="4" t="s">
        <v>7092</v>
      </c>
      <c r="C7934" t="s">
        <v>7093</v>
      </c>
      <c r="D7934" s="4">
        <v>2288</v>
      </c>
      <c r="E7934">
        <v>40</v>
      </c>
      <c r="F7934" t="s">
        <v>14</v>
      </c>
      <c r="G7934" t="s">
        <v>10961</v>
      </c>
      <c r="H7934" t="s">
        <v>10686</v>
      </c>
    </row>
    <row r="7935" spans="1:8" x14ac:dyDescent="0.25">
      <c r="A7935" s="42">
        <v>45840</v>
      </c>
      <c r="B7935" s="4" t="s">
        <v>11240</v>
      </c>
      <c r="C7935" t="s">
        <v>11240</v>
      </c>
      <c r="D7935" s="4">
        <v>2288</v>
      </c>
      <c r="E7935">
        <v>2</v>
      </c>
      <c r="F7935" t="s">
        <v>14</v>
      </c>
      <c r="G7935" t="s">
        <v>10961</v>
      </c>
      <c r="H7935" t="s">
        <v>10686</v>
      </c>
    </row>
    <row r="7936" spans="1:8" x14ac:dyDescent="0.25">
      <c r="A7936" s="42">
        <v>45847</v>
      </c>
      <c r="B7936" s="4" t="s">
        <v>872</v>
      </c>
      <c r="C7936" t="s">
        <v>8417</v>
      </c>
      <c r="D7936" s="4" t="s">
        <v>11284</v>
      </c>
      <c r="E7936">
        <v>72</v>
      </c>
      <c r="F7936" t="s">
        <v>14</v>
      </c>
      <c r="G7936" t="s">
        <v>10961</v>
      </c>
      <c r="H7936" t="s">
        <v>8431</v>
      </c>
    </row>
    <row r="7937" spans="1:8" x14ac:dyDescent="0.25">
      <c r="A7937" s="42">
        <v>45847</v>
      </c>
      <c r="B7937" s="4" t="s">
        <v>1190</v>
      </c>
      <c r="C7937" t="s">
        <v>3541</v>
      </c>
      <c r="D7937" s="4" t="s">
        <v>11284</v>
      </c>
      <c r="E7937">
        <v>180</v>
      </c>
      <c r="F7937" t="s">
        <v>14</v>
      </c>
      <c r="G7937" t="s">
        <v>10961</v>
      </c>
      <c r="H7937" t="s">
        <v>8431</v>
      </c>
    </row>
    <row r="7938" spans="1:8" x14ac:dyDescent="0.25">
      <c r="A7938" s="42">
        <v>45847</v>
      </c>
      <c r="B7938" s="4" t="s">
        <v>632</v>
      </c>
      <c r="C7938" t="s">
        <v>3559</v>
      </c>
      <c r="D7938" s="4" t="s">
        <v>11284</v>
      </c>
      <c r="E7938">
        <v>30</v>
      </c>
      <c r="F7938" t="s">
        <v>25</v>
      </c>
      <c r="G7938" t="s">
        <v>10961</v>
      </c>
      <c r="H7938" t="s">
        <v>8431</v>
      </c>
    </row>
    <row r="7939" spans="1:8" x14ac:dyDescent="0.25">
      <c r="A7939" s="42">
        <v>45847</v>
      </c>
      <c r="B7939" s="4" t="s">
        <v>971</v>
      </c>
      <c r="C7939" t="s">
        <v>972</v>
      </c>
      <c r="D7939" s="4" t="s">
        <v>11284</v>
      </c>
      <c r="E7939">
        <v>72</v>
      </c>
      <c r="F7939" t="s">
        <v>14</v>
      </c>
      <c r="G7939" t="s">
        <v>10961</v>
      </c>
      <c r="H7939" t="s">
        <v>8431</v>
      </c>
    </row>
    <row r="7940" spans="1:8" x14ac:dyDescent="0.25">
      <c r="A7940" s="42">
        <v>45847</v>
      </c>
      <c r="B7940" s="4" t="s">
        <v>90</v>
      </c>
      <c r="C7940" t="s">
        <v>91</v>
      </c>
      <c r="D7940" s="4" t="s">
        <v>11284</v>
      </c>
      <c r="E7940">
        <v>2</v>
      </c>
      <c r="F7940" t="s">
        <v>14</v>
      </c>
      <c r="G7940" t="s">
        <v>10961</v>
      </c>
      <c r="H7940" t="s">
        <v>8431</v>
      </c>
    </row>
    <row r="7941" spans="1:8" x14ac:dyDescent="0.25">
      <c r="A7941" s="42">
        <v>45847</v>
      </c>
      <c r="B7941" s="4" t="s">
        <v>234</v>
      </c>
      <c r="C7941" t="s">
        <v>235</v>
      </c>
      <c r="D7941" s="4" t="s">
        <v>11284</v>
      </c>
      <c r="E7941">
        <v>6</v>
      </c>
      <c r="F7941" t="s">
        <v>14</v>
      </c>
      <c r="G7941" t="s">
        <v>10961</v>
      </c>
      <c r="H7941" t="s">
        <v>8431</v>
      </c>
    </row>
    <row r="7942" spans="1:8" x14ac:dyDescent="0.25">
      <c r="A7942" s="42">
        <v>45847</v>
      </c>
      <c r="B7942" s="4" t="s">
        <v>222</v>
      </c>
      <c r="C7942" t="s">
        <v>223</v>
      </c>
      <c r="D7942" s="4" t="s">
        <v>11284</v>
      </c>
      <c r="E7942">
        <v>6</v>
      </c>
      <c r="F7942" t="s">
        <v>14</v>
      </c>
      <c r="G7942" t="s">
        <v>10961</v>
      </c>
      <c r="H7942" t="s">
        <v>8431</v>
      </c>
    </row>
    <row r="7943" spans="1:8" x14ac:dyDescent="0.25">
      <c r="A7943" s="42">
        <v>45847</v>
      </c>
      <c r="B7943" s="4" t="s">
        <v>179</v>
      </c>
      <c r="C7943" t="s">
        <v>180</v>
      </c>
      <c r="D7943" s="4" t="s">
        <v>11284</v>
      </c>
      <c r="E7943">
        <v>7</v>
      </c>
      <c r="F7943" t="s">
        <v>14</v>
      </c>
      <c r="G7943" t="s">
        <v>10961</v>
      </c>
      <c r="H7943" t="s">
        <v>8431</v>
      </c>
    </row>
    <row r="7944" spans="1:8" x14ac:dyDescent="0.25">
      <c r="A7944" s="42">
        <v>45847</v>
      </c>
      <c r="B7944" s="4" t="s">
        <v>176</v>
      </c>
      <c r="C7944" t="s">
        <v>177</v>
      </c>
      <c r="D7944" s="4" t="s">
        <v>11284</v>
      </c>
      <c r="E7944">
        <v>7</v>
      </c>
      <c r="F7944" t="s">
        <v>14</v>
      </c>
      <c r="G7944" t="s">
        <v>10961</v>
      </c>
      <c r="H7944" t="s">
        <v>8431</v>
      </c>
    </row>
    <row r="7945" spans="1:8" x14ac:dyDescent="0.25">
      <c r="A7945" s="42">
        <v>45847</v>
      </c>
      <c r="B7945" s="4" t="s">
        <v>8809</v>
      </c>
      <c r="C7945" t="s">
        <v>8781</v>
      </c>
      <c r="D7945" s="4" t="s">
        <v>11284</v>
      </c>
      <c r="E7945">
        <v>8</v>
      </c>
      <c r="F7945" t="s">
        <v>14</v>
      </c>
      <c r="G7945" t="s">
        <v>10961</v>
      </c>
      <c r="H7945" t="s">
        <v>8431</v>
      </c>
    </row>
    <row r="7946" spans="1:8" x14ac:dyDescent="0.25">
      <c r="A7946" s="42">
        <v>45847</v>
      </c>
      <c r="B7946" s="4" t="s">
        <v>611</v>
      </c>
      <c r="C7946" t="s">
        <v>612</v>
      </c>
      <c r="D7946" s="4" t="s">
        <v>11284</v>
      </c>
      <c r="E7946">
        <v>72</v>
      </c>
      <c r="F7946" t="s">
        <v>14</v>
      </c>
      <c r="G7946" t="s">
        <v>10961</v>
      </c>
      <c r="H7946" t="s">
        <v>8431</v>
      </c>
    </row>
    <row r="7947" spans="1:8" x14ac:dyDescent="0.25">
      <c r="A7947" s="42">
        <v>45847</v>
      </c>
      <c r="B7947" s="4" t="s">
        <v>10779</v>
      </c>
      <c r="C7947" t="s">
        <v>6067</v>
      </c>
      <c r="D7947" s="4" t="s">
        <v>11284</v>
      </c>
      <c r="E7947">
        <v>4</v>
      </c>
      <c r="F7947" t="s">
        <v>14</v>
      </c>
      <c r="G7947" t="s">
        <v>10961</v>
      </c>
      <c r="H7947" t="s">
        <v>8431</v>
      </c>
    </row>
    <row r="7948" spans="1:8" x14ac:dyDescent="0.25">
      <c r="A7948" s="42">
        <v>45847</v>
      </c>
      <c r="B7948" s="4" t="s">
        <v>1345</v>
      </c>
      <c r="C7948" t="s">
        <v>1346</v>
      </c>
      <c r="D7948" s="4" t="s">
        <v>11284</v>
      </c>
      <c r="E7948">
        <v>84</v>
      </c>
      <c r="F7948" t="s">
        <v>14</v>
      </c>
      <c r="G7948" t="s">
        <v>10961</v>
      </c>
      <c r="H7948" t="s">
        <v>8431</v>
      </c>
    </row>
    <row r="7949" spans="1:8" x14ac:dyDescent="0.25">
      <c r="A7949" s="42">
        <v>45847</v>
      </c>
      <c r="B7949" s="4" t="s">
        <v>2337</v>
      </c>
      <c r="C7949" t="s">
        <v>2338</v>
      </c>
      <c r="D7949" s="4" t="s">
        <v>11284</v>
      </c>
      <c r="E7949">
        <v>5</v>
      </c>
      <c r="F7949" t="s">
        <v>14</v>
      </c>
      <c r="G7949" t="s">
        <v>10961</v>
      </c>
      <c r="H7949" t="s">
        <v>8431</v>
      </c>
    </row>
    <row r="7950" spans="1:8" x14ac:dyDescent="0.25">
      <c r="A7950" s="42">
        <v>45847</v>
      </c>
      <c r="B7950" s="4" t="s">
        <v>4703</v>
      </c>
      <c r="C7950" t="s">
        <v>4704</v>
      </c>
      <c r="D7950" s="4" t="s">
        <v>11284</v>
      </c>
      <c r="E7950">
        <v>15</v>
      </c>
      <c r="F7950" t="s">
        <v>14</v>
      </c>
      <c r="G7950" t="s">
        <v>10961</v>
      </c>
      <c r="H7950" t="s">
        <v>8431</v>
      </c>
    </row>
    <row r="7951" spans="1:8" x14ac:dyDescent="0.25">
      <c r="A7951" s="42">
        <v>45847</v>
      </c>
      <c r="B7951" s="4" t="s">
        <v>646</v>
      </c>
      <c r="C7951" t="s">
        <v>647</v>
      </c>
      <c r="D7951" s="4" t="s">
        <v>11284</v>
      </c>
      <c r="E7951">
        <v>40</v>
      </c>
      <c r="F7951" t="s">
        <v>14</v>
      </c>
      <c r="G7951" t="s">
        <v>10961</v>
      </c>
      <c r="H7951" t="s">
        <v>8431</v>
      </c>
    </row>
    <row r="7952" spans="1:8" x14ac:dyDescent="0.25">
      <c r="A7952" s="42">
        <v>45847</v>
      </c>
      <c r="B7952" s="4" t="s">
        <v>2295</v>
      </c>
      <c r="C7952" t="s">
        <v>2296</v>
      </c>
      <c r="D7952" s="4" t="s">
        <v>11284</v>
      </c>
      <c r="E7952">
        <v>120</v>
      </c>
      <c r="F7952" t="s">
        <v>14</v>
      </c>
      <c r="G7952" t="s">
        <v>10961</v>
      </c>
      <c r="H7952" t="s">
        <v>8431</v>
      </c>
    </row>
    <row r="7953" spans="1:8" x14ac:dyDescent="0.25">
      <c r="A7953" s="42">
        <v>45847</v>
      </c>
      <c r="B7953" s="4" t="s">
        <v>1342</v>
      </c>
      <c r="C7953" t="s">
        <v>1343</v>
      </c>
      <c r="D7953" s="4" t="s">
        <v>11284</v>
      </c>
      <c r="E7953">
        <v>50</v>
      </c>
      <c r="F7953" t="s">
        <v>14</v>
      </c>
      <c r="G7953" t="s">
        <v>10961</v>
      </c>
      <c r="H7953" t="s">
        <v>8431</v>
      </c>
    </row>
    <row r="7954" spans="1:8" x14ac:dyDescent="0.25">
      <c r="A7954" s="42">
        <v>45847</v>
      </c>
      <c r="B7954" s="4" t="s">
        <v>1272</v>
      </c>
      <c r="C7954" t="s">
        <v>3553</v>
      </c>
      <c r="D7954" s="4" t="s">
        <v>11284</v>
      </c>
      <c r="E7954">
        <v>120</v>
      </c>
      <c r="F7954" t="s">
        <v>14</v>
      </c>
      <c r="G7954" t="s">
        <v>10961</v>
      </c>
      <c r="H7954" t="s">
        <v>8431</v>
      </c>
    </row>
    <row r="7955" spans="1:8" x14ac:dyDescent="0.25">
      <c r="A7955" s="42">
        <v>45847</v>
      </c>
      <c r="B7955" s="4" t="s">
        <v>630</v>
      </c>
      <c r="C7955" t="s">
        <v>3558</v>
      </c>
      <c r="D7955" s="4" t="s">
        <v>11284</v>
      </c>
      <c r="E7955">
        <v>20</v>
      </c>
      <c r="F7955" t="s">
        <v>25</v>
      </c>
      <c r="G7955" t="s">
        <v>10961</v>
      </c>
      <c r="H7955" t="s">
        <v>8431</v>
      </c>
    </row>
    <row r="7956" spans="1:8" x14ac:dyDescent="0.25">
      <c r="A7956" s="42">
        <v>45847</v>
      </c>
      <c r="B7956" s="4" t="s">
        <v>634</v>
      </c>
      <c r="C7956" t="s">
        <v>3560</v>
      </c>
      <c r="D7956" s="4" t="s">
        <v>11284</v>
      </c>
      <c r="E7956">
        <v>50</v>
      </c>
      <c r="F7956" t="s">
        <v>25</v>
      </c>
      <c r="G7956" t="s">
        <v>10961</v>
      </c>
      <c r="H7956" t="s">
        <v>8431</v>
      </c>
    </row>
    <row r="7957" spans="1:8" x14ac:dyDescent="0.25">
      <c r="A7957" s="42">
        <v>45847</v>
      </c>
      <c r="B7957" s="4">
        <v>11333424</v>
      </c>
      <c r="C7957" t="s">
        <v>8991</v>
      </c>
      <c r="D7957" s="4" t="s">
        <v>11284</v>
      </c>
      <c r="E7957">
        <v>1</v>
      </c>
      <c r="F7957" t="s">
        <v>14</v>
      </c>
      <c r="G7957" t="s">
        <v>10961</v>
      </c>
      <c r="H7957" t="s">
        <v>8431</v>
      </c>
    </row>
    <row r="7958" spans="1:8" x14ac:dyDescent="0.25">
      <c r="A7958" s="42">
        <v>45847</v>
      </c>
      <c r="B7958" s="4">
        <v>11114489</v>
      </c>
      <c r="C7958" t="s">
        <v>8992</v>
      </c>
      <c r="D7958" s="4" t="s">
        <v>11284</v>
      </c>
      <c r="E7958">
        <v>1</v>
      </c>
      <c r="F7958" t="s">
        <v>14</v>
      </c>
      <c r="G7958" t="s">
        <v>10961</v>
      </c>
      <c r="H7958" t="s">
        <v>8431</v>
      </c>
    </row>
    <row r="7959" spans="1:8" x14ac:dyDescent="0.25">
      <c r="A7959" s="42">
        <v>45847</v>
      </c>
      <c r="B7959" s="4" t="s">
        <v>1312</v>
      </c>
      <c r="C7959" t="s">
        <v>1313</v>
      </c>
      <c r="D7959" s="4" t="s">
        <v>11284</v>
      </c>
      <c r="E7959">
        <v>10</v>
      </c>
      <c r="F7959" t="s">
        <v>14</v>
      </c>
      <c r="G7959" t="s">
        <v>10961</v>
      </c>
      <c r="H7959" t="s">
        <v>8431</v>
      </c>
    </row>
    <row r="7960" spans="1:8" x14ac:dyDescent="0.25">
      <c r="A7960" s="42">
        <v>45847</v>
      </c>
      <c r="B7960" s="4">
        <v>6283049090</v>
      </c>
      <c r="C7960" t="s">
        <v>8742</v>
      </c>
      <c r="D7960" s="4" t="s">
        <v>11284</v>
      </c>
      <c r="E7960">
        <v>1</v>
      </c>
      <c r="F7960" t="s">
        <v>25</v>
      </c>
      <c r="G7960" t="s">
        <v>10961</v>
      </c>
      <c r="H7960" t="s">
        <v>8431</v>
      </c>
    </row>
    <row r="7961" spans="1:8" x14ac:dyDescent="0.25">
      <c r="A7961" s="42">
        <v>45847</v>
      </c>
      <c r="B7961" s="4" t="s">
        <v>8873</v>
      </c>
      <c r="C7961" t="s">
        <v>8841</v>
      </c>
      <c r="D7961" s="4" t="s">
        <v>11284</v>
      </c>
      <c r="E7961">
        <v>6</v>
      </c>
      <c r="F7961" t="s">
        <v>14</v>
      </c>
      <c r="G7961" t="s">
        <v>10961</v>
      </c>
      <c r="H7961" t="s">
        <v>8431</v>
      </c>
    </row>
    <row r="7962" spans="1:8" x14ac:dyDescent="0.25">
      <c r="A7962" s="42">
        <v>45847</v>
      </c>
      <c r="B7962" s="4" t="s">
        <v>1938</v>
      </c>
      <c r="C7962" t="s">
        <v>1939</v>
      </c>
      <c r="D7962" s="4" t="s">
        <v>11284</v>
      </c>
      <c r="E7962">
        <v>5</v>
      </c>
      <c r="F7962" t="s">
        <v>14</v>
      </c>
      <c r="G7962" t="s">
        <v>10961</v>
      </c>
      <c r="H7962" t="s">
        <v>8431</v>
      </c>
    </row>
    <row r="7963" spans="1:8" x14ac:dyDescent="0.25">
      <c r="A7963" s="42">
        <v>45847</v>
      </c>
      <c r="B7963" s="4">
        <v>3280843100</v>
      </c>
      <c r="C7963" t="s">
        <v>8701</v>
      </c>
      <c r="D7963" s="4" t="s">
        <v>11284</v>
      </c>
      <c r="E7963">
        <v>4</v>
      </c>
      <c r="F7963" t="s">
        <v>14</v>
      </c>
      <c r="G7963" t="s">
        <v>10961</v>
      </c>
      <c r="H7963" t="s">
        <v>8431</v>
      </c>
    </row>
    <row r="7964" spans="1:8" x14ac:dyDescent="0.25">
      <c r="A7964" s="42">
        <v>45847</v>
      </c>
      <c r="B7964" s="4">
        <v>3280845100</v>
      </c>
      <c r="C7964" t="s">
        <v>8702</v>
      </c>
      <c r="D7964" s="4" t="s">
        <v>11284</v>
      </c>
      <c r="E7964">
        <v>2</v>
      </c>
      <c r="F7964" t="s">
        <v>14</v>
      </c>
      <c r="G7964" t="s">
        <v>10961</v>
      </c>
      <c r="H7964" t="s">
        <v>8431</v>
      </c>
    </row>
    <row r="7965" spans="1:8" x14ac:dyDescent="0.25">
      <c r="A7965" s="42">
        <v>45847</v>
      </c>
      <c r="B7965" s="4" t="s">
        <v>3228</v>
      </c>
      <c r="C7965" t="s">
        <v>3229</v>
      </c>
      <c r="D7965" s="4" t="s">
        <v>11284</v>
      </c>
      <c r="E7965">
        <v>5</v>
      </c>
      <c r="F7965" t="s">
        <v>14</v>
      </c>
      <c r="G7965" t="s">
        <v>10961</v>
      </c>
      <c r="H7965" t="s">
        <v>8431</v>
      </c>
    </row>
    <row r="7966" spans="1:8" x14ac:dyDescent="0.25">
      <c r="A7966" s="42">
        <v>45847</v>
      </c>
      <c r="B7966" s="4" t="s">
        <v>9008</v>
      </c>
      <c r="C7966" t="s">
        <v>3230</v>
      </c>
      <c r="D7966" s="4" t="s">
        <v>11284</v>
      </c>
      <c r="E7966">
        <v>5</v>
      </c>
      <c r="F7966" t="s">
        <v>14</v>
      </c>
      <c r="G7966" t="s">
        <v>10961</v>
      </c>
      <c r="H7966" t="s">
        <v>8431</v>
      </c>
    </row>
    <row r="7967" spans="1:8" x14ac:dyDescent="0.25">
      <c r="A7967" s="42">
        <v>45847</v>
      </c>
      <c r="B7967" s="4">
        <v>1280819100</v>
      </c>
      <c r="C7967" t="s">
        <v>8653</v>
      </c>
      <c r="D7967" s="4" t="s">
        <v>11284</v>
      </c>
      <c r="E7967">
        <v>1</v>
      </c>
      <c r="F7967" t="s">
        <v>25</v>
      </c>
      <c r="G7967" t="s">
        <v>10961</v>
      </c>
      <c r="H7967" t="s">
        <v>8431</v>
      </c>
    </row>
    <row r="7968" spans="1:8" x14ac:dyDescent="0.25">
      <c r="A7968" s="42">
        <v>45847</v>
      </c>
      <c r="B7968" s="4" t="s">
        <v>3422</v>
      </c>
      <c r="C7968" t="s">
        <v>3423</v>
      </c>
      <c r="D7968" s="4" t="s">
        <v>11284</v>
      </c>
      <c r="E7968">
        <v>240</v>
      </c>
      <c r="F7968" t="s">
        <v>14</v>
      </c>
      <c r="G7968" t="s">
        <v>10961</v>
      </c>
      <c r="H7968" t="s">
        <v>8431</v>
      </c>
    </row>
    <row r="7969" spans="1:8" x14ac:dyDescent="0.25">
      <c r="A7969" s="42">
        <v>45847</v>
      </c>
      <c r="B7969" s="4" t="s">
        <v>9323</v>
      </c>
      <c r="C7969" t="s">
        <v>8905</v>
      </c>
      <c r="D7969" s="4" t="s">
        <v>11284</v>
      </c>
      <c r="E7969">
        <v>6</v>
      </c>
      <c r="F7969" t="s">
        <v>25</v>
      </c>
      <c r="G7969" t="s">
        <v>10961</v>
      </c>
      <c r="H7969" t="s">
        <v>8431</v>
      </c>
    </row>
    <row r="7970" spans="1:8" x14ac:dyDescent="0.25">
      <c r="A7970" s="42">
        <v>45847</v>
      </c>
      <c r="B7970" s="4" t="s">
        <v>9018</v>
      </c>
      <c r="C7970" t="s">
        <v>10521</v>
      </c>
      <c r="D7970" s="4" t="s">
        <v>11284</v>
      </c>
      <c r="E7970">
        <v>8</v>
      </c>
      <c r="F7970" t="s">
        <v>14</v>
      </c>
      <c r="G7970" t="s">
        <v>10961</v>
      </c>
      <c r="H7970" t="s">
        <v>8431</v>
      </c>
    </row>
    <row r="7971" spans="1:8" x14ac:dyDescent="0.25">
      <c r="A7971" s="42">
        <v>45847</v>
      </c>
      <c r="B7971" s="4" t="s">
        <v>9333</v>
      </c>
      <c r="C7971" t="s">
        <v>8916</v>
      </c>
      <c r="D7971" s="4" t="s">
        <v>11284</v>
      </c>
      <c r="E7971">
        <v>4</v>
      </c>
      <c r="F7971" t="s">
        <v>14</v>
      </c>
      <c r="G7971" t="s">
        <v>10961</v>
      </c>
      <c r="H7971" t="s">
        <v>8431</v>
      </c>
    </row>
    <row r="7972" spans="1:8" x14ac:dyDescent="0.25">
      <c r="A7972" s="42">
        <v>45847</v>
      </c>
      <c r="B7972" s="4" t="s">
        <v>1127</v>
      </c>
      <c r="C7972" t="s">
        <v>1128</v>
      </c>
      <c r="D7972" s="4" t="s">
        <v>11284</v>
      </c>
      <c r="E7972">
        <v>30</v>
      </c>
      <c r="F7972" t="s">
        <v>25</v>
      </c>
      <c r="G7972" t="s">
        <v>10961</v>
      </c>
      <c r="H7972" t="s">
        <v>8431</v>
      </c>
    </row>
    <row r="7973" spans="1:8" x14ac:dyDescent="0.25">
      <c r="A7973" s="42">
        <v>45847</v>
      </c>
      <c r="B7973" s="4" t="s">
        <v>8233</v>
      </c>
      <c r="C7973" t="s">
        <v>8234</v>
      </c>
      <c r="D7973" s="4" t="s">
        <v>11284</v>
      </c>
      <c r="E7973">
        <v>20</v>
      </c>
      <c r="F7973" t="s">
        <v>14</v>
      </c>
      <c r="G7973" t="s">
        <v>10961</v>
      </c>
      <c r="H7973" t="s">
        <v>8431</v>
      </c>
    </row>
    <row r="7974" spans="1:8" x14ac:dyDescent="0.25">
      <c r="A7974" s="42">
        <v>45843</v>
      </c>
      <c r="B7974" s="4" t="s">
        <v>3970</v>
      </c>
      <c r="C7974" t="s">
        <v>11290</v>
      </c>
      <c r="D7974" s="4">
        <v>3737</v>
      </c>
      <c r="E7974">
        <v>12</v>
      </c>
      <c r="F7974" t="s">
        <v>14</v>
      </c>
      <c r="G7974" t="s">
        <v>10003</v>
      </c>
    </row>
    <row r="7975" spans="1:8" x14ac:dyDescent="0.25">
      <c r="A7975" s="42">
        <v>45843</v>
      </c>
      <c r="B7975" s="4" t="s">
        <v>11291</v>
      </c>
      <c r="C7975" t="s">
        <v>11291</v>
      </c>
      <c r="D7975" s="4">
        <v>3738</v>
      </c>
      <c r="E7975">
        <v>6</v>
      </c>
      <c r="F7975" t="s">
        <v>14</v>
      </c>
      <c r="G7975" t="s">
        <v>10003</v>
      </c>
    </row>
    <row r="7976" spans="1:8" x14ac:dyDescent="0.25">
      <c r="A7976" s="42">
        <v>45843</v>
      </c>
      <c r="B7976" s="4" t="s">
        <v>11292</v>
      </c>
      <c r="C7976" t="s">
        <v>11292</v>
      </c>
      <c r="D7976" s="4">
        <v>3747</v>
      </c>
      <c r="E7976">
        <v>212</v>
      </c>
      <c r="F7976" t="s">
        <v>14</v>
      </c>
      <c r="G7976" t="s">
        <v>10003</v>
      </c>
    </row>
    <row r="7977" spans="1:8" x14ac:dyDescent="0.25">
      <c r="A7977" s="42">
        <v>45845</v>
      </c>
      <c r="B7977" s="4" t="s">
        <v>1642</v>
      </c>
      <c r="C7977" t="s">
        <v>1643</v>
      </c>
      <c r="D7977" s="4">
        <v>3750</v>
      </c>
      <c r="E7977">
        <v>40</v>
      </c>
      <c r="F7977" t="s">
        <v>14</v>
      </c>
      <c r="G7977" t="s">
        <v>10003</v>
      </c>
    </row>
    <row r="7978" spans="1:8" x14ac:dyDescent="0.25">
      <c r="A7978" s="42">
        <v>45845</v>
      </c>
      <c r="B7978" s="4" t="s">
        <v>1573</v>
      </c>
      <c r="C7978" t="s">
        <v>1574</v>
      </c>
      <c r="D7978" s="4">
        <v>3751</v>
      </c>
      <c r="E7978">
        <v>42</v>
      </c>
      <c r="F7978" t="s">
        <v>14</v>
      </c>
      <c r="G7978" t="s">
        <v>10003</v>
      </c>
    </row>
    <row r="7979" spans="1:8" x14ac:dyDescent="0.25">
      <c r="A7979" s="42">
        <v>45845</v>
      </c>
      <c r="B7979" s="4" t="s">
        <v>11293</v>
      </c>
      <c r="C7979" t="s">
        <v>11294</v>
      </c>
      <c r="D7979" s="4">
        <v>3757</v>
      </c>
      <c r="E7979">
        <v>15</v>
      </c>
      <c r="F7979" t="s">
        <v>25</v>
      </c>
      <c r="G7979" t="s">
        <v>10003</v>
      </c>
    </row>
    <row r="7980" spans="1:8" x14ac:dyDescent="0.25">
      <c r="A7980" s="42">
        <v>45845</v>
      </c>
      <c r="B7980" s="4" t="s">
        <v>11295</v>
      </c>
      <c r="C7980" t="s">
        <v>11296</v>
      </c>
      <c r="D7980" s="4">
        <v>3758</v>
      </c>
      <c r="E7980">
        <v>30</v>
      </c>
      <c r="F7980" t="s">
        <v>14</v>
      </c>
      <c r="G7980" t="s">
        <v>10003</v>
      </c>
    </row>
    <row r="7981" spans="1:8" x14ac:dyDescent="0.25">
      <c r="A7981" s="42">
        <v>45845</v>
      </c>
      <c r="B7981" s="4" t="s">
        <v>11297</v>
      </c>
      <c r="C7981" t="s">
        <v>11298</v>
      </c>
      <c r="D7981" s="4">
        <v>3759</v>
      </c>
      <c r="E7981">
        <v>35</v>
      </c>
      <c r="F7981" t="s">
        <v>14</v>
      </c>
      <c r="G7981" t="s">
        <v>10003</v>
      </c>
    </row>
    <row r="7982" spans="1:8" x14ac:dyDescent="0.25">
      <c r="A7982" s="42">
        <v>45845</v>
      </c>
      <c r="B7982" s="4" t="s">
        <v>11299</v>
      </c>
      <c r="C7982" t="s">
        <v>11300</v>
      </c>
      <c r="D7982" s="4">
        <v>3760</v>
      </c>
      <c r="E7982">
        <v>3</v>
      </c>
      <c r="F7982" t="s">
        <v>14</v>
      </c>
      <c r="G7982" t="s">
        <v>10003</v>
      </c>
    </row>
    <row r="7983" spans="1:8" x14ac:dyDescent="0.25">
      <c r="A7983" s="42">
        <v>45845</v>
      </c>
      <c r="B7983" s="4" t="s">
        <v>11301</v>
      </c>
      <c r="C7983" t="s">
        <v>11302</v>
      </c>
      <c r="D7983" s="4">
        <v>3761</v>
      </c>
      <c r="E7983">
        <v>20</v>
      </c>
      <c r="F7983" t="s">
        <v>14</v>
      </c>
      <c r="G7983" t="s">
        <v>10003</v>
      </c>
    </row>
    <row r="7984" spans="1:8" x14ac:dyDescent="0.25">
      <c r="A7984" s="42">
        <v>45845</v>
      </c>
      <c r="B7984" s="4" t="s">
        <v>11303</v>
      </c>
      <c r="C7984" t="s">
        <v>11304</v>
      </c>
      <c r="D7984" s="4">
        <v>3762</v>
      </c>
      <c r="E7984">
        <v>40</v>
      </c>
      <c r="F7984" t="s">
        <v>14</v>
      </c>
      <c r="G7984" t="s">
        <v>10003</v>
      </c>
    </row>
    <row r="7985" spans="1:7" x14ac:dyDescent="0.25">
      <c r="A7985" s="42">
        <v>45845</v>
      </c>
      <c r="B7985" s="4" t="s">
        <v>11305</v>
      </c>
      <c r="C7985" t="s">
        <v>11306</v>
      </c>
      <c r="D7985" s="4">
        <v>3763</v>
      </c>
      <c r="E7985">
        <v>90</v>
      </c>
      <c r="F7985" t="s">
        <v>14</v>
      </c>
      <c r="G7985" t="s">
        <v>10003</v>
      </c>
    </row>
    <row r="7986" spans="1:7" x14ac:dyDescent="0.25">
      <c r="A7986" s="42">
        <v>45845</v>
      </c>
      <c r="B7986" s="4" t="s">
        <v>11307</v>
      </c>
      <c r="C7986" t="s">
        <v>11308</v>
      </c>
      <c r="D7986" s="4">
        <v>3764</v>
      </c>
      <c r="E7986">
        <v>80</v>
      </c>
      <c r="F7986" t="s">
        <v>14</v>
      </c>
      <c r="G7986" t="s">
        <v>10003</v>
      </c>
    </row>
    <row r="7987" spans="1:7" x14ac:dyDescent="0.25">
      <c r="A7987" s="42">
        <v>45846</v>
      </c>
      <c r="B7987" s="4" t="s">
        <v>8153</v>
      </c>
      <c r="C7987" t="s">
        <v>8154</v>
      </c>
      <c r="D7987" s="4">
        <v>3765</v>
      </c>
      <c r="E7987">
        <v>198</v>
      </c>
      <c r="F7987" t="s">
        <v>14</v>
      </c>
      <c r="G7987" t="s">
        <v>10003</v>
      </c>
    </row>
    <row r="7988" spans="1:7" x14ac:dyDescent="0.25">
      <c r="A7988" s="42">
        <v>45846</v>
      </c>
      <c r="B7988" s="4" t="s">
        <v>8155</v>
      </c>
      <c r="C7988" t="s">
        <v>8156</v>
      </c>
      <c r="D7988" s="4">
        <v>3766</v>
      </c>
      <c r="E7988">
        <v>70</v>
      </c>
      <c r="F7988" t="s">
        <v>14</v>
      </c>
      <c r="G7988" t="s">
        <v>10003</v>
      </c>
    </row>
    <row r="7989" spans="1:7" x14ac:dyDescent="0.25">
      <c r="A7989" s="42">
        <v>45846</v>
      </c>
      <c r="B7989" s="4" t="s">
        <v>8157</v>
      </c>
      <c r="C7989" t="s">
        <v>8158</v>
      </c>
      <c r="D7989" s="4">
        <v>3767</v>
      </c>
      <c r="E7989">
        <v>70</v>
      </c>
      <c r="F7989" t="s">
        <v>14</v>
      </c>
      <c r="G7989" t="s">
        <v>10003</v>
      </c>
    </row>
    <row r="7990" spans="1:7" x14ac:dyDescent="0.25">
      <c r="A7990" s="42">
        <v>45846</v>
      </c>
      <c r="B7990" s="4" t="s">
        <v>8149</v>
      </c>
      <c r="C7990" t="s">
        <v>8150</v>
      </c>
      <c r="D7990" s="4">
        <v>3768</v>
      </c>
      <c r="E7990">
        <v>250</v>
      </c>
      <c r="F7990" t="s">
        <v>14</v>
      </c>
      <c r="G7990" t="s">
        <v>10003</v>
      </c>
    </row>
    <row r="7991" spans="1:7" x14ac:dyDescent="0.25">
      <c r="A7991" s="42">
        <v>45846</v>
      </c>
      <c r="B7991" s="4" t="s">
        <v>8233</v>
      </c>
      <c r="C7991" t="s">
        <v>8234</v>
      </c>
      <c r="D7991" s="4">
        <v>3769</v>
      </c>
      <c r="E7991">
        <v>102</v>
      </c>
      <c r="F7991" t="s">
        <v>14</v>
      </c>
      <c r="G7991" t="s">
        <v>10003</v>
      </c>
    </row>
    <row r="7992" spans="1:7" x14ac:dyDescent="0.25">
      <c r="A7992" s="42">
        <v>45846</v>
      </c>
      <c r="B7992" s="4" t="s">
        <v>9765</v>
      </c>
      <c r="C7992" t="s">
        <v>9766</v>
      </c>
      <c r="D7992" s="4">
        <v>3770</v>
      </c>
      <c r="E7992">
        <v>48</v>
      </c>
      <c r="F7992" t="s">
        <v>14</v>
      </c>
      <c r="G7992" t="s">
        <v>10003</v>
      </c>
    </row>
    <row r="7993" spans="1:7" x14ac:dyDescent="0.25">
      <c r="A7993" s="42">
        <v>45846</v>
      </c>
      <c r="B7993" s="4" t="s">
        <v>8137</v>
      </c>
      <c r="C7993" t="s">
        <v>8138</v>
      </c>
      <c r="D7993" s="4">
        <v>3771</v>
      </c>
      <c r="E7993">
        <v>25</v>
      </c>
      <c r="F7993" t="s">
        <v>14</v>
      </c>
      <c r="G7993" t="s">
        <v>10003</v>
      </c>
    </row>
    <row r="7994" spans="1:7" x14ac:dyDescent="0.25">
      <c r="A7994" s="42">
        <v>45846</v>
      </c>
      <c r="B7994" s="4" t="s">
        <v>8139</v>
      </c>
      <c r="C7994" t="s">
        <v>8140</v>
      </c>
      <c r="D7994" s="4">
        <v>3772</v>
      </c>
      <c r="E7994">
        <v>25</v>
      </c>
      <c r="F7994" t="s">
        <v>14</v>
      </c>
      <c r="G7994" t="s">
        <v>10003</v>
      </c>
    </row>
    <row r="7995" spans="1:7" x14ac:dyDescent="0.25">
      <c r="A7995" s="42">
        <v>45846</v>
      </c>
      <c r="B7995" s="4" t="s">
        <v>8131</v>
      </c>
      <c r="C7995" t="s">
        <v>8132</v>
      </c>
      <c r="D7995" s="4">
        <v>3773</v>
      </c>
      <c r="E7995">
        <v>67</v>
      </c>
      <c r="F7995" t="s">
        <v>14</v>
      </c>
      <c r="G7995" t="s">
        <v>10003</v>
      </c>
    </row>
    <row r="7996" spans="1:7" x14ac:dyDescent="0.25">
      <c r="A7996" s="42">
        <v>45846</v>
      </c>
      <c r="B7996" s="4" t="s">
        <v>8135</v>
      </c>
      <c r="C7996" t="s">
        <v>8136</v>
      </c>
      <c r="D7996" s="4">
        <v>3774</v>
      </c>
      <c r="E7996">
        <v>25</v>
      </c>
      <c r="F7996" t="s">
        <v>14</v>
      </c>
      <c r="G7996" t="s">
        <v>10003</v>
      </c>
    </row>
    <row r="7997" spans="1:7" x14ac:dyDescent="0.25">
      <c r="A7997" s="42">
        <v>45846</v>
      </c>
      <c r="B7997" s="4" t="s">
        <v>8151</v>
      </c>
      <c r="C7997" t="s">
        <v>8152</v>
      </c>
      <c r="D7997" s="4">
        <v>3775</v>
      </c>
      <c r="E7997">
        <v>30</v>
      </c>
      <c r="F7997" t="s">
        <v>14</v>
      </c>
      <c r="G7997" t="s">
        <v>10003</v>
      </c>
    </row>
    <row r="7998" spans="1:7" x14ac:dyDescent="0.25">
      <c r="A7998" s="42">
        <v>45846</v>
      </c>
      <c r="B7998" s="4" t="s">
        <v>8167</v>
      </c>
      <c r="C7998" t="s">
        <v>8168</v>
      </c>
      <c r="D7998" s="4">
        <v>3776</v>
      </c>
      <c r="E7998">
        <v>100</v>
      </c>
      <c r="F7998" t="s">
        <v>14</v>
      </c>
      <c r="G7998" t="s">
        <v>10003</v>
      </c>
    </row>
    <row r="7999" spans="1:7" x14ac:dyDescent="0.25">
      <c r="A7999" s="42">
        <v>45846</v>
      </c>
      <c r="B7999" s="4" t="s">
        <v>1246</v>
      </c>
      <c r="C7999" t="s">
        <v>1247</v>
      </c>
      <c r="D7999" s="4">
        <v>3777</v>
      </c>
      <c r="E7999">
        <v>228</v>
      </c>
      <c r="F7999" t="s">
        <v>8414</v>
      </c>
      <c r="G7999" t="s">
        <v>10003</v>
      </c>
    </row>
    <row r="8000" spans="1:7" x14ac:dyDescent="0.25">
      <c r="A8000" s="42">
        <v>45846</v>
      </c>
      <c r="B8000" s="4" t="s">
        <v>1255</v>
      </c>
      <c r="C8000" t="s">
        <v>1256</v>
      </c>
      <c r="D8000" s="4">
        <v>3778</v>
      </c>
      <c r="E8000">
        <v>540</v>
      </c>
      <c r="F8000" t="s">
        <v>8414</v>
      </c>
      <c r="G8000" t="s">
        <v>10003</v>
      </c>
    </row>
    <row r="8001" spans="1:7" x14ac:dyDescent="0.25">
      <c r="A8001" s="42">
        <v>45846</v>
      </c>
      <c r="B8001" s="4" t="s">
        <v>1938</v>
      </c>
      <c r="C8001" t="s">
        <v>1939</v>
      </c>
      <c r="D8001" s="4">
        <v>3779</v>
      </c>
      <c r="E8001">
        <v>20</v>
      </c>
      <c r="F8001" t="s">
        <v>14</v>
      </c>
      <c r="G8001" t="s">
        <v>10003</v>
      </c>
    </row>
    <row r="8002" spans="1:7" x14ac:dyDescent="0.25">
      <c r="A8002" s="42">
        <v>45846</v>
      </c>
      <c r="B8002" s="4" t="s">
        <v>5450</v>
      </c>
      <c r="C8002" t="s">
        <v>5451</v>
      </c>
      <c r="D8002" s="4">
        <v>3780</v>
      </c>
      <c r="E8002">
        <v>70</v>
      </c>
      <c r="F8002" t="s">
        <v>25</v>
      </c>
      <c r="G8002" t="s">
        <v>10003</v>
      </c>
    </row>
    <row r="8003" spans="1:7" x14ac:dyDescent="0.25">
      <c r="A8003" s="42">
        <v>45846</v>
      </c>
      <c r="B8003" s="4" t="s">
        <v>5423</v>
      </c>
      <c r="C8003" t="s">
        <v>5424</v>
      </c>
      <c r="D8003" s="4">
        <v>3781</v>
      </c>
      <c r="E8003">
        <v>350</v>
      </c>
      <c r="F8003" t="s">
        <v>25</v>
      </c>
      <c r="G8003" t="s">
        <v>10003</v>
      </c>
    </row>
    <row r="8004" spans="1:7" x14ac:dyDescent="0.25">
      <c r="A8004" s="42">
        <v>45846</v>
      </c>
      <c r="B8004" s="4" t="s">
        <v>5464</v>
      </c>
      <c r="C8004" t="s">
        <v>5465</v>
      </c>
      <c r="D8004" s="4">
        <v>3782</v>
      </c>
      <c r="E8004">
        <v>150</v>
      </c>
      <c r="F8004" t="s">
        <v>25</v>
      </c>
      <c r="G8004" t="s">
        <v>10003</v>
      </c>
    </row>
    <row r="8005" spans="1:7" x14ac:dyDescent="0.25">
      <c r="A8005" s="42">
        <v>45846</v>
      </c>
      <c r="B8005" s="4" t="s">
        <v>10941</v>
      </c>
      <c r="C8005" t="s">
        <v>10569</v>
      </c>
      <c r="D8005" s="4">
        <v>3783</v>
      </c>
      <c r="E8005">
        <v>30</v>
      </c>
      <c r="F8005" t="s">
        <v>25</v>
      </c>
      <c r="G8005" t="s">
        <v>10003</v>
      </c>
    </row>
    <row r="8006" spans="1:7" x14ac:dyDescent="0.25">
      <c r="A8006" s="42">
        <v>45846</v>
      </c>
      <c r="B8006" s="4" t="s">
        <v>4946</v>
      </c>
      <c r="C8006" t="s">
        <v>4947</v>
      </c>
      <c r="D8006" s="4">
        <v>3784</v>
      </c>
      <c r="E8006">
        <v>36</v>
      </c>
      <c r="F8006" t="s">
        <v>14</v>
      </c>
      <c r="G8006" t="s">
        <v>10003</v>
      </c>
    </row>
    <row r="8007" spans="1:7" x14ac:dyDescent="0.25">
      <c r="A8007" s="42">
        <v>45846</v>
      </c>
      <c r="B8007" s="4" t="s">
        <v>2410</v>
      </c>
      <c r="C8007" t="s">
        <v>2468</v>
      </c>
      <c r="D8007" s="4">
        <v>3785</v>
      </c>
      <c r="E8007">
        <v>3</v>
      </c>
      <c r="F8007" t="s">
        <v>14</v>
      </c>
      <c r="G8007" t="s">
        <v>10003</v>
      </c>
    </row>
    <row r="8008" spans="1:7" x14ac:dyDescent="0.25">
      <c r="A8008" s="42">
        <v>45846</v>
      </c>
      <c r="B8008" s="4" t="s">
        <v>2411</v>
      </c>
      <c r="C8008" t="s">
        <v>2471</v>
      </c>
      <c r="D8008" s="4">
        <v>3786</v>
      </c>
      <c r="E8008">
        <v>1</v>
      </c>
      <c r="F8008" t="s">
        <v>14</v>
      </c>
      <c r="G8008" t="s">
        <v>10003</v>
      </c>
    </row>
    <row r="8009" spans="1:7" x14ac:dyDescent="0.25">
      <c r="A8009" s="42">
        <v>45846</v>
      </c>
      <c r="B8009" s="4" t="s">
        <v>11309</v>
      </c>
      <c r="C8009" t="s">
        <v>11309</v>
      </c>
      <c r="D8009" s="4">
        <v>3787</v>
      </c>
      <c r="E8009">
        <v>1</v>
      </c>
      <c r="F8009" t="s">
        <v>14</v>
      </c>
      <c r="G8009" t="s">
        <v>10003</v>
      </c>
    </row>
    <row r="8010" spans="1:7" x14ac:dyDescent="0.25">
      <c r="A8010" s="42">
        <v>45846</v>
      </c>
      <c r="B8010" s="4" t="s">
        <v>11310</v>
      </c>
      <c r="C8010" t="s">
        <v>11310</v>
      </c>
      <c r="D8010" s="4">
        <v>3788</v>
      </c>
      <c r="E8010">
        <v>1</v>
      </c>
      <c r="F8010" t="s">
        <v>14</v>
      </c>
      <c r="G8010" t="s">
        <v>10003</v>
      </c>
    </row>
    <row r="8011" spans="1:7" x14ac:dyDescent="0.25">
      <c r="A8011" s="42">
        <v>45846</v>
      </c>
      <c r="B8011" s="4" t="s">
        <v>11311</v>
      </c>
      <c r="C8011" t="s">
        <v>11311</v>
      </c>
      <c r="D8011" s="4">
        <v>3789</v>
      </c>
      <c r="E8011">
        <v>180</v>
      </c>
      <c r="F8011" t="s">
        <v>14</v>
      </c>
      <c r="G8011" t="s">
        <v>10003</v>
      </c>
    </row>
    <row r="8012" spans="1:7" x14ac:dyDescent="0.25">
      <c r="A8012" s="42">
        <v>45846</v>
      </c>
      <c r="B8012" s="4">
        <v>135120362</v>
      </c>
      <c r="C8012" t="s">
        <v>10189</v>
      </c>
      <c r="D8012" s="4">
        <v>3790</v>
      </c>
      <c r="E8012">
        <v>1</v>
      </c>
      <c r="F8012" t="s">
        <v>25</v>
      </c>
      <c r="G8012" t="s">
        <v>10003</v>
      </c>
    </row>
    <row r="8013" spans="1:7" x14ac:dyDescent="0.25">
      <c r="A8013" s="42">
        <v>45846</v>
      </c>
      <c r="B8013" s="4">
        <v>135120182</v>
      </c>
      <c r="C8013" t="s">
        <v>10190</v>
      </c>
      <c r="D8013" s="4">
        <v>3791</v>
      </c>
      <c r="E8013">
        <v>1</v>
      </c>
      <c r="F8013" t="s">
        <v>25</v>
      </c>
      <c r="G8013" t="s">
        <v>10003</v>
      </c>
    </row>
    <row r="8014" spans="1:7" x14ac:dyDescent="0.25">
      <c r="A8014" s="42">
        <v>45847</v>
      </c>
      <c r="B8014" s="4" t="s">
        <v>8877</v>
      </c>
      <c r="C8014" t="s">
        <v>8846</v>
      </c>
      <c r="D8014" s="4">
        <v>3792</v>
      </c>
      <c r="E8014">
        <v>38</v>
      </c>
      <c r="F8014" t="s">
        <v>14</v>
      </c>
      <c r="G8014" t="s">
        <v>10003</v>
      </c>
    </row>
    <row r="8015" spans="1:7" x14ac:dyDescent="0.25">
      <c r="A8015" s="42">
        <v>45817</v>
      </c>
      <c r="B8015" s="4" t="s">
        <v>4045</v>
      </c>
      <c r="C8015" t="s">
        <v>4046</v>
      </c>
      <c r="D8015" s="4">
        <v>3793</v>
      </c>
      <c r="E8015">
        <v>13</v>
      </c>
      <c r="F8015" t="s">
        <v>14</v>
      </c>
      <c r="G8015" t="s">
        <v>10003</v>
      </c>
    </row>
    <row r="8016" spans="1:7" x14ac:dyDescent="0.25">
      <c r="A8016" s="42">
        <v>45817</v>
      </c>
      <c r="B8016" s="4" t="s">
        <v>11312</v>
      </c>
      <c r="C8016" t="s">
        <v>11313</v>
      </c>
      <c r="D8016" s="4">
        <v>3794</v>
      </c>
      <c r="E8016">
        <v>125</v>
      </c>
      <c r="F8016" t="s">
        <v>14</v>
      </c>
      <c r="G8016" t="s">
        <v>10003</v>
      </c>
    </row>
    <row r="8017" spans="1:8" x14ac:dyDescent="0.25">
      <c r="A8017" s="42">
        <v>45817</v>
      </c>
      <c r="B8017" s="4" t="s">
        <v>7873</v>
      </c>
      <c r="C8017" t="s">
        <v>7874</v>
      </c>
      <c r="D8017" s="4">
        <v>3795</v>
      </c>
      <c r="E8017">
        <v>300</v>
      </c>
      <c r="F8017" t="s">
        <v>25</v>
      </c>
      <c r="G8017" t="s">
        <v>10003</v>
      </c>
    </row>
    <row r="8018" spans="1:8" x14ac:dyDescent="0.25">
      <c r="A8018" s="42">
        <v>45817</v>
      </c>
      <c r="B8018" s="4">
        <v>1280819100</v>
      </c>
      <c r="C8018" t="s">
        <v>8653</v>
      </c>
      <c r="D8018" s="4">
        <v>2354</v>
      </c>
      <c r="E8018">
        <v>2</v>
      </c>
      <c r="F8018" t="s">
        <v>25</v>
      </c>
      <c r="G8018" t="s">
        <v>10961</v>
      </c>
      <c r="H8018" t="s">
        <v>8431</v>
      </c>
    </row>
    <row r="8019" spans="1:8" x14ac:dyDescent="0.25">
      <c r="A8019" s="42">
        <v>45817</v>
      </c>
      <c r="B8019" s="4" t="s">
        <v>8339</v>
      </c>
      <c r="C8019" t="s">
        <v>8340</v>
      </c>
      <c r="D8019" s="4">
        <v>2354</v>
      </c>
      <c r="E8019">
        <v>18</v>
      </c>
      <c r="F8019" t="s">
        <v>14</v>
      </c>
      <c r="G8019" t="s">
        <v>10961</v>
      </c>
      <c r="H8019" t="s">
        <v>8431</v>
      </c>
    </row>
    <row r="8020" spans="1:8" x14ac:dyDescent="0.25">
      <c r="A8020" s="42">
        <v>45817</v>
      </c>
      <c r="B8020" s="4" t="s">
        <v>4960</v>
      </c>
      <c r="C8020" t="s">
        <v>4961</v>
      </c>
      <c r="D8020" s="4">
        <v>2354</v>
      </c>
      <c r="E8020">
        <v>3</v>
      </c>
      <c r="F8020" t="s">
        <v>25</v>
      </c>
      <c r="G8020" t="s">
        <v>10961</v>
      </c>
      <c r="H8020" t="s">
        <v>8431</v>
      </c>
    </row>
    <row r="8021" spans="1:8" x14ac:dyDescent="0.25">
      <c r="A8021" s="42">
        <v>45817</v>
      </c>
      <c r="B8021" s="4" t="s">
        <v>5918</v>
      </c>
      <c r="C8021" t="s">
        <v>5919</v>
      </c>
      <c r="D8021" s="4">
        <v>2354</v>
      </c>
      <c r="E8021">
        <v>4</v>
      </c>
      <c r="F8021" t="s">
        <v>14</v>
      </c>
      <c r="G8021" t="s">
        <v>10961</v>
      </c>
      <c r="H8021" t="s">
        <v>8431</v>
      </c>
    </row>
    <row r="8022" spans="1:8" x14ac:dyDescent="0.25">
      <c r="A8022" s="42">
        <v>45817</v>
      </c>
      <c r="B8022" s="4" t="s">
        <v>5468</v>
      </c>
      <c r="C8022" t="s">
        <v>5469</v>
      </c>
      <c r="D8022" s="4">
        <v>2347</v>
      </c>
      <c r="E8022">
        <v>30</v>
      </c>
      <c r="F8022" t="s">
        <v>25</v>
      </c>
      <c r="G8022" t="s">
        <v>10961</v>
      </c>
      <c r="H8022" t="s">
        <v>9381</v>
      </c>
    </row>
    <row r="8023" spans="1:8" x14ac:dyDescent="0.25">
      <c r="A8023" s="42">
        <v>45817</v>
      </c>
      <c r="B8023" s="4" t="s">
        <v>2766</v>
      </c>
      <c r="C8023" t="s">
        <v>2767</v>
      </c>
      <c r="D8023" s="4">
        <v>2349</v>
      </c>
      <c r="E8023">
        <v>1</v>
      </c>
      <c r="F8023" t="s">
        <v>14</v>
      </c>
      <c r="G8023" t="s">
        <v>10961</v>
      </c>
      <c r="H8023" t="s">
        <v>10149</v>
      </c>
    </row>
    <row r="8024" spans="1:8" x14ac:dyDescent="0.25">
      <c r="A8024" s="42">
        <v>45817</v>
      </c>
      <c r="B8024" s="4" t="s">
        <v>7058</v>
      </c>
      <c r="C8024" t="s">
        <v>7059</v>
      </c>
      <c r="D8024" s="4">
        <v>2333</v>
      </c>
      <c r="E8024">
        <v>2448</v>
      </c>
      <c r="F8024" t="s">
        <v>14</v>
      </c>
      <c r="G8024" t="s">
        <v>10961</v>
      </c>
      <c r="H8024" t="s">
        <v>10151</v>
      </c>
    </row>
    <row r="8025" spans="1:8" x14ac:dyDescent="0.25">
      <c r="A8025" s="42">
        <v>45817</v>
      </c>
      <c r="B8025" s="4" t="s">
        <v>10228</v>
      </c>
      <c r="C8025" t="s">
        <v>2507</v>
      </c>
      <c r="D8025" s="4">
        <v>2333</v>
      </c>
      <c r="E8025">
        <v>792</v>
      </c>
      <c r="F8025" t="s">
        <v>14</v>
      </c>
      <c r="G8025" t="s">
        <v>10961</v>
      </c>
      <c r="H8025" t="s">
        <v>10151</v>
      </c>
    </row>
    <row r="8026" spans="1:8" x14ac:dyDescent="0.25">
      <c r="A8026" s="42">
        <v>45817</v>
      </c>
      <c r="B8026" s="4" t="s">
        <v>11324</v>
      </c>
      <c r="C8026" t="s">
        <v>6812</v>
      </c>
      <c r="D8026" s="4">
        <v>2333</v>
      </c>
      <c r="E8026">
        <v>600</v>
      </c>
      <c r="F8026" t="s">
        <v>14</v>
      </c>
      <c r="G8026" t="s">
        <v>10961</v>
      </c>
      <c r="H8026" t="s">
        <v>10151</v>
      </c>
    </row>
    <row r="8027" spans="1:8" x14ac:dyDescent="0.25">
      <c r="A8027" s="42">
        <v>45817</v>
      </c>
      <c r="B8027" s="4" t="s">
        <v>10172</v>
      </c>
      <c r="C8027" t="s">
        <v>5072</v>
      </c>
      <c r="D8027" s="4">
        <v>2333</v>
      </c>
      <c r="E8027">
        <v>80</v>
      </c>
      <c r="F8027" t="s">
        <v>14</v>
      </c>
      <c r="G8027" t="s">
        <v>10961</v>
      </c>
      <c r="H8027" t="s">
        <v>10151</v>
      </c>
    </row>
    <row r="8028" spans="1:8" x14ac:dyDescent="0.25">
      <c r="A8028" s="42">
        <v>45817</v>
      </c>
      <c r="B8028" s="4" t="s">
        <v>10277</v>
      </c>
      <c r="C8028" t="s">
        <v>5125</v>
      </c>
      <c r="D8028" s="4">
        <v>2333</v>
      </c>
      <c r="E8028">
        <v>40</v>
      </c>
      <c r="F8028" t="s">
        <v>14</v>
      </c>
      <c r="G8028" t="s">
        <v>10961</v>
      </c>
      <c r="H8028" t="s">
        <v>10151</v>
      </c>
    </row>
    <row r="8029" spans="1:8" x14ac:dyDescent="0.25">
      <c r="A8029" s="42">
        <v>45817</v>
      </c>
      <c r="B8029" s="4" t="s">
        <v>10282</v>
      </c>
      <c r="C8029" t="s">
        <v>5129</v>
      </c>
      <c r="D8029" s="4">
        <v>2333</v>
      </c>
      <c r="E8029">
        <v>40</v>
      </c>
      <c r="F8029" t="s">
        <v>14</v>
      </c>
      <c r="G8029" t="s">
        <v>10961</v>
      </c>
      <c r="H8029" t="s">
        <v>10151</v>
      </c>
    </row>
    <row r="8030" spans="1:8" x14ac:dyDescent="0.25">
      <c r="A8030" s="42">
        <v>45817</v>
      </c>
      <c r="B8030" s="4" t="s">
        <v>11265</v>
      </c>
      <c r="C8030" t="s">
        <v>5085</v>
      </c>
      <c r="D8030" s="4">
        <v>2338</v>
      </c>
      <c r="E8030">
        <v>60</v>
      </c>
      <c r="F8030" t="s">
        <v>14</v>
      </c>
      <c r="G8030" t="s">
        <v>10961</v>
      </c>
      <c r="H8030" t="s">
        <v>11318</v>
      </c>
    </row>
    <row r="8031" spans="1:8" x14ac:dyDescent="0.25">
      <c r="A8031" s="42">
        <v>45848</v>
      </c>
      <c r="B8031" s="4" t="s">
        <v>8809</v>
      </c>
      <c r="C8031" t="s">
        <v>8781</v>
      </c>
      <c r="D8031" s="4">
        <v>2353</v>
      </c>
      <c r="E8031">
        <v>8</v>
      </c>
      <c r="F8031" t="s">
        <v>14</v>
      </c>
      <c r="G8031" t="s">
        <v>10961</v>
      </c>
      <c r="H8031" t="s">
        <v>8431</v>
      </c>
    </row>
    <row r="8032" spans="1:8" x14ac:dyDescent="0.25">
      <c r="A8032" s="42">
        <v>45848</v>
      </c>
      <c r="B8032" s="4" t="s">
        <v>2013</v>
      </c>
      <c r="C8032" t="s">
        <v>2014</v>
      </c>
      <c r="D8032" s="4">
        <v>2353</v>
      </c>
      <c r="E8032">
        <v>20</v>
      </c>
      <c r="F8032" t="s">
        <v>14</v>
      </c>
      <c r="G8032" t="s">
        <v>10961</v>
      </c>
      <c r="H8032" t="s">
        <v>8431</v>
      </c>
    </row>
    <row r="8033" spans="1:8" x14ac:dyDescent="0.25">
      <c r="A8033" s="42">
        <v>45848</v>
      </c>
      <c r="B8033" s="4" t="s">
        <v>1286</v>
      </c>
      <c r="C8033" t="s">
        <v>3557</v>
      </c>
      <c r="D8033" s="4">
        <v>2353</v>
      </c>
      <c r="E8033">
        <v>20</v>
      </c>
      <c r="F8033" t="s">
        <v>14</v>
      </c>
      <c r="G8033" t="s">
        <v>10961</v>
      </c>
      <c r="H8033" t="s">
        <v>8431</v>
      </c>
    </row>
    <row r="8034" spans="1:8" x14ac:dyDescent="0.25">
      <c r="A8034" s="42">
        <v>45848</v>
      </c>
      <c r="B8034" s="4" t="s">
        <v>2398</v>
      </c>
      <c r="C8034" t="s">
        <v>2458</v>
      </c>
      <c r="D8034" s="4">
        <v>2353</v>
      </c>
      <c r="E8034">
        <v>3</v>
      </c>
      <c r="F8034" t="s">
        <v>14</v>
      </c>
      <c r="G8034" t="s">
        <v>10961</v>
      </c>
      <c r="H8034" t="s">
        <v>8431</v>
      </c>
    </row>
    <row r="8035" spans="1:8" x14ac:dyDescent="0.25">
      <c r="A8035" s="42">
        <v>45848</v>
      </c>
      <c r="B8035" s="4" t="s">
        <v>2009</v>
      </c>
      <c r="C8035" t="s">
        <v>2010</v>
      </c>
      <c r="D8035" s="4">
        <v>2353</v>
      </c>
      <c r="E8035">
        <v>4</v>
      </c>
      <c r="F8035" t="s">
        <v>14</v>
      </c>
      <c r="G8035" t="s">
        <v>10961</v>
      </c>
      <c r="H8035" t="s">
        <v>8431</v>
      </c>
    </row>
    <row r="8036" spans="1:8" x14ac:dyDescent="0.25">
      <c r="A8036" s="42">
        <v>45848</v>
      </c>
      <c r="B8036" s="4" t="s">
        <v>2011</v>
      </c>
      <c r="C8036" t="s">
        <v>2012</v>
      </c>
      <c r="D8036" s="4">
        <v>2353</v>
      </c>
      <c r="E8036">
        <v>4</v>
      </c>
      <c r="F8036" t="s">
        <v>14</v>
      </c>
      <c r="G8036" t="s">
        <v>10961</v>
      </c>
      <c r="H8036" t="s">
        <v>8431</v>
      </c>
    </row>
    <row r="8037" spans="1:8" x14ac:dyDescent="0.25">
      <c r="A8037" s="42">
        <v>45848</v>
      </c>
      <c r="B8037" s="4" t="s">
        <v>9287</v>
      </c>
      <c r="C8037" t="s">
        <v>8360</v>
      </c>
      <c r="D8037" s="4">
        <v>2353</v>
      </c>
      <c r="E8037">
        <v>10</v>
      </c>
      <c r="F8037" t="s">
        <v>14</v>
      </c>
      <c r="G8037" t="s">
        <v>10961</v>
      </c>
      <c r="H8037" t="s">
        <v>8431</v>
      </c>
    </row>
    <row r="8038" spans="1:8" x14ac:dyDescent="0.25">
      <c r="A8038" s="42">
        <v>45848</v>
      </c>
      <c r="B8038" s="4" t="s">
        <v>9288</v>
      </c>
      <c r="C8038" t="s">
        <v>8361</v>
      </c>
      <c r="D8038" s="4">
        <v>2353</v>
      </c>
      <c r="E8038">
        <v>10</v>
      </c>
      <c r="F8038" t="s">
        <v>14</v>
      </c>
      <c r="G8038" t="s">
        <v>10961</v>
      </c>
      <c r="H8038" t="s">
        <v>8431</v>
      </c>
    </row>
    <row r="8039" spans="1:8" x14ac:dyDescent="0.25">
      <c r="A8039" s="42">
        <v>45848</v>
      </c>
      <c r="B8039" s="4" t="s">
        <v>9289</v>
      </c>
      <c r="C8039" t="s">
        <v>8362</v>
      </c>
      <c r="D8039" s="4">
        <v>2353</v>
      </c>
      <c r="E8039">
        <v>10</v>
      </c>
      <c r="F8039" t="s">
        <v>14</v>
      </c>
      <c r="G8039" t="s">
        <v>10961</v>
      </c>
      <c r="H8039" t="s">
        <v>8431</v>
      </c>
    </row>
    <row r="8040" spans="1:8" x14ac:dyDescent="0.25">
      <c r="A8040" s="42">
        <v>45848</v>
      </c>
      <c r="B8040" s="4" t="s">
        <v>9290</v>
      </c>
      <c r="C8040" t="s">
        <v>8363</v>
      </c>
      <c r="D8040" s="4">
        <v>2353</v>
      </c>
      <c r="E8040">
        <v>10</v>
      </c>
      <c r="F8040" t="s">
        <v>14</v>
      </c>
      <c r="G8040" t="s">
        <v>10961</v>
      </c>
      <c r="H8040" t="s">
        <v>8431</v>
      </c>
    </row>
    <row r="8041" spans="1:8" x14ac:dyDescent="0.25">
      <c r="A8041" s="42">
        <v>45848</v>
      </c>
      <c r="B8041" s="4" t="s">
        <v>4045</v>
      </c>
      <c r="C8041" t="s">
        <v>4046</v>
      </c>
      <c r="D8041" s="4">
        <v>2353</v>
      </c>
      <c r="E8041">
        <v>15</v>
      </c>
      <c r="F8041" t="s">
        <v>14</v>
      </c>
      <c r="G8041" t="s">
        <v>10961</v>
      </c>
      <c r="H8041" t="s">
        <v>8431</v>
      </c>
    </row>
    <row r="8042" spans="1:8" x14ac:dyDescent="0.25">
      <c r="A8042" s="42">
        <v>45848</v>
      </c>
      <c r="B8042" s="4" t="s">
        <v>1657</v>
      </c>
      <c r="C8042" t="s">
        <v>1658</v>
      </c>
      <c r="D8042" s="4">
        <v>2353</v>
      </c>
      <c r="E8042">
        <v>6</v>
      </c>
      <c r="F8042" t="s">
        <v>14</v>
      </c>
      <c r="G8042" t="s">
        <v>10961</v>
      </c>
      <c r="H8042" t="s">
        <v>8431</v>
      </c>
    </row>
    <row r="8043" spans="1:8" x14ac:dyDescent="0.25">
      <c r="A8043" s="42">
        <v>45848</v>
      </c>
      <c r="B8043" s="4" t="s">
        <v>1655</v>
      </c>
      <c r="C8043" t="s">
        <v>1656</v>
      </c>
      <c r="D8043" s="4">
        <v>2353</v>
      </c>
      <c r="E8043">
        <v>6</v>
      </c>
      <c r="F8043" t="s">
        <v>14</v>
      </c>
      <c r="G8043" t="s">
        <v>10961</v>
      </c>
      <c r="H8043" t="s">
        <v>8431</v>
      </c>
    </row>
    <row r="8044" spans="1:8" x14ac:dyDescent="0.25">
      <c r="A8044" s="42">
        <v>45848</v>
      </c>
      <c r="B8044" s="4" t="s">
        <v>1520</v>
      </c>
      <c r="C8044" t="s">
        <v>1521</v>
      </c>
      <c r="D8044" s="4">
        <v>2353</v>
      </c>
      <c r="E8044">
        <v>3</v>
      </c>
      <c r="F8044" t="s">
        <v>14</v>
      </c>
      <c r="G8044" t="s">
        <v>10961</v>
      </c>
      <c r="H8044" t="s">
        <v>8431</v>
      </c>
    </row>
    <row r="8045" spans="1:8" x14ac:dyDescent="0.25">
      <c r="A8045" s="42">
        <v>45848</v>
      </c>
      <c r="B8045" s="4" t="s">
        <v>1736</v>
      </c>
      <c r="C8045" t="s">
        <v>1737</v>
      </c>
      <c r="D8045" s="4">
        <v>2353</v>
      </c>
      <c r="E8045">
        <v>10</v>
      </c>
      <c r="F8045" t="s">
        <v>14</v>
      </c>
      <c r="G8045" t="s">
        <v>10961</v>
      </c>
      <c r="H8045" t="s">
        <v>8431</v>
      </c>
    </row>
    <row r="8046" spans="1:8" x14ac:dyDescent="0.25">
      <c r="A8046" s="42">
        <v>45848</v>
      </c>
      <c r="B8046" s="4" t="s">
        <v>10183</v>
      </c>
      <c r="C8046" t="s">
        <v>2825</v>
      </c>
      <c r="D8046" s="4">
        <v>2353</v>
      </c>
      <c r="E8046">
        <v>3</v>
      </c>
      <c r="F8046" t="s">
        <v>14</v>
      </c>
      <c r="G8046" t="s">
        <v>10961</v>
      </c>
      <c r="H8046" t="s">
        <v>8431</v>
      </c>
    </row>
    <row r="8047" spans="1:8" x14ac:dyDescent="0.25">
      <c r="A8047" s="42">
        <v>45848</v>
      </c>
      <c r="B8047" s="4" t="s">
        <v>9273</v>
      </c>
      <c r="C8047" t="s">
        <v>8357</v>
      </c>
      <c r="D8047" s="4">
        <v>2353</v>
      </c>
      <c r="E8047">
        <v>20</v>
      </c>
      <c r="F8047" t="s">
        <v>14</v>
      </c>
      <c r="G8047" t="s">
        <v>10961</v>
      </c>
      <c r="H8047" t="s">
        <v>8431</v>
      </c>
    </row>
    <row r="8048" spans="1:8" x14ac:dyDescent="0.25">
      <c r="A8048" s="42">
        <v>45848</v>
      </c>
      <c r="B8048" s="4" t="s">
        <v>1909</v>
      </c>
      <c r="C8048" t="s">
        <v>1910</v>
      </c>
      <c r="D8048" s="4">
        <v>2353</v>
      </c>
      <c r="E8048">
        <v>5</v>
      </c>
      <c r="F8048" t="s">
        <v>14</v>
      </c>
      <c r="G8048" t="s">
        <v>10961</v>
      </c>
      <c r="H8048" t="s">
        <v>8431</v>
      </c>
    </row>
    <row r="8049" spans="1:8" x14ac:dyDescent="0.25">
      <c r="A8049" s="42">
        <v>45848</v>
      </c>
      <c r="B8049" s="4" t="s">
        <v>1193</v>
      </c>
      <c r="C8049" t="s">
        <v>3540</v>
      </c>
      <c r="D8049" s="4">
        <v>2353</v>
      </c>
      <c r="E8049">
        <v>16</v>
      </c>
      <c r="F8049" t="s">
        <v>14</v>
      </c>
      <c r="G8049" t="s">
        <v>10961</v>
      </c>
      <c r="H8049" t="s">
        <v>8431</v>
      </c>
    </row>
    <row r="8050" spans="1:8" x14ac:dyDescent="0.25">
      <c r="A8050" s="42">
        <v>45848</v>
      </c>
      <c r="B8050" s="4" t="s">
        <v>2241</v>
      </c>
      <c r="C8050" t="s">
        <v>2242</v>
      </c>
      <c r="D8050" s="4">
        <v>2353</v>
      </c>
      <c r="E8050">
        <v>10</v>
      </c>
      <c r="F8050" t="s">
        <v>14</v>
      </c>
      <c r="G8050" t="s">
        <v>10961</v>
      </c>
      <c r="H8050" t="s">
        <v>8431</v>
      </c>
    </row>
    <row r="8051" spans="1:8" x14ac:dyDescent="0.25">
      <c r="A8051" s="42">
        <v>45848</v>
      </c>
      <c r="B8051" s="4" t="s">
        <v>2418</v>
      </c>
      <c r="C8051" t="s">
        <v>2476</v>
      </c>
      <c r="D8051" s="4">
        <v>2353</v>
      </c>
      <c r="E8051">
        <v>4</v>
      </c>
      <c r="F8051" t="s">
        <v>14</v>
      </c>
      <c r="G8051" t="s">
        <v>10961</v>
      </c>
      <c r="H8051" t="s">
        <v>8431</v>
      </c>
    </row>
    <row r="8052" spans="1:8" x14ac:dyDescent="0.25">
      <c r="A8052" s="42">
        <v>45848</v>
      </c>
      <c r="B8052" s="4" t="s">
        <v>3653</v>
      </c>
      <c r="C8052" t="s">
        <v>3654</v>
      </c>
      <c r="D8052" s="4" t="s">
        <v>11319</v>
      </c>
      <c r="E8052">
        <v>2</v>
      </c>
      <c r="F8052" t="s">
        <v>14</v>
      </c>
      <c r="G8052" t="s">
        <v>10961</v>
      </c>
      <c r="H8052" t="s">
        <v>11282</v>
      </c>
    </row>
    <row r="8053" spans="1:8" x14ac:dyDescent="0.25">
      <c r="A8053" s="42">
        <v>45848</v>
      </c>
      <c r="B8053" s="4" t="s">
        <v>10510</v>
      </c>
      <c r="C8053" t="s">
        <v>5826</v>
      </c>
      <c r="D8053" s="4" t="s">
        <v>11319</v>
      </c>
      <c r="E8053">
        <v>10</v>
      </c>
      <c r="F8053" t="s">
        <v>25</v>
      </c>
      <c r="G8053" t="s">
        <v>10961</v>
      </c>
      <c r="H8053" t="s">
        <v>11282</v>
      </c>
    </row>
    <row r="8054" spans="1:8" x14ac:dyDescent="0.25">
      <c r="A8054" s="42">
        <v>45848</v>
      </c>
      <c r="B8054" s="4" t="s">
        <v>5358</v>
      </c>
      <c r="C8054" t="s">
        <v>5359</v>
      </c>
      <c r="D8054" s="4" t="s">
        <v>11319</v>
      </c>
      <c r="E8054">
        <v>8</v>
      </c>
      <c r="F8054" t="s">
        <v>25</v>
      </c>
      <c r="G8054" t="s">
        <v>10961</v>
      </c>
      <c r="H8054" t="s">
        <v>11282</v>
      </c>
    </row>
    <row r="8055" spans="1:8" x14ac:dyDescent="0.25">
      <c r="A8055" s="42">
        <v>45848</v>
      </c>
      <c r="B8055" s="4" t="s">
        <v>9821</v>
      </c>
      <c r="C8055" t="s">
        <v>9821</v>
      </c>
      <c r="D8055" s="4" t="s">
        <v>11319</v>
      </c>
      <c r="E8055">
        <v>36</v>
      </c>
      <c r="F8055" t="s">
        <v>14</v>
      </c>
      <c r="G8055" t="s">
        <v>10961</v>
      </c>
      <c r="H8055" t="s">
        <v>11282</v>
      </c>
    </row>
    <row r="8056" spans="1:8" x14ac:dyDescent="0.25">
      <c r="A8056" s="42">
        <v>45848</v>
      </c>
      <c r="B8056" s="4" t="s">
        <v>7750</v>
      </c>
      <c r="C8056" t="s">
        <v>7751</v>
      </c>
      <c r="D8056" s="4" t="s">
        <v>11319</v>
      </c>
      <c r="E8056">
        <v>60</v>
      </c>
      <c r="F8056" t="s">
        <v>14</v>
      </c>
      <c r="G8056" t="s">
        <v>10961</v>
      </c>
      <c r="H8056" t="s">
        <v>11282</v>
      </c>
    </row>
    <row r="8057" spans="1:8" x14ac:dyDescent="0.25">
      <c r="A8057" s="42">
        <v>45848</v>
      </c>
      <c r="B8057" s="4" t="s">
        <v>7252</v>
      </c>
      <c r="C8057" t="s">
        <v>7253</v>
      </c>
      <c r="D8057" s="4" t="s">
        <v>11319</v>
      </c>
      <c r="E8057">
        <v>40</v>
      </c>
      <c r="F8057" t="s">
        <v>14</v>
      </c>
      <c r="G8057" t="s">
        <v>10961</v>
      </c>
      <c r="H8057" t="s">
        <v>11282</v>
      </c>
    </row>
    <row r="8058" spans="1:8" x14ac:dyDescent="0.25">
      <c r="A8058" s="42">
        <v>45848</v>
      </c>
      <c r="B8058" s="4" t="s">
        <v>7418</v>
      </c>
      <c r="C8058" t="s">
        <v>7419</v>
      </c>
      <c r="D8058" s="4" t="s">
        <v>11319</v>
      </c>
      <c r="E8058">
        <v>40</v>
      </c>
      <c r="F8058" t="s">
        <v>14</v>
      </c>
      <c r="G8058" t="s">
        <v>10961</v>
      </c>
      <c r="H8058" t="s">
        <v>11282</v>
      </c>
    </row>
    <row r="8059" spans="1:8" x14ac:dyDescent="0.25">
      <c r="A8059" s="42">
        <v>45848</v>
      </c>
      <c r="B8059" s="4" t="s">
        <v>7248</v>
      </c>
      <c r="C8059" t="s">
        <v>7249</v>
      </c>
      <c r="D8059" s="4" t="s">
        <v>11319</v>
      </c>
      <c r="E8059">
        <v>30</v>
      </c>
      <c r="F8059" t="s">
        <v>14</v>
      </c>
      <c r="G8059" t="s">
        <v>10961</v>
      </c>
      <c r="H8059" t="s">
        <v>11282</v>
      </c>
    </row>
    <row r="8060" spans="1:8" x14ac:dyDescent="0.25">
      <c r="A8060" s="42">
        <v>45848</v>
      </c>
      <c r="B8060" s="4" t="s">
        <v>7818</v>
      </c>
      <c r="C8060" t="s">
        <v>7819</v>
      </c>
      <c r="D8060" s="4" t="s">
        <v>11319</v>
      </c>
      <c r="E8060">
        <v>30</v>
      </c>
      <c r="F8060" t="s">
        <v>14</v>
      </c>
      <c r="G8060" t="s">
        <v>10961</v>
      </c>
      <c r="H8060" t="s">
        <v>11282</v>
      </c>
    </row>
    <row r="8061" spans="1:8" x14ac:dyDescent="0.25">
      <c r="A8061" s="42">
        <v>45848</v>
      </c>
      <c r="B8061" s="4" t="s">
        <v>7168</v>
      </c>
      <c r="C8061" t="s">
        <v>7169</v>
      </c>
      <c r="D8061" s="4" t="s">
        <v>11319</v>
      </c>
      <c r="E8061">
        <v>30</v>
      </c>
      <c r="F8061" t="s">
        <v>14</v>
      </c>
      <c r="G8061" t="s">
        <v>10961</v>
      </c>
      <c r="H8061" t="s">
        <v>11282</v>
      </c>
    </row>
    <row r="8062" spans="1:8" x14ac:dyDescent="0.25">
      <c r="A8062" s="42">
        <v>45848</v>
      </c>
      <c r="B8062" s="4" t="s">
        <v>7124</v>
      </c>
      <c r="C8062" t="s">
        <v>7125</v>
      </c>
      <c r="D8062" s="4" t="s">
        <v>11319</v>
      </c>
      <c r="E8062">
        <v>30</v>
      </c>
      <c r="F8062" t="s">
        <v>14</v>
      </c>
      <c r="G8062" t="s">
        <v>10961</v>
      </c>
      <c r="H8062" t="s">
        <v>11282</v>
      </c>
    </row>
    <row r="8063" spans="1:8" x14ac:dyDescent="0.25">
      <c r="A8063" s="42">
        <v>45848</v>
      </c>
      <c r="B8063" s="4" t="s">
        <v>7840</v>
      </c>
      <c r="C8063" t="s">
        <v>7841</v>
      </c>
      <c r="D8063" s="4" t="s">
        <v>11319</v>
      </c>
      <c r="E8063">
        <v>10</v>
      </c>
      <c r="F8063" t="s">
        <v>14</v>
      </c>
      <c r="G8063" t="s">
        <v>10961</v>
      </c>
      <c r="H8063" t="s">
        <v>11282</v>
      </c>
    </row>
    <row r="8064" spans="1:8" x14ac:dyDescent="0.25">
      <c r="A8064" s="42">
        <v>45848</v>
      </c>
      <c r="B8064" s="4" t="s">
        <v>9572</v>
      </c>
      <c r="C8064" t="s">
        <v>9663</v>
      </c>
      <c r="D8064" s="4" t="s">
        <v>11319</v>
      </c>
      <c r="E8064">
        <v>60</v>
      </c>
      <c r="F8064" t="s">
        <v>14</v>
      </c>
      <c r="G8064" t="s">
        <v>10961</v>
      </c>
      <c r="H8064" t="s">
        <v>11282</v>
      </c>
    </row>
    <row r="8065" spans="1:8" x14ac:dyDescent="0.25">
      <c r="A8065" s="42">
        <v>45848</v>
      </c>
      <c r="B8065" s="4" t="s">
        <v>7339</v>
      </c>
      <c r="C8065" t="s">
        <v>7340</v>
      </c>
      <c r="D8065" s="4" t="s">
        <v>11319</v>
      </c>
      <c r="E8065">
        <v>10</v>
      </c>
      <c r="F8065" t="s">
        <v>14</v>
      </c>
      <c r="G8065" t="s">
        <v>10961</v>
      </c>
      <c r="H8065" t="s">
        <v>11282</v>
      </c>
    </row>
    <row r="8066" spans="1:8" x14ac:dyDescent="0.25">
      <c r="A8066" s="42">
        <v>45848</v>
      </c>
      <c r="B8066" s="4" t="s">
        <v>7108</v>
      </c>
      <c r="C8066" t="s">
        <v>7109</v>
      </c>
      <c r="D8066" s="4" t="s">
        <v>11319</v>
      </c>
      <c r="E8066">
        <v>10</v>
      </c>
      <c r="F8066" t="s">
        <v>14</v>
      </c>
      <c r="G8066" t="s">
        <v>10961</v>
      </c>
      <c r="H8066" t="s">
        <v>11282</v>
      </c>
    </row>
    <row r="8067" spans="1:8" x14ac:dyDescent="0.25">
      <c r="A8067" s="42">
        <v>45848</v>
      </c>
      <c r="B8067" s="4" t="s">
        <v>6188</v>
      </c>
      <c r="C8067" t="s">
        <v>6189</v>
      </c>
      <c r="D8067" s="4" t="s">
        <v>11319</v>
      </c>
      <c r="E8067">
        <v>8</v>
      </c>
      <c r="F8067" t="s">
        <v>14</v>
      </c>
      <c r="G8067" t="s">
        <v>10961</v>
      </c>
      <c r="H8067" t="s">
        <v>11282</v>
      </c>
    </row>
    <row r="8068" spans="1:8" x14ac:dyDescent="0.25">
      <c r="A8068" s="42">
        <v>45848</v>
      </c>
      <c r="B8068" s="4" t="s">
        <v>6480</v>
      </c>
      <c r="C8068" t="s">
        <v>6481</v>
      </c>
      <c r="D8068" s="4" t="s">
        <v>11319</v>
      </c>
      <c r="E8068">
        <v>12</v>
      </c>
      <c r="F8068" t="s">
        <v>14</v>
      </c>
      <c r="G8068" t="s">
        <v>10961</v>
      </c>
      <c r="H8068" t="s">
        <v>11282</v>
      </c>
    </row>
    <row r="8069" spans="1:8" x14ac:dyDescent="0.25">
      <c r="A8069" s="42">
        <v>45848</v>
      </c>
      <c r="B8069" s="4" t="s">
        <v>6190</v>
      </c>
      <c r="C8069" t="s">
        <v>6191</v>
      </c>
      <c r="D8069" s="4" t="s">
        <v>11319</v>
      </c>
      <c r="E8069">
        <v>8</v>
      </c>
      <c r="F8069" t="s">
        <v>14</v>
      </c>
      <c r="G8069" t="s">
        <v>10961</v>
      </c>
      <c r="H8069" t="s">
        <v>11282</v>
      </c>
    </row>
    <row r="8070" spans="1:8" x14ac:dyDescent="0.25">
      <c r="A8070" s="42">
        <v>45848</v>
      </c>
      <c r="B8070" s="4" t="s">
        <v>9723</v>
      </c>
      <c r="C8070" t="s">
        <v>9724</v>
      </c>
      <c r="D8070" s="4" t="s">
        <v>11319</v>
      </c>
      <c r="E8070">
        <v>10</v>
      </c>
      <c r="F8070" t="s">
        <v>14</v>
      </c>
      <c r="G8070" t="s">
        <v>10961</v>
      </c>
      <c r="H8070" t="s">
        <v>11282</v>
      </c>
    </row>
    <row r="8071" spans="1:8" x14ac:dyDescent="0.25">
      <c r="A8071" s="42">
        <v>45848</v>
      </c>
      <c r="B8071" s="4" t="s">
        <v>7312</v>
      </c>
      <c r="C8071" t="s">
        <v>7313</v>
      </c>
      <c r="D8071" s="4" t="s">
        <v>11319</v>
      </c>
      <c r="E8071">
        <v>30</v>
      </c>
      <c r="F8071" t="s">
        <v>14</v>
      </c>
      <c r="G8071" t="s">
        <v>10961</v>
      </c>
      <c r="H8071" t="s">
        <v>11282</v>
      </c>
    </row>
    <row r="8072" spans="1:8" x14ac:dyDescent="0.25">
      <c r="A8072" s="42">
        <v>45848</v>
      </c>
      <c r="B8072" s="4" t="s">
        <v>7310</v>
      </c>
      <c r="C8072" t="s">
        <v>7311</v>
      </c>
      <c r="D8072" s="4" t="s">
        <v>11319</v>
      </c>
      <c r="E8072">
        <v>20</v>
      </c>
      <c r="F8072" t="s">
        <v>14</v>
      </c>
      <c r="G8072" t="s">
        <v>10961</v>
      </c>
      <c r="H8072" t="s">
        <v>11282</v>
      </c>
    </row>
    <row r="8073" spans="1:8" x14ac:dyDescent="0.25">
      <c r="A8073" s="42">
        <v>45848</v>
      </c>
      <c r="B8073" s="4" t="s">
        <v>7733</v>
      </c>
      <c r="C8073" t="s">
        <v>7734</v>
      </c>
      <c r="D8073" s="4" t="s">
        <v>11319</v>
      </c>
      <c r="E8073">
        <v>20</v>
      </c>
      <c r="F8073" t="s">
        <v>14</v>
      </c>
      <c r="G8073" t="s">
        <v>10961</v>
      </c>
      <c r="H8073" t="s">
        <v>11282</v>
      </c>
    </row>
    <row r="8074" spans="1:8" x14ac:dyDescent="0.25">
      <c r="A8074" s="42">
        <v>45848</v>
      </c>
      <c r="B8074" s="4" t="s">
        <v>9718</v>
      </c>
      <c r="C8074" t="s">
        <v>9718</v>
      </c>
      <c r="D8074" s="4" t="s">
        <v>11319</v>
      </c>
      <c r="E8074">
        <v>20</v>
      </c>
      <c r="F8074" t="s">
        <v>14</v>
      </c>
      <c r="G8074" t="s">
        <v>10961</v>
      </c>
      <c r="H8074" t="s">
        <v>11282</v>
      </c>
    </row>
    <row r="8075" spans="1:8" x14ac:dyDescent="0.25">
      <c r="A8075" s="42">
        <v>45848</v>
      </c>
      <c r="B8075" s="4" t="s">
        <v>7495</v>
      </c>
      <c r="C8075" t="s">
        <v>7496</v>
      </c>
      <c r="D8075" s="4" t="s">
        <v>11319</v>
      </c>
      <c r="E8075">
        <v>20</v>
      </c>
      <c r="F8075" t="s">
        <v>14</v>
      </c>
      <c r="G8075" t="s">
        <v>10961</v>
      </c>
      <c r="H8075" t="s">
        <v>11282</v>
      </c>
    </row>
    <row r="8076" spans="1:8" x14ac:dyDescent="0.25">
      <c r="A8076" s="42">
        <v>45848</v>
      </c>
      <c r="B8076" s="4" t="s">
        <v>7194</v>
      </c>
      <c r="C8076" t="s">
        <v>7195</v>
      </c>
      <c r="D8076" s="4" t="s">
        <v>11319</v>
      </c>
      <c r="E8076">
        <v>20</v>
      </c>
      <c r="F8076" t="s">
        <v>14</v>
      </c>
      <c r="G8076" t="s">
        <v>10961</v>
      </c>
      <c r="H8076" t="s">
        <v>11282</v>
      </c>
    </row>
    <row r="8077" spans="1:8" x14ac:dyDescent="0.25">
      <c r="A8077" s="42">
        <v>45848</v>
      </c>
      <c r="B8077" s="4" t="s">
        <v>7192</v>
      </c>
      <c r="C8077" t="s">
        <v>7193</v>
      </c>
      <c r="D8077" s="4" t="s">
        <v>11319</v>
      </c>
      <c r="E8077">
        <v>20</v>
      </c>
      <c r="F8077" t="s">
        <v>14</v>
      </c>
      <c r="G8077" t="s">
        <v>10961</v>
      </c>
      <c r="H8077" t="s">
        <v>11282</v>
      </c>
    </row>
    <row r="8078" spans="1:8" x14ac:dyDescent="0.25">
      <c r="A8078" s="42">
        <v>45848</v>
      </c>
      <c r="B8078" s="4" t="s">
        <v>7286</v>
      </c>
      <c r="C8078" t="s">
        <v>7287</v>
      </c>
      <c r="D8078" s="4" t="s">
        <v>11319</v>
      </c>
      <c r="E8078">
        <v>20</v>
      </c>
      <c r="F8078" t="s">
        <v>14</v>
      </c>
      <c r="G8078" t="s">
        <v>10961</v>
      </c>
      <c r="H8078" t="s">
        <v>11282</v>
      </c>
    </row>
    <row r="8079" spans="1:8" x14ac:dyDescent="0.25">
      <c r="A8079" s="42">
        <v>45848</v>
      </c>
      <c r="B8079" s="4" t="s">
        <v>7182</v>
      </c>
      <c r="C8079" t="s">
        <v>7183</v>
      </c>
      <c r="D8079" s="4" t="s">
        <v>11319</v>
      </c>
      <c r="E8079">
        <v>10</v>
      </c>
      <c r="F8079" t="s">
        <v>14</v>
      </c>
      <c r="G8079" t="s">
        <v>10961</v>
      </c>
      <c r="H8079" t="s">
        <v>11282</v>
      </c>
    </row>
    <row r="8080" spans="1:8" x14ac:dyDescent="0.25">
      <c r="A8080" s="42">
        <v>45848</v>
      </c>
      <c r="B8080" s="4" t="s">
        <v>8477</v>
      </c>
      <c r="C8080" t="s">
        <v>8478</v>
      </c>
      <c r="D8080" s="4" t="s">
        <v>11319</v>
      </c>
      <c r="E8080">
        <v>2</v>
      </c>
      <c r="F8080" t="s">
        <v>14</v>
      </c>
      <c r="G8080" t="s">
        <v>10961</v>
      </c>
      <c r="H8080" t="s">
        <v>11282</v>
      </c>
    </row>
    <row r="8081" spans="1:8" x14ac:dyDescent="0.25">
      <c r="A8081" s="42">
        <v>45848</v>
      </c>
      <c r="B8081" s="4" t="s">
        <v>10246</v>
      </c>
      <c r="C8081" t="s">
        <v>2511</v>
      </c>
      <c r="D8081" s="4" t="s">
        <v>11319</v>
      </c>
      <c r="E8081">
        <v>12</v>
      </c>
      <c r="F8081" t="s">
        <v>14</v>
      </c>
      <c r="G8081" t="s">
        <v>10961</v>
      </c>
      <c r="H8081" t="s">
        <v>11282</v>
      </c>
    </row>
    <row r="8082" spans="1:8" x14ac:dyDescent="0.25">
      <c r="A8082" s="42">
        <v>45848</v>
      </c>
      <c r="B8082" s="4">
        <v>1280819100</v>
      </c>
      <c r="C8082" t="s">
        <v>8653</v>
      </c>
      <c r="D8082" s="4">
        <v>2356</v>
      </c>
      <c r="E8082">
        <v>2</v>
      </c>
      <c r="F8082" t="s">
        <v>25</v>
      </c>
      <c r="G8082" t="s">
        <v>10961</v>
      </c>
      <c r="H8082" t="s">
        <v>11282</v>
      </c>
    </row>
    <row r="8083" spans="1:8" x14ac:dyDescent="0.25">
      <c r="A8083" s="42">
        <v>45848</v>
      </c>
      <c r="B8083" s="4" t="s">
        <v>8894</v>
      </c>
      <c r="C8083" t="s">
        <v>8868</v>
      </c>
      <c r="D8083" s="4">
        <v>2356</v>
      </c>
      <c r="E8083">
        <v>3</v>
      </c>
      <c r="F8083" t="s">
        <v>14</v>
      </c>
      <c r="G8083" t="s">
        <v>10961</v>
      </c>
      <c r="H8083" t="s">
        <v>11282</v>
      </c>
    </row>
    <row r="8084" spans="1:8" x14ac:dyDescent="0.25">
      <c r="A8084" s="42">
        <v>45848</v>
      </c>
      <c r="B8084" s="4" t="s">
        <v>751</v>
      </c>
      <c r="C8084" t="s">
        <v>752</v>
      </c>
      <c r="D8084" s="4">
        <v>2357</v>
      </c>
      <c r="E8084">
        <v>3</v>
      </c>
      <c r="F8084" t="s">
        <v>14</v>
      </c>
      <c r="G8084" t="s">
        <v>10961</v>
      </c>
      <c r="H8084" t="s">
        <v>10315</v>
      </c>
    </row>
    <row r="8085" spans="1:8" x14ac:dyDescent="0.25">
      <c r="A8085" s="42">
        <v>45848</v>
      </c>
      <c r="B8085" s="4" t="s">
        <v>353</v>
      </c>
      <c r="C8085" t="s">
        <v>354</v>
      </c>
      <c r="D8085" s="4">
        <v>2357</v>
      </c>
      <c r="E8085">
        <v>48</v>
      </c>
      <c r="F8085" t="s">
        <v>14</v>
      </c>
      <c r="G8085" t="s">
        <v>10961</v>
      </c>
      <c r="H8085" t="s">
        <v>10315</v>
      </c>
    </row>
    <row r="8086" spans="1:8" x14ac:dyDescent="0.25">
      <c r="A8086" s="42">
        <v>45848</v>
      </c>
      <c r="B8086" s="4" t="s">
        <v>2427</v>
      </c>
      <c r="C8086" t="s">
        <v>2483</v>
      </c>
      <c r="D8086" s="4">
        <v>2357</v>
      </c>
      <c r="E8086">
        <v>12</v>
      </c>
      <c r="F8086" t="s">
        <v>14</v>
      </c>
      <c r="G8086" t="s">
        <v>10961</v>
      </c>
      <c r="H8086" t="s">
        <v>10315</v>
      </c>
    </row>
    <row r="8087" spans="1:8" x14ac:dyDescent="0.25">
      <c r="A8087" s="42">
        <v>45848</v>
      </c>
      <c r="B8087" s="4" t="s">
        <v>10148</v>
      </c>
      <c r="C8087" t="s">
        <v>6247</v>
      </c>
      <c r="D8087" s="4">
        <v>2357</v>
      </c>
      <c r="E8087">
        <v>10</v>
      </c>
      <c r="F8087" t="s">
        <v>14</v>
      </c>
      <c r="G8087" t="s">
        <v>10961</v>
      </c>
      <c r="H8087" t="s">
        <v>10315</v>
      </c>
    </row>
    <row r="8088" spans="1:8" x14ac:dyDescent="0.25">
      <c r="A8088" s="42">
        <v>45848</v>
      </c>
      <c r="B8088" s="4" t="s">
        <v>2259</v>
      </c>
      <c r="C8088" t="s">
        <v>2260</v>
      </c>
      <c r="D8088" s="4">
        <v>2357</v>
      </c>
      <c r="E8088">
        <v>32</v>
      </c>
      <c r="F8088" t="s">
        <v>14</v>
      </c>
      <c r="G8088" t="s">
        <v>10961</v>
      </c>
      <c r="H8088" t="s">
        <v>10315</v>
      </c>
    </row>
    <row r="8089" spans="1:8" x14ac:dyDescent="0.25">
      <c r="A8089" s="42">
        <v>45848</v>
      </c>
      <c r="B8089" s="4" t="s">
        <v>158</v>
      </c>
      <c r="C8089" t="s">
        <v>1374</v>
      </c>
      <c r="D8089" s="4">
        <v>2357</v>
      </c>
      <c r="E8089">
        <v>48</v>
      </c>
      <c r="F8089" t="s">
        <v>14</v>
      </c>
      <c r="G8089" t="s">
        <v>10961</v>
      </c>
      <c r="H8089" t="s">
        <v>10315</v>
      </c>
    </row>
    <row r="8090" spans="1:8" x14ac:dyDescent="0.25">
      <c r="A8090" s="42">
        <v>45848</v>
      </c>
      <c r="B8090" s="4" t="s">
        <v>2055</v>
      </c>
      <c r="C8090" t="s">
        <v>2056</v>
      </c>
      <c r="D8090" s="4">
        <v>2357</v>
      </c>
      <c r="E8090">
        <v>48</v>
      </c>
      <c r="F8090" t="s">
        <v>14</v>
      </c>
      <c r="G8090" t="s">
        <v>10961</v>
      </c>
      <c r="H8090" t="s">
        <v>10315</v>
      </c>
    </row>
    <row r="8091" spans="1:8" x14ac:dyDescent="0.25">
      <c r="A8091" s="42">
        <v>45848</v>
      </c>
      <c r="B8091" s="4" t="s">
        <v>2051</v>
      </c>
      <c r="C8091" t="s">
        <v>2052</v>
      </c>
      <c r="D8091" s="4">
        <v>2357</v>
      </c>
      <c r="E8091">
        <v>2</v>
      </c>
      <c r="F8091" t="s">
        <v>14</v>
      </c>
      <c r="G8091" t="s">
        <v>10961</v>
      </c>
      <c r="H8091" t="s">
        <v>10315</v>
      </c>
    </row>
    <row r="8092" spans="1:8" x14ac:dyDescent="0.25">
      <c r="A8092" s="42">
        <v>45848</v>
      </c>
      <c r="B8092" s="4" t="s">
        <v>1524</v>
      </c>
      <c r="C8092" t="s">
        <v>1525</v>
      </c>
      <c r="D8092" s="4">
        <v>2357</v>
      </c>
      <c r="E8092">
        <v>4</v>
      </c>
      <c r="F8092" t="s">
        <v>14</v>
      </c>
      <c r="G8092" t="s">
        <v>10961</v>
      </c>
      <c r="H8092" t="s">
        <v>10315</v>
      </c>
    </row>
    <row r="8093" spans="1:8" x14ac:dyDescent="0.25">
      <c r="A8093" s="42">
        <v>45848</v>
      </c>
      <c r="B8093" s="4" t="s">
        <v>4960</v>
      </c>
      <c r="C8093" t="s">
        <v>4961</v>
      </c>
      <c r="D8093" s="4">
        <v>2357</v>
      </c>
      <c r="E8093">
        <v>4</v>
      </c>
      <c r="F8093" t="s">
        <v>25</v>
      </c>
      <c r="G8093" t="s">
        <v>10961</v>
      </c>
      <c r="H8093" t="s">
        <v>10315</v>
      </c>
    </row>
    <row r="8094" spans="1:8" x14ac:dyDescent="0.25">
      <c r="A8094" s="42">
        <v>45848</v>
      </c>
      <c r="B8094" s="4" t="s">
        <v>374</v>
      </c>
      <c r="C8094" t="s">
        <v>375</v>
      </c>
      <c r="D8094" s="4">
        <v>2357</v>
      </c>
      <c r="E8094">
        <v>6</v>
      </c>
      <c r="F8094" t="s">
        <v>14</v>
      </c>
      <c r="G8094" t="s">
        <v>10961</v>
      </c>
      <c r="H8094" t="s">
        <v>10315</v>
      </c>
    </row>
    <row r="8095" spans="1:8" x14ac:dyDescent="0.25">
      <c r="A8095" s="42">
        <v>45848</v>
      </c>
      <c r="B8095" s="4" t="s">
        <v>1775</v>
      </c>
      <c r="C8095" t="s">
        <v>1776</v>
      </c>
      <c r="D8095" s="4">
        <v>2357</v>
      </c>
      <c r="E8095">
        <v>10</v>
      </c>
      <c r="F8095" t="s">
        <v>14</v>
      </c>
      <c r="G8095" t="s">
        <v>10961</v>
      </c>
      <c r="H8095" t="s">
        <v>10315</v>
      </c>
    </row>
    <row r="8096" spans="1:8" x14ac:dyDescent="0.25">
      <c r="A8096" s="42">
        <v>45848</v>
      </c>
      <c r="B8096" s="4" t="s">
        <v>1087</v>
      </c>
      <c r="C8096" t="s">
        <v>1088</v>
      </c>
      <c r="D8096" s="4">
        <v>2357</v>
      </c>
      <c r="E8096">
        <v>20</v>
      </c>
      <c r="F8096" t="s">
        <v>14</v>
      </c>
      <c r="G8096" t="s">
        <v>10961</v>
      </c>
      <c r="H8096" t="s">
        <v>10315</v>
      </c>
    </row>
    <row r="8097" spans="1:8" x14ac:dyDescent="0.25">
      <c r="A8097" s="42">
        <v>45848</v>
      </c>
      <c r="B8097" s="4" t="s">
        <v>439</v>
      </c>
      <c r="C8097" t="s">
        <v>440</v>
      </c>
      <c r="D8097" s="4">
        <v>2357</v>
      </c>
      <c r="E8097">
        <v>6</v>
      </c>
      <c r="F8097" t="s">
        <v>14</v>
      </c>
      <c r="G8097" t="s">
        <v>10961</v>
      </c>
      <c r="H8097" t="s">
        <v>10315</v>
      </c>
    </row>
    <row r="8098" spans="1:8" x14ac:dyDescent="0.25">
      <c r="A8098" s="42">
        <v>45848</v>
      </c>
      <c r="B8098" s="4" t="s">
        <v>8829</v>
      </c>
      <c r="C8098" t="s">
        <v>8799</v>
      </c>
      <c r="D8098" s="4">
        <v>2357</v>
      </c>
      <c r="E8098">
        <v>8</v>
      </c>
      <c r="F8098" t="s">
        <v>14</v>
      </c>
      <c r="G8098" t="s">
        <v>10961</v>
      </c>
      <c r="H8098" t="s">
        <v>10315</v>
      </c>
    </row>
    <row r="8099" spans="1:8" x14ac:dyDescent="0.25">
      <c r="A8099" s="42">
        <v>45848</v>
      </c>
      <c r="B8099" s="4" t="s">
        <v>10228</v>
      </c>
      <c r="C8099" t="s">
        <v>2507</v>
      </c>
      <c r="D8099" s="4">
        <v>2355</v>
      </c>
      <c r="E8099">
        <v>240</v>
      </c>
      <c r="F8099" t="s">
        <v>14</v>
      </c>
      <c r="G8099" t="s">
        <v>10961</v>
      </c>
      <c r="H8099" t="s">
        <v>8431</v>
      </c>
    </row>
    <row r="8100" spans="1:8" x14ac:dyDescent="0.25">
      <c r="A8100" s="42">
        <v>45848</v>
      </c>
      <c r="B8100" s="4" t="s">
        <v>2179</v>
      </c>
      <c r="C8100" t="s">
        <v>2180</v>
      </c>
      <c r="D8100" s="4">
        <v>2355</v>
      </c>
      <c r="E8100">
        <v>60</v>
      </c>
      <c r="F8100" t="s">
        <v>14</v>
      </c>
      <c r="G8100" t="s">
        <v>10961</v>
      </c>
      <c r="H8100" t="s">
        <v>8431</v>
      </c>
    </row>
    <row r="8101" spans="1:8" x14ac:dyDescent="0.25">
      <c r="A8101" s="42">
        <v>45848</v>
      </c>
      <c r="B8101" s="4" t="s">
        <v>2161</v>
      </c>
      <c r="C8101" t="s">
        <v>2162</v>
      </c>
      <c r="D8101" s="4">
        <v>2355</v>
      </c>
      <c r="E8101">
        <v>24</v>
      </c>
      <c r="F8101" t="s">
        <v>14</v>
      </c>
      <c r="G8101" t="s">
        <v>10961</v>
      </c>
      <c r="H8101" t="s">
        <v>8431</v>
      </c>
    </row>
    <row r="8102" spans="1:8" x14ac:dyDescent="0.25">
      <c r="A8102" s="42">
        <v>45848</v>
      </c>
      <c r="B8102" s="4" t="s">
        <v>955</v>
      </c>
      <c r="C8102" t="s">
        <v>956</v>
      </c>
      <c r="D8102" s="4">
        <v>2355</v>
      </c>
      <c r="E8102">
        <v>20</v>
      </c>
      <c r="F8102" t="s">
        <v>14</v>
      </c>
      <c r="G8102" t="s">
        <v>10961</v>
      </c>
      <c r="H8102" t="s">
        <v>8431</v>
      </c>
    </row>
    <row r="8103" spans="1:8" x14ac:dyDescent="0.25">
      <c r="A8103" s="42">
        <v>45848</v>
      </c>
      <c r="B8103" s="4">
        <v>4340453100</v>
      </c>
      <c r="C8103" t="s">
        <v>8727</v>
      </c>
      <c r="D8103" s="4">
        <v>2355</v>
      </c>
      <c r="E8103">
        <v>2</v>
      </c>
      <c r="F8103" t="s">
        <v>25</v>
      </c>
      <c r="G8103" t="s">
        <v>10961</v>
      </c>
      <c r="H8103" t="s">
        <v>8431</v>
      </c>
    </row>
    <row r="8104" spans="1:8" x14ac:dyDescent="0.25">
      <c r="A8104" s="42">
        <v>45848</v>
      </c>
      <c r="B8104" s="4" t="s">
        <v>1486</v>
      </c>
      <c r="C8104" t="s">
        <v>3018</v>
      </c>
      <c r="D8104" s="4">
        <v>2355</v>
      </c>
      <c r="E8104">
        <v>20</v>
      </c>
      <c r="F8104" t="s">
        <v>14</v>
      </c>
      <c r="G8104" t="s">
        <v>10961</v>
      </c>
      <c r="H8104" t="s">
        <v>8431</v>
      </c>
    </row>
    <row r="8105" spans="1:8" x14ac:dyDescent="0.25">
      <c r="A8105" s="42">
        <v>45848</v>
      </c>
      <c r="B8105" s="4" t="s">
        <v>75</v>
      </c>
      <c r="C8105" t="s">
        <v>76</v>
      </c>
      <c r="D8105" s="4">
        <v>2355</v>
      </c>
      <c r="E8105">
        <v>2</v>
      </c>
      <c r="F8105" t="s">
        <v>14</v>
      </c>
      <c r="G8105" t="s">
        <v>10961</v>
      </c>
      <c r="H8105" t="s">
        <v>8431</v>
      </c>
    </row>
    <row r="8106" spans="1:8" x14ac:dyDescent="0.25">
      <c r="A8106" s="42">
        <v>45848</v>
      </c>
      <c r="B8106" s="4" t="s">
        <v>1087</v>
      </c>
      <c r="C8106" t="s">
        <v>1088</v>
      </c>
      <c r="D8106" s="4">
        <v>2355</v>
      </c>
      <c r="E8106">
        <v>9</v>
      </c>
      <c r="F8106" t="s">
        <v>14</v>
      </c>
      <c r="G8106" t="s">
        <v>10961</v>
      </c>
      <c r="H8106" t="s">
        <v>8431</v>
      </c>
    </row>
    <row r="8107" spans="1:8" x14ac:dyDescent="0.25">
      <c r="A8107" s="42">
        <v>45848</v>
      </c>
      <c r="B8107" s="4" t="s">
        <v>8873</v>
      </c>
      <c r="C8107" t="s">
        <v>8841</v>
      </c>
      <c r="D8107" s="4">
        <v>2355</v>
      </c>
      <c r="E8107">
        <v>4</v>
      </c>
      <c r="F8107" t="s">
        <v>14</v>
      </c>
      <c r="G8107" t="s">
        <v>10961</v>
      </c>
      <c r="H8107" t="s">
        <v>8431</v>
      </c>
    </row>
    <row r="8108" spans="1:8" x14ac:dyDescent="0.25">
      <c r="A8108" s="42">
        <v>45848</v>
      </c>
      <c r="B8108" s="4" t="s">
        <v>9330</v>
      </c>
      <c r="C8108" t="s">
        <v>8913</v>
      </c>
      <c r="D8108" s="4">
        <v>2355</v>
      </c>
      <c r="E8108">
        <v>3</v>
      </c>
      <c r="F8108" t="s">
        <v>14</v>
      </c>
      <c r="G8108" t="s">
        <v>10961</v>
      </c>
      <c r="H8108" t="s">
        <v>8431</v>
      </c>
    </row>
    <row r="8109" spans="1:8" x14ac:dyDescent="0.25">
      <c r="A8109" s="42">
        <v>45849</v>
      </c>
      <c r="B8109" s="4" t="s">
        <v>8873</v>
      </c>
      <c r="C8109" t="s">
        <v>8841</v>
      </c>
      <c r="D8109" s="4">
        <v>2364</v>
      </c>
      <c r="E8109">
        <v>4</v>
      </c>
      <c r="F8109" t="s">
        <v>14</v>
      </c>
      <c r="G8109" t="s">
        <v>10961</v>
      </c>
      <c r="H8109" t="s">
        <v>8431</v>
      </c>
    </row>
    <row r="8110" spans="1:8" x14ac:dyDescent="0.25">
      <c r="A8110" s="42">
        <v>45849</v>
      </c>
      <c r="B8110" s="4" t="s">
        <v>10635</v>
      </c>
      <c r="C8110" t="s">
        <v>10636</v>
      </c>
      <c r="D8110" s="4">
        <v>2364</v>
      </c>
      <c r="E8110">
        <v>2</v>
      </c>
      <c r="F8110" t="s">
        <v>14</v>
      </c>
      <c r="G8110" t="s">
        <v>10961</v>
      </c>
      <c r="H8110" t="s">
        <v>8431</v>
      </c>
    </row>
    <row r="8111" spans="1:8" x14ac:dyDescent="0.25">
      <c r="A8111" s="42">
        <v>45849</v>
      </c>
      <c r="B8111" s="4" t="s">
        <v>3970</v>
      </c>
      <c r="C8111" t="s">
        <v>11320</v>
      </c>
      <c r="D8111" s="4">
        <v>2364</v>
      </c>
      <c r="E8111">
        <v>2</v>
      </c>
      <c r="F8111" t="s">
        <v>14</v>
      </c>
      <c r="G8111" t="s">
        <v>10961</v>
      </c>
      <c r="H8111" t="s">
        <v>8431</v>
      </c>
    </row>
    <row r="8112" spans="1:8" x14ac:dyDescent="0.25">
      <c r="A8112" s="42">
        <v>45849</v>
      </c>
      <c r="B8112" s="4" t="s">
        <v>8149</v>
      </c>
      <c r="C8112" t="s">
        <v>8150</v>
      </c>
      <c r="D8112" s="4" t="s">
        <v>11321</v>
      </c>
      <c r="E8112">
        <v>50</v>
      </c>
      <c r="F8112" t="s">
        <v>14</v>
      </c>
      <c r="G8112" t="s">
        <v>10961</v>
      </c>
      <c r="H8112" t="s">
        <v>11050</v>
      </c>
    </row>
    <row r="8113" spans="1:8" x14ac:dyDescent="0.25">
      <c r="A8113" s="42">
        <v>45849</v>
      </c>
      <c r="B8113" s="4" t="s">
        <v>8153</v>
      </c>
      <c r="C8113" t="s">
        <v>8154</v>
      </c>
      <c r="D8113" s="4" t="s">
        <v>11321</v>
      </c>
      <c r="E8113">
        <v>50</v>
      </c>
      <c r="F8113" t="s">
        <v>14</v>
      </c>
      <c r="G8113" t="s">
        <v>10961</v>
      </c>
      <c r="H8113" t="s">
        <v>11050</v>
      </c>
    </row>
    <row r="8114" spans="1:8" x14ac:dyDescent="0.25">
      <c r="A8114" s="42">
        <v>45849</v>
      </c>
      <c r="B8114" s="4" t="s">
        <v>8155</v>
      </c>
      <c r="C8114" t="s">
        <v>8156</v>
      </c>
      <c r="D8114" s="4" t="s">
        <v>11321</v>
      </c>
      <c r="E8114">
        <v>50</v>
      </c>
      <c r="F8114" t="s">
        <v>14</v>
      </c>
      <c r="G8114" t="s">
        <v>10961</v>
      </c>
      <c r="H8114" t="s">
        <v>11050</v>
      </c>
    </row>
    <row r="8115" spans="1:8" x14ac:dyDescent="0.25">
      <c r="A8115" s="42">
        <v>45849</v>
      </c>
      <c r="B8115" s="4" t="s">
        <v>8157</v>
      </c>
      <c r="C8115" t="s">
        <v>8158</v>
      </c>
      <c r="D8115" s="4" t="s">
        <v>11321</v>
      </c>
      <c r="E8115">
        <v>50</v>
      </c>
      <c r="F8115" t="s">
        <v>14</v>
      </c>
      <c r="G8115" t="s">
        <v>10961</v>
      </c>
      <c r="H8115" t="s">
        <v>11050</v>
      </c>
    </row>
    <row r="8116" spans="1:8" x14ac:dyDescent="0.25">
      <c r="A8116" s="42">
        <v>45849</v>
      </c>
      <c r="B8116" s="4" t="s">
        <v>8167</v>
      </c>
      <c r="C8116" t="s">
        <v>8168</v>
      </c>
      <c r="D8116" s="4" t="s">
        <v>11321</v>
      </c>
      <c r="E8116">
        <v>20</v>
      </c>
      <c r="F8116" t="s">
        <v>14</v>
      </c>
      <c r="G8116" t="s">
        <v>10961</v>
      </c>
      <c r="H8116" t="s">
        <v>11050</v>
      </c>
    </row>
    <row r="8117" spans="1:8" x14ac:dyDescent="0.25">
      <c r="A8117" s="42">
        <v>45849</v>
      </c>
      <c r="B8117" s="4" t="s">
        <v>8181</v>
      </c>
      <c r="C8117" t="s">
        <v>8182</v>
      </c>
      <c r="D8117" s="4" t="s">
        <v>11321</v>
      </c>
      <c r="E8117">
        <v>40</v>
      </c>
      <c r="F8117" t="s">
        <v>14</v>
      </c>
      <c r="G8117" t="s">
        <v>10961</v>
      </c>
      <c r="H8117" t="s">
        <v>11050</v>
      </c>
    </row>
    <row r="8118" spans="1:8" x14ac:dyDescent="0.25">
      <c r="A8118" s="42">
        <v>45849</v>
      </c>
      <c r="B8118" s="4" t="s">
        <v>8337</v>
      </c>
      <c r="C8118" t="s">
        <v>8338</v>
      </c>
      <c r="D8118" s="4" t="s">
        <v>11321</v>
      </c>
      <c r="E8118">
        <v>102</v>
      </c>
      <c r="F8118" t="s">
        <v>14</v>
      </c>
      <c r="G8118" t="s">
        <v>10961</v>
      </c>
      <c r="H8118" t="s">
        <v>11050</v>
      </c>
    </row>
    <row r="8119" spans="1:8" x14ac:dyDescent="0.25">
      <c r="A8119" s="42">
        <v>45849</v>
      </c>
      <c r="B8119" s="4" t="s">
        <v>1770</v>
      </c>
      <c r="C8119" t="s">
        <v>10542</v>
      </c>
      <c r="D8119" s="4" t="s">
        <v>11321</v>
      </c>
      <c r="E8119">
        <v>100</v>
      </c>
      <c r="F8119" t="s">
        <v>14</v>
      </c>
      <c r="G8119" t="s">
        <v>10961</v>
      </c>
      <c r="H8119" t="s">
        <v>11050</v>
      </c>
    </row>
    <row r="8120" spans="1:8" x14ac:dyDescent="0.25">
      <c r="A8120" s="42">
        <v>45849</v>
      </c>
      <c r="B8120" s="4" t="s">
        <v>1588</v>
      </c>
      <c r="C8120" t="s">
        <v>2863</v>
      </c>
      <c r="D8120" s="4" t="s">
        <v>11321</v>
      </c>
      <c r="E8120">
        <v>10</v>
      </c>
      <c r="F8120" t="s">
        <v>14</v>
      </c>
      <c r="G8120" t="s">
        <v>10961</v>
      </c>
      <c r="H8120" t="s">
        <v>11050</v>
      </c>
    </row>
    <row r="8121" spans="1:8" x14ac:dyDescent="0.25">
      <c r="A8121" s="42">
        <v>45849</v>
      </c>
      <c r="B8121" s="4" t="s">
        <v>2369</v>
      </c>
      <c r="C8121" t="s">
        <v>2441</v>
      </c>
      <c r="D8121" s="4" t="s">
        <v>11321</v>
      </c>
      <c r="E8121">
        <v>60</v>
      </c>
      <c r="F8121" t="s">
        <v>14</v>
      </c>
      <c r="G8121" t="s">
        <v>10961</v>
      </c>
      <c r="H8121" t="s">
        <v>11050</v>
      </c>
    </row>
    <row r="8122" spans="1:8" x14ac:dyDescent="0.25">
      <c r="A8122" s="42">
        <v>45849</v>
      </c>
      <c r="B8122" s="4" t="s">
        <v>1107</v>
      </c>
      <c r="C8122" t="s">
        <v>1108</v>
      </c>
      <c r="D8122" s="4" t="s">
        <v>11321</v>
      </c>
      <c r="E8122">
        <v>100</v>
      </c>
      <c r="F8122" t="s">
        <v>25</v>
      </c>
      <c r="G8122" t="s">
        <v>10961</v>
      </c>
      <c r="H8122" t="s">
        <v>11050</v>
      </c>
    </row>
    <row r="8123" spans="1:8" x14ac:dyDescent="0.25">
      <c r="A8123" s="42">
        <v>45849</v>
      </c>
      <c r="B8123" s="4" t="s">
        <v>1246</v>
      </c>
      <c r="C8123" t="s">
        <v>1247</v>
      </c>
      <c r="D8123" s="4" t="s">
        <v>11321</v>
      </c>
      <c r="E8123">
        <v>24</v>
      </c>
      <c r="F8123" t="s">
        <v>8414</v>
      </c>
      <c r="G8123" t="s">
        <v>10961</v>
      </c>
      <c r="H8123" t="s">
        <v>11050</v>
      </c>
    </row>
    <row r="8124" spans="1:8" x14ac:dyDescent="0.25">
      <c r="A8124" s="42">
        <v>45849</v>
      </c>
      <c r="B8124" s="4" t="s">
        <v>9014</v>
      </c>
      <c r="C8124" t="s">
        <v>11254</v>
      </c>
      <c r="D8124" s="4" t="s">
        <v>11321</v>
      </c>
      <c r="E8124">
        <v>40</v>
      </c>
      <c r="F8124" t="s">
        <v>14</v>
      </c>
      <c r="G8124" t="s">
        <v>10961</v>
      </c>
      <c r="H8124" t="s">
        <v>11050</v>
      </c>
    </row>
    <row r="8125" spans="1:8" x14ac:dyDescent="0.25">
      <c r="A8125" s="42">
        <v>45834</v>
      </c>
      <c r="B8125" s="4" t="s">
        <v>11460</v>
      </c>
      <c r="C8125" t="s">
        <v>11322</v>
      </c>
      <c r="D8125" s="4">
        <v>3636</v>
      </c>
      <c r="E8125">
        <v>1</v>
      </c>
      <c r="F8125" t="s">
        <v>14</v>
      </c>
      <c r="G8125" t="s">
        <v>10003</v>
      </c>
    </row>
    <row r="8126" spans="1:8" x14ac:dyDescent="0.25">
      <c r="A8126" s="42">
        <v>45834</v>
      </c>
      <c r="B8126" s="4" t="s">
        <v>11144</v>
      </c>
      <c r="C8126" t="s">
        <v>11145</v>
      </c>
      <c r="D8126" s="4">
        <v>3637</v>
      </c>
      <c r="E8126">
        <v>27</v>
      </c>
      <c r="F8126" t="s">
        <v>25</v>
      </c>
      <c r="G8126" t="s">
        <v>10003</v>
      </c>
    </row>
    <row r="8127" spans="1:8" x14ac:dyDescent="0.25">
      <c r="A8127" s="42">
        <v>45850</v>
      </c>
      <c r="B8127" s="4" t="s">
        <v>205</v>
      </c>
      <c r="C8127" t="s">
        <v>206</v>
      </c>
      <c r="D8127" s="4">
        <v>2361</v>
      </c>
      <c r="E8127">
        <v>1</v>
      </c>
      <c r="F8127" t="s">
        <v>14</v>
      </c>
      <c r="G8127" t="s">
        <v>10961</v>
      </c>
      <c r="H8127" t="s">
        <v>10862</v>
      </c>
    </row>
    <row r="8128" spans="1:8" x14ac:dyDescent="0.25">
      <c r="A8128" s="42">
        <v>45850</v>
      </c>
      <c r="B8128" s="4" t="s">
        <v>228</v>
      </c>
      <c r="C8128" t="s">
        <v>229</v>
      </c>
      <c r="D8128" s="4">
        <v>2361</v>
      </c>
      <c r="E8128">
        <v>2</v>
      </c>
      <c r="F8128" t="s">
        <v>14</v>
      </c>
      <c r="G8128" t="s">
        <v>10961</v>
      </c>
      <c r="H8128" t="s">
        <v>10862</v>
      </c>
    </row>
    <row r="8129" spans="1:8" x14ac:dyDescent="0.25">
      <c r="A8129" s="42">
        <v>45850</v>
      </c>
      <c r="B8129" s="4" t="s">
        <v>1520</v>
      </c>
      <c r="C8129" t="s">
        <v>1521</v>
      </c>
      <c r="D8129" s="4">
        <v>2361</v>
      </c>
      <c r="E8129">
        <v>2</v>
      </c>
      <c r="F8129" t="s">
        <v>14</v>
      </c>
      <c r="G8129" t="s">
        <v>10961</v>
      </c>
      <c r="H8129" t="s">
        <v>10862</v>
      </c>
    </row>
    <row r="8130" spans="1:8" x14ac:dyDescent="0.25">
      <c r="A8130" s="42">
        <v>45850</v>
      </c>
      <c r="B8130" s="4" t="s">
        <v>8881</v>
      </c>
      <c r="C8130" t="s">
        <v>8852</v>
      </c>
      <c r="D8130" s="4">
        <v>2363</v>
      </c>
      <c r="E8130">
        <v>2</v>
      </c>
      <c r="F8130" t="s">
        <v>14</v>
      </c>
      <c r="G8130" t="s">
        <v>10961</v>
      </c>
      <c r="H8130" t="s">
        <v>8431</v>
      </c>
    </row>
    <row r="8131" spans="1:8" x14ac:dyDescent="0.25">
      <c r="A8131" s="42">
        <v>45850</v>
      </c>
      <c r="B8131" s="4">
        <v>6313187090</v>
      </c>
      <c r="C8131" t="s">
        <v>8747</v>
      </c>
      <c r="D8131" s="4">
        <v>2363</v>
      </c>
      <c r="E8131">
        <v>1</v>
      </c>
      <c r="F8131" t="s">
        <v>25</v>
      </c>
      <c r="G8131" t="s">
        <v>10961</v>
      </c>
      <c r="H8131" t="s">
        <v>8431</v>
      </c>
    </row>
    <row r="8132" spans="1:8" x14ac:dyDescent="0.25">
      <c r="A8132" s="42">
        <v>45850</v>
      </c>
      <c r="B8132" s="4" t="s">
        <v>751</v>
      </c>
      <c r="C8132" t="s">
        <v>752</v>
      </c>
      <c r="D8132" s="4">
        <v>2363</v>
      </c>
      <c r="E8132">
        <v>1</v>
      </c>
      <c r="F8132" t="s">
        <v>14</v>
      </c>
      <c r="G8132" t="s">
        <v>10961</v>
      </c>
      <c r="H8132" t="s">
        <v>8431</v>
      </c>
    </row>
    <row r="8133" spans="1:8" x14ac:dyDescent="0.25">
      <c r="A8133" s="42">
        <v>45850</v>
      </c>
      <c r="B8133" s="4" t="s">
        <v>816</v>
      </c>
      <c r="C8133" t="s">
        <v>817</v>
      </c>
      <c r="D8133" s="4">
        <v>2363</v>
      </c>
      <c r="E8133">
        <v>1</v>
      </c>
      <c r="F8133" t="s">
        <v>14</v>
      </c>
      <c r="G8133" t="s">
        <v>10961</v>
      </c>
      <c r="H8133" t="s">
        <v>8431</v>
      </c>
    </row>
    <row r="8134" spans="1:8" x14ac:dyDescent="0.25">
      <c r="A8134" s="42">
        <v>45850</v>
      </c>
      <c r="B8134" s="4" t="s">
        <v>4142</v>
      </c>
      <c r="C8134" t="s">
        <v>4143</v>
      </c>
      <c r="D8134" s="4">
        <v>2363</v>
      </c>
      <c r="E8134">
        <v>20</v>
      </c>
      <c r="F8134" t="s">
        <v>14</v>
      </c>
      <c r="G8134" t="s">
        <v>10961</v>
      </c>
      <c r="H8134" t="s">
        <v>8431</v>
      </c>
    </row>
    <row r="8135" spans="1:8" x14ac:dyDescent="0.25">
      <c r="A8135" s="42">
        <v>45850</v>
      </c>
      <c r="B8135" s="4" t="s">
        <v>2427</v>
      </c>
      <c r="C8135" t="s">
        <v>2483</v>
      </c>
      <c r="D8135" s="4">
        <v>2360</v>
      </c>
      <c r="E8135">
        <v>8</v>
      </c>
      <c r="F8135" t="s">
        <v>14</v>
      </c>
      <c r="G8135" t="s">
        <v>10961</v>
      </c>
      <c r="H8135" t="s">
        <v>9276</v>
      </c>
    </row>
    <row r="8136" spans="1:8" x14ac:dyDescent="0.25">
      <c r="A8136" s="42">
        <v>45850</v>
      </c>
      <c r="B8136" s="4" t="s">
        <v>1760</v>
      </c>
      <c r="C8136" t="s">
        <v>10539</v>
      </c>
      <c r="D8136" s="4">
        <v>2360</v>
      </c>
      <c r="E8136">
        <v>4</v>
      </c>
      <c r="F8136" t="s">
        <v>25</v>
      </c>
      <c r="G8136" t="s">
        <v>10961</v>
      </c>
      <c r="H8136" t="s">
        <v>9276</v>
      </c>
    </row>
    <row r="8137" spans="1:8" x14ac:dyDescent="0.25">
      <c r="A8137" s="42">
        <v>45850</v>
      </c>
      <c r="B8137" s="4" t="s">
        <v>5904</v>
      </c>
      <c r="C8137" t="s">
        <v>5905</v>
      </c>
      <c r="D8137" s="4">
        <v>2360</v>
      </c>
      <c r="E8137">
        <v>3</v>
      </c>
      <c r="F8137" t="s">
        <v>25</v>
      </c>
      <c r="G8137" t="s">
        <v>10961</v>
      </c>
      <c r="H8137" t="s">
        <v>9276</v>
      </c>
    </row>
    <row r="8138" spans="1:8" x14ac:dyDescent="0.25">
      <c r="A8138" s="42">
        <v>45850</v>
      </c>
      <c r="B8138" s="4" t="s">
        <v>2429</v>
      </c>
      <c r="C8138" t="s">
        <v>2485</v>
      </c>
      <c r="D8138" s="4">
        <v>2360</v>
      </c>
      <c r="E8138">
        <v>2</v>
      </c>
      <c r="F8138" t="s">
        <v>14</v>
      </c>
      <c r="G8138" t="s">
        <v>10961</v>
      </c>
      <c r="H8138" t="s">
        <v>9276</v>
      </c>
    </row>
    <row r="8139" spans="1:8" x14ac:dyDescent="0.25">
      <c r="A8139" s="42">
        <v>45850</v>
      </c>
      <c r="B8139" s="4" t="s">
        <v>10261</v>
      </c>
      <c r="C8139" t="s">
        <v>10570</v>
      </c>
      <c r="D8139" s="4">
        <v>2360</v>
      </c>
      <c r="E8139">
        <v>2</v>
      </c>
      <c r="F8139" t="s">
        <v>25</v>
      </c>
      <c r="G8139" t="s">
        <v>10961</v>
      </c>
      <c r="H8139" t="s">
        <v>9276</v>
      </c>
    </row>
    <row r="8140" spans="1:8" x14ac:dyDescent="0.25">
      <c r="A8140" s="42">
        <v>45850</v>
      </c>
      <c r="B8140" s="4" t="s">
        <v>1743</v>
      </c>
      <c r="C8140" t="s">
        <v>1744</v>
      </c>
      <c r="D8140" s="4">
        <v>2360</v>
      </c>
      <c r="E8140">
        <v>4</v>
      </c>
      <c r="F8140" t="s">
        <v>14</v>
      </c>
      <c r="G8140" t="s">
        <v>10961</v>
      </c>
      <c r="H8140" t="s">
        <v>9276</v>
      </c>
    </row>
    <row r="8141" spans="1:8" x14ac:dyDescent="0.25">
      <c r="A8141" s="42">
        <v>45850</v>
      </c>
      <c r="B8141" s="4" t="s">
        <v>1736</v>
      </c>
      <c r="C8141" t="s">
        <v>1737</v>
      </c>
      <c r="D8141" s="4">
        <v>2360</v>
      </c>
      <c r="E8141">
        <v>4</v>
      </c>
      <c r="F8141" t="s">
        <v>14</v>
      </c>
      <c r="G8141" t="s">
        <v>10961</v>
      </c>
      <c r="H8141" t="s">
        <v>9276</v>
      </c>
    </row>
    <row r="8142" spans="1:8" x14ac:dyDescent="0.25">
      <c r="A8142" s="42">
        <v>45848</v>
      </c>
      <c r="B8142" s="4" t="s">
        <v>11337</v>
      </c>
      <c r="C8142" t="s">
        <v>11338</v>
      </c>
      <c r="D8142" s="4">
        <v>3796</v>
      </c>
      <c r="E8142">
        <v>240</v>
      </c>
      <c r="F8142" t="s">
        <v>14</v>
      </c>
      <c r="G8142" t="s">
        <v>10003</v>
      </c>
    </row>
    <row r="8143" spans="1:8" x14ac:dyDescent="0.25">
      <c r="A8143" s="42">
        <v>45848</v>
      </c>
      <c r="B8143" s="4" t="s">
        <v>11339</v>
      </c>
      <c r="C8143" t="s">
        <v>11340</v>
      </c>
      <c r="D8143" s="4">
        <v>3797</v>
      </c>
      <c r="E8143">
        <v>204</v>
      </c>
      <c r="F8143" t="s">
        <v>14</v>
      </c>
      <c r="G8143" t="s">
        <v>10003</v>
      </c>
    </row>
    <row r="8144" spans="1:8" x14ac:dyDescent="0.25">
      <c r="A8144" s="42">
        <v>45848</v>
      </c>
      <c r="B8144" s="4" t="s">
        <v>11341</v>
      </c>
      <c r="C8144" t="s">
        <v>11341</v>
      </c>
      <c r="D8144" s="4">
        <v>3798</v>
      </c>
      <c r="E8144">
        <v>216</v>
      </c>
      <c r="F8144" t="s">
        <v>14</v>
      </c>
      <c r="G8144" t="s">
        <v>10003</v>
      </c>
    </row>
    <row r="8145" spans="1:7" x14ac:dyDescent="0.25">
      <c r="A8145" s="42">
        <v>45848</v>
      </c>
      <c r="B8145" s="4" t="s">
        <v>5416</v>
      </c>
      <c r="C8145" t="s">
        <v>5417</v>
      </c>
      <c r="D8145" s="4">
        <v>3799</v>
      </c>
      <c r="E8145">
        <v>198</v>
      </c>
      <c r="F8145" t="s">
        <v>14</v>
      </c>
      <c r="G8145" t="s">
        <v>10003</v>
      </c>
    </row>
    <row r="8146" spans="1:7" x14ac:dyDescent="0.25">
      <c r="A8146" s="42">
        <v>45848</v>
      </c>
      <c r="B8146" s="4" t="s">
        <v>5239</v>
      </c>
      <c r="C8146" t="s">
        <v>5240</v>
      </c>
      <c r="D8146" s="4">
        <v>3800</v>
      </c>
      <c r="E8146">
        <v>29</v>
      </c>
      <c r="F8146" t="s">
        <v>14</v>
      </c>
      <c r="G8146" t="s">
        <v>10003</v>
      </c>
    </row>
    <row r="8147" spans="1:7" x14ac:dyDescent="0.25">
      <c r="A8147" s="42">
        <v>45848</v>
      </c>
      <c r="B8147" s="4" t="s">
        <v>5237</v>
      </c>
      <c r="C8147" t="s">
        <v>5238</v>
      </c>
      <c r="D8147" s="4">
        <v>3801</v>
      </c>
      <c r="E8147">
        <v>17</v>
      </c>
      <c r="F8147" t="s">
        <v>14</v>
      </c>
      <c r="G8147" t="s">
        <v>10003</v>
      </c>
    </row>
    <row r="8148" spans="1:7" x14ac:dyDescent="0.25">
      <c r="A8148" s="42">
        <v>45848</v>
      </c>
      <c r="B8148" s="4" t="s">
        <v>6237</v>
      </c>
      <c r="C8148" t="s">
        <v>6238</v>
      </c>
      <c r="D8148" s="4">
        <v>3802</v>
      </c>
      <c r="E8148">
        <v>24</v>
      </c>
      <c r="F8148" t="s">
        <v>14</v>
      </c>
      <c r="G8148" t="s">
        <v>10003</v>
      </c>
    </row>
    <row r="8149" spans="1:7" x14ac:dyDescent="0.25">
      <c r="A8149" s="42">
        <v>45848</v>
      </c>
      <c r="B8149" s="4" t="s">
        <v>11342</v>
      </c>
      <c r="C8149" t="s">
        <v>1675</v>
      </c>
      <c r="D8149" s="4">
        <v>3803</v>
      </c>
      <c r="E8149">
        <v>200</v>
      </c>
      <c r="F8149" t="s">
        <v>25</v>
      </c>
      <c r="G8149" t="s">
        <v>10003</v>
      </c>
    </row>
    <row r="8150" spans="1:7" x14ac:dyDescent="0.25">
      <c r="A8150" s="42">
        <v>45848</v>
      </c>
      <c r="B8150" s="4" t="s">
        <v>11343</v>
      </c>
      <c r="C8150" t="s">
        <v>11344</v>
      </c>
      <c r="D8150" s="4">
        <v>3804</v>
      </c>
      <c r="E8150">
        <v>30</v>
      </c>
      <c r="F8150" t="s">
        <v>14</v>
      </c>
      <c r="G8150" t="s">
        <v>10003</v>
      </c>
    </row>
    <row r="8151" spans="1:7" x14ac:dyDescent="0.25">
      <c r="A8151" s="42">
        <v>45848</v>
      </c>
      <c r="B8151" s="4" t="s">
        <v>11345</v>
      </c>
      <c r="C8151" t="s">
        <v>11346</v>
      </c>
      <c r="D8151" s="4">
        <v>3805</v>
      </c>
      <c r="E8151">
        <v>30</v>
      </c>
      <c r="F8151" t="s">
        <v>14</v>
      </c>
      <c r="G8151" t="s">
        <v>10003</v>
      </c>
    </row>
    <row r="8152" spans="1:7" x14ac:dyDescent="0.25">
      <c r="A8152" s="42">
        <v>45848</v>
      </c>
      <c r="B8152" s="4" t="s">
        <v>11299</v>
      </c>
      <c r="C8152" t="s">
        <v>11300</v>
      </c>
      <c r="D8152" s="4">
        <v>3806</v>
      </c>
      <c r="E8152">
        <v>17</v>
      </c>
      <c r="F8152" t="s">
        <v>14</v>
      </c>
      <c r="G8152" t="s">
        <v>10003</v>
      </c>
    </row>
    <row r="8153" spans="1:7" x14ac:dyDescent="0.25">
      <c r="A8153" s="42">
        <v>45848</v>
      </c>
      <c r="B8153" s="4" t="s">
        <v>2418</v>
      </c>
      <c r="C8153" t="s">
        <v>2476</v>
      </c>
      <c r="D8153" s="4">
        <v>3807</v>
      </c>
      <c r="E8153">
        <v>2</v>
      </c>
      <c r="F8153" t="s">
        <v>14</v>
      </c>
      <c r="G8153" t="s">
        <v>10003</v>
      </c>
    </row>
    <row r="8154" spans="1:7" x14ac:dyDescent="0.25">
      <c r="A8154" s="42">
        <v>45848</v>
      </c>
      <c r="B8154" s="4" t="s">
        <v>10239</v>
      </c>
      <c r="C8154" t="s">
        <v>5065</v>
      </c>
      <c r="D8154" s="4">
        <v>3808</v>
      </c>
      <c r="E8154">
        <v>6</v>
      </c>
      <c r="F8154" t="s">
        <v>14</v>
      </c>
      <c r="G8154" t="s">
        <v>10003</v>
      </c>
    </row>
    <row r="8155" spans="1:7" x14ac:dyDescent="0.25">
      <c r="A8155" s="42">
        <v>45848</v>
      </c>
      <c r="B8155" s="4" t="s">
        <v>8900</v>
      </c>
      <c r="C8155" t="s">
        <v>6348</v>
      </c>
      <c r="D8155" s="4">
        <v>3809</v>
      </c>
      <c r="E8155">
        <v>150</v>
      </c>
      <c r="F8155" t="s">
        <v>14</v>
      </c>
      <c r="G8155" t="s">
        <v>10003</v>
      </c>
    </row>
    <row r="8156" spans="1:7" x14ac:dyDescent="0.25">
      <c r="A8156" s="42">
        <v>45848</v>
      </c>
      <c r="B8156" s="4" t="s">
        <v>6351</v>
      </c>
      <c r="C8156" t="s">
        <v>6352</v>
      </c>
      <c r="D8156" s="4">
        <v>3810</v>
      </c>
      <c r="E8156">
        <v>50</v>
      </c>
      <c r="F8156" t="s">
        <v>14</v>
      </c>
      <c r="G8156" t="s">
        <v>10003</v>
      </c>
    </row>
    <row r="8157" spans="1:7" x14ac:dyDescent="0.25">
      <c r="A8157" s="42">
        <v>45849</v>
      </c>
      <c r="B8157" s="4" t="s">
        <v>10801</v>
      </c>
      <c r="C8157" t="s">
        <v>9045</v>
      </c>
      <c r="D8157" s="4">
        <v>3811</v>
      </c>
      <c r="E8157">
        <v>12</v>
      </c>
      <c r="F8157" t="s">
        <v>14</v>
      </c>
      <c r="G8157" t="s">
        <v>10003</v>
      </c>
    </row>
    <row r="8158" spans="1:7" x14ac:dyDescent="0.25">
      <c r="A8158" s="42">
        <v>45849</v>
      </c>
      <c r="B8158" s="4" t="s">
        <v>10800</v>
      </c>
      <c r="C8158" t="s">
        <v>9044</v>
      </c>
      <c r="D8158" s="4">
        <v>3812</v>
      </c>
      <c r="E8158">
        <v>8</v>
      </c>
      <c r="F8158" t="s">
        <v>14</v>
      </c>
      <c r="G8158" t="s">
        <v>10003</v>
      </c>
    </row>
    <row r="8159" spans="1:7" x14ac:dyDescent="0.25">
      <c r="A8159" s="42">
        <v>45849</v>
      </c>
      <c r="B8159" s="4" t="s">
        <v>10235</v>
      </c>
      <c r="C8159" t="s">
        <v>9052</v>
      </c>
      <c r="D8159" s="4">
        <v>3813</v>
      </c>
      <c r="E8159">
        <v>39</v>
      </c>
      <c r="F8159" t="s">
        <v>14</v>
      </c>
      <c r="G8159" t="s">
        <v>10003</v>
      </c>
    </row>
    <row r="8160" spans="1:7" x14ac:dyDescent="0.25">
      <c r="A8160" s="42">
        <v>45849</v>
      </c>
      <c r="B8160" s="4" t="s">
        <v>10236</v>
      </c>
      <c r="C8160" t="s">
        <v>9053</v>
      </c>
      <c r="D8160" s="4">
        <v>3814</v>
      </c>
      <c r="E8160">
        <v>39</v>
      </c>
      <c r="F8160" t="s">
        <v>14</v>
      </c>
      <c r="G8160" t="s">
        <v>10003</v>
      </c>
    </row>
    <row r="8161" spans="1:8" x14ac:dyDescent="0.25">
      <c r="A8161" s="42">
        <v>45849</v>
      </c>
      <c r="B8161" s="4" t="s">
        <v>10183</v>
      </c>
      <c r="C8161" t="s">
        <v>2825</v>
      </c>
      <c r="D8161" s="4">
        <v>3815</v>
      </c>
      <c r="E8161">
        <v>73</v>
      </c>
      <c r="F8161" t="s">
        <v>14</v>
      </c>
      <c r="G8161" t="s">
        <v>10003</v>
      </c>
    </row>
    <row r="8162" spans="1:8" x14ac:dyDescent="0.25">
      <c r="A8162" s="42">
        <v>45849</v>
      </c>
      <c r="B8162" s="4" t="s">
        <v>10184</v>
      </c>
      <c r="C8162" t="s">
        <v>2826</v>
      </c>
      <c r="D8162" s="4">
        <v>3816</v>
      </c>
      <c r="E8162">
        <v>77</v>
      </c>
      <c r="F8162" t="s">
        <v>14</v>
      </c>
      <c r="G8162" t="s">
        <v>10003</v>
      </c>
    </row>
    <row r="8163" spans="1:8" x14ac:dyDescent="0.25">
      <c r="A8163" s="42">
        <v>45848</v>
      </c>
      <c r="B8163" s="4" t="s">
        <v>7873</v>
      </c>
      <c r="C8163" t="s">
        <v>7874</v>
      </c>
      <c r="D8163" s="4">
        <v>2352</v>
      </c>
      <c r="E8163">
        <v>300</v>
      </c>
      <c r="F8163" t="s">
        <v>25</v>
      </c>
      <c r="G8163" t="s">
        <v>10961</v>
      </c>
      <c r="H8163" t="s">
        <v>9419</v>
      </c>
    </row>
    <row r="8164" spans="1:8" x14ac:dyDescent="0.25">
      <c r="A8164" s="42">
        <v>45846</v>
      </c>
      <c r="B8164" s="4" t="s">
        <v>1588</v>
      </c>
      <c r="C8164" t="s">
        <v>2863</v>
      </c>
      <c r="D8164" s="4">
        <v>2219</v>
      </c>
      <c r="E8164">
        <v>5</v>
      </c>
      <c r="F8164" t="s">
        <v>14</v>
      </c>
      <c r="G8164" t="s">
        <v>10961</v>
      </c>
      <c r="H8164" t="s">
        <v>10749</v>
      </c>
    </row>
    <row r="8165" spans="1:8" x14ac:dyDescent="0.25">
      <c r="A8165" s="42">
        <v>45846</v>
      </c>
      <c r="B8165" s="4" t="s">
        <v>1590</v>
      </c>
      <c r="C8165" t="s">
        <v>2864</v>
      </c>
      <c r="D8165" s="4">
        <v>2219</v>
      </c>
      <c r="E8165">
        <v>8</v>
      </c>
      <c r="F8165" t="s">
        <v>14</v>
      </c>
      <c r="G8165" t="s">
        <v>10961</v>
      </c>
      <c r="H8165" t="s">
        <v>10749</v>
      </c>
    </row>
    <row r="8166" spans="1:8" x14ac:dyDescent="0.25">
      <c r="A8166" s="42">
        <v>45846</v>
      </c>
      <c r="B8166" s="4" t="s">
        <v>8561</v>
      </c>
      <c r="C8166" t="s">
        <v>6086</v>
      </c>
      <c r="D8166" s="4">
        <v>2219</v>
      </c>
      <c r="E8166">
        <v>4</v>
      </c>
      <c r="F8166" t="s">
        <v>14</v>
      </c>
      <c r="G8166" t="s">
        <v>10961</v>
      </c>
      <c r="H8166" t="s">
        <v>10749</v>
      </c>
    </row>
    <row r="8167" spans="1:8" x14ac:dyDescent="0.25">
      <c r="A8167" s="42">
        <v>45846</v>
      </c>
      <c r="B8167" s="4" t="s">
        <v>8578</v>
      </c>
      <c r="C8167" t="s">
        <v>6103</v>
      </c>
      <c r="D8167" s="4">
        <v>2219</v>
      </c>
      <c r="E8167">
        <v>4</v>
      </c>
      <c r="F8167" t="s">
        <v>14</v>
      </c>
      <c r="G8167" t="s">
        <v>10961</v>
      </c>
      <c r="H8167" t="s">
        <v>10749</v>
      </c>
    </row>
    <row r="8168" spans="1:8" x14ac:dyDescent="0.25">
      <c r="A8168" s="42">
        <v>45846</v>
      </c>
      <c r="B8168" s="4" t="s">
        <v>8900</v>
      </c>
      <c r="C8168" t="s">
        <v>6348</v>
      </c>
      <c r="D8168" s="4">
        <v>2219</v>
      </c>
      <c r="E8168">
        <v>8</v>
      </c>
      <c r="F8168" t="s">
        <v>14</v>
      </c>
      <c r="G8168" t="s">
        <v>10961</v>
      </c>
      <c r="H8168" t="s">
        <v>10749</v>
      </c>
    </row>
    <row r="8169" spans="1:8" x14ac:dyDescent="0.25">
      <c r="A8169" s="42">
        <v>45846</v>
      </c>
      <c r="B8169" s="4" t="s">
        <v>9096</v>
      </c>
      <c r="C8169" t="s">
        <v>9097</v>
      </c>
      <c r="D8169" s="4">
        <v>2219</v>
      </c>
      <c r="E8169">
        <v>1</v>
      </c>
      <c r="F8169" t="s">
        <v>14</v>
      </c>
      <c r="G8169" t="s">
        <v>10961</v>
      </c>
      <c r="H8169" t="s">
        <v>10749</v>
      </c>
    </row>
    <row r="8170" spans="1:8" x14ac:dyDescent="0.25">
      <c r="A8170" s="42">
        <v>45846</v>
      </c>
      <c r="B8170" s="4" t="s">
        <v>5360</v>
      </c>
      <c r="C8170" t="s">
        <v>5361</v>
      </c>
      <c r="D8170" s="4">
        <v>2219</v>
      </c>
      <c r="E8170">
        <v>4</v>
      </c>
      <c r="F8170" t="s">
        <v>25</v>
      </c>
      <c r="G8170" t="s">
        <v>10961</v>
      </c>
      <c r="H8170" t="s">
        <v>10749</v>
      </c>
    </row>
    <row r="8171" spans="1:8" x14ac:dyDescent="0.25">
      <c r="A8171" s="42">
        <v>45846</v>
      </c>
      <c r="B8171" s="4" t="s">
        <v>4711</v>
      </c>
      <c r="C8171" t="s">
        <v>4712</v>
      </c>
      <c r="D8171" s="4">
        <v>2219</v>
      </c>
      <c r="E8171">
        <v>24</v>
      </c>
      <c r="F8171" t="s">
        <v>14</v>
      </c>
      <c r="G8171" t="s">
        <v>10961</v>
      </c>
      <c r="H8171" t="s">
        <v>10749</v>
      </c>
    </row>
    <row r="8172" spans="1:8" x14ac:dyDescent="0.25">
      <c r="A8172" s="42">
        <v>45846</v>
      </c>
      <c r="B8172" s="4" t="s">
        <v>9098</v>
      </c>
      <c r="C8172" t="s">
        <v>9099</v>
      </c>
      <c r="D8172" s="4">
        <v>2219</v>
      </c>
      <c r="E8172">
        <v>1</v>
      </c>
      <c r="F8172" t="s">
        <v>14</v>
      </c>
      <c r="G8172" t="s">
        <v>10961</v>
      </c>
      <c r="H8172" t="s">
        <v>10749</v>
      </c>
    </row>
    <row r="8173" spans="1:8" x14ac:dyDescent="0.25">
      <c r="A8173" s="42">
        <v>45846</v>
      </c>
      <c r="B8173" s="4" t="s">
        <v>9006</v>
      </c>
      <c r="C8173" t="s">
        <v>10768</v>
      </c>
      <c r="D8173" s="4">
        <v>2219</v>
      </c>
      <c r="E8173">
        <v>15</v>
      </c>
      <c r="F8173" t="s">
        <v>14</v>
      </c>
      <c r="G8173" t="s">
        <v>10961</v>
      </c>
      <c r="H8173" t="s">
        <v>10749</v>
      </c>
    </row>
    <row r="8174" spans="1:8" x14ac:dyDescent="0.25">
      <c r="A8174" s="42">
        <v>45846</v>
      </c>
      <c r="B8174" s="4" t="s">
        <v>9787</v>
      </c>
      <c r="C8174" t="s">
        <v>9788</v>
      </c>
      <c r="D8174" s="4">
        <v>2219</v>
      </c>
      <c r="E8174">
        <v>6</v>
      </c>
      <c r="F8174" t="s">
        <v>14</v>
      </c>
      <c r="G8174" t="s">
        <v>10961</v>
      </c>
      <c r="H8174" t="s">
        <v>10749</v>
      </c>
    </row>
    <row r="8175" spans="1:8" x14ac:dyDescent="0.25">
      <c r="A8175" s="42">
        <v>45852</v>
      </c>
      <c r="B8175" s="4" t="s">
        <v>7168</v>
      </c>
      <c r="C8175" t="s">
        <v>7169</v>
      </c>
      <c r="D8175" s="4">
        <v>2369</v>
      </c>
      <c r="E8175">
        <v>40</v>
      </c>
      <c r="F8175" t="s">
        <v>14</v>
      </c>
      <c r="G8175" t="s">
        <v>10961</v>
      </c>
      <c r="H8175" t="s">
        <v>11264</v>
      </c>
    </row>
    <row r="8176" spans="1:8" x14ac:dyDescent="0.25">
      <c r="A8176" s="42">
        <v>45852</v>
      </c>
      <c r="B8176" s="4" t="s">
        <v>9533</v>
      </c>
      <c r="C8176" t="s">
        <v>6948</v>
      </c>
      <c r="D8176" s="4">
        <v>2369</v>
      </c>
      <c r="E8176">
        <v>60</v>
      </c>
      <c r="F8176" t="s">
        <v>14</v>
      </c>
      <c r="G8176" t="s">
        <v>10961</v>
      </c>
      <c r="H8176" t="s">
        <v>11264</v>
      </c>
    </row>
    <row r="8177" spans="1:8" x14ac:dyDescent="0.25">
      <c r="A8177" s="42">
        <v>45852</v>
      </c>
      <c r="B8177" s="4" t="s">
        <v>10185</v>
      </c>
      <c r="C8177" t="s">
        <v>5811</v>
      </c>
      <c r="D8177" s="4">
        <v>2369</v>
      </c>
      <c r="E8177">
        <v>8</v>
      </c>
      <c r="F8177" t="s">
        <v>25</v>
      </c>
      <c r="G8177" t="s">
        <v>10961</v>
      </c>
      <c r="H8177" t="s">
        <v>11264</v>
      </c>
    </row>
    <row r="8178" spans="1:8" x14ac:dyDescent="0.25">
      <c r="A8178" s="42">
        <v>45852</v>
      </c>
      <c r="B8178" s="4" t="s">
        <v>7832</v>
      </c>
      <c r="C8178" t="s">
        <v>7833</v>
      </c>
      <c r="D8178" s="4">
        <v>2369</v>
      </c>
      <c r="E8178">
        <v>10</v>
      </c>
      <c r="F8178" t="s">
        <v>14</v>
      </c>
      <c r="G8178" t="s">
        <v>10961</v>
      </c>
      <c r="H8178" t="s">
        <v>11264</v>
      </c>
    </row>
    <row r="8179" spans="1:8" x14ac:dyDescent="0.25">
      <c r="A8179" s="42">
        <v>45852</v>
      </c>
      <c r="B8179" s="4" t="s">
        <v>7836</v>
      </c>
      <c r="C8179" t="s">
        <v>7837</v>
      </c>
      <c r="D8179" s="4">
        <v>2369</v>
      </c>
      <c r="F8179" t="s">
        <v>14</v>
      </c>
      <c r="G8179" t="s">
        <v>10961</v>
      </c>
      <c r="H8179" t="s">
        <v>11264</v>
      </c>
    </row>
    <row r="8180" spans="1:8" x14ac:dyDescent="0.25">
      <c r="A8180" s="42">
        <v>45852</v>
      </c>
      <c r="B8180" s="4" t="s">
        <v>7818</v>
      </c>
      <c r="C8180" t="s">
        <v>7819</v>
      </c>
      <c r="D8180" s="4">
        <v>2369</v>
      </c>
      <c r="E8180">
        <v>10</v>
      </c>
      <c r="F8180" t="s">
        <v>14</v>
      </c>
      <c r="G8180" t="s">
        <v>10961</v>
      </c>
      <c r="H8180" t="s">
        <v>11264</v>
      </c>
    </row>
    <row r="8181" spans="1:8" x14ac:dyDescent="0.25">
      <c r="A8181" s="42">
        <v>45852</v>
      </c>
      <c r="B8181" s="4" t="s">
        <v>5906</v>
      </c>
      <c r="C8181" t="s">
        <v>5907</v>
      </c>
      <c r="D8181" s="4">
        <v>2369</v>
      </c>
      <c r="E8181">
        <v>2</v>
      </c>
      <c r="F8181" t="s">
        <v>14</v>
      </c>
      <c r="G8181" t="s">
        <v>10961</v>
      </c>
      <c r="H8181" t="s">
        <v>11264</v>
      </c>
    </row>
    <row r="8182" spans="1:8" x14ac:dyDescent="0.25">
      <c r="A8182" s="42">
        <v>45852</v>
      </c>
      <c r="B8182" s="4" t="s">
        <v>10671</v>
      </c>
      <c r="C8182" t="s">
        <v>10671</v>
      </c>
      <c r="D8182" s="4">
        <v>2369</v>
      </c>
      <c r="E8182">
        <v>30</v>
      </c>
      <c r="F8182" t="s">
        <v>14</v>
      </c>
      <c r="G8182" t="s">
        <v>10961</v>
      </c>
      <c r="H8182" t="s">
        <v>11264</v>
      </c>
    </row>
    <row r="8183" spans="1:8" x14ac:dyDescent="0.25">
      <c r="A8183" s="42">
        <v>45852</v>
      </c>
      <c r="B8183" s="4" t="s">
        <v>1766</v>
      </c>
      <c r="C8183" t="s">
        <v>1767</v>
      </c>
      <c r="D8183" s="4">
        <v>2369</v>
      </c>
      <c r="E8183">
        <v>20</v>
      </c>
      <c r="F8183" t="s">
        <v>14</v>
      </c>
      <c r="G8183" t="s">
        <v>10961</v>
      </c>
      <c r="H8183" t="s">
        <v>11264</v>
      </c>
    </row>
    <row r="8184" spans="1:8" x14ac:dyDescent="0.25">
      <c r="A8184" s="42">
        <v>45850</v>
      </c>
      <c r="B8184" s="4" t="s">
        <v>10232</v>
      </c>
      <c r="C8184" t="s">
        <v>9049</v>
      </c>
      <c r="D8184" s="4">
        <v>3817</v>
      </c>
      <c r="E8184">
        <v>42</v>
      </c>
      <c r="F8184" t="s">
        <v>14</v>
      </c>
      <c r="G8184" t="s">
        <v>10003</v>
      </c>
    </row>
    <row r="8185" spans="1:8" x14ac:dyDescent="0.25">
      <c r="A8185" s="42">
        <v>45850</v>
      </c>
      <c r="B8185" s="4" t="s">
        <v>10231</v>
      </c>
      <c r="C8185" t="s">
        <v>9048</v>
      </c>
      <c r="D8185" s="4">
        <v>3818</v>
      </c>
      <c r="E8185">
        <v>30</v>
      </c>
      <c r="F8185" t="s">
        <v>14</v>
      </c>
      <c r="G8185" t="s">
        <v>10003</v>
      </c>
    </row>
    <row r="8186" spans="1:8" x14ac:dyDescent="0.25">
      <c r="A8186" s="42">
        <v>45850</v>
      </c>
      <c r="B8186" s="4">
        <v>1280389100</v>
      </c>
      <c r="C8186" t="s">
        <v>8652</v>
      </c>
      <c r="D8186" s="4">
        <v>3819</v>
      </c>
      <c r="E8186">
        <v>2</v>
      </c>
      <c r="F8186" t="s">
        <v>25</v>
      </c>
      <c r="G8186" t="s">
        <v>10003</v>
      </c>
    </row>
    <row r="8187" spans="1:8" x14ac:dyDescent="0.25">
      <c r="A8187" s="42">
        <v>45850</v>
      </c>
      <c r="B8187" s="4">
        <v>1280314100</v>
      </c>
      <c r="C8187" t="s">
        <v>8645</v>
      </c>
      <c r="D8187" s="4">
        <v>3820</v>
      </c>
      <c r="E8187">
        <v>1</v>
      </c>
      <c r="F8187" t="s">
        <v>14</v>
      </c>
      <c r="G8187" t="s">
        <v>10003</v>
      </c>
    </row>
    <row r="8188" spans="1:8" x14ac:dyDescent="0.25">
      <c r="A8188" s="42">
        <v>45850</v>
      </c>
      <c r="B8188" s="4">
        <v>1280359100</v>
      </c>
      <c r="C8188" t="s">
        <v>8650</v>
      </c>
      <c r="D8188" s="4">
        <v>3821</v>
      </c>
      <c r="E8188">
        <v>4</v>
      </c>
      <c r="F8188" t="s">
        <v>25</v>
      </c>
      <c r="G8188" t="s">
        <v>10003</v>
      </c>
    </row>
    <row r="8189" spans="1:8" x14ac:dyDescent="0.25">
      <c r="A8189" s="42">
        <v>45850</v>
      </c>
      <c r="B8189" s="4">
        <v>4340446100</v>
      </c>
      <c r="C8189" t="s">
        <v>8725</v>
      </c>
      <c r="D8189" s="4">
        <v>3822</v>
      </c>
      <c r="E8189">
        <v>1</v>
      </c>
      <c r="F8189" t="s">
        <v>25</v>
      </c>
      <c r="G8189" t="s">
        <v>10003</v>
      </c>
    </row>
    <row r="8190" spans="1:8" x14ac:dyDescent="0.25">
      <c r="A8190" s="42">
        <v>45850</v>
      </c>
      <c r="B8190" s="4" t="s">
        <v>1942</v>
      </c>
      <c r="C8190" t="s">
        <v>1943</v>
      </c>
      <c r="D8190" s="4">
        <v>3823</v>
      </c>
      <c r="E8190">
        <v>25</v>
      </c>
      <c r="F8190" t="s">
        <v>14</v>
      </c>
      <c r="G8190" t="s">
        <v>10003</v>
      </c>
    </row>
    <row r="8191" spans="1:8" x14ac:dyDescent="0.25">
      <c r="A8191" s="42">
        <v>45850</v>
      </c>
      <c r="B8191" s="4" t="s">
        <v>8451</v>
      </c>
      <c r="C8191" t="s">
        <v>9022</v>
      </c>
      <c r="D8191" s="4">
        <v>3826</v>
      </c>
      <c r="E8191">
        <v>132</v>
      </c>
      <c r="F8191" t="s">
        <v>14</v>
      </c>
      <c r="G8191" t="s">
        <v>10003</v>
      </c>
    </row>
    <row r="8192" spans="1:8" x14ac:dyDescent="0.25">
      <c r="A8192" s="42">
        <v>45850</v>
      </c>
      <c r="B8192" s="4" t="s">
        <v>6839</v>
      </c>
      <c r="C8192" t="s">
        <v>6840</v>
      </c>
      <c r="D8192" s="4">
        <v>3827</v>
      </c>
      <c r="E8192">
        <v>1440</v>
      </c>
      <c r="F8192" t="s">
        <v>14</v>
      </c>
      <c r="G8192" t="s">
        <v>10003</v>
      </c>
    </row>
    <row r="8193" spans="1:8" x14ac:dyDescent="0.25">
      <c r="A8193" s="42">
        <v>45850</v>
      </c>
      <c r="B8193" s="4" t="s">
        <v>8337</v>
      </c>
      <c r="C8193" t="s">
        <v>8338</v>
      </c>
      <c r="D8193" s="4">
        <v>3828</v>
      </c>
      <c r="E8193">
        <v>500</v>
      </c>
      <c r="F8193" t="s">
        <v>14</v>
      </c>
      <c r="G8193" t="s">
        <v>10003</v>
      </c>
    </row>
    <row r="8194" spans="1:8" x14ac:dyDescent="0.25">
      <c r="A8194" s="42">
        <v>45850</v>
      </c>
      <c r="B8194" s="4" t="s">
        <v>8339</v>
      </c>
      <c r="C8194" t="s">
        <v>8340</v>
      </c>
      <c r="D8194" s="4">
        <v>3829</v>
      </c>
      <c r="E8194">
        <v>250</v>
      </c>
      <c r="F8194" t="s">
        <v>14</v>
      </c>
      <c r="G8194" t="s">
        <v>10003</v>
      </c>
    </row>
    <row r="8195" spans="1:8" x14ac:dyDescent="0.25">
      <c r="A8195" s="42">
        <v>45850</v>
      </c>
      <c r="B8195" s="4" t="s">
        <v>1065</v>
      </c>
      <c r="C8195" t="s">
        <v>1066</v>
      </c>
      <c r="D8195" s="4" t="s">
        <v>11348</v>
      </c>
      <c r="E8195">
        <v>20</v>
      </c>
      <c r="F8195" t="s">
        <v>25</v>
      </c>
      <c r="G8195" t="s">
        <v>10961</v>
      </c>
      <c r="H8195" t="s">
        <v>8431</v>
      </c>
    </row>
    <row r="8196" spans="1:8" x14ac:dyDescent="0.25">
      <c r="A8196" s="42">
        <v>45850</v>
      </c>
      <c r="B8196" s="4" t="s">
        <v>1101</v>
      </c>
      <c r="C8196" t="s">
        <v>1102</v>
      </c>
      <c r="D8196" s="4" t="s">
        <v>11348</v>
      </c>
      <c r="E8196">
        <v>16</v>
      </c>
      <c r="F8196" t="s">
        <v>14</v>
      </c>
      <c r="G8196" t="s">
        <v>10961</v>
      </c>
      <c r="H8196" t="s">
        <v>8431</v>
      </c>
    </row>
    <row r="8197" spans="1:8" x14ac:dyDescent="0.25">
      <c r="A8197" s="42">
        <v>45850</v>
      </c>
      <c r="B8197" s="4" t="s">
        <v>8887</v>
      </c>
      <c r="C8197" t="s">
        <v>8861</v>
      </c>
      <c r="D8197" s="4" t="s">
        <v>11348</v>
      </c>
      <c r="E8197">
        <v>1</v>
      </c>
      <c r="F8197" t="s">
        <v>14</v>
      </c>
      <c r="G8197" t="s">
        <v>10961</v>
      </c>
      <c r="H8197" t="s">
        <v>8431</v>
      </c>
    </row>
    <row r="8198" spans="1:8" x14ac:dyDescent="0.25">
      <c r="A8198" s="42">
        <v>45850</v>
      </c>
      <c r="B8198" s="4" t="s">
        <v>1770</v>
      </c>
      <c r="C8198" t="s">
        <v>10542</v>
      </c>
      <c r="D8198" s="4" t="s">
        <v>11348</v>
      </c>
      <c r="E8198">
        <v>20</v>
      </c>
      <c r="F8198" t="s">
        <v>14</v>
      </c>
      <c r="G8198" t="s">
        <v>10961</v>
      </c>
      <c r="H8198" t="s">
        <v>8431</v>
      </c>
    </row>
    <row r="8199" spans="1:8" x14ac:dyDescent="0.25">
      <c r="A8199" s="42">
        <v>45850</v>
      </c>
      <c r="B8199" s="4" t="s">
        <v>2555</v>
      </c>
      <c r="C8199" t="s">
        <v>2556</v>
      </c>
      <c r="D8199" s="4" t="s">
        <v>11348</v>
      </c>
      <c r="E8199">
        <v>20</v>
      </c>
      <c r="F8199" t="s">
        <v>14</v>
      </c>
      <c r="G8199" t="s">
        <v>10961</v>
      </c>
      <c r="H8199" t="s">
        <v>8431</v>
      </c>
    </row>
    <row r="8200" spans="1:8" x14ac:dyDescent="0.25">
      <c r="A8200" s="42">
        <v>45850</v>
      </c>
      <c r="B8200" s="4" t="s">
        <v>2418</v>
      </c>
      <c r="C8200" t="s">
        <v>2476</v>
      </c>
      <c r="D8200" s="4" t="s">
        <v>11348</v>
      </c>
      <c r="E8200">
        <v>12</v>
      </c>
      <c r="F8200" t="s">
        <v>14</v>
      </c>
      <c r="G8200" t="s">
        <v>10961</v>
      </c>
      <c r="H8200" t="s">
        <v>8431</v>
      </c>
    </row>
    <row r="8201" spans="1:8" x14ac:dyDescent="0.25">
      <c r="A8201" s="42">
        <v>45850</v>
      </c>
      <c r="B8201" s="4" t="s">
        <v>2197</v>
      </c>
      <c r="C8201" t="s">
        <v>2198</v>
      </c>
      <c r="D8201" s="4" t="s">
        <v>11348</v>
      </c>
      <c r="E8201">
        <v>10</v>
      </c>
      <c r="F8201" t="s">
        <v>14</v>
      </c>
      <c r="G8201" t="s">
        <v>10961</v>
      </c>
      <c r="H8201" t="s">
        <v>8431</v>
      </c>
    </row>
    <row r="8202" spans="1:8" x14ac:dyDescent="0.25">
      <c r="A8202" s="42">
        <v>45850</v>
      </c>
      <c r="B8202" s="4" t="s">
        <v>8829</v>
      </c>
      <c r="C8202" t="s">
        <v>8799</v>
      </c>
      <c r="D8202" s="4" t="s">
        <v>11348</v>
      </c>
      <c r="E8202">
        <v>8</v>
      </c>
      <c r="F8202" t="s">
        <v>14</v>
      </c>
      <c r="G8202" t="s">
        <v>10961</v>
      </c>
      <c r="H8202" t="s">
        <v>8431</v>
      </c>
    </row>
    <row r="8203" spans="1:8" x14ac:dyDescent="0.25">
      <c r="A8203" s="42">
        <v>45850</v>
      </c>
      <c r="B8203" s="4" t="s">
        <v>8822</v>
      </c>
      <c r="C8203" t="s">
        <v>8792</v>
      </c>
      <c r="D8203" s="4" t="s">
        <v>11348</v>
      </c>
      <c r="E8203">
        <v>8</v>
      </c>
      <c r="F8203" t="s">
        <v>14</v>
      </c>
      <c r="G8203" t="s">
        <v>10003</v>
      </c>
      <c r="H8203" t="s">
        <v>8431</v>
      </c>
    </row>
    <row r="8204" spans="1:8" x14ac:dyDescent="0.25">
      <c r="A8204" s="42">
        <v>45850</v>
      </c>
      <c r="B8204" s="4" t="s">
        <v>8873</v>
      </c>
      <c r="C8204" t="s">
        <v>8841</v>
      </c>
      <c r="D8204" s="4" t="s">
        <v>11348</v>
      </c>
      <c r="E8204">
        <v>4</v>
      </c>
      <c r="F8204" t="s">
        <v>14</v>
      </c>
      <c r="G8204" t="s">
        <v>10961</v>
      </c>
      <c r="H8204" t="s">
        <v>8431</v>
      </c>
    </row>
    <row r="8205" spans="1:8" x14ac:dyDescent="0.25">
      <c r="A8205" s="42">
        <v>45850</v>
      </c>
      <c r="B8205" s="4" t="s">
        <v>8886</v>
      </c>
      <c r="C8205" t="s">
        <v>8858</v>
      </c>
      <c r="D8205" s="4" t="s">
        <v>11348</v>
      </c>
      <c r="E8205">
        <v>4</v>
      </c>
      <c r="F8205" t="s">
        <v>14</v>
      </c>
      <c r="G8205" t="s">
        <v>10961</v>
      </c>
      <c r="H8205" t="s">
        <v>8431</v>
      </c>
    </row>
    <row r="8206" spans="1:8" x14ac:dyDescent="0.25">
      <c r="A8206" s="42">
        <v>45850</v>
      </c>
      <c r="B8206" s="4" t="s">
        <v>10184</v>
      </c>
      <c r="C8206" t="s">
        <v>2826</v>
      </c>
      <c r="D8206" s="4" t="s">
        <v>11348</v>
      </c>
      <c r="E8206">
        <v>5</v>
      </c>
      <c r="F8206" t="s">
        <v>14</v>
      </c>
      <c r="G8206" t="s">
        <v>10961</v>
      </c>
      <c r="H8206" t="s">
        <v>8431</v>
      </c>
    </row>
    <row r="8207" spans="1:8" x14ac:dyDescent="0.25">
      <c r="A8207" s="42">
        <v>45850</v>
      </c>
      <c r="B8207" s="4" t="s">
        <v>10183</v>
      </c>
      <c r="C8207" t="s">
        <v>2825</v>
      </c>
      <c r="D8207" s="4" t="s">
        <v>11348</v>
      </c>
      <c r="E8207">
        <v>5</v>
      </c>
      <c r="F8207" t="s">
        <v>14</v>
      </c>
      <c r="G8207" t="s">
        <v>10961</v>
      </c>
      <c r="H8207" t="s">
        <v>8431</v>
      </c>
    </row>
    <row r="8208" spans="1:8" x14ac:dyDescent="0.25">
      <c r="A8208" s="42">
        <v>45850</v>
      </c>
      <c r="B8208" s="4" t="s">
        <v>9452</v>
      </c>
      <c r="C8208" t="s">
        <v>9453</v>
      </c>
      <c r="D8208" s="4" t="s">
        <v>11348</v>
      </c>
      <c r="E8208">
        <v>2</v>
      </c>
      <c r="F8208" t="s">
        <v>14</v>
      </c>
      <c r="G8208" t="s">
        <v>10961</v>
      </c>
      <c r="H8208" t="s">
        <v>8431</v>
      </c>
    </row>
    <row r="8209" spans="1:8" x14ac:dyDescent="0.25">
      <c r="A8209" s="42">
        <v>45850</v>
      </c>
      <c r="B8209" s="4" t="s">
        <v>9909</v>
      </c>
      <c r="C8209" t="s">
        <v>9909</v>
      </c>
      <c r="D8209" s="4" t="s">
        <v>11348</v>
      </c>
      <c r="E8209">
        <v>40</v>
      </c>
      <c r="F8209" t="s">
        <v>25</v>
      </c>
      <c r="G8209" t="s">
        <v>10961</v>
      </c>
      <c r="H8209" t="s">
        <v>8431</v>
      </c>
    </row>
    <row r="8210" spans="1:8" x14ac:dyDescent="0.25">
      <c r="A8210" s="42">
        <v>45850</v>
      </c>
      <c r="B8210" s="4" t="s">
        <v>1942</v>
      </c>
      <c r="C8210" t="s">
        <v>1943</v>
      </c>
      <c r="D8210" s="4" t="s">
        <v>11348</v>
      </c>
      <c r="E8210">
        <v>6</v>
      </c>
      <c r="F8210" t="s">
        <v>14</v>
      </c>
      <c r="G8210" t="s">
        <v>10961</v>
      </c>
      <c r="H8210" t="s">
        <v>8431</v>
      </c>
    </row>
    <row r="8211" spans="1:8" x14ac:dyDescent="0.25">
      <c r="A8211" s="42">
        <v>45850</v>
      </c>
      <c r="B8211" s="4" t="s">
        <v>10183</v>
      </c>
      <c r="C8211" t="s">
        <v>2825</v>
      </c>
      <c r="D8211" s="4" t="s">
        <v>11348</v>
      </c>
      <c r="E8211">
        <v>10</v>
      </c>
      <c r="F8211" t="s">
        <v>14</v>
      </c>
      <c r="G8211" t="s">
        <v>10961</v>
      </c>
      <c r="H8211" t="s">
        <v>8431</v>
      </c>
    </row>
    <row r="8212" spans="1:8" x14ac:dyDescent="0.25">
      <c r="A8212" s="42">
        <v>45850</v>
      </c>
      <c r="B8212" s="4" t="s">
        <v>10184</v>
      </c>
      <c r="C8212" t="s">
        <v>2826</v>
      </c>
      <c r="D8212" s="4" t="s">
        <v>11348</v>
      </c>
      <c r="E8212">
        <v>10</v>
      </c>
      <c r="F8212" t="s">
        <v>14</v>
      </c>
      <c r="G8212" t="s">
        <v>10961</v>
      </c>
      <c r="H8212" t="s">
        <v>8431</v>
      </c>
    </row>
    <row r="8213" spans="1:8" x14ac:dyDescent="0.25">
      <c r="A8213" s="42">
        <v>45852</v>
      </c>
      <c r="B8213" s="4" t="s">
        <v>1147</v>
      </c>
      <c r="C8213" t="s">
        <v>1148</v>
      </c>
      <c r="D8213" s="4">
        <v>2367</v>
      </c>
      <c r="E8213">
        <v>360</v>
      </c>
      <c r="F8213" t="s">
        <v>14</v>
      </c>
      <c r="G8213" t="s">
        <v>10961</v>
      </c>
      <c r="H8213" t="s">
        <v>8431</v>
      </c>
    </row>
    <row r="8214" spans="1:8" x14ac:dyDescent="0.25">
      <c r="A8214" s="42">
        <v>45852</v>
      </c>
      <c r="B8214" s="4" t="s">
        <v>5404</v>
      </c>
      <c r="C8214" t="s">
        <v>5405</v>
      </c>
      <c r="D8214" s="4">
        <v>2372</v>
      </c>
      <c r="E8214">
        <v>10</v>
      </c>
      <c r="F8214" t="s">
        <v>14</v>
      </c>
      <c r="G8214" t="s">
        <v>10961</v>
      </c>
      <c r="H8214" t="s">
        <v>11353</v>
      </c>
    </row>
    <row r="8215" spans="1:8" x14ac:dyDescent="0.25">
      <c r="A8215" s="42">
        <v>45852</v>
      </c>
      <c r="B8215" s="4" t="s">
        <v>11594</v>
      </c>
      <c r="C8215" t="s">
        <v>5258</v>
      </c>
      <c r="D8215" s="4">
        <v>2372</v>
      </c>
      <c r="E8215">
        <v>1</v>
      </c>
      <c r="F8215" t="s">
        <v>14</v>
      </c>
      <c r="G8215" t="s">
        <v>10961</v>
      </c>
      <c r="H8215" t="s">
        <v>11353</v>
      </c>
    </row>
    <row r="8216" spans="1:8" x14ac:dyDescent="0.25">
      <c r="A8216" s="42">
        <v>45852</v>
      </c>
      <c r="B8216" s="4" t="s">
        <v>5112</v>
      </c>
      <c r="C8216" t="s">
        <v>5113</v>
      </c>
      <c r="D8216" s="4">
        <v>2372</v>
      </c>
      <c r="E8216">
        <v>6</v>
      </c>
      <c r="F8216" t="s">
        <v>14</v>
      </c>
      <c r="G8216" t="s">
        <v>10961</v>
      </c>
      <c r="H8216" t="s">
        <v>11353</v>
      </c>
    </row>
    <row r="8217" spans="1:8" x14ac:dyDescent="0.25">
      <c r="A8217" s="42">
        <v>45851</v>
      </c>
      <c r="B8217" s="4" t="s">
        <v>8516</v>
      </c>
      <c r="C8217" t="s">
        <v>8516</v>
      </c>
      <c r="D8217" s="4">
        <v>2370</v>
      </c>
      <c r="E8217">
        <v>24</v>
      </c>
      <c r="F8217" t="s">
        <v>14</v>
      </c>
      <c r="G8217" t="s">
        <v>10961</v>
      </c>
      <c r="H8217" t="s">
        <v>11354</v>
      </c>
    </row>
    <row r="8218" spans="1:8" x14ac:dyDescent="0.25">
      <c r="A8218" s="42">
        <v>45851</v>
      </c>
      <c r="B8218" s="4" t="s">
        <v>8517</v>
      </c>
      <c r="C8218" t="s">
        <v>8517</v>
      </c>
      <c r="D8218" s="4">
        <v>2370</v>
      </c>
      <c r="E8218">
        <v>24</v>
      </c>
      <c r="F8218" t="s">
        <v>14</v>
      </c>
      <c r="G8218" t="s">
        <v>10961</v>
      </c>
      <c r="H8218" t="s">
        <v>11354</v>
      </c>
    </row>
    <row r="8219" spans="1:8" x14ac:dyDescent="0.25">
      <c r="A8219" s="42">
        <v>45851</v>
      </c>
      <c r="B8219" s="4" t="s">
        <v>11355</v>
      </c>
      <c r="C8219" t="s">
        <v>11355</v>
      </c>
      <c r="D8219" s="4">
        <v>2370</v>
      </c>
      <c r="E8219">
        <v>2</v>
      </c>
      <c r="F8219" t="s">
        <v>14</v>
      </c>
      <c r="G8219" t="s">
        <v>10961</v>
      </c>
      <c r="H8219" t="s">
        <v>11354</v>
      </c>
    </row>
    <row r="8220" spans="1:8" x14ac:dyDescent="0.25">
      <c r="A8220" s="42">
        <v>45851</v>
      </c>
      <c r="B8220" s="4" t="s">
        <v>8516</v>
      </c>
      <c r="C8220" t="s">
        <v>8516</v>
      </c>
      <c r="D8220" s="4">
        <v>2371</v>
      </c>
      <c r="E8220">
        <v>15</v>
      </c>
      <c r="F8220" t="s">
        <v>14</v>
      </c>
      <c r="G8220" t="s">
        <v>10961</v>
      </c>
      <c r="H8220" t="s">
        <v>11356</v>
      </c>
    </row>
    <row r="8221" spans="1:8" x14ac:dyDescent="0.25">
      <c r="A8221" s="42">
        <v>45851</v>
      </c>
      <c r="B8221" s="4" t="s">
        <v>8517</v>
      </c>
      <c r="C8221" t="s">
        <v>8517</v>
      </c>
      <c r="D8221" s="4">
        <v>2371</v>
      </c>
      <c r="E8221">
        <v>15</v>
      </c>
      <c r="F8221" t="s">
        <v>14</v>
      </c>
      <c r="G8221" t="s">
        <v>10961</v>
      </c>
      <c r="H8221" t="s">
        <v>11356</v>
      </c>
    </row>
    <row r="8222" spans="1:8" x14ac:dyDescent="0.25">
      <c r="A8222" s="42">
        <v>45851</v>
      </c>
      <c r="B8222" s="4" t="s">
        <v>8518</v>
      </c>
      <c r="C8222" t="s">
        <v>8518</v>
      </c>
      <c r="D8222" s="4">
        <v>2371</v>
      </c>
      <c r="E8222">
        <v>3</v>
      </c>
      <c r="F8222" t="s">
        <v>14</v>
      </c>
      <c r="G8222" t="s">
        <v>10961</v>
      </c>
      <c r="H8222" t="s">
        <v>11356</v>
      </c>
    </row>
    <row r="8223" spans="1:8" x14ac:dyDescent="0.25">
      <c r="A8223" s="42">
        <v>45850</v>
      </c>
      <c r="B8223" s="4" t="s">
        <v>5442</v>
      </c>
      <c r="C8223" t="s">
        <v>5443</v>
      </c>
      <c r="D8223" s="4">
        <v>2362</v>
      </c>
      <c r="E8223">
        <v>30</v>
      </c>
      <c r="F8223" t="s">
        <v>25</v>
      </c>
      <c r="G8223" t="s">
        <v>10961</v>
      </c>
      <c r="H8223" t="s">
        <v>9381</v>
      </c>
    </row>
    <row r="8224" spans="1:8" x14ac:dyDescent="0.25">
      <c r="A8224" s="42">
        <v>45850</v>
      </c>
      <c r="B8224" s="4" t="s">
        <v>10954</v>
      </c>
      <c r="C8224" t="s">
        <v>5145</v>
      </c>
      <c r="D8224" s="4">
        <v>2362</v>
      </c>
      <c r="E8224">
        <v>32</v>
      </c>
      <c r="F8224" t="s">
        <v>14</v>
      </c>
      <c r="G8224" t="s">
        <v>10961</v>
      </c>
      <c r="H8224" t="s">
        <v>9381</v>
      </c>
    </row>
    <row r="8225" spans="1:8" x14ac:dyDescent="0.25">
      <c r="A8225" s="42">
        <v>45850</v>
      </c>
      <c r="B8225" s="4" t="s">
        <v>5086</v>
      </c>
      <c r="C8225" t="s">
        <v>5087</v>
      </c>
      <c r="D8225" s="4">
        <v>2362</v>
      </c>
      <c r="E8225">
        <v>20</v>
      </c>
      <c r="F8225" t="s">
        <v>14</v>
      </c>
      <c r="G8225" t="s">
        <v>10961</v>
      </c>
      <c r="H8225" t="s">
        <v>9381</v>
      </c>
    </row>
    <row r="8226" spans="1:8" x14ac:dyDescent="0.25">
      <c r="A8226" s="42">
        <v>45850</v>
      </c>
      <c r="B8226" s="4" t="s">
        <v>5468</v>
      </c>
      <c r="C8226" t="s">
        <v>5469</v>
      </c>
      <c r="D8226" s="4">
        <v>2362</v>
      </c>
      <c r="E8226">
        <v>20</v>
      </c>
      <c r="F8226" t="s">
        <v>25</v>
      </c>
      <c r="G8226" t="s">
        <v>10961</v>
      </c>
      <c r="H8226" t="s">
        <v>9381</v>
      </c>
    </row>
    <row r="8227" spans="1:8" x14ac:dyDescent="0.25">
      <c r="A8227" s="42">
        <v>45850</v>
      </c>
      <c r="B8227" s="4" t="s">
        <v>3970</v>
      </c>
      <c r="C8227" t="s">
        <v>11320</v>
      </c>
      <c r="D8227" s="4">
        <v>2362</v>
      </c>
      <c r="E8227">
        <v>4</v>
      </c>
      <c r="F8227" t="s">
        <v>14</v>
      </c>
      <c r="G8227" t="s">
        <v>10961</v>
      </c>
      <c r="H8227" t="s">
        <v>9381</v>
      </c>
    </row>
    <row r="8228" spans="1:8" x14ac:dyDescent="0.25">
      <c r="A8228" s="42">
        <v>45850</v>
      </c>
      <c r="B8228" s="4" t="s">
        <v>5342</v>
      </c>
      <c r="C8228" t="s">
        <v>5343</v>
      </c>
      <c r="D8228" s="4">
        <v>2362</v>
      </c>
      <c r="E8228">
        <v>8</v>
      </c>
      <c r="F8228" t="s">
        <v>25</v>
      </c>
      <c r="G8228" t="s">
        <v>10961</v>
      </c>
      <c r="H8228" t="s">
        <v>9381</v>
      </c>
    </row>
    <row r="8229" spans="1:8" x14ac:dyDescent="0.25">
      <c r="A8229" s="42">
        <v>45850</v>
      </c>
      <c r="B8229" s="4" t="s">
        <v>5199</v>
      </c>
      <c r="C8229" t="s">
        <v>5200</v>
      </c>
      <c r="D8229" s="4">
        <v>2362</v>
      </c>
      <c r="E8229">
        <v>1</v>
      </c>
      <c r="F8229" t="s">
        <v>14</v>
      </c>
      <c r="G8229" t="s">
        <v>10961</v>
      </c>
      <c r="H8229" t="s">
        <v>9381</v>
      </c>
    </row>
    <row r="8230" spans="1:8" x14ac:dyDescent="0.25">
      <c r="A8230" s="42">
        <v>45850</v>
      </c>
      <c r="B8230" s="4" t="s">
        <v>5229</v>
      </c>
      <c r="C8230" t="s">
        <v>5230</v>
      </c>
      <c r="D8230" s="4">
        <v>2362</v>
      </c>
      <c r="E8230">
        <v>2</v>
      </c>
      <c r="F8230" t="s">
        <v>14</v>
      </c>
      <c r="G8230" t="s">
        <v>10961</v>
      </c>
      <c r="H8230" t="s">
        <v>9381</v>
      </c>
    </row>
    <row r="8231" spans="1:8" x14ac:dyDescent="0.25">
      <c r="A8231" s="42">
        <v>45850</v>
      </c>
      <c r="B8231" s="4" t="s">
        <v>10278</v>
      </c>
      <c r="C8231" t="s">
        <v>5126</v>
      </c>
      <c r="D8231" s="4">
        <v>2362</v>
      </c>
      <c r="E8231">
        <v>8</v>
      </c>
      <c r="F8231" t="s">
        <v>14</v>
      </c>
      <c r="G8231" t="s">
        <v>10961</v>
      </c>
      <c r="H8231" t="s">
        <v>9381</v>
      </c>
    </row>
    <row r="8232" spans="1:8" x14ac:dyDescent="0.25">
      <c r="A8232" s="42">
        <v>45850</v>
      </c>
      <c r="B8232" s="4" t="s">
        <v>7081</v>
      </c>
      <c r="C8232" t="s">
        <v>7082</v>
      </c>
      <c r="D8232" s="4">
        <v>2362</v>
      </c>
      <c r="E8232">
        <v>2304</v>
      </c>
      <c r="F8232" t="s">
        <v>14</v>
      </c>
      <c r="G8232" t="s">
        <v>10961</v>
      </c>
      <c r="H8232" t="s">
        <v>9381</v>
      </c>
    </row>
    <row r="8233" spans="1:8" x14ac:dyDescent="0.25">
      <c r="A8233" s="42">
        <v>45850</v>
      </c>
      <c r="B8233" s="4" t="s">
        <v>8877</v>
      </c>
      <c r="C8233" t="s">
        <v>8846</v>
      </c>
      <c r="D8233" s="4">
        <v>2382</v>
      </c>
      <c r="E8233">
        <v>60</v>
      </c>
      <c r="F8233" t="s">
        <v>14</v>
      </c>
      <c r="G8233" t="s">
        <v>10961</v>
      </c>
      <c r="H8233" t="s">
        <v>11357</v>
      </c>
    </row>
    <row r="8234" spans="1:8" x14ac:dyDescent="0.25">
      <c r="A8234" s="42">
        <v>45850</v>
      </c>
      <c r="B8234" s="4" t="s">
        <v>9399</v>
      </c>
      <c r="C8234" t="s">
        <v>8845</v>
      </c>
      <c r="D8234" s="4">
        <v>2382</v>
      </c>
      <c r="E8234">
        <v>42</v>
      </c>
      <c r="F8234" t="s">
        <v>14</v>
      </c>
      <c r="G8234" t="s">
        <v>10961</v>
      </c>
      <c r="H8234" t="s">
        <v>11357</v>
      </c>
    </row>
    <row r="8235" spans="1:8" x14ac:dyDescent="0.25">
      <c r="A8235" s="42">
        <v>45852</v>
      </c>
      <c r="B8235" s="4">
        <v>3280845100</v>
      </c>
      <c r="C8235" t="s">
        <v>8702</v>
      </c>
      <c r="D8235" s="4">
        <v>2381</v>
      </c>
      <c r="E8235">
        <v>16</v>
      </c>
      <c r="F8235" t="s">
        <v>14</v>
      </c>
      <c r="G8235" t="s">
        <v>10961</v>
      </c>
      <c r="H8235" t="s">
        <v>9420</v>
      </c>
    </row>
    <row r="8236" spans="1:8" x14ac:dyDescent="0.25">
      <c r="A8236" s="42">
        <v>45852</v>
      </c>
      <c r="B8236" s="4" t="s">
        <v>8891</v>
      </c>
      <c r="C8236" t="s">
        <v>8863</v>
      </c>
      <c r="D8236" s="4">
        <v>2381</v>
      </c>
      <c r="E8236">
        <v>6</v>
      </c>
      <c r="F8236" t="s">
        <v>14</v>
      </c>
      <c r="G8236" t="s">
        <v>10961</v>
      </c>
      <c r="H8236" t="s">
        <v>9420</v>
      </c>
    </row>
    <row r="8237" spans="1:8" x14ac:dyDescent="0.25">
      <c r="A8237" s="42">
        <v>45852</v>
      </c>
      <c r="B8237" s="4" t="s">
        <v>8890</v>
      </c>
      <c r="C8237" t="s">
        <v>11259</v>
      </c>
      <c r="D8237" s="4">
        <v>2381</v>
      </c>
      <c r="E8237">
        <v>6</v>
      </c>
      <c r="F8237" t="s">
        <v>14</v>
      </c>
      <c r="G8237" t="s">
        <v>10961</v>
      </c>
      <c r="H8237" t="s">
        <v>9420</v>
      </c>
    </row>
    <row r="8238" spans="1:8" x14ac:dyDescent="0.25">
      <c r="A8238" s="42">
        <v>45852</v>
      </c>
      <c r="B8238" s="4">
        <v>4340460100</v>
      </c>
      <c r="C8238" t="s">
        <v>8730</v>
      </c>
      <c r="D8238" s="4">
        <v>2381</v>
      </c>
      <c r="E8238">
        <v>8</v>
      </c>
      <c r="F8238" t="s">
        <v>14</v>
      </c>
      <c r="G8238" t="s">
        <v>10961</v>
      </c>
      <c r="H8238" t="s">
        <v>9420</v>
      </c>
    </row>
    <row r="8239" spans="1:8" x14ac:dyDescent="0.25">
      <c r="A8239" s="42">
        <v>45853</v>
      </c>
      <c r="B8239" s="4" t="s">
        <v>2428</v>
      </c>
      <c r="C8239" t="s">
        <v>2484</v>
      </c>
      <c r="D8239" s="4" t="s">
        <v>11358</v>
      </c>
      <c r="E8239">
        <v>1</v>
      </c>
      <c r="F8239" t="s">
        <v>14</v>
      </c>
      <c r="G8239" t="s">
        <v>10961</v>
      </c>
      <c r="H8239" t="s">
        <v>8431</v>
      </c>
    </row>
    <row r="8240" spans="1:8" x14ac:dyDescent="0.25">
      <c r="A8240" s="42">
        <v>45853</v>
      </c>
      <c r="B8240" s="4" t="s">
        <v>2429</v>
      </c>
      <c r="C8240" t="s">
        <v>2485</v>
      </c>
      <c r="D8240" s="4" t="s">
        <v>11358</v>
      </c>
      <c r="E8240">
        <v>1</v>
      </c>
      <c r="F8240" t="s">
        <v>14</v>
      </c>
      <c r="G8240" t="s">
        <v>10961</v>
      </c>
      <c r="H8240" t="s">
        <v>8431</v>
      </c>
    </row>
    <row r="8241" spans="1:8" x14ac:dyDescent="0.25">
      <c r="A8241" s="42">
        <v>45853</v>
      </c>
      <c r="B8241" s="4" t="s">
        <v>9809</v>
      </c>
      <c r="C8241" t="s">
        <v>9808</v>
      </c>
      <c r="D8241" s="4" t="s">
        <v>11358</v>
      </c>
      <c r="E8241">
        <v>4</v>
      </c>
      <c r="F8241" t="s">
        <v>14</v>
      </c>
      <c r="G8241" t="s">
        <v>10961</v>
      </c>
      <c r="H8241" t="s">
        <v>8431</v>
      </c>
    </row>
    <row r="8242" spans="1:8" x14ac:dyDescent="0.25">
      <c r="A8242" s="42">
        <v>45853</v>
      </c>
      <c r="B8242" s="4" t="s">
        <v>9939</v>
      </c>
      <c r="C8242" t="s">
        <v>9939</v>
      </c>
      <c r="D8242" s="4" t="s">
        <v>11358</v>
      </c>
      <c r="E8242">
        <v>10</v>
      </c>
      <c r="F8242" t="s">
        <v>14</v>
      </c>
      <c r="G8242" t="s">
        <v>10961</v>
      </c>
      <c r="H8242" t="s">
        <v>8431</v>
      </c>
    </row>
    <row r="8243" spans="1:8" x14ac:dyDescent="0.25">
      <c r="A8243" s="42">
        <v>45853</v>
      </c>
      <c r="B8243" s="4" t="s">
        <v>8834</v>
      </c>
      <c r="C8243" t="s">
        <v>8804</v>
      </c>
      <c r="D8243" s="4" t="s">
        <v>11358</v>
      </c>
      <c r="E8243">
        <v>8</v>
      </c>
      <c r="F8243" t="s">
        <v>14</v>
      </c>
      <c r="G8243" t="s">
        <v>10961</v>
      </c>
      <c r="H8243" t="s">
        <v>8431</v>
      </c>
    </row>
    <row r="8244" spans="1:8" x14ac:dyDescent="0.25">
      <c r="A8244" s="42">
        <v>45853</v>
      </c>
      <c r="B8244" s="4" t="s">
        <v>3762</v>
      </c>
      <c r="C8244" t="s">
        <v>3763</v>
      </c>
      <c r="D8244" s="4" t="s">
        <v>11358</v>
      </c>
      <c r="E8244">
        <v>15</v>
      </c>
      <c r="F8244" t="s">
        <v>14</v>
      </c>
      <c r="G8244" t="s">
        <v>10961</v>
      </c>
      <c r="H8244" t="s">
        <v>8431</v>
      </c>
    </row>
    <row r="8245" spans="1:8" x14ac:dyDescent="0.25">
      <c r="A8245" s="42">
        <v>45853</v>
      </c>
      <c r="B8245" s="4" t="s">
        <v>1856</v>
      </c>
      <c r="C8245" t="s">
        <v>1857</v>
      </c>
      <c r="D8245" s="4" t="s">
        <v>11358</v>
      </c>
      <c r="E8245">
        <v>10</v>
      </c>
      <c r="F8245" t="s">
        <v>14</v>
      </c>
      <c r="G8245" t="s">
        <v>10961</v>
      </c>
      <c r="H8245" t="s">
        <v>8431</v>
      </c>
    </row>
    <row r="8246" spans="1:8" x14ac:dyDescent="0.25">
      <c r="A8246" s="42">
        <v>45853</v>
      </c>
      <c r="B8246" s="4" t="s">
        <v>1524</v>
      </c>
      <c r="C8246" t="s">
        <v>1525</v>
      </c>
      <c r="D8246" s="4" t="s">
        <v>11358</v>
      </c>
      <c r="E8246">
        <v>5</v>
      </c>
      <c r="F8246" t="s">
        <v>14</v>
      </c>
      <c r="G8246" t="s">
        <v>10961</v>
      </c>
      <c r="H8246" t="s">
        <v>8431</v>
      </c>
    </row>
    <row r="8247" spans="1:8" x14ac:dyDescent="0.25">
      <c r="A8247" s="42">
        <v>45853</v>
      </c>
      <c r="B8247" s="4" t="s">
        <v>2428</v>
      </c>
      <c r="C8247" t="s">
        <v>2484</v>
      </c>
      <c r="D8247" s="4" t="s">
        <v>11358</v>
      </c>
      <c r="E8247">
        <v>5</v>
      </c>
      <c r="F8247" t="s">
        <v>14</v>
      </c>
      <c r="G8247" t="s">
        <v>10961</v>
      </c>
      <c r="H8247" t="s">
        <v>8431</v>
      </c>
    </row>
    <row r="8248" spans="1:8" x14ac:dyDescent="0.25">
      <c r="A8248" s="42">
        <v>45853</v>
      </c>
      <c r="B8248" s="4" t="s">
        <v>10187</v>
      </c>
      <c r="C8248" t="s">
        <v>6060</v>
      </c>
      <c r="D8248" s="4" t="s">
        <v>11358</v>
      </c>
      <c r="E8248">
        <v>2</v>
      </c>
      <c r="F8248" t="s">
        <v>14</v>
      </c>
      <c r="G8248" t="s">
        <v>10961</v>
      </c>
      <c r="H8248" t="s">
        <v>8431</v>
      </c>
    </row>
    <row r="8249" spans="1:8" x14ac:dyDescent="0.25">
      <c r="A8249" s="42">
        <v>45853</v>
      </c>
      <c r="B8249" s="4" t="s">
        <v>757</v>
      </c>
      <c r="C8249" t="s">
        <v>758</v>
      </c>
      <c r="D8249" s="4" t="s">
        <v>11358</v>
      </c>
      <c r="E8249">
        <v>10</v>
      </c>
      <c r="F8249" t="s">
        <v>14</v>
      </c>
      <c r="G8249" t="s">
        <v>10961</v>
      </c>
      <c r="H8249" t="s">
        <v>8431</v>
      </c>
    </row>
    <row r="8250" spans="1:8" x14ac:dyDescent="0.25">
      <c r="A8250" s="42">
        <v>45853</v>
      </c>
      <c r="B8250" s="4" t="s">
        <v>676</v>
      </c>
      <c r="C8250" t="s">
        <v>677</v>
      </c>
      <c r="D8250" s="4" t="s">
        <v>11358</v>
      </c>
      <c r="E8250">
        <v>10</v>
      </c>
      <c r="F8250" t="s">
        <v>14</v>
      </c>
      <c r="G8250" t="s">
        <v>10961</v>
      </c>
      <c r="H8250" t="s">
        <v>8431</v>
      </c>
    </row>
    <row r="8251" spans="1:8" x14ac:dyDescent="0.25">
      <c r="A8251" s="42">
        <v>45853</v>
      </c>
      <c r="B8251" s="4" t="s">
        <v>2310</v>
      </c>
      <c r="C8251" t="s">
        <v>2311</v>
      </c>
      <c r="D8251" s="4" t="s">
        <v>11358</v>
      </c>
      <c r="E8251">
        <v>10</v>
      </c>
      <c r="F8251" t="s">
        <v>14</v>
      </c>
      <c r="G8251" t="s">
        <v>10961</v>
      </c>
      <c r="H8251" t="s">
        <v>8431</v>
      </c>
    </row>
    <row r="8252" spans="1:8" x14ac:dyDescent="0.25">
      <c r="A8252" s="42">
        <v>45853</v>
      </c>
      <c r="B8252" s="4" t="s">
        <v>11324</v>
      </c>
      <c r="C8252" t="s">
        <v>6812</v>
      </c>
      <c r="D8252" s="4" t="s">
        <v>11358</v>
      </c>
      <c r="E8252">
        <v>36</v>
      </c>
      <c r="F8252" t="s">
        <v>14</v>
      </c>
      <c r="G8252" t="s">
        <v>10961</v>
      </c>
      <c r="H8252" t="s">
        <v>8431</v>
      </c>
    </row>
    <row r="8253" spans="1:8" x14ac:dyDescent="0.25">
      <c r="A8253" s="42">
        <v>45853</v>
      </c>
      <c r="B8253" s="4" t="s">
        <v>10185</v>
      </c>
      <c r="C8253" t="s">
        <v>5811</v>
      </c>
      <c r="D8253" s="4" t="s">
        <v>11358</v>
      </c>
      <c r="E8253">
        <v>4</v>
      </c>
      <c r="F8253" t="s">
        <v>25</v>
      </c>
      <c r="G8253" t="s">
        <v>10961</v>
      </c>
      <c r="H8253" t="s">
        <v>8431</v>
      </c>
    </row>
    <row r="8254" spans="1:8" x14ac:dyDescent="0.25">
      <c r="A8254" s="42">
        <v>45853</v>
      </c>
      <c r="B8254" s="4" t="s">
        <v>9533</v>
      </c>
      <c r="C8254" t="s">
        <v>6948</v>
      </c>
      <c r="D8254" s="4" t="s">
        <v>11358</v>
      </c>
      <c r="E8254">
        <v>36</v>
      </c>
      <c r="F8254" t="s">
        <v>14</v>
      </c>
      <c r="G8254" t="s">
        <v>10961</v>
      </c>
      <c r="H8254" t="s">
        <v>8431</v>
      </c>
    </row>
    <row r="8255" spans="1:8" x14ac:dyDescent="0.25">
      <c r="A8255" s="42">
        <v>45853</v>
      </c>
      <c r="B8255" s="4" t="s">
        <v>8988</v>
      </c>
      <c r="C8255" t="s">
        <v>11255</v>
      </c>
      <c r="D8255" s="4" t="s">
        <v>11358</v>
      </c>
      <c r="E8255">
        <v>4</v>
      </c>
      <c r="F8255" t="s">
        <v>14</v>
      </c>
      <c r="G8255" t="s">
        <v>10961</v>
      </c>
      <c r="H8255" t="s">
        <v>8431</v>
      </c>
    </row>
    <row r="8256" spans="1:8" x14ac:dyDescent="0.25">
      <c r="A8256" s="42">
        <v>45853</v>
      </c>
      <c r="B8256" s="4" t="s">
        <v>6237</v>
      </c>
      <c r="C8256" t="s">
        <v>6238</v>
      </c>
      <c r="D8256" s="4" t="s">
        <v>11358</v>
      </c>
      <c r="E8256">
        <v>1</v>
      </c>
      <c r="F8256" t="s">
        <v>14</v>
      </c>
      <c r="G8256" t="s">
        <v>10961</v>
      </c>
      <c r="H8256" t="s">
        <v>8431</v>
      </c>
    </row>
    <row r="8257" spans="1:8" x14ac:dyDescent="0.25">
      <c r="A8257" s="42">
        <v>45853</v>
      </c>
      <c r="B8257" s="4" t="s">
        <v>8813</v>
      </c>
      <c r="C8257" t="s">
        <v>8783</v>
      </c>
      <c r="D8257" s="4" t="s">
        <v>11358</v>
      </c>
      <c r="E8257">
        <v>4</v>
      </c>
      <c r="F8257" t="s">
        <v>14</v>
      </c>
      <c r="G8257" t="s">
        <v>10961</v>
      </c>
      <c r="H8257" t="s">
        <v>8431</v>
      </c>
    </row>
    <row r="8258" spans="1:8" x14ac:dyDescent="0.25">
      <c r="A8258" s="42">
        <v>45853</v>
      </c>
      <c r="B8258" s="4" t="s">
        <v>1673</v>
      </c>
      <c r="C8258" t="s">
        <v>1674</v>
      </c>
      <c r="D8258" s="4" t="s">
        <v>11358</v>
      </c>
      <c r="E8258">
        <v>6</v>
      </c>
      <c r="F8258" t="s">
        <v>14</v>
      </c>
      <c r="G8258" t="s">
        <v>10961</v>
      </c>
      <c r="H8258" t="s">
        <v>8431</v>
      </c>
    </row>
    <row r="8259" spans="1:8" x14ac:dyDescent="0.25">
      <c r="A8259" s="42">
        <v>45853</v>
      </c>
      <c r="B8259" s="4" t="s">
        <v>2985</v>
      </c>
      <c r="C8259" t="s">
        <v>2986</v>
      </c>
      <c r="D8259" s="4" t="s">
        <v>11358</v>
      </c>
      <c r="E8259">
        <v>2</v>
      </c>
      <c r="F8259" t="s">
        <v>14</v>
      </c>
      <c r="G8259" t="s">
        <v>10961</v>
      </c>
      <c r="H8259" t="s">
        <v>8431</v>
      </c>
    </row>
    <row r="8260" spans="1:8" x14ac:dyDescent="0.25">
      <c r="A8260" s="42">
        <v>45853</v>
      </c>
      <c r="B8260" s="4" t="s">
        <v>10348</v>
      </c>
      <c r="C8260" t="s">
        <v>10348</v>
      </c>
      <c r="D8260" s="4" t="s">
        <v>11358</v>
      </c>
      <c r="E8260">
        <v>8</v>
      </c>
      <c r="F8260" t="s">
        <v>25</v>
      </c>
      <c r="G8260" t="s">
        <v>10961</v>
      </c>
      <c r="H8260" t="s">
        <v>8431</v>
      </c>
    </row>
    <row r="8261" spans="1:8" x14ac:dyDescent="0.25">
      <c r="A8261" s="42">
        <v>45853</v>
      </c>
      <c r="B8261" s="4" t="s">
        <v>910</v>
      </c>
      <c r="C8261" t="s">
        <v>911</v>
      </c>
      <c r="D8261" s="4" t="s">
        <v>11358</v>
      </c>
      <c r="E8261">
        <v>12</v>
      </c>
      <c r="F8261" t="s">
        <v>14</v>
      </c>
      <c r="G8261" t="s">
        <v>10961</v>
      </c>
      <c r="H8261" t="s">
        <v>8431</v>
      </c>
    </row>
    <row r="8262" spans="1:8" x14ac:dyDescent="0.25">
      <c r="A8262" s="42">
        <v>45853</v>
      </c>
      <c r="B8262" s="4" t="s">
        <v>8873</v>
      </c>
      <c r="C8262" t="s">
        <v>8841</v>
      </c>
      <c r="D8262" s="4" t="s">
        <v>11358</v>
      </c>
      <c r="E8262">
        <v>4</v>
      </c>
      <c r="F8262" t="s">
        <v>14</v>
      </c>
      <c r="G8262" t="s">
        <v>10961</v>
      </c>
      <c r="H8262" t="s">
        <v>8431</v>
      </c>
    </row>
    <row r="8263" spans="1:8" x14ac:dyDescent="0.25">
      <c r="A8263" s="42">
        <v>45853</v>
      </c>
      <c r="B8263" s="4" t="s">
        <v>8501</v>
      </c>
      <c r="C8263" t="s">
        <v>8502</v>
      </c>
      <c r="D8263" s="4" t="s">
        <v>11358</v>
      </c>
      <c r="E8263">
        <v>1</v>
      </c>
      <c r="F8263" t="s">
        <v>14</v>
      </c>
      <c r="G8263" t="s">
        <v>10961</v>
      </c>
      <c r="H8263" t="s">
        <v>8431</v>
      </c>
    </row>
    <row r="8264" spans="1:8" x14ac:dyDescent="0.25">
      <c r="A8264" s="42">
        <v>45853</v>
      </c>
      <c r="B8264" s="4" t="s">
        <v>6</v>
      </c>
      <c r="C8264" t="s">
        <v>7</v>
      </c>
      <c r="D8264" s="4" t="s">
        <v>11358</v>
      </c>
      <c r="E8264">
        <v>20</v>
      </c>
      <c r="F8264" t="s">
        <v>14</v>
      </c>
      <c r="G8264" t="s">
        <v>10961</v>
      </c>
      <c r="H8264" t="s">
        <v>8431</v>
      </c>
    </row>
    <row r="8265" spans="1:8" x14ac:dyDescent="0.25">
      <c r="A8265" s="42">
        <v>45853</v>
      </c>
      <c r="B8265" s="4">
        <v>2280236100</v>
      </c>
      <c r="C8265" t="s">
        <v>8661</v>
      </c>
      <c r="D8265" s="4" t="s">
        <v>11358</v>
      </c>
      <c r="E8265">
        <v>1</v>
      </c>
      <c r="F8265" t="s">
        <v>25</v>
      </c>
      <c r="G8265" t="s">
        <v>10961</v>
      </c>
      <c r="H8265" t="s">
        <v>8431</v>
      </c>
    </row>
    <row r="8266" spans="1:8" x14ac:dyDescent="0.25">
      <c r="A8266" s="42">
        <v>45853</v>
      </c>
      <c r="B8266" s="4" t="s">
        <v>10682</v>
      </c>
      <c r="C8266" t="s">
        <v>9019</v>
      </c>
      <c r="D8266" s="4">
        <v>2377</v>
      </c>
      <c r="E8266">
        <v>54</v>
      </c>
      <c r="F8266" t="s">
        <v>14</v>
      </c>
      <c r="G8266" t="s">
        <v>10961</v>
      </c>
      <c r="H8266" t="s">
        <v>9275</v>
      </c>
    </row>
    <row r="8267" spans="1:8" x14ac:dyDescent="0.25">
      <c r="A8267" s="42">
        <v>45853</v>
      </c>
      <c r="B8267" s="4" t="s">
        <v>8137</v>
      </c>
      <c r="C8267" t="s">
        <v>8138</v>
      </c>
      <c r="D8267" s="4">
        <v>2377</v>
      </c>
      <c r="E8267">
        <v>25</v>
      </c>
      <c r="F8267" t="s">
        <v>14</v>
      </c>
      <c r="G8267" t="s">
        <v>10961</v>
      </c>
      <c r="H8267" t="s">
        <v>9275</v>
      </c>
    </row>
    <row r="8268" spans="1:8" x14ac:dyDescent="0.25">
      <c r="A8268" s="42">
        <v>45853</v>
      </c>
      <c r="B8268" s="4" t="s">
        <v>9889</v>
      </c>
      <c r="C8268" t="s">
        <v>9889</v>
      </c>
      <c r="D8268" s="4">
        <v>2377</v>
      </c>
      <c r="E8268">
        <v>6</v>
      </c>
      <c r="F8268" t="s">
        <v>14</v>
      </c>
      <c r="G8268" t="s">
        <v>10961</v>
      </c>
      <c r="H8268" t="s">
        <v>9275</v>
      </c>
    </row>
    <row r="8269" spans="1:8" x14ac:dyDescent="0.25">
      <c r="A8269" s="42">
        <v>45853</v>
      </c>
      <c r="B8269" s="4" t="s">
        <v>11265</v>
      </c>
      <c r="C8269" t="s">
        <v>5085</v>
      </c>
      <c r="D8269" s="4">
        <v>2377</v>
      </c>
      <c r="E8269">
        <v>12</v>
      </c>
      <c r="F8269" t="s">
        <v>14</v>
      </c>
      <c r="G8269" t="s">
        <v>10961</v>
      </c>
      <c r="H8269" t="s">
        <v>9275</v>
      </c>
    </row>
    <row r="8270" spans="1:8" x14ac:dyDescent="0.25">
      <c r="A8270" s="42">
        <v>45853</v>
      </c>
      <c r="B8270" s="4" t="s">
        <v>10678</v>
      </c>
      <c r="C8270" t="s">
        <v>10679</v>
      </c>
      <c r="D8270" s="4">
        <v>2377</v>
      </c>
      <c r="E8270">
        <v>54</v>
      </c>
      <c r="F8270" t="s">
        <v>14</v>
      </c>
      <c r="G8270" t="s">
        <v>10961</v>
      </c>
      <c r="H8270" t="s">
        <v>9275</v>
      </c>
    </row>
    <row r="8271" spans="1:8" x14ac:dyDescent="0.25">
      <c r="A8271" s="42">
        <v>45853</v>
      </c>
      <c r="B8271" s="4" t="s">
        <v>9780</v>
      </c>
      <c r="C8271" t="s">
        <v>9780</v>
      </c>
      <c r="D8271" s="4">
        <v>2377</v>
      </c>
      <c r="E8271">
        <v>10</v>
      </c>
      <c r="F8271" t="s">
        <v>14</v>
      </c>
      <c r="G8271" t="s">
        <v>10961</v>
      </c>
      <c r="H8271" t="s">
        <v>9275</v>
      </c>
    </row>
    <row r="8272" spans="1:8" x14ac:dyDescent="0.25">
      <c r="A8272" s="42">
        <v>45850</v>
      </c>
      <c r="B8272" s="4" t="s">
        <v>9910</v>
      </c>
      <c r="C8272" t="s">
        <v>9911</v>
      </c>
      <c r="D8272" s="4">
        <v>3824</v>
      </c>
      <c r="E8272">
        <v>94</v>
      </c>
      <c r="F8272" t="s">
        <v>14</v>
      </c>
      <c r="G8272" t="s">
        <v>10003</v>
      </c>
    </row>
    <row r="8273" spans="1:8" x14ac:dyDescent="0.25">
      <c r="A8273" s="42">
        <v>45850</v>
      </c>
      <c r="B8273" s="4" t="s">
        <v>11359</v>
      </c>
      <c r="C8273" t="s">
        <v>11360</v>
      </c>
      <c r="D8273" s="4">
        <v>3825</v>
      </c>
      <c r="E8273">
        <v>92</v>
      </c>
      <c r="F8273" t="s">
        <v>14</v>
      </c>
      <c r="G8273" t="s">
        <v>10003</v>
      </c>
    </row>
    <row r="8274" spans="1:8" x14ac:dyDescent="0.25">
      <c r="A8274" s="42">
        <v>45850</v>
      </c>
      <c r="B8274" s="4" t="s">
        <v>9909</v>
      </c>
      <c r="C8274" t="s">
        <v>9909</v>
      </c>
      <c r="D8274" s="4" t="s">
        <v>11361</v>
      </c>
      <c r="E8274">
        <v>92</v>
      </c>
      <c r="F8274" t="s">
        <v>25</v>
      </c>
      <c r="G8274" t="s">
        <v>10003</v>
      </c>
    </row>
    <row r="8275" spans="1:8" x14ac:dyDescent="0.25">
      <c r="A8275" s="42">
        <v>45850</v>
      </c>
      <c r="B8275" s="4" t="s">
        <v>9910</v>
      </c>
      <c r="C8275" t="s">
        <v>9911</v>
      </c>
      <c r="D8275" s="4" t="s">
        <v>11363</v>
      </c>
      <c r="E8275">
        <v>92</v>
      </c>
      <c r="F8275" t="s">
        <v>14</v>
      </c>
      <c r="G8275" t="s">
        <v>10961</v>
      </c>
      <c r="H8275" t="s">
        <v>11362</v>
      </c>
    </row>
    <row r="8276" spans="1:8" x14ac:dyDescent="0.25">
      <c r="A8276" s="42">
        <v>45850</v>
      </c>
      <c r="B8276" s="4" t="s">
        <v>11359</v>
      </c>
      <c r="C8276" t="s">
        <v>11360</v>
      </c>
      <c r="D8276" s="4" t="s">
        <v>11363</v>
      </c>
      <c r="E8276">
        <v>92</v>
      </c>
      <c r="F8276" t="s">
        <v>14</v>
      </c>
      <c r="G8276" t="s">
        <v>10961</v>
      </c>
      <c r="H8276" t="s">
        <v>11362</v>
      </c>
    </row>
    <row r="8277" spans="1:8" x14ac:dyDescent="0.25">
      <c r="A8277" s="42">
        <v>45852</v>
      </c>
      <c r="B8277" s="4" t="s">
        <v>8891</v>
      </c>
      <c r="C8277" t="s">
        <v>8863</v>
      </c>
      <c r="D8277" s="4">
        <v>3830</v>
      </c>
      <c r="E8277">
        <v>12</v>
      </c>
      <c r="F8277" t="s">
        <v>14</v>
      </c>
      <c r="G8277" t="s">
        <v>10003</v>
      </c>
    </row>
    <row r="8278" spans="1:8" x14ac:dyDescent="0.25">
      <c r="A8278" s="42">
        <v>45852</v>
      </c>
      <c r="B8278" s="4" t="s">
        <v>8885</v>
      </c>
      <c r="C8278" t="s">
        <v>8857</v>
      </c>
      <c r="D8278" s="4">
        <v>3831</v>
      </c>
      <c r="E8278">
        <v>6</v>
      </c>
      <c r="F8278" t="s">
        <v>14</v>
      </c>
      <c r="G8278" t="s">
        <v>10003</v>
      </c>
    </row>
    <row r="8279" spans="1:8" x14ac:dyDescent="0.25">
      <c r="A8279" s="42">
        <v>45852</v>
      </c>
      <c r="B8279" s="4" t="s">
        <v>8886</v>
      </c>
      <c r="C8279" t="s">
        <v>8858</v>
      </c>
      <c r="D8279" s="4">
        <v>3832</v>
      </c>
      <c r="E8279">
        <v>6</v>
      </c>
      <c r="F8279" t="s">
        <v>14</v>
      </c>
      <c r="G8279" t="s">
        <v>10003</v>
      </c>
    </row>
    <row r="8280" spans="1:8" x14ac:dyDescent="0.25">
      <c r="A8280" s="42">
        <v>45852</v>
      </c>
      <c r="B8280" s="4" t="s">
        <v>8877</v>
      </c>
      <c r="C8280" t="s">
        <v>8846</v>
      </c>
      <c r="D8280" s="4">
        <v>3833</v>
      </c>
      <c r="E8280">
        <v>48</v>
      </c>
      <c r="F8280" t="s">
        <v>14</v>
      </c>
      <c r="G8280" t="s">
        <v>10003</v>
      </c>
    </row>
    <row r="8281" spans="1:8" x14ac:dyDescent="0.25">
      <c r="A8281" s="42">
        <v>45852</v>
      </c>
      <c r="B8281" s="4" t="s">
        <v>541</v>
      </c>
      <c r="C8281" t="s">
        <v>11364</v>
      </c>
      <c r="D8281" s="4">
        <v>3834</v>
      </c>
      <c r="E8281">
        <v>100</v>
      </c>
      <c r="F8281" t="s">
        <v>14</v>
      </c>
      <c r="G8281" t="s">
        <v>10003</v>
      </c>
    </row>
    <row r="8282" spans="1:8" x14ac:dyDescent="0.25">
      <c r="A8282" s="42">
        <v>45852</v>
      </c>
      <c r="B8282" s="4" t="s">
        <v>2400</v>
      </c>
      <c r="C8282" t="s">
        <v>2459</v>
      </c>
      <c r="D8282" s="4">
        <v>3835</v>
      </c>
      <c r="E8282">
        <v>1</v>
      </c>
      <c r="F8282" t="s">
        <v>14</v>
      </c>
      <c r="G8282" t="s">
        <v>10003</v>
      </c>
    </row>
    <row r="8283" spans="1:8" x14ac:dyDescent="0.25">
      <c r="A8283" s="42">
        <v>45852</v>
      </c>
      <c r="B8283" s="4" t="s">
        <v>8897</v>
      </c>
      <c r="C8283" t="s">
        <v>8864</v>
      </c>
      <c r="D8283" s="4">
        <v>3836</v>
      </c>
      <c r="E8283">
        <v>2</v>
      </c>
      <c r="F8283" t="s">
        <v>14</v>
      </c>
      <c r="G8283" t="s">
        <v>10003</v>
      </c>
    </row>
    <row r="8284" spans="1:8" x14ac:dyDescent="0.25">
      <c r="A8284" s="42">
        <v>45852</v>
      </c>
      <c r="B8284" s="4" t="s">
        <v>8876</v>
      </c>
      <c r="C8284" t="s">
        <v>8844</v>
      </c>
      <c r="D8284" s="4">
        <v>3837</v>
      </c>
      <c r="E8284">
        <v>2</v>
      </c>
      <c r="F8284" t="s">
        <v>14</v>
      </c>
      <c r="G8284" t="s">
        <v>10003</v>
      </c>
    </row>
    <row r="8285" spans="1:8" x14ac:dyDescent="0.25">
      <c r="A8285" s="42">
        <v>45852</v>
      </c>
      <c r="B8285" s="4" t="s">
        <v>9027</v>
      </c>
      <c r="C8285" t="s">
        <v>9028</v>
      </c>
      <c r="D8285" s="4">
        <v>3838</v>
      </c>
      <c r="E8285">
        <v>1</v>
      </c>
      <c r="F8285" t="s">
        <v>14</v>
      </c>
      <c r="G8285" t="s">
        <v>10003</v>
      </c>
    </row>
    <row r="8286" spans="1:8" x14ac:dyDescent="0.25">
      <c r="A8286" s="42">
        <v>45852</v>
      </c>
      <c r="B8286" s="4" t="s">
        <v>9399</v>
      </c>
      <c r="C8286" t="s">
        <v>8845</v>
      </c>
      <c r="D8286" s="4">
        <v>3839</v>
      </c>
      <c r="E8286">
        <v>1</v>
      </c>
      <c r="F8286" t="s">
        <v>14</v>
      </c>
      <c r="G8286" t="s">
        <v>10003</v>
      </c>
    </row>
    <row r="8287" spans="1:8" x14ac:dyDescent="0.25">
      <c r="A8287" s="42">
        <v>45852</v>
      </c>
      <c r="B8287" s="4" t="s">
        <v>1931</v>
      </c>
      <c r="C8287" t="s">
        <v>1932</v>
      </c>
      <c r="D8287" s="4">
        <v>3840</v>
      </c>
      <c r="E8287">
        <v>20</v>
      </c>
      <c r="F8287" t="s">
        <v>14</v>
      </c>
      <c r="G8287" t="s">
        <v>10003</v>
      </c>
    </row>
    <row r="8288" spans="1:8" x14ac:dyDescent="0.25">
      <c r="A8288" s="42">
        <v>45852</v>
      </c>
      <c r="B8288" s="4" t="s">
        <v>1856</v>
      </c>
      <c r="C8288" t="s">
        <v>1857</v>
      </c>
      <c r="D8288" s="4">
        <v>3841</v>
      </c>
      <c r="E8288">
        <v>20</v>
      </c>
      <c r="F8288" t="s">
        <v>14</v>
      </c>
      <c r="G8288" t="s">
        <v>10003</v>
      </c>
    </row>
    <row r="8289" spans="1:8" x14ac:dyDescent="0.25">
      <c r="A8289" s="42">
        <v>45852</v>
      </c>
      <c r="B8289" s="4" t="s">
        <v>3762</v>
      </c>
      <c r="C8289" t="s">
        <v>3763</v>
      </c>
      <c r="D8289" s="4">
        <v>3842</v>
      </c>
      <c r="E8289">
        <v>20</v>
      </c>
      <c r="F8289" t="s">
        <v>14</v>
      </c>
      <c r="G8289" t="s">
        <v>10003</v>
      </c>
    </row>
    <row r="8290" spans="1:8" x14ac:dyDescent="0.25">
      <c r="A8290" s="42">
        <v>45852</v>
      </c>
      <c r="B8290" s="4" t="s">
        <v>10239</v>
      </c>
      <c r="C8290" t="s">
        <v>5065</v>
      </c>
      <c r="D8290" s="4">
        <v>3843</v>
      </c>
      <c r="E8290">
        <v>320</v>
      </c>
      <c r="F8290" t="s">
        <v>14</v>
      </c>
      <c r="G8290" t="s">
        <v>10003</v>
      </c>
    </row>
    <row r="8291" spans="1:8" x14ac:dyDescent="0.25">
      <c r="A8291" s="42">
        <v>45852</v>
      </c>
      <c r="B8291" s="4" t="s">
        <v>5099</v>
      </c>
      <c r="C8291" t="s">
        <v>10647</v>
      </c>
      <c r="D8291" s="4">
        <v>3844</v>
      </c>
      <c r="E8291">
        <v>120</v>
      </c>
      <c r="F8291" t="s">
        <v>14</v>
      </c>
      <c r="G8291" t="s">
        <v>10003</v>
      </c>
    </row>
    <row r="8292" spans="1:8" x14ac:dyDescent="0.25">
      <c r="A8292" s="42">
        <v>45852</v>
      </c>
      <c r="B8292" s="4" t="s">
        <v>11365</v>
      </c>
      <c r="C8292" t="s">
        <v>11366</v>
      </c>
      <c r="D8292" s="4">
        <v>3845</v>
      </c>
      <c r="E8292">
        <v>6</v>
      </c>
      <c r="F8292" t="s">
        <v>14</v>
      </c>
      <c r="G8292" t="s">
        <v>10003</v>
      </c>
    </row>
    <row r="8293" spans="1:8" x14ac:dyDescent="0.25">
      <c r="A8293" s="42">
        <v>45852</v>
      </c>
      <c r="B8293" s="4" t="s">
        <v>10678</v>
      </c>
      <c r="C8293" t="s">
        <v>10679</v>
      </c>
      <c r="D8293" s="4">
        <v>3855</v>
      </c>
      <c r="E8293">
        <v>252</v>
      </c>
      <c r="F8293" t="s">
        <v>14</v>
      </c>
      <c r="G8293" t="s">
        <v>10003</v>
      </c>
    </row>
    <row r="8294" spans="1:8" x14ac:dyDescent="0.25">
      <c r="A8294" s="42">
        <v>45853</v>
      </c>
      <c r="B8294" s="4" t="s">
        <v>5189</v>
      </c>
      <c r="C8294" t="s">
        <v>5190</v>
      </c>
      <c r="D8294" s="4">
        <v>3856</v>
      </c>
      <c r="E8294">
        <v>1</v>
      </c>
      <c r="F8294" t="s">
        <v>14</v>
      </c>
      <c r="G8294" t="s">
        <v>10003</v>
      </c>
    </row>
    <row r="8295" spans="1:8" x14ac:dyDescent="0.25">
      <c r="A8295" s="42">
        <v>45853</v>
      </c>
      <c r="B8295" s="4" t="s">
        <v>1132</v>
      </c>
      <c r="C8295" t="s">
        <v>1133</v>
      </c>
      <c r="D8295" s="4">
        <v>3857</v>
      </c>
      <c r="E8295">
        <v>200</v>
      </c>
      <c r="F8295" t="s">
        <v>14</v>
      </c>
      <c r="G8295" t="s">
        <v>10003</v>
      </c>
    </row>
    <row r="8296" spans="1:8" x14ac:dyDescent="0.25">
      <c r="A8296" s="42">
        <v>45853</v>
      </c>
      <c r="B8296" s="4" t="s">
        <v>11367</v>
      </c>
      <c r="C8296" t="s">
        <v>11367</v>
      </c>
      <c r="D8296" s="4">
        <v>3858</v>
      </c>
      <c r="E8296">
        <v>40</v>
      </c>
      <c r="F8296" t="s">
        <v>14</v>
      </c>
      <c r="G8296" t="s">
        <v>10003</v>
      </c>
    </row>
    <row r="8297" spans="1:8" x14ac:dyDescent="0.25">
      <c r="A8297" s="42">
        <v>45853</v>
      </c>
      <c r="B8297" s="4" t="s">
        <v>5464</v>
      </c>
      <c r="C8297" t="s">
        <v>5465</v>
      </c>
      <c r="D8297" s="4">
        <v>3859</v>
      </c>
      <c r="E8297">
        <v>300</v>
      </c>
      <c r="F8297" t="s">
        <v>25</v>
      </c>
      <c r="G8297" t="s">
        <v>10003</v>
      </c>
    </row>
    <row r="8298" spans="1:8" x14ac:dyDescent="0.25">
      <c r="A8298" s="42">
        <v>45853</v>
      </c>
      <c r="B8298" s="4" t="s">
        <v>5532</v>
      </c>
      <c r="C8298" t="s">
        <v>5533</v>
      </c>
      <c r="D8298" s="4">
        <v>2373</v>
      </c>
      <c r="E8298">
        <v>1</v>
      </c>
      <c r="F8298" t="s">
        <v>14</v>
      </c>
      <c r="G8298" t="s">
        <v>10961</v>
      </c>
      <c r="H8298" t="s">
        <v>8431</v>
      </c>
    </row>
    <row r="8299" spans="1:8" x14ac:dyDescent="0.25">
      <c r="A8299" s="42">
        <v>45853</v>
      </c>
      <c r="B8299" s="4" t="s">
        <v>5530</v>
      </c>
      <c r="C8299" t="s">
        <v>5531</v>
      </c>
      <c r="D8299" s="4">
        <v>2373</v>
      </c>
      <c r="E8299">
        <v>2</v>
      </c>
      <c r="F8299" t="s">
        <v>14</v>
      </c>
      <c r="G8299" t="s">
        <v>10961</v>
      </c>
      <c r="H8299" t="s">
        <v>8431</v>
      </c>
    </row>
    <row r="8300" spans="1:8" x14ac:dyDescent="0.25">
      <c r="A8300" s="42">
        <v>45853</v>
      </c>
      <c r="B8300" s="4" t="s">
        <v>1931</v>
      </c>
      <c r="C8300" t="s">
        <v>1932</v>
      </c>
      <c r="D8300" s="4">
        <v>2373</v>
      </c>
      <c r="E8300">
        <v>5</v>
      </c>
      <c r="F8300" t="s">
        <v>14</v>
      </c>
      <c r="G8300" t="s">
        <v>10961</v>
      </c>
      <c r="H8300" t="s">
        <v>8431</v>
      </c>
    </row>
    <row r="8301" spans="1:8" x14ac:dyDescent="0.25">
      <c r="A8301" s="42">
        <v>45854</v>
      </c>
      <c r="B8301" s="4" t="s">
        <v>1497</v>
      </c>
      <c r="C8301" t="s">
        <v>1497</v>
      </c>
      <c r="D8301" s="4">
        <v>2389</v>
      </c>
      <c r="E8301">
        <v>4</v>
      </c>
      <c r="F8301" t="s">
        <v>14</v>
      </c>
      <c r="G8301" t="s">
        <v>10961</v>
      </c>
      <c r="H8301" t="s">
        <v>9394</v>
      </c>
    </row>
    <row r="8302" spans="1:8" x14ac:dyDescent="0.25">
      <c r="A8302" s="42">
        <v>45854</v>
      </c>
      <c r="B8302" s="4" t="s">
        <v>1485</v>
      </c>
      <c r="C8302" t="s">
        <v>1485</v>
      </c>
      <c r="D8302" s="4">
        <v>2389</v>
      </c>
      <c r="E8302">
        <v>3</v>
      </c>
      <c r="F8302" t="s">
        <v>14</v>
      </c>
      <c r="G8302" t="s">
        <v>10961</v>
      </c>
      <c r="H8302" t="s">
        <v>9394</v>
      </c>
    </row>
    <row r="8303" spans="1:8" x14ac:dyDescent="0.25">
      <c r="A8303" s="42">
        <v>45854</v>
      </c>
      <c r="B8303" s="4" t="s">
        <v>1739</v>
      </c>
      <c r="C8303" t="s">
        <v>1740</v>
      </c>
      <c r="D8303" s="4">
        <v>2389</v>
      </c>
      <c r="E8303">
        <v>2</v>
      </c>
      <c r="F8303" t="s">
        <v>14</v>
      </c>
      <c r="G8303" t="s">
        <v>10961</v>
      </c>
      <c r="H8303" t="s">
        <v>9394</v>
      </c>
    </row>
    <row r="8304" spans="1:8" x14ac:dyDescent="0.25">
      <c r="A8304" s="42">
        <v>45854</v>
      </c>
      <c r="B8304" s="4" t="s">
        <v>779</v>
      </c>
      <c r="C8304" t="s">
        <v>780</v>
      </c>
      <c r="D8304" s="4">
        <v>2390</v>
      </c>
      <c r="E8304">
        <v>4</v>
      </c>
      <c r="F8304" t="s">
        <v>14</v>
      </c>
      <c r="G8304" t="s">
        <v>10961</v>
      </c>
      <c r="H8304" t="s">
        <v>9381</v>
      </c>
    </row>
    <row r="8305" spans="1:8" x14ac:dyDescent="0.25">
      <c r="A8305" s="42">
        <v>45854</v>
      </c>
      <c r="B8305" s="4" t="s">
        <v>6839</v>
      </c>
      <c r="C8305" t="s">
        <v>6840</v>
      </c>
      <c r="D8305" s="4">
        <v>2375</v>
      </c>
      <c r="E8305">
        <v>1152</v>
      </c>
      <c r="F8305" t="s">
        <v>14</v>
      </c>
      <c r="G8305" t="s">
        <v>10961</v>
      </c>
      <c r="H8305" t="s">
        <v>11245</v>
      </c>
    </row>
    <row r="8306" spans="1:8" x14ac:dyDescent="0.25">
      <c r="A8306" s="42">
        <v>45854</v>
      </c>
      <c r="B8306" s="4" t="s">
        <v>10239</v>
      </c>
      <c r="C8306" t="s">
        <v>5065</v>
      </c>
      <c r="D8306" s="4">
        <v>2375</v>
      </c>
      <c r="E8306">
        <v>80</v>
      </c>
      <c r="F8306" t="s">
        <v>14</v>
      </c>
      <c r="G8306" t="s">
        <v>10961</v>
      </c>
      <c r="H8306" t="s">
        <v>11245</v>
      </c>
    </row>
    <row r="8307" spans="1:8" x14ac:dyDescent="0.25">
      <c r="A8307" s="42">
        <v>45853</v>
      </c>
      <c r="B8307" s="4" t="s">
        <v>5081</v>
      </c>
      <c r="C8307" t="s">
        <v>5082</v>
      </c>
      <c r="D8307" s="4">
        <v>2380</v>
      </c>
      <c r="E8307">
        <v>300</v>
      </c>
      <c r="F8307" t="s">
        <v>14</v>
      </c>
      <c r="G8307" t="s">
        <v>10961</v>
      </c>
      <c r="H8307" t="s">
        <v>11369</v>
      </c>
    </row>
    <row r="8308" spans="1:8" x14ac:dyDescent="0.25">
      <c r="A8308" s="42">
        <v>45853</v>
      </c>
      <c r="B8308" s="4" t="s">
        <v>10506</v>
      </c>
      <c r="C8308" t="s">
        <v>5134</v>
      </c>
      <c r="D8308" s="4">
        <v>2380</v>
      </c>
      <c r="E8308">
        <v>1000</v>
      </c>
      <c r="F8308" t="s">
        <v>14</v>
      </c>
      <c r="G8308" t="s">
        <v>10961</v>
      </c>
      <c r="H8308" t="s">
        <v>11369</v>
      </c>
    </row>
    <row r="8309" spans="1:8" x14ac:dyDescent="0.25">
      <c r="A8309" s="42">
        <v>45853</v>
      </c>
      <c r="B8309" s="4" t="s">
        <v>11265</v>
      </c>
      <c r="C8309" t="s">
        <v>5085</v>
      </c>
      <c r="D8309" s="4">
        <v>2380</v>
      </c>
      <c r="E8309">
        <v>300</v>
      </c>
      <c r="F8309" t="s">
        <v>14</v>
      </c>
      <c r="G8309" t="s">
        <v>10961</v>
      </c>
      <c r="H8309" t="s">
        <v>11369</v>
      </c>
    </row>
    <row r="8310" spans="1:8" x14ac:dyDescent="0.25">
      <c r="A8310" s="42">
        <v>45854</v>
      </c>
      <c r="B8310" s="4">
        <v>3280893100</v>
      </c>
      <c r="C8310" t="s">
        <v>10481</v>
      </c>
      <c r="D8310" s="4" t="s">
        <v>11370</v>
      </c>
      <c r="E8310">
        <v>2</v>
      </c>
      <c r="F8310" t="s">
        <v>14</v>
      </c>
      <c r="G8310" t="s">
        <v>10961</v>
      </c>
      <c r="H8310" t="s">
        <v>8431</v>
      </c>
    </row>
    <row r="8311" spans="1:8" x14ac:dyDescent="0.25">
      <c r="A8311" s="42">
        <v>45854</v>
      </c>
      <c r="B8311" s="4" t="s">
        <v>10237</v>
      </c>
      <c r="C8311" t="s">
        <v>18</v>
      </c>
      <c r="D8311" s="4" t="s">
        <v>11370</v>
      </c>
      <c r="E8311">
        <v>10</v>
      </c>
      <c r="F8311" t="s">
        <v>14</v>
      </c>
      <c r="G8311" t="s">
        <v>10961</v>
      </c>
      <c r="H8311" t="s">
        <v>8431</v>
      </c>
    </row>
    <row r="8312" spans="1:8" x14ac:dyDescent="0.25">
      <c r="A8312" s="42">
        <v>45854</v>
      </c>
      <c r="B8312" s="4" t="s">
        <v>5</v>
      </c>
      <c r="C8312" t="s">
        <v>3529</v>
      </c>
      <c r="D8312" s="4" t="s">
        <v>11370</v>
      </c>
      <c r="E8312">
        <v>5</v>
      </c>
      <c r="F8312" t="s">
        <v>25</v>
      </c>
      <c r="G8312" t="s">
        <v>10961</v>
      </c>
      <c r="H8312" t="s">
        <v>8431</v>
      </c>
    </row>
    <row r="8313" spans="1:8" x14ac:dyDescent="0.25">
      <c r="A8313" s="42">
        <v>45854</v>
      </c>
      <c r="B8313" s="4" t="s">
        <v>6</v>
      </c>
      <c r="C8313" t="s">
        <v>7</v>
      </c>
      <c r="D8313" s="4" t="s">
        <v>11370</v>
      </c>
      <c r="E8313">
        <v>20</v>
      </c>
      <c r="F8313" t="s">
        <v>14</v>
      </c>
      <c r="G8313" t="s">
        <v>10961</v>
      </c>
      <c r="H8313" t="s">
        <v>8431</v>
      </c>
    </row>
    <row r="8314" spans="1:8" x14ac:dyDescent="0.25">
      <c r="A8314" s="42">
        <v>45854</v>
      </c>
      <c r="B8314" s="4" t="s">
        <v>936</v>
      </c>
      <c r="C8314" t="s">
        <v>937</v>
      </c>
      <c r="D8314" s="4" t="s">
        <v>11370</v>
      </c>
      <c r="E8314">
        <v>10</v>
      </c>
      <c r="F8314" t="s">
        <v>14</v>
      </c>
      <c r="G8314" t="s">
        <v>10961</v>
      </c>
      <c r="H8314" t="s">
        <v>8431</v>
      </c>
    </row>
    <row r="8315" spans="1:8" x14ac:dyDescent="0.25">
      <c r="A8315" s="42">
        <v>45854</v>
      </c>
      <c r="B8315" s="4" t="s">
        <v>10724</v>
      </c>
      <c r="C8315" t="s">
        <v>6161</v>
      </c>
      <c r="D8315" s="4" t="s">
        <v>11370</v>
      </c>
      <c r="E8315">
        <v>3</v>
      </c>
      <c r="F8315" t="s">
        <v>14</v>
      </c>
      <c r="G8315" t="s">
        <v>10961</v>
      </c>
      <c r="H8315" t="s">
        <v>8431</v>
      </c>
    </row>
    <row r="8316" spans="1:8" x14ac:dyDescent="0.25">
      <c r="A8316" s="42">
        <v>45854</v>
      </c>
      <c r="B8316" s="4" t="s">
        <v>9754</v>
      </c>
      <c r="C8316" t="s">
        <v>9764</v>
      </c>
      <c r="D8316" s="4" t="s">
        <v>11370</v>
      </c>
      <c r="E8316">
        <v>2</v>
      </c>
      <c r="F8316" t="s">
        <v>14</v>
      </c>
      <c r="G8316" t="s">
        <v>10961</v>
      </c>
      <c r="H8316" t="s">
        <v>8431</v>
      </c>
    </row>
    <row r="8317" spans="1:8" x14ac:dyDescent="0.25">
      <c r="A8317" s="42">
        <v>45854</v>
      </c>
      <c r="B8317" s="4">
        <v>1280819100</v>
      </c>
      <c r="C8317" t="s">
        <v>8653</v>
      </c>
      <c r="D8317" s="4" t="s">
        <v>11370</v>
      </c>
      <c r="E8317">
        <v>1</v>
      </c>
      <c r="F8317" t="s">
        <v>25</v>
      </c>
      <c r="G8317" t="s">
        <v>10961</v>
      </c>
      <c r="H8317" t="s">
        <v>8431</v>
      </c>
    </row>
    <row r="8318" spans="1:8" x14ac:dyDescent="0.25">
      <c r="A8318" s="42">
        <v>45854</v>
      </c>
      <c r="B8318" s="4">
        <v>1280354100</v>
      </c>
      <c r="C8318" t="s">
        <v>8648</v>
      </c>
      <c r="D8318" s="4" t="s">
        <v>11370</v>
      </c>
      <c r="E8318">
        <v>1</v>
      </c>
      <c r="F8318" t="s">
        <v>25</v>
      </c>
      <c r="G8318" t="s">
        <v>10961</v>
      </c>
      <c r="H8318" t="s">
        <v>8431</v>
      </c>
    </row>
    <row r="8319" spans="1:8" x14ac:dyDescent="0.25">
      <c r="A8319" s="42">
        <v>45854</v>
      </c>
      <c r="B8319" s="4" t="s">
        <v>1856</v>
      </c>
      <c r="C8319" t="s">
        <v>1857</v>
      </c>
      <c r="D8319" s="4" t="s">
        <v>11370</v>
      </c>
      <c r="E8319">
        <v>6</v>
      </c>
      <c r="F8319" t="s">
        <v>14</v>
      </c>
      <c r="G8319" t="s">
        <v>10961</v>
      </c>
      <c r="H8319" t="s">
        <v>8431</v>
      </c>
    </row>
    <row r="8320" spans="1:8" x14ac:dyDescent="0.25">
      <c r="A8320" s="42">
        <v>45854</v>
      </c>
      <c r="B8320" s="4" t="s">
        <v>1968</v>
      </c>
      <c r="C8320" t="s">
        <v>1969</v>
      </c>
      <c r="D8320" s="4" t="s">
        <v>11370</v>
      </c>
      <c r="E8320">
        <v>5</v>
      </c>
      <c r="F8320" t="s">
        <v>14</v>
      </c>
      <c r="G8320" t="s">
        <v>10961</v>
      </c>
      <c r="H8320" t="s">
        <v>8431</v>
      </c>
    </row>
    <row r="8321" spans="1:8" x14ac:dyDescent="0.25">
      <c r="A8321" s="42">
        <v>45854</v>
      </c>
      <c r="B8321" s="4" t="s">
        <v>1878</v>
      </c>
      <c r="C8321" t="s">
        <v>1879</v>
      </c>
      <c r="D8321" s="4" t="s">
        <v>11370</v>
      </c>
      <c r="E8321">
        <v>4</v>
      </c>
      <c r="F8321" t="s">
        <v>14</v>
      </c>
      <c r="G8321" t="s">
        <v>10961</v>
      </c>
      <c r="H8321" t="s">
        <v>8431</v>
      </c>
    </row>
    <row r="8322" spans="1:8" x14ac:dyDescent="0.25">
      <c r="A8322" s="42">
        <v>45854</v>
      </c>
      <c r="B8322" s="4" t="s">
        <v>10236</v>
      </c>
      <c r="C8322" t="s">
        <v>9053</v>
      </c>
      <c r="D8322" s="4" t="s">
        <v>11370</v>
      </c>
      <c r="E8322">
        <v>4</v>
      </c>
      <c r="F8322" t="s">
        <v>14</v>
      </c>
      <c r="G8322" t="s">
        <v>10961</v>
      </c>
      <c r="H8322" t="s">
        <v>8431</v>
      </c>
    </row>
    <row r="8323" spans="1:8" x14ac:dyDescent="0.25">
      <c r="A8323" s="42">
        <v>45854</v>
      </c>
      <c r="B8323" s="4" t="s">
        <v>9257</v>
      </c>
      <c r="C8323" t="s">
        <v>8922</v>
      </c>
      <c r="D8323" s="4" t="s">
        <v>11370</v>
      </c>
      <c r="E8323">
        <v>2</v>
      </c>
      <c r="F8323" t="s">
        <v>25</v>
      </c>
      <c r="G8323" t="s">
        <v>10961</v>
      </c>
      <c r="H8323" t="s">
        <v>8431</v>
      </c>
    </row>
    <row r="8324" spans="1:8" x14ac:dyDescent="0.25">
      <c r="A8324" s="42">
        <v>45854</v>
      </c>
      <c r="B8324" s="4" t="s">
        <v>8809</v>
      </c>
      <c r="C8324" t="s">
        <v>8781</v>
      </c>
      <c r="D8324" s="4" t="s">
        <v>11370</v>
      </c>
      <c r="E8324">
        <v>16</v>
      </c>
      <c r="F8324" t="s">
        <v>14</v>
      </c>
      <c r="G8324" t="s">
        <v>10961</v>
      </c>
      <c r="H8324" t="s">
        <v>8431</v>
      </c>
    </row>
    <row r="8325" spans="1:8" x14ac:dyDescent="0.25">
      <c r="A8325" s="42">
        <v>45854</v>
      </c>
      <c r="B8325" s="4" t="s">
        <v>8881</v>
      </c>
      <c r="C8325" t="s">
        <v>8852</v>
      </c>
      <c r="D8325" s="4" t="s">
        <v>11370</v>
      </c>
      <c r="E8325">
        <v>2</v>
      </c>
      <c r="F8325" t="s">
        <v>14</v>
      </c>
      <c r="G8325" t="s">
        <v>10961</v>
      </c>
      <c r="H8325" t="s">
        <v>8431</v>
      </c>
    </row>
    <row r="8326" spans="1:8" x14ac:dyDescent="0.25">
      <c r="A8326" s="42">
        <v>45854</v>
      </c>
      <c r="B8326" s="4">
        <v>4340460100</v>
      </c>
      <c r="C8326" t="s">
        <v>8730</v>
      </c>
      <c r="D8326" s="4" t="s">
        <v>11370</v>
      </c>
      <c r="E8326">
        <v>2</v>
      </c>
      <c r="F8326" t="s">
        <v>14</v>
      </c>
      <c r="G8326" t="s">
        <v>10961</v>
      </c>
      <c r="H8326" t="s">
        <v>8431</v>
      </c>
    </row>
    <row r="8327" spans="1:8" x14ac:dyDescent="0.25">
      <c r="A8327" s="42">
        <v>45854</v>
      </c>
      <c r="B8327" s="4" t="s">
        <v>8819</v>
      </c>
      <c r="C8327" t="s">
        <v>8789</v>
      </c>
      <c r="D8327" s="4" t="s">
        <v>11370</v>
      </c>
      <c r="E8327">
        <v>8</v>
      </c>
      <c r="F8327" t="s">
        <v>14</v>
      </c>
      <c r="G8327" t="s">
        <v>10961</v>
      </c>
      <c r="H8327" t="s">
        <v>8431</v>
      </c>
    </row>
    <row r="8328" spans="1:8" x14ac:dyDescent="0.25">
      <c r="A8328" s="42">
        <v>45854</v>
      </c>
      <c r="B8328" s="4" t="s">
        <v>8829</v>
      </c>
      <c r="C8328" t="s">
        <v>8799</v>
      </c>
      <c r="D8328" s="4" t="s">
        <v>11370</v>
      </c>
      <c r="E8328">
        <v>8</v>
      </c>
      <c r="F8328" t="s">
        <v>14</v>
      </c>
      <c r="G8328" t="s">
        <v>10961</v>
      </c>
      <c r="H8328" t="s">
        <v>8431</v>
      </c>
    </row>
    <row r="8329" spans="1:8" x14ac:dyDescent="0.25">
      <c r="A8329" s="42">
        <v>45854</v>
      </c>
      <c r="B8329" s="4" t="s">
        <v>9399</v>
      </c>
      <c r="C8329" t="s">
        <v>8845</v>
      </c>
      <c r="D8329" s="4" t="s">
        <v>11370</v>
      </c>
      <c r="E8329">
        <v>2</v>
      </c>
      <c r="F8329" t="s">
        <v>14</v>
      </c>
      <c r="G8329" t="s">
        <v>10961</v>
      </c>
      <c r="H8329" t="s">
        <v>8431</v>
      </c>
    </row>
    <row r="8330" spans="1:8" x14ac:dyDescent="0.25">
      <c r="A8330" s="42">
        <v>45854</v>
      </c>
      <c r="B8330" s="4" t="s">
        <v>8889</v>
      </c>
      <c r="C8330" t="s">
        <v>8862</v>
      </c>
      <c r="D8330" s="4" t="s">
        <v>11370</v>
      </c>
      <c r="E8330">
        <v>1</v>
      </c>
      <c r="F8330" t="s">
        <v>14</v>
      </c>
      <c r="G8330" t="s">
        <v>10961</v>
      </c>
      <c r="H8330" t="s">
        <v>8431</v>
      </c>
    </row>
    <row r="8331" spans="1:8" x14ac:dyDescent="0.25">
      <c r="A8331" s="42">
        <v>45854</v>
      </c>
      <c r="B8331" s="4" t="s">
        <v>8877</v>
      </c>
      <c r="C8331" t="s">
        <v>8846</v>
      </c>
      <c r="D8331" s="4" t="s">
        <v>11370</v>
      </c>
      <c r="E8331">
        <v>3</v>
      </c>
      <c r="F8331" t="s">
        <v>14</v>
      </c>
      <c r="G8331" t="s">
        <v>10961</v>
      </c>
      <c r="H8331" t="s">
        <v>8431</v>
      </c>
    </row>
    <row r="8332" spans="1:8" x14ac:dyDescent="0.25">
      <c r="A8332" s="42">
        <v>45854</v>
      </c>
      <c r="B8332" s="4" t="s">
        <v>8839</v>
      </c>
      <c r="C8332" t="s">
        <v>8779</v>
      </c>
      <c r="D8332" s="4" t="s">
        <v>11370</v>
      </c>
      <c r="E8332">
        <v>16</v>
      </c>
      <c r="F8332" t="s">
        <v>14</v>
      </c>
      <c r="G8332" t="s">
        <v>10961</v>
      </c>
      <c r="H8332" t="s">
        <v>8431</v>
      </c>
    </row>
    <row r="8333" spans="1:8" x14ac:dyDescent="0.25">
      <c r="A8333" s="42">
        <v>45854</v>
      </c>
      <c r="B8333" s="4" t="s">
        <v>445</v>
      </c>
      <c r="C8333" t="s">
        <v>446</v>
      </c>
      <c r="D8333" s="4" t="s">
        <v>11370</v>
      </c>
      <c r="E8333">
        <v>144</v>
      </c>
      <c r="F8333" t="s">
        <v>14</v>
      </c>
      <c r="G8333" t="s">
        <v>10961</v>
      </c>
      <c r="H8333" t="s">
        <v>8431</v>
      </c>
    </row>
    <row r="8334" spans="1:8" x14ac:dyDescent="0.25">
      <c r="A8334" s="42">
        <v>45854</v>
      </c>
      <c r="B8334" s="4" t="s">
        <v>459</v>
      </c>
      <c r="C8334" t="s">
        <v>4483</v>
      </c>
      <c r="D8334" s="4" t="s">
        <v>11370</v>
      </c>
      <c r="E8334">
        <v>12</v>
      </c>
      <c r="F8334" t="s">
        <v>8414</v>
      </c>
      <c r="G8334" t="s">
        <v>10961</v>
      </c>
      <c r="H8334" t="s">
        <v>8431</v>
      </c>
    </row>
    <row r="8335" spans="1:8" x14ac:dyDescent="0.25">
      <c r="A8335" s="42">
        <v>45854</v>
      </c>
      <c r="B8335" s="4" t="s">
        <v>462</v>
      </c>
      <c r="C8335" t="s">
        <v>463</v>
      </c>
      <c r="D8335" s="4" t="s">
        <v>11370</v>
      </c>
      <c r="E8335">
        <v>3</v>
      </c>
      <c r="F8335" t="s">
        <v>8414</v>
      </c>
      <c r="G8335" t="s">
        <v>10961</v>
      </c>
      <c r="H8335" t="s">
        <v>8431</v>
      </c>
    </row>
    <row r="8336" spans="1:8" x14ac:dyDescent="0.25">
      <c r="A8336" s="42">
        <v>45854</v>
      </c>
      <c r="B8336" s="4" t="s">
        <v>474</v>
      </c>
      <c r="C8336" t="s">
        <v>4510</v>
      </c>
      <c r="D8336" s="4" t="s">
        <v>11370</v>
      </c>
      <c r="E8336">
        <v>6</v>
      </c>
      <c r="F8336" t="s">
        <v>8414</v>
      </c>
      <c r="G8336" t="s">
        <v>10961</v>
      </c>
      <c r="H8336" t="s">
        <v>8431</v>
      </c>
    </row>
    <row r="8337" spans="1:8" x14ac:dyDescent="0.25">
      <c r="A8337" s="42">
        <v>45854</v>
      </c>
      <c r="B8337" s="4" t="s">
        <v>1243</v>
      </c>
      <c r="C8337" t="s">
        <v>4511</v>
      </c>
      <c r="D8337" s="4" t="s">
        <v>11370</v>
      </c>
      <c r="E8337">
        <v>12</v>
      </c>
      <c r="F8337" t="s">
        <v>8414</v>
      </c>
      <c r="G8337" t="s">
        <v>10961</v>
      </c>
      <c r="H8337" t="s">
        <v>8431</v>
      </c>
    </row>
    <row r="8338" spans="1:8" x14ac:dyDescent="0.25">
      <c r="A8338" s="42">
        <v>45854</v>
      </c>
      <c r="B8338" s="4" t="s">
        <v>1244</v>
      </c>
      <c r="C8338" t="s">
        <v>1245</v>
      </c>
      <c r="D8338" s="4" t="s">
        <v>11370</v>
      </c>
      <c r="E8338">
        <v>24</v>
      </c>
      <c r="F8338" t="s">
        <v>8414</v>
      </c>
      <c r="G8338" t="s">
        <v>10961</v>
      </c>
      <c r="H8338" t="s">
        <v>8431</v>
      </c>
    </row>
    <row r="8339" spans="1:8" x14ac:dyDescent="0.25">
      <c r="A8339" s="42">
        <v>45854</v>
      </c>
      <c r="B8339" s="4" t="s">
        <v>471</v>
      </c>
      <c r="C8339" t="s">
        <v>472</v>
      </c>
      <c r="D8339" s="4" t="s">
        <v>11370</v>
      </c>
      <c r="E8339">
        <v>10</v>
      </c>
      <c r="F8339" t="s">
        <v>8414</v>
      </c>
      <c r="G8339" t="s">
        <v>10961</v>
      </c>
      <c r="H8339" t="s">
        <v>8431</v>
      </c>
    </row>
    <row r="8340" spans="1:8" x14ac:dyDescent="0.25">
      <c r="A8340" s="42">
        <v>45854</v>
      </c>
      <c r="B8340" s="4" t="s">
        <v>468</v>
      </c>
      <c r="C8340" t="s">
        <v>469</v>
      </c>
      <c r="D8340" s="4" t="s">
        <v>11370</v>
      </c>
      <c r="E8340">
        <v>12</v>
      </c>
      <c r="F8340" t="s">
        <v>8414</v>
      </c>
      <c r="G8340" t="s">
        <v>10961</v>
      </c>
      <c r="H8340" t="s">
        <v>8431</v>
      </c>
    </row>
    <row r="8341" spans="1:8" x14ac:dyDescent="0.25">
      <c r="A8341" s="42">
        <v>45854</v>
      </c>
      <c r="B8341" s="4">
        <v>2280236100</v>
      </c>
      <c r="C8341" t="s">
        <v>8661</v>
      </c>
      <c r="D8341" s="4" t="s">
        <v>11370</v>
      </c>
      <c r="E8341">
        <v>1</v>
      </c>
      <c r="F8341" t="s">
        <v>25</v>
      </c>
      <c r="G8341" t="s">
        <v>10961</v>
      </c>
      <c r="H8341" t="s">
        <v>8431</v>
      </c>
    </row>
    <row r="8342" spans="1:8" x14ac:dyDescent="0.25">
      <c r="A8342" s="42">
        <v>45855</v>
      </c>
      <c r="B8342" s="4" t="s">
        <v>1520</v>
      </c>
      <c r="C8342" t="s">
        <v>1521</v>
      </c>
      <c r="D8342" s="4">
        <v>2387</v>
      </c>
      <c r="E8342">
        <v>12</v>
      </c>
      <c r="F8342" t="s">
        <v>14</v>
      </c>
      <c r="G8342" t="s">
        <v>10961</v>
      </c>
      <c r="H8342" t="s">
        <v>9421</v>
      </c>
    </row>
    <row r="8343" spans="1:8" x14ac:dyDescent="0.25">
      <c r="A8343" s="42">
        <v>45855</v>
      </c>
      <c r="B8343" s="4" t="s">
        <v>1524</v>
      </c>
      <c r="C8343" t="s">
        <v>1525</v>
      </c>
      <c r="D8343" s="4">
        <v>2387</v>
      </c>
      <c r="E8343">
        <v>20</v>
      </c>
      <c r="F8343" t="s">
        <v>14</v>
      </c>
      <c r="G8343" t="s">
        <v>10961</v>
      </c>
      <c r="H8343" t="s">
        <v>9421</v>
      </c>
    </row>
    <row r="8344" spans="1:8" x14ac:dyDescent="0.25">
      <c r="A8344" s="42">
        <v>45855</v>
      </c>
      <c r="B8344" s="4" t="s">
        <v>754</v>
      </c>
      <c r="C8344" t="s">
        <v>755</v>
      </c>
      <c r="D8344" s="4">
        <v>2387</v>
      </c>
      <c r="E8344">
        <v>1</v>
      </c>
      <c r="F8344" t="s">
        <v>14</v>
      </c>
      <c r="G8344" t="s">
        <v>10961</v>
      </c>
      <c r="H8344" t="s">
        <v>9421</v>
      </c>
    </row>
    <row r="8345" spans="1:8" x14ac:dyDescent="0.25">
      <c r="A8345" s="42">
        <v>45855</v>
      </c>
      <c r="B8345" s="4" t="s">
        <v>11378</v>
      </c>
      <c r="C8345" t="s">
        <v>1545</v>
      </c>
      <c r="D8345" s="4">
        <v>2387</v>
      </c>
      <c r="E8345">
        <v>20</v>
      </c>
      <c r="F8345" t="s">
        <v>14</v>
      </c>
      <c r="G8345" t="s">
        <v>10961</v>
      </c>
      <c r="H8345" t="s">
        <v>9421</v>
      </c>
    </row>
    <row r="8346" spans="1:8" x14ac:dyDescent="0.25">
      <c r="A8346" s="42">
        <v>45855</v>
      </c>
      <c r="B8346" s="4" t="s">
        <v>8877</v>
      </c>
      <c r="C8346" t="s">
        <v>8846</v>
      </c>
      <c r="D8346" s="4">
        <v>2387</v>
      </c>
      <c r="E8346">
        <v>1</v>
      </c>
      <c r="F8346" t="s">
        <v>14</v>
      </c>
      <c r="G8346" t="s">
        <v>10961</v>
      </c>
      <c r="H8346" t="s">
        <v>9421</v>
      </c>
    </row>
    <row r="8347" spans="1:8" x14ac:dyDescent="0.25">
      <c r="A8347" s="42">
        <v>45855</v>
      </c>
      <c r="B8347" s="4" t="s">
        <v>2132</v>
      </c>
      <c r="C8347" t="s">
        <v>2133</v>
      </c>
      <c r="D8347" s="4">
        <v>2387</v>
      </c>
      <c r="E8347">
        <v>60</v>
      </c>
      <c r="F8347" t="s">
        <v>25</v>
      </c>
      <c r="G8347" t="s">
        <v>10961</v>
      </c>
      <c r="H8347" t="s">
        <v>9421</v>
      </c>
    </row>
    <row r="8348" spans="1:8" x14ac:dyDescent="0.25">
      <c r="A8348" s="42">
        <v>45855</v>
      </c>
      <c r="B8348" s="4">
        <v>11114489</v>
      </c>
      <c r="C8348" t="s">
        <v>8992</v>
      </c>
      <c r="D8348" s="4">
        <v>2387</v>
      </c>
      <c r="E8348">
        <v>1</v>
      </c>
      <c r="F8348" t="s">
        <v>14</v>
      </c>
      <c r="G8348" t="s">
        <v>10961</v>
      </c>
      <c r="H8348" t="s">
        <v>9421</v>
      </c>
    </row>
    <row r="8349" spans="1:8" x14ac:dyDescent="0.25">
      <c r="A8349" s="42">
        <v>45855</v>
      </c>
      <c r="B8349" s="4" t="s">
        <v>283</v>
      </c>
      <c r="C8349" t="s">
        <v>284</v>
      </c>
      <c r="D8349" s="4">
        <v>2387</v>
      </c>
      <c r="E8349">
        <v>12</v>
      </c>
      <c r="F8349" t="s">
        <v>14</v>
      </c>
      <c r="G8349" t="s">
        <v>10961</v>
      </c>
      <c r="H8349" t="s">
        <v>9421</v>
      </c>
    </row>
    <row r="8350" spans="1:8" x14ac:dyDescent="0.25">
      <c r="A8350" s="42">
        <v>45855</v>
      </c>
      <c r="B8350" s="4" t="s">
        <v>11379</v>
      </c>
      <c r="C8350" t="s">
        <v>11379</v>
      </c>
      <c r="D8350" s="4">
        <v>2387</v>
      </c>
      <c r="E8350">
        <v>2</v>
      </c>
      <c r="F8350" t="s">
        <v>25</v>
      </c>
      <c r="G8350" t="s">
        <v>10961</v>
      </c>
      <c r="H8350" t="s">
        <v>9421</v>
      </c>
    </row>
    <row r="8351" spans="1:8" x14ac:dyDescent="0.25">
      <c r="A8351" s="42">
        <v>45855</v>
      </c>
      <c r="B8351" s="4" t="s">
        <v>2416</v>
      </c>
      <c r="C8351" t="s">
        <v>2474</v>
      </c>
      <c r="D8351" s="4">
        <v>2387</v>
      </c>
      <c r="E8351">
        <v>2</v>
      </c>
      <c r="F8351" t="s">
        <v>14</v>
      </c>
      <c r="G8351" t="s">
        <v>10961</v>
      </c>
      <c r="H8351" t="s">
        <v>9421</v>
      </c>
    </row>
    <row r="8352" spans="1:8" x14ac:dyDescent="0.25">
      <c r="A8352" s="42">
        <v>45855</v>
      </c>
      <c r="B8352" s="4" t="s">
        <v>546</v>
      </c>
      <c r="C8352" t="s">
        <v>547</v>
      </c>
      <c r="D8352" s="4">
        <v>2387</v>
      </c>
      <c r="E8352">
        <v>24</v>
      </c>
      <c r="F8352" t="s">
        <v>14</v>
      </c>
      <c r="G8352" t="s">
        <v>10961</v>
      </c>
      <c r="H8352" t="s">
        <v>9421</v>
      </c>
    </row>
    <row r="8353" spans="1:8" x14ac:dyDescent="0.25">
      <c r="A8353" s="42">
        <v>45855</v>
      </c>
      <c r="B8353" s="4" t="s">
        <v>2766</v>
      </c>
      <c r="C8353" t="s">
        <v>2767</v>
      </c>
      <c r="D8353" s="4" t="s">
        <v>11380</v>
      </c>
      <c r="E8353">
        <v>3</v>
      </c>
      <c r="F8353" t="s">
        <v>14</v>
      </c>
      <c r="G8353" t="s">
        <v>10961</v>
      </c>
      <c r="H8353" t="s">
        <v>8431</v>
      </c>
    </row>
    <row r="8354" spans="1:8" x14ac:dyDescent="0.25">
      <c r="A8354" s="42">
        <v>45855</v>
      </c>
      <c r="B8354" s="4" t="s">
        <v>865</v>
      </c>
      <c r="C8354" t="s">
        <v>4249</v>
      </c>
      <c r="D8354" s="4" t="s">
        <v>11380</v>
      </c>
      <c r="E8354">
        <v>36</v>
      </c>
      <c r="F8354" t="s">
        <v>14</v>
      </c>
      <c r="G8354" t="s">
        <v>10961</v>
      </c>
      <c r="H8354" t="s">
        <v>8431</v>
      </c>
    </row>
    <row r="8355" spans="1:8" x14ac:dyDescent="0.25">
      <c r="A8355" s="42">
        <v>45855</v>
      </c>
      <c r="B8355" s="4" t="s">
        <v>1899</v>
      </c>
      <c r="C8355" t="s">
        <v>10257</v>
      </c>
      <c r="D8355" s="4" t="s">
        <v>11380</v>
      </c>
      <c r="E8355">
        <v>15</v>
      </c>
      <c r="F8355" t="s">
        <v>14</v>
      </c>
      <c r="G8355" t="s">
        <v>10961</v>
      </c>
      <c r="H8355" t="s">
        <v>8431</v>
      </c>
    </row>
    <row r="8356" spans="1:8" x14ac:dyDescent="0.25">
      <c r="A8356" s="42">
        <v>45855</v>
      </c>
      <c r="B8356" s="4" t="s">
        <v>1990</v>
      </c>
      <c r="C8356" t="s">
        <v>1991</v>
      </c>
      <c r="D8356" s="4" t="s">
        <v>11380</v>
      </c>
      <c r="E8356">
        <v>3</v>
      </c>
      <c r="F8356" t="s">
        <v>14</v>
      </c>
      <c r="G8356" t="s">
        <v>10961</v>
      </c>
      <c r="H8356" t="s">
        <v>8431</v>
      </c>
    </row>
    <row r="8357" spans="1:8" x14ac:dyDescent="0.25">
      <c r="A8357" s="42">
        <v>45855</v>
      </c>
      <c r="B8357" s="4" t="s">
        <v>10184</v>
      </c>
      <c r="C8357" t="s">
        <v>2826</v>
      </c>
      <c r="D8357" s="4" t="s">
        <v>11380</v>
      </c>
      <c r="E8357">
        <v>5</v>
      </c>
      <c r="F8357" t="s">
        <v>14</v>
      </c>
      <c r="G8357" t="s">
        <v>10961</v>
      </c>
      <c r="H8357" t="s">
        <v>8431</v>
      </c>
    </row>
    <row r="8358" spans="1:8" x14ac:dyDescent="0.25">
      <c r="A8358" s="42">
        <v>45855</v>
      </c>
      <c r="B8358" s="4" t="s">
        <v>10183</v>
      </c>
      <c r="C8358" t="s">
        <v>2825</v>
      </c>
      <c r="D8358" s="4" t="s">
        <v>11380</v>
      </c>
      <c r="E8358">
        <v>3</v>
      </c>
      <c r="F8358" t="s">
        <v>14</v>
      </c>
      <c r="G8358" t="s">
        <v>10961</v>
      </c>
      <c r="H8358" t="s">
        <v>8431</v>
      </c>
    </row>
    <row r="8359" spans="1:8" x14ac:dyDescent="0.25">
      <c r="A8359" s="42">
        <v>45855</v>
      </c>
      <c r="B8359" s="4" t="s">
        <v>2369</v>
      </c>
      <c r="C8359" t="s">
        <v>2441</v>
      </c>
      <c r="D8359" s="4" t="s">
        <v>11380</v>
      </c>
      <c r="E8359">
        <v>10</v>
      </c>
      <c r="F8359" t="s">
        <v>14</v>
      </c>
      <c r="G8359" t="s">
        <v>10961</v>
      </c>
      <c r="H8359" t="s">
        <v>8431</v>
      </c>
    </row>
    <row r="8360" spans="1:8" x14ac:dyDescent="0.25">
      <c r="A8360" s="42">
        <v>45855</v>
      </c>
      <c r="B8360" s="4" t="s">
        <v>468</v>
      </c>
      <c r="C8360" t="s">
        <v>469</v>
      </c>
      <c r="D8360" s="4" t="s">
        <v>11380</v>
      </c>
      <c r="E8360">
        <v>30</v>
      </c>
      <c r="F8360" t="s">
        <v>8414</v>
      </c>
      <c r="G8360" t="s">
        <v>10961</v>
      </c>
      <c r="H8360" t="s">
        <v>8431</v>
      </c>
    </row>
    <row r="8361" spans="1:8" x14ac:dyDescent="0.25">
      <c r="A8361" s="42">
        <v>45855</v>
      </c>
      <c r="B8361" s="4" t="s">
        <v>9478</v>
      </c>
      <c r="C8361" t="s">
        <v>9479</v>
      </c>
      <c r="D8361" s="4" t="s">
        <v>11380</v>
      </c>
      <c r="E8361">
        <v>2</v>
      </c>
      <c r="F8361" t="s">
        <v>14</v>
      </c>
      <c r="G8361" t="s">
        <v>10961</v>
      </c>
      <c r="H8361" t="s">
        <v>8431</v>
      </c>
    </row>
    <row r="8362" spans="1:8" x14ac:dyDescent="0.25">
      <c r="A8362" s="42">
        <v>45855</v>
      </c>
      <c r="B8362" s="4" t="s">
        <v>8890</v>
      </c>
      <c r="C8362" t="s">
        <v>11259</v>
      </c>
      <c r="D8362" s="4" t="s">
        <v>11380</v>
      </c>
      <c r="E8362">
        <v>2</v>
      </c>
      <c r="F8362" t="s">
        <v>14</v>
      </c>
      <c r="G8362" t="s">
        <v>10961</v>
      </c>
      <c r="H8362" t="s">
        <v>8431</v>
      </c>
    </row>
    <row r="8363" spans="1:8" x14ac:dyDescent="0.25">
      <c r="A8363" s="42">
        <v>45855</v>
      </c>
      <c r="B8363" s="4" t="s">
        <v>8891</v>
      </c>
      <c r="C8363" t="s">
        <v>8863</v>
      </c>
      <c r="D8363" s="4" t="s">
        <v>11380</v>
      </c>
      <c r="E8363">
        <v>1</v>
      </c>
      <c r="F8363" t="s">
        <v>14</v>
      </c>
      <c r="G8363" t="s">
        <v>10961</v>
      </c>
      <c r="H8363" t="s">
        <v>8431</v>
      </c>
    </row>
    <row r="8364" spans="1:8" x14ac:dyDescent="0.25">
      <c r="A8364" s="42">
        <v>45855</v>
      </c>
      <c r="B8364" s="4" t="s">
        <v>10318</v>
      </c>
      <c r="C8364" t="s">
        <v>5847</v>
      </c>
      <c r="D8364" s="4" t="s">
        <v>11380</v>
      </c>
      <c r="E8364">
        <v>8</v>
      </c>
      <c r="F8364" t="s">
        <v>25</v>
      </c>
      <c r="G8364" t="s">
        <v>10961</v>
      </c>
      <c r="H8364" t="s">
        <v>8431</v>
      </c>
    </row>
    <row r="8365" spans="1:8" x14ac:dyDescent="0.25">
      <c r="A8365" s="42">
        <v>45855</v>
      </c>
      <c r="B8365" s="4" t="s">
        <v>6071</v>
      </c>
      <c r="C8365" t="s">
        <v>6072</v>
      </c>
      <c r="D8365" s="4" t="s">
        <v>11380</v>
      </c>
      <c r="E8365">
        <v>4</v>
      </c>
      <c r="F8365" t="s">
        <v>14</v>
      </c>
      <c r="G8365" t="s">
        <v>10961</v>
      </c>
      <c r="H8365" t="s">
        <v>8431</v>
      </c>
    </row>
    <row r="8366" spans="1:8" x14ac:dyDescent="0.25">
      <c r="A8366" s="42">
        <v>45855</v>
      </c>
      <c r="B8366" s="4" t="s">
        <v>8878</v>
      </c>
      <c r="C8366" t="s">
        <v>8849</v>
      </c>
      <c r="D8366" s="4" t="s">
        <v>11380</v>
      </c>
      <c r="E8366">
        <v>1</v>
      </c>
      <c r="F8366" t="s">
        <v>14</v>
      </c>
      <c r="G8366" t="s">
        <v>10961</v>
      </c>
      <c r="H8366" t="s">
        <v>8431</v>
      </c>
    </row>
    <row r="8367" spans="1:8" x14ac:dyDescent="0.25">
      <c r="A8367" s="42">
        <v>45855</v>
      </c>
      <c r="B8367" s="4" t="s">
        <v>9407</v>
      </c>
      <c r="C8367" t="s">
        <v>10649</v>
      </c>
      <c r="D8367" s="4" t="s">
        <v>11380</v>
      </c>
      <c r="E8367">
        <v>2</v>
      </c>
      <c r="F8367" t="s">
        <v>14</v>
      </c>
      <c r="G8367" t="s">
        <v>10961</v>
      </c>
      <c r="H8367" t="s">
        <v>8431</v>
      </c>
    </row>
    <row r="8368" spans="1:8" x14ac:dyDescent="0.25">
      <c r="A8368" s="42">
        <v>45855</v>
      </c>
      <c r="B8368" s="4" t="s">
        <v>2289</v>
      </c>
      <c r="C8368" t="s">
        <v>2290</v>
      </c>
      <c r="D8368" s="4" t="s">
        <v>11380</v>
      </c>
      <c r="E8368">
        <v>20</v>
      </c>
      <c r="F8368" t="s">
        <v>14</v>
      </c>
      <c r="G8368" t="s">
        <v>10961</v>
      </c>
      <c r="H8368" t="s">
        <v>8431</v>
      </c>
    </row>
    <row r="8369" spans="1:8" x14ac:dyDescent="0.25">
      <c r="A8369" s="42">
        <v>45855</v>
      </c>
      <c r="B8369" s="4" t="s">
        <v>2061</v>
      </c>
      <c r="C8369" t="s">
        <v>2062</v>
      </c>
      <c r="D8369" s="4" t="s">
        <v>11380</v>
      </c>
      <c r="E8369">
        <v>1</v>
      </c>
      <c r="F8369" t="s">
        <v>14</v>
      </c>
      <c r="G8369" t="s">
        <v>10961</v>
      </c>
      <c r="H8369" t="s">
        <v>8431</v>
      </c>
    </row>
    <row r="8370" spans="1:8" x14ac:dyDescent="0.25">
      <c r="A8370" s="42">
        <v>45855</v>
      </c>
      <c r="B8370" s="4" t="s">
        <v>1091</v>
      </c>
      <c r="C8370" t="s">
        <v>1092</v>
      </c>
      <c r="D8370" s="4" t="s">
        <v>11380</v>
      </c>
      <c r="E8370">
        <v>2</v>
      </c>
      <c r="F8370" t="s">
        <v>14</v>
      </c>
      <c r="G8370" t="s">
        <v>10961</v>
      </c>
      <c r="H8370" t="s">
        <v>8431</v>
      </c>
    </row>
    <row r="8371" spans="1:8" x14ac:dyDescent="0.25">
      <c r="A8371" s="42">
        <v>45855</v>
      </c>
      <c r="B8371" s="4" t="s">
        <v>2287</v>
      </c>
      <c r="C8371" t="s">
        <v>2288</v>
      </c>
      <c r="D8371" s="4" t="s">
        <v>11380</v>
      </c>
      <c r="E8371">
        <v>1</v>
      </c>
      <c r="F8371" t="s">
        <v>14</v>
      </c>
      <c r="G8371" t="s">
        <v>10961</v>
      </c>
      <c r="H8371" t="s">
        <v>8431</v>
      </c>
    </row>
    <row r="8372" spans="1:8" x14ac:dyDescent="0.25">
      <c r="A8372" s="42">
        <v>45855</v>
      </c>
      <c r="B8372" s="4" t="s">
        <v>1640</v>
      </c>
      <c r="C8372" t="s">
        <v>1641</v>
      </c>
      <c r="D8372" s="4" t="s">
        <v>11380</v>
      </c>
      <c r="E8372">
        <v>4</v>
      </c>
      <c r="F8372" t="s">
        <v>14</v>
      </c>
      <c r="G8372" t="s">
        <v>10961</v>
      </c>
      <c r="H8372" t="s">
        <v>8431</v>
      </c>
    </row>
    <row r="8373" spans="1:8" x14ac:dyDescent="0.25">
      <c r="A8373" s="42">
        <v>45855</v>
      </c>
      <c r="B8373" s="4" t="s">
        <v>1577</v>
      </c>
      <c r="C8373" t="s">
        <v>2865</v>
      </c>
      <c r="D8373" s="4" t="s">
        <v>11380</v>
      </c>
      <c r="E8373">
        <v>2</v>
      </c>
      <c r="F8373" t="s">
        <v>14</v>
      </c>
      <c r="G8373" t="s">
        <v>10961</v>
      </c>
      <c r="H8373" t="s">
        <v>8431</v>
      </c>
    </row>
    <row r="8374" spans="1:8" x14ac:dyDescent="0.25">
      <c r="A8374" s="42">
        <v>45855</v>
      </c>
      <c r="B8374" s="4" t="s">
        <v>2305</v>
      </c>
      <c r="C8374" t="s">
        <v>729</v>
      </c>
      <c r="D8374" s="4" t="s">
        <v>11380</v>
      </c>
      <c r="E8374">
        <v>10</v>
      </c>
      <c r="F8374" t="s">
        <v>14</v>
      </c>
      <c r="G8374" t="s">
        <v>10961</v>
      </c>
      <c r="H8374" t="s">
        <v>8431</v>
      </c>
    </row>
    <row r="8375" spans="1:8" x14ac:dyDescent="0.25">
      <c r="A8375" s="42">
        <v>45855</v>
      </c>
      <c r="B8375" s="4" t="s">
        <v>52</v>
      </c>
      <c r="C8375" t="s">
        <v>53</v>
      </c>
      <c r="D8375" s="4" t="s">
        <v>11380</v>
      </c>
      <c r="E8375">
        <v>10</v>
      </c>
      <c r="F8375" t="s">
        <v>14</v>
      </c>
      <c r="G8375" t="s">
        <v>10961</v>
      </c>
      <c r="H8375" t="s">
        <v>8431</v>
      </c>
    </row>
    <row r="8376" spans="1:8" x14ac:dyDescent="0.25">
      <c r="A8376" s="42">
        <v>45855</v>
      </c>
      <c r="B8376" s="4" t="s">
        <v>4152</v>
      </c>
      <c r="C8376" t="s">
        <v>4153</v>
      </c>
      <c r="D8376" s="4" t="s">
        <v>11380</v>
      </c>
      <c r="E8376">
        <v>40</v>
      </c>
      <c r="F8376" t="s">
        <v>14</v>
      </c>
      <c r="G8376" t="s">
        <v>10961</v>
      </c>
      <c r="H8376" t="s">
        <v>8431</v>
      </c>
    </row>
    <row r="8377" spans="1:8" x14ac:dyDescent="0.25">
      <c r="A8377" s="42">
        <v>45855</v>
      </c>
      <c r="B8377" s="4" t="s">
        <v>10146</v>
      </c>
      <c r="C8377" t="s">
        <v>6753</v>
      </c>
      <c r="D8377" s="4" t="s">
        <v>11380</v>
      </c>
      <c r="E8377">
        <v>36</v>
      </c>
      <c r="F8377" t="s">
        <v>14</v>
      </c>
      <c r="G8377" t="s">
        <v>10961</v>
      </c>
      <c r="H8377" t="s">
        <v>8431</v>
      </c>
    </row>
    <row r="8378" spans="1:8" x14ac:dyDescent="0.25">
      <c r="A8378" s="42">
        <v>45855</v>
      </c>
      <c r="B8378" s="4" t="s">
        <v>1655</v>
      </c>
      <c r="C8378" t="s">
        <v>1656</v>
      </c>
      <c r="D8378" s="4" t="s">
        <v>11380</v>
      </c>
      <c r="E8378">
        <v>6</v>
      </c>
      <c r="F8378" t="s">
        <v>14</v>
      </c>
      <c r="G8378" t="s">
        <v>10961</v>
      </c>
      <c r="H8378" t="s">
        <v>8431</v>
      </c>
    </row>
    <row r="8379" spans="1:8" x14ac:dyDescent="0.25">
      <c r="A8379" s="42">
        <v>45855</v>
      </c>
      <c r="B8379" s="4" t="s">
        <v>1520</v>
      </c>
      <c r="C8379" t="s">
        <v>1521</v>
      </c>
      <c r="D8379" s="4" t="s">
        <v>11380</v>
      </c>
      <c r="E8379">
        <v>2</v>
      </c>
      <c r="F8379" t="s">
        <v>14</v>
      </c>
      <c r="G8379" t="s">
        <v>10961</v>
      </c>
      <c r="H8379" t="s">
        <v>8431</v>
      </c>
    </row>
    <row r="8380" spans="1:8" x14ac:dyDescent="0.25">
      <c r="A8380" s="42">
        <v>45855</v>
      </c>
      <c r="B8380" s="4" t="s">
        <v>1524</v>
      </c>
      <c r="C8380" t="s">
        <v>1525</v>
      </c>
      <c r="D8380" s="4" t="s">
        <v>11380</v>
      </c>
      <c r="E8380">
        <v>2</v>
      </c>
      <c r="F8380" t="s">
        <v>14</v>
      </c>
      <c r="G8380" t="s">
        <v>10961</v>
      </c>
      <c r="H8380" t="s">
        <v>8431</v>
      </c>
    </row>
    <row r="8381" spans="1:8" x14ac:dyDescent="0.25">
      <c r="A8381" s="42">
        <v>45855</v>
      </c>
      <c r="B8381" s="4" t="s">
        <v>8893</v>
      </c>
      <c r="C8381" t="s">
        <v>8867</v>
      </c>
      <c r="D8381" s="4" t="s">
        <v>11380</v>
      </c>
      <c r="E8381">
        <v>2</v>
      </c>
      <c r="F8381" t="s">
        <v>14</v>
      </c>
      <c r="G8381" t="s">
        <v>10961</v>
      </c>
      <c r="H8381" t="s">
        <v>8431</v>
      </c>
    </row>
    <row r="8382" spans="1:8" x14ac:dyDescent="0.25">
      <c r="A8382" s="42">
        <v>45855</v>
      </c>
      <c r="B8382" s="4" t="s">
        <v>9462</v>
      </c>
      <c r="C8382" t="s">
        <v>9463</v>
      </c>
      <c r="D8382" s="4" t="s">
        <v>11380</v>
      </c>
      <c r="E8382">
        <v>1</v>
      </c>
      <c r="F8382" t="s">
        <v>14</v>
      </c>
      <c r="G8382" t="s">
        <v>10961</v>
      </c>
      <c r="H8382" t="s">
        <v>8431</v>
      </c>
    </row>
    <row r="8383" spans="1:8" x14ac:dyDescent="0.25">
      <c r="A8383" s="42">
        <v>45855</v>
      </c>
      <c r="B8383" s="4" t="s">
        <v>8896</v>
      </c>
      <c r="C8383" t="s">
        <v>8856</v>
      </c>
      <c r="D8383" s="4" t="s">
        <v>11380</v>
      </c>
      <c r="E8383">
        <v>1</v>
      </c>
      <c r="F8383" t="s">
        <v>14</v>
      </c>
      <c r="G8383" t="s">
        <v>10961</v>
      </c>
      <c r="H8383" t="s">
        <v>8431</v>
      </c>
    </row>
    <row r="8384" spans="1:8" x14ac:dyDescent="0.25">
      <c r="A8384" s="42">
        <v>45855</v>
      </c>
      <c r="B8384" s="4" t="s">
        <v>3924</v>
      </c>
      <c r="C8384" t="s">
        <v>3925</v>
      </c>
      <c r="D8384" s="4" t="s">
        <v>11380</v>
      </c>
      <c r="E8384">
        <v>40</v>
      </c>
      <c r="F8384" t="s">
        <v>14</v>
      </c>
      <c r="G8384" t="s">
        <v>10961</v>
      </c>
      <c r="H8384" t="s">
        <v>8431</v>
      </c>
    </row>
    <row r="8385" spans="1:8" x14ac:dyDescent="0.25">
      <c r="A8385" s="42">
        <v>45856</v>
      </c>
      <c r="B8385" s="4" t="s">
        <v>8896</v>
      </c>
      <c r="C8385" t="s">
        <v>8856</v>
      </c>
      <c r="D8385" s="4">
        <v>2350</v>
      </c>
      <c r="E8385">
        <v>1</v>
      </c>
      <c r="F8385" t="s">
        <v>14</v>
      </c>
      <c r="G8385" t="s">
        <v>10961</v>
      </c>
      <c r="H8385" t="s">
        <v>9624</v>
      </c>
    </row>
    <row r="8386" spans="1:8" x14ac:dyDescent="0.25">
      <c r="A8386" s="42">
        <v>45856</v>
      </c>
      <c r="B8386" s="4" t="s">
        <v>8877</v>
      </c>
      <c r="C8386" t="s">
        <v>8846</v>
      </c>
      <c r="D8386" s="4">
        <v>2350</v>
      </c>
      <c r="E8386">
        <v>2</v>
      </c>
      <c r="F8386" t="s">
        <v>14</v>
      </c>
      <c r="G8386" t="s">
        <v>10961</v>
      </c>
      <c r="H8386" t="s">
        <v>9624</v>
      </c>
    </row>
    <row r="8387" spans="1:8" x14ac:dyDescent="0.25">
      <c r="A8387" s="42">
        <v>45856</v>
      </c>
      <c r="B8387" s="4" t="s">
        <v>2017</v>
      </c>
      <c r="C8387" t="s">
        <v>2018</v>
      </c>
      <c r="D8387" s="4">
        <v>2350</v>
      </c>
      <c r="E8387">
        <v>2</v>
      </c>
      <c r="F8387" t="s">
        <v>14</v>
      </c>
      <c r="G8387" t="s">
        <v>10961</v>
      </c>
      <c r="H8387" t="s">
        <v>9624</v>
      </c>
    </row>
    <row r="8388" spans="1:8" x14ac:dyDescent="0.25">
      <c r="A8388" s="42">
        <v>45856</v>
      </c>
      <c r="B8388" s="4" t="s">
        <v>920</v>
      </c>
      <c r="C8388" t="s">
        <v>921</v>
      </c>
      <c r="D8388" s="4">
        <v>2350</v>
      </c>
      <c r="E8388">
        <v>10</v>
      </c>
      <c r="F8388" t="s">
        <v>14</v>
      </c>
      <c r="G8388" t="s">
        <v>10961</v>
      </c>
      <c r="H8388" t="s">
        <v>9624</v>
      </c>
    </row>
    <row r="8389" spans="1:8" x14ac:dyDescent="0.25">
      <c r="A8389" s="42">
        <v>45856</v>
      </c>
      <c r="B8389" s="4" t="s">
        <v>1640</v>
      </c>
      <c r="C8389" t="s">
        <v>1641</v>
      </c>
      <c r="D8389" s="4">
        <v>2350</v>
      </c>
      <c r="E8389">
        <v>3</v>
      </c>
      <c r="F8389" t="s">
        <v>14</v>
      </c>
      <c r="G8389" t="s">
        <v>10961</v>
      </c>
      <c r="H8389" t="s">
        <v>9624</v>
      </c>
    </row>
    <row r="8390" spans="1:8" x14ac:dyDescent="0.25">
      <c r="A8390" s="42">
        <v>45856</v>
      </c>
      <c r="B8390" s="4" t="s">
        <v>9452</v>
      </c>
      <c r="C8390" t="s">
        <v>9453</v>
      </c>
      <c r="D8390" s="4">
        <v>2350</v>
      </c>
      <c r="E8390">
        <v>2</v>
      </c>
      <c r="F8390" t="s">
        <v>14</v>
      </c>
      <c r="G8390" t="s">
        <v>10961</v>
      </c>
      <c r="H8390" t="s">
        <v>9624</v>
      </c>
    </row>
    <row r="8391" spans="1:8" x14ac:dyDescent="0.25">
      <c r="A8391" s="42">
        <v>45856</v>
      </c>
      <c r="B8391" s="4" t="s">
        <v>3061</v>
      </c>
      <c r="C8391" t="s">
        <v>10192</v>
      </c>
      <c r="D8391" s="4">
        <v>2350</v>
      </c>
      <c r="E8391">
        <v>2</v>
      </c>
      <c r="F8391" t="s">
        <v>25</v>
      </c>
      <c r="G8391" t="s">
        <v>10961</v>
      </c>
      <c r="H8391" t="s">
        <v>9624</v>
      </c>
    </row>
    <row r="8392" spans="1:8" x14ac:dyDescent="0.25">
      <c r="A8392" s="42">
        <v>45856</v>
      </c>
      <c r="B8392" s="4" t="s">
        <v>52</v>
      </c>
      <c r="C8392" t="s">
        <v>53</v>
      </c>
      <c r="D8392" s="4">
        <v>2350</v>
      </c>
      <c r="E8392">
        <v>12</v>
      </c>
      <c r="F8392" t="s">
        <v>14</v>
      </c>
      <c r="G8392" t="s">
        <v>10961</v>
      </c>
      <c r="H8392" t="s">
        <v>9624</v>
      </c>
    </row>
    <row r="8393" spans="1:8" x14ac:dyDescent="0.25">
      <c r="A8393" s="42">
        <v>45856</v>
      </c>
      <c r="B8393" s="4" t="s">
        <v>1077</v>
      </c>
      <c r="C8393" t="s">
        <v>1078</v>
      </c>
      <c r="D8393" s="4">
        <v>2350</v>
      </c>
      <c r="E8393">
        <v>20</v>
      </c>
      <c r="F8393" t="s">
        <v>14</v>
      </c>
      <c r="G8393" t="s">
        <v>10961</v>
      </c>
      <c r="H8393" t="s">
        <v>9624</v>
      </c>
    </row>
    <row r="8394" spans="1:8" x14ac:dyDescent="0.25">
      <c r="A8394" s="42">
        <v>45856</v>
      </c>
      <c r="B8394" s="4" t="s">
        <v>3806</v>
      </c>
      <c r="C8394" t="s">
        <v>3807</v>
      </c>
      <c r="D8394" s="4">
        <v>2350</v>
      </c>
      <c r="E8394">
        <v>5</v>
      </c>
      <c r="F8394" t="s">
        <v>14</v>
      </c>
      <c r="G8394" t="s">
        <v>10961</v>
      </c>
      <c r="H8394" t="s">
        <v>9624</v>
      </c>
    </row>
    <row r="8395" spans="1:8" x14ac:dyDescent="0.25">
      <c r="A8395" s="42">
        <v>45856</v>
      </c>
      <c r="B8395" s="4" t="s">
        <v>1342</v>
      </c>
      <c r="C8395" t="s">
        <v>1343</v>
      </c>
      <c r="D8395" s="4">
        <v>2350</v>
      </c>
      <c r="E8395">
        <v>6</v>
      </c>
      <c r="F8395" t="s">
        <v>14</v>
      </c>
      <c r="G8395" t="s">
        <v>10961</v>
      </c>
      <c r="H8395" t="s">
        <v>9624</v>
      </c>
    </row>
    <row r="8396" spans="1:8" x14ac:dyDescent="0.25">
      <c r="A8396" s="42">
        <v>45856</v>
      </c>
      <c r="B8396" s="4" t="s">
        <v>8826</v>
      </c>
      <c r="C8396" t="s">
        <v>8796</v>
      </c>
      <c r="D8396" s="4">
        <v>2350</v>
      </c>
      <c r="E8396">
        <v>2</v>
      </c>
      <c r="F8396" t="s">
        <v>14</v>
      </c>
      <c r="G8396" t="s">
        <v>10961</v>
      </c>
      <c r="H8396" t="s">
        <v>9624</v>
      </c>
    </row>
    <row r="8397" spans="1:8" x14ac:dyDescent="0.25">
      <c r="A8397" s="42">
        <v>45856</v>
      </c>
      <c r="B8397" s="4" t="s">
        <v>56</v>
      </c>
      <c r="C8397" t="s">
        <v>57</v>
      </c>
      <c r="D8397" s="4">
        <v>2350</v>
      </c>
      <c r="E8397">
        <v>6</v>
      </c>
      <c r="F8397" t="s">
        <v>14</v>
      </c>
      <c r="G8397" t="s">
        <v>10961</v>
      </c>
      <c r="H8397" t="s">
        <v>9624</v>
      </c>
    </row>
    <row r="8398" spans="1:8" x14ac:dyDescent="0.25">
      <c r="A8398" s="42">
        <v>45856</v>
      </c>
      <c r="B8398" s="4" t="s">
        <v>8151</v>
      </c>
      <c r="C8398" t="s">
        <v>8152</v>
      </c>
      <c r="D8398" s="4">
        <v>2350</v>
      </c>
      <c r="E8398">
        <v>5</v>
      </c>
      <c r="F8398" t="s">
        <v>14</v>
      </c>
      <c r="G8398" t="s">
        <v>10961</v>
      </c>
      <c r="H8398" t="s">
        <v>9624</v>
      </c>
    </row>
    <row r="8399" spans="1:8" x14ac:dyDescent="0.25">
      <c r="A8399" s="42">
        <v>45856</v>
      </c>
      <c r="B8399" s="4" t="s">
        <v>8153</v>
      </c>
      <c r="C8399" t="s">
        <v>8154</v>
      </c>
      <c r="D8399" s="4">
        <v>2350</v>
      </c>
      <c r="E8399">
        <v>5</v>
      </c>
      <c r="F8399" t="s">
        <v>14</v>
      </c>
      <c r="G8399" t="s">
        <v>10961</v>
      </c>
      <c r="H8399" t="s">
        <v>9624</v>
      </c>
    </row>
    <row r="8400" spans="1:8" x14ac:dyDescent="0.25">
      <c r="A8400" s="42">
        <v>45856</v>
      </c>
      <c r="B8400" s="4" t="s">
        <v>10261</v>
      </c>
      <c r="C8400" t="s">
        <v>10570</v>
      </c>
      <c r="D8400" s="4">
        <v>2350</v>
      </c>
      <c r="E8400">
        <v>10</v>
      </c>
      <c r="F8400" t="s">
        <v>25</v>
      </c>
      <c r="G8400" t="s">
        <v>10961</v>
      </c>
      <c r="H8400" t="s">
        <v>9624</v>
      </c>
    </row>
    <row r="8401" spans="1:8" x14ac:dyDescent="0.25">
      <c r="A8401" s="42">
        <v>45856</v>
      </c>
      <c r="B8401" s="4" t="s">
        <v>1248</v>
      </c>
      <c r="C8401" t="s">
        <v>1249</v>
      </c>
      <c r="D8401" s="4">
        <v>2350</v>
      </c>
      <c r="E8401">
        <v>2</v>
      </c>
      <c r="F8401" t="s">
        <v>8414</v>
      </c>
      <c r="G8401" t="s">
        <v>10961</v>
      </c>
      <c r="H8401" t="s">
        <v>9624</v>
      </c>
    </row>
    <row r="8402" spans="1:8" x14ac:dyDescent="0.25">
      <c r="A8402" s="42">
        <v>45856</v>
      </c>
      <c r="B8402" s="4" t="s">
        <v>4534</v>
      </c>
      <c r="C8402" t="s">
        <v>4535</v>
      </c>
      <c r="D8402" s="4">
        <v>2350</v>
      </c>
      <c r="E8402">
        <v>12</v>
      </c>
      <c r="F8402" t="s">
        <v>14</v>
      </c>
      <c r="G8402" t="s">
        <v>10961</v>
      </c>
      <c r="H8402" t="s">
        <v>9624</v>
      </c>
    </row>
    <row r="8403" spans="1:8" x14ac:dyDescent="0.25">
      <c r="A8403" s="42">
        <v>45856</v>
      </c>
      <c r="B8403" s="4" t="s">
        <v>8834</v>
      </c>
      <c r="C8403" t="s">
        <v>8804</v>
      </c>
      <c r="D8403" s="4">
        <v>2350</v>
      </c>
      <c r="E8403">
        <v>2</v>
      </c>
      <c r="F8403" t="s">
        <v>14</v>
      </c>
      <c r="G8403" t="s">
        <v>10961</v>
      </c>
      <c r="H8403" t="s">
        <v>9624</v>
      </c>
    </row>
    <row r="8404" spans="1:8" x14ac:dyDescent="0.25">
      <c r="A8404" s="42">
        <v>45856</v>
      </c>
      <c r="B8404" s="4" t="s">
        <v>8475</v>
      </c>
      <c r="C8404" t="s">
        <v>8476</v>
      </c>
      <c r="D8404" s="4">
        <v>2350</v>
      </c>
      <c r="E8404">
        <v>2</v>
      </c>
      <c r="F8404" t="s">
        <v>14</v>
      </c>
      <c r="G8404" t="s">
        <v>10961</v>
      </c>
      <c r="H8404" t="s">
        <v>9624</v>
      </c>
    </row>
    <row r="8405" spans="1:8" x14ac:dyDescent="0.25">
      <c r="A8405" s="42">
        <v>45856</v>
      </c>
      <c r="B8405" s="4" t="s">
        <v>5423</v>
      </c>
      <c r="C8405" t="s">
        <v>5424</v>
      </c>
      <c r="D8405" s="4">
        <v>2398</v>
      </c>
      <c r="E8405">
        <v>20</v>
      </c>
      <c r="F8405" t="s">
        <v>25</v>
      </c>
      <c r="G8405" t="s">
        <v>10961</v>
      </c>
      <c r="H8405" t="s">
        <v>10462</v>
      </c>
    </row>
    <row r="8406" spans="1:8" x14ac:dyDescent="0.25">
      <c r="A8406" s="42">
        <v>45856</v>
      </c>
      <c r="B8406" s="4" t="s">
        <v>5904</v>
      </c>
      <c r="C8406" t="s">
        <v>5905</v>
      </c>
      <c r="D8406" s="4">
        <v>2395</v>
      </c>
      <c r="E8406">
        <v>4</v>
      </c>
      <c r="F8406" t="s">
        <v>25</v>
      </c>
      <c r="G8406" t="s">
        <v>10961</v>
      </c>
      <c r="H8406" t="s">
        <v>8431</v>
      </c>
    </row>
    <row r="8407" spans="1:8" x14ac:dyDescent="0.25">
      <c r="A8407" s="42">
        <v>45856</v>
      </c>
      <c r="B8407" s="4" t="s">
        <v>1230</v>
      </c>
      <c r="C8407" t="s">
        <v>3537</v>
      </c>
      <c r="D8407" s="4">
        <v>2395</v>
      </c>
      <c r="E8407">
        <v>72</v>
      </c>
      <c r="F8407" t="s">
        <v>14</v>
      </c>
      <c r="G8407" t="s">
        <v>10961</v>
      </c>
      <c r="H8407" t="s">
        <v>8431</v>
      </c>
    </row>
    <row r="8408" spans="1:8" x14ac:dyDescent="0.25">
      <c r="A8408" s="42">
        <v>45856</v>
      </c>
      <c r="B8408" s="4" t="s">
        <v>1193</v>
      </c>
      <c r="C8408" t="s">
        <v>3540</v>
      </c>
      <c r="D8408" s="4">
        <v>2395</v>
      </c>
      <c r="E8408">
        <v>120</v>
      </c>
      <c r="F8408" t="s">
        <v>14</v>
      </c>
      <c r="G8408" t="s">
        <v>10961</v>
      </c>
      <c r="H8408" t="s">
        <v>8431</v>
      </c>
    </row>
    <row r="8409" spans="1:8" x14ac:dyDescent="0.25">
      <c r="A8409" s="42">
        <v>45856</v>
      </c>
      <c r="B8409" s="4" t="s">
        <v>1360</v>
      </c>
      <c r="C8409" t="s">
        <v>1361</v>
      </c>
      <c r="D8409" s="4">
        <v>2395</v>
      </c>
      <c r="E8409">
        <v>10</v>
      </c>
      <c r="F8409" t="s">
        <v>14</v>
      </c>
      <c r="G8409" t="s">
        <v>10961</v>
      </c>
      <c r="H8409" t="s">
        <v>8431</v>
      </c>
    </row>
    <row r="8410" spans="1:8" x14ac:dyDescent="0.25">
      <c r="A8410" s="42">
        <v>45856</v>
      </c>
      <c r="B8410" s="4" t="s">
        <v>1190</v>
      </c>
      <c r="C8410" t="s">
        <v>3541</v>
      </c>
      <c r="D8410" s="4">
        <v>2395</v>
      </c>
      <c r="E8410">
        <v>120</v>
      </c>
      <c r="F8410" t="s">
        <v>14</v>
      </c>
      <c r="G8410" t="s">
        <v>10961</v>
      </c>
      <c r="H8410" t="s">
        <v>8431</v>
      </c>
    </row>
    <row r="8411" spans="1:8" x14ac:dyDescent="0.25">
      <c r="A8411" s="42">
        <v>45856</v>
      </c>
      <c r="B8411" s="4" t="s">
        <v>2219</v>
      </c>
      <c r="C8411" t="s">
        <v>2220</v>
      </c>
      <c r="D8411" s="4">
        <v>2395</v>
      </c>
      <c r="E8411">
        <v>120</v>
      </c>
      <c r="F8411" t="s">
        <v>14</v>
      </c>
      <c r="G8411" t="s">
        <v>10961</v>
      </c>
      <c r="H8411" t="s">
        <v>8431</v>
      </c>
    </row>
    <row r="8412" spans="1:8" x14ac:dyDescent="0.25">
      <c r="A8412" s="42">
        <v>45856</v>
      </c>
      <c r="B8412" s="4" t="s">
        <v>10251</v>
      </c>
      <c r="C8412" t="s">
        <v>5433</v>
      </c>
      <c r="D8412" s="4">
        <v>2395</v>
      </c>
      <c r="E8412">
        <v>10</v>
      </c>
      <c r="F8412" t="s">
        <v>25</v>
      </c>
      <c r="G8412" t="s">
        <v>10961</v>
      </c>
      <c r="H8412" t="s">
        <v>8431</v>
      </c>
    </row>
    <row r="8413" spans="1:8" x14ac:dyDescent="0.25">
      <c r="A8413" s="42">
        <v>45856</v>
      </c>
      <c r="B8413" s="4" t="s">
        <v>1226</v>
      </c>
      <c r="C8413" t="s">
        <v>1227</v>
      </c>
      <c r="D8413" s="4">
        <v>2395</v>
      </c>
      <c r="E8413">
        <v>30</v>
      </c>
      <c r="F8413" t="s">
        <v>14</v>
      </c>
      <c r="G8413" t="s">
        <v>10961</v>
      </c>
      <c r="H8413" t="s">
        <v>8431</v>
      </c>
    </row>
    <row r="8414" spans="1:8" x14ac:dyDescent="0.25">
      <c r="A8414" s="42">
        <v>45856</v>
      </c>
      <c r="B8414" s="4" t="s">
        <v>5423</v>
      </c>
      <c r="C8414" t="s">
        <v>5424</v>
      </c>
      <c r="D8414" s="4">
        <v>2395</v>
      </c>
      <c r="E8414">
        <v>20</v>
      </c>
      <c r="F8414" t="s">
        <v>25</v>
      </c>
      <c r="G8414" t="s">
        <v>10961</v>
      </c>
      <c r="H8414" t="s">
        <v>8431</v>
      </c>
    </row>
    <row r="8415" spans="1:8" x14ac:dyDescent="0.25">
      <c r="A8415" s="42">
        <v>45853</v>
      </c>
      <c r="B8415" s="4" t="s">
        <v>2209</v>
      </c>
      <c r="C8415" t="s">
        <v>2210</v>
      </c>
      <c r="D8415" s="4">
        <v>3860</v>
      </c>
      <c r="E8415">
        <v>30</v>
      </c>
      <c r="F8415" t="s">
        <v>14</v>
      </c>
      <c r="G8415" t="s">
        <v>10003</v>
      </c>
    </row>
    <row r="8416" spans="1:8" x14ac:dyDescent="0.25">
      <c r="A8416" s="42">
        <v>45854</v>
      </c>
      <c r="B8416" s="4" t="s">
        <v>283</v>
      </c>
      <c r="C8416" t="s">
        <v>284</v>
      </c>
      <c r="D8416" s="4">
        <v>3862</v>
      </c>
      <c r="E8416">
        <v>12</v>
      </c>
      <c r="F8416" t="s">
        <v>14</v>
      </c>
      <c r="G8416" t="s">
        <v>10003</v>
      </c>
    </row>
    <row r="8417" spans="1:7" x14ac:dyDescent="0.25">
      <c r="A8417" s="42">
        <v>45854</v>
      </c>
      <c r="B8417" s="4" t="s">
        <v>11129</v>
      </c>
      <c r="C8417" t="s">
        <v>11130</v>
      </c>
      <c r="D8417" s="4">
        <v>3863</v>
      </c>
      <c r="E8417">
        <v>50</v>
      </c>
      <c r="F8417" t="s">
        <v>14</v>
      </c>
      <c r="G8417" t="s">
        <v>10003</v>
      </c>
    </row>
    <row r="8418" spans="1:7" x14ac:dyDescent="0.25">
      <c r="A8418" s="42">
        <v>45854</v>
      </c>
      <c r="B8418" s="4" t="s">
        <v>11127</v>
      </c>
      <c r="C8418" t="s">
        <v>11128</v>
      </c>
      <c r="D8418" s="4">
        <v>3864</v>
      </c>
      <c r="E8418">
        <v>50</v>
      </c>
      <c r="F8418" t="s">
        <v>14</v>
      </c>
      <c r="G8418" t="s">
        <v>10003</v>
      </c>
    </row>
    <row r="8419" spans="1:7" x14ac:dyDescent="0.25">
      <c r="A8419" s="42">
        <v>45854</v>
      </c>
      <c r="B8419" s="4" t="s">
        <v>1590</v>
      </c>
      <c r="C8419" t="s">
        <v>2864</v>
      </c>
      <c r="D8419" s="4">
        <v>3865</v>
      </c>
      <c r="E8419">
        <v>100</v>
      </c>
      <c r="F8419" t="s">
        <v>14</v>
      </c>
      <c r="G8419" t="s">
        <v>10003</v>
      </c>
    </row>
    <row r="8420" spans="1:7" x14ac:dyDescent="0.25">
      <c r="A8420" s="42">
        <v>45854</v>
      </c>
      <c r="B8420" s="4" t="s">
        <v>5189</v>
      </c>
      <c r="C8420" t="s">
        <v>5190</v>
      </c>
      <c r="D8420" s="4">
        <v>3866</v>
      </c>
      <c r="E8420">
        <v>5</v>
      </c>
      <c r="F8420" t="s">
        <v>14</v>
      </c>
      <c r="G8420" t="s">
        <v>10003</v>
      </c>
    </row>
    <row r="8421" spans="1:7" x14ac:dyDescent="0.25">
      <c r="A8421" s="42">
        <v>45854</v>
      </c>
      <c r="B8421" s="4" t="s">
        <v>8873</v>
      </c>
      <c r="C8421" t="s">
        <v>8841</v>
      </c>
      <c r="D8421" s="4">
        <v>3867</v>
      </c>
      <c r="E8421">
        <v>30</v>
      </c>
      <c r="F8421" t="s">
        <v>14</v>
      </c>
      <c r="G8421" t="s">
        <v>10003</v>
      </c>
    </row>
    <row r="8422" spans="1:7" x14ac:dyDescent="0.25">
      <c r="A8422" s="42">
        <v>45854</v>
      </c>
      <c r="B8422" s="4" t="s">
        <v>8879</v>
      </c>
      <c r="C8422" t="s">
        <v>8850</v>
      </c>
      <c r="D8422" s="4">
        <v>3868</v>
      </c>
      <c r="E8422">
        <v>18</v>
      </c>
      <c r="F8422" t="s">
        <v>14</v>
      </c>
      <c r="G8422" t="s">
        <v>10003</v>
      </c>
    </row>
    <row r="8423" spans="1:7" x14ac:dyDescent="0.25">
      <c r="A8423" s="42">
        <v>45854</v>
      </c>
      <c r="B8423" s="4" t="s">
        <v>9399</v>
      </c>
      <c r="C8423" t="s">
        <v>8845</v>
      </c>
      <c r="D8423" s="4">
        <v>3869</v>
      </c>
      <c r="E8423">
        <v>7</v>
      </c>
      <c r="F8423" t="s">
        <v>14</v>
      </c>
      <c r="G8423" t="s">
        <v>10003</v>
      </c>
    </row>
    <row r="8424" spans="1:7" x14ac:dyDescent="0.25">
      <c r="A8424" s="42">
        <v>45854</v>
      </c>
      <c r="B8424" s="4" t="s">
        <v>8887</v>
      </c>
      <c r="C8424" t="s">
        <v>8861</v>
      </c>
      <c r="D8424" s="4">
        <v>3870</v>
      </c>
      <c r="E8424">
        <v>6</v>
      </c>
      <c r="F8424" t="s">
        <v>14</v>
      </c>
      <c r="G8424" t="s">
        <v>10003</v>
      </c>
    </row>
    <row r="8425" spans="1:7" x14ac:dyDescent="0.25">
      <c r="A8425" s="42">
        <v>45854</v>
      </c>
      <c r="B8425" s="4" t="s">
        <v>9406</v>
      </c>
      <c r="C8425" t="s">
        <v>8848</v>
      </c>
      <c r="D8425" s="4">
        <v>3871</v>
      </c>
      <c r="E8425">
        <v>2</v>
      </c>
      <c r="F8425" t="s">
        <v>14</v>
      </c>
      <c r="G8425" t="s">
        <v>10003</v>
      </c>
    </row>
    <row r="8426" spans="1:7" x14ac:dyDescent="0.25">
      <c r="A8426" s="42">
        <v>45854</v>
      </c>
      <c r="B8426" s="4" t="s">
        <v>8876</v>
      </c>
      <c r="C8426" t="s">
        <v>8844</v>
      </c>
      <c r="D8426" s="4">
        <v>3872</v>
      </c>
      <c r="E8426">
        <v>2</v>
      </c>
      <c r="F8426" t="s">
        <v>14</v>
      </c>
      <c r="G8426" t="s">
        <v>10003</v>
      </c>
    </row>
    <row r="8427" spans="1:7" x14ac:dyDescent="0.25">
      <c r="A8427" s="42">
        <v>45854</v>
      </c>
      <c r="B8427" s="4" t="s">
        <v>8896</v>
      </c>
      <c r="C8427" t="s">
        <v>8856</v>
      </c>
      <c r="D8427" s="4">
        <v>3873</v>
      </c>
      <c r="E8427">
        <v>2</v>
      </c>
      <c r="F8427" t="s">
        <v>14</v>
      </c>
      <c r="G8427" t="s">
        <v>10003</v>
      </c>
    </row>
    <row r="8428" spans="1:7" x14ac:dyDescent="0.25">
      <c r="A8428" s="42">
        <v>45854</v>
      </c>
      <c r="B8428" s="4">
        <v>1280191100</v>
      </c>
      <c r="C8428" t="s">
        <v>11390</v>
      </c>
      <c r="D8428" s="4">
        <v>3874</v>
      </c>
      <c r="E8428">
        <v>3</v>
      </c>
      <c r="F8428" t="s">
        <v>25</v>
      </c>
      <c r="G8428" t="s">
        <v>10003</v>
      </c>
    </row>
    <row r="8429" spans="1:7" x14ac:dyDescent="0.25">
      <c r="A8429" s="42">
        <v>45854</v>
      </c>
      <c r="B8429" s="4" t="s">
        <v>11391</v>
      </c>
      <c r="C8429" t="s">
        <v>11392</v>
      </c>
      <c r="D8429" s="4">
        <v>3875</v>
      </c>
      <c r="E8429">
        <v>13</v>
      </c>
      <c r="F8429" t="s">
        <v>14</v>
      </c>
      <c r="G8429" t="s">
        <v>10003</v>
      </c>
    </row>
    <row r="8430" spans="1:7" x14ac:dyDescent="0.25">
      <c r="A8430" s="42">
        <v>45854</v>
      </c>
      <c r="B8430" s="4" t="s">
        <v>11204</v>
      </c>
      <c r="C8430" t="s">
        <v>11205</v>
      </c>
      <c r="D8430" s="4">
        <v>3876</v>
      </c>
      <c r="E8430">
        <v>15</v>
      </c>
      <c r="F8430" t="s">
        <v>14</v>
      </c>
      <c r="G8430" t="s">
        <v>10003</v>
      </c>
    </row>
    <row r="8431" spans="1:7" x14ac:dyDescent="0.25">
      <c r="A8431" s="42">
        <v>45854</v>
      </c>
      <c r="B8431" s="4" t="s">
        <v>11393</v>
      </c>
      <c r="C8431" t="s">
        <v>11394</v>
      </c>
      <c r="D8431" s="4">
        <v>3877</v>
      </c>
      <c r="E8431">
        <v>1</v>
      </c>
      <c r="F8431" t="s">
        <v>14</v>
      </c>
      <c r="G8431" t="s">
        <v>10003</v>
      </c>
    </row>
    <row r="8432" spans="1:7" x14ac:dyDescent="0.25">
      <c r="A8432" s="42">
        <v>45855</v>
      </c>
      <c r="B8432" s="4" t="s">
        <v>10660</v>
      </c>
      <c r="C8432" t="s">
        <v>10661</v>
      </c>
      <c r="D8432" s="4">
        <v>3878</v>
      </c>
      <c r="E8432">
        <v>40</v>
      </c>
      <c r="F8432" t="s">
        <v>14</v>
      </c>
      <c r="G8432" t="s">
        <v>10003</v>
      </c>
    </row>
    <row r="8433" spans="1:7" x14ac:dyDescent="0.25">
      <c r="A8433" s="42">
        <v>45855</v>
      </c>
      <c r="B8433" s="4" t="s">
        <v>10658</v>
      </c>
      <c r="C8433" t="s">
        <v>10659</v>
      </c>
      <c r="D8433" s="4">
        <v>3879</v>
      </c>
      <c r="E8433">
        <v>40</v>
      </c>
      <c r="F8433" t="s">
        <v>14</v>
      </c>
      <c r="G8433" t="s">
        <v>10003</v>
      </c>
    </row>
    <row r="8434" spans="1:7" x14ac:dyDescent="0.25">
      <c r="A8434" s="42">
        <v>45855</v>
      </c>
      <c r="B8434" s="4" t="s">
        <v>1101</v>
      </c>
      <c r="C8434" t="s">
        <v>1102</v>
      </c>
      <c r="D8434" s="4">
        <v>3880</v>
      </c>
      <c r="E8434">
        <v>96</v>
      </c>
      <c r="F8434" t="s">
        <v>14</v>
      </c>
      <c r="G8434" t="s">
        <v>10003</v>
      </c>
    </row>
    <row r="8435" spans="1:7" x14ac:dyDescent="0.25">
      <c r="A8435" s="42">
        <v>45856</v>
      </c>
      <c r="B8435" s="4" t="s">
        <v>3061</v>
      </c>
      <c r="C8435" t="s">
        <v>10192</v>
      </c>
      <c r="D8435" s="4">
        <v>3881</v>
      </c>
      <c r="E8435">
        <v>5</v>
      </c>
      <c r="F8435" t="s">
        <v>25</v>
      </c>
      <c r="G8435" t="s">
        <v>10003</v>
      </c>
    </row>
    <row r="8436" spans="1:7" x14ac:dyDescent="0.25">
      <c r="A8436" s="42">
        <v>45856</v>
      </c>
      <c r="B8436" s="4" t="s">
        <v>3063</v>
      </c>
      <c r="C8436" t="s">
        <v>3064</v>
      </c>
      <c r="D8436" s="4">
        <v>3882</v>
      </c>
      <c r="E8436">
        <v>7</v>
      </c>
      <c r="F8436" t="s">
        <v>25</v>
      </c>
      <c r="G8436" t="s">
        <v>10003</v>
      </c>
    </row>
    <row r="8437" spans="1:7" x14ac:dyDescent="0.25">
      <c r="A8437" s="42">
        <v>45856</v>
      </c>
      <c r="B8437" s="4" t="s">
        <v>4940</v>
      </c>
      <c r="C8437" t="s">
        <v>4941</v>
      </c>
      <c r="D8437" s="4">
        <v>3883</v>
      </c>
      <c r="E8437">
        <v>200</v>
      </c>
      <c r="F8437" t="s">
        <v>14</v>
      </c>
      <c r="G8437" t="s">
        <v>10003</v>
      </c>
    </row>
    <row r="8438" spans="1:7" x14ac:dyDescent="0.25">
      <c r="A8438" s="42">
        <v>45856</v>
      </c>
      <c r="B8438" s="4" t="s">
        <v>10308</v>
      </c>
      <c r="C8438" t="s">
        <v>5118</v>
      </c>
      <c r="D8438" s="4">
        <v>3884</v>
      </c>
      <c r="E8438">
        <v>4</v>
      </c>
      <c r="F8438" t="s">
        <v>14</v>
      </c>
      <c r="G8438" t="s">
        <v>10003</v>
      </c>
    </row>
    <row r="8439" spans="1:7" x14ac:dyDescent="0.25">
      <c r="A8439" s="42">
        <v>45856</v>
      </c>
      <c r="B8439" s="4" t="s">
        <v>4534</v>
      </c>
      <c r="C8439" t="s">
        <v>4535</v>
      </c>
      <c r="D8439" s="4">
        <v>3885</v>
      </c>
      <c r="E8439">
        <v>12</v>
      </c>
      <c r="F8439" t="s">
        <v>14</v>
      </c>
      <c r="G8439" t="s">
        <v>10003</v>
      </c>
    </row>
    <row r="8440" spans="1:7" x14ac:dyDescent="0.25">
      <c r="A8440" s="42">
        <v>45856</v>
      </c>
      <c r="B8440" s="4" t="s">
        <v>5169</v>
      </c>
      <c r="C8440" t="s">
        <v>5170</v>
      </c>
      <c r="D8440" s="4">
        <v>3886</v>
      </c>
      <c r="E8440">
        <v>32</v>
      </c>
      <c r="F8440" t="s">
        <v>14</v>
      </c>
      <c r="G8440" t="s">
        <v>10003</v>
      </c>
    </row>
    <row r="8441" spans="1:7" x14ac:dyDescent="0.25">
      <c r="A8441" s="42">
        <v>45856</v>
      </c>
      <c r="B8441" s="4" t="s">
        <v>969</v>
      </c>
      <c r="C8441" t="s">
        <v>970</v>
      </c>
      <c r="D8441" s="4">
        <v>3887</v>
      </c>
      <c r="E8441">
        <v>1</v>
      </c>
      <c r="F8441" t="s">
        <v>14</v>
      </c>
      <c r="G8441" t="s">
        <v>10003</v>
      </c>
    </row>
    <row r="8442" spans="1:7" x14ac:dyDescent="0.25">
      <c r="A8442" s="42">
        <v>45856</v>
      </c>
      <c r="B8442" s="4" t="s">
        <v>10801</v>
      </c>
      <c r="C8442" t="s">
        <v>9045</v>
      </c>
      <c r="D8442" s="4">
        <v>3888</v>
      </c>
      <c r="E8442">
        <v>1</v>
      </c>
      <c r="F8442" t="s">
        <v>14</v>
      </c>
      <c r="G8442" t="s">
        <v>10003</v>
      </c>
    </row>
    <row r="8443" spans="1:7" x14ac:dyDescent="0.25">
      <c r="A8443" s="42">
        <v>45856</v>
      </c>
      <c r="B8443" s="4" t="s">
        <v>8131</v>
      </c>
      <c r="C8443" t="s">
        <v>8132</v>
      </c>
      <c r="D8443" s="4">
        <v>3889</v>
      </c>
      <c r="E8443">
        <v>84</v>
      </c>
      <c r="F8443" t="s">
        <v>14</v>
      </c>
      <c r="G8443" t="s">
        <v>10003</v>
      </c>
    </row>
    <row r="8444" spans="1:7" x14ac:dyDescent="0.25">
      <c r="A8444" s="42">
        <v>45856</v>
      </c>
      <c r="B8444" s="4" t="s">
        <v>8135</v>
      </c>
      <c r="C8444" t="s">
        <v>8136</v>
      </c>
      <c r="D8444" s="4">
        <v>3890</v>
      </c>
      <c r="E8444">
        <v>176</v>
      </c>
      <c r="F8444" t="s">
        <v>14</v>
      </c>
      <c r="G8444" t="s">
        <v>10003</v>
      </c>
    </row>
    <row r="8445" spans="1:7" x14ac:dyDescent="0.25">
      <c r="A8445" s="42">
        <v>45856</v>
      </c>
      <c r="B8445" s="4" t="s">
        <v>8137</v>
      </c>
      <c r="C8445" t="s">
        <v>8138</v>
      </c>
      <c r="D8445" s="4">
        <v>3891</v>
      </c>
      <c r="E8445">
        <v>176</v>
      </c>
      <c r="F8445" t="s">
        <v>14</v>
      </c>
      <c r="G8445" t="s">
        <v>10003</v>
      </c>
    </row>
    <row r="8446" spans="1:7" x14ac:dyDescent="0.25">
      <c r="A8446" s="42">
        <v>45856</v>
      </c>
      <c r="B8446" s="4" t="s">
        <v>8139</v>
      </c>
      <c r="C8446" t="s">
        <v>8140</v>
      </c>
      <c r="D8446" s="4">
        <v>3892</v>
      </c>
      <c r="E8446">
        <v>25</v>
      </c>
      <c r="F8446" t="s">
        <v>14</v>
      </c>
      <c r="G8446" t="s">
        <v>10003</v>
      </c>
    </row>
    <row r="8447" spans="1:7" x14ac:dyDescent="0.25">
      <c r="A8447" s="42">
        <v>45856</v>
      </c>
      <c r="B8447" s="4" t="s">
        <v>676</v>
      </c>
      <c r="C8447" t="s">
        <v>677</v>
      </c>
      <c r="D8447" s="4">
        <v>3893</v>
      </c>
      <c r="E8447">
        <v>60</v>
      </c>
      <c r="F8447" t="s">
        <v>14</v>
      </c>
      <c r="G8447" t="s">
        <v>10003</v>
      </c>
    </row>
    <row r="8448" spans="1:7" x14ac:dyDescent="0.25">
      <c r="A8448" s="42">
        <v>45856</v>
      </c>
      <c r="B8448" s="4" t="s">
        <v>357</v>
      </c>
      <c r="C8448" t="s">
        <v>358</v>
      </c>
      <c r="D8448" s="4">
        <v>3894</v>
      </c>
      <c r="E8448">
        <v>70</v>
      </c>
      <c r="F8448" t="s">
        <v>25</v>
      </c>
      <c r="G8448" t="s">
        <v>10003</v>
      </c>
    </row>
    <row r="8449" spans="1:8" x14ac:dyDescent="0.25">
      <c r="A8449" s="42">
        <v>45856</v>
      </c>
      <c r="B8449" s="4" t="s">
        <v>4389</v>
      </c>
      <c r="C8449" t="s">
        <v>4390</v>
      </c>
      <c r="D8449" s="4">
        <v>3895</v>
      </c>
      <c r="E8449">
        <v>10</v>
      </c>
      <c r="F8449" t="s">
        <v>14</v>
      </c>
      <c r="G8449" t="s">
        <v>10003</v>
      </c>
    </row>
    <row r="8450" spans="1:8" x14ac:dyDescent="0.25">
      <c r="A8450" s="42">
        <v>45856</v>
      </c>
      <c r="B8450" s="4" t="s">
        <v>5167</v>
      </c>
      <c r="C8450" t="s">
        <v>5168</v>
      </c>
      <c r="D8450" s="4">
        <v>2394</v>
      </c>
      <c r="E8450">
        <v>20</v>
      </c>
      <c r="F8450" t="s">
        <v>14</v>
      </c>
      <c r="G8450" t="s">
        <v>10961</v>
      </c>
    </row>
    <row r="8451" spans="1:8" x14ac:dyDescent="0.25">
      <c r="A8451" s="42">
        <v>45856</v>
      </c>
      <c r="B8451" s="4" t="s">
        <v>2418</v>
      </c>
      <c r="C8451" t="s">
        <v>2476</v>
      </c>
      <c r="D8451" s="4">
        <v>2401</v>
      </c>
      <c r="E8451">
        <v>184</v>
      </c>
      <c r="F8451" t="s">
        <v>14</v>
      </c>
      <c r="G8451" t="s">
        <v>10961</v>
      </c>
      <c r="H8451" t="s">
        <v>11409</v>
      </c>
    </row>
    <row r="8452" spans="1:8" x14ac:dyDescent="0.25">
      <c r="A8452" s="42">
        <v>45856</v>
      </c>
      <c r="B8452" s="4" t="s">
        <v>2412</v>
      </c>
      <c r="C8452" t="s">
        <v>2469</v>
      </c>
      <c r="D8452" s="4">
        <v>2401</v>
      </c>
      <c r="E8452">
        <v>50</v>
      </c>
      <c r="F8452" t="s">
        <v>14</v>
      </c>
      <c r="G8452" t="s">
        <v>10961</v>
      </c>
      <c r="H8452" t="s">
        <v>11409</v>
      </c>
    </row>
    <row r="8453" spans="1:8" x14ac:dyDescent="0.25">
      <c r="A8453" s="42">
        <v>45857</v>
      </c>
      <c r="B8453" s="4" t="s">
        <v>4103</v>
      </c>
      <c r="C8453" t="s">
        <v>4104</v>
      </c>
      <c r="D8453" s="4">
        <v>2397</v>
      </c>
      <c r="E8453">
        <v>12</v>
      </c>
      <c r="F8453" t="s">
        <v>14</v>
      </c>
      <c r="G8453" t="s">
        <v>10961</v>
      </c>
      <c r="H8453" t="s">
        <v>10759</v>
      </c>
    </row>
    <row r="8454" spans="1:8" x14ac:dyDescent="0.25">
      <c r="A8454" s="42">
        <v>45857</v>
      </c>
      <c r="B8454" s="4" t="s">
        <v>4103</v>
      </c>
      <c r="C8454" t="s">
        <v>4104</v>
      </c>
      <c r="D8454" s="4">
        <v>2397</v>
      </c>
      <c r="E8454">
        <v>12</v>
      </c>
      <c r="F8454" t="s">
        <v>14</v>
      </c>
      <c r="G8454" t="s">
        <v>10003</v>
      </c>
      <c r="H8454" t="s">
        <v>10515</v>
      </c>
    </row>
    <row r="8455" spans="1:8" x14ac:dyDescent="0.25">
      <c r="A8455" s="42">
        <v>45857</v>
      </c>
      <c r="B8455" s="4" t="s">
        <v>109</v>
      </c>
      <c r="C8455" t="s">
        <v>110</v>
      </c>
      <c r="D8455" s="4">
        <v>2397</v>
      </c>
      <c r="E8455">
        <v>1</v>
      </c>
      <c r="F8455" t="s">
        <v>14</v>
      </c>
      <c r="G8455" t="s">
        <v>10961</v>
      </c>
      <c r="H8455" t="s">
        <v>10759</v>
      </c>
    </row>
    <row r="8456" spans="1:8" x14ac:dyDescent="0.25">
      <c r="A8456" s="42">
        <v>45857</v>
      </c>
      <c r="B8456" s="4" t="s">
        <v>9014</v>
      </c>
      <c r="C8456" t="s">
        <v>11254</v>
      </c>
      <c r="D8456" s="4">
        <v>2397</v>
      </c>
      <c r="E8456">
        <v>1</v>
      </c>
      <c r="F8456" t="s">
        <v>14</v>
      </c>
      <c r="G8456" t="s">
        <v>10961</v>
      </c>
      <c r="H8456" t="s">
        <v>10759</v>
      </c>
    </row>
    <row r="8457" spans="1:8" x14ac:dyDescent="0.25">
      <c r="A8457" s="42">
        <v>45857</v>
      </c>
      <c r="B8457" s="4" t="s">
        <v>1330</v>
      </c>
      <c r="C8457" t="s">
        <v>1331</v>
      </c>
      <c r="D8457" s="4">
        <v>2397</v>
      </c>
      <c r="E8457">
        <v>2</v>
      </c>
      <c r="F8457" t="s">
        <v>14</v>
      </c>
      <c r="G8457" t="s">
        <v>10961</v>
      </c>
      <c r="H8457" t="s">
        <v>10759</v>
      </c>
    </row>
    <row r="8458" spans="1:8" x14ac:dyDescent="0.25">
      <c r="A8458" s="42">
        <v>45857</v>
      </c>
      <c r="B8458" s="4" t="s">
        <v>6</v>
      </c>
      <c r="C8458" t="s">
        <v>7</v>
      </c>
      <c r="D8458" s="4">
        <v>2397</v>
      </c>
      <c r="E8458">
        <v>3</v>
      </c>
      <c r="F8458" t="s">
        <v>14</v>
      </c>
      <c r="G8458" t="s">
        <v>10961</v>
      </c>
      <c r="H8458" t="s">
        <v>10759</v>
      </c>
    </row>
    <row r="8459" spans="1:8" x14ac:dyDescent="0.25">
      <c r="A8459" s="42">
        <v>45857</v>
      </c>
      <c r="B8459" s="4">
        <v>3280845100</v>
      </c>
      <c r="C8459" t="s">
        <v>8702</v>
      </c>
      <c r="D8459" s="4">
        <v>2397</v>
      </c>
      <c r="E8459">
        <v>2</v>
      </c>
      <c r="F8459" t="s">
        <v>14</v>
      </c>
      <c r="G8459" t="s">
        <v>10961</v>
      </c>
      <c r="H8459" t="s">
        <v>10759</v>
      </c>
    </row>
    <row r="8460" spans="1:8" x14ac:dyDescent="0.25">
      <c r="A8460" s="42">
        <v>45857</v>
      </c>
      <c r="B8460" s="4">
        <v>1280347100</v>
      </c>
      <c r="C8460" t="s">
        <v>10610</v>
      </c>
      <c r="D8460" s="4">
        <v>2397</v>
      </c>
      <c r="E8460">
        <v>1</v>
      </c>
      <c r="F8460" t="s">
        <v>25</v>
      </c>
      <c r="G8460" t="s">
        <v>10961</v>
      </c>
      <c r="H8460" t="s">
        <v>10759</v>
      </c>
    </row>
    <row r="8461" spans="1:8" x14ac:dyDescent="0.25">
      <c r="A8461" s="41">
        <v>45857</v>
      </c>
      <c r="B8461" s="4" t="s">
        <v>1381</v>
      </c>
      <c r="C8461" t="s">
        <v>1382</v>
      </c>
      <c r="D8461" s="4">
        <v>2397</v>
      </c>
      <c r="E8461">
        <v>24</v>
      </c>
      <c r="F8461" t="s">
        <v>14</v>
      </c>
      <c r="G8461" t="s">
        <v>10961</v>
      </c>
      <c r="H8461" t="s">
        <v>10759</v>
      </c>
    </row>
    <row r="8462" spans="1:8" x14ac:dyDescent="0.25">
      <c r="A8462" s="41">
        <v>45857</v>
      </c>
      <c r="B8462" s="4" t="s">
        <v>8337</v>
      </c>
      <c r="C8462" t="s">
        <v>8338</v>
      </c>
      <c r="D8462" s="4">
        <v>2397</v>
      </c>
      <c r="E8462">
        <v>6</v>
      </c>
      <c r="F8462" t="s">
        <v>14</v>
      </c>
      <c r="G8462" t="s">
        <v>10961</v>
      </c>
      <c r="H8462" t="s">
        <v>10759</v>
      </c>
    </row>
    <row r="8463" spans="1:8" x14ac:dyDescent="0.25">
      <c r="A8463" s="41">
        <v>45857</v>
      </c>
      <c r="B8463" s="4" t="s">
        <v>8839</v>
      </c>
      <c r="C8463" t="s">
        <v>8779</v>
      </c>
      <c r="D8463" s="4">
        <v>2397</v>
      </c>
      <c r="E8463">
        <v>1</v>
      </c>
      <c r="F8463" t="s">
        <v>14</v>
      </c>
      <c r="G8463" t="s">
        <v>10961</v>
      </c>
      <c r="H8463" t="s">
        <v>10759</v>
      </c>
    </row>
    <row r="8464" spans="1:8" x14ac:dyDescent="0.25">
      <c r="A8464" s="41">
        <v>45857</v>
      </c>
      <c r="B8464" s="4" t="s">
        <v>8839</v>
      </c>
      <c r="C8464" t="s">
        <v>8779</v>
      </c>
      <c r="D8464" s="4">
        <v>2397</v>
      </c>
      <c r="E8464">
        <v>1</v>
      </c>
      <c r="F8464" t="s">
        <v>14</v>
      </c>
      <c r="G8464" t="s">
        <v>10003</v>
      </c>
      <c r="H8464" t="s">
        <v>10759</v>
      </c>
    </row>
    <row r="8465" spans="1:8" x14ac:dyDescent="0.25">
      <c r="A8465" s="41">
        <v>45857</v>
      </c>
      <c r="B8465" s="4" t="s">
        <v>1414</v>
      </c>
      <c r="C8465" t="s">
        <v>1415</v>
      </c>
      <c r="D8465" s="4">
        <v>2397</v>
      </c>
      <c r="E8465">
        <v>12</v>
      </c>
      <c r="F8465" t="s">
        <v>14</v>
      </c>
      <c r="G8465" t="s">
        <v>10961</v>
      </c>
      <c r="H8465" t="s">
        <v>10759</v>
      </c>
    </row>
    <row r="8466" spans="1:8" x14ac:dyDescent="0.25">
      <c r="A8466" s="41">
        <v>45857</v>
      </c>
      <c r="B8466" s="4" t="s">
        <v>3902</v>
      </c>
      <c r="C8466" t="s">
        <v>3903</v>
      </c>
      <c r="D8466" s="4">
        <v>2397</v>
      </c>
      <c r="E8466">
        <v>6</v>
      </c>
      <c r="F8466" t="s">
        <v>14</v>
      </c>
      <c r="G8466" t="s">
        <v>10961</v>
      </c>
      <c r="H8466" t="s">
        <v>10759</v>
      </c>
    </row>
    <row r="8467" spans="1:8" x14ac:dyDescent="0.25">
      <c r="A8467" s="41">
        <v>45857</v>
      </c>
      <c r="B8467" s="4" t="s">
        <v>3902</v>
      </c>
      <c r="C8467" t="s">
        <v>3903</v>
      </c>
      <c r="D8467" s="4">
        <v>2397</v>
      </c>
      <c r="E8467">
        <v>6</v>
      </c>
      <c r="F8467" t="s">
        <v>14</v>
      </c>
      <c r="G8467" t="s">
        <v>10003</v>
      </c>
      <c r="H8467" t="s">
        <v>10515</v>
      </c>
    </row>
    <row r="8468" spans="1:8" x14ac:dyDescent="0.25">
      <c r="A8468" s="41">
        <v>45857</v>
      </c>
      <c r="B8468" s="4" t="s">
        <v>3961</v>
      </c>
      <c r="C8468" t="s">
        <v>3962</v>
      </c>
      <c r="D8468" s="4">
        <v>2397</v>
      </c>
      <c r="E8468">
        <v>6</v>
      </c>
      <c r="F8468" t="s">
        <v>14</v>
      </c>
      <c r="G8468" t="s">
        <v>10961</v>
      </c>
      <c r="H8468" t="s">
        <v>10759</v>
      </c>
    </row>
    <row r="8469" spans="1:8" x14ac:dyDescent="0.25">
      <c r="A8469" s="41">
        <v>45857</v>
      </c>
      <c r="B8469" s="4" t="s">
        <v>3961</v>
      </c>
      <c r="C8469" t="s">
        <v>3962</v>
      </c>
      <c r="D8469" s="4">
        <v>2397</v>
      </c>
      <c r="E8469">
        <v>6</v>
      </c>
      <c r="F8469" t="s">
        <v>14</v>
      </c>
      <c r="G8469" t="s">
        <v>10003</v>
      </c>
      <c r="H8469" t="s">
        <v>10515</v>
      </c>
    </row>
    <row r="8470" spans="1:8" x14ac:dyDescent="0.25">
      <c r="A8470" s="41">
        <v>45857</v>
      </c>
      <c r="B8470" s="4">
        <v>3280681100</v>
      </c>
      <c r="C8470" t="s">
        <v>8695</v>
      </c>
      <c r="D8470" s="4">
        <v>2397</v>
      </c>
      <c r="E8470">
        <v>1</v>
      </c>
      <c r="F8470" t="s">
        <v>14</v>
      </c>
      <c r="G8470" t="s">
        <v>10961</v>
      </c>
      <c r="H8470" t="s">
        <v>10759</v>
      </c>
    </row>
    <row r="8471" spans="1:8" x14ac:dyDescent="0.25">
      <c r="A8471" s="41">
        <v>45857</v>
      </c>
      <c r="B8471" s="4" t="s">
        <v>8809</v>
      </c>
      <c r="C8471" t="s">
        <v>8781</v>
      </c>
      <c r="D8471" s="4">
        <v>2397</v>
      </c>
      <c r="E8471">
        <v>2</v>
      </c>
      <c r="F8471" t="s">
        <v>14</v>
      </c>
      <c r="G8471" t="s">
        <v>10961</v>
      </c>
      <c r="H8471" t="s">
        <v>10759</v>
      </c>
    </row>
    <row r="8472" spans="1:8" x14ac:dyDescent="0.25">
      <c r="A8472" s="41">
        <v>45857</v>
      </c>
      <c r="B8472" s="4" t="s">
        <v>1342</v>
      </c>
      <c r="C8472" t="s">
        <v>1343</v>
      </c>
      <c r="D8472" s="4">
        <v>2397</v>
      </c>
      <c r="E8472">
        <v>6</v>
      </c>
      <c r="F8472" t="s">
        <v>14</v>
      </c>
      <c r="G8472" t="s">
        <v>10961</v>
      </c>
      <c r="H8472" t="s">
        <v>10759</v>
      </c>
    </row>
    <row r="8473" spans="1:8" x14ac:dyDescent="0.25">
      <c r="A8473" s="41">
        <v>45856</v>
      </c>
      <c r="B8473" s="4" t="s">
        <v>737</v>
      </c>
      <c r="C8473" t="s">
        <v>738</v>
      </c>
      <c r="D8473" s="4">
        <v>3896</v>
      </c>
      <c r="E8473">
        <v>15</v>
      </c>
      <c r="F8473" t="s">
        <v>14</v>
      </c>
      <c r="G8473" t="s">
        <v>10003</v>
      </c>
    </row>
    <row r="8474" spans="1:8" x14ac:dyDescent="0.25">
      <c r="A8474" s="41">
        <v>45856</v>
      </c>
      <c r="B8474" s="4" t="s">
        <v>11410</v>
      </c>
      <c r="C8474" t="s">
        <v>11410</v>
      </c>
      <c r="D8474" s="4">
        <v>3897</v>
      </c>
      <c r="E8474">
        <v>50</v>
      </c>
      <c r="F8474" t="s">
        <v>14</v>
      </c>
      <c r="G8474" t="s">
        <v>10003</v>
      </c>
    </row>
    <row r="8475" spans="1:8" x14ac:dyDescent="0.25">
      <c r="A8475" s="41">
        <v>45856</v>
      </c>
      <c r="B8475" s="4" t="s">
        <v>10177</v>
      </c>
      <c r="C8475" t="s">
        <v>5841</v>
      </c>
      <c r="D8475" s="4">
        <v>3898</v>
      </c>
      <c r="E8475">
        <v>150</v>
      </c>
      <c r="F8475" t="s">
        <v>14</v>
      </c>
      <c r="G8475" t="s">
        <v>10003</v>
      </c>
    </row>
    <row r="8476" spans="1:8" x14ac:dyDescent="0.25">
      <c r="A8476" s="41">
        <v>45856</v>
      </c>
      <c r="B8476" s="4" t="s">
        <v>9945</v>
      </c>
      <c r="C8476" t="s">
        <v>9945</v>
      </c>
      <c r="D8476" s="4">
        <v>3899</v>
      </c>
      <c r="E8476">
        <v>25</v>
      </c>
      <c r="F8476" t="s">
        <v>14</v>
      </c>
      <c r="G8476" t="s">
        <v>10003</v>
      </c>
    </row>
    <row r="8477" spans="1:8" x14ac:dyDescent="0.25">
      <c r="A8477" s="41">
        <v>45856</v>
      </c>
      <c r="B8477" s="4" t="s">
        <v>485</v>
      </c>
      <c r="C8477" t="s">
        <v>486</v>
      </c>
      <c r="D8477" s="4">
        <v>3900</v>
      </c>
      <c r="E8477">
        <v>1176</v>
      </c>
      <c r="F8477" t="s">
        <v>14</v>
      </c>
      <c r="G8477" t="s">
        <v>10003</v>
      </c>
    </row>
    <row r="8478" spans="1:8" x14ac:dyDescent="0.25">
      <c r="A8478" s="41">
        <v>45856</v>
      </c>
      <c r="B8478" s="4" t="s">
        <v>2418</v>
      </c>
      <c r="C8478" t="s">
        <v>2476</v>
      </c>
      <c r="D8478" s="4">
        <v>3901</v>
      </c>
      <c r="E8478">
        <v>400</v>
      </c>
      <c r="F8478" t="s">
        <v>14</v>
      </c>
      <c r="G8478" t="s">
        <v>10003</v>
      </c>
    </row>
    <row r="8479" spans="1:8" x14ac:dyDescent="0.25">
      <c r="A8479" s="41">
        <v>45856</v>
      </c>
      <c r="B8479" s="4" t="s">
        <v>2412</v>
      </c>
      <c r="C8479" t="s">
        <v>2469</v>
      </c>
      <c r="D8479" s="4">
        <v>3902</v>
      </c>
      <c r="E8479">
        <v>100</v>
      </c>
      <c r="F8479" t="s">
        <v>14</v>
      </c>
      <c r="G8479" t="s">
        <v>10003</v>
      </c>
    </row>
    <row r="8480" spans="1:8" x14ac:dyDescent="0.25">
      <c r="A8480" s="41">
        <v>45856</v>
      </c>
      <c r="B8480" s="4" t="s">
        <v>5532</v>
      </c>
      <c r="C8480" t="s">
        <v>5533</v>
      </c>
      <c r="D8480" s="4">
        <v>3903</v>
      </c>
      <c r="E8480">
        <v>20</v>
      </c>
      <c r="F8480" t="s">
        <v>14</v>
      </c>
      <c r="G8480" t="s">
        <v>10003</v>
      </c>
    </row>
    <row r="8481" spans="1:8" x14ac:dyDescent="0.25">
      <c r="A8481" s="41">
        <v>45859</v>
      </c>
      <c r="B8481" s="4" t="s">
        <v>5372</v>
      </c>
      <c r="C8481" t="s">
        <v>5373</v>
      </c>
      <c r="D8481" s="4">
        <v>2403</v>
      </c>
      <c r="E8481">
        <v>40</v>
      </c>
      <c r="F8481" t="s">
        <v>14</v>
      </c>
      <c r="G8481" t="s">
        <v>10961</v>
      </c>
      <c r="H8481" t="s">
        <v>10753</v>
      </c>
    </row>
    <row r="8482" spans="1:8" x14ac:dyDescent="0.25">
      <c r="A8482" s="41">
        <v>45859</v>
      </c>
      <c r="B8482" s="4" t="s">
        <v>6436</v>
      </c>
      <c r="C8482" t="s">
        <v>6437</v>
      </c>
      <c r="D8482" s="4">
        <v>2403</v>
      </c>
      <c r="E8482">
        <v>40</v>
      </c>
      <c r="F8482" t="s">
        <v>14</v>
      </c>
      <c r="G8482" t="s">
        <v>10961</v>
      </c>
      <c r="H8482" t="s">
        <v>10753</v>
      </c>
    </row>
    <row r="8483" spans="1:8" x14ac:dyDescent="0.25">
      <c r="A8483" s="41">
        <v>45859</v>
      </c>
      <c r="B8483" s="4" t="s">
        <v>6444</v>
      </c>
      <c r="C8483" t="s">
        <v>6445</v>
      </c>
      <c r="D8483" s="4">
        <v>2403</v>
      </c>
      <c r="E8483">
        <v>12</v>
      </c>
      <c r="F8483" t="s">
        <v>14</v>
      </c>
      <c r="G8483" t="s">
        <v>10961</v>
      </c>
      <c r="H8483" t="s">
        <v>10753</v>
      </c>
    </row>
    <row r="8484" spans="1:8" x14ac:dyDescent="0.25">
      <c r="A8484" s="41">
        <v>45859</v>
      </c>
      <c r="B8484" s="4" t="s">
        <v>4960</v>
      </c>
      <c r="C8484" t="s">
        <v>4961</v>
      </c>
      <c r="D8484" s="4">
        <v>2403</v>
      </c>
      <c r="E8484">
        <v>10</v>
      </c>
      <c r="F8484" t="s">
        <v>25</v>
      </c>
      <c r="G8484" t="s">
        <v>10961</v>
      </c>
      <c r="H8484" t="s">
        <v>10753</v>
      </c>
    </row>
    <row r="8485" spans="1:8" x14ac:dyDescent="0.25">
      <c r="A8485" s="41">
        <v>45859</v>
      </c>
      <c r="B8485" s="4" t="s">
        <v>6422</v>
      </c>
      <c r="C8485" t="s">
        <v>6423</v>
      </c>
      <c r="D8485" s="4">
        <v>2403</v>
      </c>
      <c r="E8485">
        <v>40</v>
      </c>
      <c r="F8485" t="s">
        <v>14</v>
      </c>
      <c r="G8485" t="s">
        <v>10961</v>
      </c>
      <c r="H8485" t="s">
        <v>10753</v>
      </c>
    </row>
    <row r="8486" spans="1:8" x14ac:dyDescent="0.25">
      <c r="A8486" s="41">
        <v>45859</v>
      </c>
      <c r="B8486" s="4" t="s">
        <v>6430</v>
      </c>
      <c r="C8486" t="s">
        <v>6431</v>
      </c>
      <c r="D8486" s="4">
        <v>2403</v>
      </c>
      <c r="E8486">
        <v>10</v>
      </c>
      <c r="F8486" t="s">
        <v>14</v>
      </c>
      <c r="G8486" t="s">
        <v>10961</v>
      </c>
      <c r="H8486" t="s">
        <v>10753</v>
      </c>
    </row>
    <row r="8487" spans="1:8" x14ac:dyDescent="0.25">
      <c r="A8487" s="41">
        <v>45859</v>
      </c>
      <c r="B8487" s="4" t="s">
        <v>5068</v>
      </c>
      <c r="C8487" t="s">
        <v>5069</v>
      </c>
      <c r="D8487" s="4">
        <v>2403</v>
      </c>
      <c r="E8487">
        <v>10</v>
      </c>
      <c r="F8487" t="s">
        <v>14</v>
      </c>
      <c r="G8487" t="s">
        <v>10961</v>
      </c>
      <c r="H8487" t="s">
        <v>10753</v>
      </c>
    </row>
    <row r="8488" spans="1:8" x14ac:dyDescent="0.25">
      <c r="A8488" s="41">
        <v>45859</v>
      </c>
      <c r="B8488" s="4" t="s">
        <v>9399</v>
      </c>
      <c r="C8488" t="s">
        <v>8845</v>
      </c>
      <c r="D8488" s="4">
        <v>2403</v>
      </c>
      <c r="E8488">
        <v>1</v>
      </c>
      <c r="F8488" t="s">
        <v>14</v>
      </c>
      <c r="G8488" t="s">
        <v>10961</v>
      </c>
      <c r="H8488" t="s">
        <v>10753</v>
      </c>
    </row>
    <row r="8489" spans="1:8" x14ac:dyDescent="0.25">
      <c r="A8489" s="41">
        <v>45859</v>
      </c>
      <c r="B8489" s="4" t="s">
        <v>8155</v>
      </c>
      <c r="C8489" t="s">
        <v>8156</v>
      </c>
      <c r="D8489" s="4">
        <v>2388</v>
      </c>
      <c r="E8489">
        <v>50</v>
      </c>
      <c r="F8489" t="s">
        <v>14</v>
      </c>
      <c r="G8489" t="s">
        <v>10961</v>
      </c>
      <c r="H8489" t="s">
        <v>11431</v>
      </c>
    </row>
    <row r="8490" spans="1:8" x14ac:dyDescent="0.25">
      <c r="A8490" s="41">
        <v>45859</v>
      </c>
      <c r="B8490" s="4" t="s">
        <v>4675</v>
      </c>
      <c r="C8490" t="s">
        <v>4676</v>
      </c>
      <c r="D8490" s="4">
        <v>2388</v>
      </c>
      <c r="E8490">
        <v>16</v>
      </c>
      <c r="F8490" t="s">
        <v>25</v>
      </c>
      <c r="G8490" t="s">
        <v>10961</v>
      </c>
      <c r="H8490" t="s">
        <v>11431</v>
      </c>
    </row>
    <row r="8491" spans="1:8" x14ac:dyDescent="0.25">
      <c r="A8491" s="41">
        <v>45859</v>
      </c>
      <c r="B8491" s="4" t="s">
        <v>3504</v>
      </c>
      <c r="C8491" t="s">
        <v>3505</v>
      </c>
      <c r="D8491" s="4">
        <v>2388</v>
      </c>
      <c r="E8491">
        <v>3</v>
      </c>
      <c r="F8491" t="s">
        <v>25</v>
      </c>
      <c r="G8491" t="s">
        <v>10961</v>
      </c>
      <c r="H8491" t="s">
        <v>11431</v>
      </c>
    </row>
    <row r="8492" spans="1:8" x14ac:dyDescent="0.25">
      <c r="A8492" s="41">
        <v>45859</v>
      </c>
      <c r="B8492" s="4" t="s">
        <v>3506</v>
      </c>
      <c r="C8492" t="s">
        <v>3507</v>
      </c>
      <c r="D8492" s="4">
        <v>2388</v>
      </c>
      <c r="E8492">
        <v>3</v>
      </c>
      <c r="F8492" t="s">
        <v>25</v>
      </c>
      <c r="G8492" t="s">
        <v>10961</v>
      </c>
      <c r="H8492" t="s">
        <v>11431</v>
      </c>
    </row>
    <row r="8493" spans="1:8" x14ac:dyDescent="0.25">
      <c r="A8493" s="41">
        <v>45859</v>
      </c>
      <c r="B8493" s="4" t="s">
        <v>1736</v>
      </c>
      <c r="C8493" t="s">
        <v>1737</v>
      </c>
      <c r="D8493" s="4">
        <v>2388</v>
      </c>
      <c r="E8493">
        <v>20</v>
      </c>
      <c r="F8493" t="s">
        <v>14</v>
      </c>
      <c r="G8493" t="s">
        <v>10961</v>
      </c>
      <c r="H8493" t="s">
        <v>11431</v>
      </c>
    </row>
    <row r="8494" spans="1:8" x14ac:dyDescent="0.25">
      <c r="A8494" s="41">
        <v>45859</v>
      </c>
      <c r="B8494" s="4" t="s">
        <v>1760</v>
      </c>
      <c r="C8494" t="s">
        <v>10539</v>
      </c>
      <c r="D8494" s="4">
        <v>2388</v>
      </c>
      <c r="E8494">
        <v>40</v>
      </c>
      <c r="F8494" t="s">
        <v>25</v>
      </c>
      <c r="G8494" t="s">
        <v>10961</v>
      </c>
      <c r="H8494" t="s">
        <v>11431</v>
      </c>
    </row>
    <row r="8495" spans="1:8" x14ac:dyDescent="0.25">
      <c r="A8495" s="41">
        <v>45859</v>
      </c>
      <c r="B8495" s="4" t="s">
        <v>1590</v>
      </c>
      <c r="C8495" t="s">
        <v>2864</v>
      </c>
      <c r="D8495" s="4">
        <v>2388</v>
      </c>
      <c r="E8495">
        <v>15</v>
      </c>
      <c r="F8495" t="s">
        <v>14</v>
      </c>
      <c r="G8495" t="s">
        <v>10961</v>
      </c>
      <c r="H8495" t="s">
        <v>11431</v>
      </c>
    </row>
    <row r="8496" spans="1:8" x14ac:dyDescent="0.25">
      <c r="A8496" s="41">
        <v>45859</v>
      </c>
      <c r="B8496" s="4" t="s">
        <v>1356</v>
      </c>
      <c r="C8496" t="s">
        <v>1357</v>
      </c>
      <c r="D8496" s="4">
        <v>2388</v>
      </c>
      <c r="E8496">
        <v>156</v>
      </c>
      <c r="F8496" t="s">
        <v>14</v>
      </c>
      <c r="G8496" t="s">
        <v>10961</v>
      </c>
      <c r="H8496" t="s">
        <v>11431</v>
      </c>
    </row>
    <row r="8497" spans="1:8" x14ac:dyDescent="0.25">
      <c r="A8497" s="41">
        <v>45859</v>
      </c>
      <c r="B8497" s="4" t="s">
        <v>2555</v>
      </c>
      <c r="C8497" t="s">
        <v>2556</v>
      </c>
      <c r="D8497" s="4">
        <v>2388</v>
      </c>
      <c r="E8497">
        <v>20</v>
      </c>
      <c r="F8497" t="s">
        <v>14</v>
      </c>
      <c r="G8497" t="s">
        <v>10961</v>
      </c>
      <c r="H8497" t="s">
        <v>11431</v>
      </c>
    </row>
    <row r="8498" spans="1:8" x14ac:dyDescent="0.25">
      <c r="A8498" s="41">
        <v>45859</v>
      </c>
      <c r="B8498" s="4" t="s">
        <v>10261</v>
      </c>
      <c r="C8498" t="s">
        <v>10570</v>
      </c>
      <c r="D8498" s="4">
        <v>2388</v>
      </c>
      <c r="E8498">
        <v>10</v>
      </c>
      <c r="F8498" t="s">
        <v>25</v>
      </c>
      <c r="G8498" t="s">
        <v>10961</v>
      </c>
      <c r="H8498" t="s">
        <v>11431</v>
      </c>
    </row>
    <row r="8499" spans="1:8" x14ac:dyDescent="0.25">
      <c r="A8499" s="41">
        <v>45859</v>
      </c>
      <c r="B8499" s="4" t="s">
        <v>10967</v>
      </c>
      <c r="C8499" t="s">
        <v>10969</v>
      </c>
      <c r="D8499" s="4">
        <v>2388</v>
      </c>
      <c r="E8499">
        <v>52</v>
      </c>
      <c r="F8499" t="s">
        <v>14</v>
      </c>
      <c r="G8499" t="s">
        <v>10961</v>
      </c>
      <c r="H8499" t="s">
        <v>11431</v>
      </c>
    </row>
    <row r="8500" spans="1:8" x14ac:dyDescent="0.25">
      <c r="A8500" s="41">
        <v>45859</v>
      </c>
      <c r="B8500" s="4" t="s">
        <v>8877</v>
      </c>
      <c r="C8500" t="s">
        <v>8846</v>
      </c>
      <c r="D8500" s="4">
        <v>2388</v>
      </c>
      <c r="E8500">
        <v>6</v>
      </c>
      <c r="F8500" t="s">
        <v>14</v>
      </c>
      <c r="G8500" t="s">
        <v>10961</v>
      </c>
      <c r="H8500" t="s">
        <v>11431</v>
      </c>
    </row>
    <row r="8501" spans="1:8" x14ac:dyDescent="0.25">
      <c r="A8501" s="41">
        <v>45859</v>
      </c>
      <c r="B8501" s="4" t="s">
        <v>9399</v>
      </c>
      <c r="C8501" t="s">
        <v>8845</v>
      </c>
      <c r="D8501" s="4">
        <v>2388</v>
      </c>
      <c r="E8501">
        <v>10</v>
      </c>
      <c r="F8501" t="s">
        <v>14</v>
      </c>
      <c r="G8501" t="s">
        <v>10961</v>
      </c>
      <c r="H8501" t="s">
        <v>11431</v>
      </c>
    </row>
    <row r="8502" spans="1:8" x14ac:dyDescent="0.25">
      <c r="A8502" s="41">
        <v>45859</v>
      </c>
      <c r="B8502" s="4" t="s">
        <v>6554</v>
      </c>
      <c r="C8502" t="s">
        <v>6555</v>
      </c>
      <c r="D8502" s="4">
        <v>2404</v>
      </c>
      <c r="E8502">
        <v>60</v>
      </c>
      <c r="F8502" t="s">
        <v>14</v>
      </c>
      <c r="G8502" t="s">
        <v>10961</v>
      </c>
      <c r="H8502" t="s">
        <v>10752</v>
      </c>
    </row>
    <row r="8503" spans="1:8" x14ac:dyDescent="0.25">
      <c r="A8503" s="41">
        <v>45859</v>
      </c>
      <c r="B8503" s="4" t="s">
        <v>10171</v>
      </c>
      <c r="C8503" t="s">
        <v>6614</v>
      </c>
      <c r="D8503" s="4">
        <v>2404</v>
      </c>
      <c r="E8503">
        <v>40</v>
      </c>
      <c r="F8503" t="s">
        <v>14</v>
      </c>
      <c r="G8503" t="s">
        <v>10961</v>
      </c>
      <c r="H8503" t="s">
        <v>10752</v>
      </c>
    </row>
    <row r="8504" spans="1:8" x14ac:dyDescent="0.25">
      <c r="A8504" s="41">
        <v>45859</v>
      </c>
      <c r="B8504" s="4" t="s">
        <v>6588</v>
      </c>
      <c r="C8504" t="s">
        <v>6589</v>
      </c>
      <c r="D8504" s="4">
        <v>2404</v>
      </c>
      <c r="E8504">
        <v>20</v>
      </c>
      <c r="F8504" t="s">
        <v>14</v>
      </c>
      <c r="G8504" t="s">
        <v>10961</v>
      </c>
      <c r="H8504" t="s">
        <v>10752</v>
      </c>
    </row>
    <row r="8505" spans="1:8" x14ac:dyDescent="0.25">
      <c r="A8505" s="41">
        <v>45859</v>
      </c>
      <c r="B8505" s="4" t="s">
        <v>6496</v>
      </c>
      <c r="C8505" t="s">
        <v>6497</v>
      </c>
      <c r="D8505" s="4">
        <v>2404</v>
      </c>
      <c r="E8505">
        <v>10</v>
      </c>
      <c r="F8505" t="s">
        <v>14</v>
      </c>
      <c r="G8505" t="s">
        <v>10961</v>
      </c>
      <c r="H8505" t="s">
        <v>10752</v>
      </c>
    </row>
    <row r="8506" spans="1:8" x14ac:dyDescent="0.25">
      <c r="A8506" s="41">
        <v>45859</v>
      </c>
      <c r="B8506" s="4" t="s">
        <v>5384</v>
      </c>
      <c r="C8506" t="s">
        <v>5385</v>
      </c>
      <c r="D8506" s="4">
        <v>2404</v>
      </c>
      <c r="E8506">
        <v>40</v>
      </c>
      <c r="F8506" t="s">
        <v>14</v>
      </c>
      <c r="G8506" t="s">
        <v>10961</v>
      </c>
      <c r="H8506" t="s">
        <v>10752</v>
      </c>
    </row>
    <row r="8507" spans="1:8" x14ac:dyDescent="0.25">
      <c r="A8507" s="41">
        <v>45859</v>
      </c>
      <c r="B8507" s="4" t="s">
        <v>5404</v>
      </c>
      <c r="C8507" t="s">
        <v>5405</v>
      </c>
      <c r="D8507" s="4">
        <v>2404</v>
      </c>
      <c r="E8507">
        <v>20</v>
      </c>
      <c r="F8507" t="s">
        <v>14</v>
      </c>
      <c r="G8507" t="s">
        <v>10961</v>
      </c>
      <c r="H8507" t="s">
        <v>10752</v>
      </c>
    </row>
    <row r="8508" spans="1:8" x14ac:dyDescent="0.25">
      <c r="A8508" s="41">
        <v>45859</v>
      </c>
      <c r="B8508" s="4" t="s">
        <v>5099</v>
      </c>
      <c r="C8508" t="s">
        <v>10647</v>
      </c>
      <c r="D8508" s="4">
        <v>2404</v>
      </c>
      <c r="E8508">
        <v>20</v>
      </c>
      <c r="F8508" t="s">
        <v>14</v>
      </c>
      <c r="G8508" t="s">
        <v>10961</v>
      </c>
      <c r="H8508" t="s">
        <v>10752</v>
      </c>
    </row>
    <row r="8509" spans="1:8" x14ac:dyDescent="0.25">
      <c r="A8509" s="41">
        <v>45859</v>
      </c>
      <c r="B8509" s="4" t="s">
        <v>5097</v>
      </c>
      <c r="C8509" t="s">
        <v>5098</v>
      </c>
      <c r="D8509" s="4">
        <v>2404</v>
      </c>
      <c r="E8509">
        <v>12</v>
      </c>
      <c r="F8509" t="s">
        <v>14</v>
      </c>
      <c r="G8509" t="s">
        <v>10961</v>
      </c>
      <c r="H8509" t="s">
        <v>10752</v>
      </c>
    </row>
    <row r="8510" spans="1:8" x14ac:dyDescent="0.25">
      <c r="A8510" s="41">
        <v>45859</v>
      </c>
      <c r="B8510" s="4" t="s">
        <v>10953</v>
      </c>
      <c r="C8510" t="s">
        <v>5031</v>
      </c>
      <c r="D8510" s="4">
        <v>2404</v>
      </c>
      <c r="E8510">
        <v>8</v>
      </c>
      <c r="F8510" t="s">
        <v>14</v>
      </c>
      <c r="G8510" t="s">
        <v>10961</v>
      </c>
      <c r="H8510" t="s">
        <v>10752</v>
      </c>
    </row>
    <row r="8511" spans="1:8" x14ac:dyDescent="0.25">
      <c r="A8511" s="41">
        <v>45859</v>
      </c>
      <c r="B8511" s="4" t="s">
        <v>6398</v>
      </c>
      <c r="C8511" t="s">
        <v>6399</v>
      </c>
      <c r="D8511" s="4">
        <v>2404</v>
      </c>
      <c r="E8511">
        <v>130</v>
      </c>
      <c r="F8511" t="s">
        <v>25</v>
      </c>
      <c r="G8511" t="s">
        <v>10961</v>
      </c>
      <c r="H8511" t="s">
        <v>10752</v>
      </c>
    </row>
    <row r="8512" spans="1:8" x14ac:dyDescent="0.25">
      <c r="A8512" s="41">
        <v>45859</v>
      </c>
      <c r="B8512" s="4" t="s">
        <v>8883</v>
      </c>
      <c r="C8512" t="s">
        <v>8854</v>
      </c>
      <c r="D8512" s="4">
        <v>2404</v>
      </c>
      <c r="E8512">
        <v>2</v>
      </c>
      <c r="F8512" t="s">
        <v>14</v>
      </c>
      <c r="G8512" t="s">
        <v>10961</v>
      </c>
      <c r="H8512" t="s">
        <v>10752</v>
      </c>
    </row>
    <row r="8513" spans="1:8" x14ac:dyDescent="0.25">
      <c r="A8513" s="41">
        <v>45859</v>
      </c>
      <c r="B8513" s="4" t="s">
        <v>6400</v>
      </c>
      <c r="C8513" t="s">
        <v>6401</v>
      </c>
      <c r="D8513" s="4">
        <v>2407</v>
      </c>
      <c r="E8513">
        <v>100</v>
      </c>
      <c r="F8513" t="s">
        <v>25</v>
      </c>
      <c r="G8513" t="s">
        <v>10961</v>
      </c>
      <c r="H8513" t="s">
        <v>11432</v>
      </c>
    </row>
    <row r="8514" spans="1:8" x14ac:dyDescent="0.25">
      <c r="A8514" s="41">
        <v>45859</v>
      </c>
      <c r="B8514" s="4" t="s">
        <v>6524</v>
      </c>
      <c r="C8514" t="s">
        <v>6525</v>
      </c>
      <c r="D8514" s="4">
        <v>2407</v>
      </c>
      <c r="E8514">
        <v>100</v>
      </c>
      <c r="F8514" t="s">
        <v>14</v>
      </c>
      <c r="G8514" t="s">
        <v>10961</v>
      </c>
      <c r="H8514" t="s">
        <v>11432</v>
      </c>
    </row>
    <row r="8515" spans="1:8" x14ac:dyDescent="0.25">
      <c r="A8515" s="41">
        <v>45859</v>
      </c>
      <c r="B8515" s="4" t="s">
        <v>6436</v>
      </c>
      <c r="C8515" t="s">
        <v>6437</v>
      </c>
      <c r="D8515" s="4">
        <v>2407</v>
      </c>
      <c r="E8515">
        <v>20</v>
      </c>
      <c r="F8515" t="s">
        <v>14</v>
      </c>
      <c r="G8515" t="s">
        <v>10961</v>
      </c>
      <c r="H8515" t="s">
        <v>11432</v>
      </c>
    </row>
    <row r="8516" spans="1:8" x14ac:dyDescent="0.25">
      <c r="A8516" s="41">
        <v>45859</v>
      </c>
      <c r="B8516" s="4" t="s">
        <v>6432</v>
      </c>
      <c r="C8516" t="s">
        <v>6433</v>
      </c>
      <c r="D8516" s="4">
        <v>2407</v>
      </c>
      <c r="E8516">
        <v>20</v>
      </c>
      <c r="F8516" t="s">
        <v>14</v>
      </c>
      <c r="G8516" t="s">
        <v>10961</v>
      </c>
      <c r="H8516" t="s">
        <v>11432</v>
      </c>
    </row>
    <row r="8517" spans="1:8" x14ac:dyDescent="0.25">
      <c r="A8517" s="41">
        <v>45859</v>
      </c>
      <c r="B8517" s="4" t="s">
        <v>6528</v>
      </c>
      <c r="C8517" t="s">
        <v>6529</v>
      </c>
      <c r="D8517" s="4">
        <v>2407</v>
      </c>
      <c r="E8517">
        <v>50</v>
      </c>
      <c r="F8517" t="s">
        <v>14</v>
      </c>
      <c r="G8517" t="s">
        <v>10961</v>
      </c>
      <c r="H8517" t="s">
        <v>11432</v>
      </c>
    </row>
    <row r="8518" spans="1:8" x14ac:dyDescent="0.25">
      <c r="A8518" s="41">
        <v>45859</v>
      </c>
      <c r="B8518" s="4" t="s">
        <v>6492</v>
      </c>
      <c r="C8518" t="s">
        <v>6493</v>
      </c>
      <c r="D8518" s="4">
        <v>2407</v>
      </c>
      <c r="E8518">
        <v>50</v>
      </c>
      <c r="F8518" t="s">
        <v>14</v>
      </c>
      <c r="G8518" t="s">
        <v>10961</v>
      </c>
      <c r="H8518" t="s">
        <v>11432</v>
      </c>
    </row>
    <row r="8519" spans="1:8" x14ac:dyDescent="0.25">
      <c r="A8519" s="41">
        <v>45859</v>
      </c>
      <c r="B8519" s="4" t="s">
        <v>6480</v>
      </c>
      <c r="C8519" t="s">
        <v>6481</v>
      </c>
      <c r="D8519" s="4">
        <v>2407</v>
      </c>
      <c r="E8519">
        <v>50</v>
      </c>
      <c r="F8519" t="s">
        <v>14</v>
      </c>
      <c r="G8519" t="s">
        <v>10961</v>
      </c>
      <c r="H8519" t="s">
        <v>11432</v>
      </c>
    </row>
    <row r="8520" spans="1:8" x14ac:dyDescent="0.25">
      <c r="A8520" s="41">
        <v>45859</v>
      </c>
      <c r="B8520" s="4" t="s">
        <v>6554</v>
      </c>
      <c r="C8520" t="s">
        <v>6555</v>
      </c>
      <c r="D8520" s="4">
        <v>2407</v>
      </c>
      <c r="E8520">
        <v>50</v>
      </c>
      <c r="F8520" t="s">
        <v>14</v>
      </c>
      <c r="G8520" t="s">
        <v>10961</v>
      </c>
      <c r="H8520" t="s">
        <v>11432</v>
      </c>
    </row>
    <row r="8521" spans="1:8" x14ac:dyDescent="0.25">
      <c r="A8521" s="41">
        <v>45859</v>
      </c>
      <c r="B8521" s="4" t="s">
        <v>11410</v>
      </c>
      <c r="C8521" t="s">
        <v>11410</v>
      </c>
      <c r="D8521" s="4">
        <v>2407</v>
      </c>
      <c r="E8521">
        <v>2</v>
      </c>
      <c r="F8521" t="s">
        <v>14</v>
      </c>
      <c r="G8521" t="s">
        <v>10961</v>
      </c>
      <c r="H8521" t="s">
        <v>11432</v>
      </c>
    </row>
    <row r="8522" spans="1:8" x14ac:dyDescent="0.25">
      <c r="A8522" s="41">
        <v>45859</v>
      </c>
      <c r="B8522" s="4" t="s">
        <v>3362</v>
      </c>
      <c r="C8522" t="s">
        <v>3363</v>
      </c>
      <c r="D8522" s="4">
        <v>2407</v>
      </c>
      <c r="E8522">
        <v>1</v>
      </c>
      <c r="F8522" t="s">
        <v>14</v>
      </c>
      <c r="G8522" t="s">
        <v>10961</v>
      </c>
      <c r="H8522" t="s">
        <v>11432</v>
      </c>
    </row>
    <row r="8523" spans="1:8" x14ac:dyDescent="0.25">
      <c r="A8523" s="41">
        <v>45859</v>
      </c>
      <c r="B8523" s="4" t="s">
        <v>63</v>
      </c>
      <c r="C8523" t="s">
        <v>64</v>
      </c>
      <c r="D8523" s="4">
        <v>2407</v>
      </c>
      <c r="E8523">
        <v>1</v>
      </c>
      <c r="F8523" t="s">
        <v>14</v>
      </c>
      <c r="G8523" t="s">
        <v>10961</v>
      </c>
      <c r="H8523" t="s">
        <v>11432</v>
      </c>
    </row>
    <row r="8524" spans="1:8" x14ac:dyDescent="0.25">
      <c r="A8524" s="41">
        <v>45859</v>
      </c>
      <c r="B8524" s="4" t="s">
        <v>11433</v>
      </c>
      <c r="C8524" t="s">
        <v>11434</v>
      </c>
      <c r="D8524" s="4">
        <v>2407</v>
      </c>
      <c r="E8524">
        <v>1</v>
      </c>
      <c r="F8524" t="s">
        <v>14</v>
      </c>
      <c r="G8524" t="s">
        <v>10961</v>
      </c>
      <c r="H8524" t="s">
        <v>11432</v>
      </c>
    </row>
    <row r="8525" spans="1:8" x14ac:dyDescent="0.25">
      <c r="A8525" s="41">
        <v>45859</v>
      </c>
      <c r="B8525" s="4" t="s">
        <v>4940</v>
      </c>
      <c r="C8525" t="s">
        <v>4941</v>
      </c>
      <c r="D8525" s="4">
        <v>2406</v>
      </c>
      <c r="E8525">
        <v>60</v>
      </c>
      <c r="F8525" t="s">
        <v>14</v>
      </c>
      <c r="G8525" t="s">
        <v>10961</v>
      </c>
      <c r="H8525" t="s">
        <v>11435</v>
      </c>
    </row>
    <row r="8526" spans="1:8" x14ac:dyDescent="0.25">
      <c r="A8526" s="41">
        <v>45859</v>
      </c>
      <c r="B8526" s="4" t="s">
        <v>4946</v>
      </c>
      <c r="C8526" t="s">
        <v>4947</v>
      </c>
      <c r="D8526" s="4">
        <v>2406</v>
      </c>
      <c r="E8526">
        <v>12</v>
      </c>
      <c r="F8526" t="s">
        <v>14</v>
      </c>
      <c r="G8526" t="s">
        <v>10961</v>
      </c>
      <c r="H8526" t="s">
        <v>11435</v>
      </c>
    </row>
    <row r="8527" spans="1:8" x14ac:dyDescent="0.25">
      <c r="A8527" s="41">
        <v>45859</v>
      </c>
      <c r="B8527" s="4" t="s">
        <v>9366</v>
      </c>
      <c r="C8527" t="s">
        <v>8955</v>
      </c>
      <c r="D8527" s="4">
        <v>2408</v>
      </c>
      <c r="E8527">
        <v>4</v>
      </c>
      <c r="F8527" t="s">
        <v>14</v>
      </c>
      <c r="G8527" t="s">
        <v>10961</v>
      </c>
      <c r="H8527" t="s">
        <v>8431</v>
      </c>
    </row>
    <row r="8528" spans="1:8" x14ac:dyDescent="0.25">
      <c r="A8528" s="41">
        <v>45859</v>
      </c>
      <c r="B8528" s="4" t="s">
        <v>9367</v>
      </c>
      <c r="C8528" t="s">
        <v>8956</v>
      </c>
      <c r="D8528" s="4">
        <v>2408</v>
      </c>
      <c r="E8528">
        <v>4</v>
      </c>
      <c r="F8528" t="s">
        <v>14</v>
      </c>
      <c r="G8528" t="s">
        <v>10961</v>
      </c>
      <c r="H8528" t="s">
        <v>8431</v>
      </c>
    </row>
    <row r="8529" spans="1:8" x14ac:dyDescent="0.25">
      <c r="A8529" s="41">
        <v>45859</v>
      </c>
      <c r="B8529" s="4" t="s">
        <v>8894</v>
      </c>
      <c r="C8529" t="s">
        <v>8868</v>
      </c>
      <c r="D8529" s="4">
        <v>2408</v>
      </c>
      <c r="E8529">
        <v>1</v>
      </c>
      <c r="F8529" t="s">
        <v>14</v>
      </c>
      <c r="G8529" t="s">
        <v>10961</v>
      </c>
      <c r="H8529" t="s">
        <v>8431</v>
      </c>
    </row>
    <row r="8530" spans="1:8" x14ac:dyDescent="0.25">
      <c r="A8530" s="41">
        <v>45859</v>
      </c>
      <c r="B8530" s="4" t="s">
        <v>8873</v>
      </c>
      <c r="C8530" t="s">
        <v>8841</v>
      </c>
      <c r="D8530" s="4">
        <v>2408</v>
      </c>
      <c r="E8530">
        <v>6</v>
      </c>
      <c r="F8530" t="s">
        <v>14</v>
      </c>
      <c r="G8530" t="s">
        <v>10961</v>
      </c>
      <c r="H8530" t="s">
        <v>8431</v>
      </c>
    </row>
    <row r="8531" spans="1:8" x14ac:dyDescent="0.25">
      <c r="A8531" s="41">
        <v>45857</v>
      </c>
      <c r="B8531" s="4" t="s">
        <v>9809</v>
      </c>
      <c r="C8531" t="s">
        <v>9808</v>
      </c>
      <c r="D8531" s="4">
        <v>2411</v>
      </c>
      <c r="E8531">
        <v>20</v>
      </c>
      <c r="F8531" t="s">
        <v>14</v>
      </c>
      <c r="G8531" t="s">
        <v>10961</v>
      </c>
      <c r="H8531" t="s">
        <v>8431</v>
      </c>
    </row>
    <row r="8532" spans="1:8" x14ac:dyDescent="0.25">
      <c r="A8532" s="41">
        <v>45857</v>
      </c>
      <c r="B8532" s="4" t="s">
        <v>11374</v>
      </c>
      <c r="C8532" t="s">
        <v>11375</v>
      </c>
      <c r="D8532" s="4">
        <v>2368</v>
      </c>
      <c r="E8532">
        <v>8</v>
      </c>
      <c r="F8532" t="s">
        <v>14</v>
      </c>
      <c r="G8532" t="s">
        <v>10961</v>
      </c>
      <c r="H8532" t="s">
        <v>9621</v>
      </c>
    </row>
    <row r="8533" spans="1:8" x14ac:dyDescent="0.25">
      <c r="A8533" s="41">
        <v>45857</v>
      </c>
      <c r="B8533" s="4" t="s">
        <v>8149</v>
      </c>
      <c r="C8533" t="s">
        <v>8150</v>
      </c>
      <c r="D8533" s="4">
        <v>2368</v>
      </c>
      <c r="E8533">
        <v>50</v>
      </c>
      <c r="F8533" t="s">
        <v>14</v>
      </c>
      <c r="G8533" t="s">
        <v>10961</v>
      </c>
      <c r="H8533" t="s">
        <v>9621</v>
      </c>
    </row>
    <row r="8534" spans="1:8" x14ac:dyDescent="0.25">
      <c r="A8534" s="41">
        <v>45857</v>
      </c>
      <c r="B8534" s="4" t="s">
        <v>10183</v>
      </c>
      <c r="C8534" t="s">
        <v>2825</v>
      </c>
      <c r="D8534" s="4">
        <v>2368</v>
      </c>
      <c r="E8534">
        <v>16</v>
      </c>
      <c r="F8534" t="s">
        <v>14</v>
      </c>
      <c r="G8534" t="s">
        <v>10961</v>
      </c>
      <c r="H8534" t="s">
        <v>9621</v>
      </c>
    </row>
    <row r="8535" spans="1:8" x14ac:dyDescent="0.25">
      <c r="A8535" s="41">
        <v>45857</v>
      </c>
      <c r="B8535" s="4" t="s">
        <v>10184</v>
      </c>
      <c r="C8535" t="s">
        <v>2826</v>
      </c>
      <c r="D8535" s="4">
        <v>2368</v>
      </c>
      <c r="E8535">
        <v>16</v>
      </c>
      <c r="F8535" t="s">
        <v>14</v>
      </c>
      <c r="G8535" t="s">
        <v>10961</v>
      </c>
      <c r="H8535" t="s">
        <v>9621</v>
      </c>
    </row>
    <row r="8536" spans="1:8" x14ac:dyDescent="0.25">
      <c r="A8536" s="41">
        <v>45857</v>
      </c>
      <c r="B8536" s="4" t="s">
        <v>5332</v>
      </c>
      <c r="C8536" t="s">
        <v>5333</v>
      </c>
      <c r="D8536" s="4">
        <v>2368</v>
      </c>
      <c r="E8536">
        <v>4</v>
      </c>
      <c r="F8536" t="s">
        <v>25</v>
      </c>
      <c r="G8536" t="s">
        <v>10961</v>
      </c>
      <c r="H8536" t="s">
        <v>9621</v>
      </c>
    </row>
    <row r="8537" spans="1:8" x14ac:dyDescent="0.25">
      <c r="A8537" s="41">
        <v>45857</v>
      </c>
      <c r="B8537" s="4" t="s">
        <v>4972</v>
      </c>
      <c r="C8537" t="s">
        <v>4973</v>
      </c>
      <c r="D8537" s="4">
        <v>2368</v>
      </c>
      <c r="E8537">
        <v>4</v>
      </c>
      <c r="F8537" t="s">
        <v>25</v>
      </c>
      <c r="G8537" t="s">
        <v>10961</v>
      </c>
      <c r="H8537" t="s">
        <v>9621</v>
      </c>
    </row>
    <row r="8538" spans="1:8" x14ac:dyDescent="0.25">
      <c r="A8538" s="41">
        <v>45860</v>
      </c>
      <c r="B8538" s="4">
        <v>403799529803790</v>
      </c>
      <c r="C8538" t="s">
        <v>8994</v>
      </c>
      <c r="D8538" s="4">
        <v>2417</v>
      </c>
      <c r="E8538">
        <v>55</v>
      </c>
      <c r="F8538" t="s">
        <v>14</v>
      </c>
      <c r="G8538" t="s">
        <v>10961</v>
      </c>
      <c r="H8538" t="s">
        <v>11439</v>
      </c>
    </row>
    <row r="8539" spans="1:8" x14ac:dyDescent="0.25">
      <c r="A8539" s="41">
        <v>45857</v>
      </c>
      <c r="B8539" s="4" t="s">
        <v>9456</v>
      </c>
      <c r="C8539" t="s">
        <v>9457</v>
      </c>
      <c r="D8539" s="4" t="s">
        <v>11440</v>
      </c>
      <c r="E8539">
        <v>1</v>
      </c>
      <c r="F8539" t="s">
        <v>14</v>
      </c>
      <c r="G8539" t="s">
        <v>10961</v>
      </c>
      <c r="H8539" t="s">
        <v>8431</v>
      </c>
    </row>
    <row r="8540" spans="1:8" x14ac:dyDescent="0.25">
      <c r="A8540" s="41">
        <v>45857</v>
      </c>
      <c r="B8540" s="4" t="s">
        <v>772</v>
      </c>
      <c r="C8540" t="s">
        <v>3620</v>
      </c>
      <c r="D8540" s="4" t="s">
        <v>11440</v>
      </c>
      <c r="E8540">
        <v>1</v>
      </c>
      <c r="F8540" t="s">
        <v>25</v>
      </c>
      <c r="G8540" t="s">
        <v>10961</v>
      </c>
      <c r="H8540" t="s">
        <v>8431</v>
      </c>
    </row>
    <row r="8541" spans="1:8" x14ac:dyDescent="0.25">
      <c r="A8541" s="41">
        <v>45857</v>
      </c>
      <c r="B8541" s="4" t="s">
        <v>754</v>
      </c>
      <c r="C8541" t="s">
        <v>755</v>
      </c>
      <c r="D8541" s="4" t="s">
        <v>11440</v>
      </c>
      <c r="E8541">
        <v>2</v>
      </c>
      <c r="F8541" t="s">
        <v>14</v>
      </c>
      <c r="G8541" t="s">
        <v>10961</v>
      </c>
      <c r="H8541" t="s">
        <v>8431</v>
      </c>
    </row>
    <row r="8542" spans="1:8" x14ac:dyDescent="0.25">
      <c r="A8542" s="41">
        <v>45857</v>
      </c>
      <c r="B8542" s="4" t="s">
        <v>1132</v>
      </c>
      <c r="C8542" t="s">
        <v>1133</v>
      </c>
      <c r="D8542" s="4" t="s">
        <v>11440</v>
      </c>
      <c r="E8542">
        <v>20</v>
      </c>
      <c r="F8542" t="s">
        <v>14</v>
      </c>
      <c r="G8542" t="s">
        <v>10961</v>
      </c>
      <c r="H8542" t="s">
        <v>8431</v>
      </c>
    </row>
    <row r="8543" spans="1:8" x14ac:dyDescent="0.25">
      <c r="A8543" s="41">
        <v>45857</v>
      </c>
      <c r="B8543" s="4" t="s">
        <v>722</v>
      </c>
      <c r="C8543" t="s">
        <v>723</v>
      </c>
      <c r="D8543" s="4" t="s">
        <v>11440</v>
      </c>
      <c r="E8543">
        <v>10</v>
      </c>
      <c r="F8543" t="s">
        <v>14</v>
      </c>
      <c r="G8543" t="s">
        <v>10961</v>
      </c>
      <c r="H8543" t="s">
        <v>8431</v>
      </c>
    </row>
    <row r="8544" spans="1:8" x14ac:dyDescent="0.25">
      <c r="A8544" s="41">
        <v>45857</v>
      </c>
      <c r="B8544" s="4" t="s">
        <v>862</v>
      </c>
      <c r="C8544" t="s">
        <v>863</v>
      </c>
      <c r="D8544" s="4" t="s">
        <v>11440</v>
      </c>
      <c r="E8544">
        <v>24</v>
      </c>
      <c r="F8544" t="s">
        <v>14</v>
      </c>
      <c r="G8544" t="s">
        <v>10961</v>
      </c>
      <c r="H8544" t="s">
        <v>8431</v>
      </c>
    </row>
    <row r="8545" spans="1:8" x14ac:dyDescent="0.25">
      <c r="A8545" s="41">
        <v>45857</v>
      </c>
      <c r="B8545" s="4" t="s">
        <v>878</v>
      </c>
      <c r="C8545" t="s">
        <v>879</v>
      </c>
      <c r="D8545" s="4" t="s">
        <v>11440</v>
      </c>
      <c r="E8545">
        <v>120</v>
      </c>
      <c r="F8545" t="s">
        <v>14</v>
      </c>
      <c r="G8545" t="s">
        <v>10961</v>
      </c>
      <c r="H8545" t="s">
        <v>8431</v>
      </c>
    </row>
    <row r="8546" spans="1:8" x14ac:dyDescent="0.25">
      <c r="A8546" s="41">
        <v>45857</v>
      </c>
      <c r="B8546" s="4" t="s">
        <v>1187</v>
      </c>
      <c r="C8546" t="s">
        <v>3574</v>
      </c>
      <c r="D8546" s="4" t="s">
        <v>11440</v>
      </c>
      <c r="E8546">
        <v>20</v>
      </c>
      <c r="F8546" t="s">
        <v>14</v>
      </c>
      <c r="G8546" t="s">
        <v>10961</v>
      </c>
      <c r="H8546" t="s">
        <v>8431</v>
      </c>
    </row>
    <row r="8547" spans="1:8" x14ac:dyDescent="0.25">
      <c r="A8547" s="41">
        <v>45857</v>
      </c>
      <c r="B8547" s="4" t="s">
        <v>1745</v>
      </c>
      <c r="C8547" t="s">
        <v>1746</v>
      </c>
      <c r="D8547" s="4" t="s">
        <v>11440</v>
      </c>
      <c r="E8547">
        <v>6</v>
      </c>
      <c r="F8547" t="s">
        <v>14</v>
      </c>
      <c r="G8547" t="s">
        <v>10961</v>
      </c>
      <c r="H8547" t="s">
        <v>8431</v>
      </c>
    </row>
    <row r="8548" spans="1:8" x14ac:dyDescent="0.25">
      <c r="A8548" s="41">
        <v>45857</v>
      </c>
      <c r="B8548" s="4" t="s">
        <v>9361</v>
      </c>
      <c r="C8548" t="s">
        <v>8952</v>
      </c>
      <c r="D8548" s="4" t="s">
        <v>11440</v>
      </c>
      <c r="E8548">
        <v>2</v>
      </c>
      <c r="F8548" t="s">
        <v>14</v>
      </c>
      <c r="G8548" t="s">
        <v>10961</v>
      </c>
      <c r="H8548" t="s">
        <v>8431</v>
      </c>
    </row>
    <row r="8549" spans="1:8" x14ac:dyDescent="0.25">
      <c r="A8549" s="41">
        <v>45857</v>
      </c>
      <c r="B8549" s="4" t="s">
        <v>9339</v>
      </c>
      <c r="C8549" t="s">
        <v>8923</v>
      </c>
      <c r="D8549" s="4" t="s">
        <v>11440</v>
      </c>
      <c r="E8549">
        <v>4</v>
      </c>
      <c r="F8549" t="s">
        <v>14</v>
      </c>
      <c r="G8549" t="s">
        <v>10961</v>
      </c>
      <c r="H8549" t="s">
        <v>8431</v>
      </c>
    </row>
    <row r="8550" spans="1:8" x14ac:dyDescent="0.25">
      <c r="A8550" s="41">
        <v>45857</v>
      </c>
      <c r="B8550" s="4" t="s">
        <v>740</v>
      </c>
      <c r="C8550" t="s">
        <v>741</v>
      </c>
      <c r="D8550" s="4" t="s">
        <v>11440</v>
      </c>
      <c r="E8550">
        <v>1</v>
      </c>
      <c r="F8550" t="s">
        <v>14</v>
      </c>
      <c r="G8550" t="s">
        <v>10961</v>
      </c>
      <c r="H8550" t="s">
        <v>8431</v>
      </c>
    </row>
    <row r="8551" spans="1:8" x14ac:dyDescent="0.25">
      <c r="A8551" s="41">
        <v>45857</v>
      </c>
      <c r="B8551" s="4" t="s">
        <v>737</v>
      </c>
      <c r="C8551" t="s">
        <v>738</v>
      </c>
      <c r="D8551" s="4" t="s">
        <v>11440</v>
      </c>
      <c r="E8551">
        <v>2</v>
      </c>
      <c r="F8551" t="s">
        <v>14</v>
      </c>
      <c r="G8551" t="s">
        <v>10961</v>
      </c>
      <c r="H8551" t="s">
        <v>8431</v>
      </c>
    </row>
    <row r="8552" spans="1:8" x14ac:dyDescent="0.25">
      <c r="A8552" s="41">
        <v>45857</v>
      </c>
      <c r="B8552" s="4" t="s">
        <v>10156</v>
      </c>
      <c r="C8552" t="s">
        <v>3336</v>
      </c>
      <c r="D8552" s="4" t="s">
        <v>11440</v>
      </c>
      <c r="E8552">
        <v>36</v>
      </c>
      <c r="F8552" t="s">
        <v>14</v>
      </c>
      <c r="G8552" t="s">
        <v>10961</v>
      </c>
      <c r="H8552" t="s">
        <v>8431</v>
      </c>
    </row>
    <row r="8553" spans="1:8" x14ac:dyDescent="0.25">
      <c r="A8553" s="41">
        <v>45857</v>
      </c>
      <c r="B8553" s="4" t="s">
        <v>1228</v>
      </c>
      <c r="C8553" t="s">
        <v>1229</v>
      </c>
      <c r="D8553" s="4" t="s">
        <v>11440</v>
      </c>
      <c r="E8553">
        <v>20</v>
      </c>
      <c r="F8553" t="s">
        <v>14</v>
      </c>
      <c r="G8553" t="s">
        <v>10961</v>
      </c>
      <c r="H8553" t="s">
        <v>8431</v>
      </c>
    </row>
    <row r="8554" spans="1:8" x14ac:dyDescent="0.25">
      <c r="A8554" s="41">
        <v>45857</v>
      </c>
      <c r="B8554" s="4" t="s">
        <v>8761</v>
      </c>
      <c r="C8554" t="s">
        <v>8705</v>
      </c>
      <c r="D8554" s="4" t="s">
        <v>11440</v>
      </c>
      <c r="E8554">
        <v>4</v>
      </c>
      <c r="F8554" t="s">
        <v>14</v>
      </c>
      <c r="G8554" t="s">
        <v>10961</v>
      </c>
      <c r="H8554" t="s">
        <v>8431</v>
      </c>
    </row>
    <row r="8555" spans="1:8" x14ac:dyDescent="0.25">
      <c r="A8555" s="41">
        <v>45857</v>
      </c>
      <c r="B8555" s="4">
        <v>4340460100</v>
      </c>
      <c r="C8555" t="s">
        <v>8730</v>
      </c>
      <c r="D8555" s="4" t="s">
        <v>11440</v>
      </c>
      <c r="E8555">
        <v>2</v>
      </c>
      <c r="F8555" t="s">
        <v>14</v>
      </c>
      <c r="G8555" t="s">
        <v>10961</v>
      </c>
      <c r="H8555" t="s">
        <v>8431</v>
      </c>
    </row>
    <row r="8556" spans="1:8" x14ac:dyDescent="0.25">
      <c r="A8556" s="41">
        <v>45857</v>
      </c>
      <c r="B8556" s="4" t="s">
        <v>2120</v>
      </c>
      <c r="C8556" t="s">
        <v>2121</v>
      </c>
      <c r="D8556" s="4" t="s">
        <v>11440</v>
      </c>
      <c r="E8556">
        <v>8</v>
      </c>
      <c r="F8556" t="s">
        <v>14</v>
      </c>
      <c r="G8556" t="s">
        <v>10961</v>
      </c>
      <c r="H8556" t="s">
        <v>8431</v>
      </c>
    </row>
    <row r="8557" spans="1:8" x14ac:dyDescent="0.25">
      <c r="A8557" s="41">
        <v>45857</v>
      </c>
      <c r="B8557" s="4" t="s">
        <v>2114</v>
      </c>
      <c r="C8557" t="s">
        <v>2115</v>
      </c>
      <c r="D8557" s="4" t="s">
        <v>11440</v>
      </c>
      <c r="E8557">
        <v>8</v>
      </c>
      <c r="F8557" t="s">
        <v>14</v>
      </c>
      <c r="G8557" t="s">
        <v>10961</v>
      </c>
      <c r="H8557" t="s">
        <v>8431</v>
      </c>
    </row>
    <row r="8558" spans="1:8" x14ac:dyDescent="0.25">
      <c r="A8558" s="41">
        <v>45857</v>
      </c>
      <c r="B8558" s="4" t="s">
        <v>75</v>
      </c>
      <c r="C8558" t="s">
        <v>76</v>
      </c>
      <c r="D8558" s="4" t="s">
        <v>11440</v>
      </c>
      <c r="E8558">
        <v>2</v>
      </c>
      <c r="F8558" t="s">
        <v>14</v>
      </c>
      <c r="G8558" t="s">
        <v>10961</v>
      </c>
      <c r="H8558" t="s">
        <v>8431</v>
      </c>
    </row>
    <row r="8559" spans="1:8" x14ac:dyDescent="0.25">
      <c r="A8559" s="41">
        <v>45857</v>
      </c>
      <c r="B8559" s="4" t="s">
        <v>59</v>
      </c>
      <c r="C8559" t="s">
        <v>60</v>
      </c>
      <c r="D8559" s="4" t="s">
        <v>11440</v>
      </c>
      <c r="E8559">
        <v>4</v>
      </c>
      <c r="F8559" t="s">
        <v>14</v>
      </c>
      <c r="G8559" t="s">
        <v>10961</v>
      </c>
      <c r="H8559" t="s">
        <v>8431</v>
      </c>
    </row>
    <row r="8560" spans="1:8" x14ac:dyDescent="0.25">
      <c r="A8560" s="41">
        <v>45857</v>
      </c>
      <c r="B8560" s="4" t="s">
        <v>1089</v>
      </c>
      <c r="C8560" t="s">
        <v>3855</v>
      </c>
      <c r="D8560" s="4" t="s">
        <v>11440</v>
      </c>
      <c r="E8560">
        <v>4</v>
      </c>
      <c r="F8560" t="s">
        <v>14</v>
      </c>
      <c r="G8560" t="s">
        <v>10961</v>
      </c>
      <c r="H8560" t="s">
        <v>8431</v>
      </c>
    </row>
    <row r="8561" spans="1:8" x14ac:dyDescent="0.25">
      <c r="A8561" s="41">
        <v>45857</v>
      </c>
      <c r="B8561" s="4" t="s">
        <v>124</v>
      </c>
      <c r="C8561" t="s">
        <v>125</v>
      </c>
      <c r="D8561" s="4" t="s">
        <v>11440</v>
      </c>
      <c r="E8561">
        <v>2</v>
      </c>
      <c r="F8561" t="s">
        <v>14</v>
      </c>
      <c r="G8561" t="s">
        <v>10961</v>
      </c>
      <c r="H8561" t="s">
        <v>8431</v>
      </c>
    </row>
    <row r="8562" spans="1:8" x14ac:dyDescent="0.25">
      <c r="A8562" s="41">
        <v>45857</v>
      </c>
      <c r="B8562" s="4" t="s">
        <v>10232</v>
      </c>
      <c r="C8562" t="s">
        <v>9049</v>
      </c>
      <c r="D8562" s="4" t="s">
        <v>11440</v>
      </c>
      <c r="E8562">
        <v>4</v>
      </c>
      <c r="F8562" t="s">
        <v>14</v>
      </c>
      <c r="G8562" t="s">
        <v>10961</v>
      </c>
      <c r="H8562" t="s">
        <v>8431</v>
      </c>
    </row>
    <row r="8563" spans="1:8" x14ac:dyDescent="0.25">
      <c r="A8563" s="41">
        <v>45857</v>
      </c>
      <c r="B8563" s="4" t="s">
        <v>10243</v>
      </c>
      <c r="C8563" t="s">
        <v>9046</v>
      </c>
      <c r="D8563" s="4" t="s">
        <v>11440</v>
      </c>
      <c r="E8563">
        <v>4</v>
      </c>
      <c r="F8563" t="s">
        <v>14</v>
      </c>
      <c r="G8563" t="s">
        <v>10961</v>
      </c>
      <c r="H8563" t="s">
        <v>8431</v>
      </c>
    </row>
    <row r="8564" spans="1:8" x14ac:dyDescent="0.25">
      <c r="A8564" s="41">
        <v>45857</v>
      </c>
      <c r="B8564" s="4">
        <v>3280820100</v>
      </c>
      <c r="C8564" t="s">
        <v>8698</v>
      </c>
      <c r="D8564" s="4" t="s">
        <v>11440</v>
      </c>
      <c r="E8564">
        <v>2</v>
      </c>
      <c r="F8564" t="s">
        <v>14</v>
      </c>
      <c r="G8564" t="s">
        <v>10961</v>
      </c>
      <c r="H8564" t="s">
        <v>8431</v>
      </c>
    </row>
    <row r="8565" spans="1:8" x14ac:dyDescent="0.25">
      <c r="A8565" s="41">
        <v>45857</v>
      </c>
      <c r="B8565" s="4" t="s">
        <v>10941</v>
      </c>
      <c r="C8565" t="s">
        <v>10569</v>
      </c>
      <c r="D8565" s="4" t="s">
        <v>11440</v>
      </c>
      <c r="E8565">
        <v>4</v>
      </c>
      <c r="F8565" t="s">
        <v>25</v>
      </c>
      <c r="G8565" t="s">
        <v>10961</v>
      </c>
      <c r="H8565" t="s">
        <v>8431</v>
      </c>
    </row>
    <row r="8566" spans="1:8" x14ac:dyDescent="0.25">
      <c r="A8566" s="41">
        <v>45857</v>
      </c>
      <c r="B8566" s="4" t="s">
        <v>2333</v>
      </c>
      <c r="C8566" t="s">
        <v>2334</v>
      </c>
      <c r="D8566" s="4" t="s">
        <v>11440</v>
      </c>
      <c r="E8566">
        <v>10</v>
      </c>
      <c r="F8566" t="s">
        <v>14</v>
      </c>
      <c r="G8566" t="s">
        <v>10961</v>
      </c>
      <c r="H8566" t="s">
        <v>8431</v>
      </c>
    </row>
    <row r="8567" spans="1:8" x14ac:dyDescent="0.25">
      <c r="A8567" s="41">
        <v>45857</v>
      </c>
      <c r="B8567" s="4" t="s">
        <v>9774</v>
      </c>
      <c r="C8567" t="s">
        <v>9775</v>
      </c>
      <c r="D8567" s="4" t="s">
        <v>11440</v>
      </c>
      <c r="E8567">
        <v>6</v>
      </c>
      <c r="F8567" t="s">
        <v>14</v>
      </c>
      <c r="G8567" t="s">
        <v>10961</v>
      </c>
      <c r="H8567" t="s">
        <v>8431</v>
      </c>
    </row>
    <row r="8568" spans="1:8" x14ac:dyDescent="0.25">
      <c r="A8568" s="41">
        <v>45857</v>
      </c>
      <c r="B8568" s="4" t="s">
        <v>6418</v>
      </c>
      <c r="C8568" t="s">
        <v>6419</v>
      </c>
      <c r="D8568" s="4" t="s">
        <v>11440</v>
      </c>
      <c r="E8568">
        <v>12</v>
      </c>
      <c r="F8568" t="s">
        <v>25</v>
      </c>
      <c r="G8568" t="s">
        <v>10961</v>
      </c>
      <c r="H8568" t="s">
        <v>8431</v>
      </c>
    </row>
    <row r="8569" spans="1:8" x14ac:dyDescent="0.25">
      <c r="A8569" s="41">
        <v>45857</v>
      </c>
      <c r="B8569" s="4" t="s">
        <v>2300</v>
      </c>
      <c r="C8569" t="s">
        <v>2301</v>
      </c>
      <c r="D8569" s="4" t="s">
        <v>11440</v>
      </c>
      <c r="E8569">
        <v>20</v>
      </c>
      <c r="F8569" t="s">
        <v>14</v>
      </c>
      <c r="G8569" t="s">
        <v>10961</v>
      </c>
      <c r="H8569" t="s">
        <v>8431</v>
      </c>
    </row>
    <row r="8570" spans="1:8" x14ac:dyDescent="0.25">
      <c r="A8570" s="41">
        <v>45857</v>
      </c>
      <c r="B8570" s="4" t="s">
        <v>37</v>
      </c>
      <c r="C8570" t="s">
        <v>3101</v>
      </c>
      <c r="D8570" s="4" t="s">
        <v>11440</v>
      </c>
      <c r="E8570">
        <v>1</v>
      </c>
      <c r="F8570" t="s">
        <v>14</v>
      </c>
      <c r="G8570" t="s">
        <v>10961</v>
      </c>
      <c r="H8570" t="s">
        <v>8431</v>
      </c>
    </row>
    <row r="8571" spans="1:8" x14ac:dyDescent="0.25">
      <c r="A8571" s="41">
        <v>45857</v>
      </c>
      <c r="B8571" s="4" t="s">
        <v>1370</v>
      </c>
      <c r="C8571" t="s">
        <v>1371</v>
      </c>
      <c r="D8571" s="4" t="s">
        <v>11440</v>
      </c>
      <c r="E8571">
        <v>6</v>
      </c>
      <c r="F8571" t="s">
        <v>14</v>
      </c>
      <c r="G8571" t="s">
        <v>10961</v>
      </c>
      <c r="H8571" t="s">
        <v>8431</v>
      </c>
    </row>
    <row r="8572" spans="1:8" x14ac:dyDescent="0.25">
      <c r="A8572" s="41">
        <v>45857</v>
      </c>
      <c r="B8572" s="4" t="s">
        <v>9809</v>
      </c>
      <c r="C8572" t="s">
        <v>9808</v>
      </c>
      <c r="D8572" s="4" t="s">
        <v>11440</v>
      </c>
      <c r="E8572">
        <v>20</v>
      </c>
      <c r="F8572" t="s">
        <v>14</v>
      </c>
      <c r="G8572" t="s">
        <v>10961</v>
      </c>
      <c r="H8572" t="s">
        <v>8431</v>
      </c>
    </row>
    <row r="8573" spans="1:8" x14ac:dyDescent="0.25">
      <c r="A8573" s="41">
        <v>45857</v>
      </c>
      <c r="B8573" s="4" t="s">
        <v>4125</v>
      </c>
      <c r="C8573" t="s">
        <v>4126</v>
      </c>
      <c r="D8573" s="4" t="s">
        <v>11440</v>
      </c>
      <c r="E8573">
        <v>52</v>
      </c>
      <c r="F8573" t="s">
        <v>14</v>
      </c>
      <c r="G8573" t="s">
        <v>10961</v>
      </c>
      <c r="H8573" t="s">
        <v>8431</v>
      </c>
    </row>
    <row r="8574" spans="1:8" x14ac:dyDescent="0.25">
      <c r="A8574" s="41">
        <v>45859</v>
      </c>
      <c r="B8574" s="4" t="s">
        <v>10187</v>
      </c>
      <c r="C8574" t="s">
        <v>6060</v>
      </c>
      <c r="D8574" s="4">
        <v>2415</v>
      </c>
      <c r="E8574">
        <v>3</v>
      </c>
      <c r="F8574" t="s">
        <v>14</v>
      </c>
      <c r="G8574" t="s">
        <v>10961</v>
      </c>
      <c r="H8574" t="s">
        <v>8431</v>
      </c>
    </row>
    <row r="8575" spans="1:8" x14ac:dyDescent="0.25">
      <c r="A8575" s="41">
        <v>45859</v>
      </c>
      <c r="B8575" s="4" t="s">
        <v>457</v>
      </c>
      <c r="C8575" t="s">
        <v>4482</v>
      </c>
      <c r="D8575" s="4">
        <v>2415</v>
      </c>
      <c r="E8575">
        <v>6</v>
      </c>
      <c r="F8575" t="s">
        <v>8414</v>
      </c>
      <c r="G8575" t="s">
        <v>10961</v>
      </c>
      <c r="H8575" t="s">
        <v>8431</v>
      </c>
    </row>
    <row r="8576" spans="1:8" x14ac:dyDescent="0.25">
      <c r="A8576" s="41">
        <v>45859</v>
      </c>
      <c r="B8576" s="4" t="s">
        <v>10237</v>
      </c>
      <c r="C8576" t="s">
        <v>18</v>
      </c>
      <c r="D8576" s="4">
        <v>2415</v>
      </c>
      <c r="E8576">
        <v>8</v>
      </c>
      <c r="F8576" t="s">
        <v>14</v>
      </c>
      <c r="G8576" t="s">
        <v>10961</v>
      </c>
      <c r="H8576" t="s">
        <v>8431</v>
      </c>
    </row>
    <row r="8577" spans="1:8" x14ac:dyDescent="0.25">
      <c r="A8577" s="41">
        <v>45859</v>
      </c>
      <c r="B8577" s="4" t="s">
        <v>10251</v>
      </c>
      <c r="C8577" t="s">
        <v>5433</v>
      </c>
      <c r="D8577" s="4">
        <v>2415</v>
      </c>
      <c r="E8577">
        <v>4</v>
      </c>
      <c r="F8577" t="s">
        <v>25</v>
      </c>
      <c r="G8577" t="s">
        <v>10961</v>
      </c>
      <c r="H8577" t="s">
        <v>8431</v>
      </c>
    </row>
    <row r="8578" spans="1:8" x14ac:dyDescent="0.25">
      <c r="A8578" s="41">
        <v>45859</v>
      </c>
      <c r="B8578" s="4" t="s">
        <v>7609</v>
      </c>
      <c r="C8578" t="s">
        <v>7610</v>
      </c>
      <c r="D8578" s="4">
        <v>2415</v>
      </c>
      <c r="E8578">
        <v>10</v>
      </c>
      <c r="F8578" t="s">
        <v>14</v>
      </c>
      <c r="G8578" t="s">
        <v>10961</v>
      </c>
      <c r="H8578" t="s">
        <v>8431</v>
      </c>
    </row>
    <row r="8579" spans="1:8" x14ac:dyDescent="0.25">
      <c r="A8579" s="41">
        <v>45859</v>
      </c>
      <c r="B8579" s="4" t="s">
        <v>2073</v>
      </c>
      <c r="C8579" t="s">
        <v>2074</v>
      </c>
      <c r="D8579" s="4">
        <v>2415</v>
      </c>
      <c r="E8579">
        <v>1</v>
      </c>
      <c r="F8579" t="s">
        <v>14</v>
      </c>
      <c r="G8579" t="s">
        <v>10961</v>
      </c>
      <c r="H8579" t="s">
        <v>8431</v>
      </c>
    </row>
    <row r="8580" spans="1:8" x14ac:dyDescent="0.25">
      <c r="A8580" s="41">
        <v>45859</v>
      </c>
      <c r="B8580" s="4" t="s">
        <v>372</v>
      </c>
      <c r="C8580" t="s">
        <v>373</v>
      </c>
      <c r="D8580" s="4">
        <v>2415</v>
      </c>
      <c r="E8580">
        <v>10</v>
      </c>
      <c r="F8580" t="s">
        <v>25</v>
      </c>
      <c r="G8580" t="s">
        <v>10961</v>
      </c>
      <c r="H8580" t="s">
        <v>8431</v>
      </c>
    </row>
    <row r="8581" spans="1:8" x14ac:dyDescent="0.25">
      <c r="A8581" s="41">
        <v>45859</v>
      </c>
      <c r="B8581" s="4" t="s">
        <v>9939</v>
      </c>
      <c r="C8581" t="s">
        <v>9939</v>
      </c>
      <c r="D8581" s="4">
        <v>2415</v>
      </c>
      <c r="E8581">
        <v>20</v>
      </c>
      <c r="F8581" t="s">
        <v>14</v>
      </c>
      <c r="G8581" t="s">
        <v>10961</v>
      </c>
      <c r="H8581" t="s">
        <v>8431</v>
      </c>
    </row>
    <row r="8582" spans="1:8" x14ac:dyDescent="0.25">
      <c r="A8582" s="41">
        <v>45860</v>
      </c>
      <c r="B8582" s="4" t="s">
        <v>5423</v>
      </c>
      <c r="C8582" t="s">
        <v>5424</v>
      </c>
      <c r="D8582" s="4">
        <v>2418</v>
      </c>
      <c r="E8582">
        <v>20</v>
      </c>
      <c r="F8582" t="s">
        <v>25</v>
      </c>
      <c r="G8582" t="s">
        <v>10961</v>
      </c>
      <c r="H8582" t="s">
        <v>8431</v>
      </c>
    </row>
    <row r="8583" spans="1:8" x14ac:dyDescent="0.25">
      <c r="A8583" s="41">
        <v>45860</v>
      </c>
      <c r="B8583" s="4" t="s">
        <v>2941</v>
      </c>
      <c r="C8583" t="s">
        <v>2942</v>
      </c>
      <c r="D8583" s="4">
        <v>2418</v>
      </c>
      <c r="E8583">
        <v>10</v>
      </c>
      <c r="F8583" t="s">
        <v>14</v>
      </c>
      <c r="G8583" t="s">
        <v>10961</v>
      </c>
      <c r="H8583" t="s">
        <v>8431</v>
      </c>
    </row>
    <row r="8584" spans="1:8" x14ac:dyDescent="0.25">
      <c r="A8584" s="41">
        <v>45857</v>
      </c>
      <c r="B8584" s="4" t="s">
        <v>462</v>
      </c>
      <c r="C8584" t="s">
        <v>463</v>
      </c>
      <c r="D8584" s="4">
        <v>3904</v>
      </c>
      <c r="E8584">
        <v>60</v>
      </c>
      <c r="F8584" t="s">
        <v>8414</v>
      </c>
      <c r="G8584" t="s">
        <v>10003</v>
      </c>
    </row>
    <row r="8585" spans="1:8" x14ac:dyDescent="0.25">
      <c r="A8585" s="41">
        <v>45857</v>
      </c>
      <c r="B8585" s="4" t="s">
        <v>454</v>
      </c>
      <c r="C8585" t="s">
        <v>455</v>
      </c>
      <c r="D8585" s="4">
        <v>3905</v>
      </c>
      <c r="E8585">
        <v>60</v>
      </c>
      <c r="F8585" t="s">
        <v>8414</v>
      </c>
      <c r="G8585" t="s">
        <v>10003</v>
      </c>
    </row>
    <row r="8586" spans="1:8" x14ac:dyDescent="0.25">
      <c r="A8586" s="41">
        <v>45857</v>
      </c>
      <c r="B8586" s="4" t="s">
        <v>1243</v>
      </c>
      <c r="C8586" t="s">
        <v>4511</v>
      </c>
      <c r="D8586" s="4">
        <v>3906</v>
      </c>
      <c r="E8586">
        <v>60</v>
      </c>
      <c r="F8586" t="s">
        <v>8414</v>
      </c>
      <c r="G8586" t="s">
        <v>10003</v>
      </c>
    </row>
    <row r="8587" spans="1:8" x14ac:dyDescent="0.25">
      <c r="A8587" s="41">
        <v>45857</v>
      </c>
      <c r="B8587" s="4" t="s">
        <v>474</v>
      </c>
      <c r="C8587" t="s">
        <v>4510</v>
      </c>
      <c r="D8587" s="4">
        <v>3907</v>
      </c>
      <c r="E8587">
        <v>60</v>
      </c>
      <c r="F8587" t="s">
        <v>8414</v>
      </c>
      <c r="G8587" t="s">
        <v>10003</v>
      </c>
    </row>
    <row r="8588" spans="1:8" x14ac:dyDescent="0.25">
      <c r="A8588" s="41">
        <v>45857</v>
      </c>
      <c r="B8588" s="4" t="s">
        <v>475</v>
      </c>
      <c r="C8588" t="s">
        <v>4512</v>
      </c>
      <c r="D8588" s="4">
        <v>3908</v>
      </c>
      <c r="E8588">
        <v>60</v>
      </c>
      <c r="F8588" t="s">
        <v>8414</v>
      </c>
      <c r="G8588" t="s">
        <v>10003</v>
      </c>
    </row>
    <row r="8589" spans="1:8" x14ac:dyDescent="0.25">
      <c r="A8589" s="41">
        <v>45857</v>
      </c>
      <c r="B8589" s="4" t="s">
        <v>465</v>
      </c>
      <c r="C8589" t="s">
        <v>466</v>
      </c>
      <c r="D8589" s="4">
        <v>3909</v>
      </c>
      <c r="E8589">
        <v>60</v>
      </c>
      <c r="F8589" t="s">
        <v>8414</v>
      </c>
      <c r="G8589" t="s">
        <v>10003</v>
      </c>
    </row>
    <row r="8590" spans="1:8" x14ac:dyDescent="0.25">
      <c r="A8590" s="41">
        <v>45859</v>
      </c>
      <c r="B8590" s="4" t="s">
        <v>11441</v>
      </c>
      <c r="C8590" t="s">
        <v>11442</v>
      </c>
      <c r="D8590" s="4">
        <v>3910</v>
      </c>
      <c r="E8590">
        <v>100</v>
      </c>
      <c r="F8590" t="s">
        <v>14</v>
      </c>
      <c r="G8590" t="s">
        <v>10003</v>
      </c>
    </row>
    <row r="8591" spans="1:8" x14ac:dyDescent="0.25">
      <c r="A8591" s="41">
        <v>45859</v>
      </c>
      <c r="B8591" s="14" t="s">
        <v>11443</v>
      </c>
      <c r="C8591" t="s">
        <v>11444</v>
      </c>
      <c r="D8591" s="4">
        <v>3911</v>
      </c>
      <c r="E8591">
        <v>300</v>
      </c>
      <c r="F8591" t="s">
        <v>14</v>
      </c>
      <c r="G8591" t="s">
        <v>10003</v>
      </c>
    </row>
    <row r="8592" spans="1:8" x14ac:dyDescent="0.25">
      <c r="A8592" s="41">
        <v>45859</v>
      </c>
      <c r="B8592" s="4" t="s">
        <v>11445</v>
      </c>
      <c r="C8592" t="s">
        <v>11446</v>
      </c>
      <c r="D8592" s="4">
        <v>3912</v>
      </c>
      <c r="E8592">
        <v>220</v>
      </c>
      <c r="F8592" t="s">
        <v>14</v>
      </c>
      <c r="G8592" t="s">
        <v>10003</v>
      </c>
    </row>
    <row r="8593" spans="1:8" x14ac:dyDescent="0.25">
      <c r="A8593" s="41">
        <v>45859</v>
      </c>
      <c r="B8593" s="4" t="s">
        <v>11447</v>
      </c>
      <c r="C8593" t="s">
        <v>11448</v>
      </c>
      <c r="D8593" s="4">
        <v>3913</v>
      </c>
      <c r="E8593">
        <v>50</v>
      </c>
      <c r="F8593" t="s">
        <v>14</v>
      </c>
      <c r="G8593" t="s">
        <v>10003</v>
      </c>
    </row>
    <row r="8594" spans="1:8" x14ac:dyDescent="0.25">
      <c r="A8594" s="41">
        <v>45859</v>
      </c>
      <c r="B8594" s="4">
        <v>26554408</v>
      </c>
      <c r="C8594" t="s">
        <v>11449</v>
      </c>
      <c r="D8594" s="4">
        <v>3914</v>
      </c>
      <c r="E8594">
        <v>50</v>
      </c>
      <c r="F8594" t="s">
        <v>14</v>
      </c>
      <c r="G8594" t="s">
        <v>10003</v>
      </c>
    </row>
    <row r="8595" spans="1:8" x14ac:dyDescent="0.25">
      <c r="A8595" s="41">
        <v>45859</v>
      </c>
      <c r="B8595" s="4" t="s">
        <v>11457</v>
      </c>
      <c r="C8595" t="s">
        <v>11450</v>
      </c>
      <c r="D8595" s="4">
        <v>3915</v>
      </c>
      <c r="E8595">
        <v>50</v>
      </c>
      <c r="F8595" t="s">
        <v>14</v>
      </c>
      <c r="G8595" t="s">
        <v>10003</v>
      </c>
    </row>
    <row r="8596" spans="1:8" x14ac:dyDescent="0.25">
      <c r="A8596" s="41">
        <v>45859</v>
      </c>
      <c r="B8596" s="4" t="s">
        <v>11451</v>
      </c>
      <c r="C8596" t="s">
        <v>11452</v>
      </c>
      <c r="D8596" s="4">
        <v>3916</v>
      </c>
      <c r="E8596">
        <v>50</v>
      </c>
      <c r="F8596" t="s">
        <v>14</v>
      </c>
      <c r="G8596" t="s">
        <v>10003</v>
      </c>
    </row>
    <row r="8597" spans="1:8" x14ac:dyDescent="0.25">
      <c r="A8597" s="41">
        <v>45859</v>
      </c>
      <c r="B8597" s="4" t="s">
        <v>11453</v>
      </c>
      <c r="C8597" t="s">
        <v>11454</v>
      </c>
      <c r="D8597" s="4">
        <v>3917</v>
      </c>
      <c r="E8597">
        <v>100</v>
      </c>
      <c r="F8597" t="s">
        <v>25</v>
      </c>
      <c r="G8597" t="s">
        <v>10003</v>
      </c>
    </row>
    <row r="8598" spans="1:8" x14ac:dyDescent="0.25">
      <c r="A8598" s="41">
        <v>45859</v>
      </c>
      <c r="B8598" s="4" t="s">
        <v>11455</v>
      </c>
      <c r="C8598" t="s">
        <v>11456</v>
      </c>
      <c r="D8598" s="4">
        <v>3918</v>
      </c>
      <c r="E8598">
        <v>20</v>
      </c>
      <c r="F8598" t="s">
        <v>14</v>
      </c>
      <c r="G8598" t="s">
        <v>10003</v>
      </c>
    </row>
    <row r="8599" spans="1:8" x14ac:dyDescent="0.25">
      <c r="A8599" s="41">
        <v>45856</v>
      </c>
      <c r="B8599" s="4" t="s">
        <v>10261</v>
      </c>
      <c r="C8599" t="s">
        <v>10570</v>
      </c>
      <c r="D8599" s="4">
        <v>3919</v>
      </c>
      <c r="E8599">
        <v>70</v>
      </c>
      <c r="F8599" t="s">
        <v>25</v>
      </c>
      <c r="G8599" t="s">
        <v>10003</v>
      </c>
    </row>
    <row r="8600" spans="1:8" x14ac:dyDescent="0.25">
      <c r="A8600" s="41">
        <v>45857</v>
      </c>
      <c r="B8600" s="4" t="s">
        <v>10989</v>
      </c>
      <c r="C8600" t="s">
        <v>10990</v>
      </c>
      <c r="D8600" s="4">
        <v>3922</v>
      </c>
      <c r="E8600">
        <v>45</v>
      </c>
      <c r="F8600" t="s">
        <v>25</v>
      </c>
      <c r="G8600" t="s">
        <v>10003</v>
      </c>
    </row>
    <row r="8601" spans="1:8" x14ac:dyDescent="0.25">
      <c r="A8601" s="41">
        <v>45857</v>
      </c>
      <c r="B8601" s="4" t="s">
        <v>11040</v>
      </c>
      <c r="C8601" t="s">
        <v>11040</v>
      </c>
      <c r="D8601" s="4">
        <v>3923</v>
      </c>
      <c r="E8601">
        <v>37</v>
      </c>
      <c r="F8601" t="s">
        <v>25</v>
      </c>
      <c r="G8601" t="s">
        <v>10003</v>
      </c>
    </row>
    <row r="8602" spans="1:8" x14ac:dyDescent="0.25">
      <c r="A8602" s="41">
        <v>45857</v>
      </c>
      <c r="B8602" s="4" t="s">
        <v>5423</v>
      </c>
      <c r="C8602" t="s">
        <v>5424</v>
      </c>
      <c r="D8602" s="4">
        <v>3924</v>
      </c>
      <c r="E8602">
        <v>350</v>
      </c>
      <c r="F8602" t="s">
        <v>25</v>
      </c>
      <c r="G8602" t="s">
        <v>10003</v>
      </c>
    </row>
    <row r="8603" spans="1:8" x14ac:dyDescent="0.25">
      <c r="A8603" s="41">
        <v>45857</v>
      </c>
      <c r="B8603" s="4" t="s">
        <v>5442</v>
      </c>
      <c r="C8603" t="s">
        <v>5443</v>
      </c>
      <c r="D8603" s="4">
        <v>3925</v>
      </c>
      <c r="E8603">
        <v>25</v>
      </c>
      <c r="F8603" t="s">
        <v>25</v>
      </c>
      <c r="G8603" t="s">
        <v>10003</v>
      </c>
    </row>
    <row r="8604" spans="1:8" x14ac:dyDescent="0.25">
      <c r="A8604" s="41">
        <v>45857</v>
      </c>
      <c r="B8604" s="4" t="s">
        <v>5436</v>
      </c>
      <c r="C8604" t="s">
        <v>5437</v>
      </c>
      <c r="D8604" s="4">
        <v>3926</v>
      </c>
      <c r="E8604">
        <v>100</v>
      </c>
      <c r="F8604" t="s">
        <v>25</v>
      </c>
      <c r="G8604" t="s">
        <v>10003</v>
      </c>
    </row>
    <row r="8605" spans="1:8" x14ac:dyDescent="0.25">
      <c r="A8605" s="41">
        <v>45857</v>
      </c>
      <c r="B8605" s="4" t="s">
        <v>2134</v>
      </c>
      <c r="C8605" t="s">
        <v>2135</v>
      </c>
      <c r="D8605" s="4">
        <v>3927</v>
      </c>
      <c r="E8605">
        <v>5920</v>
      </c>
      <c r="F8605" t="s">
        <v>14</v>
      </c>
      <c r="G8605" t="s">
        <v>10003</v>
      </c>
    </row>
    <row r="8606" spans="1:8" x14ac:dyDescent="0.25">
      <c r="A8606" s="41">
        <v>45857</v>
      </c>
      <c r="B8606" s="4" t="s">
        <v>2134</v>
      </c>
      <c r="C8606" t="s">
        <v>2135</v>
      </c>
      <c r="D8606" s="4">
        <v>3927</v>
      </c>
      <c r="E8606">
        <v>2000</v>
      </c>
      <c r="F8606" t="s">
        <v>14</v>
      </c>
      <c r="G8606" t="s">
        <v>10961</v>
      </c>
      <c r="H8606" t="s">
        <v>8431</v>
      </c>
    </row>
    <row r="8607" spans="1:8" x14ac:dyDescent="0.25">
      <c r="A8607" s="41">
        <v>45859</v>
      </c>
      <c r="B8607" s="4" t="s">
        <v>3362</v>
      </c>
      <c r="C8607" t="s">
        <v>3363</v>
      </c>
      <c r="D8607" s="4">
        <v>3928</v>
      </c>
      <c r="E8607">
        <v>1</v>
      </c>
      <c r="F8607" t="s">
        <v>14</v>
      </c>
      <c r="G8607" t="s">
        <v>10003</v>
      </c>
    </row>
    <row r="8608" spans="1:8" x14ac:dyDescent="0.25">
      <c r="A8608" s="41">
        <v>45859</v>
      </c>
      <c r="B8608" s="4" t="s">
        <v>11458</v>
      </c>
      <c r="C8608" t="s">
        <v>11459</v>
      </c>
      <c r="D8608" s="4">
        <v>3929</v>
      </c>
      <c r="E8608">
        <v>200</v>
      </c>
      <c r="F8608" t="s">
        <v>14</v>
      </c>
      <c r="G8608" t="s">
        <v>10003</v>
      </c>
    </row>
    <row r="8609" spans="1:8" x14ac:dyDescent="0.25">
      <c r="A8609" s="41">
        <v>45859</v>
      </c>
      <c r="B8609" s="4" t="s">
        <v>5568</v>
      </c>
      <c r="C8609" t="s">
        <v>5569</v>
      </c>
      <c r="D8609" s="4">
        <v>3930</v>
      </c>
      <c r="E8609">
        <v>30</v>
      </c>
      <c r="F8609" t="s">
        <v>14</v>
      </c>
      <c r="G8609" t="s">
        <v>10003</v>
      </c>
    </row>
    <row r="8610" spans="1:8" x14ac:dyDescent="0.25">
      <c r="A8610" s="41">
        <v>45859</v>
      </c>
      <c r="B8610" s="4" t="s">
        <v>5552</v>
      </c>
      <c r="C8610" t="s">
        <v>5553</v>
      </c>
      <c r="D8610" s="4">
        <v>3931</v>
      </c>
      <c r="E8610">
        <v>50</v>
      </c>
      <c r="F8610" t="s">
        <v>14</v>
      </c>
      <c r="G8610" t="s">
        <v>10003</v>
      </c>
    </row>
    <row r="8611" spans="1:8" x14ac:dyDescent="0.25">
      <c r="A8611" s="41">
        <v>45859</v>
      </c>
      <c r="B8611" s="4" t="s">
        <v>8809</v>
      </c>
      <c r="C8611" t="s">
        <v>8781</v>
      </c>
      <c r="D8611" s="4">
        <v>3932</v>
      </c>
      <c r="E8611">
        <v>164</v>
      </c>
      <c r="F8611" t="s">
        <v>14</v>
      </c>
      <c r="G8611" t="s">
        <v>10003</v>
      </c>
    </row>
    <row r="8612" spans="1:8" x14ac:dyDescent="0.25">
      <c r="A8612" s="41">
        <v>45859</v>
      </c>
      <c r="B8612" s="4" t="s">
        <v>8828</v>
      </c>
      <c r="C8612" t="s">
        <v>8798</v>
      </c>
      <c r="D8612" s="4">
        <v>3933</v>
      </c>
      <c r="E8612">
        <v>120</v>
      </c>
      <c r="F8612" t="s">
        <v>14</v>
      </c>
      <c r="G8612" t="s">
        <v>10003</v>
      </c>
    </row>
    <row r="8613" spans="1:8" x14ac:dyDescent="0.25">
      <c r="A8613" s="41">
        <v>45859</v>
      </c>
      <c r="B8613" s="4" t="s">
        <v>8829</v>
      </c>
      <c r="C8613" t="s">
        <v>8799</v>
      </c>
      <c r="D8613" s="4">
        <v>3934</v>
      </c>
      <c r="E8613">
        <v>64</v>
      </c>
      <c r="F8613" t="s">
        <v>14</v>
      </c>
      <c r="G8613" t="s">
        <v>10003</v>
      </c>
    </row>
    <row r="8614" spans="1:8" x14ac:dyDescent="0.25">
      <c r="A8614" s="41">
        <v>45859</v>
      </c>
      <c r="B8614" s="4" t="s">
        <v>8820</v>
      </c>
      <c r="C8614" t="s">
        <v>8790</v>
      </c>
      <c r="D8614" s="4">
        <v>3935</v>
      </c>
      <c r="E8614">
        <v>32</v>
      </c>
      <c r="F8614" t="s">
        <v>14</v>
      </c>
      <c r="G8614" t="s">
        <v>10003</v>
      </c>
    </row>
    <row r="8615" spans="1:8" x14ac:dyDescent="0.25">
      <c r="A8615" s="41">
        <v>45859</v>
      </c>
      <c r="B8615" s="4" t="s">
        <v>11100</v>
      </c>
      <c r="C8615" t="s">
        <v>11102</v>
      </c>
      <c r="D8615" s="4">
        <v>3936</v>
      </c>
      <c r="E8615">
        <v>87</v>
      </c>
      <c r="F8615" t="s">
        <v>14</v>
      </c>
      <c r="G8615" t="s">
        <v>10003</v>
      </c>
    </row>
    <row r="8616" spans="1:8" x14ac:dyDescent="0.25">
      <c r="A8616" s="41">
        <v>45862</v>
      </c>
      <c r="B8616" s="4" t="s">
        <v>52</v>
      </c>
      <c r="C8616" t="s">
        <v>53</v>
      </c>
      <c r="D8616" s="4">
        <v>2431</v>
      </c>
      <c r="E8616">
        <v>20</v>
      </c>
      <c r="F8616" t="s">
        <v>14</v>
      </c>
      <c r="G8616" t="s">
        <v>10961</v>
      </c>
      <c r="H8616" t="s">
        <v>11008</v>
      </c>
    </row>
    <row r="8617" spans="1:8" x14ac:dyDescent="0.25">
      <c r="A8617" s="41">
        <v>45862</v>
      </c>
      <c r="B8617" s="4" t="s">
        <v>9407</v>
      </c>
      <c r="C8617" t="s">
        <v>10649</v>
      </c>
      <c r="D8617" s="4">
        <v>2431</v>
      </c>
      <c r="E8617">
        <v>1</v>
      </c>
      <c r="F8617" t="s">
        <v>14</v>
      </c>
      <c r="G8617" t="s">
        <v>10961</v>
      </c>
      <c r="H8617" t="s">
        <v>8431</v>
      </c>
    </row>
    <row r="8618" spans="1:8" x14ac:dyDescent="0.25">
      <c r="A8618" s="41">
        <v>45862</v>
      </c>
      <c r="B8618" s="4" t="s">
        <v>1241</v>
      </c>
      <c r="C8618" t="s">
        <v>1242</v>
      </c>
      <c r="D8618" s="4">
        <v>2431</v>
      </c>
      <c r="E8618">
        <v>12</v>
      </c>
      <c r="F8618" t="s">
        <v>8414</v>
      </c>
      <c r="G8618" t="s">
        <v>10961</v>
      </c>
      <c r="H8618" t="s">
        <v>8431</v>
      </c>
    </row>
    <row r="8619" spans="1:8" x14ac:dyDescent="0.25">
      <c r="A8619" s="41">
        <v>45862</v>
      </c>
      <c r="B8619" s="4" t="s">
        <v>366</v>
      </c>
      <c r="C8619" t="s">
        <v>367</v>
      </c>
      <c r="D8619" s="4">
        <v>2431</v>
      </c>
      <c r="E8619">
        <v>40</v>
      </c>
      <c r="F8619" t="s">
        <v>14</v>
      </c>
      <c r="G8619" t="s">
        <v>10961</v>
      </c>
      <c r="H8619" t="s">
        <v>8431</v>
      </c>
    </row>
    <row r="8620" spans="1:8" x14ac:dyDescent="0.25">
      <c r="A8620" s="41">
        <v>45862</v>
      </c>
      <c r="B8620" s="4" t="s">
        <v>2035</v>
      </c>
      <c r="C8620" t="s">
        <v>2036</v>
      </c>
      <c r="D8620" s="4">
        <v>2431</v>
      </c>
      <c r="E8620">
        <v>6</v>
      </c>
      <c r="F8620" t="s">
        <v>14</v>
      </c>
      <c r="G8620" t="s">
        <v>10961</v>
      </c>
      <c r="H8620" t="s">
        <v>8431</v>
      </c>
    </row>
    <row r="8621" spans="1:8" x14ac:dyDescent="0.25">
      <c r="A8621" s="41">
        <v>45862</v>
      </c>
      <c r="B8621" s="4">
        <v>3280845100</v>
      </c>
      <c r="C8621" t="s">
        <v>8702</v>
      </c>
      <c r="D8621" s="4">
        <v>2431</v>
      </c>
      <c r="E8621">
        <v>2</v>
      </c>
      <c r="F8621" t="s">
        <v>14</v>
      </c>
      <c r="G8621" t="s">
        <v>10961</v>
      </c>
      <c r="H8621" t="s">
        <v>8431</v>
      </c>
    </row>
    <row r="8622" spans="1:8" x14ac:dyDescent="0.25">
      <c r="A8622" s="41">
        <v>45862</v>
      </c>
      <c r="B8622" s="4" t="s">
        <v>8877</v>
      </c>
      <c r="C8622" t="s">
        <v>8846</v>
      </c>
      <c r="D8622" s="4">
        <v>2431</v>
      </c>
      <c r="E8622">
        <v>2</v>
      </c>
      <c r="F8622" t="s">
        <v>14</v>
      </c>
      <c r="G8622" t="s">
        <v>10961</v>
      </c>
      <c r="H8622" t="s">
        <v>8431</v>
      </c>
    </row>
    <row r="8623" spans="1:8" x14ac:dyDescent="0.25">
      <c r="A8623" s="41">
        <v>45862</v>
      </c>
      <c r="B8623" s="4" t="s">
        <v>2418</v>
      </c>
      <c r="C8623" t="s">
        <v>2476</v>
      </c>
      <c r="D8623" s="4">
        <v>2431</v>
      </c>
      <c r="E8623">
        <v>4</v>
      </c>
      <c r="F8623" t="s">
        <v>14</v>
      </c>
      <c r="G8623" t="s">
        <v>10961</v>
      </c>
      <c r="H8623" t="s">
        <v>8431</v>
      </c>
    </row>
    <row r="8624" spans="1:8" x14ac:dyDescent="0.25">
      <c r="A8624" s="41">
        <v>45862</v>
      </c>
      <c r="B8624" s="4" t="s">
        <v>8873</v>
      </c>
      <c r="C8624" t="s">
        <v>8841</v>
      </c>
      <c r="D8624" s="4">
        <v>2431</v>
      </c>
      <c r="E8624">
        <v>4</v>
      </c>
      <c r="F8624" t="s">
        <v>14</v>
      </c>
      <c r="G8624" t="s">
        <v>10961</v>
      </c>
      <c r="H8624" t="s">
        <v>8431</v>
      </c>
    </row>
    <row r="8625" spans="1:8" x14ac:dyDescent="0.25">
      <c r="A8625" s="41">
        <v>45862</v>
      </c>
      <c r="B8625" s="4" t="s">
        <v>9257</v>
      </c>
      <c r="C8625" t="s">
        <v>8922</v>
      </c>
      <c r="D8625" s="4">
        <v>2431</v>
      </c>
      <c r="E8625">
        <v>1</v>
      </c>
      <c r="F8625" t="s">
        <v>25</v>
      </c>
      <c r="G8625" t="s">
        <v>10961</v>
      </c>
      <c r="H8625" t="s">
        <v>8431</v>
      </c>
    </row>
    <row r="8626" spans="1:8" x14ac:dyDescent="0.25">
      <c r="A8626" s="41">
        <v>45862</v>
      </c>
      <c r="B8626" s="4" t="s">
        <v>2259</v>
      </c>
      <c r="C8626" t="s">
        <v>2260</v>
      </c>
      <c r="D8626" s="4">
        <v>2431</v>
      </c>
      <c r="E8626">
        <v>20</v>
      </c>
      <c r="F8626" t="s">
        <v>14</v>
      </c>
      <c r="G8626" t="s">
        <v>10961</v>
      </c>
      <c r="H8626" t="s">
        <v>8431</v>
      </c>
    </row>
    <row r="8627" spans="1:8" x14ac:dyDescent="0.25">
      <c r="A8627" s="41">
        <v>45862</v>
      </c>
      <c r="B8627" s="4" t="s">
        <v>2293</v>
      </c>
      <c r="C8627" t="s">
        <v>2294</v>
      </c>
      <c r="D8627" s="4">
        <v>2431</v>
      </c>
      <c r="E8627">
        <v>240</v>
      </c>
      <c r="F8627" t="s">
        <v>14</v>
      </c>
      <c r="G8627" t="s">
        <v>10961</v>
      </c>
      <c r="H8627" t="s">
        <v>8431</v>
      </c>
    </row>
    <row r="8628" spans="1:8" x14ac:dyDescent="0.25">
      <c r="A8628" s="41">
        <v>45862</v>
      </c>
      <c r="B8628" s="4" t="s">
        <v>11461</v>
      </c>
      <c r="C8628" t="s">
        <v>11462</v>
      </c>
      <c r="D8628" s="4">
        <v>2431</v>
      </c>
      <c r="E8628">
        <v>240</v>
      </c>
      <c r="F8628" t="s">
        <v>14</v>
      </c>
      <c r="G8628" t="s">
        <v>10961</v>
      </c>
      <c r="H8628" t="s">
        <v>8431</v>
      </c>
    </row>
    <row r="8629" spans="1:8" x14ac:dyDescent="0.25">
      <c r="A8629" s="41">
        <v>45862</v>
      </c>
      <c r="B8629" s="4" t="s">
        <v>5450</v>
      </c>
      <c r="C8629" t="s">
        <v>5451</v>
      </c>
      <c r="D8629" s="4">
        <v>2431</v>
      </c>
      <c r="E8629">
        <v>20</v>
      </c>
      <c r="F8629" t="s">
        <v>25</v>
      </c>
      <c r="G8629" t="s">
        <v>10961</v>
      </c>
      <c r="H8629" t="s">
        <v>8431</v>
      </c>
    </row>
    <row r="8630" spans="1:8" x14ac:dyDescent="0.25">
      <c r="A8630" s="41">
        <v>45862</v>
      </c>
      <c r="B8630" s="4" t="s">
        <v>11460</v>
      </c>
      <c r="C8630" t="s">
        <v>11322</v>
      </c>
      <c r="D8630" s="4" t="s">
        <v>11463</v>
      </c>
      <c r="E8630">
        <v>1</v>
      </c>
      <c r="F8630" t="s">
        <v>14</v>
      </c>
      <c r="G8630" t="s">
        <v>10961</v>
      </c>
      <c r="H8630" t="s">
        <v>8431</v>
      </c>
    </row>
    <row r="8631" spans="1:8" x14ac:dyDescent="0.25">
      <c r="A8631" s="41">
        <v>45862</v>
      </c>
      <c r="B8631" s="4" t="s">
        <v>8887</v>
      </c>
      <c r="C8631" t="s">
        <v>8861</v>
      </c>
      <c r="D8631" s="4" t="s">
        <v>11463</v>
      </c>
      <c r="E8631">
        <v>2</v>
      </c>
      <c r="F8631" t="s">
        <v>14</v>
      </c>
      <c r="G8631" t="s">
        <v>10961</v>
      </c>
      <c r="H8631" t="s">
        <v>8431</v>
      </c>
    </row>
    <row r="8632" spans="1:8" x14ac:dyDescent="0.25">
      <c r="A8632" s="41">
        <v>45862</v>
      </c>
      <c r="B8632" s="4" t="s">
        <v>8899</v>
      </c>
      <c r="C8632" t="s">
        <v>8860</v>
      </c>
      <c r="D8632" s="4" t="s">
        <v>11463</v>
      </c>
      <c r="E8632">
        <v>2</v>
      </c>
      <c r="F8632" t="s">
        <v>14</v>
      </c>
      <c r="G8632" t="s">
        <v>10961</v>
      </c>
      <c r="H8632" t="s">
        <v>8431</v>
      </c>
    </row>
    <row r="8633" spans="1:8" x14ac:dyDescent="0.25">
      <c r="A8633" s="41">
        <v>45862</v>
      </c>
      <c r="B8633" s="4" t="s">
        <v>10177</v>
      </c>
      <c r="C8633" t="s">
        <v>5841</v>
      </c>
      <c r="D8633" s="4" t="s">
        <v>11463</v>
      </c>
      <c r="E8633">
        <v>10</v>
      </c>
      <c r="F8633" t="s">
        <v>14</v>
      </c>
      <c r="G8633" t="s">
        <v>10961</v>
      </c>
      <c r="H8633" t="s">
        <v>8431</v>
      </c>
    </row>
    <row r="8634" spans="1:8" x14ac:dyDescent="0.25">
      <c r="A8634" s="41">
        <v>45862</v>
      </c>
      <c r="B8634" s="4" t="s">
        <v>1085</v>
      </c>
      <c r="C8634" t="s">
        <v>1086</v>
      </c>
      <c r="D8634" s="4" t="s">
        <v>11463</v>
      </c>
      <c r="E8634">
        <v>10</v>
      </c>
      <c r="F8634" t="s">
        <v>14</v>
      </c>
      <c r="G8634" t="s">
        <v>10961</v>
      </c>
      <c r="H8634" t="s">
        <v>8431</v>
      </c>
    </row>
    <row r="8635" spans="1:8" x14ac:dyDescent="0.25">
      <c r="A8635" s="41">
        <v>45862</v>
      </c>
      <c r="B8635" s="4" t="s">
        <v>8819</v>
      </c>
      <c r="C8635" t="s">
        <v>8789</v>
      </c>
      <c r="D8635" s="4" t="s">
        <v>11463</v>
      </c>
      <c r="E8635">
        <v>8</v>
      </c>
      <c r="F8635" t="s">
        <v>14</v>
      </c>
      <c r="G8635" t="s">
        <v>10961</v>
      </c>
      <c r="H8635" t="s">
        <v>8431</v>
      </c>
    </row>
    <row r="8636" spans="1:8" x14ac:dyDescent="0.25">
      <c r="A8636" s="41">
        <v>45862</v>
      </c>
      <c r="B8636" s="4">
        <v>4340460100</v>
      </c>
      <c r="C8636" t="s">
        <v>8730</v>
      </c>
      <c r="D8636" s="4" t="s">
        <v>11463</v>
      </c>
      <c r="E8636">
        <v>4</v>
      </c>
      <c r="F8636" t="s">
        <v>14</v>
      </c>
      <c r="G8636" t="s">
        <v>10961</v>
      </c>
      <c r="H8636" t="s">
        <v>8431</v>
      </c>
    </row>
    <row r="8637" spans="1:8" x14ac:dyDescent="0.25">
      <c r="A8637" s="41">
        <v>45862</v>
      </c>
      <c r="B8637" s="4">
        <v>3280613100</v>
      </c>
      <c r="C8637" t="s">
        <v>8689</v>
      </c>
      <c r="D8637" s="4" t="s">
        <v>11463</v>
      </c>
      <c r="E8637">
        <v>2</v>
      </c>
      <c r="F8637" t="s">
        <v>14</v>
      </c>
      <c r="G8637" t="s">
        <v>10961</v>
      </c>
      <c r="H8637" t="s">
        <v>8431</v>
      </c>
    </row>
    <row r="8638" spans="1:8" x14ac:dyDescent="0.25">
      <c r="A8638" s="41">
        <v>45862</v>
      </c>
      <c r="B8638" s="4">
        <v>3280876100</v>
      </c>
      <c r="C8638" t="s">
        <v>8708</v>
      </c>
      <c r="D8638" s="4" t="s">
        <v>11463</v>
      </c>
      <c r="E8638">
        <v>2</v>
      </c>
      <c r="F8638" t="s">
        <v>14</v>
      </c>
      <c r="G8638" t="s">
        <v>10961</v>
      </c>
      <c r="H8638" t="s">
        <v>8431</v>
      </c>
    </row>
    <row r="8639" spans="1:8" x14ac:dyDescent="0.25">
      <c r="A8639" s="41">
        <v>45862</v>
      </c>
      <c r="B8639" s="4" t="s">
        <v>9350</v>
      </c>
      <c r="C8639" t="s">
        <v>8939</v>
      </c>
      <c r="D8639" s="4" t="s">
        <v>11463</v>
      </c>
      <c r="E8639">
        <v>2</v>
      </c>
      <c r="F8639" t="s">
        <v>14</v>
      </c>
      <c r="G8639" t="s">
        <v>10961</v>
      </c>
      <c r="H8639" t="s">
        <v>8431</v>
      </c>
    </row>
    <row r="8640" spans="1:8" x14ac:dyDescent="0.25">
      <c r="A8640" s="41">
        <v>45862</v>
      </c>
      <c r="B8640" s="4" t="s">
        <v>2136</v>
      </c>
      <c r="C8640" t="s">
        <v>2137</v>
      </c>
      <c r="D8640" s="4" t="s">
        <v>11463</v>
      </c>
      <c r="E8640">
        <v>60</v>
      </c>
      <c r="F8640" t="s">
        <v>25</v>
      </c>
      <c r="G8640" t="s">
        <v>10961</v>
      </c>
      <c r="H8640" t="s">
        <v>8431</v>
      </c>
    </row>
    <row r="8641" spans="1:8" x14ac:dyDescent="0.25">
      <c r="A8641" s="41">
        <v>45862</v>
      </c>
      <c r="B8641" s="4" t="s">
        <v>10185</v>
      </c>
      <c r="C8641" t="s">
        <v>5811</v>
      </c>
      <c r="D8641" s="4" t="s">
        <v>11463</v>
      </c>
      <c r="E8641">
        <v>8</v>
      </c>
      <c r="F8641" t="s">
        <v>25</v>
      </c>
      <c r="G8641" t="s">
        <v>10961</v>
      </c>
      <c r="H8641" t="s">
        <v>8431</v>
      </c>
    </row>
    <row r="8642" spans="1:8" x14ac:dyDescent="0.25">
      <c r="A8642" s="41">
        <v>45862</v>
      </c>
      <c r="B8642" s="4" t="s">
        <v>2297</v>
      </c>
      <c r="C8642" t="s">
        <v>2298</v>
      </c>
      <c r="D8642" s="4" t="s">
        <v>11463</v>
      </c>
      <c r="E8642">
        <v>72</v>
      </c>
      <c r="F8642" t="s">
        <v>14</v>
      </c>
      <c r="G8642" t="s">
        <v>10961</v>
      </c>
      <c r="H8642" t="s">
        <v>8431</v>
      </c>
    </row>
    <row r="8643" spans="1:8" x14ac:dyDescent="0.25">
      <c r="A8643" s="41">
        <v>45862</v>
      </c>
      <c r="B8643" s="4" t="s">
        <v>1099</v>
      </c>
      <c r="C8643" t="s">
        <v>1100</v>
      </c>
      <c r="D8643" s="4" t="s">
        <v>11463</v>
      </c>
      <c r="E8643">
        <v>6</v>
      </c>
      <c r="F8643" t="s">
        <v>14</v>
      </c>
      <c r="G8643" t="s">
        <v>10961</v>
      </c>
      <c r="H8643" t="s">
        <v>8431</v>
      </c>
    </row>
    <row r="8644" spans="1:8" x14ac:dyDescent="0.25">
      <c r="A8644" s="41">
        <v>45862</v>
      </c>
      <c r="B8644" s="4" t="s">
        <v>1113</v>
      </c>
      <c r="C8644" t="s">
        <v>8424</v>
      </c>
      <c r="D8644" s="4" t="s">
        <v>11463</v>
      </c>
      <c r="E8644">
        <v>1</v>
      </c>
      <c r="F8644" t="s">
        <v>14</v>
      </c>
      <c r="G8644" t="s">
        <v>10961</v>
      </c>
      <c r="H8644" t="s">
        <v>8431</v>
      </c>
    </row>
    <row r="8645" spans="1:8" x14ac:dyDescent="0.25">
      <c r="A8645" s="41">
        <v>45862</v>
      </c>
      <c r="B8645" s="4" t="s">
        <v>5436</v>
      </c>
      <c r="C8645" t="s">
        <v>5437</v>
      </c>
      <c r="D8645" s="4" t="s">
        <v>11463</v>
      </c>
      <c r="E8645">
        <v>20</v>
      </c>
      <c r="F8645" t="s">
        <v>25</v>
      </c>
      <c r="G8645" t="s">
        <v>10961</v>
      </c>
      <c r="H8645" t="s">
        <v>8431</v>
      </c>
    </row>
    <row r="8646" spans="1:8" x14ac:dyDescent="0.25">
      <c r="A8646" s="41">
        <v>45862</v>
      </c>
      <c r="B8646" s="4" t="s">
        <v>5423</v>
      </c>
      <c r="C8646" t="s">
        <v>5424</v>
      </c>
      <c r="D8646" s="4" t="s">
        <v>11463</v>
      </c>
      <c r="E8646">
        <v>20</v>
      </c>
      <c r="F8646" t="s">
        <v>25</v>
      </c>
      <c r="G8646" t="s">
        <v>10961</v>
      </c>
      <c r="H8646" t="s">
        <v>8431</v>
      </c>
    </row>
    <row r="8647" spans="1:8" x14ac:dyDescent="0.25">
      <c r="A8647" s="41">
        <v>45862</v>
      </c>
      <c r="B8647" s="4" t="s">
        <v>6444</v>
      </c>
      <c r="C8647" t="s">
        <v>6445</v>
      </c>
      <c r="D8647" s="4" t="s">
        <v>11463</v>
      </c>
      <c r="E8647">
        <v>6</v>
      </c>
      <c r="F8647" t="s">
        <v>14</v>
      </c>
      <c r="G8647" t="s">
        <v>10961</v>
      </c>
      <c r="H8647" t="s">
        <v>8431</v>
      </c>
    </row>
    <row r="8648" spans="1:8" x14ac:dyDescent="0.25">
      <c r="A8648" s="41">
        <v>45862</v>
      </c>
      <c r="B8648" s="4" t="s">
        <v>8884</v>
      </c>
      <c r="C8648" t="s">
        <v>8855</v>
      </c>
      <c r="D8648" s="4" t="s">
        <v>11463</v>
      </c>
      <c r="E8648">
        <v>2</v>
      </c>
      <c r="F8648" t="s">
        <v>14</v>
      </c>
      <c r="G8648" t="s">
        <v>10961</v>
      </c>
      <c r="H8648" t="s">
        <v>8431</v>
      </c>
    </row>
    <row r="8649" spans="1:8" x14ac:dyDescent="0.25">
      <c r="A8649" s="41">
        <v>45862</v>
      </c>
      <c r="B8649" s="4" t="s">
        <v>7818</v>
      </c>
      <c r="C8649" t="s">
        <v>7819</v>
      </c>
      <c r="D8649" s="4" t="s">
        <v>11463</v>
      </c>
      <c r="E8649">
        <v>40</v>
      </c>
      <c r="F8649" t="s">
        <v>14</v>
      </c>
      <c r="G8649" t="s">
        <v>10961</v>
      </c>
      <c r="H8649" t="s">
        <v>8431</v>
      </c>
    </row>
    <row r="8650" spans="1:8" x14ac:dyDescent="0.25">
      <c r="A8650" s="41">
        <v>45862</v>
      </c>
      <c r="B8650" s="4" t="s">
        <v>2165</v>
      </c>
      <c r="C8650" t="s">
        <v>2166</v>
      </c>
      <c r="D8650" s="4" t="s">
        <v>11463</v>
      </c>
      <c r="E8650">
        <v>20</v>
      </c>
      <c r="F8650" t="s">
        <v>14</v>
      </c>
      <c r="G8650" t="s">
        <v>10961</v>
      </c>
      <c r="H8650" t="s">
        <v>8431</v>
      </c>
    </row>
    <row r="8651" spans="1:8" x14ac:dyDescent="0.25">
      <c r="A8651" s="41">
        <v>45862</v>
      </c>
      <c r="B8651" s="4" t="s">
        <v>8881</v>
      </c>
      <c r="C8651" t="s">
        <v>8852</v>
      </c>
      <c r="D8651" s="4" t="s">
        <v>11463</v>
      </c>
      <c r="E8651">
        <v>4</v>
      </c>
      <c r="F8651" t="s">
        <v>14</v>
      </c>
      <c r="G8651" t="s">
        <v>10961</v>
      </c>
      <c r="H8651" t="s">
        <v>8431</v>
      </c>
    </row>
    <row r="8652" spans="1:8" x14ac:dyDescent="0.25">
      <c r="A8652" s="41">
        <v>45862</v>
      </c>
      <c r="B8652" s="4" t="s">
        <v>1089</v>
      </c>
      <c r="C8652" t="s">
        <v>3855</v>
      </c>
      <c r="D8652" s="4" t="s">
        <v>11463</v>
      </c>
      <c r="E8652">
        <v>1</v>
      </c>
      <c r="F8652" t="s">
        <v>14</v>
      </c>
      <c r="G8652" t="s">
        <v>10961</v>
      </c>
      <c r="H8652" t="s">
        <v>8431</v>
      </c>
    </row>
    <row r="8653" spans="1:8" x14ac:dyDescent="0.25">
      <c r="A8653" s="41">
        <v>45862</v>
      </c>
      <c r="B8653" s="4" t="s">
        <v>1174</v>
      </c>
      <c r="C8653" t="s">
        <v>1175</v>
      </c>
      <c r="D8653" s="4" t="s">
        <v>11463</v>
      </c>
      <c r="E8653">
        <v>20</v>
      </c>
      <c r="F8653" t="s">
        <v>25</v>
      </c>
      <c r="G8653" t="s">
        <v>10961</v>
      </c>
      <c r="H8653" t="s">
        <v>8431</v>
      </c>
    </row>
    <row r="8654" spans="1:8" x14ac:dyDescent="0.25">
      <c r="A8654" s="41">
        <v>45862</v>
      </c>
      <c r="B8654" s="4" t="s">
        <v>3916</v>
      </c>
      <c r="C8654" t="s">
        <v>3917</v>
      </c>
      <c r="D8654" s="4" t="s">
        <v>11463</v>
      </c>
      <c r="E8654">
        <v>10</v>
      </c>
      <c r="F8654" t="s">
        <v>25</v>
      </c>
      <c r="G8654" t="s">
        <v>10961</v>
      </c>
      <c r="H8654" t="s">
        <v>8431</v>
      </c>
    </row>
    <row r="8655" spans="1:8" x14ac:dyDescent="0.25">
      <c r="A8655" s="41">
        <v>45862</v>
      </c>
      <c r="B8655" s="4" t="s">
        <v>474</v>
      </c>
      <c r="C8655" t="s">
        <v>4510</v>
      </c>
      <c r="D8655" s="4" t="s">
        <v>11463</v>
      </c>
      <c r="E8655">
        <v>12</v>
      </c>
      <c r="F8655" t="s">
        <v>8414</v>
      </c>
      <c r="G8655" t="s">
        <v>10961</v>
      </c>
      <c r="H8655" t="s">
        <v>8431</v>
      </c>
    </row>
    <row r="8656" spans="1:8" x14ac:dyDescent="0.25">
      <c r="A8656" s="41">
        <v>45862</v>
      </c>
      <c r="B8656" s="4">
        <v>165810022</v>
      </c>
      <c r="C8656" t="s">
        <v>11464</v>
      </c>
      <c r="D8656" s="4" t="s">
        <v>11463</v>
      </c>
      <c r="E8656">
        <v>2</v>
      </c>
      <c r="F8656" t="s">
        <v>14</v>
      </c>
      <c r="G8656" t="s">
        <v>10961</v>
      </c>
      <c r="H8656" t="s">
        <v>8431</v>
      </c>
    </row>
    <row r="8657" spans="1:8" x14ac:dyDescent="0.25">
      <c r="A8657" s="41">
        <v>45862</v>
      </c>
      <c r="B8657" s="4" t="s">
        <v>2134</v>
      </c>
      <c r="C8657" t="s">
        <v>2135</v>
      </c>
      <c r="D8657" s="4">
        <v>2434</v>
      </c>
      <c r="E8657">
        <v>26</v>
      </c>
      <c r="F8657" t="s">
        <v>14</v>
      </c>
      <c r="G8657" t="s">
        <v>10961</v>
      </c>
      <c r="H8657" t="s">
        <v>11466</v>
      </c>
    </row>
    <row r="8658" spans="1:8" x14ac:dyDescent="0.25">
      <c r="A8658" s="41">
        <v>45862</v>
      </c>
      <c r="B8658" s="4" t="s">
        <v>10977</v>
      </c>
      <c r="C8658" t="s">
        <v>10977</v>
      </c>
      <c r="D8658" s="4">
        <v>2432</v>
      </c>
      <c r="E8658">
        <v>1</v>
      </c>
      <c r="F8658" t="s">
        <v>14</v>
      </c>
      <c r="G8658" t="s">
        <v>10961</v>
      </c>
      <c r="H8658" t="s">
        <v>11466</v>
      </c>
    </row>
    <row r="8659" spans="1:8" x14ac:dyDescent="0.25">
      <c r="A8659" s="41">
        <v>45862</v>
      </c>
      <c r="B8659" s="4" t="s">
        <v>2402</v>
      </c>
      <c r="C8659" t="s">
        <v>2461</v>
      </c>
      <c r="D8659" s="4">
        <v>2423</v>
      </c>
      <c r="E8659">
        <v>10</v>
      </c>
      <c r="F8659" t="s">
        <v>14</v>
      </c>
      <c r="G8659" t="s">
        <v>10961</v>
      </c>
      <c r="H8659" t="s">
        <v>10178</v>
      </c>
    </row>
    <row r="8660" spans="1:8" x14ac:dyDescent="0.25">
      <c r="A8660" s="41">
        <v>45862</v>
      </c>
      <c r="B8660" s="4" t="s">
        <v>2404</v>
      </c>
      <c r="C8660" t="s">
        <v>2463</v>
      </c>
      <c r="D8660" s="4">
        <v>2423</v>
      </c>
      <c r="E8660">
        <v>15</v>
      </c>
      <c r="F8660" t="s">
        <v>14</v>
      </c>
      <c r="G8660" t="s">
        <v>10961</v>
      </c>
      <c r="H8660" t="s">
        <v>10178</v>
      </c>
    </row>
    <row r="8661" spans="1:8" x14ac:dyDescent="0.25">
      <c r="A8661" s="41">
        <v>45862</v>
      </c>
      <c r="B8661" s="4" t="s">
        <v>8233</v>
      </c>
      <c r="C8661" t="s">
        <v>8234</v>
      </c>
      <c r="D8661" s="4">
        <v>2423</v>
      </c>
      <c r="E8661">
        <v>20</v>
      </c>
      <c r="F8661" t="s">
        <v>14</v>
      </c>
      <c r="G8661" t="s">
        <v>10961</v>
      </c>
      <c r="H8661" t="s">
        <v>10178</v>
      </c>
    </row>
    <row r="8662" spans="1:8" x14ac:dyDescent="0.25">
      <c r="A8662" s="41">
        <v>45862</v>
      </c>
      <c r="B8662" s="4" t="s">
        <v>8337</v>
      </c>
      <c r="C8662" t="s">
        <v>8338</v>
      </c>
      <c r="D8662" s="4">
        <v>2423</v>
      </c>
      <c r="E8662">
        <v>30</v>
      </c>
      <c r="F8662" t="s">
        <v>14</v>
      </c>
      <c r="G8662" t="s">
        <v>10961</v>
      </c>
      <c r="H8662" t="s">
        <v>10178</v>
      </c>
    </row>
    <row r="8663" spans="1:8" x14ac:dyDescent="0.25">
      <c r="A8663" s="41">
        <v>45862</v>
      </c>
      <c r="B8663" s="4" t="s">
        <v>8149</v>
      </c>
      <c r="C8663" t="s">
        <v>8150</v>
      </c>
      <c r="D8663" s="4">
        <v>2423</v>
      </c>
      <c r="E8663">
        <v>50</v>
      </c>
      <c r="F8663" t="s">
        <v>14</v>
      </c>
      <c r="G8663" t="s">
        <v>10961</v>
      </c>
      <c r="H8663" t="s">
        <v>10178</v>
      </c>
    </row>
    <row r="8664" spans="1:8" x14ac:dyDescent="0.25">
      <c r="A8664" s="41">
        <v>45862</v>
      </c>
      <c r="B8664" s="4" t="s">
        <v>8153</v>
      </c>
      <c r="C8664" t="s">
        <v>8154</v>
      </c>
      <c r="D8664" s="4">
        <v>2423</v>
      </c>
      <c r="E8664">
        <v>30</v>
      </c>
      <c r="F8664" t="s">
        <v>14</v>
      </c>
      <c r="G8664" t="s">
        <v>10961</v>
      </c>
      <c r="H8664" t="s">
        <v>10178</v>
      </c>
    </row>
    <row r="8665" spans="1:8" x14ac:dyDescent="0.25">
      <c r="A8665" s="41">
        <v>45862</v>
      </c>
      <c r="B8665" s="4" t="s">
        <v>344</v>
      </c>
      <c r="C8665" t="s">
        <v>345</v>
      </c>
      <c r="D8665" s="4">
        <v>2423</v>
      </c>
      <c r="E8665">
        <v>204</v>
      </c>
      <c r="F8665" t="s">
        <v>14</v>
      </c>
      <c r="G8665" t="s">
        <v>10961</v>
      </c>
      <c r="H8665" t="s">
        <v>10178</v>
      </c>
    </row>
    <row r="8666" spans="1:8" x14ac:dyDescent="0.25">
      <c r="A8666" s="41">
        <v>45862</v>
      </c>
      <c r="B8666" s="4" t="s">
        <v>8137</v>
      </c>
      <c r="C8666" t="s">
        <v>8138</v>
      </c>
      <c r="D8666" s="4">
        <v>2399</v>
      </c>
      <c r="E8666">
        <v>150</v>
      </c>
      <c r="F8666" t="s">
        <v>14</v>
      </c>
      <c r="G8666" t="s">
        <v>10961</v>
      </c>
      <c r="H8666" t="s">
        <v>9275</v>
      </c>
    </row>
    <row r="8667" spans="1:8" x14ac:dyDescent="0.25">
      <c r="A8667" s="41">
        <v>45862</v>
      </c>
      <c r="B8667" s="4" t="s">
        <v>11410</v>
      </c>
      <c r="C8667" t="s">
        <v>11410</v>
      </c>
      <c r="D8667" s="4">
        <v>2399</v>
      </c>
      <c r="E8667">
        <v>10</v>
      </c>
      <c r="F8667" t="s">
        <v>14</v>
      </c>
      <c r="G8667" t="s">
        <v>10961</v>
      </c>
      <c r="H8667" t="s">
        <v>9275</v>
      </c>
    </row>
    <row r="8668" spans="1:8" x14ac:dyDescent="0.25">
      <c r="A8668" s="41">
        <v>45862</v>
      </c>
      <c r="B8668" s="4" t="s">
        <v>5850</v>
      </c>
      <c r="C8668" t="s">
        <v>5851</v>
      </c>
      <c r="D8668" s="4">
        <v>2327</v>
      </c>
      <c r="E8668">
        <v>10</v>
      </c>
      <c r="F8668" t="s">
        <v>14</v>
      </c>
      <c r="G8668" t="s">
        <v>10961</v>
      </c>
      <c r="H8668" t="s">
        <v>10862</v>
      </c>
    </row>
    <row r="8669" spans="1:8" x14ac:dyDescent="0.25">
      <c r="A8669" s="41">
        <v>45862</v>
      </c>
      <c r="B8669" s="4" t="s">
        <v>2369</v>
      </c>
      <c r="C8669" t="s">
        <v>2441</v>
      </c>
      <c r="D8669" s="4">
        <v>2327</v>
      </c>
      <c r="E8669">
        <v>20</v>
      </c>
      <c r="F8669" t="s">
        <v>14</v>
      </c>
      <c r="G8669" t="s">
        <v>10961</v>
      </c>
      <c r="H8669" t="s">
        <v>10862</v>
      </c>
    </row>
    <row r="8670" spans="1:8" x14ac:dyDescent="0.25">
      <c r="A8670" s="41">
        <v>45860</v>
      </c>
      <c r="B8670" s="4" t="s">
        <v>8828</v>
      </c>
      <c r="C8670" t="s">
        <v>8798</v>
      </c>
      <c r="D8670" s="4" t="s">
        <v>11467</v>
      </c>
      <c r="E8670">
        <v>16</v>
      </c>
      <c r="F8670" t="s">
        <v>14</v>
      </c>
      <c r="G8670" t="s">
        <v>10961</v>
      </c>
      <c r="H8670" t="s">
        <v>8431</v>
      </c>
    </row>
    <row r="8671" spans="1:8" x14ac:dyDescent="0.25">
      <c r="A8671" s="41">
        <v>45860</v>
      </c>
      <c r="B8671" s="4" t="s">
        <v>9540</v>
      </c>
      <c r="C8671" t="s">
        <v>9711</v>
      </c>
      <c r="D8671" s="4" t="s">
        <v>11467</v>
      </c>
      <c r="E8671">
        <v>10</v>
      </c>
      <c r="F8671" t="s">
        <v>14</v>
      </c>
      <c r="G8671" t="s">
        <v>10961</v>
      </c>
      <c r="H8671" t="s">
        <v>8431</v>
      </c>
    </row>
    <row r="8672" spans="1:8" x14ac:dyDescent="0.25">
      <c r="A8672" s="41">
        <v>45860</v>
      </c>
      <c r="B8672" s="4" t="s">
        <v>2191</v>
      </c>
      <c r="C8672" t="s">
        <v>2192</v>
      </c>
      <c r="D8672" s="4" t="s">
        <v>11467</v>
      </c>
      <c r="E8672">
        <v>7</v>
      </c>
      <c r="F8672" t="s">
        <v>25</v>
      </c>
      <c r="G8672" t="s">
        <v>10961</v>
      </c>
      <c r="H8672" t="s">
        <v>8431</v>
      </c>
    </row>
    <row r="8673" spans="1:8" x14ac:dyDescent="0.25">
      <c r="A8673" s="41">
        <v>45860</v>
      </c>
      <c r="B8673" s="4" t="s">
        <v>2189</v>
      </c>
      <c r="C8673" t="s">
        <v>2190</v>
      </c>
      <c r="D8673" s="4" t="s">
        <v>11467</v>
      </c>
      <c r="E8673">
        <v>10</v>
      </c>
      <c r="F8673" t="s">
        <v>25</v>
      </c>
      <c r="G8673" t="s">
        <v>10961</v>
      </c>
      <c r="H8673" t="s">
        <v>8431</v>
      </c>
    </row>
    <row r="8674" spans="1:8" x14ac:dyDescent="0.25">
      <c r="A8674" s="41">
        <v>45860</v>
      </c>
      <c r="B8674" s="4" t="s">
        <v>3916</v>
      </c>
      <c r="C8674" t="s">
        <v>3917</v>
      </c>
      <c r="D8674" s="4" t="s">
        <v>11467</v>
      </c>
      <c r="E8674">
        <v>30</v>
      </c>
      <c r="F8674" t="s">
        <v>25</v>
      </c>
      <c r="G8674" t="s">
        <v>10961</v>
      </c>
      <c r="H8674" t="s">
        <v>8431</v>
      </c>
    </row>
    <row r="8675" spans="1:8" x14ac:dyDescent="0.25">
      <c r="A8675" s="41">
        <v>45860</v>
      </c>
      <c r="B8675" s="4" t="s">
        <v>75</v>
      </c>
      <c r="C8675" t="s">
        <v>76</v>
      </c>
      <c r="D8675" s="4" t="s">
        <v>11467</v>
      </c>
      <c r="E8675">
        <v>3</v>
      </c>
      <c r="F8675" t="s">
        <v>14</v>
      </c>
      <c r="G8675" t="s">
        <v>10961</v>
      </c>
      <c r="H8675" t="s">
        <v>8431</v>
      </c>
    </row>
    <row r="8676" spans="1:8" x14ac:dyDescent="0.25">
      <c r="A8676" s="41">
        <v>45860</v>
      </c>
      <c r="B8676" s="4" t="s">
        <v>2225</v>
      </c>
      <c r="C8676" t="s">
        <v>2226</v>
      </c>
      <c r="D8676" s="4" t="s">
        <v>11467</v>
      </c>
      <c r="E8676">
        <v>10</v>
      </c>
      <c r="F8676" t="s">
        <v>14</v>
      </c>
      <c r="G8676" t="s">
        <v>10961</v>
      </c>
      <c r="H8676" t="s">
        <v>8431</v>
      </c>
    </row>
    <row r="8677" spans="1:8" x14ac:dyDescent="0.25">
      <c r="A8677" s="41">
        <v>45860</v>
      </c>
      <c r="B8677" s="4" t="s">
        <v>1183</v>
      </c>
      <c r="C8677" t="s">
        <v>1184</v>
      </c>
      <c r="D8677" s="4" t="s">
        <v>11467</v>
      </c>
      <c r="E8677">
        <v>8</v>
      </c>
      <c r="F8677" t="s">
        <v>14</v>
      </c>
      <c r="G8677" t="s">
        <v>10961</v>
      </c>
      <c r="H8677" t="s">
        <v>8431</v>
      </c>
    </row>
    <row r="8678" spans="1:8" x14ac:dyDescent="0.25">
      <c r="A8678" s="41">
        <v>45860</v>
      </c>
      <c r="B8678" s="4" t="s">
        <v>271</v>
      </c>
      <c r="C8678" t="s">
        <v>272</v>
      </c>
      <c r="D8678" s="4" t="s">
        <v>11467</v>
      </c>
      <c r="E8678">
        <v>10</v>
      </c>
      <c r="F8678" t="s">
        <v>14</v>
      </c>
      <c r="G8678" t="s">
        <v>10961</v>
      </c>
      <c r="H8678" t="s">
        <v>8431</v>
      </c>
    </row>
    <row r="8679" spans="1:8" x14ac:dyDescent="0.25">
      <c r="A8679" s="41">
        <v>45860</v>
      </c>
      <c r="B8679" s="4" t="s">
        <v>1931</v>
      </c>
      <c r="C8679" t="s">
        <v>1932</v>
      </c>
      <c r="D8679" s="4" t="s">
        <v>11467</v>
      </c>
      <c r="E8679">
        <v>5</v>
      </c>
      <c r="F8679" t="s">
        <v>14</v>
      </c>
      <c r="G8679" t="s">
        <v>10961</v>
      </c>
      <c r="H8679" t="s">
        <v>8431</v>
      </c>
    </row>
    <row r="8680" spans="1:8" x14ac:dyDescent="0.25">
      <c r="A8680" s="41">
        <v>45860</v>
      </c>
      <c r="B8680" s="4" t="s">
        <v>7182</v>
      </c>
      <c r="C8680" t="s">
        <v>7183</v>
      </c>
      <c r="D8680" s="4" t="s">
        <v>11467</v>
      </c>
      <c r="E8680">
        <v>20</v>
      </c>
      <c r="F8680" t="s">
        <v>14</v>
      </c>
      <c r="G8680" t="s">
        <v>10961</v>
      </c>
      <c r="H8680" t="s">
        <v>8431</v>
      </c>
    </row>
    <row r="8681" spans="1:8" x14ac:dyDescent="0.25">
      <c r="A8681" s="41">
        <v>45860</v>
      </c>
      <c r="B8681" s="4" t="s">
        <v>9531</v>
      </c>
      <c r="C8681" t="s">
        <v>6944</v>
      </c>
      <c r="D8681" s="4" t="s">
        <v>11467</v>
      </c>
      <c r="E8681">
        <v>30</v>
      </c>
      <c r="F8681" t="s">
        <v>14</v>
      </c>
      <c r="G8681" t="s">
        <v>10961</v>
      </c>
      <c r="H8681" t="s">
        <v>8431</v>
      </c>
    </row>
    <row r="8682" spans="1:8" x14ac:dyDescent="0.25">
      <c r="A8682" s="41">
        <v>45860</v>
      </c>
      <c r="B8682" s="4" t="s">
        <v>6159</v>
      </c>
      <c r="C8682" t="s">
        <v>6160</v>
      </c>
      <c r="D8682" s="4" t="s">
        <v>11467</v>
      </c>
      <c r="E8682">
        <v>2</v>
      </c>
      <c r="F8682" t="s">
        <v>14</v>
      </c>
      <c r="G8682" t="s">
        <v>10961</v>
      </c>
      <c r="H8682" t="s">
        <v>8431</v>
      </c>
    </row>
    <row r="8683" spans="1:8" x14ac:dyDescent="0.25">
      <c r="A8683" s="41">
        <v>45860</v>
      </c>
      <c r="B8683" s="4" t="s">
        <v>10724</v>
      </c>
      <c r="C8683" t="s">
        <v>6161</v>
      </c>
      <c r="D8683" s="4" t="s">
        <v>11467</v>
      </c>
      <c r="E8683">
        <v>2</v>
      </c>
      <c r="F8683" t="s">
        <v>14</v>
      </c>
      <c r="G8683" t="s">
        <v>10961</v>
      </c>
      <c r="H8683" t="s">
        <v>8431</v>
      </c>
    </row>
    <row r="8684" spans="1:8" x14ac:dyDescent="0.25">
      <c r="A8684" s="41">
        <v>45860</v>
      </c>
      <c r="B8684" s="4" t="s">
        <v>10242</v>
      </c>
      <c r="C8684" t="s">
        <v>6162</v>
      </c>
      <c r="D8684" s="4" t="s">
        <v>11467</v>
      </c>
      <c r="E8684">
        <v>2</v>
      </c>
      <c r="F8684" t="s">
        <v>14</v>
      </c>
      <c r="G8684" t="s">
        <v>10961</v>
      </c>
      <c r="H8684" t="s">
        <v>8431</v>
      </c>
    </row>
    <row r="8685" spans="1:8" x14ac:dyDescent="0.25">
      <c r="A8685" s="41">
        <v>45860</v>
      </c>
      <c r="B8685" s="4" t="s">
        <v>1087</v>
      </c>
      <c r="C8685" t="s">
        <v>1088</v>
      </c>
      <c r="D8685" s="4" t="s">
        <v>11467</v>
      </c>
      <c r="E8685">
        <v>4</v>
      </c>
      <c r="F8685" t="s">
        <v>14</v>
      </c>
      <c r="G8685" t="s">
        <v>10961</v>
      </c>
      <c r="H8685" t="s">
        <v>8431</v>
      </c>
    </row>
    <row r="8686" spans="1:8" x14ac:dyDescent="0.25">
      <c r="A8686" s="41">
        <v>45860</v>
      </c>
      <c r="B8686" s="4" t="s">
        <v>10819</v>
      </c>
      <c r="C8686" t="s">
        <v>6177</v>
      </c>
      <c r="D8686" s="4" t="s">
        <v>11467</v>
      </c>
      <c r="E8686">
        <v>1</v>
      </c>
      <c r="F8686" t="s">
        <v>14</v>
      </c>
      <c r="G8686" t="s">
        <v>10961</v>
      </c>
      <c r="H8686" t="s">
        <v>8431</v>
      </c>
    </row>
    <row r="8687" spans="1:8" x14ac:dyDescent="0.25">
      <c r="A8687" s="41">
        <v>45860</v>
      </c>
      <c r="B8687" s="4" t="s">
        <v>1520</v>
      </c>
      <c r="C8687" t="s">
        <v>1521</v>
      </c>
      <c r="D8687" s="4" t="s">
        <v>11467</v>
      </c>
      <c r="E8687">
        <v>1</v>
      </c>
      <c r="F8687" t="s">
        <v>14</v>
      </c>
      <c r="G8687" t="s">
        <v>10961</v>
      </c>
      <c r="H8687" t="s">
        <v>8431</v>
      </c>
    </row>
    <row r="8688" spans="1:8" x14ac:dyDescent="0.25">
      <c r="A8688" s="41">
        <v>45860</v>
      </c>
      <c r="B8688" s="4" t="s">
        <v>740</v>
      </c>
      <c r="C8688" t="s">
        <v>741</v>
      </c>
      <c r="D8688" s="4" t="s">
        <v>11467</v>
      </c>
      <c r="E8688">
        <v>1</v>
      </c>
      <c r="F8688" t="s">
        <v>14</v>
      </c>
      <c r="G8688" t="s">
        <v>10961</v>
      </c>
      <c r="H8688" t="s">
        <v>8431</v>
      </c>
    </row>
    <row r="8689" spans="1:8" x14ac:dyDescent="0.25">
      <c r="A8689" s="41">
        <v>45860</v>
      </c>
      <c r="B8689" s="4" t="s">
        <v>145</v>
      </c>
      <c r="C8689" t="s">
        <v>146</v>
      </c>
      <c r="D8689" s="4" t="s">
        <v>11467</v>
      </c>
      <c r="E8689">
        <v>2</v>
      </c>
      <c r="F8689" t="s">
        <v>14</v>
      </c>
      <c r="G8689" t="s">
        <v>10961</v>
      </c>
      <c r="H8689" t="s">
        <v>8431</v>
      </c>
    </row>
    <row r="8690" spans="1:8" x14ac:dyDescent="0.25">
      <c r="A8690" s="41">
        <v>45860</v>
      </c>
      <c r="B8690" s="4" t="s">
        <v>892</v>
      </c>
      <c r="C8690" t="s">
        <v>893</v>
      </c>
      <c r="D8690" s="4" t="s">
        <v>11467</v>
      </c>
      <c r="E8690">
        <v>12</v>
      </c>
      <c r="F8690" t="s">
        <v>14</v>
      </c>
      <c r="G8690" t="s">
        <v>10961</v>
      </c>
      <c r="H8690" t="s">
        <v>8431</v>
      </c>
    </row>
    <row r="8691" spans="1:8" x14ac:dyDescent="0.25">
      <c r="A8691" s="41">
        <v>45860</v>
      </c>
      <c r="B8691" s="4" t="s">
        <v>202</v>
      </c>
      <c r="C8691" t="s">
        <v>203</v>
      </c>
      <c r="D8691" s="4" t="s">
        <v>11467</v>
      </c>
      <c r="E8691">
        <v>3</v>
      </c>
      <c r="F8691" t="s">
        <v>14</v>
      </c>
      <c r="G8691" t="s">
        <v>10961</v>
      </c>
      <c r="H8691" t="s">
        <v>8431</v>
      </c>
    </row>
    <row r="8692" spans="1:8" x14ac:dyDescent="0.25">
      <c r="A8692" s="41">
        <v>45860</v>
      </c>
      <c r="B8692" s="4" t="s">
        <v>462</v>
      </c>
      <c r="C8692" t="s">
        <v>463</v>
      </c>
      <c r="D8692" s="4" t="s">
        <v>11467</v>
      </c>
      <c r="E8692">
        <v>30</v>
      </c>
      <c r="F8692" t="s">
        <v>8414</v>
      </c>
      <c r="G8692" t="s">
        <v>10961</v>
      </c>
      <c r="H8692" t="s">
        <v>8431</v>
      </c>
    </row>
    <row r="8693" spans="1:8" x14ac:dyDescent="0.25">
      <c r="A8693" s="41">
        <v>45860</v>
      </c>
      <c r="B8693" s="4" t="s">
        <v>475</v>
      </c>
      <c r="C8693" t="s">
        <v>4512</v>
      </c>
      <c r="D8693" s="4" t="s">
        <v>11467</v>
      </c>
      <c r="E8693">
        <v>12</v>
      </c>
      <c r="F8693" t="s">
        <v>8414</v>
      </c>
      <c r="G8693" t="s">
        <v>10961</v>
      </c>
      <c r="H8693" t="s">
        <v>8431</v>
      </c>
    </row>
    <row r="8694" spans="1:8" x14ac:dyDescent="0.25">
      <c r="A8694" s="41">
        <v>45860</v>
      </c>
      <c r="B8694" s="4" t="s">
        <v>465</v>
      </c>
      <c r="C8694" t="s">
        <v>466</v>
      </c>
      <c r="D8694" s="4" t="s">
        <v>11467</v>
      </c>
      <c r="E8694">
        <v>10</v>
      </c>
      <c r="F8694" t="s">
        <v>8414</v>
      </c>
      <c r="G8694" t="s">
        <v>10961</v>
      </c>
      <c r="H8694" t="s">
        <v>8431</v>
      </c>
    </row>
    <row r="8695" spans="1:8" x14ac:dyDescent="0.25">
      <c r="A8695" s="41">
        <v>45860</v>
      </c>
      <c r="B8695" s="4" t="s">
        <v>1312</v>
      </c>
      <c r="C8695" t="s">
        <v>1313</v>
      </c>
      <c r="D8695" s="4" t="s">
        <v>11467</v>
      </c>
      <c r="E8695">
        <v>20</v>
      </c>
      <c r="F8695" t="s">
        <v>14</v>
      </c>
      <c r="G8695" t="s">
        <v>10961</v>
      </c>
      <c r="H8695" t="s">
        <v>8431</v>
      </c>
    </row>
    <row r="8696" spans="1:8" x14ac:dyDescent="0.25">
      <c r="A8696" s="41">
        <v>45860</v>
      </c>
      <c r="B8696" s="4" t="s">
        <v>297</v>
      </c>
      <c r="C8696" t="s">
        <v>298</v>
      </c>
      <c r="D8696" s="4" t="s">
        <v>11467</v>
      </c>
      <c r="E8696">
        <v>10</v>
      </c>
      <c r="F8696" t="s">
        <v>25</v>
      </c>
      <c r="G8696" t="s">
        <v>10961</v>
      </c>
      <c r="H8696" t="s">
        <v>8431</v>
      </c>
    </row>
    <row r="8697" spans="1:8" x14ac:dyDescent="0.25">
      <c r="A8697" s="41">
        <v>45860</v>
      </c>
      <c r="B8697" s="4" t="s">
        <v>1823</v>
      </c>
      <c r="C8697" t="s">
        <v>1824</v>
      </c>
      <c r="D8697" s="4" t="s">
        <v>11467</v>
      </c>
      <c r="E8697">
        <v>10</v>
      </c>
      <c r="F8697" t="s">
        <v>25</v>
      </c>
      <c r="G8697" t="s">
        <v>10961</v>
      </c>
      <c r="H8697" t="s">
        <v>8431</v>
      </c>
    </row>
    <row r="8698" spans="1:8" x14ac:dyDescent="0.25">
      <c r="A8698" s="41">
        <v>45860</v>
      </c>
      <c r="B8698" s="4" t="s">
        <v>2487</v>
      </c>
      <c r="C8698" t="s">
        <v>2488</v>
      </c>
      <c r="D8698" s="4" t="s">
        <v>11467</v>
      </c>
      <c r="E8698">
        <v>2</v>
      </c>
      <c r="F8698" t="s">
        <v>14</v>
      </c>
      <c r="G8698" t="s">
        <v>10961</v>
      </c>
      <c r="H8698" t="s">
        <v>8431</v>
      </c>
    </row>
    <row r="8699" spans="1:8" x14ac:dyDescent="0.25">
      <c r="A8699" s="41">
        <v>45862</v>
      </c>
      <c r="B8699" s="4" t="s">
        <v>5319</v>
      </c>
      <c r="C8699" t="s">
        <v>5320</v>
      </c>
      <c r="D8699" s="4">
        <v>2413</v>
      </c>
      <c r="E8699">
        <v>48</v>
      </c>
      <c r="F8699" t="s">
        <v>14</v>
      </c>
      <c r="G8699" t="s">
        <v>10961</v>
      </c>
      <c r="H8699" t="s">
        <v>11468</v>
      </c>
    </row>
    <row r="8700" spans="1:8" x14ac:dyDescent="0.25">
      <c r="A8700" s="41">
        <v>45862</v>
      </c>
      <c r="B8700" s="4" t="s">
        <v>8167</v>
      </c>
      <c r="C8700" t="s">
        <v>8168</v>
      </c>
      <c r="D8700" s="4">
        <v>2425</v>
      </c>
      <c r="E8700">
        <v>50</v>
      </c>
      <c r="F8700" t="s">
        <v>14</v>
      </c>
      <c r="G8700" t="s">
        <v>10961</v>
      </c>
      <c r="H8700" t="s">
        <v>10752</v>
      </c>
    </row>
    <row r="8701" spans="1:8" x14ac:dyDescent="0.25">
      <c r="A8701" s="41">
        <v>45862</v>
      </c>
      <c r="B8701" s="4" t="s">
        <v>8173</v>
      </c>
      <c r="C8701" t="s">
        <v>8174</v>
      </c>
      <c r="D8701" s="4">
        <v>2425</v>
      </c>
      <c r="E8701">
        <v>50</v>
      </c>
      <c r="F8701" t="s">
        <v>14</v>
      </c>
      <c r="G8701" t="s">
        <v>10961</v>
      </c>
      <c r="H8701" t="s">
        <v>10752</v>
      </c>
    </row>
    <row r="8702" spans="1:8" x14ac:dyDescent="0.25">
      <c r="A8702" s="41">
        <v>45862</v>
      </c>
      <c r="B8702" s="4" t="s">
        <v>8149</v>
      </c>
      <c r="C8702" t="s">
        <v>8150</v>
      </c>
      <c r="D8702" s="4">
        <v>2425</v>
      </c>
      <c r="E8702">
        <v>50</v>
      </c>
      <c r="F8702" t="s">
        <v>14</v>
      </c>
      <c r="G8702" t="s">
        <v>10961</v>
      </c>
      <c r="H8702" t="s">
        <v>10752</v>
      </c>
    </row>
    <row r="8703" spans="1:8" x14ac:dyDescent="0.25">
      <c r="A8703" s="41">
        <v>45862</v>
      </c>
      <c r="B8703" s="4" t="s">
        <v>8153</v>
      </c>
      <c r="C8703" t="s">
        <v>8154</v>
      </c>
      <c r="D8703" s="4">
        <v>2425</v>
      </c>
      <c r="E8703">
        <v>50</v>
      </c>
      <c r="F8703" t="s">
        <v>14</v>
      </c>
      <c r="G8703" t="s">
        <v>10961</v>
      </c>
      <c r="H8703" t="s">
        <v>10752</v>
      </c>
    </row>
    <row r="8704" spans="1:8" x14ac:dyDescent="0.25">
      <c r="A8704" s="41">
        <v>45862</v>
      </c>
      <c r="B8704" s="4" t="s">
        <v>8883</v>
      </c>
      <c r="C8704" t="s">
        <v>8854</v>
      </c>
      <c r="D8704" s="4">
        <v>2425</v>
      </c>
      <c r="E8704">
        <v>1</v>
      </c>
      <c r="F8704" t="s">
        <v>14</v>
      </c>
      <c r="G8704" t="s">
        <v>10961</v>
      </c>
      <c r="H8704" t="s">
        <v>10752</v>
      </c>
    </row>
    <row r="8705" spans="1:8" x14ac:dyDescent="0.25">
      <c r="A8705" s="41">
        <v>45862</v>
      </c>
      <c r="B8705" s="4" t="s">
        <v>2427</v>
      </c>
      <c r="C8705" t="s">
        <v>2483</v>
      </c>
      <c r="D8705" s="4" t="s">
        <v>11469</v>
      </c>
      <c r="E8705">
        <v>24</v>
      </c>
      <c r="F8705" t="s">
        <v>14</v>
      </c>
      <c r="G8705" t="s">
        <v>10961</v>
      </c>
      <c r="H8705" t="s">
        <v>11470</v>
      </c>
    </row>
    <row r="8706" spans="1:8" x14ac:dyDescent="0.25">
      <c r="A8706" s="41">
        <v>45862</v>
      </c>
      <c r="B8706" s="4" t="s">
        <v>2549</v>
      </c>
      <c r="C8706" t="s">
        <v>2550</v>
      </c>
      <c r="D8706" s="4" t="s">
        <v>11469</v>
      </c>
      <c r="E8706">
        <v>2</v>
      </c>
      <c r="F8706" t="s">
        <v>14</v>
      </c>
      <c r="G8706" t="s">
        <v>10961</v>
      </c>
      <c r="H8706" t="s">
        <v>11470</v>
      </c>
    </row>
    <row r="8707" spans="1:8" x14ac:dyDescent="0.25">
      <c r="A8707" s="41">
        <v>45862</v>
      </c>
      <c r="B8707" s="4" t="s">
        <v>618</v>
      </c>
      <c r="C8707" t="s">
        <v>3551</v>
      </c>
      <c r="D8707" s="4" t="s">
        <v>11469</v>
      </c>
      <c r="E8707">
        <v>2</v>
      </c>
      <c r="F8707" t="s">
        <v>25</v>
      </c>
      <c r="G8707" t="s">
        <v>10961</v>
      </c>
      <c r="H8707" t="s">
        <v>11470</v>
      </c>
    </row>
    <row r="8708" spans="1:8" x14ac:dyDescent="0.25">
      <c r="A8708" s="41">
        <v>45862</v>
      </c>
      <c r="B8708" s="4" t="s">
        <v>619</v>
      </c>
      <c r="C8708" t="s">
        <v>3552</v>
      </c>
      <c r="D8708" s="4" t="s">
        <v>11469</v>
      </c>
      <c r="E8708">
        <v>2</v>
      </c>
      <c r="F8708" t="s">
        <v>25</v>
      </c>
      <c r="G8708" t="s">
        <v>10961</v>
      </c>
      <c r="H8708" t="s">
        <v>11470</v>
      </c>
    </row>
    <row r="8709" spans="1:8" x14ac:dyDescent="0.25">
      <c r="A8709" s="41">
        <v>45862</v>
      </c>
      <c r="B8709" s="4" t="s">
        <v>630</v>
      </c>
      <c r="C8709" t="s">
        <v>3558</v>
      </c>
      <c r="D8709" s="4" t="s">
        <v>11469</v>
      </c>
      <c r="E8709">
        <v>10</v>
      </c>
      <c r="F8709" t="s">
        <v>25</v>
      </c>
      <c r="G8709" t="s">
        <v>10961</v>
      </c>
      <c r="H8709" t="s">
        <v>11470</v>
      </c>
    </row>
    <row r="8710" spans="1:8" x14ac:dyDescent="0.25">
      <c r="A8710" s="41">
        <v>45862</v>
      </c>
      <c r="B8710" s="4" t="s">
        <v>2774</v>
      </c>
      <c r="C8710" t="s">
        <v>2775</v>
      </c>
      <c r="D8710" s="4" t="s">
        <v>11469</v>
      </c>
      <c r="E8710">
        <v>2</v>
      </c>
      <c r="F8710" t="s">
        <v>14</v>
      </c>
      <c r="G8710" t="s">
        <v>10961</v>
      </c>
      <c r="H8710" t="s">
        <v>11470</v>
      </c>
    </row>
    <row r="8711" spans="1:8" x14ac:dyDescent="0.25">
      <c r="A8711" s="41">
        <v>45862</v>
      </c>
      <c r="B8711" s="4" t="s">
        <v>339</v>
      </c>
      <c r="C8711" t="s">
        <v>340</v>
      </c>
      <c r="D8711" s="4" t="s">
        <v>11469</v>
      </c>
      <c r="E8711">
        <v>36</v>
      </c>
      <c r="F8711" t="s">
        <v>14</v>
      </c>
      <c r="G8711" t="s">
        <v>10961</v>
      </c>
      <c r="H8711" t="s">
        <v>11470</v>
      </c>
    </row>
    <row r="8712" spans="1:8" x14ac:dyDescent="0.25">
      <c r="A8712" s="41">
        <v>45862</v>
      </c>
      <c r="B8712" s="4" t="s">
        <v>52</v>
      </c>
      <c r="C8712" t="s">
        <v>53</v>
      </c>
      <c r="D8712" s="4" t="s">
        <v>11469</v>
      </c>
      <c r="E8712">
        <v>5</v>
      </c>
      <c r="F8712" t="s">
        <v>14</v>
      </c>
      <c r="G8712" t="s">
        <v>10961</v>
      </c>
      <c r="H8712" t="s">
        <v>11470</v>
      </c>
    </row>
    <row r="8713" spans="1:8" x14ac:dyDescent="0.25">
      <c r="A8713" s="41">
        <v>45862</v>
      </c>
      <c r="B8713" s="4" t="s">
        <v>56</v>
      </c>
      <c r="C8713" t="s">
        <v>57</v>
      </c>
      <c r="D8713" s="4" t="s">
        <v>11469</v>
      </c>
      <c r="E8713">
        <v>2</v>
      </c>
      <c r="F8713" t="s">
        <v>14</v>
      </c>
      <c r="G8713" t="s">
        <v>10961</v>
      </c>
      <c r="H8713" t="s">
        <v>11470</v>
      </c>
    </row>
    <row r="8714" spans="1:8" x14ac:dyDescent="0.25">
      <c r="A8714" s="41">
        <v>45862</v>
      </c>
      <c r="B8714" s="4" t="s">
        <v>1673</v>
      </c>
      <c r="C8714" t="s">
        <v>1674</v>
      </c>
      <c r="D8714" s="4" t="s">
        <v>11469</v>
      </c>
      <c r="E8714">
        <v>2</v>
      </c>
      <c r="F8714" t="s">
        <v>14</v>
      </c>
      <c r="G8714" t="s">
        <v>10961</v>
      </c>
      <c r="H8714" t="s">
        <v>11470</v>
      </c>
    </row>
    <row r="8715" spans="1:8" x14ac:dyDescent="0.25">
      <c r="A8715" s="41">
        <v>45862</v>
      </c>
      <c r="B8715" s="4" t="s">
        <v>2310</v>
      </c>
      <c r="C8715" t="s">
        <v>2311</v>
      </c>
      <c r="D8715" s="4" t="s">
        <v>11469</v>
      </c>
      <c r="E8715">
        <v>10</v>
      </c>
      <c r="F8715" t="s">
        <v>14</v>
      </c>
      <c r="G8715" t="s">
        <v>10961</v>
      </c>
      <c r="H8715" t="s">
        <v>11470</v>
      </c>
    </row>
    <row r="8716" spans="1:8" x14ac:dyDescent="0.25">
      <c r="A8716" s="41">
        <v>45862</v>
      </c>
      <c r="B8716" s="4" t="s">
        <v>838</v>
      </c>
      <c r="C8716" t="s">
        <v>839</v>
      </c>
      <c r="D8716" s="4" t="s">
        <v>11469</v>
      </c>
      <c r="E8716">
        <v>2</v>
      </c>
      <c r="G8716" t="s">
        <v>10961</v>
      </c>
      <c r="H8716" t="s">
        <v>11470</v>
      </c>
    </row>
    <row r="8717" spans="1:8" x14ac:dyDescent="0.25">
      <c r="A8717" s="41">
        <v>45862</v>
      </c>
      <c r="B8717" s="4" t="s">
        <v>2136</v>
      </c>
      <c r="C8717" t="s">
        <v>2137</v>
      </c>
      <c r="D8717" s="4" t="s">
        <v>11469</v>
      </c>
      <c r="E8717">
        <v>100</v>
      </c>
      <c r="F8717" t="s">
        <v>25</v>
      </c>
      <c r="G8717" t="s">
        <v>10961</v>
      </c>
      <c r="H8717" t="s">
        <v>11470</v>
      </c>
    </row>
    <row r="8718" spans="1:8" x14ac:dyDescent="0.25">
      <c r="A8718" s="41">
        <v>45862</v>
      </c>
      <c r="B8718" s="4" t="s">
        <v>2130</v>
      </c>
      <c r="C8718" t="s">
        <v>2131</v>
      </c>
      <c r="D8718" s="4" t="s">
        <v>11469</v>
      </c>
      <c r="E8718">
        <v>20</v>
      </c>
      <c r="F8718" t="s">
        <v>25</v>
      </c>
      <c r="G8718" t="s">
        <v>10961</v>
      </c>
      <c r="H8718" t="s">
        <v>11470</v>
      </c>
    </row>
    <row r="8719" spans="1:8" x14ac:dyDescent="0.25">
      <c r="A8719" s="41">
        <v>45862</v>
      </c>
      <c r="B8719" s="4" t="s">
        <v>2126</v>
      </c>
      <c r="C8719" t="s">
        <v>2127</v>
      </c>
      <c r="D8719" s="4" t="s">
        <v>11469</v>
      </c>
      <c r="E8719">
        <v>20</v>
      </c>
      <c r="F8719" t="s">
        <v>25</v>
      </c>
      <c r="G8719" t="s">
        <v>10961</v>
      </c>
      <c r="H8719" t="s">
        <v>11470</v>
      </c>
    </row>
    <row r="8720" spans="1:8" x14ac:dyDescent="0.25">
      <c r="A8720" s="41">
        <v>45862</v>
      </c>
      <c r="B8720" s="4" t="s">
        <v>2138</v>
      </c>
      <c r="C8720" t="s">
        <v>2139</v>
      </c>
      <c r="D8720" s="4" t="s">
        <v>11469</v>
      </c>
      <c r="E8720">
        <v>240</v>
      </c>
      <c r="F8720" t="s">
        <v>14</v>
      </c>
      <c r="G8720" t="s">
        <v>10961</v>
      </c>
      <c r="H8720" t="s">
        <v>11470</v>
      </c>
    </row>
    <row r="8721" spans="1:8" x14ac:dyDescent="0.25">
      <c r="A8721" s="41">
        <v>45862</v>
      </c>
      <c r="B8721" s="4" t="s">
        <v>1200</v>
      </c>
      <c r="C8721" t="s">
        <v>3488</v>
      </c>
      <c r="D8721" s="4" t="s">
        <v>11469</v>
      </c>
      <c r="E8721">
        <v>6</v>
      </c>
      <c r="F8721" t="s">
        <v>14</v>
      </c>
      <c r="G8721" t="s">
        <v>10961</v>
      </c>
      <c r="H8721" t="s">
        <v>11470</v>
      </c>
    </row>
    <row r="8722" spans="1:8" x14ac:dyDescent="0.25">
      <c r="A8722" s="41">
        <v>45862</v>
      </c>
      <c r="B8722" s="4" t="s">
        <v>1286</v>
      </c>
      <c r="C8722" t="s">
        <v>3557</v>
      </c>
      <c r="D8722" s="4" t="s">
        <v>11469</v>
      </c>
      <c r="E8722">
        <v>10</v>
      </c>
      <c r="F8722" t="s">
        <v>14</v>
      </c>
      <c r="G8722" t="s">
        <v>10961</v>
      </c>
      <c r="H8722" t="s">
        <v>11470</v>
      </c>
    </row>
    <row r="8723" spans="1:8" x14ac:dyDescent="0.25">
      <c r="A8723" s="41">
        <v>45862</v>
      </c>
      <c r="B8723" s="4" t="s">
        <v>1087</v>
      </c>
      <c r="C8723" t="s">
        <v>1088</v>
      </c>
      <c r="D8723" s="4" t="s">
        <v>11469</v>
      </c>
      <c r="E8723">
        <v>20</v>
      </c>
      <c r="F8723" t="s">
        <v>14</v>
      </c>
      <c r="G8723" t="s">
        <v>10961</v>
      </c>
      <c r="H8723" t="s">
        <v>11470</v>
      </c>
    </row>
    <row r="8724" spans="1:8" x14ac:dyDescent="0.25">
      <c r="A8724" s="41">
        <v>45862</v>
      </c>
      <c r="B8724" s="4" t="s">
        <v>1091</v>
      </c>
      <c r="C8724" t="s">
        <v>1092</v>
      </c>
      <c r="D8724" s="4" t="s">
        <v>11469</v>
      </c>
      <c r="E8724">
        <v>6</v>
      </c>
      <c r="F8724" t="s">
        <v>14</v>
      </c>
      <c r="G8724" t="s">
        <v>10961</v>
      </c>
      <c r="H8724" t="s">
        <v>11470</v>
      </c>
    </row>
    <row r="8725" spans="1:8" x14ac:dyDescent="0.25">
      <c r="A8725" s="41">
        <v>45862</v>
      </c>
      <c r="B8725" s="4" t="s">
        <v>7081</v>
      </c>
      <c r="C8725" t="s">
        <v>7082</v>
      </c>
      <c r="D8725" s="4" t="s">
        <v>11469</v>
      </c>
      <c r="E8725">
        <v>576</v>
      </c>
      <c r="F8725" t="s">
        <v>14</v>
      </c>
      <c r="G8725" t="s">
        <v>10961</v>
      </c>
      <c r="H8725" t="s">
        <v>11470</v>
      </c>
    </row>
    <row r="8726" spans="1:8" x14ac:dyDescent="0.25">
      <c r="A8726" s="41">
        <v>45862</v>
      </c>
      <c r="B8726" s="4" t="s">
        <v>1099</v>
      </c>
      <c r="C8726" t="s">
        <v>1100</v>
      </c>
      <c r="D8726" s="4" t="s">
        <v>11469</v>
      </c>
      <c r="E8726">
        <v>2</v>
      </c>
      <c r="F8726" t="s">
        <v>14</v>
      </c>
      <c r="G8726" t="s">
        <v>10961</v>
      </c>
      <c r="H8726" t="s">
        <v>11470</v>
      </c>
    </row>
    <row r="8727" spans="1:8" x14ac:dyDescent="0.25">
      <c r="A8727" s="41">
        <v>45862</v>
      </c>
      <c r="B8727" s="4" t="s">
        <v>1360</v>
      </c>
      <c r="C8727" t="s">
        <v>1361</v>
      </c>
      <c r="D8727" s="4" t="s">
        <v>11469</v>
      </c>
      <c r="E8727">
        <v>5</v>
      </c>
      <c r="F8727" t="s">
        <v>14</v>
      </c>
      <c r="G8727" t="s">
        <v>10961</v>
      </c>
      <c r="H8727" t="s">
        <v>11470</v>
      </c>
    </row>
    <row r="8728" spans="1:8" x14ac:dyDescent="0.25">
      <c r="A8728" s="41">
        <v>45862</v>
      </c>
      <c r="B8728" s="4" t="s">
        <v>10146</v>
      </c>
      <c r="C8728" t="s">
        <v>6753</v>
      </c>
      <c r="D8728" s="4" t="s">
        <v>11469</v>
      </c>
      <c r="E8728">
        <v>60</v>
      </c>
      <c r="F8728" t="s">
        <v>14</v>
      </c>
      <c r="G8728" t="s">
        <v>10961</v>
      </c>
      <c r="H8728" t="s">
        <v>11470</v>
      </c>
    </row>
    <row r="8729" spans="1:8" x14ac:dyDescent="0.25">
      <c r="A8729" s="41">
        <v>45862</v>
      </c>
      <c r="B8729" s="4" t="s">
        <v>2157</v>
      </c>
      <c r="C8729" t="s">
        <v>2158</v>
      </c>
      <c r="D8729" s="4" t="s">
        <v>11469</v>
      </c>
      <c r="E8729">
        <v>120</v>
      </c>
      <c r="F8729" t="s">
        <v>14</v>
      </c>
      <c r="G8729" t="s">
        <v>10961</v>
      </c>
      <c r="H8729" t="s">
        <v>11470</v>
      </c>
    </row>
    <row r="8730" spans="1:8" x14ac:dyDescent="0.25">
      <c r="A8730" s="41">
        <v>45862</v>
      </c>
      <c r="B8730" s="4" t="s">
        <v>2159</v>
      </c>
      <c r="C8730" t="s">
        <v>2160</v>
      </c>
      <c r="D8730" s="4" t="s">
        <v>11469</v>
      </c>
      <c r="E8730">
        <v>60</v>
      </c>
      <c r="F8730" t="s">
        <v>14</v>
      </c>
      <c r="G8730" t="s">
        <v>10961</v>
      </c>
      <c r="H8730" t="s">
        <v>11470</v>
      </c>
    </row>
    <row r="8731" spans="1:8" x14ac:dyDescent="0.25">
      <c r="A8731" s="41">
        <v>45862</v>
      </c>
      <c r="B8731" s="4" t="s">
        <v>2221</v>
      </c>
      <c r="C8731" t="s">
        <v>2222</v>
      </c>
      <c r="D8731" s="4" t="s">
        <v>11469</v>
      </c>
      <c r="E8731">
        <v>20</v>
      </c>
      <c r="F8731" t="s">
        <v>14</v>
      </c>
      <c r="G8731" t="s">
        <v>10961</v>
      </c>
      <c r="H8731" t="s">
        <v>11470</v>
      </c>
    </row>
    <row r="8732" spans="1:8" x14ac:dyDescent="0.25">
      <c r="A8732" s="41">
        <v>45862</v>
      </c>
      <c r="B8732" s="4" t="s">
        <v>880</v>
      </c>
      <c r="C8732" t="s">
        <v>881</v>
      </c>
      <c r="D8732" s="4" t="s">
        <v>11469</v>
      </c>
      <c r="E8732">
        <v>240</v>
      </c>
      <c r="F8732" t="s">
        <v>14</v>
      </c>
      <c r="G8732" t="s">
        <v>10961</v>
      </c>
      <c r="H8732" t="s">
        <v>11470</v>
      </c>
    </row>
    <row r="8733" spans="1:8" x14ac:dyDescent="0.25">
      <c r="A8733" s="41">
        <v>45862</v>
      </c>
      <c r="B8733" s="4" t="s">
        <v>663</v>
      </c>
      <c r="C8733" t="s">
        <v>664</v>
      </c>
      <c r="D8733" s="4" t="s">
        <v>11469</v>
      </c>
      <c r="E8733">
        <v>100</v>
      </c>
      <c r="F8733" t="s">
        <v>14</v>
      </c>
      <c r="G8733" t="s">
        <v>10961</v>
      </c>
      <c r="H8733" t="s">
        <v>11470</v>
      </c>
    </row>
    <row r="8734" spans="1:8" x14ac:dyDescent="0.25">
      <c r="A8734" s="41">
        <v>45862</v>
      </c>
      <c r="B8734" s="4" t="s">
        <v>357</v>
      </c>
      <c r="C8734" t="s">
        <v>358</v>
      </c>
      <c r="D8734" s="4" t="s">
        <v>11469</v>
      </c>
      <c r="E8734">
        <v>12</v>
      </c>
      <c r="F8734" t="s">
        <v>25</v>
      </c>
      <c r="G8734" t="s">
        <v>10961</v>
      </c>
      <c r="H8734" t="s">
        <v>11470</v>
      </c>
    </row>
    <row r="8735" spans="1:8" x14ac:dyDescent="0.25">
      <c r="A8735" s="41">
        <v>45862</v>
      </c>
      <c r="B8735" s="4" t="s">
        <v>2297</v>
      </c>
      <c r="C8735" t="s">
        <v>2298</v>
      </c>
      <c r="D8735" s="4" t="s">
        <v>11469</v>
      </c>
      <c r="E8735">
        <v>36</v>
      </c>
      <c r="F8735" t="s">
        <v>14</v>
      </c>
      <c r="G8735" t="s">
        <v>10961</v>
      </c>
      <c r="H8735" t="s">
        <v>11470</v>
      </c>
    </row>
    <row r="8736" spans="1:8" x14ac:dyDescent="0.25">
      <c r="A8736" s="41">
        <v>45862</v>
      </c>
      <c r="B8736" s="4" t="s">
        <v>1073</v>
      </c>
      <c r="C8736" t="s">
        <v>1074</v>
      </c>
      <c r="D8736" s="4" t="s">
        <v>11469</v>
      </c>
      <c r="E8736">
        <v>50</v>
      </c>
      <c r="F8736" t="s">
        <v>14</v>
      </c>
      <c r="G8736" t="s">
        <v>10961</v>
      </c>
      <c r="H8736" t="s">
        <v>11470</v>
      </c>
    </row>
    <row r="8737" spans="1:8" x14ac:dyDescent="0.25">
      <c r="A8737" s="41">
        <v>45862</v>
      </c>
      <c r="B8737" s="4" t="s">
        <v>4703</v>
      </c>
      <c r="C8737" t="s">
        <v>4704</v>
      </c>
      <c r="D8737" s="4" t="s">
        <v>11469</v>
      </c>
      <c r="E8737">
        <v>20</v>
      </c>
      <c r="F8737" t="s">
        <v>14</v>
      </c>
      <c r="G8737" t="s">
        <v>10961</v>
      </c>
      <c r="H8737" t="s">
        <v>11470</v>
      </c>
    </row>
    <row r="8738" spans="1:8" x14ac:dyDescent="0.25">
      <c r="A8738" s="41">
        <v>45862</v>
      </c>
      <c r="B8738" s="4" t="s">
        <v>973</v>
      </c>
      <c r="C8738" t="s">
        <v>8420</v>
      </c>
      <c r="D8738" s="4" t="s">
        <v>11469</v>
      </c>
      <c r="E8738">
        <v>10</v>
      </c>
      <c r="F8738" t="s">
        <v>14</v>
      </c>
      <c r="G8738" t="s">
        <v>10961</v>
      </c>
      <c r="H8738" t="s">
        <v>11470</v>
      </c>
    </row>
    <row r="8739" spans="1:8" x14ac:dyDescent="0.25">
      <c r="A8739" s="41">
        <v>45862</v>
      </c>
      <c r="B8739" s="4" t="s">
        <v>722</v>
      </c>
      <c r="C8739" t="s">
        <v>723</v>
      </c>
      <c r="D8739" s="4" t="s">
        <v>11469</v>
      </c>
      <c r="E8739">
        <v>20</v>
      </c>
      <c r="F8739" t="s">
        <v>14</v>
      </c>
      <c r="G8739" t="s">
        <v>10961</v>
      </c>
      <c r="H8739" t="s">
        <v>11470</v>
      </c>
    </row>
    <row r="8740" spans="1:8" x14ac:dyDescent="0.25">
      <c r="A8740" s="41">
        <v>45862</v>
      </c>
      <c r="B8740" s="4" t="s">
        <v>2035</v>
      </c>
      <c r="C8740" t="s">
        <v>2036</v>
      </c>
      <c r="D8740" s="4" t="s">
        <v>11469</v>
      </c>
      <c r="E8740">
        <v>2</v>
      </c>
      <c r="F8740" t="s">
        <v>14</v>
      </c>
      <c r="G8740" t="s">
        <v>10961</v>
      </c>
      <c r="H8740" t="s">
        <v>11470</v>
      </c>
    </row>
    <row r="8741" spans="1:8" x14ac:dyDescent="0.25">
      <c r="A8741" s="41">
        <v>45862</v>
      </c>
      <c r="B8741" s="4" t="s">
        <v>2369</v>
      </c>
      <c r="C8741" t="s">
        <v>2441</v>
      </c>
      <c r="D8741" s="4" t="s">
        <v>11469</v>
      </c>
      <c r="E8741">
        <v>10</v>
      </c>
      <c r="F8741" t="s">
        <v>14</v>
      </c>
      <c r="G8741" t="s">
        <v>10961</v>
      </c>
      <c r="H8741" t="s">
        <v>11470</v>
      </c>
    </row>
    <row r="8742" spans="1:8" x14ac:dyDescent="0.25">
      <c r="A8742" s="41">
        <v>45862</v>
      </c>
      <c r="B8742" s="4" t="s">
        <v>1190</v>
      </c>
      <c r="C8742" t="s">
        <v>3541</v>
      </c>
      <c r="D8742" s="4" t="s">
        <v>11469</v>
      </c>
      <c r="E8742">
        <v>36</v>
      </c>
      <c r="F8742" t="s">
        <v>14</v>
      </c>
      <c r="G8742" t="s">
        <v>10961</v>
      </c>
      <c r="H8742" t="s">
        <v>11470</v>
      </c>
    </row>
    <row r="8743" spans="1:8" x14ac:dyDescent="0.25">
      <c r="A8743" s="41">
        <v>45862</v>
      </c>
      <c r="B8743" s="4" t="s">
        <v>1193</v>
      </c>
      <c r="C8743" t="s">
        <v>3540</v>
      </c>
      <c r="D8743" s="4" t="s">
        <v>11469</v>
      </c>
      <c r="E8743">
        <v>36</v>
      </c>
      <c r="F8743" t="s">
        <v>14</v>
      </c>
      <c r="G8743" t="s">
        <v>10961</v>
      </c>
      <c r="H8743" t="s">
        <v>11470</v>
      </c>
    </row>
    <row r="8744" spans="1:8" x14ac:dyDescent="0.25">
      <c r="A8744" s="41">
        <v>45862</v>
      </c>
      <c r="B8744" s="4" t="s">
        <v>10228</v>
      </c>
      <c r="C8744" t="s">
        <v>2507</v>
      </c>
      <c r="D8744" s="4" t="s">
        <v>11469</v>
      </c>
      <c r="E8744">
        <v>24</v>
      </c>
      <c r="F8744" t="s">
        <v>14</v>
      </c>
      <c r="G8744" t="s">
        <v>10961</v>
      </c>
      <c r="H8744" t="s">
        <v>11470</v>
      </c>
    </row>
    <row r="8745" spans="1:8" x14ac:dyDescent="0.25">
      <c r="A8745" s="41">
        <v>45862</v>
      </c>
      <c r="B8745" s="4" t="s">
        <v>290</v>
      </c>
      <c r="C8745" t="s">
        <v>291</v>
      </c>
      <c r="D8745" s="4" t="s">
        <v>11469</v>
      </c>
      <c r="E8745">
        <v>24</v>
      </c>
      <c r="F8745" t="s">
        <v>14</v>
      </c>
      <c r="G8745" t="s">
        <v>10961</v>
      </c>
      <c r="H8745" t="s">
        <v>11470</v>
      </c>
    </row>
    <row r="8746" spans="1:8" x14ac:dyDescent="0.25">
      <c r="A8746" s="41">
        <v>45862</v>
      </c>
      <c r="B8746" s="4" t="s">
        <v>10262</v>
      </c>
      <c r="C8746" t="s">
        <v>5825</v>
      </c>
      <c r="D8746" s="4">
        <v>2422</v>
      </c>
      <c r="E8746">
        <v>20</v>
      </c>
      <c r="F8746" t="s">
        <v>25</v>
      </c>
      <c r="G8746" t="s">
        <v>10961</v>
      </c>
      <c r="H8746" t="s">
        <v>8431</v>
      </c>
    </row>
    <row r="8747" spans="1:8" x14ac:dyDescent="0.25">
      <c r="A8747" s="41">
        <v>45862</v>
      </c>
      <c r="B8747" s="4" t="s">
        <v>11471</v>
      </c>
      <c r="C8747" t="s">
        <v>11472</v>
      </c>
      <c r="D8747" s="4">
        <v>2422</v>
      </c>
      <c r="E8747">
        <v>24</v>
      </c>
      <c r="F8747" t="s">
        <v>14</v>
      </c>
      <c r="G8747" t="s">
        <v>10961</v>
      </c>
      <c r="H8747" t="s">
        <v>8431</v>
      </c>
    </row>
    <row r="8748" spans="1:8" x14ac:dyDescent="0.25">
      <c r="A8748" s="41">
        <v>45862</v>
      </c>
      <c r="B8748" s="4" t="s">
        <v>10337</v>
      </c>
      <c r="C8748" t="s">
        <v>10338</v>
      </c>
      <c r="D8748" s="4">
        <v>2422</v>
      </c>
      <c r="E8748">
        <v>10</v>
      </c>
      <c r="F8748" t="s">
        <v>25</v>
      </c>
      <c r="G8748" t="s">
        <v>10961</v>
      </c>
      <c r="H8748" t="s">
        <v>8431</v>
      </c>
    </row>
    <row r="8749" spans="1:8" x14ac:dyDescent="0.25">
      <c r="A8749" s="41">
        <v>45862</v>
      </c>
      <c r="B8749" s="4" t="s">
        <v>2555</v>
      </c>
      <c r="C8749" t="s">
        <v>2556</v>
      </c>
      <c r="D8749" s="4" t="s">
        <v>11473</v>
      </c>
      <c r="E8749">
        <v>20</v>
      </c>
      <c r="F8749" t="s">
        <v>14</v>
      </c>
      <c r="G8749" t="s">
        <v>10961</v>
      </c>
      <c r="H8749" t="s">
        <v>10460</v>
      </c>
    </row>
    <row r="8750" spans="1:8" x14ac:dyDescent="0.25">
      <c r="A8750" s="41">
        <v>45862</v>
      </c>
      <c r="B8750" s="4" t="s">
        <v>1193</v>
      </c>
      <c r="C8750" t="s">
        <v>3540</v>
      </c>
      <c r="D8750" s="4" t="s">
        <v>11473</v>
      </c>
      <c r="E8750">
        <v>12</v>
      </c>
      <c r="F8750" t="s">
        <v>14</v>
      </c>
      <c r="G8750" t="s">
        <v>10961</v>
      </c>
      <c r="H8750" t="s">
        <v>10460</v>
      </c>
    </row>
    <row r="8751" spans="1:8" x14ac:dyDescent="0.25">
      <c r="A8751" s="41">
        <v>45862</v>
      </c>
      <c r="B8751" s="4" t="s">
        <v>294</v>
      </c>
      <c r="C8751" t="s">
        <v>295</v>
      </c>
      <c r="D8751" s="4" t="s">
        <v>11473</v>
      </c>
      <c r="E8751">
        <v>12</v>
      </c>
      <c r="F8751" t="s">
        <v>14</v>
      </c>
      <c r="G8751" t="s">
        <v>10961</v>
      </c>
      <c r="H8751" t="s">
        <v>10460</v>
      </c>
    </row>
    <row r="8752" spans="1:8" x14ac:dyDescent="0.25">
      <c r="A8752" s="41">
        <v>45862</v>
      </c>
      <c r="B8752" s="4" t="s">
        <v>638</v>
      </c>
      <c r="C8752" t="s">
        <v>639</v>
      </c>
      <c r="D8752" s="4" t="s">
        <v>11473</v>
      </c>
      <c r="E8752">
        <v>24</v>
      </c>
      <c r="F8752" t="s">
        <v>14</v>
      </c>
      <c r="G8752" t="s">
        <v>10961</v>
      </c>
      <c r="H8752" t="s">
        <v>10460</v>
      </c>
    </row>
    <row r="8753" spans="1:8" x14ac:dyDescent="0.25">
      <c r="A8753" s="41">
        <v>45862</v>
      </c>
      <c r="B8753" s="4" t="s">
        <v>357</v>
      </c>
      <c r="C8753" t="s">
        <v>358</v>
      </c>
      <c r="D8753" s="4" t="s">
        <v>11473</v>
      </c>
      <c r="E8753">
        <v>10</v>
      </c>
      <c r="F8753" t="s">
        <v>25</v>
      </c>
      <c r="G8753" t="s">
        <v>10961</v>
      </c>
      <c r="H8753" t="s">
        <v>10460</v>
      </c>
    </row>
    <row r="8754" spans="1:8" x14ac:dyDescent="0.25">
      <c r="A8754" s="41">
        <v>45862</v>
      </c>
      <c r="B8754" s="4" t="s">
        <v>872</v>
      </c>
      <c r="C8754" t="s">
        <v>8417</v>
      </c>
      <c r="D8754" s="4" t="s">
        <v>11473</v>
      </c>
      <c r="E8754">
        <v>24</v>
      </c>
      <c r="F8754" t="s">
        <v>14</v>
      </c>
      <c r="G8754" t="s">
        <v>10961</v>
      </c>
      <c r="H8754" t="s">
        <v>10460</v>
      </c>
    </row>
    <row r="8755" spans="1:8" x14ac:dyDescent="0.25">
      <c r="A8755" s="41">
        <v>45862</v>
      </c>
      <c r="B8755" s="4" t="s">
        <v>606</v>
      </c>
      <c r="C8755" t="s">
        <v>607</v>
      </c>
      <c r="D8755" s="4" t="s">
        <v>11473</v>
      </c>
      <c r="E8755">
        <v>4</v>
      </c>
      <c r="F8755" t="s">
        <v>14</v>
      </c>
      <c r="G8755" t="s">
        <v>10961</v>
      </c>
      <c r="H8755" t="s">
        <v>10460</v>
      </c>
    </row>
    <row r="8756" spans="1:8" x14ac:dyDescent="0.25">
      <c r="A8756" s="41">
        <v>45862</v>
      </c>
      <c r="B8756" s="4" t="s">
        <v>1524</v>
      </c>
      <c r="C8756" t="s">
        <v>1525</v>
      </c>
      <c r="D8756" s="4" t="s">
        <v>11473</v>
      </c>
      <c r="E8756">
        <v>2</v>
      </c>
      <c r="F8756" t="s">
        <v>14</v>
      </c>
      <c r="G8756" t="s">
        <v>10961</v>
      </c>
      <c r="H8756" t="s">
        <v>10460</v>
      </c>
    </row>
    <row r="8757" spans="1:8" x14ac:dyDescent="0.25">
      <c r="A8757" s="41">
        <v>45862</v>
      </c>
      <c r="B8757" s="4" t="s">
        <v>2782</v>
      </c>
      <c r="C8757" t="s">
        <v>2783</v>
      </c>
      <c r="D8757" s="4" t="s">
        <v>11473</v>
      </c>
      <c r="E8757">
        <v>1</v>
      </c>
      <c r="F8757" t="s">
        <v>14</v>
      </c>
      <c r="G8757" t="s">
        <v>10961</v>
      </c>
      <c r="H8757" t="s">
        <v>10460</v>
      </c>
    </row>
    <row r="8758" spans="1:8" x14ac:dyDescent="0.25">
      <c r="A8758" s="41">
        <v>45862</v>
      </c>
      <c r="B8758" s="4" t="s">
        <v>1613</v>
      </c>
      <c r="C8758" t="s">
        <v>1614</v>
      </c>
      <c r="D8758" s="4" t="s">
        <v>11473</v>
      </c>
      <c r="E8758">
        <v>2</v>
      </c>
      <c r="F8758" t="s">
        <v>14</v>
      </c>
      <c r="G8758" t="s">
        <v>10961</v>
      </c>
      <c r="H8758" t="s">
        <v>10460</v>
      </c>
    </row>
    <row r="8759" spans="1:8" x14ac:dyDescent="0.25">
      <c r="A8759" s="41">
        <v>45862</v>
      </c>
      <c r="B8759" s="4" t="s">
        <v>2799</v>
      </c>
      <c r="C8759" t="s">
        <v>2800</v>
      </c>
      <c r="D8759" s="4" t="s">
        <v>11473</v>
      </c>
      <c r="E8759">
        <v>2</v>
      </c>
      <c r="G8759" t="s">
        <v>10961</v>
      </c>
      <c r="H8759" t="s">
        <v>10460</v>
      </c>
    </row>
    <row r="8760" spans="1:8" x14ac:dyDescent="0.25">
      <c r="A8760" s="41">
        <v>45862</v>
      </c>
      <c r="B8760" s="4" t="s">
        <v>6333</v>
      </c>
      <c r="C8760" t="s">
        <v>6334</v>
      </c>
      <c r="D8760" s="4" t="s">
        <v>11473</v>
      </c>
      <c r="E8760">
        <v>1</v>
      </c>
      <c r="F8760" t="s">
        <v>14</v>
      </c>
      <c r="G8760" t="s">
        <v>10961</v>
      </c>
      <c r="H8760" t="s">
        <v>10460</v>
      </c>
    </row>
    <row r="8761" spans="1:8" x14ac:dyDescent="0.25">
      <c r="A8761" s="41">
        <v>45862</v>
      </c>
      <c r="B8761" s="4" t="s">
        <v>6331</v>
      </c>
      <c r="C8761" t="s">
        <v>6332</v>
      </c>
      <c r="D8761" s="4" t="s">
        <v>11473</v>
      </c>
      <c r="E8761">
        <v>1</v>
      </c>
      <c r="F8761" t="s">
        <v>14</v>
      </c>
      <c r="G8761" t="s">
        <v>10961</v>
      </c>
      <c r="H8761" t="s">
        <v>10460</v>
      </c>
    </row>
    <row r="8762" spans="1:8" x14ac:dyDescent="0.25">
      <c r="A8762" s="41">
        <v>45862</v>
      </c>
      <c r="B8762" s="4" t="s">
        <v>10467</v>
      </c>
      <c r="C8762" t="s">
        <v>5083</v>
      </c>
      <c r="D8762" s="4" t="s">
        <v>11473</v>
      </c>
      <c r="E8762">
        <v>10</v>
      </c>
      <c r="F8762" t="s">
        <v>14</v>
      </c>
      <c r="G8762" t="s">
        <v>10961</v>
      </c>
      <c r="H8762" t="s">
        <v>10460</v>
      </c>
    </row>
    <row r="8763" spans="1:8" x14ac:dyDescent="0.25">
      <c r="A8763" s="41">
        <v>45862</v>
      </c>
      <c r="B8763" s="4" t="s">
        <v>10148</v>
      </c>
      <c r="C8763" t="s">
        <v>6247</v>
      </c>
      <c r="D8763" s="4" t="s">
        <v>11473</v>
      </c>
      <c r="E8763">
        <v>6</v>
      </c>
      <c r="F8763" t="s">
        <v>14</v>
      </c>
      <c r="G8763" t="s">
        <v>10961</v>
      </c>
      <c r="H8763" t="s">
        <v>10460</v>
      </c>
    </row>
    <row r="8764" spans="1:8" x14ac:dyDescent="0.25">
      <c r="A8764" s="41">
        <v>45862</v>
      </c>
      <c r="B8764" s="4" t="s">
        <v>10966</v>
      </c>
      <c r="C8764" t="s">
        <v>10968</v>
      </c>
      <c r="D8764" s="4" t="s">
        <v>11473</v>
      </c>
      <c r="E8764">
        <v>36</v>
      </c>
      <c r="F8764" t="s">
        <v>14</v>
      </c>
      <c r="G8764" t="s">
        <v>10961</v>
      </c>
      <c r="H8764" t="s">
        <v>10460</v>
      </c>
    </row>
    <row r="8765" spans="1:8" x14ac:dyDescent="0.25">
      <c r="A8765" s="41">
        <v>45862</v>
      </c>
      <c r="B8765" s="4" t="s">
        <v>1770</v>
      </c>
      <c r="C8765" t="s">
        <v>10542</v>
      </c>
      <c r="D8765" s="4" t="s">
        <v>11473</v>
      </c>
      <c r="E8765">
        <v>6</v>
      </c>
      <c r="F8765" t="s">
        <v>14</v>
      </c>
      <c r="G8765" t="s">
        <v>10961</v>
      </c>
      <c r="H8765" t="s">
        <v>10460</v>
      </c>
    </row>
    <row r="8766" spans="1:8" x14ac:dyDescent="0.25">
      <c r="A8766" s="41">
        <v>45862</v>
      </c>
      <c r="B8766" s="4" t="s">
        <v>1208</v>
      </c>
      <c r="C8766" t="s">
        <v>3554</v>
      </c>
      <c r="D8766" s="4" t="s">
        <v>11473</v>
      </c>
      <c r="E8766">
        <v>6</v>
      </c>
      <c r="F8766" t="s">
        <v>14</v>
      </c>
      <c r="G8766" t="s">
        <v>10961</v>
      </c>
      <c r="H8766" t="s">
        <v>10460</v>
      </c>
    </row>
    <row r="8767" spans="1:8" x14ac:dyDescent="0.25">
      <c r="A8767" s="41">
        <v>45862</v>
      </c>
      <c r="B8767" s="4" t="s">
        <v>630</v>
      </c>
      <c r="C8767" t="s">
        <v>3558</v>
      </c>
      <c r="D8767" s="4" t="s">
        <v>11473</v>
      </c>
      <c r="E8767">
        <v>6</v>
      </c>
      <c r="F8767" t="s">
        <v>25</v>
      </c>
      <c r="G8767" t="s">
        <v>10961</v>
      </c>
      <c r="H8767" t="s">
        <v>10460</v>
      </c>
    </row>
    <row r="8768" spans="1:8" x14ac:dyDescent="0.25">
      <c r="A8768" s="41">
        <v>45862</v>
      </c>
      <c r="B8768" s="4" t="s">
        <v>5869</v>
      </c>
      <c r="C8768" t="s">
        <v>5870</v>
      </c>
      <c r="D8768" s="4" t="s">
        <v>11473</v>
      </c>
      <c r="E8768">
        <v>10</v>
      </c>
      <c r="F8768" t="s">
        <v>14</v>
      </c>
      <c r="G8768" t="s">
        <v>10961</v>
      </c>
      <c r="H8768" t="s">
        <v>10460</v>
      </c>
    </row>
    <row r="8769" spans="1:8" x14ac:dyDescent="0.25">
      <c r="A8769" s="41">
        <v>45862</v>
      </c>
      <c r="B8769" s="4" t="s">
        <v>474</v>
      </c>
      <c r="C8769" t="s">
        <v>4510</v>
      </c>
      <c r="D8769" s="4" t="s">
        <v>11473</v>
      </c>
      <c r="E8769">
        <v>12</v>
      </c>
      <c r="F8769" t="s">
        <v>8414</v>
      </c>
      <c r="G8769" t="s">
        <v>10961</v>
      </c>
      <c r="H8769" t="s">
        <v>10460</v>
      </c>
    </row>
    <row r="8770" spans="1:8" x14ac:dyDescent="0.25">
      <c r="A8770" s="41">
        <v>45862</v>
      </c>
      <c r="B8770" s="4" t="s">
        <v>1060</v>
      </c>
      <c r="C8770" t="s">
        <v>1061</v>
      </c>
      <c r="D8770" s="4" t="s">
        <v>11473</v>
      </c>
      <c r="E8770">
        <v>30</v>
      </c>
      <c r="F8770" t="s">
        <v>14</v>
      </c>
      <c r="G8770" t="s">
        <v>10961</v>
      </c>
      <c r="H8770" t="s">
        <v>10460</v>
      </c>
    </row>
    <row r="8771" spans="1:8" x14ac:dyDescent="0.25">
      <c r="A8771" s="41">
        <v>45862</v>
      </c>
      <c r="B8771" s="4" t="s">
        <v>4932</v>
      </c>
      <c r="C8771" t="s">
        <v>4933</v>
      </c>
      <c r="D8771" s="4" t="s">
        <v>11473</v>
      </c>
      <c r="E8771">
        <v>8</v>
      </c>
      <c r="F8771" t="s">
        <v>14</v>
      </c>
      <c r="G8771" t="s">
        <v>10961</v>
      </c>
      <c r="H8771" t="s">
        <v>10460</v>
      </c>
    </row>
    <row r="8772" spans="1:8" x14ac:dyDescent="0.25">
      <c r="A8772" s="41">
        <v>45862</v>
      </c>
      <c r="B8772" s="4" t="s">
        <v>1766</v>
      </c>
      <c r="C8772" t="s">
        <v>1767</v>
      </c>
      <c r="D8772" s="4" t="s">
        <v>11473</v>
      </c>
      <c r="E8772">
        <v>5</v>
      </c>
      <c r="F8772" t="s">
        <v>14</v>
      </c>
      <c r="G8772" t="s">
        <v>10961</v>
      </c>
      <c r="H8772" t="s">
        <v>10460</v>
      </c>
    </row>
    <row r="8773" spans="1:8" x14ac:dyDescent="0.25">
      <c r="A8773" s="41">
        <v>45862</v>
      </c>
      <c r="B8773" s="4" t="s">
        <v>4711</v>
      </c>
      <c r="C8773" t="s">
        <v>4712</v>
      </c>
      <c r="D8773" s="4" t="s">
        <v>11473</v>
      </c>
      <c r="E8773">
        <v>24</v>
      </c>
      <c r="F8773" t="s">
        <v>14</v>
      </c>
      <c r="G8773" t="s">
        <v>10961</v>
      </c>
      <c r="H8773" t="s">
        <v>10460</v>
      </c>
    </row>
    <row r="8774" spans="1:8" x14ac:dyDescent="0.25">
      <c r="A8774" s="41">
        <v>45862</v>
      </c>
      <c r="B8774" s="4" t="s">
        <v>4681</v>
      </c>
      <c r="C8774" t="s">
        <v>4682</v>
      </c>
      <c r="D8774" s="4" t="s">
        <v>11473</v>
      </c>
      <c r="E8774">
        <v>12</v>
      </c>
      <c r="F8774" t="s">
        <v>14</v>
      </c>
      <c r="G8774" t="s">
        <v>10961</v>
      </c>
      <c r="H8774" t="s">
        <v>10460</v>
      </c>
    </row>
    <row r="8775" spans="1:8" x14ac:dyDescent="0.25">
      <c r="A8775" s="41">
        <v>45862</v>
      </c>
      <c r="B8775" s="4" t="s">
        <v>222</v>
      </c>
      <c r="C8775" t="s">
        <v>223</v>
      </c>
      <c r="D8775" s="4" t="s">
        <v>11473</v>
      </c>
      <c r="E8775">
        <v>1</v>
      </c>
      <c r="F8775" t="s">
        <v>14</v>
      </c>
      <c r="G8775" t="s">
        <v>10961</v>
      </c>
      <c r="H8775" t="s">
        <v>10460</v>
      </c>
    </row>
    <row r="8776" spans="1:8" x14ac:dyDescent="0.25">
      <c r="A8776" s="41">
        <v>45862</v>
      </c>
      <c r="B8776" s="4" t="s">
        <v>234</v>
      </c>
      <c r="C8776" t="s">
        <v>235</v>
      </c>
      <c r="D8776" s="4" t="s">
        <v>11473</v>
      </c>
      <c r="E8776">
        <v>1</v>
      </c>
      <c r="F8776" t="s">
        <v>14</v>
      </c>
      <c r="G8776" t="s">
        <v>10961</v>
      </c>
      <c r="H8776" t="s">
        <v>10460</v>
      </c>
    </row>
    <row r="8777" spans="1:8" x14ac:dyDescent="0.25">
      <c r="A8777" s="41">
        <v>45862</v>
      </c>
      <c r="B8777" s="4" t="s">
        <v>1089</v>
      </c>
      <c r="C8777" t="s">
        <v>3855</v>
      </c>
      <c r="D8777" s="4" t="s">
        <v>11473</v>
      </c>
      <c r="E8777">
        <v>1</v>
      </c>
      <c r="F8777" t="s">
        <v>14</v>
      </c>
      <c r="G8777" t="s">
        <v>10961</v>
      </c>
      <c r="H8777" t="s">
        <v>10460</v>
      </c>
    </row>
    <row r="8778" spans="1:8" x14ac:dyDescent="0.25">
      <c r="A8778" s="41">
        <v>45862</v>
      </c>
      <c r="B8778" s="4" t="s">
        <v>2419</v>
      </c>
      <c r="C8778" t="s">
        <v>2477</v>
      </c>
      <c r="D8778" s="4" t="s">
        <v>11473</v>
      </c>
      <c r="E8778">
        <v>10</v>
      </c>
      <c r="F8778" t="s">
        <v>14</v>
      </c>
      <c r="G8778" t="s">
        <v>10961</v>
      </c>
      <c r="H8778" t="s">
        <v>10460</v>
      </c>
    </row>
    <row r="8779" spans="1:8" x14ac:dyDescent="0.25">
      <c r="A8779" s="41">
        <v>45862</v>
      </c>
      <c r="B8779" s="4" t="s">
        <v>1487</v>
      </c>
      <c r="C8779" t="s">
        <v>3019</v>
      </c>
      <c r="D8779" s="4" t="s">
        <v>11473</v>
      </c>
      <c r="E8779">
        <v>2</v>
      </c>
      <c r="F8779" t="s">
        <v>14</v>
      </c>
      <c r="G8779" t="s">
        <v>10961</v>
      </c>
      <c r="H8779" t="s">
        <v>10460</v>
      </c>
    </row>
    <row r="8780" spans="1:8" x14ac:dyDescent="0.25">
      <c r="A8780" s="41">
        <v>45862</v>
      </c>
      <c r="B8780" s="4" t="s">
        <v>1486</v>
      </c>
      <c r="C8780" t="s">
        <v>3018</v>
      </c>
      <c r="D8780" s="4" t="s">
        <v>11473</v>
      </c>
      <c r="E8780">
        <v>2</v>
      </c>
      <c r="F8780" t="s">
        <v>14</v>
      </c>
      <c r="G8780" t="s">
        <v>10961</v>
      </c>
      <c r="H8780" t="s">
        <v>10460</v>
      </c>
    </row>
    <row r="8781" spans="1:8" x14ac:dyDescent="0.25">
      <c r="A8781" s="41">
        <v>45862</v>
      </c>
      <c r="B8781" s="4" t="s">
        <v>9006</v>
      </c>
      <c r="C8781" t="s">
        <v>10768</v>
      </c>
      <c r="D8781" s="4" t="s">
        <v>11473</v>
      </c>
      <c r="E8781">
        <v>3</v>
      </c>
      <c r="F8781" t="s">
        <v>14</v>
      </c>
      <c r="G8781" t="s">
        <v>10961</v>
      </c>
      <c r="H8781" t="s">
        <v>10460</v>
      </c>
    </row>
    <row r="8782" spans="1:8" x14ac:dyDescent="0.25">
      <c r="A8782" s="41">
        <v>45862</v>
      </c>
      <c r="B8782" s="4" t="s">
        <v>2233</v>
      </c>
      <c r="C8782" t="s">
        <v>2234</v>
      </c>
      <c r="D8782" s="4" t="s">
        <v>11473</v>
      </c>
      <c r="E8782">
        <v>120</v>
      </c>
      <c r="F8782" t="s">
        <v>14</v>
      </c>
      <c r="G8782" t="s">
        <v>10961</v>
      </c>
      <c r="H8782" t="s">
        <v>10460</v>
      </c>
    </row>
    <row r="8783" spans="1:8" x14ac:dyDescent="0.25">
      <c r="A8783" s="41">
        <v>45862</v>
      </c>
      <c r="B8783" s="4" t="s">
        <v>1190</v>
      </c>
      <c r="C8783" t="s">
        <v>3541</v>
      </c>
      <c r="D8783" s="4" t="s">
        <v>11473</v>
      </c>
      <c r="E8783">
        <v>60</v>
      </c>
      <c r="F8783" t="s">
        <v>14</v>
      </c>
      <c r="G8783" t="s">
        <v>10961</v>
      </c>
      <c r="H8783" t="s">
        <v>10460</v>
      </c>
    </row>
    <row r="8784" spans="1:8" x14ac:dyDescent="0.25">
      <c r="A8784" s="41">
        <v>45862</v>
      </c>
      <c r="B8784" s="4" t="s">
        <v>10231</v>
      </c>
      <c r="C8784" t="s">
        <v>9048</v>
      </c>
      <c r="D8784" s="4" t="s">
        <v>11473</v>
      </c>
      <c r="E8784">
        <v>1</v>
      </c>
      <c r="F8784" t="s">
        <v>14</v>
      </c>
      <c r="G8784" t="s">
        <v>10961</v>
      </c>
      <c r="H8784" t="s">
        <v>10460</v>
      </c>
    </row>
    <row r="8785" spans="1:8" x14ac:dyDescent="0.25">
      <c r="A8785" s="41">
        <v>45862</v>
      </c>
      <c r="B8785" s="4" t="s">
        <v>10232</v>
      </c>
      <c r="C8785" t="s">
        <v>9049</v>
      </c>
      <c r="D8785" s="4" t="s">
        <v>11473</v>
      </c>
      <c r="E8785">
        <v>1</v>
      </c>
      <c r="F8785" t="s">
        <v>14</v>
      </c>
      <c r="G8785" t="s">
        <v>10961</v>
      </c>
      <c r="H8785" t="s">
        <v>10460</v>
      </c>
    </row>
    <row r="8786" spans="1:8" x14ac:dyDescent="0.25">
      <c r="A8786" s="41">
        <v>45862</v>
      </c>
      <c r="B8786" s="4" t="s">
        <v>1739</v>
      </c>
      <c r="C8786" t="s">
        <v>1740</v>
      </c>
      <c r="D8786" s="4" t="s">
        <v>11473</v>
      </c>
      <c r="E8786">
        <v>2</v>
      </c>
      <c r="F8786" t="s">
        <v>14</v>
      </c>
      <c r="G8786" t="s">
        <v>10961</v>
      </c>
      <c r="H8786" t="s">
        <v>10460</v>
      </c>
    </row>
    <row r="8787" spans="1:8" x14ac:dyDescent="0.25">
      <c r="A8787" s="41">
        <v>45863</v>
      </c>
      <c r="B8787" s="4" t="s">
        <v>2418</v>
      </c>
      <c r="C8787" t="s">
        <v>2476</v>
      </c>
      <c r="D8787" s="4">
        <v>2437</v>
      </c>
      <c r="F8787" t="s">
        <v>14</v>
      </c>
      <c r="G8787" t="s">
        <v>10961</v>
      </c>
      <c r="H8787" t="s">
        <v>9381</v>
      </c>
    </row>
    <row r="8788" spans="1:8" x14ac:dyDescent="0.25">
      <c r="A8788" s="41">
        <v>45863</v>
      </c>
      <c r="B8788" s="4" t="s">
        <v>8477</v>
      </c>
      <c r="C8788" t="s">
        <v>8478</v>
      </c>
      <c r="D8788" s="4">
        <v>2412</v>
      </c>
      <c r="E8788">
        <v>6</v>
      </c>
      <c r="F8788" t="s">
        <v>14</v>
      </c>
      <c r="G8788" t="s">
        <v>10961</v>
      </c>
      <c r="H8788" t="s">
        <v>11008</v>
      </c>
    </row>
    <row r="8789" spans="1:8" x14ac:dyDescent="0.25">
      <c r="A8789" s="41">
        <v>45863</v>
      </c>
      <c r="B8789" s="4" t="s">
        <v>4120</v>
      </c>
      <c r="C8789" t="s">
        <v>4119</v>
      </c>
      <c r="D8789" s="4">
        <v>2412</v>
      </c>
      <c r="E8789">
        <v>144</v>
      </c>
      <c r="F8789" t="s">
        <v>14</v>
      </c>
      <c r="G8789" t="s">
        <v>10961</v>
      </c>
      <c r="H8789" t="s">
        <v>11008</v>
      </c>
    </row>
    <row r="8790" spans="1:8" x14ac:dyDescent="0.25">
      <c r="A8790" s="41">
        <v>45863</v>
      </c>
      <c r="B8790" s="4" t="s">
        <v>1077</v>
      </c>
      <c r="C8790" t="s">
        <v>1078</v>
      </c>
      <c r="D8790" s="4">
        <v>2412</v>
      </c>
      <c r="E8790">
        <v>30</v>
      </c>
      <c r="F8790" t="s">
        <v>14</v>
      </c>
      <c r="G8790" t="s">
        <v>10961</v>
      </c>
      <c r="H8790" t="s">
        <v>11008</v>
      </c>
    </row>
    <row r="8791" spans="1:8" x14ac:dyDescent="0.25">
      <c r="A8791" s="41">
        <v>45863</v>
      </c>
      <c r="B8791" s="4" t="s">
        <v>1255</v>
      </c>
      <c r="C8791" t="s">
        <v>1256</v>
      </c>
      <c r="D8791" s="4">
        <v>2412</v>
      </c>
      <c r="E8791">
        <v>1200</v>
      </c>
      <c r="F8791" t="s">
        <v>8414</v>
      </c>
      <c r="G8791" t="s">
        <v>10961</v>
      </c>
      <c r="H8791" t="s">
        <v>11008</v>
      </c>
    </row>
    <row r="8792" spans="1:8" x14ac:dyDescent="0.25">
      <c r="A8792" s="41">
        <v>45863</v>
      </c>
      <c r="B8792" s="4" t="s">
        <v>1107</v>
      </c>
      <c r="C8792" t="s">
        <v>1108</v>
      </c>
      <c r="D8792" s="4">
        <v>2412</v>
      </c>
      <c r="E8792">
        <v>50</v>
      </c>
      <c r="F8792" t="s">
        <v>25</v>
      </c>
      <c r="G8792" t="s">
        <v>10961</v>
      </c>
      <c r="H8792" t="s">
        <v>11008</v>
      </c>
    </row>
    <row r="8793" spans="1:8" x14ac:dyDescent="0.25">
      <c r="A8793" s="41">
        <v>45863</v>
      </c>
      <c r="B8793" s="4" t="s">
        <v>179</v>
      </c>
      <c r="C8793" t="s">
        <v>180</v>
      </c>
      <c r="D8793" s="4" t="s">
        <v>11475</v>
      </c>
      <c r="E8793">
        <v>4</v>
      </c>
      <c r="F8793" t="s">
        <v>14</v>
      </c>
      <c r="G8793" t="s">
        <v>10961</v>
      </c>
      <c r="H8793" t="s">
        <v>9268</v>
      </c>
    </row>
    <row r="8794" spans="1:8" x14ac:dyDescent="0.25">
      <c r="A8794" s="41">
        <v>45863</v>
      </c>
      <c r="B8794" s="4" t="s">
        <v>5077</v>
      </c>
      <c r="C8794" t="s">
        <v>5078</v>
      </c>
      <c r="D8794" s="4" t="s">
        <v>11475</v>
      </c>
      <c r="E8794">
        <v>6</v>
      </c>
      <c r="F8794" t="s">
        <v>14</v>
      </c>
      <c r="G8794" t="s">
        <v>10961</v>
      </c>
      <c r="H8794" t="s">
        <v>9268</v>
      </c>
    </row>
    <row r="8795" spans="1:8" x14ac:dyDescent="0.25">
      <c r="A8795" s="41">
        <v>45863</v>
      </c>
      <c r="B8795" s="4" t="s">
        <v>676</v>
      </c>
      <c r="C8795" t="s">
        <v>677</v>
      </c>
      <c r="D8795" s="4" t="s">
        <v>11475</v>
      </c>
      <c r="E8795">
        <v>12</v>
      </c>
      <c r="F8795" t="s">
        <v>14</v>
      </c>
      <c r="G8795" t="s">
        <v>10961</v>
      </c>
      <c r="H8795" t="s">
        <v>9268</v>
      </c>
    </row>
    <row r="8796" spans="1:8" x14ac:dyDescent="0.25">
      <c r="A8796" s="41">
        <v>45863</v>
      </c>
      <c r="B8796" s="4" t="s">
        <v>10233</v>
      </c>
      <c r="C8796" t="s">
        <v>6163</v>
      </c>
      <c r="D8796" s="4" t="s">
        <v>11475</v>
      </c>
      <c r="E8796">
        <v>4</v>
      </c>
      <c r="F8796" t="s">
        <v>14</v>
      </c>
      <c r="G8796" t="s">
        <v>10961</v>
      </c>
      <c r="H8796" t="s">
        <v>9268</v>
      </c>
    </row>
    <row r="8797" spans="1:8" x14ac:dyDescent="0.25">
      <c r="A8797" s="41">
        <v>45863</v>
      </c>
      <c r="B8797" s="4" t="s">
        <v>1091</v>
      </c>
      <c r="C8797" t="s">
        <v>1092</v>
      </c>
      <c r="D8797" s="4" t="s">
        <v>11475</v>
      </c>
      <c r="E8797">
        <v>3</v>
      </c>
      <c r="F8797" t="s">
        <v>14</v>
      </c>
      <c r="G8797" t="s">
        <v>10961</v>
      </c>
      <c r="H8797" t="s">
        <v>9268</v>
      </c>
    </row>
    <row r="8798" spans="1:8" x14ac:dyDescent="0.25">
      <c r="A8798" s="41">
        <v>45863</v>
      </c>
      <c r="B8798" s="4" t="s">
        <v>4651</v>
      </c>
      <c r="C8798" t="s">
        <v>4652</v>
      </c>
      <c r="D8798" s="4" t="s">
        <v>11475</v>
      </c>
      <c r="E8798">
        <v>24</v>
      </c>
      <c r="F8798" t="s">
        <v>14</v>
      </c>
      <c r="G8798" t="s">
        <v>10961</v>
      </c>
      <c r="H8798" t="s">
        <v>9268</v>
      </c>
    </row>
    <row r="8799" spans="1:8" x14ac:dyDescent="0.25">
      <c r="A8799" s="41">
        <v>45863</v>
      </c>
      <c r="B8799" s="4" t="s">
        <v>318</v>
      </c>
      <c r="C8799" t="s">
        <v>4455</v>
      </c>
      <c r="D8799" s="4" t="s">
        <v>11475</v>
      </c>
      <c r="E8799">
        <v>12</v>
      </c>
      <c r="F8799" t="s">
        <v>14</v>
      </c>
      <c r="G8799" t="s">
        <v>10961</v>
      </c>
      <c r="H8799" t="s">
        <v>9268</v>
      </c>
    </row>
    <row r="8800" spans="1:8" x14ac:dyDescent="0.25">
      <c r="A8800" s="41">
        <v>45863</v>
      </c>
      <c r="B8800" s="4" t="s">
        <v>1524</v>
      </c>
      <c r="C8800" t="s">
        <v>1525</v>
      </c>
      <c r="D8800" s="4" t="s">
        <v>11475</v>
      </c>
      <c r="E8800">
        <v>8</v>
      </c>
      <c r="F8800" t="s">
        <v>14</v>
      </c>
      <c r="G8800" t="s">
        <v>10961</v>
      </c>
      <c r="H8800" t="s">
        <v>9268</v>
      </c>
    </row>
    <row r="8801" spans="1:8" x14ac:dyDescent="0.25">
      <c r="A8801" s="41">
        <v>45863</v>
      </c>
      <c r="B8801" s="4" t="s">
        <v>155</v>
      </c>
      <c r="C8801" t="s">
        <v>156</v>
      </c>
      <c r="D8801" s="4" t="s">
        <v>11475</v>
      </c>
      <c r="E8801">
        <v>8</v>
      </c>
      <c r="F8801" t="s">
        <v>14</v>
      </c>
      <c r="G8801" t="s">
        <v>10961</v>
      </c>
      <c r="H8801" t="s">
        <v>9268</v>
      </c>
    </row>
    <row r="8802" spans="1:8" x14ac:dyDescent="0.25">
      <c r="A8802" s="41">
        <v>45863</v>
      </c>
      <c r="B8802" s="4" t="s">
        <v>1372</v>
      </c>
      <c r="C8802" t="s">
        <v>1373</v>
      </c>
      <c r="D8802" s="4" t="s">
        <v>11475</v>
      </c>
      <c r="E8802">
        <v>6</v>
      </c>
      <c r="F8802" t="s">
        <v>14</v>
      </c>
      <c r="G8802" t="s">
        <v>10961</v>
      </c>
      <c r="H8802" t="s">
        <v>9268</v>
      </c>
    </row>
    <row r="8803" spans="1:8" x14ac:dyDescent="0.25">
      <c r="A8803" s="41">
        <v>45863</v>
      </c>
      <c r="B8803" s="4" t="s">
        <v>1368</v>
      </c>
      <c r="C8803" t="s">
        <v>1369</v>
      </c>
      <c r="D8803" s="4" t="s">
        <v>11475</v>
      </c>
      <c r="E8803">
        <v>10</v>
      </c>
      <c r="F8803" t="s">
        <v>14</v>
      </c>
      <c r="G8803" t="s">
        <v>10961</v>
      </c>
      <c r="H8803" t="s">
        <v>9268</v>
      </c>
    </row>
    <row r="8804" spans="1:8" x14ac:dyDescent="0.25">
      <c r="A8804" s="41">
        <v>45863</v>
      </c>
      <c r="B8804" s="4" t="s">
        <v>883</v>
      </c>
      <c r="C8804" t="s">
        <v>884</v>
      </c>
      <c r="D8804" s="4" t="s">
        <v>11475</v>
      </c>
      <c r="E8804">
        <v>2</v>
      </c>
      <c r="F8804" t="s">
        <v>14</v>
      </c>
      <c r="G8804" t="s">
        <v>10961</v>
      </c>
      <c r="H8804" t="s">
        <v>9268</v>
      </c>
    </row>
    <row r="8805" spans="1:8" x14ac:dyDescent="0.25">
      <c r="A8805" s="41">
        <v>45863</v>
      </c>
      <c r="B8805" s="4" t="s">
        <v>4278</v>
      </c>
      <c r="C8805" t="s">
        <v>4279</v>
      </c>
      <c r="D8805" s="4" t="s">
        <v>11475</v>
      </c>
      <c r="E8805">
        <v>12</v>
      </c>
      <c r="F8805" t="s">
        <v>14</v>
      </c>
      <c r="G8805" t="s">
        <v>10961</v>
      </c>
      <c r="H8805" t="s">
        <v>9268</v>
      </c>
    </row>
    <row r="8806" spans="1:8" x14ac:dyDescent="0.25">
      <c r="A8806" s="41">
        <v>45863</v>
      </c>
      <c r="B8806" s="4" t="s">
        <v>889</v>
      </c>
      <c r="C8806" t="s">
        <v>890</v>
      </c>
      <c r="D8806" s="4" t="s">
        <v>11475</v>
      </c>
      <c r="E8806">
        <v>2</v>
      </c>
      <c r="F8806" t="s">
        <v>14</v>
      </c>
      <c r="G8806" t="s">
        <v>10961</v>
      </c>
      <c r="H8806" t="s">
        <v>9268</v>
      </c>
    </row>
    <row r="8807" spans="1:8" x14ac:dyDescent="0.25">
      <c r="A8807" s="41">
        <v>45863</v>
      </c>
      <c r="B8807" s="4" t="s">
        <v>359</v>
      </c>
      <c r="C8807" t="s">
        <v>360</v>
      </c>
      <c r="D8807" s="4" t="s">
        <v>11475</v>
      </c>
      <c r="E8807">
        <v>12</v>
      </c>
      <c r="F8807" t="s">
        <v>14</v>
      </c>
      <c r="G8807" t="s">
        <v>10961</v>
      </c>
      <c r="H8807" t="s">
        <v>9268</v>
      </c>
    </row>
    <row r="8808" spans="1:8" x14ac:dyDescent="0.25">
      <c r="A8808" s="41">
        <v>45863</v>
      </c>
      <c r="B8808" s="4" t="s">
        <v>4536</v>
      </c>
      <c r="C8808" t="s">
        <v>4537</v>
      </c>
      <c r="D8808" s="4" t="s">
        <v>11475</v>
      </c>
      <c r="E8808">
        <v>6</v>
      </c>
      <c r="F8808" t="s">
        <v>14</v>
      </c>
      <c r="G8808" t="s">
        <v>10961</v>
      </c>
      <c r="H8808" t="s">
        <v>9268</v>
      </c>
    </row>
    <row r="8809" spans="1:8" x14ac:dyDescent="0.25">
      <c r="A8809" s="41">
        <v>45863</v>
      </c>
      <c r="B8809" s="4" t="s">
        <v>7126</v>
      </c>
      <c r="C8809" t="s">
        <v>7127</v>
      </c>
      <c r="D8809" s="4" t="s">
        <v>11475</v>
      </c>
      <c r="E8809">
        <v>20</v>
      </c>
      <c r="F8809" t="s">
        <v>14</v>
      </c>
      <c r="G8809" t="s">
        <v>10961</v>
      </c>
      <c r="H8809" t="s">
        <v>9268</v>
      </c>
    </row>
    <row r="8810" spans="1:8" x14ac:dyDescent="0.25">
      <c r="A8810" s="41">
        <v>45863</v>
      </c>
      <c r="B8810" s="4" t="s">
        <v>10146</v>
      </c>
      <c r="C8810" t="s">
        <v>6753</v>
      </c>
      <c r="D8810" s="4" t="s">
        <v>11475</v>
      </c>
      <c r="E8810">
        <v>12</v>
      </c>
      <c r="F8810" t="s">
        <v>14</v>
      </c>
      <c r="G8810" t="s">
        <v>10961</v>
      </c>
      <c r="H8810" t="s">
        <v>9268</v>
      </c>
    </row>
    <row r="8811" spans="1:8" x14ac:dyDescent="0.25">
      <c r="A8811" s="41">
        <v>45863</v>
      </c>
      <c r="B8811" s="4" t="s">
        <v>1089</v>
      </c>
      <c r="C8811" t="s">
        <v>3855</v>
      </c>
      <c r="D8811" s="4" t="s">
        <v>11475</v>
      </c>
      <c r="E8811">
        <v>1</v>
      </c>
      <c r="F8811" t="s">
        <v>14</v>
      </c>
      <c r="G8811" t="s">
        <v>10961</v>
      </c>
      <c r="H8811" t="s">
        <v>9268</v>
      </c>
    </row>
    <row r="8812" spans="1:8" x14ac:dyDescent="0.25">
      <c r="A8812" s="41">
        <v>45863</v>
      </c>
      <c r="B8812" s="4" t="s">
        <v>4705</v>
      </c>
      <c r="C8812" t="s">
        <v>4706</v>
      </c>
      <c r="D8812" s="4" t="s">
        <v>11475</v>
      </c>
      <c r="E8812">
        <v>4</v>
      </c>
      <c r="F8812" t="s">
        <v>14</v>
      </c>
      <c r="G8812" t="s">
        <v>10961</v>
      </c>
      <c r="H8812" t="s">
        <v>9268</v>
      </c>
    </row>
    <row r="8813" spans="1:8" x14ac:dyDescent="0.25">
      <c r="A8813" s="41">
        <v>45863</v>
      </c>
      <c r="B8813" s="4" t="s">
        <v>5390</v>
      </c>
      <c r="C8813" t="s">
        <v>5391</v>
      </c>
      <c r="D8813" s="4" t="s">
        <v>11475</v>
      </c>
      <c r="E8813">
        <v>6</v>
      </c>
      <c r="F8813" t="s">
        <v>14</v>
      </c>
      <c r="G8813" t="s">
        <v>10961</v>
      </c>
      <c r="H8813" t="s">
        <v>9268</v>
      </c>
    </row>
    <row r="8814" spans="1:8" x14ac:dyDescent="0.25">
      <c r="A8814" s="41">
        <v>45863</v>
      </c>
      <c r="B8814" s="4" t="s">
        <v>6524</v>
      </c>
      <c r="C8814" t="s">
        <v>6525</v>
      </c>
      <c r="D8814" s="4" t="s">
        <v>11477</v>
      </c>
      <c r="E8814">
        <v>50</v>
      </c>
      <c r="F8814" t="s">
        <v>14</v>
      </c>
      <c r="G8814" t="s">
        <v>10961</v>
      </c>
      <c r="H8814" t="s">
        <v>11476</v>
      </c>
    </row>
    <row r="8815" spans="1:8" x14ac:dyDescent="0.25">
      <c r="A8815" s="41">
        <v>45863</v>
      </c>
      <c r="B8815" s="4" t="s">
        <v>6673</v>
      </c>
      <c r="C8815" t="s">
        <v>6674</v>
      </c>
      <c r="D8815" s="4" t="s">
        <v>11477</v>
      </c>
      <c r="E8815">
        <v>30</v>
      </c>
      <c r="F8815" t="s">
        <v>14</v>
      </c>
      <c r="G8815" t="s">
        <v>10961</v>
      </c>
      <c r="H8815" t="s">
        <v>11476</v>
      </c>
    </row>
    <row r="8816" spans="1:8" x14ac:dyDescent="0.25">
      <c r="A8816" s="41">
        <v>45863</v>
      </c>
      <c r="B8816" s="4" t="s">
        <v>6667</v>
      </c>
      <c r="C8816" t="s">
        <v>6668</v>
      </c>
      <c r="D8816" s="4" t="s">
        <v>11477</v>
      </c>
      <c r="E8816">
        <v>10</v>
      </c>
      <c r="F8816" t="s">
        <v>14</v>
      </c>
      <c r="G8816" t="s">
        <v>10961</v>
      </c>
      <c r="H8816" t="s">
        <v>11476</v>
      </c>
    </row>
    <row r="8817" spans="1:8" x14ac:dyDescent="0.25">
      <c r="A8817" s="41">
        <v>45863</v>
      </c>
      <c r="B8817" s="4" t="s">
        <v>6684</v>
      </c>
      <c r="C8817" t="s">
        <v>6685</v>
      </c>
      <c r="D8817" s="4" t="s">
        <v>11477</v>
      </c>
      <c r="E8817">
        <v>30</v>
      </c>
      <c r="F8817" t="s">
        <v>14</v>
      </c>
      <c r="G8817" t="s">
        <v>10961</v>
      </c>
      <c r="H8817" t="s">
        <v>11476</v>
      </c>
    </row>
    <row r="8818" spans="1:8" x14ac:dyDescent="0.25">
      <c r="A8818" s="41">
        <v>45863</v>
      </c>
      <c r="B8818" s="4" t="s">
        <v>6430</v>
      </c>
      <c r="C8818" t="s">
        <v>6431</v>
      </c>
      <c r="D8818" s="4" t="s">
        <v>11477</v>
      </c>
      <c r="E8818">
        <v>20</v>
      </c>
      <c r="F8818" t="s">
        <v>14</v>
      </c>
      <c r="G8818" t="s">
        <v>10961</v>
      </c>
      <c r="H8818" t="s">
        <v>11476</v>
      </c>
    </row>
    <row r="8819" spans="1:8" x14ac:dyDescent="0.25">
      <c r="A8819" s="41">
        <v>45863</v>
      </c>
      <c r="B8819" s="4" t="s">
        <v>6629</v>
      </c>
      <c r="C8819" t="s">
        <v>6630</v>
      </c>
      <c r="D8819" s="4" t="s">
        <v>11477</v>
      </c>
      <c r="E8819">
        <v>20</v>
      </c>
      <c r="F8819" t="s">
        <v>14</v>
      </c>
      <c r="G8819" t="s">
        <v>10961</v>
      </c>
      <c r="H8819" t="s">
        <v>11476</v>
      </c>
    </row>
    <row r="8820" spans="1:8" x14ac:dyDescent="0.25">
      <c r="A8820" s="41">
        <v>45863</v>
      </c>
      <c r="B8820" s="4" t="s">
        <v>6422</v>
      </c>
      <c r="C8820" t="s">
        <v>6423</v>
      </c>
      <c r="D8820" s="4" t="s">
        <v>11477</v>
      </c>
      <c r="E8820">
        <v>30</v>
      </c>
      <c r="F8820" t="s">
        <v>14</v>
      </c>
      <c r="G8820" t="s">
        <v>10961</v>
      </c>
      <c r="H8820" t="s">
        <v>11476</v>
      </c>
    </row>
    <row r="8821" spans="1:8" x14ac:dyDescent="0.25">
      <c r="A8821" s="41">
        <v>45863</v>
      </c>
      <c r="B8821" s="4" t="s">
        <v>6432</v>
      </c>
      <c r="C8821" t="s">
        <v>6433</v>
      </c>
      <c r="D8821" s="4" t="s">
        <v>11477</v>
      </c>
      <c r="E8821">
        <v>60</v>
      </c>
      <c r="F8821" t="s">
        <v>14</v>
      </c>
      <c r="G8821" t="s">
        <v>10961</v>
      </c>
      <c r="H8821" t="s">
        <v>11476</v>
      </c>
    </row>
    <row r="8822" spans="1:8" x14ac:dyDescent="0.25">
      <c r="A8822" s="41">
        <v>45863</v>
      </c>
      <c r="B8822" s="4" t="s">
        <v>6608</v>
      </c>
      <c r="C8822" t="s">
        <v>6609</v>
      </c>
      <c r="D8822" s="4" t="s">
        <v>11477</v>
      </c>
      <c r="E8822">
        <v>30</v>
      </c>
      <c r="F8822" t="s">
        <v>14</v>
      </c>
      <c r="G8822" t="s">
        <v>10961</v>
      </c>
      <c r="H8822" t="s">
        <v>11476</v>
      </c>
    </row>
    <row r="8823" spans="1:8" x14ac:dyDescent="0.25">
      <c r="A8823" s="41">
        <v>45863</v>
      </c>
      <c r="B8823" s="4" t="s">
        <v>6416</v>
      </c>
      <c r="C8823" t="s">
        <v>6417</v>
      </c>
      <c r="D8823" s="4" t="s">
        <v>11477</v>
      </c>
      <c r="E8823">
        <v>48</v>
      </c>
      <c r="F8823" t="s">
        <v>14</v>
      </c>
      <c r="G8823" t="s">
        <v>10961</v>
      </c>
      <c r="H8823" t="s">
        <v>11476</v>
      </c>
    </row>
    <row r="8824" spans="1:8" x14ac:dyDescent="0.25">
      <c r="A8824" s="41">
        <v>45863</v>
      </c>
      <c r="B8824" s="4" t="s">
        <v>6424</v>
      </c>
      <c r="C8824" t="s">
        <v>6425</v>
      </c>
      <c r="D8824" s="4" t="s">
        <v>11477</v>
      </c>
      <c r="E8824">
        <v>20</v>
      </c>
      <c r="F8824" t="s">
        <v>14</v>
      </c>
      <c r="G8824" t="s">
        <v>10961</v>
      </c>
      <c r="H8824" t="s">
        <v>11476</v>
      </c>
    </row>
    <row r="8825" spans="1:8" x14ac:dyDescent="0.25">
      <c r="A8825" s="41">
        <v>45863</v>
      </c>
      <c r="B8825" s="4" t="s">
        <v>6548</v>
      </c>
      <c r="C8825" t="s">
        <v>6549</v>
      </c>
      <c r="D8825" s="4" t="s">
        <v>11477</v>
      </c>
      <c r="E8825">
        <v>30</v>
      </c>
      <c r="F8825" t="s">
        <v>14</v>
      </c>
      <c r="G8825" t="s">
        <v>10961</v>
      </c>
      <c r="H8825" t="s">
        <v>11476</v>
      </c>
    </row>
    <row r="8826" spans="1:8" x14ac:dyDescent="0.25">
      <c r="A8826" s="41">
        <v>45863</v>
      </c>
      <c r="B8826" s="4" t="s">
        <v>5859</v>
      </c>
      <c r="C8826" t="s">
        <v>5860</v>
      </c>
      <c r="D8826" s="4" t="s">
        <v>11477</v>
      </c>
      <c r="E8826">
        <v>30</v>
      </c>
      <c r="F8826" t="s">
        <v>25</v>
      </c>
      <c r="G8826" t="s">
        <v>10961</v>
      </c>
      <c r="H8826" t="s">
        <v>11476</v>
      </c>
    </row>
    <row r="8827" spans="1:8" x14ac:dyDescent="0.25">
      <c r="A8827" s="41">
        <v>45863</v>
      </c>
      <c r="B8827" s="4" t="s">
        <v>5861</v>
      </c>
      <c r="C8827" t="s">
        <v>5862</v>
      </c>
      <c r="D8827" s="4" t="s">
        <v>11477</v>
      </c>
      <c r="E8827">
        <v>30</v>
      </c>
      <c r="F8827" t="s">
        <v>25</v>
      </c>
      <c r="G8827" t="s">
        <v>10961</v>
      </c>
      <c r="H8827" t="s">
        <v>11476</v>
      </c>
    </row>
    <row r="8828" spans="1:8" x14ac:dyDescent="0.25">
      <c r="A8828" s="41">
        <v>45863</v>
      </c>
      <c r="B8828" s="4" t="s">
        <v>5889</v>
      </c>
      <c r="C8828" t="s">
        <v>5890</v>
      </c>
      <c r="D8828" s="4" t="s">
        <v>11477</v>
      </c>
      <c r="E8828">
        <v>20</v>
      </c>
      <c r="F8828" t="s">
        <v>25</v>
      </c>
      <c r="G8828" t="s">
        <v>10961</v>
      </c>
      <c r="H8828" t="s">
        <v>11476</v>
      </c>
    </row>
    <row r="8829" spans="1:8" x14ac:dyDescent="0.25">
      <c r="A8829" s="41">
        <v>45863</v>
      </c>
      <c r="B8829" s="4" t="s">
        <v>1032</v>
      </c>
      <c r="C8829" t="s">
        <v>1033</v>
      </c>
      <c r="D8829" s="4" t="s">
        <v>11477</v>
      </c>
      <c r="E8829">
        <v>10</v>
      </c>
      <c r="F8829" t="s">
        <v>14</v>
      </c>
      <c r="G8829" t="s">
        <v>10961</v>
      </c>
      <c r="H8829" t="s">
        <v>11476</v>
      </c>
    </row>
    <row r="8830" spans="1:8" x14ac:dyDescent="0.25">
      <c r="A8830" s="41">
        <v>45857</v>
      </c>
      <c r="B8830" s="4" t="s">
        <v>10485</v>
      </c>
      <c r="C8830" t="s">
        <v>11478</v>
      </c>
      <c r="D8830" s="4">
        <v>3920</v>
      </c>
      <c r="E8830">
        <v>45</v>
      </c>
      <c r="F8830" t="s">
        <v>14</v>
      </c>
      <c r="G8830" t="s">
        <v>10003</v>
      </c>
    </row>
    <row r="8831" spans="1:8" x14ac:dyDescent="0.25">
      <c r="A8831" s="41">
        <v>45857</v>
      </c>
      <c r="B8831" s="4" t="s">
        <v>10487</v>
      </c>
      <c r="C8831" t="s">
        <v>10488</v>
      </c>
      <c r="D8831" s="4">
        <v>3921</v>
      </c>
      <c r="E8831">
        <v>37</v>
      </c>
      <c r="F8831" t="s">
        <v>14</v>
      </c>
      <c r="G8831" t="s">
        <v>10003</v>
      </c>
    </row>
    <row r="8832" spans="1:8" x14ac:dyDescent="0.25">
      <c r="A8832" s="41">
        <v>45859</v>
      </c>
      <c r="B8832" s="4" t="s">
        <v>11479</v>
      </c>
      <c r="C8832" t="s">
        <v>11480</v>
      </c>
      <c r="D8832" s="4">
        <v>3937</v>
      </c>
      <c r="E8832">
        <v>102</v>
      </c>
      <c r="F8832" t="s">
        <v>14</v>
      </c>
      <c r="G8832" t="s">
        <v>10003</v>
      </c>
    </row>
    <row r="8833" spans="1:8" x14ac:dyDescent="0.25">
      <c r="A8833" s="41">
        <v>45859</v>
      </c>
      <c r="B8833" s="4" t="s">
        <v>1823</v>
      </c>
      <c r="C8833" t="s">
        <v>1824</v>
      </c>
      <c r="D8833" s="4">
        <v>3938</v>
      </c>
      <c r="E8833">
        <v>70</v>
      </c>
      <c r="F8833" t="s">
        <v>25</v>
      </c>
      <c r="G8833" t="s">
        <v>10003</v>
      </c>
    </row>
    <row r="8834" spans="1:8" x14ac:dyDescent="0.25">
      <c r="A8834" s="41">
        <v>45859</v>
      </c>
      <c r="B8834" s="4" t="s">
        <v>1193</v>
      </c>
      <c r="C8834" t="s">
        <v>3540</v>
      </c>
      <c r="D8834" s="4">
        <v>3939</v>
      </c>
      <c r="E8834">
        <v>120</v>
      </c>
      <c r="F8834" t="s">
        <v>14</v>
      </c>
      <c r="G8834" t="s">
        <v>10003</v>
      </c>
    </row>
    <row r="8835" spans="1:8" x14ac:dyDescent="0.25">
      <c r="A8835" s="41">
        <v>45797</v>
      </c>
      <c r="B8835" s="4" t="s">
        <v>11481</v>
      </c>
      <c r="C8835" t="s">
        <v>11222</v>
      </c>
      <c r="D8835" s="4" t="s">
        <v>11482</v>
      </c>
      <c r="E8835">
        <v>303</v>
      </c>
      <c r="F8835" t="s">
        <v>25</v>
      </c>
      <c r="G8835" t="s">
        <v>10961</v>
      </c>
      <c r="H8835" t="s">
        <v>11168</v>
      </c>
    </row>
    <row r="8836" spans="1:8" x14ac:dyDescent="0.25">
      <c r="A8836" s="41">
        <v>45797</v>
      </c>
      <c r="B8836" s="4" t="s">
        <v>11100</v>
      </c>
      <c r="C8836" t="s">
        <v>11102</v>
      </c>
      <c r="D8836" s="4" t="s">
        <v>11482</v>
      </c>
      <c r="E8836">
        <v>141</v>
      </c>
      <c r="F8836" t="s">
        <v>14</v>
      </c>
      <c r="G8836" t="s">
        <v>10961</v>
      </c>
      <c r="H8836" t="s">
        <v>11168</v>
      </c>
    </row>
    <row r="8837" spans="1:8" x14ac:dyDescent="0.25">
      <c r="A8837" s="41">
        <v>45797</v>
      </c>
      <c r="B8837" s="4" t="s">
        <v>11099</v>
      </c>
      <c r="C8837" t="s">
        <v>11101</v>
      </c>
      <c r="D8837" s="4" t="s">
        <v>11482</v>
      </c>
      <c r="E8837">
        <v>79</v>
      </c>
      <c r="F8837" t="s">
        <v>14</v>
      </c>
      <c r="G8837" t="s">
        <v>10961</v>
      </c>
      <c r="H8837" t="s">
        <v>11168</v>
      </c>
    </row>
    <row r="8838" spans="1:8" x14ac:dyDescent="0.25">
      <c r="A8838" s="41">
        <v>45797</v>
      </c>
      <c r="B8838" s="4" t="s">
        <v>2096</v>
      </c>
      <c r="C8838" t="s">
        <v>2097</v>
      </c>
      <c r="D8838" s="4" t="s">
        <v>11482</v>
      </c>
      <c r="E8838">
        <v>42</v>
      </c>
      <c r="F8838" t="s">
        <v>14</v>
      </c>
      <c r="G8838" t="s">
        <v>10961</v>
      </c>
      <c r="H8838" t="s">
        <v>11168</v>
      </c>
    </row>
    <row r="8839" spans="1:8" x14ac:dyDescent="0.25">
      <c r="A8839" s="41">
        <v>45797</v>
      </c>
      <c r="B8839" s="4" t="s">
        <v>10667</v>
      </c>
      <c r="C8839" t="s">
        <v>10668</v>
      </c>
      <c r="D8839" s="4" t="s">
        <v>11482</v>
      </c>
      <c r="E8839">
        <v>60</v>
      </c>
      <c r="F8839" t="s">
        <v>14</v>
      </c>
      <c r="G8839" t="s">
        <v>10961</v>
      </c>
      <c r="H8839" t="s">
        <v>11168</v>
      </c>
    </row>
    <row r="8840" spans="1:8" x14ac:dyDescent="0.25">
      <c r="A8840" s="41">
        <v>45797</v>
      </c>
      <c r="B8840" s="4" t="s">
        <v>10669</v>
      </c>
      <c r="C8840" t="s">
        <v>10670</v>
      </c>
      <c r="D8840" s="4" t="s">
        <v>11482</v>
      </c>
      <c r="E8840">
        <v>60</v>
      </c>
      <c r="F8840" t="s">
        <v>14</v>
      </c>
      <c r="G8840" t="s">
        <v>10961</v>
      </c>
      <c r="H8840" t="s">
        <v>11168</v>
      </c>
    </row>
    <row r="8841" spans="1:8" x14ac:dyDescent="0.25">
      <c r="A8841" s="41">
        <v>45797</v>
      </c>
      <c r="B8841" s="4">
        <v>11333424</v>
      </c>
      <c r="C8841" t="s">
        <v>8991</v>
      </c>
      <c r="D8841" s="4" t="s">
        <v>11482</v>
      </c>
      <c r="E8841">
        <v>10</v>
      </c>
      <c r="F8841" t="s">
        <v>14</v>
      </c>
      <c r="G8841" t="s">
        <v>10961</v>
      </c>
      <c r="H8841" t="s">
        <v>11168</v>
      </c>
    </row>
    <row r="8842" spans="1:8" x14ac:dyDescent="0.25">
      <c r="A8842" s="41">
        <v>45797</v>
      </c>
      <c r="B8842" s="4" t="s">
        <v>5552</v>
      </c>
      <c r="C8842" t="s">
        <v>5553</v>
      </c>
      <c r="D8842" s="4" t="s">
        <v>11482</v>
      </c>
      <c r="E8842">
        <v>108</v>
      </c>
      <c r="F8842" t="s">
        <v>14</v>
      </c>
      <c r="G8842" t="s">
        <v>10961</v>
      </c>
      <c r="H8842" t="s">
        <v>11168</v>
      </c>
    </row>
    <row r="8843" spans="1:8" x14ac:dyDescent="0.25">
      <c r="A8843" s="41">
        <v>45797</v>
      </c>
      <c r="B8843" s="4" t="s">
        <v>5554</v>
      </c>
      <c r="C8843" t="s">
        <v>5555</v>
      </c>
      <c r="D8843" s="4" t="s">
        <v>11482</v>
      </c>
      <c r="E8843">
        <v>108</v>
      </c>
      <c r="F8843" t="s">
        <v>14</v>
      </c>
      <c r="G8843" t="s">
        <v>10961</v>
      </c>
      <c r="H8843" t="s">
        <v>11168</v>
      </c>
    </row>
    <row r="8844" spans="1:8" x14ac:dyDescent="0.25">
      <c r="A8844" s="41">
        <v>45797</v>
      </c>
      <c r="B8844" s="4" t="s">
        <v>10476</v>
      </c>
      <c r="C8844" t="s">
        <v>10478</v>
      </c>
      <c r="D8844" s="4" t="s">
        <v>11482</v>
      </c>
      <c r="E8844">
        <v>104</v>
      </c>
      <c r="F8844" t="s">
        <v>25</v>
      </c>
      <c r="G8844" t="s">
        <v>10961</v>
      </c>
      <c r="H8844" t="s">
        <v>11168</v>
      </c>
    </row>
    <row r="8845" spans="1:8" x14ac:dyDescent="0.25">
      <c r="A8845" s="41">
        <v>45797</v>
      </c>
      <c r="B8845" s="4" t="s">
        <v>10479</v>
      </c>
      <c r="C8845" t="s">
        <v>10480</v>
      </c>
      <c r="D8845" s="4" t="s">
        <v>11482</v>
      </c>
      <c r="E8845">
        <v>104</v>
      </c>
      <c r="F8845" t="s">
        <v>25</v>
      </c>
      <c r="G8845" t="s">
        <v>10961</v>
      </c>
      <c r="H8845" t="s">
        <v>11168</v>
      </c>
    </row>
    <row r="8846" spans="1:8" x14ac:dyDescent="0.25">
      <c r="A8846" s="41">
        <v>45797</v>
      </c>
      <c r="B8846" s="4" t="s">
        <v>10330</v>
      </c>
      <c r="C8846" t="s">
        <v>10330</v>
      </c>
      <c r="D8846" s="4" t="s">
        <v>11482</v>
      </c>
      <c r="E8846">
        <v>220</v>
      </c>
      <c r="F8846" t="s">
        <v>14</v>
      </c>
      <c r="G8846" t="s">
        <v>10961</v>
      </c>
      <c r="H8846" t="s">
        <v>11168</v>
      </c>
    </row>
    <row r="8847" spans="1:8" x14ac:dyDescent="0.25">
      <c r="A8847" s="41">
        <v>45797</v>
      </c>
      <c r="B8847" s="4" t="s">
        <v>1905</v>
      </c>
      <c r="C8847" t="s">
        <v>1906</v>
      </c>
      <c r="D8847" s="4" t="s">
        <v>11482</v>
      </c>
      <c r="E8847">
        <v>30</v>
      </c>
      <c r="F8847" t="s">
        <v>14</v>
      </c>
      <c r="G8847" t="s">
        <v>10961</v>
      </c>
      <c r="H8847" t="s">
        <v>11168</v>
      </c>
    </row>
    <row r="8848" spans="1:8" x14ac:dyDescent="0.25">
      <c r="A8848" s="41">
        <v>45797</v>
      </c>
      <c r="B8848" s="4" t="s">
        <v>10487</v>
      </c>
      <c r="C8848" t="s">
        <v>10488</v>
      </c>
      <c r="D8848" s="4" t="s">
        <v>11482</v>
      </c>
      <c r="E8848">
        <v>6</v>
      </c>
      <c r="F8848" t="s">
        <v>14</v>
      </c>
      <c r="G8848" t="s">
        <v>10961</v>
      </c>
      <c r="H8848" t="s">
        <v>11168</v>
      </c>
    </row>
    <row r="8849" spans="1:8" x14ac:dyDescent="0.25">
      <c r="A8849" s="41">
        <v>45797</v>
      </c>
      <c r="B8849" s="4" t="s">
        <v>10485</v>
      </c>
      <c r="C8849" t="s">
        <v>11478</v>
      </c>
      <c r="D8849" s="4" t="s">
        <v>11482</v>
      </c>
      <c r="E8849">
        <v>21</v>
      </c>
      <c r="F8849" t="s">
        <v>14</v>
      </c>
      <c r="G8849" t="s">
        <v>10961</v>
      </c>
      <c r="H8849" t="s">
        <v>11168</v>
      </c>
    </row>
    <row r="8850" spans="1:8" x14ac:dyDescent="0.25">
      <c r="A8850" s="41">
        <v>45797</v>
      </c>
      <c r="B8850" s="4" t="s">
        <v>10658</v>
      </c>
      <c r="C8850" t="s">
        <v>10659</v>
      </c>
      <c r="D8850" s="4" t="s">
        <v>11482</v>
      </c>
      <c r="E8850">
        <v>20</v>
      </c>
      <c r="F8850" t="s">
        <v>14</v>
      </c>
      <c r="G8850" t="s">
        <v>10961</v>
      </c>
      <c r="H8850" t="s">
        <v>11168</v>
      </c>
    </row>
    <row r="8851" spans="1:8" x14ac:dyDescent="0.25">
      <c r="A8851" s="41">
        <v>45797</v>
      </c>
      <c r="B8851" s="4" t="s">
        <v>10660</v>
      </c>
      <c r="C8851" t="s">
        <v>10661</v>
      </c>
      <c r="D8851" s="4" t="s">
        <v>11482</v>
      </c>
      <c r="E8851">
        <v>56</v>
      </c>
      <c r="F8851" t="s">
        <v>14</v>
      </c>
      <c r="G8851" t="s">
        <v>10961</v>
      </c>
      <c r="H8851" t="s">
        <v>11168</v>
      </c>
    </row>
    <row r="8852" spans="1:8" x14ac:dyDescent="0.25">
      <c r="A8852" s="41">
        <v>45797</v>
      </c>
      <c r="B8852" s="4" t="s">
        <v>10680</v>
      </c>
      <c r="C8852" t="s">
        <v>10681</v>
      </c>
      <c r="D8852" s="4" t="s">
        <v>11482</v>
      </c>
      <c r="E8852">
        <v>160</v>
      </c>
      <c r="F8852" t="s">
        <v>14</v>
      </c>
      <c r="G8852" t="s">
        <v>10961</v>
      </c>
      <c r="H8852" t="s">
        <v>11168</v>
      </c>
    </row>
    <row r="8853" spans="1:8" x14ac:dyDescent="0.25">
      <c r="A8853" s="41">
        <v>45797</v>
      </c>
      <c r="B8853" s="4" t="s">
        <v>9943</v>
      </c>
      <c r="C8853" t="s">
        <v>9943</v>
      </c>
      <c r="D8853" s="4" t="s">
        <v>11482</v>
      </c>
      <c r="E8853">
        <v>8</v>
      </c>
      <c r="F8853" t="s">
        <v>14</v>
      </c>
      <c r="G8853" t="s">
        <v>10961</v>
      </c>
      <c r="H8853" t="s">
        <v>11168</v>
      </c>
    </row>
    <row r="8854" spans="1:8" x14ac:dyDescent="0.25">
      <c r="A8854" s="41">
        <v>45797</v>
      </c>
      <c r="B8854" s="4" t="s">
        <v>5199</v>
      </c>
      <c r="C8854" t="s">
        <v>5200</v>
      </c>
      <c r="D8854" s="4" t="s">
        <v>11482</v>
      </c>
      <c r="E8854">
        <v>20</v>
      </c>
      <c r="F8854" t="s">
        <v>14</v>
      </c>
      <c r="G8854" t="s">
        <v>10961</v>
      </c>
      <c r="H8854" t="s">
        <v>11168</v>
      </c>
    </row>
    <row r="8855" spans="1:8" x14ac:dyDescent="0.25">
      <c r="A8855" s="41">
        <v>45797</v>
      </c>
      <c r="B8855" s="4" t="s">
        <v>5201</v>
      </c>
      <c r="C8855" t="s">
        <v>5202</v>
      </c>
      <c r="D8855" s="4" t="s">
        <v>11482</v>
      </c>
      <c r="E8855">
        <v>30</v>
      </c>
      <c r="F8855" t="s">
        <v>14</v>
      </c>
      <c r="G8855" t="s">
        <v>10961</v>
      </c>
      <c r="H8855" t="s">
        <v>11168</v>
      </c>
    </row>
    <row r="8856" spans="1:8" x14ac:dyDescent="0.25">
      <c r="A8856" s="41">
        <v>45797</v>
      </c>
      <c r="B8856" s="4" t="s">
        <v>10329</v>
      </c>
      <c r="C8856" t="s">
        <v>10329</v>
      </c>
      <c r="D8856" s="4" t="s">
        <v>11482</v>
      </c>
      <c r="E8856">
        <v>100</v>
      </c>
      <c r="F8856" t="s">
        <v>14</v>
      </c>
      <c r="G8856" t="s">
        <v>10961</v>
      </c>
      <c r="H8856" t="s">
        <v>11168</v>
      </c>
    </row>
    <row r="8857" spans="1:8" x14ac:dyDescent="0.25">
      <c r="A8857" s="41">
        <v>45797</v>
      </c>
      <c r="B8857" s="4" t="s">
        <v>8980</v>
      </c>
      <c r="C8857" t="s">
        <v>8981</v>
      </c>
      <c r="D8857" s="4" t="s">
        <v>11482</v>
      </c>
      <c r="E8857">
        <v>12</v>
      </c>
      <c r="F8857" t="s">
        <v>14</v>
      </c>
      <c r="G8857" t="s">
        <v>10961</v>
      </c>
      <c r="H8857" t="s">
        <v>11168</v>
      </c>
    </row>
    <row r="8858" spans="1:8" x14ac:dyDescent="0.25">
      <c r="A8858" s="41">
        <v>45797</v>
      </c>
      <c r="B8858" s="4" t="s">
        <v>10327</v>
      </c>
      <c r="C8858" t="s">
        <v>11260</v>
      </c>
      <c r="D8858" s="4" t="s">
        <v>11482</v>
      </c>
      <c r="E8858">
        <v>30</v>
      </c>
      <c r="F8858" t="s">
        <v>14</v>
      </c>
      <c r="G8858" t="s">
        <v>10961</v>
      </c>
      <c r="H8858" t="s">
        <v>11168</v>
      </c>
    </row>
    <row r="8859" spans="1:8" x14ac:dyDescent="0.25">
      <c r="A8859" s="41">
        <v>45797</v>
      </c>
      <c r="B8859" s="4" t="s">
        <v>6649</v>
      </c>
      <c r="C8859" t="s">
        <v>6650</v>
      </c>
      <c r="D8859" s="4" t="s">
        <v>11482</v>
      </c>
      <c r="E8859">
        <v>60</v>
      </c>
      <c r="F8859" t="s">
        <v>14</v>
      </c>
      <c r="G8859" t="s">
        <v>10961</v>
      </c>
      <c r="H8859" t="s">
        <v>11168</v>
      </c>
    </row>
    <row r="8860" spans="1:8" x14ac:dyDescent="0.25">
      <c r="A8860" s="41">
        <v>45797</v>
      </c>
      <c r="B8860" s="4" t="s">
        <v>5088</v>
      </c>
      <c r="C8860" t="s">
        <v>5089</v>
      </c>
      <c r="D8860" s="4" t="s">
        <v>11482</v>
      </c>
      <c r="E8860">
        <v>10</v>
      </c>
      <c r="F8860" t="s">
        <v>14</v>
      </c>
      <c r="G8860" t="s">
        <v>10961</v>
      </c>
      <c r="H8860" t="s">
        <v>11168</v>
      </c>
    </row>
    <row r="8861" spans="1:8" x14ac:dyDescent="0.25">
      <c r="A8861" s="41">
        <v>45797</v>
      </c>
      <c r="B8861" s="4" t="s">
        <v>11483</v>
      </c>
      <c r="C8861" t="s">
        <v>10334</v>
      </c>
      <c r="D8861" s="4" t="s">
        <v>11482</v>
      </c>
      <c r="E8861">
        <v>20</v>
      </c>
      <c r="F8861" t="s">
        <v>14</v>
      </c>
      <c r="G8861" t="s">
        <v>10961</v>
      </c>
      <c r="H8861" t="s">
        <v>11168</v>
      </c>
    </row>
    <row r="8862" spans="1:8" x14ac:dyDescent="0.25">
      <c r="A8862" s="41">
        <v>45797</v>
      </c>
      <c r="B8862" s="4" t="s">
        <v>9377</v>
      </c>
      <c r="C8862" t="s">
        <v>8990</v>
      </c>
      <c r="D8862" s="4" t="s">
        <v>11482</v>
      </c>
      <c r="E8862">
        <v>24</v>
      </c>
      <c r="F8862" t="s">
        <v>14</v>
      </c>
      <c r="G8862" t="s">
        <v>10961</v>
      </c>
      <c r="H8862" t="s">
        <v>11168</v>
      </c>
    </row>
    <row r="8863" spans="1:8" x14ac:dyDescent="0.25">
      <c r="A8863" s="41">
        <v>45797</v>
      </c>
      <c r="B8863" s="4" t="s">
        <v>2609</v>
      </c>
      <c r="C8863" t="s">
        <v>2610</v>
      </c>
      <c r="D8863" s="4" t="s">
        <v>11482</v>
      </c>
      <c r="E8863">
        <v>120</v>
      </c>
      <c r="F8863" t="s">
        <v>25</v>
      </c>
      <c r="G8863" t="s">
        <v>10961</v>
      </c>
      <c r="H8863" t="s">
        <v>11168</v>
      </c>
    </row>
    <row r="8864" spans="1:8" x14ac:dyDescent="0.25">
      <c r="A8864" s="41">
        <v>45797</v>
      </c>
      <c r="B8864" s="4" t="s">
        <v>10662</v>
      </c>
      <c r="C8864" t="s">
        <v>10663</v>
      </c>
      <c r="D8864" s="4" t="s">
        <v>11482</v>
      </c>
      <c r="E8864">
        <v>10</v>
      </c>
      <c r="F8864" t="s">
        <v>14</v>
      </c>
      <c r="G8864" t="s">
        <v>10961</v>
      </c>
      <c r="H8864" t="s">
        <v>11168</v>
      </c>
    </row>
    <row r="8865" spans="1:8" x14ac:dyDescent="0.25">
      <c r="A8865" s="41">
        <v>45797</v>
      </c>
      <c r="B8865" s="4" t="s">
        <v>10654</v>
      </c>
      <c r="C8865" t="s">
        <v>10655</v>
      </c>
      <c r="D8865" s="4" t="s">
        <v>11482</v>
      </c>
      <c r="E8865">
        <v>30</v>
      </c>
      <c r="F8865" t="s">
        <v>25</v>
      </c>
      <c r="G8865" t="s">
        <v>10961</v>
      </c>
      <c r="H8865" t="s">
        <v>11168</v>
      </c>
    </row>
    <row r="8866" spans="1:8" x14ac:dyDescent="0.25">
      <c r="A8866" s="41">
        <v>45797</v>
      </c>
      <c r="B8866" s="4" t="s">
        <v>10609</v>
      </c>
      <c r="C8866" t="s">
        <v>10609</v>
      </c>
      <c r="D8866" s="4" t="s">
        <v>11482</v>
      </c>
      <c r="E8866">
        <v>10</v>
      </c>
      <c r="F8866" t="s">
        <v>14</v>
      </c>
      <c r="G8866" t="s">
        <v>10961</v>
      </c>
      <c r="H8866" t="s">
        <v>11168</v>
      </c>
    </row>
    <row r="8867" spans="1:8" x14ac:dyDescent="0.25">
      <c r="A8867" s="41">
        <v>45797</v>
      </c>
      <c r="B8867" s="4" t="s">
        <v>10672</v>
      </c>
      <c r="C8867" t="s">
        <v>10673</v>
      </c>
      <c r="D8867" s="4" t="s">
        <v>11482</v>
      </c>
      <c r="E8867">
        <v>500</v>
      </c>
      <c r="F8867" t="s">
        <v>14</v>
      </c>
      <c r="G8867" t="s">
        <v>10961</v>
      </c>
      <c r="H8867" t="s">
        <v>11168</v>
      </c>
    </row>
    <row r="8868" spans="1:8" x14ac:dyDescent="0.25">
      <c r="A8868" s="41">
        <v>45797</v>
      </c>
      <c r="B8868" s="4" t="s">
        <v>10674</v>
      </c>
      <c r="C8868" t="s">
        <v>10675</v>
      </c>
      <c r="D8868" s="4" t="s">
        <v>11482</v>
      </c>
      <c r="E8868">
        <v>1000</v>
      </c>
      <c r="F8868" t="s">
        <v>14</v>
      </c>
      <c r="G8868" t="s">
        <v>10961</v>
      </c>
      <c r="H8868" t="s">
        <v>11168</v>
      </c>
    </row>
    <row r="8869" spans="1:8" x14ac:dyDescent="0.25">
      <c r="A8869" s="41">
        <v>45797</v>
      </c>
      <c r="B8869" s="4" t="s">
        <v>10711</v>
      </c>
      <c r="C8869" t="s">
        <v>10714</v>
      </c>
      <c r="D8869" s="4" t="s">
        <v>11482</v>
      </c>
      <c r="E8869">
        <v>200</v>
      </c>
      <c r="F8869" t="s">
        <v>14</v>
      </c>
      <c r="G8869" t="s">
        <v>10961</v>
      </c>
      <c r="H8869" t="s">
        <v>11168</v>
      </c>
    </row>
    <row r="8870" spans="1:8" x14ac:dyDescent="0.25">
      <c r="A8870" s="41">
        <v>45797</v>
      </c>
      <c r="B8870" s="4" t="s">
        <v>10715</v>
      </c>
      <c r="C8870" t="s">
        <v>10716</v>
      </c>
      <c r="D8870" s="4" t="s">
        <v>11482</v>
      </c>
      <c r="E8870">
        <v>50</v>
      </c>
      <c r="F8870" t="s">
        <v>14</v>
      </c>
      <c r="G8870" t="s">
        <v>10961</v>
      </c>
      <c r="H8870" t="s">
        <v>11168</v>
      </c>
    </row>
    <row r="8871" spans="1:8" x14ac:dyDescent="0.25">
      <c r="A8871" s="41">
        <v>45797</v>
      </c>
      <c r="B8871" s="4" t="s">
        <v>10712</v>
      </c>
      <c r="C8871" t="s">
        <v>10713</v>
      </c>
      <c r="D8871" s="4" t="s">
        <v>11482</v>
      </c>
      <c r="E8871">
        <v>98</v>
      </c>
      <c r="F8871" t="s">
        <v>14</v>
      </c>
      <c r="G8871" t="s">
        <v>10961</v>
      </c>
      <c r="H8871" t="s">
        <v>11168</v>
      </c>
    </row>
    <row r="8872" spans="1:8" x14ac:dyDescent="0.25">
      <c r="A8872" s="41">
        <v>45797</v>
      </c>
      <c r="B8872" s="4" t="s">
        <v>9472</v>
      </c>
      <c r="C8872" t="s">
        <v>9472</v>
      </c>
      <c r="D8872" s="4" t="s">
        <v>11485</v>
      </c>
      <c r="E8872">
        <v>20</v>
      </c>
      <c r="F8872" t="s">
        <v>14</v>
      </c>
      <c r="G8872" t="s">
        <v>10961</v>
      </c>
      <c r="H8872" t="s">
        <v>11484</v>
      </c>
    </row>
    <row r="8873" spans="1:8" x14ac:dyDescent="0.25">
      <c r="A8873" s="41">
        <v>45797</v>
      </c>
      <c r="B8873" s="4" t="s">
        <v>9014</v>
      </c>
      <c r="C8873" t="s">
        <v>11254</v>
      </c>
      <c r="D8873" s="4" t="s">
        <v>11485</v>
      </c>
      <c r="E8873">
        <v>8</v>
      </c>
      <c r="F8873" t="s">
        <v>14</v>
      </c>
      <c r="G8873" t="s">
        <v>10961</v>
      </c>
      <c r="H8873" t="s">
        <v>11484</v>
      </c>
    </row>
    <row r="8874" spans="1:8" x14ac:dyDescent="0.25">
      <c r="A8874" s="41">
        <v>45797</v>
      </c>
      <c r="B8874" s="4" t="s">
        <v>9377</v>
      </c>
      <c r="C8874" t="s">
        <v>8990</v>
      </c>
      <c r="D8874" s="4" t="s">
        <v>11485</v>
      </c>
      <c r="E8874">
        <v>4</v>
      </c>
      <c r="F8874" t="s">
        <v>14</v>
      </c>
      <c r="G8874" t="s">
        <v>10961</v>
      </c>
      <c r="H8874" t="s">
        <v>11484</v>
      </c>
    </row>
    <row r="8875" spans="1:8" x14ac:dyDescent="0.25">
      <c r="A8875" s="41">
        <v>45797</v>
      </c>
      <c r="B8875" s="4" t="s">
        <v>9471</v>
      </c>
      <c r="C8875" t="s">
        <v>9471</v>
      </c>
      <c r="D8875" s="4" t="s">
        <v>11485</v>
      </c>
      <c r="E8875">
        <v>20</v>
      </c>
      <c r="F8875" t="s">
        <v>14</v>
      </c>
      <c r="G8875" t="s">
        <v>10961</v>
      </c>
      <c r="H8875" t="s">
        <v>11484</v>
      </c>
    </row>
    <row r="8876" spans="1:8" x14ac:dyDescent="0.25">
      <c r="A8876" s="41">
        <v>45797</v>
      </c>
      <c r="B8876" s="4" t="s">
        <v>5209</v>
      </c>
      <c r="C8876" t="s">
        <v>5210</v>
      </c>
      <c r="D8876" s="4" t="s">
        <v>11485</v>
      </c>
      <c r="E8876">
        <v>20</v>
      </c>
      <c r="F8876" t="s">
        <v>14</v>
      </c>
      <c r="G8876" t="s">
        <v>10961</v>
      </c>
      <c r="H8876" t="s">
        <v>11484</v>
      </c>
    </row>
    <row r="8877" spans="1:8" x14ac:dyDescent="0.25">
      <c r="A8877" s="41">
        <v>45797</v>
      </c>
      <c r="B8877" s="4" t="s">
        <v>5237</v>
      </c>
      <c r="C8877" t="s">
        <v>5238</v>
      </c>
      <c r="D8877" s="4" t="s">
        <v>11485</v>
      </c>
      <c r="E8877">
        <v>25</v>
      </c>
      <c r="F8877" t="s">
        <v>14</v>
      </c>
      <c r="G8877" t="s">
        <v>10961</v>
      </c>
      <c r="H8877" t="s">
        <v>11484</v>
      </c>
    </row>
    <row r="8878" spans="1:8" x14ac:dyDescent="0.25">
      <c r="A8878" s="41">
        <v>45797</v>
      </c>
      <c r="B8878" s="4" t="s">
        <v>5239</v>
      </c>
      <c r="C8878" t="s">
        <v>5240</v>
      </c>
      <c r="D8878" s="4" t="s">
        <v>11485</v>
      </c>
      <c r="E8878">
        <v>40</v>
      </c>
      <c r="F8878" t="s">
        <v>14</v>
      </c>
      <c r="G8878" t="s">
        <v>10961</v>
      </c>
      <c r="H8878" t="s">
        <v>11484</v>
      </c>
    </row>
    <row r="8879" spans="1:8" x14ac:dyDescent="0.25">
      <c r="A8879" s="41">
        <v>45797</v>
      </c>
      <c r="B8879" s="4" t="s">
        <v>5211</v>
      </c>
      <c r="C8879" t="s">
        <v>5212</v>
      </c>
      <c r="D8879" s="4" t="s">
        <v>11485</v>
      </c>
      <c r="E8879">
        <v>50</v>
      </c>
      <c r="F8879" t="s">
        <v>14</v>
      </c>
      <c r="G8879" t="s">
        <v>10961</v>
      </c>
      <c r="H8879" t="s">
        <v>11484</v>
      </c>
    </row>
    <row r="8880" spans="1:8" x14ac:dyDescent="0.25">
      <c r="A8880" s="41">
        <v>45797</v>
      </c>
      <c r="B8880" s="4" t="s">
        <v>8583</v>
      </c>
      <c r="C8880" t="s">
        <v>6110</v>
      </c>
      <c r="D8880" s="4" t="s">
        <v>11485</v>
      </c>
      <c r="E8880">
        <v>30</v>
      </c>
      <c r="F8880" t="s">
        <v>14</v>
      </c>
      <c r="G8880" t="s">
        <v>10961</v>
      </c>
      <c r="H8880" t="s">
        <v>11484</v>
      </c>
    </row>
    <row r="8881" spans="1:8" x14ac:dyDescent="0.25">
      <c r="A8881" s="41">
        <v>45797</v>
      </c>
      <c r="B8881" s="4" t="s">
        <v>8584</v>
      </c>
      <c r="C8881" t="s">
        <v>6111</v>
      </c>
      <c r="D8881" s="4" t="s">
        <v>11485</v>
      </c>
      <c r="E8881">
        <v>10</v>
      </c>
      <c r="F8881" t="s">
        <v>14</v>
      </c>
      <c r="G8881" t="s">
        <v>10961</v>
      </c>
      <c r="H8881" t="s">
        <v>11484</v>
      </c>
    </row>
    <row r="8882" spans="1:8" x14ac:dyDescent="0.25">
      <c r="A8882" s="41">
        <v>45797</v>
      </c>
      <c r="B8882" s="4" t="s">
        <v>10467</v>
      </c>
      <c r="C8882" t="s">
        <v>5083</v>
      </c>
      <c r="D8882" s="4" t="s">
        <v>11485</v>
      </c>
      <c r="E8882">
        <v>420</v>
      </c>
      <c r="F8882" t="s">
        <v>14</v>
      </c>
      <c r="G8882" t="s">
        <v>10961</v>
      </c>
      <c r="H8882" t="s">
        <v>11484</v>
      </c>
    </row>
    <row r="8883" spans="1:8" x14ac:dyDescent="0.25">
      <c r="A8883" s="41">
        <v>45865</v>
      </c>
      <c r="B8883" s="4" t="s">
        <v>8877</v>
      </c>
      <c r="C8883" t="s">
        <v>8846</v>
      </c>
      <c r="D8883" s="4">
        <v>2446</v>
      </c>
      <c r="E8883">
        <v>3</v>
      </c>
      <c r="F8883" t="s">
        <v>14</v>
      </c>
      <c r="G8883" t="s">
        <v>10961</v>
      </c>
      <c r="H8883" t="s">
        <v>8431</v>
      </c>
    </row>
    <row r="8884" spans="1:8" x14ac:dyDescent="0.25">
      <c r="A8884" s="41">
        <v>45865</v>
      </c>
      <c r="B8884" s="4" t="s">
        <v>9406</v>
      </c>
      <c r="C8884" t="s">
        <v>8848</v>
      </c>
      <c r="D8884" s="4">
        <v>2446</v>
      </c>
      <c r="E8884">
        <v>2</v>
      </c>
      <c r="F8884" t="s">
        <v>14</v>
      </c>
      <c r="G8884" t="s">
        <v>10961</v>
      </c>
      <c r="H8884" t="s">
        <v>8431</v>
      </c>
    </row>
    <row r="8885" spans="1:8" x14ac:dyDescent="0.25">
      <c r="A8885" s="41">
        <v>45865</v>
      </c>
      <c r="B8885" s="4" t="s">
        <v>1627</v>
      </c>
      <c r="C8885" t="s">
        <v>1628</v>
      </c>
      <c r="D8885" s="4" t="s">
        <v>11489</v>
      </c>
      <c r="E8885">
        <v>6</v>
      </c>
      <c r="F8885" t="s">
        <v>14</v>
      </c>
      <c r="G8885" t="s">
        <v>10961</v>
      </c>
      <c r="H8885" t="s">
        <v>8431</v>
      </c>
    </row>
    <row r="8886" spans="1:8" x14ac:dyDescent="0.25">
      <c r="A8886" s="41">
        <v>45866</v>
      </c>
      <c r="B8886" s="4" t="s">
        <v>865</v>
      </c>
      <c r="C8886" t="s">
        <v>4249</v>
      </c>
      <c r="D8886" s="4" t="s">
        <v>11489</v>
      </c>
      <c r="E8886">
        <v>120</v>
      </c>
      <c r="F8886" t="s">
        <v>14</v>
      </c>
      <c r="G8886" t="s">
        <v>10961</v>
      </c>
      <c r="H8886" t="s">
        <v>8431</v>
      </c>
    </row>
    <row r="8887" spans="1:8" x14ac:dyDescent="0.25">
      <c r="A8887" s="41">
        <v>45866</v>
      </c>
      <c r="B8887" s="4" t="s">
        <v>720</v>
      </c>
      <c r="C8887" t="s">
        <v>721</v>
      </c>
      <c r="D8887" s="4" t="s">
        <v>11489</v>
      </c>
      <c r="E8887">
        <v>2</v>
      </c>
      <c r="F8887" t="s">
        <v>14</v>
      </c>
      <c r="G8887" t="s">
        <v>10961</v>
      </c>
      <c r="H8887" t="s">
        <v>8431</v>
      </c>
    </row>
    <row r="8888" spans="1:8" x14ac:dyDescent="0.25">
      <c r="A8888" s="41">
        <v>45866</v>
      </c>
      <c r="B8888" s="4" t="s">
        <v>716</v>
      </c>
      <c r="C8888" t="s">
        <v>717</v>
      </c>
      <c r="D8888" s="4" t="s">
        <v>11489</v>
      </c>
      <c r="E8888">
        <v>20</v>
      </c>
      <c r="F8888" t="s">
        <v>14</v>
      </c>
      <c r="G8888" t="s">
        <v>10961</v>
      </c>
      <c r="H8888" t="s">
        <v>8431</v>
      </c>
    </row>
    <row r="8889" spans="1:8" x14ac:dyDescent="0.25">
      <c r="A8889" s="41">
        <v>45866</v>
      </c>
      <c r="B8889" s="4" t="s">
        <v>6</v>
      </c>
      <c r="C8889" t="s">
        <v>7</v>
      </c>
      <c r="D8889" s="4" t="s">
        <v>11489</v>
      </c>
      <c r="E8889">
        <v>10</v>
      </c>
      <c r="F8889" t="s">
        <v>14</v>
      </c>
      <c r="G8889" t="s">
        <v>10961</v>
      </c>
      <c r="H8889" t="s">
        <v>8431</v>
      </c>
    </row>
    <row r="8890" spans="1:8" x14ac:dyDescent="0.25">
      <c r="A8890" s="41">
        <v>45866</v>
      </c>
      <c r="B8890" s="4" t="s">
        <v>11165</v>
      </c>
      <c r="C8890" t="s">
        <v>5838</v>
      </c>
      <c r="D8890" s="4" t="s">
        <v>11489</v>
      </c>
      <c r="E8890">
        <v>10</v>
      </c>
      <c r="F8890" t="s">
        <v>14</v>
      </c>
      <c r="G8890" t="s">
        <v>10961</v>
      </c>
      <c r="H8890" t="s">
        <v>8431</v>
      </c>
    </row>
    <row r="8891" spans="1:8" x14ac:dyDescent="0.25">
      <c r="A8891" s="41">
        <v>45866</v>
      </c>
      <c r="B8891" s="4" t="s">
        <v>11490</v>
      </c>
      <c r="C8891" t="s">
        <v>2888</v>
      </c>
      <c r="D8891" s="4" t="s">
        <v>11489</v>
      </c>
      <c r="E8891">
        <v>10</v>
      </c>
      <c r="F8891" t="s">
        <v>14</v>
      </c>
      <c r="G8891" t="s">
        <v>10961</v>
      </c>
      <c r="H8891" t="s">
        <v>8431</v>
      </c>
    </row>
    <row r="8892" spans="1:8" x14ac:dyDescent="0.25">
      <c r="A8892" s="41">
        <v>45866</v>
      </c>
      <c r="B8892" s="4" t="s">
        <v>2941</v>
      </c>
      <c r="C8892" t="s">
        <v>2942</v>
      </c>
      <c r="D8892" s="4" t="s">
        <v>11489</v>
      </c>
      <c r="E8892">
        <v>10</v>
      </c>
      <c r="F8892" t="s">
        <v>14</v>
      </c>
      <c r="G8892" t="s">
        <v>10961</v>
      </c>
      <c r="H8892" t="s">
        <v>8431</v>
      </c>
    </row>
    <row r="8893" spans="1:8" x14ac:dyDescent="0.25">
      <c r="A8893" s="41">
        <v>45866</v>
      </c>
      <c r="B8893" s="4" t="s">
        <v>10261</v>
      </c>
      <c r="C8893" t="s">
        <v>10570</v>
      </c>
      <c r="D8893" s="4" t="s">
        <v>11489</v>
      </c>
      <c r="E8893">
        <v>8</v>
      </c>
      <c r="F8893" t="s">
        <v>25</v>
      </c>
      <c r="G8893" t="s">
        <v>10961</v>
      </c>
      <c r="H8893" t="s">
        <v>8431</v>
      </c>
    </row>
    <row r="8894" spans="1:8" x14ac:dyDescent="0.25">
      <c r="A8894" s="41">
        <v>45866</v>
      </c>
      <c r="B8894" s="4" t="s">
        <v>5901</v>
      </c>
      <c r="C8894" t="s">
        <v>10579</v>
      </c>
      <c r="D8894" s="4" t="s">
        <v>11489</v>
      </c>
      <c r="E8894">
        <v>3</v>
      </c>
      <c r="F8894" t="s">
        <v>25</v>
      </c>
      <c r="G8894" t="s">
        <v>10961</v>
      </c>
      <c r="H8894" t="s">
        <v>8431</v>
      </c>
    </row>
    <row r="8895" spans="1:8" x14ac:dyDescent="0.25">
      <c r="A8895" s="41">
        <v>45866</v>
      </c>
      <c r="B8895" s="4" t="s">
        <v>10286</v>
      </c>
      <c r="C8895" t="s">
        <v>10573</v>
      </c>
      <c r="D8895" s="4" t="s">
        <v>11489</v>
      </c>
      <c r="E8895">
        <v>5</v>
      </c>
      <c r="F8895" t="s">
        <v>25</v>
      </c>
      <c r="G8895" t="s">
        <v>10961</v>
      </c>
      <c r="H8895" t="s">
        <v>8431</v>
      </c>
    </row>
    <row r="8896" spans="1:8" x14ac:dyDescent="0.25">
      <c r="A8896" s="41">
        <v>45866</v>
      </c>
      <c r="B8896" s="4" t="s">
        <v>11165</v>
      </c>
      <c r="C8896" t="s">
        <v>5838</v>
      </c>
      <c r="D8896" s="4" t="s">
        <v>11489</v>
      </c>
      <c r="E8896">
        <v>5</v>
      </c>
      <c r="F8896" t="s">
        <v>14</v>
      </c>
      <c r="G8896" t="s">
        <v>10961</v>
      </c>
      <c r="H8896" t="s">
        <v>10956</v>
      </c>
    </row>
    <row r="8897" spans="1:8" x14ac:dyDescent="0.25">
      <c r="A8897" s="41">
        <v>45866</v>
      </c>
      <c r="B8897" s="4" t="s">
        <v>11166</v>
      </c>
      <c r="C8897" t="s">
        <v>5839</v>
      </c>
      <c r="D8897" s="4" t="s">
        <v>11489</v>
      </c>
      <c r="E8897">
        <v>5</v>
      </c>
      <c r="F8897" t="s">
        <v>14</v>
      </c>
      <c r="G8897" t="s">
        <v>10961</v>
      </c>
      <c r="H8897" t="s">
        <v>10956</v>
      </c>
    </row>
    <row r="8898" spans="1:8" x14ac:dyDescent="0.25">
      <c r="A8898" s="41">
        <v>45866</v>
      </c>
      <c r="B8898" s="4" t="s">
        <v>10286</v>
      </c>
      <c r="C8898" t="s">
        <v>10573</v>
      </c>
      <c r="D8898" s="4" t="s">
        <v>11489</v>
      </c>
      <c r="E8898">
        <v>5</v>
      </c>
      <c r="F8898" t="s">
        <v>25</v>
      </c>
      <c r="G8898" t="s">
        <v>10003</v>
      </c>
      <c r="H8898" t="s">
        <v>10287</v>
      </c>
    </row>
    <row r="8899" spans="1:8" x14ac:dyDescent="0.25">
      <c r="A8899" s="41">
        <v>45866</v>
      </c>
      <c r="B8899" s="4" t="s">
        <v>5372</v>
      </c>
      <c r="C8899" t="s">
        <v>5373</v>
      </c>
      <c r="D8899" s="4" t="s">
        <v>11489</v>
      </c>
      <c r="E8899">
        <v>10</v>
      </c>
      <c r="F8899" t="s">
        <v>14</v>
      </c>
      <c r="G8899" t="s">
        <v>10961</v>
      </c>
      <c r="H8899" t="s">
        <v>8431</v>
      </c>
    </row>
    <row r="8900" spans="1:8" x14ac:dyDescent="0.25">
      <c r="A8900" s="41">
        <v>45866</v>
      </c>
      <c r="B8900" s="4" t="s">
        <v>2333</v>
      </c>
      <c r="C8900" t="s">
        <v>2334</v>
      </c>
      <c r="D8900" s="4" t="s">
        <v>11489</v>
      </c>
      <c r="E8900">
        <v>10</v>
      </c>
      <c r="F8900" t="s">
        <v>14</v>
      </c>
      <c r="G8900" t="s">
        <v>10961</v>
      </c>
      <c r="H8900" t="s">
        <v>8431</v>
      </c>
    </row>
    <row r="8901" spans="1:8" x14ac:dyDescent="0.25">
      <c r="A8901" s="41">
        <v>45866</v>
      </c>
      <c r="B8901" s="4" t="s">
        <v>816</v>
      </c>
      <c r="C8901" t="s">
        <v>817</v>
      </c>
      <c r="D8901" s="4" t="s">
        <v>11489</v>
      </c>
      <c r="E8901">
        <v>2</v>
      </c>
      <c r="F8901" t="s">
        <v>14</v>
      </c>
      <c r="G8901" t="s">
        <v>10961</v>
      </c>
      <c r="H8901" t="s">
        <v>8431</v>
      </c>
    </row>
    <row r="8902" spans="1:8" x14ac:dyDescent="0.25">
      <c r="A8902" s="41">
        <v>45866</v>
      </c>
      <c r="B8902" s="4" t="s">
        <v>1917</v>
      </c>
      <c r="C8902" t="s">
        <v>1918</v>
      </c>
      <c r="D8902" s="4" t="s">
        <v>11489</v>
      </c>
      <c r="E8902">
        <v>60</v>
      </c>
      <c r="F8902" t="s">
        <v>14</v>
      </c>
      <c r="G8902" t="s">
        <v>10961</v>
      </c>
      <c r="H8902" t="s">
        <v>8431</v>
      </c>
    </row>
    <row r="8903" spans="1:8" x14ac:dyDescent="0.25">
      <c r="A8903" s="41">
        <v>45866</v>
      </c>
      <c r="B8903" s="4" t="s">
        <v>3173</v>
      </c>
      <c r="C8903" t="s">
        <v>3174</v>
      </c>
      <c r="D8903" s="4" t="s">
        <v>11489</v>
      </c>
      <c r="E8903">
        <v>2</v>
      </c>
      <c r="F8903" t="s">
        <v>14</v>
      </c>
      <c r="G8903" t="s">
        <v>10961</v>
      </c>
      <c r="H8903" t="s">
        <v>8431</v>
      </c>
    </row>
    <row r="8904" spans="1:8" x14ac:dyDescent="0.25">
      <c r="A8904" s="41">
        <v>45866</v>
      </c>
      <c r="B8904" s="4" t="s">
        <v>1956</v>
      </c>
      <c r="C8904" t="s">
        <v>1957</v>
      </c>
      <c r="D8904" s="4" t="s">
        <v>11489</v>
      </c>
      <c r="E8904">
        <v>1</v>
      </c>
      <c r="F8904" t="s">
        <v>14</v>
      </c>
      <c r="G8904" t="s">
        <v>10961</v>
      </c>
      <c r="H8904" t="s">
        <v>8431</v>
      </c>
    </row>
    <row r="8905" spans="1:8" x14ac:dyDescent="0.25">
      <c r="A8905" s="41">
        <v>45866</v>
      </c>
      <c r="B8905" s="4" t="s">
        <v>9533</v>
      </c>
      <c r="C8905" t="s">
        <v>6948</v>
      </c>
      <c r="D8905" s="4" t="s">
        <v>11489</v>
      </c>
      <c r="E8905">
        <v>36</v>
      </c>
      <c r="F8905" t="s">
        <v>14</v>
      </c>
      <c r="G8905" t="s">
        <v>10961</v>
      </c>
      <c r="H8905" t="s">
        <v>8431</v>
      </c>
    </row>
    <row r="8906" spans="1:8" x14ac:dyDescent="0.25">
      <c r="A8906" s="41">
        <v>45866</v>
      </c>
      <c r="B8906" s="4" t="s">
        <v>870</v>
      </c>
      <c r="C8906" t="s">
        <v>871</v>
      </c>
      <c r="D8906" s="4" t="s">
        <v>11489</v>
      </c>
      <c r="E8906">
        <v>60</v>
      </c>
      <c r="F8906" t="s">
        <v>14</v>
      </c>
      <c r="G8906" t="s">
        <v>10961</v>
      </c>
      <c r="H8906" t="s">
        <v>8431</v>
      </c>
    </row>
    <row r="8907" spans="1:8" x14ac:dyDescent="0.25">
      <c r="A8907" s="41">
        <v>45866</v>
      </c>
      <c r="B8907" s="4" t="s">
        <v>4253</v>
      </c>
      <c r="C8907" t="s">
        <v>9756</v>
      </c>
      <c r="D8907" s="4" t="s">
        <v>11489</v>
      </c>
      <c r="E8907">
        <v>72</v>
      </c>
      <c r="F8907" t="s">
        <v>14</v>
      </c>
      <c r="G8907" t="s">
        <v>10961</v>
      </c>
      <c r="H8907" t="s">
        <v>8431</v>
      </c>
    </row>
    <row r="8908" spans="1:8" x14ac:dyDescent="0.25">
      <c r="A8908" s="41">
        <v>45866</v>
      </c>
      <c r="B8908" s="4" t="s">
        <v>11324</v>
      </c>
      <c r="C8908" t="s">
        <v>6812</v>
      </c>
      <c r="D8908" s="4" t="s">
        <v>11489</v>
      </c>
      <c r="E8908">
        <v>24</v>
      </c>
      <c r="F8908" t="s">
        <v>14</v>
      </c>
      <c r="G8908" t="s">
        <v>10961</v>
      </c>
      <c r="H8908" t="s">
        <v>8431</v>
      </c>
    </row>
    <row r="8909" spans="1:8" x14ac:dyDescent="0.25">
      <c r="A8909" s="41">
        <v>45866</v>
      </c>
      <c r="B8909" s="4" t="s">
        <v>10148</v>
      </c>
      <c r="C8909" t="s">
        <v>6247</v>
      </c>
      <c r="D8909" s="4" t="s">
        <v>11489</v>
      </c>
      <c r="E8909">
        <v>11</v>
      </c>
      <c r="F8909" t="s">
        <v>14</v>
      </c>
      <c r="G8909" t="s">
        <v>10961</v>
      </c>
      <c r="H8909" t="s">
        <v>8431</v>
      </c>
    </row>
    <row r="8910" spans="1:8" x14ac:dyDescent="0.25">
      <c r="A8910" s="41">
        <v>45866</v>
      </c>
      <c r="B8910" s="4" t="s">
        <v>9335</v>
      </c>
      <c r="C8910" t="s">
        <v>8918</v>
      </c>
      <c r="D8910" s="4" t="s">
        <v>11489</v>
      </c>
      <c r="E8910">
        <v>1</v>
      </c>
      <c r="F8910" t="s">
        <v>14</v>
      </c>
      <c r="G8910" t="s">
        <v>10961</v>
      </c>
      <c r="H8910" t="s">
        <v>8431</v>
      </c>
    </row>
    <row r="8911" spans="1:8" x14ac:dyDescent="0.25">
      <c r="A8911" s="41">
        <v>45866</v>
      </c>
      <c r="B8911" s="4" t="s">
        <v>10251</v>
      </c>
      <c r="C8911" t="s">
        <v>5433</v>
      </c>
      <c r="D8911" s="4" t="s">
        <v>11489</v>
      </c>
      <c r="E8911">
        <v>10</v>
      </c>
      <c r="F8911" t="s">
        <v>25</v>
      </c>
      <c r="G8911" t="s">
        <v>10961</v>
      </c>
      <c r="H8911" t="s">
        <v>8431</v>
      </c>
    </row>
    <row r="8912" spans="1:8" x14ac:dyDescent="0.25">
      <c r="A8912" s="41">
        <v>45866</v>
      </c>
      <c r="B8912" s="4" t="s">
        <v>10237</v>
      </c>
      <c r="C8912" t="s">
        <v>18</v>
      </c>
      <c r="D8912" s="4" t="s">
        <v>11489</v>
      </c>
      <c r="E8912">
        <v>10</v>
      </c>
      <c r="F8912" t="s">
        <v>14</v>
      </c>
      <c r="G8912" t="s">
        <v>10961</v>
      </c>
      <c r="H8912" t="s">
        <v>8431</v>
      </c>
    </row>
    <row r="8913" spans="1:8" x14ac:dyDescent="0.25">
      <c r="A8913" s="41">
        <v>45866</v>
      </c>
      <c r="B8913" s="4" t="s">
        <v>10277</v>
      </c>
      <c r="C8913" t="s">
        <v>5125</v>
      </c>
      <c r="D8913" s="4" t="s">
        <v>11489</v>
      </c>
      <c r="E8913">
        <v>24</v>
      </c>
      <c r="F8913" t="s">
        <v>14</v>
      </c>
      <c r="G8913" t="s">
        <v>10961</v>
      </c>
      <c r="H8913" t="s">
        <v>8431</v>
      </c>
    </row>
    <row r="8914" spans="1:8" x14ac:dyDescent="0.25">
      <c r="A8914" s="41">
        <v>45866</v>
      </c>
      <c r="B8914" s="4" t="s">
        <v>11491</v>
      </c>
      <c r="C8914" t="s">
        <v>5084</v>
      </c>
      <c r="D8914" s="4" t="s">
        <v>11489</v>
      </c>
      <c r="E8914">
        <v>12</v>
      </c>
      <c r="F8914" t="s">
        <v>14</v>
      </c>
      <c r="G8914" t="s">
        <v>10961</v>
      </c>
      <c r="H8914" t="s">
        <v>8431</v>
      </c>
    </row>
    <row r="8915" spans="1:8" x14ac:dyDescent="0.25">
      <c r="A8915" s="41">
        <v>45866</v>
      </c>
      <c r="B8915" s="4" t="s">
        <v>3022</v>
      </c>
      <c r="C8915" t="s">
        <v>3023</v>
      </c>
      <c r="D8915" s="4" t="s">
        <v>11489</v>
      </c>
      <c r="E8915">
        <v>9</v>
      </c>
      <c r="F8915" t="s">
        <v>14</v>
      </c>
      <c r="G8915" t="s">
        <v>10961</v>
      </c>
      <c r="H8915" t="s">
        <v>8431</v>
      </c>
    </row>
    <row r="8916" spans="1:8" x14ac:dyDescent="0.25">
      <c r="A8916" s="41">
        <v>45866</v>
      </c>
      <c r="B8916" s="4" t="s">
        <v>4623</v>
      </c>
      <c r="C8916" t="s">
        <v>4624</v>
      </c>
      <c r="D8916" s="4" t="s">
        <v>11489</v>
      </c>
      <c r="E8916">
        <v>12</v>
      </c>
      <c r="F8916" t="s">
        <v>14</v>
      </c>
      <c r="G8916" t="s">
        <v>10961</v>
      </c>
      <c r="H8916" t="s">
        <v>8431</v>
      </c>
    </row>
    <row r="8917" spans="1:8" x14ac:dyDescent="0.25">
      <c r="A8917" s="41">
        <v>45866</v>
      </c>
      <c r="B8917" s="4" t="s">
        <v>4123</v>
      </c>
      <c r="C8917" t="s">
        <v>4124</v>
      </c>
      <c r="D8917" s="4" t="s">
        <v>11489</v>
      </c>
      <c r="E8917">
        <v>6</v>
      </c>
      <c r="F8917" t="s">
        <v>14</v>
      </c>
      <c r="G8917" t="s">
        <v>10961</v>
      </c>
      <c r="H8917" t="s">
        <v>8431</v>
      </c>
    </row>
    <row r="8918" spans="1:8" x14ac:dyDescent="0.25">
      <c r="A8918" s="41">
        <v>45866</v>
      </c>
      <c r="B8918" s="4" t="s">
        <v>10802</v>
      </c>
      <c r="C8918" t="s">
        <v>10802</v>
      </c>
      <c r="D8918" s="4" t="s">
        <v>11489</v>
      </c>
      <c r="E8918">
        <v>9</v>
      </c>
      <c r="F8918" t="s">
        <v>14</v>
      </c>
      <c r="G8918" t="s">
        <v>10961</v>
      </c>
      <c r="H8918" t="s">
        <v>8431</v>
      </c>
    </row>
    <row r="8919" spans="1:8" x14ac:dyDescent="0.25">
      <c r="A8919" s="41">
        <v>45860</v>
      </c>
      <c r="B8919" s="4" t="s">
        <v>1190</v>
      </c>
      <c r="C8919" t="s">
        <v>3541</v>
      </c>
      <c r="D8919" s="4">
        <v>3940</v>
      </c>
      <c r="E8919">
        <v>120</v>
      </c>
      <c r="F8919" t="s">
        <v>14</v>
      </c>
      <c r="G8919" t="s">
        <v>10003</v>
      </c>
    </row>
    <row r="8920" spans="1:8" x14ac:dyDescent="0.25">
      <c r="A8920" s="41">
        <v>45860</v>
      </c>
      <c r="B8920" s="4" t="s">
        <v>1132</v>
      </c>
      <c r="C8920" t="s">
        <v>1133</v>
      </c>
      <c r="D8920" s="4">
        <v>3941</v>
      </c>
      <c r="E8920">
        <v>20</v>
      </c>
      <c r="F8920" t="s">
        <v>14</v>
      </c>
      <c r="G8920" t="s">
        <v>10003</v>
      </c>
    </row>
    <row r="8921" spans="1:8" x14ac:dyDescent="0.25">
      <c r="A8921" s="41">
        <v>45860</v>
      </c>
      <c r="B8921" s="4" t="s">
        <v>10282</v>
      </c>
      <c r="C8921" t="s">
        <v>5129</v>
      </c>
      <c r="D8921" s="4">
        <v>3942</v>
      </c>
      <c r="E8921">
        <v>1000</v>
      </c>
      <c r="F8921" t="s">
        <v>14</v>
      </c>
      <c r="G8921" t="s">
        <v>10003</v>
      </c>
    </row>
    <row r="8922" spans="1:8" x14ac:dyDescent="0.25">
      <c r="A8922" s="41">
        <v>45860</v>
      </c>
      <c r="B8922" s="4" t="s">
        <v>10510</v>
      </c>
      <c r="C8922" t="s">
        <v>5826</v>
      </c>
      <c r="D8922" s="4" t="s">
        <v>11492</v>
      </c>
      <c r="E8922">
        <v>100</v>
      </c>
      <c r="F8922" t="s">
        <v>25</v>
      </c>
      <c r="G8922" t="s">
        <v>10003</v>
      </c>
    </row>
    <row r="8923" spans="1:8" x14ac:dyDescent="0.25">
      <c r="A8923" s="41">
        <v>45860</v>
      </c>
      <c r="B8923" s="4" t="s">
        <v>10262</v>
      </c>
      <c r="C8923" t="s">
        <v>5825</v>
      </c>
      <c r="D8923" s="4">
        <v>3943</v>
      </c>
      <c r="E8923">
        <v>100</v>
      </c>
      <c r="F8923" t="s">
        <v>25</v>
      </c>
      <c r="G8923" t="s">
        <v>10003</v>
      </c>
    </row>
    <row r="8924" spans="1:8" x14ac:dyDescent="0.25">
      <c r="A8924" s="41">
        <v>45860</v>
      </c>
      <c r="B8924" s="4" t="s">
        <v>3029</v>
      </c>
      <c r="C8924" t="s">
        <v>3030</v>
      </c>
      <c r="D8924" s="4">
        <v>3944</v>
      </c>
      <c r="E8924">
        <v>10</v>
      </c>
      <c r="F8924" t="s">
        <v>14</v>
      </c>
      <c r="G8924" t="s">
        <v>10003</v>
      </c>
    </row>
    <row r="8925" spans="1:8" x14ac:dyDescent="0.25">
      <c r="A8925" s="41">
        <v>45860</v>
      </c>
      <c r="B8925" s="4" t="s">
        <v>4123</v>
      </c>
      <c r="C8925" t="s">
        <v>4124</v>
      </c>
      <c r="D8925" s="4">
        <v>3945</v>
      </c>
      <c r="E8925">
        <v>144</v>
      </c>
      <c r="F8925" t="s">
        <v>14</v>
      </c>
      <c r="G8925" t="s">
        <v>10003</v>
      </c>
    </row>
    <row r="8926" spans="1:8" x14ac:dyDescent="0.25">
      <c r="A8926" s="41">
        <v>45860</v>
      </c>
      <c r="B8926" s="4" t="s">
        <v>10667</v>
      </c>
      <c r="C8926" t="s">
        <v>10668</v>
      </c>
      <c r="D8926" s="4">
        <v>3946</v>
      </c>
      <c r="E8926">
        <v>52</v>
      </c>
      <c r="F8926" t="s">
        <v>14</v>
      </c>
      <c r="G8926" t="s">
        <v>10003</v>
      </c>
    </row>
    <row r="8927" spans="1:8" x14ac:dyDescent="0.25">
      <c r="A8927" s="41">
        <v>45860</v>
      </c>
      <c r="B8927" s="4" t="s">
        <v>10669</v>
      </c>
      <c r="C8927" t="s">
        <v>10670</v>
      </c>
      <c r="D8927" s="4">
        <v>3947</v>
      </c>
      <c r="E8927">
        <v>52</v>
      </c>
      <c r="F8927" t="s">
        <v>14</v>
      </c>
      <c r="G8927" t="s">
        <v>10003</v>
      </c>
    </row>
    <row r="8928" spans="1:8" x14ac:dyDescent="0.25">
      <c r="A8928" s="41">
        <v>45860</v>
      </c>
      <c r="B8928" s="4">
        <v>165810022</v>
      </c>
      <c r="C8928" t="s">
        <v>11464</v>
      </c>
      <c r="D8928" s="4">
        <v>3948</v>
      </c>
      <c r="E8928">
        <v>16</v>
      </c>
      <c r="F8928" t="s">
        <v>14</v>
      </c>
      <c r="G8928" t="s">
        <v>10003</v>
      </c>
    </row>
    <row r="8929" spans="1:7" x14ac:dyDescent="0.25">
      <c r="A8929" s="41">
        <v>45861</v>
      </c>
      <c r="B8929" s="4" t="s">
        <v>11494</v>
      </c>
      <c r="C8929" t="s">
        <v>11496</v>
      </c>
      <c r="D8929" s="4">
        <v>3949</v>
      </c>
      <c r="E8929">
        <v>100</v>
      </c>
      <c r="F8929" t="s">
        <v>14</v>
      </c>
      <c r="G8929" t="s">
        <v>10003</v>
      </c>
    </row>
    <row r="8930" spans="1:7" x14ac:dyDescent="0.25">
      <c r="A8930" s="41">
        <v>45861</v>
      </c>
      <c r="B8930" s="4" t="s">
        <v>11495</v>
      </c>
      <c r="C8930" t="s">
        <v>11497</v>
      </c>
      <c r="D8930" s="4">
        <v>3950</v>
      </c>
      <c r="E8930">
        <v>25</v>
      </c>
      <c r="F8930" t="s">
        <v>14</v>
      </c>
      <c r="G8930" t="s">
        <v>10003</v>
      </c>
    </row>
    <row r="8931" spans="1:7" x14ac:dyDescent="0.25">
      <c r="A8931" s="41">
        <v>45861</v>
      </c>
      <c r="B8931" s="4" t="s">
        <v>5372</v>
      </c>
      <c r="C8931" t="s">
        <v>5373</v>
      </c>
      <c r="D8931" s="4">
        <v>3953</v>
      </c>
      <c r="E8931">
        <v>490</v>
      </c>
      <c r="F8931" t="s">
        <v>14</v>
      </c>
      <c r="G8931" t="s">
        <v>10003</v>
      </c>
    </row>
    <row r="8932" spans="1:7" x14ac:dyDescent="0.25">
      <c r="A8932" s="41">
        <v>45861</v>
      </c>
      <c r="B8932" s="4" t="s">
        <v>9399</v>
      </c>
      <c r="C8932" t="s">
        <v>8845</v>
      </c>
      <c r="D8932" s="4">
        <v>3956</v>
      </c>
      <c r="E8932">
        <v>14</v>
      </c>
      <c r="F8932" t="s">
        <v>14</v>
      </c>
      <c r="G8932" t="s">
        <v>10003</v>
      </c>
    </row>
    <row r="8933" spans="1:7" x14ac:dyDescent="0.25">
      <c r="A8933" s="41">
        <v>45861</v>
      </c>
      <c r="B8933" s="4" t="s">
        <v>8889</v>
      </c>
      <c r="C8933" t="s">
        <v>8862</v>
      </c>
      <c r="D8933" s="4">
        <v>3957</v>
      </c>
      <c r="E8933">
        <v>6</v>
      </c>
      <c r="F8933" t="s">
        <v>14</v>
      </c>
      <c r="G8933" t="s">
        <v>10003</v>
      </c>
    </row>
    <row r="8934" spans="1:7" x14ac:dyDescent="0.25">
      <c r="A8934" s="41">
        <v>45861</v>
      </c>
      <c r="B8934" s="4" t="s">
        <v>8883</v>
      </c>
      <c r="C8934" t="s">
        <v>8854</v>
      </c>
      <c r="D8934" s="4">
        <v>3958</v>
      </c>
      <c r="E8934">
        <v>6</v>
      </c>
      <c r="F8934" t="s">
        <v>14</v>
      </c>
      <c r="G8934" t="s">
        <v>10003</v>
      </c>
    </row>
    <row r="8935" spans="1:7" x14ac:dyDescent="0.25">
      <c r="A8935" s="41">
        <v>45861</v>
      </c>
      <c r="B8935" s="4" t="s">
        <v>8879</v>
      </c>
      <c r="C8935" t="s">
        <v>8850</v>
      </c>
      <c r="D8935" s="4">
        <v>3959</v>
      </c>
      <c r="E8935">
        <v>12</v>
      </c>
      <c r="F8935" t="s">
        <v>14</v>
      </c>
      <c r="G8935" t="s">
        <v>10003</v>
      </c>
    </row>
    <row r="8936" spans="1:7" x14ac:dyDescent="0.25">
      <c r="A8936" s="41">
        <v>45861</v>
      </c>
      <c r="B8936" s="4" t="s">
        <v>9407</v>
      </c>
      <c r="C8936" t="s">
        <v>10649</v>
      </c>
      <c r="D8936" s="4">
        <v>3960</v>
      </c>
      <c r="E8936">
        <v>4</v>
      </c>
      <c r="F8936" t="s">
        <v>14</v>
      </c>
      <c r="G8936" t="s">
        <v>10003</v>
      </c>
    </row>
    <row r="8937" spans="1:7" x14ac:dyDescent="0.25">
      <c r="A8937" s="41">
        <v>45861</v>
      </c>
      <c r="B8937" s="4" t="s">
        <v>9009</v>
      </c>
      <c r="C8937" t="s">
        <v>11256</v>
      </c>
      <c r="D8937" s="4">
        <v>3961</v>
      </c>
      <c r="E8937">
        <v>27</v>
      </c>
      <c r="F8937" t="s">
        <v>14</v>
      </c>
      <c r="G8937" t="s">
        <v>10003</v>
      </c>
    </row>
    <row r="8938" spans="1:7" x14ac:dyDescent="0.25">
      <c r="A8938" s="41">
        <v>45861</v>
      </c>
      <c r="B8938" s="4" t="s">
        <v>2293</v>
      </c>
      <c r="C8938" t="s">
        <v>2294</v>
      </c>
      <c r="D8938" s="4">
        <v>3962</v>
      </c>
      <c r="E8938">
        <v>720</v>
      </c>
      <c r="F8938" t="s">
        <v>14</v>
      </c>
      <c r="G8938" t="s">
        <v>10003</v>
      </c>
    </row>
    <row r="8939" spans="1:7" x14ac:dyDescent="0.25">
      <c r="A8939" s="41">
        <v>45861</v>
      </c>
      <c r="B8939" s="4" t="s">
        <v>11461</v>
      </c>
      <c r="C8939" t="s">
        <v>11462</v>
      </c>
      <c r="D8939" s="4" t="s">
        <v>11498</v>
      </c>
      <c r="E8939">
        <v>720</v>
      </c>
      <c r="F8939" t="s">
        <v>14</v>
      </c>
      <c r="G8939" t="s">
        <v>10003</v>
      </c>
    </row>
    <row r="8940" spans="1:7" x14ac:dyDescent="0.25">
      <c r="A8940" s="41">
        <v>45862</v>
      </c>
      <c r="B8940" s="4" t="s">
        <v>344</v>
      </c>
      <c r="C8940" t="s">
        <v>345</v>
      </c>
      <c r="D8940" s="4">
        <v>3963</v>
      </c>
      <c r="E8940">
        <v>576</v>
      </c>
      <c r="F8940" t="s">
        <v>14</v>
      </c>
      <c r="G8940" t="s">
        <v>10003</v>
      </c>
    </row>
    <row r="8941" spans="1:7" x14ac:dyDescent="0.25">
      <c r="A8941" s="41">
        <v>45862</v>
      </c>
      <c r="B8941" s="4" t="s">
        <v>4651</v>
      </c>
      <c r="C8941" t="s">
        <v>4652</v>
      </c>
      <c r="D8941" s="4">
        <v>3964</v>
      </c>
      <c r="E8941">
        <v>24</v>
      </c>
      <c r="F8941" t="s">
        <v>14</v>
      </c>
      <c r="G8941" t="s">
        <v>10003</v>
      </c>
    </row>
    <row r="8942" spans="1:7" x14ac:dyDescent="0.25">
      <c r="A8942" s="41">
        <v>45862</v>
      </c>
      <c r="B8942" s="4" t="s">
        <v>889</v>
      </c>
      <c r="C8942" t="s">
        <v>890</v>
      </c>
      <c r="D8942" s="4">
        <v>3965</v>
      </c>
      <c r="E8942">
        <v>2</v>
      </c>
      <c r="F8942" t="s">
        <v>14</v>
      </c>
      <c r="G8942" t="s">
        <v>10003</v>
      </c>
    </row>
    <row r="8943" spans="1:7" x14ac:dyDescent="0.25">
      <c r="A8943" s="41">
        <v>45862</v>
      </c>
      <c r="B8943" s="4" t="s">
        <v>4536</v>
      </c>
      <c r="C8943" t="s">
        <v>4537</v>
      </c>
      <c r="D8943" s="4">
        <v>3966</v>
      </c>
      <c r="E8943">
        <v>6</v>
      </c>
      <c r="F8943" t="s">
        <v>14</v>
      </c>
      <c r="G8943" t="s">
        <v>10003</v>
      </c>
    </row>
    <row r="8944" spans="1:7" x14ac:dyDescent="0.25">
      <c r="A8944" s="41">
        <v>45862</v>
      </c>
      <c r="B8944" s="4" t="s">
        <v>359</v>
      </c>
      <c r="C8944" t="s">
        <v>360</v>
      </c>
      <c r="D8944" s="4">
        <v>3967</v>
      </c>
      <c r="E8944">
        <v>12</v>
      </c>
      <c r="F8944" t="s">
        <v>14</v>
      </c>
      <c r="G8944" t="s">
        <v>10003</v>
      </c>
    </row>
    <row r="8945" spans="1:7" x14ac:dyDescent="0.25">
      <c r="A8945" s="41">
        <v>45862</v>
      </c>
      <c r="B8945" s="4" t="s">
        <v>318</v>
      </c>
      <c r="C8945" t="s">
        <v>4455</v>
      </c>
      <c r="D8945" s="4">
        <v>3968</v>
      </c>
      <c r="E8945">
        <v>12</v>
      </c>
      <c r="F8945" t="s">
        <v>14</v>
      </c>
      <c r="G8945" t="s">
        <v>10003</v>
      </c>
    </row>
    <row r="8946" spans="1:7" x14ac:dyDescent="0.25">
      <c r="A8946" s="41">
        <v>45862</v>
      </c>
      <c r="B8946" s="4" t="s">
        <v>158</v>
      </c>
      <c r="C8946" t="s">
        <v>1374</v>
      </c>
      <c r="D8946" s="4">
        <v>3969</v>
      </c>
      <c r="E8946">
        <v>36</v>
      </c>
      <c r="F8946" t="s">
        <v>14</v>
      </c>
      <c r="G8946" t="s">
        <v>10003</v>
      </c>
    </row>
    <row r="8947" spans="1:7" x14ac:dyDescent="0.25">
      <c r="A8947" s="41">
        <v>45862</v>
      </c>
      <c r="B8947" s="4" t="s">
        <v>4278</v>
      </c>
      <c r="C8947" t="s">
        <v>4279</v>
      </c>
      <c r="D8947" s="4">
        <v>3970</v>
      </c>
      <c r="E8947">
        <v>12</v>
      </c>
      <c r="F8947" t="s">
        <v>14</v>
      </c>
      <c r="G8947" t="s">
        <v>10003</v>
      </c>
    </row>
    <row r="8948" spans="1:7" x14ac:dyDescent="0.25">
      <c r="A8948" s="41">
        <v>45862</v>
      </c>
      <c r="B8948" s="4">
        <v>72108841</v>
      </c>
      <c r="C8948" t="s">
        <v>11098</v>
      </c>
      <c r="D8948" s="4">
        <v>3971</v>
      </c>
      <c r="E8948">
        <v>15</v>
      </c>
      <c r="F8948" t="s">
        <v>14</v>
      </c>
      <c r="G8948" t="s">
        <v>10003</v>
      </c>
    </row>
    <row r="8949" spans="1:7" x14ac:dyDescent="0.25">
      <c r="A8949" s="41">
        <v>45862</v>
      </c>
      <c r="B8949" s="4" t="s">
        <v>1255</v>
      </c>
      <c r="C8949" t="s">
        <v>1256</v>
      </c>
      <c r="D8949" s="4">
        <v>3972</v>
      </c>
      <c r="E8949">
        <v>540</v>
      </c>
      <c r="F8949" t="s">
        <v>8414</v>
      </c>
      <c r="G8949" t="s">
        <v>10003</v>
      </c>
    </row>
    <row r="8950" spans="1:7" x14ac:dyDescent="0.25">
      <c r="A8950" s="41">
        <v>45862</v>
      </c>
      <c r="B8950" s="4" t="s">
        <v>2191</v>
      </c>
      <c r="C8950" t="s">
        <v>2192</v>
      </c>
      <c r="D8950" s="4">
        <v>3974</v>
      </c>
      <c r="E8950">
        <v>100</v>
      </c>
      <c r="F8950" t="s">
        <v>25</v>
      </c>
      <c r="G8950" t="s">
        <v>10003</v>
      </c>
    </row>
    <row r="8951" spans="1:7" x14ac:dyDescent="0.25">
      <c r="A8951" s="41">
        <v>45862</v>
      </c>
      <c r="B8951" s="4" t="s">
        <v>1255</v>
      </c>
      <c r="C8951" t="s">
        <v>1256</v>
      </c>
      <c r="D8951" s="4">
        <v>3975</v>
      </c>
      <c r="E8951">
        <v>540</v>
      </c>
      <c r="F8951" t="s">
        <v>8414</v>
      </c>
      <c r="G8951" t="s">
        <v>10003</v>
      </c>
    </row>
    <row r="8952" spans="1:7" x14ac:dyDescent="0.25">
      <c r="A8952" s="41">
        <v>45863</v>
      </c>
      <c r="B8952" s="4" t="s">
        <v>5390</v>
      </c>
      <c r="C8952" t="s">
        <v>5391</v>
      </c>
      <c r="D8952" s="4">
        <v>3976</v>
      </c>
      <c r="E8952">
        <v>100</v>
      </c>
      <c r="F8952" t="s">
        <v>14</v>
      </c>
      <c r="G8952" t="s">
        <v>10003</v>
      </c>
    </row>
    <row r="8953" spans="1:7" x14ac:dyDescent="0.25">
      <c r="A8953" s="41">
        <v>45863</v>
      </c>
      <c r="B8953" s="4" t="s">
        <v>11378</v>
      </c>
      <c r="C8953" t="s">
        <v>1545</v>
      </c>
      <c r="D8953" s="4">
        <v>3977</v>
      </c>
      <c r="E8953">
        <v>50</v>
      </c>
      <c r="F8953" t="s">
        <v>14</v>
      </c>
      <c r="G8953" t="s">
        <v>10003</v>
      </c>
    </row>
    <row r="8954" spans="1:7" x14ac:dyDescent="0.25">
      <c r="A8954" s="41">
        <v>45863</v>
      </c>
      <c r="B8954" s="4" t="s">
        <v>10261</v>
      </c>
      <c r="C8954" t="s">
        <v>10570</v>
      </c>
      <c r="D8954" s="4">
        <v>3978</v>
      </c>
      <c r="E8954">
        <v>150</v>
      </c>
      <c r="F8954" t="s">
        <v>25</v>
      </c>
      <c r="G8954" t="s">
        <v>10003</v>
      </c>
    </row>
    <row r="8955" spans="1:7" x14ac:dyDescent="0.25">
      <c r="A8955" s="41">
        <v>45863</v>
      </c>
      <c r="B8955" s="4" t="s">
        <v>11499</v>
      </c>
      <c r="C8955" t="s">
        <v>11499</v>
      </c>
      <c r="D8955" s="4">
        <v>3979</v>
      </c>
      <c r="E8955">
        <v>300</v>
      </c>
      <c r="F8955" t="s">
        <v>14</v>
      </c>
      <c r="G8955" t="s">
        <v>10003</v>
      </c>
    </row>
    <row r="8956" spans="1:7" x14ac:dyDescent="0.25">
      <c r="A8956" s="41">
        <v>45864</v>
      </c>
      <c r="B8956" s="4" t="s">
        <v>1590</v>
      </c>
      <c r="C8956" t="s">
        <v>2864</v>
      </c>
      <c r="D8956" s="4">
        <v>3980</v>
      </c>
      <c r="E8956">
        <v>200</v>
      </c>
      <c r="F8956" t="s">
        <v>14</v>
      </c>
      <c r="G8956" t="s">
        <v>10003</v>
      </c>
    </row>
    <row r="8957" spans="1:7" x14ac:dyDescent="0.25">
      <c r="A8957" s="41">
        <v>45864</v>
      </c>
      <c r="B8957" s="4" t="s">
        <v>5442</v>
      </c>
      <c r="C8957" t="s">
        <v>5443</v>
      </c>
      <c r="D8957" s="4">
        <v>3981</v>
      </c>
      <c r="E8957">
        <v>124.75</v>
      </c>
      <c r="F8957" t="s">
        <v>25</v>
      </c>
      <c r="G8957" t="s">
        <v>10003</v>
      </c>
    </row>
    <row r="8958" spans="1:7" x14ac:dyDescent="0.25">
      <c r="A8958" s="41">
        <v>45864</v>
      </c>
      <c r="B8958" s="4" t="s">
        <v>5423</v>
      </c>
      <c r="C8958" t="s">
        <v>5424</v>
      </c>
      <c r="D8958" s="4">
        <v>3982</v>
      </c>
      <c r="E8958">
        <v>299.5</v>
      </c>
      <c r="F8958" t="s">
        <v>25</v>
      </c>
      <c r="G8958" t="s">
        <v>10003</v>
      </c>
    </row>
    <row r="8959" spans="1:7" x14ac:dyDescent="0.25">
      <c r="A8959" s="41">
        <v>45864</v>
      </c>
      <c r="B8959" s="4" t="s">
        <v>5436</v>
      </c>
      <c r="C8959" t="s">
        <v>5437</v>
      </c>
      <c r="D8959" s="4">
        <v>3983</v>
      </c>
      <c r="E8959">
        <v>25</v>
      </c>
      <c r="F8959" t="s">
        <v>25</v>
      </c>
      <c r="G8959" t="s">
        <v>10003</v>
      </c>
    </row>
    <row r="8960" spans="1:7" x14ac:dyDescent="0.25">
      <c r="A8960" s="41">
        <v>45864</v>
      </c>
      <c r="B8960" s="4" t="s">
        <v>1917</v>
      </c>
      <c r="C8960" t="s">
        <v>1918</v>
      </c>
      <c r="D8960" s="4">
        <v>3984</v>
      </c>
      <c r="E8960">
        <v>80</v>
      </c>
      <c r="F8960" t="s">
        <v>14</v>
      </c>
      <c r="G8960" t="s">
        <v>10003</v>
      </c>
    </row>
    <row r="8961" spans="1:7" x14ac:dyDescent="0.25">
      <c r="A8961" s="41">
        <v>45864</v>
      </c>
      <c r="B8961" s="4" t="s">
        <v>1878</v>
      </c>
      <c r="C8961" t="s">
        <v>1879</v>
      </c>
      <c r="D8961" s="4">
        <v>3985</v>
      </c>
      <c r="E8961">
        <v>55</v>
      </c>
      <c r="F8961" t="s">
        <v>14</v>
      </c>
      <c r="G8961" t="s">
        <v>10003</v>
      </c>
    </row>
    <row r="8962" spans="1:7" x14ac:dyDescent="0.25">
      <c r="A8962" s="41">
        <v>45864</v>
      </c>
      <c r="B8962" s="4" t="s">
        <v>1627</v>
      </c>
      <c r="C8962" t="s">
        <v>1628</v>
      </c>
      <c r="D8962" s="4">
        <v>3986</v>
      </c>
      <c r="E8962">
        <v>52</v>
      </c>
      <c r="F8962" t="s">
        <v>14</v>
      </c>
      <c r="G8962" t="s">
        <v>10003</v>
      </c>
    </row>
    <row r="8963" spans="1:7" x14ac:dyDescent="0.25">
      <c r="A8963" s="41">
        <v>45864</v>
      </c>
      <c r="B8963" s="4" t="s">
        <v>865</v>
      </c>
      <c r="C8963" t="s">
        <v>4249</v>
      </c>
      <c r="D8963" s="4">
        <v>3987</v>
      </c>
      <c r="E8963">
        <v>1000</v>
      </c>
      <c r="F8963" t="s">
        <v>14</v>
      </c>
      <c r="G8963" t="s">
        <v>10003</v>
      </c>
    </row>
    <row r="8964" spans="1:7" x14ac:dyDescent="0.25">
      <c r="A8964" s="41">
        <v>45864</v>
      </c>
      <c r="B8964" s="4" t="s">
        <v>872</v>
      </c>
      <c r="C8964" t="s">
        <v>8417</v>
      </c>
      <c r="D8964" s="4">
        <v>3988</v>
      </c>
      <c r="E8964">
        <v>600</v>
      </c>
      <c r="F8964" t="s">
        <v>14</v>
      </c>
      <c r="G8964" t="s">
        <v>10003</v>
      </c>
    </row>
    <row r="8965" spans="1:7" x14ac:dyDescent="0.25">
      <c r="A8965" s="41">
        <v>45864</v>
      </c>
      <c r="B8965" s="4" t="s">
        <v>10157</v>
      </c>
      <c r="C8965" t="s">
        <v>5840</v>
      </c>
      <c r="D8965" s="4">
        <v>3989</v>
      </c>
      <c r="E8965">
        <v>100</v>
      </c>
      <c r="F8965" t="s">
        <v>14</v>
      </c>
      <c r="G8965" t="s">
        <v>10003</v>
      </c>
    </row>
    <row r="8966" spans="1:7" x14ac:dyDescent="0.25">
      <c r="A8966" s="41">
        <v>45864</v>
      </c>
      <c r="B8966" s="4" t="s">
        <v>11135</v>
      </c>
      <c r="C8966" t="s">
        <v>11136</v>
      </c>
      <c r="D8966" s="4">
        <v>3990</v>
      </c>
      <c r="E8966">
        <v>48</v>
      </c>
      <c r="F8966" t="s">
        <v>14</v>
      </c>
      <c r="G8966" t="s">
        <v>10003</v>
      </c>
    </row>
    <row r="8967" spans="1:7" x14ac:dyDescent="0.25">
      <c r="A8967" s="41">
        <v>45864</v>
      </c>
      <c r="B8967" s="4" t="s">
        <v>9096</v>
      </c>
      <c r="C8967" t="s">
        <v>9097</v>
      </c>
      <c r="D8967" s="4">
        <v>3991</v>
      </c>
      <c r="E8967">
        <v>20</v>
      </c>
      <c r="F8967" t="s">
        <v>14</v>
      </c>
      <c r="G8967" t="s">
        <v>10003</v>
      </c>
    </row>
    <row r="8968" spans="1:7" x14ac:dyDescent="0.25">
      <c r="A8968" s="41">
        <v>45864</v>
      </c>
      <c r="B8968" s="4" t="s">
        <v>9098</v>
      </c>
      <c r="C8968" t="s">
        <v>9099</v>
      </c>
      <c r="D8968" s="4">
        <v>3992</v>
      </c>
      <c r="E8968">
        <v>20</v>
      </c>
      <c r="F8968" t="s">
        <v>14</v>
      </c>
      <c r="G8968" t="s">
        <v>10003</v>
      </c>
    </row>
    <row r="8969" spans="1:7" x14ac:dyDescent="0.25">
      <c r="A8969" s="41">
        <v>45864</v>
      </c>
      <c r="B8969" s="4" t="s">
        <v>663</v>
      </c>
      <c r="C8969" t="s">
        <v>664</v>
      </c>
      <c r="D8969" s="4">
        <v>3993</v>
      </c>
      <c r="E8969">
        <v>45</v>
      </c>
      <c r="F8969" t="s">
        <v>14</v>
      </c>
      <c r="G8969" t="s">
        <v>10003</v>
      </c>
    </row>
    <row r="8970" spans="1:7" x14ac:dyDescent="0.25">
      <c r="A8970" s="41">
        <v>45864</v>
      </c>
      <c r="B8970" s="4" t="s">
        <v>5836</v>
      </c>
      <c r="C8970" t="s">
        <v>10572</v>
      </c>
      <c r="D8970" s="4">
        <v>3994</v>
      </c>
      <c r="E8970">
        <v>2</v>
      </c>
      <c r="F8970" t="s">
        <v>25</v>
      </c>
      <c r="G8970" t="s">
        <v>10003</v>
      </c>
    </row>
    <row r="8971" spans="1:7" x14ac:dyDescent="0.25">
      <c r="A8971" s="41">
        <v>45866</v>
      </c>
      <c r="B8971" s="4" t="s">
        <v>962</v>
      </c>
      <c r="C8971" t="s">
        <v>963</v>
      </c>
      <c r="D8971" s="4">
        <v>3995</v>
      </c>
      <c r="E8971">
        <v>26</v>
      </c>
      <c r="F8971" t="s">
        <v>14</v>
      </c>
      <c r="G8971" t="s">
        <v>10003</v>
      </c>
    </row>
    <row r="8972" spans="1:7" x14ac:dyDescent="0.25">
      <c r="A8972" s="41">
        <v>45866</v>
      </c>
      <c r="B8972" s="4" t="s">
        <v>10248</v>
      </c>
      <c r="C8972" t="s">
        <v>2923</v>
      </c>
      <c r="D8972" s="4">
        <v>3996</v>
      </c>
      <c r="E8972">
        <v>8</v>
      </c>
      <c r="F8972" t="s">
        <v>14</v>
      </c>
      <c r="G8972" t="s">
        <v>10003</v>
      </c>
    </row>
    <row r="8973" spans="1:7" x14ac:dyDescent="0.25">
      <c r="A8973" s="41">
        <v>45866</v>
      </c>
      <c r="B8973" s="4" t="s">
        <v>10177</v>
      </c>
      <c r="C8973" t="s">
        <v>5841</v>
      </c>
      <c r="D8973" s="4">
        <v>3997</v>
      </c>
      <c r="E8973">
        <v>10</v>
      </c>
      <c r="F8973" t="s">
        <v>14</v>
      </c>
      <c r="G8973" t="s">
        <v>10003</v>
      </c>
    </row>
    <row r="8974" spans="1:7" x14ac:dyDescent="0.25">
      <c r="A8974" s="41">
        <v>45866</v>
      </c>
      <c r="B8974" s="4" t="s">
        <v>10319</v>
      </c>
      <c r="C8974" t="s">
        <v>5829</v>
      </c>
      <c r="D8974" s="4">
        <v>3998</v>
      </c>
      <c r="E8974">
        <v>2</v>
      </c>
      <c r="F8974" t="s">
        <v>14</v>
      </c>
      <c r="G8974" t="s">
        <v>10003</v>
      </c>
    </row>
    <row r="8975" spans="1:7" x14ac:dyDescent="0.25">
      <c r="A8975" s="41">
        <v>45866</v>
      </c>
      <c r="B8975" s="4" t="s">
        <v>5835</v>
      </c>
      <c r="C8975" t="s">
        <v>10571</v>
      </c>
      <c r="D8975" s="4">
        <v>3999</v>
      </c>
      <c r="E8975">
        <v>2</v>
      </c>
      <c r="F8975" t="s">
        <v>25</v>
      </c>
      <c r="G8975" t="s">
        <v>10003</v>
      </c>
    </row>
    <row r="8976" spans="1:7" x14ac:dyDescent="0.25">
      <c r="A8976" s="41">
        <v>45866</v>
      </c>
      <c r="B8976" s="4" t="s">
        <v>10814</v>
      </c>
      <c r="C8976" t="s">
        <v>10574</v>
      </c>
      <c r="D8976" s="4">
        <v>4000</v>
      </c>
      <c r="E8976">
        <v>2</v>
      </c>
      <c r="F8976" t="s">
        <v>25</v>
      </c>
      <c r="G8976" t="s">
        <v>10003</v>
      </c>
    </row>
    <row r="8977" spans="1:8" x14ac:dyDescent="0.25">
      <c r="A8977" s="41">
        <v>45866</v>
      </c>
      <c r="B8977" s="4" t="s">
        <v>5400</v>
      </c>
      <c r="C8977" t="s">
        <v>5401</v>
      </c>
      <c r="D8977" s="4">
        <v>4001</v>
      </c>
      <c r="E8977">
        <v>8</v>
      </c>
      <c r="F8977" t="s">
        <v>14</v>
      </c>
      <c r="G8977" t="s">
        <v>10003</v>
      </c>
    </row>
    <row r="8978" spans="1:8" x14ac:dyDescent="0.25">
      <c r="A8978" s="41">
        <v>45866</v>
      </c>
      <c r="B8978" s="4" t="s">
        <v>10800</v>
      </c>
      <c r="C8978" t="s">
        <v>9044</v>
      </c>
      <c r="D8978" s="4">
        <v>4003</v>
      </c>
      <c r="E8978">
        <v>25</v>
      </c>
      <c r="F8978" t="s">
        <v>14</v>
      </c>
      <c r="G8978" t="s">
        <v>10003</v>
      </c>
    </row>
    <row r="8979" spans="1:8" x14ac:dyDescent="0.25">
      <c r="A8979" s="41">
        <v>45866</v>
      </c>
      <c r="B8979" s="4" t="s">
        <v>10801</v>
      </c>
      <c r="C8979" t="s">
        <v>9045</v>
      </c>
      <c r="D8979" s="4">
        <v>4004</v>
      </c>
      <c r="E8979">
        <v>25</v>
      </c>
      <c r="F8979" t="s">
        <v>14</v>
      </c>
      <c r="G8979" t="s">
        <v>10003</v>
      </c>
    </row>
    <row r="8980" spans="1:8" x14ac:dyDescent="0.25">
      <c r="A8980" s="41">
        <v>45867</v>
      </c>
      <c r="B8980" s="4" t="s">
        <v>1878</v>
      </c>
      <c r="C8980" t="s">
        <v>1879</v>
      </c>
      <c r="D8980" s="4">
        <v>2451</v>
      </c>
      <c r="E8980">
        <v>20</v>
      </c>
      <c r="F8980" t="s">
        <v>14</v>
      </c>
      <c r="G8980" t="s">
        <v>10961</v>
      </c>
      <c r="H8980" t="s">
        <v>8431</v>
      </c>
    </row>
    <row r="8981" spans="1:8" x14ac:dyDescent="0.25">
      <c r="A8981" s="41">
        <v>45867</v>
      </c>
      <c r="B8981" s="4" t="s">
        <v>2402</v>
      </c>
      <c r="C8981" t="s">
        <v>2461</v>
      </c>
      <c r="D8981" s="4">
        <v>2451</v>
      </c>
      <c r="E8981">
        <v>4</v>
      </c>
      <c r="F8981" t="s">
        <v>14</v>
      </c>
      <c r="G8981" t="s">
        <v>10961</v>
      </c>
      <c r="H8981" t="s">
        <v>8431</v>
      </c>
    </row>
    <row r="8982" spans="1:8" x14ac:dyDescent="0.25">
      <c r="A8982" s="41">
        <v>45867</v>
      </c>
      <c r="B8982" s="4" t="s">
        <v>9335</v>
      </c>
      <c r="C8982" t="s">
        <v>8918</v>
      </c>
      <c r="D8982" s="4">
        <v>2451</v>
      </c>
      <c r="E8982">
        <v>1</v>
      </c>
      <c r="F8982" t="s">
        <v>14</v>
      </c>
      <c r="G8982" t="s">
        <v>10961</v>
      </c>
      <c r="H8982" t="s">
        <v>8431</v>
      </c>
    </row>
    <row r="8983" spans="1:8" x14ac:dyDescent="0.25">
      <c r="A8983" s="41">
        <v>45867</v>
      </c>
      <c r="B8983" s="4" t="s">
        <v>9361</v>
      </c>
      <c r="C8983" t="s">
        <v>8952</v>
      </c>
      <c r="D8983" s="4">
        <v>2451</v>
      </c>
      <c r="E8983">
        <v>1</v>
      </c>
      <c r="F8983" t="s">
        <v>14</v>
      </c>
      <c r="G8983" t="s">
        <v>10961</v>
      </c>
      <c r="H8983" t="s">
        <v>8431</v>
      </c>
    </row>
    <row r="8984" spans="1:8" x14ac:dyDescent="0.25">
      <c r="A8984" s="41">
        <v>45867</v>
      </c>
      <c r="B8984" s="4">
        <v>4340460100</v>
      </c>
      <c r="C8984" t="s">
        <v>8730</v>
      </c>
      <c r="D8984" s="4">
        <v>2451</v>
      </c>
      <c r="E8984">
        <v>2</v>
      </c>
      <c r="F8984" t="s">
        <v>14</v>
      </c>
      <c r="G8984" t="s">
        <v>10961</v>
      </c>
      <c r="H8984" t="s">
        <v>8431</v>
      </c>
    </row>
    <row r="8985" spans="1:8" x14ac:dyDescent="0.25">
      <c r="A8985" s="41">
        <v>45867</v>
      </c>
      <c r="B8985" s="4" t="s">
        <v>9325</v>
      </c>
      <c r="C8985" t="s">
        <v>8907</v>
      </c>
      <c r="D8985" s="4">
        <v>2451</v>
      </c>
      <c r="E8985">
        <v>6</v>
      </c>
      <c r="F8985" t="s">
        <v>25</v>
      </c>
      <c r="G8985" t="s">
        <v>10961</v>
      </c>
      <c r="H8985" t="s">
        <v>8431</v>
      </c>
    </row>
    <row r="8986" spans="1:8" x14ac:dyDescent="0.25">
      <c r="A8986" s="41">
        <v>45867</v>
      </c>
      <c r="B8986" s="4">
        <v>4340442100</v>
      </c>
      <c r="C8986" t="s">
        <v>8722</v>
      </c>
      <c r="D8986" s="4">
        <v>2451</v>
      </c>
      <c r="E8986">
        <v>2</v>
      </c>
      <c r="F8986" t="s">
        <v>25</v>
      </c>
      <c r="G8986" t="s">
        <v>10961</v>
      </c>
      <c r="H8986" t="s">
        <v>8431</v>
      </c>
    </row>
    <row r="8987" spans="1:8" x14ac:dyDescent="0.25">
      <c r="A8987" s="41">
        <v>45867</v>
      </c>
      <c r="B8987" s="4">
        <v>4340444100</v>
      </c>
      <c r="C8987" t="s">
        <v>8724</v>
      </c>
      <c r="D8987" s="4">
        <v>2451</v>
      </c>
      <c r="E8987">
        <v>2</v>
      </c>
      <c r="F8987" t="s">
        <v>25</v>
      </c>
      <c r="G8987" t="s">
        <v>10961</v>
      </c>
      <c r="H8987" t="s">
        <v>8431</v>
      </c>
    </row>
    <row r="8988" spans="1:8" x14ac:dyDescent="0.25">
      <c r="A8988" s="41">
        <v>45867</v>
      </c>
      <c r="B8988" s="4" t="s">
        <v>8889</v>
      </c>
      <c r="C8988" t="s">
        <v>8862</v>
      </c>
      <c r="D8988" s="4">
        <v>2451</v>
      </c>
      <c r="E8988">
        <v>1</v>
      </c>
      <c r="F8988" t="s">
        <v>14</v>
      </c>
      <c r="G8988" t="s">
        <v>10961</v>
      </c>
      <c r="H8988" t="s">
        <v>8431</v>
      </c>
    </row>
    <row r="8989" spans="1:8" x14ac:dyDescent="0.25">
      <c r="A8989" s="41">
        <v>45867</v>
      </c>
      <c r="B8989" s="4" t="s">
        <v>2772</v>
      </c>
      <c r="C8989" t="s">
        <v>2773</v>
      </c>
      <c r="D8989" s="4">
        <v>2451</v>
      </c>
      <c r="E8989">
        <v>3</v>
      </c>
      <c r="F8989" t="s">
        <v>14</v>
      </c>
      <c r="G8989" t="s">
        <v>10961</v>
      </c>
      <c r="H8989" t="s">
        <v>8431</v>
      </c>
    </row>
    <row r="8990" spans="1:8" x14ac:dyDescent="0.25">
      <c r="A8990" s="41">
        <v>45867</v>
      </c>
      <c r="B8990" s="4" t="s">
        <v>8822</v>
      </c>
      <c r="C8990" t="s">
        <v>8792</v>
      </c>
      <c r="D8990" s="4">
        <v>2451</v>
      </c>
      <c r="E8990">
        <v>8</v>
      </c>
      <c r="F8990" t="s">
        <v>14</v>
      </c>
      <c r="G8990" t="s">
        <v>10961</v>
      </c>
      <c r="H8990" t="s">
        <v>8431</v>
      </c>
    </row>
    <row r="8991" spans="1:8" x14ac:dyDescent="0.25">
      <c r="A8991" s="41">
        <v>45867</v>
      </c>
      <c r="B8991" s="4" t="s">
        <v>1208</v>
      </c>
      <c r="C8991" t="s">
        <v>3554</v>
      </c>
      <c r="D8991" s="4">
        <v>2451</v>
      </c>
      <c r="E8991">
        <v>24</v>
      </c>
      <c r="F8991" t="s">
        <v>14</v>
      </c>
      <c r="G8991" t="s">
        <v>10961</v>
      </c>
      <c r="H8991" t="s">
        <v>8431</v>
      </c>
    </row>
    <row r="8992" spans="1:8" x14ac:dyDescent="0.25">
      <c r="A8992" s="41">
        <v>45867</v>
      </c>
      <c r="B8992" s="4" t="s">
        <v>2237</v>
      </c>
      <c r="C8992" t="s">
        <v>2238</v>
      </c>
      <c r="D8992" s="4">
        <v>2451</v>
      </c>
      <c r="E8992">
        <v>16</v>
      </c>
      <c r="F8992" t="s">
        <v>14</v>
      </c>
      <c r="G8992" t="s">
        <v>10961</v>
      </c>
      <c r="H8992" t="s">
        <v>8431</v>
      </c>
    </row>
    <row r="8993" spans="1:8" x14ac:dyDescent="0.25">
      <c r="A8993" s="41">
        <v>45867</v>
      </c>
      <c r="B8993" s="4" t="s">
        <v>1770</v>
      </c>
      <c r="C8993" t="s">
        <v>10542</v>
      </c>
      <c r="D8993" s="4">
        <v>2450</v>
      </c>
      <c r="E8993">
        <v>20</v>
      </c>
      <c r="F8993" t="s">
        <v>14</v>
      </c>
      <c r="G8993" t="s">
        <v>10961</v>
      </c>
      <c r="H8993" t="s">
        <v>11500</v>
      </c>
    </row>
    <row r="8994" spans="1:8" x14ac:dyDescent="0.25">
      <c r="A8994" s="41">
        <v>45867</v>
      </c>
      <c r="B8994" s="4" t="s">
        <v>6</v>
      </c>
      <c r="C8994" t="s">
        <v>7</v>
      </c>
      <c r="D8994" s="4">
        <v>2450</v>
      </c>
      <c r="E8994">
        <v>12</v>
      </c>
      <c r="F8994" t="s">
        <v>14</v>
      </c>
      <c r="G8994" t="s">
        <v>10961</v>
      </c>
      <c r="H8994" t="s">
        <v>11500</v>
      </c>
    </row>
    <row r="8995" spans="1:8" x14ac:dyDescent="0.25">
      <c r="A8995" s="41">
        <v>45867</v>
      </c>
      <c r="B8995" s="4" t="s">
        <v>182</v>
      </c>
      <c r="C8995" t="s">
        <v>183</v>
      </c>
      <c r="D8995" s="4">
        <v>2450</v>
      </c>
      <c r="E8995">
        <v>1</v>
      </c>
      <c r="F8995" t="s">
        <v>14</v>
      </c>
      <c r="G8995" t="s">
        <v>10961</v>
      </c>
      <c r="H8995" t="s">
        <v>11500</v>
      </c>
    </row>
    <row r="8996" spans="1:8" x14ac:dyDescent="0.25">
      <c r="A8996" s="41">
        <v>45867</v>
      </c>
      <c r="B8996" s="4" t="s">
        <v>10262</v>
      </c>
      <c r="C8996" t="s">
        <v>5825</v>
      </c>
      <c r="D8996" s="4">
        <v>2450</v>
      </c>
      <c r="E8996">
        <v>10</v>
      </c>
      <c r="F8996" t="s">
        <v>25</v>
      </c>
      <c r="G8996" t="s">
        <v>10961</v>
      </c>
      <c r="H8996" t="s">
        <v>11500</v>
      </c>
    </row>
    <row r="8997" spans="1:8" x14ac:dyDescent="0.25">
      <c r="A8997" s="41">
        <v>45867</v>
      </c>
      <c r="B8997" s="4" t="s">
        <v>10510</v>
      </c>
      <c r="C8997" t="s">
        <v>5826</v>
      </c>
      <c r="D8997" s="4">
        <v>2450</v>
      </c>
      <c r="E8997">
        <v>2</v>
      </c>
      <c r="F8997" t="s">
        <v>25</v>
      </c>
      <c r="G8997" t="s">
        <v>10961</v>
      </c>
      <c r="H8997" t="s">
        <v>11500</v>
      </c>
    </row>
    <row r="8998" spans="1:8" x14ac:dyDescent="0.25">
      <c r="A8998" s="41">
        <v>45867</v>
      </c>
      <c r="B8998" s="4" t="s">
        <v>6182</v>
      </c>
      <c r="C8998" t="s">
        <v>6183</v>
      </c>
      <c r="D8998" s="4">
        <v>2450</v>
      </c>
      <c r="E8998">
        <v>2</v>
      </c>
      <c r="F8998" t="s">
        <v>14</v>
      </c>
      <c r="G8998" t="s">
        <v>10961</v>
      </c>
      <c r="H8998" t="s">
        <v>11500</v>
      </c>
    </row>
    <row r="8999" spans="1:8" x14ac:dyDescent="0.25">
      <c r="A8999" s="41">
        <v>45867</v>
      </c>
      <c r="B8999" s="4" t="s">
        <v>1524</v>
      </c>
      <c r="C8999" t="s">
        <v>1525</v>
      </c>
      <c r="D8999" s="4">
        <v>2450</v>
      </c>
      <c r="E8999">
        <v>4</v>
      </c>
      <c r="F8999" t="s">
        <v>14</v>
      </c>
      <c r="G8999" t="s">
        <v>10961</v>
      </c>
      <c r="H8999" t="s">
        <v>11500</v>
      </c>
    </row>
    <row r="9000" spans="1:8" x14ac:dyDescent="0.25">
      <c r="A9000" s="41">
        <v>45867</v>
      </c>
      <c r="B9000" s="4" t="s">
        <v>7124</v>
      </c>
      <c r="C9000" t="s">
        <v>7125</v>
      </c>
      <c r="D9000" s="4">
        <v>2450</v>
      </c>
      <c r="E9000">
        <v>50</v>
      </c>
      <c r="F9000" t="s">
        <v>14</v>
      </c>
      <c r="G9000" t="s">
        <v>10961</v>
      </c>
      <c r="H9000" t="s">
        <v>11500</v>
      </c>
    </row>
    <row r="9001" spans="1:8" x14ac:dyDescent="0.25">
      <c r="A9001" s="41">
        <v>45867</v>
      </c>
      <c r="B9001" s="4" t="s">
        <v>7314</v>
      </c>
      <c r="C9001" t="s">
        <v>7315</v>
      </c>
      <c r="D9001" s="4">
        <v>2450</v>
      </c>
      <c r="E9001">
        <v>17</v>
      </c>
      <c r="F9001" t="s">
        <v>14</v>
      </c>
      <c r="G9001" t="s">
        <v>10961</v>
      </c>
      <c r="H9001" t="s">
        <v>11500</v>
      </c>
    </row>
    <row r="9002" spans="1:8" x14ac:dyDescent="0.25">
      <c r="A9002" s="41">
        <v>45867</v>
      </c>
      <c r="B9002" s="4" t="s">
        <v>7487</v>
      </c>
      <c r="C9002" t="s">
        <v>7488</v>
      </c>
      <c r="D9002" s="4">
        <v>2450</v>
      </c>
      <c r="E9002">
        <v>20</v>
      </c>
      <c r="F9002" t="s">
        <v>14</v>
      </c>
      <c r="G9002" t="s">
        <v>10961</v>
      </c>
      <c r="H9002" t="s">
        <v>11500</v>
      </c>
    </row>
    <row r="9003" spans="1:8" x14ac:dyDescent="0.25">
      <c r="A9003" s="41">
        <v>45867</v>
      </c>
      <c r="B9003" s="4" t="s">
        <v>10183</v>
      </c>
      <c r="C9003" t="s">
        <v>2825</v>
      </c>
      <c r="D9003" s="4">
        <v>2450</v>
      </c>
      <c r="E9003">
        <v>6</v>
      </c>
      <c r="F9003" t="s">
        <v>14</v>
      </c>
      <c r="G9003" t="s">
        <v>10961</v>
      </c>
      <c r="H9003" t="s">
        <v>11500</v>
      </c>
    </row>
    <row r="9004" spans="1:8" x14ac:dyDescent="0.25">
      <c r="A9004" s="41">
        <v>45867</v>
      </c>
      <c r="B9004" s="4" t="s">
        <v>10184</v>
      </c>
      <c r="C9004" t="s">
        <v>2826</v>
      </c>
      <c r="D9004" s="4">
        <v>2450</v>
      </c>
      <c r="E9004">
        <v>6</v>
      </c>
      <c r="F9004" t="s">
        <v>14</v>
      </c>
      <c r="G9004" t="s">
        <v>10961</v>
      </c>
      <c r="H9004" t="s">
        <v>11500</v>
      </c>
    </row>
    <row r="9005" spans="1:8" x14ac:dyDescent="0.25">
      <c r="A9005" s="41">
        <v>45867</v>
      </c>
      <c r="B9005" s="4" t="s">
        <v>10148</v>
      </c>
      <c r="C9005" t="s">
        <v>6247</v>
      </c>
      <c r="D9005" s="4">
        <v>2450</v>
      </c>
      <c r="E9005">
        <v>10</v>
      </c>
      <c r="F9005" t="s">
        <v>14</v>
      </c>
      <c r="G9005" t="s">
        <v>10961</v>
      </c>
      <c r="H9005" t="s">
        <v>11500</v>
      </c>
    </row>
    <row r="9006" spans="1:8" x14ac:dyDescent="0.25">
      <c r="A9006" s="41">
        <v>45867</v>
      </c>
      <c r="B9006" s="4" t="s">
        <v>5861</v>
      </c>
      <c r="C9006" t="s">
        <v>5862</v>
      </c>
      <c r="D9006" s="4">
        <v>2450</v>
      </c>
      <c r="E9006">
        <v>10</v>
      </c>
      <c r="F9006" t="s">
        <v>25</v>
      </c>
      <c r="G9006" t="s">
        <v>10961</v>
      </c>
      <c r="H9006" t="s">
        <v>11500</v>
      </c>
    </row>
    <row r="9007" spans="1:8" x14ac:dyDescent="0.25">
      <c r="A9007" s="41">
        <v>45867</v>
      </c>
      <c r="B9007" s="4" t="s">
        <v>5859</v>
      </c>
      <c r="C9007" t="s">
        <v>5860</v>
      </c>
      <c r="D9007" s="4">
        <v>2450</v>
      </c>
      <c r="E9007">
        <v>10</v>
      </c>
      <c r="F9007" t="s">
        <v>25</v>
      </c>
      <c r="G9007" t="s">
        <v>10961</v>
      </c>
      <c r="H9007" t="s">
        <v>11500</v>
      </c>
    </row>
    <row r="9008" spans="1:8" x14ac:dyDescent="0.25">
      <c r="A9008" s="41">
        <v>45867</v>
      </c>
      <c r="B9008" s="4" t="s">
        <v>2307</v>
      </c>
      <c r="C9008" t="s">
        <v>2308</v>
      </c>
      <c r="D9008" s="4">
        <v>2450</v>
      </c>
      <c r="E9008">
        <v>12</v>
      </c>
      <c r="F9008" t="s">
        <v>14</v>
      </c>
      <c r="G9008" t="s">
        <v>10961</v>
      </c>
      <c r="H9008" t="s">
        <v>11500</v>
      </c>
    </row>
    <row r="9009" spans="1:8" x14ac:dyDescent="0.25">
      <c r="A9009" s="41">
        <v>45867</v>
      </c>
      <c r="B9009" s="4" t="s">
        <v>6398</v>
      </c>
      <c r="C9009" t="s">
        <v>6399</v>
      </c>
      <c r="D9009" s="4">
        <v>2450</v>
      </c>
      <c r="E9009">
        <v>50</v>
      </c>
      <c r="F9009" t="s">
        <v>25</v>
      </c>
      <c r="G9009" t="s">
        <v>10961</v>
      </c>
      <c r="H9009" t="s">
        <v>11500</v>
      </c>
    </row>
    <row r="9010" spans="1:8" x14ac:dyDescent="0.25">
      <c r="A9010" s="41">
        <v>45867</v>
      </c>
      <c r="B9010" s="4" t="s">
        <v>872</v>
      </c>
      <c r="C9010" t="s">
        <v>8417</v>
      </c>
      <c r="D9010" s="4">
        <v>2450</v>
      </c>
      <c r="E9010">
        <v>60</v>
      </c>
      <c r="F9010" t="s">
        <v>14</v>
      </c>
      <c r="G9010" t="s">
        <v>10961</v>
      </c>
      <c r="H9010" t="s">
        <v>11500</v>
      </c>
    </row>
    <row r="9011" spans="1:8" x14ac:dyDescent="0.25">
      <c r="A9011" s="41">
        <v>45867</v>
      </c>
      <c r="B9011" s="4" t="s">
        <v>9361</v>
      </c>
      <c r="C9011" t="s">
        <v>8952</v>
      </c>
      <c r="D9011" s="4">
        <v>2450</v>
      </c>
      <c r="E9011">
        <v>3</v>
      </c>
      <c r="F9011" t="s">
        <v>14</v>
      </c>
      <c r="G9011" t="s">
        <v>10961</v>
      </c>
      <c r="H9011" t="s">
        <v>11500</v>
      </c>
    </row>
    <row r="9012" spans="1:8" x14ac:dyDescent="0.25">
      <c r="A9012" s="41">
        <v>45867</v>
      </c>
      <c r="B9012" s="4" t="s">
        <v>9279</v>
      </c>
      <c r="C9012" t="s">
        <v>8931</v>
      </c>
      <c r="D9012" s="4">
        <v>2450</v>
      </c>
      <c r="E9012">
        <v>3</v>
      </c>
      <c r="F9012" t="s">
        <v>25</v>
      </c>
      <c r="G9012" t="s">
        <v>10961</v>
      </c>
      <c r="H9012" t="s">
        <v>11500</v>
      </c>
    </row>
    <row r="9013" spans="1:8" x14ac:dyDescent="0.25">
      <c r="A9013" s="41">
        <v>45867</v>
      </c>
      <c r="B9013" s="4" t="s">
        <v>2416</v>
      </c>
      <c r="C9013" t="s">
        <v>2474</v>
      </c>
      <c r="D9013" s="4">
        <v>2449</v>
      </c>
      <c r="E9013">
        <v>10</v>
      </c>
      <c r="F9013" t="s">
        <v>14</v>
      </c>
      <c r="G9013" t="s">
        <v>10961</v>
      </c>
      <c r="H9013" t="s">
        <v>9381</v>
      </c>
    </row>
    <row r="9014" spans="1:8" x14ac:dyDescent="0.25">
      <c r="A9014" s="41">
        <v>45867</v>
      </c>
      <c r="B9014" s="4" t="s">
        <v>9096</v>
      </c>
      <c r="C9014" t="s">
        <v>9097</v>
      </c>
      <c r="D9014" s="4">
        <v>2452</v>
      </c>
      <c r="E9014">
        <v>8</v>
      </c>
      <c r="F9014" t="s">
        <v>14</v>
      </c>
      <c r="G9014" t="s">
        <v>10961</v>
      </c>
      <c r="H9014" t="s">
        <v>11501</v>
      </c>
    </row>
    <row r="9015" spans="1:8" x14ac:dyDescent="0.25">
      <c r="A9015" s="41">
        <v>45867</v>
      </c>
      <c r="B9015" s="4" t="s">
        <v>9098</v>
      </c>
      <c r="C9015" t="s">
        <v>9099</v>
      </c>
      <c r="D9015" s="4">
        <v>2452</v>
      </c>
      <c r="E9015">
        <v>3</v>
      </c>
      <c r="F9015" t="s">
        <v>14</v>
      </c>
      <c r="G9015" t="s">
        <v>10961</v>
      </c>
      <c r="H9015" t="s">
        <v>11501</v>
      </c>
    </row>
    <row r="9016" spans="1:8" x14ac:dyDescent="0.25">
      <c r="A9016" s="41">
        <v>45862</v>
      </c>
      <c r="B9016" s="4" t="s">
        <v>3701</v>
      </c>
      <c r="C9016" t="s">
        <v>3702</v>
      </c>
      <c r="D9016" s="4">
        <v>2433</v>
      </c>
      <c r="E9016">
        <v>30</v>
      </c>
      <c r="F9016" t="s">
        <v>14</v>
      </c>
      <c r="G9016" t="s">
        <v>10961</v>
      </c>
      <c r="H9016" t="s">
        <v>8431</v>
      </c>
    </row>
    <row r="9017" spans="1:8" x14ac:dyDescent="0.25">
      <c r="A9017" s="41">
        <v>45863</v>
      </c>
      <c r="B9017" s="4" t="s">
        <v>2090</v>
      </c>
      <c r="C9017" t="s">
        <v>2091</v>
      </c>
      <c r="D9017" s="4">
        <v>2438</v>
      </c>
      <c r="E9017">
        <v>2</v>
      </c>
      <c r="F9017" t="s">
        <v>14</v>
      </c>
      <c r="G9017" t="s">
        <v>10961</v>
      </c>
      <c r="H9017" t="s">
        <v>11505</v>
      </c>
    </row>
    <row r="9018" spans="1:8" x14ac:dyDescent="0.25">
      <c r="A9018" s="41">
        <v>45863</v>
      </c>
      <c r="B9018" s="4" t="s">
        <v>1347</v>
      </c>
      <c r="C9018" t="s">
        <v>1348</v>
      </c>
      <c r="D9018" s="4">
        <v>2438</v>
      </c>
      <c r="E9018">
        <v>12</v>
      </c>
      <c r="F9018" t="s">
        <v>14</v>
      </c>
      <c r="G9018" t="s">
        <v>10961</v>
      </c>
      <c r="H9018" t="s">
        <v>11505</v>
      </c>
    </row>
    <row r="9019" spans="1:8" x14ac:dyDescent="0.25">
      <c r="A9019" s="41">
        <v>45863</v>
      </c>
      <c r="B9019" s="4" t="s">
        <v>1913</v>
      </c>
      <c r="C9019" t="s">
        <v>1914</v>
      </c>
      <c r="D9019" s="4">
        <v>2438</v>
      </c>
      <c r="E9019">
        <v>6</v>
      </c>
      <c r="F9019" t="s">
        <v>14</v>
      </c>
      <c r="G9019" t="s">
        <v>10961</v>
      </c>
      <c r="H9019" t="s">
        <v>11505</v>
      </c>
    </row>
    <row r="9020" spans="1:8" x14ac:dyDescent="0.25">
      <c r="A9020" s="41">
        <v>45863</v>
      </c>
      <c r="B9020" s="4" t="s">
        <v>1915</v>
      </c>
      <c r="C9020" t="s">
        <v>1916</v>
      </c>
      <c r="D9020" s="4">
        <v>2438</v>
      </c>
      <c r="E9020">
        <v>6</v>
      </c>
      <c r="F9020" t="s">
        <v>14</v>
      </c>
      <c r="G9020" t="s">
        <v>10961</v>
      </c>
      <c r="H9020" t="s">
        <v>11505</v>
      </c>
    </row>
    <row r="9021" spans="1:8" x14ac:dyDescent="0.25">
      <c r="A9021" s="41">
        <v>45863</v>
      </c>
      <c r="B9021" s="4" t="s">
        <v>10242</v>
      </c>
      <c r="C9021" t="s">
        <v>6162</v>
      </c>
      <c r="D9021" s="4">
        <v>2438</v>
      </c>
      <c r="E9021">
        <v>6</v>
      </c>
      <c r="F9021" t="s">
        <v>14</v>
      </c>
      <c r="G9021" t="s">
        <v>10961</v>
      </c>
      <c r="H9021" t="s">
        <v>11505</v>
      </c>
    </row>
    <row r="9022" spans="1:8" x14ac:dyDescent="0.25">
      <c r="A9022" s="41">
        <v>45863</v>
      </c>
      <c r="B9022" s="4" t="s">
        <v>10233</v>
      </c>
      <c r="C9022" t="s">
        <v>6163</v>
      </c>
      <c r="D9022" s="4">
        <v>2438</v>
      </c>
      <c r="E9022">
        <v>2</v>
      </c>
      <c r="F9022" t="s">
        <v>14</v>
      </c>
      <c r="G9022" t="s">
        <v>10961</v>
      </c>
      <c r="H9022" t="s">
        <v>11505</v>
      </c>
    </row>
    <row r="9023" spans="1:8" x14ac:dyDescent="0.25">
      <c r="A9023" s="41">
        <v>45863</v>
      </c>
      <c r="B9023" s="4" t="s">
        <v>1990</v>
      </c>
      <c r="C9023" t="s">
        <v>1991</v>
      </c>
      <c r="D9023" s="4">
        <v>2438</v>
      </c>
      <c r="E9023">
        <v>1</v>
      </c>
      <c r="F9023" t="s">
        <v>14</v>
      </c>
      <c r="G9023" t="s">
        <v>10961</v>
      </c>
      <c r="H9023" t="s">
        <v>11505</v>
      </c>
    </row>
    <row r="9024" spans="1:8" x14ac:dyDescent="0.25">
      <c r="A9024" s="41">
        <v>45863</v>
      </c>
      <c r="B9024" s="4" t="s">
        <v>10262</v>
      </c>
      <c r="C9024" t="s">
        <v>5825</v>
      </c>
      <c r="D9024" s="4">
        <v>2438</v>
      </c>
      <c r="E9024">
        <v>10</v>
      </c>
      <c r="F9024" t="s">
        <v>25</v>
      </c>
      <c r="G9024" t="s">
        <v>10961</v>
      </c>
      <c r="H9024" t="s">
        <v>11505</v>
      </c>
    </row>
    <row r="9025" spans="1:8" x14ac:dyDescent="0.25">
      <c r="A9025" s="41">
        <v>45863</v>
      </c>
      <c r="B9025" s="4" t="s">
        <v>5954</v>
      </c>
      <c r="C9025" t="s">
        <v>5955</v>
      </c>
      <c r="D9025" s="4">
        <v>2438</v>
      </c>
      <c r="E9025">
        <v>4</v>
      </c>
      <c r="F9025" t="s">
        <v>25</v>
      </c>
      <c r="G9025" t="s">
        <v>10961</v>
      </c>
      <c r="H9025" t="s">
        <v>11505</v>
      </c>
    </row>
    <row r="9026" spans="1:8" x14ac:dyDescent="0.25">
      <c r="A9026" s="41">
        <v>45863</v>
      </c>
      <c r="B9026" s="4" t="s">
        <v>2055</v>
      </c>
      <c r="C9026" t="s">
        <v>2056</v>
      </c>
      <c r="D9026" s="4" t="s">
        <v>11506</v>
      </c>
      <c r="E9026">
        <v>180</v>
      </c>
      <c r="F9026" t="s">
        <v>14</v>
      </c>
      <c r="G9026" t="s">
        <v>10961</v>
      </c>
      <c r="H9026" t="s">
        <v>8431</v>
      </c>
    </row>
    <row r="9027" spans="1:8" x14ac:dyDescent="0.25">
      <c r="A9027" s="41">
        <v>45863</v>
      </c>
      <c r="B9027" s="4" t="s">
        <v>292</v>
      </c>
      <c r="C9027" t="s">
        <v>293</v>
      </c>
      <c r="D9027" s="4" t="s">
        <v>11506</v>
      </c>
      <c r="E9027">
        <v>144</v>
      </c>
      <c r="F9027" t="s">
        <v>14</v>
      </c>
      <c r="G9027" t="s">
        <v>10961</v>
      </c>
      <c r="H9027" t="s">
        <v>8431</v>
      </c>
    </row>
    <row r="9028" spans="1:8" x14ac:dyDescent="0.25">
      <c r="A9028" s="41">
        <v>45863</v>
      </c>
      <c r="B9028" s="4" t="s">
        <v>339</v>
      </c>
      <c r="C9028" t="s">
        <v>340</v>
      </c>
      <c r="D9028" s="4" t="s">
        <v>11506</v>
      </c>
      <c r="E9028">
        <v>120</v>
      </c>
      <c r="F9028" t="s">
        <v>14</v>
      </c>
      <c r="G9028" t="s">
        <v>10961</v>
      </c>
      <c r="H9028" t="s">
        <v>8431</v>
      </c>
    </row>
    <row r="9029" spans="1:8" x14ac:dyDescent="0.25">
      <c r="A9029" s="41">
        <v>45863</v>
      </c>
      <c r="B9029" s="4" t="s">
        <v>341</v>
      </c>
      <c r="C9029" t="s">
        <v>342</v>
      </c>
      <c r="D9029" s="4" t="s">
        <v>11506</v>
      </c>
      <c r="E9029">
        <v>120</v>
      </c>
      <c r="F9029" t="s">
        <v>14</v>
      </c>
      <c r="G9029" t="s">
        <v>10961</v>
      </c>
      <c r="H9029" t="s">
        <v>8431</v>
      </c>
    </row>
    <row r="9030" spans="1:8" x14ac:dyDescent="0.25">
      <c r="A9030" s="41">
        <v>45863</v>
      </c>
      <c r="B9030" s="4" t="s">
        <v>616</v>
      </c>
      <c r="C9030" t="s">
        <v>617</v>
      </c>
      <c r="D9030" s="4" t="s">
        <v>11506</v>
      </c>
      <c r="E9030">
        <v>6</v>
      </c>
      <c r="F9030" t="s">
        <v>14</v>
      </c>
      <c r="G9030" t="s">
        <v>10961</v>
      </c>
      <c r="H9030" t="s">
        <v>8431</v>
      </c>
    </row>
    <row r="9031" spans="1:8" x14ac:dyDescent="0.25">
      <c r="A9031" s="41">
        <v>45863</v>
      </c>
      <c r="B9031" s="4" t="s">
        <v>6444</v>
      </c>
      <c r="C9031" t="s">
        <v>6445</v>
      </c>
      <c r="D9031" s="4" t="s">
        <v>11506</v>
      </c>
      <c r="E9031">
        <v>6</v>
      </c>
      <c r="F9031" t="s">
        <v>14</v>
      </c>
      <c r="G9031" t="s">
        <v>10961</v>
      </c>
      <c r="H9031" t="s">
        <v>8431</v>
      </c>
    </row>
    <row r="9032" spans="1:8" x14ac:dyDescent="0.25">
      <c r="A9032" s="41">
        <v>45863</v>
      </c>
      <c r="B9032" s="4" t="s">
        <v>2025</v>
      </c>
      <c r="C9032" t="s">
        <v>2026</v>
      </c>
      <c r="D9032" s="4" t="s">
        <v>11506</v>
      </c>
      <c r="E9032">
        <v>6</v>
      </c>
      <c r="F9032" t="s">
        <v>14</v>
      </c>
      <c r="G9032" t="s">
        <v>10961</v>
      </c>
      <c r="H9032" t="s">
        <v>8431</v>
      </c>
    </row>
    <row r="9033" spans="1:8" x14ac:dyDescent="0.25">
      <c r="A9033" s="41">
        <v>45863</v>
      </c>
      <c r="B9033" s="4" t="s">
        <v>816</v>
      </c>
      <c r="C9033" t="s">
        <v>817</v>
      </c>
      <c r="D9033" s="4" t="s">
        <v>11506</v>
      </c>
      <c r="E9033">
        <v>1</v>
      </c>
      <c r="F9033" t="s">
        <v>14</v>
      </c>
      <c r="G9033" t="s">
        <v>10961</v>
      </c>
      <c r="H9033" t="s">
        <v>8431</v>
      </c>
    </row>
    <row r="9034" spans="1:8" x14ac:dyDescent="0.25">
      <c r="A9034" s="41">
        <v>45863</v>
      </c>
      <c r="B9034" s="4" t="s">
        <v>2429</v>
      </c>
      <c r="C9034" t="s">
        <v>2485</v>
      </c>
      <c r="D9034" s="4" t="s">
        <v>11506</v>
      </c>
      <c r="E9034">
        <v>2</v>
      </c>
      <c r="F9034" t="s">
        <v>14</v>
      </c>
      <c r="G9034" t="s">
        <v>10961</v>
      </c>
      <c r="H9034" t="s">
        <v>8431</v>
      </c>
    </row>
    <row r="9035" spans="1:8" x14ac:dyDescent="0.25">
      <c r="A9035" s="41">
        <v>45863</v>
      </c>
      <c r="B9035" s="4" t="s">
        <v>8337</v>
      </c>
      <c r="C9035" t="s">
        <v>8338</v>
      </c>
      <c r="D9035" s="4" t="s">
        <v>11506</v>
      </c>
      <c r="E9035">
        <v>12</v>
      </c>
      <c r="F9035" t="s">
        <v>14</v>
      </c>
      <c r="G9035" t="s">
        <v>10961</v>
      </c>
      <c r="H9035" t="s">
        <v>8431</v>
      </c>
    </row>
    <row r="9036" spans="1:8" x14ac:dyDescent="0.25">
      <c r="A9036" s="41">
        <v>45863</v>
      </c>
      <c r="B9036" s="4" t="s">
        <v>2245</v>
      </c>
      <c r="C9036" t="s">
        <v>2246</v>
      </c>
      <c r="D9036" s="4" t="s">
        <v>11506</v>
      </c>
      <c r="E9036">
        <v>10</v>
      </c>
      <c r="F9036" t="s">
        <v>14</v>
      </c>
      <c r="G9036" t="s">
        <v>10961</v>
      </c>
      <c r="H9036" t="s">
        <v>8431</v>
      </c>
    </row>
    <row r="9037" spans="1:8" x14ac:dyDescent="0.25">
      <c r="A9037" s="41">
        <v>45863</v>
      </c>
      <c r="B9037" s="4" t="s">
        <v>13</v>
      </c>
      <c r="C9037" t="s">
        <v>3521</v>
      </c>
      <c r="D9037" s="4" t="s">
        <v>11506</v>
      </c>
      <c r="E9037">
        <v>10</v>
      </c>
      <c r="F9037" t="s">
        <v>14</v>
      </c>
      <c r="G9037" t="s">
        <v>10961</v>
      </c>
      <c r="H9037" t="s">
        <v>8431</v>
      </c>
    </row>
    <row r="9038" spans="1:8" x14ac:dyDescent="0.25">
      <c r="A9038" s="41">
        <v>45863</v>
      </c>
      <c r="B9038" s="4" t="s">
        <v>9350</v>
      </c>
      <c r="C9038" t="s">
        <v>8939</v>
      </c>
      <c r="D9038" s="4" t="s">
        <v>11506</v>
      </c>
      <c r="E9038">
        <v>4</v>
      </c>
      <c r="F9038" t="s">
        <v>14</v>
      </c>
      <c r="G9038" t="s">
        <v>10961</v>
      </c>
      <c r="H9038" t="s">
        <v>8431</v>
      </c>
    </row>
    <row r="9039" spans="1:8" x14ac:dyDescent="0.25">
      <c r="A9039" s="41">
        <v>45863</v>
      </c>
      <c r="B9039" s="4">
        <v>3280876100</v>
      </c>
      <c r="C9039" t="s">
        <v>8708</v>
      </c>
      <c r="D9039" s="4" t="s">
        <v>11506</v>
      </c>
      <c r="E9039">
        <v>2</v>
      </c>
      <c r="F9039" t="s">
        <v>14</v>
      </c>
      <c r="G9039" t="s">
        <v>10961</v>
      </c>
      <c r="H9039" t="s">
        <v>8431</v>
      </c>
    </row>
    <row r="9040" spans="1:8" x14ac:dyDescent="0.25">
      <c r="A9040" s="41">
        <v>45863</v>
      </c>
      <c r="B9040" s="4" t="s">
        <v>1001</v>
      </c>
      <c r="C9040" t="s">
        <v>4252</v>
      </c>
      <c r="D9040" s="4" t="s">
        <v>11506</v>
      </c>
      <c r="E9040">
        <v>240</v>
      </c>
      <c r="F9040" t="s">
        <v>14</v>
      </c>
      <c r="G9040" t="s">
        <v>10961</v>
      </c>
      <c r="H9040" t="s">
        <v>8431</v>
      </c>
    </row>
    <row r="9041" spans="1:8" x14ac:dyDescent="0.25">
      <c r="A9041" s="41">
        <v>45863</v>
      </c>
      <c r="B9041" s="4" t="s">
        <v>2259</v>
      </c>
      <c r="C9041" t="s">
        <v>2260</v>
      </c>
      <c r="D9041" s="4" t="s">
        <v>11506</v>
      </c>
      <c r="E9041">
        <v>8</v>
      </c>
      <c r="F9041" t="s">
        <v>14</v>
      </c>
      <c r="G9041" t="s">
        <v>10961</v>
      </c>
      <c r="H9041" t="s">
        <v>8431</v>
      </c>
    </row>
    <row r="9042" spans="1:8" x14ac:dyDescent="0.25">
      <c r="A9042" s="41">
        <v>45863</v>
      </c>
      <c r="B9042" s="4" t="s">
        <v>8827</v>
      </c>
      <c r="C9042" t="s">
        <v>8797</v>
      </c>
      <c r="D9042" s="4" t="s">
        <v>11506</v>
      </c>
      <c r="E9042">
        <v>2</v>
      </c>
      <c r="F9042" t="s">
        <v>14</v>
      </c>
      <c r="G9042" t="s">
        <v>10961</v>
      </c>
      <c r="H9042" t="s">
        <v>8431</v>
      </c>
    </row>
    <row r="9043" spans="1:8" x14ac:dyDescent="0.25">
      <c r="A9043" s="41">
        <v>45863</v>
      </c>
      <c r="B9043" s="4" t="s">
        <v>1241</v>
      </c>
      <c r="C9043" t="s">
        <v>1242</v>
      </c>
      <c r="D9043" s="4" t="s">
        <v>11506</v>
      </c>
      <c r="E9043">
        <v>36</v>
      </c>
      <c r="F9043" t="s">
        <v>8414</v>
      </c>
      <c r="G9043" t="s">
        <v>10961</v>
      </c>
      <c r="H9043" t="s">
        <v>8431</v>
      </c>
    </row>
    <row r="9044" spans="1:8" x14ac:dyDescent="0.25">
      <c r="A9044" s="41">
        <v>45863</v>
      </c>
      <c r="B9044" s="4" t="s">
        <v>4125</v>
      </c>
      <c r="C9044" t="s">
        <v>4126</v>
      </c>
      <c r="D9044" s="4" t="s">
        <v>11506</v>
      </c>
      <c r="E9044">
        <v>8</v>
      </c>
      <c r="F9044" t="s">
        <v>14</v>
      </c>
      <c r="G9044" t="s">
        <v>10961</v>
      </c>
      <c r="H9044" t="s">
        <v>8431</v>
      </c>
    </row>
    <row r="9045" spans="1:8" x14ac:dyDescent="0.25">
      <c r="A9045" s="41">
        <v>45863</v>
      </c>
      <c r="B9045" s="4" t="s">
        <v>2147</v>
      </c>
      <c r="C9045" t="s">
        <v>2148</v>
      </c>
      <c r="D9045" s="4" t="s">
        <v>11506</v>
      </c>
      <c r="E9045">
        <v>48</v>
      </c>
      <c r="F9045" t="s">
        <v>14</v>
      </c>
      <c r="G9045" t="s">
        <v>10961</v>
      </c>
      <c r="H9045" t="s">
        <v>8431</v>
      </c>
    </row>
    <row r="9046" spans="1:8" x14ac:dyDescent="0.25">
      <c r="A9046" s="41">
        <v>45863</v>
      </c>
      <c r="B9046" s="4" t="s">
        <v>1181</v>
      </c>
      <c r="C9046" t="s">
        <v>1182</v>
      </c>
      <c r="D9046" s="4" t="s">
        <v>11506</v>
      </c>
      <c r="E9046">
        <v>10</v>
      </c>
      <c r="F9046" t="s">
        <v>14</v>
      </c>
      <c r="G9046" t="s">
        <v>10961</v>
      </c>
      <c r="H9046" t="s">
        <v>8431</v>
      </c>
    </row>
    <row r="9047" spans="1:8" x14ac:dyDescent="0.25">
      <c r="A9047" s="41">
        <v>45863</v>
      </c>
      <c r="B9047" s="4">
        <v>6283398090</v>
      </c>
      <c r="C9047" t="s">
        <v>8745</v>
      </c>
      <c r="D9047" s="4" t="s">
        <v>11506</v>
      </c>
      <c r="E9047">
        <v>1</v>
      </c>
      <c r="F9047" t="s">
        <v>25</v>
      </c>
      <c r="G9047" t="s">
        <v>10961</v>
      </c>
      <c r="H9047" t="s">
        <v>8431</v>
      </c>
    </row>
    <row r="9048" spans="1:8" x14ac:dyDescent="0.25">
      <c r="A9048" s="41">
        <v>45864</v>
      </c>
      <c r="B9048" s="4" t="s">
        <v>9406</v>
      </c>
      <c r="C9048" t="s">
        <v>8848</v>
      </c>
      <c r="D9048" s="4">
        <v>2441</v>
      </c>
      <c r="E9048">
        <v>1</v>
      </c>
      <c r="F9048" t="s">
        <v>14</v>
      </c>
      <c r="G9048" t="s">
        <v>10961</v>
      </c>
      <c r="H9048" t="s">
        <v>8431</v>
      </c>
    </row>
    <row r="9049" spans="1:8" x14ac:dyDescent="0.25">
      <c r="A9049" s="41">
        <v>45864</v>
      </c>
      <c r="B9049" s="4" t="s">
        <v>1623</v>
      </c>
      <c r="C9049" t="s">
        <v>1624</v>
      </c>
      <c r="D9049" s="4">
        <v>2441</v>
      </c>
      <c r="E9049">
        <v>2</v>
      </c>
      <c r="F9049" t="s">
        <v>14</v>
      </c>
      <c r="G9049" t="s">
        <v>10961</v>
      </c>
      <c r="H9049" t="s">
        <v>8431</v>
      </c>
    </row>
    <row r="9050" spans="1:8" x14ac:dyDescent="0.25">
      <c r="A9050" s="41">
        <v>45864</v>
      </c>
      <c r="B9050" s="4" t="s">
        <v>1058</v>
      </c>
      <c r="C9050" t="s">
        <v>1059</v>
      </c>
      <c r="D9050" s="4">
        <v>2441</v>
      </c>
      <c r="E9050">
        <v>4</v>
      </c>
      <c r="F9050" t="s">
        <v>14</v>
      </c>
      <c r="G9050" t="s">
        <v>10961</v>
      </c>
      <c r="H9050" t="s">
        <v>8431</v>
      </c>
    </row>
    <row r="9051" spans="1:8" x14ac:dyDescent="0.25">
      <c r="A9051" s="41">
        <v>45864</v>
      </c>
      <c r="B9051" s="4" t="s">
        <v>8809</v>
      </c>
      <c r="C9051" t="s">
        <v>8781</v>
      </c>
      <c r="D9051" s="4">
        <v>2441</v>
      </c>
      <c r="E9051">
        <v>8</v>
      </c>
      <c r="F9051" t="s">
        <v>14</v>
      </c>
      <c r="G9051" t="s">
        <v>10961</v>
      </c>
      <c r="H9051" t="s">
        <v>8431</v>
      </c>
    </row>
    <row r="9052" spans="1:8" x14ac:dyDescent="0.25">
      <c r="A9052" s="41">
        <v>45864</v>
      </c>
      <c r="B9052" s="4" t="s">
        <v>1777</v>
      </c>
      <c r="C9052" t="s">
        <v>1778</v>
      </c>
      <c r="D9052" s="4">
        <v>2441</v>
      </c>
      <c r="E9052">
        <v>2</v>
      </c>
      <c r="F9052" t="s">
        <v>14</v>
      </c>
      <c r="G9052" t="s">
        <v>10961</v>
      </c>
      <c r="H9052" t="s">
        <v>8431</v>
      </c>
    </row>
    <row r="9053" spans="1:8" x14ac:dyDescent="0.25">
      <c r="A9053" s="41">
        <v>45864</v>
      </c>
      <c r="B9053" s="4" t="s">
        <v>2418</v>
      </c>
      <c r="C9053" t="s">
        <v>2476</v>
      </c>
      <c r="D9053" s="4">
        <v>2441</v>
      </c>
      <c r="E9053">
        <v>4</v>
      </c>
      <c r="F9053" t="s">
        <v>14</v>
      </c>
      <c r="G9053" t="s">
        <v>10961</v>
      </c>
      <c r="H9053" t="s">
        <v>8431</v>
      </c>
    </row>
    <row r="9054" spans="1:8" x14ac:dyDescent="0.25">
      <c r="A9054" s="41">
        <v>45864</v>
      </c>
      <c r="B9054" s="4" t="s">
        <v>9891</v>
      </c>
      <c r="C9054" t="s">
        <v>10774</v>
      </c>
      <c r="D9054" s="4">
        <v>2441</v>
      </c>
      <c r="E9054">
        <v>8</v>
      </c>
      <c r="F9054" t="s">
        <v>14</v>
      </c>
      <c r="G9054" t="s">
        <v>10961</v>
      </c>
      <c r="H9054" t="s">
        <v>8431</v>
      </c>
    </row>
    <row r="9055" spans="1:8" x14ac:dyDescent="0.25">
      <c r="A9055" s="41">
        <v>45864</v>
      </c>
      <c r="B9055" s="4" t="s">
        <v>9339</v>
      </c>
      <c r="C9055" t="s">
        <v>8923</v>
      </c>
      <c r="D9055" s="4">
        <v>2441</v>
      </c>
      <c r="E9055">
        <v>2</v>
      </c>
      <c r="F9055" t="s">
        <v>14</v>
      </c>
      <c r="G9055" t="s">
        <v>10961</v>
      </c>
      <c r="H9055" t="s">
        <v>8431</v>
      </c>
    </row>
    <row r="9056" spans="1:8" x14ac:dyDescent="0.25">
      <c r="A9056" s="41">
        <v>45864</v>
      </c>
      <c r="B9056" s="4" t="s">
        <v>357</v>
      </c>
      <c r="C9056" t="s">
        <v>358</v>
      </c>
      <c r="D9056" s="4">
        <v>2441</v>
      </c>
      <c r="E9056">
        <v>10</v>
      </c>
      <c r="F9056" t="s">
        <v>25</v>
      </c>
      <c r="G9056" t="s">
        <v>10961</v>
      </c>
      <c r="H9056" t="s">
        <v>8431</v>
      </c>
    </row>
    <row r="9057" spans="1:8" x14ac:dyDescent="0.25">
      <c r="A9057" s="41">
        <v>45864</v>
      </c>
      <c r="B9057" s="4" t="s">
        <v>1073</v>
      </c>
      <c r="C9057" t="s">
        <v>1074</v>
      </c>
      <c r="D9057" s="4">
        <v>2441</v>
      </c>
      <c r="E9057">
        <v>10</v>
      </c>
      <c r="F9057" t="s">
        <v>14</v>
      </c>
      <c r="G9057" t="s">
        <v>10961</v>
      </c>
      <c r="H9057" t="s">
        <v>8431</v>
      </c>
    </row>
    <row r="9058" spans="1:8" x14ac:dyDescent="0.25">
      <c r="A9058" s="41">
        <v>45864</v>
      </c>
      <c r="B9058" s="4" t="s">
        <v>8876</v>
      </c>
      <c r="C9058" t="s">
        <v>8844</v>
      </c>
      <c r="D9058" s="4">
        <v>2441</v>
      </c>
      <c r="E9058">
        <v>1</v>
      </c>
      <c r="F9058" t="s">
        <v>14</v>
      </c>
      <c r="G9058" t="s">
        <v>10961</v>
      </c>
      <c r="H9058" t="s">
        <v>8431</v>
      </c>
    </row>
    <row r="9059" spans="1:8" x14ac:dyDescent="0.25">
      <c r="A9059" s="41">
        <v>45864</v>
      </c>
      <c r="B9059" s="4" t="s">
        <v>4675</v>
      </c>
      <c r="C9059" t="s">
        <v>4676</v>
      </c>
      <c r="D9059" s="4">
        <v>2441</v>
      </c>
      <c r="E9059">
        <v>2</v>
      </c>
      <c r="F9059" t="s">
        <v>25</v>
      </c>
      <c r="G9059" t="s">
        <v>10961</v>
      </c>
      <c r="H9059" t="s">
        <v>8431</v>
      </c>
    </row>
    <row r="9060" spans="1:8" x14ac:dyDescent="0.25">
      <c r="A9060" s="41">
        <v>45864</v>
      </c>
      <c r="B9060" s="4" t="s">
        <v>4679</v>
      </c>
      <c r="C9060" t="s">
        <v>4680</v>
      </c>
      <c r="D9060" s="4">
        <v>2441</v>
      </c>
      <c r="E9060">
        <v>2</v>
      </c>
      <c r="F9060" t="s">
        <v>25</v>
      </c>
      <c r="G9060" t="s">
        <v>10961</v>
      </c>
      <c r="H9060" t="s">
        <v>8431</v>
      </c>
    </row>
    <row r="9061" spans="1:8" x14ac:dyDescent="0.25">
      <c r="A9061" s="41">
        <v>45864</v>
      </c>
      <c r="B9061" s="4" t="s">
        <v>1226</v>
      </c>
      <c r="C9061" t="s">
        <v>1227</v>
      </c>
      <c r="D9061" s="4">
        <v>2441</v>
      </c>
      <c r="E9061">
        <v>30</v>
      </c>
      <c r="F9061" t="s">
        <v>14</v>
      </c>
      <c r="G9061" t="s">
        <v>10961</v>
      </c>
      <c r="H9061" t="s">
        <v>8431</v>
      </c>
    </row>
    <row r="9062" spans="1:8" x14ac:dyDescent="0.25">
      <c r="A9062" s="41">
        <v>45864</v>
      </c>
      <c r="B9062" s="4" t="s">
        <v>9014</v>
      </c>
      <c r="C9062" t="s">
        <v>11254</v>
      </c>
      <c r="D9062" s="4">
        <v>2442</v>
      </c>
      <c r="E9062">
        <v>32</v>
      </c>
      <c r="F9062" t="s">
        <v>14</v>
      </c>
      <c r="G9062" t="s">
        <v>10961</v>
      </c>
      <c r="H9062" t="s">
        <v>11507</v>
      </c>
    </row>
    <row r="9063" spans="1:8" x14ac:dyDescent="0.25">
      <c r="A9063" s="41">
        <v>45864</v>
      </c>
      <c r="B9063" s="4" t="s">
        <v>9015</v>
      </c>
      <c r="C9063" t="s">
        <v>8973</v>
      </c>
      <c r="D9063" s="4">
        <v>2442</v>
      </c>
      <c r="E9063">
        <v>12</v>
      </c>
      <c r="F9063" t="s">
        <v>14</v>
      </c>
      <c r="G9063" t="s">
        <v>10961</v>
      </c>
      <c r="H9063" t="s">
        <v>11507</v>
      </c>
    </row>
    <row r="9064" spans="1:8" x14ac:dyDescent="0.25">
      <c r="A9064" s="41">
        <v>45864</v>
      </c>
      <c r="B9064" s="4">
        <v>2971003001</v>
      </c>
      <c r="C9064" t="s">
        <v>9985</v>
      </c>
      <c r="D9064" s="4">
        <v>2442</v>
      </c>
      <c r="E9064">
        <v>6</v>
      </c>
      <c r="F9064" t="s">
        <v>14</v>
      </c>
      <c r="G9064" t="s">
        <v>10961</v>
      </c>
      <c r="H9064" t="s">
        <v>11507</v>
      </c>
    </row>
    <row r="9065" spans="1:8" x14ac:dyDescent="0.25">
      <c r="A9065" s="41">
        <v>45864</v>
      </c>
      <c r="B9065" s="4" t="s">
        <v>2371</v>
      </c>
      <c r="C9065" t="s">
        <v>2442</v>
      </c>
      <c r="D9065" s="4">
        <v>2443</v>
      </c>
      <c r="E9065">
        <v>8</v>
      </c>
      <c r="F9065" t="s">
        <v>25</v>
      </c>
      <c r="G9065" t="s">
        <v>10961</v>
      </c>
      <c r="H9065" t="s">
        <v>9381</v>
      </c>
    </row>
    <row r="9066" spans="1:8" x14ac:dyDescent="0.25">
      <c r="A9066" s="41">
        <v>45864</v>
      </c>
      <c r="B9066" s="4" t="s">
        <v>4675</v>
      </c>
      <c r="C9066" t="s">
        <v>4676</v>
      </c>
      <c r="D9066" s="4">
        <v>2443</v>
      </c>
      <c r="E9066">
        <v>4</v>
      </c>
      <c r="F9066" t="s">
        <v>25</v>
      </c>
      <c r="G9066" t="s">
        <v>10961</v>
      </c>
      <c r="H9066" t="s">
        <v>9381</v>
      </c>
    </row>
    <row r="9067" spans="1:8" x14ac:dyDescent="0.25">
      <c r="A9067" s="41">
        <v>45867</v>
      </c>
      <c r="B9067" s="4" t="s">
        <v>1764</v>
      </c>
      <c r="C9067" t="s">
        <v>1765</v>
      </c>
      <c r="D9067" s="4">
        <v>2455</v>
      </c>
      <c r="E9067">
        <v>30</v>
      </c>
      <c r="F9067" t="s">
        <v>14</v>
      </c>
      <c r="G9067" t="s">
        <v>10961</v>
      </c>
      <c r="H9067" t="s">
        <v>8431</v>
      </c>
    </row>
    <row r="9068" spans="1:8" x14ac:dyDescent="0.25">
      <c r="A9068" s="41">
        <v>45868</v>
      </c>
      <c r="B9068" s="4" t="s">
        <v>8157</v>
      </c>
      <c r="C9068" t="s">
        <v>8158</v>
      </c>
      <c r="D9068" s="4">
        <v>2454</v>
      </c>
      <c r="E9068">
        <v>120</v>
      </c>
      <c r="F9068" t="s">
        <v>14</v>
      </c>
      <c r="G9068" t="s">
        <v>10961</v>
      </c>
      <c r="H9068" t="s">
        <v>10751</v>
      </c>
    </row>
    <row r="9069" spans="1:8" x14ac:dyDescent="0.25">
      <c r="A9069" s="41">
        <v>45868</v>
      </c>
      <c r="B9069" s="4" t="s">
        <v>1736</v>
      </c>
      <c r="C9069" t="s">
        <v>1737</v>
      </c>
      <c r="D9069" s="4">
        <v>2454</v>
      </c>
      <c r="E9069">
        <v>40</v>
      </c>
      <c r="F9069" t="s">
        <v>14</v>
      </c>
      <c r="G9069" t="s">
        <v>10961</v>
      </c>
      <c r="H9069" t="s">
        <v>10751</v>
      </c>
    </row>
    <row r="9070" spans="1:8" x14ac:dyDescent="0.25">
      <c r="A9070" s="41">
        <v>45868</v>
      </c>
      <c r="B9070" s="4" t="s">
        <v>1764</v>
      </c>
      <c r="C9070" t="s">
        <v>1765</v>
      </c>
      <c r="D9070" s="4">
        <v>2454</v>
      </c>
      <c r="E9070">
        <v>200</v>
      </c>
      <c r="F9070" t="s">
        <v>14</v>
      </c>
      <c r="G9070" t="s">
        <v>10961</v>
      </c>
      <c r="H9070" t="s">
        <v>10751</v>
      </c>
    </row>
    <row r="9071" spans="1:8" x14ac:dyDescent="0.25">
      <c r="A9071" s="41">
        <v>45868</v>
      </c>
      <c r="B9071" s="4" t="s">
        <v>9399</v>
      </c>
      <c r="C9071" t="s">
        <v>8845</v>
      </c>
      <c r="D9071" s="4">
        <v>2454</v>
      </c>
      <c r="E9071">
        <v>6</v>
      </c>
      <c r="F9071" t="s">
        <v>14</v>
      </c>
      <c r="G9071" t="s">
        <v>10961</v>
      </c>
      <c r="H9071" t="s">
        <v>10751</v>
      </c>
    </row>
    <row r="9072" spans="1:8" x14ac:dyDescent="0.25">
      <c r="A9072" s="41">
        <v>45868</v>
      </c>
      <c r="B9072" s="4" t="s">
        <v>9267</v>
      </c>
      <c r="C9072" t="s">
        <v>8365</v>
      </c>
      <c r="D9072" s="4">
        <v>2457</v>
      </c>
      <c r="E9072">
        <v>20</v>
      </c>
      <c r="F9072" t="s">
        <v>14</v>
      </c>
      <c r="G9072" t="s">
        <v>10961</v>
      </c>
      <c r="H9072" t="s">
        <v>8431</v>
      </c>
    </row>
    <row r="9073" spans="1:8" x14ac:dyDescent="0.25">
      <c r="A9073" s="41">
        <v>45868</v>
      </c>
      <c r="B9073" s="4" t="s">
        <v>9291</v>
      </c>
      <c r="C9073" t="s">
        <v>8364</v>
      </c>
      <c r="D9073" s="4">
        <v>2457</v>
      </c>
      <c r="E9073">
        <v>20</v>
      </c>
      <c r="F9073" t="s">
        <v>14</v>
      </c>
      <c r="G9073" t="s">
        <v>10961</v>
      </c>
      <c r="H9073" t="s">
        <v>8431</v>
      </c>
    </row>
    <row r="9074" spans="1:8" x14ac:dyDescent="0.25">
      <c r="A9074" s="41">
        <v>45868</v>
      </c>
      <c r="B9074" s="4" t="s">
        <v>8980</v>
      </c>
      <c r="C9074" t="s">
        <v>8981</v>
      </c>
      <c r="D9074" s="4">
        <v>2457</v>
      </c>
      <c r="E9074">
        <v>4</v>
      </c>
      <c r="F9074" t="s">
        <v>14</v>
      </c>
      <c r="G9074" t="s">
        <v>10961</v>
      </c>
      <c r="H9074" t="s">
        <v>8431</v>
      </c>
    </row>
    <row r="9075" spans="1:8" x14ac:dyDescent="0.25">
      <c r="A9075" s="41">
        <v>45868</v>
      </c>
      <c r="B9075" s="4" t="s">
        <v>9009</v>
      </c>
      <c r="C9075" t="s">
        <v>11256</v>
      </c>
      <c r="D9075" s="4">
        <v>2457</v>
      </c>
      <c r="E9075">
        <v>2</v>
      </c>
      <c r="F9075" t="s">
        <v>14</v>
      </c>
      <c r="G9075" t="s">
        <v>10961</v>
      </c>
      <c r="H9075" t="s">
        <v>8431</v>
      </c>
    </row>
    <row r="9076" spans="1:8" x14ac:dyDescent="0.25">
      <c r="A9076" s="41">
        <v>45868</v>
      </c>
      <c r="B9076" s="4" t="s">
        <v>2392</v>
      </c>
      <c r="C9076" t="s">
        <v>2455</v>
      </c>
      <c r="D9076" s="4">
        <v>2457</v>
      </c>
      <c r="E9076">
        <v>10</v>
      </c>
      <c r="F9076" t="s">
        <v>14</v>
      </c>
      <c r="G9076" t="s">
        <v>10961</v>
      </c>
      <c r="H9076" t="s">
        <v>8431</v>
      </c>
    </row>
    <row r="9077" spans="1:8" x14ac:dyDescent="0.25">
      <c r="A9077" s="41">
        <v>45868</v>
      </c>
      <c r="B9077" s="4" t="s">
        <v>10233</v>
      </c>
      <c r="C9077" t="s">
        <v>6163</v>
      </c>
      <c r="D9077" s="4">
        <v>2457</v>
      </c>
      <c r="E9077">
        <v>2</v>
      </c>
      <c r="F9077" t="s">
        <v>14</v>
      </c>
      <c r="G9077" t="s">
        <v>10961</v>
      </c>
      <c r="H9077" t="s">
        <v>8431</v>
      </c>
    </row>
    <row r="9078" spans="1:8" x14ac:dyDescent="0.25">
      <c r="A9078" s="41">
        <v>45868</v>
      </c>
      <c r="B9078" s="4" t="s">
        <v>10219</v>
      </c>
      <c r="C9078" t="s">
        <v>2803</v>
      </c>
      <c r="D9078" s="4">
        <v>2457</v>
      </c>
      <c r="E9078">
        <v>2</v>
      </c>
      <c r="F9078" t="s">
        <v>14</v>
      </c>
      <c r="G9078" t="s">
        <v>10961</v>
      </c>
      <c r="H9078" t="s">
        <v>8431</v>
      </c>
    </row>
    <row r="9079" spans="1:8" x14ac:dyDescent="0.25">
      <c r="A9079" s="41">
        <v>45868</v>
      </c>
      <c r="B9079" s="4" t="s">
        <v>10185</v>
      </c>
      <c r="C9079" t="s">
        <v>5811</v>
      </c>
      <c r="D9079" s="4">
        <v>2457</v>
      </c>
      <c r="E9079">
        <v>6</v>
      </c>
      <c r="F9079" t="s">
        <v>25</v>
      </c>
      <c r="G9079" t="s">
        <v>10961</v>
      </c>
      <c r="H9079" t="s">
        <v>8431</v>
      </c>
    </row>
    <row r="9080" spans="1:8" x14ac:dyDescent="0.25">
      <c r="A9080" s="41">
        <v>45868</v>
      </c>
      <c r="B9080" s="4" t="s">
        <v>4960</v>
      </c>
      <c r="C9080" t="s">
        <v>4961</v>
      </c>
      <c r="D9080" s="4">
        <v>2457</v>
      </c>
      <c r="E9080">
        <v>6</v>
      </c>
      <c r="F9080" t="s">
        <v>25</v>
      </c>
      <c r="G9080" t="s">
        <v>10961</v>
      </c>
      <c r="H9080" t="s">
        <v>8431</v>
      </c>
    </row>
    <row r="9081" spans="1:8" x14ac:dyDescent="0.25">
      <c r="A9081" s="41">
        <v>45868</v>
      </c>
      <c r="B9081" s="4" t="s">
        <v>1330</v>
      </c>
      <c r="C9081" t="s">
        <v>1331</v>
      </c>
      <c r="D9081" s="4">
        <v>2457</v>
      </c>
      <c r="E9081">
        <v>4</v>
      </c>
      <c r="F9081" t="s">
        <v>14</v>
      </c>
      <c r="G9081" t="s">
        <v>10961</v>
      </c>
      <c r="H9081" t="s">
        <v>8431</v>
      </c>
    </row>
    <row r="9082" spans="1:8" x14ac:dyDescent="0.25">
      <c r="A9082" s="41">
        <v>45868</v>
      </c>
      <c r="B9082" s="4" t="s">
        <v>1338</v>
      </c>
      <c r="C9082" t="s">
        <v>1339</v>
      </c>
      <c r="D9082" s="4">
        <v>2457</v>
      </c>
      <c r="E9082">
        <v>4</v>
      </c>
      <c r="F9082" t="s">
        <v>14</v>
      </c>
      <c r="G9082" t="s">
        <v>10961</v>
      </c>
      <c r="H9082" t="s">
        <v>8431</v>
      </c>
    </row>
    <row r="9083" spans="1:8" x14ac:dyDescent="0.25">
      <c r="A9083" s="41">
        <v>45868</v>
      </c>
      <c r="B9083" s="4" t="s">
        <v>2419</v>
      </c>
      <c r="C9083" t="s">
        <v>2477</v>
      </c>
      <c r="D9083" s="4">
        <v>2457</v>
      </c>
      <c r="E9083">
        <v>6</v>
      </c>
      <c r="F9083" t="s">
        <v>14</v>
      </c>
      <c r="G9083" t="s">
        <v>10961</v>
      </c>
      <c r="H9083" t="s">
        <v>8431</v>
      </c>
    </row>
    <row r="9084" spans="1:8" x14ac:dyDescent="0.25">
      <c r="A9084" s="41">
        <v>45868</v>
      </c>
      <c r="B9084" s="4" t="s">
        <v>1764</v>
      </c>
      <c r="C9084" t="s">
        <v>1765</v>
      </c>
      <c r="D9084" s="4">
        <v>2457</v>
      </c>
      <c r="E9084">
        <v>10</v>
      </c>
      <c r="F9084" t="s">
        <v>14</v>
      </c>
      <c r="G9084" t="s">
        <v>10961</v>
      </c>
      <c r="H9084" t="s">
        <v>8431</v>
      </c>
    </row>
    <row r="9085" spans="1:8" x14ac:dyDescent="0.25">
      <c r="A9085" s="41">
        <v>45868</v>
      </c>
      <c r="B9085" s="4" t="s">
        <v>663</v>
      </c>
      <c r="C9085" t="s">
        <v>664</v>
      </c>
      <c r="D9085" s="4">
        <v>2457</v>
      </c>
      <c r="E9085">
        <v>24</v>
      </c>
      <c r="F9085" t="s">
        <v>14</v>
      </c>
      <c r="G9085" t="s">
        <v>10961</v>
      </c>
      <c r="H9085" t="s">
        <v>8431</v>
      </c>
    </row>
    <row r="9086" spans="1:8" x14ac:dyDescent="0.25">
      <c r="A9086" s="41">
        <v>45868</v>
      </c>
      <c r="B9086" s="4" t="s">
        <v>2289</v>
      </c>
      <c r="C9086" t="s">
        <v>2290</v>
      </c>
      <c r="D9086" s="4">
        <v>2457</v>
      </c>
      <c r="E9086">
        <v>10</v>
      </c>
      <c r="F9086" t="s">
        <v>14</v>
      </c>
      <c r="G9086" t="s">
        <v>10961</v>
      </c>
      <c r="H9086" t="s">
        <v>8431</v>
      </c>
    </row>
    <row r="9087" spans="1:8" x14ac:dyDescent="0.25">
      <c r="A9087" s="41">
        <v>45868</v>
      </c>
      <c r="B9087" s="4" t="s">
        <v>202</v>
      </c>
      <c r="C9087" t="s">
        <v>203</v>
      </c>
      <c r="D9087" s="4">
        <v>2457</v>
      </c>
      <c r="E9087">
        <v>2</v>
      </c>
      <c r="F9087" t="s">
        <v>14</v>
      </c>
      <c r="G9087" t="s">
        <v>10961</v>
      </c>
      <c r="H9087" t="s">
        <v>8431</v>
      </c>
    </row>
    <row r="9088" spans="1:8" x14ac:dyDescent="0.25">
      <c r="A9088" s="41">
        <v>45868</v>
      </c>
      <c r="B9088" s="4" t="s">
        <v>8901</v>
      </c>
      <c r="C9088" t="s">
        <v>8930</v>
      </c>
      <c r="D9088" s="4">
        <v>2457</v>
      </c>
      <c r="E9088">
        <v>3</v>
      </c>
      <c r="F9088" t="s">
        <v>25</v>
      </c>
      <c r="G9088" t="s">
        <v>10961</v>
      </c>
      <c r="H9088" t="s">
        <v>8431</v>
      </c>
    </row>
    <row r="9089" spans="1:8" x14ac:dyDescent="0.25">
      <c r="A9089" s="41">
        <v>45868</v>
      </c>
      <c r="B9089" s="4" t="s">
        <v>816</v>
      </c>
      <c r="C9089" t="s">
        <v>817</v>
      </c>
      <c r="D9089" s="4">
        <v>2457</v>
      </c>
      <c r="E9089">
        <v>1</v>
      </c>
      <c r="F9089" t="s">
        <v>14</v>
      </c>
      <c r="G9089" t="s">
        <v>10961</v>
      </c>
      <c r="H9089" t="s">
        <v>8431</v>
      </c>
    </row>
    <row r="9090" spans="1:8" x14ac:dyDescent="0.25">
      <c r="A9090" s="41">
        <v>45868</v>
      </c>
      <c r="B9090" s="4" t="s">
        <v>454</v>
      </c>
      <c r="C9090" t="s">
        <v>455</v>
      </c>
      <c r="D9090" s="4">
        <v>2457</v>
      </c>
      <c r="E9090">
        <v>20</v>
      </c>
      <c r="F9090" t="s">
        <v>8414</v>
      </c>
      <c r="G9090" t="s">
        <v>10961</v>
      </c>
      <c r="H9090" t="s">
        <v>8431</v>
      </c>
    </row>
    <row r="9091" spans="1:8" x14ac:dyDescent="0.25">
      <c r="A9091" s="41">
        <v>45868</v>
      </c>
      <c r="B9091" s="4" t="s">
        <v>2289</v>
      </c>
      <c r="C9091" t="s">
        <v>2290</v>
      </c>
      <c r="D9091" s="4">
        <v>2456</v>
      </c>
      <c r="E9091">
        <v>30</v>
      </c>
      <c r="F9091" t="s">
        <v>14</v>
      </c>
      <c r="G9091" t="s">
        <v>10961</v>
      </c>
      <c r="H9091" t="s">
        <v>11508</v>
      </c>
    </row>
    <row r="9092" spans="1:8" x14ac:dyDescent="0.25">
      <c r="A9092" s="41">
        <v>45868</v>
      </c>
      <c r="B9092" s="4" t="s">
        <v>10510</v>
      </c>
      <c r="C9092" t="s">
        <v>5826</v>
      </c>
      <c r="D9092" s="4">
        <v>2456</v>
      </c>
      <c r="E9092">
        <v>2</v>
      </c>
      <c r="F9092" t="s">
        <v>25</v>
      </c>
      <c r="G9092" t="s">
        <v>10961</v>
      </c>
      <c r="H9092" t="s">
        <v>11508</v>
      </c>
    </row>
    <row r="9093" spans="1:8" x14ac:dyDescent="0.25">
      <c r="A9093" s="41">
        <v>45868</v>
      </c>
      <c r="B9093" s="4" t="s">
        <v>10262</v>
      </c>
      <c r="C9093" t="s">
        <v>5825</v>
      </c>
      <c r="D9093" s="4">
        <v>2456</v>
      </c>
      <c r="E9093">
        <v>2</v>
      </c>
      <c r="F9093" t="s">
        <v>25</v>
      </c>
      <c r="G9093" t="s">
        <v>10961</v>
      </c>
      <c r="H9093" t="s">
        <v>11508</v>
      </c>
    </row>
    <row r="9094" spans="1:8" x14ac:dyDescent="0.25">
      <c r="A9094" s="41">
        <v>45868</v>
      </c>
      <c r="B9094" s="4" t="s">
        <v>2369</v>
      </c>
      <c r="C9094" t="s">
        <v>2441</v>
      </c>
      <c r="D9094" s="4">
        <v>2456</v>
      </c>
      <c r="E9094">
        <v>2</v>
      </c>
      <c r="F9094" t="s">
        <v>14</v>
      </c>
      <c r="G9094" t="s">
        <v>10961</v>
      </c>
      <c r="H9094" t="s">
        <v>11508</v>
      </c>
    </row>
    <row r="9095" spans="1:8" x14ac:dyDescent="0.25">
      <c r="A9095" s="41">
        <v>45866</v>
      </c>
      <c r="B9095" s="4" t="s">
        <v>5099</v>
      </c>
      <c r="C9095" t="s">
        <v>10647</v>
      </c>
      <c r="D9095" s="4">
        <v>4005</v>
      </c>
      <c r="E9095">
        <v>60</v>
      </c>
      <c r="F9095" t="s">
        <v>14</v>
      </c>
      <c r="G9095" t="s">
        <v>10003</v>
      </c>
    </row>
    <row r="9096" spans="1:8" x14ac:dyDescent="0.25">
      <c r="A9096" s="41">
        <v>45866</v>
      </c>
      <c r="B9096" s="4" t="s">
        <v>10239</v>
      </c>
      <c r="C9096" t="s">
        <v>5065</v>
      </c>
      <c r="D9096" s="4">
        <v>4006</v>
      </c>
      <c r="E9096">
        <v>120</v>
      </c>
      <c r="F9096" t="s">
        <v>14</v>
      </c>
      <c r="G9096" t="s">
        <v>10003</v>
      </c>
    </row>
    <row r="9097" spans="1:8" x14ac:dyDescent="0.25">
      <c r="A9097" s="41">
        <v>45866</v>
      </c>
      <c r="B9097" s="4" t="s">
        <v>10172</v>
      </c>
      <c r="C9097" t="s">
        <v>5072</v>
      </c>
      <c r="D9097" s="4">
        <v>4007</v>
      </c>
      <c r="E9097">
        <v>120</v>
      </c>
      <c r="F9097" t="s">
        <v>14</v>
      </c>
      <c r="G9097" t="s">
        <v>10003</v>
      </c>
    </row>
    <row r="9098" spans="1:8" x14ac:dyDescent="0.25">
      <c r="A9098" s="41">
        <v>45866</v>
      </c>
      <c r="B9098" s="4" t="s">
        <v>2237</v>
      </c>
      <c r="C9098" t="s">
        <v>2238</v>
      </c>
      <c r="D9098" s="4">
        <v>4008</v>
      </c>
      <c r="E9098">
        <v>16</v>
      </c>
      <c r="F9098" t="s">
        <v>14</v>
      </c>
      <c r="G9098" t="s">
        <v>10003</v>
      </c>
    </row>
    <row r="9099" spans="1:8" x14ac:dyDescent="0.25">
      <c r="A9099" s="41">
        <v>45867</v>
      </c>
      <c r="B9099" s="4" t="s">
        <v>1673</v>
      </c>
      <c r="C9099" t="s">
        <v>1674</v>
      </c>
      <c r="D9099" s="4">
        <v>4009</v>
      </c>
      <c r="E9099">
        <v>52</v>
      </c>
      <c r="F9099" t="s">
        <v>14</v>
      </c>
      <c r="G9099" t="s">
        <v>10003</v>
      </c>
    </row>
    <row r="9100" spans="1:8" x14ac:dyDescent="0.25">
      <c r="A9100" s="41">
        <v>45867</v>
      </c>
      <c r="B9100" s="4" t="s">
        <v>8157</v>
      </c>
      <c r="C9100" t="s">
        <v>8158</v>
      </c>
      <c r="D9100" s="4">
        <v>4010</v>
      </c>
      <c r="E9100">
        <v>129</v>
      </c>
      <c r="F9100" t="s">
        <v>14</v>
      </c>
      <c r="G9100" t="s">
        <v>10003</v>
      </c>
    </row>
    <row r="9101" spans="1:8" x14ac:dyDescent="0.25">
      <c r="A9101" s="41">
        <v>45867</v>
      </c>
      <c r="B9101" s="4" t="s">
        <v>8205</v>
      </c>
      <c r="C9101" t="s">
        <v>8206</v>
      </c>
      <c r="D9101" s="4">
        <v>4011</v>
      </c>
      <c r="E9101">
        <v>20</v>
      </c>
      <c r="F9101" t="s">
        <v>14</v>
      </c>
      <c r="G9101" t="s">
        <v>10003</v>
      </c>
    </row>
    <row r="9102" spans="1:8" x14ac:dyDescent="0.25">
      <c r="A9102" s="41">
        <v>45867</v>
      </c>
      <c r="B9102" s="4" t="s">
        <v>782</v>
      </c>
      <c r="C9102" t="s">
        <v>783</v>
      </c>
      <c r="D9102" s="4">
        <v>4012</v>
      </c>
      <c r="E9102">
        <v>12</v>
      </c>
      <c r="F9102" t="s">
        <v>14</v>
      </c>
      <c r="G9102" t="s">
        <v>10003</v>
      </c>
    </row>
    <row r="9103" spans="1:8" x14ac:dyDescent="0.25">
      <c r="A9103" s="41">
        <v>45867</v>
      </c>
      <c r="B9103" s="4" t="s">
        <v>784</v>
      </c>
      <c r="C9103" t="s">
        <v>785</v>
      </c>
      <c r="D9103" s="4">
        <v>4013</v>
      </c>
      <c r="E9103">
        <v>18</v>
      </c>
      <c r="F9103" t="s">
        <v>14</v>
      </c>
      <c r="G9103" t="s">
        <v>10003</v>
      </c>
    </row>
    <row r="9104" spans="1:8" x14ac:dyDescent="0.25">
      <c r="A9104" s="41">
        <v>45867</v>
      </c>
      <c r="B9104" s="4">
        <v>2280236100</v>
      </c>
      <c r="C9104" t="s">
        <v>8661</v>
      </c>
      <c r="D9104" s="4">
        <v>4014</v>
      </c>
      <c r="E9104">
        <v>2</v>
      </c>
      <c r="F9104" t="s">
        <v>25</v>
      </c>
      <c r="G9104" t="s">
        <v>10003</v>
      </c>
    </row>
    <row r="9105" spans="1:7" x14ac:dyDescent="0.25">
      <c r="A9105" s="41">
        <v>45867</v>
      </c>
      <c r="B9105" s="4">
        <v>3280589100</v>
      </c>
      <c r="C9105" t="s">
        <v>8684</v>
      </c>
      <c r="D9105" s="4">
        <v>4015</v>
      </c>
      <c r="E9105">
        <v>2</v>
      </c>
      <c r="F9105" t="s">
        <v>14</v>
      </c>
      <c r="G9105" t="s">
        <v>10003</v>
      </c>
    </row>
    <row r="9106" spans="1:7" x14ac:dyDescent="0.25">
      <c r="A9106" s="41">
        <v>45867</v>
      </c>
      <c r="B9106" s="4">
        <v>6313187090</v>
      </c>
      <c r="C9106" t="s">
        <v>8747</v>
      </c>
      <c r="D9106" s="4">
        <v>4016</v>
      </c>
      <c r="E9106">
        <v>2</v>
      </c>
      <c r="F9106" t="s">
        <v>25</v>
      </c>
      <c r="G9106" t="s">
        <v>10003</v>
      </c>
    </row>
    <row r="9107" spans="1:7" x14ac:dyDescent="0.25">
      <c r="A9107" s="41">
        <v>45867</v>
      </c>
      <c r="B9107" s="4">
        <v>1280819100</v>
      </c>
      <c r="C9107" t="s">
        <v>8653</v>
      </c>
      <c r="D9107" s="4">
        <v>4017</v>
      </c>
      <c r="E9107">
        <v>6</v>
      </c>
      <c r="F9107" t="s">
        <v>25</v>
      </c>
      <c r="G9107" t="s">
        <v>10003</v>
      </c>
    </row>
    <row r="9108" spans="1:7" x14ac:dyDescent="0.25">
      <c r="A9108" s="41">
        <v>45867</v>
      </c>
      <c r="B9108" s="4">
        <v>1280354100</v>
      </c>
      <c r="C9108" t="s">
        <v>8648</v>
      </c>
      <c r="D9108" s="4">
        <v>4018</v>
      </c>
      <c r="E9108">
        <v>2</v>
      </c>
      <c r="F9108" t="s">
        <v>25</v>
      </c>
      <c r="G9108" t="s">
        <v>10003</v>
      </c>
    </row>
    <row r="9109" spans="1:7" x14ac:dyDescent="0.25">
      <c r="A9109" s="41">
        <v>45867</v>
      </c>
      <c r="B9109" s="4">
        <v>6283353090</v>
      </c>
      <c r="C9109" t="s">
        <v>11503</v>
      </c>
      <c r="D9109" s="4">
        <v>4019</v>
      </c>
      <c r="E9109">
        <v>2</v>
      </c>
      <c r="F9109" t="s">
        <v>14</v>
      </c>
      <c r="G9109" t="s">
        <v>10003</v>
      </c>
    </row>
    <row r="9110" spans="1:7" x14ac:dyDescent="0.25">
      <c r="A9110" s="41">
        <v>45867</v>
      </c>
      <c r="B9110" s="4" t="s">
        <v>1764</v>
      </c>
      <c r="C9110" t="s">
        <v>1765</v>
      </c>
      <c r="D9110" s="4">
        <v>4020</v>
      </c>
      <c r="E9110">
        <v>400</v>
      </c>
      <c r="F9110" t="s">
        <v>14</v>
      </c>
      <c r="G9110" t="s">
        <v>10003</v>
      </c>
    </row>
    <row r="9111" spans="1:7" x14ac:dyDescent="0.25">
      <c r="A9111" s="41">
        <v>45862</v>
      </c>
      <c r="B9111" s="4" t="s">
        <v>11337</v>
      </c>
      <c r="C9111" t="s">
        <v>11338</v>
      </c>
      <c r="D9111" s="4">
        <v>3973</v>
      </c>
      <c r="E9111">
        <v>1</v>
      </c>
      <c r="F9111" t="s">
        <v>14</v>
      </c>
      <c r="G9111" t="s">
        <v>10003</v>
      </c>
    </row>
    <row r="9112" spans="1:7" x14ac:dyDescent="0.25">
      <c r="A9112" s="41">
        <v>45866</v>
      </c>
      <c r="B9112" s="4" t="s">
        <v>9406</v>
      </c>
      <c r="C9112" t="s">
        <v>8848</v>
      </c>
      <c r="D9112" s="4">
        <v>4002</v>
      </c>
      <c r="E9112">
        <v>6</v>
      </c>
      <c r="F9112" t="s">
        <v>14</v>
      </c>
      <c r="G9112" t="s">
        <v>10003</v>
      </c>
    </row>
    <row r="9113" spans="1:7" x14ac:dyDescent="0.25">
      <c r="A9113" s="41">
        <v>45867</v>
      </c>
      <c r="B9113" s="4" t="s">
        <v>11510</v>
      </c>
      <c r="C9113" t="s">
        <v>11511</v>
      </c>
      <c r="D9113" s="4">
        <v>4021</v>
      </c>
      <c r="E9113">
        <v>1530</v>
      </c>
      <c r="F9113" t="s">
        <v>14</v>
      </c>
      <c r="G9113" t="s">
        <v>10003</v>
      </c>
    </row>
    <row r="9114" spans="1:7" x14ac:dyDescent="0.25">
      <c r="A9114" s="41">
        <v>45867</v>
      </c>
      <c r="B9114" s="4" t="s">
        <v>6404</v>
      </c>
      <c r="C9114" t="s">
        <v>11512</v>
      </c>
      <c r="D9114" s="4">
        <v>4022</v>
      </c>
      <c r="E9114">
        <v>2010</v>
      </c>
      <c r="F9114" t="s">
        <v>14</v>
      </c>
      <c r="G9114" t="s">
        <v>10003</v>
      </c>
    </row>
    <row r="9115" spans="1:7" x14ac:dyDescent="0.25">
      <c r="A9115" s="41">
        <v>45867</v>
      </c>
      <c r="B9115" s="4" t="s">
        <v>11127</v>
      </c>
      <c r="C9115" t="s">
        <v>11128</v>
      </c>
      <c r="D9115" s="4">
        <v>4024</v>
      </c>
      <c r="E9115">
        <v>50</v>
      </c>
      <c r="F9115" t="s">
        <v>14</v>
      </c>
      <c r="G9115" t="s">
        <v>10003</v>
      </c>
    </row>
    <row r="9116" spans="1:7" x14ac:dyDescent="0.25">
      <c r="A9116" s="41">
        <v>45868</v>
      </c>
      <c r="B9116" s="4" t="s">
        <v>10667</v>
      </c>
      <c r="C9116" t="s">
        <v>10668</v>
      </c>
      <c r="D9116" s="4">
        <v>4026</v>
      </c>
      <c r="E9116">
        <v>8</v>
      </c>
      <c r="F9116" t="s">
        <v>14</v>
      </c>
      <c r="G9116" t="s">
        <v>10003</v>
      </c>
    </row>
    <row r="9117" spans="1:7" x14ac:dyDescent="0.25">
      <c r="A9117" s="41">
        <v>45868</v>
      </c>
      <c r="B9117" s="4" t="s">
        <v>10669</v>
      </c>
      <c r="C9117" t="s">
        <v>10670</v>
      </c>
      <c r="D9117" s="4">
        <v>4027</v>
      </c>
      <c r="E9117">
        <v>8</v>
      </c>
      <c r="F9117" t="s">
        <v>14</v>
      </c>
      <c r="G9117" t="s">
        <v>10003</v>
      </c>
    </row>
    <row r="9118" spans="1:7" x14ac:dyDescent="0.25">
      <c r="A9118" s="41">
        <v>45868</v>
      </c>
      <c r="B9118" s="4" t="s">
        <v>1497</v>
      </c>
      <c r="C9118" t="s">
        <v>1497</v>
      </c>
      <c r="D9118" s="4">
        <v>4036</v>
      </c>
      <c r="E9118">
        <v>40</v>
      </c>
      <c r="F9118" t="s">
        <v>14</v>
      </c>
      <c r="G9118" t="s">
        <v>10003</v>
      </c>
    </row>
    <row r="9119" spans="1:7" x14ac:dyDescent="0.25">
      <c r="A9119" s="41">
        <v>45868</v>
      </c>
      <c r="B9119" s="4" t="s">
        <v>5372</v>
      </c>
      <c r="C9119" t="s">
        <v>5373</v>
      </c>
      <c r="D9119" s="4">
        <v>4037</v>
      </c>
      <c r="E9119">
        <v>100</v>
      </c>
      <c r="F9119" t="s">
        <v>14</v>
      </c>
      <c r="G9119" t="s">
        <v>10003</v>
      </c>
    </row>
    <row r="9120" spans="1:7" x14ac:dyDescent="0.25">
      <c r="A9120" s="41">
        <v>45868</v>
      </c>
      <c r="B9120" s="4" t="s">
        <v>5384</v>
      </c>
      <c r="C9120" t="s">
        <v>5385</v>
      </c>
      <c r="D9120" s="4">
        <v>4038</v>
      </c>
      <c r="E9120">
        <v>150</v>
      </c>
      <c r="F9120" t="s">
        <v>14</v>
      </c>
      <c r="G9120" t="s">
        <v>10003</v>
      </c>
    </row>
    <row r="9121" spans="1:8" x14ac:dyDescent="0.25">
      <c r="A9121" s="41">
        <v>45868</v>
      </c>
      <c r="B9121" s="4" t="s">
        <v>663</v>
      </c>
      <c r="C9121" t="s">
        <v>664</v>
      </c>
      <c r="D9121" s="4">
        <v>4039</v>
      </c>
      <c r="E9121">
        <v>50</v>
      </c>
      <c r="F9121" t="s">
        <v>14</v>
      </c>
      <c r="G9121" t="s">
        <v>10003</v>
      </c>
    </row>
    <row r="9122" spans="1:8" x14ac:dyDescent="0.25">
      <c r="A9122" s="41">
        <v>45868</v>
      </c>
      <c r="B9122" s="4" t="s">
        <v>1001</v>
      </c>
      <c r="C9122" t="s">
        <v>4252</v>
      </c>
      <c r="D9122" s="4">
        <v>4040</v>
      </c>
      <c r="E9122">
        <v>4320</v>
      </c>
      <c r="F9122" t="s">
        <v>14</v>
      </c>
      <c r="G9122" t="s">
        <v>10003</v>
      </c>
    </row>
    <row r="9123" spans="1:8" x14ac:dyDescent="0.25">
      <c r="A9123" s="41">
        <v>45868</v>
      </c>
      <c r="B9123" s="4" t="s">
        <v>9754</v>
      </c>
      <c r="C9123" t="s">
        <v>9764</v>
      </c>
      <c r="D9123" s="4">
        <v>4041</v>
      </c>
      <c r="E9123">
        <v>6</v>
      </c>
      <c r="F9123" t="s">
        <v>14</v>
      </c>
      <c r="G9123" t="s">
        <v>10003</v>
      </c>
    </row>
    <row r="9124" spans="1:8" x14ac:dyDescent="0.25">
      <c r="A9124" s="41">
        <v>45868</v>
      </c>
      <c r="B9124" s="4" t="s">
        <v>8901</v>
      </c>
      <c r="C9124" t="s">
        <v>8930</v>
      </c>
      <c r="D9124" s="4">
        <v>4042</v>
      </c>
      <c r="E9124">
        <v>3</v>
      </c>
      <c r="F9124" t="s">
        <v>25</v>
      </c>
      <c r="G9124" t="s">
        <v>10003</v>
      </c>
    </row>
    <row r="9125" spans="1:8" x14ac:dyDescent="0.25">
      <c r="A9125" s="41">
        <v>45868</v>
      </c>
      <c r="B9125" s="4" t="s">
        <v>9376</v>
      </c>
      <c r="C9125" t="s">
        <v>8968</v>
      </c>
      <c r="D9125" s="4">
        <v>4043</v>
      </c>
      <c r="E9125">
        <v>10</v>
      </c>
      <c r="F9125" t="s">
        <v>14</v>
      </c>
      <c r="G9125" t="s">
        <v>10003</v>
      </c>
    </row>
    <row r="9126" spans="1:8" x14ac:dyDescent="0.25">
      <c r="A9126" s="41">
        <v>45868</v>
      </c>
      <c r="B9126" s="4" t="s">
        <v>9351</v>
      </c>
      <c r="C9126" t="s">
        <v>8941</v>
      </c>
      <c r="D9126" s="4">
        <v>4044</v>
      </c>
      <c r="E9126">
        <v>5</v>
      </c>
      <c r="F9126" t="s">
        <v>14</v>
      </c>
      <c r="G9126" t="s">
        <v>10003</v>
      </c>
    </row>
    <row r="9127" spans="1:8" x14ac:dyDescent="0.25">
      <c r="A9127" s="41">
        <v>45868</v>
      </c>
      <c r="B9127" s="4" t="s">
        <v>9350</v>
      </c>
      <c r="C9127" t="s">
        <v>8939</v>
      </c>
      <c r="D9127" s="4">
        <v>4045</v>
      </c>
      <c r="E9127">
        <v>5</v>
      </c>
      <c r="F9127" t="s">
        <v>14</v>
      </c>
      <c r="G9127" t="s">
        <v>10003</v>
      </c>
    </row>
    <row r="9128" spans="1:8" x14ac:dyDescent="0.25">
      <c r="A9128" s="41">
        <v>45868</v>
      </c>
      <c r="B9128" s="4" t="s">
        <v>9282</v>
      </c>
      <c r="C9128" t="s">
        <v>8929</v>
      </c>
      <c r="D9128" s="4">
        <v>4046</v>
      </c>
      <c r="E9128">
        <v>6</v>
      </c>
      <c r="F9128" t="s">
        <v>25</v>
      </c>
      <c r="G9128" t="s">
        <v>10003</v>
      </c>
    </row>
    <row r="9129" spans="1:8" x14ac:dyDescent="0.25">
      <c r="A9129" s="41">
        <v>45868</v>
      </c>
      <c r="B9129" s="4" t="s">
        <v>9002</v>
      </c>
      <c r="C9129" t="s">
        <v>8940</v>
      </c>
      <c r="D9129" s="4">
        <v>4047</v>
      </c>
      <c r="E9129">
        <v>10</v>
      </c>
      <c r="F9129" t="s">
        <v>14</v>
      </c>
      <c r="G9129" t="s">
        <v>10003</v>
      </c>
    </row>
    <row r="9130" spans="1:8" x14ac:dyDescent="0.25">
      <c r="A9130" s="41">
        <v>45868</v>
      </c>
      <c r="B9130" s="4" t="s">
        <v>9361</v>
      </c>
      <c r="C9130" t="s">
        <v>8952</v>
      </c>
      <c r="D9130" s="4">
        <v>4048</v>
      </c>
      <c r="E9130">
        <v>5</v>
      </c>
      <c r="F9130" t="s">
        <v>14</v>
      </c>
      <c r="G9130" t="s">
        <v>10003</v>
      </c>
    </row>
    <row r="9131" spans="1:8" x14ac:dyDescent="0.25">
      <c r="A9131" s="41">
        <v>45868</v>
      </c>
      <c r="B9131" s="4" t="s">
        <v>8972</v>
      </c>
      <c r="C9131" t="s">
        <v>8962</v>
      </c>
      <c r="D9131" s="4">
        <v>4049</v>
      </c>
      <c r="E9131">
        <v>5</v>
      </c>
      <c r="F9131" t="s">
        <v>14</v>
      </c>
      <c r="G9131" t="s">
        <v>10003</v>
      </c>
    </row>
    <row r="9132" spans="1:8" x14ac:dyDescent="0.25">
      <c r="A9132" s="41">
        <v>45868</v>
      </c>
      <c r="B9132" s="4" t="s">
        <v>11129</v>
      </c>
      <c r="C9132" t="s">
        <v>11130</v>
      </c>
      <c r="D9132" s="4">
        <v>4025</v>
      </c>
      <c r="E9132">
        <v>50</v>
      </c>
      <c r="F9132" t="s">
        <v>14</v>
      </c>
      <c r="G9132" t="s">
        <v>10003</v>
      </c>
    </row>
    <row r="9133" spans="1:8" x14ac:dyDescent="0.25">
      <c r="A9133" s="41">
        <v>45869</v>
      </c>
      <c r="B9133" s="4" t="s">
        <v>8894</v>
      </c>
      <c r="C9133" t="s">
        <v>8868</v>
      </c>
      <c r="D9133" s="4">
        <v>2458</v>
      </c>
      <c r="E9133">
        <v>1</v>
      </c>
      <c r="F9133" t="s">
        <v>14</v>
      </c>
      <c r="G9133" t="s">
        <v>10961</v>
      </c>
      <c r="H9133" t="s">
        <v>8431</v>
      </c>
    </row>
    <row r="9134" spans="1:8" x14ac:dyDescent="0.25">
      <c r="A9134" s="41">
        <v>45869</v>
      </c>
      <c r="B9134" s="4" t="s">
        <v>8883</v>
      </c>
      <c r="C9134" t="s">
        <v>8854</v>
      </c>
      <c r="D9134" s="4">
        <v>2458</v>
      </c>
      <c r="E9134">
        <v>2</v>
      </c>
      <c r="F9134" t="s">
        <v>14</v>
      </c>
      <c r="G9134" t="s">
        <v>10961</v>
      </c>
      <c r="H9134" t="s">
        <v>8431</v>
      </c>
    </row>
    <row r="9135" spans="1:8" x14ac:dyDescent="0.25">
      <c r="A9135" s="41">
        <v>45869</v>
      </c>
      <c r="B9135" s="4" t="s">
        <v>9406</v>
      </c>
      <c r="C9135" t="s">
        <v>8848</v>
      </c>
      <c r="D9135" s="4">
        <v>2458</v>
      </c>
      <c r="E9135">
        <v>2</v>
      </c>
      <c r="F9135" t="s">
        <v>14</v>
      </c>
      <c r="G9135" t="s">
        <v>10961</v>
      </c>
      <c r="H9135" t="s">
        <v>8431</v>
      </c>
    </row>
    <row r="9136" spans="1:8" x14ac:dyDescent="0.25">
      <c r="A9136" s="41">
        <v>45869</v>
      </c>
      <c r="B9136" s="4" t="s">
        <v>3798</v>
      </c>
      <c r="C9136" t="s">
        <v>3799</v>
      </c>
      <c r="D9136" s="4">
        <v>2458</v>
      </c>
      <c r="E9136">
        <v>2</v>
      </c>
      <c r="F9136" t="s">
        <v>14</v>
      </c>
      <c r="G9136" t="s">
        <v>10961</v>
      </c>
      <c r="H9136" t="s">
        <v>8431</v>
      </c>
    </row>
    <row r="9137" spans="1:8" x14ac:dyDescent="0.25">
      <c r="A9137" s="41">
        <v>45869</v>
      </c>
      <c r="B9137" s="4" t="s">
        <v>237</v>
      </c>
      <c r="C9137" t="s">
        <v>238</v>
      </c>
      <c r="D9137" s="4">
        <v>2458</v>
      </c>
      <c r="E9137">
        <v>9</v>
      </c>
      <c r="F9137" t="s">
        <v>14</v>
      </c>
      <c r="G9137" t="s">
        <v>10961</v>
      </c>
      <c r="H9137" t="s">
        <v>8431</v>
      </c>
    </row>
    <row r="9138" spans="1:8" x14ac:dyDescent="0.25">
      <c r="A9138" s="41">
        <v>45869</v>
      </c>
      <c r="B9138" s="4" t="s">
        <v>9388</v>
      </c>
      <c r="C9138" t="s">
        <v>10777</v>
      </c>
      <c r="D9138" s="4">
        <v>2458</v>
      </c>
      <c r="E9138">
        <v>5</v>
      </c>
      <c r="F9138" t="s">
        <v>14</v>
      </c>
      <c r="G9138" t="s">
        <v>10961</v>
      </c>
      <c r="H9138" t="s">
        <v>8431</v>
      </c>
    </row>
    <row r="9139" spans="1:8" x14ac:dyDescent="0.25">
      <c r="A9139" s="41">
        <v>45869</v>
      </c>
      <c r="B9139" s="4" t="s">
        <v>10682</v>
      </c>
      <c r="C9139" t="s">
        <v>9019</v>
      </c>
      <c r="D9139" s="4">
        <v>2458</v>
      </c>
      <c r="E9139">
        <v>12</v>
      </c>
      <c r="F9139" t="s">
        <v>14</v>
      </c>
      <c r="G9139" t="s">
        <v>10961</v>
      </c>
      <c r="H9139" t="s">
        <v>8431</v>
      </c>
    </row>
    <row r="9140" spans="1:8" x14ac:dyDescent="0.25">
      <c r="A9140" s="41">
        <v>45869</v>
      </c>
      <c r="B9140" s="4">
        <v>11333424</v>
      </c>
      <c r="C9140" t="s">
        <v>8991</v>
      </c>
      <c r="D9140" s="4">
        <v>2458</v>
      </c>
      <c r="E9140">
        <v>1</v>
      </c>
      <c r="F9140" t="s">
        <v>14</v>
      </c>
      <c r="G9140" t="s">
        <v>10961</v>
      </c>
      <c r="H9140" t="s">
        <v>8431</v>
      </c>
    </row>
    <row r="9141" spans="1:8" x14ac:dyDescent="0.25">
      <c r="A9141" s="41">
        <v>45869</v>
      </c>
      <c r="B9141" s="4" t="s">
        <v>454</v>
      </c>
      <c r="C9141" t="s">
        <v>455</v>
      </c>
      <c r="D9141" s="4">
        <v>2458</v>
      </c>
      <c r="E9141">
        <v>20</v>
      </c>
      <c r="F9141" t="s">
        <v>8414</v>
      </c>
      <c r="G9141" t="s">
        <v>10961</v>
      </c>
      <c r="H9141" t="s">
        <v>8431</v>
      </c>
    </row>
    <row r="9142" spans="1:8" x14ac:dyDescent="0.25">
      <c r="A9142" s="41">
        <v>45869</v>
      </c>
      <c r="B9142" s="4" t="s">
        <v>399</v>
      </c>
      <c r="C9142" t="s">
        <v>400</v>
      </c>
      <c r="D9142" s="4">
        <v>2458</v>
      </c>
      <c r="E9142">
        <v>10</v>
      </c>
      <c r="F9142" t="s">
        <v>14</v>
      </c>
      <c r="G9142" t="s">
        <v>10961</v>
      </c>
      <c r="H9142" t="s">
        <v>8431</v>
      </c>
    </row>
    <row r="9143" spans="1:8" x14ac:dyDescent="0.25">
      <c r="A9143" s="41">
        <v>45869</v>
      </c>
      <c r="B9143" s="4" t="s">
        <v>3800</v>
      </c>
      <c r="C9143" t="s">
        <v>3801</v>
      </c>
      <c r="D9143" s="4">
        <v>2458</v>
      </c>
      <c r="E9143">
        <v>2</v>
      </c>
      <c r="F9143" t="s">
        <v>14</v>
      </c>
      <c r="G9143" t="s">
        <v>10961</v>
      </c>
      <c r="H9143" t="s">
        <v>8431</v>
      </c>
    </row>
    <row r="9144" spans="1:8" x14ac:dyDescent="0.25">
      <c r="A9144" s="41">
        <v>45869</v>
      </c>
      <c r="B9144" s="4" t="s">
        <v>2157</v>
      </c>
      <c r="C9144" t="s">
        <v>2158</v>
      </c>
      <c r="D9144" s="4">
        <v>2458</v>
      </c>
      <c r="E9144">
        <v>180</v>
      </c>
      <c r="F9144" t="s">
        <v>14</v>
      </c>
      <c r="G9144" t="s">
        <v>10961</v>
      </c>
      <c r="H9144" t="s">
        <v>8431</v>
      </c>
    </row>
    <row r="9145" spans="1:8" x14ac:dyDescent="0.25">
      <c r="A9145" s="41">
        <v>45869</v>
      </c>
      <c r="B9145" s="4" t="s">
        <v>8873</v>
      </c>
      <c r="C9145" t="s">
        <v>8841</v>
      </c>
      <c r="D9145" s="4">
        <v>2458</v>
      </c>
      <c r="E9145">
        <v>4</v>
      </c>
      <c r="F9145" t="s">
        <v>14</v>
      </c>
      <c r="G9145" t="s">
        <v>10961</v>
      </c>
      <c r="H9145" t="s">
        <v>8431</v>
      </c>
    </row>
    <row r="9146" spans="1:8" x14ac:dyDescent="0.25">
      <c r="A9146" s="41">
        <v>45835</v>
      </c>
      <c r="B9146" s="4" t="s">
        <v>10845</v>
      </c>
      <c r="C9146" t="s">
        <v>10845</v>
      </c>
      <c r="D9146" s="4" t="s">
        <v>11529</v>
      </c>
      <c r="E9146">
        <v>50</v>
      </c>
      <c r="F9146" t="s">
        <v>25</v>
      </c>
      <c r="G9146" t="s">
        <v>10961</v>
      </c>
      <c r="H9146" t="s">
        <v>11532</v>
      </c>
    </row>
    <row r="9147" spans="1:8" x14ac:dyDescent="0.25">
      <c r="A9147" s="41">
        <v>45835</v>
      </c>
      <c r="B9147" s="4" t="s">
        <v>10327</v>
      </c>
      <c r="C9147" t="s">
        <v>11260</v>
      </c>
      <c r="D9147" s="4" t="s">
        <v>11529</v>
      </c>
      <c r="E9147">
        <v>5</v>
      </c>
      <c r="F9147" t="s">
        <v>14</v>
      </c>
      <c r="G9147" t="s">
        <v>10961</v>
      </c>
      <c r="H9147" t="s">
        <v>11532</v>
      </c>
    </row>
    <row r="9148" spans="1:8" x14ac:dyDescent="0.25">
      <c r="A9148" s="41">
        <v>45835</v>
      </c>
      <c r="B9148" s="4" t="s">
        <v>5239</v>
      </c>
      <c r="C9148" t="s">
        <v>5240</v>
      </c>
      <c r="D9148" s="4" t="s">
        <v>11529</v>
      </c>
      <c r="E9148">
        <v>12</v>
      </c>
      <c r="F9148" t="s">
        <v>14</v>
      </c>
      <c r="G9148" t="s">
        <v>10961</v>
      </c>
      <c r="H9148" t="s">
        <v>11532</v>
      </c>
    </row>
    <row r="9149" spans="1:8" x14ac:dyDescent="0.25">
      <c r="A9149" s="41">
        <v>45835</v>
      </c>
      <c r="B9149" s="4" t="s">
        <v>6696</v>
      </c>
      <c r="C9149" t="s">
        <v>6697</v>
      </c>
      <c r="D9149" s="4" t="s">
        <v>11529</v>
      </c>
      <c r="E9149">
        <v>20</v>
      </c>
      <c r="F9149" t="s">
        <v>14</v>
      </c>
      <c r="G9149" t="s">
        <v>10961</v>
      </c>
      <c r="H9149" t="s">
        <v>11532</v>
      </c>
    </row>
    <row r="9150" spans="1:8" x14ac:dyDescent="0.25">
      <c r="A9150" s="41">
        <v>45835</v>
      </c>
      <c r="B9150" s="4" t="s">
        <v>10485</v>
      </c>
      <c r="C9150" t="s">
        <v>11478</v>
      </c>
      <c r="D9150" s="4" t="s">
        <v>11529</v>
      </c>
      <c r="E9150">
        <v>6</v>
      </c>
      <c r="F9150" t="s">
        <v>14</v>
      </c>
      <c r="G9150" t="s">
        <v>10961</v>
      </c>
      <c r="H9150" t="s">
        <v>11532</v>
      </c>
    </row>
    <row r="9151" spans="1:8" x14ac:dyDescent="0.25">
      <c r="A9151" s="41">
        <v>45835</v>
      </c>
      <c r="B9151" s="4" t="s">
        <v>10743</v>
      </c>
      <c r="C9151" t="s">
        <v>10744</v>
      </c>
      <c r="D9151" s="4" t="s">
        <v>11529</v>
      </c>
      <c r="E9151">
        <v>24</v>
      </c>
      <c r="F9151" t="s">
        <v>14</v>
      </c>
      <c r="G9151" t="s">
        <v>10961</v>
      </c>
      <c r="H9151" t="s">
        <v>11532</v>
      </c>
    </row>
    <row r="9152" spans="1:8" x14ac:dyDescent="0.25">
      <c r="A9152" s="41">
        <v>45835</v>
      </c>
      <c r="B9152" s="4" t="s">
        <v>10487</v>
      </c>
      <c r="C9152" t="s">
        <v>10488</v>
      </c>
      <c r="D9152" s="4" t="s">
        <v>11529</v>
      </c>
      <c r="E9152">
        <v>2</v>
      </c>
      <c r="F9152" t="s">
        <v>14</v>
      </c>
      <c r="G9152" t="s">
        <v>10961</v>
      </c>
      <c r="H9152" t="s">
        <v>11532</v>
      </c>
    </row>
    <row r="9153" spans="1:8" x14ac:dyDescent="0.25">
      <c r="A9153" s="41">
        <v>45835</v>
      </c>
      <c r="B9153" s="4" t="s">
        <v>10844</v>
      </c>
      <c r="C9153" t="s">
        <v>10844</v>
      </c>
      <c r="D9153" s="4" t="s">
        <v>11529</v>
      </c>
      <c r="E9153">
        <v>40</v>
      </c>
      <c r="F9153" t="s">
        <v>14</v>
      </c>
      <c r="G9153" t="s">
        <v>10961</v>
      </c>
      <c r="H9153" t="s">
        <v>11532</v>
      </c>
    </row>
    <row r="9154" spans="1:8" x14ac:dyDescent="0.25">
      <c r="A9154" s="41">
        <v>45835</v>
      </c>
      <c r="B9154" s="4" t="s">
        <v>11066</v>
      </c>
      <c r="C9154" t="s">
        <v>11067</v>
      </c>
      <c r="D9154" s="4" t="s">
        <v>11529</v>
      </c>
      <c r="E9154">
        <v>50</v>
      </c>
      <c r="F9154" t="s">
        <v>14</v>
      </c>
      <c r="G9154" t="s">
        <v>10961</v>
      </c>
      <c r="H9154" t="s">
        <v>11532</v>
      </c>
    </row>
    <row r="9155" spans="1:8" x14ac:dyDescent="0.25">
      <c r="A9155" s="41">
        <v>45835</v>
      </c>
      <c r="B9155" s="4" t="s">
        <v>10330</v>
      </c>
      <c r="C9155" t="s">
        <v>10330</v>
      </c>
      <c r="D9155" s="4" t="s">
        <v>11529</v>
      </c>
      <c r="E9155">
        <v>40</v>
      </c>
      <c r="F9155" t="s">
        <v>14</v>
      </c>
      <c r="G9155" t="s">
        <v>10961</v>
      </c>
      <c r="H9155" t="s">
        <v>11532</v>
      </c>
    </row>
    <row r="9156" spans="1:8" x14ac:dyDescent="0.25">
      <c r="A9156" s="41">
        <v>45835</v>
      </c>
      <c r="B9156" s="4" t="s">
        <v>11530</v>
      </c>
      <c r="C9156" t="s">
        <v>11531</v>
      </c>
      <c r="D9156" s="4" t="s">
        <v>11529</v>
      </c>
      <c r="E9156">
        <v>2</v>
      </c>
      <c r="F9156" t="s">
        <v>14</v>
      </c>
      <c r="G9156" t="s">
        <v>10961</v>
      </c>
      <c r="H9156" t="s">
        <v>11532</v>
      </c>
    </row>
    <row r="9157" spans="1:8" x14ac:dyDescent="0.25">
      <c r="A9157" s="41">
        <v>45835</v>
      </c>
      <c r="B9157" s="4" t="s">
        <v>11225</v>
      </c>
      <c r="C9157" t="s">
        <v>11076</v>
      </c>
      <c r="D9157" s="4" t="s">
        <v>11529</v>
      </c>
      <c r="E9157">
        <v>25</v>
      </c>
      <c r="F9157" t="s">
        <v>14</v>
      </c>
      <c r="G9157" t="s">
        <v>10961</v>
      </c>
      <c r="H9157" t="s">
        <v>11532</v>
      </c>
    </row>
    <row r="9158" spans="1:8" x14ac:dyDescent="0.25">
      <c r="A9158" s="41">
        <v>45835</v>
      </c>
      <c r="B9158" s="4" t="s">
        <v>10937</v>
      </c>
      <c r="C9158" t="s">
        <v>10938</v>
      </c>
      <c r="D9158" s="4" t="s">
        <v>11529</v>
      </c>
      <c r="E9158">
        <v>40</v>
      </c>
      <c r="F9158" t="s">
        <v>14</v>
      </c>
      <c r="G9158" t="s">
        <v>10961</v>
      </c>
      <c r="H9158" t="s">
        <v>11532</v>
      </c>
    </row>
    <row r="9159" spans="1:8" x14ac:dyDescent="0.25">
      <c r="A9159" s="41">
        <v>45835</v>
      </c>
      <c r="B9159" s="4" t="s">
        <v>11036</v>
      </c>
      <c r="C9159" t="s">
        <v>11037</v>
      </c>
      <c r="D9159" s="4" t="s">
        <v>11529</v>
      </c>
      <c r="E9159">
        <v>24</v>
      </c>
      <c r="F9159" t="s">
        <v>14</v>
      </c>
      <c r="G9159" t="s">
        <v>10961</v>
      </c>
      <c r="H9159" t="s">
        <v>11532</v>
      </c>
    </row>
    <row r="9160" spans="1:8" x14ac:dyDescent="0.25">
      <c r="A9160" s="41">
        <v>45835</v>
      </c>
      <c r="B9160" s="4" t="s">
        <v>11038</v>
      </c>
      <c r="C9160" t="s">
        <v>11039</v>
      </c>
      <c r="D9160" s="4" t="s">
        <v>11529</v>
      </c>
      <c r="E9160">
        <v>6</v>
      </c>
      <c r="F9160" t="s">
        <v>14</v>
      </c>
      <c r="G9160" t="s">
        <v>10961</v>
      </c>
      <c r="H9160" t="s">
        <v>11532</v>
      </c>
    </row>
    <row r="9161" spans="1:8" x14ac:dyDescent="0.25">
      <c r="A9161" s="41">
        <v>45835</v>
      </c>
      <c r="B9161" s="4" t="s">
        <v>5241</v>
      </c>
      <c r="C9161" t="s">
        <v>5242</v>
      </c>
      <c r="D9161" s="4" t="s">
        <v>11529</v>
      </c>
      <c r="E9161">
        <v>12</v>
      </c>
      <c r="F9161" t="s">
        <v>14</v>
      </c>
      <c r="G9161" t="s">
        <v>10961</v>
      </c>
      <c r="H9161" t="s">
        <v>11532</v>
      </c>
    </row>
    <row r="9162" spans="1:8" x14ac:dyDescent="0.25">
      <c r="A9162" s="41">
        <v>45835</v>
      </c>
      <c r="B9162" s="4" t="s">
        <v>10964</v>
      </c>
      <c r="C9162" t="s">
        <v>10965</v>
      </c>
      <c r="D9162" s="4" t="s">
        <v>11529</v>
      </c>
      <c r="E9162">
        <v>12</v>
      </c>
      <c r="F9162" t="s">
        <v>14</v>
      </c>
      <c r="G9162" t="s">
        <v>10961</v>
      </c>
      <c r="H9162" t="s">
        <v>11532</v>
      </c>
    </row>
    <row r="9163" spans="1:8" x14ac:dyDescent="0.25">
      <c r="A9163" s="41">
        <v>45835</v>
      </c>
      <c r="B9163" s="4" t="s">
        <v>5211</v>
      </c>
      <c r="C9163" t="s">
        <v>5212</v>
      </c>
      <c r="D9163" s="4" t="s">
        <v>11529</v>
      </c>
      <c r="E9163">
        <v>12</v>
      </c>
      <c r="F9163" t="s">
        <v>14</v>
      </c>
      <c r="G9163" t="s">
        <v>10961</v>
      </c>
      <c r="H9163" t="s">
        <v>11532</v>
      </c>
    </row>
    <row r="9164" spans="1:8" x14ac:dyDescent="0.25">
      <c r="A9164" s="41">
        <v>45835</v>
      </c>
      <c r="B9164" s="4" t="s">
        <v>5213</v>
      </c>
      <c r="C9164" t="s">
        <v>5214</v>
      </c>
      <c r="D9164" s="4" t="s">
        <v>11529</v>
      </c>
      <c r="E9164">
        <v>12</v>
      </c>
      <c r="F9164" t="s">
        <v>14</v>
      </c>
      <c r="G9164" t="s">
        <v>10961</v>
      </c>
      <c r="H9164" t="s">
        <v>11532</v>
      </c>
    </row>
    <row r="9165" spans="1:8" x14ac:dyDescent="0.25">
      <c r="A9165" s="41">
        <v>45835</v>
      </c>
      <c r="B9165" s="4" t="s">
        <v>11064</v>
      </c>
      <c r="C9165" t="s">
        <v>11065</v>
      </c>
      <c r="D9165" s="4" t="s">
        <v>11529</v>
      </c>
      <c r="E9165">
        <v>50</v>
      </c>
      <c r="F9165" t="s">
        <v>14</v>
      </c>
      <c r="G9165" t="s">
        <v>10961</v>
      </c>
      <c r="H9165" t="s">
        <v>11532</v>
      </c>
    </row>
    <row r="9166" spans="1:8" x14ac:dyDescent="0.25">
      <c r="A9166" s="41">
        <v>45835</v>
      </c>
      <c r="B9166" s="4" t="s">
        <v>580</v>
      </c>
      <c r="C9166" t="s">
        <v>581</v>
      </c>
      <c r="D9166" s="4" t="s">
        <v>11529</v>
      </c>
      <c r="E9166">
        <v>300</v>
      </c>
      <c r="F9166" t="s">
        <v>14</v>
      </c>
      <c r="G9166" t="s">
        <v>10961</v>
      </c>
      <c r="H9166" t="s">
        <v>11532</v>
      </c>
    </row>
    <row r="9167" spans="1:8" x14ac:dyDescent="0.25">
      <c r="A9167" s="41">
        <v>45835</v>
      </c>
      <c r="B9167" s="4" t="s">
        <v>10993</v>
      </c>
      <c r="C9167" t="s">
        <v>10994</v>
      </c>
      <c r="D9167" s="4" t="s">
        <v>11529</v>
      </c>
      <c r="E9167">
        <v>30</v>
      </c>
      <c r="F9167" t="s">
        <v>25</v>
      </c>
      <c r="G9167" t="s">
        <v>10961</v>
      </c>
      <c r="H9167" t="s">
        <v>11532</v>
      </c>
    </row>
    <row r="9168" spans="1:8" x14ac:dyDescent="0.25">
      <c r="A9168" s="41">
        <v>45835</v>
      </c>
      <c r="B9168" s="4" t="s">
        <v>11035</v>
      </c>
      <c r="C9168" t="s">
        <v>11035</v>
      </c>
      <c r="D9168" s="4" t="s">
        <v>11529</v>
      </c>
      <c r="E9168">
        <v>50</v>
      </c>
      <c r="F9168" t="s">
        <v>25</v>
      </c>
      <c r="G9168" t="s">
        <v>10961</v>
      </c>
      <c r="H9168" t="s">
        <v>11532</v>
      </c>
    </row>
    <row r="9169" spans="1:8" x14ac:dyDescent="0.25">
      <c r="A9169" s="41">
        <v>45835</v>
      </c>
      <c r="B9169" s="4" t="s">
        <v>11077</v>
      </c>
      <c r="C9169" t="s">
        <v>11077</v>
      </c>
      <c r="D9169" s="4" t="s">
        <v>11529</v>
      </c>
      <c r="E9169">
        <v>5</v>
      </c>
      <c r="F9169" t="s">
        <v>14</v>
      </c>
      <c r="G9169" t="s">
        <v>10961</v>
      </c>
      <c r="H9169" t="s">
        <v>11532</v>
      </c>
    </row>
    <row r="9170" spans="1:8" x14ac:dyDescent="0.25">
      <c r="A9170" s="41">
        <v>45835</v>
      </c>
      <c r="B9170" s="4" t="s">
        <v>11078</v>
      </c>
      <c r="C9170" t="s">
        <v>11078</v>
      </c>
      <c r="D9170" s="4" t="s">
        <v>11529</v>
      </c>
      <c r="E9170">
        <v>5</v>
      </c>
      <c r="F9170" t="s">
        <v>14</v>
      </c>
      <c r="G9170" t="s">
        <v>10961</v>
      </c>
      <c r="H9170" t="s">
        <v>11532</v>
      </c>
    </row>
    <row r="9171" spans="1:8" x14ac:dyDescent="0.25">
      <c r="A9171" s="41">
        <v>45835</v>
      </c>
      <c r="B9171" s="4" t="s">
        <v>11148</v>
      </c>
      <c r="C9171" t="s">
        <v>11149</v>
      </c>
      <c r="D9171" s="4" t="s">
        <v>11529</v>
      </c>
      <c r="E9171">
        <v>50</v>
      </c>
      <c r="F9171" t="s">
        <v>14</v>
      </c>
      <c r="G9171" t="s">
        <v>10961</v>
      </c>
      <c r="H9171" t="s">
        <v>11532</v>
      </c>
    </row>
    <row r="9172" spans="1:8" x14ac:dyDescent="0.25">
      <c r="A9172" s="41">
        <v>45835</v>
      </c>
      <c r="B9172" s="4">
        <v>53345758</v>
      </c>
      <c r="C9172" t="s">
        <v>11092</v>
      </c>
      <c r="D9172" s="4" t="s">
        <v>11529</v>
      </c>
      <c r="E9172">
        <v>10</v>
      </c>
      <c r="F9172" t="s">
        <v>25</v>
      </c>
      <c r="G9172" t="s">
        <v>10961</v>
      </c>
      <c r="H9172" t="s">
        <v>11532</v>
      </c>
    </row>
    <row r="9173" spans="1:8" x14ac:dyDescent="0.25">
      <c r="A9173" s="41">
        <v>45835</v>
      </c>
      <c r="B9173" s="4" t="s">
        <v>11183</v>
      </c>
      <c r="C9173" t="s">
        <v>11183</v>
      </c>
      <c r="D9173" s="4" t="s">
        <v>11529</v>
      </c>
      <c r="E9173">
        <v>5</v>
      </c>
      <c r="F9173" t="s">
        <v>14</v>
      </c>
      <c r="G9173" t="s">
        <v>10961</v>
      </c>
      <c r="H9173" t="s">
        <v>11532</v>
      </c>
    </row>
    <row r="9174" spans="1:8" x14ac:dyDescent="0.25">
      <c r="A9174" s="41">
        <v>45835</v>
      </c>
      <c r="B9174" s="4" t="s">
        <v>11187</v>
      </c>
      <c r="C9174" t="s">
        <v>11187</v>
      </c>
      <c r="D9174" s="4" t="s">
        <v>11529</v>
      </c>
      <c r="E9174">
        <v>30</v>
      </c>
      <c r="F9174" t="s">
        <v>14</v>
      </c>
      <c r="G9174" t="s">
        <v>10961</v>
      </c>
      <c r="H9174" t="s">
        <v>11532</v>
      </c>
    </row>
    <row r="9175" spans="1:8" x14ac:dyDescent="0.25">
      <c r="A9175" s="41">
        <v>45835</v>
      </c>
      <c r="B9175" s="4" t="s">
        <v>11088</v>
      </c>
      <c r="C9175" t="s">
        <v>11089</v>
      </c>
      <c r="D9175" s="4" t="s">
        <v>11529</v>
      </c>
      <c r="E9175">
        <v>37</v>
      </c>
      <c r="F9175" t="s">
        <v>14</v>
      </c>
      <c r="G9175" t="s">
        <v>10961</v>
      </c>
      <c r="H9175" t="s">
        <v>11532</v>
      </c>
    </row>
    <row r="9176" spans="1:8" x14ac:dyDescent="0.25">
      <c r="A9176" s="41">
        <v>45835</v>
      </c>
      <c r="B9176" s="4" t="s">
        <v>6536</v>
      </c>
      <c r="C9176" t="s">
        <v>6537</v>
      </c>
      <c r="D9176" s="4" t="s">
        <v>11529</v>
      </c>
      <c r="E9176">
        <v>60</v>
      </c>
      <c r="F9176" t="s">
        <v>14</v>
      </c>
      <c r="G9176" t="s">
        <v>10961</v>
      </c>
      <c r="H9176" t="s">
        <v>11532</v>
      </c>
    </row>
    <row r="9177" spans="1:8" x14ac:dyDescent="0.25">
      <c r="A9177" s="41">
        <v>45835</v>
      </c>
      <c r="B9177" s="4" t="s">
        <v>11188</v>
      </c>
      <c r="C9177" t="s">
        <v>11188</v>
      </c>
      <c r="D9177" s="4" t="s">
        <v>11529</v>
      </c>
      <c r="E9177">
        <v>30</v>
      </c>
      <c r="F9177" t="s">
        <v>14</v>
      </c>
      <c r="G9177" t="s">
        <v>10961</v>
      </c>
      <c r="H9177" t="s">
        <v>11532</v>
      </c>
    </row>
    <row r="9178" spans="1:8" x14ac:dyDescent="0.25">
      <c r="A9178" s="41">
        <v>45835</v>
      </c>
      <c r="B9178" s="4" t="s">
        <v>11120</v>
      </c>
      <c r="C9178" t="s">
        <v>11121</v>
      </c>
      <c r="D9178" s="4" t="s">
        <v>11529</v>
      </c>
      <c r="E9178">
        <v>60</v>
      </c>
      <c r="F9178" t="s">
        <v>14</v>
      </c>
      <c r="G9178" t="s">
        <v>10961</v>
      </c>
      <c r="H9178" t="s">
        <v>11532</v>
      </c>
    </row>
    <row r="9179" spans="1:8" x14ac:dyDescent="0.25">
      <c r="A9179" s="41">
        <v>45835</v>
      </c>
      <c r="B9179" s="4" t="s">
        <v>10240</v>
      </c>
      <c r="C9179" t="s">
        <v>10241</v>
      </c>
      <c r="D9179" s="4" t="s">
        <v>11529</v>
      </c>
      <c r="E9179">
        <v>4</v>
      </c>
      <c r="F9179" t="s">
        <v>14</v>
      </c>
      <c r="G9179" t="s">
        <v>10961</v>
      </c>
      <c r="H9179" t="s">
        <v>11532</v>
      </c>
    </row>
    <row r="9180" spans="1:8" x14ac:dyDescent="0.25">
      <c r="A9180" s="41">
        <v>45870</v>
      </c>
      <c r="B9180" s="4" t="s">
        <v>1686</v>
      </c>
      <c r="C9180" t="s">
        <v>1687</v>
      </c>
      <c r="D9180" s="4">
        <v>2463</v>
      </c>
      <c r="E9180">
        <v>10</v>
      </c>
      <c r="F9180" t="s">
        <v>14</v>
      </c>
      <c r="G9180" t="s">
        <v>10961</v>
      </c>
      <c r="H9180" t="s">
        <v>8431</v>
      </c>
    </row>
    <row r="9181" spans="1:8" x14ac:dyDescent="0.25">
      <c r="A9181" s="41">
        <v>45870</v>
      </c>
      <c r="B9181" s="4">
        <v>11333424</v>
      </c>
      <c r="C9181" t="s">
        <v>8991</v>
      </c>
      <c r="D9181" s="4">
        <v>2463</v>
      </c>
      <c r="E9181">
        <v>1</v>
      </c>
      <c r="F9181" t="s">
        <v>14</v>
      </c>
      <c r="G9181" t="s">
        <v>10961</v>
      </c>
      <c r="H9181" t="s">
        <v>8431</v>
      </c>
    </row>
    <row r="9182" spans="1:8" x14ac:dyDescent="0.25">
      <c r="A9182" s="41">
        <v>45870</v>
      </c>
      <c r="B9182" s="4" t="s">
        <v>9945</v>
      </c>
      <c r="C9182" t="s">
        <v>9945</v>
      </c>
      <c r="D9182" s="4">
        <v>2463</v>
      </c>
      <c r="E9182">
        <v>6</v>
      </c>
      <c r="F9182" t="s">
        <v>14</v>
      </c>
      <c r="G9182" t="s">
        <v>10961</v>
      </c>
      <c r="H9182" t="s">
        <v>8431</v>
      </c>
    </row>
    <row r="9183" spans="1:8" x14ac:dyDescent="0.25">
      <c r="A9183" s="41">
        <v>45870</v>
      </c>
      <c r="B9183" s="4" t="s">
        <v>1132</v>
      </c>
      <c r="C9183" t="s">
        <v>1133</v>
      </c>
      <c r="D9183" s="4">
        <v>2463</v>
      </c>
      <c r="E9183">
        <v>8</v>
      </c>
      <c r="F9183" t="s">
        <v>14</v>
      </c>
      <c r="G9183" t="s">
        <v>10961</v>
      </c>
      <c r="H9183" t="s">
        <v>8431</v>
      </c>
    </row>
    <row r="9184" spans="1:8" x14ac:dyDescent="0.25">
      <c r="A9184" s="41">
        <v>45870</v>
      </c>
      <c r="B9184" s="4" t="s">
        <v>370</v>
      </c>
      <c r="C9184" t="s">
        <v>371</v>
      </c>
      <c r="D9184" s="4">
        <v>2463</v>
      </c>
      <c r="E9184">
        <v>12</v>
      </c>
      <c r="F9184" t="s">
        <v>14</v>
      </c>
      <c r="G9184" t="s">
        <v>10961</v>
      </c>
      <c r="H9184" t="s">
        <v>8431</v>
      </c>
    </row>
    <row r="9185" spans="1:8" x14ac:dyDescent="0.25">
      <c r="A9185" s="41">
        <v>45870</v>
      </c>
      <c r="B9185" s="4" t="s">
        <v>1091</v>
      </c>
      <c r="C9185" t="s">
        <v>1092</v>
      </c>
      <c r="D9185" s="4">
        <v>2463</v>
      </c>
      <c r="E9185">
        <v>4</v>
      </c>
      <c r="F9185" t="s">
        <v>14</v>
      </c>
      <c r="G9185" t="s">
        <v>10961</v>
      </c>
      <c r="H9185" t="s">
        <v>8431</v>
      </c>
    </row>
    <row r="9186" spans="1:8" x14ac:dyDescent="0.25">
      <c r="A9186" s="41">
        <v>45870</v>
      </c>
      <c r="B9186" s="4" t="s">
        <v>75</v>
      </c>
      <c r="C9186" t="s">
        <v>76</v>
      </c>
      <c r="D9186" s="4">
        <v>2463</v>
      </c>
      <c r="E9186">
        <v>2</v>
      </c>
      <c r="F9186" t="s">
        <v>14</v>
      </c>
      <c r="G9186" t="s">
        <v>10961</v>
      </c>
      <c r="H9186" t="s">
        <v>8431</v>
      </c>
    </row>
    <row r="9187" spans="1:8" x14ac:dyDescent="0.25">
      <c r="A9187" s="41">
        <v>45870</v>
      </c>
      <c r="B9187" s="4" t="s">
        <v>2427</v>
      </c>
      <c r="C9187" t="s">
        <v>2483</v>
      </c>
      <c r="D9187" s="4">
        <v>2463</v>
      </c>
      <c r="E9187">
        <v>4</v>
      </c>
      <c r="F9187" t="s">
        <v>14</v>
      </c>
      <c r="G9187" t="s">
        <v>10961</v>
      </c>
      <c r="H9187" t="s">
        <v>8431</v>
      </c>
    </row>
    <row r="9188" spans="1:8" x14ac:dyDescent="0.25">
      <c r="A9188" s="41">
        <v>45870</v>
      </c>
      <c r="B9188" s="4" t="s">
        <v>2165</v>
      </c>
      <c r="C9188" t="s">
        <v>2166</v>
      </c>
      <c r="D9188" s="4">
        <v>2463</v>
      </c>
      <c r="E9188">
        <v>6</v>
      </c>
      <c r="F9188" t="s">
        <v>14</v>
      </c>
      <c r="G9188" t="s">
        <v>10961</v>
      </c>
      <c r="H9188" t="s">
        <v>8431</v>
      </c>
    </row>
    <row r="9189" spans="1:8" x14ac:dyDescent="0.25">
      <c r="A9189" s="41">
        <v>45870</v>
      </c>
      <c r="B9189" s="4" t="s">
        <v>2674</v>
      </c>
      <c r="C9189" t="s">
        <v>2675</v>
      </c>
      <c r="D9189" s="4">
        <v>2463</v>
      </c>
      <c r="E9189">
        <v>2</v>
      </c>
      <c r="F9189" t="s">
        <v>14</v>
      </c>
      <c r="G9189" t="s">
        <v>10961</v>
      </c>
      <c r="H9189" t="s">
        <v>8431</v>
      </c>
    </row>
    <row r="9190" spans="1:8" x14ac:dyDescent="0.25">
      <c r="A9190" s="41">
        <v>45870</v>
      </c>
      <c r="B9190" s="4" t="s">
        <v>8830</v>
      </c>
      <c r="C9190" t="s">
        <v>8800</v>
      </c>
      <c r="D9190" s="4">
        <v>2463</v>
      </c>
      <c r="E9190">
        <v>4</v>
      </c>
      <c r="F9190" t="s">
        <v>14</v>
      </c>
      <c r="G9190" t="s">
        <v>10961</v>
      </c>
      <c r="H9190" t="s">
        <v>8431</v>
      </c>
    </row>
    <row r="9191" spans="1:8" x14ac:dyDescent="0.25">
      <c r="A9191" s="41">
        <v>45870</v>
      </c>
      <c r="B9191" s="4" t="s">
        <v>8819</v>
      </c>
      <c r="C9191" t="s">
        <v>8789</v>
      </c>
      <c r="D9191" s="4">
        <v>2463</v>
      </c>
      <c r="E9191">
        <v>8</v>
      </c>
      <c r="F9191" t="s">
        <v>14</v>
      </c>
      <c r="G9191" t="s">
        <v>10961</v>
      </c>
      <c r="H9191" t="s">
        <v>8431</v>
      </c>
    </row>
    <row r="9192" spans="1:8" x14ac:dyDescent="0.25">
      <c r="A9192" s="41">
        <v>45870</v>
      </c>
      <c r="B9192" s="4" t="s">
        <v>8877</v>
      </c>
      <c r="C9192" t="s">
        <v>8846</v>
      </c>
      <c r="D9192" s="4">
        <v>2463</v>
      </c>
      <c r="E9192">
        <v>1</v>
      </c>
      <c r="F9192" t="s">
        <v>14</v>
      </c>
      <c r="G9192" t="s">
        <v>10961</v>
      </c>
      <c r="H9192" t="s">
        <v>8431</v>
      </c>
    </row>
    <row r="9193" spans="1:8" x14ac:dyDescent="0.25">
      <c r="A9193" s="41">
        <v>45870</v>
      </c>
      <c r="B9193" s="4">
        <v>4340460100</v>
      </c>
      <c r="C9193" t="s">
        <v>8730</v>
      </c>
      <c r="D9193" s="4">
        <v>2463</v>
      </c>
      <c r="E9193">
        <v>2</v>
      </c>
      <c r="F9193" t="s">
        <v>14</v>
      </c>
      <c r="G9193" t="s">
        <v>10961</v>
      </c>
      <c r="H9193" t="s">
        <v>8431</v>
      </c>
    </row>
    <row r="9194" spans="1:8" x14ac:dyDescent="0.25">
      <c r="A9194" s="41">
        <v>45870</v>
      </c>
      <c r="B9194" s="4">
        <v>3280843100</v>
      </c>
      <c r="C9194" t="s">
        <v>8701</v>
      </c>
      <c r="D9194" s="4">
        <v>2463</v>
      </c>
      <c r="E9194">
        <v>2</v>
      </c>
      <c r="F9194" t="s">
        <v>14</v>
      </c>
      <c r="G9194" t="s">
        <v>10961</v>
      </c>
      <c r="H9194" t="s">
        <v>8431</v>
      </c>
    </row>
    <row r="9195" spans="1:8" x14ac:dyDescent="0.25">
      <c r="A9195" s="41">
        <v>45870</v>
      </c>
      <c r="B9195" s="4">
        <v>1280359100</v>
      </c>
      <c r="C9195" t="s">
        <v>8650</v>
      </c>
      <c r="D9195" s="4">
        <v>2463</v>
      </c>
      <c r="E9195">
        <v>1</v>
      </c>
      <c r="F9195" t="s">
        <v>25</v>
      </c>
      <c r="G9195" t="s">
        <v>10961</v>
      </c>
      <c r="H9195" t="s">
        <v>8431</v>
      </c>
    </row>
    <row r="9196" spans="1:8" x14ac:dyDescent="0.25">
      <c r="A9196" s="41">
        <v>45870</v>
      </c>
      <c r="B9196" s="4" t="s">
        <v>10466</v>
      </c>
      <c r="C9196" t="s">
        <v>9063</v>
      </c>
      <c r="D9196" s="4">
        <v>2463</v>
      </c>
      <c r="E9196">
        <v>1</v>
      </c>
      <c r="F9196" t="s">
        <v>14</v>
      </c>
      <c r="G9196" t="s">
        <v>10961</v>
      </c>
      <c r="H9196" t="s">
        <v>8431</v>
      </c>
    </row>
    <row r="9197" spans="1:8" x14ac:dyDescent="0.25">
      <c r="A9197" s="41">
        <v>45870</v>
      </c>
      <c r="B9197" s="4" t="s">
        <v>8988</v>
      </c>
      <c r="C9197" t="s">
        <v>11255</v>
      </c>
      <c r="D9197" s="4">
        <v>2463</v>
      </c>
      <c r="E9197">
        <v>4</v>
      </c>
      <c r="F9197" t="s">
        <v>14</v>
      </c>
      <c r="G9197" t="s">
        <v>10961</v>
      </c>
      <c r="H9197" t="s">
        <v>8431</v>
      </c>
    </row>
    <row r="9198" spans="1:8" x14ac:dyDescent="0.25">
      <c r="A9198" s="41">
        <v>45870</v>
      </c>
      <c r="B9198" s="4" t="s">
        <v>8829</v>
      </c>
      <c r="C9198" t="s">
        <v>8799</v>
      </c>
      <c r="D9198" s="4">
        <v>2463</v>
      </c>
      <c r="E9198">
        <v>8</v>
      </c>
      <c r="F9198" t="s">
        <v>14</v>
      </c>
      <c r="G9198" t="s">
        <v>10961</v>
      </c>
      <c r="H9198" t="s">
        <v>8431</v>
      </c>
    </row>
    <row r="9199" spans="1:8" x14ac:dyDescent="0.25">
      <c r="A9199" s="41">
        <v>45870</v>
      </c>
      <c r="B9199" s="4" t="s">
        <v>8884</v>
      </c>
      <c r="C9199" t="s">
        <v>8855</v>
      </c>
      <c r="D9199" s="4">
        <v>2463</v>
      </c>
      <c r="E9199">
        <v>3</v>
      </c>
      <c r="F9199" t="s">
        <v>14</v>
      </c>
      <c r="G9199" t="s">
        <v>10961</v>
      </c>
      <c r="H9199" t="s">
        <v>8431</v>
      </c>
    </row>
    <row r="9200" spans="1:8" x14ac:dyDescent="0.25">
      <c r="A9200" s="41">
        <v>45870</v>
      </c>
      <c r="B9200" s="4" t="s">
        <v>2418</v>
      </c>
      <c r="C9200" t="s">
        <v>2476</v>
      </c>
      <c r="D9200" s="4" t="s">
        <v>11533</v>
      </c>
      <c r="E9200">
        <v>4</v>
      </c>
      <c r="F9200" t="s">
        <v>14</v>
      </c>
      <c r="G9200" t="s">
        <v>10961</v>
      </c>
      <c r="H9200" t="s">
        <v>11156</v>
      </c>
    </row>
    <row r="9201" spans="1:8" x14ac:dyDescent="0.25">
      <c r="A9201" s="41">
        <v>45870</v>
      </c>
      <c r="B9201" s="4" t="s">
        <v>2427</v>
      </c>
      <c r="C9201" t="s">
        <v>2483</v>
      </c>
      <c r="D9201" s="4" t="s">
        <v>11533</v>
      </c>
      <c r="E9201">
        <v>12</v>
      </c>
      <c r="F9201" t="s">
        <v>14</v>
      </c>
      <c r="G9201" t="s">
        <v>10961</v>
      </c>
      <c r="H9201" t="s">
        <v>11156</v>
      </c>
    </row>
    <row r="9202" spans="1:8" x14ac:dyDescent="0.25">
      <c r="A9202" s="41">
        <v>45870</v>
      </c>
      <c r="B9202" s="4" t="s">
        <v>1286</v>
      </c>
      <c r="C9202" t="s">
        <v>3557</v>
      </c>
      <c r="D9202" s="4" t="s">
        <v>11533</v>
      </c>
      <c r="E9202">
        <v>6</v>
      </c>
      <c r="F9202" t="s">
        <v>14</v>
      </c>
      <c r="G9202" t="s">
        <v>10961</v>
      </c>
      <c r="H9202" t="s">
        <v>11156</v>
      </c>
    </row>
    <row r="9203" spans="1:8" x14ac:dyDescent="0.25">
      <c r="A9203" s="41">
        <v>45870</v>
      </c>
      <c r="B9203" s="4" t="s">
        <v>1226</v>
      </c>
      <c r="C9203" t="s">
        <v>1227</v>
      </c>
      <c r="D9203" s="4" t="s">
        <v>11533</v>
      </c>
      <c r="E9203">
        <v>3</v>
      </c>
      <c r="F9203" t="s">
        <v>14</v>
      </c>
      <c r="G9203" t="s">
        <v>10961</v>
      </c>
      <c r="H9203" t="s">
        <v>11156</v>
      </c>
    </row>
    <row r="9204" spans="1:8" x14ac:dyDescent="0.25">
      <c r="A9204" s="41">
        <v>45870</v>
      </c>
      <c r="B9204" s="4" t="s">
        <v>1228</v>
      </c>
      <c r="C9204" t="s">
        <v>1229</v>
      </c>
      <c r="D9204" s="4" t="s">
        <v>11533</v>
      </c>
      <c r="E9204">
        <v>5</v>
      </c>
      <c r="F9204" t="s">
        <v>14</v>
      </c>
      <c r="G9204" t="s">
        <v>10961</v>
      </c>
      <c r="H9204" t="s">
        <v>11156</v>
      </c>
    </row>
    <row r="9205" spans="1:8" x14ac:dyDescent="0.25">
      <c r="A9205" s="41">
        <v>45870</v>
      </c>
      <c r="B9205" s="4" t="s">
        <v>56</v>
      </c>
      <c r="C9205" t="s">
        <v>57</v>
      </c>
      <c r="D9205" s="4" t="s">
        <v>11533</v>
      </c>
      <c r="E9205">
        <v>2</v>
      </c>
      <c r="F9205" t="s">
        <v>14</v>
      </c>
      <c r="G9205" t="s">
        <v>10961</v>
      </c>
      <c r="H9205" t="s">
        <v>11156</v>
      </c>
    </row>
    <row r="9206" spans="1:8" x14ac:dyDescent="0.25">
      <c r="A9206" s="41">
        <v>45870</v>
      </c>
      <c r="B9206" s="4" t="s">
        <v>2259</v>
      </c>
      <c r="C9206" t="s">
        <v>2260</v>
      </c>
      <c r="D9206" s="4" t="s">
        <v>11533</v>
      </c>
      <c r="E9206">
        <v>12</v>
      </c>
      <c r="F9206" t="s">
        <v>14</v>
      </c>
      <c r="G9206" t="s">
        <v>10961</v>
      </c>
      <c r="H9206" t="s">
        <v>11156</v>
      </c>
    </row>
    <row r="9207" spans="1:8" x14ac:dyDescent="0.25">
      <c r="A9207" s="41">
        <v>45870</v>
      </c>
      <c r="B9207" s="4" t="s">
        <v>606</v>
      </c>
      <c r="C9207" t="s">
        <v>607</v>
      </c>
      <c r="D9207" s="4" t="s">
        <v>11533</v>
      </c>
      <c r="E9207">
        <v>5</v>
      </c>
      <c r="F9207" t="s">
        <v>14</v>
      </c>
      <c r="G9207" t="s">
        <v>10961</v>
      </c>
      <c r="H9207" t="s">
        <v>11156</v>
      </c>
    </row>
    <row r="9208" spans="1:8" x14ac:dyDescent="0.25">
      <c r="A9208" s="41">
        <v>45870</v>
      </c>
      <c r="B9208" s="4" t="s">
        <v>722</v>
      </c>
      <c r="C9208" t="s">
        <v>723</v>
      </c>
      <c r="D9208" s="4" t="s">
        <v>11533</v>
      </c>
      <c r="E9208">
        <v>1</v>
      </c>
      <c r="F9208" t="s">
        <v>14</v>
      </c>
      <c r="G9208" t="s">
        <v>10961</v>
      </c>
      <c r="H9208" t="s">
        <v>11156</v>
      </c>
    </row>
    <row r="9209" spans="1:8" x14ac:dyDescent="0.25">
      <c r="A9209" s="41">
        <v>45870</v>
      </c>
      <c r="B9209" s="4" t="s">
        <v>616</v>
      </c>
      <c r="C9209" t="s">
        <v>617</v>
      </c>
      <c r="D9209" s="4" t="s">
        <v>11533</v>
      </c>
      <c r="E9209">
        <v>1</v>
      </c>
      <c r="F9209" t="s">
        <v>14</v>
      </c>
      <c r="G9209" t="s">
        <v>10961</v>
      </c>
      <c r="H9209" t="s">
        <v>11156</v>
      </c>
    </row>
    <row r="9210" spans="1:8" x14ac:dyDescent="0.25">
      <c r="A9210" s="41">
        <v>45870</v>
      </c>
      <c r="B9210" s="4" t="s">
        <v>2300</v>
      </c>
      <c r="C9210" t="s">
        <v>2301</v>
      </c>
      <c r="D9210" s="4" t="s">
        <v>11533</v>
      </c>
      <c r="E9210">
        <v>12</v>
      </c>
      <c r="F9210" t="s">
        <v>14</v>
      </c>
      <c r="G9210" t="s">
        <v>10961</v>
      </c>
      <c r="H9210" t="s">
        <v>11156</v>
      </c>
    </row>
    <row r="9211" spans="1:8" x14ac:dyDescent="0.25">
      <c r="A9211" s="41">
        <v>45870</v>
      </c>
      <c r="B9211" s="4" t="s">
        <v>1208</v>
      </c>
      <c r="C9211" t="s">
        <v>3554</v>
      </c>
      <c r="D9211" s="4" t="s">
        <v>11533</v>
      </c>
      <c r="E9211">
        <v>20</v>
      </c>
      <c r="F9211" t="s">
        <v>14</v>
      </c>
      <c r="G9211" t="s">
        <v>10961</v>
      </c>
      <c r="H9211" t="s">
        <v>11156</v>
      </c>
    </row>
    <row r="9212" spans="1:8" x14ac:dyDescent="0.25">
      <c r="A9212" s="41">
        <v>45870</v>
      </c>
      <c r="B9212" s="4" t="s">
        <v>1575</v>
      </c>
      <c r="C9212" t="s">
        <v>2860</v>
      </c>
      <c r="D9212" s="4" t="s">
        <v>11533</v>
      </c>
      <c r="E9212">
        <v>1</v>
      </c>
      <c r="F9212" t="s">
        <v>14</v>
      </c>
      <c r="G9212" t="s">
        <v>10961</v>
      </c>
      <c r="H9212" t="s">
        <v>11156</v>
      </c>
    </row>
    <row r="9213" spans="1:8" x14ac:dyDescent="0.25">
      <c r="A9213" s="41">
        <v>45870</v>
      </c>
      <c r="B9213" s="4" t="s">
        <v>1584</v>
      </c>
      <c r="C9213" t="s">
        <v>2862</v>
      </c>
      <c r="D9213" s="4" t="s">
        <v>11533</v>
      </c>
      <c r="E9213">
        <v>2</v>
      </c>
      <c r="F9213" t="s">
        <v>14</v>
      </c>
      <c r="G9213" t="s">
        <v>10961</v>
      </c>
      <c r="H9213" t="s">
        <v>11156</v>
      </c>
    </row>
    <row r="9214" spans="1:8" x14ac:dyDescent="0.25">
      <c r="A9214" s="41">
        <v>45870</v>
      </c>
      <c r="B9214" s="4" t="s">
        <v>1588</v>
      </c>
      <c r="C9214" t="s">
        <v>2863</v>
      </c>
      <c r="D9214" s="4" t="s">
        <v>11533</v>
      </c>
      <c r="E9214">
        <v>1</v>
      </c>
      <c r="F9214" t="s">
        <v>14</v>
      </c>
      <c r="G9214" t="s">
        <v>10961</v>
      </c>
      <c r="H9214" t="s">
        <v>11156</v>
      </c>
    </row>
    <row r="9215" spans="1:8" x14ac:dyDescent="0.25">
      <c r="A9215" s="41">
        <v>45870</v>
      </c>
      <c r="B9215" s="4" t="s">
        <v>1590</v>
      </c>
      <c r="C9215" t="s">
        <v>2864</v>
      </c>
      <c r="D9215" s="4" t="s">
        <v>11533</v>
      </c>
      <c r="E9215">
        <v>1</v>
      </c>
      <c r="F9215" t="s">
        <v>14</v>
      </c>
      <c r="G9215" t="s">
        <v>10961</v>
      </c>
      <c r="H9215" t="s">
        <v>11156</v>
      </c>
    </row>
    <row r="9216" spans="1:8" x14ac:dyDescent="0.25">
      <c r="A9216" s="41">
        <v>45870</v>
      </c>
      <c r="B9216" s="4" t="s">
        <v>838</v>
      </c>
      <c r="C9216" t="s">
        <v>839</v>
      </c>
      <c r="D9216" s="4" t="s">
        <v>11533</v>
      </c>
      <c r="E9216">
        <v>1</v>
      </c>
      <c r="F9216" t="s">
        <v>14</v>
      </c>
      <c r="G9216" t="s">
        <v>10961</v>
      </c>
      <c r="H9216" t="s">
        <v>11156</v>
      </c>
    </row>
    <row r="9217" spans="1:8" x14ac:dyDescent="0.25">
      <c r="A9217" s="41">
        <v>45870</v>
      </c>
      <c r="B9217" s="4" t="s">
        <v>812</v>
      </c>
      <c r="C9217" t="s">
        <v>813</v>
      </c>
      <c r="D9217" s="4" t="s">
        <v>11533</v>
      </c>
      <c r="E9217">
        <v>2</v>
      </c>
      <c r="F9217" t="s">
        <v>14</v>
      </c>
      <c r="G9217" t="s">
        <v>10961</v>
      </c>
      <c r="H9217" t="s">
        <v>11156</v>
      </c>
    </row>
    <row r="9218" spans="1:8" x14ac:dyDescent="0.25">
      <c r="A9218" s="41">
        <v>45870</v>
      </c>
      <c r="B9218" s="4" t="s">
        <v>2281</v>
      </c>
      <c r="C9218" t="s">
        <v>2282</v>
      </c>
      <c r="D9218" s="4" t="s">
        <v>11533</v>
      </c>
      <c r="E9218">
        <v>3</v>
      </c>
      <c r="F9218" t="s">
        <v>25</v>
      </c>
      <c r="G9218" t="s">
        <v>10961</v>
      </c>
      <c r="H9218" t="s">
        <v>11156</v>
      </c>
    </row>
    <row r="9219" spans="1:8" x14ac:dyDescent="0.25">
      <c r="A9219" s="41">
        <v>45870</v>
      </c>
      <c r="B9219" s="4" t="s">
        <v>1356</v>
      </c>
      <c r="C9219" t="s">
        <v>1357</v>
      </c>
      <c r="D9219" s="4" t="s">
        <v>11533</v>
      </c>
      <c r="E9219">
        <v>36</v>
      </c>
      <c r="F9219" t="s">
        <v>14</v>
      </c>
      <c r="G9219" t="s">
        <v>10961</v>
      </c>
      <c r="H9219" t="s">
        <v>11156</v>
      </c>
    </row>
    <row r="9220" spans="1:8" x14ac:dyDescent="0.25">
      <c r="A9220" s="41">
        <v>45870</v>
      </c>
      <c r="B9220" s="4" t="s">
        <v>2159</v>
      </c>
      <c r="C9220" t="s">
        <v>2160</v>
      </c>
      <c r="D9220" s="4" t="s">
        <v>11533</v>
      </c>
      <c r="E9220">
        <v>24</v>
      </c>
      <c r="F9220" t="s">
        <v>14</v>
      </c>
      <c r="G9220" t="s">
        <v>10961</v>
      </c>
      <c r="H9220" t="s">
        <v>11156</v>
      </c>
    </row>
    <row r="9221" spans="1:8" x14ac:dyDescent="0.25">
      <c r="A9221" s="41">
        <v>45870</v>
      </c>
      <c r="B9221" s="4" t="s">
        <v>872</v>
      </c>
      <c r="C9221" t="s">
        <v>8417</v>
      </c>
      <c r="D9221" s="4" t="s">
        <v>11533</v>
      </c>
      <c r="E9221">
        <v>60</v>
      </c>
      <c r="F9221" t="s">
        <v>14</v>
      </c>
      <c r="G9221" t="s">
        <v>10961</v>
      </c>
      <c r="H9221" t="s">
        <v>11156</v>
      </c>
    </row>
    <row r="9222" spans="1:8" x14ac:dyDescent="0.25">
      <c r="A9222" s="41">
        <v>45870</v>
      </c>
      <c r="B9222" s="4" t="s">
        <v>4711</v>
      </c>
      <c r="C9222" t="s">
        <v>4712</v>
      </c>
      <c r="D9222" s="4" t="s">
        <v>11533</v>
      </c>
      <c r="E9222">
        <v>24</v>
      </c>
      <c r="F9222" t="s">
        <v>14</v>
      </c>
      <c r="G9222" t="s">
        <v>10961</v>
      </c>
      <c r="H9222" t="s">
        <v>11156</v>
      </c>
    </row>
    <row r="9223" spans="1:8" x14ac:dyDescent="0.25">
      <c r="A9223" s="41">
        <v>45870</v>
      </c>
      <c r="B9223" s="4" t="s">
        <v>1324</v>
      </c>
      <c r="C9223" t="s">
        <v>1325</v>
      </c>
      <c r="D9223" s="4" t="s">
        <v>11533</v>
      </c>
      <c r="E9223">
        <v>12</v>
      </c>
      <c r="F9223" t="s">
        <v>14</v>
      </c>
      <c r="G9223" t="s">
        <v>10961</v>
      </c>
      <c r="H9223" t="s">
        <v>11156</v>
      </c>
    </row>
    <row r="9224" spans="1:8" x14ac:dyDescent="0.25">
      <c r="A9224" s="41">
        <v>45870</v>
      </c>
      <c r="B9224" s="4" t="s">
        <v>3800</v>
      </c>
      <c r="C9224" t="s">
        <v>3801</v>
      </c>
      <c r="D9224" s="4" t="s">
        <v>11533</v>
      </c>
      <c r="E9224">
        <v>2</v>
      </c>
      <c r="F9224" t="s">
        <v>14</v>
      </c>
      <c r="G9224" t="s">
        <v>10961</v>
      </c>
      <c r="H9224" t="s">
        <v>11156</v>
      </c>
    </row>
    <row r="9225" spans="1:8" x14ac:dyDescent="0.25">
      <c r="A9225" s="41">
        <v>45870</v>
      </c>
      <c r="B9225" s="4" t="s">
        <v>3808</v>
      </c>
      <c r="C9225" t="s">
        <v>3809</v>
      </c>
      <c r="D9225" s="4" t="s">
        <v>11533</v>
      </c>
      <c r="E9225">
        <v>2</v>
      </c>
      <c r="F9225" t="s">
        <v>14</v>
      </c>
      <c r="G9225" t="s">
        <v>10961</v>
      </c>
      <c r="H9225" t="s">
        <v>11156</v>
      </c>
    </row>
    <row r="9226" spans="1:8" x14ac:dyDescent="0.25">
      <c r="A9226" s="41">
        <v>45870</v>
      </c>
      <c r="B9226" s="4" t="s">
        <v>3810</v>
      </c>
      <c r="C9226" t="s">
        <v>3811</v>
      </c>
      <c r="D9226" s="4" t="s">
        <v>11533</v>
      </c>
      <c r="E9226">
        <v>2</v>
      </c>
      <c r="F9226" t="s">
        <v>14</v>
      </c>
      <c r="G9226" t="s">
        <v>10961</v>
      </c>
      <c r="H9226" t="s">
        <v>11156</v>
      </c>
    </row>
    <row r="9227" spans="1:8" x14ac:dyDescent="0.25">
      <c r="A9227" s="41">
        <v>45870</v>
      </c>
      <c r="B9227" s="4" t="s">
        <v>3820</v>
      </c>
      <c r="C9227" t="s">
        <v>3821</v>
      </c>
      <c r="D9227" s="4" t="s">
        <v>11533</v>
      </c>
      <c r="E9227">
        <v>2</v>
      </c>
      <c r="F9227" t="s">
        <v>14</v>
      </c>
      <c r="G9227" t="s">
        <v>10961</v>
      </c>
      <c r="H9227" t="s">
        <v>11156</v>
      </c>
    </row>
    <row r="9228" spans="1:8" x14ac:dyDescent="0.25">
      <c r="A9228" s="41">
        <v>45870</v>
      </c>
      <c r="B9228" s="4">
        <v>4340460100</v>
      </c>
      <c r="C9228" t="s">
        <v>8730</v>
      </c>
      <c r="D9228" s="4">
        <v>2462</v>
      </c>
      <c r="E9228">
        <v>8</v>
      </c>
      <c r="F9228" t="s">
        <v>14</v>
      </c>
      <c r="G9228" t="s">
        <v>10961</v>
      </c>
      <c r="H9228" t="s">
        <v>9420</v>
      </c>
    </row>
    <row r="9229" spans="1:8" x14ac:dyDescent="0.25">
      <c r="A9229" s="41">
        <v>45870</v>
      </c>
      <c r="B9229" s="4">
        <v>3280845100</v>
      </c>
      <c r="C9229" t="s">
        <v>8702</v>
      </c>
      <c r="D9229" s="4">
        <v>2462</v>
      </c>
      <c r="E9229">
        <v>18</v>
      </c>
      <c r="F9229" t="s">
        <v>14</v>
      </c>
      <c r="G9229" t="s">
        <v>10961</v>
      </c>
      <c r="H9229" t="s">
        <v>9420</v>
      </c>
    </row>
    <row r="9230" spans="1:8" x14ac:dyDescent="0.25">
      <c r="A9230" s="41">
        <v>45870</v>
      </c>
      <c r="B9230" s="4">
        <v>3280843100</v>
      </c>
      <c r="C9230" t="s">
        <v>8701</v>
      </c>
      <c r="D9230" s="4">
        <v>2462</v>
      </c>
      <c r="E9230">
        <v>18</v>
      </c>
      <c r="F9230" t="s">
        <v>14</v>
      </c>
      <c r="G9230" t="s">
        <v>10961</v>
      </c>
      <c r="H9230" t="s">
        <v>9420</v>
      </c>
    </row>
    <row r="9231" spans="1:8" x14ac:dyDescent="0.25">
      <c r="A9231" s="41">
        <v>45870</v>
      </c>
      <c r="B9231" s="4">
        <v>6283353090</v>
      </c>
      <c r="C9231" t="s">
        <v>11503</v>
      </c>
      <c r="D9231" s="4">
        <v>2462</v>
      </c>
      <c r="E9231">
        <v>1</v>
      </c>
      <c r="F9231" t="s">
        <v>14</v>
      </c>
      <c r="G9231" t="s">
        <v>10961</v>
      </c>
      <c r="H9231" t="s">
        <v>9420</v>
      </c>
    </row>
    <row r="9232" spans="1:8" x14ac:dyDescent="0.25">
      <c r="A9232" s="41">
        <v>45863</v>
      </c>
      <c r="B9232" s="4" t="s">
        <v>6337</v>
      </c>
      <c r="C9232" t="s">
        <v>6338</v>
      </c>
      <c r="D9232" s="4" t="s">
        <v>11536</v>
      </c>
      <c r="E9232">
        <v>1</v>
      </c>
      <c r="F9232" t="s">
        <v>14</v>
      </c>
      <c r="G9232" t="s">
        <v>10961</v>
      </c>
      <c r="H9232" t="s">
        <v>11535</v>
      </c>
    </row>
    <row r="9233" spans="1:8" x14ac:dyDescent="0.25">
      <c r="A9233" s="41">
        <v>45863</v>
      </c>
      <c r="B9233" s="4" t="s">
        <v>6335</v>
      </c>
      <c r="C9233" t="s">
        <v>6336</v>
      </c>
      <c r="D9233" s="4" t="s">
        <v>11536</v>
      </c>
      <c r="E9233">
        <v>2</v>
      </c>
      <c r="F9233" t="s">
        <v>14</v>
      </c>
      <c r="G9233" t="s">
        <v>10961</v>
      </c>
      <c r="H9233" t="s">
        <v>11535</v>
      </c>
    </row>
    <row r="9234" spans="1:8" x14ac:dyDescent="0.25">
      <c r="A9234" s="41">
        <v>45863</v>
      </c>
      <c r="B9234" s="4" t="s">
        <v>9919</v>
      </c>
      <c r="C9234" t="s">
        <v>9919</v>
      </c>
      <c r="D9234" s="4" t="s">
        <v>11536</v>
      </c>
      <c r="E9234">
        <v>2</v>
      </c>
      <c r="F9234" t="s">
        <v>14</v>
      </c>
      <c r="G9234" t="s">
        <v>10961</v>
      </c>
      <c r="H9234" t="s">
        <v>11535</v>
      </c>
    </row>
    <row r="9235" spans="1:8" x14ac:dyDescent="0.25">
      <c r="A9235" s="41">
        <v>45863</v>
      </c>
      <c r="B9235" s="4" t="s">
        <v>9945</v>
      </c>
      <c r="C9235" t="s">
        <v>9945</v>
      </c>
      <c r="D9235" s="4" t="s">
        <v>11536</v>
      </c>
      <c r="E9235">
        <v>2</v>
      </c>
      <c r="F9235" t="s">
        <v>14</v>
      </c>
      <c r="G9235" t="s">
        <v>10961</v>
      </c>
      <c r="H9235" t="s">
        <v>11535</v>
      </c>
    </row>
    <row r="9236" spans="1:8" x14ac:dyDescent="0.25">
      <c r="A9236" s="41">
        <v>45863</v>
      </c>
      <c r="B9236" s="4" t="s">
        <v>5897</v>
      </c>
      <c r="C9236" t="s">
        <v>5898</v>
      </c>
      <c r="D9236" s="4" t="s">
        <v>11536</v>
      </c>
      <c r="E9236">
        <v>2</v>
      </c>
      <c r="F9236" t="s">
        <v>25</v>
      </c>
      <c r="G9236" t="s">
        <v>10961</v>
      </c>
      <c r="H9236" t="s">
        <v>11535</v>
      </c>
    </row>
    <row r="9237" spans="1:8" x14ac:dyDescent="0.25">
      <c r="A9237" s="41">
        <v>45863</v>
      </c>
      <c r="B9237" s="4" t="s">
        <v>5899</v>
      </c>
      <c r="C9237" t="s">
        <v>5900</v>
      </c>
      <c r="D9237" s="4" t="s">
        <v>11536</v>
      </c>
      <c r="E9237">
        <v>2</v>
      </c>
      <c r="F9237" t="s">
        <v>25</v>
      </c>
      <c r="G9237" t="s">
        <v>10961</v>
      </c>
      <c r="H9237" t="s">
        <v>11535</v>
      </c>
    </row>
    <row r="9238" spans="1:8" x14ac:dyDescent="0.25">
      <c r="A9238" s="41">
        <v>45863</v>
      </c>
      <c r="B9238" s="4" t="s">
        <v>5904</v>
      </c>
      <c r="C9238" t="s">
        <v>5905</v>
      </c>
      <c r="D9238" s="4" t="s">
        <v>11536</v>
      </c>
      <c r="E9238">
        <v>2</v>
      </c>
      <c r="F9238" t="s">
        <v>25</v>
      </c>
      <c r="G9238" t="s">
        <v>10961</v>
      </c>
      <c r="H9238" t="s">
        <v>11535</v>
      </c>
    </row>
    <row r="9239" spans="1:8" x14ac:dyDescent="0.25">
      <c r="A9239" s="41">
        <v>45863</v>
      </c>
      <c r="B9239" s="4" t="s">
        <v>5906</v>
      </c>
      <c r="C9239" t="s">
        <v>5907</v>
      </c>
      <c r="D9239" s="4" t="s">
        <v>11536</v>
      </c>
      <c r="E9239">
        <v>1</v>
      </c>
      <c r="F9239" t="s">
        <v>14</v>
      </c>
      <c r="G9239" t="s">
        <v>10961</v>
      </c>
      <c r="H9239" t="s">
        <v>11535</v>
      </c>
    </row>
    <row r="9240" spans="1:8" x14ac:dyDescent="0.25">
      <c r="A9240" s="41">
        <v>45863</v>
      </c>
      <c r="B9240" s="4" t="s">
        <v>1770</v>
      </c>
      <c r="C9240" t="s">
        <v>10542</v>
      </c>
      <c r="D9240" s="4" t="s">
        <v>11536</v>
      </c>
      <c r="E9240">
        <v>2</v>
      </c>
      <c r="F9240" t="s">
        <v>14</v>
      </c>
      <c r="G9240" t="s">
        <v>10961</v>
      </c>
      <c r="H9240" t="s">
        <v>11535</v>
      </c>
    </row>
    <row r="9241" spans="1:8" x14ac:dyDescent="0.25">
      <c r="A9241" s="41">
        <v>45863</v>
      </c>
      <c r="B9241" s="4" t="s">
        <v>1497</v>
      </c>
      <c r="C9241" t="s">
        <v>1497</v>
      </c>
      <c r="D9241" s="4" t="s">
        <v>11536</v>
      </c>
      <c r="E9241">
        <v>1</v>
      </c>
      <c r="F9241" t="s">
        <v>14</v>
      </c>
      <c r="G9241" t="s">
        <v>10961</v>
      </c>
      <c r="H9241" t="s">
        <v>11535</v>
      </c>
    </row>
    <row r="9242" spans="1:8" x14ac:dyDescent="0.25">
      <c r="A9242" s="41">
        <v>45863</v>
      </c>
      <c r="B9242" s="4" t="s">
        <v>10508</v>
      </c>
      <c r="C9242" t="s">
        <v>10508</v>
      </c>
      <c r="D9242" s="4" t="s">
        <v>11536</v>
      </c>
      <c r="E9242">
        <v>1</v>
      </c>
      <c r="F9242" t="s">
        <v>14</v>
      </c>
      <c r="G9242" t="s">
        <v>10961</v>
      </c>
      <c r="H9242" t="s">
        <v>11535</v>
      </c>
    </row>
    <row r="9243" spans="1:8" x14ac:dyDescent="0.25">
      <c r="A9243" s="41">
        <v>45863</v>
      </c>
      <c r="B9243" s="4" t="s">
        <v>9780</v>
      </c>
      <c r="C9243" t="s">
        <v>9780</v>
      </c>
      <c r="D9243" s="4" t="s">
        <v>11536</v>
      </c>
      <c r="E9243">
        <v>1</v>
      </c>
      <c r="F9243" t="s">
        <v>14</v>
      </c>
      <c r="G9243" t="s">
        <v>10961</v>
      </c>
      <c r="H9243" t="s">
        <v>11535</v>
      </c>
    </row>
    <row r="9244" spans="1:8" x14ac:dyDescent="0.25">
      <c r="A9244" s="41">
        <v>45863</v>
      </c>
      <c r="B9244" s="4" t="s">
        <v>10682</v>
      </c>
      <c r="C9244" t="s">
        <v>9019</v>
      </c>
      <c r="D9244" s="4" t="s">
        <v>11536</v>
      </c>
      <c r="E9244">
        <v>2</v>
      </c>
      <c r="F9244" t="s">
        <v>14</v>
      </c>
      <c r="G9244" t="s">
        <v>10961</v>
      </c>
      <c r="H9244" t="s">
        <v>11535</v>
      </c>
    </row>
    <row r="9245" spans="1:8" x14ac:dyDescent="0.25">
      <c r="A9245" s="41">
        <v>45863</v>
      </c>
      <c r="B9245" s="4" t="s">
        <v>9817</v>
      </c>
      <c r="C9245" t="s">
        <v>9818</v>
      </c>
      <c r="D9245" s="4" t="s">
        <v>11536</v>
      </c>
      <c r="E9245">
        <v>12</v>
      </c>
      <c r="F9245" t="s">
        <v>14</v>
      </c>
      <c r="G9245" t="s">
        <v>10961</v>
      </c>
      <c r="H9245" t="s">
        <v>11535</v>
      </c>
    </row>
    <row r="9246" spans="1:8" x14ac:dyDescent="0.25">
      <c r="A9246" s="41">
        <v>45863</v>
      </c>
      <c r="B9246" s="4" t="s">
        <v>9909</v>
      </c>
      <c r="C9246" t="s">
        <v>9909</v>
      </c>
      <c r="D9246" s="4" t="s">
        <v>11536</v>
      </c>
      <c r="E9246">
        <v>2</v>
      </c>
      <c r="F9246" t="s">
        <v>25</v>
      </c>
      <c r="G9246" t="s">
        <v>10961</v>
      </c>
      <c r="H9246" t="s">
        <v>11535</v>
      </c>
    </row>
    <row r="9247" spans="1:8" x14ac:dyDescent="0.25">
      <c r="A9247" s="41">
        <v>45863</v>
      </c>
      <c r="B9247" s="4" t="s">
        <v>9948</v>
      </c>
      <c r="C9247" t="s">
        <v>9949</v>
      </c>
      <c r="D9247" s="4" t="s">
        <v>11536</v>
      </c>
      <c r="E9247">
        <v>2</v>
      </c>
      <c r="F9247" t="s">
        <v>14</v>
      </c>
      <c r="G9247" t="s">
        <v>10961</v>
      </c>
      <c r="H9247" t="s">
        <v>11535</v>
      </c>
    </row>
    <row r="9248" spans="1:8" x14ac:dyDescent="0.25">
      <c r="A9248" s="41">
        <v>45863</v>
      </c>
      <c r="B9248" s="4" t="s">
        <v>9388</v>
      </c>
      <c r="C9248" t="s">
        <v>10777</v>
      </c>
      <c r="D9248" s="4" t="s">
        <v>11536</v>
      </c>
      <c r="E9248">
        <v>2</v>
      </c>
      <c r="F9248" t="s">
        <v>14</v>
      </c>
      <c r="G9248" t="s">
        <v>10961</v>
      </c>
      <c r="H9248" t="s">
        <v>11535</v>
      </c>
    </row>
    <row r="9249" spans="1:8" x14ac:dyDescent="0.25">
      <c r="A9249" s="41">
        <v>45863</v>
      </c>
      <c r="B9249" s="4" t="s">
        <v>8451</v>
      </c>
      <c r="C9249" t="s">
        <v>9022</v>
      </c>
      <c r="D9249" s="4" t="s">
        <v>11536</v>
      </c>
      <c r="E9249">
        <v>2</v>
      </c>
      <c r="F9249" t="s">
        <v>14</v>
      </c>
      <c r="G9249" t="s">
        <v>10961</v>
      </c>
      <c r="H9249" t="s">
        <v>11535</v>
      </c>
    </row>
    <row r="9250" spans="1:8" x14ac:dyDescent="0.25">
      <c r="A9250" s="41">
        <v>45863</v>
      </c>
      <c r="B9250" s="4" t="s">
        <v>9781</v>
      </c>
      <c r="C9250" t="s">
        <v>9782</v>
      </c>
      <c r="D9250" s="4" t="s">
        <v>11536</v>
      </c>
      <c r="E9250">
        <v>1</v>
      </c>
      <c r="F9250" t="s">
        <v>14</v>
      </c>
      <c r="G9250" t="s">
        <v>10961</v>
      </c>
      <c r="H9250" t="s">
        <v>11535</v>
      </c>
    </row>
    <row r="9251" spans="1:8" x14ac:dyDescent="0.25">
      <c r="A9251" s="41">
        <v>45863</v>
      </c>
      <c r="B9251" s="4" t="s">
        <v>9937</v>
      </c>
      <c r="C9251" t="s">
        <v>11537</v>
      </c>
      <c r="D9251" s="4" t="s">
        <v>11536</v>
      </c>
      <c r="E9251">
        <v>1</v>
      </c>
      <c r="F9251" t="s">
        <v>14</v>
      </c>
      <c r="G9251" t="s">
        <v>10961</v>
      </c>
      <c r="H9251" t="s">
        <v>11535</v>
      </c>
    </row>
    <row r="9252" spans="1:8" x14ac:dyDescent="0.25">
      <c r="A9252" s="41">
        <v>45863</v>
      </c>
      <c r="B9252" s="4" t="s">
        <v>10246</v>
      </c>
      <c r="C9252" t="s">
        <v>2511</v>
      </c>
      <c r="D9252" s="4" t="s">
        <v>11536</v>
      </c>
      <c r="E9252">
        <v>12</v>
      </c>
      <c r="F9252" t="s">
        <v>14</v>
      </c>
      <c r="G9252" t="s">
        <v>10961</v>
      </c>
      <c r="H9252" t="s">
        <v>11535</v>
      </c>
    </row>
    <row r="9253" spans="1:8" x14ac:dyDescent="0.25">
      <c r="A9253" s="41">
        <v>45863</v>
      </c>
      <c r="B9253" s="4" t="s">
        <v>1485</v>
      </c>
      <c r="C9253" t="s">
        <v>1485</v>
      </c>
      <c r="D9253" s="4" t="s">
        <v>11536</v>
      </c>
      <c r="E9253">
        <v>1</v>
      </c>
      <c r="F9253" t="s">
        <v>14</v>
      </c>
      <c r="G9253" t="s">
        <v>10961</v>
      </c>
      <c r="H9253" t="s">
        <v>11535</v>
      </c>
    </row>
    <row r="9254" spans="1:8" x14ac:dyDescent="0.25">
      <c r="A9254" s="41">
        <v>45863</v>
      </c>
      <c r="B9254" s="4" t="s">
        <v>1496</v>
      </c>
      <c r="C9254" t="s">
        <v>1496</v>
      </c>
      <c r="D9254" s="4" t="s">
        <v>11536</v>
      </c>
      <c r="E9254">
        <v>1</v>
      </c>
      <c r="F9254" t="s">
        <v>14</v>
      </c>
      <c r="G9254" t="s">
        <v>10961</v>
      </c>
      <c r="H9254" t="s">
        <v>11535</v>
      </c>
    </row>
    <row r="9255" spans="1:8" x14ac:dyDescent="0.25">
      <c r="A9255" s="41">
        <v>45863</v>
      </c>
      <c r="B9255" s="4" t="s">
        <v>1484</v>
      </c>
      <c r="C9255" t="s">
        <v>1484</v>
      </c>
      <c r="D9255" s="4" t="s">
        <v>11536</v>
      </c>
      <c r="E9255">
        <v>1</v>
      </c>
      <c r="F9255" t="s">
        <v>14</v>
      </c>
      <c r="G9255" t="s">
        <v>10961</v>
      </c>
      <c r="H9255" t="s">
        <v>11535</v>
      </c>
    </row>
    <row r="9256" spans="1:8" x14ac:dyDescent="0.25">
      <c r="A9256" s="41">
        <v>45863</v>
      </c>
      <c r="B9256" s="4" t="s">
        <v>10464</v>
      </c>
      <c r="C9256" t="s">
        <v>9242</v>
      </c>
      <c r="D9256" s="4" t="s">
        <v>11536</v>
      </c>
      <c r="E9256">
        <v>1</v>
      </c>
      <c r="F9256" t="s">
        <v>14</v>
      </c>
      <c r="G9256" t="s">
        <v>10961</v>
      </c>
      <c r="H9256" t="s">
        <v>11535</v>
      </c>
    </row>
    <row r="9257" spans="1:8" x14ac:dyDescent="0.25">
      <c r="A9257" s="41">
        <v>45863</v>
      </c>
      <c r="B9257" s="4" t="s">
        <v>11117</v>
      </c>
      <c r="C9257" t="s">
        <v>11118</v>
      </c>
      <c r="D9257" s="4" t="s">
        <v>11536</v>
      </c>
      <c r="E9257">
        <v>1</v>
      </c>
      <c r="F9257" t="s">
        <v>14</v>
      </c>
      <c r="G9257" t="s">
        <v>10961</v>
      </c>
      <c r="H9257" t="s">
        <v>11535</v>
      </c>
    </row>
    <row r="9258" spans="1:8" x14ac:dyDescent="0.25">
      <c r="A9258" s="41">
        <v>45863</v>
      </c>
      <c r="B9258" s="4" t="s">
        <v>9922</v>
      </c>
      <c r="C9258" t="s">
        <v>9922</v>
      </c>
      <c r="D9258" s="4" t="s">
        <v>11536</v>
      </c>
      <c r="E9258">
        <v>4</v>
      </c>
      <c r="F9258" t="s">
        <v>14</v>
      </c>
      <c r="G9258" t="s">
        <v>10961</v>
      </c>
      <c r="H9258" t="s">
        <v>11535</v>
      </c>
    </row>
    <row r="9259" spans="1:8" x14ac:dyDescent="0.25">
      <c r="A9259" s="41">
        <v>45863</v>
      </c>
      <c r="B9259" s="4" t="s">
        <v>9920</v>
      </c>
      <c r="C9259" t="s">
        <v>9920</v>
      </c>
      <c r="D9259" s="4" t="s">
        <v>11536</v>
      </c>
      <c r="E9259">
        <v>4</v>
      </c>
      <c r="F9259" t="s">
        <v>14</v>
      </c>
      <c r="G9259" t="s">
        <v>10961</v>
      </c>
      <c r="H9259" t="s">
        <v>11535</v>
      </c>
    </row>
    <row r="9260" spans="1:8" x14ac:dyDescent="0.25">
      <c r="A9260" s="41">
        <v>45863</v>
      </c>
      <c r="B9260" s="4" t="s">
        <v>9234</v>
      </c>
      <c r="C9260" t="s">
        <v>9235</v>
      </c>
      <c r="D9260" s="4" t="s">
        <v>11536</v>
      </c>
      <c r="E9260">
        <v>1</v>
      </c>
      <c r="F9260" t="s">
        <v>14</v>
      </c>
      <c r="G9260" t="s">
        <v>10961</v>
      </c>
      <c r="H9260" t="s">
        <v>11535</v>
      </c>
    </row>
    <row r="9261" spans="1:8" x14ac:dyDescent="0.25">
      <c r="A9261" s="41">
        <v>45863</v>
      </c>
      <c r="B9261" s="4" t="s">
        <v>9236</v>
      </c>
      <c r="C9261" t="s">
        <v>9237</v>
      </c>
      <c r="D9261" s="4" t="s">
        <v>11536</v>
      </c>
      <c r="E9261">
        <v>1</v>
      </c>
      <c r="F9261" t="s">
        <v>14</v>
      </c>
      <c r="G9261" t="s">
        <v>10961</v>
      </c>
      <c r="H9261" t="s">
        <v>11535</v>
      </c>
    </row>
    <row r="9262" spans="1:8" x14ac:dyDescent="0.25">
      <c r="A9262" s="41">
        <v>45869</v>
      </c>
      <c r="B9262" s="4" t="s">
        <v>5390</v>
      </c>
      <c r="C9262" t="s">
        <v>5391</v>
      </c>
      <c r="D9262" s="4">
        <v>2459</v>
      </c>
      <c r="E9262">
        <v>96</v>
      </c>
      <c r="F9262" t="s">
        <v>14</v>
      </c>
      <c r="G9262" t="s">
        <v>10961</v>
      </c>
      <c r="H9262" t="s">
        <v>9381</v>
      </c>
    </row>
    <row r="9263" spans="1:8" x14ac:dyDescent="0.25">
      <c r="A9263" s="41">
        <v>45869</v>
      </c>
      <c r="B9263" s="4" t="s">
        <v>5332</v>
      </c>
      <c r="C9263" t="s">
        <v>5333</v>
      </c>
      <c r="D9263" s="4">
        <v>2459</v>
      </c>
      <c r="E9263">
        <v>60</v>
      </c>
      <c r="F9263" t="s">
        <v>25</v>
      </c>
      <c r="G9263" t="s">
        <v>10961</v>
      </c>
      <c r="H9263" t="s">
        <v>9381</v>
      </c>
    </row>
    <row r="9264" spans="1:8" x14ac:dyDescent="0.25">
      <c r="A9264" s="41">
        <v>45869</v>
      </c>
      <c r="B9264" s="4" t="s">
        <v>5396</v>
      </c>
      <c r="C9264" t="s">
        <v>5397</v>
      </c>
      <c r="D9264" s="4">
        <v>2459</v>
      </c>
      <c r="E9264">
        <v>80</v>
      </c>
      <c r="F9264" t="s">
        <v>14</v>
      </c>
      <c r="G9264" t="s">
        <v>10961</v>
      </c>
      <c r="H9264" t="s">
        <v>9381</v>
      </c>
    </row>
    <row r="9265" spans="1:8" x14ac:dyDescent="0.25">
      <c r="A9265" s="41">
        <v>45869</v>
      </c>
      <c r="B9265" s="4" t="s">
        <v>5376</v>
      </c>
      <c r="C9265" t="s">
        <v>5377</v>
      </c>
      <c r="D9265" s="4">
        <v>2459</v>
      </c>
      <c r="E9265">
        <v>80</v>
      </c>
      <c r="F9265" t="s">
        <v>14</v>
      </c>
      <c r="G9265" t="s">
        <v>10961</v>
      </c>
      <c r="H9265" t="s">
        <v>9381</v>
      </c>
    </row>
    <row r="9266" spans="1:8" x14ac:dyDescent="0.25">
      <c r="A9266" s="41">
        <v>45869</v>
      </c>
      <c r="B9266" s="4" t="s">
        <v>5423</v>
      </c>
      <c r="C9266" t="s">
        <v>5424</v>
      </c>
      <c r="D9266" s="4">
        <v>2459</v>
      </c>
      <c r="E9266">
        <v>80</v>
      </c>
      <c r="F9266" t="s">
        <v>25</v>
      </c>
      <c r="G9266" t="s">
        <v>10961</v>
      </c>
      <c r="H9266" t="s">
        <v>9381</v>
      </c>
    </row>
    <row r="9267" spans="1:8" x14ac:dyDescent="0.25">
      <c r="A9267" s="41">
        <v>45869</v>
      </c>
      <c r="B9267" s="4" t="s">
        <v>5404</v>
      </c>
      <c r="C9267" t="s">
        <v>5405</v>
      </c>
      <c r="D9267" s="4">
        <v>2459</v>
      </c>
      <c r="E9267">
        <v>80</v>
      </c>
      <c r="F9267" t="s">
        <v>14</v>
      </c>
      <c r="G9267" t="s">
        <v>10961</v>
      </c>
      <c r="H9267" t="s">
        <v>9381</v>
      </c>
    </row>
    <row r="9268" spans="1:8" x14ac:dyDescent="0.25">
      <c r="A9268" s="41">
        <v>45869</v>
      </c>
      <c r="B9268" s="4" t="s">
        <v>5450</v>
      </c>
      <c r="C9268" t="s">
        <v>5451</v>
      </c>
      <c r="D9268" s="4">
        <v>2459</v>
      </c>
      <c r="E9268">
        <v>90</v>
      </c>
      <c r="F9268" t="s">
        <v>25</v>
      </c>
      <c r="G9268" t="s">
        <v>10961</v>
      </c>
      <c r="H9268" t="s">
        <v>9381</v>
      </c>
    </row>
    <row r="9269" spans="1:8" x14ac:dyDescent="0.25">
      <c r="A9269" s="41">
        <v>45869</v>
      </c>
      <c r="B9269" s="4" t="s">
        <v>5436</v>
      </c>
      <c r="C9269" t="s">
        <v>5437</v>
      </c>
      <c r="D9269" s="4">
        <v>2459</v>
      </c>
      <c r="E9269">
        <v>30</v>
      </c>
      <c r="F9269" t="s">
        <v>25</v>
      </c>
      <c r="G9269" t="s">
        <v>10961</v>
      </c>
      <c r="H9269" t="s">
        <v>9381</v>
      </c>
    </row>
    <row r="9270" spans="1:8" x14ac:dyDescent="0.25">
      <c r="A9270" s="41">
        <v>45870</v>
      </c>
      <c r="B9270" s="4">
        <v>11333424</v>
      </c>
      <c r="C9270" t="s">
        <v>8991</v>
      </c>
      <c r="D9270" s="4">
        <v>2477</v>
      </c>
      <c r="E9270">
        <v>8</v>
      </c>
      <c r="F9270" t="s">
        <v>14</v>
      </c>
      <c r="G9270" t="s">
        <v>10961</v>
      </c>
      <c r="H9270" t="s">
        <v>8431</v>
      </c>
    </row>
    <row r="9271" spans="1:8" x14ac:dyDescent="0.25">
      <c r="A9271" s="41">
        <v>45870</v>
      </c>
      <c r="B9271" s="4" t="s">
        <v>8980</v>
      </c>
      <c r="C9271" t="s">
        <v>8981</v>
      </c>
      <c r="D9271" s="4">
        <v>2477</v>
      </c>
      <c r="E9271">
        <v>4</v>
      </c>
      <c r="F9271" t="s">
        <v>14</v>
      </c>
      <c r="G9271" t="s">
        <v>10961</v>
      </c>
      <c r="H9271" t="s">
        <v>8431</v>
      </c>
    </row>
    <row r="9272" spans="1:8" x14ac:dyDescent="0.25">
      <c r="A9272" s="41">
        <v>45868</v>
      </c>
      <c r="B9272" s="4" t="s">
        <v>8894</v>
      </c>
      <c r="C9272" t="s">
        <v>8868</v>
      </c>
      <c r="D9272" s="4">
        <v>4028</v>
      </c>
      <c r="E9272">
        <v>1</v>
      </c>
      <c r="F9272" t="s">
        <v>14</v>
      </c>
      <c r="G9272" t="s">
        <v>10003</v>
      </c>
    </row>
    <row r="9273" spans="1:8" x14ac:dyDescent="0.25">
      <c r="A9273" s="41">
        <v>45868</v>
      </c>
      <c r="B9273" s="4" t="s">
        <v>9406</v>
      </c>
      <c r="C9273" t="s">
        <v>8848</v>
      </c>
      <c r="D9273" s="4">
        <v>4029</v>
      </c>
      <c r="E9273">
        <v>4</v>
      </c>
      <c r="F9273" t="s">
        <v>14</v>
      </c>
      <c r="G9273" t="s">
        <v>10003</v>
      </c>
    </row>
    <row r="9274" spans="1:8" x14ac:dyDescent="0.25">
      <c r="A9274" s="41">
        <v>45868</v>
      </c>
      <c r="B9274" s="4" t="s">
        <v>9399</v>
      </c>
      <c r="C9274" t="s">
        <v>8845</v>
      </c>
      <c r="D9274" s="4">
        <v>4030</v>
      </c>
      <c r="E9274">
        <v>2</v>
      </c>
      <c r="F9274" t="s">
        <v>14</v>
      </c>
      <c r="G9274" t="s">
        <v>10003</v>
      </c>
    </row>
    <row r="9275" spans="1:8" x14ac:dyDescent="0.25">
      <c r="A9275" s="41">
        <v>45868</v>
      </c>
      <c r="B9275" s="4" t="s">
        <v>9476</v>
      </c>
      <c r="C9275" t="s">
        <v>9477</v>
      </c>
      <c r="D9275" s="4">
        <v>4031</v>
      </c>
      <c r="E9275">
        <v>6</v>
      </c>
      <c r="F9275" t="s">
        <v>14</v>
      </c>
      <c r="G9275" t="s">
        <v>10003</v>
      </c>
    </row>
    <row r="9276" spans="1:8" x14ac:dyDescent="0.25">
      <c r="A9276" s="41">
        <v>45868</v>
      </c>
      <c r="B9276" s="4" t="s">
        <v>8882</v>
      </c>
      <c r="C9276" t="s">
        <v>8853</v>
      </c>
      <c r="D9276" s="4">
        <v>4032</v>
      </c>
      <c r="E9276">
        <v>18</v>
      </c>
      <c r="F9276" t="s">
        <v>14</v>
      </c>
      <c r="G9276" t="s">
        <v>10003</v>
      </c>
    </row>
    <row r="9277" spans="1:8" x14ac:dyDescent="0.25">
      <c r="A9277" s="41">
        <v>45868</v>
      </c>
      <c r="B9277" s="4" t="s">
        <v>8876</v>
      </c>
      <c r="C9277" t="s">
        <v>8844</v>
      </c>
      <c r="D9277" s="4">
        <v>4033</v>
      </c>
      <c r="E9277">
        <v>3</v>
      </c>
      <c r="F9277" t="s">
        <v>14</v>
      </c>
      <c r="G9277" t="s">
        <v>10003</v>
      </c>
    </row>
    <row r="9278" spans="1:8" x14ac:dyDescent="0.25">
      <c r="A9278" s="41">
        <v>45868</v>
      </c>
      <c r="B9278" s="4" t="s">
        <v>8899</v>
      </c>
      <c r="C9278" t="s">
        <v>8860</v>
      </c>
      <c r="D9278" s="4">
        <v>4034</v>
      </c>
      <c r="E9278">
        <v>2</v>
      </c>
      <c r="F9278" t="s">
        <v>14</v>
      </c>
      <c r="G9278" t="s">
        <v>10003</v>
      </c>
    </row>
    <row r="9279" spans="1:8" x14ac:dyDescent="0.25">
      <c r="A9279" s="41">
        <v>45868</v>
      </c>
      <c r="B9279" s="4" t="s">
        <v>8884</v>
      </c>
      <c r="C9279" t="s">
        <v>8855</v>
      </c>
      <c r="D9279" s="4">
        <v>4035</v>
      </c>
      <c r="E9279">
        <v>4</v>
      </c>
      <c r="F9279" t="s">
        <v>14</v>
      </c>
      <c r="G9279" t="s">
        <v>10003</v>
      </c>
    </row>
    <row r="9280" spans="1:8" x14ac:dyDescent="0.25">
      <c r="A9280" s="41">
        <v>45868</v>
      </c>
      <c r="B9280" s="4" t="s">
        <v>8887</v>
      </c>
      <c r="C9280" t="s">
        <v>8861</v>
      </c>
      <c r="D9280" s="4" t="s">
        <v>11562</v>
      </c>
      <c r="E9280">
        <v>1</v>
      </c>
      <c r="F9280" t="s">
        <v>14</v>
      </c>
      <c r="G9280" t="s">
        <v>10003</v>
      </c>
    </row>
    <row r="9281" spans="1:7" x14ac:dyDescent="0.25">
      <c r="A9281" s="41">
        <v>45869</v>
      </c>
      <c r="B9281" s="4" t="s">
        <v>4341</v>
      </c>
      <c r="C9281" t="s">
        <v>4342</v>
      </c>
      <c r="D9281" s="4">
        <v>4050</v>
      </c>
      <c r="E9281">
        <v>48</v>
      </c>
      <c r="F9281" t="s">
        <v>14</v>
      </c>
      <c r="G9281" t="s">
        <v>10003</v>
      </c>
    </row>
    <row r="9282" spans="1:7" x14ac:dyDescent="0.25">
      <c r="A9282" s="41">
        <v>45869</v>
      </c>
      <c r="B9282" s="4" t="s">
        <v>10245</v>
      </c>
      <c r="C9282" t="s">
        <v>6805</v>
      </c>
      <c r="D9282" s="4">
        <v>4054</v>
      </c>
      <c r="E9282">
        <v>720</v>
      </c>
      <c r="F9282" t="s">
        <v>14</v>
      </c>
      <c r="G9282" t="s">
        <v>10003</v>
      </c>
    </row>
    <row r="9283" spans="1:7" x14ac:dyDescent="0.25">
      <c r="A9283" s="41">
        <v>45869</v>
      </c>
      <c r="B9283" s="4" t="s">
        <v>11292</v>
      </c>
      <c r="C9283" t="s">
        <v>11563</v>
      </c>
      <c r="D9283" s="4">
        <v>4055</v>
      </c>
      <c r="E9283">
        <v>6012</v>
      </c>
      <c r="F9283" t="s">
        <v>14</v>
      </c>
      <c r="G9283" t="s">
        <v>10003</v>
      </c>
    </row>
    <row r="9284" spans="1:7" x14ac:dyDescent="0.25">
      <c r="A9284" s="41">
        <v>45869</v>
      </c>
      <c r="B9284" s="4" t="s">
        <v>5861</v>
      </c>
      <c r="C9284" t="s">
        <v>5862</v>
      </c>
      <c r="D9284" s="4">
        <v>4056</v>
      </c>
      <c r="E9284">
        <v>5</v>
      </c>
      <c r="F9284" t="s">
        <v>25</v>
      </c>
      <c r="G9284" t="s">
        <v>10003</v>
      </c>
    </row>
    <row r="9285" spans="1:7" x14ac:dyDescent="0.25">
      <c r="A9285" s="41">
        <v>45869</v>
      </c>
      <c r="B9285" s="4" t="s">
        <v>5859</v>
      </c>
      <c r="C9285" t="s">
        <v>5860</v>
      </c>
      <c r="D9285" s="4">
        <v>4057</v>
      </c>
      <c r="E9285">
        <v>5</v>
      </c>
      <c r="F9285" t="s">
        <v>25</v>
      </c>
      <c r="G9285" t="s">
        <v>10003</v>
      </c>
    </row>
    <row r="9286" spans="1:7" x14ac:dyDescent="0.25">
      <c r="A9286" s="41">
        <v>45869</v>
      </c>
      <c r="B9286" s="4" t="s">
        <v>9279</v>
      </c>
      <c r="C9286" t="s">
        <v>8931</v>
      </c>
      <c r="D9286" s="4">
        <v>4058</v>
      </c>
      <c r="E9286">
        <v>3</v>
      </c>
      <c r="F9286" t="s">
        <v>25</v>
      </c>
      <c r="G9286" t="s">
        <v>10003</v>
      </c>
    </row>
    <row r="9287" spans="1:7" x14ac:dyDescent="0.25">
      <c r="A9287" s="41">
        <v>45869</v>
      </c>
      <c r="B9287" s="4" t="s">
        <v>5189</v>
      </c>
      <c r="C9287" t="s">
        <v>5190</v>
      </c>
      <c r="D9287" s="4">
        <v>4059</v>
      </c>
      <c r="E9287">
        <v>18</v>
      </c>
      <c r="F9287" t="s">
        <v>14</v>
      </c>
      <c r="G9287" t="s">
        <v>10003</v>
      </c>
    </row>
    <row r="9288" spans="1:7" x14ac:dyDescent="0.25">
      <c r="A9288" s="41">
        <v>45869</v>
      </c>
      <c r="B9288" s="4" t="s">
        <v>11263</v>
      </c>
      <c r="C9288" t="s">
        <v>11263</v>
      </c>
      <c r="D9288" s="4">
        <v>4060</v>
      </c>
      <c r="E9288">
        <v>1</v>
      </c>
      <c r="F9288" t="s">
        <v>14</v>
      </c>
      <c r="G9288" t="s">
        <v>10003</v>
      </c>
    </row>
    <row r="9289" spans="1:7" x14ac:dyDescent="0.25">
      <c r="A9289" s="41">
        <v>45869</v>
      </c>
      <c r="B9289" s="4" t="s">
        <v>5205</v>
      </c>
      <c r="C9289" t="s">
        <v>5206</v>
      </c>
      <c r="D9289" s="4">
        <v>4061</v>
      </c>
      <c r="E9289">
        <v>4</v>
      </c>
      <c r="F9289" t="s">
        <v>14</v>
      </c>
      <c r="G9289" t="s">
        <v>10003</v>
      </c>
    </row>
    <row r="9290" spans="1:7" x14ac:dyDescent="0.25">
      <c r="A9290" s="41">
        <v>45869</v>
      </c>
      <c r="B9290" s="4" t="s">
        <v>11594</v>
      </c>
      <c r="C9290" t="s">
        <v>5252</v>
      </c>
      <c r="D9290" s="4">
        <v>4062</v>
      </c>
      <c r="E9290">
        <v>11</v>
      </c>
      <c r="F9290" t="s">
        <v>14</v>
      </c>
      <c r="G9290" t="s">
        <v>10003</v>
      </c>
    </row>
    <row r="9291" spans="1:7" x14ac:dyDescent="0.25">
      <c r="A9291" s="41">
        <v>45869</v>
      </c>
      <c r="B9291" s="4" t="s">
        <v>5657</v>
      </c>
      <c r="C9291" t="s">
        <v>5658</v>
      </c>
      <c r="D9291" s="4">
        <v>4062</v>
      </c>
      <c r="E9291">
        <v>11</v>
      </c>
      <c r="F9291" t="s">
        <v>14</v>
      </c>
      <c r="G9291" t="s">
        <v>10003</v>
      </c>
    </row>
    <row r="9292" spans="1:7" x14ac:dyDescent="0.25">
      <c r="A9292" s="41">
        <v>45869</v>
      </c>
      <c r="B9292" s="4" t="s">
        <v>10282</v>
      </c>
      <c r="C9292" t="s">
        <v>5129</v>
      </c>
      <c r="D9292" s="4">
        <v>4063</v>
      </c>
      <c r="E9292">
        <v>56</v>
      </c>
      <c r="F9292" t="s">
        <v>14</v>
      </c>
      <c r="G9292" t="s">
        <v>10003</v>
      </c>
    </row>
    <row r="9293" spans="1:7" x14ac:dyDescent="0.25">
      <c r="A9293" s="41">
        <v>45869</v>
      </c>
      <c r="B9293" s="4" t="s">
        <v>10172</v>
      </c>
      <c r="C9293" t="s">
        <v>5072</v>
      </c>
      <c r="D9293" s="4">
        <v>4064</v>
      </c>
      <c r="E9293">
        <v>12</v>
      </c>
      <c r="F9293" t="s">
        <v>14</v>
      </c>
      <c r="G9293" t="s">
        <v>10003</v>
      </c>
    </row>
    <row r="9294" spans="1:7" x14ac:dyDescent="0.25">
      <c r="A9294" s="41">
        <v>45869</v>
      </c>
      <c r="B9294" s="4" t="s">
        <v>10277</v>
      </c>
      <c r="C9294" t="s">
        <v>5125</v>
      </c>
      <c r="D9294" s="4">
        <v>4065</v>
      </c>
      <c r="E9294">
        <v>10</v>
      </c>
      <c r="F9294" t="s">
        <v>14</v>
      </c>
      <c r="G9294" t="s">
        <v>10003</v>
      </c>
    </row>
    <row r="9295" spans="1:7" x14ac:dyDescent="0.25">
      <c r="A9295" s="41">
        <v>45869</v>
      </c>
      <c r="B9295" s="4" t="s">
        <v>1686</v>
      </c>
      <c r="C9295" t="s">
        <v>1687</v>
      </c>
      <c r="D9295" s="4">
        <v>4066</v>
      </c>
      <c r="E9295">
        <v>100</v>
      </c>
      <c r="F9295" t="s">
        <v>14</v>
      </c>
      <c r="G9295" t="s">
        <v>10003</v>
      </c>
    </row>
    <row r="9296" spans="1:7" x14ac:dyDescent="0.25">
      <c r="A9296" s="41">
        <v>45870</v>
      </c>
      <c r="B9296" s="4" t="s">
        <v>11564</v>
      </c>
      <c r="C9296" t="s">
        <v>11565</v>
      </c>
      <c r="D9296" s="4">
        <v>4067</v>
      </c>
      <c r="E9296">
        <v>60</v>
      </c>
      <c r="F9296" t="s">
        <v>14</v>
      </c>
      <c r="G9296" t="s">
        <v>10003</v>
      </c>
    </row>
    <row r="9297" spans="1:8" x14ac:dyDescent="0.25">
      <c r="A9297" s="41">
        <v>45870</v>
      </c>
      <c r="B9297" s="4" t="s">
        <v>11070</v>
      </c>
      <c r="C9297" t="s">
        <v>11217</v>
      </c>
      <c r="D9297" s="4">
        <v>4068</v>
      </c>
      <c r="E9297">
        <v>72</v>
      </c>
      <c r="F9297" t="s">
        <v>14</v>
      </c>
      <c r="G9297" t="s">
        <v>10003</v>
      </c>
    </row>
    <row r="9298" spans="1:8" x14ac:dyDescent="0.25">
      <c r="A9298" s="41">
        <v>45870</v>
      </c>
      <c r="B9298" s="4" t="s">
        <v>11566</v>
      </c>
      <c r="C9298" t="s">
        <v>11567</v>
      </c>
      <c r="D9298" s="4">
        <v>4069</v>
      </c>
      <c r="E9298">
        <v>99</v>
      </c>
      <c r="F9298" t="s">
        <v>14</v>
      </c>
      <c r="G9298" t="s">
        <v>10003</v>
      </c>
    </row>
    <row r="9299" spans="1:8" x14ac:dyDescent="0.25">
      <c r="A9299" s="41">
        <v>45870</v>
      </c>
      <c r="B9299" s="4" t="s">
        <v>11568</v>
      </c>
      <c r="C9299" t="s">
        <v>11569</v>
      </c>
      <c r="D9299" s="4">
        <v>4070</v>
      </c>
      <c r="E9299">
        <v>360</v>
      </c>
      <c r="F9299" t="s">
        <v>14</v>
      </c>
      <c r="G9299" t="s">
        <v>10003</v>
      </c>
    </row>
    <row r="9300" spans="1:8" x14ac:dyDescent="0.25">
      <c r="A9300" s="41">
        <v>45870</v>
      </c>
      <c r="B9300" s="4" t="s">
        <v>1360</v>
      </c>
      <c r="C9300" t="s">
        <v>1361</v>
      </c>
      <c r="D9300" s="4">
        <v>4071</v>
      </c>
      <c r="E9300">
        <v>30</v>
      </c>
      <c r="F9300" t="s">
        <v>14</v>
      </c>
      <c r="G9300" t="s">
        <v>10003</v>
      </c>
    </row>
    <row r="9301" spans="1:8" x14ac:dyDescent="0.25">
      <c r="A9301" s="41">
        <v>45870</v>
      </c>
      <c r="B9301" s="4" t="s">
        <v>825</v>
      </c>
      <c r="C9301" t="s">
        <v>3502</v>
      </c>
      <c r="D9301" s="4">
        <v>4071</v>
      </c>
      <c r="E9301">
        <v>1</v>
      </c>
      <c r="F9301" t="s">
        <v>14</v>
      </c>
      <c r="G9301" t="s">
        <v>10003</v>
      </c>
    </row>
    <row r="9302" spans="1:8" x14ac:dyDescent="0.25">
      <c r="A9302" s="41">
        <v>45870</v>
      </c>
      <c r="B9302" s="4" t="s">
        <v>5372</v>
      </c>
      <c r="C9302" t="s">
        <v>5373</v>
      </c>
      <c r="D9302" s="4">
        <v>4072</v>
      </c>
      <c r="E9302">
        <v>50</v>
      </c>
      <c r="F9302" t="s">
        <v>14</v>
      </c>
      <c r="G9302" t="s">
        <v>10003</v>
      </c>
    </row>
    <row r="9303" spans="1:8" x14ac:dyDescent="0.25">
      <c r="A9303" s="41">
        <v>45870</v>
      </c>
      <c r="B9303" s="4" t="s">
        <v>5384</v>
      </c>
      <c r="C9303" t="s">
        <v>5385</v>
      </c>
      <c r="D9303" s="4">
        <v>4073</v>
      </c>
      <c r="E9303">
        <v>39</v>
      </c>
      <c r="F9303" t="s">
        <v>14</v>
      </c>
      <c r="G9303" t="s">
        <v>10003</v>
      </c>
    </row>
    <row r="9304" spans="1:8" x14ac:dyDescent="0.25">
      <c r="A9304" s="41">
        <v>45870</v>
      </c>
      <c r="B9304" s="4" t="s">
        <v>11570</v>
      </c>
      <c r="C9304" t="s">
        <v>11571</v>
      </c>
      <c r="D9304" s="4">
        <v>4073</v>
      </c>
      <c r="E9304">
        <v>72</v>
      </c>
      <c r="F9304" t="s">
        <v>14</v>
      </c>
      <c r="G9304" t="s">
        <v>10003</v>
      </c>
    </row>
    <row r="9305" spans="1:8" x14ac:dyDescent="0.25">
      <c r="A9305" s="41">
        <v>45870</v>
      </c>
      <c r="B9305" s="4" t="s">
        <v>2418</v>
      </c>
      <c r="C9305" t="s">
        <v>2476</v>
      </c>
      <c r="D9305" s="4">
        <v>2478</v>
      </c>
      <c r="E9305">
        <v>8</v>
      </c>
      <c r="F9305" t="s">
        <v>14</v>
      </c>
      <c r="G9305" t="s">
        <v>10961</v>
      </c>
      <c r="H9305" t="s">
        <v>9394</v>
      </c>
    </row>
    <row r="9306" spans="1:8" x14ac:dyDescent="0.25">
      <c r="A9306" s="41">
        <v>45870</v>
      </c>
      <c r="B9306" s="4" t="s">
        <v>10231</v>
      </c>
      <c r="C9306" t="s">
        <v>9048</v>
      </c>
      <c r="D9306" s="4">
        <v>2478</v>
      </c>
      <c r="E9306">
        <v>4</v>
      </c>
      <c r="F9306" t="s">
        <v>14</v>
      </c>
      <c r="G9306" t="s">
        <v>10961</v>
      </c>
      <c r="H9306" t="s">
        <v>9394</v>
      </c>
    </row>
    <row r="9307" spans="1:8" x14ac:dyDescent="0.25">
      <c r="A9307" s="41">
        <v>45870</v>
      </c>
      <c r="B9307" s="4" t="s">
        <v>10232</v>
      </c>
      <c r="C9307" t="s">
        <v>9049</v>
      </c>
      <c r="D9307" s="4">
        <v>2478</v>
      </c>
      <c r="E9307">
        <v>4</v>
      </c>
      <c r="F9307" t="s">
        <v>14</v>
      </c>
      <c r="G9307" t="s">
        <v>10961</v>
      </c>
      <c r="H9307" t="s">
        <v>9394</v>
      </c>
    </row>
    <row r="9308" spans="1:8" x14ac:dyDescent="0.25">
      <c r="A9308" s="41">
        <v>45870</v>
      </c>
      <c r="B9308" s="4" t="s">
        <v>10184</v>
      </c>
      <c r="C9308" t="s">
        <v>2826</v>
      </c>
      <c r="D9308" s="4">
        <v>2478</v>
      </c>
      <c r="E9308">
        <v>4</v>
      </c>
      <c r="F9308" t="s">
        <v>14</v>
      </c>
      <c r="G9308" t="s">
        <v>10961</v>
      </c>
      <c r="H9308" t="s">
        <v>9394</v>
      </c>
    </row>
    <row r="9309" spans="1:8" x14ac:dyDescent="0.25">
      <c r="A9309" s="41">
        <v>45870</v>
      </c>
      <c r="B9309" s="4" t="s">
        <v>10183</v>
      </c>
      <c r="C9309" t="s">
        <v>2825</v>
      </c>
      <c r="D9309" s="4">
        <v>2478</v>
      </c>
      <c r="E9309">
        <v>4</v>
      </c>
      <c r="F9309" t="s">
        <v>14</v>
      </c>
      <c r="G9309" t="s">
        <v>10961</v>
      </c>
      <c r="H9309" t="s">
        <v>9394</v>
      </c>
    </row>
    <row r="9310" spans="1:8" x14ac:dyDescent="0.25">
      <c r="A9310" s="41">
        <v>45870</v>
      </c>
      <c r="B9310" s="4" t="s">
        <v>10242</v>
      </c>
      <c r="C9310" t="s">
        <v>6162</v>
      </c>
      <c r="D9310" s="4">
        <v>2478</v>
      </c>
      <c r="E9310">
        <v>4</v>
      </c>
      <c r="F9310" t="s">
        <v>14</v>
      </c>
      <c r="G9310" t="s">
        <v>10961</v>
      </c>
      <c r="H9310" t="s">
        <v>9394</v>
      </c>
    </row>
    <row r="9311" spans="1:8" x14ac:dyDescent="0.25">
      <c r="A9311" s="41">
        <v>45870</v>
      </c>
      <c r="B9311" s="4" t="s">
        <v>10819</v>
      </c>
      <c r="C9311" t="s">
        <v>6177</v>
      </c>
      <c r="D9311" s="4">
        <v>2478</v>
      </c>
      <c r="E9311">
        <v>2</v>
      </c>
      <c r="F9311" t="s">
        <v>14</v>
      </c>
      <c r="G9311" t="s">
        <v>10961</v>
      </c>
      <c r="H9311" t="s">
        <v>9394</v>
      </c>
    </row>
    <row r="9312" spans="1:8" x14ac:dyDescent="0.25">
      <c r="A9312" s="41">
        <v>45870</v>
      </c>
      <c r="B9312" s="4" t="s">
        <v>9462</v>
      </c>
      <c r="C9312" t="s">
        <v>9463</v>
      </c>
      <c r="D9312" s="4">
        <v>2478</v>
      </c>
      <c r="E9312">
        <v>2</v>
      </c>
      <c r="F9312" t="s">
        <v>14</v>
      </c>
      <c r="G9312" t="s">
        <v>10961</v>
      </c>
      <c r="H9312" t="s">
        <v>9394</v>
      </c>
    </row>
    <row r="9313" spans="1:8" x14ac:dyDescent="0.25">
      <c r="A9313" s="41">
        <v>45870</v>
      </c>
      <c r="B9313" s="4" t="s">
        <v>1764</v>
      </c>
      <c r="C9313" t="s">
        <v>1765</v>
      </c>
      <c r="D9313" s="4">
        <v>2478</v>
      </c>
      <c r="E9313">
        <v>20</v>
      </c>
      <c r="F9313" t="s">
        <v>14</v>
      </c>
      <c r="G9313" t="s">
        <v>10961</v>
      </c>
      <c r="H9313" t="s">
        <v>9394</v>
      </c>
    </row>
    <row r="9314" spans="1:8" x14ac:dyDescent="0.25">
      <c r="A9314" s="41">
        <v>45870</v>
      </c>
      <c r="B9314" s="4" t="s">
        <v>9070</v>
      </c>
      <c r="C9314" t="s">
        <v>9071</v>
      </c>
      <c r="D9314" s="4">
        <v>2478</v>
      </c>
      <c r="E9314">
        <v>2</v>
      </c>
      <c r="F9314" t="s">
        <v>14</v>
      </c>
      <c r="G9314" t="s">
        <v>10961</v>
      </c>
      <c r="H9314" t="s">
        <v>9394</v>
      </c>
    </row>
    <row r="9315" spans="1:8" x14ac:dyDescent="0.25">
      <c r="A9315" s="41">
        <v>45870</v>
      </c>
      <c r="B9315" s="4" t="s">
        <v>9754</v>
      </c>
      <c r="C9315" t="s">
        <v>9764</v>
      </c>
      <c r="D9315" s="4">
        <v>2478</v>
      </c>
      <c r="E9315">
        <v>4</v>
      </c>
      <c r="F9315" t="s">
        <v>14</v>
      </c>
      <c r="G9315" t="s">
        <v>10961</v>
      </c>
      <c r="H9315" t="s">
        <v>9394</v>
      </c>
    </row>
    <row r="9316" spans="1:8" x14ac:dyDescent="0.25">
      <c r="A9316" s="41">
        <v>45870</v>
      </c>
      <c r="B9316" s="4">
        <v>1280347100</v>
      </c>
      <c r="C9316" t="s">
        <v>10610</v>
      </c>
      <c r="D9316" s="4">
        <v>2478</v>
      </c>
      <c r="E9316">
        <v>4</v>
      </c>
      <c r="F9316" t="s">
        <v>25</v>
      </c>
      <c r="G9316" t="s">
        <v>10961</v>
      </c>
      <c r="H9316" t="s">
        <v>9394</v>
      </c>
    </row>
    <row r="9317" spans="1:8" x14ac:dyDescent="0.25">
      <c r="A9317" s="41">
        <v>45870</v>
      </c>
      <c r="B9317" s="4" t="s">
        <v>7274</v>
      </c>
      <c r="C9317" t="s">
        <v>7275</v>
      </c>
      <c r="D9317" s="4">
        <v>2478</v>
      </c>
      <c r="E9317">
        <v>30</v>
      </c>
      <c r="F9317" t="s">
        <v>14</v>
      </c>
      <c r="G9317" t="s">
        <v>10961</v>
      </c>
      <c r="H9317" t="s">
        <v>9394</v>
      </c>
    </row>
    <row r="9318" spans="1:8" x14ac:dyDescent="0.25">
      <c r="A9318" s="41">
        <v>45870</v>
      </c>
      <c r="B9318" s="4">
        <v>3280681100</v>
      </c>
      <c r="C9318" t="s">
        <v>8695</v>
      </c>
      <c r="D9318" s="4">
        <v>2478</v>
      </c>
      <c r="E9318">
        <v>4</v>
      </c>
      <c r="F9318" t="s">
        <v>14</v>
      </c>
      <c r="G9318" t="s">
        <v>10961</v>
      </c>
      <c r="H9318" t="s">
        <v>9394</v>
      </c>
    </row>
    <row r="9319" spans="1:8" x14ac:dyDescent="0.25">
      <c r="A9319" s="41">
        <v>45871</v>
      </c>
      <c r="B9319" s="4" t="s">
        <v>1718</v>
      </c>
      <c r="C9319" t="s">
        <v>1719</v>
      </c>
      <c r="D9319" s="4" t="s">
        <v>11572</v>
      </c>
      <c r="E9319">
        <v>4</v>
      </c>
      <c r="F9319" t="s">
        <v>14</v>
      </c>
      <c r="G9319" t="s">
        <v>10961</v>
      </c>
      <c r="H9319" t="s">
        <v>8431</v>
      </c>
    </row>
    <row r="9320" spans="1:8" x14ac:dyDescent="0.25">
      <c r="A9320" s="41">
        <v>45871</v>
      </c>
      <c r="B9320" s="4" t="s">
        <v>414</v>
      </c>
      <c r="C9320" t="s">
        <v>415</v>
      </c>
      <c r="D9320" s="4" t="s">
        <v>11572</v>
      </c>
      <c r="E9320">
        <v>10</v>
      </c>
      <c r="F9320" t="s">
        <v>25</v>
      </c>
      <c r="G9320" t="s">
        <v>10961</v>
      </c>
      <c r="H9320" t="s">
        <v>8431</v>
      </c>
    </row>
    <row r="9321" spans="1:8" x14ac:dyDescent="0.25">
      <c r="A9321" s="41">
        <v>45871</v>
      </c>
      <c r="B9321" s="4" t="s">
        <v>8882</v>
      </c>
      <c r="C9321" t="s">
        <v>8853</v>
      </c>
      <c r="D9321" s="4" t="s">
        <v>11572</v>
      </c>
      <c r="E9321">
        <v>4</v>
      </c>
      <c r="F9321" t="s">
        <v>14</v>
      </c>
      <c r="G9321" t="s">
        <v>10961</v>
      </c>
      <c r="H9321" t="s">
        <v>8431</v>
      </c>
    </row>
    <row r="9322" spans="1:8" x14ac:dyDescent="0.25">
      <c r="A9322" s="41">
        <v>45871</v>
      </c>
      <c r="B9322" s="4" t="s">
        <v>1200</v>
      </c>
      <c r="C9322" t="s">
        <v>3488</v>
      </c>
      <c r="D9322" s="4" t="s">
        <v>11572</v>
      </c>
      <c r="E9322">
        <v>60</v>
      </c>
      <c r="F9322" t="s">
        <v>14</v>
      </c>
      <c r="G9322" t="s">
        <v>10961</v>
      </c>
      <c r="H9322" t="s">
        <v>8431</v>
      </c>
    </row>
    <row r="9323" spans="1:8" x14ac:dyDescent="0.25">
      <c r="A9323" s="41">
        <v>45871</v>
      </c>
      <c r="B9323" s="4" t="s">
        <v>1546</v>
      </c>
      <c r="C9323" t="s">
        <v>1547</v>
      </c>
      <c r="D9323" s="4" t="s">
        <v>11572</v>
      </c>
      <c r="E9323">
        <v>5</v>
      </c>
      <c r="F9323" t="s">
        <v>14</v>
      </c>
      <c r="G9323" t="s">
        <v>10961</v>
      </c>
      <c r="H9323" t="s">
        <v>8431</v>
      </c>
    </row>
    <row r="9324" spans="1:8" x14ac:dyDescent="0.25">
      <c r="A9324" s="41">
        <v>45871</v>
      </c>
      <c r="B9324" s="4" t="s">
        <v>1548</v>
      </c>
      <c r="C9324" t="s">
        <v>1549</v>
      </c>
      <c r="D9324" s="4" t="s">
        <v>11572</v>
      </c>
      <c r="E9324">
        <v>5</v>
      </c>
      <c r="F9324" t="s">
        <v>14</v>
      </c>
      <c r="G9324" t="s">
        <v>10961</v>
      </c>
      <c r="H9324" t="s">
        <v>8431</v>
      </c>
    </row>
    <row r="9325" spans="1:8" x14ac:dyDescent="0.25">
      <c r="A9325" s="41">
        <v>45871</v>
      </c>
      <c r="B9325" s="4">
        <v>4330349100</v>
      </c>
      <c r="C9325" t="s">
        <v>9285</v>
      </c>
      <c r="D9325" s="4" t="s">
        <v>11572</v>
      </c>
      <c r="E9325">
        <v>4</v>
      </c>
      <c r="F9325" t="s">
        <v>25</v>
      </c>
      <c r="G9325" t="s">
        <v>10961</v>
      </c>
      <c r="H9325" t="s">
        <v>8431</v>
      </c>
    </row>
    <row r="9326" spans="1:8" x14ac:dyDescent="0.25">
      <c r="A9326" s="41">
        <v>45871</v>
      </c>
      <c r="B9326" s="4">
        <v>4340427100</v>
      </c>
      <c r="C9326" t="s">
        <v>8719</v>
      </c>
      <c r="D9326" s="4" t="s">
        <v>11572</v>
      </c>
      <c r="E9326">
        <v>5</v>
      </c>
      <c r="F9326" t="s">
        <v>25</v>
      </c>
      <c r="G9326" t="s">
        <v>10961</v>
      </c>
      <c r="H9326" t="s">
        <v>8431</v>
      </c>
    </row>
    <row r="9327" spans="1:8" x14ac:dyDescent="0.25">
      <c r="A9327" s="41">
        <v>45871</v>
      </c>
      <c r="B9327" s="4">
        <v>4330342100</v>
      </c>
      <c r="C9327" t="s">
        <v>8717</v>
      </c>
      <c r="D9327" s="4" t="s">
        <v>11572</v>
      </c>
      <c r="E9327">
        <v>2</v>
      </c>
      <c r="F9327" t="s">
        <v>25</v>
      </c>
      <c r="G9327" t="s">
        <v>10961</v>
      </c>
      <c r="H9327" t="s">
        <v>8431</v>
      </c>
    </row>
    <row r="9328" spans="1:8" x14ac:dyDescent="0.25">
      <c r="A9328" s="41">
        <v>45871</v>
      </c>
      <c r="B9328" s="4" t="s">
        <v>938</v>
      </c>
      <c r="C9328" t="s">
        <v>939</v>
      </c>
      <c r="D9328" s="4" t="s">
        <v>11572</v>
      </c>
      <c r="E9328">
        <v>10</v>
      </c>
      <c r="F9328" t="s">
        <v>14</v>
      </c>
      <c r="G9328" t="s">
        <v>10961</v>
      </c>
      <c r="H9328" t="s">
        <v>8431</v>
      </c>
    </row>
    <row r="9329" spans="1:8" x14ac:dyDescent="0.25">
      <c r="A9329" s="41">
        <v>45871</v>
      </c>
      <c r="B9329" s="4" t="s">
        <v>1269</v>
      </c>
      <c r="C9329" t="s">
        <v>3489</v>
      </c>
      <c r="D9329" s="4" t="s">
        <v>11572</v>
      </c>
      <c r="E9329">
        <v>12</v>
      </c>
      <c r="F9329" t="s">
        <v>14</v>
      </c>
      <c r="G9329" t="s">
        <v>10961</v>
      </c>
      <c r="H9329" t="s">
        <v>8431</v>
      </c>
    </row>
    <row r="9330" spans="1:8" x14ac:dyDescent="0.25">
      <c r="A9330" s="41">
        <v>45871</v>
      </c>
      <c r="B9330" s="4" t="s">
        <v>176</v>
      </c>
      <c r="C9330" t="s">
        <v>177</v>
      </c>
      <c r="D9330" s="4" t="s">
        <v>11572</v>
      </c>
      <c r="E9330">
        <v>4</v>
      </c>
      <c r="F9330" t="s">
        <v>14</v>
      </c>
      <c r="G9330" t="s">
        <v>10961</v>
      </c>
      <c r="H9330" t="s">
        <v>8431</v>
      </c>
    </row>
    <row r="9331" spans="1:8" x14ac:dyDescent="0.25">
      <c r="A9331" s="41">
        <v>45871</v>
      </c>
      <c r="B9331" s="4" t="s">
        <v>1686</v>
      </c>
      <c r="C9331" t="s">
        <v>1687</v>
      </c>
      <c r="D9331" s="4" t="s">
        <v>11572</v>
      </c>
      <c r="E9331">
        <v>10</v>
      </c>
      <c r="F9331" t="s">
        <v>14</v>
      </c>
      <c r="G9331" t="s">
        <v>10961</v>
      </c>
      <c r="H9331" t="s">
        <v>8431</v>
      </c>
    </row>
    <row r="9332" spans="1:8" x14ac:dyDescent="0.25">
      <c r="A9332" s="41">
        <v>45871</v>
      </c>
      <c r="B9332" s="4" t="s">
        <v>740</v>
      </c>
      <c r="C9332" t="s">
        <v>741</v>
      </c>
      <c r="D9332" s="4" t="s">
        <v>11572</v>
      </c>
      <c r="E9332">
        <v>2</v>
      </c>
      <c r="F9332" t="s">
        <v>14</v>
      </c>
      <c r="G9332" t="s">
        <v>10961</v>
      </c>
      <c r="H9332" t="s">
        <v>8431</v>
      </c>
    </row>
    <row r="9333" spans="1:8" x14ac:dyDescent="0.25">
      <c r="A9333" s="41">
        <v>45871</v>
      </c>
      <c r="B9333" s="4" t="s">
        <v>390</v>
      </c>
      <c r="C9333" t="s">
        <v>391</v>
      </c>
      <c r="D9333" s="4" t="s">
        <v>11572</v>
      </c>
      <c r="E9333">
        <v>60</v>
      </c>
      <c r="F9333" t="s">
        <v>14</v>
      </c>
      <c r="G9333" t="s">
        <v>10961</v>
      </c>
      <c r="H9333" t="s">
        <v>8431</v>
      </c>
    </row>
    <row r="9334" spans="1:8" x14ac:dyDescent="0.25">
      <c r="A9334" s="41">
        <v>45871</v>
      </c>
      <c r="B9334" s="4" t="s">
        <v>485</v>
      </c>
      <c r="C9334" t="s">
        <v>486</v>
      </c>
      <c r="D9334" s="4" t="s">
        <v>11572</v>
      </c>
      <c r="E9334">
        <v>240</v>
      </c>
      <c r="F9334" t="s">
        <v>14</v>
      </c>
      <c r="G9334" t="s">
        <v>10961</v>
      </c>
      <c r="H9334" t="s">
        <v>8431</v>
      </c>
    </row>
    <row r="9335" spans="1:8" x14ac:dyDescent="0.25">
      <c r="A9335" s="41">
        <v>45871</v>
      </c>
      <c r="B9335" s="4" t="s">
        <v>7855</v>
      </c>
      <c r="C9335" t="s">
        <v>7856</v>
      </c>
      <c r="D9335" s="4" t="s">
        <v>11572</v>
      </c>
      <c r="E9335">
        <v>2</v>
      </c>
      <c r="F9335" t="s">
        <v>25</v>
      </c>
      <c r="G9335" t="s">
        <v>10961</v>
      </c>
      <c r="H9335" t="s">
        <v>8431</v>
      </c>
    </row>
    <row r="9336" spans="1:8" x14ac:dyDescent="0.25">
      <c r="A9336" s="41">
        <v>45871</v>
      </c>
      <c r="B9336" s="4" t="s">
        <v>722</v>
      </c>
      <c r="C9336" t="s">
        <v>723</v>
      </c>
      <c r="D9336" s="4" t="s">
        <v>11572</v>
      </c>
      <c r="E9336">
        <v>6</v>
      </c>
      <c r="F9336" t="s">
        <v>14</v>
      </c>
      <c r="G9336" t="s">
        <v>10961</v>
      </c>
      <c r="H9336" t="s">
        <v>8431</v>
      </c>
    </row>
    <row r="9337" spans="1:8" x14ac:dyDescent="0.25">
      <c r="A9337" s="41">
        <v>45871</v>
      </c>
      <c r="B9337" s="4" t="s">
        <v>297</v>
      </c>
      <c r="C9337" t="s">
        <v>298</v>
      </c>
      <c r="D9337" s="4" t="s">
        <v>11572</v>
      </c>
      <c r="E9337">
        <v>10</v>
      </c>
      <c r="F9337" t="s">
        <v>25</v>
      </c>
      <c r="G9337" t="s">
        <v>10961</v>
      </c>
      <c r="H9337" t="s">
        <v>8431</v>
      </c>
    </row>
    <row r="9338" spans="1:8" x14ac:dyDescent="0.25">
      <c r="A9338" s="41">
        <v>45871</v>
      </c>
      <c r="B9338" s="4" t="s">
        <v>5097</v>
      </c>
      <c r="C9338" t="s">
        <v>5098</v>
      </c>
      <c r="D9338" s="4" t="s">
        <v>11572</v>
      </c>
      <c r="E9338">
        <v>4</v>
      </c>
      <c r="F9338" t="s">
        <v>14</v>
      </c>
      <c r="G9338" t="s">
        <v>10961</v>
      </c>
      <c r="H9338" t="s">
        <v>8431</v>
      </c>
    </row>
    <row r="9339" spans="1:8" x14ac:dyDescent="0.25">
      <c r="A9339" s="41">
        <v>45871</v>
      </c>
      <c r="B9339" s="4" t="s">
        <v>1230</v>
      </c>
      <c r="C9339" t="s">
        <v>3537</v>
      </c>
      <c r="D9339" s="4" t="s">
        <v>11572</v>
      </c>
      <c r="E9339">
        <v>120</v>
      </c>
      <c r="F9339" t="s">
        <v>14</v>
      </c>
      <c r="G9339" t="s">
        <v>10961</v>
      </c>
      <c r="H9339" t="s">
        <v>8431</v>
      </c>
    </row>
    <row r="9340" spans="1:8" x14ac:dyDescent="0.25">
      <c r="A9340" s="41">
        <v>45871</v>
      </c>
      <c r="B9340" s="4" t="s">
        <v>87</v>
      </c>
      <c r="C9340" t="s">
        <v>88</v>
      </c>
      <c r="D9340" s="4" t="s">
        <v>11572</v>
      </c>
      <c r="E9340">
        <v>2</v>
      </c>
      <c r="F9340" t="s">
        <v>14</v>
      </c>
      <c r="G9340" t="s">
        <v>10961</v>
      </c>
      <c r="H9340" t="s">
        <v>8431</v>
      </c>
    </row>
    <row r="9341" spans="1:8" x14ac:dyDescent="0.25">
      <c r="A9341" s="41">
        <v>45871</v>
      </c>
      <c r="B9341" s="4" t="s">
        <v>81</v>
      </c>
      <c r="C9341" t="s">
        <v>82</v>
      </c>
      <c r="D9341" s="4" t="s">
        <v>11572</v>
      </c>
      <c r="E9341">
        <v>1</v>
      </c>
      <c r="F9341" t="s">
        <v>14</v>
      </c>
      <c r="G9341" t="s">
        <v>10961</v>
      </c>
      <c r="H9341" t="s">
        <v>8431</v>
      </c>
    </row>
    <row r="9342" spans="1:8" x14ac:dyDescent="0.25">
      <c r="A9342" s="41">
        <v>45871</v>
      </c>
      <c r="B9342" s="4">
        <v>1280347100</v>
      </c>
      <c r="C9342" t="s">
        <v>10610</v>
      </c>
      <c r="D9342" s="4" t="s">
        <v>11572</v>
      </c>
      <c r="E9342">
        <v>1</v>
      </c>
      <c r="F9342" t="s">
        <v>25</v>
      </c>
      <c r="G9342" t="s">
        <v>10961</v>
      </c>
      <c r="H9342" t="s">
        <v>8431</v>
      </c>
    </row>
    <row r="9343" spans="1:8" x14ac:dyDescent="0.25">
      <c r="A9343" s="41">
        <v>45873</v>
      </c>
      <c r="B9343" s="4" t="s">
        <v>8809</v>
      </c>
      <c r="C9343" t="s">
        <v>8781</v>
      </c>
      <c r="D9343" s="4">
        <v>2483</v>
      </c>
      <c r="E9343">
        <v>16</v>
      </c>
      <c r="F9343" t="s">
        <v>14</v>
      </c>
      <c r="G9343" t="s">
        <v>10961</v>
      </c>
      <c r="H9343" t="s">
        <v>9420</v>
      </c>
    </row>
    <row r="9344" spans="1:8" x14ac:dyDescent="0.25">
      <c r="A9344" s="41">
        <v>45873</v>
      </c>
      <c r="B9344" s="4" t="s">
        <v>8829</v>
      </c>
      <c r="C9344" t="s">
        <v>8799</v>
      </c>
      <c r="D9344" s="4">
        <v>2483</v>
      </c>
      <c r="E9344">
        <v>16</v>
      </c>
      <c r="F9344" t="s">
        <v>14</v>
      </c>
      <c r="G9344" t="s">
        <v>10961</v>
      </c>
      <c r="H9344" t="s">
        <v>9420</v>
      </c>
    </row>
    <row r="9345" spans="1:8" x14ac:dyDescent="0.25">
      <c r="A9345" s="41">
        <v>45873</v>
      </c>
      <c r="B9345" s="4" t="s">
        <v>8879</v>
      </c>
      <c r="C9345" t="s">
        <v>8850</v>
      </c>
      <c r="D9345" s="4">
        <v>2483</v>
      </c>
      <c r="E9345">
        <v>12</v>
      </c>
      <c r="F9345" t="s">
        <v>14</v>
      </c>
      <c r="G9345" t="s">
        <v>10961</v>
      </c>
      <c r="H9345" t="s">
        <v>9420</v>
      </c>
    </row>
    <row r="9346" spans="1:8" x14ac:dyDescent="0.25">
      <c r="A9346" s="41">
        <v>45873</v>
      </c>
      <c r="B9346" s="4" t="s">
        <v>9478</v>
      </c>
      <c r="C9346" t="s">
        <v>9475</v>
      </c>
      <c r="D9346" s="4">
        <v>2483</v>
      </c>
      <c r="E9346">
        <v>4</v>
      </c>
      <c r="F9346" t="s">
        <v>14</v>
      </c>
      <c r="G9346" t="s">
        <v>10961</v>
      </c>
      <c r="H9346" t="s">
        <v>9420</v>
      </c>
    </row>
    <row r="9347" spans="1:8" x14ac:dyDescent="0.25">
      <c r="A9347" s="41">
        <v>45873</v>
      </c>
      <c r="B9347" s="4" t="s">
        <v>8980</v>
      </c>
      <c r="C9347" t="s">
        <v>8981</v>
      </c>
      <c r="D9347" s="4">
        <v>2483</v>
      </c>
      <c r="E9347">
        <v>8</v>
      </c>
      <c r="F9347" t="s">
        <v>14</v>
      </c>
      <c r="G9347" t="s">
        <v>10961</v>
      </c>
      <c r="H9347" t="s">
        <v>9420</v>
      </c>
    </row>
    <row r="9348" spans="1:8" x14ac:dyDescent="0.25">
      <c r="A9348" s="41">
        <v>45873</v>
      </c>
      <c r="B9348" s="4">
        <v>4340460100</v>
      </c>
      <c r="C9348" t="s">
        <v>8730</v>
      </c>
      <c r="D9348" s="4">
        <v>2483</v>
      </c>
      <c r="E9348">
        <v>8</v>
      </c>
      <c r="F9348" t="s">
        <v>14</v>
      </c>
      <c r="G9348" t="s">
        <v>10961</v>
      </c>
      <c r="H9348" t="s">
        <v>9420</v>
      </c>
    </row>
    <row r="9349" spans="1:8" x14ac:dyDescent="0.25">
      <c r="A9349" s="41">
        <v>45873</v>
      </c>
      <c r="B9349" s="4" t="s">
        <v>8883</v>
      </c>
      <c r="C9349" t="s">
        <v>8854</v>
      </c>
      <c r="D9349" s="4">
        <v>2483</v>
      </c>
      <c r="E9349">
        <v>2</v>
      </c>
      <c r="F9349" t="s">
        <v>14</v>
      </c>
      <c r="G9349" t="s">
        <v>10961</v>
      </c>
      <c r="H9349" t="s">
        <v>9420</v>
      </c>
    </row>
    <row r="9350" spans="1:8" x14ac:dyDescent="0.25">
      <c r="A9350" s="41">
        <v>45873</v>
      </c>
      <c r="B9350" s="4" t="s">
        <v>8893</v>
      </c>
      <c r="C9350" t="s">
        <v>8867</v>
      </c>
      <c r="D9350" s="4">
        <v>2483</v>
      </c>
      <c r="E9350">
        <v>3</v>
      </c>
      <c r="F9350" t="s">
        <v>14</v>
      </c>
      <c r="G9350" t="s">
        <v>10961</v>
      </c>
      <c r="H9350" t="s">
        <v>9420</v>
      </c>
    </row>
    <row r="9351" spans="1:8" x14ac:dyDescent="0.25">
      <c r="A9351" s="41">
        <v>45873</v>
      </c>
      <c r="B9351" s="4" t="s">
        <v>5423</v>
      </c>
      <c r="C9351" t="s">
        <v>5424</v>
      </c>
      <c r="D9351" s="4">
        <v>2465</v>
      </c>
      <c r="E9351">
        <v>80</v>
      </c>
      <c r="F9351" t="s">
        <v>25</v>
      </c>
      <c r="G9351" t="s">
        <v>10961</v>
      </c>
      <c r="H9351" t="s">
        <v>9381</v>
      </c>
    </row>
    <row r="9352" spans="1:8" x14ac:dyDescent="0.25">
      <c r="A9352" s="41">
        <v>45873</v>
      </c>
      <c r="B9352" s="4" t="s">
        <v>5346</v>
      </c>
      <c r="C9352" t="s">
        <v>5347</v>
      </c>
      <c r="D9352" s="4">
        <v>2465</v>
      </c>
      <c r="E9352">
        <v>15</v>
      </c>
      <c r="F9352" t="s">
        <v>25</v>
      </c>
      <c r="G9352" t="s">
        <v>10961</v>
      </c>
      <c r="H9352" t="s">
        <v>9381</v>
      </c>
    </row>
    <row r="9353" spans="1:8" x14ac:dyDescent="0.25">
      <c r="A9353" s="41">
        <v>45873</v>
      </c>
      <c r="B9353" s="4" t="s">
        <v>1288</v>
      </c>
      <c r="C9353" t="s">
        <v>1289</v>
      </c>
      <c r="D9353" s="4">
        <v>2465</v>
      </c>
      <c r="E9353">
        <v>360</v>
      </c>
      <c r="F9353" t="s">
        <v>14</v>
      </c>
      <c r="G9353" t="s">
        <v>10961</v>
      </c>
      <c r="H9353" t="s">
        <v>9381</v>
      </c>
    </row>
    <row r="9354" spans="1:8" x14ac:dyDescent="0.25">
      <c r="A9354" s="41">
        <v>45873</v>
      </c>
      <c r="B9354" s="4" t="s">
        <v>10171</v>
      </c>
      <c r="C9354" t="s">
        <v>6614</v>
      </c>
      <c r="D9354" s="4">
        <v>2445</v>
      </c>
      <c r="E9354">
        <v>20</v>
      </c>
      <c r="F9354" t="s">
        <v>14</v>
      </c>
      <c r="G9354" t="s">
        <v>10961</v>
      </c>
      <c r="H9354" t="s">
        <v>11573</v>
      </c>
    </row>
    <row r="9355" spans="1:8" x14ac:dyDescent="0.25">
      <c r="A9355" s="41">
        <v>45873</v>
      </c>
      <c r="B9355" s="4" t="s">
        <v>6424</v>
      </c>
      <c r="C9355" t="s">
        <v>6425</v>
      </c>
      <c r="D9355" s="4">
        <v>2445</v>
      </c>
      <c r="E9355">
        <v>10</v>
      </c>
      <c r="F9355" t="s">
        <v>14</v>
      </c>
      <c r="G9355" t="s">
        <v>10961</v>
      </c>
      <c r="H9355" t="s">
        <v>11573</v>
      </c>
    </row>
    <row r="9356" spans="1:8" x14ac:dyDescent="0.25">
      <c r="A9356" s="41">
        <v>45873</v>
      </c>
      <c r="B9356" s="4" t="s">
        <v>6430</v>
      </c>
      <c r="C9356" t="s">
        <v>6431</v>
      </c>
      <c r="D9356" s="4">
        <v>2445</v>
      </c>
      <c r="E9356">
        <v>10</v>
      </c>
      <c r="F9356" t="s">
        <v>14</v>
      </c>
      <c r="G9356" t="s">
        <v>10961</v>
      </c>
      <c r="H9356" t="s">
        <v>11573</v>
      </c>
    </row>
    <row r="9357" spans="1:8" x14ac:dyDescent="0.25">
      <c r="A9357" s="41">
        <v>45873</v>
      </c>
      <c r="B9357" s="4" t="s">
        <v>8882</v>
      </c>
      <c r="C9357" t="s">
        <v>8853</v>
      </c>
      <c r="D9357" s="4">
        <v>2445</v>
      </c>
      <c r="E9357">
        <v>5</v>
      </c>
      <c r="F9357" t="s">
        <v>14</v>
      </c>
      <c r="G9357" t="s">
        <v>10961</v>
      </c>
      <c r="H9357" t="s">
        <v>11573</v>
      </c>
    </row>
    <row r="9358" spans="1:8" x14ac:dyDescent="0.25">
      <c r="A9358" s="41">
        <v>45873</v>
      </c>
      <c r="B9358" s="4" t="s">
        <v>1917</v>
      </c>
      <c r="C9358" t="s">
        <v>1918</v>
      </c>
      <c r="D9358" s="4">
        <v>2445</v>
      </c>
      <c r="E9358">
        <v>6</v>
      </c>
      <c r="F9358" t="s">
        <v>14</v>
      </c>
      <c r="G9358" t="s">
        <v>10961</v>
      </c>
      <c r="H9358" t="s">
        <v>11573</v>
      </c>
    </row>
    <row r="9359" spans="1:8" x14ac:dyDescent="0.25">
      <c r="A9359" s="41">
        <v>45873</v>
      </c>
      <c r="B9359" s="4" t="s">
        <v>663</v>
      </c>
      <c r="C9359" t="s">
        <v>664</v>
      </c>
      <c r="D9359" s="4">
        <v>2445</v>
      </c>
      <c r="E9359">
        <v>40</v>
      </c>
      <c r="F9359" t="s">
        <v>14</v>
      </c>
      <c r="G9359" t="s">
        <v>10961</v>
      </c>
      <c r="H9359" t="s">
        <v>11573</v>
      </c>
    </row>
    <row r="9360" spans="1:8" x14ac:dyDescent="0.25">
      <c r="A9360" s="41">
        <v>45873</v>
      </c>
      <c r="B9360" s="4" t="s">
        <v>2989</v>
      </c>
      <c r="C9360" t="s">
        <v>2990</v>
      </c>
      <c r="D9360" s="4">
        <v>2445</v>
      </c>
      <c r="E9360">
        <v>12</v>
      </c>
      <c r="F9360" t="s">
        <v>14</v>
      </c>
      <c r="G9360" t="s">
        <v>10961</v>
      </c>
      <c r="H9360" t="s">
        <v>11573</v>
      </c>
    </row>
    <row r="9361" spans="1:8" x14ac:dyDescent="0.25">
      <c r="A9361" s="41">
        <v>45873</v>
      </c>
      <c r="B9361" s="4" t="s">
        <v>1609</v>
      </c>
      <c r="C9361" t="s">
        <v>1610</v>
      </c>
      <c r="D9361" s="4">
        <v>2445</v>
      </c>
      <c r="E9361">
        <v>2</v>
      </c>
      <c r="F9361" t="s">
        <v>14</v>
      </c>
      <c r="G9361" t="s">
        <v>10961</v>
      </c>
      <c r="H9361" t="s">
        <v>11573</v>
      </c>
    </row>
    <row r="9362" spans="1:8" x14ac:dyDescent="0.25">
      <c r="A9362" s="41">
        <v>45873</v>
      </c>
      <c r="B9362" s="4" t="s">
        <v>5344</v>
      </c>
      <c r="C9362" t="s">
        <v>5345</v>
      </c>
      <c r="D9362" s="4">
        <v>2445</v>
      </c>
      <c r="E9362">
        <v>4</v>
      </c>
      <c r="F9362" t="s">
        <v>25</v>
      </c>
      <c r="G9362" t="s">
        <v>10961</v>
      </c>
      <c r="H9362" t="s">
        <v>11573</v>
      </c>
    </row>
    <row r="9363" spans="1:8" x14ac:dyDescent="0.25">
      <c r="A9363" s="41">
        <v>45873</v>
      </c>
      <c r="B9363" s="4" t="s">
        <v>1468</v>
      </c>
      <c r="C9363" t="s">
        <v>3015</v>
      </c>
      <c r="D9363" s="4">
        <v>2445</v>
      </c>
      <c r="E9363">
        <v>2</v>
      </c>
      <c r="F9363" t="s">
        <v>14</v>
      </c>
      <c r="G9363" t="s">
        <v>10961</v>
      </c>
      <c r="H9363" t="s">
        <v>11573</v>
      </c>
    </row>
    <row r="9364" spans="1:8" x14ac:dyDescent="0.25">
      <c r="A9364" s="41">
        <v>45873</v>
      </c>
      <c r="B9364" s="4" t="s">
        <v>4972</v>
      </c>
      <c r="C9364" t="s">
        <v>4973</v>
      </c>
      <c r="D9364" s="4">
        <v>2445</v>
      </c>
      <c r="E9364">
        <v>4</v>
      </c>
      <c r="F9364" t="s">
        <v>25</v>
      </c>
      <c r="G9364" t="s">
        <v>10961</v>
      </c>
      <c r="H9364" t="s">
        <v>11573</v>
      </c>
    </row>
    <row r="9365" spans="1:8" x14ac:dyDescent="0.25">
      <c r="A9365" s="41">
        <v>45873</v>
      </c>
      <c r="B9365" s="4" t="s">
        <v>9947</v>
      </c>
      <c r="C9365" t="s">
        <v>9947</v>
      </c>
      <c r="D9365" s="4" t="s">
        <v>11574</v>
      </c>
      <c r="E9365">
        <v>20</v>
      </c>
      <c r="F9365" t="s">
        <v>14</v>
      </c>
      <c r="G9365" t="s">
        <v>10961</v>
      </c>
      <c r="H9365" t="s">
        <v>8431</v>
      </c>
    </row>
    <row r="9366" spans="1:8" x14ac:dyDescent="0.25">
      <c r="A9366" s="41">
        <v>45873</v>
      </c>
      <c r="B9366" s="4" t="s">
        <v>1563</v>
      </c>
      <c r="C9366" t="s">
        <v>1564</v>
      </c>
      <c r="D9366" s="4" t="s">
        <v>11574</v>
      </c>
      <c r="E9366">
        <v>4</v>
      </c>
      <c r="F9366" t="s">
        <v>14</v>
      </c>
      <c r="G9366" t="s">
        <v>10961</v>
      </c>
      <c r="H9366" t="s">
        <v>8431</v>
      </c>
    </row>
    <row r="9367" spans="1:8" x14ac:dyDescent="0.25">
      <c r="A9367" s="41">
        <v>45873</v>
      </c>
      <c r="B9367" s="4" t="s">
        <v>7487</v>
      </c>
      <c r="C9367" t="s">
        <v>7488</v>
      </c>
      <c r="D9367" s="4" t="s">
        <v>11574</v>
      </c>
      <c r="E9367">
        <v>50</v>
      </c>
      <c r="F9367" t="s">
        <v>14</v>
      </c>
      <c r="G9367" t="s">
        <v>10961</v>
      </c>
      <c r="H9367" t="s">
        <v>8431</v>
      </c>
    </row>
    <row r="9368" spans="1:8" x14ac:dyDescent="0.25">
      <c r="A9368" s="41">
        <v>45873</v>
      </c>
      <c r="B9368" s="4" t="s">
        <v>7274</v>
      </c>
      <c r="C9368" t="s">
        <v>7275</v>
      </c>
      <c r="D9368" s="4" t="s">
        <v>11574</v>
      </c>
      <c r="E9368">
        <v>40</v>
      </c>
      <c r="F9368" t="s">
        <v>14</v>
      </c>
      <c r="G9368" t="s">
        <v>10961</v>
      </c>
      <c r="H9368" t="s">
        <v>8431</v>
      </c>
    </row>
    <row r="9369" spans="1:8" x14ac:dyDescent="0.25">
      <c r="A9369" s="41">
        <v>45873</v>
      </c>
      <c r="B9369" s="4" t="s">
        <v>9917</v>
      </c>
      <c r="C9369" t="s">
        <v>9918</v>
      </c>
      <c r="D9369" s="4" t="s">
        <v>11574</v>
      </c>
      <c r="E9369">
        <v>20</v>
      </c>
      <c r="F9369" t="s">
        <v>14</v>
      </c>
      <c r="G9369" t="s">
        <v>10961</v>
      </c>
      <c r="H9369" t="s">
        <v>8431</v>
      </c>
    </row>
    <row r="9370" spans="1:8" x14ac:dyDescent="0.25">
      <c r="A9370" s="41">
        <v>45873</v>
      </c>
      <c r="B9370" s="4" t="s">
        <v>2418</v>
      </c>
      <c r="C9370" t="s">
        <v>2476</v>
      </c>
      <c r="D9370" s="4" t="s">
        <v>11574</v>
      </c>
      <c r="E9370">
        <v>4</v>
      </c>
      <c r="F9370" t="s">
        <v>14</v>
      </c>
      <c r="G9370" t="s">
        <v>10961</v>
      </c>
      <c r="H9370" t="s">
        <v>8431</v>
      </c>
    </row>
    <row r="9371" spans="1:8" x14ac:dyDescent="0.25">
      <c r="A9371" s="41">
        <v>45873</v>
      </c>
      <c r="B9371" s="4" t="s">
        <v>2217</v>
      </c>
      <c r="C9371" t="s">
        <v>2218</v>
      </c>
      <c r="D9371" s="4" t="s">
        <v>11574</v>
      </c>
      <c r="E9371">
        <v>24</v>
      </c>
      <c r="F9371" t="s">
        <v>14</v>
      </c>
      <c r="G9371" t="s">
        <v>10961</v>
      </c>
      <c r="H9371" t="s">
        <v>8431</v>
      </c>
    </row>
    <row r="9372" spans="1:8" x14ac:dyDescent="0.25">
      <c r="A9372" s="41">
        <v>45873</v>
      </c>
      <c r="B9372" s="4" t="s">
        <v>10229</v>
      </c>
      <c r="C9372" t="s">
        <v>4224</v>
      </c>
      <c r="D9372" s="4" t="s">
        <v>11574</v>
      </c>
      <c r="E9372">
        <v>36</v>
      </c>
      <c r="F9372" t="s">
        <v>14</v>
      </c>
      <c r="G9372" t="s">
        <v>10961</v>
      </c>
      <c r="H9372" t="s">
        <v>8431</v>
      </c>
    </row>
    <row r="9373" spans="1:8" x14ac:dyDescent="0.25">
      <c r="A9373" s="41">
        <v>45873</v>
      </c>
      <c r="B9373" s="4" t="s">
        <v>663</v>
      </c>
      <c r="C9373" t="s">
        <v>664</v>
      </c>
      <c r="D9373" s="4" t="s">
        <v>11574</v>
      </c>
      <c r="E9373">
        <v>10</v>
      </c>
      <c r="F9373" t="s">
        <v>14</v>
      </c>
      <c r="G9373" t="s">
        <v>10961</v>
      </c>
      <c r="H9373" t="s">
        <v>8431</v>
      </c>
    </row>
    <row r="9374" spans="1:8" x14ac:dyDescent="0.25">
      <c r="A9374" s="41">
        <v>45873</v>
      </c>
      <c r="B9374" s="4" t="s">
        <v>2371</v>
      </c>
      <c r="C9374" t="s">
        <v>2442</v>
      </c>
      <c r="D9374" s="4" t="s">
        <v>11574</v>
      </c>
      <c r="E9374">
        <v>10</v>
      </c>
      <c r="F9374" t="s">
        <v>25</v>
      </c>
      <c r="G9374" t="s">
        <v>10961</v>
      </c>
      <c r="H9374" t="s">
        <v>8431</v>
      </c>
    </row>
    <row r="9375" spans="1:8" x14ac:dyDescent="0.25">
      <c r="A9375" s="41">
        <v>45873</v>
      </c>
      <c r="B9375" s="4" t="s">
        <v>722</v>
      </c>
      <c r="C9375" t="s">
        <v>723</v>
      </c>
      <c r="D9375" s="4" t="s">
        <v>11574</v>
      </c>
      <c r="E9375">
        <v>6</v>
      </c>
      <c r="F9375" t="s">
        <v>14</v>
      </c>
      <c r="G9375" t="s">
        <v>10961</v>
      </c>
      <c r="H9375" t="s">
        <v>8431</v>
      </c>
    </row>
    <row r="9376" spans="1:8" x14ac:dyDescent="0.25">
      <c r="A9376" s="41">
        <v>45873</v>
      </c>
      <c r="B9376" s="4" t="s">
        <v>9263</v>
      </c>
      <c r="C9376" t="s">
        <v>8966</v>
      </c>
      <c r="D9376" s="4" t="s">
        <v>11574</v>
      </c>
      <c r="E9376">
        <v>1</v>
      </c>
      <c r="F9376" t="s">
        <v>25</v>
      </c>
      <c r="G9376" t="s">
        <v>10961</v>
      </c>
      <c r="H9376" t="s">
        <v>8431</v>
      </c>
    </row>
    <row r="9377" spans="1:8" x14ac:dyDescent="0.25">
      <c r="A9377" s="41">
        <v>45873</v>
      </c>
      <c r="B9377" s="4" t="s">
        <v>9374</v>
      </c>
      <c r="C9377" t="s">
        <v>8965</v>
      </c>
      <c r="D9377" s="4" t="s">
        <v>11574</v>
      </c>
      <c r="E9377">
        <v>3</v>
      </c>
      <c r="F9377" t="s">
        <v>14</v>
      </c>
      <c r="G9377" t="s">
        <v>10961</v>
      </c>
      <c r="H9377" t="s">
        <v>8431</v>
      </c>
    </row>
    <row r="9378" spans="1:8" x14ac:dyDescent="0.25">
      <c r="A9378" s="41">
        <v>45873</v>
      </c>
      <c r="B9378" s="4" t="s">
        <v>5372</v>
      </c>
      <c r="C9378" t="s">
        <v>5373</v>
      </c>
      <c r="D9378" s="4" t="s">
        <v>11574</v>
      </c>
      <c r="E9378">
        <v>10</v>
      </c>
      <c r="F9378" t="s">
        <v>14</v>
      </c>
      <c r="G9378" t="s">
        <v>10961</v>
      </c>
      <c r="H9378" t="s">
        <v>8431</v>
      </c>
    </row>
    <row r="9379" spans="1:8" x14ac:dyDescent="0.25">
      <c r="A9379" s="41">
        <v>45873</v>
      </c>
      <c r="B9379" s="4" t="s">
        <v>5374</v>
      </c>
      <c r="C9379" t="s">
        <v>5375</v>
      </c>
      <c r="D9379" s="4" t="s">
        <v>11574</v>
      </c>
      <c r="E9379">
        <v>8</v>
      </c>
      <c r="F9379" t="s">
        <v>14</v>
      </c>
      <c r="G9379" t="s">
        <v>10961</v>
      </c>
      <c r="H9379" t="s">
        <v>8431</v>
      </c>
    </row>
    <row r="9380" spans="1:8" x14ac:dyDescent="0.25">
      <c r="A9380" s="41">
        <v>45873</v>
      </c>
      <c r="B9380" s="4" t="s">
        <v>8819</v>
      </c>
      <c r="C9380" t="s">
        <v>8789</v>
      </c>
      <c r="D9380" s="4" t="s">
        <v>11574</v>
      </c>
      <c r="E9380">
        <v>8</v>
      </c>
      <c r="F9380" t="s">
        <v>14</v>
      </c>
      <c r="G9380" t="s">
        <v>10961</v>
      </c>
      <c r="H9380" t="s">
        <v>8431</v>
      </c>
    </row>
    <row r="9381" spans="1:8" x14ac:dyDescent="0.25">
      <c r="A9381" s="41">
        <v>45873</v>
      </c>
      <c r="B9381" s="4">
        <v>1280359100</v>
      </c>
      <c r="C9381" t="s">
        <v>8650</v>
      </c>
      <c r="D9381" s="4" t="s">
        <v>11574</v>
      </c>
      <c r="E9381">
        <v>3</v>
      </c>
      <c r="F9381" t="s">
        <v>25</v>
      </c>
      <c r="G9381" t="s">
        <v>10961</v>
      </c>
      <c r="H9381" t="s">
        <v>8431</v>
      </c>
    </row>
    <row r="9382" spans="1:8" x14ac:dyDescent="0.25">
      <c r="A9382" s="41">
        <v>45873</v>
      </c>
      <c r="B9382" s="4" t="s">
        <v>9008</v>
      </c>
      <c r="C9382" t="s">
        <v>3230</v>
      </c>
      <c r="D9382" s="4" t="s">
        <v>11574</v>
      </c>
      <c r="E9382">
        <v>20</v>
      </c>
      <c r="F9382" t="s">
        <v>14</v>
      </c>
      <c r="G9382" t="s">
        <v>10961</v>
      </c>
      <c r="H9382" t="s">
        <v>8431</v>
      </c>
    </row>
    <row r="9383" spans="1:8" x14ac:dyDescent="0.25">
      <c r="A9383" s="41">
        <v>45873</v>
      </c>
      <c r="B9383" s="4" t="s">
        <v>3228</v>
      </c>
      <c r="C9383" t="s">
        <v>3229</v>
      </c>
      <c r="D9383" s="4" t="s">
        <v>11574</v>
      </c>
      <c r="E9383">
        <v>20</v>
      </c>
      <c r="F9383" t="s">
        <v>14</v>
      </c>
      <c r="G9383" t="s">
        <v>10961</v>
      </c>
      <c r="H9383" t="s">
        <v>8431</v>
      </c>
    </row>
    <row r="9384" spans="1:8" x14ac:dyDescent="0.25">
      <c r="A9384" s="41">
        <v>45873</v>
      </c>
      <c r="B9384" s="4" t="s">
        <v>5906</v>
      </c>
      <c r="C9384" t="s">
        <v>5907</v>
      </c>
      <c r="D9384" s="4" t="s">
        <v>11574</v>
      </c>
      <c r="E9384">
        <v>10</v>
      </c>
      <c r="F9384" t="s">
        <v>14</v>
      </c>
      <c r="G9384" t="s">
        <v>10961</v>
      </c>
      <c r="H9384" t="s">
        <v>8431</v>
      </c>
    </row>
    <row r="9385" spans="1:8" x14ac:dyDescent="0.25">
      <c r="A9385" s="41">
        <v>45873</v>
      </c>
      <c r="B9385" s="4" t="s">
        <v>9754</v>
      </c>
      <c r="C9385" t="s">
        <v>9764</v>
      </c>
      <c r="D9385" s="4" t="s">
        <v>11574</v>
      </c>
      <c r="E9385">
        <v>4</v>
      </c>
      <c r="F9385" t="s">
        <v>14</v>
      </c>
      <c r="G9385" t="s">
        <v>10961</v>
      </c>
      <c r="H9385" t="s">
        <v>8431</v>
      </c>
    </row>
    <row r="9386" spans="1:8" x14ac:dyDescent="0.25">
      <c r="A9386" s="41">
        <v>45873</v>
      </c>
      <c r="B9386" s="4" t="s">
        <v>10326</v>
      </c>
      <c r="C9386" t="s">
        <v>2748</v>
      </c>
      <c r="D9386" s="4" t="s">
        <v>11574</v>
      </c>
      <c r="E9386">
        <v>6</v>
      </c>
      <c r="F9386" t="s">
        <v>14</v>
      </c>
      <c r="G9386" t="s">
        <v>10961</v>
      </c>
      <c r="H9386" t="s">
        <v>8431</v>
      </c>
    </row>
    <row r="9387" spans="1:8" x14ac:dyDescent="0.25">
      <c r="A9387" s="41">
        <v>45873</v>
      </c>
      <c r="B9387" s="4" t="s">
        <v>10148</v>
      </c>
      <c r="C9387" t="s">
        <v>6247</v>
      </c>
      <c r="D9387" s="4" t="s">
        <v>11574</v>
      </c>
      <c r="E9387">
        <v>10</v>
      </c>
      <c r="F9387" t="s">
        <v>14</v>
      </c>
      <c r="G9387" t="s">
        <v>10961</v>
      </c>
      <c r="H9387" t="s">
        <v>8431</v>
      </c>
    </row>
    <row r="9388" spans="1:8" x14ac:dyDescent="0.25">
      <c r="A9388" s="41">
        <v>45873</v>
      </c>
      <c r="B9388" s="4" t="s">
        <v>6</v>
      </c>
      <c r="C9388" t="s">
        <v>7</v>
      </c>
      <c r="D9388" s="4" t="s">
        <v>11574</v>
      </c>
      <c r="E9388">
        <v>10</v>
      </c>
      <c r="F9388" t="s">
        <v>14</v>
      </c>
      <c r="G9388" t="s">
        <v>10961</v>
      </c>
      <c r="H9388" t="s">
        <v>8431</v>
      </c>
    </row>
    <row r="9389" spans="1:8" x14ac:dyDescent="0.25">
      <c r="A9389" s="41">
        <v>45873</v>
      </c>
      <c r="B9389" s="4" t="s">
        <v>2786</v>
      </c>
      <c r="C9389" t="s">
        <v>2787</v>
      </c>
      <c r="D9389" s="4" t="s">
        <v>11574</v>
      </c>
      <c r="E9389">
        <v>2</v>
      </c>
      <c r="F9389" t="s">
        <v>14</v>
      </c>
      <c r="G9389" t="s">
        <v>10961</v>
      </c>
      <c r="H9389" t="s">
        <v>8431</v>
      </c>
    </row>
    <row r="9390" spans="1:8" x14ac:dyDescent="0.25">
      <c r="A9390" s="41">
        <v>45873</v>
      </c>
      <c r="B9390" s="4" t="s">
        <v>9945</v>
      </c>
      <c r="C9390" t="s">
        <v>9945</v>
      </c>
      <c r="D9390" s="4" t="s">
        <v>11574</v>
      </c>
      <c r="E9390">
        <v>6</v>
      </c>
      <c r="F9390" t="s">
        <v>14</v>
      </c>
      <c r="G9390" t="s">
        <v>10961</v>
      </c>
      <c r="H9390" t="s">
        <v>8431</v>
      </c>
    </row>
    <row r="9391" spans="1:8" x14ac:dyDescent="0.25">
      <c r="A9391" s="41">
        <v>45873</v>
      </c>
      <c r="B9391" s="4" t="s">
        <v>1756</v>
      </c>
      <c r="C9391" t="s">
        <v>1757</v>
      </c>
      <c r="D9391" s="4" t="s">
        <v>11574</v>
      </c>
      <c r="E9391">
        <v>10</v>
      </c>
      <c r="F9391" t="s">
        <v>14</v>
      </c>
      <c r="G9391" t="s">
        <v>10961</v>
      </c>
      <c r="H9391" t="s">
        <v>8431</v>
      </c>
    </row>
    <row r="9392" spans="1:8" x14ac:dyDescent="0.25">
      <c r="A9392" s="41">
        <v>45873</v>
      </c>
      <c r="B9392" s="4" t="s">
        <v>2617</v>
      </c>
      <c r="C9392" t="s">
        <v>2618</v>
      </c>
      <c r="D9392" s="4" t="s">
        <v>11574</v>
      </c>
      <c r="E9392">
        <v>3</v>
      </c>
      <c r="F9392" t="s">
        <v>14</v>
      </c>
      <c r="G9392" t="s">
        <v>10961</v>
      </c>
      <c r="H9392" t="s">
        <v>8431</v>
      </c>
    </row>
    <row r="9393" spans="1:8" x14ac:dyDescent="0.25">
      <c r="A9393" s="41">
        <v>45873</v>
      </c>
      <c r="B9393" s="4" t="s">
        <v>1089</v>
      </c>
      <c r="C9393" t="s">
        <v>3855</v>
      </c>
      <c r="D9393" s="4" t="s">
        <v>11574</v>
      </c>
      <c r="E9393">
        <v>2</v>
      </c>
      <c r="F9393" t="s">
        <v>14</v>
      </c>
      <c r="G9393" t="s">
        <v>10961</v>
      </c>
      <c r="H9393" t="s">
        <v>8431</v>
      </c>
    </row>
    <row r="9394" spans="1:8" x14ac:dyDescent="0.25">
      <c r="A9394" s="41">
        <v>45873</v>
      </c>
      <c r="B9394" s="4" t="s">
        <v>11575</v>
      </c>
      <c r="C9394" t="s">
        <v>11575</v>
      </c>
      <c r="D9394" s="4" t="s">
        <v>11574</v>
      </c>
      <c r="E9394">
        <v>2</v>
      </c>
      <c r="F9394" t="s">
        <v>14</v>
      </c>
      <c r="G9394" t="s">
        <v>10961</v>
      </c>
      <c r="H9394" t="s">
        <v>8431</v>
      </c>
    </row>
    <row r="9395" spans="1:8" x14ac:dyDescent="0.25">
      <c r="A9395" s="41">
        <v>45873</v>
      </c>
      <c r="B9395" s="4" t="s">
        <v>11576</v>
      </c>
      <c r="C9395" t="s">
        <v>11576</v>
      </c>
      <c r="D9395" s="4" t="s">
        <v>11574</v>
      </c>
      <c r="E9395">
        <v>2</v>
      </c>
      <c r="F9395" t="s">
        <v>14</v>
      </c>
      <c r="G9395" t="s">
        <v>10961</v>
      </c>
      <c r="H9395" t="s">
        <v>8431</v>
      </c>
    </row>
    <row r="9396" spans="1:8" x14ac:dyDescent="0.25">
      <c r="A9396" s="41">
        <v>45873</v>
      </c>
      <c r="B9396" s="4" t="s">
        <v>11577</v>
      </c>
      <c r="C9396" t="s">
        <v>11577</v>
      </c>
      <c r="D9396" s="4" t="s">
        <v>11574</v>
      </c>
      <c r="E9396">
        <v>2</v>
      </c>
      <c r="F9396" t="s">
        <v>14</v>
      </c>
      <c r="G9396" t="s">
        <v>10961</v>
      </c>
      <c r="H9396" t="s">
        <v>8431</v>
      </c>
    </row>
    <row r="9397" spans="1:8" x14ac:dyDescent="0.25">
      <c r="A9397" s="41">
        <v>45873</v>
      </c>
      <c r="B9397" s="4" t="s">
        <v>1901</v>
      </c>
      <c r="C9397" t="s">
        <v>1902</v>
      </c>
      <c r="D9397" s="4" t="s">
        <v>11574</v>
      </c>
      <c r="E9397">
        <v>2</v>
      </c>
      <c r="F9397" t="s">
        <v>14</v>
      </c>
      <c r="G9397" t="s">
        <v>10961</v>
      </c>
      <c r="H9397" t="s">
        <v>8431</v>
      </c>
    </row>
    <row r="9398" spans="1:8" x14ac:dyDescent="0.25">
      <c r="A9398" s="41">
        <v>45873</v>
      </c>
      <c r="B9398" s="4" t="s">
        <v>9917</v>
      </c>
      <c r="C9398" t="s">
        <v>9918</v>
      </c>
      <c r="D9398" s="4" t="s">
        <v>11574</v>
      </c>
      <c r="E9398">
        <v>20</v>
      </c>
      <c r="F9398" t="s">
        <v>14</v>
      </c>
      <c r="G9398" t="s">
        <v>10961</v>
      </c>
      <c r="H9398" t="s">
        <v>8431</v>
      </c>
    </row>
    <row r="9399" spans="1:8" x14ac:dyDescent="0.25">
      <c r="A9399" s="41">
        <v>45873</v>
      </c>
      <c r="B9399" s="4" t="s">
        <v>9291</v>
      </c>
      <c r="C9399" t="s">
        <v>8364</v>
      </c>
      <c r="D9399" s="4" t="s">
        <v>11574</v>
      </c>
      <c r="E9399">
        <v>10</v>
      </c>
      <c r="F9399" t="s">
        <v>14</v>
      </c>
      <c r="G9399" t="s">
        <v>10961</v>
      </c>
      <c r="H9399" t="s">
        <v>8431</v>
      </c>
    </row>
    <row r="9400" spans="1:8" x14ac:dyDescent="0.25">
      <c r="A9400" s="41">
        <v>45873</v>
      </c>
      <c r="B9400" s="4" t="s">
        <v>8461</v>
      </c>
      <c r="C9400" t="s">
        <v>8462</v>
      </c>
      <c r="D9400" s="4" t="s">
        <v>11574</v>
      </c>
      <c r="E9400">
        <v>2</v>
      </c>
      <c r="F9400" t="s">
        <v>14</v>
      </c>
      <c r="G9400" t="s">
        <v>10961</v>
      </c>
      <c r="H9400" t="s">
        <v>8431</v>
      </c>
    </row>
    <row r="9401" spans="1:8" x14ac:dyDescent="0.25">
      <c r="A9401" s="41">
        <v>45873</v>
      </c>
      <c r="B9401" s="4" t="s">
        <v>10493</v>
      </c>
      <c r="C9401" t="s">
        <v>10494</v>
      </c>
      <c r="D9401" s="4" t="s">
        <v>11574</v>
      </c>
      <c r="E9401">
        <v>2</v>
      </c>
      <c r="F9401" t="s">
        <v>14</v>
      </c>
      <c r="G9401" t="s">
        <v>10961</v>
      </c>
      <c r="H9401" t="s">
        <v>8431</v>
      </c>
    </row>
    <row r="9402" spans="1:8" x14ac:dyDescent="0.25">
      <c r="A9402" s="41">
        <v>45873</v>
      </c>
      <c r="B9402" s="4" t="s">
        <v>4044</v>
      </c>
      <c r="C9402" t="s">
        <v>10545</v>
      </c>
      <c r="D9402" s="4" t="s">
        <v>11574</v>
      </c>
      <c r="E9402">
        <v>4</v>
      </c>
      <c r="F9402" t="s">
        <v>14</v>
      </c>
      <c r="G9402" t="s">
        <v>10961</v>
      </c>
      <c r="H9402" t="s">
        <v>8431</v>
      </c>
    </row>
    <row r="9403" spans="1:8" x14ac:dyDescent="0.25">
      <c r="A9403" s="41">
        <v>45870</v>
      </c>
      <c r="B9403" s="4" t="s">
        <v>11578</v>
      </c>
      <c r="C9403" t="s">
        <v>11579</v>
      </c>
      <c r="D9403" s="4">
        <v>4085</v>
      </c>
      <c r="E9403">
        <v>100</v>
      </c>
      <c r="F9403" t="s">
        <v>14</v>
      </c>
      <c r="G9403" t="s">
        <v>10003</v>
      </c>
    </row>
    <row r="9404" spans="1:8" x14ac:dyDescent="0.25">
      <c r="A9404" s="41">
        <v>45870</v>
      </c>
      <c r="B9404" s="4" t="s">
        <v>11099</v>
      </c>
      <c r="C9404" t="s">
        <v>11101</v>
      </c>
      <c r="D9404" s="4">
        <v>4086</v>
      </c>
      <c r="E9404">
        <v>135</v>
      </c>
      <c r="F9404" t="s">
        <v>14</v>
      </c>
      <c r="G9404" t="s">
        <v>10003</v>
      </c>
    </row>
    <row r="9405" spans="1:8" x14ac:dyDescent="0.25">
      <c r="A9405" s="41">
        <v>45870</v>
      </c>
      <c r="B9405" s="4" t="s">
        <v>11100</v>
      </c>
      <c r="C9405" t="s">
        <v>11102</v>
      </c>
      <c r="D9405" s="4">
        <v>4087</v>
      </c>
      <c r="E9405">
        <v>172</v>
      </c>
      <c r="F9405" t="s">
        <v>14</v>
      </c>
      <c r="G9405" t="s">
        <v>10003</v>
      </c>
    </row>
    <row r="9406" spans="1:8" x14ac:dyDescent="0.25">
      <c r="A9406" s="41">
        <v>45870</v>
      </c>
      <c r="B9406" s="4" t="s">
        <v>10185</v>
      </c>
      <c r="C9406" t="s">
        <v>5811</v>
      </c>
      <c r="D9406" s="4">
        <v>4088</v>
      </c>
      <c r="E9406">
        <v>400</v>
      </c>
      <c r="F9406" t="s">
        <v>25</v>
      </c>
      <c r="G9406" t="s">
        <v>10003</v>
      </c>
    </row>
    <row r="9407" spans="1:8" x14ac:dyDescent="0.25">
      <c r="A9407" s="41">
        <v>45870</v>
      </c>
      <c r="B9407" s="4" t="s">
        <v>1948</v>
      </c>
      <c r="C9407" t="s">
        <v>1949</v>
      </c>
      <c r="D9407" s="4">
        <v>4089</v>
      </c>
      <c r="E9407">
        <v>45</v>
      </c>
      <c r="F9407" t="s">
        <v>14</v>
      </c>
      <c r="G9407" t="s">
        <v>10003</v>
      </c>
    </row>
    <row r="9408" spans="1:8" x14ac:dyDescent="0.25">
      <c r="A9408" s="41">
        <v>45870</v>
      </c>
      <c r="B9408" s="4" t="s">
        <v>500</v>
      </c>
      <c r="C9408" t="s">
        <v>501</v>
      </c>
      <c r="D9408" s="4">
        <v>4090</v>
      </c>
      <c r="E9408">
        <v>24</v>
      </c>
      <c r="F9408" t="s">
        <v>14</v>
      </c>
      <c r="G9408" t="s">
        <v>10003</v>
      </c>
    </row>
    <row r="9409" spans="1:8" x14ac:dyDescent="0.25">
      <c r="A9409" s="41">
        <v>45870</v>
      </c>
      <c r="B9409" s="4" t="s">
        <v>2339</v>
      </c>
      <c r="C9409" t="s">
        <v>2340</v>
      </c>
      <c r="D9409" s="4">
        <v>4091</v>
      </c>
      <c r="E9409">
        <v>2</v>
      </c>
      <c r="F9409" t="s">
        <v>14</v>
      </c>
      <c r="G9409" t="s">
        <v>10003</v>
      </c>
    </row>
    <row r="9410" spans="1:8" x14ac:dyDescent="0.25">
      <c r="A9410" s="41">
        <v>45870</v>
      </c>
      <c r="B9410" s="4" t="s">
        <v>4407</v>
      </c>
      <c r="C9410" t="s">
        <v>4408</v>
      </c>
      <c r="D9410" s="4">
        <v>4092</v>
      </c>
      <c r="E9410">
        <v>100</v>
      </c>
      <c r="F9410" t="s">
        <v>25</v>
      </c>
      <c r="G9410" t="s">
        <v>10003</v>
      </c>
    </row>
    <row r="9411" spans="1:8" x14ac:dyDescent="0.25">
      <c r="A9411" s="41">
        <v>45870</v>
      </c>
      <c r="B9411" s="4" t="s">
        <v>9399</v>
      </c>
      <c r="C9411" t="s">
        <v>8845</v>
      </c>
      <c r="D9411" s="4">
        <v>4093</v>
      </c>
      <c r="E9411">
        <v>12</v>
      </c>
      <c r="F9411" t="s">
        <v>14</v>
      </c>
      <c r="G9411" t="s">
        <v>10003</v>
      </c>
    </row>
    <row r="9412" spans="1:8" x14ac:dyDescent="0.25">
      <c r="A9412" s="41">
        <v>45871</v>
      </c>
      <c r="B9412" s="4" t="s">
        <v>1158</v>
      </c>
      <c r="C9412" t="s">
        <v>1159</v>
      </c>
      <c r="D9412" s="4">
        <v>4094</v>
      </c>
      <c r="E9412">
        <v>50</v>
      </c>
      <c r="F9412" t="s">
        <v>14</v>
      </c>
      <c r="G9412" t="s">
        <v>10003</v>
      </c>
    </row>
    <row r="9413" spans="1:8" x14ac:dyDescent="0.25">
      <c r="A9413" s="41">
        <v>45871</v>
      </c>
      <c r="B9413" s="4" t="s">
        <v>1259</v>
      </c>
      <c r="C9413" t="s">
        <v>1260</v>
      </c>
      <c r="D9413" s="4">
        <v>4095</v>
      </c>
      <c r="E9413">
        <v>100</v>
      </c>
      <c r="F9413" t="s">
        <v>14</v>
      </c>
      <c r="G9413" t="s">
        <v>10003</v>
      </c>
    </row>
    <row r="9414" spans="1:8" x14ac:dyDescent="0.25">
      <c r="A9414" s="41">
        <v>45871</v>
      </c>
      <c r="B9414" s="4" t="s">
        <v>427</v>
      </c>
      <c r="C9414" t="s">
        <v>428</v>
      </c>
      <c r="D9414" s="4">
        <v>4096</v>
      </c>
      <c r="E9414">
        <v>200</v>
      </c>
      <c r="F9414" t="s">
        <v>14</v>
      </c>
      <c r="G9414" t="s">
        <v>10003</v>
      </c>
    </row>
    <row r="9415" spans="1:8" x14ac:dyDescent="0.25">
      <c r="A9415" s="41">
        <v>45871</v>
      </c>
      <c r="B9415" s="4" t="s">
        <v>2786</v>
      </c>
      <c r="C9415" t="s">
        <v>2787</v>
      </c>
      <c r="D9415" s="4">
        <v>4097</v>
      </c>
      <c r="E9415">
        <v>45</v>
      </c>
      <c r="F9415" t="s">
        <v>14</v>
      </c>
      <c r="G9415" t="s">
        <v>10003</v>
      </c>
    </row>
    <row r="9416" spans="1:8" x14ac:dyDescent="0.25">
      <c r="A9416" s="41">
        <v>45871</v>
      </c>
      <c r="B9416" s="4" t="s">
        <v>1750</v>
      </c>
      <c r="C9416" t="s">
        <v>1751</v>
      </c>
      <c r="D9416" s="4">
        <v>4098</v>
      </c>
      <c r="E9416">
        <v>15</v>
      </c>
      <c r="F9416" t="s">
        <v>14</v>
      </c>
      <c r="G9416" t="s">
        <v>10003</v>
      </c>
    </row>
    <row r="9417" spans="1:8" x14ac:dyDescent="0.25">
      <c r="A9417" s="41">
        <v>45871</v>
      </c>
      <c r="B9417" s="4" t="s">
        <v>4044</v>
      </c>
      <c r="C9417" t="s">
        <v>10545</v>
      </c>
      <c r="D9417" s="4">
        <v>4099</v>
      </c>
      <c r="E9417">
        <v>30</v>
      </c>
      <c r="F9417" t="s">
        <v>14</v>
      </c>
      <c r="G9417" t="s">
        <v>10003</v>
      </c>
    </row>
    <row r="9418" spans="1:8" x14ac:dyDescent="0.25">
      <c r="A9418" s="41">
        <v>45871</v>
      </c>
      <c r="B9418" s="4" t="s">
        <v>5436</v>
      </c>
      <c r="C9418" t="s">
        <v>5437</v>
      </c>
      <c r="D9418" s="4">
        <v>4100</v>
      </c>
      <c r="E9418">
        <v>400</v>
      </c>
      <c r="F9418" t="s">
        <v>25</v>
      </c>
      <c r="G9418" t="s">
        <v>10003</v>
      </c>
    </row>
    <row r="9419" spans="1:8" x14ac:dyDescent="0.25">
      <c r="A9419" s="41">
        <v>45871</v>
      </c>
      <c r="B9419" s="4" t="s">
        <v>5423</v>
      </c>
      <c r="C9419" t="s">
        <v>5424</v>
      </c>
      <c r="D9419" s="4">
        <v>4101</v>
      </c>
      <c r="E9419">
        <v>150</v>
      </c>
      <c r="F9419" t="s">
        <v>25</v>
      </c>
      <c r="G9419" t="s">
        <v>10003</v>
      </c>
    </row>
    <row r="9420" spans="1:8" x14ac:dyDescent="0.25">
      <c r="A9420" s="41">
        <v>45871</v>
      </c>
      <c r="B9420" s="4" t="s">
        <v>5442</v>
      </c>
      <c r="C9420" t="s">
        <v>5443</v>
      </c>
      <c r="D9420" s="4">
        <v>4102</v>
      </c>
      <c r="E9420">
        <v>50</v>
      </c>
      <c r="F9420" t="s">
        <v>25</v>
      </c>
      <c r="G9420" t="s">
        <v>10003</v>
      </c>
    </row>
    <row r="9421" spans="1:8" x14ac:dyDescent="0.25">
      <c r="A9421" s="41">
        <v>45871</v>
      </c>
      <c r="B9421" s="4">
        <v>3280860100</v>
      </c>
      <c r="C9421" t="s">
        <v>8706</v>
      </c>
      <c r="D9421" s="4">
        <v>4103</v>
      </c>
      <c r="E9421">
        <v>5</v>
      </c>
      <c r="F9421" t="s">
        <v>14</v>
      </c>
      <c r="G9421" t="s">
        <v>10003</v>
      </c>
    </row>
    <row r="9422" spans="1:8" x14ac:dyDescent="0.25">
      <c r="A9422" s="41">
        <v>45871</v>
      </c>
      <c r="B9422" s="4">
        <v>3280876100</v>
      </c>
      <c r="C9422" t="s">
        <v>8708</v>
      </c>
      <c r="D9422" s="4">
        <v>4104</v>
      </c>
      <c r="E9422">
        <v>5</v>
      </c>
      <c r="F9422" t="s">
        <v>14</v>
      </c>
      <c r="G9422" t="s">
        <v>10003</v>
      </c>
    </row>
    <row r="9423" spans="1:8" x14ac:dyDescent="0.25">
      <c r="A9423" s="41">
        <v>45871</v>
      </c>
      <c r="B9423" s="4" t="s">
        <v>10465</v>
      </c>
      <c r="C9423" t="s">
        <v>9062</v>
      </c>
      <c r="D9423" s="4">
        <v>4105</v>
      </c>
      <c r="E9423">
        <v>1</v>
      </c>
      <c r="F9423" t="s">
        <v>14</v>
      </c>
      <c r="G9423" t="s">
        <v>10003</v>
      </c>
    </row>
    <row r="9424" spans="1:8" x14ac:dyDescent="0.25">
      <c r="A9424" s="41">
        <v>45874</v>
      </c>
      <c r="B9424" s="4" t="s">
        <v>2221</v>
      </c>
      <c r="C9424" t="s">
        <v>2222</v>
      </c>
      <c r="D9424" s="4">
        <v>2488</v>
      </c>
      <c r="E9424">
        <v>10</v>
      </c>
      <c r="F9424" t="s">
        <v>14</v>
      </c>
      <c r="G9424" t="s">
        <v>10961</v>
      </c>
      <c r="H9424" t="s">
        <v>11588</v>
      </c>
    </row>
    <row r="9425" spans="1:8" x14ac:dyDescent="0.25">
      <c r="A9425" s="41">
        <v>45874</v>
      </c>
      <c r="B9425" s="4" t="s">
        <v>1274</v>
      </c>
      <c r="C9425" t="s">
        <v>3546</v>
      </c>
      <c r="D9425" s="4">
        <v>2488</v>
      </c>
      <c r="E9425">
        <v>12</v>
      </c>
      <c r="F9425" t="s">
        <v>14</v>
      </c>
      <c r="G9425" t="s">
        <v>10961</v>
      </c>
      <c r="H9425" t="s">
        <v>11588</v>
      </c>
    </row>
    <row r="9426" spans="1:8" x14ac:dyDescent="0.25">
      <c r="A9426" s="41">
        <v>45874</v>
      </c>
      <c r="B9426" s="4" t="s">
        <v>6</v>
      </c>
      <c r="C9426" t="s">
        <v>7</v>
      </c>
      <c r="D9426" s="4">
        <v>2488</v>
      </c>
      <c r="E9426">
        <v>20</v>
      </c>
      <c r="F9426" t="s">
        <v>14</v>
      </c>
      <c r="G9426" t="s">
        <v>10961</v>
      </c>
      <c r="H9426" t="s">
        <v>11588</v>
      </c>
    </row>
    <row r="9427" spans="1:8" x14ac:dyDescent="0.25">
      <c r="A9427" s="41">
        <v>45874</v>
      </c>
      <c r="B9427" s="4" t="s">
        <v>2427</v>
      </c>
      <c r="C9427" t="s">
        <v>2483</v>
      </c>
      <c r="D9427" s="4">
        <v>2488</v>
      </c>
      <c r="E9427">
        <v>12</v>
      </c>
      <c r="F9427" t="s">
        <v>14</v>
      </c>
      <c r="G9427" t="s">
        <v>10961</v>
      </c>
      <c r="H9427" t="s">
        <v>11588</v>
      </c>
    </row>
    <row r="9428" spans="1:8" x14ac:dyDescent="0.25">
      <c r="A9428" s="41">
        <v>45874</v>
      </c>
      <c r="B9428" s="4" t="s">
        <v>2419</v>
      </c>
      <c r="C9428" t="s">
        <v>2477</v>
      </c>
      <c r="D9428" s="4">
        <v>2488</v>
      </c>
      <c r="E9428">
        <v>30</v>
      </c>
      <c r="F9428" t="s">
        <v>14</v>
      </c>
      <c r="G9428" t="s">
        <v>10961</v>
      </c>
      <c r="H9428" t="s">
        <v>11588</v>
      </c>
    </row>
    <row r="9429" spans="1:8" x14ac:dyDescent="0.25">
      <c r="A9429" s="41">
        <v>45874</v>
      </c>
      <c r="B9429" s="4" t="s">
        <v>52</v>
      </c>
      <c r="C9429" t="s">
        <v>53</v>
      </c>
      <c r="D9429" s="4">
        <v>2488</v>
      </c>
      <c r="E9429">
        <v>4</v>
      </c>
      <c r="F9429" t="s">
        <v>14</v>
      </c>
      <c r="G9429" t="s">
        <v>10961</v>
      </c>
      <c r="H9429" t="s">
        <v>11588</v>
      </c>
    </row>
    <row r="9430" spans="1:8" x14ac:dyDescent="0.25">
      <c r="A9430" s="41">
        <v>45874</v>
      </c>
      <c r="B9430" s="4" t="s">
        <v>56</v>
      </c>
      <c r="C9430" t="s">
        <v>57</v>
      </c>
      <c r="D9430" s="4">
        <v>2488</v>
      </c>
      <c r="E9430">
        <v>4</v>
      </c>
      <c r="F9430" t="s">
        <v>14</v>
      </c>
      <c r="G9430" t="s">
        <v>10961</v>
      </c>
      <c r="H9430" t="s">
        <v>11588</v>
      </c>
    </row>
    <row r="9431" spans="1:8" x14ac:dyDescent="0.25">
      <c r="A9431" s="41">
        <v>45874</v>
      </c>
      <c r="B9431" s="4" t="s">
        <v>1208</v>
      </c>
      <c r="C9431" t="s">
        <v>3554</v>
      </c>
      <c r="D9431" s="4">
        <v>2488</v>
      </c>
      <c r="E9431">
        <v>50</v>
      </c>
      <c r="F9431" t="s">
        <v>14</v>
      </c>
      <c r="G9431" t="s">
        <v>10961</v>
      </c>
      <c r="H9431" t="s">
        <v>11588</v>
      </c>
    </row>
    <row r="9432" spans="1:8" x14ac:dyDescent="0.25">
      <c r="A9432" s="41">
        <v>45874</v>
      </c>
      <c r="B9432" s="4" t="s">
        <v>1286</v>
      </c>
      <c r="C9432" t="s">
        <v>3557</v>
      </c>
      <c r="D9432" s="4">
        <v>2488</v>
      </c>
      <c r="E9432">
        <v>20</v>
      </c>
      <c r="F9432" t="s">
        <v>14</v>
      </c>
      <c r="G9432" t="s">
        <v>10961</v>
      </c>
      <c r="H9432" t="s">
        <v>11588</v>
      </c>
    </row>
    <row r="9433" spans="1:8" x14ac:dyDescent="0.25">
      <c r="A9433" s="41">
        <v>45874</v>
      </c>
      <c r="B9433" s="4" t="s">
        <v>1032</v>
      </c>
      <c r="C9433" t="s">
        <v>1033</v>
      </c>
      <c r="D9433" s="4">
        <v>2488</v>
      </c>
      <c r="E9433">
        <v>4</v>
      </c>
      <c r="F9433" t="s">
        <v>14</v>
      </c>
      <c r="G9433" t="s">
        <v>10961</v>
      </c>
      <c r="H9433" t="s">
        <v>11588</v>
      </c>
    </row>
    <row r="9434" spans="1:8" x14ac:dyDescent="0.25">
      <c r="A9434" s="41">
        <v>45874</v>
      </c>
      <c r="B9434" s="4" t="s">
        <v>4679</v>
      </c>
      <c r="C9434" t="s">
        <v>4680</v>
      </c>
      <c r="D9434" s="4">
        <v>2488</v>
      </c>
      <c r="E9434">
        <v>2</v>
      </c>
      <c r="F9434" t="s">
        <v>25</v>
      </c>
      <c r="G9434" t="s">
        <v>10961</v>
      </c>
      <c r="H9434" t="s">
        <v>11588</v>
      </c>
    </row>
    <row r="9435" spans="1:8" x14ac:dyDescent="0.25">
      <c r="A9435" s="41">
        <v>45874</v>
      </c>
      <c r="B9435" s="4" t="s">
        <v>1024</v>
      </c>
      <c r="C9435" t="s">
        <v>1025</v>
      </c>
      <c r="D9435" s="4">
        <v>2488</v>
      </c>
      <c r="E9435">
        <v>2</v>
      </c>
      <c r="F9435" t="s">
        <v>14</v>
      </c>
      <c r="G9435" t="s">
        <v>10961</v>
      </c>
      <c r="H9435" t="s">
        <v>11588</v>
      </c>
    </row>
    <row r="9436" spans="1:8" x14ac:dyDescent="0.25">
      <c r="A9436" s="41">
        <v>45874</v>
      </c>
      <c r="B9436" s="4" t="s">
        <v>1029</v>
      </c>
      <c r="C9436" t="s">
        <v>1030</v>
      </c>
      <c r="D9436" s="4">
        <v>2488</v>
      </c>
      <c r="E9436">
        <v>1</v>
      </c>
      <c r="F9436" t="s">
        <v>14</v>
      </c>
      <c r="G9436" t="s">
        <v>10961</v>
      </c>
      <c r="H9436" t="s">
        <v>11588</v>
      </c>
    </row>
    <row r="9437" spans="1:8" x14ac:dyDescent="0.25">
      <c r="A9437" s="41">
        <v>45874</v>
      </c>
      <c r="B9437" s="4" t="s">
        <v>10261</v>
      </c>
      <c r="C9437" t="s">
        <v>10570</v>
      </c>
      <c r="D9437" s="4">
        <v>2488</v>
      </c>
      <c r="E9437">
        <v>2</v>
      </c>
      <c r="F9437" t="s">
        <v>25</v>
      </c>
      <c r="G9437" t="s">
        <v>10961</v>
      </c>
      <c r="H9437" t="s">
        <v>11588</v>
      </c>
    </row>
    <row r="9438" spans="1:8" x14ac:dyDescent="0.25">
      <c r="A9438" s="41">
        <v>45874</v>
      </c>
      <c r="B9438" s="4" t="s">
        <v>10280</v>
      </c>
      <c r="C9438" t="s">
        <v>2922</v>
      </c>
      <c r="D9438" s="4">
        <v>2488</v>
      </c>
      <c r="E9438">
        <v>2</v>
      </c>
      <c r="F9438" t="s">
        <v>14</v>
      </c>
      <c r="G9438" t="s">
        <v>10961</v>
      </c>
      <c r="H9438" t="s">
        <v>11588</v>
      </c>
    </row>
    <row r="9439" spans="1:8" x14ac:dyDescent="0.25">
      <c r="A9439" s="41">
        <v>45874</v>
      </c>
      <c r="B9439" s="4" t="s">
        <v>1310</v>
      </c>
      <c r="C9439" t="s">
        <v>1311</v>
      </c>
      <c r="D9439" s="4">
        <v>2488</v>
      </c>
      <c r="E9439">
        <v>2</v>
      </c>
      <c r="F9439" t="s">
        <v>14</v>
      </c>
      <c r="G9439" t="s">
        <v>10961</v>
      </c>
      <c r="H9439" t="s">
        <v>11588</v>
      </c>
    </row>
    <row r="9440" spans="1:8" x14ac:dyDescent="0.25">
      <c r="A9440" s="41">
        <v>45874</v>
      </c>
      <c r="B9440" s="4" t="s">
        <v>11378</v>
      </c>
      <c r="C9440" t="s">
        <v>1545</v>
      </c>
      <c r="D9440" s="4">
        <v>2488</v>
      </c>
      <c r="E9440">
        <v>4</v>
      </c>
      <c r="F9440" t="s">
        <v>14</v>
      </c>
      <c r="G9440" t="s">
        <v>10961</v>
      </c>
      <c r="H9440" t="s">
        <v>11588</v>
      </c>
    </row>
    <row r="9441" spans="1:8" x14ac:dyDescent="0.25">
      <c r="A9441" s="41">
        <v>45874</v>
      </c>
      <c r="B9441" s="4" t="s">
        <v>11589</v>
      </c>
      <c r="C9441" t="s">
        <v>11589</v>
      </c>
      <c r="D9441" s="4">
        <v>2488</v>
      </c>
      <c r="E9441">
        <v>7</v>
      </c>
      <c r="F9441" t="s">
        <v>14</v>
      </c>
      <c r="G9441" t="s">
        <v>10961</v>
      </c>
      <c r="H9441" t="s">
        <v>11588</v>
      </c>
    </row>
    <row r="9442" spans="1:8" x14ac:dyDescent="0.25">
      <c r="A9442" s="41">
        <v>45874</v>
      </c>
      <c r="B9442" s="4">
        <v>3280613100</v>
      </c>
      <c r="C9442" t="s">
        <v>8689</v>
      </c>
      <c r="D9442" s="4" t="s">
        <v>11590</v>
      </c>
      <c r="E9442">
        <v>1</v>
      </c>
      <c r="F9442" t="s">
        <v>14</v>
      </c>
      <c r="G9442" t="s">
        <v>10961</v>
      </c>
      <c r="H9442" t="s">
        <v>8431</v>
      </c>
    </row>
    <row r="9443" spans="1:8" x14ac:dyDescent="0.25">
      <c r="A9443" s="41">
        <v>45874</v>
      </c>
      <c r="B9443" s="4" t="s">
        <v>179</v>
      </c>
      <c r="C9443" t="s">
        <v>180</v>
      </c>
      <c r="D9443" s="4" t="s">
        <v>11590</v>
      </c>
      <c r="E9443">
        <v>2</v>
      </c>
      <c r="F9443" t="s">
        <v>14</v>
      </c>
      <c r="G9443" t="s">
        <v>10961</v>
      </c>
      <c r="H9443" t="s">
        <v>8431</v>
      </c>
    </row>
    <row r="9444" spans="1:8" x14ac:dyDescent="0.25">
      <c r="A9444" s="41">
        <v>45874</v>
      </c>
      <c r="B9444" s="4" t="s">
        <v>4946</v>
      </c>
      <c r="C9444" t="s">
        <v>4947</v>
      </c>
      <c r="D9444" s="4" t="s">
        <v>11590</v>
      </c>
      <c r="E9444">
        <v>2</v>
      </c>
      <c r="F9444" t="s">
        <v>14</v>
      </c>
      <c r="G9444" t="s">
        <v>10961</v>
      </c>
      <c r="H9444" t="s">
        <v>8431</v>
      </c>
    </row>
    <row r="9445" spans="1:8" x14ac:dyDescent="0.25">
      <c r="A9445" s="41">
        <v>45874</v>
      </c>
      <c r="B9445" s="4" t="s">
        <v>9531</v>
      </c>
      <c r="C9445" t="s">
        <v>6944</v>
      </c>
      <c r="D9445" s="4" t="s">
        <v>11590</v>
      </c>
      <c r="E9445">
        <v>36</v>
      </c>
      <c r="F9445" t="s">
        <v>14</v>
      </c>
      <c r="G9445" t="s">
        <v>10961</v>
      </c>
      <c r="H9445" t="s">
        <v>8431</v>
      </c>
    </row>
    <row r="9446" spans="1:8" x14ac:dyDescent="0.25">
      <c r="A9446" s="41">
        <v>45874</v>
      </c>
      <c r="B9446" s="4" t="s">
        <v>2130</v>
      </c>
      <c r="C9446" t="s">
        <v>2131</v>
      </c>
      <c r="D9446" s="4" t="s">
        <v>11590</v>
      </c>
      <c r="E9446">
        <v>10</v>
      </c>
      <c r="F9446" t="s">
        <v>25</v>
      </c>
      <c r="G9446" t="s">
        <v>10961</v>
      </c>
      <c r="H9446" t="s">
        <v>8431</v>
      </c>
    </row>
    <row r="9447" spans="1:8" x14ac:dyDescent="0.25">
      <c r="A9447" s="41">
        <v>45874</v>
      </c>
      <c r="B9447" s="4" t="s">
        <v>2126</v>
      </c>
      <c r="C9447" t="s">
        <v>2127</v>
      </c>
      <c r="D9447" s="4" t="s">
        <v>11590</v>
      </c>
      <c r="E9447">
        <v>10</v>
      </c>
      <c r="F9447" t="s">
        <v>25</v>
      </c>
      <c r="G9447" t="s">
        <v>10961</v>
      </c>
      <c r="H9447" t="s">
        <v>8431</v>
      </c>
    </row>
    <row r="9448" spans="1:8" x14ac:dyDescent="0.25">
      <c r="A9448" s="41">
        <v>45874</v>
      </c>
      <c r="B9448" s="4" t="s">
        <v>873</v>
      </c>
      <c r="C9448" t="s">
        <v>4250</v>
      </c>
      <c r="D9448" s="4" t="s">
        <v>11590</v>
      </c>
      <c r="E9448">
        <v>36</v>
      </c>
      <c r="F9448" t="s">
        <v>14</v>
      </c>
      <c r="G9448" t="s">
        <v>10961</v>
      </c>
      <c r="H9448" t="s">
        <v>8431</v>
      </c>
    </row>
    <row r="9449" spans="1:8" x14ac:dyDescent="0.25">
      <c r="A9449" s="41">
        <v>45874</v>
      </c>
      <c r="B9449" s="4" t="s">
        <v>10816</v>
      </c>
      <c r="C9449" t="s">
        <v>6759</v>
      </c>
      <c r="D9449" s="4" t="s">
        <v>11590</v>
      </c>
      <c r="E9449">
        <v>36</v>
      </c>
      <c r="F9449" t="s">
        <v>14</v>
      </c>
      <c r="G9449" t="s">
        <v>10961</v>
      </c>
      <c r="H9449" t="s">
        <v>8431</v>
      </c>
    </row>
    <row r="9450" spans="1:8" x14ac:dyDescent="0.25">
      <c r="A9450" s="41">
        <v>45874</v>
      </c>
      <c r="B9450" s="4" t="s">
        <v>1246</v>
      </c>
      <c r="C9450" t="s">
        <v>1247</v>
      </c>
      <c r="D9450" s="4" t="s">
        <v>11590</v>
      </c>
      <c r="E9450">
        <v>24</v>
      </c>
      <c r="F9450" t="s">
        <v>8414</v>
      </c>
      <c r="G9450" t="s">
        <v>10961</v>
      </c>
      <c r="H9450" t="s">
        <v>8431</v>
      </c>
    </row>
    <row r="9451" spans="1:8" x14ac:dyDescent="0.25">
      <c r="A9451" s="41">
        <v>45874</v>
      </c>
      <c r="C9451">
        <v>0</v>
      </c>
      <c r="D9451" s="4" t="s">
        <v>11590</v>
      </c>
      <c r="G9451" t="s">
        <v>10961</v>
      </c>
      <c r="H9451" t="s">
        <v>8431</v>
      </c>
    </row>
    <row r="9452" spans="1:8" x14ac:dyDescent="0.25">
      <c r="A9452" s="41">
        <v>45874</v>
      </c>
      <c r="B9452" s="4" t="s">
        <v>9920</v>
      </c>
      <c r="C9452" t="s">
        <v>9920</v>
      </c>
      <c r="D9452" s="4" t="s">
        <v>11590</v>
      </c>
      <c r="E9452">
        <v>2</v>
      </c>
      <c r="F9452" t="s">
        <v>14</v>
      </c>
      <c r="G9452" t="s">
        <v>10961</v>
      </c>
      <c r="H9452" t="s">
        <v>8431</v>
      </c>
    </row>
    <row r="9453" spans="1:8" x14ac:dyDescent="0.25">
      <c r="A9453" s="41">
        <v>45874</v>
      </c>
      <c r="B9453" s="4" t="s">
        <v>8819</v>
      </c>
      <c r="C9453" t="s">
        <v>8789</v>
      </c>
      <c r="D9453" s="4" t="s">
        <v>11590</v>
      </c>
      <c r="E9453">
        <v>4</v>
      </c>
      <c r="F9453" t="s">
        <v>14</v>
      </c>
      <c r="G9453" t="s">
        <v>10961</v>
      </c>
      <c r="H9453" t="s">
        <v>8431</v>
      </c>
    </row>
    <row r="9454" spans="1:8" x14ac:dyDescent="0.25">
      <c r="A9454" s="41">
        <v>45874</v>
      </c>
      <c r="B9454" s="4" t="s">
        <v>8829</v>
      </c>
      <c r="C9454" t="s">
        <v>8799</v>
      </c>
      <c r="D9454" s="4" t="s">
        <v>11590</v>
      </c>
      <c r="E9454">
        <v>6</v>
      </c>
      <c r="F9454" t="s">
        <v>14</v>
      </c>
      <c r="G9454" t="s">
        <v>10961</v>
      </c>
      <c r="H9454" t="s">
        <v>8431</v>
      </c>
    </row>
    <row r="9455" spans="1:8" x14ac:dyDescent="0.25">
      <c r="A9455" s="41">
        <v>45874</v>
      </c>
      <c r="B9455" s="4" t="s">
        <v>8828</v>
      </c>
      <c r="C9455" t="s">
        <v>8798</v>
      </c>
      <c r="D9455" s="4" t="s">
        <v>11590</v>
      </c>
      <c r="E9455">
        <v>6</v>
      </c>
      <c r="F9455" t="s">
        <v>14</v>
      </c>
      <c r="G9455" t="s">
        <v>10961</v>
      </c>
      <c r="H9455" t="s">
        <v>8431</v>
      </c>
    </row>
    <row r="9456" spans="1:8" x14ac:dyDescent="0.25">
      <c r="A9456" s="41">
        <v>45874</v>
      </c>
      <c r="B9456" s="4" t="s">
        <v>8149</v>
      </c>
      <c r="C9456" t="s">
        <v>8150</v>
      </c>
      <c r="D9456" s="4" t="s">
        <v>11590</v>
      </c>
      <c r="E9456">
        <v>10</v>
      </c>
      <c r="F9456" t="s">
        <v>14</v>
      </c>
      <c r="G9456" t="s">
        <v>10961</v>
      </c>
      <c r="H9456" t="s">
        <v>8431</v>
      </c>
    </row>
    <row r="9457" spans="1:8" x14ac:dyDescent="0.25">
      <c r="A9457" s="41">
        <v>45874</v>
      </c>
      <c r="B9457" s="4" t="s">
        <v>9014</v>
      </c>
      <c r="C9457" t="s">
        <v>11254</v>
      </c>
      <c r="D9457" s="4" t="s">
        <v>11590</v>
      </c>
      <c r="E9457">
        <v>2</v>
      </c>
      <c r="F9457" t="s">
        <v>14</v>
      </c>
      <c r="G9457" t="s">
        <v>10961</v>
      </c>
      <c r="H9457" t="s">
        <v>8431</v>
      </c>
    </row>
    <row r="9458" spans="1:8" x14ac:dyDescent="0.25">
      <c r="A9458" s="41">
        <v>45874</v>
      </c>
      <c r="B9458" s="4" t="s">
        <v>9407</v>
      </c>
      <c r="C9458" t="s">
        <v>10649</v>
      </c>
      <c r="D9458" s="4" t="s">
        <v>11590</v>
      </c>
      <c r="E9458">
        <v>1</v>
      </c>
      <c r="F9458" t="s">
        <v>14</v>
      </c>
      <c r="G9458" t="s">
        <v>10961</v>
      </c>
      <c r="H9458" t="s">
        <v>8431</v>
      </c>
    </row>
    <row r="9459" spans="1:8" x14ac:dyDescent="0.25">
      <c r="A9459" s="41">
        <v>45874</v>
      </c>
      <c r="B9459" s="4" t="s">
        <v>663</v>
      </c>
      <c r="C9459" t="s">
        <v>664</v>
      </c>
      <c r="D9459" s="4" t="s">
        <v>11590</v>
      </c>
      <c r="E9459">
        <v>20</v>
      </c>
      <c r="F9459" t="s">
        <v>14</v>
      </c>
      <c r="G9459" t="s">
        <v>10961</v>
      </c>
      <c r="H9459" t="s">
        <v>8431</v>
      </c>
    </row>
    <row r="9460" spans="1:8" x14ac:dyDescent="0.25">
      <c r="A9460" s="41">
        <v>45874</v>
      </c>
      <c r="B9460" s="4" t="s">
        <v>8900</v>
      </c>
      <c r="C9460" t="s">
        <v>6348</v>
      </c>
      <c r="D9460" s="4" t="s">
        <v>11590</v>
      </c>
      <c r="E9460">
        <v>2</v>
      </c>
      <c r="F9460" t="s">
        <v>14</v>
      </c>
      <c r="G9460" t="s">
        <v>10961</v>
      </c>
      <c r="H9460" t="s">
        <v>8431</v>
      </c>
    </row>
    <row r="9461" spans="1:8" x14ac:dyDescent="0.25">
      <c r="A9461" s="41">
        <v>45874</v>
      </c>
      <c r="B9461" s="4">
        <v>11333424</v>
      </c>
      <c r="C9461" t="s">
        <v>8991</v>
      </c>
      <c r="D9461" s="4" t="s">
        <v>11590</v>
      </c>
      <c r="E9461">
        <v>1</v>
      </c>
      <c r="F9461" t="s">
        <v>14</v>
      </c>
      <c r="G9461" t="s">
        <v>10961</v>
      </c>
      <c r="H9461" t="s">
        <v>8431</v>
      </c>
    </row>
    <row r="9462" spans="1:8" x14ac:dyDescent="0.25">
      <c r="A9462" s="41">
        <v>45874</v>
      </c>
      <c r="B9462" s="4" t="s">
        <v>1164</v>
      </c>
      <c r="C9462" t="s">
        <v>1165</v>
      </c>
      <c r="D9462" s="4" t="s">
        <v>11590</v>
      </c>
      <c r="E9462">
        <v>14</v>
      </c>
      <c r="F9462" t="s">
        <v>25</v>
      </c>
      <c r="G9462" t="s">
        <v>10961</v>
      </c>
      <c r="H9462" t="s">
        <v>8431</v>
      </c>
    </row>
    <row r="9463" spans="1:8" x14ac:dyDescent="0.25">
      <c r="A9463" s="41">
        <v>45874</v>
      </c>
      <c r="B9463" s="4" t="s">
        <v>8822</v>
      </c>
      <c r="C9463" t="s">
        <v>8792</v>
      </c>
      <c r="D9463" s="4" t="s">
        <v>11590</v>
      </c>
      <c r="E9463">
        <v>4</v>
      </c>
      <c r="F9463" t="s">
        <v>14</v>
      </c>
      <c r="G9463" t="s">
        <v>10961</v>
      </c>
      <c r="H9463" t="s">
        <v>8431</v>
      </c>
    </row>
    <row r="9464" spans="1:8" x14ac:dyDescent="0.25">
      <c r="A9464" s="41">
        <v>45874</v>
      </c>
      <c r="B9464" s="4" t="s">
        <v>8894</v>
      </c>
      <c r="C9464" t="s">
        <v>8868</v>
      </c>
      <c r="D9464" s="4" t="s">
        <v>11590</v>
      </c>
      <c r="E9464">
        <v>3</v>
      </c>
      <c r="F9464" t="s">
        <v>14</v>
      </c>
      <c r="G9464" t="s">
        <v>10961</v>
      </c>
      <c r="H9464" t="s">
        <v>8431</v>
      </c>
    </row>
  </sheetData>
  <phoneticPr fontId="7" type="noConversion"/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9E21C-B02A-4F8F-92C3-5E6ADB89843D}">
  <sheetPr codeName="Sheet2">
    <tabColor theme="9" tint="-0.249977111117893"/>
  </sheetPr>
  <dimension ref="A1:M3567"/>
  <sheetViews>
    <sheetView topLeftCell="B3545" workbookViewId="0">
      <selection activeCell="C3578" sqref="C3578"/>
    </sheetView>
  </sheetViews>
  <sheetFormatPr defaultRowHeight="15" x14ac:dyDescent="0.25"/>
  <cols>
    <col min="1" max="1" width="9.42578125" customWidth="1"/>
    <col min="2" max="2" width="15.42578125" customWidth="1"/>
    <col min="3" max="3" width="36" customWidth="1"/>
    <col min="4" max="4" width="57.85546875" customWidth="1"/>
    <col min="5" max="5" width="17.7109375" customWidth="1"/>
    <col min="6" max="6" width="17" customWidth="1"/>
    <col min="7" max="7" width="18.85546875" customWidth="1"/>
    <col min="8" max="8" width="18.140625" customWidth="1"/>
    <col min="9" max="9" width="8.7109375" bestFit="1" customWidth="1"/>
    <col min="10" max="10" width="12" bestFit="1" customWidth="1"/>
    <col min="11" max="11" width="20.42578125" bestFit="1" customWidth="1"/>
    <col min="12" max="13" width="27.28515625" bestFit="1" customWidth="1"/>
  </cols>
  <sheetData>
    <row r="1" spans="1:12" x14ac:dyDescent="0.25">
      <c r="A1" t="s">
        <v>9</v>
      </c>
      <c r="B1" t="s">
        <v>9987</v>
      </c>
      <c r="C1" t="s">
        <v>2</v>
      </c>
      <c r="D1" t="s">
        <v>0</v>
      </c>
      <c r="E1" t="s">
        <v>9982</v>
      </c>
      <c r="F1" t="s">
        <v>2364</v>
      </c>
      <c r="G1" t="s">
        <v>2363</v>
      </c>
      <c r="H1" t="s">
        <v>2365</v>
      </c>
      <c r="I1" t="s">
        <v>10</v>
      </c>
      <c r="J1" t="s">
        <v>11</v>
      </c>
      <c r="K1" t="s">
        <v>12</v>
      </c>
      <c r="L1" t="s">
        <v>2397</v>
      </c>
    </row>
    <row r="2" spans="1:12" x14ac:dyDescent="0.25">
      <c r="A2">
        <v>1</v>
      </c>
      <c r="B2" t="s">
        <v>9988</v>
      </c>
      <c r="C2" s="14" t="s">
        <v>4253</v>
      </c>
      <c r="D2" t="s">
        <v>9756</v>
      </c>
      <c r="E2">
        <v>0</v>
      </c>
      <c r="F2">
        <f>SUMIFS('DAILY RECORDS'!$E$2:$E$19978,'DAILY RECORDS'!$B$2:$B$19978,C2,'DAILY RECORDS'!$G$2:$G$19978,"INWARD")</f>
        <v>168</v>
      </c>
      <c r="G2">
        <f>SUMIFS('DAILY RECORDS'!$E$2:$E$19978,'DAILY RECORDS'!$B$2:$B$19978,C2,'DAILY RECORDS'!$G$2:$G$19978,"OUTWARD")</f>
        <v>72</v>
      </c>
      <c r="H2">
        <f>(E2+F2)-G2</f>
        <v>96</v>
      </c>
      <c r="I2" t="s">
        <v>14</v>
      </c>
      <c r="J2" t="s">
        <v>854</v>
      </c>
      <c r="K2" t="s">
        <v>45</v>
      </c>
      <c r="L2" s="124"/>
    </row>
    <row r="3" spans="1:12" x14ac:dyDescent="0.25">
      <c r="A3">
        <v>2</v>
      </c>
      <c r="B3" t="s">
        <v>9988</v>
      </c>
      <c r="C3" s="14" t="s">
        <v>874</v>
      </c>
      <c r="D3" t="s">
        <v>4251</v>
      </c>
      <c r="E3">
        <v>60</v>
      </c>
      <c r="F3">
        <f>SUMIFS('DAILY RECORDS'!$E$2:$E$19978,'DAILY RECORDS'!$B$2:$B$19978,C3,'DAILY RECORDS'!$G$2:$G$19978,"INWARD")</f>
        <v>0</v>
      </c>
      <c r="G3">
        <f>SUMIFS('DAILY RECORDS'!$E$2:$E$19978,'DAILY RECORDS'!$B$2:$B$19978,C3,'DAILY RECORDS'!$G$2:$G$19978,"OUTWARD")</f>
        <v>24</v>
      </c>
      <c r="H3">
        <f t="shared" ref="H3:H66" si="0">(E3+F3)-G3</f>
        <v>36</v>
      </c>
      <c r="I3" t="s">
        <v>14</v>
      </c>
      <c r="J3" t="s">
        <v>854</v>
      </c>
      <c r="K3" t="s">
        <v>48</v>
      </c>
      <c r="L3" s="124">
        <v>45717</v>
      </c>
    </row>
    <row r="4" spans="1:12" x14ac:dyDescent="0.25">
      <c r="A4">
        <v>3</v>
      </c>
      <c r="B4" t="s">
        <v>9988</v>
      </c>
      <c r="C4" s="14" t="s">
        <v>873</v>
      </c>
      <c r="D4" t="s">
        <v>4250</v>
      </c>
      <c r="E4">
        <v>250</v>
      </c>
      <c r="F4">
        <f>SUMIFS('DAILY RECORDS'!$E$2:$E$19978,'DAILY RECORDS'!$B$2:$B$19978,C4,'DAILY RECORDS'!$G$2:$G$19978,"INWARD")</f>
        <v>304</v>
      </c>
      <c r="G4">
        <f>SUMIFS('DAILY RECORDS'!$E$2:$E$19978,'DAILY RECORDS'!$B$2:$B$19978,C4,'DAILY RECORDS'!$G$2:$G$19978,"OUTWARD")</f>
        <v>402</v>
      </c>
      <c r="H4">
        <f t="shared" si="0"/>
        <v>152</v>
      </c>
      <c r="I4" t="s">
        <v>14</v>
      </c>
      <c r="J4" t="s">
        <v>854</v>
      </c>
      <c r="K4" t="s">
        <v>36</v>
      </c>
      <c r="L4" s="124">
        <v>45717</v>
      </c>
    </row>
    <row r="5" spans="1:12" x14ac:dyDescent="0.25">
      <c r="A5">
        <v>4</v>
      </c>
      <c r="B5" t="s">
        <v>9988</v>
      </c>
      <c r="C5" s="14" t="s">
        <v>870</v>
      </c>
      <c r="D5" t="s">
        <v>871</v>
      </c>
      <c r="E5">
        <v>48</v>
      </c>
      <c r="F5">
        <f>SUMIFS('DAILY RECORDS'!$E$2:$E$19978,'DAILY RECORDS'!$B$2:$B$19978,C5,'DAILY RECORDS'!$G$2:$G$19978,"INWARD")</f>
        <v>146</v>
      </c>
      <c r="G5">
        <f>SUMIFS('DAILY RECORDS'!$E$2:$E$19978,'DAILY RECORDS'!$B$2:$B$19978,C5,'DAILY RECORDS'!$G$2:$G$19978,"OUTWARD")</f>
        <v>180</v>
      </c>
      <c r="H5">
        <f t="shared" si="0"/>
        <v>14</v>
      </c>
      <c r="I5" t="s">
        <v>14</v>
      </c>
      <c r="J5" t="s">
        <v>854</v>
      </c>
      <c r="K5" t="s">
        <v>20</v>
      </c>
      <c r="L5" s="124">
        <v>45717</v>
      </c>
    </row>
    <row r="6" spans="1:12" x14ac:dyDescent="0.25">
      <c r="A6">
        <v>5</v>
      </c>
      <c r="B6" t="s">
        <v>9988</v>
      </c>
      <c r="C6" s="14" t="s">
        <v>872</v>
      </c>
      <c r="D6" t="s">
        <v>8417</v>
      </c>
      <c r="E6">
        <v>673</v>
      </c>
      <c r="F6">
        <f>SUMIFS('DAILY RECORDS'!$E$2:$E$19978,'DAILY RECORDS'!$B$2:$B$19978,C6,'DAILY RECORDS'!$G$2:$G$19978,"INWARD")</f>
        <v>1585</v>
      </c>
      <c r="G6">
        <f>SUMIFS('DAILY RECORDS'!$E$2:$E$19978,'DAILY RECORDS'!$B$2:$B$19978,C6,'DAILY RECORDS'!$G$2:$G$19978,"OUTWARD")</f>
        <v>1722</v>
      </c>
      <c r="H6">
        <f t="shared" si="0"/>
        <v>536</v>
      </c>
      <c r="I6" t="s">
        <v>14</v>
      </c>
      <c r="J6" t="s">
        <v>854</v>
      </c>
      <c r="K6" t="s">
        <v>30</v>
      </c>
      <c r="L6" s="124">
        <v>45766</v>
      </c>
    </row>
    <row r="7" spans="1:12" x14ac:dyDescent="0.25">
      <c r="A7">
        <v>6</v>
      </c>
      <c r="C7" s="14" t="s">
        <v>8418</v>
      </c>
      <c r="D7" t="s">
        <v>8418</v>
      </c>
      <c r="E7">
        <v>192</v>
      </c>
      <c r="F7">
        <f>SUMIFS('DAILY RECORDS'!$E$2:$E$19978,'DAILY RECORDS'!$B$2:$B$19978,C7,'DAILY RECORDS'!$G$2:$G$19978,"INWARD")</f>
        <v>0</v>
      </c>
      <c r="G7">
        <f>SUMIFS('DAILY RECORDS'!$E$2:$E$19978,'DAILY RECORDS'!$B$2:$B$19978,C7,'DAILY RECORDS'!$G$2:$G$19978,"OUTWARD")</f>
        <v>0</v>
      </c>
      <c r="H7">
        <f t="shared" si="0"/>
        <v>192</v>
      </c>
      <c r="I7" t="s">
        <v>14</v>
      </c>
      <c r="J7" t="s">
        <v>854</v>
      </c>
      <c r="K7" t="s">
        <v>23</v>
      </c>
      <c r="L7" s="124">
        <v>45717</v>
      </c>
    </row>
    <row r="8" spans="1:12" x14ac:dyDescent="0.25">
      <c r="A8">
        <v>7</v>
      </c>
      <c r="B8" t="s">
        <v>9988</v>
      </c>
      <c r="C8" s="14" t="s">
        <v>868</v>
      </c>
      <c r="D8" t="s">
        <v>869</v>
      </c>
      <c r="E8">
        <v>192</v>
      </c>
      <c r="F8">
        <f>SUMIFS('DAILY RECORDS'!$E$2:$E$19978,'DAILY RECORDS'!$B$2:$B$19978,C8,'DAILY RECORDS'!$G$2:$G$19978,"INWARD")</f>
        <v>4</v>
      </c>
      <c r="G8">
        <f>SUMIFS('DAILY RECORDS'!$E$2:$E$19978,'DAILY RECORDS'!$B$2:$B$19978,C8,'DAILY RECORDS'!$G$2:$G$19978,"OUTWARD")</f>
        <v>42</v>
      </c>
      <c r="H8">
        <f t="shared" si="0"/>
        <v>154</v>
      </c>
      <c r="I8" t="s">
        <v>14</v>
      </c>
      <c r="J8" t="s">
        <v>854</v>
      </c>
      <c r="K8" t="s">
        <v>837</v>
      </c>
      <c r="L8" s="124">
        <v>45717</v>
      </c>
    </row>
    <row r="9" spans="1:12" x14ac:dyDescent="0.25">
      <c r="A9">
        <v>8</v>
      </c>
      <c r="B9" t="s">
        <v>9988</v>
      </c>
      <c r="C9" s="14" t="s">
        <v>862</v>
      </c>
      <c r="D9" t="s">
        <v>863</v>
      </c>
      <c r="E9">
        <v>40</v>
      </c>
      <c r="F9">
        <f>SUMIFS('DAILY RECORDS'!$E$2:$E$19978,'DAILY RECORDS'!$B$2:$B$19978,C9,'DAILY RECORDS'!$G$2:$G$19978,"INWARD")</f>
        <v>0</v>
      </c>
      <c r="G9">
        <f>SUMIFS('DAILY RECORDS'!$E$2:$E$19978,'DAILY RECORDS'!$B$2:$B$19978,C9,'DAILY RECORDS'!$G$2:$G$19978,"OUTWARD")</f>
        <v>36</v>
      </c>
      <c r="H9">
        <f t="shared" si="0"/>
        <v>4</v>
      </c>
      <c r="I9" t="s">
        <v>14</v>
      </c>
      <c r="J9" t="s">
        <v>854</v>
      </c>
      <c r="K9" t="s">
        <v>1238</v>
      </c>
      <c r="L9" s="124">
        <v>45717</v>
      </c>
    </row>
    <row r="10" spans="1:12" x14ac:dyDescent="0.25">
      <c r="A10">
        <v>9</v>
      </c>
      <c r="B10" t="s">
        <v>9988</v>
      </c>
      <c r="C10" s="14" t="s">
        <v>865</v>
      </c>
      <c r="D10" t="s">
        <v>4249</v>
      </c>
      <c r="E10">
        <v>156</v>
      </c>
      <c r="F10">
        <f>SUMIFS('DAILY RECORDS'!$E$2:$E$19978,'DAILY RECORDS'!$B$2:$B$19978,C10,'DAILY RECORDS'!$G$2:$G$19978,"INWARD")</f>
        <v>1013</v>
      </c>
      <c r="G10">
        <f>SUMIFS('DAILY RECORDS'!$E$2:$E$19978,'DAILY RECORDS'!$B$2:$B$19978,C10,'DAILY RECORDS'!$G$2:$G$19978,"OUTWARD")</f>
        <v>264</v>
      </c>
      <c r="H10">
        <f t="shared" si="0"/>
        <v>905</v>
      </c>
      <c r="I10" t="s">
        <v>14</v>
      </c>
      <c r="J10" t="s">
        <v>854</v>
      </c>
      <c r="K10" t="s">
        <v>864</v>
      </c>
      <c r="L10" s="124">
        <v>45717</v>
      </c>
    </row>
    <row r="11" spans="1:12" x14ac:dyDescent="0.25">
      <c r="A11">
        <v>10</v>
      </c>
      <c r="B11" t="s">
        <v>9988</v>
      </c>
      <c r="C11" s="14" t="s">
        <v>883</v>
      </c>
      <c r="D11" t="s">
        <v>884</v>
      </c>
      <c r="E11">
        <v>0</v>
      </c>
      <c r="F11">
        <f>SUMIFS('DAILY RECORDS'!$E$2:$E$19978,'DAILY RECORDS'!$B$2:$B$19978,C11,'DAILY RECORDS'!$G$2:$G$19978,"INWARD")</f>
        <v>46</v>
      </c>
      <c r="G11">
        <f>SUMIFS('DAILY RECORDS'!$E$2:$E$19978,'DAILY RECORDS'!$B$2:$B$19978,C11,'DAILY RECORDS'!$G$2:$G$19978,"OUTWARD")</f>
        <v>6</v>
      </c>
      <c r="H11">
        <f t="shared" si="0"/>
        <v>40</v>
      </c>
      <c r="I11" t="s">
        <v>14</v>
      </c>
      <c r="J11" t="s">
        <v>854</v>
      </c>
      <c r="K11" t="s">
        <v>885</v>
      </c>
      <c r="L11" s="124">
        <v>45717</v>
      </c>
    </row>
    <row r="12" spans="1:12" x14ac:dyDescent="0.25">
      <c r="A12">
        <v>11</v>
      </c>
      <c r="B12" t="s">
        <v>9988</v>
      </c>
      <c r="C12" s="14" t="s">
        <v>859</v>
      </c>
      <c r="D12" t="s">
        <v>860</v>
      </c>
      <c r="E12">
        <v>53</v>
      </c>
      <c r="F12">
        <f>SUMIFS('DAILY RECORDS'!$E$2:$E$19978,'DAILY RECORDS'!$B$2:$B$19978,C12,'DAILY RECORDS'!$G$2:$G$19978,"INWARD")</f>
        <v>0</v>
      </c>
      <c r="G12">
        <f>SUMIFS('DAILY RECORDS'!$E$2:$E$19978,'DAILY RECORDS'!$B$2:$B$19978,C12,'DAILY RECORDS'!$G$2:$G$19978,"OUTWARD")</f>
        <v>53</v>
      </c>
      <c r="H12">
        <f t="shared" si="0"/>
        <v>0</v>
      </c>
      <c r="I12" t="s">
        <v>14</v>
      </c>
      <c r="J12" t="s">
        <v>854</v>
      </c>
      <c r="K12" t="s">
        <v>861</v>
      </c>
      <c r="L12" s="124">
        <v>45717</v>
      </c>
    </row>
    <row r="13" spans="1:12" x14ac:dyDescent="0.25">
      <c r="A13">
        <v>12</v>
      </c>
      <c r="B13" t="s">
        <v>9988</v>
      </c>
      <c r="C13" s="14" t="s">
        <v>856</v>
      </c>
      <c r="D13" t="s">
        <v>857</v>
      </c>
      <c r="E13">
        <v>74</v>
      </c>
      <c r="F13">
        <f>SUMIFS('DAILY RECORDS'!$E$2:$E$19978,'DAILY RECORDS'!$B$2:$B$19978,C13,'DAILY RECORDS'!$G$2:$G$19978,"INWARD")</f>
        <v>0</v>
      </c>
      <c r="G13">
        <f>SUMIFS('DAILY RECORDS'!$E$2:$E$19978,'DAILY RECORDS'!$B$2:$B$19978,C13,'DAILY RECORDS'!$G$2:$G$19978,"OUTWARD")</f>
        <v>0</v>
      </c>
      <c r="H13">
        <f t="shared" si="0"/>
        <v>74</v>
      </c>
      <c r="I13" t="s">
        <v>14</v>
      </c>
      <c r="J13" t="s">
        <v>854</v>
      </c>
      <c r="K13" t="s">
        <v>858</v>
      </c>
      <c r="L13" s="124">
        <v>45717</v>
      </c>
    </row>
    <row r="14" spans="1:12" x14ac:dyDescent="0.25">
      <c r="A14">
        <v>13</v>
      </c>
      <c r="C14" s="14" t="s">
        <v>853</v>
      </c>
      <c r="D14" t="s">
        <v>853</v>
      </c>
      <c r="E14">
        <v>286</v>
      </c>
      <c r="F14">
        <f>SUMIFS('DAILY RECORDS'!$E$2:$E$19978,'DAILY RECORDS'!$B$2:$B$19978,C14,'DAILY RECORDS'!$G$2:$G$19978,"INWARD")</f>
        <v>0</v>
      </c>
      <c r="G14">
        <f>SUMIFS('DAILY RECORDS'!$E$2:$E$19978,'DAILY RECORDS'!$B$2:$B$19978,C14,'DAILY RECORDS'!$G$2:$G$19978,"OUTWARD")</f>
        <v>0</v>
      </c>
      <c r="H14">
        <f t="shared" si="0"/>
        <v>286</v>
      </c>
      <c r="I14" t="s">
        <v>25</v>
      </c>
      <c r="J14" t="s">
        <v>854</v>
      </c>
      <c r="K14" t="s">
        <v>855</v>
      </c>
      <c r="L14" s="124">
        <v>45717</v>
      </c>
    </row>
    <row r="15" spans="1:12" x14ac:dyDescent="0.25">
      <c r="A15">
        <v>14</v>
      </c>
      <c r="B15" t="s">
        <v>9988</v>
      </c>
      <c r="C15" s="14" t="s">
        <v>916</v>
      </c>
      <c r="D15" t="s">
        <v>3492</v>
      </c>
      <c r="E15">
        <v>74</v>
      </c>
      <c r="F15">
        <f>SUMIFS('DAILY RECORDS'!$E$2:$E$19978,'DAILY RECORDS'!$B$2:$B$19978,C15,'DAILY RECORDS'!$G$2:$G$19978,"INWARD")</f>
        <v>0</v>
      </c>
      <c r="G15">
        <f>SUMIFS('DAILY RECORDS'!$E$2:$E$19978,'DAILY RECORDS'!$B$2:$B$19978,C15,'DAILY RECORDS'!$G$2:$G$19978,"OUTWARD")</f>
        <v>38</v>
      </c>
      <c r="H15">
        <f t="shared" si="0"/>
        <v>36</v>
      </c>
      <c r="I15" t="s">
        <v>14</v>
      </c>
      <c r="J15" t="s">
        <v>854</v>
      </c>
      <c r="K15" t="s">
        <v>16</v>
      </c>
      <c r="L15" s="124">
        <v>45717</v>
      </c>
    </row>
    <row r="16" spans="1:12" x14ac:dyDescent="0.25">
      <c r="A16">
        <v>15</v>
      </c>
      <c r="B16" t="s">
        <v>9988</v>
      </c>
      <c r="C16" s="14" t="s">
        <v>4258</v>
      </c>
      <c r="D16" t="s">
        <v>4259</v>
      </c>
      <c r="E16">
        <v>159</v>
      </c>
      <c r="F16">
        <f>SUMIFS('DAILY RECORDS'!$E$2:$E$19978,'DAILY RECORDS'!$B$2:$B$19978,C16,'DAILY RECORDS'!$G$2:$G$19978,"INWARD")</f>
        <v>1</v>
      </c>
      <c r="G16">
        <f>SUMIFS('DAILY RECORDS'!$E$2:$E$19978,'DAILY RECORDS'!$B$2:$B$19978,C16,'DAILY RECORDS'!$G$2:$G$19978,"OUTWARD")</f>
        <v>80</v>
      </c>
      <c r="H16">
        <f t="shared" si="0"/>
        <v>80</v>
      </c>
      <c r="I16" t="s">
        <v>14</v>
      </c>
      <c r="J16" t="s">
        <v>854</v>
      </c>
      <c r="K16" t="s">
        <v>19</v>
      </c>
      <c r="L16" s="124">
        <v>45717</v>
      </c>
    </row>
    <row r="17" spans="1:12" x14ac:dyDescent="0.25">
      <c r="A17">
        <v>16</v>
      </c>
      <c r="B17" t="s">
        <v>9988</v>
      </c>
      <c r="C17" s="14" t="s">
        <v>1001</v>
      </c>
      <c r="D17" t="s">
        <v>4252</v>
      </c>
      <c r="E17">
        <v>1632</v>
      </c>
      <c r="F17">
        <f>SUMIFS('DAILY RECORDS'!$E$2:$E$19978,'DAILY RECORDS'!$B$2:$B$19978,C17,'DAILY RECORDS'!$G$2:$G$19978,"INWARD")</f>
        <v>8611</v>
      </c>
      <c r="G17">
        <f>SUMIFS('DAILY RECORDS'!$E$2:$E$19978,'DAILY RECORDS'!$B$2:$B$19978,C17,'DAILY RECORDS'!$G$2:$G$19978,"OUTWARD")</f>
        <v>1668</v>
      </c>
      <c r="H17">
        <f t="shared" si="0"/>
        <v>8575</v>
      </c>
      <c r="I17" t="s">
        <v>14</v>
      </c>
      <c r="J17" t="s">
        <v>854</v>
      </c>
      <c r="K17" t="s">
        <v>26</v>
      </c>
      <c r="L17" s="124">
        <v>45717</v>
      </c>
    </row>
    <row r="18" spans="1:12" x14ac:dyDescent="0.25">
      <c r="A18">
        <v>17</v>
      </c>
      <c r="B18" t="s">
        <v>9988</v>
      </c>
      <c r="C18" s="14" t="s">
        <v>867</v>
      </c>
      <c r="D18" t="s">
        <v>4283</v>
      </c>
      <c r="E18">
        <v>462</v>
      </c>
      <c r="F18">
        <f>SUMIFS('DAILY RECORDS'!$E$2:$E$19978,'DAILY RECORDS'!$B$2:$B$19978,C18,'DAILY RECORDS'!$G$2:$G$19978,"INWARD")</f>
        <v>27</v>
      </c>
      <c r="G18">
        <f>SUMIFS('DAILY RECORDS'!$E$2:$E$19978,'DAILY RECORDS'!$B$2:$B$19978,C18,'DAILY RECORDS'!$G$2:$G$19978,"OUTWARD")</f>
        <v>84</v>
      </c>
      <c r="H18">
        <f t="shared" si="0"/>
        <v>405</v>
      </c>
      <c r="I18" t="s">
        <v>14</v>
      </c>
      <c r="J18" t="s">
        <v>854</v>
      </c>
      <c r="K18" t="s">
        <v>28</v>
      </c>
      <c r="L18" s="124">
        <v>45717</v>
      </c>
    </row>
    <row r="19" spans="1:12" x14ac:dyDescent="0.25">
      <c r="A19">
        <v>18</v>
      </c>
      <c r="B19" t="s">
        <v>9988</v>
      </c>
      <c r="C19" s="14" t="s">
        <v>1002</v>
      </c>
      <c r="D19" t="s">
        <v>1003</v>
      </c>
      <c r="E19">
        <v>132</v>
      </c>
      <c r="F19">
        <f>SUMIFS('DAILY RECORDS'!$E$2:$E$19978,'DAILY RECORDS'!$B$2:$B$19978,C19,'DAILY RECORDS'!$G$2:$G$19978,"INWARD")</f>
        <v>252</v>
      </c>
      <c r="G19">
        <f>SUMIFS('DAILY RECORDS'!$E$2:$E$19978,'DAILY RECORDS'!$B$2:$B$19978,C19,'DAILY RECORDS'!$G$2:$G$19978,"OUTWARD")</f>
        <v>264</v>
      </c>
      <c r="H19">
        <f t="shared" si="0"/>
        <v>120</v>
      </c>
      <c r="I19" t="s">
        <v>14</v>
      </c>
      <c r="J19" t="s">
        <v>854</v>
      </c>
      <c r="K19" t="s">
        <v>695</v>
      </c>
      <c r="L19" s="124">
        <v>45717</v>
      </c>
    </row>
    <row r="20" spans="1:12" x14ac:dyDescent="0.25">
      <c r="A20">
        <v>19</v>
      </c>
      <c r="B20" t="s">
        <v>9988</v>
      </c>
      <c r="C20" s="14" t="s">
        <v>984</v>
      </c>
      <c r="D20" t="s">
        <v>985</v>
      </c>
      <c r="E20">
        <v>1812</v>
      </c>
      <c r="F20">
        <f>SUMIFS('DAILY RECORDS'!$E$2:$E$19978,'DAILY RECORDS'!$B$2:$B$19978,C20,'DAILY RECORDS'!$G$2:$G$19978,"INWARD")</f>
        <v>99</v>
      </c>
      <c r="G20">
        <f>SUMIFS('DAILY RECORDS'!$E$2:$E$19978,'DAILY RECORDS'!$B$2:$B$19978,C20,'DAILY RECORDS'!$G$2:$G$19978,"OUTWARD")</f>
        <v>0</v>
      </c>
      <c r="H20">
        <f t="shared" si="0"/>
        <v>1911</v>
      </c>
      <c r="I20" t="s">
        <v>14</v>
      </c>
      <c r="J20" t="s">
        <v>854</v>
      </c>
      <c r="K20" t="s">
        <v>770</v>
      </c>
      <c r="L20" s="124">
        <v>45717</v>
      </c>
    </row>
    <row r="21" spans="1:12" x14ac:dyDescent="0.25">
      <c r="A21">
        <v>20</v>
      </c>
      <c r="B21" t="s">
        <v>9988</v>
      </c>
      <c r="C21" s="14" t="s">
        <v>889</v>
      </c>
      <c r="D21" t="s">
        <v>890</v>
      </c>
      <c r="E21">
        <v>87</v>
      </c>
      <c r="F21">
        <f>SUMIFS('DAILY RECORDS'!$E$2:$E$19978,'DAILY RECORDS'!$B$2:$B$19978,C21,'DAILY RECORDS'!$G$2:$G$19978,"INWARD")</f>
        <v>2</v>
      </c>
      <c r="G21">
        <f>SUMIFS('DAILY RECORDS'!$E$2:$E$19978,'DAILY RECORDS'!$B$2:$B$19978,C21,'DAILY RECORDS'!$G$2:$G$19978,"OUTWARD")</f>
        <v>89</v>
      </c>
      <c r="H21">
        <f t="shared" si="0"/>
        <v>0</v>
      </c>
      <c r="I21" t="s">
        <v>14</v>
      </c>
      <c r="J21" t="s">
        <v>854</v>
      </c>
      <c r="K21" t="s">
        <v>1057</v>
      </c>
      <c r="L21" s="124">
        <v>45717</v>
      </c>
    </row>
    <row r="22" spans="1:12" x14ac:dyDescent="0.25">
      <c r="A22">
        <v>21</v>
      </c>
      <c r="B22" t="s">
        <v>9988</v>
      </c>
      <c r="C22" s="14" t="s">
        <v>892</v>
      </c>
      <c r="D22" t="s">
        <v>893</v>
      </c>
      <c r="E22">
        <v>69</v>
      </c>
      <c r="F22">
        <f>SUMIFS('DAILY RECORDS'!$E$2:$E$19978,'DAILY RECORDS'!$B$2:$B$19978,C22,'DAILY RECORDS'!$G$2:$G$19978,"INWARD")</f>
        <v>426</v>
      </c>
      <c r="G22">
        <f>SUMIFS('DAILY RECORDS'!$E$2:$E$19978,'DAILY RECORDS'!$B$2:$B$19978,C22,'DAILY RECORDS'!$G$2:$G$19978,"OUTWARD")</f>
        <v>370</v>
      </c>
      <c r="H22">
        <f t="shared" si="0"/>
        <v>125</v>
      </c>
      <c r="I22" t="s">
        <v>14</v>
      </c>
      <c r="J22" t="s">
        <v>854</v>
      </c>
      <c r="K22" t="s">
        <v>891</v>
      </c>
      <c r="L22" s="124">
        <v>45717</v>
      </c>
    </row>
    <row r="23" spans="1:12" x14ac:dyDescent="0.25">
      <c r="A23">
        <v>22</v>
      </c>
      <c r="B23" t="s">
        <v>9988</v>
      </c>
      <c r="C23" s="14" t="s">
        <v>1014</v>
      </c>
      <c r="D23" t="s">
        <v>4282</v>
      </c>
      <c r="E23">
        <v>228</v>
      </c>
      <c r="F23">
        <f>SUMIFS('DAILY RECORDS'!$E$2:$E$19978,'DAILY RECORDS'!$B$2:$B$19978,C23,'DAILY RECORDS'!$G$2:$G$19978,"INWARD")</f>
        <v>167</v>
      </c>
      <c r="G23">
        <f>SUMIFS('DAILY RECORDS'!$E$2:$E$19978,'DAILY RECORDS'!$B$2:$B$19978,C23,'DAILY RECORDS'!$G$2:$G$19978,"OUTWARD")</f>
        <v>336</v>
      </c>
      <c r="H23">
        <f t="shared" si="0"/>
        <v>59</v>
      </c>
      <c r="I23" t="s">
        <v>14</v>
      </c>
      <c r="J23" t="s">
        <v>854</v>
      </c>
      <c r="K23" t="s">
        <v>852</v>
      </c>
      <c r="L23" s="124">
        <v>45717</v>
      </c>
    </row>
    <row r="24" spans="1:12" x14ac:dyDescent="0.25">
      <c r="A24">
        <v>23</v>
      </c>
      <c r="B24" t="s">
        <v>9988</v>
      </c>
      <c r="C24" s="14" t="s">
        <v>1013</v>
      </c>
      <c r="D24" t="s">
        <v>4257</v>
      </c>
      <c r="E24">
        <v>540</v>
      </c>
      <c r="F24">
        <f>SUMIFS('DAILY RECORDS'!$E$2:$E$19978,'DAILY RECORDS'!$B$2:$B$19978,C24,'DAILY RECORDS'!$G$2:$G$19978,"INWARD")</f>
        <v>0</v>
      </c>
      <c r="G24">
        <f>SUMIFS('DAILY RECORDS'!$E$2:$E$19978,'DAILY RECORDS'!$B$2:$B$19978,C24,'DAILY RECORDS'!$G$2:$G$19978,"OUTWARD")</f>
        <v>0</v>
      </c>
      <c r="H24">
        <f t="shared" si="0"/>
        <v>540</v>
      </c>
      <c r="I24" t="s">
        <v>14</v>
      </c>
      <c r="J24" t="s">
        <v>854</v>
      </c>
      <c r="K24" t="s">
        <v>850</v>
      </c>
      <c r="L24" s="124">
        <v>45717</v>
      </c>
    </row>
    <row r="25" spans="1:12" x14ac:dyDescent="0.25">
      <c r="A25">
        <v>24</v>
      </c>
      <c r="B25" t="s">
        <v>9988</v>
      </c>
      <c r="C25" s="14" t="s">
        <v>971</v>
      </c>
      <c r="D25" t="s">
        <v>972</v>
      </c>
      <c r="E25">
        <v>240</v>
      </c>
      <c r="F25">
        <f>SUMIFS('DAILY RECORDS'!$E$2:$E$19978,'DAILY RECORDS'!$B$2:$B$19978,C25,'DAILY RECORDS'!$G$2:$G$19978,"INWARD")</f>
        <v>0</v>
      </c>
      <c r="G25">
        <f>SUMIFS('DAILY RECORDS'!$E$2:$E$19978,'DAILY RECORDS'!$B$2:$B$19978,C25,'DAILY RECORDS'!$G$2:$G$19978,"OUTWARD")</f>
        <v>192</v>
      </c>
      <c r="H25">
        <f t="shared" si="0"/>
        <v>48</v>
      </c>
      <c r="I25" t="s">
        <v>14</v>
      </c>
      <c r="J25" t="s">
        <v>854</v>
      </c>
      <c r="K25" t="s">
        <v>848</v>
      </c>
      <c r="L25" s="124">
        <v>45717</v>
      </c>
    </row>
    <row r="26" spans="1:12" x14ac:dyDescent="0.25">
      <c r="A26">
        <v>25</v>
      </c>
      <c r="B26" t="s">
        <v>9988</v>
      </c>
      <c r="C26" s="14" t="s">
        <v>880</v>
      </c>
      <c r="D26" t="s">
        <v>881</v>
      </c>
      <c r="E26">
        <v>470</v>
      </c>
      <c r="F26">
        <f>SUMIFS('DAILY RECORDS'!$E$2:$E$19978,'DAILY RECORDS'!$B$2:$B$19978,C26,'DAILY RECORDS'!$G$2:$G$19978,"INWARD")</f>
        <v>0</v>
      </c>
      <c r="G26">
        <f>SUMIFS('DAILY RECORDS'!$E$2:$E$19978,'DAILY RECORDS'!$B$2:$B$19978,C26,'DAILY RECORDS'!$G$2:$G$19978,"OUTWARD")</f>
        <v>492</v>
      </c>
      <c r="H26">
        <f t="shared" si="0"/>
        <v>-22</v>
      </c>
      <c r="I26" t="s">
        <v>14</v>
      </c>
      <c r="J26" t="s">
        <v>854</v>
      </c>
      <c r="K26" t="s">
        <v>882</v>
      </c>
      <c r="L26" s="124">
        <v>45717</v>
      </c>
    </row>
    <row r="27" spans="1:12" x14ac:dyDescent="0.25">
      <c r="A27">
        <v>26</v>
      </c>
      <c r="B27" t="s">
        <v>9988</v>
      </c>
      <c r="C27" s="14" t="s">
        <v>4255</v>
      </c>
      <c r="D27" t="s">
        <v>4256</v>
      </c>
      <c r="E27">
        <v>0</v>
      </c>
      <c r="F27">
        <f>SUMIFS('DAILY RECORDS'!$E$2:$E$19978,'DAILY RECORDS'!$B$2:$B$19978,C27,'DAILY RECORDS'!$G$2:$G$19978,"INWARD")</f>
        <v>222</v>
      </c>
      <c r="G27">
        <f>SUMIFS('DAILY RECORDS'!$E$2:$E$19978,'DAILY RECORDS'!$B$2:$B$19978,C27,'DAILY RECORDS'!$G$2:$G$19978,"OUTWARD")</f>
        <v>0</v>
      </c>
      <c r="H27">
        <f t="shared" si="0"/>
        <v>222</v>
      </c>
      <c r="I27" t="s">
        <v>14</v>
      </c>
      <c r="J27" t="s">
        <v>854</v>
      </c>
      <c r="K27" t="s">
        <v>1057</v>
      </c>
      <c r="L27" s="124">
        <v>45717</v>
      </c>
    </row>
    <row r="28" spans="1:12" x14ac:dyDescent="0.25">
      <c r="A28">
        <v>27</v>
      </c>
      <c r="B28" t="s">
        <v>9988</v>
      </c>
      <c r="C28" s="14" t="s">
        <v>1053</v>
      </c>
      <c r="D28" t="s">
        <v>1054</v>
      </c>
      <c r="E28">
        <v>282</v>
      </c>
      <c r="F28">
        <f>SUMIFS('DAILY RECORDS'!$E$2:$E$19978,'DAILY RECORDS'!$B$2:$B$19978,C28,'DAILY RECORDS'!$G$2:$G$19978,"INWARD")</f>
        <v>0</v>
      </c>
      <c r="G28">
        <f>SUMIFS('DAILY RECORDS'!$E$2:$E$19978,'DAILY RECORDS'!$B$2:$B$19978,C28,'DAILY RECORDS'!$G$2:$G$19978,"OUTWARD")</f>
        <v>60</v>
      </c>
      <c r="H28">
        <f t="shared" si="0"/>
        <v>222</v>
      </c>
      <c r="I28" t="s">
        <v>14</v>
      </c>
      <c r="J28" t="s">
        <v>854</v>
      </c>
      <c r="K28" t="s">
        <v>846</v>
      </c>
      <c r="L28" s="124">
        <v>45804</v>
      </c>
    </row>
    <row r="29" spans="1:12" x14ac:dyDescent="0.25">
      <c r="A29">
        <v>28</v>
      </c>
      <c r="B29" t="s">
        <v>9988</v>
      </c>
      <c r="C29" s="14" t="s">
        <v>1055</v>
      </c>
      <c r="D29" t="s">
        <v>1056</v>
      </c>
      <c r="E29">
        <v>0</v>
      </c>
      <c r="F29">
        <f>SUMIFS('DAILY RECORDS'!$E$2:$E$19978,'DAILY RECORDS'!$B$2:$B$19978,C29,'DAILY RECORDS'!$G$2:$G$19978,"INWARD")</f>
        <v>0</v>
      </c>
      <c r="G29">
        <f>SUMIFS('DAILY RECORDS'!$E$2:$E$19978,'DAILY RECORDS'!$B$2:$B$19978,C29,'DAILY RECORDS'!$G$2:$G$19978,"OUTWARD")</f>
        <v>0</v>
      </c>
      <c r="H29">
        <f t="shared" si="0"/>
        <v>0</v>
      </c>
      <c r="I29" t="s">
        <v>14</v>
      </c>
      <c r="J29" t="s">
        <v>854</v>
      </c>
      <c r="K29" t="s">
        <v>843</v>
      </c>
      <c r="L29" s="124">
        <v>45717</v>
      </c>
    </row>
    <row r="30" spans="1:12" x14ac:dyDescent="0.25">
      <c r="A30">
        <v>29</v>
      </c>
      <c r="B30" t="s">
        <v>9988</v>
      </c>
      <c r="C30" s="14" t="s">
        <v>878</v>
      </c>
      <c r="D30" t="s">
        <v>879</v>
      </c>
      <c r="E30">
        <v>528</v>
      </c>
      <c r="F30">
        <f>SUMIFS('DAILY RECORDS'!$E$2:$E$19978,'DAILY RECORDS'!$B$2:$B$19978,C30,'DAILY RECORDS'!$G$2:$G$19978,"INWARD")</f>
        <v>1857</v>
      </c>
      <c r="G30">
        <f>SUMIFS('DAILY RECORDS'!$E$2:$E$19978,'DAILY RECORDS'!$B$2:$B$19978,C30,'DAILY RECORDS'!$G$2:$G$19978,"OUTWARD")</f>
        <v>120</v>
      </c>
      <c r="H30">
        <f t="shared" si="0"/>
        <v>2265</v>
      </c>
      <c r="I30" t="s">
        <v>14</v>
      </c>
      <c r="J30" t="s">
        <v>854</v>
      </c>
      <c r="K30" t="s">
        <v>841</v>
      </c>
      <c r="L30" s="124">
        <v>45717</v>
      </c>
    </row>
    <row r="31" spans="1:12" x14ac:dyDescent="0.25">
      <c r="A31">
        <v>30</v>
      </c>
      <c r="B31" t="s">
        <v>9988</v>
      </c>
      <c r="C31" s="14" t="s">
        <v>1026</v>
      </c>
      <c r="D31" t="s">
        <v>1027</v>
      </c>
      <c r="E31">
        <v>339</v>
      </c>
      <c r="F31">
        <f>SUMIFS('DAILY RECORDS'!$E$2:$E$19978,'DAILY RECORDS'!$B$2:$B$19978,C31,'DAILY RECORDS'!$G$2:$G$19978,"INWARD")</f>
        <v>0</v>
      </c>
      <c r="G31">
        <f>SUMIFS('DAILY RECORDS'!$E$2:$E$19978,'DAILY RECORDS'!$B$2:$B$19978,C31,'DAILY RECORDS'!$G$2:$G$19978,"OUTWARD")</f>
        <v>0</v>
      </c>
      <c r="H31">
        <f t="shared" si="0"/>
        <v>339</v>
      </c>
      <c r="I31" t="s">
        <v>14</v>
      </c>
      <c r="J31" t="s">
        <v>854</v>
      </c>
      <c r="K31" t="s">
        <v>1028</v>
      </c>
      <c r="L31" s="124">
        <v>45717</v>
      </c>
    </row>
    <row r="32" spans="1:12" x14ac:dyDescent="0.25">
      <c r="A32">
        <v>31</v>
      </c>
      <c r="B32" t="s">
        <v>9988</v>
      </c>
      <c r="C32" s="14" t="s">
        <v>913</v>
      </c>
      <c r="D32" t="s">
        <v>914</v>
      </c>
      <c r="E32">
        <v>228</v>
      </c>
      <c r="F32">
        <f>SUMIFS('DAILY RECORDS'!$E$2:$E$19978,'DAILY RECORDS'!$B$2:$B$19978,C32,'DAILY RECORDS'!$G$2:$G$19978,"INWARD")</f>
        <v>12</v>
      </c>
      <c r="G32">
        <f>SUMIFS('DAILY RECORDS'!$E$2:$E$19978,'DAILY RECORDS'!$B$2:$B$19978,C32,'DAILY RECORDS'!$G$2:$G$19978,"OUTWARD")</f>
        <v>12</v>
      </c>
      <c r="H32">
        <f t="shared" si="0"/>
        <v>228</v>
      </c>
      <c r="I32" t="s">
        <v>14</v>
      </c>
      <c r="J32" t="s">
        <v>854</v>
      </c>
      <c r="K32" t="s">
        <v>915</v>
      </c>
      <c r="L32" s="124">
        <v>45717</v>
      </c>
    </row>
    <row r="33" spans="1:12" x14ac:dyDescent="0.25">
      <c r="A33">
        <v>32</v>
      </c>
      <c r="B33" t="s">
        <v>9988</v>
      </c>
      <c r="C33" s="14" t="s">
        <v>875</v>
      </c>
      <c r="D33" t="s">
        <v>876</v>
      </c>
      <c r="E33">
        <v>216</v>
      </c>
      <c r="F33">
        <f>SUMIFS('DAILY RECORDS'!$E$2:$E$19978,'DAILY RECORDS'!$B$2:$B$19978,C33,'DAILY RECORDS'!$G$2:$G$19978,"INWARD")</f>
        <v>77</v>
      </c>
      <c r="G33">
        <f>SUMIFS('DAILY RECORDS'!$E$2:$E$19978,'DAILY RECORDS'!$B$2:$B$19978,C33,'DAILY RECORDS'!$G$2:$G$19978,"OUTWARD")</f>
        <v>0</v>
      </c>
      <c r="H33">
        <f t="shared" si="0"/>
        <v>293</v>
      </c>
      <c r="I33" t="s">
        <v>14</v>
      </c>
      <c r="J33" t="s">
        <v>854</v>
      </c>
      <c r="K33" t="s">
        <v>877</v>
      </c>
      <c r="L33" s="124">
        <v>45717</v>
      </c>
    </row>
    <row r="34" spans="1:12" x14ac:dyDescent="0.25">
      <c r="A34">
        <v>33</v>
      </c>
      <c r="B34" t="s">
        <v>9988</v>
      </c>
      <c r="C34" s="14" t="s">
        <v>4286</v>
      </c>
      <c r="D34" t="s">
        <v>4287</v>
      </c>
      <c r="E34">
        <v>0</v>
      </c>
      <c r="F34">
        <f>SUMIFS('DAILY RECORDS'!$E$2:$E$19978,'DAILY RECORDS'!$B$2:$B$19978,C34,'DAILY RECORDS'!$G$2:$G$19978,"INWARD")</f>
        <v>0</v>
      </c>
      <c r="G34">
        <f>SUMIFS('DAILY RECORDS'!$E$2:$E$19978,'DAILY RECORDS'!$B$2:$B$19978,C34,'DAILY RECORDS'!$G$2:$G$19978,"OUTWARD")</f>
        <v>0</v>
      </c>
      <c r="H34">
        <f t="shared" si="0"/>
        <v>0</v>
      </c>
      <c r="I34" t="s">
        <v>14</v>
      </c>
      <c r="J34" t="s">
        <v>854</v>
      </c>
      <c r="K34" t="s">
        <v>1052</v>
      </c>
      <c r="L34" s="124">
        <v>45717</v>
      </c>
    </row>
    <row r="35" spans="1:12" x14ac:dyDescent="0.25">
      <c r="A35">
        <v>34</v>
      </c>
      <c r="B35" t="s">
        <v>9988</v>
      </c>
      <c r="C35" s="14" t="s">
        <v>982</v>
      </c>
      <c r="D35" t="s">
        <v>983</v>
      </c>
      <c r="E35">
        <v>19</v>
      </c>
      <c r="F35">
        <f>SUMIFS('DAILY RECORDS'!$E$2:$E$19978,'DAILY RECORDS'!$B$2:$B$19978,C35,'DAILY RECORDS'!$G$2:$G$19978,"INWARD")</f>
        <v>0</v>
      </c>
      <c r="G35">
        <f>SUMIFS('DAILY RECORDS'!$E$2:$E$19978,'DAILY RECORDS'!$B$2:$B$19978,C35,'DAILY RECORDS'!$G$2:$G$19978,"OUTWARD")</f>
        <v>0</v>
      </c>
      <c r="H35">
        <f t="shared" si="0"/>
        <v>19</v>
      </c>
      <c r="I35" t="s">
        <v>14</v>
      </c>
      <c r="J35" t="s">
        <v>854</v>
      </c>
      <c r="K35" t="s">
        <v>692</v>
      </c>
      <c r="L35" s="124">
        <v>45717</v>
      </c>
    </row>
    <row r="36" spans="1:12" x14ac:dyDescent="0.25">
      <c r="A36">
        <v>35</v>
      </c>
      <c r="B36" t="s">
        <v>9988</v>
      </c>
      <c r="C36" s="14" t="s">
        <v>976</v>
      </c>
      <c r="D36" t="s">
        <v>977</v>
      </c>
      <c r="E36">
        <v>14</v>
      </c>
      <c r="F36">
        <f>SUMIFS('DAILY RECORDS'!$E$2:$E$19978,'DAILY RECORDS'!$B$2:$B$19978,C36,'DAILY RECORDS'!$G$2:$G$19978,"INWARD")</f>
        <v>0</v>
      </c>
      <c r="G36">
        <f>SUMIFS('DAILY RECORDS'!$E$2:$E$19978,'DAILY RECORDS'!$B$2:$B$19978,C36,'DAILY RECORDS'!$G$2:$G$19978,"OUTWARD")</f>
        <v>0</v>
      </c>
      <c r="H36">
        <f t="shared" si="0"/>
        <v>14</v>
      </c>
      <c r="I36" t="s">
        <v>14</v>
      </c>
      <c r="J36" t="s">
        <v>854</v>
      </c>
      <c r="K36" t="s">
        <v>978</v>
      </c>
      <c r="L36" s="124">
        <v>45717</v>
      </c>
    </row>
    <row r="37" spans="1:12" x14ac:dyDescent="0.25">
      <c r="A37">
        <v>36</v>
      </c>
      <c r="B37" t="s">
        <v>9988</v>
      </c>
      <c r="C37" s="14" t="s">
        <v>979</v>
      </c>
      <c r="D37" t="s">
        <v>980</v>
      </c>
      <c r="E37">
        <v>15</v>
      </c>
      <c r="F37">
        <f>SUMIFS('DAILY RECORDS'!$E$2:$E$19978,'DAILY RECORDS'!$B$2:$B$19978,C37,'DAILY RECORDS'!$G$2:$G$19978,"INWARD")</f>
        <v>1</v>
      </c>
      <c r="G37">
        <f>SUMIFS('DAILY RECORDS'!$E$2:$E$19978,'DAILY RECORDS'!$B$2:$B$19978,C37,'DAILY RECORDS'!$G$2:$G$19978,"OUTWARD")</f>
        <v>0</v>
      </c>
      <c r="H37">
        <f t="shared" si="0"/>
        <v>16</v>
      </c>
      <c r="I37" t="s">
        <v>14</v>
      </c>
      <c r="J37" t="s">
        <v>854</v>
      </c>
      <c r="K37" t="s">
        <v>981</v>
      </c>
      <c r="L37" s="124">
        <v>45717</v>
      </c>
    </row>
    <row r="38" spans="1:12" x14ac:dyDescent="0.25">
      <c r="A38">
        <v>37</v>
      </c>
      <c r="B38" t="s">
        <v>9988</v>
      </c>
      <c r="C38" s="14" t="s">
        <v>973</v>
      </c>
      <c r="D38" t="s">
        <v>8420</v>
      </c>
      <c r="E38">
        <v>179</v>
      </c>
      <c r="F38">
        <f>SUMIFS('DAILY RECORDS'!$E$2:$E$19978,'DAILY RECORDS'!$B$2:$B$19978,C38,'DAILY RECORDS'!$G$2:$G$19978,"INWARD")</f>
        <v>7</v>
      </c>
      <c r="G38">
        <f>SUMIFS('DAILY RECORDS'!$E$2:$E$19978,'DAILY RECORDS'!$B$2:$B$19978,C38,'DAILY RECORDS'!$G$2:$G$19978,"OUTWARD")</f>
        <v>165</v>
      </c>
      <c r="H38">
        <f t="shared" si="0"/>
        <v>21</v>
      </c>
      <c r="I38" t="s">
        <v>14</v>
      </c>
      <c r="J38" t="s">
        <v>854</v>
      </c>
      <c r="K38" t="s">
        <v>35</v>
      </c>
      <c r="L38" s="124">
        <v>45717</v>
      </c>
    </row>
    <row r="39" spans="1:12" x14ac:dyDescent="0.25">
      <c r="A39">
        <v>38</v>
      </c>
      <c r="B39" t="s">
        <v>9988</v>
      </c>
      <c r="C39" s="14" t="s">
        <v>974</v>
      </c>
      <c r="D39" t="s">
        <v>10550</v>
      </c>
      <c r="E39">
        <v>78</v>
      </c>
      <c r="F39">
        <f>SUMIFS('DAILY RECORDS'!$E$2:$E$19978,'DAILY RECORDS'!$B$2:$B$19978,C39,'DAILY RECORDS'!$G$2:$G$19978,"INWARD")</f>
        <v>0</v>
      </c>
      <c r="G39">
        <f>SUMIFS('DAILY RECORDS'!$E$2:$E$19978,'DAILY RECORDS'!$B$2:$B$19978,C39,'DAILY RECORDS'!$G$2:$G$19978,"OUTWARD")</f>
        <v>50</v>
      </c>
      <c r="H39">
        <f t="shared" si="0"/>
        <v>28</v>
      </c>
      <c r="I39" t="s">
        <v>14</v>
      </c>
      <c r="J39" t="s">
        <v>854</v>
      </c>
      <c r="K39" t="s">
        <v>687</v>
      </c>
      <c r="L39" s="124">
        <v>45717</v>
      </c>
    </row>
    <row r="40" spans="1:12" x14ac:dyDescent="0.25">
      <c r="A40">
        <v>39</v>
      </c>
      <c r="B40" t="s">
        <v>9988</v>
      </c>
      <c r="C40" s="14" t="s">
        <v>4774</v>
      </c>
      <c r="D40" t="s">
        <v>4776</v>
      </c>
      <c r="E40">
        <v>0</v>
      </c>
      <c r="F40">
        <f>SUMIFS('DAILY RECORDS'!$E$2:$E$19978,'DAILY RECORDS'!$B$2:$B$19978,C40,'DAILY RECORDS'!$G$2:$G$19978,"INWARD")</f>
        <v>0</v>
      </c>
      <c r="G40">
        <f>SUMIFS('DAILY RECORDS'!$E$2:$E$19978,'DAILY RECORDS'!$B$2:$B$19978,C40,'DAILY RECORDS'!$G$2:$G$19978,"OUTWARD")</f>
        <v>0</v>
      </c>
      <c r="H40">
        <f t="shared" si="0"/>
        <v>0</v>
      </c>
      <c r="I40" t="s">
        <v>14</v>
      </c>
      <c r="J40" t="s">
        <v>854</v>
      </c>
      <c r="K40" t="s">
        <v>54</v>
      </c>
      <c r="L40" s="124">
        <v>45717</v>
      </c>
    </row>
    <row r="41" spans="1:12" x14ac:dyDescent="0.25">
      <c r="A41">
        <v>40</v>
      </c>
      <c r="B41" t="s">
        <v>9988</v>
      </c>
      <c r="C41" s="14" t="s">
        <v>969</v>
      </c>
      <c r="D41" t="s">
        <v>970</v>
      </c>
      <c r="E41">
        <v>182</v>
      </c>
      <c r="F41">
        <f>SUMIFS('DAILY RECORDS'!$E$2:$E$19978,'DAILY RECORDS'!$B$2:$B$19978,C41,'DAILY RECORDS'!$G$2:$G$19978,"INWARD")</f>
        <v>1</v>
      </c>
      <c r="G41">
        <f>SUMIFS('DAILY RECORDS'!$E$2:$E$19978,'DAILY RECORDS'!$B$2:$B$19978,C41,'DAILY RECORDS'!$G$2:$G$19978,"OUTWARD")</f>
        <v>111</v>
      </c>
      <c r="H41">
        <f t="shared" si="0"/>
        <v>72</v>
      </c>
      <c r="I41" t="s">
        <v>14</v>
      </c>
      <c r="J41" t="s">
        <v>854</v>
      </c>
      <c r="K41" t="s">
        <v>709</v>
      </c>
      <c r="L41" s="124">
        <v>45717</v>
      </c>
    </row>
    <row r="42" spans="1:12" x14ac:dyDescent="0.25">
      <c r="A42">
        <v>41</v>
      </c>
      <c r="B42" t="s">
        <v>9988</v>
      </c>
      <c r="C42" s="14" t="s">
        <v>967</v>
      </c>
      <c r="D42" t="s">
        <v>968</v>
      </c>
      <c r="E42">
        <v>1</v>
      </c>
      <c r="F42">
        <f>SUMIFS('DAILY RECORDS'!$E$2:$E$19978,'DAILY RECORDS'!$B$2:$B$19978,C42,'DAILY RECORDS'!$G$2:$G$19978,"INWARD")</f>
        <v>0</v>
      </c>
      <c r="G42">
        <f>SUMIFS('DAILY RECORDS'!$E$2:$E$19978,'DAILY RECORDS'!$B$2:$B$19978,C42,'DAILY RECORDS'!$G$2:$G$19978,"OUTWARD")</f>
        <v>0</v>
      </c>
      <c r="H42">
        <f t="shared" si="0"/>
        <v>1</v>
      </c>
      <c r="I42" t="s">
        <v>14</v>
      </c>
      <c r="J42" t="s">
        <v>854</v>
      </c>
      <c r="K42" t="s">
        <v>776</v>
      </c>
      <c r="L42" s="124">
        <v>45717</v>
      </c>
    </row>
    <row r="43" spans="1:12" x14ac:dyDescent="0.25">
      <c r="A43">
        <v>42</v>
      </c>
      <c r="B43" t="s">
        <v>9988</v>
      </c>
      <c r="C43" s="14" t="s">
        <v>964</v>
      </c>
      <c r="D43" t="s">
        <v>965</v>
      </c>
      <c r="E43">
        <v>15</v>
      </c>
      <c r="F43">
        <f>SUMIFS('DAILY RECORDS'!$E$2:$E$19978,'DAILY RECORDS'!$B$2:$B$19978,C43,'DAILY RECORDS'!$G$2:$G$19978,"INWARD")</f>
        <v>0</v>
      </c>
      <c r="G43">
        <f>SUMIFS('DAILY RECORDS'!$E$2:$E$19978,'DAILY RECORDS'!$B$2:$B$19978,C43,'DAILY RECORDS'!$G$2:$G$19978,"OUTWARD")</f>
        <v>0</v>
      </c>
      <c r="H43">
        <f t="shared" si="0"/>
        <v>15</v>
      </c>
      <c r="I43" t="s">
        <v>14</v>
      </c>
      <c r="J43" t="s">
        <v>854</v>
      </c>
      <c r="K43" t="s">
        <v>966</v>
      </c>
      <c r="L43" s="124">
        <v>45717</v>
      </c>
    </row>
    <row r="44" spans="1:12" x14ac:dyDescent="0.25">
      <c r="A44">
        <v>43</v>
      </c>
      <c r="B44" t="s">
        <v>9988</v>
      </c>
      <c r="C44" s="14" t="s">
        <v>4929</v>
      </c>
      <c r="D44" t="s">
        <v>4930</v>
      </c>
      <c r="E44">
        <v>2</v>
      </c>
      <c r="F44">
        <f>SUMIFS('DAILY RECORDS'!$E$2:$E$19978,'DAILY RECORDS'!$B$2:$B$19978,C44,'DAILY RECORDS'!$G$2:$G$19978,"INWARD")</f>
        <v>0</v>
      </c>
      <c r="G44">
        <f>SUMIFS('DAILY RECORDS'!$E$2:$E$19978,'DAILY RECORDS'!$B$2:$B$19978,C44,'DAILY RECORDS'!$G$2:$G$19978,"OUTWARD")</f>
        <v>0</v>
      </c>
      <c r="H44">
        <f t="shared" si="0"/>
        <v>2</v>
      </c>
      <c r="I44" t="s">
        <v>14</v>
      </c>
      <c r="J44" t="s">
        <v>854</v>
      </c>
      <c r="K44" t="s">
        <v>1064</v>
      </c>
      <c r="L44" s="124">
        <v>45717</v>
      </c>
    </row>
    <row r="45" spans="1:12" x14ac:dyDescent="0.25">
      <c r="A45">
        <v>44</v>
      </c>
      <c r="B45" t="s">
        <v>9988</v>
      </c>
      <c r="C45" s="14" t="s">
        <v>910</v>
      </c>
      <c r="D45" t="s">
        <v>911</v>
      </c>
      <c r="E45">
        <v>473</v>
      </c>
      <c r="F45">
        <f>SUMIFS('DAILY RECORDS'!$E$2:$E$19978,'DAILY RECORDS'!$B$2:$B$19978,C45,'DAILY RECORDS'!$G$2:$G$19978,"INWARD")</f>
        <v>0</v>
      </c>
      <c r="G45">
        <f>SUMIFS('DAILY RECORDS'!$E$2:$E$19978,'DAILY RECORDS'!$B$2:$B$19978,C45,'DAILY RECORDS'!$G$2:$G$19978,"OUTWARD")</f>
        <v>14</v>
      </c>
      <c r="H45">
        <f t="shared" si="0"/>
        <v>459</v>
      </c>
      <c r="I45" t="s">
        <v>14</v>
      </c>
      <c r="J45" t="s">
        <v>854</v>
      </c>
      <c r="K45" t="s">
        <v>912</v>
      </c>
      <c r="L45" s="124">
        <v>45717</v>
      </c>
    </row>
    <row r="46" spans="1:12" x14ac:dyDescent="0.25">
      <c r="A46">
        <v>45</v>
      </c>
      <c r="B46" t="s">
        <v>9988</v>
      </c>
      <c r="C46" s="14" t="s">
        <v>904</v>
      </c>
      <c r="D46" t="s">
        <v>905</v>
      </c>
      <c r="E46">
        <v>28</v>
      </c>
      <c r="F46">
        <f>SUMIFS('DAILY RECORDS'!$E$2:$E$19978,'DAILY RECORDS'!$B$2:$B$19978,C46,'DAILY RECORDS'!$G$2:$G$19978,"INWARD")</f>
        <v>0</v>
      </c>
      <c r="G46">
        <f>SUMIFS('DAILY RECORDS'!$E$2:$E$19978,'DAILY RECORDS'!$B$2:$B$19978,C46,'DAILY RECORDS'!$G$2:$G$19978,"OUTWARD")</f>
        <v>0</v>
      </c>
      <c r="H46">
        <f t="shared" si="0"/>
        <v>28</v>
      </c>
      <c r="I46" t="s">
        <v>14</v>
      </c>
      <c r="J46" t="s">
        <v>854</v>
      </c>
      <c r="K46" t="s">
        <v>906</v>
      </c>
      <c r="L46" s="124">
        <v>45717</v>
      </c>
    </row>
    <row r="47" spans="1:12" x14ac:dyDescent="0.25">
      <c r="A47">
        <v>46</v>
      </c>
      <c r="B47" t="s">
        <v>9988</v>
      </c>
      <c r="C47" s="14" t="s">
        <v>907</v>
      </c>
      <c r="D47" t="s">
        <v>908</v>
      </c>
      <c r="E47">
        <v>30</v>
      </c>
      <c r="F47">
        <f>SUMIFS('DAILY RECORDS'!$E$2:$E$19978,'DAILY RECORDS'!$B$2:$B$19978,C47,'DAILY RECORDS'!$G$2:$G$19978,"INWARD")</f>
        <v>1</v>
      </c>
      <c r="G47">
        <f>SUMIFS('DAILY RECORDS'!$E$2:$E$19978,'DAILY RECORDS'!$B$2:$B$19978,C47,'DAILY RECORDS'!$G$2:$G$19978,"OUTWARD")</f>
        <v>0</v>
      </c>
      <c r="H47">
        <f t="shared" si="0"/>
        <v>31</v>
      </c>
      <c r="I47" t="s">
        <v>14</v>
      </c>
      <c r="J47" t="s">
        <v>854</v>
      </c>
      <c r="K47" t="s">
        <v>909</v>
      </c>
      <c r="L47" s="124">
        <v>45717</v>
      </c>
    </row>
    <row r="48" spans="1:12" x14ac:dyDescent="0.25">
      <c r="A48">
        <v>47</v>
      </c>
      <c r="B48" t="s">
        <v>9988</v>
      </c>
      <c r="C48" s="14" t="s">
        <v>901</v>
      </c>
      <c r="D48" t="s">
        <v>902</v>
      </c>
      <c r="E48">
        <v>159</v>
      </c>
      <c r="F48">
        <f>SUMIFS('DAILY RECORDS'!$E$2:$E$19978,'DAILY RECORDS'!$B$2:$B$19978,C48,'DAILY RECORDS'!$G$2:$G$19978,"INWARD")</f>
        <v>0</v>
      </c>
      <c r="G48">
        <f>SUMIFS('DAILY RECORDS'!$E$2:$E$19978,'DAILY RECORDS'!$B$2:$B$19978,C48,'DAILY RECORDS'!$G$2:$G$19978,"OUTWARD")</f>
        <v>0</v>
      </c>
      <c r="H48">
        <f t="shared" si="0"/>
        <v>159</v>
      </c>
      <c r="I48" t="s">
        <v>25</v>
      </c>
      <c r="J48" t="s">
        <v>854</v>
      </c>
      <c r="K48" t="s">
        <v>903</v>
      </c>
      <c r="L48" s="124">
        <v>45717</v>
      </c>
    </row>
    <row r="49" spans="1:12" x14ac:dyDescent="0.25">
      <c r="A49">
        <v>48</v>
      </c>
      <c r="B49" t="s">
        <v>9988</v>
      </c>
      <c r="C49" s="14" t="s">
        <v>898</v>
      </c>
      <c r="D49" t="s">
        <v>899</v>
      </c>
      <c r="E49">
        <v>16</v>
      </c>
      <c r="F49">
        <f>SUMIFS('DAILY RECORDS'!$E$2:$E$19978,'DAILY RECORDS'!$B$2:$B$19978,C49,'DAILY RECORDS'!$G$2:$G$19978,"INWARD")</f>
        <v>0</v>
      </c>
      <c r="G49">
        <f>SUMIFS('DAILY RECORDS'!$E$2:$E$19978,'DAILY RECORDS'!$B$2:$B$19978,C49,'DAILY RECORDS'!$G$2:$G$19978,"OUTWARD")</f>
        <v>0</v>
      </c>
      <c r="H49">
        <f t="shared" si="0"/>
        <v>16</v>
      </c>
      <c r="I49" t="s">
        <v>25</v>
      </c>
      <c r="J49" t="s">
        <v>854</v>
      </c>
      <c r="K49" t="s">
        <v>900</v>
      </c>
      <c r="L49" s="124">
        <v>45717</v>
      </c>
    </row>
    <row r="50" spans="1:12" x14ac:dyDescent="0.25">
      <c r="A50">
        <v>49</v>
      </c>
      <c r="B50" t="s">
        <v>9988</v>
      </c>
      <c r="C50" s="14" t="s">
        <v>895</v>
      </c>
      <c r="D50" t="s">
        <v>896</v>
      </c>
      <c r="E50">
        <v>35</v>
      </c>
      <c r="F50">
        <f>SUMIFS('DAILY RECORDS'!$E$2:$E$19978,'DAILY RECORDS'!$B$2:$B$19978,C50,'DAILY RECORDS'!$G$2:$G$19978,"INWARD")</f>
        <v>0</v>
      </c>
      <c r="G50">
        <f>SUMIFS('DAILY RECORDS'!$E$2:$E$19978,'DAILY RECORDS'!$B$2:$B$19978,C50,'DAILY RECORDS'!$G$2:$G$19978,"OUTWARD")</f>
        <v>0</v>
      </c>
      <c r="H50">
        <f t="shared" si="0"/>
        <v>35</v>
      </c>
      <c r="I50" t="s">
        <v>14</v>
      </c>
      <c r="J50" t="s">
        <v>854</v>
      </c>
      <c r="K50" t="s">
        <v>897</v>
      </c>
      <c r="L50" s="124">
        <v>45717</v>
      </c>
    </row>
    <row r="51" spans="1:12" x14ac:dyDescent="0.25">
      <c r="A51">
        <v>50</v>
      </c>
      <c r="B51" t="s">
        <v>9988</v>
      </c>
      <c r="C51" s="14" t="s">
        <v>886</v>
      </c>
      <c r="D51" t="s">
        <v>887</v>
      </c>
      <c r="E51">
        <v>10</v>
      </c>
      <c r="F51">
        <f>SUMIFS('DAILY RECORDS'!$E$2:$E$19978,'DAILY RECORDS'!$B$2:$B$19978,C51,'DAILY RECORDS'!$G$2:$G$19978,"INWARD")</f>
        <v>0</v>
      </c>
      <c r="G51">
        <f>SUMIFS('DAILY RECORDS'!$E$2:$E$19978,'DAILY RECORDS'!$B$2:$B$19978,C51,'DAILY RECORDS'!$G$2:$G$19978,"OUTWARD")</f>
        <v>0</v>
      </c>
      <c r="H51">
        <f t="shared" si="0"/>
        <v>10</v>
      </c>
      <c r="I51" t="s">
        <v>25</v>
      </c>
      <c r="J51" t="s">
        <v>854</v>
      </c>
      <c r="K51" t="s">
        <v>888</v>
      </c>
      <c r="L51" s="124">
        <v>45717</v>
      </c>
    </row>
    <row r="52" spans="1:12" x14ac:dyDescent="0.25">
      <c r="A52">
        <v>51</v>
      </c>
      <c r="B52" t="s">
        <v>9988</v>
      </c>
      <c r="C52" s="14" t="s">
        <v>1032</v>
      </c>
      <c r="D52" t="s">
        <v>1033</v>
      </c>
      <c r="E52">
        <v>173</v>
      </c>
      <c r="F52">
        <f>SUMIFS('DAILY RECORDS'!$E$2:$E$19978,'DAILY RECORDS'!$B$2:$B$19978,C52,'DAILY RECORDS'!$G$2:$G$19978,"INWARD")</f>
        <v>2</v>
      </c>
      <c r="G52">
        <f>SUMIFS('DAILY RECORDS'!$E$2:$E$19978,'DAILY RECORDS'!$B$2:$B$19978,C52,'DAILY RECORDS'!$G$2:$G$19978,"OUTWARD")</f>
        <v>89</v>
      </c>
      <c r="H52">
        <f t="shared" si="0"/>
        <v>86</v>
      </c>
      <c r="I52" t="s">
        <v>14</v>
      </c>
      <c r="J52" t="s">
        <v>854</v>
      </c>
      <c r="K52" t="s">
        <v>61</v>
      </c>
      <c r="L52" s="124">
        <v>45717</v>
      </c>
    </row>
    <row r="53" spans="1:12" x14ac:dyDescent="0.25">
      <c r="A53">
        <v>52</v>
      </c>
      <c r="B53" t="s">
        <v>9988</v>
      </c>
      <c r="C53" s="14" t="s">
        <v>1029</v>
      </c>
      <c r="D53" t="s">
        <v>1030</v>
      </c>
      <c r="E53">
        <v>54</v>
      </c>
      <c r="F53">
        <f>SUMIFS('DAILY RECORDS'!$E$2:$E$19978,'DAILY RECORDS'!$B$2:$B$19978,C53,'DAILY RECORDS'!$G$2:$G$19978,"INWARD")</f>
        <v>0</v>
      </c>
      <c r="G53">
        <f>SUMIFS('DAILY RECORDS'!$E$2:$E$19978,'DAILY RECORDS'!$B$2:$B$19978,C53,'DAILY RECORDS'!$G$2:$G$19978,"OUTWARD")</f>
        <v>1</v>
      </c>
      <c r="H53">
        <f t="shared" si="0"/>
        <v>53</v>
      </c>
      <c r="I53" t="s">
        <v>14</v>
      </c>
      <c r="J53" t="s">
        <v>854</v>
      </c>
      <c r="K53" t="s">
        <v>1031</v>
      </c>
      <c r="L53" s="124">
        <v>45717</v>
      </c>
    </row>
    <row r="54" spans="1:12" x14ac:dyDescent="0.25">
      <c r="A54">
        <v>53</v>
      </c>
      <c r="B54" t="s">
        <v>9988</v>
      </c>
      <c r="C54" s="14" t="s">
        <v>1023</v>
      </c>
      <c r="D54" t="s">
        <v>4920</v>
      </c>
      <c r="E54">
        <v>13</v>
      </c>
      <c r="F54">
        <f>SUMIFS('DAILY RECORDS'!$E$2:$E$19978,'DAILY RECORDS'!$B$2:$B$19978,C54,'DAILY RECORDS'!$G$2:$G$19978,"INWARD")</f>
        <v>0</v>
      </c>
      <c r="G54">
        <f>SUMIFS('DAILY RECORDS'!$E$2:$E$19978,'DAILY RECORDS'!$B$2:$B$19978,C54,'DAILY RECORDS'!$G$2:$G$19978,"OUTWARD")</f>
        <v>10</v>
      </c>
      <c r="H54">
        <f t="shared" si="0"/>
        <v>3</v>
      </c>
      <c r="I54" t="s">
        <v>25</v>
      </c>
      <c r="J54" t="s">
        <v>854</v>
      </c>
      <c r="K54" t="s">
        <v>764</v>
      </c>
      <c r="L54" s="124">
        <v>45717</v>
      </c>
    </row>
    <row r="55" spans="1:12" x14ac:dyDescent="0.25">
      <c r="A55">
        <v>54</v>
      </c>
      <c r="B55" t="s">
        <v>9988</v>
      </c>
      <c r="C55" s="14" t="s">
        <v>1024</v>
      </c>
      <c r="D55" t="s">
        <v>1025</v>
      </c>
      <c r="E55">
        <v>87</v>
      </c>
      <c r="F55">
        <f>SUMIFS('DAILY RECORDS'!$E$2:$E$19978,'DAILY RECORDS'!$B$2:$B$19978,C55,'DAILY RECORDS'!$G$2:$G$19978,"INWARD")</f>
        <v>1</v>
      </c>
      <c r="G55">
        <f>SUMIFS('DAILY RECORDS'!$E$2:$E$19978,'DAILY RECORDS'!$B$2:$B$19978,C55,'DAILY RECORDS'!$G$2:$G$19978,"OUTWARD")</f>
        <v>16</v>
      </c>
      <c r="H55">
        <f t="shared" si="0"/>
        <v>72</v>
      </c>
      <c r="I55" t="s">
        <v>14</v>
      </c>
      <c r="J55" t="s">
        <v>854</v>
      </c>
      <c r="K55" t="s">
        <v>767</v>
      </c>
      <c r="L55" s="124">
        <v>45717</v>
      </c>
    </row>
    <row r="56" spans="1:12" x14ac:dyDescent="0.25">
      <c r="A56">
        <v>55</v>
      </c>
      <c r="B56" t="s">
        <v>9988</v>
      </c>
      <c r="C56" s="14" t="s">
        <v>1022</v>
      </c>
      <c r="D56" t="s">
        <v>4915</v>
      </c>
      <c r="E56">
        <v>35</v>
      </c>
      <c r="F56">
        <f>SUMIFS('DAILY RECORDS'!$E$2:$E$19978,'DAILY RECORDS'!$B$2:$B$19978,C56,'DAILY RECORDS'!$G$2:$G$19978,"INWARD")</f>
        <v>1</v>
      </c>
      <c r="G56">
        <f>SUMIFS('DAILY RECORDS'!$E$2:$E$19978,'DAILY RECORDS'!$B$2:$B$19978,C56,'DAILY RECORDS'!$G$2:$G$19978,"OUTWARD")</f>
        <v>27</v>
      </c>
      <c r="H56">
        <f t="shared" si="0"/>
        <v>9</v>
      </c>
      <c r="I56" t="s">
        <v>25</v>
      </c>
      <c r="J56" t="s">
        <v>854</v>
      </c>
      <c r="K56" t="s">
        <v>55</v>
      </c>
      <c r="L56" s="124">
        <v>45717</v>
      </c>
    </row>
    <row r="57" spans="1:12" x14ac:dyDescent="0.25">
      <c r="A57">
        <v>56</v>
      </c>
      <c r="B57" t="s">
        <v>9988</v>
      </c>
      <c r="C57" s="14" t="s">
        <v>1020</v>
      </c>
      <c r="D57" t="s">
        <v>4884</v>
      </c>
      <c r="E57">
        <v>45</v>
      </c>
      <c r="F57">
        <f>SUMIFS('DAILY RECORDS'!$E$2:$E$19978,'DAILY RECORDS'!$B$2:$B$19978,C57,'DAILY RECORDS'!$G$2:$G$19978,"INWARD")</f>
        <v>0</v>
      </c>
      <c r="G57">
        <f>SUMIFS('DAILY RECORDS'!$E$2:$E$19978,'DAILY RECORDS'!$B$2:$B$19978,C57,'DAILY RECORDS'!$G$2:$G$19978,"OUTWARD")</f>
        <v>15</v>
      </c>
      <c r="H57">
        <f t="shared" si="0"/>
        <v>30</v>
      </c>
      <c r="I57" t="s">
        <v>14</v>
      </c>
      <c r="J57" t="s">
        <v>854</v>
      </c>
      <c r="K57" t="s">
        <v>1021</v>
      </c>
      <c r="L57" s="124">
        <v>45717</v>
      </c>
    </row>
    <row r="58" spans="1:12" x14ac:dyDescent="0.25">
      <c r="A58">
        <v>57</v>
      </c>
      <c r="B58" t="s">
        <v>9988</v>
      </c>
      <c r="C58" s="14" t="s">
        <v>1018</v>
      </c>
      <c r="D58" t="s">
        <v>1019</v>
      </c>
      <c r="E58">
        <v>30</v>
      </c>
      <c r="F58">
        <f>SUMIFS('DAILY RECORDS'!$E$2:$E$19978,'DAILY RECORDS'!$B$2:$B$19978,C58,'DAILY RECORDS'!$G$2:$G$19978,"INWARD")</f>
        <v>30</v>
      </c>
      <c r="G58">
        <f>SUMIFS('DAILY RECORDS'!$E$2:$E$19978,'DAILY RECORDS'!$B$2:$B$19978,C58,'DAILY RECORDS'!$G$2:$G$19978,"OUTWARD")</f>
        <v>20</v>
      </c>
      <c r="H58">
        <f t="shared" si="0"/>
        <v>40</v>
      </c>
      <c r="I58" t="s">
        <v>14</v>
      </c>
      <c r="J58" t="s">
        <v>854</v>
      </c>
      <c r="K58" t="s">
        <v>761</v>
      </c>
      <c r="L58" s="124">
        <v>45717</v>
      </c>
    </row>
    <row r="59" spans="1:12" x14ac:dyDescent="0.25">
      <c r="A59">
        <v>58</v>
      </c>
      <c r="B59" t="s">
        <v>9988</v>
      </c>
      <c r="C59" s="14" t="s">
        <v>1015</v>
      </c>
      <c r="D59" t="s">
        <v>1016</v>
      </c>
      <c r="E59">
        <v>6</v>
      </c>
      <c r="F59">
        <f>SUMIFS('DAILY RECORDS'!$E$2:$E$19978,'DAILY RECORDS'!$B$2:$B$19978,C59,'DAILY RECORDS'!$G$2:$G$19978,"INWARD")</f>
        <v>30</v>
      </c>
      <c r="G59">
        <f>SUMIFS('DAILY RECORDS'!$E$2:$E$19978,'DAILY RECORDS'!$B$2:$B$19978,C59,'DAILY RECORDS'!$G$2:$G$19978,"OUTWARD")</f>
        <v>10</v>
      </c>
      <c r="H59">
        <f t="shared" si="0"/>
        <v>26</v>
      </c>
      <c r="I59" t="s">
        <v>14</v>
      </c>
      <c r="J59" t="s">
        <v>854</v>
      </c>
      <c r="K59" t="s">
        <v>1017</v>
      </c>
      <c r="L59" s="124">
        <v>45717</v>
      </c>
    </row>
    <row r="60" spans="1:12" x14ac:dyDescent="0.25">
      <c r="A60">
        <v>59</v>
      </c>
      <c r="B60" t="s">
        <v>9988</v>
      </c>
      <c r="C60" s="14" t="s">
        <v>1007</v>
      </c>
      <c r="D60" t="s">
        <v>1008</v>
      </c>
      <c r="E60">
        <v>40</v>
      </c>
      <c r="F60">
        <f>SUMIFS('DAILY RECORDS'!$E$2:$E$19978,'DAILY RECORDS'!$B$2:$B$19978,C60,'DAILY RECORDS'!$G$2:$G$19978,"INWARD")</f>
        <v>30</v>
      </c>
      <c r="G60">
        <f>SUMIFS('DAILY RECORDS'!$E$2:$E$19978,'DAILY RECORDS'!$B$2:$B$19978,C60,'DAILY RECORDS'!$G$2:$G$19978,"OUTWARD")</f>
        <v>20</v>
      </c>
      <c r="H60">
        <f t="shared" si="0"/>
        <v>50</v>
      </c>
      <c r="I60" t="s">
        <v>14</v>
      </c>
      <c r="J60" t="s">
        <v>854</v>
      </c>
      <c r="K60" t="s">
        <v>1009</v>
      </c>
      <c r="L60" s="124">
        <v>45717</v>
      </c>
    </row>
    <row r="61" spans="1:12" x14ac:dyDescent="0.25">
      <c r="A61">
        <v>60</v>
      </c>
      <c r="B61" t="s">
        <v>9988</v>
      </c>
      <c r="C61" s="14" t="s">
        <v>1010</v>
      </c>
      <c r="D61" t="s">
        <v>1011</v>
      </c>
      <c r="E61">
        <v>126</v>
      </c>
      <c r="F61">
        <f>SUMIFS('DAILY RECORDS'!$E$2:$E$19978,'DAILY RECORDS'!$B$2:$B$19978,C61,'DAILY RECORDS'!$G$2:$G$19978,"INWARD")</f>
        <v>0</v>
      </c>
      <c r="G61">
        <f>SUMIFS('DAILY RECORDS'!$E$2:$E$19978,'DAILY RECORDS'!$B$2:$B$19978,C61,'DAILY RECORDS'!$G$2:$G$19978,"OUTWARD")</f>
        <v>0</v>
      </c>
      <c r="H61">
        <f t="shared" si="0"/>
        <v>126</v>
      </c>
      <c r="I61" t="s">
        <v>14</v>
      </c>
      <c r="J61" t="s">
        <v>854</v>
      </c>
      <c r="K61" t="s">
        <v>1012</v>
      </c>
      <c r="L61" s="124">
        <v>45717</v>
      </c>
    </row>
    <row r="62" spans="1:12" x14ac:dyDescent="0.25">
      <c r="A62">
        <v>61</v>
      </c>
      <c r="B62" t="s">
        <v>9988</v>
      </c>
      <c r="C62" s="14" t="s">
        <v>1004</v>
      </c>
      <c r="D62" t="s">
        <v>1005</v>
      </c>
      <c r="E62">
        <v>45</v>
      </c>
      <c r="F62">
        <f>SUMIFS('DAILY RECORDS'!$E$2:$E$19978,'DAILY RECORDS'!$B$2:$B$19978,C62,'DAILY RECORDS'!$G$2:$G$19978,"INWARD")</f>
        <v>0</v>
      </c>
      <c r="G62">
        <f>SUMIFS('DAILY RECORDS'!$E$2:$E$19978,'DAILY RECORDS'!$B$2:$B$19978,C62,'DAILY RECORDS'!$G$2:$G$19978,"OUTWARD")</f>
        <v>15</v>
      </c>
      <c r="H62">
        <f t="shared" si="0"/>
        <v>30</v>
      </c>
      <c r="I62" t="s">
        <v>14</v>
      </c>
      <c r="J62" t="s">
        <v>854</v>
      </c>
      <c r="K62" t="s">
        <v>1006</v>
      </c>
      <c r="L62" s="124">
        <v>45717</v>
      </c>
    </row>
    <row r="63" spans="1:12" x14ac:dyDescent="0.25">
      <c r="A63">
        <v>62</v>
      </c>
      <c r="B63" t="s">
        <v>9988</v>
      </c>
      <c r="C63" s="14" t="s">
        <v>995</v>
      </c>
      <c r="D63" t="s">
        <v>996</v>
      </c>
      <c r="E63">
        <v>24</v>
      </c>
      <c r="F63">
        <f>SUMIFS('DAILY RECORDS'!$E$2:$E$19978,'DAILY RECORDS'!$B$2:$B$19978,C63,'DAILY RECORDS'!$G$2:$G$19978,"INWARD")</f>
        <v>5</v>
      </c>
      <c r="G63">
        <f>SUMIFS('DAILY RECORDS'!$E$2:$E$19978,'DAILY RECORDS'!$B$2:$B$19978,C63,'DAILY RECORDS'!$G$2:$G$19978,"OUTWARD")</f>
        <v>20</v>
      </c>
      <c r="H63">
        <f t="shared" si="0"/>
        <v>9</v>
      </c>
      <c r="I63" t="s">
        <v>14</v>
      </c>
      <c r="J63" t="s">
        <v>854</v>
      </c>
      <c r="K63" t="s">
        <v>997</v>
      </c>
      <c r="L63" s="124">
        <v>45717</v>
      </c>
    </row>
    <row r="64" spans="1:12" x14ac:dyDescent="0.25">
      <c r="A64">
        <v>63</v>
      </c>
      <c r="B64" t="s">
        <v>9988</v>
      </c>
      <c r="C64" s="14" t="s">
        <v>998</v>
      </c>
      <c r="D64" t="s">
        <v>999</v>
      </c>
      <c r="E64">
        <v>110</v>
      </c>
      <c r="F64">
        <f>SUMIFS('DAILY RECORDS'!$E$2:$E$19978,'DAILY RECORDS'!$B$2:$B$19978,C64,'DAILY RECORDS'!$G$2:$G$19978,"INWARD")</f>
        <v>0</v>
      </c>
      <c r="G64">
        <f>SUMIFS('DAILY RECORDS'!$E$2:$E$19978,'DAILY RECORDS'!$B$2:$B$19978,C64,'DAILY RECORDS'!$G$2:$G$19978,"OUTWARD")</f>
        <v>0</v>
      </c>
      <c r="H64">
        <f t="shared" si="0"/>
        <v>110</v>
      </c>
      <c r="I64" t="s">
        <v>14</v>
      </c>
      <c r="J64" t="s">
        <v>854</v>
      </c>
      <c r="K64" t="s">
        <v>1000</v>
      </c>
      <c r="L64" s="124">
        <v>45717</v>
      </c>
    </row>
    <row r="65" spans="1:12" x14ac:dyDescent="0.25">
      <c r="A65">
        <v>64</v>
      </c>
      <c r="B65" t="s">
        <v>9988</v>
      </c>
      <c r="C65" s="14" t="s">
        <v>992</v>
      </c>
      <c r="D65" t="s">
        <v>993</v>
      </c>
      <c r="E65">
        <v>25</v>
      </c>
      <c r="F65">
        <f>SUMIFS('DAILY RECORDS'!$E$2:$E$19978,'DAILY RECORDS'!$B$2:$B$19978,C65,'DAILY RECORDS'!$G$2:$G$19978,"INWARD")</f>
        <v>0</v>
      </c>
      <c r="G65">
        <f>SUMIFS('DAILY RECORDS'!$E$2:$E$19978,'DAILY RECORDS'!$B$2:$B$19978,C65,'DAILY RECORDS'!$G$2:$G$19978,"OUTWARD")</f>
        <v>0</v>
      </c>
      <c r="H65">
        <f t="shared" si="0"/>
        <v>25</v>
      </c>
      <c r="I65" t="s">
        <v>14</v>
      </c>
      <c r="J65" t="s">
        <v>854</v>
      </c>
      <c r="K65" t="s">
        <v>994</v>
      </c>
      <c r="L65" s="124">
        <v>45717</v>
      </c>
    </row>
    <row r="66" spans="1:12" x14ac:dyDescent="0.25">
      <c r="A66">
        <v>65</v>
      </c>
      <c r="B66" t="s">
        <v>9988</v>
      </c>
      <c r="C66" s="14" t="s">
        <v>989</v>
      </c>
      <c r="D66" t="s">
        <v>990</v>
      </c>
      <c r="E66">
        <v>4</v>
      </c>
      <c r="F66">
        <f>SUMIFS('DAILY RECORDS'!$E$2:$E$19978,'DAILY RECORDS'!$B$2:$B$19978,C66,'DAILY RECORDS'!$G$2:$G$19978,"INWARD")</f>
        <v>0</v>
      </c>
      <c r="G66">
        <f>SUMIFS('DAILY RECORDS'!$E$2:$E$19978,'DAILY RECORDS'!$B$2:$B$19978,C66,'DAILY RECORDS'!$G$2:$G$19978,"OUTWARD")</f>
        <v>0</v>
      </c>
      <c r="H66">
        <f t="shared" si="0"/>
        <v>4</v>
      </c>
      <c r="I66" t="s">
        <v>14</v>
      </c>
      <c r="J66" t="s">
        <v>854</v>
      </c>
      <c r="K66" t="s">
        <v>991</v>
      </c>
      <c r="L66" s="124">
        <v>45717</v>
      </c>
    </row>
    <row r="67" spans="1:12" x14ac:dyDescent="0.25">
      <c r="A67">
        <v>66</v>
      </c>
      <c r="C67" s="14" t="s">
        <v>951</v>
      </c>
      <c r="D67" t="s">
        <v>951</v>
      </c>
      <c r="E67">
        <v>0</v>
      </c>
      <c r="F67">
        <f>SUMIFS('DAILY RECORDS'!$E$2:$E$19978,'DAILY RECORDS'!$B$2:$B$19978,C67,'DAILY RECORDS'!$G$2:$G$19978,"INWARD")</f>
        <v>0</v>
      </c>
      <c r="G67">
        <f>SUMIFS('DAILY RECORDS'!$E$2:$E$19978,'DAILY RECORDS'!$B$2:$B$19978,C67,'DAILY RECORDS'!$G$2:$G$19978,"OUTWARD")</f>
        <v>0</v>
      </c>
      <c r="H67">
        <f t="shared" ref="H67:H130" si="1">(E67+F67)-G67</f>
        <v>0</v>
      </c>
      <c r="I67" t="s">
        <v>14</v>
      </c>
      <c r="J67" t="s">
        <v>854</v>
      </c>
      <c r="K67" t="s">
        <v>952</v>
      </c>
      <c r="L67" s="124">
        <v>45717</v>
      </c>
    </row>
    <row r="68" spans="1:12" x14ac:dyDescent="0.25">
      <c r="A68">
        <v>67</v>
      </c>
      <c r="B68" t="s">
        <v>9988</v>
      </c>
      <c r="C68" s="14" t="s">
        <v>986</v>
      </c>
      <c r="D68" t="s">
        <v>987</v>
      </c>
      <c r="E68">
        <v>92</v>
      </c>
      <c r="F68">
        <f>SUMIFS('DAILY RECORDS'!$E$2:$E$19978,'DAILY RECORDS'!$B$2:$B$19978,C68,'DAILY RECORDS'!$G$2:$G$19978,"INWARD")</f>
        <v>0</v>
      </c>
      <c r="G68">
        <f>SUMIFS('DAILY RECORDS'!$E$2:$E$19978,'DAILY RECORDS'!$B$2:$B$19978,C68,'DAILY RECORDS'!$G$2:$G$19978,"OUTWARD")</f>
        <v>0</v>
      </c>
      <c r="H68">
        <f t="shared" si="1"/>
        <v>92</v>
      </c>
      <c r="I68" t="s">
        <v>14</v>
      </c>
      <c r="J68" t="s">
        <v>854</v>
      </c>
      <c r="K68" t="s">
        <v>988</v>
      </c>
      <c r="L68" s="124">
        <v>45717</v>
      </c>
    </row>
    <row r="69" spans="1:12" x14ac:dyDescent="0.25">
      <c r="A69">
        <v>68</v>
      </c>
      <c r="B69" t="s">
        <v>9988</v>
      </c>
      <c r="C69" s="14" t="s">
        <v>922</v>
      </c>
      <c r="D69" t="s">
        <v>923</v>
      </c>
      <c r="E69">
        <v>160</v>
      </c>
      <c r="F69">
        <f>SUMIFS('DAILY RECORDS'!$E$2:$E$19978,'DAILY RECORDS'!$B$2:$B$19978,C69,'DAILY RECORDS'!$G$2:$G$19978,"INWARD")</f>
        <v>85</v>
      </c>
      <c r="G69">
        <f>SUMIFS('DAILY RECORDS'!$E$2:$E$19978,'DAILY RECORDS'!$B$2:$B$19978,C69,'DAILY RECORDS'!$G$2:$G$19978,"OUTWARD")</f>
        <v>145</v>
      </c>
      <c r="H69">
        <f t="shared" si="1"/>
        <v>100</v>
      </c>
      <c r="I69" t="s">
        <v>14</v>
      </c>
      <c r="J69" t="s">
        <v>854</v>
      </c>
      <c r="K69" t="s">
        <v>753</v>
      </c>
      <c r="L69" s="124">
        <v>45717</v>
      </c>
    </row>
    <row r="70" spans="1:12" x14ac:dyDescent="0.25">
      <c r="A70">
        <v>69</v>
      </c>
      <c r="B70" t="s">
        <v>9988</v>
      </c>
      <c r="C70" s="14" t="s">
        <v>920</v>
      </c>
      <c r="D70" t="s">
        <v>921</v>
      </c>
      <c r="E70">
        <v>125</v>
      </c>
      <c r="F70">
        <f>SUMIFS('DAILY RECORDS'!$E$2:$E$19978,'DAILY RECORDS'!$B$2:$B$19978,C70,'DAILY RECORDS'!$G$2:$G$19978,"INWARD")</f>
        <v>249</v>
      </c>
      <c r="G70">
        <f>SUMIFS('DAILY RECORDS'!$E$2:$E$19978,'DAILY RECORDS'!$B$2:$B$19978,C70,'DAILY RECORDS'!$G$2:$G$19978,"OUTWARD")</f>
        <v>170</v>
      </c>
      <c r="H70">
        <f t="shared" si="1"/>
        <v>204</v>
      </c>
      <c r="I70" t="s">
        <v>14</v>
      </c>
      <c r="J70" t="s">
        <v>854</v>
      </c>
      <c r="K70" t="s">
        <v>58</v>
      </c>
      <c r="L70" s="124">
        <v>45717</v>
      </c>
    </row>
    <row r="71" spans="1:12" x14ac:dyDescent="0.25">
      <c r="A71">
        <v>70</v>
      </c>
      <c r="B71" t="s">
        <v>9988</v>
      </c>
      <c r="C71" s="14" t="s">
        <v>918</v>
      </c>
      <c r="D71" t="s">
        <v>919</v>
      </c>
      <c r="E71">
        <v>130</v>
      </c>
      <c r="F71">
        <f>SUMIFS('DAILY RECORDS'!$E$2:$E$19978,'DAILY RECORDS'!$B$2:$B$19978,C71,'DAILY RECORDS'!$G$2:$G$19978,"INWARD")</f>
        <v>0</v>
      </c>
      <c r="G71">
        <f>SUMIFS('DAILY RECORDS'!$E$2:$E$19978,'DAILY RECORDS'!$B$2:$B$19978,C71,'DAILY RECORDS'!$G$2:$G$19978,"OUTWARD")</f>
        <v>0</v>
      </c>
      <c r="H71">
        <f t="shared" si="1"/>
        <v>130</v>
      </c>
      <c r="I71" t="s">
        <v>14</v>
      </c>
      <c r="J71" t="s">
        <v>854</v>
      </c>
      <c r="K71" t="s">
        <v>736</v>
      </c>
      <c r="L71" s="124">
        <v>45717</v>
      </c>
    </row>
    <row r="72" spans="1:12" x14ac:dyDescent="0.25">
      <c r="A72">
        <v>71</v>
      </c>
      <c r="B72" t="s">
        <v>9988</v>
      </c>
      <c r="C72" s="14" t="s">
        <v>1060</v>
      </c>
      <c r="D72" t="s">
        <v>1061</v>
      </c>
      <c r="E72">
        <v>310</v>
      </c>
      <c r="F72">
        <f>SUMIFS('DAILY RECORDS'!$E$2:$E$19978,'DAILY RECORDS'!$B$2:$B$19978,C72,'DAILY RECORDS'!$G$2:$G$19978,"INWARD")</f>
        <v>303</v>
      </c>
      <c r="G72">
        <f>SUMIFS('DAILY RECORDS'!$E$2:$E$19978,'DAILY RECORDS'!$B$2:$B$19978,C72,'DAILY RECORDS'!$G$2:$G$19978,"OUTWARD")</f>
        <v>485</v>
      </c>
      <c r="H72">
        <f t="shared" si="1"/>
        <v>128</v>
      </c>
      <c r="I72" t="s">
        <v>14</v>
      </c>
      <c r="J72" t="s">
        <v>854</v>
      </c>
      <c r="K72" t="s">
        <v>730</v>
      </c>
      <c r="L72" s="124">
        <v>45717</v>
      </c>
    </row>
    <row r="73" spans="1:12" x14ac:dyDescent="0.25">
      <c r="A73">
        <v>72</v>
      </c>
      <c r="B73" t="s">
        <v>9988</v>
      </c>
      <c r="C73" s="14" t="s">
        <v>1062</v>
      </c>
      <c r="D73" t="s">
        <v>1063</v>
      </c>
      <c r="E73">
        <v>110</v>
      </c>
      <c r="F73">
        <f>SUMIFS('DAILY RECORDS'!$E$2:$E$19978,'DAILY RECORDS'!$B$2:$B$19978,C73,'DAILY RECORDS'!$G$2:$G$19978,"INWARD")</f>
        <v>152</v>
      </c>
      <c r="G73">
        <f>SUMIFS('DAILY RECORDS'!$E$2:$E$19978,'DAILY RECORDS'!$B$2:$B$19978,C73,'DAILY RECORDS'!$G$2:$G$19978,"OUTWARD")</f>
        <v>115</v>
      </c>
      <c r="H73">
        <f t="shared" si="1"/>
        <v>147</v>
      </c>
      <c r="I73" t="s">
        <v>14</v>
      </c>
      <c r="J73" t="s">
        <v>854</v>
      </c>
      <c r="K73" t="s">
        <v>733</v>
      </c>
      <c r="L73" s="124">
        <v>45717</v>
      </c>
    </row>
    <row r="74" spans="1:12" x14ac:dyDescent="0.25">
      <c r="A74">
        <v>73</v>
      </c>
      <c r="B74" t="s">
        <v>9988</v>
      </c>
      <c r="C74" s="14" t="s">
        <v>1045</v>
      </c>
      <c r="D74" t="s">
        <v>1046</v>
      </c>
      <c r="E74">
        <v>368</v>
      </c>
      <c r="F74">
        <f>SUMIFS('DAILY RECORDS'!$E$2:$E$19978,'DAILY RECORDS'!$B$2:$B$19978,C74,'DAILY RECORDS'!$G$2:$G$19978,"INWARD")</f>
        <v>210</v>
      </c>
      <c r="G74">
        <f>SUMIFS('DAILY RECORDS'!$E$2:$E$19978,'DAILY RECORDS'!$B$2:$B$19978,C74,'DAILY RECORDS'!$G$2:$G$19978,"OUTWARD")</f>
        <v>565</v>
      </c>
      <c r="H74">
        <f t="shared" si="1"/>
        <v>13</v>
      </c>
      <c r="I74" t="s">
        <v>14</v>
      </c>
      <c r="J74" t="s">
        <v>854</v>
      </c>
      <c r="K74" t="s">
        <v>1047</v>
      </c>
      <c r="L74" s="124">
        <v>45717</v>
      </c>
    </row>
    <row r="75" spans="1:12" x14ac:dyDescent="0.25">
      <c r="A75">
        <v>74</v>
      </c>
      <c r="B75" t="s">
        <v>9988</v>
      </c>
      <c r="C75" s="14" t="s">
        <v>1042</v>
      </c>
      <c r="D75" t="s">
        <v>1043</v>
      </c>
      <c r="E75">
        <v>50</v>
      </c>
      <c r="F75">
        <f>SUMIFS('DAILY RECORDS'!$E$2:$E$19978,'DAILY RECORDS'!$B$2:$B$19978,C75,'DAILY RECORDS'!$G$2:$G$19978,"INWARD")</f>
        <v>0</v>
      </c>
      <c r="G75">
        <f>SUMIFS('DAILY RECORDS'!$E$2:$E$19978,'DAILY RECORDS'!$B$2:$B$19978,C75,'DAILY RECORDS'!$G$2:$G$19978,"OUTWARD")</f>
        <v>0</v>
      </c>
      <c r="H75">
        <f t="shared" si="1"/>
        <v>50</v>
      </c>
      <c r="I75" t="s">
        <v>14</v>
      </c>
      <c r="J75" t="s">
        <v>854</v>
      </c>
      <c r="K75" t="s">
        <v>1044</v>
      </c>
      <c r="L75" s="124">
        <v>45717</v>
      </c>
    </row>
    <row r="76" spans="1:12" x14ac:dyDescent="0.25">
      <c r="A76">
        <v>75</v>
      </c>
      <c r="B76" t="s">
        <v>9988</v>
      </c>
      <c r="C76" s="14" t="s">
        <v>1037</v>
      </c>
      <c r="D76" t="s">
        <v>1038</v>
      </c>
      <c r="E76">
        <v>136</v>
      </c>
      <c r="F76">
        <f>SUMIFS('DAILY RECORDS'!$E$2:$E$19978,'DAILY RECORDS'!$B$2:$B$19978,C76,'DAILY RECORDS'!$G$2:$G$19978,"INWARD")</f>
        <v>201</v>
      </c>
      <c r="G76">
        <f>SUMIFS('DAILY RECORDS'!$E$2:$E$19978,'DAILY RECORDS'!$B$2:$B$19978,C76,'DAILY RECORDS'!$G$2:$G$19978,"OUTWARD")</f>
        <v>145</v>
      </c>
      <c r="H76">
        <f t="shared" si="1"/>
        <v>192</v>
      </c>
      <c r="I76" t="s">
        <v>14</v>
      </c>
      <c r="J76" t="s">
        <v>854</v>
      </c>
      <c r="K76" t="s">
        <v>1039</v>
      </c>
      <c r="L76" s="124">
        <v>45717</v>
      </c>
    </row>
    <row r="77" spans="1:12" x14ac:dyDescent="0.25">
      <c r="A77">
        <v>76</v>
      </c>
      <c r="B77" t="s">
        <v>9988</v>
      </c>
      <c r="C77" s="14" t="s">
        <v>1034</v>
      </c>
      <c r="D77" t="s">
        <v>1035</v>
      </c>
      <c r="E77">
        <v>184</v>
      </c>
      <c r="F77">
        <f>SUMIFS('DAILY RECORDS'!$E$2:$E$19978,'DAILY RECORDS'!$B$2:$B$19978,C77,'DAILY RECORDS'!$G$2:$G$19978,"INWARD")</f>
        <v>1</v>
      </c>
      <c r="G77">
        <f>SUMIFS('DAILY RECORDS'!$E$2:$E$19978,'DAILY RECORDS'!$B$2:$B$19978,C77,'DAILY RECORDS'!$G$2:$G$19978,"OUTWARD")</f>
        <v>0</v>
      </c>
      <c r="H77">
        <f t="shared" si="1"/>
        <v>185</v>
      </c>
      <c r="I77" t="s">
        <v>14</v>
      </c>
      <c r="J77" t="s">
        <v>854</v>
      </c>
      <c r="K77" t="s">
        <v>1036</v>
      </c>
      <c r="L77" s="124">
        <v>45717</v>
      </c>
    </row>
    <row r="78" spans="1:12" x14ac:dyDescent="0.25">
      <c r="A78">
        <v>77</v>
      </c>
      <c r="B78" t="s">
        <v>9988</v>
      </c>
      <c r="C78" s="14" t="s">
        <v>958</v>
      </c>
      <c r="D78" t="s">
        <v>959</v>
      </c>
      <c r="E78">
        <v>128</v>
      </c>
      <c r="F78">
        <f>SUMIFS('DAILY RECORDS'!$E$2:$E$19978,'DAILY RECORDS'!$B$2:$B$19978,C78,'DAILY RECORDS'!$G$2:$G$19978,"INWARD")</f>
        <v>1662</v>
      </c>
      <c r="G78">
        <f>SUMIFS('DAILY RECORDS'!$E$2:$E$19978,'DAILY RECORDS'!$B$2:$B$19978,C78,'DAILY RECORDS'!$G$2:$G$19978,"OUTWARD")</f>
        <v>528</v>
      </c>
      <c r="H78">
        <f t="shared" si="1"/>
        <v>1262</v>
      </c>
      <c r="I78" t="s">
        <v>14</v>
      </c>
      <c r="J78" t="s">
        <v>854</v>
      </c>
      <c r="K78" t="s">
        <v>253</v>
      </c>
      <c r="L78" s="124">
        <v>45717</v>
      </c>
    </row>
    <row r="79" spans="1:12" x14ac:dyDescent="0.25">
      <c r="A79">
        <v>78</v>
      </c>
      <c r="B79" t="s">
        <v>9988</v>
      </c>
      <c r="C79" s="14" t="s">
        <v>1075</v>
      </c>
      <c r="D79" t="s">
        <v>1076</v>
      </c>
      <c r="E79">
        <v>25</v>
      </c>
      <c r="F79">
        <f>SUMIFS('DAILY RECORDS'!$E$2:$E$19978,'DAILY RECORDS'!$B$2:$B$19978,C79,'DAILY RECORDS'!$G$2:$G$19978,"INWARD")</f>
        <v>0</v>
      </c>
      <c r="G79">
        <f>SUMIFS('DAILY RECORDS'!$E$2:$E$19978,'DAILY RECORDS'!$B$2:$B$19978,C79,'DAILY RECORDS'!$G$2:$G$19978,"OUTWARD")</f>
        <v>0</v>
      </c>
      <c r="H79">
        <f t="shared" si="1"/>
        <v>25</v>
      </c>
      <c r="I79" t="s">
        <v>14</v>
      </c>
      <c r="J79" t="s">
        <v>854</v>
      </c>
      <c r="K79" t="s">
        <v>62</v>
      </c>
      <c r="L79" s="124">
        <v>45718</v>
      </c>
    </row>
    <row r="80" spans="1:12" x14ac:dyDescent="0.25">
      <c r="A80">
        <v>79</v>
      </c>
      <c r="B80" t="s">
        <v>9988</v>
      </c>
      <c r="C80" s="14" t="s">
        <v>1072</v>
      </c>
      <c r="D80" t="s">
        <v>8421</v>
      </c>
      <c r="E80">
        <v>41</v>
      </c>
      <c r="F80">
        <f>SUMIFS('DAILY RECORDS'!$E$2:$E$19978,'DAILY RECORDS'!$B$2:$B$19978,C80,'DAILY RECORDS'!$G$2:$G$19978,"INWARD")</f>
        <v>0</v>
      </c>
      <c r="G80">
        <f>SUMIFS('DAILY RECORDS'!$E$2:$E$19978,'DAILY RECORDS'!$B$2:$B$19978,C80,'DAILY RECORDS'!$G$2:$G$19978,"OUTWARD")</f>
        <v>0</v>
      </c>
      <c r="H80">
        <f t="shared" si="1"/>
        <v>41</v>
      </c>
      <c r="I80" t="s">
        <v>25</v>
      </c>
      <c r="J80" t="s">
        <v>854</v>
      </c>
      <c r="K80" t="s">
        <v>811</v>
      </c>
      <c r="L80" s="124">
        <v>45718</v>
      </c>
    </row>
    <row r="81" spans="1:12" x14ac:dyDescent="0.25">
      <c r="A81">
        <v>80</v>
      </c>
      <c r="B81" t="s">
        <v>9988</v>
      </c>
      <c r="C81" s="14" t="s">
        <v>1065</v>
      </c>
      <c r="D81" t="s">
        <v>1066</v>
      </c>
      <c r="E81">
        <v>94</v>
      </c>
      <c r="F81">
        <f>SUMIFS('DAILY RECORDS'!$E$2:$E$19978,'DAILY RECORDS'!$B$2:$B$19978,C81,'DAILY RECORDS'!$G$2:$G$19978,"INWARD")</f>
        <v>1</v>
      </c>
      <c r="G81">
        <f>SUMIFS('DAILY RECORDS'!$E$2:$E$19978,'DAILY RECORDS'!$B$2:$B$19978,C81,'DAILY RECORDS'!$G$2:$G$19978,"OUTWARD")</f>
        <v>50</v>
      </c>
      <c r="H81">
        <f t="shared" si="1"/>
        <v>45</v>
      </c>
      <c r="I81" t="s">
        <v>25</v>
      </c>
      <c r="J81" t="s">
        <v>854</v>
      </c>
      <c r="K81" t="s">
        <v>1067</v>
      </c>
      <c r="L81" s="124">
        <v>45718</v>
      </c>
    </row>
    <row r="82" spans="1:12" x14ac:dyDescent="0.25">
      <c r="A82">
        <v>81</v>
      </c>
      <c r="B82" t="s">
        <v>9988</v>
      </c>
      <c r="C82" s="14" t="s">
        <v>1140</v>
      </c>
      <c r="D82" t="s">
        <v>1141</v>
      </c>
      <c r="E82">
        <v>396</v>
      </c>
      <c r="F82">
        <f>SUMIFS('DAILY RECORDS'!$E$2:$E$19978,'DAILY RECORDS'!$B$2:$B$19978,C82,'DAILY RECORDS'!$G$2:$G$19978,"INWARD")</f>
        <v>0</v>
      </c>
      <c r="G82">
        <f>SUMIFS('DAILY RECORDS'!$E$2:$E$19978,'DAILY RECORDS'!$B$2:$B$19978,C82,'DAILY RECORDS'!$G$2:$G$19978,"OUTWARD")</f>
        <v>0</v>
      </c>
      <c r="H82">
        <f t="shared" si="1"/>
        <v>396</v>
      </c>
      <c r="I82" t="s">
        <v>14</v>
      </c>
      <c r="J82" t="s">
        <v>854</v>
      </c>
      <c r="K82" t="s">
        <v>144</v>
      </c>
      <c r="L82" s="124">
        <v>45718</v>
      </c>
    </row>
    <row r="83" spans="1:12" x14ac:dyDescent="0.25">
      <c r="A83">
        <v>82</v>
      </c>
      <c r="B83" t="s">
        <v>9988</v>
      </c>
      <c r="C83" s="14" t="s">
        <v>4103</v>
      </c>
      <c r="D83" t="s">
        <v>4104</v>
      </c>
      <c r="E83">
        <v>72</v>
      </c>
      <c r="F83">
        <f>SUMIFS('DAILY RECORDS'!$E$2:$E$19978,'DAILY RECORDS'!$B$2:$B$19978,C83,'DAILY RECORDS'!$G$2:$G$19978,"INWARD")</f>
        <v>12</v>
      </c>
      <c r="G83">
        <f>SUMIFS('DAILY RECORDS'!$E$2:$E$19978,'DAILY RECORDS'!$B$2:$B$19978,C83,'DAILY RECORDS'!$G$2:$G$19978,"OUTWARD")</f>
        <v>42</v>
      </c>
      <c r="H83">
        <f t="shared" si="1"/>
        <v>42</v>
      </c>
      <c r="I83" t="s">
        <v>14</v>
      </c>
      <c r="J83" t="s">
        <v>854</v>
      </c>
      <c r="K83" t="s">
        <v>803</v>
      </c>
      <c r="L83" s="124">
        <v>45718</v>
      </c>
    </row>
    <row r="84" spans="1:12" x14ac:dyDescent="0.25">
      <c r="A84">
        <v>83</v>
      </c>
      <c r="B84" t="s">
        <v>9988</v>
      </c>
      <c r="C84" s="14" t="s">
        <v>1138</v>
      </c>
      <c r="D84" t="s">
        <v>1139</v>
      </c>
      <c r="E84">
        <v>258</v>
      </c>
      <c r="F84">
        <f>SUMIFS('DAILY RECORDS'!$E$2:$E$19978,'DAILY RECORDS'!$B$2:$B$19978,C84,'DAILY RECORDS'!$G$2:$G$19978,"INWARD")</f>
        <v>0</v>
      </c>
      <c r="G84">
        <f>SUMIFS('DAILY RECORDS'!$E$2:$E$19978,'DAILY RECORDS'!$B$2:$B$19978,C84,'DAILY RECORDS'!$G$2:$G$19978,"OUTWARD")</f>
        <v>0</v>
      </c>
      <c r="H84">
        <f t="shared" si="1"/>
        <v>258</v>
      </c>
      <c r="I84" t="s">
        <v>14</v>
      </c>
      <c r="J84" t="s">
        <v>854</v>
      </c>
      <c r="K84" t="s">
        <v>806</v>
      </c>
      <c r="L84" s="124">
        <v>45718</v>
      </c>
    </row>
    <row r="85" spans="1:12" x14ac:dyDescent="0.25">
      <c r="A85">
        <v>84</v>
      </c>
      <c r="B85" t="s">
        <v>9988</v>
      </c>
      <c r="C85" s="14" t="s">
        <v>1079</v>
      </c>
      <c r="D85" t="s">
        <v>1080</v>
      </c>
      <c r="E85">
        <v>61</v>
      </c>
      <c r="F85">
        <f>SUMIFS('DAILY RECORDS'!$E$2:$E$19978,'DAILY RECORDS'!$B$2:$B$19978,C85,'DAILY RECORDS'!$G$2:$G$19978,"INWARD")</f>
        <v>210</v>
      </c>
      <c r="G85">
        <f>SUMIFS('DAILY RECORDS'!$E$2:$E$19978,'DAILY RECORDS'!$B$2:$B$19978,C85,'DAILY RECORDS'!$G$2:$G$19978,"OUTWARD")</f>
        <v>210</v>
      </c>
      <c r="H85">
        <f t="shared" si="1"/>
        <v>61</v>
      </c>
      <c r="I85" t="s">
        <v>25</v>
      </c>
      <c r="J85" t="s">
        <v>854</v>
      </c>
      <c r="K85" t="s">
        <v>797</v>
      </c>
      <c r="L85" s="124">
        <v>45718</v>
      </c>
    </row>
    <row r="86" spans="1:12" x14ac:dyDescent="0.25">
      <c r="A86">
        <v>85</v>
      </c>
      <c r="B86" t="s">
        <v>9988</v>
      </c>
      <c r="C86" s="14" t="s">
        <v>1093</v>
      </c>
      <c r="D86" t="s">
        <v>1094</v>
      </c>
      <c r="E86">
        <v>147</v>
      </c>
      <c r="F86">
        <f>SUMIFS('DAILY RECORDS'!$E$2:$E$19978,'DAILY RECORDS'!$B$2:$B$19978,C86,'DAILY RECORDS'!$G$2:$G$19978,"INWARD")</f>
        <v>0</v>
      </c>
      <c r="G86">
        <f>SUMIFS('DAILY RECORDS'!$E$2:$E$19978,'DAILY RECORDS'!$B$2:$B$19978,C86,'DAILY RECORDS'!$G$2:$G$19978,"OUTWARD")</f>
        <v>8</v>
      </c>
      <c r="H86">
        <f t="shared" si="1"/>
        <v>139</v>
      </c>
      <c r="I86" t="s">
        <v>25</v>
      </c>
      <c r="J86" t="s">
        <v>854</v>
      </c>
      <c r="K86" t="s">
        <v>1095</v>
      </c>
      <c r="L86" s="124">
        <v>45718</v>
      </c>
    </row>
    <row r="87" spans="1:12" x14ac:dyDescent="0.25">
      <c r="A87">
        <v>86</v>
      </c>
      <c r="B87" t="s">
        <v>9988</v>
      </c>
      <c r="C87" s="14" t="s">
        <v>1096</v>
      </c>
      <c r="D87" t="s">
        <v>1097</v>
      </c>
      <c r="E87">
        <v>16</v>
      </c>
      <c r="F87">
        <f>SUMIFS('DAILY RECORDS'!$E$2:$E$19978,'DAILY RECORDS'!$B$2:$B$19978,C87,'DAILY RECORDS'!$G$2:$G$19978,"INWARD")</f>
        <v>0</v>
      </c>
      <c r="G87">
        <f>SUMIFS('DAILY RECORDS'!$E$2:$E$19978,'DAILY RECORDS'!$B$2:$B$19978,C87,'DAILY RECORDS'!$G$2:$G$19978,"OUTWARD")</f>
        <v>0</v>
      </c>
      <c r="H87">
        <f t="shared" si="1"/>
        <v>16</v>
      </c>
      <c r="I87" t="s">
        <v>14</v>
      </c>
      <c r="J87" t="s">
        <v>854</v>
      </c>
      <c r="K87" t="s">
        <v>1098</v>
      </c>
      <c r="L87" s="124">
        <v>45718</v>
      </c>
    </row>
    <row r="88" spans="1:12" x14ac:dyDescent="0.25">
      <c r="A88">
        <v>87</v>
      </c>
      <c r="B88" t="s">
        <v>9988</v>
      </c>
      <c r="C88" s="14" t="s">
        <v>8425</v>
      </c>
      <c r="D88" t="s">
        <v>8426</v>
      </c>
      <c r="E88">
        <v>222</v>
      </c>
      <c r="F88">
        <f>SUMIFS('DAILY RECORDS'!$E$2:$E$19978,'DAILY RECORDS'!$B$2:$B$19978,C88,'DAILY RECORDS'!$G$2:$G$19978,"INWARD")</f>
        <v>12</v>
      </c>
      <c r="G88">
        <f>SUMIFS('DAILY RECORDS'!$E$2:$E$19978,'DAILY RECORDS'!$B$2:$B$19978,C88,'DAILY RECORDS'!$G$2:$G$19978,"OUTWARD")</f>
        <v>0</v>
      </c>
      <c r="H88">
        <f t="shared" si="1"/>
        <v>234</v>
      </c>
      <c r="I88" t="s">
        <v>14</v>
      </c>
      <c r="J88" t="s">
        <v>854</v>
      </c>
      <c r="K88" t="s">
        <v>1576</v>
      </c>
      <c r="L88" s="124">
        <v>45718</v>
      </c>
    </row>
    <row r="89" spans="1:12" x14ac:dyDescent="0.25">
      <c r="A89">
        <v>88</v>
      </c>
      <c r="B89" t="s">
        <v>9988</v>
      </c>
      <c r="C89" s="14" t="s">
        <v>1127</v>
      </c>
      <c r="D89" t="s">
        <v>1128</v>
      </c>
      <c r="E89">
        <v>443</v>
      </c>
      <c r="F89">
        <f>SUMIFS('DAILY RECORDS'!$E$2:$E$19978,'DAILY RECORDS'!$B$2:$B$19978,C89,'DAILY RECORDS'!$G$2:$G$19978,"INWARD")</f>
        <v>2</v>
      </c>
      <c r="G89">
        <f>SUMIFS('DAILY RECORDS'!$E$2:$E$19978,'DAILY RECORDS'!$B$2:$B$19978,C89,'DAILY RECORDS'!$G$2:$G$19978,"OUTWARD")</f>
        <v>82</v>
      </c>
      <c r="H89">
        <f t="shared" si="1"/>
        <v>363</v>
      </c>
      <c r="I89" t="s">
        <v>25</v>
      </c>
      <c r="J89" t="s">
        <v>854</v>
      </c>
      <c r="K89" t="s">
        <v>102</v>
      </c>
      <c r="L89" s="124">
        <v>45718</v>
      </c>
    </row>
    <row r="90" spans="1:12" x14ac:dyDescent="0.25">
      <c r="A90">
        <v>89</v>
      </c>
      <c r="B90" t="s">
        <v>9988</v>
      </c>
      <c r="C90" s="14" t="s">
        <v>960</v>
      </c>
      <c r="D90" t="s">
        <v>961</v>
      </c>
      <c r="E90">
        <v>40</v>
      </c>
      <c r="F90">
        <f>SUMIFS('DAILY RECORDS'!$E$2:$E$19978,'DAILY RECORDS'!$B$2:$B$19978,C90,'DAILY RECORDS'!$G$2:$G$19978,"INWARD")</f>
        <v>0</v>
      </c>
      <c r="G90">
        <f>SUMIFS('DAILY RECORDS'!$E$2:$E$19978,'DAILY RECORDS'!$B$2:$B$19978,C90,'DAILY RECORDS'!$G$2:$G$19978,"OUTWARD")</f>
        <v>0</v>
      </c>
      <c r="H90">
        <f t="shared" si="1"/>
        <v>40</v>
      </c>
      <c r="I90" t="s">
        <v>14</v>
      </c>
      <c r="J90" t="s">
        <v>854</v>
      </c>
      <c r="K90" t="s">
        <v>65</v>
      </c>
      <c r="L90" s="124">
        <v>45718</v>
      </c>
    </row>
    <row r="91" spans="1:12" x14ac:dyDescent="0.25">
      <c r="A91">
        <v>90</v>
      </c>
      <c r="B91" t="s">
        <v>9988</v>
      </c>
      <c r="C91" s="14" t="s">
        <v>953</v>
      </c>
      <c r="D91" t="s">
        <v>954</v>
      </c>
      <c r="E91">
        <v>106</v>
      </c>
      <c r="F91">
        <f>SUMIFS('DAILY RECORDS'!$E$2:$E$19978,'DAILY RECORDS'!$B$2:$B$19978,C91,'DAILY RECORDS'!$G$2:$G$19978,"INWARD")</f>
        <v>3</v>
      </c>
      <c r="G91">
        <f>SUMIFS('DAILY RECORDS'!$E$2:$E$19978,'DAILY RECORDS'!$B$2:$B$19978,C91,'DAILY RECORDS'!$G$2:$G$19978,"OUTWARD")</f>
        <v>0</v>
      </c>
      <c r="H91">
        <f t="shared" si="1"/>
        <v>109</v>
      </c>
      <c r="I91" t="s">
        <v>25</v>
      </c>
      <c r="J91" t="s">
        <v>854</v>
      </c>
      <c r="K91" t="s">
        <v>781</v>
      </c>
      <c r="L91" s="124">
        <v>45717</v>
      </c>
    </row>
    <row r="92" spans="1:12" x14ac:dyDescent="0.25">
      <c r="A92">
        <v>91</v>
      </c>
      <c r="B92" t="s">
        <v>9988</v>
      </c>
      <c r="C92" s="14" t="s">
        <v>955</v>
      </c>
      <c r="D92" t="s">
        <v>956</v>
      </c>
      <c r="E92">
        <v>98</v>
      </c>
      <c r="F92">
        <f>SUMIFS('DAILY RECORDS'!$E$2:$E$19978,'DAILY RECORDS'!$B$2:$B$19978,C92,'DAILY RECORDS'!$G$2:$G$19978,"INWARD")</f>
        <v>0</v>
      </c>
      <c r="G92">
        <f>SUMIFS('DAILY RECORDS'!$E$2:$E$19978,'DAILY RECORDS'!$B$2:$B$19978,C92,'DAILY RECORDS'!$G$2:$G$19978,"OUTWARD")</f>
        <v>40</v>
      </c>
      <c r="H92">
        <f t="shared" si="1"/>
        <v>58</v>
      </c>
      <c r="I92" t="s">
        <v>14</v>
      </c>
      <c r="J92" t="s">
        <v>854</v>
      </c>
      <c r="K92" t="s">
        <v>957</v>
      </c>
      <c r="L92" s="124">
        <v>45717</v>
      </c>
    </row>
    <row r="93" spans="1:12" x14ac:dyDescent="0.25">
      <c r="A93">
        <v>92</v>
      </c>
      <c r="B93" t="s">
        <v>9988</v>
      </c>
      <c r="C93" s="14" t="s">
        <v>1123</v>
      </c>
      <c r="D93" t="s">
        <v>1124</v>
      </c>
      <c r="E93">
        <v>121</v>
      </c>
      <c r="F93">
        <f>SUMIFS('DAILY RECORDS'!$E$2:$E$19978,'DAILY RECORDS'!$B$2:$B$19978,C93,'DAILY RECORDS'!$G$2:$G$19978,"INWARD")</f>
        <v>0</v>
      </c>
      <c r="G93">
        <f>SUMIFS('DAILY RECORDS'!$E$2:$E$19978,'DAILY RECORDS'!$B$2:$B$19978,C93,'DAILY RECORDS'!$G$2:$G$19978,"OUTWARD")</f>
        <v>18</v>
      </c>
      <c r="H93">
        <f t="shared" si="1"/>
        <v>103</v>
      </c>
      <c r="I93" t="s">
        <v>14</v>
      </c>
      <c r="J93" t="s">
        <v>854</v>
      </c>
      <c r="K93" t="s">
        <v>92</v>
      </c>
      <c r="L93" s="124">
        <v>45718</v>
      </c>
    </row>
    <row r="94" spans="1:12" x14ac:dyDescent="0.25">
      <c r="A94">
        <v>93</v>
      </c>
      <c r="B94" t="s">
        <v>9988</v>
      </c>
      <c r="C94" s="14" t="s">
        <v>1118</v>
      </c>
      <c r="D94" t="s">
        <v>1119</v>
      </c>
      <c r="E94">
        <v>26</v>
      </c>
      <c r="F94">
        <f>SUMIFS('DAILY RECORDS'!$E$2:$E$19978,'DAILY RECORDS'!$B$2:$B$19978,C94,'DAILY RECORDS'!$G$2:$G$19978,"INWARD")</f>
        <v>0</v>
      </c>
      <c r="G94">
        <f>SUMIFS('DAILY RECORDS'!$E$2:$E$19978,'DAILY RECORDS'!$B$2:$B$19978,C94,'DAILY RECORDS'!$G$2:$G$19978,"OUTWARD")</f>
        <v>10</v>
      </c>
      <c r="H94">
        <f t="shared" si="1"/>
        <v>16</v>
      </c>
      <c r="I94" t="s">
        <v>25</v>
      </c>
      <c r="J94" t="s">
        <v>854</v>
      </c>
      <c r="K94" t="s">
        <v>786</v>
      </c>
      <c r="L94" s="124">
        <v>45718</v>
      </c>
    </row>
    <row r="95" spans="1:12" x14ac:dyDescent="0.25">
      <c r="A95">
        <v>94</v>
      </c>
      <c r="B95" t="s">
        <v>9988</v>
      </c>
      <c r="C95" s="14" t="s">
        <v>1120</v>
      </c>
      <c r="D95" t="s">
        <v>1121</v>
      </c>
      <c r="E95">
        <v>172</v>
      </c>
      <c r="F95">
        <f>SUMIFS('DAILY RECORDS'!$E$2:$E$19978,'DAILY RECORDS'!$B$2:$B$19978,C95,'DAILY RECORDS'!$G$2:$G$19978,"INWARD")</f>
        <v>0</v>
      </c>
      <c r="G95">
        <f>SUMIFS('DAILY RECORDS'!$E$2:$E$19978,'DAILY RECORDS'!$B$2:$B$19978,C95,'DAILY RECORDS'!$G$2:$G$19978,"OUTWARD")</f>
        <v>18</v>
      </c>
      <c r="H95">
        <f t="shared" si="1"/>
        <v>154</v>
      </c>
      <c r="I95" t="s">
        <v>14</v>
      </c>
      <c r="J95" t="s">
        <v>854</v>
      </c>
      <c r="K95" t="s">
        <v>1122</v>
      </c>
      <c r="L95" s="124">
        <v>45718</v>
      </c>
    </row>
    <row r="96" spans="1:12" x14ac:dyDescent="0.25">
      <c r="A96">
        <v>95</v>
      </c>
      <c r="B96" t="s">
        <v>9988</v>
      </c>
      <c r="C96" s="14" t="s">
        <v>1107</v>
      </c>
      <c r="D96" t="s">
        <v>1108</v>
      </c>
      <c r="E96">
        <v>470</v>
      </c>
      <c r="F96">
        <f>SUMIFS('DAILY RECORDS'!$E$2:$E$19978,'DAILY RECORDS'!$B$2:$B$19978,C96,'DAILY RECORDS'!$G$2:$G$19978,"INWARD")</f>
        <v>501</v>
      </c>
      <c r="G96">
        <f>SUMIFS('DAILY RECORDS'!$E$2:$E$19978,'DAILY RECORDS'!$B$2:$B$19978,C96,'DAILY RECORDS'!$G$2:$G$19978,"OUTWARD")</f>
        <v>399</v>
      </c>
      <c r="H96">
        <f t="shared" si="1"/>
        <v>572</v>
      </c>
      <c r="I96" t="s">
        <v>25</v>
      </c>
      <c r="J96" t="s">
        <v>854</v>
      </c>
      <c r="K96" t="s">
        <v>77</v>
      </c>
      <c r="L96" s="124">
        <v>45718</v>
      </c>
    </row>
    <row r="97" spans="1:12" x14ac:dyDescent="0.25">
      <c r="A97">
        <v>96</v>
      </c>
      <c r="B97" t="s">
        <v>9988</v>
      </c>
      <c r="C97" s="14" t="s">
        <v>1129</v>
      </c>
      <c r="D97" t="s">
        <v>1130</v>
      </c>
      <c r="E97">
        <v>657</v>
      </c>
      <c r="F97">
        <f>SUMIFS('DAILY RECORDS'!$E$2:$E$19978,'DAILY RECORDS'!$B$2:$B$19978,C97,'DAILY RECORDS'!$G$2:$G$19978,"INWARD")</f>
        <v>1</v>
      </c>
      <c r="G97">
        <f>SUMIFS('DAILY RECORDS'!$E$2:$E$19978,'DAILY RECORDS'!$B$2:$B$19978,C97,'DAILY RECORDS'!$G$2:$G$19978,"OUTWARD")</f>
        <v>0</v>
      </c>
      <c r="H97">
        <f t="shared" si="1"/>
        <v>658</v>
      </c>
      <c r="I97" t="s">
        <v>14</v>
      </c>
      <c r="J97" t="s">
        <v>854</v>
      </c>
      <c r="K97" t="s">
        <v>1131</v>
      </c>
      <c r="L97" s="124">
        <v>45718</v>
      </c>
    </row>
    <row r="98" spans="1:12" x14ac:dyDescent="0.25">
      <c r="A98">
        <v>97</v>
      </c>
      <c r="B98" t="s">
        <v>9988</v>
      </c>
      <c r="C98" s="14" t="s">
        <v>1132</v>
      </c>
      <c r="D98" t="s">
        <v>1133</v>
      </c>
      <c r="E98">
        <v>86</v>
      </c>
      <c r="F98">
        <f>SUMIFS('DAILY RECORDS'!$E$2:$E$19978,'DAILY RECORDS'!$B$2:$B$19978,C98,'DAILY RECORDS'!$G$2:$G$19978,"INWARD")</f>
        <v>666</v>
      </c>
      <c r="G98">
        <f>SUMIFS('DAILY RECORDS'!$E$2:$E$19978,'DAILY RECORDS'!$B$2:$B$19978,C98,'DAILY RECORDS'!$G$2:$G$19978,"OUTWARD")</f>
        <v>142</v>
      </c>
      <c r="H98">
        <f t="shared" si="1"/>
        <v>610</v>
      </c>
      <c r="I98" t="s">
        <v>14</v>
      </c>
      <c r="J98" t="s">
        <v>854</v>
      </c>
      <c r="K98" t="s">
        <v>1134</v>
      </c>
      <c r="L98" s="124">
        <v>45718</v>
      </c>
    </row>
    <row r="99" spans="1:12" x14ac:dyDescent="0.25">
      <c r="A99">
        <v>98</v>
      </c>
      <c r="B99" t="s">
        <v>9988</v>
      </c>
      <c r="C99" s="14" t="s">
        <v>1104</v>
      </c>
      <c r="D99" t="s">
        <v>1105</v>
      </c>
      <c r="E99">
        <v>488</v>
      </c>
      <c r="F99">
        <f>SUMIFS('DAILY RECORDS'!$E$2:$E$19978,'DAILY RECORDS'!$B$2:$B$19978,C99,'DAILY RECORDS'!$G$2:$G$19978,"INWARD")</f>
        <v>9</v>
      </c>
      <c r="G99">
        <f>SUMIFS('DAILY RECORDS'!$E$2:$E$19978,'DAILY RECORDS'!$B$2:$B$19978,C99,'DAILY RECORDS'!$G$2:$G$19978,"OUTWARD")</f>
        <v>12</v>
      </c>
      <c r="H99">
        <f t="shared" si="1"/>
        <v>485</v>
      </c>
      <c r="I99" t="s">
        <v>14</v>
      </c>
      <c r="J99" t="s">
        <v>854</v>
      </c>
      <c r="K99" t="s">
        <v>1106</v>
      </c>
      <c r="L99" s="124">
        <v>45718</v>
      </c>
    </row>
    <row r="100" spans="1:12" x14ac:dyDescent="0.25">
      <c r="A100">
        <v>99</v>
      </c>
      <c r="B100" t="s">
        <v>9988</v>
      </c>
      <c r="C100" s="14" t="s">
        <v>1101</v>
      </c>
      <c r="D100" t="s">
        <v>1102</v>
      </c>
      <c r="E100">
        <v>38</v>
      </c>
      <c r="F100">
        <f>SUMIFS('DAILY RECORDS'!$E$2:$E$19978,'DAILY RECORDS'!$B$2:$B$19978,C100,'DAILY RECORDS'!$G$2:$G$19978,"INWARD")</f>
        <v>97</v>
      </c>
      <c r="G100">
        <f>SUMIFS('DAILY RECORDS'!$E$2:$E$19978,'DAILY RECORDS'!$B$2:$B$19978,C100,'DAILY RECORDS'!$G$2:$G$19978,"OUTWARD")</f>
        <v>20</v>
      </c>
      <c r="H100">
        <f t="shared" si="1"/>
        <v>115</v>
      </c>
      <c r="I100" t="s">
        <v>14</v>
      </c>
      <c r="J100" t="s">
        <v>854</v>
      </c>
      <c r="K100" t="s">
        <v>1103</v>
      </c>
      <c r="L100" s="124">
        <v>45718</v>
      </c>
    </row>
    <row r="101" spans="1:12" x14ac:dyDescent="0.25">
      <c r="A101">
        <v>100</v>
      </c>
      <c r="B101" t="s">
        <v>9988</v>
      </c>
      <c r="C101" s="14" t="s">
        <v>1135</v>
      </c>
      <c r="D101" t="s">
        <v>1136</v>
      </c>
      <c r="E101">
        <v>370</v>
      </c>
      <c r="F101">
        <f>SUMIFS('DAILY RECORDS'!$E$2:$E$19978,'DAILY RECORDS'!$B$2:$B$19978,C101,'DAILY RECORDS'!$G$2:$G$19978,"INWARD")</f>
        <v>0</v>
      </c>
      <c r="G101">
        <f>SUMIFS('DAILY RECORDS'!$E$2:$E$19978,'DAILY RECORDS'!$B$2:$B$19978,C101,'DAILY RECORDS'!$G$2:$G$19978,"OUTWARD")</f>
        <v>108</v>
      </c>
      <c r="H101">
        <f t="shared" si="1"/>
        <v>262</v>
      </c>
      <c r="I101" t="s">
        <v>14</v>
      </c>
      <c r="J101" t="s">
        <v>854</v>
      </c>
      <c r="K101" t="s">
        <v>1137</v>
      </c>
      <c r="L101" s="124">
        <v>45718</v>
      </c>
    </row>
    <row r="102" spans="1:12" x14ac:dyDescent="0.25">
      <c r="A102">
        <v>101</v>
      </c>
      <c r="B102" t="s">
        <v>9988</v>
      </c>
      <c r="C102" s="14" t="s">
        <v>1125</v>
      </c>
      <c r="D102" t="s">
        <v>4102</v>
      </c>
      <c r="E102">
        <v>159</v>
      </c>
      <c r="F102">
        <f>SUMIFS('DAILY RECORDS'!$E$2:$E$19978,'DAILY RECORDS'!$B$2:$B$19978,C102,'DAILY RECORDS'!$G$2:$G$19978,"INWARD")</f>
        <v>0</v>
      </c>
      <c r="G102">
        <f>SUMIFS('DAILY RECORDS'!$E$2:$E$19978,'DAILY RECORDS'!$B$2:$B$19978,C102,'DAILY RECORDS'!$G$2:$G$19978,"OUTWARD")</f>
        <v>0</v>
      </c>
      <c r="H102">
        <f t="shared" si="1"/>
        <v>159</v>
      </c>
      <c r="I102" t="s">
        <v>14</v>
      </c>
      <c r="J102" t="s">
        <v>854</v>
      </c>
      <c r="K102" t="s">
        <v>1126</v>
      </c>
      <c r="L102" s="124">
        <v>45718</v>
      </c>
    </row>
    <row r="103" spans="1:12" x14ac:dyDescent="0.25">
      <c r="A103">
        <v>102</v>
      </c>
      <c r="B103" t="s">
        <v>9988</v>
      </c>
      <c r="C103" s="14" t="s">
        <v>1115</v>
      </c>
      <c r="D103" t="s">
        <v>1116</v>
      </c>
      <c r="E103">
        <v>198</v>
      </c>
      <c r="F103">
        <f>SUMIFS('DAILY RECORDS'!$E$2:$E$19978,'DAILY RECORDS'!$B$2:$B$19978,C103,'DAILY RECORDS'!$G$2:$G$19978,"INWARD")</f>
        <v>0</v>
      </c>
      <c r="G103">
        <f>SUMIFS('DAILY RECORDS'!$E$2:$E$19978,'DAILY RECORDS'!$B$2:$B$19978,C103,'DAILY RECORDS'!$G$2:$G$19978,"OUTWARD")</f>
        <v>50</v>
      </c>
      <c r="H103">
        <f t="shared" si="1"/>
        <v>148</v>
      </c>
      <c r="I103" t="s">
        <v>25</v>
      </c>
      <c r="J103" t="s">
        <v>854</v>
      </c>
      <c r="K103" t="s">
        <v>1481</v>
      </c>
      <c r="L103" s="124">
        <v>45718</v>
      </c>
    </row>
    <row r="104" spans="1:12" x14ac:dyDescent="0.25">
      <c r="A104">
        <v>103</v>
      </c>
      <c r="B104" t="s">
        <v>9988</v>
      </c>
      <c r="C104" s="14" t="s">
        <v>1113</v>
      </c>
      <c r="D104" t="s">
        <v>8424</v>
      </c>
      <c r="E104">
        <v>7</v>
      </c>
      <c r="F104">
        <f>SUMIFS('DAILY RECORDS'!$E$2:$E$19978,'DAILY RECORDS'!$B$2:$B$19978,C104,'DAILY RECORDS'!$G$2:$G$19978,"INWARD")</f>
        <v>0</v>
      </c>
      <c r="G104">
        <f>SUMIFS('DAILY RECORDS'!$E$2:$E$19978,'DAILY RECORDS'!$B$2:$B$19978,C104,'DAILY RECORDS'!$G$2:$G$19978,"OUTWARD")</f>
        <v>3</v>
      </c>
      <c r="H104">
        <f t="shared" si="1"/>
        <v>4</v>
      </c>
      <c r="I104" t="s">
        <v>14</v>
      </c>
      <c r="J104" t="s">
        <v>854</v>
      </c>
      <c r="K104" t="s">
        <v>1114</v>
      </c>
      <c r="L104" s="124">
        <v>45718</v>
      </c>
    </row>
    <row r="105" spans="1:12" x14ac:dyDescent="0.25">
      <c r="A105">
        <v>104</v>
      </c>
      <c r="B105" t="s">
        <v>9988</v>
      </c>
      <c r="C105" s="14" t="s">
        <v>1142</v>
      </c>
      <c r="D105" t="s">
        <v>1143</v>
      </c>
      <c r="E105">
        <v>261</v>
      </c>
      <c r="F105">
        <f>SUMIFS('DAILY RECORDS'!$E$2:$E$19978,'DAILY RECORDS'!$B$2:$B$19978,C105,'DAILY RECORDS'!$G$2:$G$19978,"INWARD")</f>
        <v>0</v>
      </c>
      <c r="G105">
        <f>SUMIFS('DAILY RECORDS'!$E$2:$E$19978,'DAILY RECORDS'!$B$2:$B$19978,C105,'DAILY RECORDS'!$G$2:$G$19978,"OUTWARD")</f>
        <v>138</v>
      </c>
      <c r="H105">
        <f t="shared" si="1"/>
        <v>123</v>
      </c>
      <c r="I105" t="s">
        <v>25</v>
      </c>
      <c r="J105" t="s">
        <v>854</v>
      </c>
      <c r="K105" t="s">
        <v>178</v>
      </c>
      <c r="L105" s="124">
        <v>45718</v>
      </c>
    </row>
    <row r="106" spans="1:12" x14ac:dyDescent="0.25">
      <c r="A106">
        <v>105</v>
      </c>
      <c r="B106" t="s">
        <v>9988</v>
      </c>
      <c r="C106" s="14" t="s">
        <v>1099</v>
      </c>
      <c r="D106" t="s">
        <v>1100</v>
      </c>
      <c r="E106">
        <v>192</v>
      </c>
      <c r="F106">
        <f>SUMIFS('DAILY RECORDS'!$E$2:$E$19978,'DAILY RECORDS'!$B$2:$B$19978,C106,'DAILY RECORDS'!$G$2:$G$19978,"INWARD")</f>
        <v>0</v>
      </c>
      <c r="G106">
        <f>SUMIFS('DAILY RECORDS'!$E$2:$E$19978,'DAILY RECORDS'!$B$2:$B$19978,C106,'DAILY RECORDS'!$G$2:$G$19978,"OUTWARD")</f>
        <v>46</v>
      </c>
      <c r="H106">
        <f t="shared" si="1"/>
        <v>146</v>
      </c>
      <c r="I106" t="s">
        <v>14</v>
      </c>
      <c r="J106" t="s">
        <v>854</v>
      </c>
      <c r="K106" t="s">
        <v>8423</v>
      </c>
      <c r="L106" s="124">
        <v>45718</v>
      </c>
    </row>
    <row r="107" spans="1:12" x14ac:dyDescent="0.25">
      <c r="A107">
        <v>106</v>
      </c>
      <c r="B107" t="s">
        <v>9988</v>
      </c>
      <c r="C107" s="14" t="s">
        <v>1109</v>
      </c>
      <c r="D107" t="s">
        <v>1110</v>
      </c>
      <c r="E107">
        <v>44</v>
      </c>
      <c r="F107">
        <f>SUMIFS('DAILY RECORDS'!$E$2:$E$19978,'DAILY RECORDS'!$B$2:$B$19978,C107,'DAILY RECORDS'!$G$2:$G$19978,"INWARD")</f>
        <v>0</v>
      </c>
      <c r="G107">
        <f>SUMIFS('DAILY RECORDS'!$E$2:$E$19978,'DAILY RECORDS'!$B$2:$B$19978,C107,'DAILY RECORDS'!$G$2:$G$19978,"OUTWARD")</f>
        <v>12</v>
      </c>
      <c r="H107">
        <f t="shared" si="1"/>
        <v>32</v>
      </c>
      <c r="I107" t="s">
        <v>14</v>
      </c>
      <c r="J107" t="s">
        <v>854</v>
      </c>
      <c r="K107" t="s">
        <v>96</v>
      </c>
      <c r="L107" s="124">
        <v>45718</v>
      </c>
    </row>
    <row r="108" spans="1:12" x14ac:dyDescent="0.25">
      <c r="A108">
        <v>107</v>
      </c>
      <c r="B108" t="s">
        <v>9988</v>
      </c>
      <c r="C108" s="14" t="s">
        <v>1111</v>
      </c>
      <c r="D108" t="s">
        <v>1112</v>
      </c>
      <c r="E108">
        <v>38</v>
      </c>
      <c r="F108">
        <f>SUMIFS('DAILY RECORDS'!$E$2:$E$19978,'DAILY RECORDS'!$B$2:$B$19978,C108,'DAILY RECORDS'!$G$2:$G$19978,"INWARD")</f>
        <v>0</v>
      </c>
      <c r="G108">
        <f>SUMIFS('DAILY RECORDS'!$E$2:$E$19978,'DAILY RECORDS'!$B$2:$B$19978,C108,'DAILY RECORDS'!$G$2:$G$19978,"OUTWARD")</f>
        <v>10</v>
      </c>
      <c r="H108">
        <f t="shared" si="1"/>
        <v>28</v>
      </c>
      <c r="I108" t="s">
        <v>14</v>
      </c>
      <c r="J108" t="s">
        <v>854</v>
      </c>
      <c r="K108" t="s">
        <v>602</v>
      </c>
      <c r="L108" s="124">
        <v>45718</v>
      </c>
    </row>
    <row r="109" spans="1:12" x14ac:dyDescent="0.25">
      <c r="A109">
        <v>108</v>
      </c>
      <c r="B109" t="s">
        <v>9988</v>
      </c>
      <c r="C109" s="14" t="s">
        <v>1091</v>
      </c>
      <c r="D109" t="s">
        <v>1092</v>
      </c>
      <c r="E109">
        <v>169</v>
      </c>
      <c r="F109">
        <f>SUMIFS('DAILY RECORDS'!$E$2:$E$19978,'DAILY RECORDS'!$B$2:$B$19978,C109,'DAILY RECORDS'!$G$2:$G$19978,"INWARD")</f>
        <v>0</v>
      </c>
      <c r="G109">
        <f>SUMIFS('DAILY RECORDS'!$E$2:$E$19978,'DAILY RECORDS'!$B$2:$B$19978,C109,'DAILY RECORDS'!$G$2:$G$19978,"OUTWARD")</f>
        <v>58</v>
      </c>
      <c r="H109">
        <f t="shared" si="1"/>
        <v>111</v>
      </c>
      <c r="I109" t="s">
        <v>14</v>
      </c>
      <c r="J109" t="s">
        <v>854</v>
      </c>
      <c r="K109" t="s">
        <v>8422</v>
      </c>
      <c r="L109" s="124">
        <v>45718</v>
      </c>
    </row>
    <row r="110" spans="1:12" x14ac:dyDescent="0.25">
      <c r="A110">
        <v>109</v>
      </c>
      <c r="B110" t="s">
        <v>9988</v>
      </c>
      <c r="C110" s="14" t="s">
        <v>1087</v>
      </c>
      <c r="D110" t="s">
        <v>1088</v>
      </c>
      <c r="E110">
        <v>163</v>
      </c>
      <c r="F110">
        <f>SUMIFS('DAILY RECORDS'!$E$2:$E$19978,'DAILY RECORDS'!$B$2:$B$19978,C110,'DAILY RECORDS'!$G$2:$G$19978,"INWARD")</f>
        <v>0</v>
      </c>
      <c r="G110">
        <f>SUMIFS('DAILY RECORDS'!$E$2:$E$19978,'DAILY RECORDS'!$B$2:$B$19978,C110,'DAILY RECORDS'!$G$2:$G$19978,"OUTWARD")</f>
        <v>217</v>
      </c>
      <c r="H110">
        <f t="shared" si="1"/>
        <v>-54</v>
      </c>
      <c r="I110" t="s">
        <v>14</v>
      </c>
      <c r="J110" t="s">
        <v>854</v>
      </c>
      <c r="K110" t="s">
        <v>71</v>
      </c>
      <c r="L110" s="124">
        <v>45718</v>
      </c>
    </row>
    <row r="111" spans="1:12" x14ac:dyDescent="0.25">
      <c r="A111">
        <v>110</v>
      </c>
      <c r="B111" t="s">
        <v>9988</v>
      </c>
      <c r="C111" s="14" t="s">
        <v>1089</v>
      </c>
      <c r="D111" t="s">
        <v>3855</v>
      </c>
      <c r="E111">
        <v>22</v>
      </c>
      <c r="F111">
        <f>SUMIFS('DAILY RECORDS'!$E$2:$E$19978,'DAILY RECORDS'!$B$2:$B$19978,C111,'DAILY RECORDS'!$G$2:$G$19978,"INWARD")</f>
        <v>60</v>
      </c>
      <c r="G111">
        <f>SUMIFS('DAILY RECORDS'!$E$2:$E$19978,'DAILY RECORDS'!$B$2:$B$19978,C111,'DAILY RECORDS'!$G$2:$G$19978,"OUTWARD")</f>
        <v>56</v>
      </c>
      <c r="H111">
        <f t="shared" si="1"/>
        <v>26</v>
      </c>
      <c r="I111" t="s">
        <v>14</v>
      </c>
      <c r="J111" t="s">
        <v>854</v>
      </c>
      <c r="K111" t="s">
        <v>74</v>
      </c>
      <c r="L111" s="124">
        <v>45718</v>
      </c>
    </row>
    <row r="112" spans="1:12" x14ac:dyDescent="0.25">
      <c r="A112">
        <v>111</v>
      </c>
      <c r="B112" t="s">
        <v>9988</v>
      </c>
      <c r="C112" s="14" t="s">
        <v>1083</v>
      </c>
      <c r="D112" t="s">
        <v>1084</v>
      </c>
      <c r="E112">
        <v>8</v>
      </c>
      <c r="F112">
        <f>SUMIFS('DAILY RECORDS'!$E$2:$E$19978,'DAILY RECORDS'!$B$2:$B$19978,C112,'DAILY RECORDS'!$G$2:$G$19978,"INWARD")</f>
        <v>0</v>
      </c>
      <c r="G112">
        <f>SUMIFS('DAILY RECORDS'!$E$2:$E$19978,'DAILY RECORDS'!$B$2:$B$19978,C112,'DAILY RECORDS'!$G$2:$G$19978,"OUTWARD")</f>
        <v>6</v>
      </c>
      <c r="H112">
        <f t="shared" si="1"/>
        <v>2</v>
      </c>
      <c r="I112" t="s">
        <v>14</v>
      </c>
      <c r="J112" t="s">
        <v>854</v>
      </c>
      <c r="K112" t="s">
        <v>200</v>
      </c>
      <c r="L112" s="124">
        <v>45718</v>
      </c>
    </row>
    <row r="113" spans="1:12" x14ac:dyDescent="0.25">
      <c r="A113">
        <v>112</v>
      </c>
      <c r="B113" t="s">
        <v>9988</v>
      </c>
      <c r="C113" s="14" t="s">
        <v>1085</v>
      </c>
      <c r="D113" t="s">
        <v>1086</v>
      </c>
      <c r="E113">
        <v>90</v>
      </c>
      <c r="F113">
        <f>SUMIFS('DAILY RECORDS'!$E$2:$E$19978,'DAILY RECORDS'!$B$2:$B$19978,C113,'DAILY RECORDS'!$G$2:$G$19978,"INWARD")</f>
        <v>0</v>
      </c>
      <c r="G113">
        <f>SUMIFS('DAILY RECORDS'!$E$2:$E$19978,'DAILY RECORDS'!$B$2:$B$19978,C113,'DAILY RECORDS'!$G$2:$G$19978,"OUTWARD")</f>
        <v>16</v>
      </c>
      <c r="H113">
        <f t="shared" si="1"/>
        <v>74</v>
      </c>
      <c r="I113" t="s">
        <v>14</v>
      </c>
      <c r="J113" t="s">
        <v>854</v>
      </c>
      <c r="K113" t="s">
        <v>658</v>
      </c>
      <c r="L113" s="124">
        <v>45718</v>
      </c>
    </row>
    <row r="114" spans="1:12" x14ac:dyDescent="0.25">
      <c r="A114">
        <v>113</v>
      </c>
      <c r="B114" t="s">
        <v>9988</v>
      </c>
      <c r="C114" s="14" t="s">
        <v>1077</v>
      </c>
      <c r="D114" t="s">
        <v>1078</v>
      </c>
      <c r="E114">
        <v>255</v>
      </c>
      <c r="F114">
        <f>SUMIFS('DAILY RECORDS'!$E$2:$E$19978,'DAILY RECORDS'!$B$2:$B$19978,C114,'DAILY RECORDS'!$G$2:$G$19978,"INWARD")</f>
        <v>1140</v>
      </c>
      <c r="G114">
        <f>SUMIFS('DAILY RECORDS'!$E$2:$E$19978,'DAILY RECORDS'!$B$2:$B$19978,C114,'DAILY RECORDS'!$G$2:$G$19978,"OUTWARD")</f>
        <v>905</v>
      </c>
      <c r="H114">
        <f t="shared" si="1"/>
        <v>490</v>
      </c>
      <c r="I114" t="s">
        <v>14</v>
      </c>
      <c r="J114" t="s">
        <v>854</v>
      </c>
      <c r="K114" t="s">
        <v>83</v>
      </c>
      <c r="L114" s="124">
        <v>45718</v>
      </c>
    </row>
    <row r="115" spans="1:12" x14ac:dyDescent="0.25">
      <c r="A115">
        <v>114</v>
      </c>
      <c r="B115" t="s">
        <v>9988</v>
      </c>
      <c r="C115" s="14" t="s">
        <v>1073</v>
      </c>
      <c r="D115" t="s">
        <v>1074</v>
      </c>
      <c r="E115">
        <v>145</v>
      </c>
      <c r="F115">
        <f>SUMIFS('DAILY RECORDS'!$E$2:$E$19978,'DAILY RECORDS'!$B$2:$B$19978,C115,'DAILY RECORDS'!$G$2:$G$19978,"INWARD")</f>
        <v>301</v>
      </c>
      <c r="G115">
        <f>SUMIFS('DAILY RECORDS'!$E$2:$E$19978,'DAILY RECORDS'!$B$2:$B$19978,C115,'DAILY RECORDS'!$G$2:$G$19978,"OUTWARD")</f>
        <v>374</v>
      </c>
      <c r="H115">
        <f t="shared" si="1"/>
        <v>72</v>
      </c>
      <c r="I115" t="s">
        <v>14</v>
      </c>
      <c r="J115" t="s">
        <v>854</v>
      </c>
      <c r="K115" t="s">
        <v>80</v>
      </c>
      <c r="L115" s="124">
        <v>45718</v>
      </c>
    </row>
    <row r="116" spans="1:12" x14ac:dyDescent="0.25">
      <c r="A116">
        <v>115</v>
      </c>
      <c r="B116" t="s">
        <v>9988</v>
      </c>
      <c r="C116" s="14" t="s">
        <v>1068</v>
      </c>
      <c r="D116" t="s">
        <v>1069</v>
      </c>
      <c r="E116">
        <v>154</v>
      </c>
      <c r="F116">
        <f>SUMIFS('DAILY RECORDS'!$E$2:$E$19978,'DAILY RECORDS'!$B$2:$B$19978,C116,'DAILY RECORDS'!$G$2:$G$19978,"INWARD")</f>
        <v>7</v>
      </c>
      <c r="G116">
        <f>SUMIFS('DAILY RECORDS'!$E$2:$E$19978,'DAILY RECORDS'!$B$2:$B$19978,C116,'DAILY RECORDS'!$G$2:$G$19978,"OUTWARD")</f>
        <v>50</v>
      </c>
      <c r="H116">
        <f t="shared" si="1"/>
        <v>111</v>
      </c>
      <c r="I116" t="s">
        <v>14</v>
      </c>
      <c r="J116" t="s">
        <v>854</v>
      </c>
      <c r="K116" t="s">
        <v>89</v>
      </c>
      <c r="L116" s="124">
        <v>45718</v>
      </c>
    </row>
    <row r="117" spans="1:12" x14ac:dyDescent="0.25">
      <c r="A117">
        <v>116</v>
      </c>
      <c r="B117" t="s">
        <v>9988</v>
      </c>
      <c r="C117" s="14" t="s">
        <v>962</v>
      </c>
      <c r="D117" t="s">
        <v>963</v>
      </c>
      <c r="E117">
        <v>47</v>
      </c>
      <c r="F117">
        <f>SUMIFS('DAILY RECORDS'!$E$2:$E$19978,'DAILY RECORDS'!$B$2:$B$19978,C117,'DAILY RECORDS'!$G$2:$G$19978,"INWARD")</f>
        <v>26</v>
      </c>
      <c r="G117">
        <f>SUMIFS('DAILY RECORDS'!$E$2:$E$19978,'DAILY RECORDS'!$B$2:$B$19978,C117,'DAILY RECORDS'!$G$2:$G$19978,"OUTWARD")</f>
        <v>20</v>
      </c>
      <c r="H117">
        <f t="shared" si="1"/>
        <v>53</v>
      </c>
      <c r="I117" t="s">
        <v>14</v>
      </c>
      <c r="J117" t="s">
        <v>854</v>
      </c>
      <c r="K117" t="s">
        <v>86</v>
      </c>
      <c r="L117" s="124">
        <v>45717</v>
      </c>
    </row>
    <row r="118" spans="1:12" x14ac:dyDescent="0.25">
      <c r="A118">
        <v>117</v>
      </c>
      <c r="B118" t="s">
        <v>9988</v>
      </c>
      <c r="C118" s="14" t="s">
        <v>1070</v>
      </c>
      <c r="D118" t="s">
        <v>1071</v>
      </c>
      <c r="E118">
        <v>50</v>
      </c>
      <c r="F118">
        <f>SUMIFS('DAILY RECORDS'!$E$2:$E$19978,'DAILY RECORDS'!$B$2:$B$19978,C118,'DAILY RECORDS'!$G$2:$G$19978,"INWARD")</f>
        <v>150</v>
      </c>
      <c r="G118">
        <f>SUMIFS('DAILY RECORDS'!$E$2:$E$19978,'DAILY RECORDS'!$B$2:$B$19978,C118,'DAILY RECORDS'!$G$2:$G$19978,"OUTWARD")</f>
        <v>25</v>
      </c>
      <c r="H118">
        <f t="shared" si="1"/>
        <v>175</v>
      </c>
      <c r="I118" t="s">
        <v>14</v>
      </c>
      <c r="J118" t="s">
        <v>854</v>
      </c>
      <c r="K118" t="s">
        <v>175</v>
      </c>
      <c r="L118" s="124">
        <v>45718</v>
      </c>
    </row>
    <row r="119" spans="1:12" x14ac:dyDescent="0.25">
      <c r="A119">
        <v>118</v>
      </c>
      <c r="B119" t="s">
        <v>9988</v>
      </c>
      <c r="C119" s="14" t="s">
        <v>1081</v>
      </c>
      <c r="D119" t="s">
        <v>1082</v>
      </c>
      <c r="E119">
        <v>30</v>
      </c>
      <c r="F119">
        <f>SUMIFS('DAILY RECORDS'!$E$2:$E$19978,'DAILY RECORDS'!$B$2:$B$19978,C119,'DAILY RECORDS'!$G$2:$G$19978,"INWARD")</f>
        <v>50</v>
      </c>
      <c r="G119">
        <f>SUMIFS('DAILY RECORDS'!$E$2:$E$19978,'DAILY RECORDS'!$B$2:$B$19978,C119,'DAILY RECORDS'!$G$2:$G$19978,"OUTWARD")</f>
        <v>35</v>
      </c>
      <c r="H119">
        <f t="shared" si="1"/>
        <v>45</v>
      </c>
      <c r="I119" t="s">
        <v>14</v>
      </c>
      <c r="J119" t="s">
        <v>854</v>
      </c>
      <c r="K119" t="s">
        <v>306</v>
      </c>
      <c r="L119" s="124">
        <v>45718</v>
      </c>
    </row>
    <row r="120" spans="1:12" x14ac:dyDescent="0.25">
      <c r="A120">
        <v>119</v>
      </c>
      <c r="B120" t="s">
        <v>9988</v>
      </c>
      <c r="C120" s="14" t="s">
        <v>930</v>
      </c>
      <c r="D120" t="s">
        <v>931</v>
      </c>
      <c r="E120">
        <v>43</v>
      </c>
      <c r="F120">
        <f>SUMIFS('DAILY RECORDS'!$E$2:$E$19978,'DAILY RECORDS'!$B$2:$B$19978,C120,'DAILY RECORDS'!$G$2:$G$19978,"INWARD")</f>
        <v>0</v>
      </c>
      <c r="G120">
        <f>SUMIFS('DAILY RECORDS'!$E$2:$E$19978,'DAILY RECORDS'!$B$2:$B$19978,C120,'DAILY RECORDS'!$G$2:$G$19978,"OUTWARD")</f>
        <v>10</v>
      </c>
      <c r="H120">
        <f t="shared" si="1"/>
        <v>33</v>
      </c>
      <c r="I120" t="s">
        <v>14</v>
      </c>
      <c r="J120" t="s">
        <v>854</v>
      </c>
      <c r="K120" t="s">
        <v>105</v>
      </c>
      <c r="L120" s="124">
        <v>45718</v>
      </c>
    </row>
    <row r="121" spans="1:12" x14ac:dyDescent="0.25">
      <c r="A121">
        <v>120</v>
      </c>
      <c r="B121" t="s">
        <v>9988</v>
      </c>
      <c r="C121" s="14" t="s">
        <v>945</v>
      </c>
      <c r="D121" t="s">
        <v>946</v>
      </c>
      <c r="E121">
        <v>24</v>
      </c>
      <c r="F121">
        <f>SUMIFS('DAILY RECORDS'!$E$2:$E$19978,'DAILY RECORDS'!$B$2:$B$19978,C121,'DAILY RECORDS'!$G$2:$G$19978,"INWARD")</f>
        <v>0</v>
      </c>
      <c r="G121">
        <f>SUMIFS('DAILY RECORDS'!$E$2:$E$19978,'DAILY RECORDS'!$B$2:$B$19978,C121,'DAILY RECORDS'!$G$2:$G$19978,"OUTWARD")</f>
        <v>10</v>
      </c>
      <c r="H121">
        <f t="shared" si="1"/>
        <v>14</v>
      </c>
      <c r="I121" t="s">
        <v>14</v>
      </c>
      <c r="J121" t="s">
        <v>854</v>
      </c>
      <c r="K121" t="s">
        <v>138</v>
      </c>
      <c r="L121" s="124">
        <v>45717</v>
      </c>
    </row>
    <row r="122" spans="1:12" x14ac:dyDescent="0.25">
      <c r="A122">
        <v>121</v>
      </c>
      <c r="B122" t="s">
        <v>9988</v>
      </c>
      <c r="C122" s="14" t="s">
        <v>947</v>
      </c>
      <c r="D122" t="s">
        <v>948</v>
      </c>
      <c r="E122">
        <v>71</v>
      </c>
      <c r="F122">
        <f>SUMIFS('DAILY RECORDS'!$E$2:$E$19978,'DAILY RECORDS'!$B$2:$B$19978,C122,'DAILY RECORDS'!$G$2:$G$19978,"INWARD")</f>
        <v>0</v>
      </c>
      <c r="G122">
        <f>SUMIFS('DAILY RECORDS'!$E$2:$E$19978,'DAILY RECORDS'!$B$2:$B$19978,C122,'DAILY RECORDS'!$G$2:$G$19978,"OUTWARD")</f>
        <v>0</v>
      </c>
      <c r="H122">
        <f t="shared" si="1"/>
        <v>71</v>
      </c>
      <c r="I122" t="s">
        <v>14</v>
      </c>
      <c r="J122" t="s">
        <v>854</v>
      </c>
      <c r="K122" t="s">
        <v>141</v>
      </c>
      <c r="L122" s="124">
        <v>45717</v>
      </c>
    </row>
    <row r="123" spans="1:12" x14ac:dyDescent="0.25">
      <c r="A123">
        <v>122</v>
      </c>
      <c r="B123" t="s">
        <v>9988</v>
      </c>
      <c r="C123" s="14" t="s">
        <v>4280</v>
      </c>
      <c r="D123" t="s">
        <v>4281</v>
      </c>
      <c r="E123">
        <v>0</v>
      </c>
      <c r="F123">
        <f>SUMIFS('DAILY RECORDS'!$E$2:$E$19978,'DAILY RECORDS'!$B$2:$B$19978,C123,'DAILY RECORDS'!$G$2:$G$19978,"INWARD")</f>
        <v>11</v>
      </c>
      <c r="G123">
        <f>SUMIFS('DAILY RECORDS'!$E$2:$E$19978,'DAILY RECORDS'!$B$2:$B$19978,C123,'DAILY RECORDS'!$G$2:$G$19978,"OUTWARD")</f>
        <v>0</v>
      </c>
      <c r="H123">
        <f t="shared" si="1"/>
        <v>11</v>
      </c>
      <c r="I123" t="s">
        <v>14</v>
      </c>
      <c r="J123" t="s">
        <v>854</v>
      </c>
      <c r="K123" t="s">
        <v>141</v>
      </c>
      <c r="L123" s="124"/>
    </row>
    <row r="124" spans="1:12" x14ac:dyDescent="0.25">
      <c r="A124">
        <v>123</v>
      </c>
      <c r="B124" t="s">
        <v>9988</v>
      </c>
      <c r="C124" s="14" t="s">
        <v>942</v>
      </c>
      <c r="D124" t="s">
        <v>3499</v>
      </c>
      <c r="E124">
        <v>222</v>
      </c>
      <c r="F124">
        <f>SUMIFS('DAILY RECORDS'!$E$2:$E$19978,'DAILY RECORDS'!$B$2:$B$19978,C124,'DAILY RECORDS'!$G$2:$G$19978,"INWARD")</f>
        <v>0</v>
      </c>
      <c r="G124">
        <f>SUMIFS('DAILY RECORDS'!$E$2:$E$19978,'DAILY RECORDS'!$B$2:$B$19978,C124,'DAILY RECORDS'!$G$2:$G$19978,"OUTWARD")</f>
        <v>40</v>
      </c>
      <c r="H124">
        <f t="shared" si="1"/>
        <v>182</v>
      </c>
      <c r="I124" t="s">
        <v>14</v>
      </c>
      <c r="J124" t="s">
        <v>854</v>
      </c>
      <c r="K124" t="s">
        <v>133</v>
      </c>
      <c r="L124" s="124">
        <v>45717</v>
      </c>
    </row>
    <row r="125" spans="1:12" x14ac:dyDescent="0.25">
      <c r="A125">
        <v>124</v>
      </c>
      <c r="B125" t="s">
        <v>9988</v>
      </c>
      <c r="C125" s="14" t="s">
        <v>943</v>
      </c>
      <c r="D125" t="s">
        <v>944</v>
      </c>
      <c r="E125">
        <v>251</v>
      </c>
      <c r="F125">
        <f>SUMIFS('DAILY RECORDS'!$E$2:$E$19978,'DAILY RECORDS'!$B$2:$B$19978,C125,'DAILY RECORDS'!$G$2:$G$19978,"INWARD")</f>
        <v>0</v>
      </c>
      <c r="G125">
        <f>SUMIFS('DAILY RECORDS'!$E$2:$E$19978,'DAILY RECORDS'!$B$2:$B$19978,C125,'DAILY RECORDS'!$G$2:$G$19978,"OUTWARD")</f>
        <v>66</v>
      </c>
      <c r="H125">
        <f t="shared" si="1"/>
        <v>185</v>
      </c>
      <c r="I125" t="s">
        <v>14</v>
      </c>
      <c r="J125" t="s">
        <v>854</v>
      </c>
      <c r="K125" t="s">
        <v>135</v>
      </c>
      <c r="L125" s="124">
        <v>45717</v>
      </c>
    </row>
    <row r="126" spans="1:12" x14ac:dyDescent="0.25">
      <c r="A126">
        <v>125</v>
      </c>
      <c r="B126" t="s">
        <v>9988</v>
      </c>
      <c r="C126" s="14" t="s">
        <v>938</v>
      </c>
      <c r="D126" t="s">
        <v>939</v>
      </c>
      <c r="E126">
        <v>84</v>
      </c>
      <c r="F126">
        <f>SUMIFS('DAILY RECORDS'!$E$2:$E$19978,'DAILY RECORDS'!$B$2:$B$19978,C126,'DAILY RECORDS'!$G$2:$G$19978,"INWARD")</f>
        <v>201</v>
      </c>
      <c r="G126">
        <f>SUMIFS('DAILY RECORDS'!$E$2:$E$19978,'DAILY RECORDS'!$B$2:$B$19978,C126,'DAILY RECORDS'!$G$2:$G$19978,"OUTWARD")</f>
        <v>155</v>
      </c>
      <c r="H126">
        <f t="shared" si="1"/>
        <v>130</v>
      </c>
      <c r="I126" t="s">
        <v>14</v>
      </c>
      <c r="J126" t="s">
        <v>854</v>
      </c>
      <c r="K126" t="s">
        <v>120</v>
      </c>
      <c r="L126" s="124">
        <v>45717</v>
      </c>
    </row>
    <row r="127" spans="1:12" x14ac:dyDescent="0.25">
      <c r="A127">
        <v>126</v>
      </c>
      <c r="B127" t="s">
        <v>9988</v>
      </c>
      <c r="C127" s="14" t="s">
        <v>940</v>
      </c>
      <c r="D127" t="s">
        <v>941</v>
      </c>
      <c r="E127">
        <v>0</v>
      </c>
      <c r="F127">
        <f>SUMIFS('DAILY RECORDS'!$E$2:$E$19978,'DAILY RECORDS'!$B$2:$B$19978,C127,'DAILY RECORDS'!$G$2:$G$19978,"INWARD")</f>
        <v>0</v>
      </c>
      <c r="G127">
        <f>SUMIFS('DAILY RECORDS'!$E$2:$E$19978,'DAILY RECORDS'!$B$2:$B$19978,C127,'DAILY RECORDS'!$G$2:$G$19978,"OUTWARD")</f>
        <v>0</v>
      </c>
      <c r="H127">
        <f t="shared" si="1"/>
        <v>0</v>
      </c>
      <c r="I127" t="s">
        <v>14</v>
      </c>
      <c r="J127" t="s">
        <v>854</v>
      </c>
      <c r="K127" t="s">
        <v>123</v>
      </c>
      <c r="L127" s="124">
        <v>45717</v>
      </c>
    </row>
    <row r="128" spans="1:12" x14ac:dyDescent="0.25">
      <c r="A128">
        <v>127</v>
      </c>
      <c r="B128" t="s">
        <v>9988</v>
      </c>
      <c r="C128" s="14" t="s">
        <v>932</v>
      </c>
      <c r="D128" t="s">
        <v>933</v>
      </c>
      <c r="E128">
        <v>38</v>
      </c>
      <c r="F128">
        <f>SUMIFS('DAILY RECORDS'!$E$2:$E$19978,'DAILY RECORDS'!$B$2:$B$19978,C128,'DAILY RECORDS'!$G$2:$G$19978,"INWARD")</f>
        <v>100</v>
      </c>
      <c r="G128">
        <f>SUMIFS('DAILY RECORDS'!$E$2:$E$19978,'DAILY RECORDS'!$B$2:$B$19978,C128,'DAILY RECORDS'!$G$2:$G$19978,"OUTWARD")</f>
        <v>44</v>
      </c>
      <c r="H128">
        <f t="shared" si="1"/>
        <v>94</v>
      </c>
      <c r="I128" t="s">
        <v>14</v>
      </c>
      <c r="J128" t="s">
        <v>854</v>
      </c>
      <c r="K128" t="s">
        <v>111</v>
      </c>
      <c r="L128" s="124">
        <v>45717</v>
      </c>
    </row>
    <row r="129" spans="1:12" x14ac:dyDescent="0.25">
      <c r="A129">
        <v>128</v>
      </c>
      <c r="B129" t="s">
        <v>9988</v>
      </c>
      <c r="C129" s="14" t="s">
        <v>934</v>
      </c>
      <c r="D129" t="s">
        <v>935</v>
      </c>
      <c r="E129">
        <v>1</v>
      </c>
      <c r="F129">
        <f>SUMIFS('DAILY RECORDS'!$E$2:$E$19978,'DAILY RECORDS'!$B$2:$B$19978,C129,'DAILY RECORDS'!$G$2:$G$19978,"INWARD")</f>
        <v>90</v>
      </c>
      <c r="G129">
        <f>SUMIFS('DAILY RECORDS'!$E$2:$E$19978,'DAILY RECORDS'!$B$2:$B$19978,C129,'DAILY RECORDS'!$G$2:$G$19978,"OUTWARD")</f>
        <v>20</v>
      </c>
      <c r="H129">
        <f t="shared" si="1"/>
        <v>71</v>
      </c>
      <c r="I129" t="s">
        <v>14</v>
      </c>
      <c r="J129" t="s">
        <v>854</v>
      </c>
      <c r="K129" t="s">
        <v>114</v>
      </c>
      <c r="L129" s="124">
        <v>45717</v>
      </c>
    </row>
    <row r="130" spans="1:12" x14ac:dyDescent="0.25">
      <c r="A130">
        <v>129</v>
      </c>
      <c r="B130" t="s">
        <v>9988</v>
      </c>
      <c r="C130" s="14" t="s">
        <v>936</v>
      </c>
      <c r="D130" t="s">
        <v>937</v>
      </c>
      <c r="E130">
        <v>2</v>
      </c>
      <c r="F130">
        <f>SUMIFS('DAILY RECORDS'!$E$2:$E$19978,'DAILY RECORDS'!$B$2:$B$19978,C130,'DAILY RECORDS'!$G$2:$G$19978,"INWARD")</f>
        <v>60</v>
      </c>
      <c r="G130">
        <f>SUMIFS('DAILY RECORDS'!$E$2:$E$19978,'DAILY RECORDS'!$B$2:$B$19978,C130,'DAILY RECORDS'!$G$2:$G$19978,"OUTWARD")</f>
        <v>32</v>
      </c>
      <c r="H130">
        <f t="shared" si="1"/>
        <v>30</v>
      </c>
      <c r="I130" t="s">
        <v>14</v>
      </c>
      <c r="J130" t="s">
        <v>854</v>
      </c>
      <c r="K130" t="s">
        <v>349</v>
      </c>
      <c r="L130" s="124">
        <v>45717</v>
      </c>
    </row>
    <row r="131" spans="1:12" x14ac:dyDescent="0.25">
      <c r="A131">
        <v>130</v>
      </c>
      <c r="B131" t="s">
        <v>9988</v>
      </c>
      <c r="C131" s="14" t="s">
        <v>928</v>
      </c>
      <c r="D131" t="s">
        <v>929</v>
      </c>
      <c r="E131">
        <v>11</v>
      </c>
      <c r="F131">
        <f>SUMIFS('DAILY RECORDS'!$E$2:$E$19978,'DAILY RECORDS'!$B$2:$B$19978,C131,'DAILY RECORDS'!$G$2:$G$19978,"INWARD")</f>
        <v>0</v>
      </c>
      <c r="G131">
        <f>SUMIFS('DAILY RECORDS'!$E$2:$E$19978,'DAILY RECORDS'!$B$2:$B$19978,C131,'DAILY RECORDS'!$G$2:$G$19978,"OUTWARD")</f>
        <v>0</v>
      </c>
      <c r="H131">
        <f t="shared" ref="H131:H194" si="2">(E131+F131)-G131</f>
        <v>11</v>
      </c>
      <c r="I131" t="s">
        <v>14</v>
      </c>
      <c r="J131" t="s">
        <v>854</v>
      </c>
      <c r="K131" t="s">
        <v>117</v>
      </c>
      <c r="L131" s="124">
        <v>45717</v>
      </c>
    </row>
    <row r="132" spans="1:12" x14ac:dyDescent="0.25">
      <c r="A132">
        <v>131</v>
      </c>
      <c r="B132" t="s">
        <v>9988</v>
      </c>
      <c r="C132" s="14" t="s">
        <v>4745</v>
      </c>
      <c r="D132" t="s">
        <v>8419</v>
      </c>
      <c r="E132">
        <v>62</v>
      </c>
      <c r="F132">
        <f>SUMIFS('DAILY RECORDS'!$E$2:$E$19978,'DAILY RECORDS'!$B$2:$B$19978,C132,'DAILY RECORDS'!$G$2:$G$19978,"INWARD")</f>
        <v>0</v>
      </c>
      <c r="G132">
        <f>SUMIFS('DAILY RECORDS'!$E$2:$E$19978,'DAILY RECORDS'!$B$2:$B$19978,C132,'DAILY RECORDS'!$G$2:$G$19978,"OUTWARD")</f>
        <v>0</v>
      </c>
      <c r="H132">
        <f t="shared" si="2"/>
        <v>62</v>
      </c>
      <c r="I132" t="s">
        <v>14</v>
      </c>
      <c r="J132" t="s">
        <v>854</v>
      </c>
      <c r="K132" t="s">
        <v>333</v>
      </c>
      <c r="L132" s="124">
        <v>45717</v>
      </c>
    </row>
    <row r="133" spans="1:12" x14ac:dyDescent="0.25">
      <c r="A133">
        <v>132</v>
      </c>
      <c r="B133" t="s">
        <v>9988</v>
      </c>
      <c r="C133" s="14" t="s">
        <v>924</v>
      </c>
      <c r="D133" t="s">
        <v>925</v>
      </c>
      <c r="E133">
        <v>30</v>
      </c>
      <c r="F133">
        <f>SUMIFS('DAILY RECORDS'!$E$2:$E$19978,'DAILY RECORDS'!$B$2:$B$19978,C133,'DAILY RECORDS'!$G$2:$G$19978,"INWARD")</f>
        <v>0</v>
      </c>
      <c r="G133">
        <f>SUMIFS('DAILY RECORDS'!$E$2:$E$19978,'DAILY RECORDS'!$B$2:$B$19978,C133,'DAILY RECORDS'!$G$2:$G$19978,"OUTWARD")</f>
        <v>0</v>
      </c>
      <c r="H133">
        <f t="shared" si="2"/>
        <v>30</v>
      </c>
      <c r="I133" t="s">
        <v>14</v>
      </c>
      <c r="J133" t="s">
        <v>854</v>
      </c>
      <c r="K133" t="s">
        <v>187</v>
      </c>
      <c r="L133" s="124">
        <v>45717</v>
      </c>
    </row>
    <row r="134" spans="1:12" x14ac:dyDescent="0.25">
      <c r="A134">
        <v>133</v>
      </c>
      <c r="B134" t="s">
        <v>9988</v>
      </c>
      <c r="C134" s="14" t="s">
        <v>926</v>
      </c>
      <c r="D134" t="s">
        <v>927</v>
      </c>
      <c r="E134">
        <v>7</v>
      </c>
      <c r="F134">
        <f>SUMIFS('DAILY RECORDS'!$E$2:$E$19978,'DAILY RECORDS'!$B$2:$B$19978,C134,'DAILY RECORDS'!$G$2:$G$19978,"INWARD")</f>
        <v>0</v>
      </c>
      <c r="G134">
        <f>SUMIFS('DAILY RECORDS'!$E$2:$E$19978,'DAILY RECORDS'!$B$2:$B$19978,C134,'DAILY RECORDS'!$G$2:$G$19978,"OUTWARD")</f>
        <v>0</v>
      </c>
      <c r="H134">
        <f t="shared" si="2"/>
        <v>7</v>
      </c>
      <c r="I134" t="s">
        <v>14</v>
      </c>
      <c r="J134" t="s">
        <v>854</v>
      </c>
      <c r="K134" t="s">
        <v>190</v>
      </c>
      <c r="L134" s="124">
        <v>45717</v>
      </c>
    </row>
    <row r="135" spans="1:12" x14ac:dyDescent="0.25">
      <c r="A135">
        <v>134</v>
      </c>
      <c r="B135" t="s">
        <v>9988</v>
      </c>
      <c r="C135" s="14" t="s">
        <v>1058</v>
      </c>
      <c r="D135" t="s">
        <v>1059</v>
      </c>
      <c r="E135">
        <v>23</v>
      </c>
      <c r="F135">
        <f>SUMIFS('DAILY RECORDS'!$E$2:$E$19978,'DAILY RECORDS'!$B$2:$B$19978,C135,'DAILY RECORDS'!$G$2:$G$19978,"INWARD")</f>
        <v>0</v>
      </c>
      <c r="G135">
        <f>SUMIFS('DAILY RECORDS'!$E$2:$E$19978,'DAILY RECORDS'!$B$2:$B$19978,C135,'DAILY RECORDS'!$G$2:$G$19978,"OUTWARD")</f>
        <v>14</v>
      </c>
      <c r="H135">
        <f t="shared" si="2"/>
        <v>9</v>
      </c>
      <c r="I135" t="s">
        <v>14</v>
      </c>
      <c r="J135" t="s">
        <v>854</v>
      </c>
      <c r="K135" t="s">
        <v>168</v>
      </c>
      <c r="L135" s="124">
        <v>45717</v>
      </c>
    </row>
    <row r="136" spans="1:12" x14ac:dyDescent="0.25">
      <c r="A136">
        <v>135</v>
      </c>
      <c r="B136" t="s">
        <v>9988</v>
      </c>
      <c r="C136" s="14" t="s">
        <v>2928</v>
      </c>
      <c r="D136" t="s">
        <v>2929</v>
      </c>
      <c r="E136">
        <v>23</v>
      </c>
      <c r="F136">
        <f>SUMIFS('DAILY RECORDS'!$E$2:$E$19978,'DAILY RECORDS'!$B$2:$B$19978,C136,'DAILY RECORDS'!$G$2:$G$19978,"INWARD")</f>
        <v>0</v>
      </c>
      <c r="G136">
        <f>SUMIFS('DAILY RECORDS'!$E$2:$E$19978,'DAILY RECORDS'!$B$2:$B$19978,C136,'DAILY RECORDS'!$G$2:$G$19978,"OUTWARD")</f>
        <v>6</v>
      </c>
      <c r="H136">
        <f t="shared" si="2"/>
        <v>17</v>
      </c>
      <c r="I136" t="s">
        <v>14</v>
      </c>
      <c r="J136" t="s">
        <v>854</v>
      </c>
      <c r="K136" t="s">
        <v>163</v>
      </c>
      <c r="L136" s="124">
        <v>45717</v>
      </c>
    </row>
    <row r="137" spans="1:12" x14ac:dyDescent="0.25">
      <c r="A137">
        <v>136</v>
      </c>
      <c r="B137" t="s">
        <v>9988</v>
      </c>
      <c r="C137" s="14" t="s">
        <v>1050</v>
      </c>
      <c r="D137" t="s">
        <v>1051</v>
      </c>
      <c r="E137">
        <v>11</v>
      </c>
      <c r="F137">
        <f>SUMIFS('DAILY RECORDS'!$E$2:$E$19978,'DAILY RECORDS'!$B$2:$B$19978,C137,'DAILY RECORDS'!$G$2:$G$19978,"INWARD")</f>
        <v>0</v>
      </c>
      <c r="G137">
        <f>SUMIFS('DAILY RECORDS'!$E$2:$E$19978,'DAILY RECORDS'!$B$2:$B$19978,C137,'DAILY RECORDS'!$G$2:$G$19978,"OUTWARD")</f>
        <v>0</v>
      </c>
      <c r="H137">
        <f t="shared" si="2"/>
        <v>11</v>
      </c>
      <c r="I137" t="s">
        <v>14</v>
      </c>
      <c r="J137" t="s">
        <v>854</v>
      </c>
      <c r="K137" t="s">
        <v>157</v>
      </c>
      <c r="L137" s="124">
        <v>45717</v>
      </c>
    </row>
    <row r="138" spans="1:12" x14ac:dyDescent="0.25">
      <c r="A138">
        <v>137</v>
      </c>
      <c r="B138" t="s">
        <v>9988</v>
      </c>
      <c r="C138" s="14" t="s">
        <v>1048</v>
      </c>
      <c r="D138" t="s">
        <v>1049</v>
      </c>
      <c r="E138">
        <v>0</v>
      </c>
      <c r="F138">
        <f>SUMIFS('DAILY RECORDS'!$E$2:$E$19978,'DAILY RECORDS'!$B$2:$B$19978,C138,'DAILY RECORDS'!$G$2:$G$19978,"INWARD")</f>
        <v>0</v>
      </c>
      <c r="G138">
        <f>SUMIFS('DAILY RECORDS'!$E$2:$E$19978,'DAILY RECORDS'!$B$2:$B$19978,C138,'DAILY RECORDS'!$G$2:$G$19978,"OUTWARD")</f>
        <v>0</v>
      </c>
      <c r="H138">
        <f t="shared" si="2"/>
        <v>0</v>
      </c>
      <c r="I138" t="s">
        <v>14</v>
      </c>
      <c r="J138" t="s">
        <v>854</v>
      </c>
      <c r="K138" t="s">
        <v>151</v>
      </c>
      <c r="L138" s="124">
        <v>45717</v>
      </c>
    </row>
    <row r="139" spans="1:12" x14ac:dyDescent="0.25">
      <c r="A139">
        <v>138</v>
      </c>
      <c r="B139" t="s">
        <v>9988</v>
      </c>
      <c r="C139" s="14" t="s">
        <v>1041</v>
      </c>
      <c r="D139" t="s">
        <v>2993</v>
      </c>
      <c r="E139">
        <v>24</v>
      </c>
      <c r="F139">
        <f>SUMIFS('DAILY RECORDS'!$E$2:$E$19978,'DAILY RECORDS'!$B$2:$B$19978,C139,'DAILY RECORDS'!$G$2:$G$19978,"INWARD")</f>
        <v>0</v>
      </c>
      <c r="G139">
        <f>SUMIFS('DAILY RECORDS'!$E$2:$E$19978,'DAILY RECORDS'!$B$2:$B$19978,C139,'DAILY RECORDS'!$G$2:$G$19978,"OUTWARD")</f>
        <v>4</v>
      </c>
      <c r="H139">
        <f t="shared" si="2"/>
        <v>20</v>
      </c>
      <c r="I139" t="s">
        <v>14</v>
      </c>
      <c r="J139" t="s">
        <v>854</v>
      </c>
      <c r="K139" t="s">
        <v>147</v>
      </c>
      <c r="L139" s="124">
        <v>45717</v>
      </c>
    </row>
    <row r="140" spans="1:12" x14ac:dyDescent="0.25">
      <c r="A140">
        <v>139</v>
      </c>
      <c r="B140" t="s">
        <v>9988</v>
      </c>
      <c r="C140" s="14" t="s">
        <v>1040</v>
      </c>
      <c r="D140" t="s">
        <v>2994</v>
      </c>
      <c r="E140">
        <v>20</v>
      </c>
      <c r="F140">
        <f>SUMIFS('DAILY RECORDS'!$E$2:$E$19978,'DAILY RECORDS'!$B$2:$B$19978,C140,'DAILY RECORDS'!$G$2:$G$19978,"INWARD")</f>
        <v>0</v>
      </c>
      <c r="G140">
        <f>SUMIFS('DAILY RECORDS'!$E$2:$E$19978,'DAILY RECORDS'!$B$2:$B$19978,C140,'DAILY RECORDS'!$G$2:$G$19978,"OUTWARD")</f>
        <v>0</v>
      </c>
      <c r="H140">
        <f t="shared" si="2"/>
        <v>20</v>
      </c>
      <c r="I140" t="s">
        <v>14</v>
      </c>
      <c r="J140" t="s">
        <v>854</v>
      </c>
      <c r="K140" t="s">
        <v>11526</v>
      </c>
      <c r="L140" s="124">
        <v>45717</v>
      </c>
    </row>
    <row r="141" spans="1:12" x14ac:dyDescent="0.25">
      <c r="A141">
        <v>140</v>
      </c>
      <c r="C141" s="14" t="s">
        <v>9757</v>
      </c>
      <c r="D141" t="s">
        <v>9758</v>
      </c>
      <c r="E141">
        <v>0</v>
      </c>
      <c r="F141">
        <f>SUMIFS('DAILY RECORDS'!$E$2:$E$19978,'DAILY RECORDS'!$B$2:$B$19978,C141,'DAILY RECORDS'!$G$2:$G$19978,"INWARD")</f>
        <v>3</v>
      </c>
      <c r="G141">
        <f>SUMIFS('DAILY RECORDS'!$E$2:$E$19978,'DAILY RECORDS'!$B$2:$B$19978,C141,'DAILY RECORDS'!$G$2:$G$19978,"OUTWARD")</f>
        <v>0</v>
      </c>
      <c r="H141">
        <f t="shared" si="2"/>
        <v>3</v>
      </c>
      <c r="I141" t="s">
        <v>14</v>
      </c>
      <c r="J141" t="s">
        <v>854</v>
      </c>
      <c r="L141" s="124"/>
    </row>
    <row r="142" spans="1:12" x14ac:dyDescent="0.25">
      <c r="A142">
        <v>141</v>
      </c>
      <c r="B142" t="s">
        <v>9988</v>
      </c>
      <c r="C142" s="14" t="s">
        <v>4278</v>
      </c>
      <c r="D142" t="s">
        <v>4279</v>
      </c>
      <c r="E142">
        <v>462</v>
      </c>
      <c r="F142">
        <f>SUMIFS('DAILY RECORDS'!$E$2:$E$19978,'DAILY RECORDS'!$B$2:$B$19978,C142,'DAILY RECORDS'!$G$2:$G$19978,"INWARD")</f>
        <v>12</v>
      </c>
      <c r="G142">
        <f>SUMIFS('DAILY RECORDS'!$E$2:$E$19978,'DAILY RECORDS'!$B$2:$B$19978,C142,'DAILY RECORDS'!$G$2:$G$19978,"OUTWARD")</f>
        <v>24</v>
      </c>
      <c r="H142">
        <f t="shared" si="2"/>
        <v>450</v>
      </c>
      <c r="I142" t="s">
        <v>14</v>
      </c>
      <c r="J142" t="s">
        <v>854</v>
      </c>
      <c r="L142" s="124"/>
    </row>
    <row r="143" spans="1:12" x14ac:dyDescent="0.25">
      <c r="A143">
        <v>142</v>
      </c>
      <c r="B143" t="s">
        <v>9988</v>
      </c>
      <c r="C143" s="14" t="s">
        <v>2104</v>
      </c>
      <c r="D143" t="s">
        <v>2105</v>
      </c>
      <c r="E143">
        <v>22</v>
      </c>
      <c r="F143">
        <f>SUMIFS('DAILY RECORDS'!$E$2:$E$19978,'DAILY RECORDS'!$B$2:$B$19978,C143,'DAILY RECORDS'!$G$2:$G$19978,"INWARD")</f>
        <v>0</v>
      </c>
      <c r="G143">
        <f>SUMIFS('DAILY RECORDS'!$E$2:$E$19978,'DAILY RECORDS'!$B$2:$B$19978,C143,'DAILY RECORDS'!$G$2:$G$19978,"OUTWARD")</f>
        <v>3</v>
      </c>
      <c r="H143">
        <f t="shared" si="2"/>
        <v>19</v>
      </c>
      <c r="I143" t="s">
        <v>14</v>
      </c>
      <c r="J143" t="s">
        <v>1784</v>
      </c>
      <c r="K143" t="s">
        <v>45</v>
      </c>
      <c r="L143" s="124">
        <v>45717</v>
      </c>
    </row>
    <row r="144" spans="1:12" x14ac:dyDescent="0.25">
      <c r="A144">
        <v>143</v>
      </c>
      <c r="B144" t="s">
        <v>9988</v>
      </c>
      <c r="C144" s="14" t="s">
        <v>2100</v>
      </c>
      <c r="D144" t="s">
        <v>2101</v>
      </c>
      <c r="E144">
        <v>13</v>
      </c>
      <c r="F144">
        <f>SUMIFS('DAILY RECORDS'!$E$2:$E$19978,'DAILY RECORDS'!$B$2:$B$19978,C144,'DAILY RECORDS'!$G$2:$G$19978,"INWARD")</f>
        <v>0</v>
      </c>
      <c r="G144">
        <f>SUMIFS('DAILY RECORDS'!$E$2:$E$19978,'DAILY RECORDS'!$B$2:$B$19978,C144,'DAILY RECORDS'!$G$2:$G$19978,"OUTWARD")</f>
        <v>1</v>
      </c>
      <c r="H144">
        <f t="shared" si="2"/>
        <v>12</v>
      </c>
      <c r="I144" t="s">
        <v>14</v>
      </c>
      <c r="J144" t="s">
        <v>1784</v>
      </c>
      <c r="K144" t="s">
        <v>20</v>
      </c>
      <c r="L144" s="124">
        <v>45717</v>
      </c>
    </row>
    <row r="145" spans="1:12" x14ac:dyDescent="0.25">
      <c r="A145">
        <v>144</v>
      </c>
      <c r="B145" t="s">
        <v>9988</v>
      </c>
      <c r="C145" s="14" t="s">
        <v>2094</v>
      </c>
      <c r="D145" t="s">
        <v>2095</v>
      </c>
      <c r="E145">
        <v>1</v>
      </c>
      <c r="F145">
        <f>SUMIFS('DAILY RECORDS'!$E$2:$E$19978,'DAILY RECORDS'!$B$2:$B$19978,C145,'DAILY RECORDS'!$G$2:$G$19978,"INWARD")</f>
        <v>0</v>
      </c>
      <c r="G145">
        <f>SUMIFS('DAILY RECORDS'!$E$2:$E$19978,'DAILY RECORDS'!$B$2:$B$19978,C145,'DAILY RECORDS'!$G$2:$G$19978,"OUTWARD")</f>
        <v>0</v>
      </c>
      <c r="H145">
        <f t="shared" si="2"/>
        <v>1</v>
      </c>
      <c r="I145" t="s">
        <v>14</v>
      </c>
      <c r="J145" t="s">
        <v>1784</v>
      </c>
      <c r="K145" t="s">
        <v>864</v>
      </c>
      <c r="L145" s="124">
        <v>45717</v>
      </c>
    </row>
    <row r="146" spans="1:12" x14ac:dyDescent="0.25">
      <c r="A146">
        <v>145</v>
      </c>
      <c r="B146" t="s">
        <v>9988</v>
      </c>
      <c r="C146" s="14" t="s">
        <v>2092</v>
      </c>
      <c r="D146" t="s">
        <v>2093</v>
      </c>
      <c r="E146">
        <v>0</v>
      </c>
      <c r="F146">
        <f>SUMIFS('DAILY RECORDS'!$E$2:$E$19978,'DAILY RECORDS'!$B$2:$B$19978,C146,'DAILY RECORDS'!$G$2:$G$19978,"INWARD")</f>
        <v>0</v>
      </c>
      <c r="G146">
        <f>SUMIFS('DAILY RECORDS'!$E$2:$E$19978,'DAILY RECORDS'!$B$2:$B$19978,C146,'DAILY RECORDS'!$G$2:$G$19978,"OUTWARD")</f>
        <v>0</v>
      </c>
      <c r="H146">
        <f t="shared" si="2"/>
        <v>0</v>
      </c>
      <c r="I146" t="s">
        <v>14</v>
      </c>
      <c r="J146" t="s">
        <v>1784</v>
      </c>
      <c r="K146" t="s">
        <v>861</v>
      </c>
      <c r="L146" s="124">
        <v>45717</v>
      </c>
    </row>
    <row r="147" spans="1:12" x14ac:dyDescent="0.25">
      <c r="A147">
        <v>146</v>
      </c>
      <c r="B147" t="s">
        <v>9988</v>
      </c>
      <c r="C147" s="14" t="s">
        <v>2120</v>
      </c>
      <c r="D147" t="s">
        <v>2121</v>
      </c>
      <c r="E147">
        <v>0</v>
      </c>
      <c r="F147">
        <f>SUMIFS('DAILY RECORDS'!$E$2:$E$19978,'DAILY RECORDS'!$B$2:$B$19978,C147,'DAILY RECORDS'!$G$2:$G$19978,"INWARD")</f>
        <v>11</v>
      </c>
      <c r="G147">
        <f>SUMIFS('DAILY RECORDS'!$E$2:$E$19978,'DAILY RECORDS'!$B$2:$B$19978,C147,'DAILY RECORDS'!$G$2:$G$19978,"OUTWARD")</f>
        <v>8</v>
      </c>
      <c r="H147">
        <f t="shared" si="2"/>
        <v>3</v>
      </c>
      <c r="I147" t="s">
        <v>14</v>
      </c>
      <c r="J147" t="s">
        <v>1784</v>
      </c>
      <c r="K147" t="s">
        <v>26</v>
      </c>
      <c r="L147" s="124">
        <v>45717</v>
      </c>
    </row>
    <row r="148" spans="1:12" x14ac:dyDescent="0.25">
      <c r="A148">
        <v>147</v>
      </c>
      <c r="B148" t="s">
        <v>9988</v>
      </c>
      <c r="C148" s="14" t="s">
        <v>2122</v>
      </c>
      <c r="D148" t="s">
        <v>2123</v>
      </c>
      <c r="E148">
        <v>94</v>
      </c>
      <c r="F148">
        <f>SUMIFS('DAILY RECORDS'!$E$2:$E$19978,'DAILY RECORDS'!$B$2:$B$19978,C148,'DAILY RECORDS'!$G$2:$G$19978,"INWARD")</f>
        <v>0</v>
      </c>
      <c r="G148">
        <f>SUMIFS('DAILY RECORDS'!$E$2:$E$19978,'DAILY RECORDS'!$B$2:$B$19978,C148,'DAILY RECORDS'!$G$2:$G$19978,"OUTWARD")</f>
        <v>51</v>
      </c>
      <c r="H148">
        <f t="shared" si="2"/>
        <v>43</v>
      </c>
      <c r="I148" t="s">
        <v>14</v>
      </c>
      <c r="J148" t="s">
        <v>1784</v>
      </c>
      <c r="K148" t="s">
        <v>28</v>
      </c>
      <c r="L148" s="124">
        <v>45717</v>
      </c>
    </row>
    <row r="149" spans="1:12" x14ac:dyDescent="0.25">
      <c r="A149">
        <v>148</v>
      </c>
      <c r="B149" t="s">
        <v>9988</v>
      </c>
      <c r="C149" s="14" t="s">
        <v>2118</v>
      </c>
      <c r="D149" t="s">
        <v>2119</v>
      </c>
      <c r="E149">
        <v>167</v>
      </c>
      <c r="F149">
        <f>SUMIFS('DAILY RECORDS'!$E$2:$E$19978,'DAILY RECORDS'!$B$2:$B$19978,C149,'DAILY RECORDS'!$G$2:$G$19978,"INWARD")</f>
        <v>4</v>
      </c>
      <c r="G149">
        <f>SUMIFS('DAILY RECORDS'!$E$2:$E$19978,'DAILY RECORDS'!$B$2:$B$19978,C149,'DAILY RECORDS'!$G$2:$G$19978,"OUTWARD")</f>
        <v>38</v>
      </c>
      <c r="H149">
        <f t="shared" si="2"/>
        <v>133</v>
      </c>
      <c r="I149" t="s">
        <v>14</v>
      </c>
      <c r="J149" t="s">
        <v>1784</v>
      </c>
      <c r="K149" t="s">
        <v>695</v>
      </c>
      <c r="L149" s="124">
        <v>45717</v>
      </c>
    </row>
    <row r="150" spans="1:12" x14ac:dyDescent="0.25">
      <c r="A150">
        <v>149</v>
      </c>
      <c r="B150" t="s">
        <v>9988</v>
      </c>
      <c r="C150" s="14" t="s">
        <v>2114</v>
      </c>
      <c r="D150" t="s">
        <v>2115</v>
      </c>
      <c r="E150">
        <v>34</v>
      </c>
      <c r="F150">
        <f>SUMIFS('DAILY RECORDS'!$E$2:$E$19978,'DAILY RECORDS'!$B$2:$B$19978,C150,'DAILY RECORDS'!$G$2:$G$19978,"INWARD")</f>
        <v>3</v>
      </c>
      <c r="G150">
        <f>SUMIFS('DAILY RECORDS'!$E$2:$E$19978,'DAILY RECORDS'!$B$2:$B$19978,C150,'DAILY RECORDS'!$G$2:$G$19978,"OUTWARD")</f>
        <v>8</v>
      </c>
      <c r="H150">
        <f t="shared" si="2"/>
        <v>29</v>
      </c>
      <c r="I150" t="s">
        <v>14</v>
      </c>
      <c r="J150" t="s">
        <v>1784</v>
      </c>
      <c r="K150" t="s">
        <v>852</v>
      </c>
      <c r="L150" s="124">
        <v>45717</v>
      </c>
    </row>
    <row r="151" spans="1:12" x14ac:dyDescent="0.25">
      <c r="A151">
        <v>150</v>
      </c>
      <c r="B151" t="s">
        <v>9988</v>
      </c>
      <c r="C151" s="14" t="s">
        <v>2116</v>
      </c>
      <c r="D151" t="s">
        <v>2117</v>
      </c>
      <c r="E151">
        <v>152</v>
      </c>
      <c r="F151">
        <f>SUMIFS('DAILY RECORDS'!$E$2:$E$19978,'DAILY RECORDS'!$B$2:$B$19978,C151,'DAILY RECORDS'!$G$2:$G$19978,"INWARD")</f>
        <v>3</v>
      </c>
      <c r="G151">
        <f>SUMIFS('DAILY RECORDS'!$E$2:$E$19978,'DAILY RECORDS'!$B$2:$B$19978,C151,'DAILY RECORDS'!$G$2:$G$19978,"OUTWARD")</f>
        <v>12</v>
      </c>
      <c r="H151">
        <f t="shared" si="2"/>
        <v>143</v>
      </c>
      <c r="I151" t="s">
        <v>14</v>
      </c>
      <c r="J151" t="s">
        <v>1784</v>
      </c>
      <c r="K151" t="s">
        <v>850</v>
      </c>
      <c r="L151" s="124">
        <v>45717</v>
      </c>
    </row>
    <row r="152" spans="1:12" x14ac:dyDescent="0.25">
      <c r="A152">
        <v>151</v>
      </c>
      <c r="B152" t="s">
        <v>9988</v>
      </c>
      <c r="C152" s="14" t="s">
        <v>2110</v>
      </c>
      <c r="D152" t="s">
        <v>2111</v>
      </c>
      <c r="E152">
        <v>18</v>
      </c>
      <c r="F152">
        <f>SUMIFS('DAILY RECORDS'!$E$2:$E$19978,'DAILY RECORDS'!$B$2:$B$19978,C152,'DAILY RECORDS'!$G$2:$G$19978,"INWARD")</f>
        <v>0</v>
      </c>
      <c r="G152">
        <f>SUMIFS('DAILY RECORDS'!$E$2:$E$19978,'DAILY RECORDS'!$B$2:$B$19978,C152,'DAILY RECORDS'!$G$2:$G$19978,"OUTWARD")</f>
        <v>0</v>
      </c>
      <c r="H152">
        <f t="shared" si="2"/>
        <v>18</v>
      </c>
      <c r="I152" t="s">
        <v>14</v>
      </c>
      <c r="J152" t="s">
        <v>1784</v>
      </c>
      <c r="K152" t="s">
        <v>846</v>
      </c>
      <c r="L152" s="124">
        <v>45717</v>
      </c>
    </row>
    <row r="153" spans="1:12" x14ac:dyDescent="0.25">
      <c r="A153">
        <v>152</v>
      </c>
      <c r="B153" t="s">
        <v>9988</v>
      </c>
      <c r="C153" s="14" t="s">
        <v>2112</v>
      </c>
      <c r="D153" t="s">
        <v>2113</v>
      </c>
      <c r="E153">
        <v>34</v>
      </c>
      <c r="F153">
        <f>SUMIFS('DAILY RECORDS'!$E$2:$E$19978,'DAILY RECORDS'!$B$2:$B$19978,C153,'DAILY RECORDS'!$G$2:$G$19978,"INWARD")</f>
        <v>4</v>
      </c>
      <c r="G153">
        <f>SUMIFS('DAILY RECORDS'!$E$2:$E$19978,'DAILY RECORDS'!$B$2:$B$19978,C153,'DAILY RECORDS'!$G$2:$G$19978,"OUTWARD")</f>
        <v>8</v>
      </c>
      <c r="H153">
        <f t="shared" si="2"/>
        <v>30</v>
      </c>
      <c r="I153" t="s">
        <v>14</v>
      </c>
      <c r="J153" t="s">
        <v>1784</v>
      </c>
      <c r="K153" t="s">
        <v>843</v>
      </c>
      <c r="L153" s="124">
        <v>45717</v>
      </c>
    </row>
    <row r="154" spans="1:12" x14ac:dyDescent="0.25">
      <c r="A154">
        <v>153</v>
      </c>
      <c r="B154" t="s">
        <v>9988</v>
      </c>
      <c r="C154" s="14" t="s">
        <v>2108</v>
      </c>
      <c r="D154" t="s">
        <v>2109</v>
      </c>
      <c r="E154">
        <v>36</v>
      </c>
      <c r="F154">
        <f>SUMIFS('DAILY RECORDS'!$E$2:$E$19978,'DAILY RECORDS'!$B$2:$B$19978,C154,'DAILY RECORDS'!$G$2:$G$19978,"INWARD")</f>
        <v>0</v>
      </c>
      <c r="G154">
        <f>SUMIFS('DAILY RECORDS'!$E$2:$E$19978,'DAILY RECORDS'!$B$2:$B$19978,C154,'DAILY RECORDS'!$G$2:$G$19978,"OUTWARD")</f>
        <v>14</v>
      </c>
      <c r="H154">
        <f t="shared" si="2"/>
        <v>22</v>
      </c>
      <c r="I154" t="s">
        <v>14</v>
      </c>
      <c r="J154" t="s">
        <v>1784</v>
      </c>
      <c r="K154" t="s">
        <v>1028</v>
      </c>
      <c r="L154" s="124">
        <v>45717</v>
      </c>
    </row>
    <row r="155" spans="1:12" x14ac:dyDescent="0.25">
      <c r="A155">
        <v>154</v>
      </c>
      <c r="B155" t="s">
        <v>9988</v>
      </c>
      <c r="C155" s="14" t="s">
        <v>2106</v>
      </c>
      <c r="D155" t="s">
        <v>2107</v>
      </c>
      <c r="E155">
        <v>40</v>
      </c>
      <c r="F155">
        <f>SUMIFS('DAILY RECORDS'!$E$2:$E$19978,'DAILY RECORDS'!$B$2:$B$19978,C155,'DAILY RECORDS'!$G$2:$G$19978,"INWARD")</f>
        <v>0</v>
      </c>
      <c r="G155">
        <f>SUMIFS('DAILY RECORDS'!$E$2:$E$19978,'DAILY RECORDS'!$B$2:$B$19978,C155,'DAILY RECORDS'!$G$2:$G$19978,"OUTWARD")</f>
        <v>3</v>
      </c>
      <c r="H155">
        <f t="shared" si="2"/>
        <v>37</v>
      </c>
      <c r="I155" t="s">
        <v>14</v>
      </c>
      <c r="J155" t="s">
        <v>1784</v>
      </c>
      <c r="K155" t="s">
        <v>1155</v>
      </c>
      <c r="L155" s="124">
        <v>45717</v>
      </c>
    </row>
    <row r="156" spans="1:12" x14ac:dyDescent="0.25">
      <c r="A156">
        <v>155</v>
      </c>
      <c r="B156" t="s">
        <v>9988</v>
      </c>
      <c r="C156" s="14" t="s">
        <v>2138</v>
      </c>
      <c r="D156" t="s">
        <v>2139</v>
      </c>
      <c r="E156">
        <v>1582</v>
      </c>
      <c r="F156">
        <f>SUMIFS('DAILY RECORDS'!$E$2:$E$19978,'DAILY RECORDS'!$B$2:$B$19978,C156,'DAILY RECORDS'!$G$2:$G$19978,"INWARD")</f>
        <v>0</v>
      </c>
      <c r="G156">
        <f>SUMIFS('DAILY RECORDS'!$E$2:$E$19978,'DAILY RECORDS'!$B$2:$B$19978,C156,'DAILY RECORDS'!$G$2:$G$19978,"OUTWARD")</f>
        <v>456</v>
      </c>
      <c r="H156">
        <f t="shared" si="2"/>
        <v>1126</v>
      </c>
      <c r="I156" t="s">
        <v>14</v>
      </c>
      <c r="J156" t="s">
        <v>1784</v>
      </c>
      <c r="K156" t="s">
        <v>35</v>
      </c>
      <c r="L156" s="124">
        <v>45717</v>
      </c>
    </row>
    <row r="157" spans="1:12" x14ac:dyDescent="0.25">
      <c r="A157">
        <v>156</v>
      </c>
      <c r="B157" t="s">
        <v>9988</v>
      </c>
      <c r="C157" s="14" t="s">
        <v>2053</v>
      </c>
      <c r="D157" t="s">
        <v>2054</v>
      </c>
      <c r="E157">
        <v>308</v>
      </c>
      <c r="F157">
        <f>SUMIFS('DAILY RECORDS'!$E$2:$E$19978,'DAILY RECORDS'!$B$2:$B$19978,C157,'DAILY RECORDS'!$G$2:$G$19978,"INWARD")</f>
        <v>24</v>
      </c>
      <c r="G157">
        <f>SUMIFS('DAILY RECORDS'!$E$2:$E$19978,'DAILY RECORDS'!$B$2:$B$19978,C157,'DAILY RECORDS'!$G$2:$G$19978,"OUTWARD")</f>
        <v>244</v>
      </c>
      <c r="H157">
        <f t="shared" si="2"/>
        <v>88</v>
      </c>
      <c r="I157" t="s">
        <v>25</v>
      </c>
      <c r="J157" t="s">
        <v>1784</v>
      </c>
      <c r="K157" t="s">
        <v>687</v>
      </c>
      <c r="L157" s="124">
        <v>45717</v>
      </c>
    </row>
    <row r="158" spans="1:12" x14ac:dyDescent="0.25">
      <c r="A158">
        <v>157</v>
      </c>
      <c r="B158" t="s">
        <v>9988</v>
      </c>
      <c r="C158" s="14" t="s">
        <v>2055</v>
      </c>
      <c r="D158" t="s">
        <v>2056</v>
      </c>
      <c r="E158">
        <v>1996</v>
      </c>
      <c r="F158">
        <f>SUMIFS('DAILY RECORDS'!$E$2:$E$19978,'DAILY RECORDS'!$B$2:$B$19978,C158,'DAILY RECORDS'!$G$2:$G$19978,"INWARD")</f>
        <v>0</v>
      </c>
      <c r="G158">
        <f>SUMIFS('DAILY RECORDS'!$E$2:$E$19978,'DAILY RECORDS'!$B$2:$B$19978,C158,'DAILY RECORDS'!$G$2:$G$19978,"OUTWARD")</f>
        <v>852</v>
      </c>
      <c r="H158">
        <f t="shared" si="2"/>
        <v>1144</v>
      </c>
      <c r="I158" t="s">
        <v>14</v>
      </c>
      <c r="J158" t="s">
        <v>1784</v>
      </c>
      <c r="K158" t="s">
        <v>727</v>
      </c>
      <c r="L158" s="124">
        <v>45717</v>
      </c>
    </row>
    <row r="159" spans="1:12" x14ac:dyDescent="0.25">
      <c r="A159">
        <v>158</v>
      </c>
      <c r="B159" t="s">
        <v>9988</v>
      </c>
      <c r="C159" s="14" t="s">
        <v>2132</v>
      </c>
      <c r="D159" t="s">
        <v>2133</v>
      </c>
      <c r="E159">
        <v>820</v>
      </c>
      <c r="F159">
        <f>SUMIFS('DAILY RECORDS'!$E$2:$E$19978,'DAILY RECORDS'!$B$2:$B$19978,C159,'DAILY RECORDS'!$G$2:$G$19978,"INWARD")</f>
        <v>17</v>
      </c>
      <c r="G159">
        <f>SUMIFS('DAILY RECORDS'!$E$2:$E$19978,'DAILY RECORDS'!$B$2:$B$19978,C159,'DAILY RECORDS'!$G$2:$G$19978,"OUTWARD")</f>
        <v>510</v>
      </c>
      <c r="H159">
        <f t="shared" si="2"/>
        <v>327</v>
      </c>
      <c r="I159" t="s">
        <v>25</v>
      </c>
      <c r="J159" t="s">
        <v>1784</v>
      </c>
      <c r="K159" t="s">
        <v>54</v>
      </c>
      <c r="L159" s="124">
        <v>45717</v>
      </c>
    </row>
    <row r="160" spans="1:12" x14ac:dyDescent="0.25">
      <c r="A160">
        <v>159</v>
      </c>
      <c r="B160" t="s">
        <v>9988</v>
      </c>
      <c r="C160" s="14" t="s">
        <v>2134</v>
      </c>
      <c r="D160" t="s">
        <v>2135</v>
      </c>
      <c r="E160">
        <v>500</v>
      </c>
      <c r="F160">
        <f>SUMIFS('DAILY RECORDS'!$E$2:$E$19978,'DAILY RECORDS'!$B$2:$B$19978,C160,'DAILY RECORDS'!$G$2:$G$19978,"INWARD")</f>
        <v>5920</v>
      </c>
      <c r="G160">
        <f>SUMIFS('DAILY RECORDS'!$E$2:$E$19978,'DAILY RECORDS'!$B$2:$B$19978,C160,'DAILY RECORDS'!$G$2:$G$19978,"OUTWARD")</f>
        <v>2526</v>
      </c>
      <c r="H160">
        <f t="shared" si="2"/>
        <v>3894</v>
      </c>
      <c r="I160" t="s">
        <v>14</v>
      </c>
      <c r="J160" t="s">
        <v>1784</v>
      </c>
      <c r="K160" t="s">
        <v>709</v>
      </c>
      <c r="L160" s="124">
        <v>45717</v>
      </c>
    </row>
    <row r="161" spans="1:12" x14ac:dyDescent="0.25">
      <c r="A161">
        <v>160</v>
      </c>
      <c r="B161" t="s">
        <v>9988</v>
      </c>
      <c r="C161" s="14" t="s">
        <v>2136</v>
      </c>
      <c r="D161" t="s">
        <v>2137</v>
      </c>
      <c r="E161">
        <v>588</v>
      </c>
      <c r="F161">
        <f>SUMIFS('DAILY RECORDS'!$E$2:$E$19978,'DAILY RECORDS'!$B$2:$B$19978,C161,'DAILY RECORDS'!$G$2:$G$19978,"INWARD")</f>
        <v>2</v>
      </c>
      <c r="G161">
        <f>SUMIFS('DAILY RECORDS'!$E$2:$E$19978,'DAILY RECORDS'!$B$2:$B$19978,C161,'DAILY RECORDS'!$G$2:$G$19978,"OUTWARD")</f>
        <v>470</v>
      </c>
      <c r="H161">
        <f t="shared" si="2"/>
        <v>120</v>
      </c>
      <c r="I161" t="s">
        <v>25</v>
      </c>
      <c r="J161" t="s">
        <v>1784</v>
      </c>
      <c r="K161" t="s">
        <v>1305</v>
      </c>
      <c r="L161" s="124">
        <v>45717</v>
      </c>
    </row>
    <row r="162" spans="1:12" x14ac:dyDescent="0.25">
      <c r="A162">
        <v>161</v>
      </c>
      <c r="B162" t="s">
        <v>9988</v>
      </c>
      <c r="C162" s="14" t="s">
        <v>3352</v>
      </c>
      <c r="D162" t="s">
        <v>3353</v>
      </c>
      <c r="E162">
        <v>0</v>
      </c>
      <c r="F162">
        <f>SUMIFS('DAILY RECORDS'!$E$2:$E$19978,'DAILY RECORDS'!$B$2:$B$19978,C162,'DAILY RECORDS'!$G$2:$G$19978,"INWARD")</f>
        <v>2464</v>
      </c>
      <c r="G162">
        <f>SUMIFS('DAILY RECORDS'!$E$2:$E$19978,'DAILY RECORDS'!$B$2:$B$19978,C162,'DAILY RECORDS'!$G$2:$G$19978,"OUTWARD")</f>
        <v>438</v>
      </c>
      <c r="H162">
        <f t="shared" si="2"/>
        <v>2026</v>
      </c>
      <c r="I162" t="s">
        <v>14</v>
      </c>
      <c r="J162" t="s">
        <v>1784</v>
      </c>
      <c r="K162" t="s">
        <v>1305</v>
      </c>
      <c r="L162" s="124"/>
    </row>
    <row r="163" spans="1:12" x14ac:dyDescent="0.25">
      <c r="A163">
        <v>162</v>
      </c>
      <c r="B163" t="s">
        <v>9988</v>
      </c>
      <c r="C163" s="14" t="s">
        <v>2130</v>
      </c>
      <c r="D163" t="s">
        <v>2131</v>
      </c>
      <c r="E163">
        <v>223</v>
      </c>
      <c r="F163">
        <f>SUMIFS('DAILY RECORDS'!$E$2:$E$19978,'DAILY RECORDS'!$B$2:$B$19978,C163,'DAILY RECORDS'!$G$2:$G$19978,"INWARD")</f>
        <v>0</v>
      </c>
      <c r="G163">
        <f>SUMIFS('DAILY RECORDS'!$E$2:$E$19978,'DAILY RECORDS'!$B$2:$B$19978,C163,'DAILY RECORDS'!$G$2:$G$19978,"OUTWARD")</f>
        <v>96</v>
      </c>
      <c r="H163">
        <f t="shared" si="2"/>
        <v>127</v>
      </c>
      <c r="I163" t="s">
        <v>25</v>
      </c>
      <c r="J163" t="s">
        <v>1784</v>
      </c>
      <c r="K163" t="s">
        <v>776</v>
      </c>
      <c r="L163" s="124">
        <v>45717</v>
      </c>
    </row>
    <row r="164" spans="1:12" x14ac:dyDescent="0.25">
      <c r="A164">
        <v>163</v>
      </c>
      <c r="B164" t="s">
        <v>9988</v>
      </c>
      <c r="C164" s="14" t="s">
        <v>2126</v>
      </c>
      <c r="D164" t="s">
        <v>2127</v>
      </c>
      <c r="E164">
        <v>610</v>
      </c>
      <c r="F164">
        <f>SUMIFS('DAILY RECORDS'!$E$2:$E$19978,'DAILY RECORDS'!$B$2:$B$19978,C164,'DAILY RECORDS'!$G$2:$G$19978,"INWARD")</f>
        <v>0</v>
      </c>
      <c r="G164">
        <f>SUMIFS('DAILY RECORDS'!$E$2:$E$19978,'DAILY RECORDS'!$B$2:$B$19978,C164,'DAILY RECORDS'!$G$2:$G$19978,"OUTWARD")</f>
        <v>235</v>
      </c>
      <c r="H164">
        <f t="shared" si="2"/>
        <v>375</v>
      </c>
      <c r="I164" t="s">
        <v>25</v>
      </c>
      <c r="J164" t="s">
        <v>1784</v>
      </c>
      <c r="K164" t="s">
        <v>1064</v>
      </c>
      <c r="L164" s="124">
        <v>45717</v>
      </c>
    </row>
    <row r="165" spans="1:12" x14ac:dyDescent="0.25">
      <c r="A165">
        <v>164</v>
      </c>
      <c r="B165" t="s">
        <v>9988</v>
      </c>
      <c r="C165" s="14" t="s">
        <v>2128</v>
      </c>
      <c r="D165" t="s">
        <v>2129</v>
      </c>
      <c r="E165">
        <v>7</v>
      </c>
      <c r="F165">
        <f>SUMIFS('DAILY RECORDS'!$E$2:$E$19978,'DAILY RECORDS'!$B$2:$B$19978,C165,'DAILY RECORDS'!$G$2:$G$19978,"INWARD")</f>
        <v>0</v>
      </c>
      <c r="G165">
        <f>SUMIFS('DAILY RECORDS'!$E$2:$E$19978,'DAILY RECORDS'!$B$2:$B$19978,C165,'DAILY RECORDS'!$G$2:$G$19978,"OUTWARD")</f>
        <v>0</v>
      </c>
      <c r="H165">
        <f t="shared" si="2"/>
        <v>7</v>
      </c>
      <c r="I165" t="s">
        <v>25</v>
      </c>
      <c r="J165" t="s">
        <v>1784</v>
      </c>
      <c r="K165" t="s">
        <v>912</v>
      </c>
      <c r="L165" s="124">
        <v>45717</v>
      </c>
    </row>
    <row r="166" spans="1:12" x14ac:dyDescent="0.25">
      <c r="A166">
        <v>165</v>
      </c>
      <c r="B166" t="s">
        <v>9988</v>
      </c>
      <c r="C166" s="14" t="s">
        <v>2124</v>
      </c>
      <c r="D166" t="s">
        <v>2125</v>
      </c>
      <c r="E166">
        <v>38</v>
      </c>
      <c r="F166">
        <f>SUMIFS('DAILY RECORDS'!$E$2:$E$19978,'DAILY RECORDS'!$B$2:$B$19978,C166,'DAILY RECORDS'!$G$2:$G$19978,"INWARD")</f>
        <v>0</v>
      </c>
      <c r="G166">
        <f>SUMIFS('DAILY RECORDS'!$E$2:$E$19978,'DAILY RECORDS'!$B$2:$B$19978,C166,'DAILY RECORDS'!$G$2:$G$19978,"OUTWARD")</f>
        <v>0</v>
      </c>
      <c r="H166">
        <f t="shared" si="2"/>
        <v>38</v>
      </c>
      <c r="I166" t="s">
        <v>14</v>
      </c>
      <c r="J166" t="s">
        <v>1784</v>
      </c>
      <c r="K166" t="s">
        <v>906</v>
      </c>
      <c r="L166" s="124">
        <v>45717</v>
      </c>
    </row>
    <row r="167" spans="1:12" x14ac:dyDescent="0.25">
      <c r="A167">
        <v>166</v>
      </c>
      <c r="B167" t="s">
        <v>9988</v>
      </c>
      <c r="C167" s="14" t="s">
        <v>2090</v>
      </c>
      <c r="D167" t="s">
        <v>2091</v>
      </c>
      <c r="E167">
        <v>32</v>
      </c>
      <c r="F167">
        <f>SUMIFS('DAILY RECORDS'!$E$2:$E$19978,'DAILY RECORDS'!$B$2:$B$19978,C167,'DAILY RECORDS'!$G$2:$G$19978,"INWARD")</f>
        <v>0</v>
      </c>
      <c r="G167">
        <f>SUMIFS('DAILY RECORDS'!$E$2:$E$19978,'DAILY RECORDS'!$B$2:$B$19978,C167,'DAILY RECORDS'!$G$2:$G$19978,"OUTWARD")</f>
        <v>7</v>
      </c>
      <c r="H167">
        <f t="shared" si="2"/>
        <v>25</v>
      </c>
      <c r="I167" t="s">
        <v>14</v>
      </c>
      <c r="J167" t="s">
        <v>1784</v>
      </c>
      <c r="K167" t="s">
        <v>61</v>
      </c>
      <c r="L167" s="124">
        <v>45717</v>
      </c>
    </row>
    <row r="168" spans="1:12" x14ac:dyDescent="0.25">
      <c r="A168">
        <v>167</v>
      </c>
      <c r="B168" t="s">
        <v>9988</v>
      </c>
      <c r="C168" s="14" t="s">
        <v>2083</v>
      </c>
      <c r="D168" t="s">
        <v>2084</v>
      </c>
      <c r="E168">
        <v>2</v>
      </c>
      <c r="F168">
        <f>SUMIFS('DAILY RECORDS'!$E$2:$E$19978,'DAILY RECORDS'!$B$2:$B$19978,C168,'DAILY RECORDS'!$G$2:$G$19978,"INWARD")</f>
        <v>1</v>
      </c>
      <c r="G168">
        <f>SUMIFS('DAILY RECORDS'!$E$2:$E$19978,'DAILY RECORDS'!$B$2:$B$19978,C168,'DAILY RECORDS'!$G$2:$G$19978,"OUTWARD")</f>
        <v>1</v>
      </c>
      <c r="H168">
        <f t="shared" si="2"/>
        <v>2</v>
      </c>
      <c r="I168" t="s">
        <v>14</v>
      </c>
      <c r="J168" t="s">
        <v>1784</v>
      </c>
      <c r="K168" t="s">
        <v>764</v>
      </c>
      <c r="L168" s="124">
        <v>45717</v>
      </c>
    </row>
    <row r="169" spans="1:12" x14ac:dyDescent="0.25">
      <c r="A169">
        <v>168</v>
      </c>
      <c r="B169" t="s">
        <v>9988</v>
      </c>
      <c r="C169" s="14" t="s">
        <v>2085</v>
      </c>
      <c r="D169" t="s">
        <v>2086</v>
      </c>
      <c r="E169">
        <v>3</v>
      </c>
      <c r="F169">
        <f>SUMIFS('DAILY RECORDS'!$E$2:$E$19978,'DAILY RECORDS'!$B$2:$B$19978,C169,'DAILY RECORDS'!$G$2:$G$19978,"INWARD")</f>
        <v>0</v>
      </c>
      <c r="G169">
        <f>SUMIFS('DAILY RECORDS'!$E$2:$E$19978,'DAILY RECORDS'!$B$2:$B$19978,C169,'DAILY RECORDS'!$G$2:$G$19978,"OUTWARD")</f>
        <v>0</v>
      </c>
      <c r="H169">
        <f t="shared" si="2"/>
        <v>3</v>
      </c>
      <c r="I169" t="s">
        <v>14</v>
      </c>
      <c r="J169" t="s">
        <v>1784</v>
      </c>
      <c r="K169" t="s">
        <v>767</v>
      </c>
      <c r="L169" s="124">
        <v>45717</v>
      </c>
    </row>
    <row r="170" spans="1:12" x14ac:dyDescent="0.25">
      <c r="A170">
        <v>169</v>
      </c>
      <c r="B170" t="s">
        <v>9988</v>
      </c>
      <c r="C170" s="14" t="s">
        <v>2087</v>
      </c>
      <c r="D170" t="s">
        <v>2088</v>
      </c>
      <c r="E170">
        <v>9</v>
      </c>
      <c r="F170">
        <f>SUMIFS('DAILY RECORDS'!$E$2:$E$19978,'DAILY RECORDS'!$B$2:$B$19978,C170,'DAILY RECORDS'!$G$2:$G$19978,"INWARD")</f>
        <v>0</v>
      </c>
      <c r="G170">
        <f>SUMIFS('DAILY RECORDS'!$E$2:$E$19978,'DAILY RECORDS'!$B$2:$B$19978,C170,'DAILY RECORDS'!$G$2:$G$19978,"OUTWARD")</f>
        <v>2</v>
      </c>
      <c r="H170">
        <f t="shared" si="2"/>
        <v>7</v>
      </c>
      <c r="I170" t="s">
        <v>14</v>
      </c>
      <c r="J170" t="s">
        <v>1784</v>
      </c>
      <c r="K170" t="s">
        <v>2089</v>
      </c>
      <c r="L170" s="124">
        <v>45717</v>
      </c>
    </row>
    <row r="171" spans="1:12" x14ac:dyDescent="0.25">
      <c r="A171">
        <v>170</v>
      </c>
      <c r="B171" t="s">
        <v>9988</v>
      </c>
      <c r="C171" s="14" t="s">
        <v>2079</v>
      </c>
      <c r="D171" t="s">
        <v>2080</v>
      </c>
      <c r="E171">
        <v>4</v>
      </c>
      <c r="F171">
        <f>SUMIFS('DAILY RECORDS'!$E$2:$E$19978,'DAILY RECORDS'!$B$2:$B$19978,C171,'DAILY RECORDS'!$G$2:$G$19978,"INWARD")</f>
        <v>0</v>
      </c>
      <c r="G171">
        <f>SUMIFS('DAILY RECORDS'!$E$2:$E$19978,'DAILY RECORDS'!$B$2:$B$19978,C171,'DAILY RECORDS'!$G$2:$G$19978,"OUTWARD")</f>
        <v>0</v>
      </c>
      <c r="H171">
        <f t="shared" si="2"/>
        <v>4</v>
      </c>
      <c r="I171" t="s">
        <v>14</v>
      </c>
      <c r="J171" t="s">
        <v>1784</v>
      </c>
      <c r="K171" t="s">
        <v>55</v>
      </c>
      <c r="L171" s="124">
        <v>45717</v>
      </c>
    </row>
    <row r="172" spans="1:12" x14ac:dyDescent="0.25">
      <c r="A172">
        <v>171</v>
      </c>
      <c r="B172" t="s">
        <v>9988</v>
      </c>
      <c r="C172" s="14" t="s">
        <v>2081</v>
      </c>
      <c r="D172" t="s">
        <v>2082</v>
      </c>
      <c r="E172">
        <v>30</v>
      </c>
      <c r="F172">
        <f>SUMIFS('DAILY RECORDS'!$E$2:$E$19978,'DAILY RECORDS'!$B$2:$B$19978,C172,'DAILY RECORDS'!$G$2:$G$19978,"INWARD")</f>
        <v>0</v>
      </c>
      <c r="G172">
        <f>SUMIFS('DAILY RECORDS'!$E$2:$E$19978,'DAILY RECORDS'!$B$2:$B$19978,C172,'DAILY RECORDS'!$G$2:$G$19978,"OUTWARD")</f>
        <v>10</v>
      </c>
      <c r="H172">
        <f t="shared" si="2"/>
        <v>20</v>
      </c>
      <c r="I172" t="s">
        <v>14</v>
      </c>
      <c r="J172" t="s">
        <v>1784</v>
      </c>
      <c r="K172" t="s">
        <v>1344</v>
      </c>
      <c r="L172" s="124">
        <v>45717</v>
      </c>
    </row>
    <row r="173" spans="1:12" x14ac:dyDescent="0.25">
      <c r="A173">
        <v>172</v>
      </c>
      <c r="B173" t="s">
        <v>9988</v>
      </c>
      <c r="C173" s="14" t="s">
        <v>2073</v>
      </c>
      <c r="D173" t="s">
        <v>2074</v>
      </c>
      <c r="E173">
        <v>0</v>
      </c>
      <c r="F173">
        <f>SUMIFS('DAILY RECORDS'!$E$2:$E$19978,'DAILY RECORDS'!$B$2:$B$19978,C173,'DAILY RECORDS'!$G$2:$G$19978,"INWARD")</f>
        <v>48</v>
      </c>
      <c r="G173">
        <f>SUMIFS('DAILY RECORDS'!$E$2:$E$19978,'DAILY RECORDS'!$B$2:$B$19978,C173,'DAILY RECORDS'!$G$2:$G$19978,"OUTWARD")</f>
        <v>7</v>
      </c>
      <c r="H173">
        <f t="shared" si="2"/>
        <v>41</v>
      </c>
      <c r="I173" t="s">
        <v>14</v>
      </c>
      <c r="J173" t="s">
        <v>1784</v>
      </c>
      <c r="K173" t="s">
        <v>753</v>
      </c>
      <c r="L173" s="124">
        <v>45717</v>
      </c>
    </row>
    <row r="174" spans="1:12" x14ac:dyDescent="0.25">
      <c r="A174">
        <v>173</v>
      </c>
      <c r="B174" t="s">
        <v>9988</v>
      </c>
      <c r="C174" s="14" t="s">
        <v>2075</v>
      </c>
      <c r="D174" t="s">
        <v>2076</v>
      </c>
      <c r="E174">
        <v>15</v>
      </c>
      <c r="F174">
        <f>SUMIFS('DAILY RECORDS'!$E$2:$E$19978,'DAILY RECORDS'!$B$2:$B$19978,C174,'DAILY RECORDS'!$G$2:$G$19978,"INWARD")</f>
        <v>0</v>
      </c>
      <c r="G174">
        <f>SUMIFS('DAILY RECORDS'!$E$2:$E$19978,'DAILY RECORDS'!$B$2:$B$19978,C174,'DAILY RECORDS'!$G$2:$G$19978,"OUTWARD")</f>
        <v>0</v>
      </c>
      <c r="H174">
        <f t="shared" si="2"/>
        <v>15</v>
      </c>
      <c r="I174" t="s">
        <v>14</v>
      </c>
      <c r="J174" t="s">
        <v>1784</v>
      </c>
      <c r="K174" t="s">
        <v>1017</v>
      </c>
      <c r="L174" s="124">
        <v>45717</v>
      </c>
    </row>
    <row r="175" spans="1:12" x14ac:dyDescent="0.25">
      <c r="A175">
        <v>174</v>
      </c>
      <c r="B175" t="s">
        <v>9988</v>
      </c>
      <c r="C175" s="14" t="s">
        <v>2077</v>
      </c>
      <c r="D175" t="s">
        <v>2078</v>
      </c>
      <c r="E175">
        <v>0</v>
      </c>
      <c r="F175">
        <f>SUMIFS('DAILY RECORDS'!$E$2:$E$19978,'DAILY RECORDS'!$B$2:$B$19978,C175,'DAILY RECORDS'!$G$2:$G$19978,"INWARD")</f>
        <v>0</v>
      </c>
      <c r="G175">
        <f>SUMIFS('DAILY RECORDS'!$E$2:$E$19978,'DAILY RECORDS'!$B$2:$B$19978,C175,'DAILY RECORDS'!$G$2:$G$19978,"OUTWARD")</f>
        <v>0</v>
      </c>
      <c r="H175">
        <f t="shared" si="2"/>
        <v>0</v>
      </c>
      <c r="I175" t="s">
        <v>14</v>
      </c>
      <c r="J175" t="s">
        <v>1784</v>
      </c>
      <c r="K175" t="s">
        <v>1334</v>
      </c>
      <c r="L175" s="124">
        <v>45717</v>
      </c>
    </row>
    <row r="176" spans="1:12" x14ac:dyDescent="0.25">
      <c r="A176">
        <v>175</v>
      </c>
      <c r="B176" t="s">
        <v>9988</v>
      </c>
      <c r="C176" s="14" t="s">
        <v>2065</v>
      </c>
      <c r="D176" t="s">
        <v>2066</v>
      </c>
      <c r="E176">
        <v>8</v>
      </c>
      <c r="F176">
        <f>SUMIFS('DAILY RECORDS'!$E$2:$E$19978,'DAILY RECORDS'!$B$2:$B$19978,C176,'DAILY RECORDS'!$G$2:$G$19978,"INWARD")</f>
        <v>0</v>
      </c>
      <c r="G176">
        <f>SUMIFS('DAILY RECORDS'!$E$2:$E$19978,'DAILY RECORDS'!$B$2:$B$19978,C176,'DAILY RECORDS'!$G$2:$G$19978,"OUTWARD")</f>
        <v>2</v>
      </c>
      <c r="H176">
        <f t="shared" si="2"/>
        <v>6</v>
      </c>
      <c r="I176" t="s">
        <v>14</v>
      </c>
      <c r="J176" t="s">
        <v>1784</v>
      </c>
      <c r="K176" t="s">
        <v>1009</v>
      </c>
      <c r="L176" s="124">
        <v>45717</v>
      </c>
    </row>
    <row r="177" spans="1:12" x14ac:dyDescent="0.25">
      <c r="A177">
        <v>176</v>
      </c>
      <c r="B177" t="s">
        <v>9988</v>
      </c>
      <c r="C177" s="14" t="s">
        <v>2067</v>
      </c>
      <c r="D177" t="s">
        <v>2068</v>
      </c>
      <c r="E177">
        <v>15</v>
      </c>
      <c r="F177">
        <f>SUMIFS('DAILY RECORDS'!$E$2:$E$19978,'DAILY RECORDS'!$B$2:$B$19978,C177,'DAILY RECORDS'!$G$2:$G$19978,"INWARD")</f>
        <v>0</v>
      </c>
      <c r="G177">
        <f>SUMIFS('DAILY RECORDS'!$E$2:$E$19978,'DAILY RECORDS'!$B$2:$B$19978,C177,'DAILY RECORDS'!$G$2:$G$19978,"OUTWARD")</f>
        <v>0</v>
      </c>
      <c r="H177">
        <f t="shared" si="2"/>
        <v>15</v>
      </c>
      <c r="I177" t="s">
        <v>14</v>
      </c>
      <c r="J177" t="s">
        <v>1784</v>
      </c>
      <c r="K177" t="s">
        <v>1012</v>
      </c>
      <c r="L177" s="124">
        <v>45717</v>
      </c>
    </row>
    <row r="178" spans="1:12" x14ac:dyDescent="0.25">
      <c r="A178">
        <v>177</v>
      </c>
      <c r="B178" t="s">
        <v>9988</v>
      </c>
      <c r="C178" s="14" t="s">
        <v>2069</v>
      </c>
      <c r="D178" t="s">
        <v>2070</v>
      </c>
      <c r="E178">
        <v>3</v>
      </c>
      <c r="F178">
        <f>SUMIFS('DAILY RECORDS'!$E$2:$E$19978,'DAILY RECORDS'!$B$2:$B$19978,C178,'DAILY RECORDS'!$G$2:$G$19978,"INWARD")</f>
        <v>0</v>
      </c>
      <c r="G178">
        <f>SUMIFS('DAILY RECORDS'!$E$2:$E$19978,'DAILY RECORDS'!$B$2:$B$19978,C178,'DAILY RECORDS'!$G$2:$G$19978,"OUTWARD")</f>
        <v>3</v>
      </c>
      <c r="H178">
        <f t="shared" si="2"/>
        <v>0</v>
      </c>
      <c r="I178" t="s">
        <v>14</v>
      </c>
      <c r="J178" t="s">
        <v>1784</v>
      </c>
      <c r="K178" t="s">
        <v>1572</v>
      </c>
      <c r="L178" s="124">
        <v>45717</v>
      </c>
    </row>
    <row r="179" spans="1:12" x14ac:dyDescent="0.25">
      <c r="A179">
        <v>178</v>
      </c>
      <c r="B179" t="s">
        <v>9988</v>
      </c>
      <c r="C179" s="14" t="s">
        <v>2061</v>
      </c>
      <c r="D179" t="s">
        <v>2062</v>
      </c>
      <c r="E179">
        <v>0</v>
      </c>
      <c r="F179">
        <f>SUMIFS('DAILY RECORDS'!$E$2:$E$19978,'DAILY RECORDS'!$B$2:$B$19978,C179,'DAILY RECORDS'!$G$2:$G$19978,"INWARD")</f>
        <v>10</v>
      </c>
      <c r="G179">
        <f>SUMIFS('DAILY RECORDS'!$E$2:$E$19978,'DAILY RECORDS'!$B$2:$B$19978,C179,'DAILY RECORDS'!$G$2:$G$19978,"OUTWARD")</f>
        <v>6</v>
      </c>
      <c r="H179">
        <f t="shared" si="2"/>
        <v>4</v>
      </c>
      <c r="I179" t="s">
        <v>14</v>
      </c>
      <c r="J179" t="s">
        <v>1784</v>
      </c>
      <c r="K179" t="s">
        <v>1006</v>
      </c>
      <c r="L179" s="124">
        <v>45717</v>
      </c>
    </row>
    <row r="180" spans="1:12" x14ac:dyDescent="0.25">
      <c r="A180">
        <v>179</v>
      </c>
      <c r="B180" t="s">
        <v>9988</v>
      </c>
      <c r="C180" s="14" t="s">
        <v>2063</v>
      </c>
      <c r="D180" t="s">
        <v>2064</v>
      </c>
      <c r="E180">
        <v>7</v>
      </c>
      <c r="F180">
        <f>SUMIFS('DAILY RECORDS'!$E$2:$E$19978,'DAILY RECORDS'!$B$2:$B$19978,C180,'DAILY RECORDS'!$G$2:$G$19978,"INWARD")</f>
        <v>0</v>
      </c>
      <c r="G180">
        <f>SUMIFS('DAILY RECORDS'!$E$2:$E$19978,'DAILY RECORDS'!$B$2:$B$19978,C180,'DAILY RECORDS'!$G$2:$G$19978,"OUTWARD")</f>
        <v>0</v>
      </c>
      <c r="H180">
        <f t="shared" si="2"/>
        <v>7</v>
      </c>
      <c r="I180" t="s">
        <v>14</v>
      </c>
      <c r="J180" t="s">
        <v>1784</v>
      </c>
      <c r="K180" t="s">
        <v>997</v>
      </c>
      <c r="L180" s="124">
        <v>45717</v>
      </c>
    </row>
    <row r="181" spans="1:12" x14ac:dyDescent="0.25">
      <c r="A181">
        <v>180</v>
      </c>
      <c r="B181" t="s">
        <v>9988</v>
      </c>
      <c r="C181" s="14" t="s">
        <v>2071</v>
      </c>
      <c r="D181" t="s">
        <v>2072</v>
      </c>
      <c r="E181">
        <v>4</v>
      </c>
      <c r="F181">
        <f>SUMIFS('DAILY RECORDS'!$E$2:$E$19978,'DAILY RECORDS'!$B$2:$B$19978,C181,'DAILY RECORDS'!$G$2:$G$19978,"INWARD")</f>
        <v>11</v>
      </c>
      <c r="G181">
        <f>SUMIFS('DAILY RECORDS'!$E$2:$E$19978,'DAILY RECORDS'!$B$2:$B$19978,C181,'DAILY RECORDS'!$G$2:$G$19978,"OUTWARD")</f>
        <v>3</v>
      </c>
      <c r="H181">
        <f t="shared" si="2"/>
        <v>12</v>
      </c>
      <c r="I181" t="s">
        <v>14</v>
      </c>
      <c r="J181" t="s">
        <v>1784</v>
      </c>
      <c r="K181" t="s">
        <v>1326</v>
      </c>
      <c r="L181" s="124">
        <v>45717</v>
      </c>
    </row>
    <row r="182" spans="1:12" x14ac:dyDescent="0.25">
      <c r="A182">
        <v>181</v>
      </c>
      <c r="B182" t="s">
        <v>9988</v>
      </c>
      <c r="C182" s="14" t="s">
        <v>2059</v>
      </c>
      <c r="D182" t="s">
        <v>2060</v>
      </c>
      <c r="E182">
        <v>56</v>
      </c>
      <c r="F182">
        <f>SUMIFS('DAILY RECORDS'!$E$2:$E$19978,'DAILY RECORDS'!$B$2:$B$19978,C182,'DAILY RECORDS'!$G$2:$G$19978,"INWARD")</f>
        <v>0</v>
      </c>
      <c r="G182">
        <f>SUMIFS('DAILY RECORDS'!$E$2:$E$19978,'DAILY RECORDS'!$B$2:$B$19978,C182,'DAILY RECORDS'!$G$2:$G$19978,"OUTWARD")</f>
        <v>0</v>
      </c>
      <c r="H182">
        <f t="shared" si="2"/>
        <v>56</v>
      </c>
      <c r="I182" t="s">
        <v>14</v>
      </c>
      <c r="J182" t="s">
        <v>1784</v>
      </c>
      <c r="K182" t="s">
        <v>994</v>
      </c>
      <c r="L182" s="124">
        <v>45717</v>
      </c>
    </row>
    <row r="183" spans="1:12" x14ac:dyDescent="0.25">
      <c r="A183">
        <v>182</v>
      </c>
      <c r="B183" t="s">
        <v>9988</v>
      </c>
      <c r="C183" s="14" t="s">
        <v>3717</v>
      </c>
      <c r="D183" t="s">
        <v>3718</v>
      </c>
      <c r="E183">
        <v>4</v>
      </c>
      <c r="F183">
        <f>SUMIFS('DAILY RECORDS'!$E$2:$E$19978,'DAILY RECORDS'!$B$2:$B$19978,C183,'DAILY RECORDS'!$G$2:$G$19978,"INWARD")</f>
        <v>0</v>
      </c>
      <c r="G183">
        <f>SUMIFS('DAILY RECORDS'!$E$2:$E$19978,'DAILY RECORDS'!$B$2:$B$19978,C183,'DAILY RECORDS'!$G$2:$G$19978,"OUTWARD")</f>
        <v>0</v>
      </c>
      <c r="H183">
        <f t="shared" si="2"/>
        <v>4</v>
      </c>
      <c r="I183" t="s">
        <v>14</v>
      </c>
      <c r="J183" t="s">
        <v>1784</v>
      </c>
      <c r="K183" t="s">
        <v>756</v>
      </c>
      <c r="L183" s="124">
        <v>45717</v>
      </c>
    </row>
    <row r="184" spans="1:12" x14ac:dyDescent="0.25">
      <c r="A184">
        <v>183</v>
      </c>
      <c r="B184" t="s">
        <v>9988</v>
      </c>
      <c r="C184" s="14" t="s">
        <v>2029</v>
      </c>
      <c r="D184" t="s">
        <v>2030</v>
      </c>
      <c r="E184">
        <v>101</v>
      </c>
      <c r="F184">
        <f>SUMIFS('DAILY RECORDS'!$E$2:$E$19978,'DAILY RECORDS'!$B$2:$B$19978,C184,'DAILY RECORDS'!$G$2:$G$19978,"INWARD")</f>
        <v>0</v>
      </c>
      <c r="G184">
        <f>SUMIFS('DAILY RECORDS'!$E$2:$E$19978,'DAILY RECORDS'!$B$2:$B$19978,C184,'DAILY RECORDS'!$G$2:$G$19978,"OUTWARD")</f>
        <v>67</v>
      </c>
      <c r="H184">
        <f t="shared" si="2"/>
        <v>34</v>
      </c>
      <c r="I184" t="s">
        <v>14</v>
      </c>
      <c r="J184" t="s">
        <v>1784</v>
      </c>
      <c r="K184" t="s">
        <v>58</v>
      </c>
      <c r="L184" s="124">
        <v>45717</v>
      </c>
    </row>
    <row r="185" spans="1:12" x14ac:dyDescent="0.25">
      <c r="A185">
        <v>184</v>
      </c>
      <c r="B185" t="s">
        <v>9988</v>
      </c>
      <c r="C185" s="14" t="s">
        <v>2031</v>
      </c>
      <c r="D185" t="s">
        <v>2032</v>
      </c>
      <c r="E185">
        <v>43</v>
      </c>
      <c r="F185">
        <f>SUMIFS('DAILY RECORDS'!$E$2:$E$19978,'DAILY RECORDS'!$B$2:$B$19978,C185,'DAILY RECORDS'!$G$2:$G$19978,"INWARD")</f>
        <v>0</v>
      </c>
      <c r="G185">
        <f>SUMIFS('DAILY RECORDS'!$E$2:$E$19978,'DAILY RECORDS'!$B$2:$B$19978,C185,'DAILY RECORDS'!$G$2:$G$19978,"OUTWARD")</f>
        <v>6</v>
      </c>
      <c r="H185">
        <f t="shared" si="2"/>
        <v>37</v>
      </c>
      <c r="I185" t="s">
        <v>14</v>
      </c>
      <c r="J185" t="s">
        <v>1784</v>
      </c>
      <c r="K185" t="s">
        <v>747</v>
      </c>
      <c r="L185" s="124">
        <v>45764</v>
      </c>
    </row>
    <row r="186" spans="1:12" x14ac:dyDescent="0.25">
      <c r="A186">
        <v>185</v>
      </c>
      <c r="B186" t="s">
        <v>9988</v>
      </c>
      <c r="C186" s="14" t="s">
        <v>2033</v>
      </c>
      <c r="D186" t="s">
        <v>2034</v>
      </c>
      <c r="E186">
        <v>49</v>
      </c>
      <c r="F186">
        <f>SUMIFS('DAILY RECORDS'!$E$2:$E$19978,'DAILY RECORDS'!$B$2:$B$19978,C186,'DAILY RECORDS'!$G$2:$G$19978,"INWARD")</f>
        <v>0</v>
      </c>
      <c r="G186">
        <f>SUMIFS('DAILY RECORDS'!$E$2:$E$19978,'DAILY RECORDS'!$B$2:$B$19978,C186,'DAILY RECORDS'!$G$2:$G$19978,"OUTWARD")</f>
        <v>0</v>
      </c>
      <c r="H186">
        <f t="shared" si="2"/>
        <v>49</v>
      </c>
      <c r="I186" t="s">
        <v>14</v>
      </c>
      <c r="J186" t="s">
        <v>1784</v>
      </c>
      <c r="K186" t="s">
        <v>750</v>
      </c>
      <c r="L186" s="124">
        <v>45764</v>
      </c>
    </row>
    <row r="187" spans="1:12" x14ac:dyDescent="0.25">
      <c r="A187">
        <v>186</v>
      </c>
      <c r="B187" t="s">
        <v>9988</v>
      </c>
      <c r="C187" s="14" t="s">
        <v>2023</v>
      </c>
      <c r="D187" t="s">
        <v>2024</v>
      </c>
      <c r="E187">
        <v>2</v>
      </c>
      <c r="F187">
        <f>SUMIFS('DAILY RECORDS'!$E$2:$E$19978,'DAILY RECORDS'!$B$2:$B$19978,C187,'DAILY RECORDS'!$G$2:$G$19978,"INWARD")</f>
        <v>3</v>
      </c>
      <c r="G187">
        <f>SUMIFS('DAILY RECORDS'!$E$2:$E$19978,'DAILY RECORDS'!$B$2:$B$19978,C187,'DAILY RECORDS'!$G$2:$G$19978,"OUTWARD")</f>
        <v>3</v>
      </c>
      <c r="H187">
        <f t="shared" si="2"/>
        <v>2</v>
      </c>
      <c r="I187" t="s">
        <v>14</v>
      </c>
      <c r="J187" t="s">
        <v>1784</v>
      </c>
      <c r="K187" t="s">
        <v>736</v>
      </c>
      <c r="L187" s="124">
        <v>45717</v>
      </c>
    </row>
    <row r="188" spans="1:12" x14ac:dyDescent="0.25">
      <c r="A188">
        <v>187</v>
      </c>
      <c r="B188" t="s">
        <v>9988</v>
      </c>
      <c r="C188" s="14" t="s">
        <v>2025</v>
      </c>
      <c r="D188" t="s">
        <v>2026</v>
      </c>
      <c r="E188">
        <v>7</v>
      </c>
      <c r="F188">
        <f>SUMIFS('DAILY RECORDS'!$E$2:$E$19978,'DAILY RECORDS'!$B$2:$B$19978,C188,'DAILY RECORDS'!$G$2:$G$19978,"INWARD")</f>
        <v>0</v>
      </c>
      <c r="G188">
        <f>SUMIFS('DAILY RECORDS'!$E$2:$E$19978,'DAILY RECORDS'!$B$2:$B$19978,C188,'DAILY RECORDS'!$G$2:$G$19978,"OUTWARD")</f>
        <v>8</v>
      </c>
      <c r="H188">
        <f t="shared" si="2"/>
        <v>-1</v>
      </c>
      <c r="I188" t="s">
        <v>14</v>
      </c>
      <c r="J188" t="s">
        <v>1784</v>
      </c>
      <c r="K188" t="s">
        <v>739</v>
      </c>
      <c r="L188" s="124">
        <v>45717</v>
      </c>
    </row>
    <row r="189" spans="1:12" x14ac:dyDescent="0.25">
      <c r="A189">
        <v>188</v>
      </c>
      <c r="B189" t="s">
        <v>9988</v>
      </c>
      <c r="C189" s="14" t="s">
        <v>2027</v>
      </c>
      <c r="D189" t="s">
        <v>2028</v>
      </c>
      <c r="E189">
        <v>85</v>
      </c>
      <c r="F189">
        <f>SUMIFS('DAILY RECORDS'!$E$2:$E$19978,'DAILY RECORDS'!$B$2:$B$19978,C189,'DAILY RECORDS'!$G$2:$G$19978,"INWARD")</f>
        <v>0</v>
      </c>
      <c r="G189">
        <f>SUMIFS('DAILY RECORDS'!$E$2:$E$19978,'DAILY RECORDS'!$B$2:$B$19978,C189,'DAILY RECORDS'!$G$2:$G$19978,"OUTWARD")</f>
        <v>2</v>
      </c>
      <c r="H189">
        <f t="shared" si="2"/>
        <v>83</v>
      </c>
      <c r="I189" t="s">
        <v>14</v>
      </c>
      <c r="J189" t="s">
        <v>1784</v>
      </c>
      <c r="K189" t="s">
        <v>742</v>
      </c>
      <c r="L189" s="124">
        <v>45717</v>
      </c>
    </row>
    <row r="190" spans="1:12" x14ac:dyDescent="0.25">
      <c r="A190">
        <v>189</v>
      </c>
      <c r="B190" t="s">
        <v>9988</v>
      </c>
      <c r="C190" s="14" t="s">
        <v>2017</v>
      </c>
      <c r="D190" t="s">
        <v>2018</v>
      </c>
      <c r="E190">
        <v>6</v>
      </c>
      <c r="F190">
        <f>SUMIFS('DAILY RECORDS'!$E$2:$E$19978,'DAILY RECORDS'!$B$2:$B$19978,C190,'DAILY RECORDS'!$G$2:$G$19978,"INWARD")</f>
        <v>200</v>
      </c>
      <c r="G190">
        <f>SUMIFS('DAILY RECORDS'!$E$2:$E$19978,'DAILY RECORDS'!$B$2:$B$19978,C190,'DAILY RECORDS'!$G$2:$G$19978,"OUTWARD")</f>
        <v>22</v>
      </c>
      <c r="H190">
        <f t="shared" si="2"/>
        <v>184</v>
      </c>
      <c r="I190" t="s">
        <v>14</v>
      </c>
      <c r="J190" t="s">
        <v>1784</v>
      </c>
      <c r="K190" t="s">
        <v>730</v>
      </c>
      <c r="L190" s="124">
        <v>45717</v>
      </c>
    </row>
    <row r="191" spans="1:12" x14ac:dyDescent="0.25">
      <c r="A191">
        <v>190</v>
      </c>
      <c r="B191" t="s">
        <v>9988</v>
      </c>
      <c r="C191" s="14" t="s">
        <v>2019</v>
      </c>
      <c r="D191" t="s">
        <v>2020</v>
      </c>
      <c r="E191">
        <v>156</v>
      </c>
      <c r="F191">
        <f>SUMIFS('DAILY RECORDS'!$E$2:$E$19978,'DAILY RECORDS'!$B$2:$B$19978,C191,'DAILY RECORDS'!$G$2:$G$19978,"INWARD")</f>
        <v>2</v>
      </c>
      <c r="G191">
        <f>SUMIFS('DAILY RECORDS'!$E$2:$E$19978,'DAILY RECORDS'!$B$2:$B$19978,C191,'DAILY RECORDS'!$G$2:$G$19978,"OUTWARD")</f>
        <v>26</v>
      </c>
      <c r="H191">
        <f t="shared" si="2"/>
        <v>132</v>
      </c>
      <c r="I191" t="s">
        <v>14</v>
      </c>
      <c r="J191" t="s">
        <v>1784</v>
      </c>
      <c r="K191" t="s">
        <v>733</v>
      </c>
      <c r="L191" s="124">
        <v>45717</v>
      </c>
    </row>
    <row r="192" spans="1:12" x14ac:dyDescent="0.25">
      <c r="A192">
        <v>191</v>
      </c>
      <c r="B192" t="s">
        <v>9988</v>
      </c>
      <c r="C192" s="14" t="s">
        <v>2021</v>
      </c>
      <c r="D192" t="s">
        <v>2022</v>
      </c>
      <c r="E192">
        <v>41</v>
      </c>
      <c r="F192">
        <f>SUMIFS('DAILY RECORDS'!$E$2:$E$19978,'DAILY RECORDS'!$B$2:$B$19978,C192,'DAILY RECORDS'!$G$2:$G$19978,"INWARD")</f>
        <v>1</v>
      </c>
      <c r="G192">
        <f>SUMIFS('DAILY RECORDS'!$E$2:$E$19978,'DAILY RECORDS'!$B$2:$B$19978,C192,'DAILY RECORDS'!$G$2:$G$19978,"OUTWARD")</f>
        <v>0</v>
      </c>
      <c r="H192">
        <f t="shared" si="2"/>
        <v>42</v>
      </c>
      <c r="I192" t="s">
        <v>14</v>
      </c>
      <c r="J192" t="s">
        <v>1784</v>
      </c>
      <c r="K192" t="s">
        <v>1532</v>
      </c>
      <c r="L192" s="124">
        <v>45717</v>
      </c>
    </row>
    <row r="193" spans="1:12" x14ac:dyDescent="0.25">
      <c r="A193">
        <v>192</v>
      </c>
      <c r="B193" t="s">
        <v>9988</v>
      </c>
      <c r="C193" s="14" t="s">
        <v>2011</v>
      </c>
      <c r="D193" t="s">
        <v>2012</v>
      </c>
      <c r="E193">
        <v>176</v>
      </c>
      <c r="F193">
        <f>SUMIFS('DAILY RECORDS'!$E$2:$E$19978,'DAILY RECORDS'!$B$2:$B$19978,C193,'DAILY RECORDS'!$G$2:$G$19978,"INWARD")</f>
        <v>0</v>
      </c>
      <c r="G193">
        <f>SUMIFS('DAILY RECORDS'!$E$2:$E$19978,'DAILY RECORDS'!$B$2:$B$19978,C193,'DAILY RECORDS'!$G$2:$G$19978,"OUTWARD")</f>
        <v>34</v>
      </c>
      <c r="H193">
        <f t="shared" si="2"/>
        <v>142</v>
      </c>
      <c r="I193" t="s">
        <v>14</v>
      </c>
      <c r="J193" t="s">
        <v>1784</v>
      </c>
      <c r="K193" t="s">
        <v>1047</v>
      </c>
      <c r="L193" s="124">
        <v>45717</v>
      </c>
    </row>
    <row r="194" spans="1:12" x14ac:dyDescent="0.25">
      <c r="A194">
        <v>193</v>
      </c>
      <c r="B194" t="s">
        <v>9988</v>
      </c>
      <c r="C194" s="14" t="s">
        <v>2013</v>
      </c>
      <c r="D194" t="s">
        <v>2014</v>
      </c>
      <c r="E194">
        <v>59</v>
      </c>
      <c r="F194">
        <f>SUMIFS('DAILY RECORDS'!$E$2:$E$19978,'DAILY RECORDS'!$B$2:$B$19978,C194,'DAILY RECORDS'!$G$2:$G$19978,"INWARD")</f>
        <v>0</v>
      </c>
      <c r="G194">
        <f>SUMIFS('DAILY RECORDS'!$E$2:$E$19978,'DAILY RECORDS'!$B$2:$B$19978,C194,'DAILY RECORDS'!$G$2:$G$19978,"OUTWARD")</f>
        <v>20</v>
      </c>
      <c r="H194">
        <f t="shared" si="2"/>
        <v>39</v>
      </c>
      <c r="I194" t="s">
        <v>14</v>
      </c>
      <c r="J194" t="s">
        <v>1784</v>
      </c>
      <c r="K194" t="s">
        <v>1044</v>
      </c>
      <c r="L194" s="124">
        <v>45717</v>
      </c>
    </row>
    <row r="195" spans="1:12" x14ac:dyDescent="0.25">
      <c r="A195">
        <v>194</v>
      </c>
      <c r="B195" t="s">
        <v>9988</v>
      </c>
      <c r="C195" s="14" t="s">
        <v>2015</v>
      </c>
      <c r="D195" t="s">
        <v>2016</v>
      </c>
      <c r="E195">
        <v>52</v>
      </c>
      <c r="F195">
        <f>SUMIFS('DAILY RECORDS'!$E$2:$E$19978,'DAILY RECORDS'!$B$2:$B$19978,C195,'DAILY RECORDS'!$G$2:$G$19978,"INWARD")</f>
        <v>0</v>
      </c>
      <c r="G195">
        <f>SUMIFS('DAILY RECORDS'!$E$2:$E$19978,'DAILY RECORDS'!$B$2:$B$19978,C195,'DAILY RECORDS'!$G$2:$G$19978,"OUTWARD")</f>
        <v>0</v>
      </c>
      <c r="H195">
        <f t="shared" ref="H195:H261" si="3">(E195+F195)-G195</f>
        <v>52</v>
      </c>
      <c r="I195" t="s">
        <v>14</v>
      </c>
      <c r="J195" t="s">
        <v>1784</v>
      </c>
      <c r="K195" t="s">
        <v>1406</v>
      </c>
      <c r="L195" s="124">
        <v>45717</v>
      </c>
    </row>
    <row r="196" spans="1:12" x14ac:dyDescent="0.25">
      <c r="A196">
        <v>195</v>
      </c>
      <c r="B196" t="s">
        <v>9988</v>
      </c>
      <c r="C196" s="14" t="s">
        <v>2009</v>
      </c>
      <c r="D196" t="s">
        <v>2010</v>
      </c>
      <c r="E196">
        <v>71</v>
      </c>
      <c r="F196">
        <f>SUMIFS('DAILY RECORDS'!$E$2:$E$19978,'DAILY RECORDS'!$B$2:$B$19978,C196,'DAILY RECORDS'!$G$2:$G$19978,"INWARD")</f>
        <v>3</v>
      </c>
      <c r="G196">
        <f>SUMIFS('DAILY RECORDS'!$E$2:$E$19978,'DAILY RECORDS'!$B$2:$B$19978,C196,'DAILY RECORDS'!$G$2:$G$19978,"OUTWARD")</f>
        <v>7</v>
      </c>
      <c r="H196">
        <f t="shared" si="3"/>
        <v>67</v>
      </c>
      <c r="I196" t="s">
        <v>14</v>
      </c>
      <c r="J196" t="s">
        <v>1784</v>
      </c>
      <c r="K196" t="s">
        <v>1039</v>
      </c>
      <c r="L196" s="124">
        <v>45717</v>
      </c>
    </row>
    <row r="197" spans="1:12" x14ac:dyDescent="0.25">
      <c r="A197">
        <v>196</v>
      </c>
      <c r="B197" t="s">
        <v>9988</v>
      </c>
      <c r="C197" s="14" t="s">
        <v>1978</v>
      </c>
      <c r="D197" t="s">
        <v>1979</v>
      </c>
      <c r="E197">
        <v>2</v>
      </c>
      <c r="F197">
        <f>SUMIFS('DAILY RECORDS'!$E$2:$E$19978,'DAILY RECORDS'!$B$2:$B$19978,C197,'DAILY RECORDS'!$G$2:$G$19978,"INWARD")</f>
        <v>0</v>
      </c>
      <c r="G197">
        <f>SUMIFS('DAILY RECORDS'!$E$2:$E$19978,'DAILY RECORDS'!$B$2:$B$19978,C197,'DAILY RECORDS'!$G$2:$G$19978,"OUTWARD")</f>
        <v>0</v>
      </c>
      <c r="H197">
        <f t="shared" si="3"/>
        <v>2</v>
      </c>
      <c r="I197" t="s">
        <v>25</v>
      </c>
      <c r="J197" t="s">
        <v>1784</v>
      </c>
      <c r="K197" t="s">
        <v>814</v>
      </c>
      <c r="L197" s="124">
        <v>45717</v>
      </c>
    </row>
    <row r="198" spans="1:12" x14ac:dyDescent="0.25">
      <c r="A198">
        <v>197</v>
      </c>
      <c r="B198" t="s">
        <v>9988</v>
      </c>
      <c r="C198" s="14" t="s">
        <v>2049</v>
      </c>
      <c r="D198" t="s">
        <v>2050</v>
      </c>
      <c r="E198">
        <v>57</v>
      </c>
      <c r="F198">
        <f>SUMIFS('DAILY RECORDS'!$E$2:$E$19978,'DAILY RECORDS'!$B$2:$B$19978,C198,'DAILY RECORDS'!$G$2:$G$19978,"INWARD")</f>
        <v>0</v>
      </c>
      <c r="G198">
        <f>SUMIFS('DAILY RECORDS'!$E$2:$E$19978,'DAILY RECORDS'!$B$2:$B$19978,C198,'DAILY RECORDS'!$G$2:$G$19978,"OUTWARD")</f>
        <v>0</v>
      </c>
      <c r="H198">
        <f t="shared" si="3"/>
        <v>57</v>
      </c>
      <c r="I198" t="s">
        <v>14</v>
      </c>
      <c r="J198" t="s">
        <v>1784</v>
      </c>
      <c r="K198" t="s">
        <v>62</v>
      </c>
      <c r="L198" s="124">
        <v>45717</v>
      </c>
    </row>
    <row r="199" spans="1:12" x14ac:dyDescent="0.25">
      <c r="A199">
        <v>198</v>
      </c>
      <c r="B199" t="s">
        <v>9988</v>
      </c>
      <c r="C199" s="14" t="s">
        <v>2051</v>
      </c>
      <c r="D199" t="s">
        <v>2052</v>
      </c>
      <c r="E199">
        <v>43</v>
      </c>
      <c r="F199">
        <f>SUMIFS('DAILY RECORDS'!$E$2:$E$19978,'DAILY RECORDS'!$B$2:$B$19978,C199,'DAILY RECORDS'!$G$2:$G$19978,"INWARD")</f>
        <v>0</v>
      </c>
      <c r="G199">
        <f>SUMIFS('DAILY RECORDS'!$E$2:$E$19978,'DAILY RECORDS'!$B$2:$B$19978,C199,'DAILY RECORDS'!$G$2:$G$19978,"OUTWARD")</f>
        <v>21</v>
      </c>
      <c r="H199">
        <f t="shared" si="3"/>
        <v>22</v>
      </c>
      <c r="I199" t="s">
        <v>14</v>
      </c>
      <c r="J199" t="s">
        <v>1784</v>
      </c>
      <c r="K199" t="s">
        <v>811</v>
      </c>
      <c r="L199" s="124">
        <v>45764</v>
      </c>
    </row>
    <row r="200" spans="1:12" x14ac:dyDescent="0.25">
      <c r="A200">
        <v>199</v>
      </c>
      <c r="B200" t="s">
        <v>9988</v>
      </c>
      <c r="C200" s="14" t="s">
        <v>2045</v>
      </c>
      <c r="D200" t="s">
        <v>2046</v>
      </c>
      <c r="E200">
        <v>4</v>
      </c>
      <c r="F200">
        <f>SUMIFS('DAILY RECORDS'!$E$2:$E$19978,'DAILY RECORDS'!$B$2:$B$19978,C200,'DAILY RECORDS'!$G$2:$G$19978,"INWARD")</f>
        <v>48</v>
      </c>
      <c r="G200">
        <f>SUMIFS('DAILY RECORDS'!$E$2:$E$19978,'DAILY RECORDS'!$B$2:$B$19978,C200,'DAILY RECORDS'!$G$2:$G$19978,"OUTWARD")</f>
        <v>11</v>
      </c>
      <c r="H200">
        <f t="shared" si="3"/>
        <v>41</v>
      </c>
      <c r="I200" t="s">
        <v>14</v>
      </c>
      <c r="J200" t="s">
        <v>1784</v>
      </c>
      <c r="K200" t="s">
        <v>144</v>
      </c>
      <c r="L200" s="124">
        <v>45717</v>
      </c>
    </row>
    <row r="201" spans="1:12" x14ac:dyDescent="0.25">
      <c r="A201">
        <v>200</v>
      </c>
      <c r="B201" t="s">
        <v>9988</v>
      </c>
      <c r="C201" s="14" t="s">
        <v>2047</v>
      </c>
      <c r="D201" t="s">
        <v>2048</v>
      </c>
      <c r="E201">
        <v>18</v>
      </c>
      <c r="F201">
        <f>SUMIFS('DAILY RECORDS'!$E$2:$E$19978,'DAILY RECORDS'!$B$2:$B$19978,C201,'DAILY RECORDS'!$G$2:$G$19978,"INWARD")</f>
        <v>44</v>
      </c>
      <c r="G201">
        <f>SUMIFS('DAILY RECORDS'!$E$2:$E$19978,'DAILY RECORDS'!$B$2:$B$19978,C201,'DAILY RECORDS'!$G$2:$G$19978,"OUTWARD")</f>
        <v>3</v>
      </c>
      <c r="H201">
        <f t="shared" si="3"/>
        <v>59</v>
      </c>
      <c r="I201" t="s">
        <v>14</v>
      </c>
      <c r="J201" t="s">
        <v>1784</v>
      </c>
      <c r="K201" t="s">
        <v>803</v>
      </c>
      <c r="L201" s="124">
        <v>45764</v>
      </c>
    </row>
    <row r="202" spans="1:12" x14ac:dyDescent="0.25">
      <c r="A202">
        <v>201</v>
      </c>
      <c r="B202" t="s">
        <v>9988</v>
      </c>
      <c r="C202" s="14" t="s">
        <v>2041</v>
      </c>
      <c r="D202" t="s">
        <v>2042</v>
      </c>
      <c r="E202">
        <v>50</v>
      </c>
      <c r="F202">
        <f>SUMIFS('DAILY RECORDS'!$E$2:$E$19978,'DAILY RECORDS'!$B$2:$B$19978,C202,'DAILY RECORDS'!$G$2:$G$19978,"INWARD")</f>
        <v>1</v>
      </c>
      <c r="G202">
        <f>SUMIFS('DAILY RECORDS'!$E$2:$E$19978,'DAILY RECORDS'!$B$2:$B$19978,C202,'DAILY RECORDS'!$G$2:$G$19978,"OUTWARD")</f>
        <v>14</v>
      </c>
      <c r="H202">
        <f t="shared" si="3"/>
        <v>37</v>
      </c>
      <c r="I202" t="s">
        <v>14</v>
      </c>
      <c r="J202" t="s">
        <v>1784</v>
      </c>
      <c r="K202" t="s">
        <v>797</v>
      </c>
      <c r="L202" s="124">
        <v>45764</v>
      </c>
    </row>
    <row r="203" spans="1:12" x14ac:dyDescent="0.25">
      <c r="A203">
        <v>202</v>
      </c>
      <c r="B203" t="s">
        <v>9988</v>
      </c>
      <c r="C203" s="14" t="s">
        <v>2043</v>
      </c>
      <c r="D203" t="s">
        <v>2044</v>
      </c>
      <c r="E203">
        <v>42</v>
      </c>
      <c r="F203">
        <f>SUMIFS('DAILY RECORDS'!$E$2:$E$19978,'DAILY RECORDS'!$B$2:$B$19978,C203,'DAILY RECORDS'!$G$2:$G$19978,"INWARD")</f>
        <v>0</v>
      </c>
      <c r="G203">
        <f>SUMIFS('DAILY RECORDS'!$E$2:$E$19978,'DAILY RECORDS'!$B$2:$B$19978,C203,'DAILY RECORDS'!$G$2:$G$19978,"OUTWARD")</f>
        <v>2</v>
      </c>
      <c r="H203">
        <f t="shared" si="3"/>
        <v>40</v>
      </c>
      <c r="I203" t="s">
        <v>14</v>
      </c>
      <c r="J203" t="s">
        <v>1784</v>
      </c>
      <c r="K203" t="s">
        <v>799</v>
      </c>
      <c r="L203" s="124">
        <v>45717</v>
      </c>
    </row>
    <row r="204" spans="1:12" x14ac:dyDescent="0.25">
      <c r="A204">
        <v>203</v>
      </c>
      <c r="B204" t="s">
        <v>9988</v>
      </c>
      <c r="C204" s="14" t="s">
        <v>2035</v>
      </c>
      <c r="D204" t="s">
        <v>2036</v>
      </c>
      <c r="E204">
        <v>49</v>
      </c>
      <c r="F204">
        <f>SUMIFS('DAILY RECORDS'!$E$2:$E$19978,'DAILY RECORDS'!$B$2:$B$19978,C204,'DAILY RECORDS'!$G$2:$G$19978,"INWARD")</f>
        <v>0</v>
      </c>
      <c r="G204">
        <f>SUMIFS('DAILY RECORDS'!$E$2:$E$19978,'DAILY RECORDS'!$B$2:$B$19978,C204,'DAILY RECORDS'!$G$2:$G$19978,"OUTWARD")</f>
        <v>34</v>
      </c>
      <c r="H204">
        <f t="shared" si="3"/>
        <v>15</v>
      </c>
      <c r="I204" t="s">
        <v>14</v>
      </c>
      <c r="J204" t="s">
        <v>1784</v>
      </c>
      <c r="K204" t="s">
        <v>1095</v>
      </c>
      <c r="L204" s="124">
        <v>45717</v>
      </c>
    </row>
    <row r="205" spans="1:12" x14ac:dyDescent="0.25">
      <c r="A205">
        <v>204</v>
      </c>
      <c r="B205" t="s">
        <v>9988</v>
      </c>
      <c r="C205" s="14" t="s">
        <v>2037</v>
      </c>
      <c r="D205" t="s">
        <v>2038</v>
      </c>
      <c r="E205">
        <v>48</v>
      </c>
      <c r="F205">
        <f>SUMIFS('DAILY RECORDS'!$E$2:$E$19978,'DAILY RECORDS'!$B$2:$B$19978,C205,'DAILY RECORDS'!$G$2:$G$19978,"INWARD")</f>
        <v>0</v>
      </c>
      <c r="G205">
        <f>SUMIFS('DAILY RECORDS'!$E$2:$E$19978,'DAILY RECORDS'!$B$2:$B$19978,C205,'DAILY RECORDS'!$G$2:$G$19978,"OUTWARD")</f>
        <v>15</v>
      </c>
      <c r="H205">
        <f t="shared" si="3"/>
        <v>33</v>
      </c>
      <c r="I205" t="s">
        <v>14</v>
      </c>
      <c r="J205" t="s">
        <v>1784</v>
      </c>
      <c r="K205" t="s">
        <v>1585</v>
      </c>
      <c r="L205" s="124">
        <v>45717</v>
      </c>
    </row>
    <row r="206" spans="1:12" x14ac:dyDescent="0.25">
      <c r="A206">
        <v>205</v>
      </c>
      <c r="B206" t="s">
        <v>9988</v>
      </c>
      <c r="C206" s="14" t="s">
        <v>2039</v>
      </c>
      <c r="D206" t="s">
        <v>2040</v>
      </c>
      <c r="E206">
        <v>13</v>
      </c>
      <c r="F206">
        <f>SUMIFS('DAILY RECORDS'!$E$2:$E$19978,'DAILY RECORDS'!$B$2:$B$19978,C206,'DAILY RECORDS'!$G$2:$G$19978,"INWARD")</f>
        <v>0</v>
      </c>
      <c r="G206">
        <f>SUMIFS('DAILY RECORDS'!$E$2:$E$19978,'DAILY RECORDS'!$B$2:$B$19978,C206,'DAILY RECORDS'!$G$2:$G$19978,"OUTWARD")</f>
        <v>0</v>
      </c>
      <c r="H206">
        <f t="shared" si="3"/>
        <v>13</v>
      </c>
      <c r="I206" t="s">
        <v>14</v>
      </c>
      <c r="J206" t="s">
        <v>1784</v>
      </c>
      <c r="K206" t="s">
        <v>1451</v>
      </c>
      <c r="L206" s="124">
        <v>45717</v>
      </c>
    </row>
    <row r="207" spans="1:12" x14ac:dyDescent="0.25">
      <c r="A207">
        <v>206</v>
      </c>
      <c r="B207" t="s">
        <v>9988</v>
      </c>
      <c r="C207" s="14" t="s">
        <v>1996</v>
      </c>
      <c r="D207" t="s">
        <v>1997</v>
      </c>
      <c r="E207">
        <v>30</v>
      </c>
      <c r="F207">
        <f>SUMIFS('DAILY RECORDS'!$E$2:$E$19978,'DAILY RECORDS'!$B$2:$B$19978,C207,'DAILY RECORDS'!$G$2:$G$19978,"INWARD")</f>
        <v>0</v>
      </c>
      <c r="G207">
        <f>SUMIFS('DAILY RECORDS'!$E$2:$E$19978,'DAILY RECORDS'!$B$2:$B$19978,C207,'DAILY RECORDS'!$G$2:$G$19978,"OUTWARD")</f>
        <v>0</v>
      </c>
      <c r="H207">
        <f t="shared" si="3"/>
        <v>30</v>
      </c>
      <c r="I207" t="s">
        <v>14</v>
      </c>
      <c r="J207" t="s">
        <v>1784</v>
      </c>
      <c r="K207" t="s">
        <v>102</v>
      </c>
      <c r="L207" s="124">
        <v>45717</v>
      </c>
    </row>
    <row r="208" spans="1:12" x14ac:dyDescent="0.25">
      <c r="A208">
        <v>207</v>
      </c>
      <c r="B208" t="s">
        <v>9988</v>
      </c>
      <c r="C208" s="14" t="s">
        <v>1992</v>
      </c>
      <c r="D208" t="s">
        <v>1993</v>
      </c>
      <c r="E208">
        <v>1</v>
      </c>
      <c r="F208">
        <f>SUMIFS('DAILY RECORDS'!$E$2:$E$19978,'DAILY RECORDS'!$B$2:$B$19978,C208,'DAILY RECORDS'!$G$2:$G$19978,"INWARD")</f>
        <v>0</v>
      </c>
      <c r="G208">
        <f>SUMIFS('DAILY RECORDS'!$E$2:$E$19978,'DAILY RECORDS'!$B$2:$B$19978,C208,'DAILY RECORDS'!$G$2:$G$19978,"OUTWARD")</f>
        <v>0</v>
      </c>
      <c r="H208">
        <f t="shared" si="3"/>
        <v>1</v>
      </c>
      <c r="I208" t="s">
        <v>14</v>
      </c>
      <c r="J208" t="s">
        <v>1784</v>
      </c>
      <c r="K208" t="s">
        <v>65</v>
      </c>
      <c r="L208" s="124">
        <v>45717</v>
      </c>
    </row>
    <row r="209" spans="1:12" x14ac:dyDescent="0.25">
      <c r="A209">
        <v>208</v>
      </c>
      <c r="B209" t="s">
        <v>9988</v>
      </c>
      <c r="C209" s="14" t="s">
        <v>1994</v>
      </c>
      <c r="D209" t="s">
        <v>1995</v>
      </c>
      <c r="E209">
        <v>2</v>
      </c>
      <c r="F209">
        <f>SUMIFS('DAILY RECORDS'!$E$2:$E$19978,'DAILY RECORDS'!$B$2:$B$19978,C209,'DAILY RECORDS'!$G$2:$G$19978,"INWARD")</f>
        <v>0</v>
      </c>
      <c r="G209">
        <f>SUMIFS('DAILY RECORDS'!$E$2:$E$19978,'DAILY RECORDS'!$B$2:$B$19978,C209,'DAILY RECORDS'!$G$2:$G$19978,"OUTWARD")</f>
        <v>0</v>
      </c>
      <c r="H209">
        <f t="shared" si="3"/>
        <v>2</v>
      </c>
      <c r="I209" t="s">
        <v>14</v>
      </c>
      <c r="J209" t="s">
        <v>1784</v>
      </c>
      <c r="K209" t="s">
        <v>781</v>
      </c>
      <c r="L209" s="124">
        <v>45717</v>
      </c>
    </row>
    <row r="210" spans="1:12" x14ac:dyDescent="0.25">
      <c r="A210">
        <v>209</v>
      </c>
      <c r="B210" t="s">
        <v>9988</v>
      </c>
      <c r="C210" s="14" t="s">
        <v>1990</v>
      </c>
      <c r="D210" t="s">
        <v>1991</v>
      </c>
      <c r="E210">
        <v>25</v>
      </c>
      <c r="F210">
        <f>SUMIFS('DAILY RECORDS'!$E$2:$E$19978,'DAILY RECORDS'!$B$2:$B$19978,C210,'DAILY RECORDS'!$G$2:$G$19978,"INWARD")</f>
        <v>0</v>
      </c>
      <c r="G210">
        <f>SUMIFS('DAILY RECORDS'!$E$2:$E$19978,'DAILY RECORDS'!$B$2:$B$19978,C210,'DAILY RECORDS'!$G$2:$G$19978,"OUTWARD")</f>
        <v>16</v>
      </c>
      <c r="H210">
        <f t="shared" si="3"/>
        <v>9</v>
      </c>
      <c r="I210" t="s">
        <v>14</v>
      </c>
      <c r="J210" t="s">
        <v>1784</v>
      </c>
      <c r="K210" t="s">
        <v>92</v>
      </c>
      <c r="L210" s="124">
        <v>45717</v>
      </c>
    </row>
    <row r="211" spans="1:12" x14ac:dyDescent="0.25">
      <c r="A211">
        <v>210</v>
      </c>
      <c r="B211" t="s">
        <v>9988</v>
      </c>
      <c r="C211" s="14" t="s">
        <v>1988</v>
      </c>
      <c r="D211" t="s">
        <v>1989</v>
      </c>
      <c r="E211">
        <v>40</v>
      </c>
      <c r="F211">
        <f>SUMIFS('DAILY RECORDS'!$E$2:$E$19978,'DAILY RECORDS'!$B$2:$B$19978,C211,'DAILY RECORDS'!$G$2:$G$19978,"INWARD")</f>
        <v>0</v>
      </c>
      <c r="G211">
        <f>SUMIFS('DAILY RECORDS'!$E$2:$E$19978,'DAILY RECORDS'!$B$2:$B$19978,C211,'DAILY RECORDS'!$G$2:$G$19978,"OUTWARD")</f>
        <v>0</v>
      </c>
      <c r="H211">
        <f t="shared" si="3"/>
        <v>40</v>
      </c>
      <c r="I211" t="s">
        <v>14</v>
      </c>
      <c r="J211" t="s">
        <v>1784</v>
      </c>
      <c r="K211" t="s">
        <v>77</v>
      </c>
      <c r="L211" s="124">
        <v>45717</v>
      </c>
    </row>
    <row r="212" spans="1:12" x14ac:dyDescent="0.25">
      <c r="A212">
        <v>211</v>
      </c>
      <c r="B212" t="s">
        <v>9988</v>
      </c>
      <c r="C212" s="14" t="s">
        <v>1866</v>
      </c>
      <c r="D212" t="s">
        <v>1867</v>
      </c>
      <c r="E212">
        <v>8</v>
      </c>
      <c r="F212">
        <f>SUMIFS('DAILY RECORDS'!$E$2:$E$19978,'DAILY RECORDS'!$B$2:$B$19978,C212,'DAILY RECORDS'!$G$2:$G$19978,"INWARD")</f>
        <v>0</v>
      </c>
      <c r="G212">
        <f>SUMIFS('DAILY RECORDS'!$E$2:$E$19978,'DAILY RECORDS'!$B$2:$B$19978,C212,'DAILY RECORDS'!$G$2:$G$19978,"OUTWARD")</f>
        <v>1</v>
      </c>
      <c r="H212">
        <f t="shared" si="3"/>
        <v>7</v>
      </c>
      <c r="I212" t="s">
        <v>14</v>
      </c>
      <c r="J212" t="s">
        <v>1784</v>
      </c>
      <c r="K212" t="s">
        <v>791</v>
      </c>
      <c r="L212" s="124">
        <v>45718</v>
      </c>
    </row>
    <row r="213" spans="1:12" x14ac:dyDescent="0.25">
      <c r="A213">
        <v>212</v>
      </c>
      <c r="B213" t="s">
        <v>9988</v>
      </c>
      <c r="C213" s="14" t="s">
        <v>1984</v>
      </c>
      <c r="D213" t="s">
        <v>1985</v>
      </c>
      <c r="E213">
        <v>16</v>
      </c>
      <c r="F213">
        <f>SUMIFS('DAILY RECORDS'!$E$2:$E$19978,'DAILY RECORDS'!$B$2:$B$19978,C213,'DAILY RECORDS'!$G$2:$G$19978,"INWARD")</f>
        <v>0</v>
      </c>
      <c r="G213">
        <f>SUMIFS('DAILY RECORDS'!$E$2:$E$19978,'DAILY RECORDS'!$B$2:$B$19978,C213,'DAILY RECORDS'!$G$2:$G$19978,"OUTWARD")</f>
        <v>1</v>
      </c>
      <c r="H213">
        <f t="shared" si="3"/>
        <v>15</v>
      </c>
      <c r="I213" t="s">
        <v>14</v>
      </c>
      <c r="J213" t="s">
        <v>1784</v>
      </c>
      <c r="K213" t="s">
        <v>1131</v>
      </c>
      <c r="L213" s="124">
        <v>45717</v>
      </c>
    </row>
    <row r="214" spans="1:12" x14ac:dyDescent="0.25">
      <c r="A214">
        <v>213</v>
      </c>
      <c r="B214" t="s">
        <v>9988</v>
      </c>
      <c r="C214" s="14" t="s">
        <v>1986</v>
      </c>
      <c r="D214" t="s">
        <v>1987</v>
      </c>
      <c r="E214">
        <v>19</v>
      </c>
      <c r="F214">
        <f>SUMIFS('DAILY RECORDS'!$E$2:$E$19978,'DAILY RECORDS'!$B$2:$B$19978,C214,'DAILY RECORDS'!$G$2:$G$19978,"INWARD")</f>
        <v>0</v>
      </c>
      <c r="G214">
        <f>SUMIFS('DAILY RECORDS'!$E$2:$E$19978,'DAILY RECORDS'!$B$2:$B$19978,C214,'DAILY RECORDS'!$G$2:$G$19978,"OUTWARD")</f>
        <v>0</v>
      </c>
      <c r="H214">
        <f t="shared" si="3"/>
        <v>19</v>
      </c>
      <c r="I214" t="s">
        <v>14</v>
      </c>
      <c r="J214" t="s">
        <v>1784</v>
      </c>
      <c r="K214" t="s">
        <v>1134</v>
      </c>
      <c r="L214" s="124">
        <v>45717</v>
      </c>
    </row>
    <row r="215" spans="1:12" x14ac:dyDescent="0.25">
      <c r="A215">
        <v>214</v>
      </c>
      <c r="B215" t="s">
        <v>9988</v>
      </c>
      <c r="C215" s="14" t="s">
        <v>1980</v>
      </c>
      <c r="D215" t="s">
        <v>1981</v>
      </c>
      <c r="E215">
        <v>5</v>
      </c>
      <c r="F215">
        <f>SUMIFS('DAILY RECORDS'!$E$2:$E$19978,'DAILY RECORDS'!$B$2:$B$19978,C215,'DAILY RECORDS'!$G$2:$G$19978,"INWARD")</f>
        <v>0</v>
      </c>
      <c r="G215">
        <f>SUMIFS('DAILY RECORDS'!$E$2:$E$19978,'DAILY RECORDS'!$B$2:$B$19978,C215,'DAILY RECORDS'!$G$2:$G$19978,"OUTWARD")</f>
        <v>0</v>
      </c>
      <c r="H215">
        <f t="shared" si="3"/>
        <v>5</v>
      </c>
      <c r="I215" t="s">
        <v>14</v>
      </c>
      <c r="J215" t="s">
        <v>1784</v>
      </c>
      <c r="K215" t="s">
        <v>1137</v>
      </c>
      <c r="L215" s="124">
        <v>45717</v>
      </c>
    </row>
    <row r="216" spans="1:12" x14ac:dyDescent="0.25">
      <c r="A216">
        <v>215</v>
      </c>
      <c r="B216" t="s">
        <v>9988</v>
      </c>
      <c r="C216" s="14" t="s">
        <v>1982</v>
      </c>
      <c r="D216" t="s">
        <v>1983</v>
      </c>
      <c r="E216">
        <v>8</v>
      </c>
      <c r="F216">
        <f>SUMIFS('DAILY RECORDS'!$E$2:$E$19978,'DAILY RECORDS'!$B$2:$B$19978,C216,'DAILY RECORDS'!$G$2:$G$19978,"INWARD")</f>
        <v>0</v>
      </c>
      <c r="G216">
        <f>SUMIFS('DAILY RECORDS'!$E$2:$E$19978,'DAILY RECORDS'!$B$2:$B$19978,C216,'DAILY RECORDS'!$G$2:$G$19978,"OUTWARD")</f>
        <v>0</v>
      </c>
      <c r="H216">
        <f t="shared" si="3"/>
        <v>8</v>
      </c>
      <c r="I216" t="s">
        <v>14</v>
      </c>
      <c r="J216" t="s">
        <v>1784</v>
      </c>
      <c r="K216" t="s">
        <v>1126</v>
      </c>
      <c r="L216" s="124">
        <v>45717</v>
      </c>
    </row>
    <row r="217" spans="1:12" x14ac:dyDescent="0.25">
      <c r="A217">
        <v>216</v>
      </c>
      <c r="B217" t="s">
        <v>9988</v>
      </c>
      <c r="C217" s="14" t="s">
        <v>1954</v>
      </c>
      <c r="D217" t="s">
        <v>1955</v>
      </c>
      <c r="E217">
        <v>1</v>
      </c>
      <c r="F217">
        <f>SUMIFS('DAILY RECORDS'!$E$2:$E$19978,'DAILY RECORDS'!$B$2:$B$19978,C217,'DAILY RECORDS'!$G$2:$G$19978,"INWARD")</f>
        <v>0</v>
      </c>
      <c r="G217">
        <f>SUMIFS('DAILY RECORDS'!$E$2:$E$19978,'DAILY RECORDS'!$B$2:$B$19978,C217,'DAILY RECORDS'!$G$2:$G$19978,"OUTWARD")</f>
        <v>0</v>
      </c>
      <c r="H217">
        <f t="shared" si="3"/>
        <v>1</v>
      </c>
      <c r="I217" t="s">
        <v>14</v>
      </c>
      <c r="J217" t="s">
        <v>1784</v>
      </c>
      <c r="K217" t="s">
        <v>504</v>
      </c>
      <c r="L217" s="124">
        <v>45718</v>
      </c>
    </row>
    <row r="218" spans="1:12" x14ac:dyDescent="0.25">
      <c r="A218">
        <v>216</v>
      </c>
      <c r="B218" t="s">
        <v>9988</v>
      </c>
      <c r="C218" s="14" t="s">
        <v>3678</v>
      </c>
      <c r="D218" t="s">
        <v>3679</v>
      </c>
      <c r="E218">
        <v>0</v>
      </c>
      <c r="F218">
        <f>SUMIFS('DAILY RECORDS'!$E$2:$E$19978,'DAILY RECORDS'!$B$2:$B$19978,C218,'DAILY RECORDS'!$G$2:$G$19978,"INWARD")</f>
        <v>0</v>
      </c>
      <c r="G218">
        <f>SUMIFS('DAILY RECORDS'!$E$2:$E$19978,'DAILY RECORDS'!$B$2:$B$19978,C218,'DAILY RECORDS'!$G$2:$G$19978,"OUTWARD")</f>
        <v>0</v>
      </c>
      <c r="H218">
        <f>(E218+F218)-G218</f>
        <v>0</v>
      </c>
      <c r="I218" t="s">
        <v>14</v>
      </c>
      <c r="J218" t="s">
        <v>1784</v>
      </c>
      <c r="K218" t="s">
        <v>178</v>
      </c>
      <c r="L218" s="124"/>
    </row>
    <row r="219" spans="1:12" x14ac:dyDescent="0.25">
      <c r="A219">
        <v>217</v>
      </c>
      <c r="B219" t="s">
        <v>9988</v>
      </c>
      <c r="C219" s="14" t="s">
        <v>1952</v>
      </c>
      <c r="D219" t="s">
        <v>1953</v>
      </c>
      <c r="E219">
        <v>2</v>
      </c>
      <c r="F219">
        <f>SUMIFS('DAILY RECORDS'!$E$2:$E$19978,'DAILY RECORDS'!$B$2:$B$19978,C219,'DAILY RECORDS'!$G$2:$G$19978,"INWARD")</f>
        <v>0</v>
      </c>
      <c r="G219">
        <f>SUMIFS('DAILY RECORDS'!$E$2:$E$19978,'DAILY RECORDS'!$B$2:$B$19978,C219,'DAILY RECORDS'!$G$2:$G$19978,"OUTWARD")</f>
        <v>0</v>
      </c>
      <c r="H219">
        <f t="shared" si="3"/>
        <v>2</v>
      </c>
      <c r="I219" t="s">
        <v>14</v>
      </c>
      <c r="J219" t="s">
        <v>1784</v>
      </c>
      <c r="K219" t="s">
        <v>493</v>
      </c>
      <c r="L219" s="124">
        <v>45718</v>
      </c>
    </row>
    <row r="220" spans="1:12" x14ac:dyDescent="0.25">
      <c r="A220">
        <v>217</v>
      </c>
      <c r="B220" t="s">
        <v>9988</v>
      </c>
      <c r="C220" s="14" t="s">
        <v>3680</v>
      </c>
      <c r="D220" t="s">
        <v>3681</v>
      </c>
      <c r="E220">
        <v>1</v>
      </c>
      <c r="F220">
        <f>SUMIFS('DAILY RECORDS'!$E$2:$E$19978,'DAILY RECORDS'!$B$2:$B$19978,C220,'DAILY RECORDS'!$G$2:$G$19978,"INWARD")</f>
        <v>0</v>
      </c>
      <c r="G220">
        <f>SUMIFS('DAILY RECORDS'!$E$2:$E$19978,'DAILY RECORDS'!$B$2:$B$19978,C220,'DAILY RECORDS'!$G$2:$G$19978,"OUTWARD")</f>
        <v>0</v>
      </c>
      <c r="H220">
        <f>(E220+F220)-G220</f>
        <v>1</v>
      </c>
      <c r="I220" t="s">
        <v>14</v>
      </c>
      <c r="J220" t="s">
        <v>1784</v>
      </c>
      <c r="K220" t="s">
        <v>490</v>
      </c>
      <c r="L220" s="124"/>
    </row>
    <row r="221" spans="1:12" x14ac:dyDescent="0.25">
      <c r="A221">
        <v>218</v>
      </c>
      <c r="B221" t="s">
        <v>9988</v>
      </c>
      <c r="C221" s="14" t="s">
        <v>2007</v>
      </c>
      <c r="D221" t="s">
        <v>2008</v>
      </c>
      <c r="E221">
        <v>0</v>
      </c>
      <c r="F221">
        <f>SUMIFS('DAILY RECORDS'!$E$2:$E$19978,'DAILY RECORDS'!$B$2:$B$19978,C221,'DAILY RECORDS'!$G$2:$G$19978,"INWARD")</f>
        <v>0</v>
      </c>
      <c r="G221">
        <f>SUMIFS('DAILY RECORDS'!$E$2:$E$19978,'DAILY RECORDS'!$B$2:$B$19978,C221,'DAILY RECORDS'!$G$2:$G$19978,"OUTWARD")</f>
        <v>0</v>
      </c>
      <c r="H221">
        <f t="shared" si="3"/>
        <v>0</v>
      </c>
      <c r="I221" t="s">
        <v>14</v>
      </c>
      <c r="J221" t="s">
        <v>1784</v>
      </c>
      <c r="K221" t="s">
        <v>95</v>
      </c>
      <c r="L221" s="124">
        <v>45717</v>
      </c>
    </row>
    <row r="222" spans="1:12" x14ac:dyDescent="0.25">
      <c r="A222">
        <v>219</v>
      </c>
      <c r="B222" t="s">
        <v>9988</v>
      </c>
      <c r="C222" s="14" t="s">
        <v>1950</v>
      </c>
      <c r="D222" t="s">
        <v>1951</v>
      </c>
      <c r="E222">
        <v>1</v>
      </c>
      <c r="F222">
        <f>SUMIFS('DAILY RECORDS'!$E$2:$E$19978,'DAILY RECORDS'!$B$2:$B$19978,C222,'DAILY RECORDS'!$G$2:$G$19978,"INWARD")</f>
        <v>0</v>
      </c>
      <c r="G222">
        <f>SUMIFS('DAILY RECORDS'!$E$2:$E$19978,'DAILY RECORDS'!$B$2:$B$19978,C222,'DAILY RECORDS'!$G$2:$G$19978,"OUTWARD")</f>
        <v>0</v>
      </c>
      <c r="H222">
        <f t="shared" si="3"/>
        <v>1</v>
      </c>
      <c r="I222" t="s">
        <v>14</v>
      </c>
      <c r="J222" t="s">
        <v>1784</v>
      </c>
      <c r="K222" t="s">
        <v>591</v>
      </c>
      <c r="L222" s="124">
        <v>45718</v>
      </c>
    </row>
    <row r="223" spans="1:12" x14ac:dyDescent="0.25">
      <c r="A223">
        <v>220</v>
      </c>
      <c r="B223" t="s">
        <v>9988</v>
      </c>
      <c r="C223" s="14" t="s">
        <v>1864</v>
      </c>
      <c r="D223" t="s">
        <v>1865</v>
      </c>
      <c r="E223">
        <v>87</v>
      </c>
      <c r="F223">
        <f>SUMIFS('DAILY RECORDS'!$E$2:$E$19978,'DAILY RECORDS'!$B$2:$B$19978,C223,'DAILY RECORDS'!$G$2:$G$19978,"INWARD")</f>
        <v>8</v>
      </c>
      <c r="G223">
        <f>SUMIFS('DAILY RECORDS'!$E$2:$E$19978,'DAILY RECORDS'!$B$2:$B$19978,C223,'DAILY RECORDS'!$G$2:$G$19978,"OUTWARD")</f>
        <v>60</v>
      </c>
      <c r="H223">
        <f t="shared" si="3"/>
        <v>35</v>
      </c>
      <c r="I223" t="s">
        <v>14</v>
      </c>
      <c r="J223" t="s">
        <v>1784</v>
      </c>
      <c r="K223" t="s">
        <v>582</v>
      </c>
      <c r="L223" s="124">
        <v>45718</v>
      </c>
    </row>
    <row r="224" spans="1:12" x14ac:dyDescent="0.25">
      <c r="C224" s="14" t="s">
        <v>3684</v>
      </c>
      <c r="D224" t="s">
        <v>3685</v>
      </c>
      <c r="E224">
        <v>0</v>
      </c>
      <c r="F224">
        <f>SUMIFS('DAILY RECORDS'!$E$2:$E$19978,'DAILY RECORDS'!$B$2:$B$19978,C224,'DAILY RECORDS'!$G$2:$G$19978,"INWARD")</f>
        <v>0</v>
      </c>
      <c r="G224">
        <f>SUMIFS('DAILY RECORDS'!$E$2:$E$19978,'DAILY RECORDS'!$B$2:$B$19978,C224,'DAILY RECORDS'!$G$2:$G$19978,"OUTWARD")</f>
        <v>0</v>
      </c>
      <c r="H224">
        <f>(E224+F224)-G224</f>
        <v>0</v>
      </c>
      <c r="I224" t="s">
        <v>14</v>
      </c>
      <c r="J224" t="s">
        <v>1784</v>
      </c>
      <c r="K224" t="s">
        <v>585</v>
      </c>
      <c r="L224" s="124"/>
    </row>
    <row r="225" spans="1:12" x14ac:dyDescent="0.25">
      <c r="A225">
        <v>221</v>
      </c>
      <c r="B225" t="s">
        <v>9988</v>
      </c>
      <c r="C225" s="14" t="s">
        <v>2003</v>
      </c>
      <c r="D225" t="s">
        <v>2004</v>
      </c>
      <c r="E225">
        <v>8</v>
      </c>
      <c r="F225">
        <f>SUMIFS('DAILY RECORDS'!$E$2:$E$19978,'DAILY RECORDS'!$B$2:$B$19978,C225,'DAILY RECORDS'!$G$2:$G$19978,"INWARD")</f>
        <v>0</v>
      </c>
      <c r="G225">
        <f>SUMIFS('DAILY RECORDS'!$E$2:$E$19978,'DAILY RECORDS'!$B$2:$B$19978,C225,'DAILY RECORDS'!$G$2:$G$19978,"OUTWARD")</f>
        <v>0</v>
      </c>
      <c r="H225">
        <f t="shared" si="3"/>
        <v>8</v>
      </c>
      <c r="I225" t="s">
        <v>14</v>
      </c>
      <c r="J225" t="s">
        <v>1784</v>
      </c>
      <c r="K225" t="s">
        <v>570</v>
      </c>
      <c r="L225" s="124">
        <v>45717</v>
      </c>
    </row>
    <row r="226" spans="1:12" x14ac:dyDescent="0.25">
      <c r="A226">
        <v>222</v>
      </c>
      <c r="B226" t="s">
        <v>9988</v>
      </c>
      <c r="C226" s="14" t="s">
        <v>2005</v>
      </c>
      <c r="D226" t="s">
        <v>2006</v>
      </c>
      <c r="E226">
        <v>4</v>
      </c>
      <c r="F226">
        <f>SUMIFS('DAILY RECORDS'!$E$2:$E$19978,'DAILY RECORDS'!$B$2:$B$19978,C226,'DAILY RECORDS'!$G$2:$G$19978,"INWARD")</f>
        <v>0</v>
      </c>
      <c r="G226">
        <f>SUMIFS('DAILY RECORDS'!$E$2:$E$19978,'DAILY RECORDS'!$B$2:$B$19978,C226,'DAILY RECORDS'!$G$2:$G$19978,"OUTWARD")</f>
        <v>0</v>
      </c>
      <c r="H226">
        <f t="shared" si="3"/>
        <v>4</v>
      </c>
      <c r="I226" t="s">
        <v>14</v>
      </c>
      <c r="J226" t="s">
        <v>1784</v>
      </c>
      <c r="K226" t="s">
        <v>573</v>
      </c>
      <c r="L226" s="124">
        <v>45717</v>
      </c>
    </row>
    <row r="227" spans="1:12" x14ac:dyDescent="0.25">
      <c r="A227">
        <v>223</v>
      </c>
      <c r="B227" t="s">
        <v>9988</v>
      </c>
      <c r="C227" s="14" t="s">
        <v>1915</v>
      </c>
      <c r="D227" t="s">
        <v>1916</v>
      </c>
      <c r="E227">
        <v>138</v>
      </c>
      <c r="F227">
        <f>SUMIFS('DAILY RECORDS'!$E$2:$E$19978,'DAILY RECORDS'!$B$2:$B$19978,C227,'DAILY RECORDS'!$G$2:$G$19978,"INWARD")</f>
        <v>0</v>
      </c>
      <c r="G227">
        <f>SUMIFS('DAILY RECORDS'!$E$2:$E$19978,'DAILY RECORDS'!$B$2:$B$19978,C227,'DAILY RECORDS'!$G$2:$G$19978,"OUTWARD")</f>
        <v>66</v>
      </c>
      <c r="H227">
        <f t="shared" si="3"/>
        <v>72</v>
      </c>
      <c r="I227" t="s">
        <v>14</v>
      </c>
      <c r="J227" t="s">
        <v>1784</v>
      </c>
      <c r="K227" t="s">
        <v>184</v>
      </c>
      <c r="L227" s="124">
        <v>45718</v>
      </c>
    </row>
    <row r="228" spans="1:12" x14ac:dyDescent="0.25">
      <c r="A228">
        <v>224</v>
      </c>
      <c r="B228" t="s">
        <v>9988</v>
      </c>
      <c r="C228" s="14" t="s">
        <v>1917</v>
      </c>
      <c r="D228" t="s">
        <v>1918</v>
      </c>
      <c r="E228">
        <v>57</v>
      </c>
      <c r="F228">
        <f>SUMIFS('DAILY RECORDS'!$E$2:$E$19978,'DAILY RECORDS'!$B$2:$B$19978,C228,'DAILY RECORDS'!$G$2:$G$19978,"INWARD")</f>
        <v>80</v>
      </c>
      <c r="G228">
        <f>SUMIFS('DAILY RECORDS'!$E$2:$E$19978,'DAILY RECORDS'!$B$2:$B$19978,C228,'DAILY RECORDS'!$G$2:$G$19978,"OUTWARD")</f>
        <v>66</v>
      </c>
      <c r="H228">
        <f t="shared" si="3"/>
        <v>71</v>
      </c>
      <c r="I228" t="s">
        <v>14</v>
      </c>
      <c r="J228" t="s">
        <v>1784</v>
      </c>
      <c r="K228" t="s">
        <v>678</v>
      </c>
      <c r="L228" s="124">
        <v>45718</v>
      </c>
    </row>
    <row r="229" spans="1:12" x14ac:dyDescent="0.25">
      <c r="A229">
        <v>225</v>
      </c>
      <c r="B229" t="s">
        <v>9988</v>
      </c>
      <c r="C229" s="14" t="s">
        <v>1911</v>
      </c>
      <c r="D229" t="s">
        <v>1912</v>
      </c>
      <c r="E229">
        <v>57</v>
      </c>
      <c r="F229">
        <f>SUMIFS('DAILY RECORDS'!$E$2:$E$19978,'DAILY RECORDS'!$B$2:$B$19978,C229,'DAILY RECORDS'!$G$2:$G$19978,"INWARD")</f>
        <v>50</v>
      </c>
      <c r="G229">
        <f>SUMIFS('DAILY RECORDS'!$E$2:$E$19978,'DAILY RECORDS'!$B$2:$B$19978,C229,'DAILY RECORDS'!$G$2:$G$19978,"OUTWARD")</f>
        <v>103</v>
      </c>
      <c r="H229">
        <f t="shared" si="3"/>
        <v>4</v>
      </c>
      <c r="I229" t="s">
        <v>14</v>
      </c>
      <c r="J229" t="s">
        <v>1784</v>
      </c>
      <c r="K229" t="s">
        <v>71</v>
      </c>
      <c r="L229" s="124">
        <v>45718</v>
      </c>
    </row>
    <row r="230" spans="1:12" x14ac:dyDescent="0.25">
      <c r="A230">
        <v>226</v>
      </c>
      <c r="B230" t="s">
        <v>9988</v>
      </c>
      <c r="C230" s="14" t="s">
        <v>1913</v>
      </c>
      <c r="D230" t="s">
        <v>1914</v>
      </c>
      <c r="E230">
        <v>66</v>
      </c>
      <c r="F230">
        <f>SUMIFS('DAILY RECORDS'!$E$2:$E$19978,'DAILY RECORDS'!$B$2:$B$19978,C230,'DAILY RECORDS'!$G$2:$G$19978,"INWARD")</f>
        <v>0</v>
      </c>
      <c r="G230">
        <f>SUMIFS('DAILY RECORDS'!$E$2:$E$19978,'DAILY RECORDS'!$B$2:$B$19978,C230,'DAILY RECORDS'!$G$2:$G$19978,"OUTWARD")</f>
        <v>24</v>
      </c>
      <c r="H230">
        <f t="shared" si="3"/>
        <v>42</v>
      </c>
      <c r="I230" t="s">
        <v>14</v>
      </c>
      <c r="J230" t="s">
        <v>1784</v>
      </c>
      <c r="K230" t="s">
        <v>670</v>
      </c>
      <c r="L230" s="124">
        <v>45718</v>
      </c>
    </row>
    <row r="231" spans="1:12" x14ac:dyDescent="0.25">
      <c r="A231">
        <v>227</v>
      </c>
      <c r="B231" t="s">
        <v>9988</v>
      </c>
      <c r="C231" s="14" t="s">
        <v>1976</v>
      </c>
      <c r="D231" t="s">
        <v>1977</v>
      </c>
      <c r="E231">
        <v>1</v>
      </c>
      <c r="F231">
        <f>SUMIFS('DAILY RECORDS'!$E$2:$E$19978,'DAILY RECORDS'!$B$2:$B$19978,C231,'DAILY RECORDS'!$G$2:$G$19978,"INWARD")</f>
        <v>0</v>
      </c>
      <c r="G231">
        <f>SUMIFS('DAILY RECORDS'!$E$2:$E$19978,'DAILY RECORDS'!$B$2:$B$19978,C231,'DAILY RECORDS'!$G$2:$G$19978,"OUTWARD")</f>
        <v>0</v>
      </c>
      <c r="H231">
        <f t="shared" si="3"/>
        <v>1</v>
      </c>
      <c r="I231" t="s">
        <v>14</v>
      </c>
      <c r="J231" t="s">
        <v>1784</v>
      </c>
      <c r="K231" t="s">
        <v>74</v>
      </c>
      <c r="L231" s="124">
        <v>45718</v>
      </c>
    </row>
    <row r="232" spans="1:12" x14ac:dyDescent="0.25">
      <c r="A232">
        <v>228</v>
      </c>
      <c r="B232" t="s">
        <v>9988</v>
      </c>
      <c r="C232" s="14" t="s">
        <v>1974</v>
      </c>
      <c r="D232" t="s">
        <v>1975</v>
      </c>
      <c r="E232">
        <v>14</v>
      </c>
      <c r="F232">
        <f>SUMIFS('DAILY RECORDS'!$E$2:$E$19978,'DAILY RECORDS'!$B$2:$B$19978,C232,'DAILY RECORDS'!$G$2:$G$19978,"INWARD")</f>
        <v>0</v>
      </c>
      <c r="G232">
        <f>SUMIFS('DAILY RECORDS'!$E$2:$E$19978,'DAILY RECORDS'!$B$2:$B$19978,C232,'DAILY RECORDS'!$G$2:$G$19978,"OUTWARD")</f>
        <v>8</v>
      </c>
      <c r="H232">
        <f t="shared" si="3"/>
        <v>6</v>
      </c>
      <c r="I232" t="s">
        <v>14</v>
      </c>
      <c r="J232" t="s">
        <v>1784</v>
      </c>
      <c r="K232" t="s">
        <v>665</v>
      </c>
      <c r="L232" s="124">
        <v>45718</v>
      </c>
    </row>
    <row r="233" spans="1:12" x14ac:dyDescent="0.25">
      <c r="A233">
        <v>229</v>
      </c>
      <c r="B233" t="s">
        <v>9988</v>
      </c>
      <c r="C233" s="14" t="s">
        <v>1970</v>
      </c>
      <c r="D233" t="s">
        <v>1971</v>
      </c>
      <c r="E233">
        <v>0</v>
      </c>
      <c r="F233">
        <f>SUMIFS('DAILY RECORDS'!$E$2:$E$19978,'DAILY RECORDS'!$B$2:$B$19978,C233,'DAILY RECORDS'!$G$2:$G$19978,"INWARD")</f>
        <v>1</v>
      </c>
      <c r="G233">
        <f>SUMIFS('DAILY RECORDS'!$E$2:$E$19978,'DAILY RECORDS'!$B$2:$B$19978,C233,'DAILY RECORDS'!$G$2:$G$19978,"OUTWARD")</f>
        <v>0</v>
      </c>
      <c r="H233">
        <f t="shared" si="3"/>
        <v>1</v>
      </c>
      <c r="I233" t="s">
        <v>14</v>
      </c>
      <c r="J233" t="s">
        <v>1784</v>
      </c>
      <c r="K233" t="s">
        <v>200</v>
      </c>
      <c r="L233" s="124">
        <v>45718</v>
      </c>
    </row>
    <row r="234" spans="1:12" x14ac:dyDescent="0.25">
      <c r="A234">
        <v>230</v>
      </c>
      <c r="B234" t="s">
        <v>9988</v>
      </c>
      <c r="C234" s="14" t="s">
        <v>1972</v>
      </c>
      <c r="D234" t="s">
        <v>1973</v>
      </c>
      <c r="E234">
        <v>6</v>
      </c>
      <c r="F234">
        <f>SUMIFS('DAILY RECORDS'!$E$2:$E$19978,'DAILY RECORDS'!$B$2:$B$19978,C234,'DAILY RECORDS'!$G$2:$G$19978,"INWARD")</f>
        <v>0</v>
      </c>
      <c r="G234">
        <f>SUMIFS('DAILY RECORDS'!$E$2:$E$19978,'DAILY RECORDS'!$B$2:$B$19978,C234,'DAILY RECORDS'!$G$2:$G$19978,"OUTWARD")</f>
        <v>0</v>
      </c>
      <c r="H234">
        <f t="shared" si="3"/>
        <v>6</v>
      </c>
      <c r="I234" t="s">
        <v>14</v>
      </c>
      <c r="J234" t="s">
        <v>1784</v>
      </c>
      <c r="K234" t="s">
        <v>658</v>
      </c>
      <c r="L234" s="124">
        <v>45718</v>
      </c>
    </row>
    <row r="235" spans="1:12" x14ac:dyDescent="0.25">
      <c r="A235">
        <v>231</v>
      </c>
      <c r="B235" t="s">
        <v>9988</v>
      </c>
      <c r="C235" s="14" t="s">
        <v>1966</v>
      </c>
      <c r="D235" t="s">
        <v>1967</v>
      </c>
      <c r="E235">
        <v>23</v>
      </c>
      <c r="F235">
        <f>SUMIFS('DAILY RECORDS'!$E$2:$E$19978,'DAILY RECORDS'!$B$2:$B$19978,C235,'DAILY RECORDS'!$G$2:$G$19978,"INWARD")</f>
        <v>0</v>
      </c>
      <c r="G235">
        <f>SUMIFS('DAILY RECORDS'!$E$2:$E$19978,'DAILY RECORDS'!$B$2:$B$19978,C235,'DAILY RECORDS'!$G$2:$G$19978,"OUTWARD")</f>
        <v>14</v>
      </c>
      <c r="H235">
        <f t="shared" si="3"/>
        <v>9</v>
      </c>
      <c r="I235" t="s">
        <v>14</v>
      </c>
      <c r="J235" t="s">
        <v>1784</v>
      </c>
      <c r="K235" t="s">
        <v>108</v>
      </c>
      <c r="L235" s="124">
        <v>45718</v>
      </c>
    </row>
    <row r="236" spans="1:12" x14ac:dyDescent="0.25">
      <c r="A236">
        <v>232</v>
      </c>
      <c r="B236" t="s">
        <v>9988</v>
      </c>
      <c r="C236" s="14" t="s">
        <v>1968</v>
      </c>
      <c r="D236" t="s">
        <v>1969</v>
      </c>
      <c r="E236">
        <v>44</v>
      </c>
      <c r="F236">
        <f>SUMIFS('DAILY RECORDS'!$E$2:$E$19978,'DAILY RECORDS'!$B$2:$B$19978,C236,'DAILY RECORDS'!$G$2:$G$19978,"INWARD")</f>
        <v>0</v>
      </c>
      <c r="G236">
        <f>SUMIFS('DAILY RECORDS'!$E$2:$E$19978,'DAILY RECORDS'!$B$2:$B$19978,C236,'DAILY RECORDS'!$G$2:$G$19978,"OUTWARD")</f>
        <v>9</v>
      </c>
      <c r="H236">
        <f t="shared" si="3"/>
        <v>35</v>
      </c>
      <c r="I236" t="s">
        <v>14</v>
      </c>
      <c r="J236" t="s">
        <v>1784</v>
      </c>
      <c r="K236" t="s">
        <v>476</v>
      </c>
      <c r="L236" s="124">
        <v>45718</v>
      </c>
    </row>
    <row r="237" spans="1:12" x14ac:dyDescent="0.25">
      <c r="A237">
        <v>233</v>
      </c>
      <c r="B237" t="s">
        <v>9988</v>
      </c>
      <c r="C237" s="14" t="s">
        <v>1962</v>
      </c>
      <c r="D237" t="s">
        <v>1963</v>
      </c>
      <c r="E237">
        <v>0</v>
      </c>
      <c r="F237">
        <f>SUMIFS('DAILY RECORDS'!$E$2:$E$19978,'DAILY RECORDS'!$B$2:$B$19978,C237,'DAILY RECORDS'!$G$2:$G$19978,"INWARD")</f>
        <v>0</v>
      </c>
      <c r="G237">
        <f>SUMIFS('DAILY RECORDS'!$E$2:$E$19978,'DAILY RECORDS'!$B$2:$B$19978,C237,'DAILY RECORDS'!$G$2:$G$19978,"OUTWARD")</f>
        <v>0</v>
      </c>
      <c r="H237">
        <f t="shared" si="3"/>
        <v>0</v>
      </c>
      <c r="I237" t="s">
        <v>14</v>
      </c>
      <c r="J237" t="s">
        <v>1784</v>
      </c>
      <c r="K237" t="s">
        <v>470</v>
      </c>
      <c r="L237" s="124">
        <v>45718</v>
      </c>
    </row>
    <row r="238" spans="1:12" x14ac:dyDescent="0.25">
      <c r="A238">
        <v>234</v>
      </c>
      <c r="B238" t="s">
        <v>9988</v>
      </c>
      <c r="C238" s="14" t="s">
        <v>1964</v>
      </c>
      <c r="D238" t="s">
        <v>1965</v>
      </c>
      <c r="E238">
        <v>6</v>
      </c>
      <c r="F238">
        <f>SUMIFS('DAILY RECORDS'!$E$2:$E$19978,'DAILY RECORDS'!$B$2:$B$19978,C238,'DAILY RECORDS'!$G$2:$G$19978,"INWARD")</f>
        <v>0</v>
      </c>
      <c r="G238">
        <f>SUMIFS('DAILY RECORDS'!$E$2:$E$19978,'DAILY RECORDS'!$B$2:$B$19978,C238,'DAILY RECORDS'!$G$2:$G$19978,"OUTWARD")</f>
        <v>5</v>
      </c>
      <c r="H238">
        <f t="shared" si="3"/>
        <v>1</v>
      </c>
      <c r="I238" t="s">
        <v>14</v>
      </c>
      <c r="J238" t="s">
        <v>1784</v>
      </c>
      <c r="K238" t="s">
        <v>473</v>
      </c>
      <c r="L238" s="124">
        <v>45718</v>
      </c>
    </row>
    <row r="239" spans="1:12" x14ac:dyDescent="0.25">
      <c r="A239">
        <v>235</v>
      </c>
      <c r="B239" t="s">
        <v>9988</v>
      </c>
      <c r="C239" s="14" t="s">
        <v>1958</v>
      </c>
      <c r="D239" t="s">
        <v>1959</v>
      </c>
      <c r="E239">
        <v>29</v>
      </c>
      <c r="F239">
        <f>SUMIFS('DAILY RECORDS'!$E$2:$E$19978,'DAILY RECORDS'!$B$2:$B$19978,C239,'DAILY RECORDS'!$G$2:$G$19978,"INWARD")</f>
        <v>0</v>
      </c>
      <c r="G239">
        <f>SUMIFS('DAILY RECORDS'!$E$2:$E$19978,'DAILY RECORDS'!$B$2:$B$19978,C239,'DAILY RECORDS'!$G$2:$G$19978,"OUTWARD")</f>
        <v>0</v>
      </c>
      <c r="H239">
        <f t="shared" si="3"/>
        <v>29</v>
      </c>
      <c r="I239" t="s">
        <v>14</v>
      </c>
      <c r="J239" t="s">
        <v>1784</v>
      </c>
      <c r="K239" t="s">
        <v>464</v>
      </c>
      <c r="L239" s="124">
        <v>45718</v>
      </c>
    </row>
    <row r="240" spans="1:12" x14ac:dyDescent="0.25">
      <c r="A240">
        <v>236</v>
      </c>
      <c r="B240" t="s">
        <v>9988</v>
      </c>
      <c r="C240" s="14" t="s">
        <v>1960</v>
      </c>
      <c r="D240" t="s">
        <v>1961</v>
      </c>
      <c r="E240">
        <v>30</v>
      </c>
      <c r="F240">
        <f>SUMIFS('DAILY RECORDS'!$E$2:$E$19978,'DAILY RECORDS'!$B$2:$B$19978,C240,'DAILY RECORDS'!$G$2:$G$19978,"INWARD")</f>
        <v>3</v>
      </c>
      <c r="G240">
        <f>SUMIFS('DAILY RECORDS'!$E$2:$E$19978,'DAILY RECORDS'!$B$2:$B$19978,C240,'DAILY RECORDS'!$G$2:$G$19978,"OUTWARD")</f>
        <v>3</v>
      </c>
      <c r="H240">
        <f t="shared" si="3"/>
        <v>30</v>
      </c>
      <c r="I240" t="s">
        <v>14</v>
      </c>
      <c r="J240" t="s">
        <v>1784</v>
      </c>
      <c r="K240" t="s">
        <v>467</v>
      </c>
      <c r="L240" s="124">
        <v>45718</v>
      </c>
    </row>
    <row r="241" spans="1:12" x14ac:dyDescent="0.25">
      <c r="A241">
        <v>237</v>
      </c>
      <c r="B241" t="s">
        <v>9988</v>
      </c>
      <c r="C241" s="14" t="s">
        <v>1956</v>
      </c>
      <c r="D241" t="s">
        <v>1957</v>
      </c>
      <c r="E241">
        <v>10</v>
      </c>
      <c r="F241">
        <f>SUMIFS('DAILY RECORDS'!$E$2:$E$19978,'DAILY RECORDS'!$B$2:$B$19978,C241,'DAILY RECORDS'!$G$2:$G$19978,"INWARD")</f>
        <v>1</v>
      </c>
      <c r="G241">
        <f>SUMIFS('DAILY RECORDS'!$E$2:$E$19978,'DAILY RECORDS'!$B$2:$B$19978,C241,'DAILY RECORDS'!$G$2:$G$19978,"OUTWARD")</f>
        <v>11</v>
      </c>
      <c r="H241">
        <f t="shared" si="3"/>
        <v>0</v>
      </c>
      <c r="I241" t="s">
        <v>14</v>
      </c>
      <c r="J241" t="s">
        <v>1784</v>
      </c>
      <c r="K241" t="s">
        <v>458</v>
      </c>
      <c r="L241" s="124">
        <v>45718</v>
      </c>
    </row>
    <row r="242" spans="1:12" x14ac:dyDescent="0.25">
      <c r="A242">
        <v>238</v>
      </c>
      <c r="B242" t="s">
        <v>9988</v>
      </c>
      <c r="C242" s="14" t="s">
        <v>1903</v>
      </c>
      <c r="D242" t="s">
        <v>1904</v>
      </c>
      <c r="E242">
        <v>0</v>
      </c>
      <c r="F242">
        <f>SUMIFS('DAILY RECORDS'!$E$2:$E$19978,'DAILY RECORDS'!$B$2:$B$19978,C242,'DAILY RECORDS'!$G$2:$G$19978,"INWARD")</f>
        <v>0</v>
      </c>
      <c r="G242">
        <f>SUMIFS('DAILY RECORDS'!$E$2:$E$19978,'DAILY RECORDS'!$B$2:$B$19978,C242,'DAILY RECORDS'!$G$2:$G$19978,"OUTWARD")</f>
        <v>0</v>
      </c>
      <c r="H242">
        <f t="shared" si="3"/>
        <v>0</v>
      </c>
      <c r="I242" t="s">
        <v>14</v>
      </c>
      <c r="J242" t="s">
        <v>1784</v>
      </c>
      <c r="K242" t="s">
        <v>461</v>
      </c>
      <c r="L242" s="124">
        <v>45718</v>
      </c>
    </row>
    <row r="243" spans="1:12" x14ac:dyDescent="0.25">
      <c r="A243">
        <v>239</v>
      </c>
      <c r="B243" t="s">
        <v>9988</v>
      </c>
      <c r="C243" s="14" t="s">
        <v>1878</v>
      </c>
      <c r="D243" t="s">
        <v>1879</v>
      </c>
      <c r="E243">
        <v>47</v>
      </c>
      <c r="F243">
        <f>SUMIFS('DAILY RECORDS'!$E$2:$E$19978,'DAILY RECORDS'!$B$2:$B$19978,C243,'DAILY RECORDS'!$G$2:$G$19978,"INWARD")</f>
        <v>55</v>
      </c>
      <c r="G243">
        <f>SUMIFS('DAILY RECORDS'!$E$2:$E$19978,'DAILY RECORDS'!$B$2:$B$19978,C243,'DAILY RECORDS'!$G$2:$G$19978,"OUTWARD")</f>
        <v>63</v>
      </c>
      <c r="H243">
        <f t="shared" si="3"/>
        <v>39</v>
      </c>
      <c r="I243" t="s">
        <v>14</v>
      </c>
      <c r="J243" t="s">
        <v>1784</v>
      </c>
      <c r="K243" t="s">
        <v>181</v>
      </c>
      <c r="L243" s="124">
        <v>45718</v>
      </c>
    </row>
    <row r="244" spans="1:12" x14ac:dyDescent="0.25">
      <c r="A244">
        <v>240</v>
      </c>
      <c r="B244" t="s">
        <v>9988</v>
      </c>
      <c r="C244" s="14" t="s">
        <v>1880</v>
      </c>
      <c r="D244" t="s">
        <v>1881</v>
      </c>
      <c r="E244">
        <v>1</v>
      </c>
      <c r="F244">
        <f>SUMIFS('DAILY RECORDS'!$E$2:$E$19978,'DAILY RECORDS'!$B$2:$B$19978,C244,'DAILY RECORDS'!$G$2:$G$19978,"INWARD")</f>
        <v>0</v>
      </c>
      <c r="G244">
        <f>SUMIFS('DAILY RECORDS'!$E$2:$E$19978,'DAILY RECORDS'!$B$2:$B$19978,C244,'DAILY RECORDS'!$G$2:$G$19978,"OUTWARD")</f>
        <v>0</v>
      </c>
      <c r="H244">
        <f t="shared" si="3"/>
        <v>1</v>
      </c>
      <c r="I244" t="s">
        <v>14</v>
      </c>
      <c r="J244" t="s">
        <v>1784</v>
      </c>
      <c r="K244" t="s">
        <v>545</v>
      </c>
      <c r="L244" s="124">
        <v>45718</v>
      </c>
    </row>
    <row r="245" spans="1:12" x14ac:dyDescent="0.25">
      <c r="A245">
        <v>241</v>
      </c>
      <c r="B245" t="s">
        <v>9988</v>
      </c>
      <c r="C245" s="14" t="s">
        <v>1882</v>
      </c>
      <c r="D245" t="s">
        <v>1883</v>
      </c>
      <c r="E245">
        <v>60</v>
      </c>
      <c r="F245">
        <f>SUMIFS('DAILY RECORDS'!$E$2:$E$19978,'DAILY RECORDS'!$B$2:$B$19978,C245,'DAILY RECORDS'!$G$2:$G$19978,"INWARD")</f>
        <v>0</v>
      </c>
      <c r="G245">
        <f>SUMIFS('DAILY RECORDS'!$E$2:$E$19978,'DAILY RECORDS'!$B$2:$B$19978,C245,'DAILY RECORDS'!$G$2:$G$19978,"OUTWARD")</f>
        <v>0</v>
      </c>
      <c r="H245">
        <f t="shared" si="3"/>
        <v>60</v>
      </c>
      <c r="I245" t="s">
        <v>14</v>
      </c>
      <c r="J245" t="s">
        <v>1784</v>
      </c>
      <c r="K245" t="s">
        <v>564</v>
      </c>
      <c r="L245" s="124">
        <v>45718</v>
      </c>
    </row>
    <row r="246" spans="1:12" x14ac:dyDescent="0.25">
      <c r="A246">
        <v>242</v>
      </c>
      <c r="B246" t="s">
        <v>9988</v>
      </c>
      <c r="C246" s="14" t="s">
        <v>1876</v>
      </c>
      <c r="D246" t="s">
        <v>1877</v>
      </c>
      <c r="E246">
        <v>76</v>
      </c>
      <c r="F246">
        <f>SUMIFS('DAILY RECORDS'!$E$2:$E$19978,'DAILY RECORDS'!$B$2:$B$19978,C246,'DAILY RECORDS'!$G$2:$G$19978,"INWARD")</f>
        <v>0</v>
      </c>
      <c r="G246">
        <f>SUMIFS('DAILY RECORDS'!$E$2:$E$19978,'DAILY RECORDS'!$B$2:$B$19978,C246,'DAILY RECORDS'!$G$2:$G$19978,"OUTWARD")</f>
        <v>44</v>
      </c>
      <c r="H246">
        <f t="shared" si="3"/>
        <v>32</v>
      </c>
      <c r="I246" t="s">
        <v>14</v>
      </c>
      <c r="J246" t="s">
        <v>1784</v>
      </c>
      <c r="K246" t="s">
        <v>83</v>
      </c>
      <c r="L246" s="124">
        <v>45718</v>
      </c>
    </row>
    <row r="247" spans="1:12" x14ac:dyDescent="0.25">
      <c r="A247">
        <v>243</v>
      </c>
      <c r="B247" t="s">
        <v>9988</v>
      </c>
      <c r="C247" s="14" t="s">
        <v>1948</v>
      </c>
      <c r="D247" t="s">
        <v>1949</v>
      </c>
      <c r="E247">
        <v>12</v>
      </c>
      <c r="F247">
        <f>SUMIFS('DAILY RECORDS'!$E$2:$E$19978,'DAILY RECORDS'!$B$2:$B$19978,C247,'DAILY RECORDS'!$G$2:$G$19978,"INWARD")</f>
        <v>45</v>
      </c>
      <c r="G247">
        <f>SUMIFS('DAILY RECORDS'!$E$2:$E$19978,'DAILY RECORDS'!$B$2:$B$19978,C247,'DAILY RECORDS'!$G$2:$G$19978,"OUTWARD")</f>
        <v>10</v>
      </c>
      <c r="H247">
        <f t="shared" si="3"/>
        <v>47</v>
      </c>
      <c r="I247" t="s">
        <v>14</v>
      </c>
      <c r="J247" t="s">
        <v>1784</v>
      </c>
      <c r="K247" t="s">
        <v>80</v>
      </c>
      <c r="L247" s="124">
        <v>45718</v>
      </c>
    </row>
    <row r="248" spans="1:12" x14ac:dyDescent="0.25">
      <c r="A248">
        <v>244</v>
      </c>
      <c r="B248" t="s">
        <v>9988</v>
      </c>
      <c r="C248" s="14" t="s">
        <v>1944</v>
      </c>
      <c r="D248" t="s">
        <v>1945</v>
      </c>
      <c r="E248">
        <v>38</v>
      </c>
      <c r="F248">
        <f>SUMIFS('DAILY RECORDS'!$E$2:$E$19978,'DAILY RECORDS'!$B$2:$B$19978,C248,'DAILY RECORDS'!$G$2:$G$19978,"INWARD")</f>
        <v>0</v>
      </c>
      <c r="G248">
        <f>SUMIFS('DAILY RECORDS'!$E$2:$E$19978,'DAILY RECORDS'!$B$2:$B$19978,C248,'DAILY RECORDS'!$G$2:$G$19978,"OUTWARD")</f>
        <v>0</v>
      </c>
      <c r="H248">
        <f t="shared" si="3"/>
        <v>38</v>
      </c>
      <c r="I248" t="s">
        <v>14</v>
      </c>
      <c r="J248" t="s">
        <v>1784</v>
      </c>
      <c r="K248" t="s">
        <v>89</v>
      </c>
      <c r="L248" s="124">
        <v>45718</v>
      </c>
    </row>
    <row r="249" spans="1:12" x14ac:dyDescent="0.25">
      <c r="A249">
        <v>245</v>
      </c>
      <c r="B249" t="s">
        <v>9988</v>
      </c>
      <c r="C249" s="14" t="s">
        <v>1946</v>
      </c>
      <c r="D249" t="s">
        <v>1947</v>
      </c>
      <c r="E249">
        <v>14</v>
      </c>
      <c r="F249">
        <f>SUMIFS('DAILY RECORDS'!$E$2:$E$19978,'DAILY RECORDS'!$B$2:$B$19978,C249,'DAILY RECORDS'!$G$2:$G$19978,"INWARD")</f>
        <v>0</v>
      </c>
      <c r="G249">
        <f>SUMIFS('DAILY RECORDS'!$E$2:$E$19978,'DAILY RECORDS'!$B$2:$B$19978,C249,'DAILY RECORDS'!$G$2:$G$19978,"OUTWARD")</f>
        <v>0</v>
      </c>
      <c r="H249">
        <f t="shared" si="3"/>
        <v>14</v>
      </c>
      <c r="I249" t="s">
        <v>14</v>
      </c>
      <c r="J249" t="s">
        <v>1784</v>
      </c>
      <c r="K249" t="s">
        <v>86</v>
      </c>
      <c r="L249" s="124">
        <v>45718</v>
      </c>
    </row>
    <row r="250" spans="1:12" x14ac:dyDescent="0.25">
      <c r="A250">
        <v>246</v>
      </c>
      <c r="B250" t="s">
        <v>9988</v>
      </c>
      <c r="C250" s="14" t="s">
        <v>1942</v>
      </c>
      <c r="D250" t="s">
        <v>1943</v>
      </c>
      <c r="E250">
        <v>0</v>
      </c>
      <c r="F250">
        <f>SUMIFS('DAILY RECORDS'!$E$2:$E$19978,'DAILY RECORDS'!$B$2:$B$19978,C250,'DAILY RECORDS'!$G$2:$G$19978,"INWARD")</f>
        <v>26</v>
      </c>
      <c r="G250">
        <f>SUMIFS('DAILY RECORDS'!$E$2:$E$19978,'DAILY RECORDS'!$B$2:$B$19978,C250,'DAILY RECORDS'!$G$2:$G$19978,"OUTWARD")</f>
        <v>7</v>
      </c>
      <c r="H250">
        <f t="shared" si="3"/>
        <v>19</v>
      </c>
      <c r="I250" t="s">
        <v>14</v>
      </c>
      <c r="J250" t="s">
        <v>1784</v>
      </c>
      <c r="K250" t="s">
        <v>175</v>
      </c>
      <c r="L250" s="124">
        <v>45718</v>
      </c>
    </row>
    <row r="251" spans="1:12" x14ac:dyDescent="0.25">
      <c r="A251">
        <v>247</v>
      </c>
      <c r="B251" t="s">
        <v>9988</v>
      </c>
      <c r="C251" s="14" t="s">
        <v>1938</v>
      </c>
      <c r="D251" t="s">
        <v>1939</v>
      </c>
      <c r="E251">
        <v>2</v>
      </c>
      <c r="F251">
        <f>SUMIFS('DAILY RECORDS'!$E$2:$E$19978,'DAILY RECORDS'!$B$2:$B$19978,C251,'DAILY RECORDS'!$G$2:$G$19978,"INWARD")</f>
        <v>21</v>
      </c>
      <c r="G251">
        <f>SUMIFS('DAILY RECORDS'!$E$2:$E$19978,'DAILY RECORDS'!$B$2:$B$19978,C251,'DAILY RECORDS'!$G$2:$G$19978,"OUTWARD")</f>
        <v>8</v>
      </c>
      <c r="H251">
        <f t="shared" si="3"/>
        <v>15</v>
      </c>
      <c r="I251" t="s">
        <v>14</v>
      </c>
      <c r="J251" t="s">
        <v>1784</v>
      </c>
      <c r="K251" t="s">
        <v>105</v>
      </c>
      <c r="L251" s="124">
        <v>45718</v>
      </c>
    </row>
    <row r="252" spans="1:12" x14ac:dyDescent="0.25">
      <c r="A252">
        <v>248</v>
      </c>
      <c r="B252" t="s">
        <v>9988</v>
      </c>
      <c r="C252" s="14" t="s">
        <v>1940</v>
      </c>
      <c r="D252" t="s">
        <v>1941</v>
      </c>
      <c r="E252">
        <v>17</v>
      </c>
      <c r="F252">
        <f>SUMIFS('DAILY RECORDS'!$E$2:$E$19978,'DAILY RECORDS'!$B$2:$B$19978,C252,'DAILY RECORDS'!$G$2:$G$19978,"INWARD")</f>
        <v>50</v>
      </c>
      <c r="G252">
        <f>SUMIFS('DAILY RECORDS'!$E$2:$E$19978,'DAILY RECORDS'!$B$2:$B$19978,C252,'DAILY RECORDS'!$G$2:$G$19978,"OUTWARD")</f>
        <v>0</v>
      </c>
      <c r="H252">
        <f t="shared" si="3"/>
        <v>67</v>
      </c>
      <c r="I252" t="s">
        <v>14</v>
      </c>
      <c r="J252" t="s">
        <v>1784</v>
      </c>
      <c r="K252" t="s">
        <v>343</v>
      </c>
      <c r="L252" s="124">
        <v>45718</v>
      </c>
    </row>
    <row r="253" spans="1:12" x14ac:dyDescent="0.25">
      <c r="A253">
        <v>249</v>
      </c>
      <c r="B253" t="s">
        <v>9988</v>
      </c>
      <c r="C253" s="14" t="s">
        <v>1931</v>
      </c>
      <c r="D253" t="s">
        <v>1932</v>
      </c>
      <c r="E253">
        <v>2</v>
      </c>
      <c r="F253">
        <f>SUMIFS('DAILY RECORDS'!$E$2:$E$19978,'DAILY RECORDS'!$B$2:$B$19978,C253,'DAILY RECORDS'!$G$2:$G$19978,"INWARD")</f>
        <v>22</v>
      </c>
      <c r="G253">
        <f>SUMIFS('DAILY RECORDS'!$E$2:$E$19978,'DAILY RECORDS'!$B$2:$B$19978,C253,'DAILY RECORDS'!$G$2:$G$19978,"OUTWARD")</f>
        <v>12</v>
      </c>
      <c r="H253">
        <f t="shared" si="3"/>
        <v>12</v>
      </c>
      <c r="I253" t="s">
        <v>14</v>
      </c>
      <c r="J253" t="s">
        <v>1784</v>
      </c>
      <c r="K253" t="s">
        <v>622</v>
      </c>
      <c r="L253" s="124">
        <v>45718</v>
      </c>
    </row>
    <row r="254" spans="1:12" x14ac:dyDescent="0.25">
      <c r="A254">
        <v>250</v>
      </c>
      <c r="B254" t="s">
        <v>9988</v>
      </c>
      <c r="C254" s="14" t="s">
        <v>1933</v>
      </c>
      <c r="D254" t="s">
        <v>1934</v>
      </c>
      <c r="E254">
        <v>83</v>
      </c>
      <c r="F254">
        <f>SUMIFS('DAILY RECORDS'!$E$2:$E$19978,'DAILY RECORDS'!$B$2:$B$19978,C254,'DAILY RECORDS'!$G$2:$G$19978,"INWARD")</f>
        <v>0</v>
      </c>
      <c r="G254">
        <f>SUMIFS('DAILY RECORDS'!$E$2:$E$19978,'DAILY RECORDS'!$B$2:$B$19978,C254,'DAILY RECORDS'!$G$2:$G$19978,"OUTWARD")</f>
        <v>0</v>
      </c>
      <c r="H254">
        <f t="shared" si="3"/>
        <v>83</v>
      </c>
      <c r="I254" t="s">
        <v>14</v>
      </c>
      <c r="J254" t="s">
        <v>1784</v>
      </c>
      <c r="K254" t="s">
        <v>625</v>
      </c>
      <c r="L254" s="124">
        <v>45718</v>
      </c>
    </row>
    <row r="255" spans="1:12" x14ac:dyDescent="0.25">
      <c r="A255">
        <v>251</v>
      </c>
      <c r="B255" t="s">
        <v>9988</v>
      </c>
      <c r="C255" s="14" t="s">
        <v>1935</v>
      </c>
      <c r="D255" t="s">
        <v>1936</v>
      </c>
      <c r="E255">
        <v>7</v>
      </c>
      <c r="F255">
        <f>SUMIFS('DAILY RECORDS'!$E$2:$E$19978,'DAILY RECORDS'!$B$2:$B$19978,C255,'DAILY RECORDS'!$G$2:$G$19978,"INWARD")</f>
        <v>0</v>
      </c>
      <c r="G255">
        <f>SUMIFS('DAILY RECORDS'!$E$2:$E$19978,'DAILY RECORDS'!$B$2:$B$19978,C255,'DAILY RECORDS'!$G$2:$G$19978,"OUTWARD")</f>
        <v>0</v>
      </c>
      <c r="H255">
        <f t="shared" si="3"/>
        <v>7</v>
      </c>
      <c r="I255" t="s">
        <v>14</v>
      </c>
      <c r="J255" t="s">
        <v>1784</v>
      </c>
      <c r="K255" t="s">
        <v>1937</v>
      </c>
      <c r="L255" s="124">
        <v>45718</v>
      </c>
    </row>
    <row r="256" spans="1:12" x14ac:dyDescent="0.25">
      <c r="A256">
        <v>252</v>
      </c>
      <c r="B256" t="s">
        <v>9988</v>
      </c>
      <c r="C256" s="14" t="s">
        <v>1925</v>
      </c>
      <c r="D256" t="s">
        <v>1926</v>
      </c>
      <c r="E256">
        <v>10</v>
      </c>
      <c r="F256">
        <f>SUMIFS('DAILY RECORDS'!$E$2:$E$19978,'DAILY RECORDS'!$B$2:$B$19978,C256,'DAILY RECORDS'!$G$2:$G$19978,"INWARD")</f>
        <v>0</v>
      </c>
      <c r="G256">
        <f>SUMIFS('DAILY RECORDS'!$E$2:$E$19978,'DAILY RECORDS'!$B$2:$B$19978,C256,'DAILY RECORDS'!$G$2:$G$19978,"OUTWARD")</f>
        <v>0</v>
      </c>
      <c r="H256">
        <f t="shared" si="3"/>
        <v>10</v>
      </c>
      <c r="I256" t="s">
        <v>14</v>
      </c>
      <c r="J256" t="s">
        <v>1784</v>
      </c>
      <c r="K256" t="s">
        <v>1927</v>
      </c>
      <c r="L256" s="124">
        <v>45718</v>
      </c>
    </row>
    <row r="257" spans="1:12" x14ac:dyDescent="0.25">
      <c r="A257">
        <v>253</v>
      </c>
      <c r="B257" t="s">
        <v>9988</v>
      </c>
      <c r="C257" s="14" t="s">
        <v>1928</v>
      </c>
      <c r="D257" t="s">
        <v>1929</v>
      </c>
      <c r="E257">
        <v>1</v>
      </c>
      <c r="F257">
        <f>SUMIFS('DAILY RECORDS'!$E$2:$E$19978,'DAILY RECORDS'!$B$2:$B$19978,C257,'DAILY RECORDS'!$G$2:$G$19978,"INWARD")</f>
        <v>0</v>
      </c>
      <c r="G257">
        <f>SUMIFS('DAILY RECORDS'!$E$2:$E$19978,'DAILY RECORDS'!$B$2:$B$19978,C257,'DAILY RECORDS'!$G$2:$G$19978,"OUTWARD")</f>
        <v>1</v>
      </c>
      <c r="H257">
        <f t="shared" si="3"/>
        <v>0</v>
      </c>
      <c r="I257" t="s">
        <v>14</v>
      </c>
      <c r="J257" t="s">
        <v>1784</v>
      </c>
      <c r="K257" t="s">
        <v>1930</v>
      </c>
      <c r="L257" s="124">
        <v>45718</v>
      </c>
    </row>
    <row r="258" spans="1:12" x14ac:dyDescent="0.25">
      <c r="A258">
        <v>254</v>
      </c>
      <c r="B258" t="s">
        <v>9988</v>
      </c>
      <c r="C258" s="14" t="s">
        <v>1919</v>
      </c>
      <c r="D258" t="s">
        <v>1920</v>
      </c>
      <c r="E258">
        <v>8</v>
      </c>
      <c r="F258">
        <f>SUMIFS('DAILY RECORDS'!$E$2:$E$19978,'DAILY RECORDS'!$B$2:$B$19978,C258,'DAILY RECORDS'!$G$2:$G$19978,"INWARD")</f>
        <v>0</v>
      </c>
      <c r="G258">
        <f>SUMIFS('DAILY RECORDS'!$E$2:$E$19978,'DAILY RECORDS'!$B$2:$B$19978,C258,'DAILY RECORDS'!$G$2:$G$19978,"OUTWARD")</f>
        <v>0</v>
      </c>
      <c r="H258">
        <f t="shared" si="3"/>
        <v>8</v>
      </c>
      <c r="I258" t="s">
        <v>14</v>
      </c>
      <c r="J258" t="s">
        <v>1784</v>
      </c>
      <c r="K258" t="s">
        <v>1921</v>
      </c>
      <c r="L258" s="124">
        <v>45718</v>
      </c>
    </row>
    <row r="259" spans="1:12" x14ac:dyDescent="0.25">
      <c r="A259">
        <v>255</v>
      </c>
      <c r="B259" t="s">
        <v>9988</v>
      </c>
      <c r="C259" s="14" t="s">
        <v>1922</v>
      </c>
      <c r="D259" t="s">
        <v>1923</v>
      </c>
      <c r="E259">
        <v>2</v>
      </c>
      <c r="F259">
        <f>SUMIFS('DAILY RECORDS'!$E$2:$E$19978,'DAILY RECORDS'!$B$2:$B$19978,C259,'DAILY RECORDS'!$G$2:$G$19978,"INWARD")</f>
        <v>0</v>
      </c>
      <c r="G259">
        <f>SUMIFS('DAILY RECORDS'!$E$2:$E$19978,'DAILY RECORDS'!$B$2:$B$19978,C259,'DAILY RECORDS'!$G$2:$G$19978,"OUTWARD")</f>
        <v>0</v>
      </c>
      <c r="H259">
        <f t="shared" si="3"/>
        <v>2</v>
      </c>
      <c r="I259" t="s">
        <v>14</v>
      </c>
      <c r="J259" t="s">
        <v>1784</v>
      </c>
      <c r="K259" t="s">
        <v>1924</v>
      </c>
      <c r="L259" s="124">
        <v>45718</v>
      </c>
    </row>
    <row r="260" spans="1:12" x14ac:dyDescent="0.25">
      <c r="A260">
        <v>256</v>
      </c>
      <c r="B260" t="s">
        <v>9988</v>
      </c>
      <c r="C260" s="14" t="s">
        <v>1905</v>
      </c>
      <c r="D260" t="s">
        <v>1906</v>
      </c>
      <c r="E260">
        <v>28</v>
      </c>
      <c r="F260">
        <f>SUMIFS('DAILY RECORDS'!$E$2:$E$19978,'DAILY RECORDS'!$B$2:$B$19978,C260,'DAILY RECORDS'!$G$2:$G$19978,"INWARD")</f>
        <v>162</v>
      </c>
      <c r="G260">
        <f>SUMIFS('DAILY RECORDS'!$E$2:$E$19978,'DAILY RECORDS'!$B$2:$B$19978,C260,'DAILY RECORDS'!$G$2:$G$19978,"OUTWARD")</f>
        <v>90</v>
      </c>
      <c r="H260">
        <f t="shared" si="3"/>
        <v>100</v>
      </c>
      <c r="I260" t="s">
        <v>14</v>
      </c>
      <c r="J260" t="s">
        <v>1784</v>
      </c>
      <c r="K260" t="s">
        <v>11548</v>
      </c>
      <c r="L260" s="124">
        <v>45718</v>
      </c>
    </row>
    <row r="261" spans="1:12" x14ac:dyDescent="0.25">
      <c r="A261">
        <v>257</v>
      </c>
      <c r="B261" t="s">
        <v>9988</v>
      </c>
      <c r="C261" s="14" t="s">
        <v>1907</v>
      </c>
      <c r="D261" t="s">
        <v>1908</v>
      </c>
      <c r="E261">
        <v>108</v>
      </c>
      <c r="F261">
        <f>SUMIFS('DAILY RECORDS'!$E$2:$E$19978,'DAILY RECORDS'!$B$2:$B$19978,C261,'DAILY RECORDS'!$G$2:$G$19978,"INWARD")</f>
        <v>33</v>
      </c>
      <c r="G261">
        <f>SUMIFS('DAILY RECORDS'!$E$2:$E$19978,'DAILY RECORDS'!$B$2:$B$19978,C261,'DAILY RECORDS'!$G$2:$G$19978,"OUTWARD")</f>
        <v>4</v>
      </c>
      <c r="H261">
        <f t="shared" si="3"/>
        <v>137</v>
      </c>
      <c r="I261" t="s">
        <v>14</v>
      </c>
      <c r="J261" t="s">
        <v>1784</v>
      </c>
      <c r="K261" t="s">
        <v>141</v>
      </c>
      <c r="L261" s="124">
        <v>45718</v>
      </c>
    </row>
    <row r="262" spans="1:12" x14ac:dyDescent="0.25">
      <c r="A262">
        <v>258</v>
      </c>
      <c r="B262" t="s">
        <v>9988</v>
      </c>
      <c r="C262" s="14" t="s">
        <v>1901</v>
      </c>
      <c r="D262" t="s">
        <v>1902</v>
      </c>
      <c r="E262">
        <v>177</v>
      </c>
      <c r="F262">
        <f>SUMIFS('DAILY RECORDS'!$E$2:$E$19978,'DAILY RECORDS'!$B$2:$B$19978,C262,'DAILY RECORDS'!$G$2:$G$19978,"INWARD")</f>
        <v>0</v>
      </c>
      <c r="G262">
        <f>SUMIFS('DAILY RECORDS'!$E$2:$E$19978,'DAILY RECORDS'!$B$2:$B$19978,C262,'DAILY RECORDS'!$G$2:$G$19978,"OUTWARD")</f>
        <v>36</v>
      </c>
      <c r="H262">
        <f t="shared" ref="H262:H325" si="4">(E262+F262)-G262</f>
        <v>141</v>
      </c>
      <c r="I262" t="s">
        <v>14</v>
      </c>
      <c r="J262" t="s">
        <v>1784</v>
      </c>
      <c r="K262" t="s">
        <v>133</v>
      </c>
      <c r="L262" s="124">
        <v>45718</v>
      </c>
    </row>
    <row r="263" spans="1:12" x14ac:dyDescent="0.25">
      <c r="A263">
        <v>259</v>
      </c>
      <c r="B263" t="s">
        <v>9988</v>
      </c>
      <c r="C263" s="14" t="s">
        <v>3607</v>
      </c>
      <c r="D263" t="s">
        <v>3608</v>
      </c>
      <c r="E263">
        <v>42</v>
      </c>
      <c r="F263">
        <f>SUMIFS('DAILY RECORDS'!$E$2:$E$19978,'DAILY RECORDS'!$B$2:$B$19978,C263,'DAILY RECORDS'!$G$2:$G$19978,"INWARD")</f>
        <v>1</v>
      </c>
      <c r="G263">
        <f>SUMIFS('DAILY RECORDS'!$E$2:$E$19978,'DAILY RECORDS'!$B$2:$B$19978,C263,'DAILY RECORDS'!$G$2:$G$19978,"OUTWARD")</f>
        <v>10</v>
      </c>
      <c r="H263">
        <f t="shared" si="4"/>
        <v>33</v>
      </c>
      <c r="I263" t="s">
        <v>14</v>
      </c>
      <c r="J263" t="s">
        <v>1784</v>
      </c>
      <c r="K263" t="s">
        <v>135</v>
      </c>
      <c r="L263" s="124">
        <v>45718</v>
      </c>
    </row>
    <row r="264" spans="1:12" x14ac:dyDescent="0.25">
      <c r="A264">
        <v>260</v>
      </c>
      <c r="B264" t="s">
        <v>9988</v>
      </c>
      <c r="C264" s="14" t="s">
        <v>1899</v>
      </c>
      <c r="D264" t="s">
        <v>10257</v>
      </c>
      <c r="E264">
        <v>14</v>
      </c>
      <c r="F264">
        <f>SUMIFS('DAILY RECORDS'!$E$2:$E$19978,'DAILY RECORDS'!$B$2:$B$19978,C264,'DAILY RECORDS'!$G$2:$G$19978,"INWARD")</f>
        <v>405</v>
      </c>
      <c r="G264">
        <f>SUMIFS('DAILY RECORDS'!$E$2:$E$19978,'DAILY RECORDS'!$B$2:$B$19978,C264,'DAILY RECORDS'!$G$2:$G$19978,"OUTWARD")</f>
        <v>87</v>
      </c>
      <c r="H264">
        <f t="shared" si="4"/>
        <v>332</v>
      </c>
      <c r="I264" t="s">
        <v>14</v>
      </c>
      <c r="J264" t="s">
        <v>1784</v>
      </c>
      <c r="K264" t="s">
        <v>120</v>
      </c>
      <c r="L264" s="124">
        <v>45718</v>
      </c>
    </row>
    <row r="265" spans="1:12" x14ac:dyDescent="0.25">
      <c r="A265">
        <v>261</v>
      </c>
      <c r="B265" t="s">
        <v>9988</v>
      </c>
      <c r="C265" s="14" t="s">
        <v>1895</v>
      </c>
      <c r="D265" t="s">
        <v>1896</v>
      </c>
      <c r="E265">
        <v>20</v>
      </c>
      <c r="F265">
        <f>SUMIFS('DAILY RECORDS'!$E$2:$E$19978,'DAILY RECORDS'!$B$2:$B$19978,C265,'DAILY RECORDS'!$G$2:$G$19978,"INWARD")</f>
        <v>3</v>
      </c>
      <c r="G265">
        <f>SUMIFS('DAILY RECORDS'!$E$2:$E$19978,'DAILY RECORDS'!$B$2:$B$19978,C265,'DAILY RECORDS'!$G$2:$G$19978,"OUTWARD")</f>
        <v>0</v>
      </c>
      <c r="H265">
        <f t="shared" si="4"/>
        <v>23</v>
      </c>
      <c r="I265" t="s">
        <v>14</v>
      </c>
      <c r="J265" t="s">
        <v>1784</v>
      </c>
      <c r="K265" t="s">
        <v>111</v>
      </c>
      <c r="L265" s="124">
        <v>45718</v>
      </c>
    </row>
    <row r="266" spans="1:12" x14ac:dyDescent="0.25">
      <c r="A266">
        <v>262</v>
      </c>
      <c r="B266" t="s">
        <v>9988</v>
      </c>
      <c r="C266" s="14" t="s">
        <v>1897</v>
      </c>
      <c r="D266" t="s">
        <v>1898</v>
      </c>
      <c r="E266">
        <v>93</v>
      </c>
      <c r="F266">
        <f>SUMIFS('DAILY RECORDS'!$E$2:$E$19978,'DAILY RECORDS'!$B$2:$B$19978,C266,'DAILY RECORDS'!$G$2:$G$19978,"INWARD")</f>
        <v>0</v>
      </c>
      <c r="G266">
        <f>SUMIFS('DAILY RECORDS'!$E$2:$E$19978,'DAILY RECORDS'!$B$2:$B$19978,C266,'DAILY RECORDS'!$G$2:$G$19978,"OUTWARD")</f>
        <v>24</v>
      </c>
      <c r="H266">
        <f t="shared" si="4"/>
        <v>69</v>
      </c>
      <c r="I266" t="s">
        <v>14</v>
      </c>
      <c r="J266" t="s">
        <v>1784</v>
      </c>
      <c r="K266" t="s">
        <v>114</v>
      </c>
      <c r="L266" s="124">
        <v>45718</v>
      </c>
    </row>
    <row r="267" spans="1:12" x14ac:dyDescent="0.25">
      <c r="A267">
        <v>263</v>
      </c>
      <c r="B267" t="s">
        <v>9988</v>
      </c>
      <c r="C267" s="14" t="s">
        <v>3701</v>
      </c>
      <c r="D267" t="s">
        <v>3702</v>
      </c>
      <c r="E267">
        <v>92</v>
      </c>
      <c r="F267">
        <f>SUMIFS('DAILY RECORDS'!$E$2:$E$19978,'DAILY RECORDS'!$B$2:$B$19978,C267,'DAILY RECORDS'!$G$2:$G$19978,"INWARD")</f>
        <v>0</v>
      </c>
      <c r="G267">
        <f>SUMIFS('DAILY RECORDS'!$E$2:$E$19978,'DAILY RECORDS'!$B$2:$B$19978,C267,'DAILY RECORDS'!$G$2:$G$19978,"OUTWARD")</f>
        <v>30</v>
      </c>
      <c r="H267">
        <f t="shared" si="4"/>
        <v>62</v>
      </c>
      <c r="I267" t="s">
        <v>14</v>
      </c>
      <c r="J267" t="s">
        <v>1784</v>
      </c>
      <c r="K267" t="s">
        <v>117</v>
      </c>
      <c r="L267" s="124">
        <v>45718</v>
      </c>
    </row>
    <row r="268" spans="1:12" x14ac:dyDescent="0.25">
      <c r="A268">
        <v>264</v>
      </c>
      <c r="B268" t="s">
        <v>9988</v>
      </c>
      <c r="C268" s="14" t="s">
        <v>1893</v>
      </c>
      <c r="D268" t="s">
        <v>1894</v>
      </c>
      <c r="E268">
        <v>29</v>
      </c>
      <c r="F268">
        <f>SUMIFS('DAILY RECORDS'!$E$2:$E$19978,'DAILY RECORDS'!$B$2:$B$19978,C268,'DAILY RECORDS'!$G$2:$G$19978,"INWARD")</f>
        <v>0</v>
      </c>
      <c r="G268">
        <f>SUMIFS('DAILY RECORDS'!$E$2:$E$19978,'DAILY RECORDS'!$B$2:$B$19978,C268,'DAILY RECORDS'!$G$2:$G$19978,"OUTWARD")</f>
        <v>6</v>
      </c>
      <c r="H268">
        <f t="shared" si="4"/>
        <v>23</v>
      </c>
      <c r="I268" t="s">
        <v>25</v>
      </c>
      <c r="J268" t="s">
        <v>1784</v>
      </c>
      <c r="K268" t="s">
        <v>333</v>
      </c>
      <c r="L268" s="124">
        <v>45718</v>
      </c>
    </row>
    <row r="269" spans="1:12" x14ac:dyDescent="0.25">
      <c r="A269">
        <v>265</v>
      </c>
      <c r="B269" t="s">
        <v>9988</v>
      </c>
      <c r="C269" s="14" t="s">
        <v>1889</v>
      </c>
      <c r="D269" t="s">
        <v>1890</v>
      </c>
      <c r="E269">
        <v>128</v>
      </c>
      <c r="F269">
        <f>SUMIFS('DAILY RECORDS'!$E$2:$E$19978,'DAILY RECORDS'!$B$2:$B$19978,C269,'DAILY RECORDS'!$G$2:$G$19978,"INWARD")</f>
        <v>0</v>
      </c>
      <c r="G269">
        <f>SUMIFS('DAILY RECORDS'!$E$2:$E$19978,'DAILY RECORDS'!$B$2:$B$19978,C269,'DAILY RECORDS'!$G$2:$G$19978,"OUTWARD")</f>
        <v>0</v>
      </c>
      <c r="H269">
        <f t="shared" si="4"/>
        <v>128</v>
      </c>
      <c r="I269" t="s">
        <v>14</v>
      </c>
      <c r="J269" t="s">
        <v>1784</v>
      </c>
      <c r="K269" t="s">
        <v>127</v>
      </c>
      <c r="L269" s="124">
        <v>45718</v>
      </c>
    </row>
    <row r="270" spans="1:12" x14ac:dyDescent="0.25">
      <c r="A270">
        <v>266</v>
      </c>
      <c r="B270" t="s">
        <v>9988</v>
      </c>
      <c r="C270" s="14" t="s">
        <v>1891</v>
      </c>
      <c r="D270" t="s">
        <v>1892</v>
      </c>
      <c r="E270">
        <v>64</v>
      </c>
      <c r="F270">
        <f>SUMIFS('DAILY RECORDS'!$E$2:$E$19978,'DAILY RECORDS'!$B$2:$B$19978,C270,'DAILY RECORDS'!$G$2:$G$19978,"INWARD")</f>
        <v>200</v>
      </c>
      <c r="G270">
        <f>SUMIFS('DAILY RECORDS'!$E$2:$E$19978,'DAILY RECORDS'!$B$2:$B$19978,C270,'DAILY RECORDS'!$G$2:$G$19978,"OUTWARD")</f>
        <v>0</v>
      </c>
      <c r="H270">
        <f t="shared" si="4"/>
        <v>264</v>
      </c>
      <c r="I270" t="s">
        <v>14</v>
      </c>
      <c r="J270" t="s">
        <v>1784</v>
      </c>
      <c r="K270" t="s">
        <v>130</v>
      </c>
      <c r="L270" s="124">
        <v>45718</v>
      </c>
    </row>
    <row r="271" spans="1:12" x14ac:dyDescent="0.25">
      <c r="A271">
        <v>267</v>
      </c>
      <c r="B271" t="s">
        <v>9988</v>
      </c>
      <c r="C271" s="14" t="s">
        <v>1887</v>
      </c>
      <c r="D271" t="s">
        <v>1888</v>
      </c>
      <c r="E271">
        <v>97</v>
      </c>
      <c r="F271">
        <f>SUMIFS('DAILY RECORDS'!$E$2:$E$19978,'DAILY RECORDS'!$B$2:$B$19978,C271,'DAILY RECORDS'!$G$2:$G$19978,"INWARD")</f>
        <v>0</v>
      </c>
      <c r="G271">
        <f>SUMIFS('DAILY RECORDS'!$E$2:$E$19978,'DAILY RECORDS'!$B$2:$B$19978,C271,'DAILY RECORDS'!$G$2:$G$19978,"OUTWARD")</f>
        <v>4</v>
      </c>
      <c r="H271">
        <f t="shared" si="4"/>
        <v>93</v>
      </c>
      <c r="I271" t="s">
        <v>14</v>
      </c>
      <c r="J271" t="s">
        <v>1784</v>
      </c>
      <c r="K271" t="s">
        <v>126</v>
      </c>
      <c r="L271" s="124">
        <v>45718</v>
      </c>
    </row>
    <row r="272" spans="1:12" x14ac:dyDescent="0.25">
      <c r="A272">
        <v>268</v>
      </c>
      <c r="B272" t="s">
        <v>9988</v>
      </c>
      <c r="C272" s="14" t="s">
        <v>1884</v>
      </c>
      <c r="D272" t="s">
        <v>1885</v>
      </c>
      <c r="E272">
        <v>15</v>
      </c>
      <c r="F272">
        <f>SUMIFS('DAILY RECORDS'!$E$2:$E$19978,'DAILY RECORDS'!$B$2:$B$19978,C272,'DAILY RECORDS'!$G$2:$G$19978,"INWARD")</f>
        <v>7</v>
      </c>
      <c r="G272">
        <f>SUMIFS('DAILY RECORDS'!$E$2:$E$19978,'DAILY RECORDS'!$B$2:$B$19978,C272,'DAILY RECORDS'!$G$2:$G$19978,"OUTWARD")</f>
        <v>0</v>
      </c>
      <c r="H272">
        <f t="shared" si="4"/>
        <v>22</v>
      </c>
      <c r="I272" t="s">
        <v>25</v>
      </c>
      <c r="J272" t="s">
        <v>1784</v>
      </c>
      <c r="K272" t="s">
        <v>1886</v>
      </c>
      <c r="L272" s="124">
        <v>45718</v>
      </c>
    </row>
    <row r="273" spans="1:12" x14ac:dyDescent="0.25">
      <c r="A273">
        <v>269</v>
      </c>
      <c r="B273" t="s">
        <v>9988</v>
      </c>
      <c r="C273" s="14" t="s">
        <v>2487</v>
      </c>
      <c r="D273" t="s">
        <v>2488</v>
      </c>
      <c r="E273">
        <v>17</v>
      </c>
      <c r="F273">
        <f>SUMIFS('DAILY RECORDS'!$E$2:$E$19978,'DAILY RECORDS'!$B$2:$B$19978,C273,'DAILY RECORDS'!$G$2:$G$19978,"INWARD")</f>
        <v>0</v>
      </c>
      <c r="G273">
        <f>SUMIFS('DAILY RECORDS'!$E$2:$E$19978,'DAILY RECORDS'!$B$2:$B$19978,C273,'DAILY RECORDS'!$G$2:$G$19978,"OUTWARD")</f>
        <v>5</v>
      </c>
      <c r="H273">
        <f t="shared" si="4"/>
        <v>12</v>
      </c>
      <c r="I273" t="s">
        <v>14</v>
      </c>
      <c r="J273" t="s">
        <v>1784</v>
      </c>
      <c r="K273" t="s">
        <v>187</v>
      </c>
      <c r="L273" s="124">
        <v>45718</v>
      </c>
    </row>
    <row r="274" spans="1:12" x14ac:dyDescent="0.25">
      <c r="A274">
        <v>270</v>
      </c>
      <c r="B274" t="s">
        <v>9988</v>
      </c>
      <c r="C274" s="14" t="s">
        <v>1862</v>
      </c>
      <c r="D274" t="s">
        <v>1863</v>
      </c>
      <c r="E274">
        <v>62</v>
      </c>
      <c r="F274">
        <f>SUMIFS('DAILY RECORDS'!$E$2:$E$19978,'DAILY RECORDS'!$B$2:$B$19978,C274,'DAILY RECORDS'!$G$2:$G$19978,"INWARD")</f>
        <v>0</v>
      </c>
      <c r="G274">
        <f>SUMIFS('DAILY RECORDS'!$E$2:$E$19978,'DAILY RECORDS'!$B$2:$B$19978,C274,'DAILY RECORDS'!$G$2:$G$19978,"OUTWARD")</f>
        <v>4</v>
      </c>
      <c r="H274">
        <f t="shared" si="4"/>
        <v>58</v>
      </c>
      <c r="I274" t="s">
        <v>14</v>
      </c>
      <c r="J274" t="s">
        <v>1784</v>
      </c>
      <c r="K274" t="s">
        <v>168</v>
      </c>
      <c r="L274" s="124">
        <v>45718</v>
      </c>
    </row>
    <row r="275" spans="1:12" x14ac:dyDescent="0.25">
      <c r="A275">
        <v>271</v>
      </c>
      <c r="B275" t="s">
        <v>9988</v>
      </c>
      <c r="C275" s="14" t="s">
        <v>1856</v>
      </c>
      <c r="D275" t="s">
        <v>1857</v>
      </c>
      <c r="E275">
        <v>2</v>
      </c>
      <c r="F275">
        <f>SUMIFS('DAILY RECORDS'!$E$2:$E$19978,'DAILY RECORDS'!$B$2:$B$19978,C275,'DAILY RECORDS'!$G$2:$G$19978,"INWARD")</f>
        <v>23</v>
      </c>
      <c r="G275">
        <f>SUMIFS('DAILY RECORDS'!$E$2:$E$19978,'DAILY RECORDS'!$B$2:$B$19978,C275,'DAILY RECORDS'!$G$2:$G$19978,"OUTWARD")</f>
        <v>20</v>
      </c>
      <c r="H275">
        <f t="shared" si="4"/>
        <v>5</v>
      </c>
      <c r="I275" t="s">
        <v>14</v>
      </c>
      <c r="J275" t="s">
        <v>1784</v>
      </c>
      <c r="K275" t="s">
        <v>163</v>
      </c>
      <c r="L275" s="124">
        <v>45718</v>
      </c>
    </row>
    <row r="276" spans="1:12" x14ac:dyDescent="0.25">
      <c r="A276">
        <v>272</v>
      </c>
      <c r="B276" t="s">
        <v>9988</v>
      </c>
      <c r="C276" s="14" t="s">
        <v>1858</v>
      </c>
      <c r="D276" t="s">
        <v>1859</v>
      </c>
      <c r="E276">
        <v>1</v>
      </c>
      <c r="F276">
        <f>SUMIFS('DAILY RECORDS'!$E$2:$E$19978,'DAILY RECORDS'!$B$2:$B$19978,C276,'DAILY RECORDS'!$G$2:$G$19978,"INWARD")</f>
        <v>0</v>
      </c>
      <c r="G276">
        <f>SUMIFS('DAILY RECORDS'!$E$2:$E$19978,'DAILY RECORDS'!$B$2:$B$19978,C276,'DAILY RECORDS'!$G$2:$G$19978,"OUTWARD")</f>
        <v>1</v>
      </c>
      <c r="H276">
        <f t="shared" si="4"/>
        <v>0</v>
      </c>
      <c r="I276" t="s">
        <v>14</v>
      </c>
      <c r="J276" t="s">
        <v>1784</v>
      </c>
      <c r="K276" t="s">
        <v>165</v>
      </c>
      <c r="L276" s="124">
        <v>45718</v>
      </c>
    </row>
    <row r="277" spans="1:12" x14ac:dyDescent="0.25">
      <c r="A277">
        <v>273</v>
      </c>
      <c r="B277" t="s">
        <v>9988</v>
      </c>
      <c r="C277" s="14" t="s">
        <v>1860</v>
      </c>
      <c r="D277" t="s">
        <v>1861</v>
      </c>
      <c r="E277">
        <v>8</v>
      </c>
      <c r="F277">
        <f>SUMIFS('DAILY RECORDS'!$E$2:$E$19978,'DAILY RECORDS'!$B$2:$B$19978,C277,'DAILY RECORDS'!$G$2:$G$19978,"INWARD")</f>
        <v>0</v>
      </c>
      <c r="G277">
        <f>SUMIFS('DAILY RECORDS'!$E$2:$E$19978,'DAILY RECORDS'!$B$2:$B$19978,C277,'DAILY RECORDS'!$G$2:$G$19978,"OUTWARD")</f>
        <v>0</v>
      </c>
      <c r="H277">
        <f t="shared" si="4"/>
        <v>8</v>
      </c>
      <c r="I277" t="s">
        <v>14</v>
      </c>
      <c r="J277" t="s">
        <v>1784</v>
      </c>
      <c r="K277" t="s">
        <v>296</v>
      </c>
      <c r="L277" s="124">
        <v>45718</v>
      </c>
    </row>
    <row r="278" spans="1:12" x14ac:dyDescent="0.25">
      <c r="A278">
        <v>274</v>
      </c>
      <c r="B278" t="s">
        <v>9988</v>
      </c>
      <c r="C278" s="14" t="s">
        <v>1849</v>
      </c>
      <c r="D278" t="s">
        <v>1850</v>
      </c>
      <c r="E278">
        <v>2</v>
      </c>
      <c r="F278">
        <f>SUMIFS('DAILY RECORDS'!$E$2:$E$19978,'DAILY RECORDS'!$B$2:$B$19978,C278,'DAILY RECORDS'!$G$2:$G$19978,"INWARD")</f>
        <v>0</v>
      </c>
      <c r="G278">
        <f>SUMIFS('DAILY RECORDS'!$E$2:$E$19978,'DAILY RECORDS'!$B$2:$B$19978,C278,'DAILY RECORDS'!$G$2:$G$19978,"OUTWARD")</f>
        <v>2</v>
      </c>
      <c r="H278">
        <f t="shared" si="4"/>
        <v>0</v>
      </c>
      <c r="I278" t="s">
        <v>14</v>
      </c>
      <c r="J278" t="s">
        <v>1784</v>
      </c>
      <c r="K278" t="s">
        <v>157</v>
      </c>
      <c r="L278" s="124">
        <v>45718</v>
      </c>
    </row>
    <row r="279" spans="1:12" x14ac:dyDescent="0.25">
      <c r="A279">
        <v>275</v>
      </c>
      <c r="B279" t="s">
        <v>9988</v>
      </c>
      <c r="C279" s="14" t="s">
        <v>1851</v>
      </c>
      <c r="D279" t="s">
        <v>1852</v>
      </c>
      <c r="E279">
        <v>96</v>
      </c>
      <c r="F279">
        <f>SUMIFS('DAILY RECORDS'!$E$2:$E$19978,'DAILY RECORDS'!$B$2:$B$19978,C279,'DAILY RECORDS'!$G$2:$G$19978,"INWARD")</f>
        <v>0</v>
      </c>
      <c r="G279">
        <f>SUMIFS('DAILY RECORDS'!$E$2:$E$19978,'DAILY RECORDS'!$B$2:$B$19978,C279,'DAILY RECORDS'!$G$2:$G$19978,"OUTWARD")</f>
        <v>0</v>
      </c>
      <c r="H279">
        <f t="shared" si="4"/>
        <v>96</v>
      </c>
      <c r="I279" t="s">
        <v>14</v>
      </c>
      <c r="J279" t="s">
        <v>1784</v>
      </c>
      <c r="K279" t="s">
        <v>160</v>
      </c>
      <c r="L279" s="124">
        <v>45718</v>
      </c>
    </row>
    <row r="280" spans="1:12" x14ac:dyDescent="0.25">
      <c r="A280">
        <v>276</v>
      </c>
      <c r="B280" t="s">
        <v>9988</v>
      </c>
      <c r="C280" s="14" t="s">
        <v>1853</v>
      </c>
      <c r="D280" t="s">
        <v>1854</v>
      </c>
      <c r="E280">
        <v>1</v>
      </c>
      <c r="F280">
        <f>SUMIFS('DAILY RECORDS'!$E$2:$E$19978,'DAILY RECORDS'!$B$2:$B$19978,C280,'DAILY RECORDS'!$G$2:$G$19978,"INWARD")</f>
        <v>0</v>
      </c>
      <c r="G280">
        <f>SUMIFS('DAILY RECORDS'!$E$2:$E$19978,'DAILY RECORDS'!$B$2:$B$19978,C280,'DAILY RECORDS'!$G$2:$G$19978,"OUTWARD")</f>
        <v>1</v>
      </c>
      <c r="H280">
        <f t="shared" si="4"/>
        <v>0</v>
      </c>
      <c r="I280" t="s">
        <v>14</v>
      </c>
      <c r="J280" t="s">
        <v>1784</v>
      </c>
      <c r="K280" t="s">
        <v>1855</v>
      </c>
      <c r="L280" s="124">
        <v>45718</v>
      </c>
    </row>
    <row r="281" spans="1:12" x14ac:dyDescent="0.25">
      <c r="A281">
        <v>277</v>
      </c>
      <c r="B281" t="s">
        <v>9988</v>
      </c>
      <c r="C281" s="14" t="s">
        <v>1845</v>
      </c>
      <c r="D281" t="s">
        <v>1846</v>
      </c>
      <c r="E281">
        <v>29</v>
      </c>
      <c r="F281">
        <f>SUMIFS('DAILY RECORDS'!$E$2:$E$19978,'DAILY RECORDS'!$B$2:$B$19978,C281,'DAILY RECORDS'!$G$2:$G$19978,"INWARD")</f>
        <v>0</v>
      </c>
      <c r="G281">
        <f>SUMIFS('DAILY RECORDS'!$E$2:$E$19978,'DAILY RECORDS'!$B$2:$B$19978,C281,'DAILY RECORDS'!$G$2:$G$19978,"OUTWARD")</f>
        <v>22</v>
      </c>
      <c r="H281">
        <f t="shared" si="4"/>
        <v>7</v>
      </c>
      <c r="I281" t="s">
        <v>14</v>
      </c>
      <c r="J281" t="s">
        <v>1784</v>
      </c>
      <c r="K281" t="s">
        <v>151</v>
      </c>
      <c r="L281" s="124">
        <v>45718</v>
      </c>
    </row>
    <row r="282" spans="1:12" x14ac:dyDescent="0.25">
      <c r="A282">
        <v>278</v>
      </c>
      <c r="B282" t="s">
        <v>9988</v>
      </c>
      <c r="C282" s="14" t="s">
        <v>1847</v>
      </c>
      <c r="D282" t="s">
        <v>1848</v>
      </c>
      <c r="E282">
        <v>6</v>
      </c>
      <c r="F282">
        <f>SUMIFS('DAILY RECORDS'!$E$2:$E$19978,'DAILY RECORDS'!$B$2:$B$19978,C282,'DAILY RECORDS'!$G$2:$G$19978,"INWARD")</f>
        <v>0</v>
      </c>
      <c r="G282">
        <f>SUMIFS('DAILY RECORDS'!$E$2:$E$19978,'DAILY RECORDS'!$B$2:$B$19978,C282,'DAILY RECORDS'!$G$2:$G$19978,"OUTWARD")</f>
        <v>0</v>
      </c>
      <c r="H282">
        <f t="shared" si="4"/>
        <v>6</v>
      </c>
      <c r="I282" t="s">
        <v>14</v>
      </c>
      <c r="J282" t="s">
        <v>1784</v>
      </c>
      <c r="K282" t="s">
        <v>154</v>
      </c>
      <c r="L282" s="124">
        <v>45718</v>
      </c>
    </row>
    <row r="283" spans="1:12" x14ac:dyDescent="0.25">
      <c r="A283">
        <v>279</v>
      </c>
      <c r="B283" t="s">
        <v>9988</v>
      </c>
      <c r="C283" s="14" t="s">
        <v>1843</v>
      </c>
      <c r="D283" t="s">
        <v>1844</v>
      </c>
      <c r="E283">
        <v>11</v>
      </c>
      <c r="F283">
        <f>SUMIFS('DAILY RECORDS'!$E$2:$E$19978,'DAILY RECORDS'!$B$2:$B$19978,C283,'DAILY RECORDS'!$G$2:$G$19978,"INWARD")</f>
        <v>0</v>
      </c>
      <c r="G283">
        <f>SUMIFS('DAILY RECORDS'!$E$2:$E$19978,'DAILY RECORDS'!$B$2:$B$19978,C283,'DAILY RECORDS'!$G$2:$G$19978,"OUTWARD")</f>
        <v>8</v>
      </c>
      <c r="H283">
        <f t="shared" si="4"/>
        <v>3</v>
      </c>
      <c r="I283" t="s">
        <v>14</v>
      </c>
      <c r="J283" t="s">
        <v>1784</v>
      </c>
      <c r="K283" t="s">
        <v>147</v>
      </c>
      <c r="L283" s="124">
        <v>45718</v>
      </c>
    </row>
    <row r="284" spans="1:12" x14ac:dyDescent="0.25">
      <c r="A284">
        <v>280</v>
      </c>
      <c r="B284" t="s">
        <v>9988</v>
      </c>
      <c r="C284" s="14" t="s">
        <v>1909</v>
      </c>
      <c r="D284" t="s">
        <v>1910</v>
      </c>
      <c r="E284">
        <v>19</v>
      </c>
      <c r="F284">
        <f>SUMIFS('DAILY RECORDS'!$E$2:$E$19978,'DAILY RECORDS'!$B$2:$B$19978,C284,'DAILY RECORDS'!$G$2:$G$19978,"INWARD")</f>
        <v>0</v>
      </c>
      <c r="G284">
        <f>SUMIFS('DAILY RECORDS'!$E$2:$E$19978,'DAILY RECORDS'!$B$2:$B$19978,C284,'DAILY RECORDS'!$G$2:$G$19978,"OUTWARD")</f>
        <v>5</v>
      </c>
      <c r="H284">
        <f t="shared" si="4"/>
        <v>14</v>
      </c>
      <c r="I284" t="s">
        <v>14</v>
      </c>
      <c r="J284" t="s">
        <v>1784</v>
      </c>
      <c r="K284" t="s">
        <v>201</v>
      </c>
      <c r="L284" s="124">
        <v>45718</v>
      </c>
    </row>
    <row r="285" spans="1:12" x14ac:dyDescent="0.25">
      <c r="A285">
        <v>281</v>
      </c>
      <c r="B285" t="s">
        <v>9988</v>
      </c>
      <c r="C285" s="14" t="s">
        <v>1840</v>
      </c>
      <c r="D285" t="s">
        <v>1841</v>
      </c>
      <c r="E285">
        <v>74</v>
      </c>
      <c r="F285">
        <f>SUMIFS('DAILY RECORDS'!$E$2:$E$19978,'DAILY RECORDS'!$B$2:$B$19978,C285,'DAILY RECORDS'!$G$2:$G$19978,"INWARD")</f>
        <v>0</v>
      </c>
      <c r="G285">
        <f>SUMIFS('DAILY RECORDS'!$E$2:$E$19978,'DAILY RECORDS'!$B$2:$B$19978,C285,'DAILY RECORDS'!$G$2:$G$19978,"OUTWARD")</f>
        <v>0</v>
      </c>
      <c r="H285">
        <f t="shared" si="4"/>
        <v>74</v>
      </c>
      <c r="I285" t="s">
        <v>14</v>
      </c>
      <c r="J285" t="s">
        <v>1784</v>
      </c>
      <c r="K285" t="s">
        <v>1842</v>
      </c>
      <c r="L285" s="124">
        <v>45718</v>
      </c>
    </row>
    <row r="286" spans="1:12" x14ac:dyDescent="0.25">
      <c r="A286">
        <v>282</v>
      </c>
      <c r="C286" s="14" t="s">
        <v>1785</v>
      </c>
      <c r="D286" t="s">
        <v>1785</v>
      </c>
      <c r="E286">
        <v>22</v>
      </c>
      <c r="F286">
        <f>SUMIFS('DAILY RECORDS'!$E$2:$E$19978,'DAILY RECORDS'!$B$2:$B$19978,C286,'DAILY RECORDS'!$G$2:$G$19978,"INWARD")</f>
        <v>0</v>
      </c>
      <c r="G286">
        <f>SUMIFS('DAILY RECORDS'!$E$2:$E$19978,'DAILY RECORDS'!$B$2:$B$19978,C286,'DAILY RECORDS'!$G$2:$G$19978,"OUTWARD")</f>
        <v>6</v>
      </c>
      <c r="H286">
        <f t="shared" si="4"/>
        <v>16</v>
      </c>
      <c r="I286" t="s">
        <v>25</v>
      </c>
      <c r="J286" t="s">
        <v>1784</v>
      </c>
      <c r="K286" t="s">
        <v>227</v>
      </c>
      <c r="L286" s="124">
        <v>45718</v>
      </c>
    </row>
    <row r="287" spans="1:12" x14ac:dyDescent="0.25">
      <c r="A287">
        <v>283</v>
      </c>
      <c r="B287" t="s">
        <v>9988</v>
      </c>
      <c r="C287" s="14" t="s">
        <v>1810</v>
      </c>
      <c r="D287" t="s">
        <v>1811</v>
      </c>
      <c r="E287">
        <v>17</v>
      </c>
      <c r="F287">
        <f>SUMIFS('DAILY RECORDS'!$E$2:$E$19978,'DAILY RECORDS'!$B$2:$B$19978,C287,'DAILY RECORDS'!$G$2:$G$19978,"INWARD")</f>
        <v>26</v>
      </c>
      <c r="G287">
        <f>SUMIFS('DAILY RECORDS'!$E$2:$E$19978,'DAILY RECORDS'!$B$2:$B$19978,C287,'DAILY RECORDS'!$G$2:$G$19978,"OUTWARD")</f>
        <v>8</v>
      </c>
      <c r="H287">
        <f t="shared" si="4"/>
        <v>35</v>
      </c>
      <c r="I287" t="s">
        <v>25</v>
      </c>
      <c r="J287" t="s">
        <v>1784</v>
      </c>
      <c r="K287" t="s">
        <v>224</v>
      </c>
      <c r="L287" s="124">
        <v>45718</v>
      </c>
    </row>
    <row r="288" spans="1:12" x14ac:dyDescent="0.25">
      <c r="A288">
        <v>284</v>
      </c>
      <c r="B288" t="s">
        <v>9988</v>
      </c>
      <c r="C288" s="14" t="s">
        <v>1812</v>
      </c>
      <c r="D288" t="s">
        <v>1813</v>
      </c>
      <c r="E288">
        <v>5</v>
      </c>
      <c r="F288">
        <f>SUMIFS('DAILY RECORDS'!$E$2:$E$19978,'DAILY RECORDS'!$B$2:$B$19978,C288,'DAILY RECORDS'!$G$2:$G$19978,"INWARD")</f>
        <v>0</v>
      </c>
      <c r="G288">
        <f>SUMIFS('DAILY RECORDS'!$E$2:$E$19978,'DAILY RECORDS'!$B$2:$B$19978,C288,'DAILY RECORDS'!$G$2:$G$19978,"OUTWARD")</f>
        <v>0</v>
      </c>
      <c r="H288">
        <f t="shared" si="4"/>
        <v>5</v>
      </c>
      <c r="I288" t="s">
        <v>14</v>
      </c>
      <c r="J288" t="s">
        <v>1784</v>
      </c>
      <c r="K288" t="s">
        <v>1814</v>
      </c>
      <c r="L288" s="124">
        <v>45718</v>
      </c>
    </row>
    <row r="289" spans="1:12" x14ac:dyDescent="0.25">
      <c r="A289">
        <v>285</v>
      </c>
      <c r="B289" t="s">
        <v>9988</v>
      </c>
      <c r="C289" s="14" t="s">
        <v>1806</v>
      </c>
      <c r="D289" t="s">
        <v>1807</v>
      </c>
      <c r="E289">
        <v>29</v>
      </c>
      <c r="F289">
        <f>SUMIFS('DAILY RECORDS'!$E$2:$E$19978,'DAILY RECORDS'!$B$2:$B$19978,C289,'DAILY RECORDS'!$G$2:$G$19978,"INWARD")</f>
        <v>0</v>
      </c>
      <c r="G289">
        <f>SUMIFS('DAILY RECORDS'!$E$2:$E$19978,'DAILY RECORDS'!$B$2:$B$19978,C289,'DAILY RECORDS'!$G$2:$G$19978,"OUTWARD")</f>
        <v>0</v>
      </c>
      <c r="H289">
        <f t="shared" si="4"/>
        <v>29</v>
      </c>
      <c r="I289" t="s">
        <v>14</v>
      </c>
      <c r="J289" t="s">
        <v>1784</v>
      </c>
      <c r="K289" t="s">
        <v>221</v>
      </c>
      <c r="L289" s="124">
        <v>45718</v>
      </c>
    </row>
    <row r="290" spans="1:12" x14ac:dyDescent="0.25">
      <c r="A290">
        <v>286</v>
      </c>
      <c r="B290" t="s">
        <v>9988</v>
      </c>
      <c r="C290" s="14" t="s">
        <v>1808</v>
      </c>
      <c r="D290" t="s">
        <v>1809</v>
      </c>
      <c r="E290">
        <v>6</v>
      </c>
      <c r="F290">
        <f>SUMIFS('DAILY RECORDS'!$E$2:$E$19978,'DAILY RECORDS'!$B$2:$B$19978,C290,'DAILY RECORDS'!$G$2:$G$19978,"INWARD")</f>
        <v>0</v>
      </c>
      <c r="G290">
        <f>SUMIFS('DAILY RECORDS'!$E$2:$E$19978,'DAILY RECORDS'!$B$2:$B$19978,C290,'DAILY RECORDS'!$G$2:$G$19978,"OUTWARD")</f>
        <v>0</v>
      </c>
      <c r="H290">
        <f t="shared" si="4"/>
        <v>6</v>
      </c>
      <c r="I290" t="s">
        <v>14</v>
      </c>
      <c r="J290" t="s">
        <v>1784</v>
      </c>
      <c r="K290" t="s">
        <v>381</v>
      </c>
      <c r="L290" s="124">
        <v>45718</v>
      </c>
    </row>
    <row r="291" spans="1:12" x14ac:dyDescent="0.25">
      <c r="A291">
        <v>287</v>
      </c>
      <c r="B291" t="s">
        <v>9988</v>
      </c>
      <c r="C291" s="14" t="s">
        <v>1804</v>
      </c>
      <c r="D291" t="s">
        <v>1805</v>
      </c>
      <c r="E291">
        <v>25</v>
      </c>
      <c r="F291">
        <f>SUMIFS('DAILY RECORDS'!$E$2:$E$19978,'DAILY RECORDS'!$B$2:$B$19978,C291,'DAILY RECORDS'!$G$2:$G$19978,"INWARD")</f>
        <v>0</v>
      </c>
      <c r="G291">
        <f>SUMIFS('DAILY RECORDS'!$E$2:$E$19978,'DAILY RECORDS'!$B$2:$B$19978,C291,'DAILY RECORDS'!$G$2:$G$19978,"OUTWARD")</f>
        <v>0</v>
      </c>
      <c r="H291">
        <f t="shared" si="4"/>
        <v>25</v>
      </c>
      <c r="I291" t="s">
        <v>14</v>
      </c>
      <c r="J291" t="s">
        <v>1784</v>
      </c>
      <c r="K291" t="s">
        <v>207</v>
      </c>
      <c r="L291" s="124">
        <v>45718</v>
      </c>
    </row>
    <row r="292" spans="1:12" x14ac:dyDescent="0.25">
      <c r="A292">
        <v>288</v>
      </c>
      <c r="B292" t="s">
        <v>9988</v>
      </c>
      <c r="C292" s="14" t="s">
        <v>1800</v>
      </c>
      <c r="D292" t="s">
        <v>1801</v>
      </c>
      <c r="E292">
        <v>6</v>
      </c>
      <c r="F292">
        <f>SUMIFS('DAILY RECORDS'!$E$2:$E$19978,'DAILY RECORDS'!$B$2:$B$19978,C292,'DAILY RECORDS'!$G$2:$G$19978,"INWARD")</f>
        <v>0</v>
      </c>
      <c r="G292">
        <f>SUMIFS('DAILY RECORDS'!$E$2:$E$19978,'DAILY RECORDS'!$B$2:$B$19978,C292,'DAILY RECORDS'!$G$2:$G$19978,"OUTWARD")</f>
        <v>0</v>
      </c>
      <c r="H292">
        <f t="shared" si="4"/>
        <v>6</v>
      </c>
      <c r="I292" t="s">
        <v>14</v>
      </c>
      <c r="J292" t="s">
        <v>1784</v>
      </c>
      <c r="K292" t="s">
        <v>210</v>
      </c>
      <c r="L292" s="124">
        <v>45718</v>
      </c>
    </row>
    <row r="293" spans="1:12" x14ac:dyDescent="0.25">
      <c r="A293">
        <v>289</v>
      </c>
      <c r="B293" t="s">
        <v>9988</v>
      </c>
      <c r="C293" s="14" t="s">
        <v>1802</v>
      </c>
      <c r="D293" t="s">
        <v>1803</v>
      </c>
      <c r="E293">
        <v>37</v>
      </c>
      <c r="F293">
        <f>SUMIFS('DAILY RECORDS'!$E$2:$E$19978,'DAILY RECORDS'!$B$2:$B$19978,C293,'DAILY RECORDS'!$G$2:$G$19978,"INWARD")</f>
        <v>0</v>
      </c>
      <c r="G293">
        <f>SUMIFS('DAILY RECORDS'!$E$2:$E$19978,'DAILY RECORDS'!$B$2:$B$19978,C293,'DAILY RECORDS'!$G$2:$G$19978,"OUTWARD")</f>
        <v>0</v>
      </c>
      <c r="H293">
        <f t="shared" si="4"/>
        <v>37</v>
      </c>
      <c r="I293" t="s">
        <v>14</v>
      </c>
      <c r="J293" t="s">
        <v>1784</v>
      </c>
      <c r="K293" t="s">
        <v>213</v>
      </c>
      <c r="L293" s="124">
        <v>45718</v>
      </c>
    </row>
    <row r="294" spans="1:12" x14ac:dyDescent="0.25">
      <c r="A294">
        <v>290</v>
      </c>
      <c r="B294" t="s">
        <v>9988</v>
      </c>
      <c r="C294" s="14" t="s">
        <v>1872</v>
      </c>
      <c r="D294" t="s">
        <v>1873</v>
      </c>
      <c r="E294">
        <v>2</v>
      </c>
      <c r="F294">
        <f>SUMIFS('DAILY RECORDS'!$E$2:$E$19978,'DAILY RECORDS'!$B$2:$B$19978,C294,'DAILY RECORDS'!$G$2:$G$19978,"INWARD")</f>
        <v>0</v>
      </c>
      <c r="G294">
        <f>SUMIFS('DAILY RECORDS'!$E$2:$E$19978,'DAILY RECORDS'!$B$2:$B$19978,C294,'DAILY RECORDS'!$G$2:$G$19978,"OUTWARD")</f>
        <v>0</v>
      </c>
      <c r="H294">
        <f t="shared" si="4"/>
        <v>2</v>
      </c>
      <c r="I294" t="s">
        <v>14</v>
      </c>
      <c r="J294" t="s">
        <v>1784</v>
      </c>
      <c r="K294" t="s">
        <v>216</v>
      </c>
      <c r="L294" s="124">
        <v>45718</v>
      </c>
    </row>
    <row r="295" spans="1:12" x14ac:dyDescent="0.25">
      <c r="A295">
        <v>291</v>
      </c>
      <c r="B295" t="s">
        <v>9988</v>
      </c>
      <c r="C295" s="14" t="s">
        <v>1874</v>
      </c>
      <c r="D295" t="s">
        <v>1875</v>
      </c>
      <c r="E295">
        <v>11</v>
      </c>
      <c r="F295">
        <f>SUMIFS('DAILY RECORDS'!$E$2:$E$19978,'DAILY RECORDS'!$B$2:$B$19978,C295,'DAILY RECORDS'!$G$2:$G$19978,"INWARD")</f>
        <v>0</v>
      </c>
      <c r="G295">
        <f>SUMIFS('DAILY RECORDS'!$E$2:$E$19978,'DAILY RECORDS'!$B$2:$B$19978,C295,'DAILY RECORDS'!$G$2:$G$19978,"OUTWARD")</f>
        <v>0</v>
      </c>
      <c r="H295">
        <f t="shared" si="4"/>
        <v>11</v>
      </c>
      <c r="I295" t="s">
        <v>14</v>
      </c>
      <c r="J295" t="s">
        <v>1784</v>
      </c>
      <c r="K295" t="s">
        <v>204</v>
      </c>
      <c r="L295" s="124">
        <v>45718</v>
      </c>
    </row>
    <row r="296" spans="1:12" x14ac:dyDescent="0.25">
      <c r="A296">
        <v>292</v>
      </c>
      <c r="B296" t="s">
        <v>9988</v>
      </c>
      <c r="C296" s="14" t="s">
        <v>1868</v>
      </c>
      <c r="D296" t="s">
        <v>1869</v>
      </c>
      <c r="E296">
        <v>6</v>
      </c>
      <c r="F296">
        <f>SUMIFS('DAILY RECORDS'!$E$2:$E$19978,'DAILY RECORDS'!$B$2:$B$19978,C296,'DAILY RECORDS'!$G$2:$G$19978,"INWARD")</f>
        <v>0</v>
      </c>
      <c r="G296">
        <f>SUMIFS('DAILY RECORDS'!$E$2:$E$19978,'DAILY RECORDS'!$B$2:$B$19978,C296,'DAILY RECORDS'!$G$2:$G$19978,"OUTWARD")</f>
        <v>0</v>
      </c>
      <c r="H296">
        <f t="shared" si="4"/>
        <v>6</v>
      </c>
      <c r="I296" t="s">
        <v>14</v>
      </c>
      <c r="J296" t="s">
        <v>1784</v>
      </c>
      <c r="K296" t="s">
        <v>218</v>
      </c>
      <c r="L296" s="124">
        <v>45718</v>
      </c>
    </row>
    <row r="297" spans="1:12" x14ac:dyDescent="0.25">
      <c r="A297">
        <v>293</v>
      </c>
      <c r="B297" t="s">
        <v>9988</v>
      </c>
      <c r="C297" s="14" t="s">
        <v>1870</v>
      </c>
      <c r="D297" t="s">
        <v>1871</v>
      </c>
      <c r="E297">
        <v>12</v>
      </c>
      <c r="F297">
        <f>SUMIFS('DAILY RECORDS'!$E$2:$E$19978,'DAILY RECORDS'!$B$2:$B$19978,C297,'DAILY RECORDS'!$G$2:$G$19978,"INWARD")</f>
        <v>0</v>
      </c>
      <c r="G297">
        <f>SUMIFS('DAILY RECORDS'!$E$2:$E$19978,'DAILY RECORDS'!$B$2:$B$19978,C297,'DAILY RECORDS'!$G$2:$G$19978,"OUTWARD")</f>
        <v>0</v>
      </c>
      <c r="H297">
        <f t="shared" si="4"/>
        <v>12</v>
      </c>
      <c r="I297" t="s">
        <v>14</v>
      </c>
      <c r="J297" t="s">
        <v>1784</v>
      </c>
      <c r="K297" t="s">
        <v>217</v>
      </c>
      <c r="L297" s="124">
        <v>45718</v>
      </c>
    </row>
    <row r="298" spans="1:12" x14ac:dyDescent="0.25">
      <c r="A298">
        <v>294</v>
      </c>
      <c r="B298" t="s">
        <v>9988</v>
      </c>
      <c r="C298" s="14" t="s">
        <v>1823</v>
      </c>
      <c r="D298" t="s">
        <v>1824</v>
      </c>
      <c r="E298">
        <v>1</v>
      </c>
      <c r="F298">
        <f>SUMIFS('DAILY RECORDS'!$E$2:$E$19978,'DAILY RECORDS'!$B$2:$B$19978,C298,'DAILY RECORDS'!$G$2:$G$19978,"INWARD")</f>
        <v>105</v>
      </c>
      <c r="G298">
        <f>SUMIFS('DAILY RECORDS'!$E$2:$E$19978,'DAILY RECORDS'!$B$2:$B$19978,C298,'DAILY RECORDS'!$G$2:$G$19978,"OUTWARD")</f>
        <v>46</v>
      </c>
      <c r="H298">
        <f t="shared" si="4"/>
        <v>60</v>
      </c>
      <c r="I298" t="s">
        <v>25</v>
      </c>
      <c r="J298" t="s">
        <v>1784</v>
      </c>
      <c r="K298" t="s">
        <v>11544</v>
      </c>
      <c r="L298" s="124">
        <v>45718</v>
      </c>
    </row>
    <row r="299" spans="1:12" x14ac:dyDescent="0.25">
      <c r="A299">
        <v>295</v>
      </c>
      <c r="B299" t="s">
        <v>9988</v>
      </c>
      <c r="C299" s="14" t="s">
        <v>1821</v>
      </c>
      <c r="D299" t="s">
        <v>1822</v>
      </c>
      <c r="E299">
        <v>1</v>
      </c>
      <c r="F299">
        <f>SUMIFS('DAILY RECORDS'!$E$2:$E$19978,'DAILY RECORDS'!$B$2:$B$19978,C299,'DAILY RECORDS'!$G$2:$G$19978,"INWARD")</f>
        <v>0</v>
      </c>
      <c r="G299">
        <f>SUMIFS('DAILY RECORDS'!$E$2:$E$19978,'DAILY RECORDS'!$B$2:$B$19978,C299,'DAILY RECORDS'!$G$2:$G$19978,"OUTWARD")</f>
        <v>0</v>
      </c>
      <c r="H299">
        <f t="shared" si="4"/>
        <v>1</v>
      </c>
      <c r="I299" t="s">
        <v>25</v>
      </c>
      <c r="J299" t="s">
        <v>1784</v>
      </c>
      <c r="K299" t="s">
        <v>1252</v>
      </c>
      <c r="L299" s="124">
        <v>45718</v>
      </c>
    </row>
    <row r="300" spans="1:12" x14ac:dyDescent="0.25">
      <c r="A300">
        <v>296</v>
      </c>
      <c r="B300" t="s">
        <v>9988</v>
      </c>
      <c r="C300" s="14" t="s">
        <v>1817</v>
      </c>
      <c r="D300" t="s">
        <v>1818</v>
      </c>
      <c r="E300">
        <v>41</v>
      </c>
      <c r="F300">
        <f>SUMIFS('DAILY RECORDS'!$E$2:$E$19978,'DAILY RECORDS'!$B$2:$B$19978,C300,'DAILY RECORDS'!$G$2:$G$19978,"INWARD")</f>
        <v>0</v>
      </c>
      <c r="G300">
        <f>SUMIFS('DAILY RECORDS'!$E$2:$E$19978,'DAILY RECORDS'!$B$2:$B$19978,C300,'DAILY RECORDS'!$G$2:$G$19978,"OUTWARD")</f>
        <v>2</v>
      </c>
      <c r="H300">
        <f t="shared" si="4"/>
        <v>39</v>
      </c>
      <c r="I300" t="s">
        <v>14</v>
      </c>
      <c r="J300" t="s">
        <v>1784</v>
      </c>
      <c r="K300" t="s">
        <v>11545</v>
      </c>
      <c r="L300" s="124">
        <v>45718</v>
      </c>
    </row>
    <row r="301" spans="1:12" x14ac:dyDescent="0.25">
      <c r="A301">
        <v>297</v>
      </c>
      <c r="B301" t="s">
        <v>9988</v>
      </c>
      <c r="C301" s="14" t="s">
        <v>1815</v>
      </c>
      <c r="D301" t="s">
        <v>1816</v>
      </c>
      <c r="E301">
        <v>38</v>
      </c>
      <c r="F301">
        <f>SUMIFS('DAILY RECORDS'!$E$2:$E$19978,'DAILY RECORDS'!$B$2:$B$19978,C301,'DAILY RECORDS'!$G$2:$G$19978,"INWARD")</f>
        <v>0</v>
      </c>
      <c r="G301">
        <f>SUMIFS('DAILY RECORDS'!$E$2:$E$19978,'DAILY RECORDS'!$B$2:$B$19978,C301,'DAILY RECORDS'!$G$2:$G$19978,"OUTWARD")</f>
        <v>0</v>
      </c>
      <c r="H301">
        <f t="shared" si="4"/>
        <v>38</v>
      </c>
      <c r="I301" t="s">
        <v>14</v>
      </c>
      <c r="J301" t="s">
        <v>1784</v>
      </c>
      <c r="K301" t="s">
        <v>11546</v>
      </c>
      <c r="L301" s="124">
        <v>45718</v>
      </c>
    </row>
    <row r="302" spans="1:12" x14ac:dyDescent="0.25">
      <c r="A302">
        <v>298</v>
      </c>
      <c r="B302" t="s">
        <v>9988</v>
      </c>
      <c r="C302" s="14" t="s">
        <v>1838</v>
      </c>
      <c r="D302" t="s">
        <v>1839</v>
      </c>
      <c r="E302">
        <v>70</v>
      </c>
      <c r="F302">
        <f>SUMIFS('DAILY RECORDS'!$E$2:$E$19978,'DAILY RECORDS'!$B$2:$B$19978,C302,'DAILY RECORDS'!$G$2:$G$19978,"INWARD")</f>
        <v>44</v>
      </c>
      <c r="G302">
        <f>SUMIFS('DAILY RECORDS'!$E$2:$E$19978,'DAILY RECORDS'!$B$2:$B$19978,C302,'DAILY RECORDS'!$G$2:$G$19978,"OUTWARD")</f>
        <v>0</v>
      </c>
      <c r="H302">
        <f t="shared" si="4"/>
        <v>114</v>
      </c>
      <c r="I302" t="s">
        <v>14</v>
      </c>
      <c r="J302" t="s">
        <v>1784</v>
      </c>
      <c r="K302" t="s">
        <v>11549</v>
      </c>
      <c r="L302" s="124">
        <v>45718</v>
      </c>
    </row>
    <row r="303" spans="1:12" x14ac:dyDescent="0.25">
      <c r="A303">
        <v>299</v>
      </c>
      <c r="B303" t="s">
        <v>9988</v>
      </c>
      <c r="C303" s="14" t="s">
        <v>1834</v>
      </c>
      <c r="D303" t="s">
        <v>1835</v>
      </c>
      <c r="E303">
        <v>11</v>
      </c>
      <c r="F303">
        <f>SUMIFS('DAILY RECORDS'!$E$2:$E$19978,'DAILY RECORDS'!$B$2:$B$19978,C303,'DAILY RECORDS'!$G$2:$G$19978,"INWARD")</f>
        <v>9</v>
      </c>
      <c r="G303">
        <f>SUMIFS('DAILY RECORDS'!$E$2:$E$19978,'DAILY RECORDS'!$B$2:$B$19978,C303,'DAILY RECORDS'!$G$2:$G$19978,"OUTWARD")</f>
        <v>0</v>
      </c>
      <c r="H303">
        <f t="shared" si="4"/>
        <v>20</v>
      </c>
      <c r="I303" t="s">
        <v>14</v>
      </c>
      <c r="J303" t="s">
        <v>1784</v>
      </c>
      <c r="K303" t="s">
        <v>1205</v>
      </c>
      <c r="L303" s="124">
        <v>45718</v>
      </c>
    </row>
    <row r="304" spans="1:12" x14ac:dyDescent="0.25">
      <c r="A304">
        <v>300</v>
      </c>
      <c r="B304" t="s">
        <v>9988</v>
      </c>
      <c r="C304" s="14" t="s">
        <v>1836</v>
      </c>
      <c r="D304" t="s">
        <v>1837</v>
      </c>
      <c r="E304">
        <v>6</v>
      </c>
      <c r="F304">
        <f>SUMIFS('DAILY RECORDS'!$E$2:$E$19978,'DAILY RECORDS'!$B$2:$B$19978,C304,'DAILY RECORDS'!$G$2:$G$19978,"INWARD")</f>
        <v>0</v>
      </c>
      <c r="G304">
        <f>SUMIFS('DAILY RECORDS'!$E$2:$E$19978,'DAILY RECORDS'!$B$2:$B$19978,C304,'DAILY RECORDS'!$G$2:$G$19978,"OUTWARD")</f>
        <v>0</v>
      </c>
      <c r="H304">
        <f t="shared" si="4"/>
        <v>6</v>
      </c>
      <c r="I304" t="s">
        <v>14</v>
      </c>
      <c r="J304" t="s">
        <v>1784</v>
      </c>
      <c r="K304" t="s">
        <v>1202</v>
      </c>
      <c r="L304" s="124">
        <v>45718</v>
      </c>
    </row>
    <row r="305" spans="1:12" x14ac:dyDescent="0.25">
      <c r="A305">
        <v>301</v>
      </c>
      <c r="B305" t="s">
        <v>9988</v>
      </c>
      <c r="C305" s="14" t="s">
        <v>1830</v>
      </c>
      <c r="D305" t="s">
        <v>1831</v>
      </c>
      <c r="E305">
        <v>1</v>
      </c>
      <c r="F305">
        <f>SUMIFS('DAILY RECORDS'!$E$2:$E$19978,'DAILY RECORDS'!$B$2:$B$19978,C305,'DAILY RECORDS'!$G$2:$G$19978,"INWARD")</f>
        <v>0</v>
      </c>
      <c r="G305">
        <f>SUMIFS('DAILY RECORDS'!$E$2:$E$19978,'DAILY RECORDS'!$B$2:$B$19978,C305,'DAILY RECORDS'!$G$2:$G$19978,"OUTWARD")</f>
        <v>0</v>
      </c>
      <c r="H305">
        <f t="shared" si="4"/>
        <v>1</v>
      </c>
      <c r="I305" t="s">
        <v>14</v>
      </c>
      <c r="J305" t="s">
        <v>1784</v>
      </c>
      <c r="K305" t="s">
        <v>1195</v>
      </c>
      <c r="L305" s="124">
        <v>45718</v>
      </c>
    </row>
    <row r="306" spans="1:12" x14ac:dyDescent="0.25">
      <c r="A306">
        <v>302</v>
      </c>
      <c r="B306" t="s">
        <v>9988</v>
      </c>
      <c r="C306" s="14" t="s">
        <v>1832</v>
      </c>
      <c r="D306" t="s">
        <v>1833</v>
      </c>
      <c r="E306">
        <v>8</v>
      </c>
      <c r="F306">
        <f>SUMIFS('DAILY RECORDS'!$E$2:$E$19978,'DAILY RECORDS'!$B$2:$B$19978,C306,'DAILY RECORDS'!$G$2:$G$19978,"INWARD")</f>
        <v>10</v>
      </c>
      <c r="G306">
        <f>SUMIFS('DAILY RECORDS'!$E$2:$E$19978,'DAILY RECORDS'!$B$2:$B$19978,C306,'DAILY RECORDS'!$G$2:$G$19978,"OUTWARD")</f>
        <v>0</v>
      </c>
      <c r="H306">
        <f t="shared" si="4"/>
        <v>18</v>
      </c>
      <c r="I306" t="s">
        <v>14</v>
      </c>
      <c r="J306" t="s">
        <v>1784</v>
      </c>
      <c r="K306" t="s">
        <v>1192</v>
      </c>
      <c r="L306" s="124">
        <v>45718</v>
      </c>
    </row>
    <row r="307" spans="1:12" x14ac:dyDescent="0.25">
      <c r="A307">
        <v>303</v>
      </c>
      <c r="B307" t="s">
        <v>9988</v>
      </c>
      <c r="C307" s="14" t="s">
        <v>1826</v>
      </c>
      <c r="D307" t="s">
        <v>1827</v>
      </c>
      <c r="E307">
        <v>10</v>
      </c>
      <c r="F307">
        <f>SUMIFS('DAILY RECORDS'!$E$2:$E$19978,'DAILY RECORDS'!$B$2:$B$19978,C307,'DAILY RECORDS'!$G$2:$G$19978,"INWARD")</f>
        <v>99</v>
      </c>
      <c r="G307">
        <f>SUMIFS('DAILY RECORDS'!$E$2:$E$19978,'DAILY RECORDS'!$B$2:$B$19978,C307,'DAILY RECORDS'!$G$2:$G$19978,"OUTWARD")</f>
        <v>0</v>
      </c>
      <c r="H307">
        <f t="shared" si="4"/>
        <v>109</v>
      </c>
      <c r="I307" t="s">
        <v>14</v>
      </c>
      <c r="J307" t="s">
        <v>1784</v>
      </c>
      <c r="K307" t="s">
        <v>11550</v>
      </c>
      <c r="L307" s="124">
        <v>45718</v>
      </c>
    </row>
    <row r="308" spans="1:12" x14ac:dyDescent="0.25">
      <c r="A308">
        <v>304</v>
      </c>
      <c r="B308" t="s">
        <v>9988</v>
      </c>
      <c r="C308" s="14" t="s">
        <v>1828</v>
      </c>
      <c r="D308" t="s">
        <v>1829</v>
      </c>
      <c r="E308">
        <v>6</v>
      </c>
      <c r="F308">
        <f>SUMIFS('DAILY RECORDS'!$E$2:$E$19978,'DAILY RECORDS'!$B$2:$B$19978,C308,'DAILY RECORDS'!$G$2:$G$19978,"INWARD")</f>
        <v>0</v>
      </c>
      <c r="G308">
        <f>SUMIFS('DAILY RECORDS'!$E$2:$E$19978,'DAILY RECORDS'!$B$2:$B$19978,C308,'DAILY RECORDS'!$G$2:$G$19978,"OUTWARD")</f>
        <v>0</v>
      </c>
      <c r="H308">
        <f t="shared" si="4"/>
        <v>6</v>
      </c>
      <c r="I308" t="s">
        <v>14</v>
      </c>
      <c r="J308" t="s">
        <v>1784</v>
      </c>
      <c r="K308" t="s">
        <v>1273</v>
      </c>
      <c r="L308" s="124">
        <v>45718</v>
      </c>
    </row>
    <row r="309" spans="1:12" x14ac:dyDescent="0.25">
      <c r="A309">
        <v>305</v>
      </c>
      <c r="B309" t="s">
        <v>9988</v>
      </c>
      <c r="C309" s="14" t="s">
        <v>1788</v>
      </c>
      <c r="D309" t="s">
        <v>1789</v>
      </c>
      <c r="E309">
        <v>576</v>
      </c>
      <c r="F309">
        <f>SUMIFS('DAILY RECORDS'!$E$2:$E$19978,'DAILY RECORDS'!$B$2:$B$19978,C309,'DAILY RECORDS'!$G$2:$G$19978,"INWARD")</f>
        <v>15</v>
      </c>
      <c r="G309">
        <f>SUMIFS('DAILY RECORDS'!$E$2:$E$19978,'DAILY RECORDS'!$B$2:$B$19978,C309,'DAILY RECORDS'!$G$2:$G$19978,"OUTWARD")</f>
        <v>0</v>
      </c>
      <c r="H309">
        <f t="shared" si="4"/>
        <v>591</v>
      </c>
      <c r="I309" t="s">
        <v>14</v>
      </c>
      <c r="J309" t="s">
        <v>1784</v>
      </c>
      <c r="K309" t="s">
        <v>442</v>
      </c>
      <c r="L309" s="124">
        <v>45718</v>
      </c>
    </row>
    <row r="310" spans="1:12" x14ac:dyDescent="0.25">
      <c r="A310">
        <v>306</v>
      </c>
      <c r="B310" t="s">
        <v>9988</v>
      </c>
      <c r="C310" s="14" t="s">
        <v>1798</v>
      </c>
      <c r="D310" t="s">
        <v>1799</v>
      </c>
      <c r="E310">
        <v>124</v>
      </c>
      <c r="F310">
        <f>SUMIFS('DAILY RECORDS'!$E$2:$E$19978,'DAILY RECORDS'!$B$2:$B$19978,C310,'DAILY RECORDS'!$G$2:$G$19978,"INWARD")</f>
        <v>15</v>
      </c>
      <c r="G310">
        <f>SUMIFS('DAILY RECORDS'!$E$2:$E$19978,'DAILY RECORDS'!$B$2:$B$19978,C310,'DAILY RECORDS'!$G$2:$G$19978,"OUTWARD")</f>
        <v>0</v>
      </c>
      <c r="H310">
        <f t="shared" si="4"/>
        <v>139</v>
      </c>
      <c r="I310" t="s">
        <v>14</v>
      </c>
      <c r="J310" t="s">
        <v>1784</v>
      </c>
      <c r="K310" t="s">
        <v>429</v>
      </c>
      <c r="L310" s="124">
        <v>45718</v>
      </c>
    </row>
    <row r="311" spans="1:12" x14ac:dyDescent="0.25">
      <c r="A311">
        <v>307</v>
      </c>
      <c r="B311" t="s">
        <v>9988</v>
      </c>
      <c r="C311" s="14" t="s">
        <v>1796</v>
      </c>
      <c r="D311" t="s">
        <v>1797</v>
      </c>
      <c r="E311">
        <v>125</v>
      </c>
      <c r="F311">
        <f>SUMIFS('DAILY RECORDS'!$E$2:$E$19978,'DAILY RECORDS'!$B$2:$B$19978,C311,'DAILY RECORDS'!$G$2:$G$19978,"INWARD")</f>
        <v>70</v>
      </c>
      <c r="G311">
        <f>SUMIFS('DAILY RECORDS'!$E$2:$E$19978,'DAILY RECORDS'!$B$2:$B$19978,C311,'DAILY RECORDS'!$G$2:$G$19978,"OUTWARD")</f>
        <v>0</v>
      </c>
      <c r="H311">
        <f t="shared" si="4"/>
        <v>195</v>
      </c>
      <c r="I311" t="s">
        <v>14</v>
      </c>
      <c r="J311" t="s">
        <v>1784</v>
      </c>
      <c r="K311" t="s">
        <v>431</v>
      </c>
      <c r="L311" s="124">
        <v>45718</v>
      </c>
    </row>
    <row r="312" spans="1:12" x14ac:dyDescent="0.25">
      <c r="A312">
        <v>308</v>
      </c>
      <c r="B312" t="s">
        <v>9988</v>
      </c>
      <c r="C312" s="14" t="s">
        <v>1792</v>
      </c>
      <c r="D312" t="s">
        <v>1793</v>
      </c>
      <c r="E312">
        <v>136</v>
      </c>
      <c r="F312">
        <f>SUMIFS('DAILY RECORDS'!$E$2:$E$19978,'DAILY RECORDS'!$B$2:$B$19978,C312,'DAILY RECORDS'!$G$2:$G$19978,"INWARD")</f>
        <v>28</v>
      </c>
      <c r="G312">
        <f>SUMIFS('DAILY RECORDS'!$E$2:$E$19978,'DAILY RECORDS'!$B$2:$B$19978,C312,'DAILY RECORDS'!$G$2:$G$19978,"OUTWARD")</f>
        <v>0</v>
      </c>
      <c r="H312">
        <f t="shared" si="4"/>
        <v>164</v>
      </c>
      <c r="I312" t="s">
        <v>14</v>
      </c>
      <c r="J312" t="s">
        <v>1784</v>
      </c>
      <c r="K312" t="s">
        <v>420</v>
      </c>
      <c r="L312" s="124">
        <v>45718</v>
      </c>
    </row>
    <row r="313" spans="1:12" x14ac:dyDescent="0.25">
      <c r="A313">
        <v>309</v>
      </c>
      <c r="B313" t="s">
        <v>9988</v>
      </c>
      <c r="C313" s="14" t="s">
        <v>1794</v>
      </c>
      <c r="D313" t="s">
        <v>1795</v>
      </c>
      <c r="E313">
        <v>316</v>
      </c>
      <c r="F313">
        <f>SUMIFS('DAILY RECORDS'!$E$2:$E$19978,'DAILY RECORDS'!$B$2:$B$19978,C313,'DAILY RECORDS'!$G$2:$G$19978,"INWARD")</f>
        <v>0</v>
      </c>
      <c r="G313">
        <f>SUMIFS('DAILY RECORDS'!$E$2:$E$19978,'DAILY RECORDS'!$B$2:$B$19978,C313,'DAILY RECORDS'!$G$2:$G$19978,"OUTWARD")</f>
        <v>0</v>
      </c>
      <c r="H313">
        <f t="shared" si="4"/>
        <v>316</v>
      </c>
      <c r="I313" t="s">
        <v>14</v>
      </c>
      <c r="J313" t="s">
        <v>1784</v>
      </c>
      <c r="K313" t="s">
        <v>423</v>
      </c>
      <c r="L313" s="124">
        <v>45718</v>
      </c>
    </row>
    <row r="314" spans="1:12" x14ac:dyDescent="0.25">
      <c r="A314">
        <v>310</v>
      </c>
      <c r="B314" t="s">
        <v>9988</v>
      </c>
      <c r="C314" s="14" t="s">
        <v>1790</v>
      </c>
      <c r="D314" t="s">
        <v>1791</v>
      </c>
      <c r="E314">
        <v>386</v>
      </c>
      <c r="F314">
        <f>SUMIFS('DAILY RECORDS'!$E$2:$E$19978,'DAILY RECORDS'!$B$2:$B$19978,C314,'DAILY RECORDS'!$G$2:$G$19978,"INWARD")</f>
        <v>11</v>
      </c>
      <c r="G314">
        <f>SUMIFS('DAILY RECORDS'!$E$2:$E$19978,'DAILY RECORDS'!$B$2:$B$19978,C314,'DAILY RECORDS'!$G$2:$G$19978,"OUTWARD")</f>
        <v>0</v>
      </c>
      <c r="H314">
        <f t="shared" si="4"/>
        <v>397</v>
      </c>
      <c r="I314" t="s">
        <v>14</v>
      </c>
      <c r="J314" t="s">
        <v>1784</v>
      </c>
      <c r="K314" t="s">
        <v>540</v>
      </c>
      <c r="L314" s="124">
        <v>45718</v>
      </c>
    </row>
    <row r="315" spans="1:12" x14ac:dyDescent="0.25">
      <c r="A315">
        <v>311</v>
      </c>
      <c r="B315" t="s">
        <v>9988</v>
      </c>
      <c r="C315" s="14" t="s">
        <v>3764</v>
      </c>
      <c r="D315" t="s">
        <v>3765</v>
      </c>
      <c r="E315">
        <v>275</v>
      </c>
      <c r="F315">
        <f>SUMIFS('DAILY RECORDS'!$E$2:$E$19978,'DAILY RECORDS'!$B$2:$B$19978,C315,'DAILY RECORDS'!$G$2:$G$19978,"INWARD")</f>
        <v>0</v>
      </c>
      <c r="G315">
        <f>SUMIFS('DAILY RECORDS'!$E$2:$E$19978,'DAILY RECORDS'!$B$2:$B$19978,C315,'DAILY RECORDS'!$G$2:$G$19978,"OUTWARD")</f>
        <v>0</v>
      </c>
      <c r="H315">
        <f t="shared" si="4"/>
        <v>275</v>
      </c>
      <c r="I315" t="s">
        <v>14</v>
      </c>
      <c r="J315" t="s">
        <v>1784</v>
      </c>
      <c r="K315" t="s">
        <v>525</v>
      </c>
      <c r="L315" s="124">
        <v>45718</v>
      </c>
    </row>
    <row r="316" spans="1:12" x14ac:dyDescent="0.25">
      <c r="A316">
        <v>312</v>
      </c>
      <c r="B316" t="s">
        <v>9988</v>
      </c>
      <c r="C316" s="14" t="s">
        <v>1786</v>
      </c>
      <c r="D316" t="s">
        <v>1787</v>
      </c>
      <c r="E316">
        <v>469</v>
      </c>
      <c r="F316">
        <f>SUMIFS('DAILY RECORDS'!$E$2:$E$19978,'DAILY RECORDS'!$B$2:$B$19978,C316,'DAILY RECORDS'!$G$2:$G$19978,"INWARD")</f>
        <v>0</v>
      </c>
      <c r="G316">
        <f>SUMIFS('DAILY RECORDS'!$E$2:$E$19978,'DAILY RECORDS'!$B$2:$B$19978,C316,'DAILY RECORDS'!$G$2:$G$19978,"OUTWARD")</f>
        <v>0</v>
      </c>
      <c r="H316">
        <f t="shared" si="4"/>
        <v>469</v>
      </c>
      <c r="I316" t="s">
        <v>14</v>
      </c>
      <c r="J316" t="s">
        <v>1784</v>
      </c>
      <c r="K316" t="s">
        <v>513</v>
      </c>
      <c r="L316" s="124">
        <v>45718</v>
      </c>
    </row>
    <row r="317" spans="1:12" x14ac:dyDescent="0.25">
      <c r="A317">
        <v>313</v>
      </c>
      <c r="B317" t="s">
        <v>9988</v>
      </c>
      <c r="C317" s="14" t="s">
        <v>1998</v>
      </c>
      <c r="D317" t="s">
        <v>1999</v>
      </c>
      <c r="E317">
        <v>95</v>
      </c>
      <c r="F317">
        <f>SUMIFS('DAILY RECORDS'!$E$2:$E$19978,'DAILY RECORDS'!$B$2:$B$19978,C317,'DAILY RECORDS'!$G$2:$G$19978,"INWARD")</f>
        <v>0</v>
      </c>
      <c r="G317">
        <f>SUMIFS('DAILY RECORDS'!$E$2:$E$19978,'DAILY RECORDS'!$B$2:$B$19978,C317,'DAILY RECORDS'!$G$2:$G$19978,"OUTWARD")</f>
        <v>0</v>
      </c>
      <c r="H317">
        <f t="shared" si="4"/>
        <v>95</v>
      </c>
      <c r="I317" t="s">
        <v>14</v>
      </c>
      <c r="J317" t="s">
        <v>9506</v>
      </c>
      <c r="K317" t="s">
        <v>700</v>
      </c>
      <c r="L317" s="124">
        <v>45717</v>
      </c>
    </row>
    <row r="318" spans="1:12" x14ac:dyDescent="0.25">
      <c r="A318">
        <v>314</v>
      </c>
      <c r="B318" t="s">
        <v>9988</v>
      </c>
      <c r="C318" s="14" t="s">
        <v>2000</v>
      </c>
      <c r="D318" t="s">
        <v>2001</v>
      </c>
      <c r="E318">
        <v>111</v>
      </c>
      <c r="F318">
        <f>SUMIFS('DAILY RECORDS'!$E$2:$E$19978,'DAILY RECORDS'!$B$2:$B$19978,C318,'DAILY RECORDS'!$G$2:$G$19978,"INWARD")</f>
        <v>0</v>
      </c>
      <c r="G318">
        <f>SUMIFS('DAILY RECORDS'!$E$2:$E$19978,'DAILY RECORDS'!$B$2:$B$19978,C318,'DAILY RECORDS'!$G$2:$G$19978,"OUTWARD")</f>
        <v>0</v>
      </c>
      <c r="H318">
        <f t="shared" si="4"/>
        <v>111</v>
      </c>
      <c r="I318" t="s">
        <v>14</v>
      </c>
      <c r="J318" t="s">
        <v>9506</v>
      </c>
      <c r="K318" t="s">
        <v>2002</v>
      </c>
      <c r="L318" s="124">
        <v>45717</v>
      </c>
    </row>
    <row r="319" spans="1:12" x14ac:dyDescent="0.25">
      <c r="A319">
        <v>315</v>
      </c>
      <c r="B319" t="s">
        <v>9988</v>
      </c>
      <c r="C319" s="14" t="s">
        <v>43</v>
      </c>
      <c r="D319" t="s">
        <v>44</v>
      </c>
      <c r="E319">
        <v>63</v>
      </c>
      <c r="F319">
        <f>SUMIFS('DAILY RECORDS'!$E$2:$E$19978,'DAILY RECORDS'!$B$2:$B$19978,C319,'DAILY RECORDS'!$G$2:$G$19978,"INWARD")</f>
        <v>0</v>
      </c>
      <c r="G319">
        <f>SUMIFS('DAILY RECORDS'!$E$2:$E$19978,'DAILY RECORDS'!$B$2:$B$19978,C319,'DAILY RECORDS'!$G$2:$G$19978,"OUTWARD")</f>
        <v>0</v>
      </c>
      <c r="H319">
        <f t="shared" si="4"/>
        <v>63</v>
      </c>
      <c r="I319" t="s">
        <v>14</v>
      </c>
      <c r="L319" s="124">
        <v>45717</v>
      </c>
    </row>
    <row r="320" spans="1:12" x14ac:dyDescent="0.25">
      <c r="A320">
        <v>316</v>
      </c>
      <c r="B320" t="s">
        <v>9988</v>
      </c>
      <c r="C320" s="14" t="s">
        <v>46</v>
      </c>
      <c r="D320" t="s">
        <v>47</v>
      </c>
      <c r="E320">
        <v>7</v>
      </c>
      <c r="F320">
        <f>SUMIFS('DAILY RECORDS'!$E$2:$E$19978,'DAILY RECORDS'!$B$2:$B$19978,C320,'DAILY RECORDS'!$G$2:$G$19978,"INWARD")</f>
        <v>0</v>
      </c>
      <c r="G320">
        <f>SUMIFS('DAILY RECORDS'!$E$2:$E$19978,'DAILY RECORDS'!$B$2:$B$19978,C320,'DAILY RECORDS'!$G$2:$G$19978,"OUTWARD")</f>
        <v>0</v>
      </c>
      <c r="H320">
        <f t="shared" si="4"/>
        <v>7</v>
      </c>
      <c r="I320" t="s">
        <v>14</v>
      </c>
      <c r="L320" s="124">
        <v>45717</v>
      </c>
    </row>
    <row r="321" spans="1:12" x14ac:dyDescent="0.25">
      <c r="A321">
        <v>317</v>
      </c>
      <c r="B321" t="s">
        <v>9988</v>
      </c>
      <c r="C321" s="14" t="s">
        <v>49</v>
      </c>
      <c r="D321" t="s">
        <v>50</v>
      </c>
      <c r="E321">
        <v>13</v>
      </c>
      <c r="F321">
        <f>SUMIFS('DAILY RECORDS'!$E$2:$E$19978,'DAILY RECORDS'!$B$2:$B$19978,C321,'DAILY RECORDS'!$G$2:$G$19978,"INWARD")</f>
        <v>0</v>
      </c>
      <c r="G321">
        <f>SUMIFS('DAILY RECORDS'!$E$2:$E$19978,'DAILY RECORDS'!$B$2:$B$19978,C321,'DAILY RECORDS'!$G$2:$G$19978,"OUTWARD")</f>
        <v>0</v>
      </c>
      <c r="H321">
        <f t="shared" si="4"/>
        <v>13</v>
      </c>
      <c r="I321" t="s">
        <v>14</v>
      </c>
      <c r="L321" s="124">
        <v>45717</v>
      </c>
    </row>
    <row r="322" spans="1:12" x14ac:dyDescent="0.25">
      <c r="A322">
        <v>318</v>
      </c>
      <c r="B322" t="s">
        <v>9988</v>
      </c>
      <c r="C322" s="14" t="s">
        <v>8</v>
      </c>
      <c r="D322" t="s">
        <v>3099</v>
      </c>
      <c r="E322">
        <v>1</v>
      </c>
      <c r="F322">
        <f>SUMIFS('DAILY RECORDS'!$E$2:$E$19978,'DAILY RECORDS'!$B$2:$B$19978,C322,'DAILY RECORDS'!$G$2:$G$19978,"INWARD")</f>
        <v>0</v>
      </c>
      <c r="G322">
        <f>SUMIFS('DAILY RECORDS'!$E$2:$E$19978,'DAILY RECORDS'!$B$2:$B$19978,C322,'DAILY RECORDS'!$G$2:$G$19978,"OUTWARD")</f>
        <v>0</v>
      </c>
      <c r="H322">
        <f t="shared" si="4"/>
        <v>1</v>
      </c>
      <c r="I322" t="s">
        <v>14</v>
      </c>
      <c r="L322" s="124">
        <v>45717</v>
      </c>
    </row>
    <row r="323" spans="1:12" x14ac:dyDescent="0.25">
      <c r="A323">
        <v>319</v>
      </c>
      <c r="B323" t="s">
        <v>9988</v>
      </c>
      <c r="C323" s="14" t="s">
        <v>37</v>
      </c>
      <c r="D323" t="s">
        <v>3101</v>
      </c>
      <c r="E323">
        <v>7</v>
      </c>
      <c r="F323">
        <f>SUMIFS('DAILY RECORDS'!$E$2:$E$19978,'DAILY RECORDS'!$B$2:$B$19978,C323,'DAILY RECORDS'!$G$2:$G$19978,"INWARD")</f>
        <v>0</v>
      </c>
      <c r="G323">
        <f>SUMIFS('DAILY RECORDS'!$E$2:$E$19978,'DAILY RECORDS'!$B$2:$B$19978,C323,'DAILY RECORDS'!$G$2:$G$19978,"OUTWARD")</f>
        <v>3</v>
      </c>
      <c r="H323">
        <f t="shared" si="4"/>
        <v>4</v>
      </c>
      <c r="I323" t="s">
        <v>14</v>
      </c>
      <c r="L323" s="124">
        <v>45717</v>
      </c>
    </row>
    <row r="324" spans="1:12" x14ac:dyDescent="0.25">
      <c r="A324">
        <v>320</v>
      </c>
      <c r="B324" t="s">
        <v>9988</v>
      </c>
      <c r="C324" s="14" t="s">
        <v>39</v>
      </c>
      <c r="D324" t="s">
        <v>3100</v>
      </c>
      <c r="E324">
        <v>6</v>
      </c>
      <c r="F324">
        <f>SUMIFS('DAILY RECORDS'!$E$2:$E$19978,'DAILY RECORDS'!$B$2:$B$19978,C324,'DAILY RECORDS'!$G$2:$G$19978,"INWARD")</f>
        <v>0</v>
      </c>
      <c r="G324">
        <f>SUMIFS('DAILY RECORDS'!$E$2:$E$19978,'DAILY RECORDS'!$B$2:$B$19978,C324,'DAILY RECORDS'!$G$2:$G$19978,"OUTWARD")</f>
        <v>1</v>
      </c>
      <c r="H324">
        <f t="shared" si="4"/>
        <v>5</v>
      </c>
      <c r="I324" t="s">
        <v>14</v>
      </c>
      <c r="L324" s="124">
        <v>45717</v>
      </c>
    </row>
    <row r="325" spans="1:12" x14ac:dyDescent="0.25">
      <c r="A325">
        <v>321</v>
      </c>
      <c r="B325" t="s">
        <v>9988</v>
      </c>
      <c r="C325" s="14" t="s">
        <v>41</v>
      </c>
      <c r="D325" t="s">
        <v>3102</v>
      </c>
      <c r="E325">
        <v>2</v>
      </c>
      <c r="F325">
        <f>SUMIFS('DAILY RECORDS'!$E$2:$E$19978,'DAILY RECORDS'!$B$2:$B$19978,C325,'DAILY RECORDS'!$G$2:$G$19978,"INWARD")</f>
        <v>0</v>
      </c>
      <c r="G325">
        <f>SUMIFS('DAILY RECORDS'!$E$2:$E$19978,'DAILY RECORDS'!$B$2:$B$19978,C325,'DAILY RECORDS'!$G$2:$G$19978,"OUTWARD")</f>
        <v>0</v>
      </c>
      <c r="H325">
        <f t="shared" si="4"/>
        <v>2</v>
      </c>
      <c r="I325" t="s">
        <v>14</v>
      </c>
      <c r="L325" s="124">
        <v>45717</v>
      </c>
    </row>
    <row r="326" spans="1:12" x14ac:dyDescent="0.25">
      <c r="A326">
        <v>322</v>
      </c>
      <c r="B326" t="s">
        <v>9988</v>
      </c>
      <c r="C326" s="14" t="s">
        <v>10166</v>
      </c>
      <c r="D326" t="s">
        <v>3105</v>
      </c>
      <c r="E326">
        <v>4</v>
      </c>
      <c r="F326">
        <f>SUMIFS('DAILY RECORDS'!$E$2:$E$19978,'DAILY RECORDS'!$B$2:$B$19978,C326,'DAILY RECORDS'!$G$2:$G$19978,"INWARD")</f>
        <v>0</v>
      </c>
      <c r="G326">
        <f>SUMIFS('DAILY RECORDS'!$E$2:$E$19978,'DAILY RECORDS'!$B$2:$B$19978,C326,'DAILY RECORDS'!$G$2:$G$19978,"OUTWARD")</f>
        <v>4</v>
      </c>
      <c r="H326">
        <f t="shared" ref="H326:H389" si="5">(E326+F326)-G326</f>
        <v>0</v>
      </c>
      <c r="I326" t="s">
        <v>14</v>
      </c>
      <c r="L326" s="124">
        <v>45717</v>
      </c>
    </row>
    <row r="327" spans="1:12" x14ac:dyDescent="0.25">
      <c r="A327">
        <v>323</v>
      </c>
      <c r="B327" t="s">
        <v>9988</v>
      </c>
      <c r="C327" s="14" t="s">
        <v>9517</v>
      </c>
      <c r="D327" t="s">
        <v>2452</v>
      </c>
      <c r="E327">
        <v>2</v>
      </c>
      <c r="F327">
        <f>SUMIFS('DAILY RECORDS'!$E$2:$E$19978,'DAILY RECORDS'!$B$2:$B$19978,C327,'DAILY RECORDS'!$G$2:$G$19978,"INWARD")</f>
        <v>0</v>
      </c>
      <c r="G327">
        <f>SUMIFS('DAILY RECORDS'!$E$2:$E$19978,'DAILY RECORDS'!$B$2:$B$19978,C327,'DAILY RECORDS'!$G$2:$G$19978,"OUTWARD")</f>
        <v>2</v>
      </c>
      <c r="H327">
        <f t="shared" si="5"/>
        <v>0</v>
      </c>
      <c r="I327" t="s">
        <v>14</v>
      </c>
      <c r="L327" s="124">
        <v>45717</v>
      </c>
    </row>
    <row r="328" spans="1:12" x14ac:dyDescent="0.25">
      <c r="A328">
        <v>324</v>
      </c>
      <c r="B328" t="s">
        <v>9988</v>
      </c>
      <c r="C328" s="14" t="s">
        <v>21</v>
      </c>
      <c r="D328" t="s">
        <v>22</v>
      </c>
      <c r="E328">
        <v>9</v>
      </c>
      <c r="F328">
        <f>SUMIFS('DAILY RECORDS'!$E$2:$E$19978,'DAILY RECORDS'!$B$2:$B$19978,C328,'DAILY RECORDS'!$G$2:$G$19978,"INWARD")</f>
        <v>0</v>
      </c>
      <c r="G328">
        <f>SUMIFS('DAILY RECORDS'!$E$2:$E$19978,'DAILY RECORDS'!$B$2:$B$19978,C328,'DAILY RECORDS'!$G$2:$G$19978,"OUTWARD")</f>
        <v>0</v>
      </c>
      <c r="H328">
        <f t="shared" si="5"/>
        <v>9</v>
      </c>
      <c r="I328" t="s">
        <v>14</v>
      </c>
      <c r="L328" s="124">
        <v>45717</v>
      </c>
    </row>
    <row r="329" spans="1:12" x14ac:dyDescent="0.25">
      <c r="A329">
        <v>325</v>
      </c>
      <c r="B329" t="s">
        <v>9988</v>
      </c>
      <c r="C329" s="14" t="s">
        <v>13</v>
      </c>
      <c r="D329" t="s">
        <v>3521</v>
      </c>
      <c r="E329">
        <v>163</v>
      </c>
      <c r="F329">
        <f>SUMIFS('DAILY RECORDS'!$E$2:$E$19978,'DAILY RECORDS'!$B$2:$B$19978,C329,'DAILY RECORDS'!$G$2:$G$19978,"INWARD")</f>
        <v>0</v>
      </c>
      <c r="G329">
        <f>SUMIFS('DAILY RECORDS'!$E$2:$E$19978,'DAILY RECORDS'!$B$2:$B$19978,C329,'DAILY RECORDS'!$G$2:$G$19978,"OUTWARD")</f>
        <v>152</v>
      </c>
      <c r="H329">
        <f t="shared" si="5"/>
        <v>11</v>
      </c>
      <c r="I329" t="s">
        <v>14</v>
      </c>
      <c r="L329" s="124">
        <v>45717</v>
      </c>
    </row>
    <row r="330" spans="1:12" x14ac:dyDescent="0.25">
      <c r="A330">
        <v>326</v>
      </c>
      <c r="B330" t="s">
        <v>9988</v>
      </c>
      <c r="C330" s="14" t="s">
        <v>5</v>
      </c>
      <c r="D330" t="s">
        <v>3529</v>
      </c>
      <c r="E330">
        <v>376</v>
      </c>
      <c r="F330">
        <f>SUMIFS('DAILY RECORDS'!$E$2:$E$19978,'DAILY RECORDS'!$B$2:$B$19978,C330,'DAILY RECORDS'!$G$2:$G$19978,"INWARD")</f>
        <v>0</v>
      </c>
      <c r="G330">
        <f>SUMIFS('DAILY RECORDS'!$E$2:$E$19978,'DAILY RECORDS'!$B$2:$B$19978,C330,'DAILY RECORDS'!$G$2:$G$19978,"OUTWARD")</f>
        <v>63</v>
      </c>
      <c r="H330">
        <f t="shared" si="5"/>
        <v>313</v>
      </c>
      <c r="I330" t="s">
        <v>25</v>
      </c>
      <c r="L330" s="124">
        <v>45717</v>
      </c>
    </row>
    <row r="331" spans="1:12" x14ac:dyDescent="0.25">
      <c r="A331">
        <v>327</v>
      </c>
      <c r="B331" t="s">
        <v>9988</v>
      </c>
      <c r="C331" s="14" t="s">
        <v>33</v>
      </c>
      <c r="D331" t="s">
        <v>34</v>
      </c>
      <c r="E331">
        <v>136</v>
      </c>
      <c r="F331">
        <f>SUMIFS('DAILY RECORDS'!$E$2:$E$19978,'DAILY RECORDS'!$B$2:$B$19978,C331,'DAILY RECORDS'!$G$2:$G$19978,"INWARD")</f>
        <v>0</v>
      </c>
      <c r="G331">
        <f>SUMIFS('DAILY RECORDS'!$E$2:$E$19978,'DAILY RECORDS'!$B$2:$B$19978,C331,'DAILY RECORDS'!$G$2:$G$19978,"OUTWARD")</f>
        <v>10</v>
      </c>
      <c r="H331">
        <f t="shared" si="5"/>
        <v>126</v>
      </c>
      <c r="I331" t="s">
        <v>14</v>
      </c>
      <c r="J331" t="s">
        <v>15</v>
      </c>
      <c r="K331" t="s">
        <v>695</v>
      </c>
      <c r="L331" s="124">
        <v>45717</v>
      </c>
    </row>
    <row r="332" spans="1:12" x14ac:dyDescent="0.25">
      <c r="A332">
        <v>328</v>
      </c>
      <c r="B332" t="s">
        <v>9988</v>
      </c>
      <c r="C332" s="14" t="s">
        <v>52</v>
      </c>
      <c r="D332" t="s">
        <v>53</v>
      </c>
      <c r="E332">
        <v>496</v>
      </c>
      <c r="F332">
        <f>SUMIFS('DAILY RECORDS'!$E$2:$E$19978,'DAILY RECORDS'!$B$2:$B$19978,C332,'DAILY RECORDS'!$G$2:$G$19978,"INWARD")</f>
        <v>0</v>
      </c>
      <c r="G332">
        <f>SUMIFS('DAILY RECORDS'!$E$2:$E$19978,'DAILY RECORDS'!$B$2:$B$19978,C332,'DAILY RECORDS'!$G$2:$G$19978,"OUTWARD")</f>
        <v>399</v>
      </c>
      <c r="H332">
        <f t="shared" si="5"/>
        <v>97</v>
      </c>
      <c r="I332" t="s">
        <v>14</v>
      </c>
      <c r="J332" t="s">
        <v>15</v>
      </c>
      <c r="K332" t="s">
        <v>54</v>
      </c>
      <c r="L332" s="124">
        <v>45717</v>
      </c>
    </row>
    <row r="333" spans="1:12" x14ac:dyDescent="0.25">
      <c r="A333">
        <v>329</v>
      </c>
      <c r="B333" t="s">
        <v>9988</v>
      </c>
      <c r="C333" s="14" t="s">
        <v>59</v>
      </c>
      <c r="D333" t="s">
        <v>60</v>
      </c>
      <c r="E333">
        <v>233</v>
      </c>
      <c r="F333">
        <f>SUMIFS('DAILY RECORDS'!$E$2:$E$19978,'DAILY RECORDS'!$B$2:$B$19978,C333,'DAILY RECORDS'!$G$2:$G$19978,"INWARD")</f>
        <v>0</v>
      </c>
      <c r="G333">
        <f>SUMIFS('DAILY RECORDS'!$E$2:$E$19978,'DAILY RECORDS'!$B$2:$B$19978,C333,'DAILY RECORDS'!$G$2:$G$19978,"OUTWARD")</f>
        <v>6</v>
      </c>
      <c r="H333">
        <f t="shared" si="5"/>
        <v>227</v>
      </c>
      <c r="I333" t="s">
        <v>14</v>
      </c>
      <c r="J333" t="s">
        <v>15</v>
      </c>
      <c r="K333" t="s">
        <v>61</v>
      </c>
      <c r="L333" s="124">
        <v>45717</v>
      </c>
    </row>
    <row r="334" spans="1:12" x14ac:dyDescent="0.25">
      <c r="A334">
        <v>330</v>
      </c>
      <c r="B334" t="s">
        <v>9988</v>
      </c>
      <c r="C334" s="14" t="s">
        <v>6</v>
      </c>
      <c r="D334" t="s">
        <v>7</v>
      </c>
      <c r="E334">
        <v>279</v>
      </c>
      <c r="F334">
        <f>SUMIFS('DAILY RECORDS'!$E$2:$E$19978,'DAILY RECORDS'!$B$2:$B$19978,C334,'DAILY RECORDS'!$G$2:$G$19978,"INWARD")</f>
        <v>500</v>
      </c>
      <c r="G334">
        <f>SUMIFS('DAILY RECORDS'!$E$2:$E$19978,'DAILY RECORDS'!$B$2:$B$19978,C334,'DAILY RECORDS'!$G$2:$G$19978,"OUTWARD")</f>
        <v>489</v>
      </c>
      <c r="H334">
        <f t="shared" si="5"/>
        <v>290</v>
      </c>
      <c r="I334" t="s">
        <v>14</v>
      </c>
      <c r="J334" t="s">
        <v>15</v>
      </c>
      <c r="K334" t="s">
        <v>55</v>
      </c>
      <c r="L334" s="124">
        <v>45717</v>
      </c>
    </row>
    <row r="335" spans="1:12" x14ac:dyDescent="0.25">
      <c r="A335">
        <v>331</v>
      </c>
      <c r="B335" t="s">
        <v>9988</v>
      </c>
      <c r="C335" s="14" t="s">
        <v>56</v>
      </c>
      <c r="D335" t="s">
        <v>57</v>
      </c>
      <c r="E335">
        <v>76</v>
      </c>
      <c r="F335">
        <f>SUMIFS('DAILY RECORDS'!$E$2:$E$19978,'DAILY RECORDS'!$B$2:$B$19978,C335,'DAILY RECORDS'!$G$2:$G$19978,"INWARD")</f>
        <v>200</v>
      </c>
      <c r="G335">
        <f>SUMIFS('DAILY RECORDS'!$E$2:$E$19978,'DAILY RECORDS'!$B$2:$B$19978,C335,'DAILY RECORDS'!$G$2:$G$19978,"OUTWARD")</f>
        <v>195</v>
      </c>
      <c r="H335">
        <f t="shared" si="5"/>
        <v>81</v>
      </c>
      <c r="I335" t="s">
        <v>14</v>
      </c>
      <c r="J335" t="s">
        <v>15</v>
      </c>
      <c r="K335" t="s">
        <v>10766</v>
      </c>
      <c r="L335" s="124">
        <v>45717</v>
      </c>
    </row>
    <row r="336" spans="1:12" x14ac:dyDescent="0.25">
      <c r="A336">
        <v>332</v>
      </c>
      <c r="B336" t="s">
        <v>9988</v>
      </c>
      <c r="C336" s="14" t="s">
        <v>251</v>
      </c>
      <c r="D336" t="s">
        <v>252</v>
      </c>
      <c r="E336">
        <v>1</v>
      </c>
      <c r="F336">
        <f>SUMIFS('DAILY RECORDS'!$E$2:$E$19978,'DAILY RECORDS'!$B$2:$B$19978,C336,'DAILY RECORDS'!$G$2:$G$19978,"INWARD")</f>
        <v>0</v>
      </c>
      <c r="G336">
        <f>SUMIFS('DAILY RECORDS'!$E$2:$E$19978,'DAILY RECORDS'!$B$2:$B$19978,C336,'DAILY RECORDS'!$G$2:$G$19978,"OUTWARD")</f>
        <v>0</v>
      </c>
      <c r="H336">
        <f t="shared" si="5"/>
        <v>1</v>
      </c>
      <c r="I336" t="s">
        <v>14</v>
      </c>
      <c r="J336" t="s">
        <v>15</v>
      </c>
      <c r="K336" t="s">
        <v>253</v>
      </c>
      <c r="L336" s="124">
        <v>45717</v>
      </c>
    </row>
    <row r="337" spans="1:12" x14ac:dyDescent="0.25">
      <c r="A337">
        <v>333</v>
      </c>
      <c r="B337" t="s">
        <v>9988</v>
      </c>
      <c r="C337" s="14" t="s">
        <v>2560</v>
      </c>
      <c r="D337" t="s">
        <v>2561</v>
      </c>
      <c r="E337">
        <v>165</v>
      </c>
      <c r="F337">
        <f>SUMIFS('DAILY RECORDS'!$E$2:$E$19978,'DAILY RECORDS'!$B$2:$B$19978,C337,'DAILY RECORDS'!$G$2:$G$19978,"INWARD")</f>
        <v>0</v>
      </c>
      <c r="G337">
        <f>SUMIFS('DAILY RECORDS'!$E$2:$E$19978,'DAILY RECORDS'!$B$2:$B$19978,C337,'DAILY RECORDS'!$G$2:$G$19978,"OUTWARD")</f>
        <v>28</v>
      </c>
      <c r="H337">
        <f t="shared" si="5"/>
        <v>137</v>
      </c>
      <c r="I337" t="s">
        <v>14</v>
      </c>
      <c r="J337" t="s">
        <v>15</v>
      </c>
      <c r="K337" t="s">
        <v>62</v>
      </c>
      <c r="L337" s="124">
        <v>45717</v>
      </c>
    </row>
    <row r="338" spans="1:12" x14ac:dyDescent="0.25">
      <c r="A338">
        <v>334</v>
      </c>
      <c r="B338" t="s">
        <v>9988</v>
      </c>
      <c r="C338" s="14" t="s">
        <v>142</v>
      </c>
      <c r="D338" t="s">
        <v>143</v>
      </c>
      <c r="E338">
        <v>4</v>
      </c>
      <c r="F338">
        <f>SUMIFS('DAILY RECORDS'!$E$2:$E$19978,'DAILY RECORDS'!$B$2:$B$19978,C338,'DAILY RECORDS'!$G$2:$G$19978,"INWARD")</f>
        <v>0</v>
      </c>
      <c r="G338">
        <f>SUMIFS('DAILY RECORDS'!$E$2:$E$19978,'DAILY RECORDS'!$B$2:$B$19978,C338,'DAILY RECORDS'!$G$2:$G$19978,"OUTWARD")</f>
        <v>4</v>
      </c>
      <c r="H338">
        <f t="shared" si="5"/>
        <v>0</v>
      </c>
      <c r="I338" t="s">
        <v>14</v>
      </c>
      <c r="J338" t="s">
        <v>15</v>
      </c>
      <c r="K338" t="s">
        <v>144</v>
      </c>
      <c r="L338" s="124">
        <v>45717</v>
      </c>
    </row>
    <row r="339" spans="1:12" x14ac:dyDescent="0.25">
      <c r="A339">
        <v>335</v>
      </c>
      <c r="B339" t="s">
        <v>9988</v>
      </c>
      <c r="C339" s="14" t="s">
        <v>100</v>
      </c>
      <c r="D339" t="s">
        <v>101</v>
      </c>
      <c r="E339">
        <v>32</v>
      </c>
      <c r="F339">
        <f>SUMIFS('DAILY RECORDS'!$E$2:$E$19978,'DAILY RECORDS'!$B$2:$B$19978,C339,'DAILY RECORDS'!$G$2:$G$19978,"INWARD")</f>
        <v>0</v>
      </c>
      <c r="G339">
        <f>SUMIFS('DAILY RECORDS'!$E$2:$E$19978,'DAILY RECORDS'!$B$2:$B$19978,C339,'DAILY RECORDS'!$G$2:$G$19978,"OUTWARD")</f>
        <v>0</v>
      </c>
      <c r="H339">
        <f t="shared" si="5"/>
        <v>32</v>
      </c>
      <c r="I339" t="s">
        <v>14</v>
      </c>
      <c r="J339" t="s">
        <v>15</v>
      </c>
      <c r="K339" t="s">
        <v>102</v>
      </c>
      <c r="L339" s="124">
        <v>45717</v>
      </c>
    </row>
    <row r="340" spans="1:12" x14ac:dyDescent="0.25">
      <c r="A340">
        <v>336</v>
      </c>
      <c r="B340" t="s">
        <v>9988</v>
      </c>
      <c r="C340" s="14" t="s">
        <v>97</v>
      </c>
      <c r="D340" t="s">
        <v>98</v>
      </c>
      <c r="E340">
        <v>2</v>
      </c>
      <c r="F340">
        <f>SUMIFS('DAILY RECORDS'!$E$2:$E$19978,'DAILY RECORDS'!$B$2:$B$19978,C340,'DAILY RECORDS'!$G$2:$G$19978,"INWARD")</f>
        <v>0</v>
      </c>
      <c r="G340">
        <f>SUMIFS('DAILY RECORDS'!$E$2:$E$19978,'DAILY RECORDS'!$B$2:$B$19978,C340,'DAILY RECORDS'!$G$2:$G$19978,"OUTWARD")</f>
        <v>1</v>
      </c>
      <c r="H340">
        <f t="shared" si="5"/>
        <v>1</v>
      </c>
      <c r="I340" t="s">
        <v>14</v>
      </c>
      <c r="J340" t="s">
        <v>15</v>
      </c>
      <c r="K340" t="s">
        <v>99</v>
      </c>
      <c r="L340" s="124">
        <v>45717</v>
      </c>
    </row>
    <row r="341" spans="1:12" x14ac:dyDescent="0.25">
      <c r="A341">
        <v>337</v>
      </c>
      <c r="B341" t="s">
        <v>9988</v>
      </c>
      <c r="C341" s="14" t="s">
        <v>63</v>
      </c>
      <c r="D341" t="s">
        <v>64</v>
      </c>
      <c r="E341">
        <v>66</v>
      </c>
      <c r="F341">
        <f>SUMIFS('DAILY RECORDS'!$E$2:$E$19978,'DAILY RECORDS'!$B$2:$B$19978,C341,'DAILY RECORDS'!$G$2:$G$19978,"INWARD")</f>
        <v>0</v>
      </c>
      <c r="G341">
        <f>SUMIFS('DAILY RECORDS'!$E$2:$E$19978,'DAILY RECORDS'!$B$2:$B$19978,C341,'DAILY RECORDS'!$G$2:$G$19978,"OUTWARD")</f>
        <v>3</v>
      </c>
      <c r="H341">
        <f t="shared" si="5"/>
        <v>63</v>
      </c>
      <c r="I341" t="s">
        <v>14</v>
      </c>
      <c r="J341" t="s">
        <v>15</v>
      </c>
      <c r="K341" t="s">
        <v>65</v>
      </c>
      <c r="L341" s="124">
        <v>45717</v>
      </c>
    </row>
    <row r="342" spans="1:12" x14ac:dyDescent="0.25">
      <c r="A342">
        <v>338</v>
      </c>
      <c r="B342" t="s">
        <v>9988</v>
      </c>
      <c r="C342" s="14" t="s">
        <v>90</v>
      </c>
      <c r="D342" t="s">
        <v>91</v>
      </c>
      <c r="E342">
        <v>24</v>
      </c>
      <c r="F342">
        <f>SUMIFS('DAILY RECORDS'!$E$2:$E$19978,'DAILY RECORDS'!$B$2:$B$19978,C342,'DAILY RECORDS'!$G$2:$G$19978,"INWARD")</f>
        <v>0</v>
      </c>
      <c r="G342">
        <f>SUMIFS('DAILY RECORDS'!$E$2:$E$19978,'DAILY RECORDS'!$B$2:$B$19978,C342,'DAILY RECORDS'!$G$2:$G$19978,"OUTWARD")</f>
        <v>2</v>
      </c>
      <c r="H342">
        <f t="shared" si="5"/>
        <v>22</v>
      </c>
      <c r="I342" t="s">
        <v>14</v>
      </c>
      <c r="J342" t="s">
        <v>15</v>
      </c>
      <c r="K342" t="s">
        <v>92</v>
      </c>
      <c r="L342" s="124">
        <v>45717</v>
      </c>
    </row>
    <row r="343" spans="1:12" x14ac:dyDescent="0.25">
      <c r="A343">
        <v>339</v>
      </c>
      <c r="B343" t="s">
        <v>9988</v>
      </c>
      <c r="C343" s="14" t="s">
        <v>75</v>
      </c>
      <c r="D343" t="s">
        <v>76</v>
      </c>
      <c r="E343">
        <v>119</v>
      </c>
      <c r="F343">
        <f>SUMIFS('DAILY RECORDS'!$E$2:$E$19978,'DAILY RECORDS'!$B$2:$B$19978,C343,'DAILY RECORDS'!$G$2:$G$19978,"INWARD")</f>
        <v>2</v>
      </c>
      <c r="G343">
        <f>SUMIFS('DAILY RECORDS'!$E$2:$E$19978,'DAILY RECORDS'!$B$2:$B$19978,C343,'DAILY RECORDS'!$G$2:$G$19978,"OUTWARD")</f>
        <v>64</v>
      </c>
      <c r="H343">
        <f t="shared" si="5"/>
        <v>57</v>
      </c>
      <c r="I343" t="s">
        <v>14</v>
      </c>
      <c r="J343" t="s">
        <v>15</v>
      </c>
      <c r="K343" t="s">
        <v>77</v>
      </c>
      <c r="L343" s="124">
        <v>45717</v>
      </c>
    </row>
    <row r="344" spans="1:12" x14ac:dyDescent="0.25">
      <c r="A344">
        <v>340</v>
      </c>
      <c r="B344" t="s">
        <v>9988</v>
      </c>
      <c r="C344" s="14" t="s">
        <v>176</v>
      </c>
      <c r="D344" t="s">
        <v>177</v>
      </c>
      <c r="E344">
        <v>33</v>
      </c>
      <c r="F344">
        <f>SUMIFS('DAILY RECORDS'!$E$2:$E$19978,'DAILY RECORDS'!$B$2:$B$19978,C344,'DAILY RECORDS'!$G$2:$G$19978,"INWARD")</f>
        <v>33</v>
      </c>
      <c r="G344">
        <f>SUMIFS('DAILY RECORDS'!$E$2:$E$19978,'DAILY RECORDS'!$B$2:$B$19978,C344,'DAILY RECORDS'!$G$2:$G$19978,"OUTWARD")</f>
        <v>55</v>
      </c>
      <c r="H344">
        <f t="shared" si="5"/>
        <v>11</v>
      </c>
      <c r="I344" t="s">
        <v>14</v>
      </c>
      <c r="J344" t="s">
        <v>15</v>
      </c>
      <c r="K344" t="s">
        <v>178</v>
      </c>
      <c r="L344" s="124">
        <v>45717</v>
      </c>
    </row>
    <row r="345" spans="1:12" x14ac:dyDescent="0.25">
      <c r="A345">
        <v>341</v>
      </c>
      <c r="B345" t="s">
        <v>9988</v>
      </c>
      <c r="C345" s="14" t="s">
        <v>3362</v>
      </c>
      <c r="D345" t="s">
        <v>3363</v>
      </c>
      <c r="E345">
        <v>0</v>
      </c>
      <c r="F345">
        <f>SUMIFS('DAILY RECORDS'!$E$2:$E$19978,'DAILY RECORDS'!$B$2:$B$19978,C345,'DAILY RECORDS'!$G$2:$G$19978,"INWARD")</f>
        <v>3</v>
      </c>
      <c r="G345">
        <f>SUMIFS('DAILY RECORDS'!$E$2:$E$19978,'DAILY RECORDS'!$B$2:$B$19978,C345,'DAILY RECORDS'!$G$2:$G$19978,"OUTWARD")</f>
        <v>3</v>
      </c>
      <c r="H345">
        <f t="shared" si="5"/>
        <v>0</v>
      </c>
      <c r="I345" t="s">
        <v>14</v>
      </c>
      <c r="J345" t="s">
        <v>15</v>
      </c>
      <c r="K345" t="s">
        <v>490</v>
      </c>
      <c r="L345" s="124">
        <v>45794</v>
      </c>
    </row>
    <row r="346" spans="1:12" x14ac:dyDescent="0.25">
      <c r="A346">
        <v>342</v>
      </c>
      <c r="B346" t="s">
        <v>9988</v>
      </c>
      <c r="C346" s="14" t="s">
        <v>78</v>
      </c>
      <c r="D346" t="s">
        <v>79</v>
      </c>
      <c r="E346">
        <v>6</v>
      </c>
      <c r="F346">
        <f>SUMIFS('DAILY RECORDS'!$E$2:$E$19978,'DAILY RECORDS'!$B$2:$B$19978,C346,'DAILY RECORDS'!$G$2:$G$19978,"INWARD")</f>
        <v>0</v>
      </c>
      <c r="G346">
        <f>SUMIFS('DAILY RECORDS'!$E$2:$E$19978,'DAILY RECORDS'!$B$2:$B$19978,C346,'DAILY RECORDS'!$G$2:$G$19978,"OUTWARD")</f>
        <v>6</v>
      </c>
      <c r="H346">
        <f t="shared" si="5"/>
        <v>0</v>
      </c>
      <c r="I346" t="s">
        <v>14</v>
      </c>
      <c r="L346" s="124">
        <v>45717</v>
      </c>
    </row>
    <row r="347" spans="1:12" x14ac:dyDescent="0.25">
      <c r="A347">
        <v>343</v>
      </c>
      <c r="B347" t="s">
        <v>9988</v>
      </c>
      <c r="C347" s="14" t="s">
        <v>66</v>
      </c>
      <c r="D347" t="s">
        <v>67</v>
      </c>
      <c r="E347">
        <v>25</v>
      </c>
      <c r="F347">
        <f>SUMIFS('DAILY RECORDS'!$E$2:$E$19978,'DAILY RECORDS'!$B$2:$B$19978,C347,'DAILY RECORDS'!$G$2:$G$19978,"INWARD")</f>
        <v>96</v>
      </c>
      <c r="G347">
        <f>SUMIFS('DAILY RECORDS'!$E$2:$E$19978,'DAILY RECORDS'!$B$2:$B$19978,C347,'DAILY RECORDS'!$G$2:$G$19978,"OUTWARD")</f>
        <v>58</v>
      </c>
      <c r="H347">
        <f t="shared" si="5"/>
        <v>63</v>
      </c>
      <c r="I347" t="s">
        <v>14</v>
      </c>
      <c r="J347" t="s">
        <v>15</v>
      </c>
      <c r="K347" t="s">
        <v>68</v>
      </c>
      <c r="L347" s="124">
        <v>45717</v>
      </c>
    </row>
    <row r="348" spans="1:12" x14ac:dyDescent="0.25">
      <c r="A348">
        <v>344</v>
      </c>
      <c r="B348" t="s">
        <v>9988</v>
      </c>
      <c r="C348" s="14" t="s">
        <v>93</v>
      </c>
      <c r="D348" t="s">
        <v>94</v>
      </c>
      <c r="E348">
        <v>155</v>
      </c>
      <c r="F348">
        <f>SUMIFS('DAILY RECORDS'!$E$2:$E$19978,'DAILY RECORDS'!$B$2:$B$19978,C348,'DAILY RECORDS'!$G$2:$G$19978,"INWARD")</f>
        <v>5</v>
      </c>
      <c r="G348">
        <f>SUMIFS('DAILY RECORDS'!$E$2:$E$19978,'DAILY RECORDS'!$B$2:$B$19978,C348,'DAILY RECORDS'!$G$2:$G$19978,"OUTWARD")</f>
        <v>23</v>
      </c>
      <c r="H348">
        <f t="shared" si="5"/>
        <v>137</v>
      </c>
      <c r="I348" t="s">
        <v>14</v>
      </c>
      <c r="J348" t="s">
        <v>15</v>
      </c>
      <c r="K348" t="s">
        <v>9981</v>
      </c>
      <c r="L348" s="124">
        <v>45717</v>
      </c>
    </row>
    <row r="349" spans="1:12" x14ac:dyDescent="0.25">
      <c r="A349">
        <v>345</v>
      </c>
      <c r="B349" t="s">
        <v>9988</v>
      </c>
      <c r="C349" s="14" t="s">
        <v>182</v>
      </c>
      <c r="D349" t="s">
        <v>183</v>
      </c>
      <c r="E349">
        <v>150</v>
      </c>
      <c r="F349">
        <f>SUMIFS('DAILY RECORDS'!$E$2:$E$19978,'DAILY RECORDS'!$B$2:$B$19978,C349,'DAILY RECORDS'!$G$2:$G$19978,"INWARD")</f>
        <v>0</v>
      </c>
      <c r="G349">
        <f>SUMIFS('DAILY RECORDS'!$E$2:$E$19978,'DAILY RECORDS'!$B$2:$B$19978,C349,'DAILY RECORDS'!$G$2:$G$19978,"OUTWARD")</f>
        <v>32</v>
      </c>
      <c r="H349">
        <f t="shared" si="5"/>
        <v>118</v>
      </c>
      <c r="I349" t="s">
        <v>14</v>
      </c>
      <c r="J349" t="s">
        <v>15</v>
      </c>
      <c r="K349" t="s">
        <v>184</v>
      </c>
      <c r="L349" s="124">
        <v>45717</v>
      </c>
    </row>
    <row r="350" spans="1:12" x14ac:dyDescent="0.25">
      <c r="A350">
        <v>346</v>
      </c>
      <c r="B350" t="s">
        <v>9988</v>
      </c>
      <c r="C350" s="14" t="s">
        <v>69</v>
      </c>
      <c r="D350" t="s">
        <v>70</v>
      </c>
      <c r="E350">
        <v>21</v>
      </c>
      <c r="F350">
        <f>SUMIFS('DAILY RECORDS'!$E$2:$E$19978,'DAILY RECORDS'!$B$2:$B$19978,C350,'DAILY RECORDS'!$G$2:$G$19978,"INWARD")</f>
        <v>0</v>
      </c>
      <c r="G350">
        <f>SUMIFS('DAILY RECORDS'!$E$2:$E$19978,'DAILY RECORDS'!$B$2:$B$19978,C350,'DAILY RECORDS'!$G$2:$G$19978,"OUTWARD")</f>
        <v>1</v>
      </c>
      <c r="H350">
        <f t="shared" si="5"/>
        <v>20</v>
      </c>
      <c r="I350" t="s">
        <v>14</v>
      </c>
      <c r="J350" t="s">
        <v>15</v>
      </c>
      <c r="K350" t="s">
        <v>71</v>
      </c>
      <c r="L350" s="124">
        <v>45717</v>
      </c>
    </row>
    <row r="351" spans="1:12" x14ac:dyDescent="0.25">
      <c r="A351">
        <v>347</v>
      </c>
      <c r="B351" t="s">
        <v>9988</v>
      </c>
      <c r="C351" s="14" t="s">
        <v>72</v>
      </c>
      <c r="D351" t="s">
        <v>73</v>
      </c>
      <c r="E351">
        <v>13</v>
      </c>
      <c r="F351">
        <f>SUMIFS('DAILY RECORDS'!$E$2:$E$19978,'DAILY RECORDS'!$B$2:$B$19978,C351,'DAILY RECORDS'!$G$2:$G$19978,"INWARD")</f>
        <v>0</v>
      </c>
      <c r="G351">
        <f>SUMIFS('DAILY RECORDS'!$E$2:$E$19978,'DAILY RECORDS'!$B$2:$B$19978,C351,'DAILY RECORDS'!$G$2:$G$19978,"OUTWARD")</f>
        <v>4</v>
      </c>
      <c r="H351">
        <f t="shared" si="5"/>
        <v>9</v>
      </c>
      <c r="I351" t="s">
        <v>14</v>
      </c>
      <c r="J351" t="s">
        <v>15</v>
      </c>
      <c r="K351" t="s">
        <v>74</v>
      </c>
      <c r="L351" s="124">
        <v>45717</v>
      </c>
    </row>
    <row r="352" spans="1:12" x14ac:dyDescent="0.25">
      <c r="A352">
        <v>348</v>
      </c>
      <c r="B352" t="s">
        <v>9988</v>
      </c>
      <c r="C352" s="14" t="s">
        <v>106</v>
      </c>
      <c r="D352" t="s">
        <v>107</v>
      </c>
      <c r="E352">
        <v>12</v>
      </c>
      <c r="F352">
        <f>SUMIFS('DAILY RECORDS'!$E$2:$E$19978,'DAILY RECORDS'!$B$2:$B$19978,C352,'DAILY RECORDS'!$G$2:$G$19978,"INWARD")</f>
        <v>2</v>
      </c>
      <c r="G352">
        <f>SUMIFS('DAILY RECORDS'!$E$2:$E$19978,'DAILY RECORDS'!$B$2:$B$19978,C352,'DAILY RECORDS'!$G$2:$G$19978,"OUTWARD")</f>
        <v>14</v>
      </c>
      <c r="H352">
        <f t="shared" si="5"/>
        <v>0</v>
      </c>
      <c r="I352" t="s">
        <v>14</v>
      </c>
      <c r="J352" t="s">
        <v>15</v>
      </c>
      <c r="K352" t="s">
        <v>9978</v>
      </c>
      <c r="L352" s="124">
        <v>45717</v>
      </c>
    </row>
    <row r="353" spans="1:13" x14ac:dyDescent="0.25">
      <c r="A353">
        <v>349</v>
      </c>
      <c r="B353" t="s">
        <v>9988</v>
      </c>
      <c r="C353" s="14" t="s">
        <v>179</v>
      </c>
      <c r="D353" t="s">
        <v>180</v>
      </c>
      <c r="E353">
        <v>115</v>
      </c>
      <c r="F353">
        <f>SUMIFS('DAILY RECORDS'!$E$2:$E$19978,'DAILY RECORDS'!$B$2:$B$19978,C353,'DAILY RECORDS'!$G$2:$G$19978,"INWARD")</f>
        <v>0</v>
      </c>
      <c r="G353">
        <f>SUMIFS('DAILY RECORDS'!$E$2:$E$19978,'DAILY RECORDS'!$B$2:$B$19978,C353,'DAILY RECORDS'!$G$2:$G$19978,"OUTWARD")</f>
        <v>102</v>
      </c>
      <c r="H353">
        <f t="shared" si="5"/>
        <v>13</v>
      </c>
      <c r="I353" t="s">
        <v>14</v>
      </c>
      <c r="J353" t="s">
        <v>15</v>
      </c>
      <c r="K353" t="s">
        <v>181</v>
      </c>
      <c r="L353" s="124">
        <v>45717</v>
      </c>
      <c r="M353" t="e" cm="1">
        <f t="array" ref="M353">_xlfn.TRANSLATE("WANNA BE",E)</f>
        <v>#NAME?</v>
      </c>
    </row>
    <row r="354" spans="1:13" x14ac:dyDescent="0.25">
      <c r="A354">
        <v>350</v>
      </c>
      <c r="B354" t="s">
        <v>9988</v>
      </c>
      <c r="C354" s="14" t="s">
        <v>81</v>
      </c>
      <c r="D354" t="s">
        <v>82</v>
      </c>
      <c r="E354">
        <v>72</v>
      </c>
      <c r="F354">
        <f>SUMIFS('DAILY RECORDS'!$E$2:$E$19978,'DAILY RECORDS'!$B$2:$B$19978,C354,'DAILY RECORDS'!$G$2:$G$19978,"INWARD")</f>
        <v>0</v>
      </c>
      <c r="G354">
        <f>SUMIFS('DAILY RECORDS'!$E$2:$E$19978,'DAILY RECORDS'!$B$2:$B$19978,C354,'DAILY RECORDS'!$G$2:$G$19978,"OUTWARD")</f>
        <v>32</v>
      </c>
      <c r="H354">
        <f t="shared" si="5"/>
        <v>40</v>
      </c>
      <c r="I354" t="s">
        <v>14</v>
      </c>
      <c r="J354" t="s">
        <v>15</v>
      </c>
      <c r="K354" t="s">
        <v>83</v>
      </c>
      <c r="L354" s="124">
        <v>45717</v>
      </c>
    </row>
    <row r="355" spans="1:13" x14ac:dyDescent="0.25">
      <c r="A355">
        <v>351</v>
      </c>
      <c r="B355" t="s">
        <v>9988</v>
      </c>
      <c r="C355" s="14" t="s">
        <v>10721</v>
      </c>
      <c r="D355" t="s">
        <v>10722</v>
      </c>
      <c r="E355">
        <v>0</v>
      </c>
      <c r="F355">
        <f>SUMIFS('DAILY RECORDS'!$E$2:$E$19978,'DAILY RECORDS'!$B$2:$B$19978,C355,'DAILY RECORDS'!$G$2:$G$19978,"INWARD")</f>
        <v>39</v>
      </c>
      <c r="G355">
        <f>SUMIFS('DAILY RECORDS'!$E$2:$E$19978,'DAILY RECORDS'!$B$2:$B$19978,C355,'DAILY RECORDS'!$G$2:$G$19978,"OUTWARD")</f>
        <v>0</v>
      </c>
      <c r="H355">
        <f t="shared" si="5"/>
        <v>39</v>
      </c>
      <c r="I355" t="s">
        <v>14</v>
      </c>
      <c r="J355" t="s">
        <v>15</v>
      </c>
      <c r="K355" t="s">
        <v>80</v>
      </c>
      <c r="L355" s="124">
        <v>45792</v>
      </c>
    </row>
    <row r="356" spans="1:13" x14ac:dyDescent="0.25">
      <c r="A356">
        <v>352</v>
      </c>
      <c r="B356" t="s">
        <v>9988</v>
      </c>
      <c r="C356" s="14" t="s">
        <v>87</v>
      </c>
      <c r="D356" t="s">
        <v>88</v>
      </c>
      <c r="E356">
        <v>62</v>
      </c>
      <c r="F356">
        <f>SUMIFS('DAILY RECORDS'!$E$2:$E$19978,'DAILY RECORDS'!$B$2:$B$19978,C356,'DAILY RECORDS'!$G$2:$G$19978,"INWARD")</f>
        <v>90</v>
      </c>
      <c r="G356">
        <f>SUMIFS('DAILY RECORDS'!$E$2:$E$19978,'DAILY RECORDS'!$B$2:$B$19978,C356,'DAILY RECORDS'!$G$2:$G$19978,"OUTWARD")</f>
        <v>46</v>
      </c>
      <c r="H356">
        <f t="shared" si="5"/>
        <v>106</v>
      </c>
      <c r="I356" t="s">
        <v>14</v>
      </c>
      <c r="J356" t="s">
        <v>15</v>
      </c>
      <c r="K356" t="s">
        <v>89</v>
      </c>
      <c r="L356" s="124">
        <v>45717</v>
      </c>
    </row>
    <row r="357" spans="1:13" x14ac:dyDescent="0.25">
      <c r="A357">
        <v>353</v>
      </c>
      <c r="B357" t="s">
        <v>9988</v>
      </c>
      <c r="C357" s="14" t="s">
        <v>84</v>
      </c>
      <c r="D357" t="s">
        <v>85</v>
      </c>
      <c r="E357">
        <v>10</v>
      </c>
      <c r="F357">
        <f>SUMIFS('DAILY RECORDS'!$E$2:$E$19978,'DAILY RECORDS'!$B$2:$B$19978,C357,'DAILY RECORDS'!$G$2:$G$19978,"INWARD")</f>
        <v>0</v>
      </c>
      <c r="G357">
        <f>SUMIFS('DAILY RECORDS'!$E$2:$E$19978,'DAILY RECORDS'!$B$2:$B$19978,C357,'DAILY RECORDS'!$G$2:$G$19978,"OUTWARD")</f>
        <v>0</v>
      </c>
      <c r="H357">
        <f t="shared" si="5"/>
        <v>10</v>
      </c>
      <c r="I357" t="s">
        <v>14</v>
      </c>
      <c r="J357" t="s">
        <v>15</v>
      </c>
      <c r="K357" t="s">
        <v>86</v>
      </c>
      <c r="L357" s="124">
        <v>45717</v>
      </c>
    </row>
    <row r="358" spans="1:13" x14ac:dyDescent="0.25">
      <c r="A358">
        <v>354</v>
      </c>
      <c r="B358" t="s">
        <v>9988</v>
      </c>
      <c r="C358" s="14" t="s">
        <v>103</v>
      </c>
      <c r="D358" t="s">
        <v>104</v>
      </c>
      <c r="E358">
        <v>128</v>
      </c>
      <c r="F358">
        <f>SUMIFS('DAILY RECORDS'!$E$2:$E$19978,'DAILY RECORDS'!$B$2:$B$19978,C358,'DAILY RECORDS'!$G$2:$G$19978,"INWARD")</f>
        <v>8</v>
      </c>
      <c r="G358">
        <f>SUMIFS('DAILY RECORDS'!$E$2:$E$19978,'DAILY RECORDS'!$B$2:$B$19978,C358,'DAILY RECORDS'!$G$2:$G$19978,"OUTWARD")</f>
        <v>11</v>
      </c>
      <c r="H358">
        <f t="shared" si="5"/>
        <v>125</v>
      </c>
      <c r="I358" t="s">
        <v>14</v>
      </c>
      <c r="J358" t="s">
        <v>15</v>
      </c>
      <c r="K358" t="s">
        <v>9979</v>
      </c>
      <c r="L358" s="124">
        <v>45717</v>
      </c>
    </row>
    <row r="359" spans="1:13" x14ac:dyDescent="0.25">
      <c r="A359">
        <v>355</v>
      </c>
      <c r="B359" t="s">
        <v>9988</v>
      </c>
      <c r="C359" s="14" t="s">
        <v>136</v>
      </c>
      <c r="D359" t="s">
        <v>137</v>
      </c>
      <c r="E359">
        <v>3</v>
      </c>
      <c r="F359">
        <f>SUMIFS('DAILY RECORDS'!$E$2:$E$19978,'DAILY RECORDS'!$B$2:$B$19978,C359,'DAILY RECORDS'!$G$2:$G$19978,"INWARD")</f>
        <v>0</v>
      </c>
      <c r="G359">
        <f>SUMIFS('DAILY RECORDS'!$E$2:$E$19978,'DAILY RECORDS'!$B$2:$B$19978,C359,'DAILY RECORDS'!$G$2:$G$19978,"OUTWARD")</f>
        <v>0</v>
      </c>
      <c r="H359">
        <f t="shared" si="5"/>
        <v>3</v>
      </c>
      <c r="I359" t="s">
        <v>14</v>
      </c>
      <c r="J359" t="s">
        <v>15</v>
      </c>
      <c r="K359" t="s">
        <v>138</v>
      </c>
      <c r="L359" s="124">
        <v>45717</v>
      </c>
    </row>
    <row r="360" spans="1:13" x14ac:dyDescent="0.25">
      <c r="A360">
        <v>356</v>
      </c>
      <c r="B360" t="s">
        <v>9988</v>
      </c>
      <c r="C360" s="14" t="s">
        <v>139</v>
      </c>
      <c r="D360" t="s">
        <v>140</v>
      </c>
      <c r="E360">
        <v>52</v>
      </c>
      <c r="F360">
        <f>SUMIFS('DAILY RECORDS'!$E$2:$E$19978,'DAILY RECORDS'!$B$2:$B$19978,C360,'DAILY RECORDS'!$G$2:$G$19978,"INWARD")</f>
        <v>0</v>
      </c>
      <c r="G360">
        <f>SUMIFS('DAILY RECORDS'!$E$2:$E$19978,'DAILY RECORDS'!$B$2:$B$19978,C360,'DAILY RECORDS'!$G$2:$G$19978,"OUTWARD")</f>
        <v>0</v>
      </c>
      <c r="H360">
        <f t="shared" si="5"/>
        <v>52</v>
      </c>
      <c r="I360" t="s">
        <v>14</v>
      </c>
      <c r="J360" t="s">
        <v>15</v>
      </c>
      <c r="K360" t="s">
        <v>141</v>
      </c>
      <c r="L360" s="124">
        <v>45717</v>
      </c>
    </row>
    <row r="361" spans="1:13" x14ac:dyDescent="0.25">
      <c r="A361">
        <v>357</v>
      </c>
      <c r="B361" t="s">
        <v>9988</v>
      </c>
      <c r="C361" s="14" t="s">
        <v>131</v>
      </c>
      <c r="D361" t="s">
        <v>132</v>
      </c>
      <c r="E361">
        <v>8</v>
      </c>
      <c r="F361">
        <f>SUMIFS('DAILY RECORDS'!$E$2:$E$19978,'DAILY RECORDS'!$B$2:$B$19978,C361,'DAILY RECORDS'!$G$2:$G$19978,"INWARD")</f>
        <v>0</v>
      </c>
      <c r="G361">
        <f>SUMIFS('DAILY RECORDS'!$E$2:$E$19978,'DAILY RECORDS'!$B$2:$B$19978,C361,'DAILY RECORDS'!$G$2:$G$19978,"OUTWARD")</f>
        <v>0</v>
      </c>
      <c r="H361">
        <f t="shared" si="5"/>
        <v>8</v>
      </c>
      <c r="I361" t="s">
        <v>14</v>
      </c>
      <c r="J361" t="s">
        <v>15</v>
      </c>
      <c r="K361" t="s">
        <v>133</v>
      </c>
      <c r="L361" s="124">
        <v>45717</v>
      </c>
    </row>
    <row r="362" spans="1:13" x14ac:dyDescent="0.25">
      <c r="A362">
        <v>358</v>
      </c>
      <c r="B362" t="s">
        <v>9988</v>
      </c>
      <c r="C362" s="14" t="s">
        <v>134</v>
      </c>
      <c r="D362" t="s">
        <v>2757</v>
      </c>
      <c r="E362">
        <v>0</v>
      </c>
      <c r="F362">
        <f>SUMIFS('DAILY RECORDS'!$E$2:$E$19978,'DAILY RECORDS'!$B$2:$B$19978,C362,'DAILY RECORDS'!$G$2:$G$19978,"INWARD")</f>
        <v>0</v>
      </c>
      <c r="G362">
        <f>SUMIFS('DAILY RECORDS'!$E$2:$E$19978,'DAILY RECORDS'!$B$2:$B$19978,C362,'DAILY RECORDS'!$G$2:$G$19978,"OUTWARD")</f>
        <v>0</v>
      </c>
      <c r="H362">
        <f t="shared" si="5"/>
        <v>0</v>
      </c>
      <c r="I362" t="s">
        <v>14</v>
      </c>
      <c r="J362" t="s">
        <v>15</v>
      </c>
      <c r="K362" t="s">
        <v>135</v>
      </c>
      <c r="L362" s="124">
        <v>45717</v>
      </c>
    </row>
    <row r="363" spans="1:13" x14ac:dyDescent="0.25">
      <c r="A363">
        <v>359</v>
      </c>
      <c r="B363" t="s">
        <v>9988</v>
      </c>
      <c r="C363" s="14" t="s">
        <v>118</v>
      </c>
      <c r="D363" t="s">
        <v>119</v>
      </c>
      <c r="E363">
        <v>28</v>
      </c>
      <c r="F363">
        <f>SUMIFS('DAILY RECORDS'!$E$2:$E$19978,'DAILY RECORDS'!$B$2:$B$19978,C363,'DAILY RECORDS'!$G$2:$G$19978,"INWARD")</f>
        <v>0</v>
      </c>
      <c r="G363">
        <f>SUMIFS('DAILY RECORDS'!$E$2:$E$19978,'DAILY RECORDS'!$B$2:$B$19978,C363,'DAILY RECORDS'!$G$2:$G$19978,"OUTWARD")</f>
        <v>16</v>
      </c>
      <c r="H363">
        <f t="shared" si="5"/>
        <v>12</v>
      </c>
      <c r="I363" t="s">
        <v>14</v>
      </c>
      <c r="J363" t="s">
        <v>15</v>
      </c>
      <c r="K363" t="s">
        <v>120</v>
      </c>
      <c r="L363" s="124">
        <v>45717</v>
      </c>
    </row>
    <row r="364" spans="1:13" x14ac:dyDescent="0.25">
      <c r="A364">
        <v>360</v>
      </c>
      <c r="B364" t="s">
        <v>9988</v>
      </c>
      <c r="C364" s="14" t="s">
        <v>121</v>
      </c>
      <c r="D364" t="s">
        <v>122</v>
      </c>
      <c r="E364">
        <v>24</v>
      </c>
      <c r="F364">
        <f>SUMIFS('DAILY RECORDS'!$E$2:$E$19978,'DAILY RECORDS'!$B$2:$B$19978,C364,'DAILY RECORDS'!$G$2:$G$19978,"INWARD")</f>
        <v>0</v>
      </c>
      <c r="G364">
        <f>SUMIFS('DAILY RECORDS'!$E$2:$E$19978,'DAILY RECORDS'!$B$2:$B$19978,C364,'DAILY RECORDS'!$G$2:$G$19978,"OUTWARD")</f>
        <v>0</v>
      </c>
      <c r="H364">
        <f t="shared" si="5"/>
        <v>24</v>
      </c>
      <c r="I364" t="s">
        <v>14</v>
      </c>
      <c r="J364" t="s">
        <v>15</v>
      </c>
      <c r="K364" t="s">
        <v>123</v>
      </c>
      <c r="L364" s="124">
        <v>45717</v>
      </c>
    </row>
    <row r="365" spans="1:13" x14ac:dyDescent="0.25">
      <c r="A365">
        <v>361</v>
      </c>
      <c r="B365" t="s">
        <v>9988</v>
      </c>
      <c r="C365" s="14" t="s">
        <v>109</v>
      </c>
      <c r="D365" t="s">
        <v>110</v>
      </c>
      <c r="E365">
        <v>32</v>
      </c>
      <c r="F365">
        <f>SUMIFS('DAILY RECORDS'!$E$2:$E$19978,'DAILY RECORDS'!$B$2:$B$19978,C365,'DAILY RECORDS'!$G$2:$G$19978,"INWARD")</f>
        <v>0</v>
      </c>
      <c r="G365">
        <f>SUMIFS('DAILY RECORDS'!$E$2:$E$19978,'DAILY RECORDS'!$B$2:$B$19978,C365,'DAILY RECORDS'!$G$2:$G$19978,"OUTWARD")</f>
        <v>16</v>
      </c>
      <c r="H365">
        <f t="shared" si="5"/>
        <v>16</v>
      </c>
      <c r="I365" t="s">
        <v>14</v>
      </c>
      <c r="J365" t="s">
        <v>15</v>
      </c>
      <c r="K365" t="s">
        <v>111</v>
      </c>
      <c r="L365" s="124">
        <v>45717</v>
      </c>
    </row>
    <row r="366" spans="1:13" x14ac:dyDescent="0.25">
      <c r="A366">
        <v>362</v>
      </c>
      <c r="B366" t="s">
        <v>9988</v>
      </c>
      <c r="C366" s="14" t="s">
        <v>112</v>
      </c>
      <c r="D366" t="s">
        <v>113</v>
      </c>
      <c r="E366">
        <v>0</v>
      </c>
      <c r="F366">
        <f>SUMIFS('DAILY RECORDS'!$E$2:$E$19978,'DAILY RECORDS'!$B$2:$B$19978,C366,'DAILY RECORDS'!$G$2:$G$19978,"INWARD")</f>
        <v>0</v>
      </c>
      <c r="G366">
        <f>SUMIFS('DAILY RECORDS'!$E$2:$E$19978,'DAILY RECORDS'!$B$2:$B$19978,C366,'DAILY RECORDS'!$G$2:$G$19978,"OUTWARD")</f>
        <v>0</v>
      </c>
      <c r="H366">
        <f t="shared" si="5"/>
        <v>0</v>
      </c>
      <c r="I366" t="s">
        <v>14</v>
      </c>
      <c r="J366" t="s">
        <v>15</v>
      </c>
      <c r="K366" t="s">
        <v>114</v>
      </c>
      <c r="L366" s="124">
        <v>45717</v>
      </c>
    </row>
    <row r="367" spans="1:13" x14ac:dyDescent="0.25">
      <c r="A367">
        <v>363</v>
      </c>
      <c r="B367" t="s">
        <v>9988</v>
      </c>
      <c r="C367" s="14" t="s">
        <v>115</v>
      </c>
      <c r="D367" t="s">
        <v>116</v>
      </c>
      <c r="E367">
        <v>0</v>
      </c>
      <c r="F367">
        <f>SUMIFS('DAILY RECORDS'!$E$2:$E$19978,'DAILY RECORDS'!$B$2:$B$19978,C367,'DAILY RECORDS'!$G$2:$G$19978,"INWARD")</f>
        <v>0</v>
      </c>
      <c r="G367">
        <f>SUMIFS('DAILY RECORDS'!$E$2:$E$19978,'DAILY RECORDS'!$B$2:$B$19978,C367,'DAILY RECORDS'!$G$2:$G$19978,"OUTWARD")</f>
        <v>0</v>
      </c>
      <c r="H367">
        <f t="shared" si="5"/>
        <v>0</v>
      </c>
      <c r="I367" t="s">
        <v>14</v>
      </c>
      <c r="J367" t="s">
        <v>15</v>
      </c>
      <c r="K367" t="s">
        <v>154</v>
      </c>
      <c r="L367" s="124">
        <v>45717</v>
      </c>
    </row>
    <row r="368" spans="1:13" x14ac:dyDescent="0.25">
      <c r="A368">
        <v>364</v>
      </c>
      <c r="B368" t="s">
        <v>9988</v>
      </c>
      <c r="C368" s="14" t="s">
        <v>128</v>
      </c>
      <c r="D368" t="s">
        <v>129</v>
      </c>
      <c r="E368">
        <v>78</v>
      </c>
      <c r="F368">
        <f>SUMIFS('DAILY RECORDS'!$E$2:$E$19978,'DAILY RECORDS'!$B$2:$B$19978,C368,'DAILY RECORDS'!$G$2:$G$19978,"INWARD")</f>
        <v>2</v>
      </c>
      <c r="G368">
        <f>SUMIFS('DAILY RECORDS'!$E$2:$E$19978,'DAILY RECORDS'!$B$2:$B$19978,C368,'DAILY RECORDS'!$G$2:$G$19978,"OUTWARD")</f>
        <v>9</v>
      </c>
      <c r="H368">
        <f t="shared" si="5"/>
        <v>71</v>
      </c>
      <c r="I368" t="s">
        <v>14</v>
      </c>
      <c r="J368" t="s">
        <v>15</v>
      </c>
      <c r="K368" t="s">
        <v>9975</v>
      </c>
      <c r="L368" s="124">
        <v>45717</v>
      </c>
    </row>
    <row r="369" spans="1:12" x14ac:dyDescent="0.25">
      <c r="A369">
        <v>365</v>
      </c>
      <c r="B369" t="s">
        <v>9988</v>
      </c>
      <c r="C369" s="14" t="s">
        <v>124</v>
      </c>
      <c r="D369" t="s">
        <v>125</v>
      </c>
      <c r="E369">
        <v>70</v>
      </c>
      <c r="F369">
        <f>SUMIFS('DAILY RECORDS'!$E$2:$E$19978,'DAILY RECORDS'!$B$2:$B$19978,C369,'DAILY RECORDS'!$G$2:$G$19978,"INWARD")</f>
        <v>4</v>
      </c>
      <c r="G369">
        <f>SUMIFS('DAILY RECORDS'!$E$2:$E$19978,'DAILY RECORDS'!$B$2:$B$19978,C369,'DAILY RECORDS'!$G$2:$G$19978,"OUTWARD")</f>
        <v>13</v>
      </c>
      <c r="H369">
        <f t="shared" si="5"/>
        <v>61</v>
      </c>
      <c r="I369" t="s">
        <v>14</v>
      </c>
      <c r="J369" t="s">
        <v>15</v>
      </c>
      <c r="K369" t="s">
        <v>9980</v>
      </c>
      <c r="L369" s="124">
        <v>45717</v>
      </c>
    </row>
    <row r="370" spans="1:12" x14ac:dyDescent="0.25">
      <c r="A370">
        <v>366</v>
      </c>
      <c r="B370" t="s">
        <v>9988</v>
      </c>
      <c r="C370" s="14" t="s">
        <v>185</v>
      </c>
      <c r="D370" t="s">
        <v>186</v>
      </c>
      <c r="E370">
        <v>3</v>
      </c>
      <c r="F370">
        <f>SUMIFS('DAILY RECORDS'!$E$2:$E$19978,'DAILY RECORDS'!$B$2:$B$19978,C370,'DAILY RECORDS'!$G$2:$G$19978,"INWARD")</f>
        <v>0</v>
      </c>
      <c r="G370">
        <f>SUMIFS('DAILY RECORDS'!$E$2:$E$19978,'DAILY RECORDS'!$B$2:$B$19978,C370,'DAILY RECORDS'!$G$2:$G$19978,"OUTWARD")</f>
        <v>3</v>
      </c>
      <c r="H370">
        <f t="shared" si="5"/>
        <v>0</v>
      </c>
      <c r="I370" t="s">
        <v>14</v>
      </c>
      <c r="J370" t="s">
        <v>15</v>
      </c>
      <c r="K370" t="s">
        <v>187</v>
      </c>
      <c r="L370" s="124">
        <v>45717</v>
      </c>
    </row>
    <row r="371" spans="1:12" x14ac:dyDescent="0.25">
      <c r="A371">
        <v>367</v>
      </c>
      <c r="B371" t="s">
        <v>9988</v>
      </c>
      <c r="C371" s="14" t="s">
        <v>188</v>
      </c>
      <c r="D371" t="s">
        <v>189</v>
      </c>
      <c r="E371">
        <v>1</v>
      </c>
      <c r="F371">
        <f>SUMIFS('DAILY RECORDS'!$E$2:$E$19978,'DAILY RECORDS'!$B$2:$B$19978,C371,'DAILY RECORDS'!$G$2:$G$19978,"INWARD")</f>
        <v>0</v>
      </c>
      <c r="G371">
        <f>SUMIFS('DAILY RECORDS'!$E$2:$E$19978,'DAILY RECORDS'!$B$2:$B$19978,C371,'DAILY RECORDS'!$G$2:$G$19978,"OUTWARD")</f>
        <v>0</v>
      </c>
      <c r="H371">
        <f t="shared" si="5"/>
        <v>1</v>
      </c>
      <c r="I371" t="s">
        <v>14</v>
      </c>
      <c r="J371" t="s">
        <v>15</v>
      </c>
      <c r="K371" t="s">
        <v>190</v>
      </c>
      <c r="L371" s="124">
        <v>45717</v>
      </c>
    </row>
    <row r="372" spans="1:12" x14ac:dyDescent="0.25">
      <c r="A372">
        <v>368</v>
      </c>
      <c r="B372" t="s">
        <v>9988</v>
      </c>
      <c r="C372" s="14" t="s">
        <v>191</v>
      </c>
      <c r="D372" t="s">
        <v>192</v>
      </c>
      <c r="E372">
        <v>3</v>
      </c>
      <c r="F372">
        <f>SUMIFS('DAILY RECORDS'!$E$2:$E$19978,'DAILY RECORDS'!$B$2:$B$19978,C372,'DAILY RECORDS'!$G$2:$G$19978,"INWARD")</f>
        <v>0</v>
      </c>
      <c r="G372">
        <f>SUMIFS('DAILY RECORDS'!$E$2:$E$19978,'DAILY RECORDS'!$B$2:$B$19978,C372,'DAILY RECORDS'!$G$2:$G$19978,"OUTWARD")</f>
        <v>0</v>
      </c>
      <c r="H372">
        <f t="shared" si="5"/>
        <v>3</v>
      </c>
      <c r="I372" t="s">
        <v>14</v>
      </c>
      <c r="J372" t="s">
        <v>15</v>
      </c>
      <c r="K372" t="s">
        <v>193</v>
      </c>
      <c r="L372" s="124">
        <v>45717</v>
      </c>
    </row>
    <row r="373" spans="1:12" x14ac:dyDescent="0.25">
      <c r="A373">
        <v>369</v>
      </c>
      <c r="B373" t="s">
        <v>9988</v>
      </c>
      <c r="C373" s="14" t="s">
        <v>194</v>
      </c>
      <c r="D373" t="s">
        <v>195</v>
      </c>
      <c r="E373">
        <v>4</v>
      </c>
      <c r="F373">
        <f>SUMIFS('DAILY RECORDS'!$E$2:$E$19978,'DAILY RECORDS'!$B$2:$B$19978,C373,'DAILY RECORDS'!$G$2:$G$19978,"INWARD")</f>
        <v>0</v>
      </c>
      <c r="G373">
        <f>SUMIFS('DAILY RECORDS'!$E$2:$E$19978,'DAILY RECORDS'!$B$2:$B$19978,C373,'DAILY RECORDS'!$G$2:$G$19978,"OUTWARD")</f>
        <v>0</v>
      </c>
      <c r="H373">
        <f t="shared" si="5"/>
        <v>4</v>
      </c>
      <c r="I373" t="s">
        <v>14</v>
      </c>
      <c r="J373" t="s">
        <v>15</v>
      </c>
      <c r="K373" t="s">
        <v>196</v>
      </c>
      <c r="L373" s="124">
        <v>45717</v>
      </c>
    </row>
    <row r="374" spans="1:12" x14ac:dyDescent="0.25">
      <c r="A374">
        <v>370</v>
      </c>
      <c r="B374" t="s">
        <v>9988</v>
      </c>
      <c r="C374" s="14" t="s">
        <v>197</v>
      </c>
      <c r="D374" t="s">
        <v>198</v>
      </c>
      <c r="E374">
        <v>1</v>
      </c>
      <c r="F374">
        <f>SUMIFS('DAILY RECORDS'!$E$2:$E$19978,'DAILY RECORDS'!$B$2:$B$19978,C374,'DAILY RECORDS'!$G$2:$G$19978,"INWARD")</f>
        <v>0</v>
      </c>
      <c r="G374">
        <f>SUMIFS('DAILY RECORDS'!$E$2:$E$19978,'DAILY RECORDS'!$B$2:$B$19978,C374,'DAILY RECORDS'!$G$2:$G$19978,"OUTWARD")</f>
        <v>0</v>
      </c>
      <c r="H374">
        <f t="shared" si="5"/>
        <v>1</v>
      </c>
      <c r="I374" t="s">
        <v>14</v>
      </c>
      <c r="J374" t="s">
        <v>15</v>
      </c>
      <c r="K374" t="s">
        <v>199</v>
      </c>
      <c r="L374" s="124">
        <v>45717</v>
      </c>
    </row>
    <row r="375" spans="1:12" x14ac:dyDescent="0.25">
      <c r="A375">
        <v>371</v>
      </c>
      <c r="B375" t="s">
        <v>9988</v>
      </c>
      <c r="C375" s="14" t="s">
        <v>172</v>
      </c>
      <c r="D375" t="s">
        <v>173</v>
      </c>
      <c r="E375">
        <v>3</v>
      </c>
      <c r="F375">
        <f>SUMIFS('DAILY RECORDS'!$E$2:$E$19978,'DAILY RECORDS'!$B$2:$B$19978,C375,'DAILY RECORDS'!$G$2:$G$19978,"INWARD")</f>
        <v>0</v>
      </c>
      <c r="G375">
        <f>SUMIFS('DAILY RECORDS'!$E$2:$E$19978,'DAILY RECORDS'!$B$2:$B$19978,C375,'DAILY RECORDS'!$G$2:$G$19978,"OUTWARD")</f>
        <v>3</v>
      </c>
      <c r="H375">
        <f t="shared" si="5"/>
        <v>0</v>
      </c>
      <c r="I375" t="s">
        <v>14</v>
      </c>
      <c r="J375" t="s">
        <v>15</v>
      </c>
      <c r="K375" t="s">
        <v>174</v>
      </c>
      <c r="L375" s="124">
        <v>45717</v>
      </c>
    </row>
    <row r="376" spans="1:12" x14ac:dyDescent="0.25">
      <c r="A376">
        <v>372</v>
      </c>
      <c r="B376" t="s">
        <v>9988</v>
      </c>
      <c r="C376" s="14" t="s">
        <v>166</v>
      </c>
      <c r="D376" t="s">
        <v>167</v>
      </c>
      <c r="E376">
        <v>12</v>
      </c>
      <c r="F376">
        <f>SUMIFS('DAILY RECORDS'!$E$2:$E$19978,'DAILY RECORDS'!$B$2:$B$19978,C376,'DAILY RECORDS'!$G$2:$G$19978,"INWARD")</f>
        <v>28</v>
      </c>
      <c r="G376">
        <f>SUMIFS('DAILY RECORDS'!$E$2:$E$19978,'DAILY RECORDS'!$B$2:$B$19978,C376,'DAILY RECORDS'!$G$2:$G$19978,"OUTWARD")</f>
        <v>0</v>
      </c>
      <c r="H376">
        <f t="shared" si="5"/>
        <v>40</v>
      </c>
      <c r="I376" t="s">
        <v>14</v>
      </c>
      <c r="J376" t="s">
        <v>15</v>
      </c>
      <c r="K376" t="s">
        <v>168</v>
      </c>
      <c r="L376" s="124">
        <v>45717</v>
      </c>
    </row>
    <row r="377" spans="1:12" x14ac:dyDescent="0.25">
      <c r="A377">
        <v>373</v>
      </c>
      <c r="B377" t="s">
        <v>9988</v>
      </c>
      <c r="C377" s="14" t="s">
        <v>169</v>
      </c>
      <c r="D377" t="s">
        <v>170</v>
      </c>
      <c r="E377">
        <v>12</v>
      </c>
      <c r="F377">
        <f>SUMIFS('DAILY RECORDS'!$E$2:$E$19978,'DAILY RECORDS'!$B$2:$B$19978,C377,'DAILY RECORDS'!$G$2:$G$19978,"INWARD")</f>
        <v>28</v>
      </c>
      <c r="G377">
        <f>SUMIFS('DAILY RECORDS'!$E$2:$E$19978,'DAILY RECORDS'!$B$2:$B$19978,C377,'DAILY RECORDS'!$G$2:$G$19978,"OUTWARD")</f>
        <v>0</v>
      </c>
      <c r="H377">
        <f t="shared" si="5"/>
        <v>40</v>
      </c>
      <c r="I377" t="s">
        <v>14</v>
      </c>
      <c r="J377" t="s">
        <v>15</v>
      </c>
      <c r="K377" t="s">
        <v>171</v>
      </c>
      <c r="L377" s="124">
        <v>45717</v>
      </c>
    </row>
    <row r="378" spans="1:12" x14ac:dyDescent="0.25">
      <c r="A378">
        <v>374</v>
      </c>
      <c r="B378" t="s">
        <v>9988</v>
      </c>
      <c r="C378" s="14" t="s">
        <v>161</v>
      </c>
      <c r="D378" t="s">
        <v>162</v>
      </c>
      <c r="E378">
        <v>5</v>
      </c>
      <c r="F378">
        <f>SUMIFS('DAILY RECORDS'!$E$2:$E$19978,'DAILY RECORDS'!$B$2:$B$19978,C378,'DAILY RECORDS'!$G$2:$G$19978,"INWARD")</f>
        <v>0</v>
      </c>
      <c r="G378">
        <f>SUMIFS('DAILY RECORDS'!$E$2:$E$19978,'DAILY RECORDS'!$B$2:$B$19978,C378,'DAILY RECORDS'!$G$2:$G$19978,"OUTWARD")</f>
        <v>0</v>
      </c>
      <c r="H378">
        <f t="shared" si="5"/>
        <v>5</v>
      </c>
      <c r="I378" t="s">
        <v>14</v>
      </c>
      <c r="J378" t="s">
        <v>15</v>
      </c>
      <c r="K378" t="s">
        <v>117</v>
      </c>
      <c r="L378" s="124">
        <v>45717</v>
      </c>
    </row>
    <row r="379" spans="1:12" x14ac:dyDescent="0.25">
      <c r="A379">
        <v>375</v>
      </c>
      <c r="B379" t="s">
        <v>9988</v>
      </c>
      <c r="C379" s="14" t="s">
        <v>3255</v>
      </c>
      <c r="D379" t="s">
        <v>164</v>
      </c>
      <c r="E379">
        <v>5</v>
      </c>
      <c r="F379">
        <f>SUMIFS('DAILY RECORDS'!$E$2:$E$19978,'DAILY RECORDS'!$B$2:$B$19978,C379,'DAILY RECORDS'!$G$2:$G$19978,"INWARD")</f>
        <v>0</v>
      </c>
      <c r="G379">
        <f>SUMIFS('DAILY RECORDS'!$E$2:$E$19978,'DAILY RECORDS'!$B$2:$B$19978,C379,'DAILY RECORDS'!$G$2:$G$19978,"OUTWARD")</f>
        <v>0</v>
      </c>
      <c r="H379">
        <f t="shared" si="5"/>
        <v>5</v>
      </c>
      <c r="I379" t="s">
        <v>14</v>
      </c>
      <c r="J379" t="s">
        <v>15</v>
      </c>
      <c r="K379" t="s">
        <v>117</v>
      </c>
      <c r="L379" s="124">
        <v>45717</v>
      </c>
    </row>
    <row r="380" spans="1:12" x14ac:dyDescent="0.25">
      <c r="A380">
        <v>376</v>
      </c>
      <c r="B380" t="s">
        <v>9988</v>
      </c>
      <c r="C380" s="14" t="s">
        <v>155</v>
      </c>
      <c r="D380" t="s">
        <v>156</v>
      </c>
      <c r="E380">
        <v>125</v>
      </c>
      <c r="F380">
        <f>SUMIFS('DAILY RECORDS'!$E$2:$E$19978,'DAILY RECORDS'!$B$2:$B$19978,C380,'DAILY RECORDS'!$G$2:$G$19978,"INWARD")</f>
        <v>0</v>
      </c>
      <c r="G380">
        <f>SUMIFS('DAILY RECORDS'!$E$2:$E$19978,'DAILY RECORDS'!$B$2:$B$19978,C380,'DAILY RECORDS'!$G$2:$G$19978,"OUTWARD")</f>
        <v>92</v>
      </c>
      <c r="H380">
        <f t="shared" si="5"/>
        <v>33</v>
      </c>
      <c r="I380" t="s">
        <v>14</v>
      </c>
      <c r="J380" t="s">
        <v>15</v>
      </c>
      <c r="K380" t="s">
        <v>157</v>
      </c>
      <c r="L380" s="124">
        <v>45717</v>
      </c>
    </row>
    <row r="381" spans="1:12" x14ac:dyDescent="0.25">
      <c r="A381">
        <v>377</v>
      </c>
      <c r="B381" t="s">
        <v>9988</v>
      </c>
      <c r="C381" s="14" t="s">
        <v>9971</v>
      </c>
      <c r="D381" t="s">
        <v>9972</v>
      </c>
      <c r="E381">
        <v>206</v>
      </c>
      <c r="F381">
        <f>SUMIFS('DAILY RECORDS'!$E$2:$E$19978,'DAILY RECORDS'!$B$2:$B$19978,C381,'DAILY RECORDS'!$G$2:$G$19978,"INWARD")</f>
        <v>0</v>
      </c>
      <c r="G381">
        <f>SUMIFS('DAILY RECORDS'!$E$2:$E$19978,'DAILY RECORDS'!$B$2:$B$19978,C381,'DAILY RECORDS'!$G$2:$G$19978,"OUTWARD")</f>
        <v>0</v>
      </c>
      <c r="H381">
        <f t="shared" si="5"/>
        <v>206</v>
      </c>
      <c r="I381" t="s">
        <v>14</v>
      </c>
      <c r="J381" t="s">
        <v>15</v>
      </c>
      <c r="K381" t="s">
        <v>165</v>
      </c>
      <c r="L381" s="124">
        <v>45717</v>
      </c>
    </row>
    <row r="382" spans="1:12" x14ac:dyDescent="0.25">
      <c r="A382">
        <v>378</v>
      </c>
      <c r="B382" t="s">
        <v>9988</v>
      </c>
      <c r="C382" s="14" t="s">
        <v>149</v>
      </c>
      <c r="D382" t="s">
        <v>150</v>
      </c>
      <c r="E382">
        <v>122</v>
      </c>
      <c r="F382">
        <f>SUMIFS('DAILY RECORDS'!$E$2:$E$19978,'DAILY RECORDS'!$B$2:$B$19978,C382,'DAILY RECORDS'!$G$2:$G$19978,"INWARD")</f>
        <v>0</v>
      </c>
      <c r="G382">
        <f>SUMIFS('DAILY RECORDS'!$E$2:$E$19978,'DAILY RECORDS'!$B$2:$B$19978,C382,'DAILY RECORDS'!$G$2:$G$19978,"OUTWARD")</f>
        <v>56</v>
      </c>
      <c r="H382">
        <f t="shared" si="5"/>
        <v>66</v>
      </c>
      <c r="I382" t="s">
        <v>14</v>
      </c>
      <c r="J382" t="s">
        <v>15</v>
      </c>
      <c r="K382" t="s">
        <v>151</v>
      </c>
      <c r="L382" s="124">
        <v>45717</v>
      </c>
    </row>
    <row r="383" spans="1:12" x14ac:dyDescent="0.25">
      <c r="A383">
        <v>379</v>
      </c>
      <c r="B383" t="s">
        <v>9988</v>
      </c>
      <c r="C383" s="14" t="s">
        <v>152</v>
      </c>
      <c r="D383" t="s">
        <v>153</v>
      </c>
      <c r="E383">
        <v>45</v>
      </c>
      <c r="F383">
        <f>SUMIFS('DAILY RECORDS'!$E$2:$E$19978,'DAILY RECORDS'!$B$2:$B$19978,C383,'DAILY RECORDS'!$G$2:$G$19978,"INWARD")</f>
        <v>1</v>
      </c>
      <c r="G383">
        <f>SUMIFS('DAILY RECORDS'!$E$2:$E$19978,'DAILY RECORDS'!$B$2:$B$19978,C383,'DAILY RECORDS'!$G$2:$G$19978,"OUTWARD")</f>
        <v>46</v>
      </c>
      <c r="H383">
        <f t="shared" si="5"/>
        <v>0</v>
      </c>
      <c r="I383" t="s">
        <v>14</v>
      </c>
      <c r="J383" t="s">
        <v>15</v>
      </c>
      <c r="K383" t="s">
        <v>160</v>
      </c>
      <c r="L383" s="124">
        <v>45717</v>
      </c>
    </row>
    <row r="384" spans="1:12" x14ac:dyDescent="0.25">
      <c r="A384">
        <v>380</v>
      </c>
      <c r="B384" t="s">
        <v>9988</v>
      </c>
      <c r="C384" s="14" t="s">
        <v>145</v>
      </c>
      <c r="D384" t="s">
        <v>146</v>
      </c>
      <c r="E384">
        <v>42</v>
      </c>
      <c r="F384">
        <f>SUMIFS('DAILY RECORDS'!$E$2:$E$19978,'DAILY RECORDS'!$B$2:$B$19978,C384,'DAILY RECORDS'!$G$2:$G$19978,"INWARD")</f>
        <v>4</v>
      </c>
      <c r="G384">
        <f>SUMIFS('DAILY RECORDS'!$E$2:$E$19978,'DAILY RECORDS'!$B$2:$B$19978,C384,'DAILY RECORDS'!$G$2:$G$19978,"OUTWARD")</f>
        <v>29</v>
      </c>
      <c r="H384">
        <f t="shared" si="5"/>
        <v>17</v>
      </c>
      <c r="I384" t="s">
        <v>14</v>
      </c>
      <c r="J384" t="s">
        <v>15</v>
      </c>
      <c r="K384" t="s">
        <v>9977</v>
      </c>
      <c r="L384" s="124">
        <v>45717</v>
      </c>
    </row>
    <row r="385" spans="1:12" x14ac:dyDescent="0.25">
      <c r="A385">
        <v>381</v>
      </c>
      <c r="B385" t="s">
        <v>9988</v>
      </c>
      <c r="C385" s="14" t="s">
        <v>225</v>
      </c>
      <c r="D385" t="s">
        <v>226</v>
      </c>
      <c r="E385">
        <v>141</v>
      </c>
      <c r="F385">
        <f>SUMIFS('DAILY RECORDS'!$E$2:$E$19978,'DAILY RECORDS'!$B$2:$B$19978,C385,'DAILY RECORDS'!$G$2:$G$19978,"INWARD")</f>
        <v>0</v>
      </c>
      <c r="G385">
        <f>SUMIFS('DAILY RECORDS'!$E$2:$E$19978,'DAILY RECORDS'!$B$2:$B$19978,C385,'DAILY RECORDS'!$G$2:$G$19978,"OUTWARD")</f>
        <v>14</v>
      </c>
      <c r="H385">
        <f t="shared" si="5"/>
        <v>127</v>
      </c>
      <c r="I385" t="s">
        <v>14</v>
      </c>
      <c r="J385" t="s">
        <v>15</v>
      </c>
      <c r="K385" t="s">
        <v>227</v>
      </c>
      <c r="L385" s="124">
        <v>45717</v>
      </c>
    </row>
    <row r="386" spans="1:12" x14ac:dyDescent="0.25">
      <c r="A386">
        <v>382</v>
      </c>
      <c r="B386" t="s">
        <v>9988</v>
      </c>
      <c r="C386" s="14" t="s">
        <v>222</v>
      </c>
      <c r="D386" t="s">
        <v>223</v>
      </c>
      <c r="E386">
        <v>37</v>
      </c>
      <c r="F386">
        <f>SUMIFS('DAILY RECORDS'!$E$2:$E$19978,'DAILY RECORDS'!$B$2:$B$19978,C386,'DAILY RECORDS'!$G$2:$G$19978,"INWARD")</f>
        <v>3</v>
      </c>
      <c r="G386">
        <f>SUMIFS('DAILY RECORDS'!$E$2:$E$19978,'DAILY RECORDS'!$B$2:$B$19978,C386,'DAILY RECORDS'!$G$2:$G$19978,"OUTWARD")</f>
        <v>9</v>
      </c>
      <c r="H386">
        <f t="shared" si="5"/>
        <v>31</v>
      </c>
      <c r="I386" t="s">
        <v>14</v>
      </c>
      <c r="J386" t="s">
        <v>15</v>
      </c>
      <c r="K386" t="s">
        <v>224</v>
      </c>
      <c r="L386" s="124">
        <v>45717</v>
      </c>
    </row>
    <row r="387" spans="1:12" x14ac:dyDescent="0.25">
      <c r="A387">
        <v>383</v>
      </c>
      <c r="B387" t="s">
        <v>9988</v>
      </c>
      <c r="C387" s="14" t="s">
        <v>219</v>
      </c>
      <c r="D387" t="s">
        <v>220</v>
      </c>
      <c r="E387">
        <v>58</v>
      </c>
      <c r="F387">
        <f>SUMIFS('DAILY RECORDS'!$E$2:$E$19978,'DAILY RECORDS'!$B$2:$B$19978,C387,'DAILY RECORDS'!$G$2:$G$19978,"INWARD")</f>
        <v>0</v>
      </c>
      <c r="G387">
        <f>SUMIFS('DAILY RECORDS'!$E$2:$E$19978,'DAILY RECORDS'!$B$2:$B$19978,C387,'DAILY RECORDS'!$G$2:$G$19978,"OUTWARD")</f>
        <v>2</v>
      </c>
      <c r="H387">
        <f t="shared" si="5"/>
        <v>56</v>
      </c>
      <c r="I387" t="s">
        <v>14</v>
      </c>
      <c r="J387" t="s">
        <v>15</v>
      </c>
      <c r="K387" t="s">
        <v>221</v>
      </c>
      <c r="L387" s="124">
        <v>45717</v>
      </c>
    </row>
    <row r="388" spans="1:12" x14ac:dyDescent="0.25">
      <c r="A388">
        <v>384</v>
      </c>
      <c r="B388" t="s">
        <v>9988</v>
      </c>
      <c r="C388" s="14" t="s">
        <v>205</v>
      </c>
      <c r="D388" t="s">
        <v>206</v>
      </c>
      <c r="E388">
        <v>31</v>
      </c>
      <c r="F388">
        <f>SUMIFS('DAILY RECORDS'!$E$2:$E$19978,'DAILY RECORDS'!$B$2:$B$19978,C388,'DAILY RECORDS'!$G$2:$G$19978,"INWARD")</f>
        <v>0</v>
      </c>
      <c r="G388">
        <f>SUMIFS('DAILY RECORDS'!$E$2:$E$19978,'DAILY RECORDS'!$B$2:$B$19978,C388,'DAILY RECORDS'!$G$2:$G$19978,"OUTWARD")</f>
        <v>9</v>
      </c>
      <c r="H388">
        <f t="shared" si="5"/>
        <v>22</v>
      </c>
      <c r="I388" t="s">
        <v>14</v>
      </c>
      <c r="J388" t="s">
        <v>15</v>
      </c>
      <c r="K388" t="s">
        <v>207</v>
      </c>
      <c r="L388" s="124">
        <v>45717</v>
      </c>
    </row>
    <row r="389" spans="1:12" x14ac:dyDescent="0.25">
      <c r="A389">
        <v>385</v>
      </c>
      <c r="B389" t="s">
        <v>9988</v>
      </c>
      <c r="C389" s="14" t="s">
        <v>208</v>
      </c>
      <c r="D389" t="s">
        <v>209</v>
      </c>
      <c r="E389">
        <v>0</v>
      </c>
      <c r="F389">
        <f>SUMIFS('DAILY RECORDS'!$E$2:$E$19978,'DAILY RECORDS'!$B$2:$B$19978,C389,'DAILY RECORDS'!$G$2:$G$19978,"INWARD")</f>
        <v>0</v>
      </c>
      <c r="G389">
        <f>SUMIFS('DAILY RECORDS'!$E$2:$E$19978,'DAILY RECORDS'!$B$2:$B$19978,C389,'DAILY RECORDS'!$G$2:$G$19978,"OUTWARD")</f>
        <v>0</v>
      </c>
      <c r="H389">
        <f t="shared" si="5"/>
        <v>0</v>
      </c>
      <c r="I389" t="s">
        <v>14</v>
      </c>
      <c r="J389" t="s">
        <v>15</v>
      </c>
      <c r="K389" t="s">
        <v>210</v>
      </c>
      <c r="L389" s="124">
        <v>45717</v>
      </c>
    </row>
    <row r="390" spans="1:12" x14ac:dyDescent="0.25">
      <c r="A390">
        <v>386</v>
      </c>
      <c r="B390" t="s">
        <v>9988</v>
      </c>
      <c r="C390" s="14" t="s">
        <v>211</v>
      </c>
      <c r="D390" t="s">
        <v>212</v>
      </c>
      <c r="E390">
        <v>13</v>
      </c>
      <c r="F390">
        <f>SUMIFS('DAILY RECORDS'!$E$2:$E$19978,'DAILY RECORDS'!$B$2:$B$19978,C390,'DAILY RECORDS'!$G$2:$G$19978,"INWARD")</f>
        <v>0</v>
      </c>
      <c r="G390">
        <f>SUMIFS('DAILY RECORDS'!$E$2:$E$19978,'DAILY RECORDS'!$B$2:$B$19978,C390,'DAILY RECORDS'!$G$2:$G$19978,"OUTWARD")</f>
        <v>11</v>
      </c>
      <c r="H390">
        <f t="shared" ref="H390:H453" si="6">(E390+F390)-G390</f>
        <v>2</v>
      </c>
      <c r="I390" t="s">
        <v>14</v>
      </c>
      <c r="J390" t="s">
        <v>15</v>
      </c>
      <c r="K390" t="s">
        <v>333</v>
      </c>
      <c r="L390" s="124">
        <v>45717</v>
      </c>
    </row>
    <row r="391" spans="1:12" x14ac:dyDescent="0.25">
      <c r="A391">
        <v>387</v>
      </c>
      <c r="B391" t="s">
        <v>9988</v>
      </c>
      <c r="C391" s="14" t="s">
        <v>214</v>
      </c>
      <c r="D391" t="s">
        <v>215</v>
      </c>
      <c r="E391">
        <v>24</v>
      </c>
      <c r="F391">
        <f>SUMIFS('DAILY RECORDS'!$E$2:$E$19978,'DAILY RECORDS'!$B$2:$B$19978,C391,'DAILY RECORDS'!$G$2:$G$19978,"INWARD")</f>
        <v>3</v>
      </c>
      <c r="G391">
        <f>SUMIFS('DAILY RECORDS'!$E$2:$E$19978,'DAILY RECORDS'!$B$2:$B$19978,C391,'DAILY RECORDS'!$G$2:$G$19978,"OUTWARD")</f>
        <v>6</v>
      </c>
      <c r="H391">
        <f t="shared" si="6"/>
        <v>21</v>
      </c>
      <c r="I391" t="s">
        <v>14</v>
      </c>
      <c r="J391" t="s">
        <v>15</v>
      </c>
      <c r="K391" t="s">
        <v>218</v>
      </c>
      <c r="L391" s="124">
        <v>45717</v>
      </c>
    </row>
    <row r="392" spans="1:12" x14ac:dyDescent="0.25">
      <c r="A392">
        <v>388</v>
      </c>
      <c r="B392" t="s">
        <v>9988</v>
      </c>
      <c r="C392" s="14" t="s">
        <v>202</v>
      </c>
      <c r="D392" t="s">
        <v>203</v>
      </c>
      <c r="E392">
        <v>117</v>
      </c>
      <c r="F392">
        <f>SUMIFS('DAILY RECORDS'!$E$2:$E$19978,'DAILY RECORDS'!$B$2:$B$19978,C392,'DAILY RECORDS'!$G$2:$G$19978,"INWARD")</f>
        <v>8</v>
      </c>
      <c r="G392">
        <f>SUMIFS('DAILY RECORDS'!$E$2:$E$19978,'DAILY RECORDS'!$B$2:$B$19978,C392,'DAILY RECORDS'!$G$2:$G$19978,"OUTWARD")</f>
        <v>23</v>
      </c>
      <c r="H392">
        <f t="shared" si="6"/>
        <v>102</v>
      </c>
      <c r="I392" t="s">
        <v>14</v>
      </c>
      <c r="J392" t="s">
        <v>15</v>
      </c>
      <c r="K392" t="s">
        <v>9976</v>
      </c>
      <c r="L392" s="124">
        <v>45717</v>
      </c>
    </row>
    <row r="393" spans="1:12" x14ac:dyDescent="0.25">
      <c r="A393">
        <v>389</v>
      </c>
      <c r="B393" t="s">
        <v>9988</v>
      </c>
      <c r="C393" s="14" t="s">
        <v>237</v>
      </c>
      <c r="D393" t="s">
        <v>238</v>
      </c>
      <c r="E393">
        <v>120</v>
      </c>
      <c r="F393">
        <f>SUMIFS('DAILY RECORDS'!$E$2:$E$19978,'DAILY RECORDS'!$B$2:$B$19978,C393,'DAILY RECORDS'!$G$2:$G$19978,"INWARD")</f>
        <v>0</v>
      </c>
      <c r="G393">
        <f>SUMIFS('DAILY RECORDS'!$E$2:$E$19978,'DAILY RECORDS'!$B$2:$B$19978,C393,'DAILY RECORDS'!$G$2:$G$19978,"OUTWARD")</f>
        <v>15</v>
      </c>
      <c r="H393">
        <f t="shared" si="6"/>
        <v>105</v>
      </c>
      <c r="I393" t="s">
        <v>14</v>
      </c>
      <c r="J393" t="s">
        <v>15</v>
      </c>
      <c r="K393" t="s">
        <v>239</v>
      </c>
      <c r="L393" s="124">
        <v>45717</v>
      </c>
    </row>
    <row r="394" spans="1:12" x14ac:dyDescent="0.25">
      <c r="A394">
        <v>390</v>
      </c>
      <c r="B394" t="s">
        <v>9988</v>
      </c>
      <c r="C394" s="14" t="s">
        <v>234</v>
      </c>
      <c r="D394" t="s">
        <v>235</v>
      </c>
      <c r="E394">
        <v>51</v>
      </c>
      <c r="F394">
        <f>SUMIFS('DAILY RECORDS'!$E$2:$E$19978,'DAILY RECORDS'!$B$2:$B$19978,C394,'DAILY RECORDS'!$G$2:$G$19978,"INWARD")</f>
        <v>2</v>
      </c>
      <c r="G394">
        <f>SUMIFS('DAILY RECORDS'!$E$2:$E$19978,'DAILY RECORDS'!$B$2:$B$19978,C394,'DAILY RECORDS'!$G$2:$G$19978,"OUTWARD")</f>
        <v>9</v>
      </c>
      <c r="H394">
        <f t="shared" si="6"/>
        <v>44</v>
      </c>
      <c r="I394" t="s">
        <v>14</v>
      </c>
      <c r="J394" t="s">
        <v>15</v>
      </c>
      <c r="K394" t="s">
        <v>236</v>
      </c>
      <c r="L394" s="124">
        <v>45717</v>
      </c>
    </row>
    <row r="395" spans="1:12" x14ac:dyDescent="0.25">
      <c r="A395">
        <v>391</v>
      </c>
      <c r="B395" t="s">
        <v>9988</v>
      </c>
      <c r="C395" s="14" t="s">
        <v>231</v>
      </c>
      <c r="D395" t="s">
        <v>232</v>
      </c>
      <c r="E395">
        <v>50</v>
      </c>
      <c r="F395">
        <f>SUMIFS('DAILY RECORDS'!$E$2:$E$19978,'DAILY RECORDS'!$B$2:$B$19978,C395,'DAILY RECORDS'!$G$2:$G$19978,"INWARD")</f>
        <v>0</v>
      </c>
      <c r="G395">
        <f>SUMIFS('DAILY RECORDS'!$E$2:$E$19978,'DAILY RECORDS'!$B$2:$B$19978,C395,'DAILY RECORDS'!$G$2:$G$19978,"OUTWARD")</f>
        <v>2</v>
      </c>
      <c r="H395">
        <f t="shared" si="6"/>
        <v>48</v>
      </c>
      <c r="I395" t="s">
        <v>14</v>
      </c>
      <c r="J395" t="s">
        <v>15</v>
      </c>
      <c r="K395" t="s">
        <v>233</v>
      </c>
      <c r="L395" s="124">
        <v>45717</v>
      </c>
    </row>
    <row r="396" spans="1:12" x14ac:dyDescent="0.25">
      <c r="A396">
        <v>392</v>
      </c>
      <c r="B396" t="s">
        <v>9988</v>
      </c>
      <c r="C396" s="14" t="s">
        <v>228</v>
      </c>
      <c r="D396" t="s">
        <v>229</v>
      </c>
      <c r="E396">
        <v>26</v>
      </c>
      <c r="F396">
        <f>SUMIFS('DAILY RECORDS'!$E$2:$E$19978,'DAILY RECORDS'!$B$2:$B$19978,C396,'DAILY RECORDS'!$G$2:$G$19978,"INWARD")</f>
        <v>0</v>
      </c>
      <c r="G396">
        <f>SUMIFS('DAILY RECORDS'!$E$2:$E$19978,'DAILY RECORDS'!$B$2:$B$19978,C396,'DAILY RECORDS'!$G$2:$G$19978,"OUTWARD")</f>
        <v>10</v>
      </c>
      <c r="H396">
        <f t="shared" si="6"/>
        <v>16</v>
      </c>
      <c r="I396" t="s">
        <v>14</v>
      </c>
      <c r="J396" t="s">
        <v>15</v>
      </c>
      <c r="K396" t="s">
        <v>230</v>
      </c>
      <c r="L396" s="124">
        <v>45717</v>
      </c>
    </row>
    <row r="397" spans="1:12" x14ac:dyDescent="0.25">
      <c r="A397">
        <v>393</v>
      </c>
      <c r="B397" t="s">
        <v>9988</v>
      </c>
      <c r="C397" s="14" t="s">
        <v>240</v>
      </c>
      <c r="D397" t="s">
        <v>3007</v>
      </c>
      <c r="E397">
        <v>0</v>
      </c>
      <c r="F397">
        <f>SUMIFS('DAILY RECORDS'!$E$2:$E$19978,'DAILY RECORDS'!$B$2:$B$19978,C397,'DAILY RECORDS'!$G$2:$G$19978,"INWARD")</f>
        <v>0</v>
      </c>
      <c r="G397">
        <f>SUMIFS('DAILY RECORDS'!$E$2:$E$19978,'DAILY RECORDS'!$B$2:$B$19978,C397,'DAILY RECORDS'!$G$2:$G$19978,"OUTWARD")</f>
        <v>0</v>
      </c>
      <c r="H397">
        <f t="shared" si="6"/>
        <v>0</v>
      </c>
      <c r="I397" t="s">
        <v>14</v>
      </c>
      <c r="J397" t="s">
        <v>15</v>
      </c>
      <c r="K397" t="s">
        <v>241</v>
      </c>
      <c r="L397" s="124">
        <v>45717</v>
      </c>
    </row>
    <row r="398" spans="1:12" x14ac:dyDescent="0.25">
      <c r="A398">
        <v>394</v>
      </c>
      <c r="B398" t="s">
        <v>9988</v>
      </c>
      <c r="C398" s="14" t="s">
        <v>242</v>
      </c>
      <c r="D398" t="s">
        <v>3010</v>
      </c>
      <c r="E398">
        <v>26</v>
      </c>
      <c r="F398">
        <f>SUMIFS('DAILY RECORDS'!$E$2:$E$19978,'DAILY RECORDS'!$B$2:$B$19978,C398,'DAILY RECORDS'!$G$2:$G$19978,"INWARD")</f>
        <v>0</v>
      </c>
      <c r="G398">
        <f>SUMIFS('DAILY RECORDS'!$E$2:$E$19978,'DAILY RECORDS'!$B$2:$B$19978,C398,'DAILY RECORDS'!$G$2:$G$19978,"OUTWARD")</f>
        <v>0</v>
      </c>
      <c r="H398">
        <f t="shared" si="6"/>
        <v>26</v>
      </c>
      <c r="I398" t="s">
        <v>14</v>
      </c>
      <c r="J398" t="s">
        <v>15</v>
      </c>
      <c r="K398" t="s">
        <v>243</v>
      </c>
      <c r="L398" s="124">
        <v>45717</v>
      </c>
    </row>
    <row r="399" spans="1:12" x14ac:dyDescent="0.25">
      <c r="A399">
        <v>395</v>
      </c>
      <c r="B399" t="s">
        <v>9988</v>
      </c>
      <c r="C399" s="14" t="s">
        <v>244</v>
      </c>
      <c r="D399" t="s">
        <v>245</v>
      </c>
      <c r="E399">
        <v>25</v>
      </c>
      <c r="F399">
        <f>SUMIFS('DAILY RECORDS'!$E$2:$E$19978,'DAILY RECORDS'!$B$2:$B$19978,C399,'DAILY RECORDS'!$G$2:$G$19978,"INWARD")</f>
        <v>0</v>
      </c>
      <c r="G399">
        <f>SUMIFS('DAILY RECORDS'!$E$2:$E$19978,'DAILY RECORDS'!$B$2:$B$19978,C399,'DAILY RECORDS'!$G$2:$G$19978,"OUTWARD")</f>
        <v>10</v>
      </c>
      <c r="H399">
        <f t="shared" si="6"/>
        <v>15</v>
      </c>
      <c r="I399" t="s">
        <v>14</v>
      </c>
      <c r="J399" t="s">
        <v>15</v>
      </c>
      <c r="K399" t="s">
        <v>10767</v>
      </c>
      <c r="L399" s="124">
        <v>45717</v>
      </c>
    </row>
    <row r="400" spans="1:12" x14ac:dyDescent="0.25">
      <c r="A400">
        <v>396</v>
      </c>
      <c r="B400" t="s">
        <v>9988</v>
      </c>
      <c r="C400" s="14" t="s">
        <v>247</v>
      </c>
      <c r="D400" t="s">
        <v>248</v>
      </c>
      <c r="E400">
        <v>0</v>
      </c>
      <c r="F400">
        <f>SUMIFS('DAILY RECORDS'!$E$2:$E$19978,'DAILY RECORDS'!$B$2:$B$19978,C400,'DAILY RECORDS'!$G$2:$G$19978,"INWARD")</f>
        <v>2</v>
      </c>
      <c r="G400">
        <f>SUMIFS('DAILY RECORDS'!$E$2:$E$19978,'DAILY RECORDS'!$B$2:$B$19978,C400,'DAILY RECORDS'!$G$2:$G$19978,"OUTWARD")</f>
        <v>0</v>
      </c>
      <c r="H400">
        <f t="shared" si="6"/>
        <v>2</v>
      </c>
      <c r="I400" t="s">
        <v>14</v>
      </c>
      <c r="J400" t="s">
        <v>15</v>
      </c>
      <c r="K400" t="s">
        <v>249</v>
      </c>
      <c r="L400" s="124">
        <v>45717</v>
      </c>
    </row>
    <row r="401" spans="1:12" x14ac:dyDescent="0.25">
      <c r="A401">
        <v>397</v>
      </c>
      <c r="B401" t="s">
        <v>9988</v>
      </c>
      <c r="C401" s="14" t="s">
        <v>313</v>
      </c>
      <c r="D401" t="s">
        <v>314</v>
      </c>
      <c r="E401">
        <v>444</v>
      </c>
      <c r="F401">
        <f>SUMIFS('DAILY RECORDS'!$E$2:$E$19978,'DAILY RECORDS'!$B$2:$B$19978,C401,'DAILY RECORDS'!$G$2:$G$19978,"INWARD")</f>
        <v>0</v>
      </c>
      <c r="G401">
        <f>SUMIFS('DAILY RECORDS'!$E$2:$E$19978,'DAILY RECORDS'!$B$2:$B$19978,C401,'DAILY RECORDS'!$G$2:$G$19978,"OUTWARD")</f>
        <v>0</v>
      </c>
      <c r="H401">
        <f t="shared" si="6"/>
        <v>444</v>
      </c>
      <c r="I401" t="s">
        <v>315</v>
      </c>
      <c r="J401" t="s">
        <v>256</v>
      </c>
      <c r="K401" t="s">
        <v>48</v>
      </c>
      <c r="L401" s="124">
        <v>45718</v>
      </c>
    </row>
    <row r="402" spans="1:12" x14ac:dyDescent="0.25">
      <c r="A402">
        <v>398</v>
      </c>
      <c r="B402" t="s">
        <v>9988</v>
      </c>
      <c r="C402" s="14" t="s">
        <v>1151</v>
      </c>
      <c r="D402" t="s">
        <v>1152</v>
      </c>
      <c r="E402">
        <v>2227</v>
      </c>
      <c r="F402">
        <f>SUMIFS('DAILY RECORDS'!$E$2:$E$19978,'DAILY RECORDS'!$B$2:$B$19978,C402,'DAILY RECORDS'!$G$2:$G$19978,"INWARD")</f>
        <v>852</v>
      </c>
      <c r="G402">
        <f>SUMIFS('DAILY RECORDS'!$E$2:$E$19978,'DAILY RECORDS'!$B$2:$B$19978,C402,'DAILY RECORDS'!$G$2:$G$19978,"OUTWARD")</f>
        <v>348</v>
      </c>
      <c r="H402">
        <f t="shared" si="6"/>
        <v>2731</v>
      </c>
      <c r="I402" t="s">
        <v>14</v>
      </c>
      <c r="J402" t="s">
        <v>256</v>
      </c>
      <c r="K402" t="s">
        <v>11580</v>
      </c>
      <c r="L402" s="124">
        <v>45719</v>
      </c>
    </row>
    <row r="403" spans="1:12" x14ac:dyDescent="0.25">
      <c r="A403">
        <v>399</v>
      </c>
      <c r="B403" t="s">
        <v>9988</v>
      </c>
      <c r="C403" s="14" t="s">
        <v>1147</v>
      </c>
      <c r="D403" t="s">
        <v>1148</v>
      </c>
      <c r="E403">
        <v>1464</v>
      </c>
      <c r="F403">
        <f>SUMIFS('DAILY RECORDS'!$E$2:$E$19978,'DAILY RECORDS'!$B$2:$B$19978,C403,'DAILY RECORDS'!$G$2:$G$19978,"INWARD")</f>
        <v>0</v>
      </c>
      <c r="G403">
        <f>SUMIFS('DAILY RECORDS'!$E$2:$E$19978,'DAILY RECORDS'!$B$2:$B$19978,C403,'DAILY RECORDS'!$G$2:$G$19978,"OUTWARD")</f>
        <v>876</v>
      </c>
      <c r="H403">
        <f t="shared" si="6"/>
        <v>588</v>
      </c>
      <c r="I403" t="s">
        <v>14</v>
      </c>
      <c r="J403" t="s">
        <v>256</v>
      </c>
      <c r="K403" t="s">
        <v>20</v>
      </c>
      <c r="L403" s="124">
        <v>45719</v>
      </c>
    </row>
    <row r="404" spans="1:12" x14ac:dyDescent="0.25">
      <c r="A404">
        <v>400</v>
      </c>
      <c r="B404" t="s">
        <v>9988</v>
      </c>
      <c r="C404" s="14" t="s">
        <v>1149</v>
      </c>
      <c r="D404" t="s">
        <v>1150</v>
      </c>
      <c r="E404">
        <v>420</v>
      </c>
      <c r="F404">
        <f>SUMIFS('DAILY RECORDS'!$E$2:$E$19978,'DAILY RECORDS'!$B$2:$B$19978,C404,'DAILY RECORDS'!$G$2:$G$19978,"INWARD")</f>
        <v>0</v>
      </c>
      <c r="G404">
        <f>SUMIFS('DAILY RECORDS'!$E$2:$E$19978,'DAILY RECORDS'!$B$2:$B$19978,C404,'DAILY RECORDS'!$G$2:$G$19978,"OUTWARD")</f>
        <v>0</v>
      </c>
      <c r="H404">
        <f t="shared" si="6"/>
        <v>420</v>
      </c>
      <c r="I404" t="s">
        <v>14</v>
      </c>
      <c r="J404" t="s">
        <v>256</v>
      </c>
      <c r="K404" t="s">
        <v>30</v>
      </c>
      <c r="L404" s="124">
        <v>45719</v>
      </c>
    </row>
    <row r="405" spans="1:12" x14ac:dyDescent="0.25">
      <c r="A405">
        <v>401</v>
      </c>
      <c r="B405" t="s">
        <v>9988</v>
      </c>
      <c r="C405" s="14" t="s">
        <v>4614</v>
      </c>
      <c r="D405" t="s">
        <v>4615</v>
      </c>
      <c r="E405">
        <v>75</v>
      </c>
      <c r="F405">
        <f>SUMIFS('DAILY RECORDS'!$E$2:$E$19978,'DAILY RECORDS'!$B$2:$B$19978,C405,'DAILY RECORDS'!$G$2:$G$19978,"INWARD")</f>
        <v>0</v>
      </c>
      <c r="G405">
        <f>SUMIFS('DAILY RECORDS'!$E$2:$E$19978,'DAILY RECORDS'!$B$2:$B$19978,C405,'DAILY RECORDS'!$G$2:$G$19978,"OUTWARD")</f>
        <v>0</v>
      </c>
      <c r="H405">
        <f t="shared" si="6"/>
        <v>75</v>
      </c>
      <c r="I405" t="s">
        <v>14</v>
      </c>
      <c r="J405" t="s">
        <v>256</v>
      </c>
      <c r="K405" t="s">
        <v>23</v>
      </c>
      <c r="L405" s="124">
        <v>45718</v>
      </c>
    </row>
    <row r="406" spans="1:12" x14ac:dyDescent="0.25">
      <c r="A406">
        <v>402</v>
      </c>
      <c r="B406" t="s">
        <v>9988</v>
      </c>
      <c r="C406" s="14" t="s">
        <v>1239</v>
      </c>
      <c r="D406" t="s">
        <v>1240</v>
      </c>
      <c r="E406">
        <v>192</v>
      </c>
      <c r="F406">
        <f>SUMIFS('DAILY RECORDS'!$E$2:$E$19978,'DAILY RECORDS'!$B$2:$B$19978,C406,'DAILY RECORDS'!$G$2:$G$19978,"INWARD")</f>
        <v>0</v>
      </c>
      <c r="G406">
        <f>SUMIFS('DAILY RECORDS'!$E$2:$E$19978,'DAILY RECORDS'!$B$2:$B$19978,C406,'DAILY RECORDS'!$G$2:$G$19978,"OUTWARD")</f>
        <v>0</v>
      </c>
      <c r="H406">
        <f t="shared" si="6"/>
        <v>192</v>
      </c>
      <c r="I406" t="s">
        <v>14</v>
      </c>
      <c r="J406" t="s">
        <v>256</v>
      </c>
      <c r="K406" t="s">
        <v>864</v>
      </c>
      <c r="L406" s="124">
        <v>45719</v>
      </c>
    </row>
    <row r="407" spans="1:12" x14ac:dyDescent="0.25">
      <c r="A407">
        <v>403</v>
      </c>
      <c r="B407" t="s">
        <v>9988</v>
      </c>
      <c r="C407" s="14" t="s">
        <v>1234</v>
      </c>
      <c r="D407" t="s">
        <v>1235</v>
      </c>
      <c r="E407">
        <v>0</v>
      </c>
      <c r="F407">
        <f>SUMIFS('DAILY RECORDS'!$E$2:$E$19978,'DAILY RECORDS'!$B$2:$B$19978,C407,'DAILY RECORDS'!$G$2:$G$19978,"INWARD")</f>
        <v>0</v>
      </c>
      <c r="G407">
        <f>SUMIFS('DAILY RECORDS'!$E$2:$E$19978,'DAILY RECORDS'!$B$2:$B$19978,C407,'DAILY RECORDS'!$G$2:$G$19978,"OUTWARD")</f>
        <v>0</v>
      </c>
      <c r="H407">
        <f t="shared" si="6"/>
        <v>0</v>
      </c>
      <c r="I407" t="s">
        <v>14</v>
      </c>
      <c r="J407" t="s">
        <v>256</v>
      </c>
      <c r="K407" t="s">
        <v>861</v>
      </c>
      <c r="L407" s="124">
        <v>45719</v>
      </c>
    </row>
    <row r="408" spans="1:12" x14ac:dyDescent="0.25">
      <c r="A408">
        <v>404</v>
      </c>
      <c r="B408" t="s">
        <v>9988</v>
      </c>
      <c r="C408" s="14" t="s">
        <v>1236</v>
      </c>
      <c r="D408" t="s">
        <v>1237</v>
      </c>
      <c r="E408">
        <v>127</v>
      </c>
      <c r="F408">
        <f>SUMIFS('DAILY RECORDS'!$E$2:$E$19978,'DAILY RECORDS'!$B$2:$B$19978,C408,'DAILY RECORDS'!$G$2:$G$19978,"INWARD")</f>
        <v>0</v>
      </c>
      <c r="G408">
        <f>SUMIFS('DAILY RECORDS'!$E$2:$E$19978,'DAILY RECORDS'!$B$2:$B$19978,C408,'DAILY RECORDS'!$G$2:$G$19978,"OUTWARD")</f>
        <v>60</v>
      </c>
      <c r="H408">
        <f t="shared" si="6"/>
        <v>67</v>
      </c>
      <c r="I408" t="s">
        <v>14</v>
      </c>
      <c r="J408" t="s">
        <v>256</v>
      </c>
      <c r="K408" t="s">
        <v>1238</v>
      </c>
      <c r="L408" s="124">
        <v>45719</v>
      </c>
    </row>
    <row r="409" spans="1:12" x14ac:dyDescent="0.25">
      <c r="A409">
        <v>405</v>
      </c>
      <c r="B409" t="s">
        <v>9988</v>
      </c>
      <c r="C409" s="14" t="s">
        <v>1226</v>
      </c>
      <c r="D409" t="s">
        <v>1227</v>
      </c>
      <c r="E409">
        <v>6</v>
      </c>
      <c r="F409">
        <f>SUMIFS('DAILY RECORDS'!$E$2:$E$19978,'DAILY RECORDS'!$B$2:$B$19978,C409,'DAILY RECORDS'!$G$2:$G$19978,"INWARD")</f>
        <v>257</v>
      </c>
      <c r="G409">
        <f>SUMIFS('DAILY RECORDS'!$E$2:$E$19978,'DAILY RECORDS'!$B$2:$B$19978,C409,'DAILY RECORDS'!$G$2:$G$19978,"OUTWARD")</f>
        <v>74</v>
      </c>
      <c r="H409">
        <f t="shared" si="6"/>
        <v>189</v>
      </c>
      <c r="I409" t="s">
        <v>14</v>
      </c>
      <c r="J409" t="s">
        <v>256</v>
      </c>
      <c r="K409" t="s">
        <v>11581</v>
      </c>
      <c r="L409" s="124">
        <v>45719</v>
      </c>
    </row>
    <row r="410" spans="1:12" x14ac:dyDescent="0.25">
      <c r="A410">
        <v>406</v>
      </c>
      <c r="B410" t="s">
        <v>9988</v>
      </c>
      <c r="C410" s="14" t="s">
        <v>1228</v>
      </c>
      <c r="D410" t="s">
        <v>1229</v>
      </c>
      <c r="E410">
        <v>116</v>
      </c>
      <c r="F410">
        <f>SUMIFS('DAILY RECORDS'!$E$2:$E$19978,'DAILY RECORDS'!$B$2:$B$19978,C410,'DAILY RECORDS'!$G$2:$G$19978,"INWARD")</f>
        <v>0</v>
      </c>
      <c r="G410">
        <f>SUMIFS('DAILY RECORDS'!$E$2:$E$19978,'DAILY RECORDS'!$B$2:$B$19978,C410,'DAILY RECORDS'!$G$2:$G$19978,"OUTWARD")</f>
        <v>29</v>
      </c>
      <c r="H410">
        <f t="shared" si="6"/>
        <v>87</v>
      </c>
      <c r="I410" t="s">
        <v>14</v>
      </c>
      <c r="J410" t="s">
        <v>256</v>
      </c>
      <c r="K410" t="s">
        <v>11582</v>
      </c>
      <c r="L410" s="124">
        <v>45719</v>
      </c>
    </row>
    <row r="411" spans="1:12" x14ac:dyDescent="0.25">
      <c r="A411">
        <v>407</v>
      </c>
      <c r="B411" t="s">
        <v>9988</v>
      </c>
      <c r="C411" s="14" t="s">
        <v>1221</v>
      </c>
      <c r="D411" t="s">
        <v>1222</v>
      </c>
      <c r="E411">
        <v>100</v>
      </c>
      <c r="F411">
        <f>SUMIFS('DAILY RECORDS'!$E$2:$E$19978,'DAILY RECORDS'!$B$2:$B$19978,C411,'DAILY RECORDS'!$G$2:$G$19978,"INWARD")</f>
        <v>83</v>
      </c>
      <c r="G411">
        <f>SUMIFS('DAILY RECORDS'!$E$2:$E$19978,'DAILY RECORDS'!$B$2:$B$19978,C411,'DAILY RECORDS'!$G$2:$G$19978,"OUTWARD")</f>
        <v>49</v>
      </c>
      <c r="H411">
        <f t="shared" si="6"/>
        <v>134</v>
      </c>
      <c r="I411" t="s">
        <v>14</v>
      </c>
      <c r="J411" t="s">
        <v>256</v>
      </c>
      <c r="K411" t="s">
        <v>11583</v>
      </c>
      <c r="L411" s="124">
        <v>45719</v>
      </c>
    </row>
    <row r="412" spans="1:12" x14ac:dyDescent="0.25">
      <c r="A412">
        <v>408</v>
      </c>
      <c r="B412" t="s">
        <v>9988</v>
      </c>
      <c r="C412" s="14" t="s">
        <v>1223</v>
      </c>
      <c r="D412" t="s">
        <v>1224</v>
      </c>
      <c r="E412">
        <v>156</v>
      </c>
      <c r="F412">
        <f>SUMIFS('DAILY RECORDS'!$E$2:$E$19978,'DAILY RECORDS'!$B$2:$B$19978,C412,'DAILY RECORDS'!$G$2:$G$19978,"INWARD")</f>
        <v>0</v>
      </c>
      <c r="G412">
        <f>SUMIFS('DAILY RECORDS'!$E$2:$E$19978,'DAILY RECORDS'!$B$2:$B$19978,C412,'DAILY RECORDS'!$G$2:$G$19978,"OUTWARD")</f>
        <v>12</v>
      </c>
      <c r="H412">
        <f t="shared" si="6"/>
        <v>144</v>
      </c>
      <c r="I412" t="s">
        <v>14</v>
      </c>
      <c r="J412" t="s">
        <v>256</v>
      </c>
      <c r="K412" t="s">
        <v>1225</v>
      </c>
      <c r="L412" s="124">
        <v>45719</v>
      </c>
    </row>
    <row r="413" spans="1:12" x14ac:dyDescent="0.25">
      <c r="A413">
        <v>409</v>
      </c>
      <c r="B413" t="s">
        <v>9988</v>
      </c>
      <c r="C413" s="14" t="s">
        <v>10156</v>
      </c>
      <c r="D413" t="s">
        <v>3336</v>
      </c>
      <c r="E413">
        <v>444</v>
      </c>
      <c r="F413">
        <f>SUMIFS('DAILY RECORDS'!$E$2:$E$19978,'DAILY RECORDS'!$B$2:$B$19978,C413,'DAILY RECORDS'!$G$2:$G$19978,"INWARD")</f>
        <v>0</v>
      </c>
      <c r="G413">
        <f>SUMIFS('DAILY RECORDS'!$E$2:$E$19978,'DAILY RECORDS'!$B$2:$B$19978,C413,'DAILY RECORDS'!$G$2:$G$19978,"OUTWARD")</f>
        <v>432</v>
      </c>
      <c r="H413">
        <f t="shared" si="6"/>
        <v>12</v>
      </c>
      <c r="I413" t="s">
        <v>14</v>
      </c>
      <c r="J413" t="s">
        <v>256</v>
      </c>
      <c r="K413" t="s">
        <v>1218</v>
      </c>
      <c r="L413" s="124">
        <v>45719</v>
      </c>
    </row>
    <row r="414" spans="1:12" x14ac:dyDescent="0.25">
      <c r="A414">
        <v>410</v>
      </c>
      <c r="B414" t="s">
        <v>9988</v>
      </c>
      <c r="C414" s="14" t="s">
        <v>4047</v>
      </c>
      <c r="D414" t="s">
        <v>4048</v>
      </c>
      <c r="E414">
        <v>2</v>
      </c>
      <c r="F414">
        <f>SUMIFS('DAILY RECORDS'!$E$2:$E$19978,'DAILY RECORDS'!$B$2:$B$19978,C414,'DAILY RECORDS'!$G$2:$G$19978,"INWARD")</f>
        <v>0</v>
      </c>
      <c r="G414">
        <f>SUMIFS('DAILY RECORDS'!$E$2:$E$19978,'DAILY RECORDS'!$B$2:$B$19978,C414,'DAILY RECORDS'!$G$2:$G$19978,"OUTWARD")</f>
        <v>0</v>
      </c>
      <c r="H414">
        <f t="shared" si="6"/>
        <v>2</v>
      </c>
      <c r="I414" t="s">
        <v>14</v>
      </c>
      <c r="J414" t="s">
        <v>256</v>
      </c>
      <c r="K414" t="s">
        <v>1220</v>
      </c>
      <c r="L414" s="124">
        <v>45775</v>
      </c>
    </row>
    <row r="415" spans="1:12" x14ac:dyDescent="0.25">
      <c r="A415">
        <v>411</v>
      </c>
      <c r="B415" t="s">
        <v>9988</v>
      </c>
      <c r="C415" s="14" t="s">
        <v>1211</v>
      </c>
      <c r="D415" t="s">
        <v>1212</v>
      </c>
      <c r="E415">
        <v>22</v>
      </c>
      <c r="F415">
        <f>SUMIFS('DAILY RECORDS'!$E$2:$E$19978,'DAILY RECORDS'!$B$2:$B$19978,C415,'DAILY RECORDS'!$G$2:$G$19978,"INWARD")</f>
        <v>100</v>
      </c>
      <c r="G415">
        <f>SUMIFS('DAILY RECORDS'!$E$2:$E$19978,'DAILY RECORDS'!$B$2:$B$19978,C415,'DAILY RECORDS'!$G$2:$G$19978,"OUTWARD")</f>
        <v>100</v>
      </c>
      <c r="H415">
        <f t="shared" si="6"/>
        <v>22</v>
      </c>
      <c r="I415" t="s">
        <v>14</v>
      </c>
      <c r="J415" t="s">
        <v>256</v>
      </c>
      <c r="K415" t="s">
        <v>1213</v>
      </c>
      <c r="L415" s="124">
        <v>45719</v>
      </c>
    </row>
    <row r="416" spans="1:12" x14ac:dyDescent="0.25">
      <c r="A416">
        <v>412</v>
      </c>
      <c r="B416" t="s">
        <v>9988</v>
      </c>
      <c r="C416" s="14" t="s">
        <v>1214</v>
      </c>
      <c r="D416" t="s">
        <v>1215</v>
      </c>
      <c r="E416">
        <v>119</v>
      </c>
      <c r="F416">
        <f>SUMIFS('DAILY RECORDS'!$E$2:$E$19978,'DAILY RECORDS'!$B$2:$B$19978,C416,'DAILY RECORDS'!$G$2:$G$19978,"INWARD")</f>
        <v>72</v>
      </c>
      <c r="G416">
        <f>SUMIFS('DAILY RECORDS'!$E$2:$E$19978,'DAILY RECORDS'!$B$2:$B$19978,C416,'DAILY RECORDS'!$G$2:$G$19978,"OUTWARD")</f>
        <v>108</v>
      </c>
      <c r="H416">
        <f t="shared" si="6"/>
        <v>83</v>
      </c>
      <c r="I416" t="s">
        <v>14</v>
      </c>
      <c r="J416" t="s">
        <v>256</v>
      </c>
      <c r="K416" t="s">
        <v>1216</v>
      </c>
      <c r="L416" s="124">
        <v>45719</v>
      </c>
    </row>
    <row r="417" spans="1:12" x14ac:dyDescent="0.25">
      <c r="A417">
        <v>413</v>
      </c>
      <c r="B417" t="s">
        <v>9988</v>
      </c>
      <c r="C417" s="14" t="s">
        <v>4045</v>
      </c>
      <c r="D417" t="s">
        <v>4046</v>
      </c>
      <c r="E417">
        <v>7</v>
      </c>
      <c r="F417">
        <f>SUMIFS('DAILY RECORDS'!$E$2:$E$19978,'DAILY RECORDS'!$B$2:$B$19978,C417,'DAILY RECORDS'!$G$2:$G$19978,"INWARD")</f>
        <v>2008</v>
      </c>
      <c r="G417">
        <f>SUMIFS('DAILY RECORDS'!$E$2:$E$19978,'DAILY RECORDS'!$B$2:$B$19978,C417,'DAILY RECORDS'!$G$2:$G$19978,"OUTWARD")</f>
        <v>15</v>
      </c>
      <c r="H417">
        <f t="shared" si="6"/>
        <v>2000</v>
      </c>
      <c r="I417" t="s">
        <v>14</v>
      </c>
      <c r="J417" t="s">
        <v>256</v>
      </c>
      <c r="K417" t="s">
        <v>837</v>
      </c>
      <c r="L417" s="124">
        <v>45775</v>
      </c>
    </row>
    <row r="418" spans="1:12" x14ac:dyDescent="0.25">
      <c r="A418">
        <v>414</v>
      </c>
      <c r="B418" t="s">
        <v>9988</v>
      </c>
      <c r="C418" s="14" t="s">
        <v>1185</v>
      </c>
      <c r="D418" t="s">
        <v>1186</v>
      </c>
      <c r="E418">
        <v>241</v>
      </c>
      <c r="F418">
        <f>SUMIFS('DAILY RECORDS'!$E$2:$E$19978,'DAILY RECORDS'!$B$2:$B$19978,C418,'DAILY RECORDS'!$G$2:$G$19978,"INWARD")</f>
        <v>0</v>
      </c>
      <c r="G418">
        <f>SUMIFS('DAILY RECORDS'!$E$2:$E$19978,'DAILY RECORDS'!$B$2:$B$19978,C418,'DAILY RECORDS'!$G$2:$G$19978,"OUTWARD")</f>
        <v>30</v>
      </c>
      <c r="H418">
        <f t="shared" si="6"/>
        <v>211</v>
      </c>
      <c r="I418" t="s">
        <v>14</v>
      </c>
      <c r="J418" t="s">
        <v>256</v>
      </c>
      <c r="K418" t="s">
        <v>16</v>
      </c>
      <c r="L418" s="124">
        <v>45719</v>
      </c>
    </row>
    <row r="419" spans="1:12" x14ac:dyDescent="0.25">
      <c r="A419">
        <v>415</v>
      </c>
      <c r="B419" t="s">
        <v>9988</v>
      </c>
      <c r="C419" s="14" t="s">
        <v>1183</v>
      </c>
      <c r="D419" t="s">
        <v>1184</v>
      </c>
      <c r="E419">
        <v>34</v>
      </c>
      <c r="F419">
        <f>SUMIFS('DAILY RECORDS'!$E$2:$E$19978,'DAILY RECORDS'!$B$2:$B$19978,C419,'DAILY RECORDS'!$G$2:$G$19978,"INWARD")</f>
        <v>1</v>
      </c>
      <c r="G419">
        <f>SUMIFS('DAILY RECORDS'!$E$2:$E$19978,'DAILY RECORDS'!$B$2:$B$19978,C419,'DAILY RECORDS'!$G$2:$G$19978,"OUTWARD")</f>
        <v>8</v>
      </c>
      <c r="H419">
        <f t="shared" si="6"/>
        <v>27</v>
      </c>
      <c r="I419" t="s">
        <v>14</v>
      </c>
      <c r="J419" t="s">
        <v>256</v>
      </c>
      <c r="K419" t="s">
        <v>19</v>
      </c>
      <c r="L419" s="124">
        <v>45719</v>
      </c>
    </row>
    <row r="420" spans="1:12" x14ac:dyDescent="0.25">
      <c r="A420">
        <v>416</v>
      </c>
      <c r="B420" t="s">
        <v>9988</v>
      </c>
      <c r="C420" s="14" t="s">
        <v>1181</v>
      </c>
      <c r="D420" t="s">
        <v>1182</v>
      </c>
      <c r="E420">
        <v>17</v>
      </c>
      <c r="F420">
        <f>SUMIFS('DAILY RECORDS'!$E$2:$E$19978,'DAILY RECORDS'!$B$2:$B$19978,C420,'DAILY RECORDS'!$G$2:$G$19978,"INWARD")</f>
        <v>35</v>
      </c>
      <c r="G420">
        <f>SUMIFS('DAILY RECORDS'!$E$2:$E$19978,'DAILY RECORDS'!$B$2:$B$19978,C420,'DAILY RECORDS'!$G$2:$G$19978,"OUTWARD")</f>
        <v>20</v>
      </c>
      <c r="H420">
        <f t="shared" si="6"/>
        <v>32</v>
      </c>
      <c r="I420" t="s">
        <v>14</v>
      </c>
      <c r="J420" t="s">
        <v>256</v>
      </c>
      <c r="K420" t="s">
        <v>26</v>
      </c>
      <c r="L420" s="124">
        <v>45719</v>
      </c>
    </row>
    <row r="421" spans="1:12" x14ac:dyDescent="0.25">
      <c r="A421">
        <v>417</v>
      </c>
      <c r="B421" t="s">
        <v>9988</v>
      </c>
      <c r="C421" s="14" t="s">
        <v>1179</v>
      </c>
      <c r="D421" t="s">
        <v>1180</v>
      </c>
      <c r="E421">
        <v>42</v>
      </c>
      <c r="F421">
        <f>SUMIFS('DAILY RECORDS'!$E$2:$E$19978,'DAILY RECORDS'!$B$2:$B$19978,C421,'DAILY RECORDS'!$G$2:$G$19978,"INWARD")</f>
        <v>0</v>
      </c>
      <c r="G421">
        <f>SUMIFS('DAILY RECORDS'!$E$2:$E$19978,'DAILY RECORDS'!$B$2:$B$19978,C421,'DAILY RECORDS'!$G$2:$G$19978,"OUTWARD")</f>
        <v>0</v>
      </c>
      <c r="H421">
        <f t="shared" si="6"/>
        <v>42</v>
      </c>
      <c r="I421" t="s">
        <v>14</v>
      </c>
      <c r="J421" t="s">
        <v>256</v>
      </c>
      <c r="K421" t="s">
        <v>28</v>
      </c>
      <c r="L421" s="124">
        <v>45719</v>
      </c>
    </row>
    <row r="422" spans="1:12" x14ac:dyDescent="0.25">
      <c r="A422">
        <v>418</v>
      </c>
      <c r="B422" t="s">
        <v>9988</v>
      </c>
      <c r="C422" s="14" t="s">
        <v>1177</v>
      </c>
      <c r="D422" t="s">
        <v>1178</v>
      </c>
      <c r="E422">
        <v>820</v>
      </c>
      <c r="F422">
        <f>SUMIFS('DAILY RECORDS'!$E$2:$E$19978,'DAILY RECORDS'!$B$2:$B$19978,C422,'DAILY RECORDS'!$G$2:$G$19978,"INWARD")</f>
        <v>0</v>
      </c>
      <c r="G422">
        <f>SUMIFS('DAILY RECORDS'!$E$2:$E$19978,'DAILY RECORDS'!$B$2:$B$19978,C422,'DAILY RECORDS'!$G$2:$G$19978,"OUTWARD")</f>
        <v>384</v>
      </c>
      <c r="H422">
        <f t="shared" si="6"/>
        <v>436</v>
      </c>
      <c r="I422" t="s">
        <v>14</v>
      </c>
      <c r="J422" t="s">
        <v>256</v>
      </c>
      <c r="K422" t="s">
        <v>1176</v>
      </c>
      <c r="L422" s="124">
        <v>45719</v>
      </c>
    </row>
    <row r="423" spans="1:12" x14ac:dyDescent="0.25">
      <c r="A423">
        <v>419</v>
      </c>
      <c r="B423" t="s">
        <v>9988</v>
      </c>
      <c r="C423" s="14" t="s">
        <v>1170</v>
      </c>
      <c r="D423" t="s">
        <v>1171</v>
      </c>
      <c r="E423">
        <v>120</v>
      </c>
      <c r="F423">
        <f>SUMIFS('DAILY RECORDS'!$E$2:$E$19978,'DAILY RECORDS'!$B$2:$B$19978,C423,'DAILY RECORDS'!$G$2:$G$19978,"INWARD")</f>
        <v>0</v>
      </c>
      <c r="G423">
        <f>SUMIFS('DAILY RECORDS'!$E$2:$E$19978,'DAILY RECORDS'!$B$2:$B$19978,C423,'DAILY RECORDS'!$G$2:$G$19978,"OUTWARD")</f>
        <v>108</v>
      </c>
      <c r="H423">
        <f t="shared" si="6"/>
        <v>12</v>
      </c>
      <c r="I423" t="s">
        <v>14</v>
      </c>
      <c r="J423" t="s">
        <v>256</v>
      </c>
      <c r="K423" t="s">
        <v>695</v>
      </c>
      <c r="L423" s="124">
        <v>45719</v>
      </c>
    </row>
    <row r="424" spans="1:12" x14ac:dyDescent="0.25">
      <c r="A424">
        <v>420</v>
      </c>
      <c r="B424" t="s">
        <v>9988</v>
      </c>
      <c r="C424" s="14" t="s">
        <v>1172</v>
      </c>
      <c r="D424" t="s">
        <v>1173</v>
      </c>
      <c r="E424">
        <v>2707</v>
      </c>
      <c r="F424">
        <f>SUMIFS('DAILY RECORDS'!$E$2:$E$19978,'DAILY RECORDS'!$B$2:$B$19978,C424,'DAILY RECORDS'!$G$2:$G$19978,"INWARD")</f>
        <v>200</v>
      </c>
      <c r="G424">
        <f>SUMIFS('DAILY RECORDS'!$E$2:$E$19978,'DAILY RECORDS'!$B$2:$B$19978,C424,'DAILY RECORDS'!$G$2:$G$19978,"OUTWARD")</f>
        <v>2800</v>
      </c>
      <c r="H424">
        <f t="shared" si="6"/>
        <v>107</v>
      </c>
      <c r="I424" t="s">
        <v>14</v>
      </c>
      <c r="J424" t="s">
        <v>256</v>
      </c>
      <c r="K424" t="s">
        <v>770</v>
      </c>
      <c r="L424" s="124">
        <v>45719</v>
      </c>
    </row>
    <row r="425" spans="1:12" x14ac:dyDescent="0.25">
      <c r="A425">
        <v>421</v>
      </c>
      <c r="B425" t="s">
        <v>9988</v>
      </c>
      <c r="C425" s="14" t="s">
        <v>1174</v>
      </c>
      <c r="D425" t="s">
        <v>1175</v>
      </c>
      <c r="E425">
        <v>134</v>
      </c>
      <c r="F425">
        <f>SUMIFS('DAILY RECORDS'!$E$2:$E$19978,'DAILY RECORDS'!$B$2:$B$19978,C425,'DAILY RECORDS'!$G$2:$G$19978,"INWARD")</f>
        <v>96</v>
      </c>
      <c r="G425">
        <f>SUMIFS('DAILY RECORDS'!$E$2:$E$19978,'DAILY RECORDS'!$B$2:$B$19978,C425,'DAILY RECORDS'!$G$2:$G$19978,"OUTWARD")</f>
        <v>20</v>
      </c>
      <c r="H425">
        <f t="shared" si="6"/>
        <v>210</v>
      </c>
      <c r="I425" t="s">
        <v>25</v>
      </c>
      <c r="J425" t="s">
        <v>256</v>
      </c>
      <c r="K425" t="s">
        <v>891</v>
      </c>
      <c r="L425" s="124">
        <v>45719</v>
      </c>
    </row>
    <row r="426" spans="1:12" x14ac:dyDescent="0.25">
      <c r="A426">
        <v>422</v>
      </c>
      <c r="B426" t="s">
        <v>9988</v>
      </c>
      <c r="C426" s="14" t="s">
        <v>1164</v>
      </c>
      <c r="D426" t="s">
        <v>1165</v>
      </c>
      <c r="E426">
        <v>55</v>
      </c>
      <c r="F426">
        <f>SUMIFS('DAILY RECORDS'!$E$2:$E$19978,'DAILY RECORDS'!$B$2:$B$19978,C426,'DAILY RECORDS'!$G$2:$G$19978,"INWARD")</f>
        <v>2</v>
      </c>
      <c r="G426">
        <f>SUMIFS('DAILY RECORDS'!$E$2:$E$19978,'DAILY RECORDS'!$B$2:$B$19978,C426,'DAILY RECORDS'!$G$2:$G$19978,"OUTWARD")</f>
        <v>51</v>
      </c>
      <c r="H426">
        <f t="shared" si="6"/>
        <v>6</v>
      </c>
      <c r="I426" t="s">
        <v>25</v>
      </c>
      <c r="J426" t="s">
        <v>256</v>
      </c>
      <c r="K426" t="s">
        <v>852</v>
      </c>
      <c r="L426" s="124">
        <v>45719</v>
      </c>
    </row>
    <row r="427" spans="1:12" x14ac:dyDescent="0.25">
      <c r="A427">
        <v>423</v>
      </c>
      <c r="B427" t="s">
        <v>9988</v>
      </c>
      <c r="C427" s="14" t="s">
        <v>1166</v>
      </c>
      <c r="D427" t="s">
        <v>1167</v>
      </c>
      <c r="E427">
        <v>23</v>
      </c>
      <c r="F427">
        <f>SUMIFS('DAILY RECORDS'!$E$2:$E$19978,'DAILY RECORDS'!$B$2:$B$19978,C427,'DAILY RECORDS'!$G$2:$G$19978,"INWARD")</f>
        <v>0</v>
      </c>
      <c r="G427">
        <f>SUMIFS('DAILY RECORDS'!$E$2:$E$19978,'DAILY RECORDS'!$B$2:$B$19978,C427,'DAILY RECORDS'!$G$2:$G$19978,"OUTWARD")</f>
        <v>14</v>
      </c>
      <c r="H427">
        <f t="shared" si="6"/>
        <v>9</v>
      </c>
      <c r="I427" t="s">
        <v>25</v>
      </c>
      <c r="J427" t="s">
        <v>256</v>
      </c>
      <c r="K427" t="s">
        <v>850</v>
      </c>
      <c r="L427" s="124">
        <v>45719</v>
      </c>
    </row>
    <row r="428" spans="1:12" x14ac:dyDescent="0.25">
      <c r="A428">
        <v>424</v>
      </c>
      <c r="B428" t="s">
        <v>9988</v>
      </c>
      <c r="C428" s="14" t="s">
        <v>1168</v>
      </c>
      <c r="D428" t="s">
        <v>1169</v>
      </c>
      <c r="E428">
        <v>68</v>
      </c>
      <c r="F428">
        <f>SUMIFS('DAILY RECORDS'!$E$2:$E$19978,'DAILY RECORDS'!$B$2:$B$19978,C428,'DAILY RECORDS'!$G$2:$G$19978,"INWARD")</f>
        <v>100</v>
      </c>
      <c r="G428">
        <f>SUMIFS('DAILY RECORDS'!$E$2:$E$19978,'DAILY RECORDS'!$B$2:$B$19978,C428,'DAILY RECORDS'!$G$2:$G$19978,"OUTWARD")</f>
        <v>38</v>
      </c>
      <c r="H428">
        <f t="shared" si="6"/>
        <v>130</v>
      </c>
      <c r="I428" t="s">
        <v>25</v>
      </c>
      <c r="J428" t="s">
        <v>256</v>
      </c>
      <c r="K428" t="s">
        <v>848</v>
      </c>
      <c r="L428" s="124">
        <v>45719</v>
      </c>
    </row>
    <row r="429" spans="1:12" x14ac:dyDescent="0.25">
      <c r="A429">
        <v>425</v>
      </c>
      <c r="B429" t="s">
        <v>9988</v>
      </c>
      <c r="C429" s="14" t="s">
        <v>1158</v>
      </c>
      <c r="D429" t="s">
        <v>1159</v>
      </c>
      <c r="E429">
        <v>93</v>
      </c>
      <c r="F429">
        <f>SUMIFS('DAILY RECORDS'!$E$2:$E$19978,'DAILY RECORDS'!$B$2:$B$19978,C429,'DAILY RECORDS'!$G$2:$G$19978,"INWARD")</f>
        <v>55</v>
      </c>
      <c r="G429">
        <f>SUMIFS('DAILY RECORDS'!$E$2:$E$19978,'DAILY RECORDS'!$B$2:$B$19978,C429,'DAILY RECORDS'!$G$2:$G$19978,"OUTWARD")</f>
        <v>93</v>
      </c>
      <c r="H429">
        <f t="shared" si="6"/>
        <v>55</v>
      </c>
      <c r="I429" t="s">
        <v>14</v>
      </c>
      <c r="J429" t="s">
        <v>256</v>
      </c>
      <c r="K429" t="s">
        <v>846</v>
      </c>
      <c r="L429" s="124">
        <v>45719</v>
      </c>
    </row>
    <row r="430" spans="1:12" x14ac:dyDescent="0.25">
      <c r="A430">
        <v>426</v>
      </c>
      <c r="B430" t="s">
        <v>9988</v>
      </c>
      <c r="C430" s="14" t="s">
        <v>1160</v>
      </c>
      <c r="D430" t="s">
        <v>1161</v>
      </c>
      <c r="E430">
        <v>106</v>
      </c>
      <c r="F430">
        <f>SUMIFS('DAILY RECORDS'!$E$2:$E$19978,'DAILY RECORDS'!$B$2:$B$19978,C430,'DAILY RECORDS'!$G$2:$G$19978,"INWARD")</f>
        <v>0</v>
      </c>
      <c r="G430">
        <f>SUMIFS('DAILY RECORDS'!$E$2:$E$19978,'DAILY RECORDS'!$B$2:$B$19978,C430,'DAILY RECORDS'!$G$2:$G$19978,"OUTWARD")</f>
        <v>0</v>
      </c>
      <c r="H430">
        <f t="shared" si="6"/>
        <v>106</v>
      </c>
      <c r="I430" t="s">
        <v>14</v>
      </c>
      <c r="J430" t="s">
        <v>256</v>
      </c>
      <c r="K430" t="s">
        <v>843</v>
      </c>
      <c r="L430" s="124">
        <v>45719</v>
      </c>
    </row>
    <row r="431" spans="1:12" x14ac:dyDescent="0.25">
      <c r="A431">
        <v>427</v>
      </c>
      <c r="B431" t="s">
        <v>9988</v>
      </c>
      <c r="C431" s="14" t="s">
        <v>1162</v>
      </c>
      <c r="D431" t="s">
        <v>1163</v>
      </c>
      <c r="E431">
        <v>52</v>
      </c>
      <c r="F431">
        <f>SUMIFS('DAILY RECORDS'!$E$2:$E$19978,'DAILY RECORDS'!$B$2:$B$19978,C431,'DAILY RECORDS'!$G$2:$G$19978,"INWARD")</f>
        <v>1</v>
      </c>
      <c r="G431">
        <f>SUMIFS('DAILY RECORDS'!$E$2:$E$19978,'DAILY RECORDS'!$B$2:$B$19978,C431,'DAILY RECORDS'!$G$2:$G$19978,"OUTWARD")</f>
        <v>0</v>
      </c>
      <c r="H431">
        <f t="shared" si="6"/>
        <v>53</v>
      </c>
      <c r="I431" t="s">
        <v>14</v>
      </c>
      <c r="J431" t="s">
        <v>256</v>
      </c>
      <c r="K431" t="s">
        <v>841</v>
      </c>
      <c r="L431" s="124">
        <v>45719</v>
      </c>
    </row>
    <row r="432" spans="1:12" x14ac:dyDescent="0.25">
      <c r="A432">
        <v>428</v>
      </c>
      <c r="B432" t="s">
        <v>9988</v>
      </c>
      <c r="C432" s="14" t="s">
        <v>1156</v>
      </c>
      <c r="D432" t="s">
        <v>1157</v>
      </c>
      <c r="E432">
        <v>26</v>
      </c>
      <c r="F432">
        <f>SUMIFS('DAILY RECORDS'!$E$2:$E$19978,'DAILY RECORDS'!$B$2:$B$19978,C432,'DAILY RECORDS'!$G$2:$G$19978,"INWARD")</f>
        <v>0</v>
      </c>
      <c r="G432">
        <f>SUMIFS('DAILY RECORDS'!$E$2:$E$19978,'DAILY RECORDS'!$B$2:$B$19978,C432,'DAILY RECORDS'!$G$2:$G$19978,"OUTWARD")</f>
        <v>0</v>
      </c>
      <c r="H432">
        <f t="shared" si="6"/>
        <v>26</v>
      </c>
      <c r="I432" t="s">
        <v>14</v>
      </c>
      <c r="J432" t="s">
        <v>256</v>
      </c>
      <c r="K432" t="s">
        <v>1028</v>
      </c>
      <c r="L432" s="124">
        <v>45719</v>
      </c>
    </row>
    <row r="433" spans="1:12" x14ac:dyDescent="0.25">
      <c r="A433">
        <v>429</v>
      </c>
      <c r="B433" t="s">
        <v>9988</v>
      </c>
      <c r="C433" s="14" t="s">
        <v>1153</v>
      </c>
      <c r="D433" t="s">
        <v>1154</v>
      </c>
      <c r="E433">
        <v>42</v>
      </c>
      <c r="F433">
        <f>SUMIFS('DAILY RECORDS'!$E$2:$E$19978,'DAILY RECORDS'!$B$2:$B$19978,C433,'DAILY RECORDS'!$G$2:$G$19978,"INWARD")</f>
        <v>0</v>
      </c>
      <c r="G433">
        <f>SUMIFS('DAILY RECORDS'!$E$2:$E$19978,'DAILY RECORDS'!$B$2:$B$19978,C433,'DAILY RECORDS'!$G$2:$G$19978,"OUTWARD")</f>
        <v>0</v>
      </c>
      <c r="H433">
        <f t="shared" si="6"/>
        <v>42</v>
      </c>
      <c r="I433" t="s">
        <v>14</v>
      </c>
      <c r="J433" t="s">
        <v>256</v>
      </c>
      <c r="K433" t="s">
        <v>915</v>
      </c>
      <c r="L433" s="124">
        <v>45719</v>
      </c>
    </row>
    <row r="434" spans="1:12" x14ac:dyDescent="0.25">
      <c r="A434">
        <v>430</v>
      </c>
      <c r="B434" t="s">
        <v>9988</v>
      </c>
      <c r="C434" s="14" t="s">
        <v>1314</v>
      </c>
      <c r="D434" t="s">
        <v>1315</v>
      </c>
      <c r="E434">
        <v>132</v>
      </c>
      <c r="F434">
        <f>SUMIFS('DAILY RECORDS'!$E$2:$E$19978,'DAILY RECORDS'!$B$2:$B$19978,C434,'DAILY RECORDS'!$G$2:$G$19978,"INWARD")</f>
        <v>0</v>
      </c>
      <c r="G434">
        <f>SUMIFS('DAILY RECORDS'!$E$2:$E$19978,'DAILY RECORDS'!$B$2:$B$19978,C434,'DAILY RECORDS'!$G$2:$G$19978,"OUTWARD")</f>
        <v>40</v>
      </c>
      <c r="H434">
        <f t="shared" si="6"/>
        <v>92</v>
      </c>
      <c r="I434" t="s">
        <v>14</v>
      </c>
      <c r="J434" t="s">
        <v>256</v>
      </c>
      <c r="K434" t="s">
        <v>692</v>
      </c>
      <c r="L434" s="124">
        <v>45719</v>
      </c>
    </row>
    <row r="435" spans="1:12" x14ac:dyDescent="0.25">
      <c r="A435">
        <v>431</v>
      </c>
      <c r="B435" t="s">
        <v>9988</v>
      </c>
      <c r="C435" s="14" t="s">
        <v>1316</v>
      </c>
      <c r="D435" t="s">
        <v>1317</v>
      </c>
      <c r="E435">
        <v>0</v>
      </c>
      <c r="F435">
        <f>SUMIFS('DAILY RECORDS'!$E$2:$E$19978,'DAILY RECORDS'!$B$2:$B$19978,C435,'DAILY RECORDS'!$G$2:$G$19978,"INWARD")</f>
        <v>0</v>
      </c>
      <c r="G435">
        <f>SUMIFS('DAILY RECORDS'!$E$2:$E$19978,'DAILY RECORDS'!$B$2:$B$19978,C435,'DAILY RECORDS'!$G$2:$G$19978,"OUTWARD")</f>
        <v>0</v>
      </c>
      <c r="H435">
        <f t="shared" si="6"/>
        <v>0</v>
      </c>
      <c r="I435" t="s">
        <v>14</v>
      </c>
      <c r="J435" t="s">
        <v>256</v>
      </c>
      <c r="K435" t="s">
        <v>978</v>
      </c>
      <c r="L435" s="124">
        <v>45719</v>
      </c>
    </row>
    <row r="436" spans="1:12" x14ac:dyDescent="0.25">
      <c r="A436">
        <v>432</v>
      </c>
      <c r="B436" t="s">
        <v>9988</v>
      </c>
      <c r="C436" s="14" t="s">
        <v>1318</v>
      </c>
      <c r="D436" t="s">
        <v>1319</v>
      </c>
      <c r="E436">
        <v>2</v>
      </c>
      <c r="F436">
        <f>SUMIFS('DAILY RECORDS'!$E$2:$E$19978,'DAILY RECORDS'!$B$2:$B$19978,C436,'DAILY RECORDS'!$G$2:$G$19978,"INWARD")</f>
        <v>157</v>
      </c>
      <c r="G436">
        <f>SUMIFS('DAILY RECORDS'!$E$2:$E$19978,'DAILY RECORDS'!$B$2:$B$19978,C436,'DAILY RECORDS'!$G$2:$G$19978,"OUTWARD")</f>
        <v>0</v>
      </c>
      <c r="H436">
        <f t="shared" si="6"/>
        <v>159</v>
      </c>
      <c r="I436" t="s">
        <v>14</v>
      </c>
      <c r="J436" t="s">
        <v>256</v>
      </c>
      <c r="K436" t="s">
        <v>981</v>
      </c>
      <c r="L436" s="124">
        <v>45719</v>
      </c>
    </row>
    <row r="437" spans="1:12" x14ac:dyDescent="0.25">
      <c r="A437">
        <v>433</v>
      </c>
      <c r="B437" t="s">
        <v>9988</v>
      </c>
      <c r="C437" s="14" t="s">
        <v>1312</v>
      </c>
      <c r="D437" t="s">
        <v>1313</v>
      </c>
      <c r="E437">
        <v>129</v>
      </c>
      <c r="F437">
        <f>SUMIFS('DAILY RECORDS'!$E$2:$E$19978,'DAILY RECORDS'!$B$2:$B$19978,C437,'DAILY RECORDS'!$G$2:$G$19978,"INWARD")</f>
        <v>110</v>
      </c>
      <c r="G437">
        <f>SUMIFS('DAILY RECORDS'!$E$2:$E$19978,'DAILY RECORDS'!$B$2:$B$19978,C437,'DAILY RECORDS'!$G$2:$G$19978,"OUTWARD")</f>
        <v>167</v>
      </c>
      <c r="H437">
        <f t="shared" si="6"/>
        <v>72</v>
      </c>
      <c r="I437" t="s">
        <v>14</v>
      </c>
      <c r="J437" t="s">
        <v>256</v>
      </c>
      <c r="K437" t="s">
        <v>35</v>
      </c>
      <c r="L437" s="124">
        <v>45719</v>
      </c>
    </row>
    <row r="438" spans="1:12" x14ac:dyDescent="0.25">
      <c r="A438">
        <v>434</v>
      </c>
      <c r="B438" t="s">
        <v>9988</v>
      </c>
      <c r="C438" s="14" t="s">
        <v>1310</v>
      </c>
      <c r="D438" t="s">
        <v>1311</v>
      </c>
      <c r="E438">
        <v>59</v>
      </c>
      <c r="F438">
        <f>SUMIFS('DAILY RECORDS'!$E$2:$E$19978,'DAILY RECORDS'!$B$2:$B$19978,C438,'DAILY RECORDS'!$G$2:$G$19978,"INWARD")</f>
        <v>0</v>
      </c>
      <c r="G438">
        <f>SUMIFS('DAILY RECORDS'!$E$2:$E$19978,'DAILY RECORDS'!$B$2:$B$19978,C438,'DAILY RECORDS'!$G$2:$G$19978,"OUTWARD")</f>
        <v>12</v>
      </c>
      <c r="H438">
        <f t="shared" si="6"/>
        <v>47</v>
      </c>
      <c r="I438" t="s">
        <v>14</v>
      </c>
      <c r="J438" t="s">
        <v>256</v>
      </c>
      <c r="K438" t="s">
        <v>687</v>
      </c>
      <c r="L438" s="124">
        <v>45719</v>
      </c>
    </row>
    <row r="439" spans="1:12" x14ac:dyDescent="0.25">
      <c r="A439">
        <v>435</v>
      </c>
      <c r="B439" t="s">
        <v>9988</v>
      </c>
      <c r="C439" s="14" t="s">
        <v>1308</v>
      </c>
      <c r="D439" t="s">
        <v>1309</v>
      </c>
      <c r="E439">
        <v>150</v>
      </c>
      <c r="F439">
        <f>SUMIFS('DAILY RECORDS'!$E$2:$E$19978,'DAILY RECORDS'!$B$2:$B$19978,C439,'DAILY RECORDS'!$G$2:$G$19978,"INWARD")</f>
        <v>0</v>
      </c>
      <c r="G439">
        <f>SUMIFS('DAILY RECORDS'!$E$2:$E$19978,'DAILY RECORDS'!$B$2:$B$19978,C439,'DAILY RECORDS'!$G$2:$G$19978,"OUTWARD")</f>
        <v>0</v>
      </c>
      <c r="H439">
        <f t="shared" si="6"/>
        <v>150</v>
      </c>
      <c r="I439" t="s">
        <v>14</v>
      </c>
      <c r="J439" t="s">
        <v>256</v>
      </c>
      <c r="K439" t="s">
        <v>54</v>
      </c>
      <c r="L439" s="124">
        <v>45719</v>
      </c>
    </row>
    <row r="440" spans="1:12" x14ac:dyDescent="0.25">
      <c r="A440">
        <v>436</v>
      </c>
      <c r="B440" t="s">
        <v>9988</v>
      </c>
      <c r="C440" s="14" t="s">
        <v>1306</v>
      </c>
      <c r="D440" t="s">
        <v>1307</v>
      </c>
      <c r="E440">
        <v>532</v>
      </c>
      <c r="F440">
        <f>SUMIFS('DAILY RECORDS'!$E$2:$E$19978,'DAILY RECORDS'!$B$2:$B$19978,C440,'DAILY RECORDS'!$G$2:$G$19978,"INWARD")</f>
        <v>0</v>
      </c>
      <c r="G440">
        <f>SUMIFS('DAILY RECORDS'!$E$2:$E$19978,'DAILY RECORDS'!$B$2:$B$19978,C440,'DAILY RECORDS'!$G$2:$G$19978,"OUTWARD")</f>
        <v>0</v>
      </c>
      <c r="H440">
        <f t="shared" si="6"/>
        <v>532</v>
      </c>
      <c r="I440" t="s">
        <v>14</v>
      </c>
      <c r="J440" t="s">
        <v>256</v>
      </c>
      <c r="K440" t="s">
        <v>709</v>
      </c>
      <c r="L440" s="124">
        <v>45719</v>
      </c>
    </row>
    <row r="441" spans="1:12" x14ac:dyDescent="0.25">
      <c r="A441">
        <v>437</v>
      </c>
      <c r="B441" t="s">
        <v>9988</v>
      </c>
      <c r="C441" s="14" t="s">
        <v>1303</v>
      </c>
      <c r="D441" t="s">
        <v>1304</v>
      </c>
      <c r="E441">
        <v>594</v>
      </c>
      <c r="F441">
        <f>SUMIFS('DAILY RECORDS'!$E$2:$E$19978,'DAILY RECORDS'!$B$2:$B$19978,C441,'DAILY RECORDS'!$G$2:$G$19978,"INWARD")</f>
        <v>12</v>
      </c>
      <c r="G441">
        <f>SUMIFS('DAILY RECORDS'!$E$2:$E$19978,'DAILY RECORDS'!$B$2:$B$19978,C441,'DAILY RECORDS'!$G$2:$G$19978,"OUTWARD")</f>
        <v>24</v>
      </c>
      <c r="H441">
        <f t="shared" si="6"/>
        <v>582</v>
      </c>
      <c r="I441" t="s">
        <v>14</v>
      </c>
      <c r="J441" t="s">
        <v>256</v>
      </c>
      <c r="K441" t="s">
        <v>1305</v>
      </c>
      <c r="L441" s="124">
        <v>45719</v>
      </c>
    </row>
    <row r="442" spans="1:12" x14ac:dyDescent="0.25">
      <c r="A442">
        <v>438</v>
      </c>
      <c r="B442" t="s">
        <v>9988</v>
      </c>
      <c r="C442" s="14" t="s">
        <v>1296</v>
      </c>
      <c r="D442" t="s">
        <v>1297</v>
      </c>
      <c r="E442">
        <v>45</v>
      </c>
      <c r="F442">
        <f>SUMIFS('DAILY RECORDS'!$E$2:$E$19978,'DAILY RECORDS'!$B$2:$B$19978,C442,'DAILY RECORDS'!$G$2:$G$19978,"INWARD")</f>
        <v>0</v>
      </c>
      <c r="G442">
        <f>SUMIFS('DAILY RECORDS'!$E$2:$E$19978,'DAILY RECORDS'!$B$2:$B$19978,C442,'DAILY RECORDS'!$G$2:$G$19978,"OUTWARD")</f>
        <v>0</v>
      </c>
      <c r="H442">
        <f t="shared" si="6"/>
        <v>45</v>
      </c>
      <c r="I442" t="s">
        <v>14</v>
      </c>
      <c r="J442" t="s">
        <v>256</v>
      </c>
      <c r="K442" t="s">
        <v>776</v>
      </c>
      <c r="L442" s="124">
        <v>45719</v>
      </c>
    </row>
    <row r="443" spans="1:12" x14ac:dyDescent="0.25">
      <c r="A443">
        <v>439</v>
      </c>
      <c r="B443" t="s">
        <v>9988</v>
      </c>
      <c r="C443" s="14" t="s">
        <v>1298</v>
      </c>
      <c r="D443" t="s">
        <v>1299</v>
      </c>
      <c r="E443">
        <v>180</v>
      </c>
      <c r="F443">
        <f>SUMIFS('DAILY RECORDS'!$E$2:$E$19978,'DAILY RECORDS'!$B$2:$B$19978,C443,'DAILY RECORDS'!$G$2:$G$19978,"INWARD")</f>
        <v>6</v>
      </c>
      <c r="G443">
        <f>SUMIFS('DAILY RECORDS'!$E$2:$E$19978,'DAILY RECORDS'!$B$2:$B$19978,C443,'DAILY RECORDS'!$G$2:$G$19978,"OUTWARD")</f>
        <v>50</v>
      </c>
      <c r="H443">
        <f t="shared" si="6"/>
        <v>136</v>
      </c>
      <c r="I443" t="s">
        <v>25</v>
      </c>
      <c r="J443" t="s">
        <v>256</v>
      </c>
      <c r="K443" t="s">
        <v>966</v>
      </c>
      <c r="L443" s="124">
        <v>45719</v>
      </c>
    </row>
    <row r="444" spans="1:12" x14ac:dyDescent="0.25">
      <c r="A444">
        <v>440</v>
      </c>
      <c r="B444" t="s">
        <v>9988</v>
      </c>
      <c r="C444" s="14" t="s">
        <v>1300</v>
      </c>
      <c r="D444" t="s">
        <v>1301</v>
      </c>
      <c r="E444">
        <v>410</v>
      </c>
      <c r="F444">
        <f>SUMIFS('DAILY RECORDS'!$E$2:$E$19978,'DAILY RECORDS'!$B$2:$B$19978,C444,'DAILY RECORDS'!$G$2:$G$19978,"INWARD")</f>
        <v>2</v>
      </c>
      <c r="G444">
        <f>SUMIFS('DAILY RECORDS'!$E$2:$E$19978,'DAILY RECORDS'!$B$2:$B$19978,C444,'DAILY RECORDS'!$G$2:$G$19978,"OUTWARD")</f>
        <v>160</v>
      </c>
      <c r="H444">
        <f t="shared" si="6"/>
        <v>252</v>
      </c>
      <c r="I444" t="s">
        <v>25</v>
      </c>
      <c r="J444" t="s">
        <v>256</v>
      </c>
      <c r="K444" t="s">
        <v>1302</v>
      </c>
      <c r="L444" s="124">
        <v>45719</v>
      </c>
    </row>
    <row r="445" spans="1:12" x14ac:dyDescent="0.25">
      <c r="A445">
        <v>441</v>
      </c>
      <c r="B445" t="s">
        <v>9988</v>
      </c>
      <c r="C445" s="14" t="s">
        <v>1294</v>
      </c>
      <c r="D445" t="s">
        <v>1295</v>
      </c>
      <c r="E445">
        <v>587</v>
      </c>
      <c r="F445">
        <f>SUMIFS('DAILY RECORDS'!$E$2:$E$19978,'DAILY RECORDS'!$B$2:$B$19978,C445,'DAILY RECORDS'!$G$2:$G$19978,"INWARD")</f>
        <v>0</v>
      </c>
      <c r="G445">
        <f>SUMIFS('DAILY RECORDS'!$E$2:$E$19978,'DAILY RECORDS'!$B$2:$B$19978,C445,'DAILY RECORDS'!$G$2:$G$19978,"OUTWARD")</f>
        <v>252</v>
      </c>
      <c r="H445">
        <f t="shared" si="6"/>
        <v>335</v>
      </c>
      <c r="I445" t="s">
        <v>14</v>
      </c>
      <c r="J445" t="s">
        <v>256</v>
      </c>
      <c r="K445" t="s">
        <v>1064</v>
      </c>
      <c r="L445" s="124">
        <v>45719</v>
      </c>
    </row>
    <row r="446" spans="1:12" x14ac:dyDescent="0.25">
      <c r="A446">
        <v>442</v>
      </c>
      <c r="B446" t="s">
        <v>9988</v>
      </c>
      <c r="C446" s="14" t="s">
        <v>1292</v>
      </c>
      <c r="D446" t="s">
        <v>1293</v>
      </c>
      <c r="E446">
        <v>486</v>
      </c>
      <c r="F446">
        <f>SUMIFS('DAILY RECORDS'!$E$2:$E$19978,'DAILY RECORDS'!$B$2:$B$19978,C446,'DAILY RECORDS'!$G$2:$G$19978,"INWARD")</f>
        <v>0</v>
      </c>
      <c r="G446">
        <f>SUMIFS('DAILY RECORDS'!$E$2:$E$19978,'DAILY RECORDS'!$B$2:$B$19978,C446,'DAILY RECORDS'!$G$2:$G$19978,"OUTWARD")</f>
        <v>0</v>
      </c>
      <c r="H446">
        <f t="shared" si="6"/>
        <v>486</v>
      </c>
      <c r="I446" t="s">
        <v>25</v>
      </c>
      <c r="J446" t="s">
        <v>256</v>
      </c>
      <c r="K446" t="s">
        <v>912</v>
      </c>
      <c r="L446" s="124">
        <v>45719</v>
      </c>
    </row>
    <row r="447" spans="1:12" x14ac:dyDescent="0.25">
      <c r="A447">
        <v>443</v>
      </c>
      <c r="B447" t="s">
        <v>9988</v>
      </c>
      <c r="C447" s="14" t="s">
        <v>1288</v>
      </c>
      <c r="D447" t="s">
        <v>1289</v>
      </c>
      <c r="E447">
        <v>501</v>
      </c>
      <c r="F447">
        <f>SUMIFS('DAILY RECORDS'!$E$2:$E$19978,'DAILY RECORDS'!$B$2:$B$19978,C447,'DAILY RECORDS'!$G$2:$G$19978,"INWARD")</f>
        <v>0</v>
      </c>
      <c r="G447">
        <f>SUMIFS('DAILY RECORDS'!$E$2:$E$19978,'DAILY RECORDS'!$B$2:$B$19978,C447,'DAILY RECORDS'!$G$2:$G$19978,"OUTWARD")</f>
        <v>384</v>
      </c>
      <c r="H447">
        <f t="shared" si="6"/>
        <v>117</v>
      </c>
      <c r="I447" t="s">
        <v>14</v>
      </c>
      <c r="J447" t="s">
        <v>256</v>
      </c>
      <c r="K447" t="s">
        <v>906</v>
      </c>
      <c r="L447" s="124">
        <v>45719</v>
      </c>
    </row>
    <row r="448" spans="1:12" x14ac:dyDescent="0.25">
      <c r="A448">
        <v>444</v>
      </c>
      <c r="B448" t="s">
        <v>9988</v>
      </c>
      <c r="C448" s="14" t="s">
        <v>1290</v>
      </c>
      <c r="D448" t="s">
        <v>1291</v>
      </c>
      <c r="E448">
        <v>0</v>
      </c>
      <c r="F448">
        <f>SUMIFS('DAILY RECORDS'!$E$2:$E$19978,'DAILY RECORDS'!$B$2:$B$19978,C448,'DAILY RECORDS'!$G$2:$G$19978,"INWARD")</f>
        <v>0</v>
      </c>
      <c r="G448">
        <f>SUMIFS('DAILY RECORDS'!$E$2:$E$19978,'DAILY RECORDS'!$B$2:$B$19978,C448,'DAILY RECORDS'!$G$2:$G$19978,"OUTWARD")</f>
        <v>0</v>
      </c>
      <c r="H448">
        <f t="shared" si="6"/>
        <v>0</v>
      </c>
      <c r="I448" t="s">
        <v>14</v>
      </c>
      <c r="J448" t="s">
        <v>256</v>
      </c>
      <c r="K448" t="s">
        <v>909</v>
      </c>
      <c r="L448" s="124">
        <v>45719</v>
      </c>
    </row>
    <row r="449" spans="1:12" x14ac:dyDescent="0.25">
      <c r="A449">
        <v>445</v>
      </c>
      <c r="B449" t="s">
        <v>9988</v>
      </c>
      <c r="C449" s="14" t="s">
        <v>1347</v>
      </c>
      <c r="D449" t="s">
        <v>1348</v>
      </c>
      <c r="E449">
        <v>67</v>
      </c>
      <c r="F449">
        <f>SUMIFS('DAILY RECORDS'!$E$2:$E$19978,'DAILY RECORDS'!$B$2:$B$19978,C449,'DAILY RECORDS'!$G$2:$G$19978,"INWARD")</f>
        <v>401</v>
      </c>
      <c r="G449">
        <f>SUMIFS('DAILY RECORDS'!$E$2:$E$19978,'DAILY RECORDS'!$B$2:$B$19978,C449,'DAILY RECORDS'!$G$2:$G$19978,"OUTWARD")</f>
        <v>230</v>
      </c>
      <c r="H449">
        <f t="shared" si="6"/>
        <v>238</v>
      </c>
      <c r="I449" t="s">
        <v>14</v>
      </c>
      <c r="J449" t="s">
        <v>256</v>
      </c>
      <c r="K449" t="s">
        <v>61</v>
      </c>
      <c r="L449" s="124">
        <v>45719</v>
      </c>
    </row>
    <row r="450" spans="1:12" x14ac:dyDescent="0.25">
      <c r="A450">
        <v>446</v>
      </c>
      <c r="B450" t="s">
        <v>9988</v>
      </c>
      <c r="C450" s="14" t="s">
        <v>1349</v>
      </c>
      <c r="D450" t="s">
        <v>1350</v>
      </c>
      <c r="E450">
        <v>143</v>
      </c>
      <c r="F450">
        <f>SUMIFS('DAILY RECORDS'!$E$2:$E$19978,'DAILY RECORDS'!$B$2:$B$19978,C450,'DAILY RECORDS'!$G$2:$G$19978,"INWARD")</f>
        <v>0</v>
      </c>
      <c r="G450">
        <f>SUMIFS('DAILY RECORDS'!$E$2:$E$19978,'DAILY RECORDS'!$B$2:$B$19978,C450,'DAILY RECORDS'!$G$2:$G$19978,"OUTWARD")</f>
        <v>0</v>
      </c>
      <c r="H450">
        <f t="shared" si="6"/>
        <v>143</v>
      </c>
      <c r="I450" t="s">
        <v>14</v>
      </c>
      <c r="J450" t="s">
        <v>256</v>
      </c>
      <c r="K450" t="s">
        <v>1031</v>
      </c>
      <c r="L450" s="124">
        <v>45719</v>
      </c>
    </row>
    <row r="451" spans="1:12" x14ac:dyDescent="0.25">
      <c r="A451">
        <v>447</v>
      </c>
      <c r="B451" t="s">
        <v>9988</v>
      </c>
      <c r="C451" s="14" t="s">
        <v>1345</v>
      </c>
      <c r="D451" t="s">
        <v>1346</v>
      </c>
      <c r="E451">
        <v>64</v>
      </c>
      <c r="F451">
        <f>SUMIFS('DAILY RECORDS'!$E$2:$E$19978,'DAILY RECORDS'!$B$2:$B$19978,C451,'DAILY RECORDS'!$G$2:$G$19978,"INWARD")</f>
        <v>606</v>
      </c>
      <c r="G451">
        <f>SUMIFS('DAILY RECORDS'!$E$2:$E$19978,'DAILY RECORDS'!$B$2:$B$19978,C451,'DAILY RECORDS'!$G$2:$G$19978,"OUTWARD")</f>
        <v>130</v>
      </c>
      <c r="H451">
        <f t="shared" si="6"/>
        <v>540</v>
      </c>
      <c r="I451" t="s">
        <v>14</v>
      </c>
      <c r="J451" t="s">
        <v>256</v>
      </c>
      <c r="K451" t="s">
        <v>764</v>
      </c>
      <c r="L451" s="124">
        <v>45719</v>
      </c>
    </row>
    <row r="452" spans="1:12" x14ac:dyDescent="0.25">
      <c r="A452">
        <v>448</v>
      </c>
      <c r="B452" t="s">
        <v>9988</v>
      </c>
      <c r="C452" s="14" t="s">
        <v>3840</v>
      </c>
      <c r="D452" t="s">
        <v>3841</v>
      </c>
      <c r="E452">
        <v>11</v>
      </c>
      <c r="F452">
        <f>SUMIFS('DAILY RECORDS'!$E$2:$E$19978,'DAILY RECORDS'!$B$2:$B$19978,C452,'DAILY RECORDS'!$G$2:$G$19978,"INWARD")</f>
        <v>162</v>
      </c>
      <c r="G452">
        <f>SUMIFS('DAILY RECORDS'!$E$2:$E$19978,'DAILY RECORDS'!$B$2:$B$19978,C452,'DAILY RECORDS'!$G$2:$G$19978,"OUTWARD")</f>
        <v>12</v>
      </c>
      <c r="H452">
        <f t="shared" si="6"/>
        <v>161</v>
      </c>
      <c r="I452" t="s">
        <v>14</v>
      </c>
      <c r="J452" t="s">
        <v>256</v>
      </c>
      <c r="K452" t="s">
        <v>767</v>
      </c>
      <c r="L452" s="124"/>
    </row>
    <row r="453" spans="1:12" x14ac:dyDescent="0.25">
      <c r="A453">
        <v>449</v>
      </c>
      <c r="B453" t="s">
        <v>9988</v>
      </c>
      <c r="C453" s="14" t="s">
        <v>1338</v>
      </c>
      <c r="D453" t="s">
        <v>1339</v>
      </c>
      <c r="E453">
        <v>116</v>
      </c>
      <c r="F453">
        <f>SUMIFS('DAILY RECORDS'!$E$2:$E$19978,'DAILY RECORDS'!$B$2:$B$19978,C453,'DAILY RECORDS'!$G$2:$G$19978,"INWARD")</f>
        <v>4</v>
      </c>
      <c r="G453">
        <f>SUMIFS('DAILY RECORDS'!$E$2:$E$19978,'DAILY RECORDS'!$B$2:$B$19978,C453,'DAILY RECORDS'!$G$2:$G$19978,"OUTWARD")</f>
        <v>88</v>
      </c>
      <c r="H453">
        <f t="shared" si="6"/>
        <v>32</v>
      </c>
      <c r="I453" t="s">
        <v>14</v>
      </c>
      <c r="J453" t="s">
        <v>256</v>
      </c>
      <c r="K453" t="s">
        <v>55</v>
      </c>
      <c r="L453" s="124">
        <v>45766</v>
      </c>
    </row>
    <row r="454" spans="1:12" x14ac:dyDescent="0.25">
      <c r="A454">
        <v>450</v>
      </c>
      <c r="B454" t="s">
        <v>9988</v>
      </c>
      <c r="C454" s="14" t="s">
        <v>1340</v>
      </c>
      <c r="D454" t="s">
        <v>1341</v>
      </c>
      <c r="E454">
        <v>157</v>
      </c>
      <c r="F454">
        <f>SUMIFS('DAILY RECORDS'!$E$2:$E$19978,'DAILY RECORDS'!$B$2:$B$19978,C454,'DAILY RECORDS'!$G$2:$G$19978,"INWARD")</f>
        <v>0</v>
      </c>
      <c r="G454">
        <f>SUMIFS('DAILY RECORDS'!$E$2:$E$19978,'DAILY RECORDS'!$B$2:$B$19978,C454,'DAILY RECORDS'!$G$2:$G$19978,"OUTWARD")</f>
        <v>124</v>
      </c>
      <c r="H454">
        <f t="shared" ref="H454:H517" si="7">(E454+F454)-G454</f>
        <v>33</v>
      </c>
      <c r="I454" t="s">
        <v>14</v>
      </c>
      <c r="J454" t="s">
        <v>256</v>
      </c>
      <c r="K454" t="s">
        <v>1021</v>
      </c>
      <c r="L454" s="124">
        <v>45719</v>
      </c>
    </row>
    <row r="455" spans="1:12" x14ac:dyDescent="0.25">
      <c r="A455">
        <v>451</v>
      </c>
      <c r="B455" t="s">
        <v>9988</v>
      </c>
      <c r="C455" s="14" t="s">
        <v>1342</v>
      </c>
      <c r="D455" t="s">
        <v>1343</v>
      </c>
      <c r="E455">
        <v>11</v>
      </c>
      <c r="F455">
        <f>SUMIFS('DAILY RECORDS'!$E$2:$E$19978,'DAILY RECORDS'!$B$2:$B$19978,C455,'DAILY RECORDS'!$G$2:$G$19978,"INWARD")</f>
        <v>600</v>
      </c>
      <c r="G455">
        <f>SUMIFS('DAILY RECORDS'!$E$2:$E$19978,'DAILY RECORDS'!$B$2:$B$19978,C455,'DAILY RECORDS'!$G$2:$G$19978,"OUTWARD")</f>
        <v>72</v>
      </c>
      <c r="H455">
        <f t="shared" si="7"/>
        <v>539</v>
      </c>
      <c r="I455" t="s">
        <v>14</v>
      </c>
      <c r="J455" t="s">
        <v>256</v>
      </c>
      <c r="K455" t="s">
        <v>1344</v>
      </c>
      <c r="L455" s="124">
        <v>45719</v>
      </c>
    </row>
    <row r="456" spans="1:12" x14ac:dyDescent="0.25">
      <c r="A456">
        <v>452</v>
      </c>
      <c r="B456" t="s">
        <v>9988</v>
      </c>
      <c r="C456" s="14" t="s">
        <v>1330</v>
      </c>
      <c r="D456" t="s">
        <v>1331</v>
      </c>
      <c r="E456">
        <v>365</v>
      </c>
      <c r="F456">
        <f>SUMIFS('DAILY RECORDS'!$E$2:$E$19978,'DAILY RECORDS'!$B$2:$B$19978,C456,'DAILY RECORDS'!$G$2:$G$19978,"INWARD")</f>
        <v>0</v>
      </c>
      <c r="G456">
        <f>SUMIFS('DAILY RECORDS'!$E$2:$E$19978,'DAILY RECORDS'!$B$2:$B$19978,C456,'DAILY RECORDS'!$G$2:$G$19978,"OUTWARD")</f>
        <v>176</v>
      </c>
      <c r="H456">
        <f t="shared" si="7"/>
        <v>189</v>
      </c>
      <c r="I456" t="s">
        <v>14</v>
      </c>
      <c r="J456" t="s">
        <v>256</v>
      </c>
      <c r="K456" t="s">
        <v>761</v>
      </c>
      <c r="L456" s="124">
        <v>45719</v>
      </c>
    </row>
    <row r="457" spans="1:12" x14ac:dyDescent="0.25">
      <c r="A457">
        <v>453</v>
      </c>
      <c r="B457" t="s">
        <v>9988</v>
      </c>
      <c r="C457" s="14" t="s">
        <v>1332</v>
      </c>
      <c r="D457" t="s">
        <v>1333</v>
      </c>
      <c r="E457">
        <v>101</v>
      </c>
      <c r="F457">
        <f>SUMIFS('DAILY RECORDS'!$E$2:$E$19978,'DAILY RECORDS'!$B$2:$B$19978,C457,'DAILY RECORDS'!$G$2:$G$19978,"INWARD")</f>
        <v>0</v>
      </c>
      <c r="G457">
        <f>SUMIFS('DAILY RECORDS'!$E$2:$E$19978,'DAILY RECORDS'!$B$2:$B$19978,C457,'DAILY RECORDS'!$G$2:$G$19978,"OUTWARD")</f>
        <v>36</v>
      </c>
      <c r="H457">
        <f t="shared" si="7"/>
        <v>65</v>
      </c>
      <c r="I457" t="s">
        <v>14</v>
      </c>
      <c r="J457" t="s">
        <v>256</v>
      </c>
      <c r="K457" t="s">
        <v>1334</v>
      </c>
      <c r="L457" s="124">
        <v>45719</v>
      </c>
    </row>
    <row r="458" spans="1:12" x14ac:dyDescent="0.25">
      <c r="A458">
        <v>454</v>
      </c>
      <c r="B458" t="s">
        <v>9988</v>
      </c>
      <c r="C458" s="14" t="s">
        <v>1335</v>
      </c>
      <c r="D458" t="s">
        <v>1336</v>
      </c>
      <c r="E458">
        <v>54</v>
      </c>
      <c r="F458">
        <f>SUMIFS('DAILY RECORDS'!$E$2:$E$19978,'DAILY RECORDS'!$B$2:$B$19978,C458,'DAILY RECORDS'!$G$2:$G$19978,"INWARD")</f>
        <v>0</v>
      </c>
      <c r="G458">
        <f>SUMIFS('DAILY RECORDS'!$E$2:$E$19978,'DAILY RECORDS'!$B$2:$B$19978,C458,'DAILY RECORDS'!$G$2:$G$19978,"OUTWARD")</f>
        <v>0</v>
      </c>
      <c r="H458">
        <f t="shared" si="7"/>
        <v>54</v>
      </c>
      <c r="I458" t="s">
        <v>14</v>
      </c>
      <c r="J458" t="s">
        <v>256</v>
      </c>
      <c r="K458" t="s">
        <v>1337</v>
      </c>
      <c r="L458" s="124">
        <v>45719</v>
      </c>
    </row>
    <row r="459" spans="1:12" x14ac:dyDescent="0.25">
      <c r="A459">
        <v>455</v>
      </c>
      <c r="B459" t="s">
        <v>9988</v>
      </c>
      <c r="C459" s="14" t="s">
        <v>1327</v>
      </c>
      <c r="D459" t="s">
        <v>3106</v>
      </c>
      <c r="E459">
        <v>53</v>
      </c>
      <c r="F459">
        <f>SUMIFS('DAILY RECORDS'!$E$2:$E$19978,'DAILY RECORDS'!$B$2:$B$19978,C459,'DAILY RECORDS'!$G$2:$G$19978,"INWARD")</f>
        <v>0</v>
      </c>
      <c r="G459">
        <f>SUMIFS('DAILY RECORDS'!$E$2:$E$19978,'DAILY RECORDS'!$B$2:$B$19978,C459,'DAILY RECORDS'!$G$2:$G$19978,"OUTWARD")</f>
        <v>12</v>
      </c>
      <c r="H459">
        <f t="shared" si="7"/>
        <v>41</v>
      </c>
      <c r="I459" t="s">
        <v>14</v>
      </c>
      <c r="J459" t="s">
        <v>256</v>
      </c>
      <c r="K459" t="s">
        <v>1009</v>
      </c>
      <c r="L459" s="124">
        <v>45719</v>
      </c>
    </row>
    <row r="460" spans="1:12" x14ac:dyDescent="0.25">
      <c r="A460">
        <v>456</v>
      </c>
      <c r="B460" t="s">
        <v>9988</v>
      </c>
      <c r="C460" s="14" t="s">
        <v>1328</v>
      </c>
      <c r="D460" t="s">
        <v>1329</v>
      </c>
      <c r="E460">
        <v>12</v>
      </c>
      <c r="F460">
        <f>SUMIFS('DAILY RECORDS'!$E$2:$E$19978,'DAILY RECORDS'!$B$2:$B$19978,C460,'DAILY RECORDS'!$G$2:$G$19978,"INWARD")</f>
        <v>3</v>
      </c>
      <c r="G460">
        <f>SUMIFS('DAILY RECORDS'!$E$2:$E$19978,'DAILY RECORDS'!$B$2:$B$19978,C460,'DAILY RECORDS'!$G$2:$G$19978,"OUTWARD")</f>
        <v>3</v>
      </c>
      <c r="H460">
        <f t="shared" si="7"/>
        <v>12</v>
      </c>
      <c r="I460" t="s">
        <v>14</v>
      </c>
      <c r="J460" t="s">
        <v>256</v>
      </c>
      <c r="K460" t="s">
        <v>1012</v>
      </c>
      <c r="L460" s="124">
        <v>45719</v>
      </c>
    </row>
    <row r="461" spans="1:12" x14ac:dyDescent="0.25">
      <c r="A461">
        <v>457</v>
      </c>
      <c r="B461" t="s">
        <v>9988</v>
      </c>
      <c r="C461" s="14" t="s">
        <v>1320</v>
      </c>
      <c r="D461" t="s">
        <v>1321</v>
      </c>
      <c r="E461">
        <v>308</v>
      </c>
      <c r="F461">
        <f>SUMIFS('DAILY RECORDS'!$E$2:$E$19978,'DAILY RECORDS'!$B$2:$B$19978,C461,'DAILY RECORDS'!$G$2:$G$19978,"INWARD")</f>
        <v>1</v>
      </c>
      <c r="G461">
        <f>SUMIFS('DAILY RECORDS'!$E$2:$E$19978,'DAILY RECORDS'!$B$2:$B$19978,C461,'DAILY RECORDS'!$G$2:$G$19978,"OUTWARD")</f>
        <v>44</v>
      </c>
      <c r="H461">
        <f t="shared" si="7"/>
        <v>265</v>
      </c>
      <c r="I461" t="s">
        <v>14</v>
      </c>
      <c r="J461" t="s">
        <v>256</v>
      </c>
      <c r="K461" t="s">
        <v>1006</v>
      </c>
      <c r="L461" s="124">
        <v>45719</v>
      </c>
    </row>
    <row r="462" spans="1:12" x14ac:dyDescent="0.25">
      <c r="A462">
        <v>458</v>
      </c>
      <c r="B462" t="s">
        <v>9988</v>
      </c>
      <c r="C462" s="14" t="s">
        <v>1322</v>
      </c>
      <c r="D462" t="s">
        <v>1323</v>
      </c>
      <c r="E462">
        <v>51</v>
      </c>
      <c r="F462">
        <f>SUMIFS('DAILY RECORDS'!$E$2:$E$19978,'DAILY RECORDS'!$B$2:$B$19978,C462,'DAILY RECORDS'!$G$2:$G$19978,"INWARD")</f>
        <v>1</v>
      </c>
      <c r="G462">
        <f>SUMIFS('DAILY RECORDS'!$E$2:$E$19978,'DAILY RECORDS'!$B$2:$B$19978,C462,'DAILY RECORDS'!$G$2:$G$19978,"OUTWARD")</f>
        <v>9</v>
      </c>
      <c r="H462">
        <f t="shared" si="7"/>
        <v>43</v>
      </c>
      <c r="I462" t="s">
        <v>14</v>
      </c>
      <c r="J462" t="s">
        <v>256</v>
      </c>
      <c r="K462" t="s">
        <v>997</v>
      </c>
      <c r="L462" s="124">
        <v>45719</v>
      </c>
    </row>
    <row r="463" spans="1:12" x14ac:dyDescent="0.25">
      <c r="A463">
        <v>459</v>
      </c>
      <c r="B463" t="s">
        <v>9988</v>
      </c>
      <c r="C463" s="14" t="s">
        <v>1324</v>
      </c>
      <c r="D463" t="s">
        <v>1325</v>
      </c>
      <c r="E463">
        <v>4</v>
      </c>
      <c r="F463">
        <f>SUMIFS('DAILY RECORDS'!$E$2:$E$19978,'DAILY RECORDS'!$B$2:$B$19978,C463,'DAILY RECORDS'!$G$2:$G$19978,"INWARD")</f>
        <v>760</v>
      </c>
      <c r="G463">
        <f>SUMIFS('DAILY RECORDS'!$E$2:$E$19978,'DAILY RECORDS'!$B$2:$B$19978,C463,'DAILY RECORDS'!$G$2:$G$19978,"OUTWARD")</f>
        <v>84</v>
      </c>
      <c r="H463">
        <f t="shared" si="7"/>
        <v>680</v>
      </c>
      <c r="I463" t="s">
        <v>14</v>
      </c>
      <c r="J463" t="s">
        <v>256</v>
      </c>
      <c r="K463" t="s">
        <v>1326</v>
      </c>
      <c r="L463" s="124">
        <v>45719</v>
      </c>
    </row>
    <row r="464" spans="1:12" x14ac:dyDescent="0.25">
      <c r="A464">
        <v>460</v>
      </c>
      <c r="B464" t="s">
        <v>9988</v>
      </c>
      <c r="C464" s="14" t="s">
        <v>1379</v>
      </c>
      <c r="D464" t="s">
        <v>1380</v>
      </c>
      <c r="E464">
        <v>96</v>
      </c>
      <c r="F464">
        <f>SUMIFS('DAILY RECORDS'!$E$2:$E$19978,'DAILY RECORDS'!$B$2:$B$19978,C464,'DAILY RECORDS'!$G$2:$G$19978,"INWARD")</f>
        <v>11</v>
      </c>
      <c r="G464">
        <f>SUMIFS('DAILY RECORDS'!$E$2:$E$19978,'DAILY RECORDS'!$B$2:$B$19978,C464,'DAILY RECORDS'!$G$2:$G$19978,"OUTWARD")</f>
        <v>10</v>
      </c>
      <c r="H464">
        <f t="shared" si="7"/>
        <v>97</v>
      </c>
      <c r="I464" t="s">
        <v>14</v>
      </c>
      <c r="J464" t="s">
        <v>256</v>
      </c>
      <c r="K464" t="s">
        <v>753</v>
      </c>
      <c r="L464" s="124">
        <v>45719</v>
      </c>
    </row>
    <row r="465" spans="1:12" x14ac:dyDescent="0.25">
      <c r="A465">
        <v>461</v>
      </c>
      <c r="B465" t="s">
        <v>9988</v>
      </c>
      <c r="C465" s="14" t="s">
        <v>1375</v>
      </c>
      <c r="D465" t="s">
        <v>1376</v>
      </c>
      <c r="E465">
        <v>72</v>
      </c>
      <c r="F465">
        <f>SUMIFS('DAILY RECORDS'!$E$2:$E$19978,'DAILY RECORDS'!$B$2:$B$19978,C465,'DAILY RECORDS'!$G$2:$G$19978,"INWARD")</f>
        <v>0</v>
      </c>
      <c r="G465">
        <f>SUMIFS('DAILY RECORDS'!$E$2:$E$19978,'DAILY RECORDS'!$B$2:$B$19978,C465,'DAILY RECORDS'!$G$2:$G$19978,"OUTWARD")</f>
        <v>0</v>
      </c>
      <c r="H465">
        <f t="shared" si="7"/>
        <v>72</v>
      </c>
      <c r="I465" t="s">
        <v>14</v>
      </c>
      <c r="J465" t="s">
        <v>256</v>
      </c>
      <c r="K465" t="s">
        <v>1377</v>
      </c>
      <c r="L465" s="124">
        <v>45719</v>
      </c>
    </row>
    <row r="466" spans="1:12" x14ac:dyDescent="0.25">
      <c r="A466">
        <v>462</v>
      </c>
      <c r="B466" t="s">
        <v>9988</v>
      </c>
      <c r="C466" s="14" t="s">
        <v>1381</v>
      </c>
      <c r="D466" t="s">
        <v>1382</v>
      </c>
      <c r="E466">
        <v>1496</v>
      </c>
      <c r="F466">
        <f>SUMIFS('DAILY RECORDS'!$E$2:$E$19978,'DAILY RECORDS'!$B$2:$B$19978,C466,'DAILY RECORDS'!$G$2:$G$19978,"INWARD")</f>
        <v>0</v>
      </c>
      <c r="G466">
        <f>SUMIFS('DAILY RECORDS'!$E$2:$E$19978,'DAILY RECORDS'!$B$2:$B$19978,C466,'DAILY RECORDS'!$G$2:$G$19978,"OUTWARD")</f>
        <v>360</v>
      </c>
      <c r="H466">
        <f t="shared" si="7"/>
        <v>1136</v>
      </c>
      <c r="I466" t="s">
        <v>14</v>
      </c>
      <c r="J466" t="s">
        <v>256</v>
      </c>
      <c r="K466" t="s">
        <v>58</v>
      </c>
      <c r="L466" s="124">
        <v>45719</v>
      </c>
    </row>
    <row r="467" spans="1:12" x14ac:dyDescent="0.25">
      <c r="A467">
        <v>463</v>
      </c>
      <c r="B467" t="s">
        <v>9988</v>
      </c>
      <c r="C467" s="14" t="s">
        <v>1383</v>
      </c>
      <c r="D467" t="s">
        <v>1384</v>
      </c>
      <c r="E467">
        <v>1472</v>
      </c>
      <c r="F467">
        <f>SUMIFS('DAILY RECORDS'!$E$2:$E$19978,'DAILY RECORDS'!$B$2:$B$19978,C467,'DAILY RECORDS'!$G$2:$G$19978,"INWARD")</f>
        <v>0</v>
      </c>
      <c r="G467">
        <f>SUMIFS('DAILY RECORDS'!$E$2:$E$19978,'DAILY RECORDS'!$B$2:$B$19978,C467,'DAILY RECORDS'!$G$2:$G$19978,"OUTWARD")</f>
        <v>0</v>
      </c>
      <c r="H467">
        <f t="shared" si="7"/>
        <v>1472</v>
      </c>
      <c r="I467" t="s">
        <v>14</v>
      </c>
      <c r="J467" t="s">
        <v>256</v>
      </c>
      <c r="K467" t="s">
        <v>747</v>
      </c>
      <c r="L467" s="124">
        <v>45719</v>
      </c>
    </row>
    <row r="468" spans="1:12" x14ac:dyDescent="0.25">
      <c r="A468">
        <v>464</v>
      </c>
      <c r="B468" t="s">
        <v>9988</v>
      </c>
      <c r="C468" s="14" t="s">
        <v>1385</v>
      </c>
      <c r="D468" t="s">
        <v>1386</v>
      </c>
      <c r="E468">
        <v>342</v>
      </c>
      <c r="F468">
        <f>SUMIFS('DAILY RECORDS'!$E$2:$E$19978,'DAILY RECORDS'!$B$2:$B$19978,C468,'DAILY RECORDS'!$G$2:$G$19978,"INWARD")</f>
        <v>0</v>
      </c>
      <c r="G468">
        <f>SUMIFS('DAILY RECORDS'!$E$2:$E$19978,'DAILY RECORDS'!$B$2:$B$19978,C468,'DAILY RECORDS'!$G$2:$G$19978,"OUTWARD")</f>
        <v>240</v>
      </c>
      <c r="H468">
        <f t="shared" si="7"/>
        <v>102</v>
      </c>
      <c r="I468" t="s">
        <v>14</v>
      </c>
      <c r="J468" t="s">
        <v>256</v>
      </c>
      <c r="K468" t="s">
        <v>750</v>
      </c>
      <c r="L468" s="124">
        <v>45719</v>
      </c>
    </row>
    <row r="469" spans="1:12" x14ac:dyDescent="0.25">
      <c r="A469">
        <v>465</v>
      </c>
      <c r="B469" t="s">
        <v>9988</v>
      </c>
      <c r="C469" s="14" t="s">
        <v>1387</v>
      </c>
      <c r="D469" t="s">
        <v>1388</v>
      </c>
      <c r="E469">
        <v>602</v>
      </c>
      <c r="F469">
        <f>SUMIFS('DAILY RECORDS'!$E$2:$E$19978,'DAILY RECORDS'!$B$2:$B$19978,C469,'DAILY RECORDS'!$G$2:$G$19978,"INWARD")</f>
        <v>0</v>
      </c>
      <c r="G469">
        <f>SUMIFS('DAILY RECORDS'!$E$2:$E$19978,'DAILY RECORDS'!$B$2:$B$19978,C469,'DAILY RECORDS'!$G$2:$G$19978,"OUTWARD")</f>
        <v>120</v>
      </c>
      <c r="H469">
        <f t="shared" si="7"/>
        <v>482</v>
      </c>
      <c r="I469" t="s">
        <v>14</v>
      </c>
      <c r="J469" t="s">
        <v>256</v>
      </c>
      <c r="K469" t="s">
        <v>1389</v>
      </c>
      <c r="L469" s="124">
        <v>45719</v>
      </c>
    </row>
    <row r="470" spans="1:12" x14ac:dyDescent="0.25">
      <c r="A470">
        <v>466</v>
      </c>
      <c r="B470" t="s">
        <v>9988</v>
      </c>
      <c r="C470" s="14" t="s">
        <v>1390</v>
      </c>
      <c r="D470" t="s">
        <v>1391</v>
      </c>
      <c r="E470">
        <v>58</v>
      </c>
      <c r="F470">
        <f>SUMIFS('DAILY RECORDS'!$E$2:$E$19978,'DAILY RECORDS'!$B$2:$B$19978,C470,'DAILY RECORDS'!$G$2:$G$19978,"INWARD")</f>
        <v>0</v>
      </c>
      <c r="G470">
        <f>SUMIFS('DAILY RECORDS'!$E$2:$E$19978,'DAILY RECORDS'!$B$2:$B$19978,C470,'DAILY RECORDS'!$G$2:$G$19978,"OUTWARD")</f>
        <v>20</v>
      </c>
      <c r="H470">
        <f t="shared" si="7"/>
        <v>38</v>
      </c>
      <c r="I470" t="s">
        <v>14</v>
      </c>
      <c r="J470" t="s">
        <v>256</v>
      </c>
      <c r="K470" t="s">
        <v>736</v>
      </c>
      <c r="L470" s="124">
        <v>45719</v>
      </c>
    </row>
    <row r="471" spans="1:12" x14ac:dyDescent="0.25">
      <c r="A471">
        <v>467</v>
      </c>
      <c r="B471" t="s">
        <v>9988</v>
      </c>
      <c r="C471" s="14" t="s">
        <v>1392</v>
      </c>
      <c r="D471" t="s">
        <v>4158</v>
      </c>
      <c r="E471">
        <v>55</v>
      </c>
      <c r="F471">
        <f>SUMIFS('DAILY RECORDS'!$E$2:$E$19978,'DAILY RECORDS'!$B$2:$B$19978,C471,'DAILY RECORDS'!$G$2:$G$19978,"INWARD")</f>
        <v>0</v>
      </c>
      <c r="G471">
        <f>SUMIFS('DAILY RECORDS'!$E$2:$E$19978,'DAILY RECORDS'!$B$2:$B$19978,C471,'DAILY RECORDS'!$G$2:$G$19978,"OUTWARD")</f>
        <v>0</v>
      </c>
      <c r="H471">
        <f t="shared" si="7"/>
        <v>55</v>
      </c>
      <c r="I471" t="s">
        <v>14</v>
      </c>
      <c r="J471" t="s">
        <v>256</v>
      </c>
      <c r="K471" t="s">
        <v>739</v>
      </c>
      <c r="L471" s="124">
        <v>45719</v>
      </c>
    </row>
    <row r="472" spans="1:12" x14ac:dyDescent="0.25">
      <c r="A472">
        <v>468</v>
      </c>
      <c r="B472" t="s">
        <v>9988</v>
      </c>
      <c r="C472" s="14" t="s">
        <v>1393</v>
      </c>
      <c r="D472" t="s">
        <v>1394</v>
      </c>
      <c r="E472">
        <v>12</v>
      </c>
      <c r="F472">
        <f>SUMIFS('DAILY RECORDS'!$E$2:$E$19978,'DAILY RECORDS'!$B$2:$B$19978,C472,'DAILY RECORDS'!$G$2:$G$19978,"INWARD")</f>
        <v>0</v>
      </c>
      <c r="G472">
        <f>SUMIFS('DAILY RECORDS'!$E$2:$E$19978,'DAILY RECORDS'!$B$2:$B$19978,C472,'DAILY RECORDS'!$G$2:$G$19978,"OUTWARD")</f>
        <v>0</v>
      </c>
      <c r="H472">
        <f t="shared" si="7"/>
        <v>12</v>
      </c>
      <c r="I472" t="s">
        <v>14</v>
      </c>
      <c r="J472" t="s">
        <v>256</v>
      </c>
      <c r="K472" t="s">
        <v>742</v>
      </c>
      <c r="L472" s="124">
        <v>45719</v>
      </c>
    </row>
    <row r="473" spans="1:12" x14ac:dyDescent="0.25">
      <c r="A473">
        <v>469</v>
      </c>
      <c r="B473" t="s">
        <v>9988</v>
      </c>
      <c r="C473" s="14" t="s">
        <v>1395</v>
      </c>
      <c r="D473" t="s">
        <v>1396</v>
      </c>
      <c r="E473">
        <v>7</v>
      </c>
      <c r="F473">
        <f>SUMIFS('DAILY RECORDS'!$E$2:$E$19978,'DAILY RECORDS'!$B$2:$B$19978,C473,'DAILY RECORDS'!$G$2:$G$19978,"INWARD")</f>
        <v>1</v>
      </c>
      <c r="G473">
        <f>SUMIFS('DAILY RECORDS'!$E$2:$E$19978,'DAILY RECORDS'!$B$2:$B$19978,C473,'DAILY RECORDS'!$G$2:$G$19978,"OUTWARD")</f>
        <v>6</v>
      </c>
      <c r="H473">
        <f t="shared" si="7"/>
        <v>2</v>
      </c>
      <c r="I473" t="s">
        <v>25</v>
      </c>
      <c r="L473" s="124">
        <v>45719</v>
      </c>
    </row>
    <row r="474" spans="1:12" x14ac:dyDescent="0.25">
      <c r="A474">
        <v>470</v>
      </c>
      <c r="B474" t="s">
        <v>9988</v>
      </c>
      <c r="C474" s="14" t="s">
        <v>1398</v>
      </c>
      <c r="D474" t="s">
        <v>1399</v>
      </c>
      <c r="E474">
        <v>6</v>
      </c>
      <c r="F474">
        <f>SUMIFS('DAILY RECORDS'!$E$2:$E$19978,'DAILY RECORDS'!$B$2:$B$19978,C474,'DAILY RECORDS'!$G$2:$G$19978,"INWARD")</f>
        <v>12</v>
      </c>
      <c r="G474">
        <f>SUMIFS('DAILY RECORDS'!$E$2:$E$19978,'DAILY RECORDS'!$B$2:$B$19978,C474,'DAILY RECORDS'!$G$2:$G$19978,"OUTWARD")</f>
        <v>12</v>
      </c>
      <c r="H474">
        <f t="shared" si="7"/>
        <v>6</v>
      </c>
      <c r="I474" t="s">
        <v>14</v>
      </c>
      <c r="J474" t="s">
        <v>256</v>
      </c>
      <c r="K474" t="s">
        <v>730</v>
      </c>
      <c r="L474" s="124">
        <v>45719</v>
      </c>
    </row>
    <row r="475" spans="1:12" x14ac:dyDescent="0.25">
      <c r="A475">
        <v>471</v>
      </c>
      <c r="B475" t="s">
        <v>9988</v>
      </c>
      <c r="C475" s="14" t="s">
        <v>1400</v>
      </c>
      <c r="D475" t="s">
        <v>1401</v>
      </c>
      <c r="E475">
        <v>156</v>
      </c>
      <c r="F475">
        <f>SUMIFS('DAILY RECORDS'!$E$2:$E$19978,'DAILY RECORDS'!$B$2:$B$19978,C475,'DAILY RECORDS'!$G$2:$G$19978,"INWARD")</f>
        <v>0</v>
      </c>
      <c r="G475">
        <f>SUMIFS('DAILY RECORDS'!$E$2:$E$19978,'DAILY RECORDS'!$B$2:$B$19978,C475,'DAILY RECORDS'!$G$2:$G$19978,"OUTWARD")</f>
        <v>0</v>
      </c>
      <c r="H475">
        <f t="shared" si="7"/>
        <v>156</v>
      </c>
      <c r="I475" t="s">
        <v>14</v>
      </c>
      <c r="J475" t="s">
        <v>256</v>
      </c>
      <c r="K475" t="s">
        <v>733</v>
      </c>
      <c r="L475" s="124">
        <v>45719</v>
      </c>
    </row>
    <row r="476" spans="1:12" x14ac:dyDescent="0.25">
      <c r="A476">
        <v>472</v>
      </c>
      <c r="B476" t="s">
        <v>9988</v>
      </c>
      <c r="C476" s="14" t="s">
        <v>1402</v>
      </c>
      <c r="D476" t="s">
        <v>1403</v>
      </c>
      <c r="E476">
        <v>279</v>
      </c>
      <c r="F476">
        <f>SUMIFS('DAILY RECORDS'!$E$2:$E$19978,'DAILY RECORDS'!$B$2:$B$19978,C476,'DAILY RECORDS'!$G$2:$G$19978,"INWARD")</f>
        <v>0</v>
      </c>
      <c r="G476">
        <f>SUMIFS('DAILY RECORDS'!$E$2:$E$19978,'DAILY RECORDS'!$B$2:$B$19978,C476,'DAILY RECORDS'!$G$2:$G$19978,"OUTWARD")</f>
        <v>270</v>
      </c>
      <c r="H476">
        <f t="shared" si="7"/>
        <v>9</v>
      </c>
      <c r="I476" t="s">
        <v>14</v>
      </c>
      <c r="J476" t="s">
        <v>256</v>
      </c>
      <c r="K476" t="s">
        <v>1047</v>
      </c>
      <c r="L476" s="124">
        <v>45719</v>
      </c>
    </row>
    <row r="477" spans="1:12" x14ac:dyDescent="0.25">
      <c r="A477">
        <v>473</v>
      </c>
      <c r="B477" t="s">
        <v>9988</v>
      </c>
      <c r="C477" s="14" t="s">
        <v>1404</v>
      </c>
      <c r="D477" t="s">
        <v>1405</v>
      </c>
      <c r="E477">
        <v>4</v>
      </c>
      <c r="F477">
        <f>SUMIFS('DAILY RECORDS'!$E$2:$E$19978,'DAILY RECORDS'!$B$2:$B$19978,C477,'DAILY RECORDS'!$G$2:$G$19978,"INWARD")</f>
        <v>0</v>
      </c>
      <c r="G477">
        <f>SUMIFS('DAILY RECORDS'!$E$2:$E$19978,'DAILY RECORDS'!$B$2:$B$19978,C477,'DAILY RECORDS'!$G$2:$G$19978,"OUTWARD")</f>
        <v>0</v>
      </c>
      <c r="H477">
        <f t="shared" si="7"/>
        <v>4</v>
      </c>
      <c r="I477" t="s">
        <v>14</v>
      </c>
      <c r="J477" t="s">
        <v>256</v>
      </c>
      <c r="K477" t="s">
        <v>1044</v>
      </c>
      <c r="L477" s="124">
        <v>45719</v>
      </c>
    </row>
    <row r="478" spans="1:12" x14ac:dyDescent="0.25">
      <c r="A478">
        <v>474</v>
      </c>
      <c r="B478" t="s">
        <v>9988</v>
      </c>
      <c r="C478" s="14" t="s">
        <v>1408</v>
      </c>
      <c r="D478" t="s">
        <v>1409</v>
      </c>
      <c r="E478">
        <v>44</v>
      </c>
      <c r="F478">
        <f>SUMIFS('DAILY RECORDS'!$E$2:$E$19978,'DAILY RECORDS'!$B$2:$B$19978,C478,'DAILY RECORDS'!$G$2:$G$19978,"INWARD")</f>
        <v>0</v>
      </c>
      <c r="G478">
        <f>SUMIFS('DAILY RECORDS'!$E$2:$E$19978,'DAILY RECORDS'!$B$2:$B$19978,C478,'DAILY RECORDS'!$G$2:$G$19978,"OUTWARD")</f>
        <v>6</v>
      </c>
      <c r="H478">
        <f t="shared" si="7"/>
        <v>38</v>
      </c>
      <c r="I478" t="s">
        <v>14</v>
      </c>
      <c r="J478" t="s">
        <v>256</v>
      </c>
      <c r="K478" t="s">
        <v>1039</v>
      </c>
      <c r="L478" s="124">
        <v>45719</v>
      </c>
    </row>
    <row r="479" spans="1:12" x14ac:dyDescent="0.25">
      <c r="A479">
        <v>475</v>
      </c>
      <c r="B479" t="s">
        <v>9988</v>
      </c>
      <c r="C479" s="14" t="s">
        <v>1411</v>
      </c>
      <c r="D479" t="s">
        <v>1412</v>
      </c>
      <c r="E479">
        <v>726</v>
      </c>
      <c r="F479">
        <f>SUMIFS('DAILY RECORDS'!$E$2:$E$19978,'DAILY RECORDS'!$B$2:$B$19978,C479,'DAILY RECORDS'!$G$2:$G$19978,"INWARD")</f>
        <v>0</v>
      </c>
      <c r="G479">
        <f>SUMIFS('DAILY RECORDS'!$E$2:$E$19978,'DAILY RECORDS'!$B$2:$B$19978,C479,'DAILY RECORDS'!$G$2:$G$19978,"OUTWARD")</f>
        <v>0</v>
      </c>
      <c r="H479">
        <f t="shared" si="7"/>
        <v>726</v>
      </c>
      <c r="I479" t="s">
        <v>14</v>
      </c>
      <c r="J479" t="s">
        <v>256</v>
      </c>
      <c r="K479" t="s">
        <v>1413</v>
      </c>
      <c r="L479" s="124">
        <v>45719</v>
      </c>
    </row>
    <row r="480" spans="1:12" x14ac:dyDescent="0.25">
      <c r="A480">
        <v>476</v>
      </c>
      <c r="B480" t="s">
        <v>9988</v>
      </c>
      <c r="C480" s="14" t="s">
        <v>1414</v>
      </c>
      <c r="D480" t="s">
        <v>1415</v>
      </c>
      <c r="E480">
        <v>314</v>
      </c>
      <c r="F480">
        <f>SUMIFS('DAILY RECORDS'!$E$2:$E$19978,'DAILY RECORDS'!$B$2:$B$19978,C480,'DAILY RECORDS'!$G$2:$G$19978,"INWARD")</f>
        <v>2</v>
      </c>
      <c r="G480">
        <f>SUMIFS('DAILY RECORDS'!$E$2:$E$19978,'DAILY RECORDS'!$B$2:$B$19978,C480,'DAILY RECORDS'!$G$2:$G$19978,"OUTWARD")</f>
        <v>192</v>
      </c>
      <c r="H480">
        <f t="shared" si="7"/>
        <v>124</v>
      </c>
      <c r="I480" t="s">
        <v>14</v>
      </c>
      <c r="J480" t="s">
        <v>256</v>
      </c>
      <c r="K480" t="s">
        <v>1416</v>
      </c>
      <c r="L480" s="124">
        <v>45719</v>
      </c>
    </row>
    <row r="481" spans="1:12" x14ac:dyDescent="0.25">
      <c r="A481">
        <v>477</v>
      </c>
      <c r="B481" t="s">
        <v>9988</v>
      </c>
      <c r="C481" s="14" t="s">
        <v>1417</v>
      </c>
      <c r="D481" t="s">
        <v>1418</v>
      </c>
      <c r="E481">
        <v>271</v>
      </c>
      <c r="F481">
        <f>SUMIFS('DAILY RECORDS'!$E$2:$E$19978,'DAILY RECORDS'!$B$2:$B$19978,C481,'DAILY RECORDS'!$G$2:$G$19978,"INWARD")</f>
        <v>0</v>
      </c>
      <c r="G481">
        <f>SUMIFS('DAILY RECORDS'!$E$2:$E$19978,'DAILY RECORDS'!$B$2:$B$19978,C481,'DAILY RECORDS'!$G$2:$G$19978,"OUTWARD")</f>
        <v>0</v>
      </c>
      <c r="H481">
        <f t="shared" si="7"/>
        <v>271</v>
      </c>
      <c r="I481" t="s">
        <v>14</v>
      </c>
      <c r="J481" t="s">
        <v>256</v>
      </c>
      <c r="K481" t="s">
        <v>1036</v>
      </c>
      <c r="L481" s="124">
        <v>45719</v>
      </c>
    </row>
    <row r="482" spans="1:12" x14ac:dyDescent="0.25">
      <c r="A482">
        <v>478</v>
      </c>
      <c r="B482" t="s">
        <v>9988</v>
      </c>
      <c r="C482" s="14" t="s">
        <v>1419</v>
      </c>
      <c r="D482" t="s">
        <v>1420</v>
      </c>
      <c r="E482">
        <v>156</v>
      </c>
      <c r="F482">
        <f>SUMIFS('DAILY RECORDS'!$E$2:$E$19978,'DAILY RECORDS'!$B$2:$B$19978,C482,'DAILY RECORDS'!$G$2:$G$19978,"INWARD")</f>
        <v>0</v>
      </c>
      <c r="G482">
        <f>SUMIFS('DAILY RECORDS'!$E$2:$E$19978,'DAILY RECORDS'!$B$2:$B$19978,C482,'DAILY RECORDS'!$G$2:$G$19978,"OUTWARD")</f>
        <v>0</v>
      </c>
      <c r="H482">
        <f t="shared" si="7"/>
        <v>156</v>
      </c>
      <c r="I482" t="s">
        <v>14</v>
      </c>
      <c r="J482" t="s">
        <v>256</v>
      </c>
      <c r="K482" t="s">
        <v>1421</v>
      </c>
      <c r="L482" s="124">
        <v>45719</v>
      </c>
    </row>
    <row r="483" spans="1:12" x14ac:dyDescent="0.25">
      <c r="A483">
        <v>479</v>
      </c>
      <c r="B483" t="s">
        <v>9988</v>
      </c>
      <c r="C483" s="14" t="s">
        <v>1422</v>
      </c>
      <c r="D483" t="s">
        <v>1423</v>
      </c>
      <c r="E483">
        <v>276</v>
      </c>
      <c r="F483">
        <f>SUMIFS('DAILY RECORDS'!$E$2:$E$19978,'DAILY RECORDS'!$B$2:$B$19978,C483,'DAILY RECORDS'!$G$2:$G$19978,"INWARD")</f>
        <v>0</v>
      </c>
      <c r="G483">
        <f>SUMIFS('DAILY RECORDS'!$E$2:$E$19978,'DAILY RECORDS'!$B$2:$B$19978,C483,'DAILY RECORDS'!$G$2:$G$19978,"OUTWARD")</f>
        <v>0</v>
      </c>
      <c r="H483">
        <f t="shared" si="7"/>
        <v>276</v>
      </c>
      <c r="I483" t="s">
        <v>14</v>
      </c>
      <c r="J483" t="s">
        <v>256</v>
      </c>
      <c r="K483" t="s">
        <v>1424</v>
      </c>
      <c r="L483" s="124">
        <v>45719</v>
      </c>
    </row>
    <row r="484" spans="1:12" x14ac:dyDescent="0.25">
      <c r="A484">
        <v>480</v>
      </c>
      <c r="B484" t="s">
        <v>9988</v>
      </c>
      <c r="C484" s="14" t="s">
        <v>1425</v>
      </c>
      <c r="D484" t="s">
        <v>1426</v>
      </c>
      <c r="E484">
        <v>1</v>
      </c>
      <c r="F484">
        <f>SUMIFS('DAILY RECORDS'!$E$2:$E$19978,'DAILY RECORDS'!$B$2:$B$19978,C484,'DAILY RECORDS'!$G$2:$G$19978,"INWARD")</f>
        <v>0</v>
      </c>
      <c r="G484">
        <f>SUMIFS('DAILY RECORDS'!$E$2:$E$19978,'DAILY RECORDS'!$B$2:$B$19978,C484,'DAILY RECORDS'!$G$2:$G$19978,"OUTWARD")</f>
        <v>0</v>
      </c>
      <c r="H484">
        <f t="shared" si="7"/>
        <v>1</v>
      </c>
      <c r="I484" t="s">
        <v>14</v>
      </c>
      <c r="J484" t="s">
        <v>256</v>
      </c>
      <c r="K484" t="s">
        <v>1427</v>
      </c>
      <c r="L484" s="124">
        <v>45719</v>
      </c>
    </row>
    <row r="485" spans="1:12" x14ac:dyDescent="0.25">
      <c r="A485">
        <v>481</v>
      </c>
      <c r="B485" t="s">
        <v>9988</v>
      </c>
      <c r="C485" s="14" t="s">
        <v>3888</v>
      </c>
      <c r="D485" t="s">
        <v>3889</v>
      </c>
      <c r="E485">
        <v>631</v>
      </c>
      <c r="F485">
        <f>SUMIFS('DAILY RECORDS'!$E$2:$E$19978,'DAILY RECORDS'!$B$2:$B$19978,C485,'DAILY RECORDS'!$G$2:$G$19978,"INWARD")</f>
        <v>0</v>
      </c>
      <c r="G485">
        <f>SUMIFS('DAILY RECORDS'!$E$2:$E$19978,'DAILY RECORDS'!$B$2:$B$19978,C485,'DAILY RECORDS'!$G$2:$G$19978,"OUTWARD")</f>
        <v>0</v>
      </c>
      <c r="H485">
        <f t="shared" si="7"/>
        <v>631</v>
      </c>
      <c r="I485" t="s">
        <v>14</v>
      </c>
      <c r="J485" t="s">
        <v>256</v>
      </c>
      <c r="K485" t="s">
        <v>62</v>
      </c>
      <c r="L485" s="124">
        <v>45738</v>
      </c>
    </row>
    <row r="486" spans="1:12" x14ac:dyDescent="0.25">
      <c r="A486">
        <v>482</v>
      </c>
      <c r="B486" t="s">
        <v>9988</v>
      </c>
      <c r="C486" s="14" t="s">
        <v>4731</v>
      </c>
      <c r="D486" t="s">
        <v>4732</v>
      </c>
      <c r="E486">
        <v>0</v>
      </c>
      <c r="F486">
        <f>SUMIFS('DAILY RECORDS'!$E$2:$E$19978,'DAILY RECORDS'!$B$2:$B$19978,C486,'DAILY RECORDS'!$G$2:$G$19978,"INWARD")</f>
        <v>204</v>
      </c>
      <c r="G486">
        <f>SUMIFS('DAILY RECORDS'!$E$2:$E$19978,'DAILY RECORDS'!$B$2:$B$19978,C486,'DAILY RECORDS'!$G$2:$G$19978,"OUTWARD")</f>
        <v>24</v>
      </c>
      <c r="H486">
        <f t="shared" si="7"/>
        <v>180</v>
      </c>
      <c r="I486" t="s">
        <v>14</v>
      </c>
      <c r="J486" t="s">
        <v>256</v>
      </c>
      <c r="K486" t="s">
        <v>811</v>
      </c>
      <c r="L486" s="124">
        <v>45815</v>
      </c>
    </row>
    <row r="487" spans="1:12" x14ac:dyDescent="0.25">
      <c r="A487">
        <v>483</v>
      </c>
      <c r="B487" t="s">
        <v>9988</v>
      </c>
      <c r="C487" s="14" t="s">
        <v>3836</v>
      </c>
      <c r="D487" t="s">
        <v>3837</v>
      </c>
      <c r="E487">
        <v>39</v>
      </c>
      <c r="F487">
        <f>SUMIFS('DAILY RECORDS'!$E$2:$E$19978,'DAILY RECORDS'!$B$2:$B$19978,C487,'DAILY RECORDS'!$G$2:$G$19978,"INWARD")</f>
        <v>0</v>
      </c>
      <c r="G487">
        <f>SUMIFS('DAILY RECORDS'!$E$2:$E$19978,'DAILY RECORDS'!$B$2:$B$19978,C487,'DAILY RECORDS'!$G$2:$G$19978,"OUTWARD")</f>
        <v>0</v>
      </c>
      <c r="H487">
        <f t="shared" si="7"/>
        <v>39</v>
      </c>
      <c r="I487" t="s">
        <v>14</v>
      </c>
      <c r="J487" t="s">
        <v>256</v>
      </c>
      <c r="K487" t="s">
        <v>1067</v>
      </c>
      <c r="L487" s="124">
        <v>45738</v>
      </c>
    </row>
    <row r="488" spans="1:12" x14ac:dyDescent="0.25">
      <c r="A488">
        <v>484</v>
      </c>
      <c r="B488" t="s">
        <v>9988</v>
      </c>
      <c r="C488" s="14" t="s">
        <v>3838</v>
      </c>
      <c r="D488" t="s">
        <v>3839</v>
      </c>
      <c r="E488">
        <v>49</v>
      </c>
      <c r="F488">
        <f>SUMIFS('DAILY RECORDS'!$E$2:$E$19978,'DAILY RECORDS'!$B$2:$B$19978,C488,'DAILY RECORDS'!$G$2:$G$19978,"INWARD")</f>
        <v>0</v>
      </c>
      <c r="G488">
        <f>SUMIFS('DAILY RECORDS'!$E$2:$E$19978,'DAILY RECORDS'!$B$2:$B$19978,C488,'DAILY RECORDS'!$G$2:$G$19978,"OUTWARD")</f>
        <v>0</v>
      </c>
      <c r="H488">
        <f t="shared" si="7"/>
        <v>49</v>
      </c>
      <c r="I488" t="s">
        <v>14</v>
      </c>
      <c r="J488" t="s">
        <v>256</v>
      </c>
      <c r="K488" t="s">
        <v>9515</v>
      </c>
      <c r="L488" s="124">
        <v>45738</v>
      </c>
    </row>
    <row r="489" spans="1:12" x14ac:dyDescent="0.25">
      <c r="A489">
        <v>485</v>
      </c>
      <c r="B489" t="s">
        <v>9988</v>
      </c>
      <c r="C489" s="14" t="s">
        <v>4167</v>
      </c>
      <c r="D489" t="s">
        <v>4168</v>
      </c>
      <c r="E489">
        <v>134</v>
      </c>
      <c r="F489">
        <f>SUMIFS('DAILY RECORDS'!$E$2:$E$19978,'DAILY RECORDS'!$B$2:$B$19978,C489,'DAILY RECORDS'!$G$2:$G$19978,"INWARD")</f>
        <v>20</v>
      </c>
      <c r="G489">
        <f>SUMIFS('DAILY RECORDS'!$E$2:$E$19978,'DAILY RECORDS'!$B$2:$B$19978,C489,'DAILY RECORDS'!$G$2:$G$19978,"OUTWARD")</f>
        <v>12</v>
      </c>
      <c r="H489">
        <f t="shared" si="7"/>
        <v>142</v>
      </c>
      <c r="I489" t="s">
        <v>14</v>
      </c>
      <c r="J489" t="s">
        <v>256</v>
      </c>
      <c r="K489" t="s">
        <v>144</v>
      </c>
      <c r="L489" s="124">
        <v>45738</v>
      </c>
    </row>
    <row r="490" spans="1:12" x14ac:dyDescent="0.25">
      <c r="A490">
        <v>486</v>
      </c>
      <c r="B490" t="s">
        <v>9988</v>
      </c>
      <c r="C490" s="14" t="s">
        <v>4183</v>
      </c>
      <c r="D490" t="s">
        <v>4184</v>
      </c>
      <c r="E490">
        <v>20</v>
      </c>
      <c r="F490">
        <f>SUMIFS('DAILY RECORDS'!$E$2:$E$19978,'DAILY RECORDS'!$B$2:$B$19978,C490,'DAILY RECORDS'!$G$2:$G$19978,"INWARD")</f>
        <v>0</v>
      </c>
      <c r="G490">
        <f>SUMIFS('DAILY RECORDS'!$E$2:$E$19978,'DAILY RECORDS'!$B$2:$B$19978,C490,'DAILY RECORDS'!$G$2:$G$19978,"OUTWARD")</f>
        <v>0</v>
      </c>
      <c r="H490">
        <f t="shared" si="7"/>
        <v>20</v>
      </c>
      <c r="I490" t="s">
        <v>14</v>
      </c>
      <c r="J490" t="s">
        <v>256</v>
      </c>
      <c r="K490" t="s">
        <v>803</v>
      </c>
      <c r="L490" s="124">
        <v>45738</v>
      </c>
    </row>
    <row r="491" spans="1:12" x14ac:dyDescent="0.25">
      <c r="A491">
        <v>487</v>
      </c>
      <c r="B491" t="s">
        <v>9988</v>
      </c>
      <c r="C491" s="14" t="s">
        <v>4240</v>
      </c>
      <c r="D491" t="s">
        <v>4241</v>
      </c>
      <c r="E491">
        <v>604</v>
      </c>
      <c r="F491">
        <f>SUMIFS('DAILY RECORDS'!$E$2:$E$19978,'DAILY RECORDS'!$B$2:$B$19978,C491,'DAILY RECORDS'!$G$2:$G$19978,"INWARD")</f>
        <v>77</v>
      </c>
      <c r="G491">
        <f>SUMIFS('DAILY RECORDS'!$E$2:$E$19978,'DAILY RECORDS'!$B$2:$B$19978,C491,'DAILY RECORDS'!$G$2:$G$19978,"OUTWARD")</f>
        <v>360</v>
      </c>
      <c r="H491">
        <f t="shared" si="7"/>
        <v>321</v>
      </c>
      <c r="I491" t="s">
        <v>14</v>
      </c>
      <c r="J491" t="s">
        <v>256</v>
      </c>
      <c r="K491" t="s">
        <v>806</v>
      </c>
      <c r="L491" s="124">
        <v>45738</v>
      </c>
    </row>
    <row r="492" spans="1:12" x14ac:dyDescent="0.25">
      <c r="A492">
        <v>488</v>
      </c>
      <c r="B492" t="s">
        <v>9988</v>
      </c>
      <c r="C492" s="14" t="s">
        <v>4242</v>
      </c>
      <c r="D492" t="s">
        <v>4243</v>
      </c>
      <c r="E492">
        <v>994</v>
      </c>
      <c r="F492">
        <f>SUMIFS('DAILY RECORDS'!$E$2:$E$19978,'DAILY RECORDS'!$B$2:$B$19978,C492,'DAILY RECORDS'!$G$2:$G$19978,"INWARD")</f>
        <v>0</v>
      </c>
      <c r="G492">
        <f>SUMIFS('DAILY RECORDS'!$E$2:$E$19978,'DAILY RECORDS'!$B$2:$B$19978,C492,'DAILY RECORDS'!$G$2:$G$19978,"OUTWARD")</f>
        <v>360</v>
      </c>
      <c r="H492">
        <f t="shared" si="7"/>
        <v>634</v>
      </c>
      <c r="I492" t="s">
        <v>14</v>
      </c>
      <c r="J492" t="s">
        <v>256</v>
      </c>
      <c r="K492" t="s">
        <v>9405</v>
      </c>
      <c r="L492" s="124">
        <v>45738</v>
      </c>
    </row>
    <row r="493" spans="1:12" x14ac:dyDescent="0.25">
      <c r="A493">
        <v>489</v>
      </c>
      <c r="B493" t="s">
        <v>9988</v>
      </c>
      <c r="C493" s="14" t="s">
        <v>4169</v>
      </c>
      <c r="D493" t="s">
        <v>4170</v>
      </c>
      <c r="E493">
        <v>207</v>
      </c>
      <c r="F493">
        <f>SUMIFS('DAILY RECORDS'!$E$2:$E$19978,'DAILY RECORDS'!$B$2:$B$19978,C493,'DAILY RECORDS'!$G$2:$G$19978,"INWARD")</f>
        <v>21</v>
      </c>
      <c r="G493">
        <f>SUMIFS('DAILY RECORDS'!$E$2:$E$19978,'DAILY RECORDS'!$B$2:$B$19978,C493,'DAILY RECORDS'!$G$2:$G$19978,"OUTWARD")</f>
        <v>204</v>
      </c>
      <c r="H493">
        <f t="shared" si="7"/>
        <v>24</v>
      </c>
      <c r="I493" t="s">
        <v>14</v>
      </c>
      <c r="J493" t="s">
        <v>256</v>
      </c>
      <c r="K493" t="s">
        <v>797</v>
      </c>
      <c r="L493" s="124"/>
    </row>
    <row r="494" spans="1:12" x14ac:dyDescent="0.25">
      <c r="A494">
        <v>490</v>
      </c>
      <c r="B494" t="s">
        <v>9988</v>
      </c>
      <c r="C494" s="14" t="s">
        <v>2566</v>
      </c>
      <c r="D494" t="s">
        <v>2567</v>
      </c>
      <c r="E494">
        <v>244</v>
      </c>
      <c r="F494">
        <f>SUMIFS('DAILY RECORDS'!$E$2:$E$19978,'DAILY RECORDS'!$B$2:$B$19978,C494,'DAILY RECORDS'!$G$2:$G$19978,"INWARD")</f>
        <v>0</v>
      </c>
      <c r="G494">
        <f>SUMIFS('DAILY RECORDS'!$E$2:$E$19978,'DAILY RECORDS'!$B$2:$B$19978,C494,'DAILY RECORDS'!$G$2:$G$19978,"OUTWARD")</f>
        <v>0</v>
      </c>
      <c r="H494">
        <f t="shared" si="7"/>
        <v>244</v>
      </c>
      <c r="I494" t="s">
        <v>14</v>
      </c>
      <c r="J494" t="s">
        <v>256</v>
      </c>
      <c r="K494" t="s">
        <v>799</v>
      </c>
      <c r="L494" s="124">
        <v>45738</v>
      </c>
    </row>
    <row r="495" spans="1:12" x14ac:dyDescent="0.25">
      <c r="A495">
        <v>491</v>
      </c>
      <c r="B495" t="s">
        <v>9988</v>
      </c>
      <c r="C495" s="14" t="s">
        <v>2436</v>
      </c>
      <c r="D495" t="s">
        <v>8532</v>
      </c>
      <c r="E495">
        <v>147</v>
      </c>
      <c r="F495">
        <f>SUMIFS('DAILY RECORDS'!$E$2:$E$19978,'DAILY RECORDS'!$B$2:$B$19978,C495,'DAILY RECORDS'!$G$2:$G$19978,"INWARD")</f>
        <v>0</v>
      </c>
      <c r="G495">
        <f>SUMIFS('DAILY RECORDS'!$E$2:$E$19978,'DAILY RECORDS'!$B$2:$B$19978,C495,'DAILY RECORDS'!$G$2:$G$19978,"OUTWARD")</f>
        <v>12</v>
      </c>
      <c r="H495">
        <f t="shared" si="7"/>
        <v>135</v>
      </c>
      <c r="I495" t="s">
        <v>14</v>
      </c>
      <c r="J495" t="s">
        <v>256</v>
      </c>
      <c r="K495" t="s">
        <v>8396</v>
      </c>
      <c r="L495" s="124">
        <v>45738</v>
      </c>
    </row>
    <row r="496" spans="1:12" x14ac:dyDescent="0.25">
      <c r="A496">
        <v>492</v>
      </c>
      <c r="B496" t="s">
        <v>9988</v>
      </c>
      <c r="C496" s="14" t="s">
        <v>4140</v>
      </c>
      <c r="D496" t="s">
        <v>4141</v>
      </c>
      <c r="E496">
        <v>214</v>
      </c>
      <c r="F496">
        <f>SUMIFS('DAILY RECORDS'!$E$2:$E$19978,'DAILY RECORDS'!$B$2:$B$19978,C496,'DAILY RECORDS'!$G$2:$G$19978,"INWARD")</f>
        <v>0</v>
      </c>
      <c r="G496">
        <f>SUMIFS('DAILY RECORDS'!$E$2:$E$19978,'DAILY RECORDS'!$B$2:$B$19978,C496,'DAILY RECORDS'!$G$2:$G$19978,"OUTWARD")</f>
        <v>120</v>
      </c>
      <c r="H496">
        <f t="shared" si="7"/>
        <v>94</v>
      </c>
      <c r="I496" t="s">
        <v>14</v>
      </c>
      <c r="J496" t="s">
        <v>256</v>
      </c>
      <c r="K496" t="s">
        <v>9404</v>
      </c>
      <c r="L496" s="124">
        <v>45738</v>
      </c>
    </row>
    <row r="497" spans="1:12" x14ac:dyDescent="0.25">
      <c r="A497">
        <v>493</v>
      </c>
      <c r="B497" t="s">
        <v>9988</v>
      </c>
      <c r="C497" s="14" t="s">
        <v>4232</v>
      </c>
      <c r="D497" t="s">
        <v>4233</v>
      </c>
      <c r="E497">
        <v>0</v>
      </c>
      <c r="F497">
        <f>SUMIFS('DAILY RECORDS'!$E$2:$E$19978,'DAILY RECORDS'!$B$2:$B$19978,C497,'DAILY RECORDS'!$G$2:$G$19978,"INWARD")</f>
        <v>22</v>
      </c>
      <c r="G497">
        <f>SUMIFS('DAILY RECORDS'!$E$2:$E$19978,'DAILY RECORDS'!$B$2:$B$19978,C497,'DAILY RECORDS'!$G$2:$G$19978,"OUTWARD")</f>
        <v>12</v>
      </c>
      <c r="H497">
        <f t="shared" si="7"/>
        <v>10</v>
      </c>
      <c r="I497" t="s">
        <v>14</v>
      </c>
      <c r="J497" t="s">
        <v>256</v>
      </c>
      <c r="K497" t="s">
        <v>1095</v>
      </c>
      <c r="L497" s="124">
        <v>45738</v>
      </c>
    </row>
    <row r="498" spans="1:12" x14ac:dyDescent="0.25">
      <c r="A498">
        <v>494</v>
      </c>
      <c r="B498" t="s">
        <v>9988</v>
      </c>
      <c r="C498" s="14" t="s">
        <v>4234</v>
      </c>
      <c r="D498" t="s">
        <v>4235</v>
      </c>
      <c r="E498">
        <v>12</v>
      </c>
      <c r="F498">
        <f>SUMIFS('DAILY RECORDS'!$E$2:$E$19978,'DAILY RECORDS'!$B$2:$B$19978,C498,'DAILY RECORDS'!$G$2:$G$19978,"INWARD")</f>
        <v>610</v>
      </c>
      <c r="G498">
        <f>SUMIFS('DAILY RECORDS'!$E$2:$E$19978,'DAILY RECORDS'!$B$2:$B$19978,C498,'DAILY RECORDS'!$G$2:$G$19978,"OUTWARD")</f>
        <v>162</v>
      </c>
      <c r="H498">
        <f t="shared" si="7"/>
        <v>460</v>
      </c>
      <c r="I498" t="s">
        <v>14</v>
      </c>
      <c r="J498" t="s">
        <v>256</v>
      </c>
      <c r="K498" t="s">
        <v>1095</v>
      </c>
      <c r="L498" s="124"/>
    </row>
    <row r="499" spans="1:12" x14ac:dyDescent="0.25">
      <c r="A499">
        <v>495</v>
      </c>
      <c r="B499" t="s">
        <v>9988</v>
      </c>
      <c r="C499" s="14" t="s">
        <v>4236</v>
      </c>
      <c r="D499" t="s">
        <v>4237</v>
      </c>
      <c r="E499">
        <v>688</v>
      </c>
      <c r="F499">
        <f>SUMIFS('DAILY RECORDS'!$E$2:$E$19978,'DAILY RECORDS'!$B$2:$B$19978,C499,'DAILY RECORDS'!$G$2:$G$19978,"INWARD")</f>
        <v>17</v>
      </c>
      <c r="G499">
        <f>SUMIFS('DAILY RECORDS'!$E$2:$E$19978,'DAILY RECORDS'!$B$2:$B$19978,C499,'DAILY RECORDS'!$G$2:$G$19978,"OUTWARD")</f>
        <v>0</v>
      </c>
      <c r="H499">
        <f t="shared" si="7"/>
        <v>705</v>
      </c>
      <c r="I499" t="s">
        <v>14</v>
      </c>
      <c r="J499" t="s">
        <v>256</v>
      </c>
      <c r="K499" t="s">
        <v>1585</v>
      </c>
      <c r="L499" s="124">
        <v>45738</v>
      </c>
    </row>
    <row r="500" spans="1:12" x14ac:dyDescent="0.25">
      <c r="A500">
        <v>496</v>
      </c>
      <c r="B500" t="s">
        <v>9988</v>
      </c>
      <c r="C500" s="14" t="s">
        <v>4142</v>
      </c>
      <c r="D500" t="s">
        <v>4143</v>
      </c>
      <c r="E500">
        <v>256</v>
      </c>
      <c r="F500">
        <f>SUMIFS('DAILY RECORDS'!$E$2:$E$19978,'DAILY RECORDS'!$B$2:$B$19978,C500,'DAILY RECORDS'!$G$2:$G$19978,"INWARD")</f>
        <v>744</v>
      </c>
      <c r="G500">
        <f>SUMIFS('DAILY RECORDS'!$E$2:$E$19978,'DAILY RECORDS'!$B$2:$B$19978,C500,'DAILY RECORDS'!$G$2:$G$19978,"OUTWARD")</f>
        <v>428</v>
      </c>
      <c r="H500">
        <f t="shared" si="7"/>
        <v>572</v>
      </c>
      <c r="I500" t="s">
        <v>14</v>
      </c>
      <c r="J500" t="s">
        <v>256</v>
      </c>
      <c r="K500" t="s">
        <v>1451</v>
      </c>
      <c r="L500" s="124">
        <v>45738</v>
      </c>
    </row>
    <row r="501" spans="1:12" x14ac:dyDescent="0.25">
      <c r="A501">
        <v>497</v>
      </c>
      <c r="B501" t="s">
        <v>9988</v>
      </c>
      <c r="C501" s="14" t="s">
        <v>4685</v>
      </c>
      <c r="D501" t="s">
        <v>4686</v>
      </c>
      <c r="E501">
        <v>0</v>
      </c>
      <c r="F501">
        <f>SUMIFS('DAILY RECORDS'!$E$2:$E$19978,'DAILY RECORDS'!$B$2:$B$19978,C501,'DAILY RECORDS'!$G$2:$G$19978,"INWARD")</f>
        <v>0</v>
      </c>
      <c r="G501">
        <f>SUMIFS('DAILY RECORDS'!$E$2:$E$19978,'DAILY RECORDS'!$B$2:$B$19978,C501,'DAILY RECORDS'!$G$2:$G$19978,"OUTWARD")</f>
        <v>0</v>
      </c>
      <c r="H501">
        <f t="shared" si="7"/>
        <v>0</v>
      </c>
      <c r="I501" t="s">
        <v>14</v>
      </c>
      <c r="J501" t="s">
        <v>256</v>
      </c>
      <c r="K501" t="s">
        <v>1098</v>
      </c>
      <c r="L501" s="124">
        <v>45738</v>
      </c>
    </row>
    <row r="502" spans="1:12" x14ac:dyDescent="0.25">
      <c r="A502">
        <v>498</v>
      </c>
      <c r="B502" t="s">
        <v>9988</v>
      </c>
      <c r="C502" s="14" t="s">
        <v>4681</v>
      </c>
      <c r="D502" t="s">
        <v>4682</v>
      </c>
      <c r="E502">
        <v>140</v>
      </c>
      <c r="F502">
        <f>SUMIFS('DAILY RECORDS'!$E$2:$E$19978,'DAILY RECORDS'!$B$2:$B$19978,C502,'DAILY RECORDS'!$G$2:$G$19978,"INWARD")</f>
        <v>0</v>
      </c>
      <c r="G502">
        <f>SUMIFS('DAILY RECORDS'!$E$2:$E$19978,'DAILY RECORDS'!$B$2:$B$19978,C502,'DAILY RECORDS'!$G$2:$G$19978,"OUTWARD")</f>
        <v>90</v>
      </c>
      <c r="H502">
        <f t="shared" si="7"/>
        <v>50</v>
      </c>
      <c r="I502" t="s">
        <v>14</v>
      </c>
      <c r="J502" t="s">
        <v>256</v>
      </c>
      <c r="K502" t="s">
        <v>1576</v>
      </c>
      <c r="L502" s="124">
        <v>45738</v>
      </c>
    </row>
    <row r="503" spans="1:12" x14ac:dyDescent="0.25">
      <c r="A503">
        <v>499</v>
      </c>
      <c r="B503" t="s">
        <v>9988</v>
      </c>
      <c r="C503" s="14" t="s">
        <v>2605</v>
      </c>
      <c r="D503" t="s">
        <v>2606</v>
      </c>
      <c r="E503">
        <v>372</v>
      </c>
      <c r="F503">
        <f>SUMIFS('DAILY RECORDS'!$E$2:$E$19978,'DAILY RECORDS'!$B$2:$B$19978,C503,'DAILY RECORDS'!$G$2:$G$19978,"INWARD")</f>
        <v>12</v>
      </c>
      <c r="G503">
        <f>SUMIFS('DAILY RECORDS'!$E$2:$E$19978,'DAILY RECORDS'!$B$2:$B$19978,C503,'DAILY RECORDS'!$G$2:$G$19978,"OUTWARD")</f>
        <v>0</v>
      </c>
      <c r="H503">
        <f t="shared" si="7"/>
        <v>384</v>
      </c>
      <c r="I503" t="s">
        <v>14</v>
      </c>
      <c r="J503" t="s">
        <v>256</v>
      </c>
      <c r="K503" t="s">
        <v>1446</v>
      </c>
      <c r="L503" s="124">
        <v>45738</v>
      </c>
    </row>
    <row r="504" spans="1:12" x14ac:dyDescent="0.25">
      <c r="A504">
        <v>500</v>
      </c>
      <c r="B504" t="s">
        <v>9988</v>
      </c>
      <c r="C504" s="14" t="s">
        <v>2607</v>
      </c>
      <c r="D504" t="s">
        <v>2608</v>
      </c>
      <c r="E504">
        <v>229</v>
      </c>
      <c r="F504">
        <f>SUMIFS('DAILY RECORDS'!$E$2:$E$19978,'DAILY RECORDS'!$B$2:$B$19978,C504,'DAILY RECORDS'!$G$2:$G$19978,"INWARD")</f>
        <v>0</v>
      </c>
      <c r="G504">
        <f>SUMIFS('DAILY RECORDS'!$E$2:$E$19978,'DAILY RECORDS'!$B$2:$B$19978,C504,'DAILY RECORDS'!$G$2:$G$19978,"OUTWARD")</f>
        <v>0</v>
      </c>
      <c r="H504">
        <f t="shared" si="7"/>
        <v>229</v>
      </c>
      <c r="I504" t="s">
        <v>14</v>
      </c>
      <c r="J504" t="s">
        <v>256</v>
      </c>
      <c r="K504" t="s">
        <v>1783</v>
      </c>
      <c r="L504" s="124">
        <v>45738</v>
      </c>
    </row>
    <row r="505" spans="1:12" x14ac:dyDescent="0.25">
      <c r="A505">
        <v>501</v>
      </c>
      <c r="B505" t="s">
        <v>9988</v>
      </c>
      <c r="C505" s="14" t="s">
        <v>2522</v>
      </c>
      <c r="D505" t="s">
        <v>2523</v>
      </c>
      <c r="E505">
        <v>168</v>
      </c>
      <c r="F505">
        <f>SUMIFS('DAILY RECORDS'!$E$2:$E$19978,'DAILY RECORDS'!$B$2:$B$19978,C505,'DAILY RECORDS'!$G$2:$G$19978,"INWARD")</f>
        <v>0</v>
      </c>
      <c r="G505">
        <f>SUMIFS('DAILY RECORDS'!$E$2:$E$19978,'DAILY RECORDS'!$B$2:$B$19978,C505,'DAILY RECORDS'!$G$2:$G$19978,"OUTWARD")</f>
        <v>60</v>
      </c>
      <c r="H505">
        <f t="shared" si="7"/>
        <v>108</v>
      </c>
      <c r="I505" t="s">
        <v>14</v>
      </c>
      <c r="J505" t="s">
        <v>256</v>
      </c>
      <c r="K505" t="s">
        <v>1437</v>
      </c>
      <c r="L505" s="124">
        <v>45719</v>
      </c>
    </row>
    <row r="506" spans="1:12" x14ac:dyDescent="0.25">
      <c r="A506">
        <v>502</v>
      </c>
      <c r="B506" t="s">
        <v>9988</v>
      </c>
      <c r="C506" s="14" t="s">
        <v>2568</v>
      </c>
      <c r="D506" t="s">
        <v>2569</v>
      </c>
      <c r="E506">
        <v>168</v>
      </c>
      <c r="F506">
        <f>SUMIFS('DAILY RECORDS'!$E$2:$E$19978,'DAILY RECORDS'!$B$2:$B$19978,C506,'DAILY RECORDS'!$G$2:$G$19978,"INWARD")</f>
        <v>0</v>
      </c>
      <c r="G506">
        <f>SUMIFS('DAILY RECORDS'!$E$2:$E$19978,'DAILY RECORDS'!$B$2:$B$19978,C506,'DAILY RECORDS'!$G$2:$G$19978,"OUTWARD")</f>
        <v>0</v>
      </c>
      <c r="H506">
        <f t="shared" si="7"/>
        <v>168</v>
      </c>
      <c r="I506" t="s">
        <v>14</v>
      </c>
      <c r="J506" t="s">
        <v>256</v>
      </c>
      <c r="K506" t="s">
        <v>1440</v>
      </c>
      <c r="L506" s="124">
        <v>45719</v>
      </c>
    </row>
    <row r="507" spans="1:12" x14ac:dyDescent="0.25">
      <c r="A507">
        <v>503</v>
      </c>
      <c r="B507" t="s">
        <v>9988</v>
      </c>
      <c r="C507" s="14" t="s">
        <v>2526</v>
      </c>
      <c r="D507" t="s">
        <v>2527</v>
      </c>
      <c r="E507">
        <v>242</v>
      </c>
      <c r="F507">
        <f>SUMIFS('DAILY RECORDS'!$E$2:$E$19978,'DAILY RECORDS'!$B$2:$B$19978,C507,'DAILY RECORDS'!$G$2:$G$19978,"INWARD")</f>
        <v>12</v>
      </c>
      <c r="G507">
        <f>SUMIFS('DAILY RECORDS'!$E$2:$E$19978,'DAILY RECORDS'!$B$2:$B$19978,C507,'DAILY RECORDS'!$G$2:$G$19978,"OUTWARD")</f>
        <v>120</v>
      </c>
      <c r="H507">
        <f t="shared" si="7"/>
        <v>134</v>
      </c>
      <c r="I507" t="s">
        <v>14</v>
      </c>
      <c r="J507" t="s">
        <v>256</v>
      </c>
      <c r="K507" t="s">
        <v>1443</v>
      </c>
      <c r="L507" s="124">
        <v>45719</v>
      </c>
    </row>
    <row r="508" spans="1:12" x14ac:dyDescent="0.25">
      <c r="A508">
        <v>504</v>
      </c>
      <c r="B508" t="s">
        <v>9988</v>
      </c>
      <c r="C508" s="14" t="s">
        <v>2696</v>
      </c>
      <c r="D508" t="s">
        <v>2697</v>
      </c>
      <c r="E508">
        <v>576</v>
      </c>
      <c r="F508">
        <f>SUMIFS('DAILY RECORDS'!$E$2:$E$19978,'DAILY RECORDS'!$B$2:$B$19978,C508,'DAILY RECORDS'!$G$2:$G$19978,"INWARD")</f>
        <v>0</v>
      </c>
      <c r="G508">
        <f>SUMIFS('DAILY RECORDS'!$E$2:$E$19978,'DAILY RECORDS'!$B$2:$B$19978,C508,'DAILY RECORDS'!$G$2:$G$19978,"OUTWARD")</f>
        <v>120</v>
      </c>
      <c r="H508">
        <f t="shared" si="7"/>
        <v>456</v>
      </c>
      <c r="I508" t="s">
        <v>14</v>
      </c>
      <c r="J508" t="s">
        <v>256</v>
      </c>
      <c r="K508" t="s">
        <v>9403</v>
      </c>
      <c r="L508" s="124">
        <v>45719</v>
      </c>
    </row>
    <row r="509" spans="1:12" x14ac:dyDescent="0.25">
      <c r="A509">
        <v>505</v>
      </c>
      <c r="B509" t="s">
        <v>9988</v>
      </c>
      <c r="C509" s="14" t="s">
        <v>1372</v>
      </c>
      <c r="D509" t="s">
        <v>1373</v>
      </c>
      <c r="E509">
        <v>96</v>
      </c>
      <c r="F509">
        <f>SUMIFS('DAILY RECORDS'!$E$2:$E$19978,'DAILY RECORDS'!$B$2:$B$19978,C509,'DAILY RECORDS'!$G$2:$G$19978,"INWARD")</f>
        <v>0</v>
      </c>
      <c r="G509">
        <f>SUMIFS('DAILY RECORDS'!$E$2:$E$19978,'DAILY RECORDS'!$B$2:$B$19978,C509,'DAILY RECORDS'!$G$2:$G$19978,"OUTWARD")</f>
        <v>52</v>
      </c>
      <c r="H509">
        <f t="shared" si="7"/>
        <v>44</v>
      </c>
      <c r="I509" t="s">
        <v>14</v>
      </c>
      <c r="J509" t="s">
        <v>256</v>
      </c>
      <c r="K509" t="s">
        <v>102</v>
      </c>
      <c r="L509" s="124">
        <v>45719</v>
      </c>
    </row>
    <row r="510" spans="1:12" x14ac:dyDescent="0.25">
      <c r="A510">
        <v>506</v>
      </c>
      <c r="B510" t="s">
        <v>9988</v>
      </c>
      <c r="C510" s="14" t="s">
        <v>158</v>
      </c>
      <c r="D510" t="s">
        <v>1374</v>
      </c>
      <c r="E510">
        <v>451</v>
      </c>
      <c r="F510">
        <f>SUMIFS('DAILY RECORDS'!$E$2:$E$19978,'DAILY RECORDS'!$B$2:$B$19978,C510,'DAILY RECORDS'!$G$2:$G$19978,"INWARD")</f>
        <v>37</v>
      </c>
      <c r="G510">
        <f>SUMIFS('DAILY RECORDS'!$E$2:$E$19978,'DAILY RECORDS'!$B$2:$B$19978,C510,'DAILY RECORDS'!$G$2:$G$19978,"OUTWARD")</f>
        <v>162</v>
      </c>
      <c r="H510">
        <f t="shared" si="7"/>
        <v>326</v>
      </c>
      <c r="I510" t="s">
        <v>14</v>
      </c>
      <c r="J510" t="s">
        <v>256</v>
      </c>
      <c r="K510" t="s">
        <v>11584</v>
      </c>
      <c r="L510" s="124">
        <v>45719</v>
      </c>
    </row>
    <row r="511" spans="1:12" x14ac:dyDescent="0.25">
      <c r="A511">
        <v>507</v>
      </c>
      <c r="B511" t="s">
        <v>9988</v>
      </c>
      <c r="C511" s="14" t="s">
        <v>1368</v>
      </c>
      <c r="D511" t="s">
        <v>1369</v>
      </c>
      <c r="E511">
        <v>345</v>
      </c>
      <c r="F511">
        <f>SUMIFS('DAILY RECORDS'!$E$2:$E$19978,'DAILY RECORDS'!$B$2:$B$19978,C511,'DAILY RECORDS'!$G$2:$G$19978,"INWARD")</f>
        <v>10</v>
      </c>
      <c r="G511">
        <f>SUMIFS('DAILY RECORDS'!$E$2:$E$19978,'DAILY RECORDS'!$B$2:$B$19978,C511,'DAILY RECORDS'!$G$2:$G$19978,"OUTWARD")</f>
        <v>30</v>
      </c>
      <c r="H511">
        <f t="shared" si="7"/>
        <v>325</v>
      </c>
      <c r="I511" t="s">
        <v>14</v>
      </c>
      <c r="J511" t="s">
        <v>256</v>
      </c>
      <c r="K511" t="s">
        <v>65</v>
      </c>
      <c r="L511" s="124">
        <v>45719</v>
      </c>
    </row>
    <row r="512" spans="1:12" x14ac:dyDescent="0.25">
      <c r="A512">
        <v>508</v>
      </c>
      <c r="B512" t="s">
        <v>9988</v>
      </c>
      <c r="C512" s="14" t="s">
        <v>1370</v>
      </c>
      <c r="D512" t="s">
        <v>1371</v>
      </c>
      <c r="E512">
        <v>0</v>
      </c>
      <c r="F512">
        <f>SUMIFS('DAILY RECORDS'!$E$2:$E$19978,'DAILY RECORDS'!$B$2:$B$19978,C512,'DAILY RECORDS'!$G$2:$G$19978,"INWARD")</f>
        <v>27</v>
      </c>
      <c r="G512">
        <f>SUMIFS('DAILY RECORDS'!$E$2:$E$19978,'DAILY RECORDS'!$B$2:$B$19978,C512,'DAILY RECORDS'!$G$2:$G$19978,"OUTWARD")</f>
        <v>24</v>
      </c>
      <c r="H512">
        <f t="shared" si="7"/>
        <v>3</v>
      </c>
      <c r="I512" t="s">
        <v>14</v>
      </c>
      <c r="J512" t="s">
        <v>256</v>
      </c>
      <c r="K512" t="s">
        <v>781</v>
      </c>
      <c r="L512" s="124">
        <v>45719</v>
      </c>
    </row>
    <row r="513" spans="1:12" x14ac:dyDescent="0.25">
      <c r="A513">
        <v>509</v>
      </c>
      <c r="B513" t="s">
        <v>9988</v>
      </c>
      <c r="C513" s="14" t="s">
        <v>1364</v>
      </c>
      <c r="D513" t="s">
        <v>1365</v>
      </c>
      <c r="E513">
        <v>0</v>
      </c>
      <c r="F513">
        <f>SUMIFS('DAILY RECORDS'!$E$2:$E$19978,'DAILY RECORDS'!$B$2:$B$19978,C513,'DAILY RECORDS'!$G$2:$G$19978,"INWARD")</f>
        <v>1</v>
      </c>
      <c r="G513">
        <f>SUMIFS('DAILY RECORDS'!$E$2:$E$19978,'DAILY RECORDS'!$B$2:$B$19978,C513,'DAILY RECORDS'!$G$2:$G$19978,"OUTWARD")</f>
        <v>0</v>
      </c>
      <c r="H513">
        <f t="shared" si="7"/>
        <v>1</v>
      </c>
      <c r="I513" t="s">
        <v>14</v>
      </c>
      <c r="J513" t="s">
        <v>256</v>
      </c>
      <c r="K513" t="s">
        <v>92</v>
      </c>
      <c r="L513" s="124">
        <v>45719</v>
      </c>
    </row>
    <row r="514" spans="1:12" x14ac:dyDescent="0.25">
      <c r="A514">
        <v>510</v>
      </c>
      <c r="B514" t="s">
        <v>9988</v>
      </c>
      <c r="C514" s="14" t="s">
        <v>1366</v>
      </c>
      <c r="D514" t="s">
        <v>1367</v>
      </c>
      <c r="E514">
        <v>24</v>
      </c>
      <c r="F514">
        <f>SUMIFS('DAILY RECORDS'!$E$2:$E$19978,'DAILY RECORDS'!$B$2:$B$19978,C514,'DAILY RECORDS'!$G$2:$G$19978,"INWARD")</f>
        <v>6</v>
      </c>
      <c r="G514">
        <f>SUMIFS('DAILY RECORDS'!$E$2:$E$19978,'DAILY RECORDS'!$B$2:$B$19978,C514,'DAILY RECORDS'!$G$2:$G$19978,"OUTWARD")</f>
        <v>30</v>
      </c>
      <c r="H514">
        <f t="shared" si="7"/>
        <v>0</v>
      </c>
      <c r="I514" t="s">
        <v>14</v>
      </c>
      <c r="J514" t="s">
        <v>256</v>
      </c>
      <c r="K514" t="s">
        <v>786</v>
      </c>
      <c r="L514" s="124">
        <v>45719</v>
      </c>
    </row>
    <row r="515" spans="1:12" x14ac:dyDescent="0.25">
      <c r="A515">
        <v>511</v>
      </c>
      <c r="B515" t="s">
        <v>9988</v>
      </c>
      <c r="C515" s="14" t="s">
        <v>1360</v>
      </c>
      <c r="D515" t="s">
        <v>1361</v>
      </c>
      <c r="E515">
        <v>254</v>
      </c>
      <c r="F515">
        <f>SUMIFS('DAILY RECORDS'!$E$2:$E$19978,'DAILY RECORDS'!$B$2:$B$19978,C515,'DAILY RECORDS'!$G$2:$G$19978,"INWARD")</f>
        <v>30</v>
      </c>
      <c r="G515">
        <f>SUMIFS('DAILY RECORDS'!$E$2:$E$19978,'DAILY RECORDS'!$B$2:$B$19978,C515,'DAILY RECORDS'!$G$2:$G$19978,"OUTWARD")</f>
        <v>145</v>
      </c>
      <c r="H515">
        <f t="shared" si="7"/>
        <v>139</v>
      </c>
      <c r="I515" t="s">
        <v>14</v>
      </c>
      <c r="J515" t="s">
        <v>256</v>
      </c>
      <c r="K515" t="s">
        <v>77</v>
      </c>
      <c r="L515" s="124">
        <v>45719</v>
      </c>
    </row>
    <row r="516" spans="1:12" x14ac:dyDescent="0.25">
      <c r="A516">
        <v>512</v>
      </c>
      <c r="B516" t="s">
        <v>9988</v>
      </c>
      <c r="C516" s="14" t="s">
        <v>1362</v>
      </c>
      <c r="D516" t="s">
        <v>1363</v>
      </c>
      <c r="E516">
        <v>224</v>
      </c>
      <c r="F516">
        <f>SUMIFS('DAILY RECORDS'!$E$2:$E$19978,'DAILY RECORDS'!$B$2:$B$19978,C516,'DAILY RECORDS'!$G$2:$G$19978,"INWARD")</f>
        <v>0</v>
      </c>
      <c r="G516">
        <f>SUMIFS('DAILY RECORDS'!$E$2:$E$19978,'DAILY RECORDS'!$B$2:$B$19978,C516,'DAILY RECORDS'!$G$2:$G$19978,"OUTWARD")</f>
        <v>0</v>
      </c>
      <c r="H516">
        <f t="shared" si="7"/>
        <v>224</v>
      </c>
      <c r="I516" t="s">
        <v>14</v>
      </c>
      <c r="J516" t="s">
        <v>256</v>
      </c>
      <c r="K516" t="s">
        <v>791</v>
      </c>
      <c r="L516" s="124">
        <v>45719</v>
      </c>
    </row>
    <row r="517" spans="1:12" x14ac:dyDescent="0.25">
      <c r="A517">
        <v>513</v>
      </c>
      <c r="B517" t="s">
        <v>9988</v>
      </c>
      <c r="C517" s="14" t="s">
        <v>1356</v>
      </c>
      <c r="D517" t="s">
        <v>1357</v>
      </c>
      <c r="E517">
        <v>339</v>
      </c>
      <c r="F517">
        <f>SUMIFS('DAILY RECORDS'!$E$2:$E$19978,'DAILY RECORDS'!$B$2:$B$19978,C517,'DAILY RECORDS'!$G$2:$G$19978,"INWARD")</f>
        <v>1202</v>
      </c>
      <c r="G517">
        <f>SUMIFS('DAILY RECORDS'!$E$2:$E$19978,'DAILY RECORDS'!$B$2:$B$19978,C517,'DAILY RECORDS'!$G$2:$G$19978,"OUTWARD")</f>
        <v>978</v>
      </c>
      <c r="H517">
        <f t="shared" si="7"/>
        <v>563</v>
      </c>
      <c r="I517" t="s">
        <v>14</v>
      </c>
      <c r="J517" t="s">
        <v>256</v>
      </c>
      <c r="K517" t="s">
        <v>1131</v>
      </c>
      <c r="L517" s="124">
        <v>45719</v>
      </c>
    </row>
    <row r="518" spans="1:12" x14ac:dyDescent="0.25">
      <c r="A518">
        <v>514</v>
      </c>
      <c r="B518" t="s">
        <v>9988</v>
      </c>
      <c r="C518" s="14" t="s">
        <v>1358</v>
      </c>
      <c r="D518" t="s">
        <v>1359</v>
      </c>
      <c r="E518">
        <v>210</v>
      </c>
      <c r="F518">
        <f>SUMIFS('DAILY RECORDS'!$E$2:$E$19978,'DAILY RECORDS'!$B$2:$B$19978,C518,'DAILY RECORDS'!$G$2:$G$19978,"INWARD")</f>
        <v>0</v>
      </c>
      <c r="G518">
        <f>SUMIFS('DAILY RECORDS'!$E$2:$E$19978,'DAILY RECORDS'!$B$2:$B$19978,C518,'DAILY RECORDS'!$G$2:$G$19978,"OUTWARD")</f>
        <v>48</v>
      </c>
      <c r="H518">
        <f t="shared" ref="H518:H581" si="8">(E518+F518)-G518</f>
        <v>162</v>
      </c>
      <c r="I518" t="s">
        <v>14</v>
      </c>
      <c r="J518" t="s">
        <v>256</v>
      </c>
      <c r="K518" t="s">
        <v>1134</v>
      </c>
      <c r="L518" s="124">
        <v>45719</v>
      </c>
    </row>
    <row r="519" spans="1:12" x14ac:dyDescent="0.25">
      <c r="A519">
        <v>515</v>
      </c>
      <c r="B519" t="s">
        <v>9988</v>
      </c>
      <c r="C519" s="14" t="s">
        <v>1354</v>
      </c>
      <c r="D519" t="s">
        <v>1355</v>
      </c>
      <c r="E519">
        <v>100</v>
      </c>
      <c r="F519">
        <f>SUMIFS('DAILY RECORDS'!$E$2:$E$19978,'DAILY RECORDS'!$B$2:$B$19978,C519,'DAILY RECORDS'!$G$2:$G$19978,"INWARD")</f>
        <v>0</v>
      </c>
      <c r="G519">
        <f>SUMIFS('DAILY RECORDS'!$E$2:$E$19978,'DAILY RECORDS'!$B$2:$B$19978,C519,'DAILY RECORDS'!$G$2:$G$19978,"OUTWARD")</f>
        <v>25</v>
      </c>
      <c r="H519">
        <f t="shared" si="8"/>
        <v>75</v>
      </c>
      <c r="I519" t="s">
        <v>14</v>
      </c>
      <c r="J519" t="s">
        <v>256</v>
      </c>
      <c r="K519" t="s">
        <v>1137</v>
      </c>
      <c r="L519" s="124">
        <v>45719</v>
      </c>
    </row>
    <row r="520" spans="1:12" x14ac:dyDescent="0.25">
      <c r="A520">
        <v>516</v>
      </c>
      <c r="B520" t="s">
        <v>9988</v>
      </c>
      <c r="C520" s="14" t="s">
        <v>500</v>
      </c>
      <c r="D520" t="s">
        <v>501</v>
      </c>
      <c r="E520">
        <v>168</v>
      </c>
      <c r="F520">
        <f>SUMIFS('DAILY RECORDS'!$E$2:$E$19978,'DAILY RECORDS'!$B$2:$B$19978,C520,'DAILY RECORDS'!$G$2:$G$19978,"INWARD")</f>
        <v>74</v>
      </c>
      <c r="G520">
        <f>SUMIFS('DAILY RECORDS'!$E$2:$E$19978,'DAILY RECORDS'!$B$2:$B$19978,C520,'DAILY RECORDS'!$G$2:$G$19978,"OUTWARD")</f>
        <v>48</v>
      </c>
      <c r="H520">
        <f t="shared" si="8"/>
        <v>194</v>
      </c>
      <c r="I520" t="s">
        <v>14</v>
      </c>
      <c r="J520" t="s">
        <v>256</v>
      </c>
      <c r="K520" t="s">
        <v>178</v>
      </c>
      <c r="L520" s="124">
        <v>45718</v>
      </c>
    </row>
    <row r="521" spans="1:12" x14ac:dyDescent="0.25">
      <c r="A521">
        <v>517</v>
      </c>
      <c r="B521" t="s">
        <v>9988</v>
      </c>
      <c r="C521" s="14" t="s">
        <v>502</v>
      </c>
      <c r="D521" t="s">
        <v>503</v>
      </c>
      <c r="E521">
        <v>16</v>
      </c>
      <c r="F521">
        <f>SUMIFS('DAILY RECORDS'!$E$2:$E$19978,'DAILY RECORDS'!$B$2:$B$19978,C521,'DAILY RECORDS'!$G$2:$G$19978,"INWARD")</f>
        <v>2</v>
      </c>
      <c r="G521">
        <f>SUMIFS('DAILY RECORDS'!$E$2:$E$19978,'DAILY RECORDS'!$B$2:$B$19978,C521,'DAILY RECORDS'!$G$2:$G$19978,"OUTWARD")</f>
        <v>0</v>
      </c>
      <c r="H521">
        <f t="shared" si="8"/>
        <v>18</v>
      </c>
      <c r="I521" t="s">
        <v>14</v>
      </c>
      <c r="J521" t="s">
        <v>256</v>
      </c>
      <c r="K521" t="s">
        <v>504</v>
      </c>
      <c r="L521" s="124">
        <v>45718</v>
      </c>
    </row>
    <row r="522" spans="1:12" x14ac:dyDescent="0.25">
      <c r="A522">
        <v>518</v>
      </c>
      <c r="B522" t="s">
        <v>9988</v>
      </c>
      <c r="C522" s="14" t="s">
        <v>3848</v>
      </c>
      <c r="D522" t="s">
        <v>3849</v>
      </c>
      <c r="E522">
        <v>27</v>
      </c>
      <c r="F522">
        <f>SUMIFS('DAILY RECORDS'!$E$2:$E$19978,'DAILY RECORDS'!$B$2:$B$19978,C522,'DAILY RECORDS'!$G$2:$G$19978,"INWARD")</f>
        <v>0</v>
      </c>
      <c r="G522">
        <f>SUMIFS('DAILY RECORDS'!$E$2:$E$19978,'DAILY RECORDS'!$B$2:$B$19978,C522,'DAILY RECORDS'!$G$2:$G$19978,"OUTWARD")</f>
        <v>10</v>
      </c>
      <c r="H522">
        <f t="shared" si="8"/>
        <v>17</v>
      </c>
      <c r="I522" t="s">
        <v>14</v>
      </c>
      <c r="J522" t="s">
        <v>256</v>
      </c>
      <c r="K522" t="s">
        <v>505</v>
      </c>
      <c r="L522" s="124">
        <v>45718</v>
      </c>
    </row>
    <row r="523" spans="1:12" x14ac:dyDescent="0.25">
      <c r="A523">
        <v>519</v>
      </c>
      <c r="B523" t="s">
        <v>9988</v>
      </c>
      <c r="C523" s="14" t="s">
        <v>506</v>
      </c>
      <c r="D523" t="s">
        <v>3572</v>
      </c>
      <c r="E523">
        <v>32</v>
      </c>
      <c r="F523">
        <f>SUMIFS('DAILY RECORDS'!$E$2:$E$19978,'DAILY RECORDS'!$B$2:$B$19978,C523,'DAILY RECORDS'!$G$2:$G$19978,"INWARD")</f>
        <v>0</v>
      </c>
      <c r="G523">
        <f>SUMIFS('DAILY RECORDS'!$E$2:$E$19978,'DAILY RECORDS'!$B$2:$B$19978,C523,'DAILY RECORDS'!$G$2:$G$19978,"OUTWARD")</f>
        <v>10</v>
      </c>
      <c r="H523">
        <f t="shared" si="8"/>
        <v>22</v>
      </c>
      <c r="I523" t="s">
        <v>14</v>
      </c>
      <c r="J523" t="s">
        <v>256</v>
      </c>
      <c r="K523" t="s">
        <v>507</v>
      </c>
      <c r="L523" s="124">
        <v>45718</v>
      </c>
    </row>
    <row r="524" spans="1:12" x14ac:dyDescent="0.25">
      <c r="A524">
        <v>520</v>
      </c>
      <c r="B524" t="s">
        <v>9988</v>
      </c>
      <c r="C524" s="14" t="s">
        <v>488</v>
      </c>
      <c r="D524" t="s">
        <v>489</v>
      </c>
      <c r="E524">
        <v>0</v>
      </c>
      <c r="F524">
        <f>SUMIFS('DAILY RECORDS'!$E$2:$E$19978,'DAILY RECORDS'!$B$2:$B$19978,C524,'DAILY RECORDS'!$G$2:$G$19978,"INWARD")</f>
        <v>10</v>
      </c>
      <c r="G524">
        <f>SUMIFS('DAILY RECORDS'!$E$2:$E$19978,'DAILY RECORDS'!$B$2:$B$19978,C524,'DAILY RECORDS'!$G$2:$G$19978,"OUTWARD")</f>
        <v>9</v>
      </c>
      <c r="H524">
        <f t="shared" si="8"/>
        <v>1</v>
      </c>
      <c r="I524" t="s">
        <v>25</v>
      </c>
      <c r="J524" t="s">
        <v>256</v>
      </c>
      <c r="K524" t="s">
        <v>490</v>
      </c>
      <c r="L524" s="124">
        <v>45718</v>
      </c>
    </row>
    <row r="525" spans="1:12" x14ac:dyDescent="0.25">
      <c r="A525">
        <v>521</v>
      </c>
      <c r="B525" t="s">
        <v>9988</v>
      </c>
      <c r="C525" s="14" t="s">
        <v>491</v>
      </c>
      <c r="D525" t="s">
        <v>492</v>
      </c>
      <c r="E525">
        <v>40</v>
      </c>
      <c r="F525">
        <f>SUMIFS('DAILY RECORDS'!$E$2:$E$19978,'DAILY RECORDS'!$B$2:$B$19978,C525,'DAILY RECORDS'!$G$2:$G$19978,"INWARD")</f>
        <v>0</v>
      </c>
      <c r="G525">
        <f>SUMIFS('DAILY RECORDS'!$E$2:$E$19978,'DAILY RECORDS'!$B$2:$B$19978,C525,'DAILY RECORDS'!$G$2:$G$19978,"OUTWARD")</f>
        <v>0</v>
      </c>
      <c r="H525">
        <f t="shared" si="8"/>
        <v>40</v>
      </c>
      <c r="I525" t="s">
        <v>14</v>
      </c>
      <c r="J525" t="s">
        <v>256</v>
      </c>
      <c r="K525" t="s">
        <v>493</v>
      </c>
      <c r="L525" s="124">
        <v>45718</v>
      </c>
    </row>
    <row r="526" spans="1:12" x14ac:dyDescent="0.25">
      <c r="A526">
        <v>522</v>
      </c>
      <c r="B526" t="s">
        <v>9988</v>
      </c>
      <c r="C526" s="14" t="s">
        <v>494</v>
      </c>
      <c r="D526" t="s">
        <v>495</v>
      </c>
      <c r="E526">
        <v>452</v>
      </c>
      <c r="F526">
        <f>SUMIFS('DAILY RECORDS'!$E$2:$E$19978,'DAILY RECORDS'!$B$2:$B$19978,C526,'DAILY RECORDS'!$G$2:$G$19978,"INWARD")</f>
        <v>24</v>
      </c>
      <c r="G526">
        <f>SUMIFS('DAILY RECORDS'!$E$2:$E$19978,'DAILY RECORDS'!$B$2:$B$19978,C526,'DAILY RECORDS'!$G$2:$G$19978,"OUTWARD")</f>
        <v>24</v>
      </c>
      <c r="H526">
        <f t="shared" si="8"/>
        <v>452</v>
      </c>
      <c r="I526" t="s">
        <v>14</v>
      </c>
      <c r="J526" t="s">
        <v>256</v>
      </c>
      <c r="K526" t="s">
        <v>496</v>
      </c>
      <c r="L526" s="124">
        <v>45718</v>
      </c>
    </row>
    <row r="527" spans="1:12" x14ac:dyDescent="0.25">
      <c r="A527">
        <v>523</v>
      </c>
      <c r="B527" t="s">
        <v>9988</v>
      </c>
      <c r="C527" s="14" t="s">
        <v>497</v>
      </c>
      <c r="D527" t="s">
        <v>498</v>
      </c>
      <c r="E527">
        <v>828</v>
      </c>
      <c r="F527">
        <f>SUMIFS('DAILY RECORDS'!$E$2:$E$19978,'DAILY RECORDS'!$B$2:$B$19978,C527,'DAILY RECORDS'!$G$2:$G$19978,"INWARD")</f>
        <v>0</v>
      </c>
      <c r="G527">
        <f>SUMIFS('DAILY RECORDS'!$E$2:$E$19978,'DAILY RECORDS'!$B$2:$B$19978,C527,'DAILY RECORDS'!$G$2:$G$19978,"OUTWARD")</f>
        <v>0</v>
      </c>
      <c r="H527">
        <f t="shared" si="8"/>
        <v>828</v>
      </c>
      <c r="I527" t="s">
        <v>14</v>
      </c>
      <c r="J527" t="s">
        <v>256</v>
      </c>
      <c r="K527" t="s">
        <v>499</v>
      </c>
      <c r="L527" s="124">
        <v>45718</v>
      </c>
    </row>
    <row r="528" spans="1:12" x14ac:dyDescent="0.25">
      <c r="A528">
        <v>524</v>
      </c>
      <c r="B528" t="s">
        <v>9988</v>
      </c>
      <c r="C528" s="14" t="s">
        <v>609</v>
      </c>
      <c r="D528" t="s">
        <v>610</v>
      </c>
      <c r="E528">
        <v>70</v>
      </c>
      <c r="F528">
        <f>SUMIFS('DAILY RECORDS'!$E$2:$E$19978,'DAILY RECORDS'!$B$2:$B$19978,C528,'DAILY RECORDS'!$G$2:$G$19978,"INWARD")</f>
        <v>0</v>
      </c>
      <c r="G528">
        <f>SUMIFS('DAILY RECORDS'!$E$2:$E$19978,'DAILY RECORDS'!$B$2:$B$19978,C528,'DAILY RECORDS'!$G$2:$G$19978,"OUTWARD")</f>
        <v>0</v>
      </c>
      <c r="H528">
        <f t="shared" si="8"/>
        <v>70</v>
      </c>
      <c r="I528" t="s">
        <v>14</v>
      </c>
      <c r="J528" t="s">
        <v>256</v>
      </c>
      <c r="K528" t="s">
        <v>68</v>
      </c>
      <c r="L528" s="124">
        <v>45718</v>
      </c>
    </row>
    <row r="529" spans="1:12" x14ac:dyDescent="0.25">
      <c r="A529">
        <v>525</v>
      </c>
      <c r="B529" t="s">
        <v>9988</v>
      </c>
      <c r="C529" s="14" t="s">
        <v>477</v>
      </c>
      <c r="D529" t="s">
        <v>478</v>
      </c>
      <c r="E529">
        <v>36</v>
      </c>
      <c r="F529">
        <f>SUMIFS('DAILY RECORDS'!$E$2:$E$19978,'DAILY RECORDS'!$B$2:$B$19978,C529,'DAILY RECORDS'!$G$2:$G$19978,"INWARD")</f>
        <v>0</v>
      </c>
      <c r="G529">
        <f>SUMIFS('DAILY RECORDS'!$E$2:$E$19978,'DAILY RECORDS'!$B$2:$B$19978,C529,'DAILY RECORDS'!$G$2:$G$19978,"OUTWARD")</f>
        <v>0</v>
      </c>
      <c r="H529">
        <f t="shared" si="8"/>
        <v>36</v>
      </c>
      <c r="I529" t="s">
        <v>14</v>
      </c>
      <c r="J529" t="s">
        <v>256</v>
      </c>
      <c r="K529" t="s">
        <v>479</v>
      </c>
      <c r="L529" s="124">
        <v>45718</v>
      </c>
    </row>
    <row r="530" spans="1:12" x14ac:dyDescent="0.25">
      <c r="A530">
        <v>526</v>
      </c>
      <c r="B530" t="s">
        <v>9988</v>
      </c>
      <c r="C530" s="14" t="s">
        <v>482</v>
      </c>
      <c r="D530" t="s">
        <v>483</v>
      </c>
      <c r="E530">
        <v>4</v>
      </c>
      <c r="F530">
        <f>SUMIFS('DAILY RECORDS'!$E$2:$E$19978,'DAILY RECORDS'!$B$2:$B$19978,C530,'DAILY RECORDS'!$G$2:$G$19978,"INWARD")</f>
        <v>0</v>
      </c>
      <c r="G530">
        <f>SUMIFS('DAILY RECORDS'!$E$2:$E$19978,'DAILY RECORDS'!$B$2:$B$19978,C530,'DAILY RECORDS'!$G$2:$G$19978,"OUTWARD")</f>
        <v>4</v>
      </c>
      <c r="H530">
        <f t="shared" si="8"/>
        <v>0</v>
      </c>
      <c r="I530" t="s">
        <v>14</v>
      </c>
      <c r="J530" t="s">
        <v>256</v>
      </c>
      <c r="K530" t="s">
        <v>484</v>
      </c>
      <c r="L530" s="124">
        <v>45718</v>
      </c>
    </row>
    <row r="531" spans="1:12" x14ac:dyDescent="0.25">
      <c r="A531">
        <v>527</v>
      </c>
      <c r="B531" t="s">
        <v>9988</v>
      </c>
      <c r="C531" s="14" t="s">
        <v>485</v>
      </c>
      <c r="D531" t="s">
        <v>486</v>
      </c>
      <c r="E531">
        <v>320</v>
      </c>
      <c r="F531">
        <f>SUMIFS('DAILY RECORDS'!$E$2:$E$19978,'DAILY RECORDS'!$B$2:$B$19978,C531,'DAILY RECORDS'!$G$2:$G$19978,"INWARD")</f>
        <v>1197</v>
      </c>
      <c r="G531">
        <f>SUMIFS('DAILY RECORDS'!$E$2:$E$19978,'DAILY RECORDS'!$B$2:$B$19978,C531,'DAILY RECORDS'!$G$2:$G$19978,"OUTWARD")</f>
        <v>528</v>
      </c>
      <c r="H531">
        <f t="shared" si="8"/>
        <v>989</v>
      </c>
      <c r="I531" t="s">
        <v>14</v>
      </c>
      <c r="J531" t="s">
        <v>256</v>
      </c>
      <c r="K531" t="s">
        <v>487</v>
      </c>
      <c r="L531" s="124">
        <v>45718</v>
      </c>
    </row>
    <row r="532" spans="1:12" x14ac:dyDescent="0.25">
      <c r="A532">
        <v>528</v>
      </c>
      <c r="B532" t="s">
        <v>9988</v>
      </c>
      <c r="C532" s="14" t="s">
        <v>598</v>
      </c>
      <c r="D532" t="s">
        <v>599</v>
      </c>
      <c r="E532">
        <v>816</v>
      </c>
      <c r="F532">
        <f>SUMIFS('DAILY RECORDS'!$E$2:$E$19978,'DAILY RECORDS'!$B$2:$B$19978,C532,'DAILY RECORDS'!$G$2:$G$19978,"INWARD")</f>
        <v>0</v>
      </c>
      <c r="G532">
        <f>SUMIFS('DAILY RECORDS'!$E$2:$E$19978,'DAILY RECORDS'!$B$2:$B$19978,C532,'DAILY RECORDS'!$G$2:$G$19978,"OUTWARD")</f>
        <v>0</v>
      </c>
      <c r="H532">
        <f t="shared" si="8"/>
        <v>816</v>
      </c>
      <c r="I532" t="s">
        <v>14</v>
      </c>
      <c r="J532" t="s">
        <v>256</v>
      </c>
      <c r="K532" t="s">
        <v>96</v>
      </c>
      <c r="L532" s="124">
        <v>45718</v>
      </c>
    </row>
    <row r="533" spans="1:12" x14ac:dyDescent="0.25">
      <c r="A533">
        <v>529</v>
      </c>
      <c r="B533" t="s">
        <v>9988</v>
      </c>
      <c r="C533" s="14" t="s">
        <v>600</v>
      </c>
      <c r="D533" t="s">
        <v>601</v>
      </c>
      <c r="E533">
        <v>396</v>
      </c>
      <c r="F533">
        <f>SUMIFS('DAILY RECORDS'!$E$2:$E$19978,'DAILY RECORDS'!$B$2:$B$19978,C533,'DAILY RECORDS'!$G$2:$G$19978,"INWARD")</f>
        <v>0</v>
      </c>
      <c r="G533">
        <f>SUMIFS('DAILY RECORDS'!$E$2:$E$19978,'DAILY RECORDS'!$B$2:$B$19978,C533,'DAILY RECORDS'!$G$2:$G$19978,"OUTWARD")</f>
        <v>0</v>
      </c>
      <c r="H533">
        <f t="shared" si="8"/>
        <v>396</v>
      </c>
      <c r="I533" t="s">
        <v>14</v>
      </c>
      <c r="J533" t="s">
        <v>256</v>
      </c>
      <c r="K533" t="s">
        <v>602</v>
      </c>
      <c r="L533" s="124">
        <v>45718</v>
      </c>
    </row>
    <row r="534" spans="1:12" x14ac:dyDescent="0.25">
      <c r="A534">
        <v>530</v>
      </c>
      <c r="B534" t="s">
        <v>9988</v>
      </c>
      <c r="C534" s="14" t="s">
        <v>603</v>
      </c>
      <c r="D534" t="s">
        <v>604</v>
      </c>
      <c r="E534">
        <v>56</v>
      </c>
      <c r="F534">
        <f>SUMIFS('DAILY RECORDS'!$E$2:$E$19978,'DAILY RECORDS'!$B$2:$B$19978,C534,'DAILY RECORDS'!$G$2:$G$19978,"INWARD")</f>
        <v>3</v>
      </c>
      <c r="G534">
        <f>SUMIFS('DAILY RECORDS'!$E$2:$E$19978,'DAILY RECORDS'!$B$2:$B$19978,C534,'DAILY RECORDS'!$G$2:$G$19978,"OUTWARD")</f>
        <v>0</v>
      </c>
      <c r="H534">
        <f t="shared" si="8"/>
        <v>59</v>
      </c>
      <c r="I534" t="s">
        <v>14</v>
      </c>
      <c r="J534" t="s">
        <v>256</v>
      </c>
      <c r="K534" t="s">
        <v>605</v>
      </c>
      <c r="L534" s="124">
        <v>45718</v>
      </c>
    </row>
    <row r="535" spans="1:12" x14ac:dyDescent="0.25">
      <c r="A535">
        <v>531</v>
      </c>
      <c r="B535" t="s">
        <v>9988</v>
      </c>
      <c r="C535" s="14" t="s">
        <v>606</v>
      </c>
      <c r="D535" t="s">
        <v>607</v>
      </c>
      <c r="E535">
        <v>52</v>
      </c>
      <c r="F535">
        <f>SUMIFS('DAILY RECORDS'!$E$2:$E$19978,'DAILY RECORDS'!$B$2:$B$19978,C535,'DAILY RECORDS'!$G$2:$G$19978,"INWARD")</f>
        <v>0</v>
      </c>
      <c r="G535">
        <f>SUMIFS('DAILY RECORDS'!$E$2:$E$19978,'DAILY RECORDS'!$B$2:$B$19978,C535,'DAILY RECORDS'!$G$2:$G$19978,"OUTWARD")</f>
        <v>9</v>
      </c>
      <c r="H535">
        <f t="shared" si="8"/>
        <v>43</v>
      </c>
      <c r="I535" t="s">
        <v>14</v>
      </c>
      <c r="J535" t="s">
        <v>256</v>
      </c>
      <c r="K535" t="s">
        <v>608</v>
      </c>
      <c r="L535" s="124">
        <v>45718</v>
      </c>
    </row>
    <row r="536" spans="1:12" x14ac:dyDescent="0.25">
      <c r="A536">
        <v>532</v>
      </c>
      <c r="B536" t="s">
        <v>9988</v>
      </c>
      <c r="C536" s="14" t="s">
        <v>587</v>
      </c>
      <c r="D536" t="s">
        <v>588</v>
      </c>
      <c r="E536">
        <v>374</v>
      </c>
      <c r="F536">
        <f>SUMIFS('DAILY RECORDS'!$E$2:$E$19978,'DAILY RECORDS'!$B$2:$B$19978,C536,'DAILY RECORDS'!$G$2:$G$19978,"INWARD")</f>
        <v>0</v>
      </c>
      <c r="G536">
        <f>SUMIFS('DAILY RECORDS'!$E$2:$E$19978,'DAILY RECORDS'!$B$2:$B$19978,C536,'DAILY RECORDS'!$G$2:$G$19978,"OUTWARD")</f>
        <v>120</v>
      </c>
      <c r="H536">
        <f t="shared" si="8"/>
        <v>254</v>
      </c>
      <c r="I536" t="s">
        <v>14</v>
      </c>
      <c r="J536" t="s">
        <v>256</v>
      </c>
      <c r="K536" t="s">
        <v>95</v>
      </c>
      <c r="L536" s="124">
        <v>45718</v>
      </c>
    </row>
    <row r="537" spans="1:12" x14ac:dyDescent="0.25">
      <c r="A537">
        <v>533</v>
      </c>
      <c r="B537" t="s">
        <v>9988</v>
      </c>
      <c r="C537" s="14" t="s">
        <v>589</v>
      </c>
      <c r="D537" t="s">
        <v>590</v>
      </c>
      <c r="E537">
        <v>839</v>
      </c>
      <c r="F537">
        <f>SUMIFS('DAILY RECORDS'!$E$2:$E$19978,'DAILY RECORDS'!$B$2:$B$19978,C537,'DAILY RECORDS'!$G$2:$G$19978,"INWARD")</f>
        <v>0</v>
      </c>
      <c r="G537">
        <f>SUMIFS('DAILY RECORDS'!$E$2:$E$19978,'DAILY RECORDS'!$B$2:$B$19978,C537,'DAILY RECORDS'!$G$2:$G$19978,"OUTWARD")</f>
        <v>0</v>
      </c>
      <c r="H537">
        <f t="shared" si="8"/>
        <v>839</v>
      </c>
      <c r="I537" t="s">
        <v>14</v>
      </c>
      <c r="J537" t="s">
        <v>256</v>
      </c>
      <c r="K537" t="s">
        <v>591</v>
      </c>
      <c r="L537" s="124">
        <v>45718</v>
      </c>
    </row>
    <row r="538" spans="1:12" x14ac:dyDescent="0.25">
      <c r="A538">
        <v>534</v>
      </c>
      <c r="B538" t="s">
        <v>9988</v>
      </c>
      <c r="C538" s="14" t="s">
        <v>592</v>
      </c>
      <c r="D538" t="s">
        <v>593</v>
      </c>
      <c r="E538">
        <v>84</v>
      </c>
      <c r="F538">
        <f>SUMIFS('DAILY RECORDS'!$E$2:$E$19978,'DAILY RECORDS'!$B$2:$B$19978,C538,'DAILY RECORDS'!$G$2:$G$19978,"INWARD")</f>
        <v>0</v>
      </c>
      <c r="G538">
        <f>SUMIFS('DAILY RECORDS'!$E$2:$E$19978,'DAILY RECORDS'!$B$2:$B$19978,C538,'DAILY RECORDS'!$G$2:$G$19978,"OUTWARD")</f>
        <v>0</v>
      </c>
      <c r="H538">
        <f t="shared" si="8"/>
        <v>84</v>
      </c>
      <c r="I538" t="s">
        <v>14</v>
      </c>
      <c r="J538" t="s">
        <v>256</v>
      </c>
      <c r="K538" t="s">
        <v>594</v>
      </c>
      <c r="L538" s="124">
        <v>45718</v>
      </c>
    </row>
    <row r="539" spans="1:12" x14ac:dyDescent="0.25">
      <c r="A539">
        <v>535</v>
      </c>
      <c r="B539" t="s">
        <v>9988</v>
      </c>
      <c r="C539" s="14" t="s">
        <v>595</v>
      </c>
      <c r="D539" t="s">
        <v>596</v>
      </c>
      <c r="E539">
        <v>15</v>
      </c>
      <c r="F539">
        <f>SUMIFS('DAILY RECORDS'!$E$2:$E$19978,'DAILY RECORDS'!$B$2:$B$19978,C539,'DAILY RECORDS'!$G$2:$G$19978,"INWARD")</f>
        <v>0</v>
      </c>
      <c r="G539">
        <f>SUMIFS('DAILY RECORDS'!$E$2:$E$19978,'DAILY RECORDS'!$B$2:$B$19978,C539,'DAILY RECORDS'!$G$2:$G$19978,"OUTWARD")</f>
        <v>0</v>
      </c>
      <c r="H539">
        <f t="shared" si="8"/>
        <v>15</v>
      </c>
      <c r="I539" t="s">
        <v>14</v>
      </c>
      <c r="J539" t="s">
        <v>256</v>
      </c>
      <c r="K539" t="s">
        <v>597</v>
      </c>
      <c r="L539" s="124">
        <v>45718</v>
      </c>
    </row>
    <row r="540" spans="1:12" x14ac:dyDescent="0.25">
      <c r="A540">
        <v>536</v>
      </c>
      <c r="B540" t="s">
        <v>9988</v>
      </c>
      <c r="C540" s="14" t="s">
        <v>580</v>
      </c>
      <c r="D540" t="s">
        <v>581</v>
      </c>
      <c r="E540">
        <v>81</v>
      </c>
      <c r="F540">
        <f>SUMIFS('DAILY RECORDS'!$E$2:$E$19978,'DAILY RECORDS'!$B$2:$B$19978,C540,'DAILY RECORDS'!$G$2:$G$19978,"INWARD")</f>
        <v>500</v>
      </c>
      <c r="G540">
        <f>SUMIFS('DAILY RECORDS'!$E$2:$E$19978,'DAILY RECORDS'!$B$2:$B$19978,C540,'DAILY RECORDS'!$G$2:$G$19978,"OUTWARD")</f>
        <v>300</v>
      </c>
      <c r="H540">
        <f t="shared" si="8"/>
        <v>281</v>
      </c>
      <c r="I540" t="s">
        <v>14</v>
      </c>
      <c r="J540" t="s">
        <v>256</v>
      </c>
      <c r="K540" t="s">
        <v>582</v>
      </c>
      <c r="L540" s="124">
        <v>45718</v>
      </c>
    </row>
    <row r="541" spans="1:12" x14ac:dyDescent="0.25">
      <c r="A541">
        <v>537</v>
      </c>
      <c r="B541" t="s">
        <v>9988</v>
      </c>
      <c r="C541" s="14" t="s">
        <v>583</v>
      </c>
      <c r="D541" t="s">
        <v>584</v>
      </c>
      <c r="E541">
        <v>352</v>
      </c>
      <c r="F541">
        <f>SUMIFS('DAILY RECORDS'!$E$2:$E$19978,'DAILY RECORDS'!$B$2:$B$19978,C541,'DAILY RECORDS'!$G$2:$G$19978,"INWARD")</f>
        <v>0</v>
      </c>
      <c r="G541">
        <f>SUMIFS('DAILY RECORDS'!$E$2:$E$19978,'DAILY RECORDS'!$B$2:$B$19978,C541,'DAILY RECORDS'!$G$2:$G$19978,"OUTWARD")</f>
        <v>0</v>
      </c>
      <c r="H541">
        <f t="shared" si="8"/>
        <v>352</v>
      </c>
      <c r="I541" t="s">
        <v>14</v>
      </c>
      <c r="J541" t="s">
        <v>256</v>
      </c>
      <c r="K541" t="s">
        <v>585</v>
      </c>
      <c r="L541" s="124">
        <v>45718</v>
      </c>
    </row>
    <row r="542" spans="1:12" x14ac:dyDescent="0.25">
      <c r="A542">
        <v>538</v>
      </c>
      <c r="B542" t="s">
        <v>9988</v>
      </c>
      <c r="C542" s="14" t="s">
        <v>568</v>
      </c>
      <c r="D542" t="s">
        <v>569</v>
      </c>
      <c r="E542">
        <v>0</v>
      </c>
      <c r="F542">
        <f>SUMIFS('DAILY RECORDS'!$E$2:$E$19978,'DAILY RECORDS'!$B$2:$B$19978,C542,'DAILY RECORDS'!$G$2:$G$19978,"INWARD")</f>
        <v>0</v>
      </c>
      <c r="G542">
        <f>SUMIFS('DAILY RECORDS'!$E$2:$E$19978,'DAILY RECORDS'!$B$2:$B$19978,C542,'DAILY RECORDS'!$G$2:$G$19978,"OUTWARD")</f>
        <v>142</v>
      </c>
      <c r="H542">
        <f t="shared" si="8"/>
        <v>-142</v>
      </c>
      <c r="I542" t="s">
        <v>14</v>
      </c>
      <c r="J542" t="s">
        <v>256</v>
      </c>
      <c r="K542" t="s">
        <v>570</v>
      </c>
      <c r="L542" s="124">
        <v>45718</v>
      </c>
    </row>
    <row r="543" spans="1:12" x14ac:dyDescent="0.25">
      <c r="A543">
        <v>539</v>
      </c>
      <c r="B543" t="s">
        <v>9988</v>
      </c>
      <c r="C543" s="14" t="s">
        <v>571</v>
      </c>
      <c r="D543" t="s">
        <v>572</v>
      </c>
      <c r="E543">
        <v>1</v>
      </c>
      <c r="F543">
        <f>SUMIFS('DAILY RECORDS'!$E$2:$E$19978,'DAILY RECORDS'!$B$2:$B$19978,C543,'DAILY RECORDS'!$G$2:$G$19978,"INWARD")</f>
        <v>0</v>
      </c>
      <c r="G543">
        <f>SUMIFS('DAILY RECORDS'!$E$2:$E$19978,'DAILY RECORDS'!$B$2:$B$19978,C543,'DAILY RECORDS'!$G$2:$G$19978,"OUTWARD")</f>
        <v>0</v>
      </c>
      <c r="H543">
        <f t="shared" si="8"/>
        <v>1</v>
      </c>
      <c r="I543" t="s">
        <v>14</v>
      </c>
      <c r="J543" t="s">
        <v>256</v>
      </c>
      <c r="K543" t="s">
        <v>573</v>
      </c>
      <c r="L543" s="124">
        <v>45718</v>
      </c>
    </row>
    <row r="544" spans="1:12" x14ac:dyDescent="0.25">
      <c r="A544">
        <v>540</v>
      </c>
      <c r="B544" t="s">
        <v>9988</v>
      </c>
      <c r="C544" s="14" t="s">
        <v>574</v>
      </c>
      <c r="D544" t="s">
        <v>575</v>
      </c>
      <c r="E544">
        <v>12</v>
      </c>
      <c r="F544">
        <f>SUMIFS('DAILY RECORDS'!$E$2:$E$19978,'DAILY RECORDS'!$B$2:$B$19978,C544,'DAILY RECORDS'!$G$2:$G$19978,"INWARD")</f>
        <v>108</v>
      </c>
      <c r="G544">
        <f>SUMIFS('DAILY RECORDS'!$E$2:$E$19978,'DAILY RECORDS'!$B$2:$B$19978,C544,'DAILY RECORDS'!$G$2:$G$19978,"OUTWARD")</f>
        <v>36</v>
      </c>
      <c r="H544">
        <f t="shared" si="8"/>
        <v>84</v>
      </c>
      <c r="I544" t="s">
        <v>14</v>
      </c>
      <c r="J544" t="s">
        <v>256</v>
      </c>
      <c r="K544" t="s">
        <v>576</v>
      </c>
      <c r="L544" s="124">
        <v>45718</v>
      </c>
    </row>
    <row r="545" spans="1:12" x14ac:dyDescent="0.25">
      <c r="A545">
        <v>541</v>
      </c>
      <c r="B545" t="s">
        <v>9988</v>
      </c>
      <c r="C545" s="14" t="s">
        <v>577</v>
      </c>
      <c r="D545" t="s">
        <v>578</v>
      </c>
      <c r="E545">
        <v>54</v>
      </c>
      <c r="F545">
        <f>SUMIFS('DAILY RECORDS'!$E$2:$E$19978,'DAILY RECORDS'!$B$2:$B$19978,C545,'DAILY RECORDS'!$G$2:$G$19978,"INWARD")</f>
        <v>108</v>
      </c>
      <c r="G545">
        <f>SUMIFS('DAILY RECORDS'!$E$2:$E$19978,'DAILY RECORDS'!$B$2:$B$19978,C545,'DAILY RECORDS'!$G$2:$G$19978,"OUTWARD")</f>
        <v>36</v>
      </c>
      <c r="H545">
        <f t="shared" si="8"/>
        <v>126</v>
      </c>
      <c r="I545" t="s">
        <v>14</v>
      </c>
      <c r="J545" t="s">
        <v>256</v>
      </c>
      <c r="K545" t="s">
        <v>579</v>
      </c>
      <c r="L545" s="124">
        <v>45718</v>
      </c>
    </row>
    <row r="546" spans="1:12" x14ac:dyDescent="0.25">
      <c r="A546">
        <v>542</v>
      </c>
      <c r="B546" t="s">
        <v>9988</v>
      </c>
      <c r="C546" s="14" t="s">
        <v>1255</v>
      </c>
      <c r="D546" t="s">
        <v>1256</v>
      </c>
      <c r="E546">
        <v>692</v>
      </c>
      <c r="F546">
        <f>SUMIFS('DAILY RECORDS'!$E$2:$E$19978,'DAILY RECORDS'!$B$2:$B$19978,C546,'DAILY RECORDS'!$G$2:$G$19978,"INWARD")</f>
        <v>8106</v>
      </c>
      <c r="G546">
        <f>SUMIFS('DAILY RECORDS'!$E$2:$E$19978,'DAILY RECORDS'!$B$2:$B$19978,C546,'DAILY RECORDS'!$G$2:$G$19978,"OUTWARD")</f>
        <v>1884</v>
      </c>
      <c r="H546">
        <f t="shared" si="8"/>
        <v>6914</v>
      </c>
      <c r="I546" t="s">
        <v>8414</v>
      </c>
      <c r="J546" t="s">
        <v>256</v>
      </c>
      <c r="K546" t="s">
        <v>184</v>
      </c>
      <c r="L546" s="124">
        <v>45786</v>
      </c>
    </row>
    <row r="547" spans="1:12" x14ac:dyDescent="0.25">
      <c r="A547">
        <v>543</v>
      </c>
      <c r="B547" t="s">
        <v>9988</v>
      </c>
      <c r="C547" s="14" t="s">
        <v>1248</v>
      </c>
      <c r="D547" t="s">
        <v>1249</v>
      </c>
      <c r="E547">
        <v>140</v>
      </c>
      <c r="F547">
        <f>SUMIFS('DAILY RECORDS'!$E$2:$E$19978,'DAILY RECORDS'!$B$2:$B$19978,C547,'DAILY RECORDS'!$G$2:$G$19978,"INWARD")</f>
        <v>12</v>
      </c>
      <c r="G547">
        <f>SUMIFS('DAILY RECORDS'!$E$2:$E$19978,'DAILY RECORDS'!$B$2:$B$19978,C547,'DAILY RECORDS'!$G$2:$G$19978,"OUTWARD")</f>
        <v>2</v>
      </c>
      <c r="H547">
        <f t="shared" si="8"/>
        <v>150</v>
      </c>
      <c r="I547" t="s">
        <v>8414</v>
      </c>
      <c r="J547" t="s">
        <v>256</v>
      </c>
      <c r="K547" t="s">
        <v>71</v>
      </c>
      <c r="L547" s="124">
        <v>45719</v>
      </c>
    </row>
    <row r="548" spans="1:12" x14ac:dyDescent="0.25">
      <c r="A548">
        <v>544</v>
      </c>
      <c r="B548" t="s">
        <v>9988</v>
      </c>
      <c r="C548" s="14" t="s">
        <v>1253</v>
      </c>
      <c r="D548" t="s">
        <v>1254</v>
      </c>
      <c r="E548">
        <v>99</v>
      </c>
      <c r="F548">
        <f>SUMIFS('DAILY RECORDS'!$E$2:$E$19978,'DAILY RECORDS'!$B$2:$B$19978,C548,'DAILY RECORDS'!$G$2:$G$19978,"INWARD")</f>
        <v>0</v>
      </c>
      <c r="G548">
        <f>SUMIFS('DAILY RECORDS'!$E$2:$E$19978,'DAILY RECORDS'!$B$2:$B$19978,C548,'DAILY RECORDS'!$G$2:$G$19978,"OUTWARD")</f>
        <v>0</v>
      </c>
      <c r="H548">
        <f t="shared" si="8"/>
        <v>99</v>
      </c>
      <c r="I548" t="s">
        <v>8414</v>
      </c>
      <c r="J548" t="s">
        <v>256</v>
      </c>
      <c r="K548" t="s">
        <v>670</v>
      </c>
      <c r="L548" s="124">
        <v>45719</v>
      </c>
    </row>
    <row r="549" spans="1:12" x14ac:dyDescent="0.25">
      <c r="A549">
        <v>545</v>
      </c>
      <c r="B549" t="s">
        <v>9988</v>
      </c>
      <c r="C549" s="14" t="s">
        <v>1244</v>
      </c>
      <c r="D549" t="s">
        <v>1245</v>
      </c>
      <c r="E549">
        <v>510</v>
      </c>
      <c r="F549">
        <f>SUMIFS('DAILY RECORDS'!$E$2:$E$19978,'DAILY RECORDS'!$B$2:$B$19978,C549,'DAILY RECORDS'!$G$2:$G$19978,"INWARD")</f>
        <v>6</v>
      </c>
      <c r="G549">
        <f>SUMIFS('DAILY RECORDS'!$E$2:$E$19978,'DAILY RECORDS'!$B$2:$B$19978,C549,'DAILY RECORDS'!$G$2:$G$19978,"OUTWARD")</f>
        <v>48</v>
      </c>
      <c r="H549">
        <f t="shared" si="8"/>
        <v>468</v>
      </c>
      <c r="I549" t="s">
        <v>8414</v>
      </c>
      <c r="J549" t="s">
        <v>256</v>
      </c>
      <c r="K549" t="s">
        <v>74</v>
      </c>
      <c r="L549" s="124">
        <v>45719</v>
      </c>
    </row>
    <row r="550" spans="1:12" x14ac:dyDescent="0.25">
      <c r="A550">
        <v>546</v>
      </c>
      <c r="B550" t="s">
        <v>9988</v>
      </c>
      <c r="C550" s="14" t="s">
        <v>1246</v>
      </c>
      <c r="D550" t="s">
        <v>1247</v>
      </c>
      <c r="E550">
        <v>1</v>
      </c>
      <c r="F550">
        <f>SUMIFS('DAILY RECORDS'!$E$2:$E$19978,'DAILY RECORDS'!$B$2:$B$19978,C550,'DAILY RECORDS'!$G$2:$G$19978,"INWARD")</f>
        <v>237</v>
      </c>
      <c r="G550">
        <f>SUMIFS('DAILY RECORDS'!$E$2:$E$19978,'DAILY RECORDS'!$B$2:$B$19978,C550,'DAILY RECORDS'!$G$2:$G$19978,"OUTWARD")</f>
        <v>57</v>
      </c>
      <c r="H550">
        <f t="shared" si="8"/>
        <v>181</v>
      </c>
      <c r="I550" t="s">
        <v>8414</v>
      </c>
      <c r="J550" t="s">
        <v>256</v>
      </c>
      <c r="K550" t="s">
        <v>665</v>
      </c>
      <c r="L550" s="124">
        <v>45719</v>
      </c>
    </row>
    <row r="551" spans="1:12" x14ac:dyDescent="0.25">
      <c r="A551">
        <v>547</v>
      </c>
      <c r="B551" t="s">
        <v>9988</v>
      </c>
      <c r="C551" s="14" t="s">
        <v>1241</v>
      </c>
      <c r="D551" t="s">
        <v>1242</v>
      </c>
      <c r="E551">
        <v>60</v>
      </c>
      <c r="F551">
        <f>SUMIFS('DAILY RECORDS'!$E$2:$E$19978,'DAILY RECORDS'!$B$2:$B$19978,C551,'DAILY RECORDS'!$G$2:$G$19978,"INWARD")</f>
        <v>0</v>
      </c>
      <c r="G551">
        <f>SUMIFS('DAILY RECORDS'!$E$2:$E$19978,'DAILY RECORDS'!$B$2:$B$19978,C551,'DAILY RECORDS'!$G$2:$G$19978,"OUTWARD")</f>
        <v>60</v>
      </c>
      <c r="H551">
        <f t="shared" si="8"/>
        <v>0</v>
      </c>
      <c r="I551" t="s">
        <v>8414</v>
      </c>
      <c r="J551" t="s">
        <v>256</v>
      </c>
      <c r="K551" t="s">
        <v>200</v>
      </c>
      <c r="L551" s="124">
        <v>45719</v>
      </c>
    </row>
    <row r="552" spans="1:12" x14ac:dyDescent="0.25">
      <c r="A552">
        <v>548</v>
      </c>
      <c r="B552" t="s">
        <v>9988</v>
      </c>
      <c r="C552" s="14" t="s">
        <v>1243</v>
      </c>
      <c r="D552" t="s">
        <v>4511</v>
      </c>
      <c r="E552">
        <v>24</v>
      </c>
      <c r="F552">
        <f>SUMIFS('DAILY RECORDS'!$E$2:$E$19978,'DAILY RECORDS'!$B$2:$B$19978,C552,'DAILY RECORDS'!$G$2:$G$19978,"INWARD")</f>
        <v>60</v>
      </c>
      <c r="G552">
        <f>SUMIFS('DAILY RECORDS'!$E$2:$E$19978,'DAILY RECORDS'!$B$2:$B$19978,C552,'DAILY RECORDS'!$G$2:$G$19978,"OUTWARD")</f>
        <v>12</v>
      </c>
      <c r="H552">
        <f t="shared" si="8"/>
        <v>72</v>
      </c>
      <c r="I552" t="s">
        <v>8414</v>
      </c>
      <c r="J552" t="s">
        <v>256</v>
      </c>
      <c r="K552" t="s">
        <v>658</v>
      </c>
      <c r="L552" s="124">
        <v>45719</v>
      </c>
    </row>
    <row r="553" spans="1:12" x14ac:dyDescent="0.25">
      <c r="A553">
        <v>549</v>
      </c>
      <c r="B553" t="s">
        <v>9988</v>
      </c>
      <c r="C553" s="14" t="s">
        <v>474</v>
      </c>
      <c r="D553" t="s">
        <v>4510</v>
      </c>
      <c r="E553">
        <v>24</v>
      </c>
      <c r="F553">
        <f>SUMIFS('DAILY RECORDS'!$E$2:$E$19978,'DAILY RECORDS'!$B$2:$B$19978,C553,'DAILY RECORDS'!$G$2:$G$19978,"INWARD")</f>
        <v>60</v>
      </c>
      <c r="G553">
        <f>SUMIFS('DAILY RECORDS'!$E$2:$E$19978,'DAILY RECORDS'!$B$2:$B$19978,C553,'DAILY RECORDS'!$G$2:$G$19978,"OUTWARD")</f>
        <v>42</v>
      </c>
      <c r="H553">
        <f t="shared" si="8"/>
        <v>42</v>
      </c>
      <c r="I553" t="s">
        <v>8414</v>
      </c>
      <c r="J553" t="s">
        <v>256</v>
      </c>
      <c r="K553" t="s">
        <v>108</v>
      </c>
      <c r="L553" s="124">
        <v>45718</v>
      </c>
    </row>
    <row r="554" spans="1:12" x14ac:dyDescent="0.25">
      <c r="A554">
        <v>550</v>
      </c>
      <c r="B554" t="s">
        <v>9988</v>
      </c>
      <c r="C554" s="14" t="s">
        <v>475</v>
      </c>
      <c r="D554" t="s">
        <v>4512</v>
      </c>
      <c r="E554">
        <v>18</v>
      </c>
      <c r="F554">
        <f>SUMIFS('DAILY RECORDS'!$E$2:$E$19978,'DAILY RECORDS'!$B$2:$B$19978,C554,'DAILY RECORDS'!$G$2:$G$19978,"INWARD")</f>
        <v>60</v>
      </c>
      <c r="G554">
        <f>SUMIFS('DAILY RECORDS'!$E$2:$E$19978,'DAILY RECORDS'!$B$2:$B$19978,C554,'DAILY RECORDS'!$G$2:$G$19978,"OUTWARD")</f>
        <v>30</v>
      </c>
      <c r="H554">
        <f t="shared" si="8"/>
        <v>48</v>
      </c>
      <c r="I554" t="s">
        <v>8414</v>
      </c>
      <c r="J554" t="s">
        <v>256</v>
      </c>
      <c r="K554" t="s">
        <v>476</v>
      </c>
      <c r="L554" s="124">
        <v>45718</v>
      </c>
    </row>
    <row r="555" spans="1:12" x14ac:dyDescent="0.25">
      <c r="A555">
        <v>551</v>
      </c>
      <c r="B555" t="s">
        <v>9988</v>
      </c>
      <c r="C555" s="14" t="s">
        <v>468</v>
      </c>
      <c r="D555" t="s">
        <v>469</v>
      </c>
      <c r="E555">
        <v>20</v>
      </c>
      <c r="F555">
        <f>SUMIFS('DAILY RECORDS'!$E$2:$E$19978,'DAILY RECORDS'!$B$2:$B$19978,C555,'DAILY RECORDS'!$G$2:$G$19978,"INWARD")</f>
        <v>0</v>
      </c>
      <c r="G555">
        <f>SUMIFS('DAILY RECORDS'!$E$2:$E$19978,'DAILY RECORDS'!$B$2:$B$19978,C555,'DAILY RECORDS'!$G$2:$G$19978,"OUTWARD")</f>
        <v>45</v>
      </c>
      <c r="H555">
        <f t="shared" si="8"/>
        <v>-25</v>
      </c>
      <c r="I555" t="s">
        <v>8414</v>
      </c>
      <c r="J555" t="s">
        <v>256</v>
      </c>
      <c r="K555" t="s">
        <v>470</v>
      </c>
      <c r="L555" s="124">
        <v>45718</v>
      </c>
    </row>
    <row r="556" spans="1:12" x14ac:dyDescent="0.25">
      <c r="A556">
        <v>552</v>
      </c>
      <c r="B556" t="s">
        <v>9988</v>
      </c>
      <c r="C556" s="14" t="s">
        <v>471</v>
      </c>
      <c r="D556" t="s">
        <v>472</v>
      </c>
      <c r="E556">
        <v>86</v>
      </c>
      <c r="F556">
        <f>SUMIFS('DAILY RECORDS'!$E$2:$E$19978,'DAILY RECORDS'!$B$2:$B$19978,C556,'DAILY RECORDS'!$G$2:$G$19978,"INWARD")</f>
        <v>0</v>
      </c>
      <c r="G556">
        <f>SUMIFS('DAILY RECORDS'!$E$2:$E$19978,'DAILY RECORDS'!$B$2:$B$19978,C556,'DAILY RECORDS'!$G$2:$G$19978,"OUTWARD")</f>
        <v>20</v>
      </c>
      <c r="H556">
        <f t="shared" si="8"/>
        <v>66</v>
      </c>
      <c r="I556" t="s">
        <v>8414</v>
      </c>
      <c r="J556" t="s">
        <v>256</v>
      </c>
      <c r="K556" t="s">
        <v>473</v>
      </c>
      <c r="L556" s="124">
        <v>45718</v>
      </c>
    </row>
    <row r="557" spans="1:12" x14ac:dyDescent="0.25">
      <c r="A557">
        <v>553</v>
      </c>
      <c r="B557" t="s">
        <v>9988</v>
      </c>
      <c r="C557" s="14" t="s">
        <v>462</v>
      </c>
      <c r="D557" t="s">
        <v>463</v>
      </c>
      <c r="E557">
        <v>19</v>
      </c>
      <c r="F557">
        <f>SUMIFS('DAILY RECORDS'!$E$2:$E$19978,'DAILY RECORDS'!$B$2:$B$19978,C557,'DAILY RECORDS'!$G$2:$G$19978,"INWARD")</f>
        <v>60</v>
      </c>
      <c r="G557">
        <f>SUMIFS('DAILY RECORDS'!$E$2:$E$19978,'DAILY RECORDS'!$B$2:$B$19978,C557,'DAILY RECORDS'!$G$2:$G$19978,"OUTWARD")</f>
        <v>45</v>
      </c>
      <c r="H557">
        <f t="shared" si="8"/>
        <v>34</v>
      </c>
      <c r="I557" t="s">
        <v>8414</v>
      </c>
      <c r="J557" t="s">
        <v>256</v>
      </c>
      <c r="K557" t="s">
        <v>464</v>
      </c>
      <c r="L557" s="124">
        <v>45766</v>
      </c>
    </row>
    <row r="558" spans="1:12" x14ac:dyDescent="0.25">
      <c r="A558">
        <v>554</v>
      </c>
      <c r="B558" t="s">
        <v>9988</v>
      </c>
      <c r="C558" s="14" t="s">
        <v>465</v>
      </c>
      <c r="D558" t="s">
        <v>466</v>
      </c>
      <c r="E558">
        <v>80</v>
      </c>
      <c r="F558">
        <f>SUMIFS('DAILY RECORDS'!$E$2:$E$19978,'DAILY RECORDS'!$B$2:$B$19978,C558,'DAILY RECORDS'!$G$2:$G$19978,"INWARD")</f>
        <v>60</v>
      </c>
      <c r="G558">
        <f>SUMIFS('DAILY RECORDS'!$E$2:$E$19978,'DAILY RECORDS'!$B$2:$B$19978,C558,'DAILY RECORDS'!$G$2:$G$19978,"OUTWARD")</f>
        <v>36</v>
      </c>
      <c r="H558">
        <f t="shared" si="8"/>
        <v>104</v>
      </c>
      <c r="I558" t="s">
        <v>8414</v>
      </c>
      <c r="J558" t="s">
        <v>256</v>
      </c>
      <c r="K558" t="s">
        <v>467</v>
      </c>
      <c r="L558" s="124">
        <v>45718</v>
      </c>
    </row>
    <row r="559" spans="1:12" x14ac:dyDescent="0.25">
      <c r="A559">
        <v>555</v>
      </c>
      <c r="B559" t="s">
        <v>9988</v>
      </c>
      <c r="C559" s="14" t="s">
        <v>457</v>
      </c>
      <c r="D559" t="s">
        <v>4482</v>
      </c>
      <c r="E559">
        <v>95</v>
      </c>
      <c r="F559">
        <f>SUMIFS('DAILY RECORDS'!$E$2:$E$19978,'DAILY RECORDS'!$B$2:$B$19978,C559,'DAILY RECORDS'!$G$2:$G$19978,"INWARD")</f>
        <v>1</v>
      </c>
      <c r="G559">
        <f>SUMIFS('DAILY RECORDS'!$E$2:$E$19978,'DAILY RECORDS'!$B$2:$B$19978,C559,'DAILY RECORDS'!$G$2:$G$19978,"OUTWARD")</f>
        <v>6</v>
      </c>
      <c r="H559">
        <f t="shared" si="8"/>
        <v>90</v>
      </c>
      <c r="I559" t="s">
        <v>8414</v>
      </c>
      <c r="J559" t="s">
        <v>256</v>
      </c>
      <c r="K559" t="s">
        <v>458</v>
      </c>
      <c r="L559" s="124">
        <v>45718</v>
      </c>
    </row>
    <row r="560" spans="1:12" x14ac:dyDescent="0.25">
      <c r="A560">
        <v>556</v>
      </c>
      <c r="B560" t="s">
        <v>9988</v>
      </c>
      <c r="C560" s="14" t="s">
        <v>459</v>
      </c>
      <c r="D560" t="s">
        <v>4483</v>
      </c>
      <c r="E560">
        <v>56</v>
      </c>
      <c r="F560">
        <f>SUMIFS('DAILY RECORDS'!$E$2:$E$19978,'DAILY RECORDS'!$B$2:$B$19978,C560,'DAILY RECORDS'!$G$2:$G$19978,"INWARD")</f>
        <v>0</v>
      </c>
      <c r="G560">
        <f>SUMIFS('DAILY RECORDS'!$E$2:$E$19978,'DAILY RECORDS'!$B$2:$B$19978,C560,'DAILY RECORDS'!$G$2:$G$19978,"OUTWARD")</f>
        <v>24</v>
      </c>
      <c r="H560">
        <f t="shared" si="8"/>
        <v>32</v>
      </c>
      <c r="I560" t="s">
        <v>8414</v>
      </c>
      <c r="J560" t="s">
        <v>256</v>
      </c>
      <c r="K560" t="s">
        <v>461</v>
      </c>
      <c r="L560" s="124">
        <v>45718</v>
      </c>
    </row>
    <row r="561" spans="1:12" x14ac:dyDescent="0.25">
      <c r="A561">
        <v>557</v>
      </c>
      <c r="B561" t="s">
        <v>9988</v>
      </c>
      <c r="C561" s="14" t="s">
        <v>451</v>
      </c>
      <c r="D561" t="s">
        <v>452</v>
      </c>
      <c r="E561">
        <v>58</v>
      </c>
      <c r="F561">
        <f>SUMIFS('DAILY RECORDS'!$E$2:$E$19978,'DAILY RECORDS'!$B$2:$B$19978,C561,'DAILY RECORDS'!$G$2:$G$19978,"INWARD")</f>
        <v>0</v>
      </c>
      <c r="G561">
        <f>SUMIFS('DAILY RECORDS'!$E$2:$E$19978,'DAILY RECORDS'!$B$2:$B$19978,C561,'DAILY RECORDS'!$G$2:$G$19978,"OUTWARD")</f>
        <v>10</v>
      </c>
      <c r="H561">
        <f t="shared" si="8"/>
        <v>48</v>
      </c>
      <c r="I561" t="s">
        <v>8414</v>
      </c>
      <c r="J561" t="s">
        <v>256</v>
      </c>
      <c r="K561" t="s">
        <v>453</v>
      </c>
      <c r="L561" s="124">
        <v>45718</v>
      </c>
    </row>
    <row r="562" spans="1:12" x14ac:dyDescent="0.25">
      <c r="A562">
        <v>558</v>
      </c>
      <c r="B562" t="s">
        <v>9988</v>
      </c>
      <c r="C562" s="14" t="s">
        <v>454</v>
      </c>
      <c r="D562" t="s">
        <v>455</v>
      </c>
      <c r="E562">
        <v>4</v>
      </c>
      <c r="F562">
        <f>SUMIFS('DAILY RECORDS'!$E$2:$E$19978,'DAILY RECORDS'!$B$2:$B$19978,C562,'DAILY RECORDS'!$G$2:$G$19978,"INWARD")</f>
        <v>60</v>
      </c>
      <c r="G562">
        <f>SUMIFS('DAILY RECORDS'!$E$2:$E$19978,'DAILY RECORDS'!$B$2:$B$19978,C562,'DAILY RECORDS'!$G$2:$G$19978,"OUTWARD")</f>
        <v>44</v>
      </c>
      <c r="H562">
        <f t="shared" si="8"/>
        <v>20</v>
      </c>
      <c r="I562" t="s">
        <v>8414</v>
      </c>
      <c r="J562" t="s">
        <v>256</v>
      </c>
      <c r="K562" t="s">
        <v>456</v>
      </c>
      <c r="L562" s="124">
        <v>45718</v>
      </c>
    </row>
    <row r="563" spans="1:12" x14ac:dyDescent="0.25">
      <c r="A563">
        <v>559</v>
      </c>
      <c r="B563" t="s">
        <v>9988</v>
      </c>
      <c r="C563" s="14" t="s">
        <v>445</v>
      </c>
      <c r="D563" t="s">
        <v>446</v>
      </c>
      <c r="E563">
        <v>144</v>
      </c>
      <c r="F563">
        <f>SUMIFS('DAILY RECORDS'!$E$2:$E$19978,'DAILY RECORDS'!$B$2:$B$19978,C563,'DAILY RECORDS'!$G$2:$G$19978,"INWARD")</f>
        <v>0</v>
      </c>
      <c r="G563">
        <f>SUMIFS('DAILY RECORDS'!$E$2:$E$19978,'DAILY RECORDS'!$B$2:$B$19978,C563,'DAILY RECORDS'!$G$2:$G$19978,"OUTWARD")</f>
        <v>144</v>
      </c>
      <c r="H563">
        <f t="shared" si="8"/>
        <v>0</v>
      </c>
      <c r="I563" t="s">
        <v>14</v>
      </c>
      <c r="J563" t="s">
        <v>256</v>
      </c>
      <c r="K563" t="s">
        <v>447</v>
      </c>
      <c r="L563" s="124">
        <v>45718</v>
      </c>
    </row>
    <row r="564" spans="1:12" x14ac:dyDescent="0.25">
      <c r="A564">
        <v>560</v>
      </c>
      <c r="B564" t="s">
        <v>9988</v>
      </c>
      <c r="C564" s="14" t="s">
        <v>448</v>
      </c>
      <c r="D564" t="s">
        <v>449</v>
      </c>
      <c r="E564">
        <v>37</v>
      </c>
      <c r="F564">
        <f>SUMIFS('DAILY RECORDS'!$E$2:$E$19978,'DAILY RECORDS'!$B$2:$B$19978,C564,'DAILY RECORDS'!$G$2:$G$19978,"INWARD")</f>
        <v>0</v>
      </c>
      <c r="G564">
        <f>SUMIFS('DAILY RECORDS'!$E$2:$E$19978,'DAILY RECORDS'!$B$2:$B$19978,C564,'DAILY RECORDS'!$G$2:$G$19978,"OUTWARD")</f>
        <v>6</v>
      </c>
      <c r="H564">
        <f t="shared" si="8"/>
        <v>31</v>
      </c>
      <c r="I564" t="s">
        <v>8414</v>
      </c>
      <c r="J564" t="s">
        <v>256</v>
      </c>
      <c r="K564" t="s">
        <v>450</v>
      </c>
      <c r="L564" s="124">
        <v>45718</v>
      </c>
    </row>
    <row r="565" spans="1:12" x14ac:dyDescent="0.25">
      <c r="A565">
        <v>561</v>
      </c>
      <c r="B565" t="s">
        <v>9988</v>
      </c>
      <c r="C565" s="14" t="s">
        <v>414</v>
      </c>
      <c r="D565" t="s">
        <v>415</v>
      </c>
      <c r="E565">
        <v>116</v>
      </c>
      <c r="F565">
        <f>SUMIFS('DAILY RECORDS'!$E$2:$E$19978,'DAILY RECORDS'!$B$2:$B$19978,C565,'DAILY RECORDS'!$G$2:$G$19978,"INWARD")</f>
        <v>0</v>
      </c>
      <c r="G565">
        <f>SUMIFS('DAILY RECORDS'!$E$2:$E$19978,'DAILY RECORDS'!$B$2:$B$19978,C565,'DAILY RECORDS'!$G$2:$G$19978,"OUTWARD")</f>
        <v>10</v>
      </c>
      <c r="H565">
        <f t="shared" si="8"/>
        <v>106</v>
      </c>
      <c r="I565" t="s">
        <v>25</v>
      </c>
      <c r="J565" t="s">
        <v>256</v>
      </c>
      <c r="K565" t="s">
        <v>181</v>
      </c>
      <c r="L565" s="124">
        <v>45718</v>
      </c>
    </row>
    <row r="566" spans="1:12" x14ac:dyDescent="0.25">
      <c r="A566">
        <v>562</v>
      </c>
      <c r="B566" t="s">
        <v>9988</v>
      </c>
      <c r="C566" s="14" t="s">
        <v>543</v>
      </c>
      <c r="D566" t="s">
        <v>544</v>
      </c>
      <c r="E566">
        <v>1162</v>
      </c>
      <c r="F566">
        <f>SUMIFS('DAILY RECORDS'!$E$2:$E$19978,'DAILY RECORDS'!$B$2:$B$19978,C566,'DAILY RECORDS'!$G$2:$G$19978,"INWARD")</f>
        <v>0</v>
      </c>
      <c r="G566">
        <f>SUMIFS('DAILY RECORDS'!$E$2:$E$19978,'DAILY RECORDS'!$B$2:$B$19978,C566,'DAILY RECORDS'!$G$2:$G$19978,"OUTWARD")</f>
        <v>0</v>
      </c>
      <c r="H566">
        <f t="shared" si="8"/>
        <v>1162</v>
      </c>
      <c r="I566" t="s">
        <v>14</v>
      </c>
      <c r="J566" t="s">
        <v>256</v>
      </c>
      <c r="K566" t="s">
        <v>545</v>
      </c>
      <c r="L566" s="124">
        <v>45718</v>
      </c>
    </row>
    <row r="567" spans="1:12" x14ac:dyDescent="0.25">
      <c r="A567">
        <v>563</v>
      </c>
      <c r="B567" t="s">
        <v>9988</v>
      </c>
      <c r="C567" s="14" t="s">
        <v>562</v>
      </c>
      <c r="D567" t="s">
        <v>563</v>
      </c>
      <c r="E567">
        <v>86</v>
      </c>
      <c r="F567">
        <f>SUMIFS('DAILY RECORDS'!$E$2:$E$19978,'DAILY RECORDS'!$B$2:$B$19978,C567,'DAILY RECORDS'!$G$2:$G$19978,"INWARD")</f>
        <v>0</v>
      </c>
      <c r="G567">
        <f>SUMIFS('DAILY RECORDS'!$E$2:$E$19978,'DAILY RECORDS'!$B$2:$B$19978,C567,'DAILY RECORDS'!$G$2:$G$19978,"OUTWARD")</f>
        <v>4</v>
      </c>
      <c r="H567">
        <f t="shared" si="8"/>
        <v>82</v>
      </c>
      <c r="I567" t="s">
        <v>25</v>
      </c>
      <c r="J567" t="s">
        <v>256</v>
      </c>
      <c r="K567" t="s">
        <v>564</v>
      </c>
      <c r="L567" s="124">
        <v>45718</v>
      </c>
    </row>
    <row r="568" spans="1:12" x14ac:dyDescent="0.25">
      <c r="A568">
        <v>564</v>
      </c>
      <c r="B568" t="s">
        <v>9988</v>
      </c>
      <c r="C568" s="14" t="s">
        <v>565</v>
      </c>
      <c r="D568" t="s">
        <v>566</v>
      </c>
      <c r="E568">
        <v>95</v>
      </c>
      <c r="F568">
        <f>SUMIFS('DAILY RECORDS'!$E$2:$E$19978,'DAILY RECORDS'!$B$2:$B$19978,C568,'DAILY RECORDS'!$G$2:$G$19978,"INWARD")</f>
        <v>0</v>
      </c>
      <c r="G568">
        <f>SUMIFS('DAILY RECORDS'!$E$2:$E$19978,'DAILY RECORDS'!$B$2:$B$19978,C568,'DAILY RECORDS'!$G$2:$G$19978,"OUTWARD")</f>
        <v>0</v>
      </c>
      <c r="H568">
        <f t="shared" si="8"/>
        <v>95</v>
      </c>
      <c r="I568" t="s">
        <v>14</v>
      </c>
      <c r="J568" t="s">
        <v>256</v>
      </c>
      <c r="K568" t="s">
        <v>567</v>
      </c>
      <c r="L568" s="124">
        <v>45718</v>
      </c>
    </row>
    <row r="569" spans="1:12" x14ac:dyDescent="0.25">
      <c r="A569">
        <v>565</v>
      </c>
      <c r="B569" t="s">
        <v>9988</v>
      </c>
      <c r="C569" s="14" t="s">
        <v>386</v>
      </c>
      <c r="D569" t="s">
        <v>387</v>
      </c>
      <c r="E569">
        <v>288</v>
      </c>
      <c r="F569">
        <f>SUMIFS('DAILY RECORDS'!$E$2:$E$19978,'DAILY RECORDS'!$B$2:$B$19978,C569,'DAILY RECORDS'!$G$2:$G$19978,"INWARD")</f>
        <v>0</v>
      </c>
      <c r="G569">
        <f>SUMIFS('DAILY RECORDS'!$E$2:$E$19978,'DAILY RECORDS'!$B$2:$B$19978,C569,'DAILY RECORDS'!$G$2:$G$19978,"OUTWARD")</f>
        <v>12</v>
      </c>
      <c r="H569">
        <f t="shared" si="8"/>
        <v>276</v>
      </c>
      <c r="I569" t="s">
        <v>14</v>
      </c>
      <c r="J569" t="s">
        <v>256</v>
      </c>
      <c r="K569" t="s">
        <v>83</v>
      </c>
      <c r="L569" s="124">
        <v>45718</v>
      </c>
    </row>
    <row r="570" spans="1:12" x14ac:dyDescent="0.25">
      <c r="A570">
        <v>566</v>
      </c>
      <c r="B570" t="s">
        <v>9988</v>
      </c>
      <c r="C570" s="14" t="s">
        <v>397</v>
      </c>
      <c r="D570" t="s">
        <v>398</v>
      </c>
      <c r="E570">
        <v>395</v>
      </c>
      <c r="F570">
        <f>SUMIFS('DAILY RECORDS'!$E$2:$E$19978,'DAILY RECORDS'!$B$2:$B$19978,C570,'DAILY RECORDS'!$G$2:$G$19978,"INWARD")</f>
        <v>0</v>
      </c>
      <c r="G570">
        <f>SUMIFS('DAILY RECORDS'!$E$2:$E$19978,'DAILY RECORDS'!$B$2:$B$19978,C570,'DAILY RECORDS'!$G$2:$G$19978,"OUTWARD")</f>
        <v>24</v>
      </c>
      <c r="H570">
        <f t="shared" si="8"/>
        <v>371</v>
      </c>
      <c r="I570" t="s">
        <v>14</v>
      </c>
      <c r="J570" t="s">
        <v>256</v>
      </c>
      <c r="K570" t="s">
        <v>80</v>
      </c>
      <c r="L570" s="124">
        <v>45718</v>
      </c>
    </row>
    <row r="571" spans="1:12" x14ac:dyDescent="0.25">
      <c r="A571">
        <v>567</v>
      </c>
      <c r="B571" t="s">
        <v>9988</v>
      </c>
      <c r="C571" s="14" t="s">
        <v>559</v>
      </c>
      <c r="D571" t="s">
        <v>560</v>
      </c>
      <c r="E571">
        <v>2112</v>
      </c>
      <c r="F571">
        <f>SUMIFS('DAILY RECORDS'!$E$2:$E$19978,'DAILY RECORDS'!$B$2:$B$19978,C571,'DAILY RECORDS'!$G$2:$G$19978,"INWARD")</f>
        <v>0</v>
      </c>
      <c r="G571">
        <f>SUMIFS('DAILY RECORDS'!$E$2:$E$19978,'DAILY RECORDS'!$B$2:$B$19978,C571,'DAILY RECORDS'!$G$2:$G$19978,"OUTWARD")</f>
        <v>24</v>
      </c>
      <c r="H571">
        <f t="shared" si="8"/>
        <v>2088</v>
      </c>
      <c r="I571" t="s">
        <v>14</v>
      </c>
      <c r="J571" t="s">
        <v>256</v>
      </c>
      <c r="K571" t="s">
        <v>561</v>
      </c>
      <c r="L571" s="124">
        <v>45718</v>
      </c>
    </row>
    <row r="572" spans="1:12" x14ac:dyDescent="0.25">
      <c r="A572">
        <v>568</v>
      </c>
      <c r="B572" t="s">
        <v>9988</v>
      </c>
      <c r="C572" s="14" t="s">
        <v>361</v>
      </c>
      <c r="D572" t="s">
        <v>362</v>
      </c>
      <c r="E572">
        <v>392</v>
      </c>
      <c r="F572">
        <f>SUMIFS('DAILY RECORDS'!$E$2:$E$19978,'DAILY RECORDS'!$B$2:$B$19978,C572,'DAILY RECORDS'!$G$2:$G$19978,"INWARD")</f>
        <v>0</v>
      </c>
      <c r="G572">
        <f>SUMIFS('DAILY RECORDS'!$E$2:$E$19978,'DAILY RECORDS'!$B$2:$B$19978,C572,'DAILY RECORDS'!$G$2:$G$19978,"OUTWARD")</f>
        <v>140</v>
      </c>
      <c r="H572">
        <f t="shared" si="8"/>
        <v>252</v>
      </c>
      <c r="I572" t="s">
        <v>25</v>
      </c>
      <c r="J572" t="s">
        <v>256</v>
      </c>
      <c r="K572" t="s">
        <v>89</v>
      </c>
      <c r="L572" s="124">
        <v>45718</v>
      </c>
    </row>
    <row r="573" spans="1:12" x14ac:dyDescent="0.25">
      <c r="A573">
        <v>569</v>
      </c>
      <c r="B573" t="s">
        <v>9988</v>
      </c>
      <c r="C573" s="14" t="s">
        <v>372</v>
      </c>
      <c r="D573" t="s">
        <v>373</v>
      </c>
      <c r="E573">
        <v>159</v>
      </c>
      <c r="F573">
        <f>SUMIFS('DAILY RECORDS'!$E$2:$E$19978,'DAILY RECORDS'!$B$2:$B$19978,C573,'DAILY RECORDS'!$G$2:$G$19978,"INWARD")</f>
        <v>0</v>
      </c>
      <c r="G573">
        <f>SUMIFS('DAILY RECORDS'!$E$2:$E$19978,'DAILY RECORDS'!$B$2:$B$19978,C573,'DAILY RECORDS'!$G$2:$G$19978,"OUTWARD")</f>
        <v>63</v>
      </c>
      <c r="H573">
        <f t="shared" si="8"/>
        <v>96</v>
      </c>
      <c r="I573" t="s">
        <v>25</v>
      </c>
      <c r="J573" t="s">
        <v>256</v>
      </c>
      <c r="K573" t="s">
        <v>86</v>
      </c>
      <c r="L573" s="124">
        <v>45718</v>
      </c>
    </row>
    <row r="574" spans="1:12" x14ac:dyDescent="0.25">
      <c r="A574">
        <v>570</v>
      </c>
      <c r="B574" t="s">
        <v>9988</v>
      </c>
      <c r="C574" s="14" t="s">
        <v>297</v>
      </c>
      <c r="D574" t="s">
        <v>298</v>
      </c>
      <c r="E574">
        <v>382</v>
      </c>
      <c r="F574">
        <f>SUMIFS('DAILY RECORDS'!$E$2:$E$19978,'DAILY RECORDS'!$B$2:$B$19978,C574,'DAILY RECORDS'!$G$2:$G$19978,"INWARD")</f>
        <v>0</v>
      </c>
      <c r="G574">
        <f>SUMIFS('DAILY RECORDS'!$E$2:$E$19978,'DAILY RECORDS'!$B$2:$B$19978,C574,'DAILY RECORDS'!$G$2:$G$19978,"OUTWARD")</f>
        <v>89</v>
      </c>
      <c r="H574">
        <f t="shared" si="8"/>
        <v>293</v>
      </c>
      <c r="I574" t="s">
        <v>25</v>
      </c>
      <c r="J574" t="s">
        <v>256</v>
      </c>
      <c r="K574" t="s">
        <v>175</v>
      </c>
      <c r="L574" s="124">
        <v>45718</v>
      </c>
    </row>
    <row r="575" spans="1:12" x14ac:dyDescent="0.25">
      <c r="A575">
        <v>571</v>
      </c>
      <c r="B575" t="s">
        <v>9988</v>
      </c>
      <c r="C575" s="14" t="s">
        <v>304</v>
      </c>
      <c r="D575" t="s">
        <v>305</v>
      </c>
      <c r="E575">
        <v>6031</v>
      </c>
      <c r="F575">
        <f>SUMIFS('DAILY RECORDS'!$E$2:$E$19978,'DAILY RECORDS'!$B$2:$B$19978,C575,'DAILY RECORDS'!$G$2:$G$19978,"INWARD")</f>
        <v>100</v>
      </c>
      <c r="G575">
        <f>SUMIFS('DAILY RECORDS'!$E$2:$E$19978,'DAILY RECORDS'!$B$2:$B$19978,C575,'DAILY RECORDS'!$G$2:$G$19978,"OUTWARD")</f>
        <v>3200</v>
      </c>
      <c r="H575">
        <f t="shared" si="8"/>
        <v>2931</v>
      </c>
      <c r="I575" t="s">
        <v>14</v>
      </c>
      <c r="J575" t="s">
        <v>256</v>
      </c>
      <c r="K575" t="s">
        <v>306</v>
      </c>
      <c r="L575" s="124">
        <v>45718</v>
      </c>
    </row>
    <row r="576" spans="1:12" x14ac:dyDescent="0.25">
      <c r="A576">
        <v>572</v>
      </c>
      <c r="B576" t="s">
        <v>9988</v>
      </c>
      <c r="C576" s="14" t="s">
        <v>339</v>
      </c>
      <c r="D576" t="s">
        <v>340</v>
      </c>
      <c r="E576">
        <v>683</v>
      </c>
      <c r="F576">
        <f>SUMIFS('DAILY RECORDS'!$E$2:$E$19978,'DAILY RECORDS'!$B$2:$B$19978,C576,'DAILY RECORDS'!$G$2:$G$19978,"INWARD")</f>
        <v>0</v>
      </c>
      <c r="G576">
        <f>SUMIFS('DAILY RECORDS'!$E$2:$E$19978,'DAILY RECORDS'!$B$2:$B$19978,C576,'DAILY RECORDS'!$G$2:$G$19978,"OUTWARD")</f>
        <v>612</v>
      </c>
      <c r="H576">
        <f t="shared" si="8"/>
        <v>71</v>
      </c>
      <c r="I576" t="s">
        <v>14</v>
      </c>
      <c r="J576" t="s">
        <v>256</v>
      </c>
      <c r="K576" t="s">
        <v>105</v>
      </c>
      <c r="L576" s="124">
        <v>45718</v>
      </c>
    </row>
    <row r="577" spans="1:12" x14ac:dyDescent="0.25">
      <c r="A577">
        <v>573</v>
      </c>
      <c r="B577" t="s">
        <v>9988</v>
      </c>
      <c r="C577" s="14" t="s">
        <v>341</v>
      </c>
      <c r="D577" t="s">
        <v>342</v>
      </c>
      <c r="E577">
        <v>602</v>
      </c>
      <c r="F577">
        <f>SUMIFS('DAILY RECORDS'!$E$2:$E$19978,'DAILY RECORDS'!$B$2:$B$19978,C577,'DAILY RECORDS'!$G$2:$G$19978,"INWARD")</f>
        <v>36</v>
      </c>
      <c r="G577">
        <f>SUMIFS('DAILY RECORDS'!$E$2:$E$19978,'DAILY RECORDS'!$B$2:$B$19978,C577,'DAILY RECORDS'!$G$2:$G$19978,"OUTWARD")</f>
        <v>168</v>
      </c>
      <c r="H577">
        <f t="shared" si="8"/>
        <v>470</v>
      </c>
      <c r="I577" t="s">
        <v>14</v>
      </c>
      <c r="J577" t="s">
        <v>256</v>
      </c>
      <c r="K577" t="s">
        <v>343</v>
      </c>
      <c r="L577" s="124">
        <v>45718</v>
      </c>
    </row>
    <row r="578" spans="1:12" x14ac:dyDescent="0.25">
      <c r="A578">
        <v>574</v>
      </c>
      <c r="B578" t="s">
        <v>9988</v>
      </c>
      <c r="C578" s="14" t="s">
        <v>265</v>
      </c>
      <c r="D578" t="s">
        <v>266</v>
      </c>
      <c r="E578">
        <v>67</v>
      </c>
      <c r="F578">
        <f>SUMIFS('DAILY RECORDS'!$E$2:$E$19978,'DAILY RECORDS'!$B$2:$B$19978,C578,'DAILY RECORDS'!$G$2:$G$19978,"INWARD")</f>
        <v>12</v>
      </c>
      <c r="G578">
        <f>SUMIFS('DAILY RECORDS'!$E$2:$E$19978,'DAILY RECORDS'!$B$2:$B$19978,C578,'DAILY RECORDS'!$G$2:$G$19978,"OUTWARD")</f>
        <v>78</v>
      </c>
      <c r="H578">
        <f t="shared" si="8"/>
        <v>1</v>
      </c>
      <c r="I578" t="s">
        <v>14</v>
      </c>
      <c r="J578" t="s">
        <v>256</v>
      </c>
      <c r="K578" t="s">
        <v>267</v>
      </c>
      <c r="L578" s="124">
        <v>45718</v>
      </c>
    </row>
    <row r="579" spans="1:12" x14ac:dyDescent="0.25">
      <c r="A579">
        <v>575</v>
      </c>
      <c r="B579" t="s">
        <v>9988</v>
      </c>
      <c r="C579" s="14" t="s">
        <v>283</v>
      </c>
      <c r="D579" t="s">
        <v>284</v>
      </c>
      <c r="E579">
        <v>1055</v>
      </c>
      <c r="F579">
        <f>SUMIFS('DAILY RECORDS'!$E$2:$E$19978,'DAILY RECORDS'!$B$2:$B$19978,C579,'DAILY RECORDS'!$G$2:$G$19978,"INWARD")</f>
        <v>12</v>
      </c>
      <c r="G579">
        <f>SUMIFS('DAILY RECORDS'!$E$2:$E$19978,'DAILY RECORDS'!$B$2:$B$19978,C579,'DAILY RECORDS'!$G$2:$G$19978,"OUTWARD")</f>
        <v>12</v>
      </c>
      <c r="H579">
        <f t="shared" si="8"/>
        <v>1055</v>
      </c>
      <c r="I579" t="s">
        <v>14</v>
      </c>
      <c r="J579" t="s">
        <v>256</v>
      </c>
      <c r="K579" t="s">
        <v>285</v>
      </c>
      <c r="L579" s="124">
        <v>45718</v>
      </c>
    </row>
    <row r="580" spans="1:12" x14ac:dyDescent="0.25">
      <c r="A580">
        <v>576</v>
      </c>
      <c r="B580" t="s">
        <v>9988</v>
      </c>
      <c r="C580" s="14" t="s">
        <v>319</v>
      </c>
      <c r="D580" t="s">
        <v>320</v>
      </c>
      <c r="E580">
        <v>39</v>
      </c>
      <c r="F580">
        <f>SUMIFS('DAILY RECORDS'!$E$2:$E$19978,'DAILY RECORDS'!$B$2:$B$19978,C580,'DAILY RECORDS'!$G$2:$G$19978,"INWARD")</f>
        <v>51</v>
      </c>
      <c r="G580">
        <f>SUMIFS('DAILY RECORDS'!$E$2:$E$19978,'DAILY RECORDS'!$B$2:$B$19978,C580,'DAILY RECORDS'!$G$2:$G$19978,"OUTWARD")</f>
        <v>34</v>
      </c>
      <c r="H580">
        <f t="shared" si="8"/>
        <v>56</v>
      </c>
      <c r="I580" t="s">
        <v>14</v>
      </c>
      <c r="J580" t="s">
        <v>256</v>
      </c>
      <c r="K580" t="s">
        <v>622</v>
      </c>
      <c r="L580" s="124">
        <v>45718</v>
      </c>
    </row>
    <row r="581" spans="1:12" x14ac:dyDescent="0.25">
      <c r="A581">
        <v>577</v>
      </c>
      <c r="B581" t="s">
        <v>9988</v>
      </c>
      <c r="C581" s="14" t="s">
        <v>318</v>
      </c>
      <c r="D581" t="s">
        <v>4455</v>
      </c>
      <c r="E581">
        <v>1</v>
      </c>
      <c r="F581">
        <f>SUMIFS('DAILY RECORDS'!$E$2:$E$19978,'DAILY RECORDS'!$B$2:$B$19978,C581,'DAILY RECORDS'!$G$2:$G$19978,"INWARD")</f>
        <v>56</v>
      </c>
      <c r="G581">
        <f>SUMIFS('DAILY RECORDS'!$E$2:$E$19978,'DAILY RECORDS'!$B$2:$B$19978,C581,'DAILY RECORDS'!$G$2:$G$19978,"OUTWARD")</f>
        <v>56</v>
      </c>
      <c r="H581">
        <f t="shared" si="8"/>
        <v>1</v>
      </c>
      <c r="I581" t="s">
        <v>14</v>
      </c>
      <c r="J581" t="s">
        <v>256</v>
      </c>
      <c r="K581" t="s">
        <v>625</v>
      </c>
      <c r="L581" s="124">
        <v>45718</v>
      </c>
    </row>
    <row r="582" spans="1:12" x14ac:dyDescent="0.25">
      <c r="A582">
        <v>578</v>
      </c>
      <c r="B582" t="s">
        <v>9988</v>
      </c>
      <c r="C582" s="14" t="s">
        <v>317</v>
      </c>
      <c r="D582" t="s">
        <v>3003</v>
      </c>
      <c r="E582">
        <v>18</v>
      </c>
      <c r="F582">
        <f>SUMIFS('DAILY RECORDS'!$E$2:$E$19978,'DAILY RECORDS'!$B$2:$B$19978,C582,'DAILY RECORDS'!$G$2:$G$19978,"INWARD")</f>
        <v>0</v>
      </c>
      <c r="G582">
        <f>SUMIFS('DAILY RECORDS'!$E$2:$E$19978,'DAILY RECORDS'!$B$2:$B$19978,C582,'DAILY RECORDS'!$G$2:$G$19978,"OUTWARD")</f>
        <v>0</v>
      </c>
      <c r="H582">
        <f t="shared" ref="H582:H645" si="9">(E582+F582)-G582</f>
        <v>18</v>
      </c>
      <c r="I582" t="s">
        <v>14</v>
      </c>
      <c r="J582" t="s">
        <v>256</v>
      </c>
      <c r="K582" t="s">
        <v>1937</v>
      </c>
      <c r="L582" s="124">
        <v>45718</v>
      </c>
    </row>
    <row r="583" spans="1:12" x14ac:dyDescent="0.25">
      <c r="A583">
        <v>579</v>
      </c>
      <c r="B583" t="s">
        <v>9988</v>
      </c>
      <c r="C583" s="14" t="s">
        <v>316</v>
      </c>
      <c r="D583" t="s">
        <v>3004</v>
      </c>
      <c r="E583">
        <v>18</v>
      </c>
      <c r="F583">
        <f>SUMIFS('DAILY RECORDS'!$E$2:$E$19978,'DAILY RECORDS'!$B$2:$B$19978,C583,'DAILY RECORDS'!$G$2:$G$19978,"INWARD")</f>
        <v>0</v>
      </c>
      <c r="G583">
        <f>SUMIFS('DAILY RECORDS'!$E$2:$E$19978,'DAILY RECORDS'!$B$2:$B$19978,C583,'DAILY RECORDS'!$G$2:$G$19978,"OUTWARD")</f>
        <v>0</v>
      </c>
      <c r="H583">
        <f t="shared" si="9"/>
        <v>18</v>
      </c>
      <c r="I583" t="s">
        <v>14</v>
      </c>
      <c r="J583" t="s">
        <v>256</v>
      </c>
      <c r="K583" t="s">
        <v>10313</v>
      </c>
      <c r="L583" s="124">
        <v>45718</v>
      </c>
    </row>
    <row r="584" spans="1:12" x14ac:dyDescent="0.25">
      <c r="A584">
        <v>580</v>
      </c>
      <c r="B584" t="s">
        <v>9988</v>
      </c>
      <c r="C584" s="14" t="s">
        <v>321</v>
      </c>
      <c r="D584" t="s">
        <v>322</v>
      </c>
      <c r="E584">
        <v>190</v>
      </c>
      <c r="F584">
        <f>SUMIFS('DAILY RECORDS'!$E$2:$E$19978,'DAILY RECORDS'!$B$2:$B$19978,C584,'DAILY RECORDS'!$G$2:$G$19978,"INWARD")</f>
        <v>0</v>
      </c>
      <c r="G584">
        <f>SUMIFS('DAILY RECORDS'!$E$2:$E$19978,'DAILY RECORDS'!$B$2:$B$19978,C584,'DAILY RECORDS'!$G$2:$G$19978,"OUTWARD")</f>
        <v>0</v>
      </c>
      <c r="H584">
        <f t="shared" si="9"/>
        <v>190</v>
      </c>
      <c r="I584" t="s">
        <v>14</v>
      </c>
      <c r="J584" t="s">
        <v>256</v>
      </c>
      <c r="K584" t="s">
        <v>1927</v>
      </c>
      <c r="L584" s="124">
        <v>45718</v>
      </c>
    </row>
    <row r="585" spans="1:12" x14ac:dyDescent="0.25">
      <c r="A585">
        <v>581</v>
      </c>
      <c r="B585" t="s">
        <v>9988</v>
      </c>
      <c r="C585" s="14" t="s">
        <v>254</v>
      </c>
      <c r="D585" t="s">
        <v>255</v>
      </c>
      <c r="E585">
        <v>80</v>
      </c>
      <c r="F585">
        <f>SUMIFS('DAILY RECORDS'!$E$2:$E$19978,'DAILY RECORDS'!$B$2:$B$19978,C585,'DAILY RECORDS'!$G$2:$G$19978,"INWARD")</f>
        <v>0</v>
      </c>
      <c r="G585">
        <f>SUMIFS('DAILY RECORDS'!$E$2:$E$19978,'DAILY RECORDS'!$B$2:$B$19978,C585,'DAILY RECORDS'!$G$2:$G$19978,"OUTWARD")</f>
        <v>0</v>
      </c>
      <c r="H585">
        <f t="shared" si="9"/>
        <v>80</v>
      </c>
      <c r="I585" t="s">
        <v>25</v>
      </c>
      <c r="J585" t="s">
        <v>256</v>
      </c>
      <c r="K585" t="s">
        <v>138</v>
      </c>
      <c r="L585" s="124">
        <v>45718</v>
      </c>
    </row>
    <row r="586" spans="1:12" x14ac:dyDescent="0.25">
      <c r="A586">
        <v>582</v>
      </c>
      <c r="B586" t="s">
        <v>9988</v>
      </c>
      <c r="C586" s="14" t="s">
        <v>257</v>
      </c>
      <c r="D586" t="s">
        <v>258</v>
      </c>
      <c r="E586">
        <v>21</v>
      </c>
      <c r="F586">
        <f>SUMIFS('DAILY RECORDS'!$E$2:$E$19978,'DAILY RECORDS'!$B$2:$B$19978,C586,'DAILY RECORDS'!$G$2:$G$19978,"INWARD")</f>
        <v>0</v>
      </c>
      <c r="G586">
        <f>SUMIFS('DAILY RECORDS'!$E$2:$E$19978,'DAILY RECORDS'!$B$2:$B$19978,C586,'DAILY RECORDS'!$G$2:$G$19978,"OUTWARD")</f>
        <v>0</v>
      </c>
      <c r="H586">
        <f t="shared" si="9"/>
        <v>21</v>
      </c>
      <c r="I586" t="s">
        <v>25</v>
      </c>
      <c r="J586" t="s">
        <v>256</v>
      </c>
      <c r="K586" t="s">
        <v>141</v>
      </c>
      <c r="L586" s="124">
        <v>45718</v>
      </c>
    </row>
    <row r="587" spans="1:12" x14ac:dyDescent="0.25">
      <c r="A587">
        <v>583</v>
      </c>
      <c r="B587" t="s">
        <v>9988</v>
      </c>
      <c r="C587" s="14" t="s">
        <v>259</v>
      </c>
      <c r="D587" t="s">
        <v>260</v>
      </c>
      <c r="E587">
        <v>10</v>
      </c>
      <c r="F587">
        <f>SUMIFS('DAILY RECORDS'!$E$2:$E$19978,'DAILY RECORDS'!$B$2:$B$19978,C587,'DAILY RECORDS'!$G$2:$G$19978,"INWARD")</f>
        <v>20</v>
      </c>
      <c r="G587">
        <f>SUMIFS('DAILY RECORDS'!$E$2:$E$19978,'DAILY RECORDS'!$B$2:$B$19978,C587,'DAILY RECORDS'!$G$2:$G$19978,"OUTWARD")</f>
        <v>30</v>
      </c>
      <c r="H587">
        <f t="shared" si="9"/>
        <v>0</v>
      </c>
      <c r="I587" t="s">
        <v>25</v>
      </c>
      <c r="J587" t="s">
        <v>256</v>
      </c>
      <c r="K587" t="s">
        <v>261</v>
      </c>
      <c r="L587" s="124">
        <v>45718</v>
      </c>
    </row>
    <row r="588" spans="1:12" x14ac:dyDescent="0.25">
      <c r="A588">
        <v>584</v>
      </c>
      <c r="B588" t="s">
        <v>9988</v>
      </c>
      <c r="C588" s="14" t="s">
        <v>357</v>
      </c>
      <c r="D588" t="s">
        <v>358</v>
      </c>
      <c r="E588">
        <v>2</v>
      </c>
      <c r="F588">
        <f>SUMIFS('DAILY RECORDS'!$E$2:$E$19978,'DAILY RECORDS'!$B$2:$B$19978,C588,'DAILY RECORDS'!$G$2:$G$19978,"INWARD")</f>
        <v>260</v>
      </c>
      <c r="G588">
        <f>SUMIFS('DAILY RECORDS'!$E$2:$E$19978,'DAILY RECORDS'!$B$2:$B$19978,C588,'DAILY RECORDS'!$G$2:$G$19978,"OUTWARD")</f>
        <v>120</v>
      </c>
      <c r="H588">
        <f t="shared" si="9"/>
        <v>142</v>
      </c>
      <c r="I588" t="s">
        <v>25</v>
      </c>
      <c r="J588" t="s">
        <v>256</v>
      </c>
      <c r="K588" t="s">
        <v>133</v>
      </c>
      <c r="L588" s="124">
        <v>45718</v>
      </c>
    </row>
    <row r="589" spans="1:12" x14ac:dyDescent="0.25">
      <c r="A589">
        <v>585</v>
      </c>
      <c r="B589" t="s">
        <v>9988</v>
      </c>
      <c r="C589" s="14" t="s">
        <v>359</v>
      </c>
      <c r="D589" t="s">
        <v>360</v>
      </c>
      <c r="E589">
        <v>125</v>
      </c>
      <c r="F589">
        <f>SUMIFS('DAILY RECORDS'!$E$2:$E$19978,'DAILY RECORDS'!$B$2:$B$19978,C589,'DAILY RECORDS'!$G$2:$G$19978,"INWARD")</f>
        <v>12</v>
      </c>
      <c r="G589">
        <f>SUMIFS('DAILY RECORDS'!$E$2:$E$19978,'DAILY RECORDS'!$B$2:$B$19978,C589,'DAILY RECORDS'!$G$2:$G$19978,"OUTWARD")</f>
        <v>132</v>
      </c>
      <c r="H589">
        <f t="shared" si="9"/>
        <v>5</v>
      </c>
      <c r="I589" t="s">
        <v>14</v>
      </c>
      <c r="J589" t="s">
        <v>256</v>
      </c>
      <c r="K589" t="s">
        <v>135</v>
      </c>
      <c r="L589" s="124">
        <v>45718</v>
      </c>
    </row>
    <row r="590" spans="1:12" x14ac:dyDescent="0.25">
      <c r="A590">
        <v>586</v>
      </c>
      <c r="B590" t="s">
        <v>9988</v>
      </c>
      <c r="C590" s="14" t="s">
        <v>353</v>
      </c>
      <c r="D590" t="s">
        <v>354</v>
      </c>
      <c r="E590">
        <v>280</v>
      </c>
      <c r="F590">
        <f>SUMIFS('DAILY RECORDS'!$E$2:$E$19978,'DAILY RECORDS'!$B$2:$B$19978,C590,'DAILY RECORDS'!$G$2:$G$19978,"INWARD")</f>
        <v>0</v>
      </c>
      <c r="G590">
        <f>SUMIFS('DAILY RECORDS'!$E$2:$E$19978,'DAILY RECORDS'!$B$2:$B$19978,C590,'DAILY RECORDS'!$G$2:$G$19978,"OUTWARD")</f>
        <v>72</v>
      </c>
      <c r="H590">
        <f t="shared" si="9"/>
        <v>208</v>
      </c>
      <c r="I590" t="s">
        <v>14</v>
      </c>
      <c r="J590" t="s">
        <v>256</v>
      </c>
      <c r="K590" t="s">
        <v>120</v>
      </c>
      <c r="L590" s="124">
        <v>45718</v>
      </c>
    </row>
    <row r="591" spans="1:12" x14ac:dyDescent="0.25">
      <c r="A591">
        <v>587</v>
      </c>
      <c r="B591" t="s">
        <v>9988</v>
      </c>
      <c r="C591" s="14" t="s">
        <v>355</v>
      </c>
      <c r="D591" t="s">
        <v>356</v>
      </c>
      <c r="E591">
        <v>15</v>
      </c>
      <c r="F591">
        <f>SUMIFS('DAILY RECORDS'!$E$2:$E$19978,'DAILY RECORDS'!$B$2:$B$19978,C591,'DAILY RECORDS'!$G$2:$G$19978,"INWARD")</f>
        <v>12</v>
      </c>
      <c r="G591">
        <f>SUMIFS('DAILY RECORDS'!$E$2:$E$19978,'DAILY RECORDS'!$B$2:$B$19978,C591,'DAILY RECORDS'!$G$2:$G$19978,"OUTWARD")</f>
        <v>12</v>
      </c>
      <c r="H591">
        <f t="shared" si="9"/>
        <v>15</v>
      </c>
      <c r="I591" t="s">
        <v>14</v>
      </c>
      <c r="J591" t="s">
        <v>256</v>
      </c>
      <c r="K591" t="s">
        <v>123</v>
      </c>
      <c r="L591" s="124">
        <v>45718</v>
      </c>
    </row>
    <row r="592" spans="1:12" x14ac:dyDescent="0.25">
      <c r="A592">
        <v>588</v>
      </c>
      <c r="B592" t="s">
        <v>9988</v>
      </c>
      <c r="C592" s="14" t="s">
        <v>344</v>
      </c>
      <c r="D592" t="s">
        <v>345</v>
      </c>
      <c r="E592">
        <v>166</v>
      </c>
      <c r="F592">
        <f>SUMIFS('DAILY RECORDS'!$E$2:$E$19978,'DAILY RECORDS'!$B$2:$B$19978,C592,'DAILY RECORDS'!$G$2:$G$19978,"INWARD")</f>
        <v>576</v>
      </c>
      <c r="G592">
        <f>SUMIFS('DAILY RECORDS'!$E$2:$E$19978,'DAILY RECORDS'!$B$2:$B$19978,C592,'DAILY RECORDS'!$G$2:$G$19978,"OUTWARD")</f>
        <v>240</v>
      </c>
      <c r="H592">
        <f t="shared" si="9"/>
        <v>502</v>
      </c>
      <c r="I592" t="s">
        <v>14</v>
      </c>
      <c r="J592" t="s">
        <v>256</v>
      </c>
      <c r="K592" t="s">
        <v>111</v>
      </c>
      <c r="L592" s="124">
        <v>45718</v>
      </c>
    </row>
    <row r="593" spans="1:12" x14ac:dyDescent="0.25">
      <c r="A593">
        <v>589</v>
      </c>
      <c r="B593" t="s">
        <v>9988</v>
      </c>
      <c r="C593" s="14" t="s">
        <v>346</v>
      </c>
      <c r="D593" t="s">
        <v>347</v>
      </c>
      <c r="E593">
        <v>0</v>
      </c>
      <c r="F593">
        <f>SUMIFS('DAILY RECORDS'!$E$2:$E$19978,'DAILY RECORDS'!$B$2:$B$19978,C593,'DAILY RECORDS'!$G$2:$G$19978,"INWARD")</f>
        <v>72</v>
      </c>
      <c r="G593">
        <f>SUMIFS('DAILY RECORDS'!$E$2:$E$19978,'DAILY RECORDS'!$B$2:$B$19978,C593,'DAILY RECORDS'!$G$2:$G$19978,"OUTWARD")</f>
        <v>60</v>
      </c>
      <c r="H593">
        <f t="shared" si="9"/>
        <v>12</v>
      </c>
      <c r="I593" t="s">
        <v>14</v>
      </c>
      <c r="J593" t="s">
        <v>256</v>
      </c>
      <c r="K593" t="s">
        <v>114</v>
      </c>
      <c r="L593" s="124">
        <v>45718</v>
      </c>
    </row>
    <row r="594" spans="1:12" x14ac:dyDescent="0.25">
      <c r="A594">
        <v>590</v>
      </c>
      <c r="B594" t="s">
        <v>9988</v>
      </c>
      <c r="C594" s="14" t="s">
        <v>348</v>
      </c>
      <c r="D594" t="s">
        <v>4116</v>
      </c>
      <c r="E594">
        <v>0</v>
      </c>
      <c r="F594">
        <f>SUMIFS('DAILY RECORDS'!$E$2:$E$19978,'DAILY RECORDS'!$B$2:$B$19978,C594,'DAILY RECORDS'!$G$2:$G$19978,"INWARD")</f>
        <v>0</v>
      </c>
      <c r="G594">
        <f>SUMIFS('DAILY RECORDS'!$E$2:$E$19978,'DAILY RECORDS'!$B$2:$B$19978,C594,'DAILY RECORDS'!$G$2:$G$19978,"OUTWARD")</f>
        <v>0</v>
      </c>
      <c r="H594">
        <f t="shared" si="9"/>
        <v>0</v>
      </c>
      <c r="I594" t="s">
        <v>14</v>
      </c>
      <c r="J594" t="s">
        <v>256</v>
      </c>
      <c r="K594" t="s">
        <v>349</v>
      </c>
      <c r="L594" s="124">
        <v>45718</v>
      </c>
    </row>
    <row r="595" spans="1:12" x14ac:dyDescent="0.25">
      <c r="A595">
        <v>591</v>
      </c>
      <c r="B595" t="s">
        <v>9988</v>
      </c>
      <c r="C595" s="14" t="s">
        <v>350</v>
      </c>
      <c r="D595" t="s">
        <v>351</v>
      </c>
      <c r="E595">
        <v>108</v>
      </c>
      <c r="F595">
        <f>SUMIFS('DAILY RECORDS'!$E$2:$E$19978,'DAILY RECORDS'!$B$2:$B$19978,C595,'DAILY RECORDS'!$G$2:$G$19978,"INWARD")</f>
        <v>0</v>
      </c>
      <c r="G595">
        <f>SUMIFS('DAILY RECORDS'!$E$2:$E$19978,'DAILY RECORDS'!$B$2:$B$19978,C595,'DAILY RECORDS'!$G$2:$G$19978,"OUTWARD")</f>
        <v>0</v>
      </c>
      <c r="H595">
        <f t="shared" si="9"/>
        <v>108</v>
      </c>
      <c r="I595" t="s">
        <v>14</v>
      </c>
      <c r="J595" t="s">
        <v>256</v>
      </c>
      <c r="K595" t="s">
        <v>352</v>
      </c>
      <c r="L595" s="124">
        <v>45718</v>
      </c>
    </row>
    <row r="596" spans="1:12" x14ac:dyDescent="0.25">
      <c r="A596">
        <v>592</v>
      </c>
      <c r="B596" t="s">
        <v>9988</v>
      </c>
      <c r="C596" s="14" t="s">
        <v>332</v>
      </c>
      <c r="D596" t="s">
        <v>4109</v>
      </c>
      <c r="E596">
        <v>63</v>
      </c>
      <c r="F596">
        <f>SUMIFS('DAILY RECORDS'!$E$2:$E$19978,'DAILY RECORDS'!$B$2:$B$19978,C596,'DAILY RECORDS'!$G$2:$G$19978,"INWARD")</f>
        <v>0</v>
      </c>
      <c r="G596">
        <f>SUMIFS('DAILY RECORDS'!$E$2:$E$19978,'DAILY RECORDS'!$B$2:$B$19978,C596,'DAILY RECORDS'!$G$2:$G$19978,"OUTWARD")</f>
        <v>0</v>
      </c>
      <c r="H596">
        <f t="shared" si="9"/>
        <v>63</v>
      </c>
      <c r="I596" t="s">
        <v>14</v>
      </c>
      <c r="J596" t="s">
        <v>256</v>
      </c>
      <c r="K596" t="s">
        <v>117</v>
      </c>
      <c r="L596" s="124">
        <v>45718</v>
      </c>
    </row>
    <row r="597" spans="1:12" x14ac:dyDescent="0.25">
      <c r="A597">
        <v>593</v>
      </c>
      <c r="B597" t="s">
        <v>9988</v>
      </c>
      <c r="C597" s="14" t="s">
        <v>334</v>
      </c>
      <c r="D597" t="s">
        <v>335</v>
      </c>
      <c r="E597">
        <v>84</v>
      </c>
      <c r="F597">
        <f>SUMIFS('DAILY RECORDS'!$E$2:$E$19978,'DAILY RECORDS'!$B$2:$B$19978,C597,'DAILY RECORDS'!$G$2:$G$19978,"INWARD")</f>
        <v>0</v>
      </c>
      <c r="G597">
        <f>SUMIFS('DAILY RECORDS'!$E$2:$E$19978,'DAILY RECORDS'!$B$2:$B$19978,C597,'DAILY RECORDS'!$G$2:$G$19978,"OUTWARD")</f>
        <v>0</v>
      </c>
      <c r="H597">
        <f t="shared" si="9"/>
        <v>84</v>
      </c>
      <c r="I597" t="s">
        <v>14</v>
      </c>
      <c r="J597" t="s">
        <v>256</v>
      </c>
      <c r="K597" t="s">
        <v>336</v>
      </c>
      <c r="L597" s="124">
        <v>45718</v>
      </c>
    </row>
    <row r="598" spans="1:12" x14ac:dyDescent="0.25">
      <c r="A598">
        <v>594</v>
      </c>
      <c r="B598" t="s">
        <v>9988</v>
      </c>
      <c r="C598" s="14" t="s">
        <v>337</v>
      </c>
      <c r="D598" t="s">
        <v>4117</v>
      </c>
      <c r="E598">
        <v>7</v>
      </c>
      <c r="F598">
        <f>SUMIFS('DAILY RECORDS'!$E$2:$E$19978,'DAILY RECORDS'!$B$2:$B$19978,C598,'DAILY RECORDS'!$G$2:$G$19978,"INWARD")</f>
        <v>0</v>
      </c>
      <c r="G598">
        <f>SUMIFS('DAILY RECORDS'!$E$2:$E$19978,'DAILY RECORDS'!$B$2:$B$19978,C598,'DAILY RECORDS'!$G$2:$G$19978,"OUTWARD")</f>
        <v>0</v>
      </c>
      <c r="H598">
        <f t="shared" si="9"/>
        <v>7</v>
      </c>
      <c r="I598" t="s">
        <v>14</v>
      </c>
      <c r="J598" t="s">
        <v>256</v>
      </c>
      <c r="K598" t="s">
        <v>338</v>
      </c>
      <c r="L598" s="124">
        <v>45718</v>
      </c>
    </row>
    <row r="599" spans="1:12" x14ac:dyDescent="0.25">
      <c r="A599">
        <v>595</v>
      </c>
      <c r="B599" t="s">
        <v>9988</v>
      </c>
      <c r="C599" s="14" t="s">
        <v>330</v>
      </c>
      <c r="D599" t="s">
        <v>331</v>
      </c>
      <c r="E599">
        <v>0</v>
      </c>
      <c r="F599">
        <f>SUMIFS('DAILY RECORDS'!$E$2:$E$19978,'DAILY RECORDS'!$B$2:$B$19978,C599,'DAILY RECORDS'!$G$2:$G$19978,"INWARD")</f>
        <v>0</v>
      </c>
      <c r="G599">
        <f>SUMIFS('DAILY RECORDS'!$E$2:$E$19978,'DAILY RECORDS'!$B$2:$B$19978,C599,'DAILY RECORDS'!$G$2:$G$19978,"OUTWARD")</f>
        <v>0</v>
      </c>
      <c r="H599">
        <f t="shared" si="9"/>
        <v>0</v>
      </c>
      <c r="I599" t="s">
        <v>25</v>
      </c>
      <c r="J599" t="s">
        <v>256</v>
      </c>
      <c r="K599" t="s">
        <v>127</v>
      </c>
      <c r="L599" s="124">
        <v>45718</v>
      </c>
    </row>
    <row r="600" spans="1:12" x14ac:dyDescent="0.25">
      <c r="A600">
        <v>596</v>
      </c>
      <c r="B600" t="s">
        <v>9988</v>
      </c>
      <c r="C600" s="14" t="s">
        <v>328</v>
      </c>
      <c r="D600" t="s">
        <v>329</v>
      </c>
      <c r="E600">
        <v>420</v>
      </c>
      <c r="F600">
        <f>SUMIFS('DAILY RECORDS'!$E$2:$E$19978,'DAILY RECORDS'!$B$2:$B$19978,C600,'DAILY RECORDS'!$G$2:$G$19978,"INWARD")</f>
        <v>0</v>
      </c>
      <c r="G600">
        <f>SUMIFS('DAILY RECORDS'!$E$2:$E$19978,'DAILY RECORDS'!$B$2:$B$19978,C600,'DAILY RECORDS'!$G$2:$G$19978,"OUTWARD")</f>
        <v>102</v>
      </c>
      <c r="H600">
        <f t="shared" si="9"/>
        <v>318</v>
      </c>
      <c r="I600" t="s">
        <v>14</v>
      </c>
      <c r="J600" t="s">
        <v>256</v>
      </c>
      <c r="K600" t="s">
        <v>130</v>
      </c>
      <c r="L600" s="124">
        <v>45718</v>
      </c>
    </row>
    <row r="601" spans="1:12" x14ac:dyDescent="0.25">
      <c r="A601">
        <v>597</v>
      </c>
      <c r="B601" t="s">
        <v>9988</v>
      </c>
      <c r="C601" s="14" t="s">
        <v>326</v>
      </c>
      <c r="D601" t="s">
        <v>327</v>
      </c>
      <c r="E601">
        <v>556</v>
      </c>
      <c r="F601">
        <f>SUMIFS('DAILY RECORDS'!$E$2:$E$19978,'DAILY RECORDS'!$B$2:$B$19978,C601,'DAILY RECORDS'!$G$2:$G$19978,"INWARD")</f>
        <v>0</v>
      </c>
      <c r="G601">
        <f>SUMIFS('DAILY RECORDS'!$E$2:$E$19978,'DAILY RECORDS'!$B$2:$B$19978,C601,'DAILY RECORDS'!$G$2:$G$19978,"OUTWARD")</f>
        <v>0</v>
      </c>
      <c r="H601">
        <f t="shared" si="9"/>
        <v>556</v>
      </c>
      <c r="I601" t="s">
        <v>14</v>
      </c>
      <c r="J601" t="s">
        <v>256</v>
      </c>
      <c r="K601" t="s">
        <v>9974</v>
      </c>
      <c r="L601" s="124">
        <v>45718</v>
      </c>
    </row>
    <row r="602" spans="1:12" x14ac:dyDescent="0.25">
      <c r="A602">
        <v>598</v>
      </c>
      <c r="B602" t="s">
        <v>9988</v>
      </c>
      <c r="C602" s="14" t="s">
        <v>323</v>
      </c>
      <c r="D602" t="s">
        <v>324</v>
      </c>
      <c r="E602">
        <v>35</v>
      </c>
      <c r="F602">
        <f>SUMIFS('DAILY RECORDS'!$E$2:$E$19978,'DAILY RECORDS'!$B$2:$B$19978,C602,'DAILY RECORDS'!$G$2:$G$19978,"INWARD")</f>
        <v>0</v>
      </c>
      <c r="G602">
        <f>SUMIFS('DAILY RECORDS'!$E$2:$E$19978,'DAILY RECORDS'!$B$2:$B$19978,C602,'DAILY RECORDS'!$G$2:$G$19978,"OUTWARD")</f>
        <v>24</v>
      </c>
      <c r="H602">
        <f t="shared" si="9"/>
        <v>11</v>
      </c>
      <c r="I602" t="s">
        <v>14</v>
      </c>
      <c r="J602" t="s">
        <v>256</v>
      </c>
      <c r="K602" t="s">
        <v>325</v>
      </c>
      <c r="L602" s="124">
        <v>45718</v>
      </c>
    </row>
    <row r="603" spans="1:12" x14ac:dyDescent="0.25">
      <c r="A603">
        <v>599</v>
      </c>
      <c r="B603" t="s">
        <v>9988</v>
      </c>
      <c r="C603" s="14" t="s">
        <v>363</v>
      </c>
      <c r="D603" t="s">
        <v>364</v>
      </c>
      <c r="E603">
        <v>132</v>
      </c>
      <c r="F603">
        <f>SUMIFS('DAILY RECORDS'!$E$2:$E$19978,'DAILY RECORDS'!$B$2:$B$19978,C603,'DAILY RECORDS'!$G$2:$G$19978,"INWARD")</f>
        <v>0</v>
      </c>
      <c r="G603">
        <f>SUMIFS('DAILY RECORDS'!$E$2:$E$19978,'DAILY RECORDS'!$B$2:$B$19978,C603,'DAILY RECORDS'!$G$2:$G$19978,"OUTWARD")</f>
        <v>0</v>
      </c>
      <c r="H603">
        <f t="shared" si="9"/>
        <v>132</v>
      </c>
      <c r="I603" t="s">
        <v>14</v>
      </c>
      <c r="J603" t="s">
        <v>256</v>
      </c>
      <c r="K603" t="s">
        <v>187</v>
      </c>
      <c r="L603" s="124">
        <v>45718</v>
      </c>
    </row>
    <row r="604" spans="1:12" x14ac:dyDescent="0.25">
      <c r="A604">
        <v>600</v>
      </c>
      <c r="B604" t="s">
        <v>9988</v>
      </c>
      <c r="C604" s="14" t="s">
        <v>311</v>
      </c>
      <c r="D604" t="s">
        <v>312</v>
      </c>
      <c r="E604">
        <v>5</v>
      </c>
      <c r="F604">
        <f>SUMIFS('DAILY RECORDS'!$E$2:$E$19978,'DAILY RECORDS'!$B$2:$B$19978,C604,'DAILY RECORDS'!$G$2:$G$19978,"INWARD")</f>
        <v>0</v>
      </c>
      <c r="G604">
        <f>SUMIFS('DAILY RECORDS'!$E$2:$E$19978,'DAILY RECORDS'!$B$2:$B$19978,C604,'DAILY RECORDS'!$G$2:$G$19978,"OUTWARD")</f>
        <v>5</v>
      </c>
      <c r="H604">
        <f t="shared" si="9"/>
        <v>0</v>
      </c>
      <c r="I604" t="s">
        <v>14</v>
      </c>
      <c r="J604" t="s">
        <v>256</v>
      </c>
      <c r="K604" t="s">
        <v>190</v>
      </c>
      <c r="L604" s="124">
        <v>45718</v>
      </c>
    </row>
    <row r="605" spans="1:12" x14ac:dyDescent="0.25">
      <c r="A605">
        <v>601</v>
      </c>
      <c r="B605" t="s">
        <v>9988</v>
      </c>
      <c r="C605" s="14" t="s">
        <v>309</v>
      </c>
      <c r="D605" t="s">
        <v>310</v>
      </c>
      <c r="E605">
        <v>9</v>
      </c>
      <c r="F605">
        <f>SUMIFS('DAILY RECORDS'!$E$2:$E$19978,'DAILY RECORDS'!$B$2:$B$19978,C605,'DAILY RECORDS'!$G$2:$G$19978,"INWARD")</f>
        <v>5</v>
      </c>
      <c r="G605">
        <f>SUMIFS('DAILY RECORDS'!$E$2:$E$19978,'DAILY RECORDS'!$B$2:$B$19978,C605,'DAILY RECORDS'!$G$2:$G$19978,"OUTWARD")</f>
        <v>6</v>
      </c>
      <c r="H605">
        <f t="shared" si="9"/>
        <v>8</v>
      </c>
      <c r="I605" t="s">
        <v>14</v>
      </c>
      <c r="J605" t="s">
        <v>256</v>
      </c>
      <c r="K605" t="s">
        <v>193</v>
      </c>
      <c r="L605" s="124">
        <v>45718</v>
      </c>
    </row>
    <row r="606" spans="1:12" x14ac:dyDescent="0.25">
      <c r="A606">
        <v>602</v>
      </c>
      <c r="B606" t="s">
        <v>9988</v>
      </c>
      <c r="C606" s="14" t="s">
        <v>307</v>
      </c>
      <c r="D606" t="s">
        <v>308</v>
      </c>
      <c r="E606">
        <v>164</v>
      </c>
      <c r="F606">
        <f>SUMIFS('DAILY RECORDS'!$E$2:$E$19978,'DAILY RECORDS'!$B$2:$B$19978,C606,'DAILY RECORDS'!$G$2:$G$19978,"INWARD")</f>
        <v>0</v>
      </c>
      <c r="G606">
        <f>SUMIFS('DAILY RECORDS'!$E$2:$E$19978,'DAILY RECORDS'!$B$2:$B$19978,C606,'DAILY RECORDS'!$G$2:$G$19978,"OUTWARD")</f>
        <v>0</v>
      </c>
      <c r="H606">
        <f t="shared" si="9"/>
        <v>164</v>
      </c>
      <c r="I606" t="s">
        <v>25</v>
      </c>
      <c r="J606" t="s">
        <v>256</v>
      </c>
      <c r="K606" t="s">
        <v>171</v>
      </c>
      <c r="L606" s="124">
        <v>45718</v>
      </c>
    </row>
    <row r="607" spans="1:12" x14ac:dyDescent="0.25">
      <c r="A607">
        <v>603</v>
      </c>
      <c r="C607" s="14" t="s">
        <v>8410</v>
      </c>
      <c r="D607" t="s">
        <v>8410</v>
      </c>
      <c r="E607">
        <v>50</v>
      </c>
      <c r="F607">
        <f>SUMIFS('DAILY RECORDS'!$E$2:$E$19978,'DAILY RECORDS'!$B$2:$B$19978,C607,'DAILY RECORDS'!$G$2:$G$19978,"INWARD")</f>
        <v>0</v>
      </c>
      <c r="G607">
        <f>SUMIFS('DAILY RECORDS'!$E$2:$E$19978,'DAILY RECORDS'!$B$2:$B$19978,C607,'DAILY RECORDS'!$G$2:$G$19978,"OUTWARD")</f>
        <v>0</v>
      </c>
      <c r="H607">
        <f t="shared" si="9"/>
        <v>50</v>
      </c>
      <c r="I607" t="s">
        <v>14</v>
      </c>
      <c r="L607" s="124">
        <v>45718</v>
      </c>
    </row>
    <row r="608" spans="1:12" x14ac:dyDescent="0.25">
      <c r="A608">
        <v>604</v>
      </c>
      <c r="B608" t="s">
        <v>9988</v>
      </c>
      <c r="C608" s="14" t="s">
        <v>301</v>
      </c>
      <c r="D608" t="s">
        <v>302</v>
      </c>
      <c r="E608">
        <v>132</v>
      </c>
      <c r="F608">
        <f>SUMIFS('DAILY RECORDS'!$E$2:$E$19978,'DAILY RECORDS'!$B$2:$B$19978,C608,'DAILY RECORDS'!$G$2:$G$19978,"INWARD")</f>
        <v>595</v>
      </c>
      <c r="G608">
        <f>SUMIFS('DAILY RECORDS'!$E$2:$E$19978,'DAILY RECORDS'!$B$2:$B$19978,C608,'DAILY RECORDS'!$G$2:$G$19978,"OUTWARD")</f>
        <v>138</v>
      </c>
      <c r="H608">
        <f t="shared" si="9"/>
        <v>589</v>
      </c>
      <c r="I608" t="s">
        <v>14</v>
      </c>
      <c r="J608" t="s">
        <v>256</v>
      </c>
      <c r="K608" t="s">
        <v>303</v>
      </c>
      <c r="L608" s="124">
        <v>45718</v>
      </c>
    </row>
    <row r="609" spans="1:12" x14ac:dyDescent="0.25">
      <c r="A609">
        <v>605</v>
      </c>
      <c r="B609" t="s">
        <v>9988</v>
      </c>
      <c r="C609" s="14" t="s">
        <v>292</v>
      </c>
      <c r="D609" t="s">
        <v>293</v>
      </c>
      <c r="E609">
        <v>660</v>
      </c>
      <c r="F609">
        <f>SUMIFS('DAILY RECORDS'!$E$2:$E$19978,'DAILY RECORDS'!$B$2:$B$19978,C609,'DAILY RECORDS'!$G$2:$G$19978,"INWARD")</f>
        <v>0</v>
      </c>
      <c r="G609">
        <f>SUMIFS('DAILY RECORDS'!$E$2:$E$19978,'DAILY RECORDS'!$B$2:$B$19978,C609,'DAILY RECORDS'!$G$2:$G$19978,"OUTWARD")</f>
        <v>144</v>
      </c>
      <c r="H609">
        <f t="shared" si="9"/>
        <v>516</v>
      </c>
      <c r="I609" t="s">
        <v>14</v>
      </c>
      <c r="J609" t="s">
        <v>256</v>
      </c>
      <c r="K609" t="s">
        <v>157</v>
      </c>
      <c r="L609" s="124">
        <v>45718</v>
      </c>
    </row>
    <row r="610" spans="1:12" x14ac:dyDescent="0.25">
      <c r="A610">
        <v>606</v>
      </c>
      <c r="B610" t="s">
        <v>9988</v>
      </c>
      <c r="C610" s="14" t="s">
        <v>299</v>
      </c>
      <c r="D610" t="s">
        <v>300</v>
      </c>
      <c r="E610">
        <v>50</v>
      </c>
      <c r="F610">
        <f>SUMIFS('DAILY RECORDS'!$E$2:$E$19978,'DAILY RECORDS'!$B$2:$B$19978,C610,'DAILY RECORDS'!$G$2:$G$19978,"INWARD")</f>
        <v>0</v>
      </c>
      <c r="G610">
        <f>SUMIFS('DAILY RECORDS'!$E$2:$E$19978,'DAILY RECORDS'!$B$2:$B$19978,C610,'DAILY RECORDS'!$G$2:$G$19978,"OUTWARD")</f>
        <v>0</v>
      </c>
      <c r="H610">
        <f t="shared" si="9"/>
        <v>50</v>
      </c>
      <c r="I610" t="s">
        <v>25</v>
      </c>
      <c r="J610" t="s">
        <v>256</v>
      </c>
      <c r="K610" t="s">
        <v>163</v>
      </c>
      <c r="L610" s="124">
        <v>45718</v>
      </c>
    </row>
    <row r="611" spans="1:12" x14ac:dyDescent="0.25">
      <c r="A611">
        <v>607</v>
      </c>
      <c r="B611" t="s">
        <v>9988</v>
      </c>
      <c r="C611" s="14" t="s">
        <v>294</v>
      </c>
      <c r="D611" t="s">
        <v>295</v>
      </c>
      <c r="E611">
        <v>-676</v>
      </c>
      <c r="F611">
        <f>SUMIFS('DAILY RECORDS'!$E$2:$E$19978,'DAILY RECORDS'!$B$2:$B$19978,C611,'DAILY RECORDS'!$G$2:$G$19978,"INWARD")</f>
        <v>2056</v>
      </c>
      <c r="G611">
        <f>SUMIFS('DAILY RECORDS'!$E$2:$E$19978,'DAILY RECORDS'!$B$2:$B$19978,C611,'DAILY RECORDS'!$G$2:$G$19978,"OUTWARD")</f>
        <v>1260</v>
      </c>
      <c r="H611">
        <f t="shared" si="9"/>
        <v>120</v>
      </c>
      <c r="I611" t="s">
        <v>14</v>
      </c>
      <c r="J611" t="s">
        <v>256</v>
      </c>
      <c r="K611" t="s">
        <v>296</v>
      </c>
      <c r="L611" s="124">
        <v>45766</v>
      </c>
    </row>
    <row r="612" spans="1:12" x14ac:dyDescent="0.25">
      <c r="A612">
        <v>608</v>
      </c>
      <c r="B612" t="s">
        <v>9988</v>
      </c>
      <c r="C612" s="14" t="s">
        <v>290</v>
      </c>
      <c r="D612" t="s">
        <v>291</v>
      </c>
      <c r="E612">
        <v>1056</v>
      </c>
      <c r="F612">
        <f>SUMIFS('DAILY RECORDS'!$E$2:$E$19978,'DAILY RECORDS'!$B$2:$B$19978,C612,'DAILY RECORDS'!$G$2:$G$19978,"INWARD")</f>
        <v>0</v>
      </c>
      <c r="G612">
        <f>SUMIFS('DAILY RECORDS'!$E$2:$E$19978,'DAILY RECORDS'!$B$2:$B$19978,C612,'DAILY RECORDS'!$G$2:$G$19978,"OUTWARD")</f>
        <v>312</v>
      </c>
      <c r="H612">
        <f t="shared" si="9"/>
        <v>744</v>
      </c>
      <c r="I612" t="s">
        <v>14</v>
      </c>
      <c r="J612" t="s">
        <v>256</v>
      </c>
      <c r="K612" t="s">
        <v>160</v>
      </c>
      <c r="L612" s="124">
        <v>45766</v>
      </c>
    </row>
    <row r="613" spans="1:12" x14ac:dyDescent="0.25">
      <c r="A613">
        <v>609</v>
      </c>
      <c r="B613" t="s">
        <v>9988</v>
      </c>
      <c r="C613" s="14" t="s">
        <v>288</v>
      </c>
      <c r="D613" t="s">
        <v>289</v>
      </c>
      <c r="E613">
        <v>113</v>
      </c>
      <c r="F613">
        <f>SUMIFS('DAILY RECORDS'!$E$2:$E$19978,'DAILY RECORDS'!$B$2:$B$19978,C613,'DAILY RECORDS'!$G$2:$G$19978,"INWARD")</f>
        <v>0</v>
      </c>
      <c r="G613">
        <f>SUMIFS('DAILY RECORDS'!$E$2:$E$19978,'DAILY RECORDS'!$B$2:$B$19978,C613,'DAILY RECORDS'!$G$2:$G$19978,"OUTWARD")</f>
        <v>0</v>
      </c>
      <c r="H613">
        <f t="shared" si="9"/>
        <v>113</v>
      </c>
      <c r="I613" t="s">
        <v>14</v>
      </c>
      <c r="J613" t="s">
        <v>256</v>
      </c>
      <c r="K613" t="s">
        <v>151</v>
      </c>
      <c r="L613" s="124">
        <v>45718</v>
      </c>
    </row>
    <row r="614" spans="1:12" x14ac:dyDescent="0.25">
      <c r="A614">
        <v>610</v>
      </c>
      <c r="B614" t="s">
        <v>9988</v>
      </c>
      <c r="C614" s="14" t="s">
        <v>286</v>
      </c>
      <c r="D614" t="s">
        <v>287</v>
      </c>
      <c r="E614">
        <v>270</v>
      </c>
      <c r="F614">
        <f>SUMIFS('DAILY RECORDS'!$E$2:$E$19978,'DAILY RECORDS'!$B$2:$B$19978,C614,'DAILY RECORDS'!$G$2:$G$19978,"INWARD")</f>
        <v>0</v>
      </c>
      <c r="G614">
        <f>SUMIFS('DAILY RECORDS'!$E$2:$E$19978,'DAILY RECORDS'!$B$2:$B$19978,C614,'DAILY RECORDS'!$G$2:$G$19978,"OUTWARD")</f>
        <v>48</v>
      </c>
      <c r="H614">
        <f t="shared" si="9"/>
        <v>222</v>
      </c>
      <c r="I614" t="s">
        <v>14</v>
      </c>
      <c r="J614" t="s">
        <v>256</v>
      </c>
      <c r="K614" t="s">
        <v>154</v>
      </c>
      <c r="L614" s="124">
        <v>45718</v>
      </c>
    </row>
    <row r="615" spans="1:12" x14ac:dyDescent="0.25">
      <c r="A615">
        <v>611</v>
      </c>
      <c r="B615" t="s">
        <v>9988</v>
      </c>
      <c r="C615" s="14" t="s">
        <v>280</v>
      </c>
      <c r="D615" t="s">
        <v>281</v>
      </c>
      <c r="E615">
        <v>141</v>
      </c>
      <c r="F615">
        <f>SUMIFS('DAILY RECORDS'!$E$2:$E$19978,'DAILY RECORDS'!$B$2:$B$19978,C615,'DAILY RECORDS'!$G$2:$G$19978,"INWARD")</f>
        <v>0</v>
      </c>
      <c r="G615">
        <f>SUMIFS('DAILY RECORDS'!$E$2:$E$19978,'DAILY RECORDS'!$B$2:$B$19978,C615,'DAILY RECORDS'!$G$2:$G$19978,"OUTWARD")</f>
        <v>6</v>
      </c>
      <c r="H615">
        <f t="shared" si="9"/>
        <v>135</v>
      </c>
      <c r="I615" t="s">
        <v>14</v>
      </c>
      <c r="J615" t="s">
        <v>256</v>
      </c>
      <c r="K615" t="s">
        <v>282</v>
      </c>
      <c r="L615" s="124">
        <v>45718</v>
      </c>
    </row>
    <row r="616" spans="1:12" x14ac:dyDescent="0.25">
      <c r="A616">
        <v>612</v>
      </c>
      <c r="B616" t="s">
        <v>9988</v>
      </c>
      <c r="C616" s="14" t="s">
        <v>278</v>
      </c>
      <c r="D616" t="s">
        <v>279</v>
      </c>
      <c r="E616">
        <v>70</v>
      </c>
      <c r="F616">
        <f>SUMIFS('DAILY RECORDS'!$E$2:$E$19978,'DAILY RECORDS'!$B$2:$B$19978,C616,'DAILY RECORDS'!$G$2:$G$19978,"INWARD")</f>
        <v>0</v>
      </c>
      <c r="G616">
        <f>SUMIFS('DAILY RECORDS'!$E$2:$E$19978,'DAILY RECORDS'!$B$2:$B$19978,C616,'DAILY RECORDS'!$G$2:$G$19978,"OUTWARD")</f>
        <v>0</v>
      </c>
      <c r="H616">
        <f t="shared" si="9"/>
        <v>70</v>
      </c>
      <c r="I616" t="s">
        <v>14</v>
      </c>
      <c r="J616" t="s">
        <v>256</v>
      </c>
      <c r="K616" t="s">
        <v>147</v>
      </c>
      <c r="L616" s="124">
        <v>45718</v>
      </c>
    </row>
    <row r="617" spans="1:12" x14ac:dyDescent="0.25">
      <c r="A617">
        <v>613</v>
      </c>
      <c r="B617" t="s">
        <v>9988</v>
      </c>
      <c r="C617" s="14" t="s">
        <v>276</v>
      </c>
      <c r="D617" t="s">
        <v>277</v>
      </c>
      <c r="E617">
        <v>0</v>
      </c>
      <c r="F617">
        <f>SUMIFS('DAILY RECORDS'!$E$2:$E$19978,'DAILY RECORDS'!$B$2:$B$19978,C617,'DAILY RECORDS'!$G$2:$G$19978,"INWARD")</f>
        <v>0</v>
      </c>
      <c r="G617">
        <f>SUMIFS('DAILY RECORDS'!$E$2:$E$19978,'DAILY RECORDS'!$B$2:$B$19978,C617,'DAILY RECORDS'!$G$2:$G$19978,"OUTWARD")</f>
        <v>0</v>
      </c>
      <c r="H617">
        <f t="shared" si="9"/>
        <v>0</v>
      </c>
      <c r="I617" t="s">
        <v>14</v>
      </c>
      <c r="J617" t="s">
        <v>256</v>
      </c>
      <c r="K617" t="s">
        <v>148</v>
      </c>
      <c r="L617" s="124">
        <v>45718</v>
      </c>
    </row>
    <row r="618" spans="1:12" x14ac:dyDescent="0.25">
      <c r="A618">
        <v>614</v>
      </c>
      <c r="B618" t="s">
        <v>9988</v>
      </c>
      <c r="C618" s="14" t="s">
        <v>273</v>
      </c>
      <c r="D618" t="s">
        <v>274</v>
      </c>
      <c r="E618">
        <v>12</v>
      </c>
      <c r="F618">
        <f>SUMIFS('DAILY RECORDS'!$E$2:$E$19978,'DAILY RECORDS'!$B$2:$B$19978,C618,'DAILY RECORDS'!$G$2:$G$19978,"INWARD")</f>
        <v>305</v>
      </c>
      <c r="G618">
        <f>SUMIFS('DAILY RECORDS'!$E$2:$E$19978,'DAILY RECORDS'!$B$2:$B$19978,C618,'DAILY RECORDS'!$G$2:$G$19978,"OUTWARD")</f>
        <v>0</v>
      </c>
      <c r="H618">
        <f t="shared" si="9"/>
        <v>317</v>
      </c>
      <c r="I618" t="s">
        <v>14</v>
      </c>
      <c r="J618" t="s">
        <v>256</v>
      </c>
      <c r="K618" t="s">
        <v>275</v>
      </c>
      <c r="L618" s="124">
        <v>45718</v>
      </c>
    </row>
    <row r="619" spans="1:12" x14ac:dyDescent="0.25">
      <c r="A619">
        <v>615</v>
      </c>
      <c r="B619" t="s">
        <v>9988</v>
      </c>
      <c r="C619" s="14" t="s">
        <v>271</v>
      </c>
      <c r="D619" t="s">
        <v>272</v>
      </c>
      <c r="E619">
        <v>26</v>
      </c>
      <c r="F619">
        <f>SUMIFS('DAILY RECORDS'!$E$2:$E$19978,'DAILY RECORDS'!$B$2:$B$19978,C619,'DAILY RECORDS'!$G$2:$G$19978,"INWARD")</f>
        <v>179</v>
      </c>
      <c r="G619">
        <f>SUMIFS('DAILY RECORDS'!$E$2:$E$19978,'DAILY RECORDS'!$B$2:$B$19978,C619,'DAILY RECORDS'!$G$2:$G$19978,"OUTWARD")</f>
        <v>72</v>
      </c>
      <c r="H619">
        <f t="shared" si="9"/>
        <v>133</v>
      </c>
      <c r="I619" t="s">
        <v>14</v>
      </c>
      <c r="J619" t="s">
        <v>256</v>
      </c>
      <c r="K619" t="s">
        <v>201</v>
      </c>
      <c r="L619" s="124">
        <v>45718</v>
      </c>
    </row>
    <row r="620" spans="1:12" x14ac:dyDescent="0.25">
      <c r="A620">
        <v>616</v>
      </c>
      <c r="B620" t="s">
        <v>9988</v>
      </c>
      <c r="C620" s="14" t="s">
        <v>262</v>
      </c>
      <c r="D620" t="s">
        <v>263</v>
      </c>
      <c r="E620">
        <v>39</v>
      </c>
      <c r="F620">
        <f>SUMIFS('DAILY RECORDS'!$E$2:$E$19978,'DAILY RECORDS'!$B$2:$B$19978,C620,'DAILY RECORDS'!$G$2:$G$19978,"INWARD")</f>
        <v>0</v>
      </c>
      <c r="G620">
        <f>SUMIFS('DAILY RECORDS'!$E$2:$E$19978,'DAILY RECORDS'!$B$2:$B$19978,C620,'DAILY RECORDS'!$G$2:$G$19978,"OUTWARD")</f>
        <v>10</v>
      </c>
      <c r="H620">
        <f t="shared" si="9"/>
        <v>29</v>
      </c>
      <c r="I620" t="s">
        <v>14</v>
      </c>
      <c r="J620" t="s">
        <v>256</v>
      </c>
      <c r="K620" t="s">
        <v>264</v>
      </c>
      <c r="L620" s="124">
        <v>45718</v>
      </c>
    </row>
    <row r="621" spans="1:12" x14ac:dyDescent="0.25">
      <c r="A621">
        <v>617</v>
      </c>
      <c r="B621" t="s">
        <v>9988</v>
      </c>
      <c r="C621" s="14" t="s">
        <v>268</v>
      </c>
      <c r="D621" t="s">
        <v>269</v>
      </c>
      <c r="E621">
        <v>1</v>
      </c>
      <c r="F621">
        <f>SUMIFS('DAILY RECORDS'!$E$2:$E$19978,'DAILY RECORDS'!$B$2:$B$19978,C621,'DAILY RECORDS'!$G$2:$G$19978,"INWARD")</f>
        <v>0</v>
      </c>
      <c r="G621">
        <f>SUMIFS('DAILY RECORDS'!$E$2:$E$19978,'DAILY RECORDS'!$B$2:$B$19978,C621,'DAILY RECORDS'!$G$2:$G$19978,"OUTWARD")</f>
        <v>0</v>
      </c>
      <c r="H621">
        <f t="shared" si="9"/>
        <v>1</v>
      </c>
      <c r="I621" t="s">
        <v>14</v>
      </c>
      <c r="J621" t="s">
        <v>256</v>
      </c>
      <c r="K621" t="s">
        <v>270</v>
      </c>
      <c r="L621" s="124">
        <v>45718</v>
      </c>
    </row>
    <row r="622" spans="1:12" x14ac:dyDescent="0.25">
      <c r="A622">
        <v>618</v>
      </c>
      <c r="B622" t="s">
        <v>9988</v>
      </c>
      <c r="C622" s="14" t="s">
        <v>388</v>
      </c>
      <c r="D622" t="s">
        <v>389</v>
      </c>
      <c r="E622">
        <v>1</v>
      </c>
      <c r="F622">
        <f>SUMIFS('DAILY RECORDS'!$E$2:$E$19978,'DAILY RECORDS'!$B$2:$B$19978,C622,'DAILY RECORDS'!$G$2:$G$19978,"INWARD")</f>
        <v>0</v>
      </c>
      <c r="G622">
        <f>SUMIFS('DAILY RECORDS'!$E$2:$E$19978,'DAILY RECORDS'!$B$2:$B$19978,C622,'DAILY RECORDS'!$G$2:$G$19978,"OUTWARD")</f>
        <v>0</v>
      </c>
      <c r="H622">
        <f t="shared" si="9"/>
        <v>1</v>
      </c>
      <c r="I622" t="s">
        <v>14</v>
      </c>
      <c r="J622" t="s">
        <v>256</v>
      </c>
      <c r="K622" t="s">
        <v>227</v>
      </c>
      <c r="L622" s="124">
        <v>45718</v>
      </c>
    </row>
    <row r="623" spans="1:12" x14ac:dyDescent="0.25">
      <c r="A623">
        <v>619</v>
      </c>
      <c r="B623" t="s">
        <v>9988</v>
      </c>
      <c r="C623" s="14" t="s">
        <v>514</v>
      </c>
      <c r="D623" t="s">
        <v>515</v>
      </c>
      <c r="E623">
        <v>116</v>
      </c>
      <c r="F623">
        <f>SUMIFS('DAILY RECORDS'!$E$2:$E$19978,'DAILY RECORDS'!$B$2:$B$19978,C623,'DAILY RECORDS'!$G$2:$G$19978,"INWARD")</f>
        <v>247</v>
      </c>
      <c r="G623">
        <f>SUMIFS('DAILY RECORDS'!$E$2:$E$19978,'DAILY RECORDS'!$B$2:$B$19978,C623,'DAILY RECORDS'!$G$2:$G$19978,"OUTWARD")</f>
        <v>264</v>
      </c>
      <c r="H623">
        <f t="shared" si="9"/>
        <v>99</v>
      </c>
      <c r="I623" t="s">
        <v>14</v>
      </c>
      <c r="J623" t="s">
        <v>256</v>
      </c>
      <c r="K623" t="s">
        <v>392</v>
      </c>
      <c r="L623" s="124">
        <v>45718</v>
      </c>
    </row>
    <row r="624" spans="1:12" x14ac:dyDescent="0.25">
      <c r="A624">
        <v>620</v>
      </c>
      <c r="B624" t="s">
        <v>9988</v>
      </c>
      <c r="C624" s="14" t="s">
        <v>390</v>
      </c>
      <c r="D624" t="s">
        <v>391</v>
      </c>
      <c r="E624">
        <v>12</v>
      </c>
      <c r="F624">
        <f>SUMIFS('DAILY RECORDS'!$E$2:$E$19978,'DAILY RECORDS'!$B$2:$B$19978,C624,'DAILY RECORDS'!$G$2:$G$19978,"INWARD")</f>
        <v>0</v>
      </c>
      <c r="G624">
        <f>SUMIFS('DAILY RECORDS'!$E$2:$E$19978,'DAILY RECORDS'!$B$2:$B$19978,C624,'DAILY RECORDS'!$G$2:$G$19978,"OUTWARD")</f>
        <v>60</v>
      </c>
      <c r="H624">
        <f t="shared" si="9"/>
        <v>-48</v>
      </c>
      <c r="I624" t="s">
        <v>14</v>
      </c>
      <c r="J624" t="s">
        <v>256</v>
      </c>
      <c r="K624" t="s">
        <v>393</v>
      </c>
      <c r="L624" s="124">
        <v>45718</v>
      </c>
    </row>
    <row r="625" spans="1:12" x14ac:dyDescent="0.25">
      <c r="A625">
        <v>621</v>
      </c>
      <c r="B625" t="s">
        <v>9988</v>
      </c>
      <c r="C625" s="14" t="s">
        <v>384</v>
      </c>
      <c r="D625" t="s">
        <v>385</v>
      </c>
      <c r="E625">
        <v>33</v>
      </c>
      <c r="F625">
        <f>SUMIFS('DAILY RECORDS'!$E$2:$E$19978,'DAILY RECORDS'!$B$2:$B$19978,C625,'DAILY RECORDS'!$G$2:$G$19978,"INWARD")</f>
        <v>0</v>
      </c>
      <c r="G625">
        <f>SUMIFS('DAILY RECORDS'!$E$2:$E$19978,'DAILY RECORDS'!$B$2:$B$19978,C625,'DAILY RECORDS'!$G$2:$G$19978,"OUTWARD")</f>
        <v>0</v>
      </c>
      <c r="H625">
        <f t="shared" si="9"/>
        <v>33</v>
      </c>
      <c r="I625" t="s">
        <v>14</v>
      </c>
      <c r="J625" t="s">
        <v>256</v>
      </c>
      <c r="K625" t="s">
        <v>224</v>
      </c>
      <c r="L625" s="124">
        <v>45718</v>
      </c>
    </row>
    <row r="626" spans="1:12" x14ac:dyDescent="0.25">
      <c r="A626">
        <v>622</v>
      </c>
      <c r="B626" t="s">
        <v>9988</v>
      </c>
      <c r="C626" s="14" t="s">
        <v>382</v>
      </c>
      <c r="D626" t="s">
        <v>383</v>
      </c>
      <c r="E626">
        <v>40</v>
      </c>
      <c r="F626">
        <f>SUMIFS('DAILY RECORDS'!$E$2:$E$19978,'DAILY RECORDS'!$B$2:$B$19978,C626,'DAILY RECORDS'!$G$2:$G$19978,"INWARD")</f>
        <v>0</v>
      </c>
      <c r="G626">
        <f>SUMIFS('DAILY RECORDS'!$E$2:$E$19978,'DAILY RECORDS'!$B$2:$B$19978,C626,'DAILY RECORDS'!$G$2:$G$19978,"OUTWARD")</f>
        <v>2</v>
      </c>
      <c r="H626">
        <f t="shared" si="9"/>
        <v>38</v>
      </c>
      <c r="I626" t="s">
        <v>14</v>
      </c>
      <c r="J626" t="s">
        <v>256</v>
      </c>
      <c r="K626" t="s">
        <v>221</v>
      </c>
      <c r="L626" s="124">
        <v>45718</v>
      </c>
    </row>
    <row r="627" spans="1:12" x14ac:dyDescent="0.25">
      <c r="A627">
        <v>623</v>
      </c>
      <c r="B627" t="s">
        <v>9988</v>
      </c>
      <c r="C627" s="14" t="s">
        <v>379</v>
      </c>
      <c r="D627" t="s">
        <v>380</v>
      </c>
      <c r="E627">
        <v>588</v>
      </c>
      <c r="F627">
        <f>SUMIFS('DAILY RECORDS'!$E$2:$E$19978,'DAILY RECORDS'!$B$2:$B$19978,C627,'DAILY RECORDS'!$G$2:$G$19978,"INWARD")</f>
        <v>0</v>
      </c>
      <c r="G627">
        <f>SUMIFS('DAILY RECORDS'!$E$2:$E$19978,'DAILY RECORDS'!$B$2:$B$19978,C627,'DAILY RECORDS'!$G$2:$G$19978,"OUTWARD")</f>
        <v>60</v>
      </c>
      <c r="H627">
        <f t="shared" si="9"/>
        <v>528</v>
      </c>
      <c r="I627" t="s">
        <v>14</v>
      </c>
      <c r="J627" t="s">
        <v>256</v>
      </c>
      <c r="K627" t="s">
        <v>381</v>
      </c>
      <c r="L627" s="124">
        <v>45718</v>
      </c>
    </row>
    <row r="628" spans="1:12" x14ac:dyDescent="0.25">
      <c r="A628">
        <v>624</v>
      </c>
      <c r="B628" t="s">
        <v>9988</v>
      </c>
      <c r="C628" s="14" t="s">
        <v>377</v>
      </c>
      <c r="D628" t="s">
        <v>378</v>
      </c>
      <c r="E628">
        <v>21</v>
      </c>
      <c r="F628">
        <f>SUMIFS('DAILY RECORDS'!$E$2:$E$19978,'DAILY RECORDS'!$B$2:$B$19978,C628,'DAILY RECORDS'!$G$2:$G$19978,"INWARD")</f>
        <v>0</v>
      </c>
      <c r="G628">
        <f>SUMIFS('DAILY RECORDS'!$E$2:$E$19978,'DAILY RECORDS'!$B$2:$B$19978,C628,'DAILY RECORDS'!$G$2:$G$19978,"OUTWARD")</f>
        <v>0</v>
      </c>
      <c r="H628">
        <f t="shared" si="9"/>
        <v>21</v>
      </c>
      <c r="I628" t="s">
        <v>14</v>
      </c>
      <c r="J628" t="s">
        <v>256</v>
      </c>
      <c r="K628" t="s">
        <v>207</v>
      </c>
      <c r="L628" s="124">
        <v>45718</v>
      </c>
    </row>
    <row r="629" spans="1:12" x14ac:dyDescent="0.25">
      <c r="A629">
        <v>625</v>
      </c>
      <c r="B629" t="s">
        <v>9988</v>
      </c>
      <c r="C629" s="14" t="s">
        <v>374</v>
      </c>
      <c r="D629" t="s">
        <v>375</v>
      </c>
      <c r="E629">
        <v>1</v>
      </c>
      <c r="F629">
        <f>SUMIFS('DAILY RECORDS'!$E$2:$E$19978,'DAILY RECORDS'!$B$2:$B$19978,C629,'DAILY RECORDS'!$G$2:$G$19978,"INWARD")</f>
        <v>102</v>
      </c>
      <c r="G629">
        <f>SUMIFS('DAILY RECORDS'!$E$2:$E$19978,'DAILY RECORDS'!$B$2:$B$19978,C629,'DAILY RECORDS'!$G$2:$G$19978,"OUTWARD")</f>
        <v>31</v>
      </c>
      <c r="H629">
        <f t="shared" si="9"/>
        <v>72</v>
      </c>
      <c r="I629" t="s">
        <v>14</v>
      </c>
      <c r="J629" t="s">
        <v>256</v>
      </c>
      <c r="K629" t="s">
        <v>376</v>
      </c>
      <c r="L629" s="124">
        <v>45718</v>
      </c>
    </row>
    <row r="630" spans="1:12" x14ac:dyDescent="0.25">
      <c r="A630">
        <v>626</v>
      </c>
      <c r="B630" t="s">
        <v>9988</v>
      </c>
      <c r="C630" s="14" t="s">
        <v>370</v>
      </c>
      <c r="D630" t="s">
        <v>371</v>
      </c>
      <c r="E630">
        <v>267</v>
      </c>
      <c r="F630">
        <f>SUMIFS('DAILY RECORDS'!$E$2:$E$19978,'DAILY RECORDS'!$B$2:$B$19978,C630,'DAILY RECORDS'!$G$2:$G$19978,"INWARD")</f>
        <v>0</v>
      </c>
      <c r="G630">
        <f>SUMIFS('DAILY RECORDS'!$E$2:$E$19978,'DAILY RECORDS'!$B$2:$B$19978,C630,'DAILY RECORDS'!$G$2:$G$19978,"OUTWARD")</f>
        <v>124</v>
      </c>
      <c r="H630">
        <f t="shared" si="9"/>
        <v>143</v>
      </c>
      <c r="I630" t="s">
        <v>14</v>
      </c>
      <c r="J630" t="s">
        <v>256</v>
      </c>
      <c r="K630" t="s">
        <v>210</v>
      </c>
      <c r="L630" s="124">
        <v>45718</v>
      </c>
    </row>
    <row r="631" spans="1:12" x14ac:dyDescent="0.25">
      <c r="A631">
        <v>627</v>
      </c>
      <c r="B631" t="s">
        <v>9988</v>
      </c>
      <c r="C631" s="14" t="s">
        <v>368</v>
      </c>
      <c r="D631" t="s">
        <v>369</v>
      </c>
      <c r="E631">
        <v>20</v>
      </c>
      <c r="F631">
        <f>SUMIFS('DAILY RECORDS'!$E$2:$E$19978,'DAILY RECORDS'!$B$2:$B$19978,C631,'DAILY RECORDS'!$G$2:$G$19978,"INWARD")</f>
        <v>3</v>
      </c>
      <c r="G631">
        <f>SUMIFS('DAILY RECORDS'!$E$2:$E$19978,'DAILY RECORDS'!$B$2:$B$19978,C631,'DAILY RECORDS'!$G$2:$G$19978,"OUTWARD")</f>
        <v>0</v>
      </c>
      <c r="H631">
        <f t="shared" si="9"/>
        <v>23</v>
      </c>
      <c r="I631" t="s">
        <v>14</v>
      </c>
      <c r="J631" t="s">
        <v>256</v>
      </c>
      <c r="K631" t="s">
        <v>213</v>
      </c>
      <c r="L631" s="124">
        <v>45718</v>
      </c>
    </row>
    <row r="632" spans="1:12" x14ac:dyDescent="0.25">
      <c r="A632">
        <v>628</v>
      </c>
      <c r="B632" t="s">
        <v>9988</v>
      </c>
      <c r="C632" s="14" t="s">
        <v>366</v>
      </c>
      <c r="D632" t="s">
        <v>367</v>
      </c>
      <c r="E632">
        <v>463</v>
      </c>
      <c r="F632">
        <f>SUMIFS('DAILY RECORDS'!$E$2:$E$19978,'DAILY RECORDS'!$B$2:$B$19978,C632,'DAILY RECORDS'!$G$2:$G$19978,"INWARD")</f>
        <v>0</v>
      </c>
      <c r="G632">
        <f>SUMIFS('DAILY RECORDS'!$E$2:$E$19978,'DAILY RECORDS'!$B$2:$B$19978,C632,'DAILY RECORDS'!$G$2:$G$19978,"OUTWARD")</f>
        <v>112</v>
      </c>
      <c r="H632">
        <f t="shared" si="9"/>
        <v>351</v>
      </c>
      <c r="I632" t="s">
        <v>14</v>
      </c>
      <c r="J632" t="s">
        <v>256</v>
      </c>
      <c r="K632" t="s">
        <v>216</v>
      </c>
      <c r="L632" s="124">
        <v>45718</v>
      </c>
    </row>
    <row r="633" spans="1:12" x14ac:dyDescent="0.25">
      <c r="A633">
        <v>629</v>
      </c>
      <c r="B633" t="s">
        <v>9988</v>
      </c>
      <c r="C633" s="14" t="s">
        <v>365</v>
      </c>
      <c r="D633" t="s">
        <v>3556</v>
      </c>
      <c r="E633">
        <v>6</v>
      </c>
      <c r="F633">
        <f>SUMIFS('DAILY RECORDS'!$E$2:$E$19978,'DAILY RECORDS'!$B$2:$B$19978,C633,'DAILY RECORDS'!$G$2:$G$19978,"INWARD")</f>
        <v>0</v>
      </c>
      <c r="G633">
        <f>SUMIFS('DAILY RECORDS'!$E$2:$E$19978,'DAILY RECORDS'!$B$2:$B$19978,C633,'DAILY RECORDS'!$G$2:$G$19978,"OUTWARD")</f>
        <v>4</v>
      </c>
      <c r="H633">
        <f t="shared" si="9"/>
        <v>2</v>
      </c>
      <c r="I633" t="s">
        <v>25</v>
      </c>
      <c r="J633" t="s">
        <v>256</v>
      </c>
      <c r="K633" t="s">
        <v>218</v>
      </c>
      <c r="L633" s="124">
        <v>45718</v>
      </c>
    </row>
    <row r="634" spans="1:12" x14ac:dyDescent="0.25">
      <c r="A634">
        <v>630</v>
      </c>
      <c r="B634" t="s">
        <v>9988</v>
      </c>
      <c r="C634" s="14" t="s">
        <v>1257</v>
      </c>
      <c r="D634" t="s">
        <v>1258</v>
      </c>
      <c r="E634">
        <v>144</v>
      </c>
      <c r="F634">
        <f>SUMIFS('DAILY RECORDS'!$E$2:$E$19978,'DAILY RECORDS'!$B$2:$B$19978,C634,'DAILY RECORDS'!$G$2:$G$19978,"INWARD")</f>
        <v>0</v>
      </c>
      <c r="G634">
        <f>SUMIFS('DAILY RECORDS'!$E$2:$E$19978,'DAILY RECORDS'!$B$2:$B$19978,C634,'DAILY RECORDS'!$G$2:$G$19978,"OUTWARD")</f>
        <v>30</v>
      </c>
      <c r="H634">
        <f t="shared" si="9"/>
        <v>114</v>
      </c>
      <c r="I634" t="s">
        <v>25</v>
      </c>
      <c r="J634" t="s">
        <v>256</v>
      </c>
      <c r="K634" t="s">
        <v>236</v>
      </c>
      <c r="L634" s="124">
        <v>45719</v>
      </c>
    </row>
    <row r="635" spans="1:12" x14ac:dyDescent="0.25">
      <c r="A635">
        <v>631</v>
      </c>
      <c r="B635" t="s">
        <v>9988</v>
      </c>
      <c r="C635" s="14" t="s">
        <v>1250</v>
      </c>
      <c r="D635" t="s">
        <v>1251</v>
      </c>
      <c r="E635">
        <v>206</v>
      </c>
      <c r="F635">
        <f>SUMIFS('DAILY RECORDS'!$E$2:$E$19978,'DAILY RECORDS'!$B$2:$B$19978,C635,'DAILY RECORDS'!$G$2:$G$19978,"INWARD")</f>
        <v>0</v>
      </c>
      <c r="G635">
        <f>SUMIFS('DAILY RECORDS'!$E$2:$E$19978,'DAILY RECORDS'!$B$2:$B$19978,C635,'DAILY RECORDS'!$G$2:$G$19978,"OUTWARD")</f>
        <v>40</v>
      </c>
      <c r="H635">
        <f t="shared" si="9"/>
        <v>166</v>
      </c>
      <c r="I635" t="s">
        <v>25</v>
      </c>
      <c r="J635" t="s">
        <v>256</v>
      </c>
      <c r="K635" t="s">
        <v>1252</v>
      </c>
      <c r="L635" s="124">
        <v>45719</v>
      </c>
    </row>
    <row r="636" spans="1:12" x14ac:dyDescent="0.25">
      <c r="A636">
        <v>632</v>
      </c>
      <c r="B636" t="s">
        <v>9988</v>
      </c>
      <c r="C636" s="14" t="s">
        <v>443</v>
      </c>
      <c r="D636" t="s">
        <v>444</v>
      </c>
      <c r="E636">
        <v>313</v>
      </c>
      <c r="F636">
        <f>SUMIFS('DAILY RECORDS'!$E$2:$E$19978,'DAILY RECORDS'!$B$2:$B$19978,C636,'DAILY RECORDS'!$G$2:$G$19978,"INWARD")</f>
        <v>0</v>
      </c>
      <c r="G636">
        <f>SUMIFS('DAILY RECORDS'!$E$2:$E$19978,'DAILY RECORDS'!$B$2:$B$19978,C636,'DAILY RECORDS'!$G$2:$G$19978,"OUTWARD")</f>
        <v>20</v>
      </c>
      <c r="H636">
        <f t="shared" si="9"/>
        <v>293</v>
      </c>
      <c r="I636" t="s">
        <v>25</v>
      </c>
      <c r="J636" t="s">
        <v>256</v>
      </c>
      <c r="K636" t="s">
        <v>8413</v>
      </c>
      <c r="L636" s="124">
        <v>45718</v>
      </c>
    </row>
    <row r="637" spans="1:12" x14ac:dyDescent="0.25">
      <c r="A637">
        <v>633</v>
      </c>
      <c r="B637" t="s">
        <v>9988</v>
      </c>
      <c r="C637" s="14" t="s">
        <v>480</v>
      </c>
      <c r="D637" t="s">
        <v>481</v>
      </c>
      <c r="E637">
        <v>73</v>
      </c>
      <c r="F637">
        <f>SUMIFS('DAILY RECORDS'!$E$2:$E$19978,'DAILY RECORDS'!$B$2:$B$19978,C637,'DAILY RECORDS'!$G$2:$G$19978,"INWARD")</f>
        <v>0</v>
      </c>
      <c r="G637">
        <f>SUMIFS('DAILY RECORDS'!$E$2:$E$19978,'DAILY RECORDS'!$B$2:$B$19978,C637,'DAILY RECORDS'!$G$2:$G$19978,"OUTWARD")</f>
        <v>0</v>
      </c>
      <c r="H637">
        <f t="shared" si="9"/>
        <v>73</v>
      </c>
      <c r="I637" t="s">
        <v>25</v>
      </c>
      <c r="J637" t="s">
        <v>256</v>
      </c>
      <c r="K637" t="s">
        <v>233</v>
      </c>
      <c r="L637" s="124">
        <v>45718</v>
      </c>
    </row>
    <row r="638" spans="1:12" x14ac:dyDescent="0.25">
      <c r="A638">
        <v>634</v>
      </c>
      <c r="B638" t="s">
        <v>9988</v>
      </c>
      <c r="C638" s="14" t="s">
        <v>3388</v>
      </c>
      <c r="D638" t="s">
        <v>3389</v>
      </c>
      <c r="E638">
        <v>48</v>
      </c>
      <c r="F638">
        <f>SUMIFS('DAILY RECORDS'!$E$2:$E$19978,'DAILY RECORDS'!$B$2:$B$19978,C638,'DAILY RECORDS'!$G$2:$G$19978,"INWARD")</f>
        <v>0</v>
      </c>
      <c r="G638">
        <f>SUMIFS('DAILY RECORDS'!$E$2:$E$19978,'DAILY RECORDS'!$B$2:$B$19978,C638,'DAILY RECORDS'!$G$2:$G$19978,"OUTWARD")</f>
        <v>0</v>
      </c>
      <c r="H638">
        <f t="shared" si="9"/>
        <v>48</v>
      </c>
      <c r="I638" t="s">
        <v>14</v>
      </c>
      <c r="J638" t="s">
        <v>256</v>
      </c>
      <c r="K638" t="s">
        <v>233</v>
      </c>
      <c r="L638" s="124">
        <v>45718</v>
      </c>
    </row>
    <row r="639" spans="1:12" x14ac:dyDescent="0.25">
      <c r="A639">
        <v>635</v>
      </c>
      <c r="B639" t="s">
        <v>9988</v>
      </c>
      <c r="C639" s="14" t="s">
        <v>532</v>
      </c>
      <c r="D639" t="s">
        <v>533</v>
      </c>
      <c r="E639">
        <v>87</v>
      </c>
      <c r="F639">
        <f>SUMIFS('DAILY RECORDS'!$E$2:$E$19978,'DAILY RECORDS'!$B$2:$B$19978,C639,'DAILY RECORDS'!$G$2:$G$19978,"INWARD")</f>
        <v>0</v>
      </c>
      <c r="G639">
        <f>SUMIFS('DAILY RECORDS'!$E$2:$E$19978,'DAILY RECORDS'!$B$2:$B$19978,C639,'DAILY RECORDS'!$G$2:$G$19978,"OUTWARD")</f>
        <v>0</v>
      </c>
      <c r="H639">
        <f t="shared" si="9"/>
        <v>87</v>
      </c>
      <c r="I639" t="s">
        <v>25</v>
      </c>
      <c r="J639" t="s">
        <v>256</v>
      </c>
      <c r="K639" t="s">
        <v>534</v>
      </c>
      <c r="L639" s="124">
        <v>45718</v>
      </c>
    </row>
    <row r="640" spans="1:12" x14ac:dyDescent="0.25">
      <c r="A640">
        <v>636</v>
      </c>
      <c r="B640" t="s">
        <v>9988</v>
      </c>
      <c r="C640" s="14" t="s">
        <v>526</v>
      </c>
      <c r="D640" t="s">
        <v>527</v>
      </c>
      <c r="E640">
        <v>152</v>
      </c>
      <c r="F640">
        <f>SUMIFS('DAILY RECORDS'!$E$2:$E$19978,'DAILY RECORDS'!$B$2:$B$19978,C640,'DAILY RECORDS'!$G$2:$G$19978,"INWARD")</f>
        <v>0</v>
      </c>
      <c r="G640">
        <f>SUMIFS('DAILY RECORDS'!$E$2:$E$19978,'DAILY RECORDS'!$B$2:$B$19978,C640,'DAILY RECORDS'!$G$2:$G$19978,"OUTWARD")</f>
        <v>0</v>
      </c>
      <c r="H640">
        <f t="shared" si="9"/>
        <v>152</v>
      </c>
      <c r="I640" t="s">
        <v>25</v>
      </c>
      <c r="J640" t="s">
        <v>256</v>
      </c>
      <c r="K640" t="s">
        <v>528</v>
      </c>
      <c r="L640" s="124">
        <v>45718</v>
      </c>
    </row>
    <row r="641" spans="1:12" x14ac:dyDescent="0.25">
      <c r="A641">
        <v>637</v>
      </c>
      <c r="B641" t="s">
        <v>9988</v>
      </c>
      <c r="C641" s="14" t="s">
        <v>508</v>
      </c>
      <c r="D641" t="s">
        <v>509</v>
      </c>
      <c r="E641">
        <v>42</v>
      </c>
      <c r="F641">
        <f>SUMIFS('DAILY RECORDS'!$E$2:$E$19978,'DAILY RECORDS'!$B$2:$B$19978,C641,'DAILY RECORDS'!$G$2:$G$19978,"INWARD")</f>
        <v>2</v>
      </c>
      <c r="G641">
        <f>SUMIFS('DAILY RECORDS'!$E$2:$E$19978,'DAILY RECORDS'!$B$2:$B$19978,C641,'DAILY RECORDS'!$G$2:$G$19978,"OUTWARD")</f>
        <v>2</v>
      </c>
      <c r="H641">
        <f t="shared" si="9"/>
        <v>42</v>
      </c>
      <c r="I641" t="s">
        <v>25</v>
      </c>
      <c r="J641" t="s">
        <v>256</v>
      </c>
      <c r="K641" t="s">
        <v>510</v>
      </c>
      <c r="L641" s="124">
        <v>45718</v>
      </c>
    </row>
    <row r="642" spans="1:12" x14ac:dyDescent="0.25">
      <c r="A642">
        <v>638</v>
      </c>
      <c r="B642" t="s">
        <v>9988</v>
      </c>
      <c r="C642" s="14" t="s">
        <v>548</v>
      </c>
      <c r="D642" t="s">
        <v>549</v>
      </c>
      <c r="E642">
        <v>29</v>
      </c>
      <c r="F642">
        <f>SUMIFS('DAILY RECORDS'!$E$2:$E$19978,'DAILY RECORDS'!$B$2:$B$19978,C642,'DAILY RECORDS'!$G$2:$G$19978,"INWARD")</f>
        <v>0</v>
      </c>
      <c r="G642">
        <f>SUMIFS('DAILY RECORDS'!$E$2:$E$19978,'DAILY RECORDS'!$B$2:$B$19978,C642,'DAILY RECORDS'!$G$2:$G$19978,"OUTWARD")</f>
        <v>20</v>
      </c>
      <c r="H642">
        <f t="shared" si="9"/>
        <v>9</v>
      </c>
      <c r="I642" t="s">
        <v>14</v>
      </c>
      <c r="J642" t="s">
        <v>256</v>
      </c>
      <c r="K642" t="s">
        <v>230</v>
      </c>
      <c r="L642" s="124">
        <v>45718</v>
      </c>
    </row>
    <row r="643" spans="1:12" x14ac:dyDescent="0.25">
      <c r="A643">
        <v>639</v>
      </c>
      <c r="B643" t="s">
        <v>9988</v>
      </c>
      <c r="C643" s="14" t="s">
        <v>550</v>
      </c>
      <c r="D643" t="s">
        <v>551</v>
      </c>
      <c r="E643">
        <v>257</v>
      </c>
      <c r="F643">
        <f>SUMIFS('DAILY RECORDS'!$E$2:$E$19978,'DAILY RECORDS'!$B$2:$B$19978,C643,'DAILY RECORDS'!$G$2:$G$19978,"INWARD")</f>
        <v>0</v>
      </c>
      <c r="G643">
        <f>SUMIFS('DAILY RECORDS'!$E$2:$E$19978,'DAILY RECORDS'!$B$2:$B$19978,C643,'DAILY RECORDS'!$G$2:$G$19978,"OUTWARD")</f>
        <v>0</v>
      </c>
      <c r="H643">
        <f t="shared" si="9"/>
        <v>257</v>
      </c>
      <c r="I643" t="s">
        <v>14</v>
      </c>
      <c r="J643" t="s">
        <v>256</v>
      </c>
      <c r="K643" t="s">
        <v>552</v>
      </c>
      <c r="L643" s="124">
        <v>45718</v>
      </c>
    </row>
    <row r="644" spans="1:12" x14ac:dyDescent="0.25">
      <c r="A644">
        <v>640</v>
      </c>
      <c r="B644" t="s">
        <v>9988</v>
      </c>
      <c r="C644" s="14" t="s">
        <v>553</v>
      </c>
      <c r="D644" t="s">
        <v>554</v>
      </c>
      <c r="E644">
        <v>190</v>
      </c>
      <c r="F644">
        <f>SUMIFS('DAILY RECORDS'!$E$2:$E$19978,'DAILY RECORDS'!$B$2:$B$19978,C644,'DAILY RECORDS'!$G$2:$G$19978,"INWARD")</f>
        <v>0</v>
      </c>
      <c r="G644">
        <f>SUMIFS('DAILY RECORDS'!$E$2:$E$19978,'DAILY RECORDS'!$B$2:$B$19978,C644,'DAILY RECORDS'!$G$2:$G$19978,"OUTWARD")</f>
        <v>60</v>
      </c>
      <c r="H644">
        <f t="shared" si="9"/>
        <v>130</v>
      </c>
      <c r="I644" t="s">
        <v>14</v>
      </c>
      <c r="J644" t="s">
        <v>256</v>
      </c>
      <c r="K644" t="s">
        <v>555</v>
      </c>
      <c r="L644" s="124">
        <v>45718</v>
      </c>
    </row>
    <row r="645" spans="1:12" x14ac:dyDescent="0.25">
      <c r="A645">
        <v>641</v>
      </c>
      <c r="B645" t="s">
        <v>9988</v>
      </c>
      <c r="C645" s="14" t="s">
        <v>556</v>
      </c>
      <c r="D645" t="s">
        <v>557</v>
      </c>
      <c r="E645">
        <v>231</v>
      </c>
      <c r="F645">
        <f>SUMIFS('DAILY RECORDS'!$E$2:$E$19978,'DAILY RECORDS'!$B$2:$B$19978,C645,'DAILY RECORDS'!$G$2:$G$19978,"INWARD")</f>
        <v>0</v>
      </c>
      <c r="G645">
        <f>SUMIFS('DAILY RECORDS'!$E$2:$E$19978,'DAILY RECORDS'!$B$2:$B$19978,C645,'DAILY RECORDS'!$G$2:$G$19978,"OUTWARD")</f>
        <v>10</v>
      </c>
      <c r="H645">
        <f t="shared" si="9"/>
        <v>221</v>
      </c>
      <c r="I645" t="s">
        <v>14</v>
      </c>
      <c r="J645" t="s">
        <v>256</v>
      </c>
      <c r="K645" t="s">
        <v>558</v>
      </c>
      <c r="L645" s="124">
        <v>45718</v>
      </c>
    </row>
    <row r="646" spans="1:12" x14ac:dyDescent="0.25">
      <c r="A646">
        <v>642</v>
      </c>
      <c r="B646" t="s">
        <v>9988</v>
      </c>
      <c r="C646" s="14" t="s">
        <v>546</v>
      </c>
      <c r="D646" t="s">
        <v>547</v>
      </c>
      <c r="E646">
        <v>1708</v>
      </c>
      <c r="F646">
        <f>SUMIFS('DAILY RECORDS'!$E$2:$E$19978,'DAILY RECORDS'!$B$2:$B$19978,C646,'DAILY RECORDS'!$G$2:$G$19978,"INWARD")</f>
        <v>0</v>
      </c>
      <c r="G646">
        <f>SUMIFS('DAILY RECORDS'!$E$2:$E$19978,'DAILY RECORDS'!$B$2:$B$19978,C646,'DAILY RECORDS'!$G$2:$G$19978,"OUTWARD")</f>
        <v>300</v>
      </c>
      <c r="H646">
        <f t="shared" ref="H646:H709" si="10">(E646+F646)-G646</f>
        <v>1408</v>
      </c>
      <c r="I646" t="s">
        <v>14</v>
      </c>
      <c r="J646" t="s">
        <v>256</v>
      </c>
      <c r="K646" t="s">
        <v>241</v>
      </c>
      <c r="L646" s="124">
        <v>45718</v>
      </c>
    </row>
    <row r="647" spans="1:12" x14ac:dyDescent="0.25">
      <c r="A647">
        <v>643</v>
      </c>
      <c r="B647" t="s">
        <v>9988</v>
      </c>
      <c r="C647" s="14" t="s">
        <v>416</v>
      </c>
      <c r="D647" t="s">
        <v>417</v>
      </c>
      <c r="E647">
        <v>293</v>
      </c>
      <c r="F647">
        <f>SUMIFS('DAILY RECORDS'!$E$2:$E$19978,'DAILY RECORDS'!$B$2:$B$19978,C647,'DAILY RECORDS'!$G$2:$G$19978,"INWARD")</f>
        <v>0</v>
      </c>
      <c r="G647">
        <f>SUMIFS('DAILY RECORDS'!$E$2:$E$19978,'DAILY RECORDS'!$B$2:$B$19978,C647,'DAILY RECORDS'!$G$2:$G$19978,"OUTWARD")</f>
        <v>24</v>
      </c>
      <c r="H647">
        <f t="shared" si="10"/>
        <v>269</v>
      </c>
      <c r="I647" t="s">
        <v>14</v>
      </c>
      <c r="J647" t="s">
        <v>256</v>
      </c>
      <c r="K647" t="s">
        <v>243</v>
      </c>
      <c r="L647" s="124">
        <v>45718</v>
      </c>
    </row>
    <row r="648" spans="1:12" x14ac:dyDescent="0.25">
      <c r="A648">
        <v>644</v>
      </c>
      <c r="B648" t="s">
        <v>9988</v>
      </c>
      <c r="C648" s="14" t="s">
        <v>411</v>
      </c>
      <c r="D648" t="s">
        <v>412</v>
      </c>
      <c r="E648">
        <v>64</v>
      </c>
      <c r="F648">
        <f>SUMIFS('DAILY RECORDS'!$E$2:$E$19978,'DAILY RECORDS'!$B$2:$B$19978,C648,'DAILY RECORDS'!$G$2:$G$19978,"INWARD")</f>
        <v>0</v>
      </c>
      <c r="G648">
        <f>SUMIFS('DAILY RECORDS'!$E$2:$E$19978,'DAILY RECORDS'!$B$2:$B$19978,C648,'DAILY RECORDS'!$G$2:$G$19978,"OUTWARD")</f>
        <v>0</v>
      </c>
      <c r="H648">
        <f t="shared" si="10"/>
        <v>64</v>
      </c>
      <c r="I648" t="s">
        <v>14</v>
      </c>
      <c r="J648" t="s">
        <v>256</v>
      </c>
      <c r="K648" t="s">
        <v>413</v>
      </c>
      <c r="L648" s="124">
        <v>45718</v>
      </c>
    </row>
    <row r="649" spans="1:12" x14ac:dyDescent="0.25">
      <c r="A649">
        <v>645</v>
      </c>
      <c r="B649" t="s">
        <v>9988</v>
      </c>
      <c r="C649" s="14" t="s">
        <v>408</v>
      </c>
      <c r="D649" t="s">
        <v>409</v>
      </c>
      <c r="E649">
        <v>95</v>
      </c>
      <c r="F649">
        <f>SUMIFS('DAILY RECORDS'!$E$2:$E$19978,'DAILY RECORDS'!$B$2:$B$19978,C649,'DAILY RECORDS'!$G$2:$G$19978,"INWARD")</f>
        <v>0</v>
      </c>
      <c r="G649">
        <f>SUMIFS('DAILY RECORDS'!$E$2:$E$19978,'DAILY RECORDS'!$B$2:$B$19978,C649,'DAILY RECORDS'!$G$2:$G$19978,"OUTWARD")</f>
        <v>0</v>
      </c>
      <c r="H649">
        <f t="shared" si="10"/>
        <v>95</v>
      </c>
      <c r="I649" t="s">
        <v>14</v>
      </c>
      <c r="J649" t="s">
        <v>256</v>
      </c>
      <c r="K649" t="s">
        <v>410</v>
      </c>
      <c r="L649" s="124">
        <v>45718</v>
      </c>
    </row>
    <row r="650" spans="1:12" x14ac:dyDescent="0.25">
      <c r="A650">
        <v>646</v>
      </c>
      <c r="B650" t="s">
        <v>9988</v>
      </c>
      <c r="C650" s="14" t="s">
        <v>405</v>
      </c>
      <c r="D650" t="s">
        <v>406</v>
      </c>
      <c r="E650">
        <v>25</v>
      </c>
      <c r="F650">
        <f>SUMIFS('DAILY RECORDS'!$E$2:$E$19978,'DAILY RECORDS'!$B$2:$B$19978,C650,'DAILY RECORDS'!$G$2:$G$19978,"INWARD")</f>
        <v>0</v>
      </c>
      <c r="G650">
        <f>SUMIFS('DAILY RECORDS'!$E$2:$E$19978,'DAILY RECORDS'!$B$2:$B$19978,C650,'DAILY RECORDS'!$G$2:$G$19978,"OUTWARD")</f>
        <v>0</v>
      </c>
      <c r="H650">
        <f t="shared" si="10"/>
        <v>25</v>
      </c>
      <c r="I650" t="s">
        <v>14</v>
      </c>
      <c r="J650" t="s">
        <v>256</v>
      </c>
      <c r="K650" t="s">
        <v>407</v>
      </c>
      <c r="L650" s="124">
        <v>45718</v>
      </c>
    </row>
    <row r="651" spans="1:12" x14ac:dyDescent="0.25">
      <c r="A651">
        <v>647</v>
      </c>
      <c r="B651" t="s">
        <v>9988</v>
      </c>
      <c r="C651" s="14" t="s">
        <v>402</v>
      </c>
      <c r="D651" t="s">
        <v>403</v>
      </c>
      <c r="E651">
        <v>299</v>
      </c>
      <c r="F651">
        <f>SUMIFS('DAILY RECORDS'!$E$2:$E$19978,'DAILY RECORDS'!$B$2:$B$19978,C651,'DAILY RECORDS'!$G$2:$G$19978,"INWARD")</f>
        <v>0</v>
      </c>
      <c r="G651">
        <f>SUMIFS('DAILY RECORDS'!$E$2:$E$19978,'DAILY RECORDS'!$B$2:$B$19978,C651,'DAILY RECORDS'!$G$2:$G$19978,"OUTWARD")</f>
        <v>6</v>
      </c>
      <c r="H651">
        <f t="shared" si="10"/>
        <v>293</v>
      </c>
      <c r="I651" t="s">
        <v>14</v>
      </c>
      <c r="J651" t="s">
        <v>256</v>
      </c>
      <c r="K651" t="s">
        <v>404</v>
      </c>
      <c r="L651" s="124">
        <v>45718</v>
      </c>
    </row>
    <row r="652" spans="1:12" x14ac:dyDescent="0.25">
      <c r="A652">
        <v>648</v>
      </c>
      <c r="B652" t="s">
        <v>9988</v>
      </c>
      <c r="C652" s="14" t="s">
        <v>399</v>
      </c>
      <c r="D652" t="s">
        <v>400</v>
      </c>
      <c r="E652">
        <v>82</v>
      </c>
      <c r="F652">
        <f>SUMIFS('DAILY RECORDS'!$E$2:$E$19978,'DAILY RECORDS'!$B$2:$B$19978,C652,'DAILY RECORDS'!$G$2:$G$19978,"INWARD")</f>
        <v>0</v>
      </c>
      <c r="G652">
        <f>SUMIFS('DAILY RECORDS'!$E$2:$E$19978,'DAILY RECORDS'!$B$2:$B$19978,C652,'DAILY RECORDS'!$G$2:$G$19978,"OUTWARD")</f>
        <v>10</v>
      </c>
      <c r="H652">
        <f t="shared" si="10"/>
        <v>72</v>
      </c>
      <c r="I652" t="s">
        <v>14</v>
      </c>
      <c r="J652" t="s">
        <v>256</v>
      </c>
      <c r="K652" t="s">
        <v>401</v>
      </c>
      <c r="L652" s="124">
        <v>45718</v>
      </c>
    </row>
    <row r="653" spans="1:12" x14ac:dyDescent="0.25">
      <c r="A653">
        <v>649</v>
      </c>
      <c r="B653" t="s">
        <v>9988</v>
      </c>
      <c r="C653" s="14" t="s">
        <v>394</v>
      </c>
      <c r="D653" t="s">
        <v>395</v>
      </c>
      <c r="E653">
        <v>68</v>
      </c>
      <c r="F653">
        <f>SUMIFS('DAILY RECORDS'!$E$2:$E$19978,'DAILY RECORDS'!$B$2:$B$19978,C653,'DAILY RECORDS'!$G$2:$G$19978,"INWARD")</f>
        <v>0</v>
      </c>
      <c r="G653">
        <f>SUMIFS('DAILY RECORDS'!$E$2:$E$19978,'DAILY RECORDS'!$B$2:$B$19978,C653,'DAILY RECORDS'!$G$2:$G$19978,"OUTWARD")</f>
        <v>0</v>
      </c>
      <c r="H653">
        <f t="shared" si="10"/>
        <v>68</v>
      </c>
      <c r="I653" t="s">
        <v>14</v>
      </c>
      <c r="J653" t="s">
        <v>256</v>
      </c>
      <c r="K653" t="s">
        <v>396</v>
      </c>
      <c r="L653" s="124">
        <v>45718</v>
      </c>
    </row>
    <row r="654" spans="1:12" x14ac:dyDescent="0.25">
      <c r="A654">
        <v>650</v>
      </c>
      <c r="B654" t="s">
        <v>9988</v>
      </c>
      <c r="C654" s="14" t="s">
        <v>437</v>
      </c>
      <c r="D654" t="s">
        <v>438</v>
      </c>
      <c r="E654">
        <v>0</v>
      </c>
      <c r="F654">
        <f>SUMIFS('DAILY RECORDS'!$E$2:$E$19978,'DAILY RECORDS'!$B$2:$B$19978,C654,'DAILY RECORDS'!$G$2:$G$19978,"INWARD")</f>
        <v>0</v>
      </c>
      <c r="G654">
        <f>SUMIFS('DAILY RECORDS'!$E$2:$E$19978,'DAILY RECORDS'!$B$2:$B$19978,C654,'DAILY RECORDS'!$G$2:$G$19978,"OUTWARD")</f>
        <v>0</v>
      </c>
      <c r="H654">
        <f t="shared" si="10"/>
        <v>0</v>
      </c>
      <c r="I654" t="s">
        <v>14</v>
      </c>
      <c r="J654" t="s">
        <v>256</v>
      </c>
      <c r="K654" t="s">
        <v>246</v>
      </c>
      <c r="L654" s="124">
        <v>45718</v>
      </c>
    </row>
    <row r="655" spans="1:12" x14ac:dyDescent="0.25">
      <c r="A655">
        <v>651</v>
      </c>
      <c r="B655" t="s">
        <v>9988</v>
      </c>
      <c r="C655" s="14" t="s">
        <v>1208</v>
      </c>
      <c r="D655" t="s">
        <v>3554</v>
      </c>
      <c r="E655">
        <v>512</v>
      </c>
      <c r="F655">
        <f>SUMIFS('DAILY RECORDS'!$E$2:$E$19978,'DAILY RECORDS'!$B$2:$B$19978,C655,'DAILY RECORDS'!$G$2:$G$19978,"INWARD")</f>
        <v>0</v>
      </c>
      <c r="G655">
        <f>SUMIFS('DAILY RECORDS'!$E$2:$E$19978,'DAILY RECORDS'!$B$2:$B$19978,C655,'DAILY RECORDS'!$G$2:$G$19978,"OUTWARD")</f>
        <v>448</v>
      </c>
      <c r="H655">
        <f t="shared" si="10"/>
        <v>64</v>
      </c>
      <c r="I655" t="s">
        <v>14</v>
      </c>
      <c r="J655" t="s">
        <v>256</v>
      </c>
      <c r="K655" t="s">
        <v>1210</v>
      </c>
      <c r="L655" s="124">
        <v>45719</v>
      </c>
    </row>
    <row r="656" spans="1:12" x14ac:dyDescent="0.25">
      <c r="A656">
        <v>652</v>
      </c>
      <c r="B656" t="s">
        <v>9988</v>
      </c>
      <c r="C656" s="14" t="s">
        <v>1206</v>
      </c>
      <c r="D656" t="s">
        <v>3497</v>
      </c>
      <c r="E656">
        <v>9</v>
      </c>
      <c r="F656">
        <f>SUMIFS('DAILY RECORDS'!$E$2:$E$19978,'DAILY RECORDS'!$B$2:$B$19978,C656,'DAILY RECORDS'!$G$2:$G$19978,"INWARD")</f>
        <v>0</v>
      </c>
      <c r="G656">
        <f>SUMIFS('DAILY RECORDS'!$E$2:$E$19978,'DAILY RECORDS'!$B$2:$B$19978,C656,'DAILY RECORDS'!$G$2:$G$19978,"OUTWARD")</f>
        <v>3</v>
      </c>
      <c r="H656">
        <f t="shared" si="10"/>
        <v>6</v>
      </c>
      <c r="I656" t="s">
        <v>25</v>
      </c>
      <c r="J656" t="s">
        <v>256</v>
      </c>
      <c r="K656" t="s">
        <v>1207</v>
      </c>
      <c r="L656" s="124">
        <v>45719</v>
      </c>
    </row>
    <row r="657" spans="1:12" x14ac:dyDescent="0.25">
      <c r="A657">
        <v>653</v>
      </c>
      <c r="B657" t="s">
        <v>9988</v>
      </c>
      <c r="C657" s="14" t="s">
        <v>1203</v>
      </c>
      <c r="D657" t="s">
        <v>3486</v>
      </c>
      <c r="E657">
        <v>260</v>
      </c>
      <c r="F657">
        <f>SUMIFS('DAILY RECORDS'!$E$2:$E$19978,'DAILY RECORDS'!$B$2:$B$19978,C657,'DAILY RECORDS'!$G$2:$G$19978,"INWARD")</f>
        <v>350</v>
      </c>
      <c r="G657">
        <f>SUMIFS('DAILY RECORDS'!$E$2:$E$19978,'DAILY RECORDS'!$B$2:$B$19978,C657,'DAILY RECORDS'!$G$2:$G$19978,"OUTWARD")</f>
        <v>107</v>
      </c>
      <c r="H657">
        <f t="shared" si="10"/>
        <v>503</v>
      </c>
      <c r="I657" t="s">
        <v>14</v>
      </c>
      <c r="J657" t="s">
        <v>256</v>
      </c>
      <c r="K657" t="s">
        <v>1205</v>
      </c>
      <c r="L657" s="124">
        <v>45719</v>
      </c>
    </row>
    <row r="658" spans="1:12" x14ac:dyDescent="0.25">
      <c r="A658">
        <v>654</v>
      </c>
      <c r="B658" t="s">
        <v>9988</v>
      </c>
      <c r="C658" s="14" t="s">
        <v>1200</v>
      </c>
      <c r="D658" t="s">
        <v>3488</v>
      </c>
      <c r="E658">
        <v>360</v>
      </c>
      <c r="F658">
        <f>SUMIFS('DAILY RECORDS'!$E$2:$E$19978,'DAILY RECORDS'!$B$2:$B$19978,C658,'DAILY RECORDS'!$G$2:$G$19978,"INWARD")</f>
        <v>0</v>
      </c>
      <c r="G658">
        <f>SUMIFS('DAILY RECORDS'!$E$2:$E$19978,'DAILY RECORDS'!$B$2:$B$19978,C658,'DAILY RECORDS'!$G$2:$G$19978,"OUTWARD")</f>
        <v>342</v>
      </c>
      <c r="H658">
        <f t="shared" si="10"/>
        <v>18</v>
      </c>
      <c r="I658" t="s">
        <v>14</v>
      </c>
      <c r="J658" t="s">
        <v>256</v>
      </c>
      <c r="K658" t="s">
        <v>1202</v>
      </c>
      <c r="L658" s="124">
        <v>45719</v>
      </c>
    </row>
    <row r="659" spans="1:12" x14ac:dyDescent="0.25">
      <c r="A659">
        <v>655</v>
      </c>
      <c r="B659" t="s">
        <v>9988</v>
      </c>
      <c r="C659" s="14" t="s">
        <v>1198</v>
      </c>
      <c r="D659" t="s">
        <v>3487</v>
      </c>
      <c r="E659">
        <v>36</v>
      </c>
      <c r="F659">
        <f>SUMIFS('DAILY RECORDS'!$E$2:$E$19978,'DAILY RECORDS'!$B$2:$B$19978,C659,'DAILY RECORDS'!$G$2:$G$19978,"INWARD")</f>
        <v>0</v>
      </c>
      <c r="G659">
        <f>SUMIFS('DAILY RECORDS'!$E$2:$E$19978,'DAILY RECORDS'!$B$2:$B$19978,C659,'DAILY RECORDS'!$G$2:$G$19978,"OUTWARD")</f>
        <v>12</v>
      </c>
      <c r="H659">
        <f t="shared" si="10"/>
        <v>24</v>
      </c>
      <c r="I659" t="s">
        <v>14</v>
      </c>
      <c r="J659" t="s">
        <v>256</v>
      </c>
      <c r="K659" t="s">
        <v>1199</v>
      </c>
      <c r="L659" s="124">
        <v>45719</v>
      </c>
    </row>
    <row r="660" spans="1:12" x14ac:dyDescent="0.25">
      <c r="A660">
        <v>656</v>
      </c>
      <c r="B660" t="s">
        <v>9988</v>
      </c>
      <c r="C660" s="14" t="s">
        <v>1196</v>
      </c>
      <c r="D660" t="s">
        <v>3498</v>
      </c>
      <c r="E660">
        <v>58</v>
      </c>
      <c r="F660">
        <f>SUMIFS('DAILY RECORDS'!$E$2:$E$19978,'DAILY RECORDS'!$B$2:$B$19978,C660,'DAILY RECORDS'!$G$2:$G$19978,"INWARD")</f>
        <v>0</v>
      </c>
      <c r="G660">
        <f>SUMIFS('DAILY RECORDS'!$E$2:$E$19978,'DAILY RECORDS'!$B$2:$B$19978,C660,'DAILY RECORDS'!$G$2:$G$19978,"OUTWARD")</f>
        <v>11</v>
      </c>
      <c r="H660">
        <f t="shared" si="10"/>
        <v>47</v>
      </c>
      <c r="I660" t="s">
        <v>14</v>
      </c>
      <c r="J660" t="s">
        <v>256</v>
      </c>
      <c r="K660" t="s">
        <v>1197</v>
      </c>
      <c r="L660" s="124">
        <v>45719</v>
      </c>
    </row>
    <row r="661" spans="1:12" x14ac:dyDescent="0.25">
      <c r="A661">
        <v>657</v>
      </c>
      <c r="B661" t="s">
        <v>9988</v>
      </c>
      <c r="C661" s="14" t="s">
        <v>1193</v>
      </c>
      <c r="D661" t="s">
        <v>3540</v>
      </c>
      <c r="E661">
        <v>722</v>
      </c>
      <c r="F661">
        <f>SUMIFS('DAILY RECORDS'!$E$2:$E$19978,'DAILY RECORDS'!$B$2:$B$19978,C661,'DAILY RECORDS'!$G$2:$G$19978,"INWARD")</f>
        <v>120</v>
      </c>
      <c r="G661">
        <f>SUMIFS('DAILY RECORDS'!$E$2:$E$19978,'DAILY RECORDS'!$B$2:$B$19978,C661,'DAILY RECORDS'!$G$2:$G$19978,"OUTWARD")</f>
        <v>640</v>
      </c>
      <c r="H661">
        <f t="shared" si="10"/>
        <v>202</v>
      </c>
      <c r="I661" t="s">
        <v>14</v>
      </c>
      <c r="J661" t="s">
        <v>256</v>
      </c>
      <c r="K661" t="s">
        <v>1195</v>
      </c>
      <c r="L661" s="124">
        <v>45719</v>
      </c>
    </row>
    <row r="662" spans="1:12" x14ac:dyDescent="0.25">
      <c r="A662">
        <v>658</v>
      </c>
      <c r="B662" t="s">
        <v>9988</v>
      </c>
      <c r="C662" s="14" t="s">
        <v>1190</v>
      </c>
      <c r="D662" t="s">
        <v>3541</v>
      </c>
      <c r="E662">
        <v>926</v>
      </c>
      <c r="F662">
        <f>SUMIFS('DAILY RECORDS'!$E$2:$E$19978,'DAILY RECORDS'!$B$2:$B$19978,C662,'DAILY RECORDS'!$G$2:$G$19978,"INWARD")</f>
        <v>2752</v>
      </c>
      <c r="G662">
        <f>SUMIFS('DAILY RECORDS'!$E$2:$E$19978,'DAILY RECORDS'!$B$2:$B$19978,C662,'DAILY RECORDS'!$G$2:$G$19978,"OUTWARD")</f>
        <v>747</v>
      </c>
      <c r="H662">
        <f t="shared" si="10"/>
        <v>2931</v>
      </c>
      <c r="I662" t="s">
        <v>14</v>
      </c>
      <c r="J662" t="s">
        <v>256</v>
      </c>
      <c r="K662" t="s">
        <v>1192</v>
      </c>
      <c r="L662" s="124">
        <v>45719</v>
      </c>
    </row>
    <row r="663" spans="1:12" x14ac:dyDescent="0.25">
      <c r="A663">
        <v>659</v>
      </c>
      <c r="B663" t="s">
        <v>9988</v>
      </c>
      <c r="C663" s="14" t="s">
        <v>1351</v>
      </c>
      <c r="D663" t="s">
        <v>3542</v>
      </c>
      <c r="E663">
        <v>216</v>
      </c>
      <c r="F663">
        <f>SUMIFS('DAILY RECORDS'!$E$2:$E$19978,'DAILY RECORDS'!$B$2:$B$19978,C663,'DAILY RECORDS'!$G$2:$G$19978,"INWARD")</f>
        <v>0</v>
      </c>
      <c r="G663">
        <f>SUMIFS('DAILY RECORDS'!$E$2:$E$19978,'DAILY RECORDS'!$B$2:$B$19978,C663,'DAILY RECORDS'!$G$2:$G$19978,"OUTWARD")</f>
        <v>0</v>
      </c>
      <c r="H663">
        <f t="shared" si="10"/>
        <v>216</v>
      </c>
      <c r="I663" t="s">
        <v>14</v>
      </c>
      <c r="J663" t="s">
        <v>256</v>
      </c>
      <c r="K663" t="s">
        <v>1352</v>
      </c>
      <c r="L663" s="124">
        <v>45719</v>
      </c>
    </row>
    <row r="664" spans="1:12" x14ac:dyDescent="0.25">
      <c r="A664">
        <v>660</v>
      </c>
      <c r="B664" t="s">
        <v>9988</v>
      </c>
      <c r="C664" s="14" t="s">
        <v>1188</v>
      </c>
      <c r="D664" t="s">
        <v>3573</v>
      </c>
      <c r="E664">
        <v>144</v>
      </c>
      <c r="F664">
        <f>SUMIFS('DAILY RECORDS'!$E$2:$E$19978,'DAILY RECORDS'!$B$2:$B$19978,C664,'DAILY RECORDS'!$G$2:$G$19978,"INWARD")</f>
        <v>68</v>
      </c>
      <c r="G664">
        <f>SUMIFS('DAILY RECORDS'!$E$2:$E$19978,'DAILY RECORDS'!$B$2:$B$19978,C664,'DAILY RECORDS'!$G$2:$G$19978,"OUTWARD")</f>
        <v>0</v>
      </c>
      <c r="H664">
        <f t="shared" si="10"/>
        <v>212</v>
      </c>
      <c r="I664" t="s">
        <v>14</v>
      </c>
      <c r="J664" t="s">
        <v>256</v>
      </c>
      <c r="K664" t="s">
        <v>1189</v>
      </c>
      <c r="L664" s="124">
        <v>45719</v>
      </c>
    </row>
    <row r="665" spans="1:12" x14ac:dyDescent="0.25">
      <c r="A665">
        <v>661</v>
      </c>
      <c r="B665" t="s">
        <v>9988</v>
      </c>
      <c r="C665" s="14" t="s">
        <v>1286</v>
      </c>
      <c r="D665" t="s">
        <v>3557</v>
      </c>
      <c r="E665">
        <v>213</v>
      </c>
      <c r="F665">
        <f>SUMIFS('DAILY RECORDS'!$E$2:$E$19978,'DAILY RECORDS'!$B$2:$B$19978,C665,'DAILY RECORDS'!$G$2:$G$19978,"INWARD")</f>
        <v>158</v>
      </c>
      <c r="G665">
        <f>SUMIFS('DAILY RECORDS'!$E$2:$E$19978,'DAILY RECORDS'!$B$2:$B$19978,C665,'DAILY RECORDS'!$G$2:$G$19978,"OUTWARD")</f>
        <v>174</v>
      </c>
      <c r="H665">
        <f t="shared" si="10"/>
        <v>197</v>
      </c>
      <c r="I665" t="s">
        <v>14</v>
      </c>
      <c r="J665" t="s">
        <v>256</v>
      </c>
      <c r="K665" t="s">
        <v>9973</v>
      </c>
      <c r="L665" s="124">
        <v>45719</v>
      </c>
    </row>
    <row r="666" spans="1:12" x14ac:dyDescent="0.25">
      <c r="A666">
        <v>662</v>
      </c>
      <c r="B666" t="s">
        <v>9988</v>
      </c>
      <c r="C666" s="14" t="s">
        <v>1187</v>
      </c>
      <c r="D666" t="s">
        <v>3574</v>
      </c>
      <c r="E666">
        <v>62</v>
      </c>
      <c r="F666">
        <f>SUMIFS('DAILY RECORDS'!$E$2:$E$19978,'DAILY RECORDS'!$B$2:$B$19978,C666,'DAILY RECORDS'!$G$2:$G$19978,"INWARD")</f>
        <v>0</v>
      </c>
      <c r="G666">
        <f>SUMIFS('DAILY RECORDS'!$E$2:$E$19978,'DAILY RECORDS'!$B$2:$B$19978,C666,'DAILY RECORDS'!$G$2:$G$19978,"OUTWARD")</f>
        <v>20</v>
      </c>
      <c r="H666">
        <f t="shared" si="10"/>
        <v>42</v>
      </c>
      <c r="I666" t="s">
        <v>14</v>
      </c>
      <c r="J666" t="s">
        <v>256</v>
      </c>
      <c r="K666" t="s">
        <v>426</v>
      </c>
      <c r="L666" s="124">
        <v>45719</v>
      </c>
    </row>
    <row r="667" spans="1:12" x14ac:dyDescent="0.25">
      <c r="A667">
        <v>663</v>
      </c>
      <c r="B667" t="s">
        <v>9988</v>
      </c>
      <c r="C667" s="14" t="s">
        <v>1283</v>
      </c>
      <c r="D667" t="s">
        <v>3547</v>
      </c>
      <c r="E667">
        <v>164</v>
      </c>
      <c r="F667">
        <f>SUMIFS('DAILY RECORDS'!$E$2:$E$19978,'DAILY RECORDS'!$B$2:$B$19978,C667,'DAILY RECORDS'!$G$2:$G$19978,"INWARD")</f>
        <v>0</v>
      </c>
      <c r="G667">
        <f>SUMIFS('DAILY RECORDS'!$E$2:$E$19978,'DAILY RECORDS'!$B$2:$B$19978,C667,'DAILY RECORDS'!$G$2:$G$19978,"OUTWARD")</f>
        <v>10</v>
      </c>
      <c r="H667">
        <f t="shared" si="10"/>
        <v>154</v>
      </c>
      <c r="I667" t="s">
        <v>14</v>
      </c>
      <c r="J667" t="s">
        <v>256</v>
      </c>
      <c r="K667" t="s">
        <v>1285</v>
      </c>
      <c r="L667" s="124">
        <v>45719</v>
      </c>
    </row>
    <row r="668" spans="1:12" x14ac:dyDescent="0.25">
      <c r="A668">
        <v>664</v>
      </c>
      <c r="B668" t="s">
        <v>9988</v>
      </c>
      <c r="C668" s="14" t="s">
        <v>1280</v>
      </c>
      <c r="D668" t="s">
        <v>3548</v>
      </c>
      <c r="E668">
        <v>260</v>
      </c>
      <c r="F668">
        <f>SUMIFS('DAILY RECORDS'!$E$2:$E$19978,'DAILY RECORDS'!$B$2:$B$19978,C668,'DAILY RECORDS'!$G$2:$G$19978,"INWARD")</f>
        <v>0</v>
      </c>
      <c r="G668">
        <f>SUMIFS('DAILY RECORDS'!$E$2:$E$19978,'DAILY RECORDS'!$B$2:$B$19978,C668,'DAILY RECORDS'!$G$2:$G$19978,"OUTWARD")</f>
        <v>62</v>
      </c>
      <c r="H668">
        <f t="shared" si="10"/>
        <v>198</v>
      </c>
      <c r="I668" t="s">
        <v>14</v>
      </c>
      <c r="J668" t="s">
        <v>256</v>
      </c>
      <c r="K668" t="s">
        <v>1282</v>
      </c>
      <c r="L668" s="124">
        <v>45719</v>
      </c>
    </row>
    <row r="669" spans="1:12" x14ac:dyDescent="0.25">
      <c r="A669">
        <v>665</v>
      </c>
      <c r="B669" t="s">
        <v>9988</v>
      </c>
      <c r="C669" s="14" t="s">
        <v>1277</v>
      </c>
      <c r="D669" t="s">
        <v>3545</v>
      </c>
      <c r="E669">
        <v>144</v>
      </c>
      <c r="F669">
        <f>SUMIFS('DAILY RECORDS'!$E$2:$E$19978,'DAILY RECORDS'!$B$2:$B$19978,C669,'DAILY RECORDS'!$G$2:$G$19978,"INWARD")</f>
        <v>0</v>
      </c>
      <c r="G669">
        <f>SUMIFS('DAILY RECORDS'!$E$2:$E$19978,'DAILY RECORDS'!$B$2:$B$19978,C669,'DAILY RECORDS'!$G$2:$G$19978,"OUTWARD")</f>
        <v>132</v>
      </c>
      <c r="H669">
        <f t="shared" si="10"/>
        <v>12</v>
      </c>
      <c r="I669" t="s">
        <v>14</v>
      </c>
      <c r="J669" t="s">
        <v>256</v>
      </c>
      <c r="K669" t="s">
        <v>1279</v>
      </c>
      <c r="L669" s="124">
        <v>45719</v>
      </c>
    </row>
    <row r="670" spans="1:12" x14ac:dyDescent="0.25">
      <c r="A670">
        <v>666</v>
      </c>
      <c r="B670" t="s">
        <v>9988</v>
      </c>
      <c r="C670" s="14" t="s">
        <v>1274</v>
      </c>
      <c r="D670" t="s">
        <v>3546</v>
      </c>
      <c r="E670">
        <v>522</v>
      </c>
      <c r="F670">
        <f>SUMIFS('DAILY RECORDS'!$E$2:$E$19978,'DAILY RECORDS'!$B$2:$B$19978,C670,'DAILY RECORDS'!$G$2:$G$19978,"INWARD")</f>
        <v>2</v>
      </c>
      <c r="G670">
        <f>SUMIFS('DAILY RECORDS'!$E$2:$E$19978,'DAILY RECORDS'!$B$2:$B$19978,C670,'DAILY RECORDS'!$G$2:$G$19978,"OUTWARD")</f>
        <v>48</v>
      </c>
      <c r="H670">
        <f t="shared" si="10"/>
        <v>476</v>
      </c>
      <c r="I670" t="s">
        <v>14</v>
      </c>
      <c r="J670" t="s">
        <v>256</v>
      </c>
      <c r="K670" t="s">
        <v>1276</v>
      </c>
      <c r="L670" s="124">
        <v>45719</v>
      </c>
    </row>
    <row r="671" spans="1:12" x14ac:dyDescent="0.25">
      <c r="A671">
        <v>667</v>
      </c>
      <c r="B671" t="s">
        <v>9988</v>
      </c>
      <c r="C671" s="14" t="s">
        <v>1272</v>
      </c>
      <c r="D671" t="s">
        <v>3553</v>
      </c>
      <c r="E671">
        <v>20</v>
      </c>
      <c r="F671">
        <f>SUMIFS('DAILY RECORDS'!$E$2:$E$19978,'DAILY RECORDS'!$B$2:$B$19978,C671,'DAILY RECORDS'!$G$2:$G$19978,"INWARD")</f>
        <v>787</v>
      </c>
      <c r="G671">
        <f>SUMIFS('DAILY RECORDS'!$E$2:$E$19978,'DAILY RECORDS'!$B$2:$B$19978,C671,'DAILY RECORDS'!$G$2:$G$19978,"OUTWARD")</f>
        <v>264</v>
      </c>
      <c r="H671">
        <f t="shared" si="10"/>
        <v>543</v>
      </c>
      <c r="I671" t="s">
        <v>14</v>
      </c>
      <c r="J671" t="s">
        <v>256</v>
      </c>
      <c r="K671" t="s">
        <v>1273</v>
      </c>
      <c r="L671" s="124">
        <v>45719</v>
      </c>
    </row>
    <row r="672" spans="1:12" x14ac:dyDescent="0.25">
      <c r="A672">
        <v>668</v>
      </c>
      <c r="B672" t="s">
        <v>9988</v>
      </c>
      <c r="C672" s="14" t="s">
        <v>1271</v>
      </c>
      <c r="D672" t="s">
        <v>3570</v>
      </c>
      <c r="E672">
        <v>1082</v>
      </c>
      <c r="F672">
        <f>SUMIFS('DAILY RECORDS'!$E$2:$E$19978,'DAILY RECORDS'!$B$2:$B$19978,C672,'DAILY RECORDS'!$G$2:$G$19978,"INWARD")</f>
        <v>0</v>
      </c>
      <c r="G672">
        <f>SUMIFS('DAILY RECORDS'!$E$2:$E$19978,'DAILY RECORDS'!$B$2:$B$19978,C672,'DAILY RECORDS'!$G$2:$G$19978,"OUTWARD")</f>
        <v>0</v>
      </c>
      <c r="H672">
        <f t="shared" si="10"/>
        <v>1082</v>
      </c>
      <c r="I672" t="s">
        <v>14</v>
      </c>
      <c r="J672" t="s">
        <v>256</v>
      </c>
      <c r="K672" t="s">
        <v>8416</v>
      </c>
      <c r="L672" s="124">
        <v>45719</v>
      </c>
    </row>
    <row r="673" spans="1:12" x14ac:dyDescent="0.25">
      <c r="A673">
        <v>669</v>
      </c>
      <c r="B673" t="s">
        <v>9988</v>
      </c>
      <c r="C673" s="14" t="s">
        <v>435</v>
      </c>
      <c r="D673" t="s">
        <v>3555</v>
      </c>
      <c r="E673">
        <v>660</v>
      </c>
      <c r="F673">
        <f>SUMIFS('DAILY RECORDS'!$E$2:$E$19978,'DAILY RECORDS'!$B$2:$B$19978,C673,'DAILY RECORDS'!$G$2:$G$19978,"INWARD")</f>
        <v>9</v>
      </c>
      <c r="G673">
        <f>SUMIFS('DAILY RECORDS'!$E$2:$E$19978,'DAILY RECORDS'!$B$2:$B$19978,C673,'DAILY RECORDS'!$G$2:$G$19978,"OUTWARD")</f>
        <v>180</v>
      </c>
      <c r="H673">
        <f t="shared" si="10"/>
        <v>489</v>
      </c>
      <c r="I673" t="s">
        <v>14</v>
      </c>
      <c r="J673" t="s">
        <v>256</v>
      </c>
      <c r="K673" t="s">
        <v>436</v>
      </c>
      <c r="L673" s="124">
        <v>45718</v>
      </c>
    </row>
    <row r="674" spans="1:12" x14ac:dyDescent="0.25">
      <c r="A674">
        <v>670</v>
      </c>
      <c r="B674" t="s">
        <v>9988</v>
      </c>
      <c r="C674" s="14" t="s">
        <v>439</v>
      </c>
      <c r="D674" t="s">
        <v>440</v>
      </c>
      <c r="E674">
        <v>64</v>
      </c>
      <c r="F674">
        <f>SUMIFS('DAILY RECORDS'!$E$2:$E$19978,'DAILY RECORDS'!$B$2:$B$19978,C674,'DAILY RECORDS'!$G$2:$G$19978,"INWARD")</f>
        <v>0</v>
      </c>
      <c r="G674">
        <f>SUMIFS('DAILY RECORDS'!$E$2:$E$19978,'DAILY RECORDS'!$B$2:$B$19978,C674,'DAILY RECORDS'!$G$2:$G$19978,"OUTWARD")</f>
        <v>18</v>
      </c>
      <c r="H674">
        <f t="shared" si="10"/>
        <v>46</v>
      </c>
      <c r="I674" t="s">
        <v>14</v>
      </c>
      <c r="J674" t="s">
        <v>256</v>
      </c>
      <c r="K674" t="s">
        <v>441</v>
      </c>
      <c r="L674" s="124">
        <v>45718</v>
      </c>
    </row>
    <row r="675" spans="1:12" x14ac:dyDescent="0.25">
      <c r="A675">
        <v>671</v>
      </c>
      <c r="B675" t="s">
        <v>9988</v>
      </c>
      <c r="C675" s="14" t="s">
        <v>1263</v>
      </c>
      <c r="D675" t="s">
        <v>3575</v>
      </c>
      <c r="E675">
        <v>642</v>
      </c>
      <c r="F675">
        <f>SUMIFS('DAILY RECORDS'!$E$2:$E$19978,'DAILY RECORDS'!$B$2:$B$19978,C675,'DAILY RECORDS'!$G$2:$G$19978,"INWARD")</f>
        <v>33</v>
      </c>
      <c r="G675">
        <f>SUMIFS('DAILY RECORDS'!$E$2:$E$19978,'DAILY RECORDS'!$B$2:$B$19978,C675,'DAILY RECORDS'!$G$2:$G$19978,"OUTWARD")</f>
        <v>0</v>
      </c>
      <c r="H675">
        <f t="shared" si="10"/>
        <v>675</v>
      </c>
      <c r="I675" t="s">
        <v>14</v>
      </c>
      <c r="J675" t="s">
        <v>256</v>
      </c>
      <c r="K675" t="s">
        <v>1265</v>
      </c>
      <c r="L675" s="124">
        <v>45719</v>
      </c>
    </row>
    <row r="676" spans="1:12" x14ac:dyDescent="0.25">
      <c r="A676">
        <v>672</v>
      </c>
      <c r="B676" t="s">
        <v>9988</v>
      </c>
      <c r="C676" s="14" t="s">
        <v>1266</v>
      </c>
      <c r="D676" t="s">
        <v>1267</v>
      </c>
      <c r="E676">
        <v>89</v>
      </c>
      <c r="F676">
        <f>SUMIFS('DAILY RECORDS'!$E$2:$E$19978,'DAILY RECORDS'!$B$2:$B$19978,C676,'DAILY RECORDS'!$G$2:$G$19978,"INWARD")</f>
        <v>0</v>
      </c>
      <c r="G676">
        <f>SUMIFS('DAILY RECORDS'!$E$2:$E$19978,'DAILY RECORDS'!$B$2:$B$19978,C676,'DAILY RECORDS'!$G$2:$G$19978,"OUTWARD")</f>
        <v>0</v>
      </c>
      <c r="H676">
        <f t="shared" si="10"/>
        <v>89</v>
      </c>
      <c r="I676" t="s">
        <v>25</v>
      </c>
      <c r="J676" t="s">
        <v>256</v>
      </c>
      <c r="K676" t="s">
        <v>1268</v>
      </c>
      <c r="L676" s="124">
        <v>45719</v>
      </c>
    </row>
    <row r="677" spans="1:12" x14ac:dyDescent="0.25">
      <c r="A677">
        <v>673</v>
      </c>
      <c r="B677" t="s">
        <v>9988</v>
      </c>
      <c r="C677" s="14" t="s">
        <v>1269</v>
      </c>
      <c r="D677" t="s">
        <v>3489</v>
      </c>
      <c r="E677">
        <v>280</v>
      </c>
      <c r="F677">
        <f>SUMIFS('DAILY RECORDS'!$E$2:$E$19978,'DAILY RECORDS'!$B$2:$B$19978,C677,'DAILY RECORDS'!$G$2:$G$19978,"INWARD")</f>
        <v>0</v>
      </c>
      <c r="G677">
        <f>SUMIFS('DAILY RECORDS'!$E$2:$E$19978,'DAILY RECORDS'!$B$2:$B$19978,C677,'DAILY RECORDS'!$G$2:$G$19978,"OUTWARD")</f>
        <v>72</v>
      </c>
      <c r="H677">
        <f t="shared" si="10"/>
        <v>208</v>
      </c>
      <c r="I677" t="s">
        <v>14</v>
      </c>
      <c r="J677" t="s">
        <v>256</v>
      </c>
      <c r="K677" t="s">
        <v>1270</v>
      </c>
      <c r="L677" s="124">
        <v>45719</v>
      </c>
    </row>
    <row r="678" spans="1:12" x14ac:dyDescent="0.25">
      <c r="A678">
        <v>674</v>
      </c>
      <c r="B678" t="s">
        <v>9988</v>
      </c>
      <c r="C678" s="14" t="s">
        <v>1232</v>
      </c>
      <c r="D678" t="s">
        <v>3539</v>
      </c>
      <c r="E678">
        <v>144</v>
      </c>
      <c r="F678">
        <f>SUMIFS('DAILY RECORDS'!$E$2:$E$19978,'DAILY RECORDS'!$B$2:$B$19978,C678,'DAILY RECORDS'!$G$2:$G$19978,"INWARD")</f>
        <v>372</v>
      </c>
      <c r="G678">
        <f>SUMIFS('DAILY RECORDS'!$E$2:$E$19978,'DAILY RECORDS'!$B$2:$B$19978,C678,'DAILY RECORDS'!$G$2:$G$19978,"OUTWARD")</f>
        <v>192</v>
      </c>
      <c r="H678">
        <f t="shared" si="10"/>
        <v>324</v>
      </c>
      <c r="I678" t="s">
        <v>14</v>
      </c>
      <c r="J678" t="s">
        <v>256</v>
      </c>
      <c r="K678" t="s">
        <v>1233</v>
      </c>
      <c r="L678" s="124">
        <v>45719</v>
      </c>
    </row>
    <row r="679" spans="1:12" x14ac:dyDescent="0.25">
      <c r="A679">
        <v>675</v>
      </c>
      <c r="B679" t="s">
        <v>9988</v>
      </c>
      <c r="C679" s="14" t="s">
        <v>1259</v>
      </c>
      <c r="D679" t="s">
        <v>1260</v>
      </c>
      <c r="E679">
        <v>59</v>
      </c>
      <c r="F679">
        <f>SUMIFS('DAILY RECORDS'!$E$2:$E$19978,'DAILY RECORDS'!$B$2:$B$19978,C679,'DAILY RECORDS'!$G$2:$G$19978,"INWARD")</f>
        <v>115</v>
      </c>
      <c r="G679">
        <f>SUMIFS('DAILY RECORDS'!$E$2:$E$19978,'DAILY RECORDS'!$B$2:$B$19978,C679,'DAILY RECORDS'!$G$2:$G$19978,"OUTWARD")</f>
        <v>20</v>
      </c>
      <c r="H679">
        <f t="shared" si="10"/>
        <v>154</v>
      </c>
      <c r="I679" t="s">
        <v>14</v>
      </c>
      <c r="J679" t="s">
        <v>256</v>
      </c>
      <c r="K679" t="s">
        <v>8415</v>
      </c>
      <c r="L679" s="124">
        <v>45719</v>
      </c>
    </row>
    <row r="680" spans="1:12" x14ac:dyDescent="0.25">
      <c r="A680">
        <v>676</v>
      </c>
      <c r="B680" t="s">
        <v>9988</v>
      </c>
      <c r="C680" s="14" t="s">
        <v>1261</v>
      </c>
      <c r="D680" t="s">
        <v>3538</v>
      </c>
      <c r="E680">
        <v>252</v>
      </c>
      <c r="F680">
        <f>SUMIFS('DAILY RECORDS'!$E$2:$E$19978,'DAILY RECORDS'!$B$2:$B$19978,C680,'DAILY RECORDS'!$G$2:$G$19978,"INWARD")</f>
        <v>2558</v>
      </c>
      <c r="G680">
        <f>SUMIFS('DAILY RECORDS'!$E$2:$E$19978,'DAILY RECORDS'!$B$2:$B$19978,C680,'DAILY RECORDS'!$G$2:$G$19978,"OUTWARD")</f>
        <v>600</v>
      </c>
      <c r="H680">
        <f t="shared" si="10"/>
        <v>2210</v>
      </c>
      <c r="I680" t="s">
        <v>14</v>
      </c>
      <c r="J680" t="s">
        <v>256</v>
      </c>
      <c r="K680" t="s">
        <v>1262</v>
      </c>
      <c r="L680" s="124">
        <v>45719</v>
      </c>
    </row>
    <row r="681" spans="1:12" x14ac:dyDescent="0.25">
      <c r="A681">
        <v>677</v>
      </c>
      <c r="B681" t="s">
        <v>9988</v>
      </c>
      <c r="C681" s="14" t="s">
        <v>1230</v>
      </c>
      <c r="D681" t="s">
        <v>3537</v>
      </c>
      <c r="E681">
        <v>1008</v>
      </c>
      <c r="F681">
        <f>SUMIFS('DAILY RECORDS'!$E$2:$E$19978,'DAILY RECORDS'!$B$2:$B$19978,C681,'DAILY RECORDS'!$G$2:$G$19978,"INWARD")</f>
        <v>7169</v>
      </c>
      <c r="G681">
        <f>SUMIFS('DAILY RECORDS'!$E$2:$E$19978,'DAILY RECORDS'!$B$2:$B$19978,C681,'DAILY RECORDS'!$G$2:$G$19978,"OUTWARD")</f>
        <v>1284</v>
      </c>
      <c r="H681">
        <f t="shared" si="10"/>
        <v>6893</v>
      </c>
      <c r="I681" t="s">
        <v>14</v>
      </c>
      <c r="J681" t="s">
        <v>256</v>
      </c>
      <c r="K681" t="s">
        <v>1231</v>
      </c>
      <c r="L681" s="124">
        <v>45719</v>
      </c>
    </row>
    <row r="682" spans="1:12" x14ac:dyDescent="0.25">
      <c r="A682">
        <v>678</v>
      </c>
      <c r="B682" t="s">
        <v>9988</v>
      </c>
      <c r="C682" s="14" t="s">
        <v>427</v>
      </c>
      <c r="D682" t="s">
        <v>428</v>
      </c>
      <c r="E682">
        <v>17</v>
      </c>
      <c r="F682">
        <f>SUMIFS('DAILY RECORDS'!$E$2:$E$19978,'DAILY RECORDS'!$B$2:$B$19978,C682,'DAILY RECORDS'!$G$2:$G$19978,"INWARD")</f>
        <v>215</v>
      </c>
      <c r="G682">
        <f>SUMIFS('DAILY RECORDS'!$E$2:$E$19978,'DAILY RECORDS'!$B$2:$B$19978,C682,'DAILY RECORDS'!$G$2:$G$19978,"OUTWARD")</f>
        <v>25</v>
      </c>
      <c r="H682">
        <f t="shared" si="10"/>
        <v>207</v>
      </c>
      <c r="I682" t="s">
        <v>14</v>
      </c>
      <c r="J682" t="s">
        <v>256</v>
      </c>
      <c r="K682" t="s">
        <v>442</v>
      </c>
      <c r="L682" s="124">
        <v>45718</v>
      </c>
    </row>
    <row r="683" spans="1:12" x14ac:dyDescent="0.25">
      <c r="A683">
        <v>679</v>
      </c>
      <c r="B683" t="s">
        <v>9988</v>
      </c>
      <c r="C683" s="14" t="s">
        <v>430</v>
      </c>
      <c r="D683" t="s">
        <v>3571</v>
      </c>
      <c r="E683">
        <v>170</v>
      </c>
      <c r="F683">
        <f>SUMIFS('DAILY RECORDS'!$E$2:$E$19978,'DAILY RECORDS'!$B$2:$B$19978,C683,'DAILY RECORDS'!$G$2:$G$19978,"INWARD")</f>
        <v>1</v>
      </c>
      <c r="G683">
        <f>SUMIFS('DAILY RECORDS'!$E$2:$E$19978,'DAILY RECORDS'!$B$2:$B$19978,C683,'DAILY RECORDS'!$G$2:$G$19978,"OUTWARD")</f>
        <v>31</v>
      </c>
      <c r="H683">
        <f t="shared" si="10"/>
        <v>140</v>
      </c>
      <c r="I683" t="s">
        <v>14</v>
      </c>
      <c r="J683" t="s">
        <v>256</v>
      </c>
      <c r="K683" t="s">
        <v>431</v>
      </c>
      <c r="L683" s="124">
        <v>45718</v>
      </c>
    </row>
    <row r="684" spans="1:12" x14ac:dyDescent="0.25">
      <c r="A684">
        <v>680</v>
      </c>
      <c r="B684" t="s">
        <v>9988</v>
      </c>
      <c r="C684" s="14" t="s">
        <v>432</v>
      </c>
      <c r="D684" t="s">
        <v>433</v>
      </c>
      <c r="E684">
        <v>114</v>
      </c>
      <c r="F684">
        <f>SUMIFS('DAILY RECORDS'!$E$2:$E$19978,'DAILY RECORDS'!$B$2:$B$19978,C684,'DAILY RECORDS'!$G$2:$G$19978,"INWARD")</f>
        <v>0</v>
      </c>
      <c r="G684">
        <f>SUMIFS('DAILY RECORDS'!$E$2:$E$19978,'DAILY RECORDS'!$B$2:$B$19978,C684,'DAILY RECORDS'!$G$2:$G$19978,"OUTWARD")</f>
        <v>12</v>
      </c>
      <c r="H684">
        <f t="shared" si="10"/>
        <v>102</v>
      </c>
      <c r="I684" t="s">
        <v>14</v>
      </c>
      <c r="J684" t="s">
        <v>256</v>
      </c>
      <c r="K684" t="s">
        <v>434</v>
      </c>
      <c r="L684" s="124">
        <v>45718</v>
      </c>
    </row>
    <row r="685" spans="1:12" x14ac:dyDescent="0.25">
      <c r="A685">
        <v>681</v>
      </c>
      <c r="B685" t="s">
        <v>9988</v>
      </c>
      <c r="C685" s="14" t="s">
        <v>418</v>
      </c>
      <c r="D685" t="s">
        <v>419</v>
      </c>
      <c r="E685">
        <v>312</v>
      </c>
      <c r="F685">
        <f>SUMIFS('DAILY RECORDS'!$E$2:$E$19978,'DAILY RECORDS'!$B$2:$B$19978,C685,'DAILY RECORDS'!$G$2:$G$19978,"INWARD")</f>
        <v>1</v>
      </c>
      <c r="G685">
        <f>SUMIFS('DAILY RECORDS'!$E$2:$E$19978,'DAILY RECORDS'!$B$2:$B$19978,C685,'DAILY RECORDS'!$G$2:$G$19978,"OUTWARD")</f>
        <v>0</v>
      </c>
      <c r="H685">
        <f t="shared" si="10"/>
        <v>313</v>
      </c>
      <c r="I685" t="s">
        <v>14</v>
      </c>
      <c r="J685" t="s">
        <v>256</v>
      </c>
      <c r="K685" t="s">
        <v>420</v>
      </c>
      <c r="L685" s="124">
        <v>45718</v>
      </c>
    </row>
    <row r="686" spans="1:12" x14ac:dyDescent="0.25">
      <c r="A686">
        <v>682</v>
      </c>
      <c r="B686" t="s">
        <v>9988</v>
      </c>
      <c r="C686" s="14" t="s">
        <v>421</v>
      </c>
      <c r="D686" t="s">
        <v>422</v>
      </c>
      <c r="E686">
        <v>37</v>
      </c>
      <c r="F686">
        <f>SUMIFS('DAILY RECORDS'!$E$2:$E$19978,'DAILY RECORDS'!$B$2:$B$19978,C686,'DAILY RECORDS'!$G$2:$G$19978,"INWARD")</f>
        <v>0</v>
      </c>
      <c r="G686">
        <f>SUMIFS('DAILY RECORDS'!$E$2:$E$19978,'DAILY RECORDS'!$B$2:$B$19978,C686,'DAILY RECORDS'!$G$2:$G$19978,"OUTWARD")</f>
        <v>12</v>
      </c>
      <c r="H686">
        <f t="shared" si="10"/>
        <v>25</v>
      </c>
      <c r="I686" t="s">
        <v>25</v>
      </c>
      <c r="J686" t="s">
        <v>256</v>
      </c>
      <c r="K686" t="s">
        <v>423</v>
      </c>
      <c r="L686" s="124">
        <v>45786</v>
      </c>
    </row>
    <row r="687" spans="1:12" x14ac:dyDescent="0.25">
      <c r="A687">
        <v>683</v>
      </c>
      <c r="B687" t="s">
        <v>9988</v>
      </c>
      <c r="C687" s="14" t="s">
        <v>424</v>
      </c>
      <c r="D687" t="s">
        <v>425</v>
      </c>
      <c r="E687">
        <v>432</v>
      </c>
      <c r="F687">
        <f>SUMIFS('DAILY RECORDS'!$E$2:$E$19978,'DAILY RECORDS'!$B$2:$B$19978,C687,'DAILY RECORDS'!$G$2:$G$19978,"INWARD")</f>
        <v>1</v>
      </c>
      <c r="G687">
        <f>SUMIFS('DAILY RECORDS'!$E$2:$E$19978,'DAILY RECORDS'!$B$2:$B$19978,C687,'DAILY RECORDS'!$G$2:$G$19978,"OUTWARD")</f>
        <v>24</v>
      </c>
      <c r="H687">
        <f t="shared" si="10"/>
        <v>409</v>
      </c>
      <c r="I687" t="s">
        <v>14</v>
      </c>
      <c r="J687" t="s">
        <v>256</v>
      </c>
      <c r="K687" t="s">
        <v>8411</v>
      </c>
      <c r="L687" s="124">
        <v>45718</v>
      </c>
    </row>
    <row r="688" spans="1:12" x14ac:dyDescent="0.25">
      <c r="A688">
        <v>684</v>
      </c>
      <c r="B688" t="s">
        <v>9988</v>
      </c>
      <c r="C688" s="14" t="s">
        <v>10335</v>
      </c>
      <c r="D688" t="s">
        <v>10336</v>
      </c>
      <c r="E688">
        <v>0</v>
      </c>
      <c r="F688">
        <f>SUMIFS('DAILY RECORDS'!$E$2:$E$19978,'DAILY RECORDS'!$B$2:$B$19978,C688,'DAILY RECORDS'!$G$2:$G$19978,"INWARD")</f>
        <v>850</v>
      </c>
      <c r="G688">
        <f>SUMIFS('DAILY RECORDS'!$E$2:$E$19978,'DAILY RECORDS'!$B$2:$B$19978,C688,'DAILY RECORDS'!$G$2:$G$19978,"OUTWARD")</f>
        <v>240</v>
      </c>
      <c r="H688">
        <f t="shared" si="10"/>
        <v>610</v>
      </c>
      <c r="I688" t="s">
        <v>14</v>
      </c>
      <c r="J688" t="s">
        <v>256</v>
      </c>
      <c r="K688" t="s">
        <v>11585</v>
      </c>
      <c r="L688" s="124">
        <v>45775</v>
      </c>
    </row>
    <row r="689" spans="1:12" x14ac:dyDescent="0.25">
      <c r="A689">
        <v>685</v>
      </c>
      <c r="B689" t="s">
        <v>9988</v>
      </c>
      <c r="C689" s="14" t="s">
        <v>538</v>
      </c>
      <c r="D689" t="s">
        <v>539</v>
      </c>
      <c r="E689">
        <v>265</v>
      </c>
      <c r="F689">
        <f>SUMIFS('DAILY RECORDS'!$E$2:$E$19978,'DAILY RECORDS'!$B$2:$B$19978,C689,'DAILY RECORDS'!$G$2:$G$19978,"INWARD")</f>
        <v>4</v>
      </c>
      <c r="G689">
        <f>SUMIFS('DAILY RECORDS'!$E$2:$E$19978,'DAILY RECORDS'!$B$2:$B$19978,C689,'DAILY RECORDS'!$G$2:$G$19978,"OUTWARD")</f>
        <v>20</v>
      </c>
      <c r="H689">
        <f t="shared" si="10"/>
        <v>249</v>
      </c>
      <c r="I689" t="s">
        <v>14</v>
      </c>
      <c r="J689" t="s">
        <v>256</v>
      </c>
      <c r="K689" t="s">
        <v>540</v>
      </c>
      <c r="L689" s="124">
        <v>45718</v>
      </c>
    </row>
    <row r="690" spans="1:12" x14ac:dyDescent="0.25">
      <c r="A690">
        <v>686</v>
      </c>
      <c r="B690" t="s">
        <v>9988</v>
      </c>
      <c r="C690" s="14" t="s">
        <v>541</v>
      </c>
      <c r="D690" t="s">
        <v>11364</v>
      </c>
      <c r="E690">
        <v>67</v>
      </c>
      <c r="F690">
        <f>SUMIFS('DAILY RECORDS'!$E$2:$E$19978,'DAILY RECORDS'!$B$2:$B$19978,C690,'DAILY RECORDS'!$G$2:$G$19978,"INWARD")</f>
        <v>100</v>
      </c>
      <c r="G690">
        <f>SUMIFS('DAILY RECORDS'!$E$2:$E$19978,'DAILY RECORDS'!$B$2:$B$19978,C690,'DAILY RECORDS'!$G$2:$G$19978,"OUTWARD")</f>
        <v>0</v>
      </c>
      <c r="H690">
        <f t="shared" si="10"/>
        <v>167</v>
      </c>
      <c r="I690" t="s">
        <v>14</v>
      </c>
      <c r="J690" t="s">
        <v>256</v>
      </c>
      <c r="K690" t="s">
        <v>542</v>
      </c>
      <c r="L690" s="124">
        <v>45718</v>
      </c>
    </row>
    <row r="691" spans="1:12" x14ac:dyDescent="0.25">
      <c r="A691">
        <v>687</v>
      </c>
      <c r="B691" t="s">
        <v>9988</v>
      </c>
      <c r="C691" s="14" t="s">
        <v>523</v>
      </c>
      <c r="D691" t="s">
        <v>524</v>
      </c>
      <c r="E691">
        <v>744</v>
      </c>
      <c r="F691">
        <f>SUMIFS('DAILY RECORDS'!$E$2:$E$19978,'DAILY RECORDS'!$B$2:$B$19978,C691,'DAILY RECORDS'!$G$2:$G$19978,"INWARD")</f>
        <v>12</v>
      </c>
      <c r="G691">
        <f>SUMIFS('DAILY RECORDS'!$E$2:$E$19978,'DAILY RECORDS'!$B$2:$B$19978,C691,'DAILY RECORDS'!$G$2:$G$19978,"OUTWARD")</f>
        <v>0</v>
      </c>
      <c r="H691">
        <f t="shared" si="10"/>
        <v>756</v>
      </c>
      <c r="I691" t="s">
        <v>14</v>
      </c>
      <c r="J691" t="s">
        <v>256</v>
      </c>
      <c r="K691" t="s">
        <v>525</v>
      </c>
      <c r="L691" s="124">
        <v>45718</v>
      </c>
    </row>
    <row r="692" spans="1:12" x14ac:dyDescent="0.25">
      <c r="A692">
        <v>688</v>
      </c>
      <c r="B692" t="s">
        <v>9988</v>
      </c>
      <c r="C692" s="14" t="s">
        <v>529</v>
      </c>
      <c r="D692" t="s">
        <v>530</v>
      </c>
      <c r="E692">
        <v>155</v>
      </c>
      <c r="F692">
        <f>SUMIFS('DAILY RECORDS'!$E$2:$E$19978,'DAILY RECORDS'!$B$2:$B$19978,C692,'DAILY RECORDS'!$G$2:$G$19978,"INWARD")</f>
        <v>0</v>
      </c>
      <c r="G692">
        <f>SUMIFS('DAILY RECORDS'!$E$2:$E$19978,'DAILY RECORDS'!$B$2:$B$19978,C692,'DAILY RECORDS'!$G$2:$G$19978,"OUTWARD")</f>
        <v>50</v>
      </c>
      <c r="H692">
        <f t="shared" si="10"/>
        <v>105</v>
      </c>
      <c r="I692" t="s">
        <v>14</v>
      </c>
      <c r="J692" t="s">
        <v>256</v>
      </c>
      <c r="K692" t="s">
        <v>531</v>
      </c>
      <c r="L692" s="124">
        <v>45718</v>
      </c>
    </row>
    <row r="693" spans="1:12" x14ac:dyDescent="0.25">
      <c r="A693">
        <v>689</v>
      </c>
      <c r="B693" t="s">
        <v>9988</v>
      </c>
      <c r="C693" s="14" t="s">
        <v>535</v>
      </c>
      <c r="D693" t="s">
        <v>536</v>
      </c>
      <c r="E693">
        <v>45</v>
      </c>
      <c r="F693">
        <f>SUMIFS('DAILY RECORDS'!$E$2:$E$19978,'DAILY RECORDS'!$B$2:$B$19978,C693,'DAILY RECORDS'!$G$2:$G$19978,"INWARD")</f>
        <v>25</v>
      </c>
      <c r="G693">
        <f>SUMIFS('DAILY RECORDS'!$E$2:$E$19978,'DAILY RECORDS'!$B$2:$B$19978,C693,'DAILY RECORDS'!$G$2:$G$19978,"OUTWARD")</f>
        <v>0</v>
      </c>
      <c r="H693">
        <f t="shared" si="10"/>
        <v>70</v>
      </c>
      <c r="I693" t="s">
        <v>14</v>
      </c>
      <c r="J693" t="s">
        <v>256</v>
      </c>
      <c r="K693" t="s">
        <v>537</v>
      </c>
      <c r="L693" s="124">
        <v>45718</v>
      </c>
    </row>
    <row r="694" spans="1:12" x14ac:dyDescent="0.25">
      <c r="A694">
        <v>690</v>
      </c>
      <c r="B694" t="s">
        <v>9988</v>
      </c>
      <c r="C694" s="14" t="s">
        <v>511</v>
      </c>
      <c r="D694" t="s">
        <v>512</v>
      </c>
      <c r="E694">
        <v>49</v>
      </c>
      <c r="F694">
        <f>SUMIFS('DAILY RECORDS'!$E$2:$E$19978,'DAILY RECORDS'!$B$2:$B$19978,C694,'DAILY RECORDS'!$G$2:$G$19978,"INWARD")</f>
        <v>0</v>
      </c>
      <c r="G694">
        <f>SUMIFS('DAILY RECORDS'!$E$2:$E$19978,'DAILY RECORDS'!$B$2:$B$19978,C694,'DAILY RECORDS'!$G$2:$G$19978,"OUTWARD")</f>
        <v>0</v>
      </c>
      <c r="H694">
        <f t="shared" si="10"/>
        <v>49</v>
      </c>
      <c r="I694" t="s">
        <v>14</v>
      </c>
      <c r="J694" t="s">
        <v>256</v>
      </c>
      <c r="K694" t="s">
        <v>513</v>
      </c>
      <c r="L694" s="124">
        <v>45718</v>
      </c>
    </row>
    <row r="695" spans="1:12" x14ac:dyDescent="0.25">
      <c r="A695">
        <v>691</v>
      </c>
      <c r="B695" t="s">
        <v>9988</v>
      </c>
      <c r="C695" s="14" t="s">
        <v>517</v>
      </c>
      <c r="D695" t="s">
        <v>518</v>
      </c>
      <c r="E695">
        <v>126</v>
      </c>
      <c r="F695">
        <f>SUMIFS('DAILY RECORDS'!$E$2:$E$19978,'DAILY RECORDS'!$B$2:$B$19978,C695,'DAILY RECORDS'!$G$2:$G$19978,"INWARD")</f>
        <v>0</v>
      </c>
      <c r="G695">
        <f>SUMIFS('DAILY RECORDS'!$E$2:$E$19978,'DAILY RECORDS'!$B$2:$B$19978,C695,'DAILY RECORDS'!$G$2:$G$19978,"OUTWARD")</f>
        <v>0</v>
      </c>
      <c r="H695">
        <f t="shared" si="10"/>
        <v>126</v>
      </c>
      <c r="I695" t="s">
        <v>25</v>
      </c>
      <c r="J695" t="s">
        <v>256</v>
      </c>
      <c r="K695" t="s">
        <v>519</v>
      </c>
      <c r="L695" s="124"/>
    </row>
    <row r="696" spans="1:12" x14ac:dyDescent="0.25">
      <c r="A696">
        <v>692</v>
      </c>
      <c r="B696" t="s">
        <v>9988</v>
      </c>
      <c r="C696" s="14" t="s">
        <v>3422</v>
      </c>
      <c r="D696" t="s">
        <v>3423</v>
      </c>
      <c r="E696">
        <v>72</v>
      </c>
      <c r="F696">
        <f>SUMIFS('DAILY RECORDS'!$E$2:$E$19978,'DAILY RECORDS'!$B$2:$B$19978,C696,'DAILY RECORDS'!$G$2:$G$19978,"INWARD")</f>
        <v>500</v>
      </c>
      <c r="G696">
        <f>SUMIFS('DAILY RECORDS'!$E$2:$E$19978,'DAILY RECORDS'!$B$2:$B$19978,C696,'DAILY RECORDS'!$G$2:$G$19978,"OUTWARD")</f>
        <v>362</v>
      </c>
      <c r="H696">
        <f t="shared" si="10"/>
        <v>210</v>
      </c>
      <c r="I696" t="s">
        <v>14</v>
      </c>
      <c r="J696" t="s">
        <v>256</v>
      </c>
      <c r="K696" t="s">
        <v>239</v>
      </c>
      <c r="L696" s="124">
        <v>45720</v>
      </c>
    </row>
    <row r="697" spans="1:12" x14ac:dyDescent="0.25">
      <c r="A697">
        <v>693</v>
      </c>
      <c r="C697" s="14" t="s">
        <v>1353</v>
      </c>
      <c r="D697" t="s">
        <v>1353</v>
      </c>
      <c r="E697">
        <v>150</v>
      </c>
      <c r="F697">
        <f>SUMIFS('DAILY RECORDS'!$E$2:$E$19978,'DAILY RECORDS'!$B$2:$B$19978,C697,'DAILY RECORDS'!$G$2:$G$19978,"INWARD")</f>
        <v>0</v>
      </c>
      <c r="G697">
        <f>SUMIFS('DAILY RECORDS'!$E$2:$E$19978,'DAILY RECORDS'!$B$2:$B$19978,C697,'DAILY RECORDS'!$G$2:$G$19978,"OUTWARD")</f>
        <v>0</v>
      </c>
      <c r="H697">
        <f t="shared" si="10"/>
        <v>150</v>
      </c>
      <c r="I697" t="s">
        <v>14</v>
      </c>
      <c r="J697" t="s">
        <v>256</v>
      </c>
      <c r="L697" s="124">
        <v>45719</v>
      </c>
    </row>
    <row r="698" spans="1:12" x14ac:dyDescent="0.25">
      <c r="A698">
        <v>694</v>
      </c>
      <c r="B698" t="s">
        <v>9988</v>
      </c>
      <c r="C698" s="14" t="s">
        <v>2429</v>
      </c>
      <c r="D698" t="s">
        <v>2485</v>
      </c>
      <c r="E698">
        <v>29</v>
      </c>
      <c r="F698">
        <f>SUMIFS('DAILY RECORDS'!$E$2:$E$19978,'DAILY RECORDS'!$B$2:$B$19978,C698,'DAILY RECORDS'!$G$2:$G$19978,"INWARD")</f>
        <v>60</v>
      </c>
      <c r="G698">
        <f>SUMIFS('DAILY RECORDS'!$E$2:$E$19978,'DAILY RECORDS'!$B$2:$B$19978,C698,'DAILY RECORDS'!$G$2:$G$19978,"OUTWARD")</f>
        <v>71</v>
      </c>
      <c r="H698">
        <f t="shared" si="10"/>
        <v>18</v>
      </c>
      <c r="I698" t="s">
        <v>14</v>
      </c>
      <c r="J698" t="s">
        <v>8515</v>
      </c>
      <c r="K698" t="s">
        <v>35</v>
      </c>
      <c r="L698" s="124">
        <v>45722</v>
      </c>
    </row>
    <row r="699" spans="1:12" x14ac:dyDescent="0.25">
      <c r="A699">
        <v>695</v>
      </c>
      <c r="C699" s="14" t="s">
        <v>2431</v>
      </c>
      <c r="D699" t="s">
        <v>2431</v>
      </c>
      <c r="E699">
        <v>6</v>
      </c>
      <c r="F699">
        <f>SUMIFS('DAILY RECORDS'!$E$2:$E$19978,'DAILY RECORDS'!$B$2:$B$19978,C699,'DAILY RECORDS'!$G$2:$G$19978,"INWARD")</f>
        <v>0</v>
      </c>
      <c r="G699">
        <f>SUMIFS('DAILY RECORDS'!$E$2:$E$19978,'DAILY RECORDS'!$B$2:$B$19978,C699,'DAILY RECORDS'!$G$2:$G$19978,"OUTWARD")</f>
        <v>0</v>
      </c>
      <c r="H699">
        <f t="shared" si="10"/>
        <v>6</v>
      </c>
      <c r="I699" t="s">
        <v>14</v>
      </c>
      <c r="J699" t="s">
        <v>8515</v>
      </c>
      <c r="K699" t="s">
        <v>35</v>
      </c>
      <c r="L699" s="124">
        <v>45722</v>
      </c>
    </row>
    <row r="700" spans="1:12" x14ac:dyDescent="0.25">
      <c r="A700">
        <v>696</v>
      </c>
      <c r="B700" t="s">
        <v>9988</v>
      </c>
      <c r="C700" s="14" t="s">
        <v>2428</v>
      </c>
      <c r="D700" t="s">
        <v>2484</v>
      </c>
      <c r="E700">
        <v>18</v>
      </c>
      <c r="F700">
        <f>SUMIFS('DAILY RECORDS'!$E$2:$E$19978,'DAILY RECORDS'!$B$2:$B$19978,C700,'DAILY RECORDS'!$G$2:$G$19978,"INWARD")</f>
        <v>36</v>
      </c>
      <c r="G700">
        <f>SUMIFS('DAILY RECORDS'!$E$2:$E$19978,'DAILY RECORDS'!$B$2:$B$19978,C700,'DAILY RECORDS'!$G$2:$G$19978,"OUTWARD")</f>
        <v>48</v>
      </c>
      <c r="H700">
        <f t="shared" si="10"/>
        <v>6</v>
      </c>
      <c r="I700" t="s">
        <v>14</v>
      </c>
      <c r="J700" t="s">
        <v>8515</v>
      </c>
      <c r="K700" t="s">
        <v>687</v>
      </c>
      <c r="L700" s="124">
        <v>45722</v>
      </c>
    </row>
    <row r="701" spans="1:12" x14ac:dyDescent="0.25">
      <c r="A701">
        <v>697</v>
      </c>
      <c r="C701" s="14" t="s">
        <v>2430</v>
      </c>
      <c r="D701" t="s">
        <v>2430</v>
      </c>
      <c r="E701">
        <v>12</v>
      </c>
      <c r="F701">
        <f>SUMIFS('DAILY RECORDS'!$E$2:$E$19978,'DAILY RECORDS'!$B$2:$B$19978,C701,'DAILY RECORDS'!$G$2:$G$19978,"INWARD")</f>
        <v>0</v>
      </c>
      <c r="G701">
        <f>SUMIFS('DAILY RECORDS'!$E$2:$E$19978,'DAILY RECORDS'!$B$2:$B$19978,C701,'DAILY RECORDS'!$G$2:$G$19978,"OUTWARD")</f>
        <v>0</v>
      </c>
      <c r="H701">
        <f t="shared" si="10"/>
        <v>12</v>
      </c>
      <c r="I701" t="s">
        <v>14</v>
      </c>
      <c r="J701" t="s">
        <v>8515</v>
      </c>
      <c r="K701" t="s">
        <v>687</v>
      </c>
      <c r="L701" s="124">
        <v>45722</v>
      </c>
    </row>
    <row r="702" spans="1:12" x14ac:dyDescent="0.25">
      <c r="A702">
        <v>698</v>
      </c>
      <c r="C702" s="14" t="s">
        <v>2424</v>
      </c>
      <c r="D702" t="s">
        <v>2424</v>
      </c>
      <c r="E702">
        <v>16</v>
      </c>
      <c r="F702">
        <f>SUMIFS('DAILY RECORDS'!$E$2:$E$19978,'DAILY RECORDS'!$B$2:$B$19978,C702,'DAILY RECORDS'!$G$2:$G$19978,"INWARD")</f>
        <v>0</v>
      </c>
      <c r="G702">
        <f>SUMIFS('DAILY RECORDS'!$E$2:$E$19978,'DAILY RECORDS'!$B$2:$B$19978,C702,'DAILY RECORDS'!$G$2:$G$19978,"OUTWARD")</f>
        <v>0</v>
      </c>
      <c r="H702">
        <f t="shared" si="10"/>
        <v>16</v>
      </c>
      <c r="I702" t="s">
        <v>14</v>
      </c>
      <c r="J702" t="s">
        <v>8515</v>
      </c>
      <c r="K702" t="s">
        <v>727</v>
      </c>
      <c r="L702" s="124">
        <v>45722</v>
      </c>
    </row>
    <row r="703" spans="1:12" x14ac:dyDescent="0.25">
      <c r="A703">
        <v>699</v>
      </c>
      <c r="C703" s="14" t="s">
        <v>2423</v>
      </c>
      <c r="D703" t="s">
        <v>2423</v>
      </c>
      <c r="E703">
        <v>17</v>
      </c>
      <c r="F703">
        <f>SUMIFS('DAILY RECORDS'!$E$2:$E$19978,'DAILY RECORDS'!$B$2:$B$19978,C703,'DAILY RECORDS'!$G$2:$G$19978,"INWARD")</f>
        <v>0</v>
      </c>
      <c r="G703">
        <f>SUMIFS('DAILY RECORDS'!$E$2:$E$19978,'DAILY RECORDS'!$B$2:$B$19978,C703,'DAILY RECORDS'!$G$2:$G$19978,"OUTWARD")</f>
        <v>0</v>
      </c>
      <c r="H703">
        <f t="shared" si="10"/>
        <v>17</v>
      </c>
      <c r="I703" t="s">
        <v>14</v>
      </c>
      <c r="J703" t="s">
        <v>8515</v>
      </c>
      <c r="K703" t="s">
        <v>8772</v>
      </c>
      <c r="L703" s="124">
        <v>45722</v>
      </c>
    </row>
    <row r="704" spans="1:12" x14ac:dyDescent="0.25">
      <c r="A704">
        <v>700</v>
      </c>
      <c r="B704" t="s">
        <v>9988</v>
      </c>
      <c r="C704" s="14" t="s">
        <v>2762</v>
      </c>
      <c r="D704" t="s">
        <v>2763</v>
      </c>
      <c r="E704">
        <v>30</v>
      </c>
      <c r="F704">
        <f>SUMIFS('DAILY RECORDS'!$E$2:$E$19978,'DAILY RECORDS'!$B$2:$B$19978,C704,'DAILY RECORDS'!$G$2:$G$19978,"INWARD")</f>
        <v>0</v>
      </c>
      <c r="G704">
        <f>SUMIFS('DAILY RECORDS'!$E$2:$E$19978,'DAILY RECORDS'!$B$2:$B$19978,C704,'DAILY RECORDS'!$G$2:$G$19978,"OUTWARD")</f>
        <v>0</v>
      </c>
      <c r="H704">
        <f t="shared" si="10"/>
        <v>30</v>
      </c>
      <c r="I704" t="s">
        <v>14</v>
      </c>
      <c r="J704" t="s">
        <v>8515</v>
      </c>
      <c r="L704" s="124" t="s">
        <v>8514</v>
      </c>
    </row>
    <row r="705" spans="1:12" x14ac:dyDescent="0.25">
      <c r="A705">
        <v>701</v>
      </c>
      <c r="B705" t="s">
        <v>9988</v>
      </c>
      <c r="C705" s="14" t="s">
        <v>2760</v>
      </c>
      <c r="D705" t="s">
        <v>2761</v>
      </c>
      <c r="E705">
        <v>32</v>
      </c>
      <c r="F705">
        <f>SUMIFS('DAILY RECORDS'!$E$2:$E$19978,'DAILY RECORDS'!$B$2:$B$19978,C705,'DAILY RECORDS'!$G$2:$G$19978,"INWARD")</f>
        <v>0</v>
      </c>
      <c r="G705">
        <f>SUMIFS('DAILY RECORDS'!$E$2:$E$19978,'DAILY RECORDS'!$B$2:$B$19978,C705,'DAILY RECORDS'!$G$2:$G$19978,"OUTWARD")</f>
        <v>2</v>
      </c>
      <c r="H705">
        <f t="shared" si="10"/>
        <v>30</v>
      </c>
      <c r="I705" t="s">
        <v>14</v>
      </c>
      <c r="J705" t="s">
        <v>8515</v>
      </c>
      <c r="L705" s="124" t="s">
        <v>8514</v>
      </c>
    </row>
    <row r="706" spans="1:12" x14ac:dyDescent="0.25">
      <c r="A706">
        <v>702</v>
      </c>
      <c r="B706" t="s">
        <v>9988</v>
      </c>
      <c r="C706" s="14" t="s">
        <v>2782</v>
      </c>
      <c r="D706" t="s">
        <v>2783</v>
      </c>
      <c r="E706">
        <v>6</v>
      </c>
      <c r="F706">
        <f>SUMIFS('DAILY RECORDS'!$E$2:$E$19978,'DAILY RECORDS'!$B$2:$B$19978,C706,'DAILY RECORDS'!$G$2:$G$19978,"INWARD")</f>
        <v>0</v>
      </c>
      <c r="G706">
        <f>SUMIFS('DAILY RECORDS'!$E$2:$E$19978,'DAILY RECORDS'!$B$2:$B$19978,C706,'DAILY RECORDS'!$G$2:$G$19978,"OUTWARD")</f>
        <v>4</v>
      </c>
      <c r="H706">
        <f t="shared" si="10"/>
        <v>2</v>
      </c>
      <c r="I706" t="s">
        <v>14</v>
      </c>
      <c r="J706" t="s">
        <v>8515</v>
      </c>
      <c r="L706" s="124" t="s">
        <v>8514</v>
      </c>
    </row>
    <row r="707" spans="1:12" x14ac:dyDescent="0.25">
      <c r="A707">
        <v>703</v>
      </c>
      <c r="B707" t="s">
        <v>9988</v>
      </c>
      <c r="C707" s="14" t="s">
        <v>3443</v>
      </c>
      <c r="D707" t="s">
        <v>3444</v>
      </c>
      <c r="E707">
        <v>13</v>
      </c>
      <c r="F707">
        <f>SUMIFS('DAILY RECORDS'!$E$2:$E$19978,'DAILY RECORDS'!$B$2:$B$19978,C707,'DAILY RECORDS'!$G$2:$G$19978,"INWARD")</f>
        <v>0</v>
      </c>
      <c r="G707">
        <f>SUMIFS('DAILY RECORDS'!$E$2:$E$19978,'DAILY RECORDS'!$B$2:$B$19978,C707,'DAILY RECORDS'!$G$2:$G$19978,"OUTWARD")</f>
        <v>0</v>
      </c>
      <c r="H707">
        <f t="shared" si="10"/>
        <v>13</v>
      </c>
      <c r="I707" t="s">
        <v>14</v>
      </c>
      <c r="J707" t="s">
        <v>8515</v>
      </c>
      <c r="L707" s="124" t="s">
        <v>8514</v>
      </c>
    </row>
    <row r="708" spans="1:12" x14ac:dyDescent="0.25">
      <c r="A708">
        <v>704</v>
      </c>
      <c r="B708" t="s">
        <v>9988</v>
      </c>
      <c r="C708" s="14" t="s">
        <v>3445</v>
      </c>
      <c r="D708" t="s">
        <v>3446</v>
      </c>
      <c r="E708">
        <v>12</v>
      </c>
      <c r="F708">
        <f>SUMIFS('DAILY RECORDS'!$E$2:$E$19978,'DAILY RECORDS'!$B$2:$B$19978,C708,'DAILY RECORDS'!$G$2:$G$19978,"INWARD")</f>
        <v>0</v>
      </c>
      <c r="G708">
        <f>SUMIFS('DAILY RECORDS'!$E$2:$E$19978,'DAILY RECORDS'!$B$2:$B$19978,C708,'DAILY RECORDS'!$G$2:$G$19978,"OUTWARD")</f>
        <v>0</v>
      </c>
      <c r="H708">
        <f t="shared" si="10"/>
        <v>12</v>
      </c>
      <c r="I708" t="s">
        <v>14</v>
      </c>
      <c r="J708" t="s">
        <v>8515</v>
      </c>
      <c r="L708" s="124" t="s">
        <v>8514</v>
      </c>
    </row>
    <row r="709" spans="1:12" x14ac:dyDescent="0.25">
      <c r="A709">
        <v>705</v>
      </c>
      <c r="B709" t="s">
        <v>9988</v>
      </c>
      <c r="C709" s="14" t="s">
        <v>3439</v>
      </c>
      <c r="D709" t="s">
        <v>3440</v>
      </c>
      <c r="E709">
        <v>17</v>
      </c>
      <c r="F709">
        <f>SUMIFS('DAILY RECORDS'!$E$2:$E$19978,'DAILY RECORDS'!$B$2:$B$19978,C709,'DAILY RECORDS'!$G$2:$G$19978,"INWARD")</f>
        <v>10</v>
      </c>
      <c r="G709">
        <f>SUMIFS('DAILY RECORDS'!$E$2:$E$19978,'DAILY RECORDS'!$B$2:$B$19978,C709,'DAILY RECORDS'!$G$2:$G$19978,"OUTWARD")</f>
        <v>16</v>
      </c>
      <c r="H709">
        <f t="shared" si="10"/>
        <v>11</v>
      </c>
      <c r="I709" t="s">
        <v>14</v>
      </c>
      <c r="J709" t="s">
        <v>8515</v>
      </c>
      <c r="L709" s="124" t="s">
        <v>8514</v>
      </c>
    </row>
    <row r="710" spans="1:12" x14ac:dyDescent="0.25">
      <c r="A710">
        <v>706</v>
      </c>
      <c r="B710" t="s">
        <v>9988</v>
      </c>
      <c r="C710" s="14" t="s">
        <v>3441</v>
      </c>
      <c r="D710" t="s">
        <v>3442</v>
      </c>
      <c r="E710">
        <v>17</v>
      </c>
      <c r="F710">
        <f>SUMIFS('DAILY RECORDS'!$E$2:$E$19978,'DAILY RECORDS'!$B$2:$B$19978,C710,'DAILY RECORDS'!$G$2:$G$19978,"INWARD")</f>
        <v>10</v>
      </c>
      <c r="G710">
        <f>SUMIFS('DAILY RECORDS'!$E$2:$E$19978,'DAILY RECORDS'!$B$2:$B$19978,C710,'DAILY RECORDS'!$G$2:$G$19978,"OUTWARD")</f>
        <v>14</v>
      </c>
      <c r="H710">
        <f t="shared" ref="H710:H773" si="11">(E710+F710)-G710</f>
        <v>13</v>
      </c>
      <c r="I710" t="s">
        <v>14</v>
      </c>
      <c r="J710" t="s">
        <v>8515</v>
      </c>
      <c r="L710" s="124" t="s">
        <v>8514</v>
      </c>
    </row>
    <row r="711" spans="1:12" x14ac:dyDescent="0.25">
      <c r="A711">
        <v>707</v>
      </c>
      <c r="B711" t="s">
        <v>9988</v>
      </c>
      <c r="C711" s="14" t="s">
        <v>2772</v>
      </c>
      <c r="D711" t="s">
        <v>2773</v>
      </c>
      <c r="E711">
        <v>11</v>
      </c>
      <c r="F711">
        <f>SUMIFS('DAILY RECORDS'!$E$2:$E$19978,'DAILY RECORDS'!$B$2:$B$19978,C711,'DAILY RECORDS'!$G$2:$G$19978,"INWARD")</f>
        <v>20</v>
      </c>
      <c r="G711">
        <f>SUMIFS('DAILY RECORDS'!$E$2:$E$19978,'DAILY RECORDS'!$B$2:$B$19978,C711,'DAILY RECORDS'!$G$2:$G$19978,"OUTWARD")</f>
        <v>23</v>
      </c>
      <c r="H711">
        <f t="shared" si="11"/>
        <v>8</v>
      </c>
      <c r="I711" t="s">
        <v>14</v>
      </c>
      <c r="J711" t="s">
        <v>8515</v>
      </c>
      <c r="L711" s="124" t="s">
        <v>8514</v>
      </c>
    </row>
    <row r="712" spans="1:12" x14ac:dyDescent="0.25">
      <c r="A712">
        <v>708</v>
      </c>
      <c r="B712" t="s">
        <v>9990</v>
      </c>
      <c r="C712" s="14" t="s">
        <v>8481</v>
      </c>
      <c r="D712" t="s">
        <v>8482</v>
      </c>
      <c r="E712">
        <v>39</v>
      </c>
      <c r="F712">
        <f>SUMIFS('DAILY RECORDS'!$E$2:$E$19978,'DAILY RECORDS'!$B$2:$B$19978,C712,'DAILY RECORDS'!$G$2:$G$19978,"INWARD")</f>
        <v>0</v>
      </c>
      <c r="G712">
        <f>SUMIFS('DAILY RECORDS'!$E$2:$E$19978,'DAILY RECORDS'!$B$2:$B$19978,C712,'DAILY RECORDS'!$G$2:$G$19978,"OUTWARD")</f>
        <v>1</v>
      </c>
      <c r="H712">
        <f t="shared" si="11"/>
        <v>38</v>
      </c>
      <c r="I712" t="s">
        <v>14</v>
      </c>
      <c r="J712" t="s">
        <v>8515</v>
      </c>
      <c r="L712" s="124" t="s">
        <v>8514</v>
      </c>
    </row>
    <row r="713" spans="1:12" x14ac:dyDescent="0.25">
      <c r="A713">
        <v>709</v>
      </c>
      <c r="B713" t="s">
        <v>9990</v>
      </c>
      <c r="C713" s="14" t="s">
        <v>8483</v>
      </c>
      <c r="D713" t="s">
        <v>8484</v>
      </c>
      <c r="E713">
        <v>38</v>
      </c>
      <c r="F713">
        <f>SUMIFS('DAILY RECORDS'!$E$2:$E$19978,'DAILY RECORDS'!$B$2:$B$19978,C713,'DAILY RECORDS'!$G$2:$G$19978,"INWARD")</f>
        <v>0</v>
      </c>
      <c r="G713">
        <f>SUMIFS('DAILY RECORDS'!$E$2:$E$19978,'DAILY RECORDS'!$B$2:$B$19978,C713,'DAILY RECORDS'!$G$2:$G$19978,"OUTWARD")</f>
        <v>2</v>
      </c>
      <c r="H713">
        <f t="shared" si="11"/>
        <v>36</v>
      </c>
      <c r="I713" t="s">
        <v>14</v>
      </c>
      <c r="J713" t="s">
        <v>8515</v>
      </c>
      <c r="L713" s="124" t="s">
        <v>8514</v>
      </c>
    </row>
    <row r="714" spans="1:12" x14ac:dyDescent="0.25">
      <c r="A714">
        <v>710</v>
      </c>
      <c r="B714" t="s">
        <v>9990</v>
      </c>
      <c r="C714" s="14" t="s">
        <v>8485</v>
      </c>
      <c r="D714" t="s">
        <v>8486</v>
      </c>
      <c r="E714">
        <v>54</v>
      </c>
      <c r="F714">
        <f>SUMIFS('DAILY RECORDS'!$E$2:$E$19978,'DAILY RECORDS'!$B$2:$B$19978,C714,'DAILY RECORDS'!$G$2:$G$19978,"INWARD")</f>
        <v>0</v>
      </c>
      <c r="G714">
        <f>SUMIFS('DAILY RECORDS'!$E$2:$E$19978,'DAILY RECORDS'!$B$2:$B$19978,C714,'DAILY RECORDS'!$G$2:$G$19978,"OUTWARD")</f>
        <v>4</v>
      </c>
      <c r="H714">
        <f t="shared" si="11"/>
        <v>50</v>
      </c>
      <c r="I714" t="s">
        <v>14</v>
      </c>
      <c r="J714" t="s">
        <v>8515</v>
      </c>
      <c r="L714" s="124" t="s">
        <v>8514</v>
      </c>
    </row>
    <row r="715" spans="1:12" x14ac:dyDescent="0.25">
      <c r="A715">
        <v>711</v>
      </c>
      <c r="B715" t="s">
        <v>9990</v>
      </c>
      <c r="C715" s="14" t="s">
        <v>8487</v>
      </c>
      <c r="D715" t="s">
        <v>8488</v>
      </c>
      <c r="E715">
        <v>13</v>
      </c>
      <c r="F715">
        <f>SUMIFS('DAILY RECORDS'!$E$2:$E$19978,'DAILY RECORDS'!$B$2:$B$19978,C715,'DAILY RECORDS'!$G$2:$G$19978,"INWARD")</f>
        <v>0</v>
      </c>
      <c r="G715">
        <f>SUMIFS('DAILY RECORDS'!$E$2:$E$19978,'DAILY RECORDS'!$B$2:$B$19978,C715,'DAILY RECORDS'!$G$2:$G$19978,"OUTWARD")</f>
        <v>12</v>
      </c>
      <c r="H715">
        <f t="shared" si="11"/>
        <v>1</v>
      </c>
      <c r="I715" t="s">
        <v>14</v>
      </c>
      <c r="J715" t="s">
        <v>8515</v>
      </c>
      <c r="L715" s="124" t="s">
        <v>8514</v>
      </c>
    </row>
    <row r="716" spans="1:12" x14ac:dyDescent="0.25">
      <c r="A716">
        <v>712</v>
      </c>
      <c r="B716" t="s">
        <v>9990</v>
      </c>
      <c r="C716" s="14" t="s">
        <v>8495</v>
      </c>
      <c r="D716" t="s">
        <v>8496</v>
      </c>
      <c r="E716">
        <v>7</v>
      </c>
      <c r="F716">
        <f>SUMIFS('DAILY RECORDS'!$E$2:$E$19978,'DAILY RECORDS'!$B$2:$B$19978,C716,'DAILY RECORDS'!$G$2:$G$19978,"INWARD")</f>
        <v>0</v>
      </c>
      <c r="G716">
        <f>SUMIFS('DAILY RECORDS'!$E$2:$E$19978,'DAILY RECORDS'!$B$2:$B$19978,C716,'DAILY RECORDS'!$G$2:$G$19978,"OUTWARD")</f>
        <v>0</v>
      </c>
      <c r="H716">
        <f t="shared" si="11"/>
        <v>7</v>
      </c>
      <c r="I716" t="s">
        <v>14</v>
      </c>
      <c r="J716" t="s">
        <v>8515</v>
      </c>
      <c r="L716" s="124" t="s">
        <v>8514</v>
      </c>
    </row>
    <row r="717" spans="1:12" x14ac:dyDescent="0.25">
      <c r="A717">
        <v>713</v>
      </c>
      <c r="B717" t="s">
        <v>9990</v>
      </c>
      <c r="C717" s="14" t="s">
        <v>8501</v>
      </c>
      <c r="D717" t="s">
        <v>8502</v>
      </c>
      <c r="E717">
        <v>11</v>
      </c>
      <c r="F717">
        <f>SUMIFS('DAILY RECORDS'!$E$2:$E$19978,'DAILY RECORDS'!$B$2:$B$19978,C717,'DAILY RECORDS'!$G$2:$G$19978,"INWARD")</f>
        <v>0</v>
      </c>
      <c r="G717">
        <f>SUMIFS('DAILY RECORDS'!$E$2:$E$19978,'DAILY RECORDS'!$B$2:$B$19978,C717,'DAILY RECORDS'!$G$2:$G$19978,"OUTWARD")</f>
        <v>11</v>
      </c>
      <c r="H717">
        <f t="shared" si="11"/>
        <v>0</v>
      </c>
      <c r="I717" t="s">
        <v>14</v>
      </c>
      <c r="J717" t="s">
        <v>8515</v>
      </c>
      <c r="L717" s="124">
        <v>45728</v>
      </c>
    </row>
    <row r="718" spans="1:12" x14ac:dyDescent="0.25">
      <c r="A718">
        <v>714</v>
      </c>
      <c r="B718" t="s">
        <v>9990</v>
      </c>
      <c r="C718" s="14" t="s">
        <v>8499</v>
      </c>
      <c r="D718" t="s">
        <v>8500</v>
      </c>
      <c r="E718">
        <v>8</v>
      </c>
      <c r="F718">
        <f>SUMIFS('DAILY RECORDS'!$E$2:$E$19978,'DAILY RECORDS'!$B$2:$B$19978,C718,'DAILY RECORDS'!$G$2:$G$19978,"INWARD")</f>
        <v>20</v>
      </c>
      <c r="G718">
        <f>SUMIFS('DAILY RECORDS'!$E$2:$E$19978,'DAILY RECORDS'!$B$2:$B$19978,C718,'DAILY RECORDS'!$G$2:$G$19978,"OUTWARD")</f>
        <v>7</v>
      </c>
      <c r="H718">
        <f t="shared" si="11"/>
        <v>21</v>
      </c>
      <c r="I718" t="s">
        <v>14</v>
      </c>
      <c r="J718" t="s">
        <v>8515</v>
      </c>
      <c r="L718" s="124">
        <v>45728</v>
      </c>
    </row>
    <row r="719" spans="1:12" x14ac:dyDescent="0.25">
      <c r="A719">
        <v>715</v>
      </c>
      <c r="B719" t="s">
        <v>9990</v>
      </c>
      <c r="C719" s="14" t="s">
        <v>8493</v>
      </c>
      <c r="D719" t="s">
        <v>8494</v>
      </c>
      <c r="E719">
        <v>31</v>
      </c>
      <c r="F719">
        <f>SUMIFS('DAILY RECORDS'!$E$2:$E$19978,'DAILY RECORDS'!$B$2:$B$19978,C719,'DAILY RECORDS'!$G$2:$G$19978,"INWARD")</f>
        <v>0</v>
      </c>
      <c r="G719">
        <f>SUMIFS('DAILY RECORDS'!$E$2:$E$19978,'DAILY RECORDS'!$B$2:$B$19978,C719,'DAILY RECORDS'!$G$2:$G$19978,"OUTWARD")</f>
        <v>0</v>
      </c>
      <c r="H719">
        <f t="shared" si="11"/>
        <v>31</v>
      </c>
      <c r="I719" t="s">
        <v>14</v>
      </c>
      <c r="J719" t="s">
        <v>8515</v>
      </c>
      <c r="L719" s="124">
        <v>45737</v>
      </c>
    </row>
    <row r="720" spans="1:12" x14ac:dyDescent="0.25">
      <c r="A720">
        <v>716</v>
      </c>
      <c r="C720" s="14" t="s">
        <v>8516</v>
      </c>
      <c r="D720" t="s">
        <v>8516</v>
      </c>
      <c r="E720">
        <v>39</v>
      </c>
      <c r="F720">
        <f>SUMIFS('DAILY RECORDS'!$E$2:$E$19978,'DAILY RECORDS'!$B$2:$B$19978,C720,'DAILY RECORDS'!$G$2:$G$19978,"INWARD")</f>
        <v>0</v>
      </c>
      <c r="G720">
        <f>SUMIFS('DAILY RECORDS'!$E$2:$E$19978,'DAILY RECORDS'!$B$2:$B$19978,C720,'DAILY RECORDS'!$G$2:$G$19978,"OUTWARD")</f>
        <v>39</v>
      </c>
      <c r="H720">
        <f t="shared" si="11"/>
        <v>0</v>
      </c>
      <c r="I720" t="s">
        <v>14</v>
      </c>
      <c r="J720" t="s">
        <v>8515</v>
      </c>
      <c r="L720" s="124" t="s">
        <v>8514</v>
      </c>
    </row>
    <row r="721" spans="1:12" x14ac:dyDescent="0.25">
      <c r="A721">
        <v>717</v>
      </c>
      <c r="C721" s="14" t="s">
        <v>8517</v>
      </c>
      <c r="D721" t="s">
        <v>8517</v>
      </c>
      <c r="E721">
        <v>39</v>
      </c>
      <c r="F721">
        <f>SUMIFS('DAILY RECORDS'!$E$2:$E$19978,'DAILY RECORDS'!$B$2:$B$19978,C721,'DAILY RECORDS'!$G$2:$G$19978,"INWARD")</f>
        <v>0</v>
      </c>
      <c r="G721">
        <f>SUMIFS('DAILY RECORDS'!$E$2:$E$19978,'DAILY RECORDS'!$B$2:$B$19978,C721,'DAILY RECORDS'!$G$2:$G$19978,"OUTWARD")</f>
        <v>39</v>
      </c>
      <c r="H721">
        <f t="shared" si="11"/>
        <v>0</v>
      </c>
      <c r="I721" t="s">
        <v>14</v>
      </c>
      <c r="J721" t="s">
        <v>8515</v>
      </c>
      <c r="L721" s="124" t="s">
        <v>8514</v>
      </c>
    </row>
    <row r="722" spans="1:12" x14ac:dyDescent="0.25">
      <c r="A722">
        <v>718</v>
      </c>
      <c r="C722" s="14" t="s">
        <v>11355</v>
      </c>
      <c r="D722" t="s">
        <v>11355</v>
      </c>
      <c r="E722">
        <v>2</v>
      </c>
      <c r="F722">
        <f>SUMIFS('DAILY RECORDS'!$E$2:$E$19978,'DAILY RECORDS'!$B$2:$B$19978,C722,'DAILY RECORDS'!$G$2:$G$19978,"INWARD")</f>
        <v>0</v>
      </c>
      <c r="G722">
        <f>SUMIFS('DAILY RECORDS'!$E$2:$E$19978,'DAILY RECORDS'!$B$2:$B$19978,C722,'DAILY RECORDS'!$G$2:$G$19978,"OUTWARD")</f>
        <v>2</v>
      </c>
      <c r="H722">
        <f t="shared" si="11"/>
        <v>0</v>
      </c>
      <c r="I722" t="s">
        <v>14</v>
      </c>
      <c r="J722" t="s">
        <v>8515</v>
      </c>
      <c r="L722" s="124" t="s">
        <v>8514</v>
      </c>
    </row>
    <row r="723" spans="1:12" x14ac:dyDescent="0.25">
      <c r="A723">
        <v>719</v>
      </c>
      <c r="C723" s="14" t="s">
        <v>8518</v>
      </c>
      <c r="D723" t="s">
        <v>8518</v>
      </c>
      <c r="E723">
        <v>3</v>
      </c>
      <c r="F723">
        <f>SUMIFS('DAILY RECORDS'!$E$2:$E$19978,'DAILY RECORDS'!$B$2:$B$19978,C723,'DAILY RECORDS'!$G$2:$G$19978,"INWARD")</f>
        <v>0</v>
      </c>
      <c r="G723">
        <f>SUMIFS('DAILY RECORDS'!$E$2:$E$19978,'DAILY RECORDS'!$B$2:$B$19978,C723,'DAILY RECORDS'!$G$2:$G$19978,"OUTWARD")</f>
        <v>3</v>
      </c>
      <c r="H723">
        <f t="shared" si="11"/>
        <v>0</v>
      </c>
      <c r="I723" t="s">
        <v>14</v>
      </c>
      <c r="J723" t="s">
        <v>8515</v>
      </c>
      <c r="L723" s="124" t="s">
        <v>8514</v>
      </c>
    </row>
    <row r="724" spans="1:12" x14ac:dyDescent="0.25">
      <c r="A724">
        <v>720</v>
      </c>
      <c r="C724" s="14" t="s">
        <v>8519</v>
      </c>
      <c r="D724" t="s">
        <v>8519</v>
      </c>
      <c r="E724">
        <v>163</v>
      </c>
      <c r="F724">
        <f>SUMIFS('DAILY RECORDS'!$E$2:$E$19978,'DAILY RECORDS'!$B$2:$B$19978,C724,'DAILY RECORDS'!$G$2:$G$19978,"INWARD")</f>
        <v>1</v>
      </c>
      <c r="G724">
        <f>SUMIFS('DAILY RECORDS'!$E$2:$E$19978,'DAILY RECORDS'!$B$2:$B$19978,C724,'DAILY RECORDS'!$G$2:$G$19978,"OUTWARD")</f>
        <v>55</v>
      </c>
      <c r="H724">
        <f t="shared" si="11"/>
        <v>109</v>
      </c>
      <c r="I724" t="s">
        <v>14</v>
      </c>
      <c r="J724" t="s">
        <v>8515</v>
      </c>
      <c r="L724" s="124" t="s">
        <v>8514</v>
      </c>
    </row>
    <row r="725" spans="1:12" x14ac:dyDescent="0.25">
      <c r="A725">
        <v>721</v>
      </c>
      <c r="B725" t="s">
        <v>9988</v>
      </c>
      <c r="C725" s="14" t="s">
        <v>2766</v>
      </c>
      <c r="D725" t="s">
        <v>2767</v>
      </c>
      <c r="E725">
        <v>0</v>
      </c>
      <c r="F725">
        <f>SUMIFS('DAILY RECORDS'!$E$2:$E$19978,'DAILY RECORDS'!$B$2:$B$19978,C725,'DAILY RECORDS'!$G$2:$G$19978,"INWARD")</f>
        <v>52</v>
      </c>
      <c r="G725">
        <f>SUMIFS('DAILY RECORDS'!$E$2:$E$19978,'DAILY RECORDS'!$B$2:$B$19978,C725,'DAILY RECORDS'!$G$2:$G$19978,"OUTWARD")</f>
        <v>40</v>
      </c>
      <c r="H725">
        <f t="shared" si="11"/>
        <v>12</v>
      </c>
      <c r="I725" t="s">
        <v>14</v>
      </c>
      <c r="J725" t="s">
        <v>8515</v>
      </c>
      <c r="L725" s="124">
        <v>45771</v>
      </c>
    </row>
    <row r="726" spans="1:12" x14ac:dyDescent="0.25">
      <c r="A726">
        <v>722</v>
      </c>
      <c r="B726" t="s">
        <v>9988</v>
      </c>
      <c r="C726" s="14" t="s">
        <v>2712</v>
      </c>
      <c r="D726" t="s">
        <v>2713</v>
      </c>
      <c r="E726">
        <v>8</v>
      </c>
      <c r="F726">
        <f>SUMIFS('DAILY RECORDS'!$E$2:$E$19978,'DAILY RECORDS'!$B$2:$B$19978,C726,'DAILY RECORDS'!$G$2:$G$19978,"INWARD")</f>
        <v>0</v>
      </c>
      <c r="G726">
        <f>SUMIFS('DAILY RECORDS'!$E$2:$E$19978,'DAILY RECORDS'!$B$2:$B$19978,C726,'DAILY RECORDS'!$G$2:$G$19978,"OUTWARD")</f>
        <v>7</v>
      </c>
      <c r="H726">
        <f t="shared" si="11"/>
        <v>1</v>
      </c>
      <c r="I726" t="s">
        <v>14</v>
      </c>
      <c r="J726" t="s">
        <v>8513</v>
      </c>
      <c r="L726" s="124">
        <v>45728</v>
      </c>
    </row>
    <row r="727" spans="1:12" x14ac:dyDescent="0.25">
      <c r="A727">
        <v>723</v>
      </c>
      <c r="B727" t="s">
        <v>9988</v>
      </c>
      <c r="C727" s="14" t="s">
        <v>2728</v>
      </c>
      <c r="D727" t="s">
        <v>2729</v>
      </c>
      <c r="E727">
        <v>10</v>
      </c>
      <c r="F727">
        <f>SUMIFS('DAILY RECORDS'!$E$2:$E$19978,'DAILY RECORDS'!$B$2:$B$19978,C727,'DAILY RECORDS'!$G$2:$G$19978,"INWARD")</f>
        <v>0</v>
      </c>
      <c r="G727">
        <f>SUMIFS('DAILY RECORDS'!$E$2:$E$19978,'DAILY RECORDS'!$B$2:$B$19978,C727,'DAILY RECORDS'!$G$2:$G$19978,"OUTWARD")</f>
        <v>8</v>
      </c>
      <c r="H727">
        <f t="shared" si="11"/>
        <v>2</v>
      </c>
      <c r="I727" t="s">
        <v>14</v>
      </c>
      <c r="J727" t="s">
        <v>8513</v>
      </c>
      <c r="L727" s="124">
        <v>45728</v>
      </c>
    </row>
    <row r="728" spans="1:12" x14ac:dyDescent="0.25">
      <c r="A728">
        <v>724</v>
      </c>
      <c r="B728" t="s">
        <v>9988</v>
      </c>
      <c r="C728" s="14" t="s">
        <v>2732</v>
      </c>
      <c r="D728" t="s">
        <v>2733</v>
      </c>
      <c r="E728">
        <v>6</v>
      </c>
      <c r="F728">
        <f>SUMIFS('DAILY RECORDS'!$E$2:$E$19978,'DAILY RECORDS'!$B$2:$B$19978,C728,'DAILY RECORDS'!$G$2:$G$19978,"INWARD")</f>
        <v>0</v>
      </c>
      <c r="G728">
        <f>SUMIFS('DAILY RECORDS'!$E$2:$E$19978,'DAILY RECORDS'!$B$2:$B$19978,C728,'DAILY RECORDS'!$G$2:$G$19978,"OUTWARD")</f>
        <v>6</v>
      </c>
      <c r="H728">
        <f t="shared" si="11"/>
        <v>0</v>
      </c>
      <c r="I728" t="s">
        <v>14</v>
      </c>
      <c r="J728" t="s">
        <v>8513</v>
      </c>
      <c r="L728" s="124">
        <v>45728</v>
      </c>
    </row>
    <row r="729" spans="1:12" x14ac:dyDescent="0.25">
      <c r="A729">
        <v>725</v>
      </c>
      <c r="B729" t="s">
        <v>9988</v>
      </c>
      <c r="C729" s="14" t="s">
        <v>2724</v>
      </c>
      <c r="D729" t="s">
        <v>2725</v>
      </c>
      <c r="E729">
        <v>5</v>
      </c>
      <c r="F729">
        <f>SUMIFS('DAILY RECORDS'!$E$2:$E$19978,'DAILY RECORDS'!$B$2:$B$19978,C729,'DAILY RECORDS'!$G$2:$G$19978,"INWARD")</f>
        <v>0</v>
      </c>
      <c r="G729">
        <f>SUMIFS('DAILY RECORDS'!$E$2:$E$19978,'DAILY RECORDS'!$B$2:$B$19978,C729,'DAILY RECORDS'!$G$2:$G$19978,"OUTWARD")</f>
        <v>0</v>
      </c>
      <c r="H729">
        <f t="shared" si="11"/>
        <v>5</v>
      </c>
      <c r="I729" t="s">
        <v>14</v>
      </c>
      <c r="J729" t="s">
        <v>8513</v>
      </c>
      <c r="L729" s="124">
        <v>45728</v>
      </c>
    </row>
    <row r="730" spans="1:12" x14ac:dyDescent="0.25">
      <c r="A730">
        <v>726</v>
      </c>
      <c r="B730" t="s">
        <v>9988</v>
      </c>
      <c r="C730" s="14" t="s">
        <v>3308</v>
      </c>
      <c r="D730" t="s">
        <v>3309</v>
      </c>
      <c r="E730">
        <v>14</v>
      </c>
      <c r="F730">
        <f>SUMIFS('DAILY RECORDS'!$E$2:$E$19978,'DAILY RECORDS'!$B$2:$B$19978,C730,'DAILY RECORDS'!$G$2:$G$19978,"INWARD")</f>
        <v>0</v>
      </c>
      <c r="G730">
        <f>SUMIFS('DAILY RECORDS'!$E$2:$E$19978,'DAILY RECORDS'!$B$2:$B$19978,C730,'DAILY RECORDS'!$G$2:$G$19978,"OUTWARD")</f>
        <v>0</v>
      </c>
      <c r="H730">
        <f t="shared" si="11"/>
        <v>14</v>
      </c>
      <c r="I730" t="s">
        <v>14</v>
      </c>
      <c r="J730" t="s">
        <v>8513</v>
      </c>
      <c r="L730" s="124">
        <v>45728</v>
      </c>
    </row>
    <row r="731" spans="1:12" x14ac:dyDescent="0.25">
      <c r="A731">
        <v>727</v>
      </c>
      <c r="B731" t="s">
        <v>9988</v>
      </c>
      <c r="C731" s="14" t="s">
        <v>3653</v>
      </c>
      <c r="D731" t="s">
        <v>3654</v>
      </c>
      <c r="E731">
        <v>4</v>
      </c>
      <c r="F731">
        <f>SUMIFS('DAILY RECORDS'!$E$2:$E$19978,'DAILY RECORDS'!$B$2:$B$19978,C731,'DAILY RECORDS'!$G$2:$G$19978,"INWARD")</f>
        <v>2</v>
      </c>
      <c r="G731">
        <f>SUMIFS('DAILY RECORDS'!$E$2:$E$19978,'DAILY RECORDS'!$B$2:$B$19978,C731,'DAILY RECORDS'!$G$2:$G$19978,"OUTWARD")</f>
        <v>2</v>
      </c>
      <c r="H731">
        <f t="shared" si="11"/>
        <v>4</v>
      </c>
      <c r="I731" t="s">
        <v>14</v>
      </c>
      <c r="J731" t="s">
        <v>8513</v>
      </c>
      <c r="L731" s="124">
        <v>45728</v>
      </c>
    </row>
    <row r="732" spans="1:12" x14ac:dyDescent="0.25">
      <c r="A732">
        <v>728</v>
      </c>
      <c r="B732" t="s">
        <v>9990</v>
      </c>
      <c r="C732" s="14" t="s">
        <v>8469</v>
      </c>
      <c r="D732" t="s">
        <v>8470</v>
      </c>
      <c r="E732">
        <v>117</v>
      </c>
      <c r="F732">
        <f>SUMIFS('DAILY RECORDS'!$E$2:$E$19978,'DAILY RECORDS'!$B$2:$B$19978,C732,'DAILY RECORDS'!$G$2:$G$19978,"INWARD")</f>
        <v>0</v>
      </c>
      <c r="G732">
        <f>SUMIFS('DAILY RECORDS'!$E$2:$E$19978,'DAILY RECORDS'!$B$2:$B$19978,C732,'DAILY RECORDS'!$G$2:$G$19978,"OUTWARD")</f>
        <v>0</v>
      </c>
      <c r="H732">
        <f t="shared" si="11"/>
        <v>117</v>
      </c>
      <c r="I732" t="s">
        <v>14</v>
      </c>
      <c r="J732" t="s">
        <v>8513</v>
      </c>
      <c r="L732" s="124" t="s">
        <v>8514</v>
      </c>
    </row>
    <row r="733" spans="1:12" x14ac:dyDescent="0.25">
      <c r="A733">
        <v>729</v>
      </c>
      <c r="B733" t="s">
        <v>9990</v>
      </c>
      <c r="C733" s="14" t="s">
        <v>8473</v>
      </c>
      <c r="D733" t="s">
        <v>8474</v>
      </c>
      <c r="E733">
        <v>30</v>
      </c>
      <c r="F733">
        <f>SUMIFS('DAILY RECORDS'!$E$2:$E$19978,'DAILY RECORDS'!$B$2:$B$19978,C733,'DAILY RECORDS'!$G$2:$G$19978,"INWARD")</f>
        <v>0</v>
      </c>
      <c r="G733">
        <f>SUMIFS('DAILY RECORDS'!$E$2:$E$19978,'DAILY RECORDS'!$B$2:$B$19978,C733,'DAILY RECORDS'!$G$2:$G$19978,"OUTWARD")</f>
        <v>19</v>
      </c>
      <c r="H733">
        <f t="shared" si="11"/>
        <v>11</v>
      </c>
      <c r="I733" t="s">
        <v>14</v>
      </c>
      <c r="J733" t="s">
        <v>8513</v>
      </c>
      <c r="L733" s="124" t="s">
        <v>8514</v>
      </c>
    </row>
    <row r="734" spans="1:12" x14ac:dyDescent="0.25">
      <c r="A734">
        <v>730</v>
      </c>
      <c r="B734" t="s">
        <v>9990</v>
      </c>
      <c r="C734" s="14" t="s">
        <v>8479</v>
      </c>
      <c r="D734" t="s">
        <v>8480</v>
      </c>
      <c r="E734">
        <v>45</v>
      </c>
      <c r="F734">
        <f>SUMIFS('DAILY RECORDS'!$E$2:$E$19978,'DAILY RECORDS'!$B$2:$B$19978,C734,'DAILY RECORDS'!$G$2:$G$19978,"INWARD")</f>
        <v>0</v>
      </c>
      <c r="G734">
        <f>SUMIFS('DAILY RECORDS'!$E$2:$E$19978,'DAILY RECORDS'!$B$2:$B$19978,C734,'DAILY RECORDS'!$G$2:$G$19978,"OUTWARD")</f>
        <v>1</v>
      </c>
      <c r="H734">
        <f t="shared" si="11"/>
        <v>44</v>
      </c>
      <c r="I734" t="s">
        <v>14</v>
      </c>
      <c r="J734" t="s">
        <v>8513</v>
      </c>
      <c r="L734" s="124" t="s">
        <v>8514</v>
      </c>
    </row>
    <row r="735" spans="1:12" x14ac:dyDescent="0.25">
      <c r="A735">
        <v>731</v>
      </c>
      <c r="B735" t="s">
        <v>9990</v>
      </c>
      <c r="C735" s="14" t="s">
        <v>8491</v>
      </c>
      <c r="D735" t="s">
        <v>8492</v>
      </c>
      <c r="E735">
        <v>21</v>
      </c>
      <c r="F735">
        <f>SUMIFS('DAILY RECORDS'!$E$2:$E$19978,'DAILY RECORDS'!$B$2:$B$19978,C735,'DAILY RECORDS'!$G$2:$G$19978,"INWARD")</f>
        <v>0</v>
      </c>
      <c r="G735">
        <f>SUMIFS('DAILY RECORDS'!$E$2:$E$19978,'DAILY RECORDS'!$B$2:$B$19978,C735,'DAILY RECORDS'!$G$2:$G$19978,"OUTWARD")</f>
        <v>0</v>
      </c>
      <c r="H735">
        <f t="shared" si="11"/>
        <v>21</v>
      </c>
      <c r="I735" t="s">
        <v>14</v>
      </c>
      <c r="J735" t="s">
        <v>8513</v>
      </c>
      <c r="L735" s="124" t="s">
        <v>8514</v>
      </c>
    </row>
    <row r="736" spans="1:12" x14ac:dyDescent="0.25">
      <c r="A736">
        <v>732</v>
      </c>
      <c r="B736" t="s">
        <v>9990</v>
      </c>
      <c r="C736" s="14" t="s">
        <v>8471</v>
      </c>
      <c r="D736" t="s">
        <v>8472</v>
      </c>
      <c r="E736">
        <v>10</v>
      </c>
      <c r="F736">
        <f>SUMIFS('DAILY RECORDS'!$E$2:$E$19978,'DAILY RECORDS'!$B$2:$B$19978,C736,'DAILY RECORDS'!$G$2:$G$19978,"INWARD")</f>
        <v>30</v>
      </c>
      <c r="G736">
        <f>SUMIFS('DAILY RECORDS'!$E$2:$E$19978,'DAILY RECORDS'!$B$2:$B$19978,C736,'DAILY RECORDS'!$G$2:$G$19978,"OUTWARD")</f>
        <v>5</v>
      </c>
      <c r="H736">
        <f t="shared" si="11"/>
        <v>35</v>
      </c>
      <c r="I736" t="s">
        <v>14</v>
      </c>
      <c r="J736" t="s">
        <v>8513</v>
      </c>
      <c r="L736" s="124" t="s">
        <v>8514</v>
      </c>
    </row>
    <row r="737" spans="1:12" x14ac:dyDescent="0.25">
      <c r="A737">
        <v>733</v>
      </c>
      <c r="B737" t="s">
        <v>9990</v>
      </c>
      <c r="C737" s="14" t="s">
        <v>8477</v>
      </c>
      <c r="D737" t="s">
        <v>8478</v>
      </c>
      <c r="E737">
        <v>35</v>
      </c>
      <c r="F737">
        <f>SUMIFS('DAILY RECORDS'!$E$2:$E$19978,'DAILY RECORDS'!$B$2:$B$19978,C737,'DAILY RECORDS'!$G$2:$G$19978,"INWARD")</f>
        <v>30</v>
      </c>
      <c r="G737">
        <f>SUMIFS('DAILY RECORDS'!$E$2:$E$19978,'DAILY RECORDS'!$B$2:$B$19978,C737,'DAILY RECORDS'!$G$2:$G$19978,"OUTWARD")</f>
        <v>22</v>
      </c>
      <c r="H737">
        <f t="shared" si="11"/>
        <v>43</v>
      </c>
      <c r="I737" t="s">
        <v>14</v>
      </c>
      <c r="J737" t="s">
        <v>8513</v>
      </c>
      <c r="L737" s="124" t="s">
        <v>8514</v>
      </c>
    </row>
    <row r="738" spans="1:12" x14ac:dyDescent="0.25">
      <c r="A738">
        <v>734</v>
      </c>
      <c r="B738" t="s">
        <v>9990</v>
      </c>
      <c r="C738" s="14" t="s">
        <v>8475</v>
      </c>
      <c r="D738" t="s">
        <v>8476</v>
      </c>
      <c r="E738">
        <v>32</v>
      </c>
      <c r="F738">
        <f>SUMIFS('DAILY RECORDS'!$E$2:$E$19978,'DAILY RECORDS'!$B$2:$B$19978,C738,'DAILY RECORDS'!$G$2:$G$19978,"INWARD")</f>
        <v>0</v>
      </c>
      <c r="G738">
        <f>SUMIFS('DAILY RECORDS'!$E$2:$E$19978,'DAILY RECORDS'!$B$2:$B$19978,C738,'DAILY RECORDS'!$G$2:$G$19978,"OUTWARD")</f>
        <v>10</v>
      </c>
      <c r="H738">
        <f t="shared" si="11"/>
        <v>22</v>
      </c>
      <c r="I738" t="s">
        <v>14</v>
      </c>
      <c r="J738" t="s">
        <v>8513</v>
      </c>
      <c r="L738" s="124">
        <v>45728</v>
      </c>
    </row>
    <row r="739" spans="1:12" x14ac:dyDescent="0.25">
      <c r="A739">
        <v>735</v>
      </c>
      <c r="B739" t="s">
        <v>9990</v>
      </c>
      <c r="C739" s="14" t="s">
        <v>8497</v>
      </c>
      <c r="D739" t="s">
        <v>8498</v>
      </c>
      <c r="E739">
        <v>17</v>
      </c>
      <c r="F739">
        <f>SUMIFS('DAILY RECORDS'!$E$2:$E$19978,'DAILY RECORDS'!$B$2:$B$19978,C739,'DAILY RECORDS'!$G$2:$G$19978,"INWARD")</f>
        <v>0</v>
      </c>
      <c r="G739">
        <f>SUMIFS('DAILY RECORDS'!$E$2:$E$19978,'DAILY RECORDS'!$B$2:$B$19978,C739,'DAILY RECORDS'!$G$2:$G$19978,"OUTWARD")</f>
        <v>5</v>
      </c>
      <c r="H739">
        <f t="shared" si="11"/>
        <v>12</v>
      </c>
      <c r="I739" t="s">
        <v>14</v>
      </c>
      <c r="J739" t="s">
        <v>8513</v>
      </c>
      <c r="L739" s="124">
        <v>45728</v>
      </c>
    </row>
    <row r="740" spans="1:12" x14ac:dyDescent="0.25">
      <c r="A740">
        <v>736</v>
      </c>
      <c r="B740" t="s">
        <v>9990</v>
      </c>
      <c r="C740" s="14" t="s">
        <v>8509</v>
      </c>
      <c r="D740" t="s">
        <v>8510</v>
      </c>
      <c r="E740">
        <v>32</v>
      </c>
      <c r="F740">
        <f>SUMIFS('DAILY RECORDS'!$E$2:$E$19978,'DAILY RECORDS'!$B$2:$B$19978,C740,'DAILY RECORDS'!$G$2:$G$19978,"INWARD")</f>
        <v>0</v>
      </c>
      <c r="G740">
        <f>SUMIFS('DAILY RECORDS'!$E$2:$E$19978,'DAILY RECORDS'!$B$2:$B$19978,C740,'DAILY RECORDS'!$G$2:$G$19978,"OUTWARD")</f>
        <v>0</v>
      </c>
      <c r="H740">
        <f t="shared" si="11"/>
        <v>32</v>
      </c>
      <c r="I740" t="s">
        <v>14</v>
      </c>
      <c r="J740" t="s">
        <v>8513</v>
      </c>
      <c r="L740" s="124">
        <v>45728</v>
      </c>
    </row>
    <row r="741" spans="1:12" x14ac:dyDescent="0.25">
      <c r="A741">
        <v>737</v>
      </c>
      <c r="B741" t="s">
        <v>9990</v>
      </c>
      <c r="C741" s="14" t="s">
        <v>8489</v>
      </c>
      <c r="D741" t="s">
        <v>8490</v>
      </c>
      <c r="E741">
        <v>54</v>
      </c>
      <c r="F741">
        <f>SUMIFS('DAILY RECORDS'!$E$2:$E$19978,'DAILY RECORDS'!$B$2:$B$19978,C741,'DAILY RECORDS'!$G$2:$G$19978,"INWARD")</f>
        <v>0</v>
      </c>
      <c r="G741">
        <f>SUMIFS('DAILY RECORDS'!$E$2:$E$19978,'DAILY RECORDS'!$B$2:$B$19978,C741,'DAILY RECORDS'!$G$2:$G$19978,"OUTWARD")</f>
        <v>0</v>
      </c>
      <c r="H741">
        <f t="shared" si="11"/>
        <v>54</v>
      </c>
      <c r="I741" t="s">
        <v>14</v>
      </c>
      <c r="J741" t="s">
        <v>8513</v>
      </c>
      <c r="L741" s="124">
        <v>45728</v>
      </c>
    </row>
    <row r="742" spans="1:12" x14ac:dyDescent="0.25">
      <c r="A742">
        <v>738</v>
      </c>
      <c r="B742" t="s">
        <v>9990</v>
      </c>
      <c r="C742" s="14" t="s">
        <v>8465</v>
      </c>
      <c r="D742" t="s">
        <v>8466</v>
      </c>
      <c r="E742">
        <v>16</v>
      </c>
      <c r="F742">
        <f>SUMIFS('DAILY RECORDS'!$E$2:$E$19978,'DAILY RECORDS'!$B$2:$B$19978,C742,'DAILY RECORDS'!$G$2:$G$19978,"INWARD")</f>
        <v>0</v>
      </c>
      <c r="G742">
        <f>SUMIFS('DAILY RECORDS'!$E$2:$E$19978,'DAILY RECORDS'!$B$2:$B$19978,C742,'DAILY RECORDS'!$G$2:$G$19978,"OUTWARD")</f>
        <v>6</v>
      </c>
      <c r="H742">
        <f t="shared" si="11"/>
        <v>10</v>
      </c>
      <c r="I742" t="s">
        <v>14</v>
      </c>
      <c r="J742" t="s">
        <v>8513</v>
      </c>
      <c r="L742" s="124">
        <v>45728</v>
      </c>
    </row>
    <row r="743" spans="1:12" x14ac:dyDescent="0.25">
      <c r="A743">
        <v>739</v>
      </c>
      <c r="B743" t="s">
        <v>9990</v>
      </c>
      <c r="C743" s="14" t="s">
        <v>8463</v>
      </c>
      <c r="D743" t="s">
        <v>8464</v>
      </c>
      <c r="E743">
        <v>15</v>
      </c>
      <c r="F743">
        <f>SUMIFS('DAILY RECORDS'!$E$2:$E$19978,'DAILY RECORDS'!$B$2:$B$19978,C743,'DAILY RECORDS'!$G$2:$G$19978,"INWARD")</f>
        <v>0</v>
      </c>
      <c r="G743">
        <f>SUMIFS('DAILY RECORDS'!$E$2:$E$19978,'DAILY RECORDS'!$B$2:$B$19978,C743,'DAILY RECORDS'!$G$2:$G$19978,"OUTWARD")</f>
        <v>2</v>
      </c>
      <c r="H743">
        <f t="shared" si="11"/>
        <v>13</v>
      </c>
      <c r="I743" t="s">
        <v>14</v>
      </c>
      <c r="J743" t="s">
        <v>8513</v>
      </c>
      <c r="L743" s="124">
        <v>45728</v>
      </c>
    </row>
    <row r="744" spans="1:12" x14ac:dyDescent="0.25">
      <c r="A744">
        <v>740</v>
      </c>
      <c r="B744" t="s">
        <v>9990</v>
      </c>
      <c r="C744" s="14" t="s">
        <v>8459</v>
      </c>
      <c r="D744" t="s">
        <v>8460</v>
      </c>
      <c r="E744">
        <v>12</v>
      </c>
      <c r="F744">
        <f>SUMIFS('DAILY RECORDS'!$E$2:$E$19978,'DAILY RECORDS'!$B$2:$B$19978,C744,'DAILY RECORDS'!$G$2:$G$19978,"INWARD")</f>
        <v>20</v>
      </c>
      <c r="G744">
        <f>SUMIFS('DAILY RECORDS'!$E$2:$E$19978,'DAILY RECORDS'!$B$2:$B$19978,C744,'DAILY RECORDS'!$G$2:$G$19978,"OUTWARD")</f>
        <v>7</v>
      </c>
      <c r="H744">
        <f t="shared" si="11"/>
        <v>25</v>
      </c>
      <c r="I744" t="s">
        <v>14</v>
      </c>
      <c r="J744" t="s">
        <v>8513</v>
      </c>
      <c r="L744" s="124">
        <v>45728</v>
      </c>
    </row>
    <row r="745" spans="1:12" x14ac:dyDescent="0.25">
      <c r="A745">
        <v>741</v>
      </c>
      <c r="B745" t="s">
        <v>9990</v>
      </c>
      <c r="C745" s="14" t="s">
        <v>8467</v>
      </c>
      <c r="D745" t="s">
        <v>8468</v>
      </c>
      <c r="E745">
        <v>19</v>
      </c>
      <c r="F745">
        <f>SUMIFS('DAILY RECORDS'!$E$2:$E$19978,'DAILY RECORDS'!$B$2:$B$19978,C745,'DAILY RECORDS'!$G$2:$G$19978,"INWARD")</f>
        <v>0</v>
      </c>
      <c r="G745">
        <f>SUMIFS('DAILY RECORDS'!$E$2:$E$19978,'DAILY RECORDS'!$B$2:$B$19978,C745,'DAILY RECORDS'!$G$2:$G$19978,"OUTWARD")</f>
        <v>13</v>
      </c>
      <c r="H745">
        <f t="shared" si="11"/>
        <v>6</v>
      </c>
      <c r="I745" t="s">
        <v>14</v>
      </c>
      <c r="J745" t="s">
        <v>8513</v>
      </c>
      <c r="L745" s="124">
        <v>45728</v>
      </c>
    </row>
    <row r="746" spans="1:12" x14ac:dyDescent="0.25">
      <c r="A746">
        <v>742</v>
      </c>
      <c r="B746" t="s">
        <v>9990</v>
      </c>
      <c r="C746" s="14" t="s">
        <v>8511</v>
      </c>
      <c r="D746" t="s">
        <v>8512</v>
      </c>
      <c r="E746">
        <v>9</v>
      </c>
      <c r="F746">
        <f>SUMIFS('DAILY RECORDS'!$E$2:$E$19978,'DAILY RECORDS'!$B$2:$B$19978,C746,'DAILY RECORDS'!$G$2:$G$19978,"INWARD")</f>
        <v>0</v>
      </c>
      <c r="G746">
        <f>SUMIFS('DAILY RECORDS'!$E$2:$E$19978,'DAILY RECORDS'!$B$2:$B$19978,C746,'DAILY RECORDS'!$G$2:$G$19978,"OUTWARD")</f>
        <v>0</v>
      </c>
      <c r="H746">
        <f t="shared" si="11"/>
        <v>9</v>
      </c>
      <c r="I746" t="s">
        <v>14</v>
      </c>
      <c r="J746" t="s">
        <v>8513</v>
      </c>
      <c r="L746" s="124">
        <v>45728</v>
      </c>
    </row>
    <row r="747" spans="1:12" x14ac:dyDescent="0.25">
      <c r="A747">
        <v>743</v>
      </c>
      <c r="B747" t="s">
        <v>9990</v>
      </c>
      <c r="C747" s="14" t="s">
        <v>8505</v>
      </c>
      <c r="D747" t="s">
        <v>8506</v>
      </c>
      <c r="E747">
        <v>15</v>
      </c>
      <c r="F747">
        <f>SUMIFS('DAILY RECORDS'!$E$2:$E$19978,'DAILY RECORDS'!$B$2:$B$19978,C747,'DAILY RECORDS'!$G$2:$G$19978,"INWARD")</f>
        <v>0</v>
      </c>
      <c r="G747">
        <f>SUMIFS('DAILY RECORDS'!$E$2:$E$19978,'DAILY RECORDS'!$B$2:$B$19978,C747,'DAILY RECORDS'!$G$2:$G$19978,"OUTWARD")</f>
        <v>0</v>
      </c>
      <c r="H747">
        <f t="shared" si="11"/>
        <v>15</v>
      </c>
      <c r="I747" t="s">
        <v>14</v>
      </c>
      <c r="J747" t="s">
        <v>8513</v>
      </c>
      <c r="L747" s="124">
        <v>45728</v>
      </c>
    </row>
    <row r="748" spans="1:12" x14ac:dyDescent="0.25">
      <c r="A748">
        <v>744</v>
      </c>
      <c r="B748" t="s">
        <v>9990</v>
      </c>
      <c r="C748" s="14" t="s">
        <v>8507</v>
      </c>
      <c r="D748" t="s">
        <v>8508</v>
      </c>
      <c r="E748">
        <v>16</v>
      </c>
      <c r="F748">
        <f>SUMIFS('DAILY RECORDS'!$E$2:$E$19978,'DAILY RECORDS'!$B$2:$B$19978,C748,'DAILY RECORDS'!$G$2:$G$19978,"INWARD")</f>
        <v>0</v>
      </c>
      <c r="G748">
        <f>SUMIFS('DAILY RECORDS'!$E$2:$E$19978,'DAILY RECORDS'!$B$2:$B$19978,C748,'DAILY RECORDS'!$G$2:$G$19978,"OUTWARD")</f>
        <v>0</v>
      </c>
      <c r="H748">
        <f t="shared" si="11"/>
        <v>16</v>
      </c>
      <c r="I748" t="s">
        <v>14</v>
      </c>
      <c r="J748" t="s">
        <v>8513</v>
      </c>
      <c r="L748" s="124">
        <v>45728</v>
      </c>
    </row>
    <row r="749" spans="1:12" x14ac:dyDescent="0.25">
      <c r="A749">
        <v>745</v>
      </c>
      <c r="B749" t="s">
        <v>9990</v>
      </c>
      <c r="C749" s="14" t="s">
        <v>8503</v>
      </c>
      <c r="D749" t="s">
        <v>8504</v>
      </c>
      <c r="E749">
        <v>51</v>
      </c>
      <c r="F749">
        <f>SUMIFS('DAILY RECORDS'!$E$2:$E$19978,'DAILY RECORDS'!$B$2:$B$19978,C749,'DAILY RECORDS'!$G$2:$G$19978,"INWARD")</f>
        <v>0</v>
      </c>
      <c r="G749">
        <f>SUMIFS('DAILY RECORDS'!$E$2:$E$19978,'DAILY RECORDS'!$B$2:$B$19978,C749,'DAILY RECORDS'!$G$2:$G$19978,"OUTWARD")</f>
        <v>4</v>
      </c>
      <c r="H749">
        <f t="shared" si="11"/>
        <v>47</v>
      </c>
      <c r="I749" t="s">
        <v>14</v>
      </c>
      <c r="J749" t="s">
        <v>8513</v>
      </c>
      <c r="L749" s="124">
        <v>45728</v>
      </c>
    </row>
    <row r="750" spans="1:12" x14ac:dyDescent="0.25">
      <c r="A750">
        <v>746</v>
      </c>
      <c r="C750" s="14" t="s">
        <v>8554</v>
      </c>
      <c r="D750" t="s">
        <v>8554</v>
      </c>
      <c r="E750">
        <v>2</v>
      </c>
      <c r="F750">
        <f>SUMIFS('DAILY RECORDS'!$E$2:$E$19978,'DAILY RECORDS'!$B$2:$B$19978,C750,'DAILY RECORDS'!$G$2:$G$19978,"INWARD")</f>
        <v>0</v>
      </c>
      <c r="G750">
        <f>SUMIFS('DAILY RECORDS'!$E$2:$E$19978,'DAILY RECORDS'!$B$2:$B$19978,C750,'DAILY RECORDS'!$G$2:$G$19978,"OUTWARD")</f>
        <v>0</v>
      </c>
      <c r="H750">
        <f t="shared" si="11"/>
        <v>2</v>
      </c>
      <c r="I750" t="s">
        <v>14</v>
      </c>
      <c r="J750" t="s">
        <v>8513</v>
      </c>
      <c r="L750" s="124">
        <v>45728</v>
      </c>
    </row>
    <row r="751" spans="1:12" x14ac:dyDescent="0.25">
      <c r="A751">
        <v>747</v>
      </c>
      <c r="B751" t="s">
        <v>9992</v>
      </c>
      <c r="C751" s="14" t="s">
        <v>6182</v>
      </c>
      <c r="D751" t="s">
        <v>6183</v>
      </c>
      <c r="E751">
        <v>22</v>
      </c>
      <c r="F751">
        <f>SUMIFS('DAILY RECORDS'!$E$2:$E$19978,'DAILY RECORDS'!$B$2:$B$19978,C751,'DAILY RECORDS'!$G$2:$G$19978,"INWARD")</f>
        <v>0</v>
      </c>
      <c r="G751">
        <f>SUMIFS('DAILY RECORDS'!$E$2:$E$19978,'DAILY RECORDS'!$B$2:$B$19978,C751,'DAILY RECORDS'!$G$2:$G$19978,"OUTWARD")</f>
        <v>14</v>
      </c>
      <c r="H751">
        <f t="shared" si="11"/>
        <v>8</v>
      </c>
      <c r="I751" t="s">
        <v>14</v>
      </c>
      <c r="J751" t="s">
        <v>11373</v>
      </c>
      <c r="K751" t="s">
        <v>36</v>
      </c>
      <c r="L751" s="124">
        <v>45734</v>
      </c>
    </row>
    <row r="752" spans="1:12" x14ac:dyDescent="0.25">
      <c r="A752">
        <v>748</v>
      </c>
      <c r="B752" t="s">
        <v>9992</v>
      </c>
      <c r="C752" s="14" t="s">
        <v>6180</v>
      </c>
      <c r="D752" t="s">
        <v>6181</v>
      </c>
      <c r="E752">
        <v>10</v>
      </c>
      <c r="F752">
        <f>SUMIFS('DAILY RECORDS'!$E$2:$E$19978,'DAILY RECORDS'!$B$2:$B$19978,C752,'DAILY RECORDS'!$G$2:$G$19978,"INWARD")</f>
        <v>18</v>
      </c>
      <c r="G752">
        <f>SUMIFS('DAILY RECORDS'!$E$2:$E$19978,'DAILY RECORDS'!$B$2:$B$19978,C752,'DAILY RECORDS'!$G$2:$G$19978,"OUTWARD")</f>
        <v>10</v>
      </c>
      <c r="H752">
        <f t="shared" si="11"/>
        <v>18</v>
      </c>
      <c r="I752" t="s">
        <v>14</v>
      </c>
      <c r="J752" t="s">
        <v>11373</v>
      </c>
      <c r="K752" t="s">
        <v>38</v>
      </c>
      <c r="L752" s="124">
        <v>45734</v>
      </c>
    </row>
    <row r="753" spans="1:12" x14ac:dyDescent="0.25">
      <c r="A753">
        <v>749</v>
      </c>
      <c r="B753" t="s">
        <v>9992</v>
      </c>
      <c r="C753" s="14" t="s">
        <v>6184</v>
      </c>
      <c r="D753" t="s">
        <v>6185</v>
      </c>
      <c r="E753">
        <v>7</v>
      </c>
      <c r="F753">
        <f>SUMIFS('DAILY RECORDS'!$E$2:$E$19978,'DAILY RECORDS'!$B$2:$B$19978,C753,'DAILY RECORDS'!$G$2:$G$19978,"INWARD")</f>
        <v>0</v>
      </c>
      <c r="G753">
        <f>SUMIFS('DAILY RECORDS'!$E$2:$E$19978,'DAILY RECORDS'!$B$2:$B$19978,C753,'DAILY RECORDS'!$G$2:$G$19978,"OUTWARD")</f>
        <v>0</v>
      </c>
      <c r="H753">
        <f t="shared" si="11"/>
        <v>7</v>
      </c>
      <c r="I753" t="s">
        <v>14</v>
      </c>
      <c r="J753" t="s">
        <v>11373</v>
      </c>
      <c r="K753" t="s">
        <v>40</v>
      </c>
      <c r="L753" s="124">
        <v>45734</v>
      </c>
    </row>
    <row r="754" spans="1:12" x14ac:dyDescent="0.25">
      <c r="A754">
        <v>750</v>
      </c>
      <c r="B754" t="s">
        <v>9992</v>
      </c>
      <c r="C754" s="14" t="s">
        <v>6190</v>
      </c>
      <c r="D754" t="s">
        <v>6191</v>
      </c>
      <c r="E754">
        <v>36</v>
      </c>
      <c r="F754">
        <f>SUMIFS('DAILY RECORDS'!$E$2:$E$19978,'DAILY RECORDS'!$B$2:$B$19978,C754,'DAILY RECORDS'!$G$2:$G$19978,"INWARD")</f>
        <v>0</v>
      </c>
      <c r="G754">
        <f>SUMIFS('DAILY RECORDS'!$E$2:$E$19978,'DAILY RECORDS'!$B$2:$B$19978,C754,'DAILY RECORDS'!$G$2:$G$19978,"OUTWARD")</f>
        <v>8</v>
      </c>
      <c r="H754">
        <f t="shared" si="11"/>
        <v>28</v>
      </c>
      <c r="I754" t="s">
        <v>14</v>
      </c>
      <c r="J754" t="s">
        <v>11373</v>
      </c>
      <c r="K754" t="s">
        <v>20</v>
      </c>
      <c r="L754" s="124">
        <v>45734</v>
      </c>
    </row>
    <row r="755" spans="1:12" x14ac:dyDescent="0.25">
      <c r="A755">
        <v>751</v>
      </c>
      <c r="B755" t="s">
        <v>9992</v>
      </c>
      <c r="C755" s="14" t="s">
        <v>6186</v>
      </c>
      <c r="D755" t="s">
        <v>6187</v>
      </c>
      <c r="E755">
        <v>31</v>
      </c>
      <c r="F755">
        <f>SUMIFS('DAILY RECORDS'!$E$2:$E$19978,'DAILY RECORDS'!$B$2:$B$19978,C755,'DAILY RECORDS'!$G$2:$G$19978,"INWARD")</f>
        <v>0</v>
      </c>
      <c r="G755">
        <f>SUMIFS('DAILY RECORDS'!$E$2:$E$19978,'DAILY RECORDS'!$B$2:$B$19978,C755,'DAILY RECORDS'!$G$2:$G$19978,"OUTWARD")</f>
        <v>2</v>
      </c>
      <c r="H755">
        <f t="shared" si="11"/>
        <v>29</v>
      </c>
      <c r="I755" t="s">
        <v>14</v>
      </c>
      <c r="J755" t="s">
        <v>11373</v>
      </c>
      <c r="K755" t="s">
        <v>30</v>
      </c>
      <c r="L755" s="124">
        <v>45734</v>
      </c>
    </row>
    <row r="756" spans="1:12" x14ac:dyDescent="0.25">
      <c r="A756">
        <v>752</v>
      </c>
      <c r="B756" t="s">
        <v>9992</v>
      </c>
      <c r="C756" s="14" t="s">
        <v>6227</v>
      </c>
      <c r="D756" t="s">
        <v>6228</v>
      </c>
      <c r="E756">
        <v>7</v>
      </c>
      <c r="F756">
        <f>SUMIFS('DAILY RECORDS'!$E$2:$E$19978,'DAILY RECORDS'!$B$2:$B$19978,C756,'DAILY RECORDS'!$G$2:$G$19978,"INWARD")</f>
        <v>0</v>
      </c>
      <c r="G756">
        <f>SUMIFS('DAILY RECORDS'!$E$2:$E$19978,'DAILY RECORDS'!$B$2:$B$19978,C756,'DAILY RECORDS'!$G$2:$G$19978,"OUTWARD")</f>
        <v>0</v>
      </c>
      <c r="H756">
        <f t="shared" si="11"/>
        <v>7</v>
      </c>
      <c r="I756" t="s">
        <v>14</v>
      </c>
      <c r="J756" t="s">
        <v>11373</v>
      </c>
      <c r="K756" t="s">
        <v>23</v>
      </c>
      <c r="L756" s="124">
        <v>45734</v>
      </c>
    </row>
    <row r="757" spans="1:12" x14ac:dyDescent="0.25">
      <c r="A757">
        <v>753</v>
      </c>
      <c r="B757" t="s">
        <v>9992</v>
      </c>
      <c r="C757" s="14" t="s">
        <v>6229</v>
      </c>
      <c r="D757" t="s">
        <v>6230</v>
      </c>
      <c r="E757">
        <v>6</v>
      </c>
      <c r="F757">
        <f>SUMIFS('DAILY RECORDS'!$E$2:$E$19978,'DAILY RECORDS'!$B$2:$B$19978,C757,'DAILY RECORDS'!$G$2:$G$19978,"INWARD")</f>
        <v>0</v>
      </c>
      <c r="G757">
        <f>SUMIFS('DAILY RECORDS'!$E$2:$E$19978,'DAILY RECORDS'!$B$2:$B$19978,C757,'DAILY RECORDS'!$G$2:$G$19978,"OUTWARD")</f>
        <v>4</v>
      </c>
      <c r="H757">
        <f t="shared" si="11"/>
        <v>2</v>
      </c>
      <c r="I757" t="s">
        <v>14</v>
      </c>
      <c r="J757" t="s">
        <v>11373</v>
      </c>
      <c r="K757" t="s">
        <v>837</v>
      </c>
      <c r="L757" s="124">
        <v>45734</v>
      </c>
    </row>
    <row r="758" spans="1:12" x14ac:dyDescent="0.25">
      <c r="A758">
        <v>754</v>
      </c>
      <c r="B758" t="s">
        <v>9992</v>
      </c>
      <c r="C758" s="14" t="s">
        <v>6233</v>
      </c>
      <c r="D758" t="s">
        <v>6234</v>
      </c>
      <c r="E758">
        <v>7</v>
      </c>
      <c r="F758">
        <f>SUMIFS('DAILY RECORDS'!$E$2:$E$19978,'DAILY RECORDS'!$B$2:$B$19978,C758,'DAILY RECORDS'!$G$2:$G$19978,"INWARD")</f>
        <v>0</v>
      </c>
      <c r="G758">
        <f>SUMIFS('DAILY RECORDS'!$E$2:$E$19978,'DAILY RECORDS'!$B$2:$B$19978,C758,'DAILY RECORDS'!$G$2:$G$19978,"OUTWARD")</f>
        <v>0</v>
      </c>
      <c r="H758">
        <f t="shared" si="11"/>
        <v>7</v>
      </c>
      <c r="I758" t="s">
        <v>14</v>
      </c>
      <c r="J758" t="s">
        <v>11373</v>
      </c>
      <c r="K758" t="s">
        <v>840</v>
      </c>
      <c r="L758" s="124">
        <v>45734</v>
      </c>
    </row>
    <row r="759" spans="1:12" x14ac:dyDescent="0.25">
      <c r="A759">
        <v>755</v>
      </c>
      <c r="B759" t="s">
        <v>9992</v>
      </c>
      <c r="C759" s="14" t="s">
        <v>6216</v>
      </c>
      <c r="D759" t="s">
        <v>6217</v>
      </c>
      <c r="E759">
        <v>8</v>
      </c>
      <c r="F759">
        <f>SUMIFS('DAILY RECORDS'!$E$2:$E$19978,'DAILY RECORDS'!$B$2:$B$19978,C759,'DAILY RECORDS'!$G$2:$G$19978,"INWARD")</f>
        <v>0</v>
      </c>
      <c r="G759">
        <f>SUMIFS('DAILY RECORDS'!$E$2:$E$19978,'DAILY RECORDS'!$B$2:$B$19978,C759,'DAILY RECORDS'!$G$2:$G$19978,"OUTWARD")</f>
        <v>0</v>
      </c>
      <c r="H759">
        <f t="shared" si="11"/>
        <v>8</v>
      </c>
      <c r="I759" t="s">
        <v>14</v>
      </c>
      <c r="J759" t="s">
        <v>11373</v>
      </c>
      <c r="K759" t="s">
        <v>864</v>
      </c>
      <c r="L759" s="124">
        <v>45734</v>
      </c>
    </row>
    <row r="760" spans="1:12" x14ac:dyDescent="0.25">
      <c r="A760">
        <v>756</v>
      </c>
      <c r="B760" t="s">
        <v>9992</v>
      </c>
      <c r="C760" s="14" t="s">
        <v>6214</v>
      </c>
      <c r="D760" t="s">
        <v>6215</v>
      </c>
      <c r="E760">
        <v>9</v>
      </c>
      <c r="F760">
        <f>SUMIFS('DAILY RECORDS'!$E$2:$E$19978,'DAILY RECORDS'!$B$2:$B$19978,C760,'DAILY RECORDS'!$G$2:$G$19978,"INWARD")</f>
        <v>0</v>
      </c>
      <c r="G760">
        <f>SUMIFS('DAILY RECORDS'!$E$2:$E$19978,'DAILY RECORDS'!$B$2:$B$19978,C760,'DAILY RECORDS'!$G$2:$G$19978,"OUTWARD")</f>
        <v>0</v>
      </c>
      <c r="H760">
        <f t="shared" si="11"/>
        <v>9</v>
      </c>
      <c r="I760" t="s">
        <v>14</v>
      </c>
      <c r="J760" t="s">
        <v>11373</v>
      </c>
      <c r="K760" t="s">
        <v>866</v>
      </c>
      <c r="L760" s="124">
        <v>45734</v>
      </c>
    </row>
    <row r="761" spans="1:12" x14ac:dyDescent="0.25">
      <c r="A761">
        <v>757</v>
      </c>
      <c r="B761" t="s">
        <v>9992</v>
      </c>
      <c r="C761" s="14" t="s">
        <v>6222</v>
      </c>
      <c r="D761" t="s">
        <v>6223</v>
      </c>
      <c r="E761">
        <v>21</v>
      </c>
      <c r="F761">
        <f>SUMIFS('DAILY RECORDS'!$E$2:$E$19978,'DAILY RECORDS'!$B$2:$B$19978,C761,'DAILY RECORDS'!$G$2:$G$19978,"INWARD")</f>
        <v>0</v>
      </c>
      <c r="G761">
        <f>SUMIFS('DAILY RECORDS'!$E$2:$E$19978,'DAILY RECORDS'!$B$2:$B$19978,C761,'DAILY RECORDS'!$G$2:$G$19978,"OUTWARD")</f>
        <v>0</v>
      </c>
      <c r="H761">
        <f t="shared" si="11"/>
        <v>21</v>
      </c>
      <c r="I761" t="s">
        <v>14</v>
      </c>
      <c r="J761" t="s">
        <v>11373</v>
      </c>
      <c r="K761" t="s">
        <v>885</v>
      </c>
      <c r="L761" s="124">
        <v>45734</v>
      </c>
    </row>
    <row r="762" spans="1:12" x14ac:dyDescent="0.25">
      <c r="A762">
        <v>758</v>
      </c>
      <c r="B762" t="s">
        <v>9992</v>
      </c>
      <c r="C762" s="14" t="s">
        <v>6218</v>
      </c>
      <c r="D762" t="s">
        <v>6219</v>
      </c>
      <c r="E762">
        <v>2</v>
      </c>
      <c r="F762">
        <f>SUMIFS('DAILY RECORDS'!$E$2:$E$19978,'DAILY RECORDS'!$B$2:$B$19978,C762,'DAILY RECORDS'!$G$2:$G$19978,"INWARD")</f>
        <v>0</v>
      </c>
      <c r="G762">
        <f>SUMIFS('DAILY RECORDS'!$E$2:$E$19978,'DAILY RECORDS'!$B$2:$B$19978,C762,'DAILY RECORDS'!$G$2:$G$19978,"OUTWARD")</f>
        <v>0</v>
      </c>
      <c r="H762">
        <f t="shared" si="11"/>
        <v>2</v>
      </c>
      <c r="I762" t="s">
        <v>14</v>
      </c>
      <c r="J762" t="s">
        <v>11373</v>
      </c>
      <c r="K762" t="s">
        <v>8401</v>
      </c>
      <c r="L762" s="124">
        <v>45734</v>
      </c>
    </row>
    <row r="763" spans="1:12" x14ac:dyDescent="0.25">
      <c r="A763">
        <v>759</v>
      </c>
      <c r="B763" t="s">
        <v>9992</v>
      </c>
      <c r="C763" s="14" t="s">
        <v>6198</v>
      </c>
      <c r="D763" t="s">
        <v>6199</v>
      </c>
      <c r="E763">
        <v>4</v>
      </c>
      <c r="F763">
        <f>SUMIFS('DAILY RECORDS'!$E$2:$E$19978,'DAILY RECORDS'!$B$2:$B$19978,C763,'DAILY RECORDS'!$G$2:$G$19978,"INWARD")</f>
        <v>28</v>
      </c>
      <c r="G763">
        <f>SUMIFS('DAILY RECORDS'!$E$2:$E$19978,'DAILY RECORDS'!$B$2:$B$19978,C763,'DAILY RECORDS'!$G$2:$G$19978,"OUTWARD")</f>
        <v>0</v>
      </c>
      <c r="H763">
        <f t="shared" si="11"/>
        <v>32</v>
      </c>
      <c r="I763" t="s">
        <v>14</v>
      </c>
      <c r="J763" t="s">
        <v>11373</v>
      </c>
      <c r="K763" t="s">
        <v>2492</v>
      </c>
      <c r="L763" s="124">
        <v>45734</v>
      </c>
    </row>
    <row r="764" spans="1:12" x14ac:dyDescent="0.25">
      <c r="A764">
        <v>760</v>
      </c>
      <c r="B764" t="s">
        <v>9992</v>
      </c>
      <c r="C764" s="14" t="s">
        <v>10233</v>
      </c>
      <c r="D764" t="s">
        <v>6163</v>
      </c>
      <c r="E764">
        <v>117</v>
      </c>
      <c r="F764">
        <f>SUMIFS('DAILY RECORDS'!$E$2:$E$19978,'DAILY RECORDS'!$B$2:$B$19978,C764,'DAILY RECORDS'!$G$2:$G$19978,"INWARD")</f>
        <v>0</v>
      </c>
      <c r="G764">
        <f>SUMIFS('DAILY RECORDS'!$E$2:$E$19978,'DAILY RECORDS'!$B$2:$B$19978,C764,'DAILY RECORDS'!$G$2:$G$19978,"OUTWARD")</f>
        <v>59</v>
      </c>
      <c r="H764">
        <f t="shared" si="11"/>
        <v>58</v>
      </c>
      <c r="I764" t="s">
        <v>14</v>
      </c>
      <c r="J764" t="s">
        <v>11373</v>
      </c>
      <c r="K764" t="s">
        <v>16</v>
      </c>
      <c r="L764" s="124">
        <v>45734</v>
      </c>
    </row>
    <row r="765" spans="1:12" x14ac:dyDescent="0.25">
      <c r="A765">
        <v>761</v>
      </c>
      <c r="B765" t="s">
        <v>9992</v>
      </c>
      <c r="C765" s="14" t="s">
        <v>10724</v>
      </c>
      <c r="D765" t="s">
        <v>6161</v>
      </c>
      <c r="E765">
        <v>24</v>
      </c>
      <c r="F765">
        <f>SUMIFS('DAILY RECORDS'!$E$2:$E$19978,'DAILY RECORDS'!$B$2:$B$19978,C765,'DAILY RECORDS'!$G$2:$G$19978,"INWARD")</f>
        <v>30</v>
      </c>
      <c r="G765">
        <f>SUMIFS('DAILY RECORDS'!$E$2:$E$19978,'DAILY RECORDS'!$B$2:$B$19978,C765,'DAILY RECORDS'!$G$2:$G$19978,"OUTWARD")</f>
        <v>48</v>
      </c>
      <c r="H765">
        <f t="shared" si="11"/>
        <v>6</v>
      </c>
      <c r="I765" t="s">
        <v>14</v>
      </c>
      <c r="J765" t="s">
        <v>11373</v>
      </c>
      <c r="K765" t="s">
        <v>19</v>
      </c>
      <c r="L765" s="124">
        <v>45734</v>
      </c>
    </row>
    <row r="766" spans="1:12" x14ac:dyDescent="0.25">
      <c r="A766">
        <v>762</v>
      </c>
      <c r="B766" t="s">
        <v>9992</v>
      </c>
      <c r="C766" s="14" t="s">
        <v>10980</v>
      </c>
      <c r="D766" t="s">
        <v>6176</v>
      </c>
      <c r="E766">
        <v>15</v>
      </c>
      <c r="F766">
        <f>SUMIFS('DAILY RECORDS'!$E$2:$E$19978,'DAILY RECORDS'!$B$2:$B$19978,C766,'DAILY RECORDS'!$G$2:$G$19978,"INWARD")</f>
        <v>24</v>
      </c>
      <c r="G766">
        <f>SUMIFS('DAILY RECORDS'!$E$2:$E$19978,'DAILY RECORDS'!$B$2:$B$19978,C766,'DAILY RECORDS'!$G$2:$G$19978,"OUTWARD")</f>
        <v>8</v>
      </c>
      <c r="H766">
        <f t="shared" si="11"/>
        <v>31</v>
      </c>
      <c r="I766" t="s">
        <v>14</v>
      </c>
      <c r="J766" t="s">
        <v>11373</v>
      </c>
      <c r="K766" t="s">
        <v>26</v>
      </c>
      <c r="L766" s="124">
        <v>45734</v>
      </c>
    </row>
    <row r="767" spans="1:12" x14ac:dyDescent="0.25">
      <c r="A767">
        <v>763</v>
      </c>
      <c r="B767" t="s">
        <v>9992</v>
      </c>
      <c r="C767" s="14" t="s">
        <v>10242</v>
      </c>
      <c r="D767" t="s">
        <v>6162</v>
      </c>
      <c r="E767">
        <v>42</v>
      </c>
      <c r="F767">
        <f>SUMIFS('DAILY RECORDS'!$E$2:$E$19978,'DAILY RECORDS'!$B$2:$B$19978,C767,'DAILY RECORDS'!$G$2:$G$19978,"INWARD")</f>
        <v>96</v>
      </c>
      <c r="G767">
        <f>SUMIFS('DAILY RECORDS'!$E$2:$E$19978,'DAILY RECORDS'!$B$2:$B$19978,C767,'DAILY RECORDS'!$G$2:$G$19978,"OUTWARD")</f>
        <v>134</v>
      </c>
      <c r="H767">
        <f t="shared" si="11"/>
        <v>4</v>
      </c>
      <c r="I767" t="s">
        <v>14</v>
      </c>
      <c r="J767" t="s">
        <v>11373</v>
      </c>
      <c r="K767" t="s">
        <v>28</v>
      </c>
      <c r="L767" s="124">
        <v>45734</v>
      </c>
    </row>
    <row r="768" spans="1:12" x14ac:dyDescent="0.25">
      <c r="A768">
        <v>764</v>
      </c>
      <c r="C768" s="14" t="s">
        <v>6178</v>
      </c>
      <c r="D768" t="s">
        <v>6179</v>
      </c>
      <c r="E768">
        <v>0</v>
      </c>
      <c r="F768">
        <f>SUMIFS('DAILY RECORDS'!$E$2:$E$19978,'DAILY RECORDS'!$B$2:$B$19978,C768,'DAILY RECORDS'!$G$2:$G$19978,"INWARD")</f>
        <v>6</v>
      </c>
      <c r="G768">
        <f>SUMIFS('DAILY RECORDS'!$E$2:$E$19978,'DAILY RECORDS'!$B$2:$B$19978,C768,'DAILY RECORDS'!$G$2:$G$19978,"OUTWARD")</f>
        <v>0</v>
      </c>
      <c r="H768">
        <f t="shared" si="11"/>
        <v>6</v>
      </c>
      <c r="I768" t="s">
        <v>14</v>
      </c>
      <c r="J768" t="s">
        <v>11373</v>
      </c>
      <c r="K768" t="s">
        <v>1176</v>
      </c>
      <c r="L768" s="124">
        <v>45829</v>
      </c>
    </row>
    <row r="769" spans="1:12" x14ac:dyDescent="0.25">
      <c r="A769">
        <v>765</v>
      </c>
      <c r="B769" t="s">
        <v>9992</v>
      </c>
      <c r="C769" s="14" t="s">
        <v>6159</v>
      </c>
      <c r="D769" t="s">
        <v>6160</v>
      </c>
      <c r="E769">
        <v>8</v>
      </c>
      <c r="F769">
        <f>SUMIFS('DAILY RECORDS'!$E$2:$E$19978,'DAILY RECORDS'!$B$2:$B$19978,C769,'DAILY RECORDS'!$G$2:$G$19978,"INWARD")</f>
        <v>0</v>
      </c>
      <c r="G769">
        <f>SUMIFS('DAILY RECORDS'!$E$2:$E$19978,'DAILY RECORDS'!$B$2:$B$19978,C769,'DAILY RECORDS'!$G$2:$G$19978,"OUTWARD")</f>
        <v>2</v>
      </c>
      <c r="H769">
        <f t="shared" si="11"/>
        <v>6</v>
      </c>
      <c r="I769" t="s">
        <v>14</v>
      </c>
      <c r="J769" t="s">
        <v>11373</v>
      </c>
      <c r="K769" t="s">
        <v>695</v>
      </c>
      <c r="L769" s="124">
        <v>45734</v>
      </c>
    </row>
    <row r="770" spans="1:12" x14ac:dyDescent="0.25">
      <c r="A770">
        <v>766</v>
      </c>
      <c r="B770" t="s">
        <v>9992</v>
      </c>
      <c r="C770" s="14" t="s">
        <v>6168</v>
      </c>
      <c r="D770" t="s">
        <v>6169</v>
      </c>
      <c r="E770">
        <v>12</v>
      </c>
      <c r="F770">
        <f>SUMIFS('DAILY RECORDS'!$E$2:$E$19978,'DAILY RECORDS'!$B$2:$B$19978,C770,'DAILY RECORDS'!$G$2:$G$19978,"INWARD")</f>
        <v>0</v>
      </c>
      <c r="G770">
        <f>SUMIFS('DAILY RECORDS'!$E$2:$E$19978,'DAILY RECORDS'!$B$2:$B$19978,C770,'DAILY RECORDS'!$G$2:$G$19978,"OUTWARD")</f>
        <v>0</v>
      </c>
      <c r="H770">
        <f t="shared" si="11"/>
        <v>12</v>
      </c>
      <c r="I770" t="s">
        <v>14</v>
      </c>
      <c r="J770" t="s">
        <v>11373</v>
      </c>
      <c r="K770" t="s">
        <v>770</v>
      </c>
      <c r="L770" s="124">
        <v>45734</v>
      </c>
    </row>
    <row r="771" spans="1:12" x14ac:dyDescent="0.25">
      <c r="A771">
        <v>767</v>
      </c>
      <c r="B771" t="s">
        <v>9992</v>
      </c>
      <c r="C771" s="14" t="s">
        <v>6164</v>
      </c>
      <c r="D771" t="s">
        <v>6165</v>
      </c>
      <c r="E771">
        <v>0</v>
      </c>
      <c r="F771">
        <f>SUMIFS('DAILY RECORDS'!$E$2:$E$19978,'DAILY RECORDS'!$B$2:$B$19978,C771,'DAILY RECORDS'!$G$2:$G$19978,"INWARD")</f>
        <v>6</v>
      </c>
      <c r="G771">
        <f>SUMIFS('DAILY RECORDS'!$E$2:$E$19978,'DAILY RECORDS'!$B$2:$B$19978,C771,'DAILY RECORDS'!$G$2:$G$19978,"OUTWARD")</f>
        <v>0</v>
      </c>
      <c r="H771">
        <f t="shared" si="11"/>
        <v>6</v>
      </c>
      <c r="I771" t="s">
        <v>14</v>
      </c>
      <c r="J771" t="s">
        <v>11373</v>
      </c>
      <c r="K771" t="s">
        <v>891</v>
      </c>
      <c r="L771" s="124">
        <v>45734</v>
      </c>
    </row>
    <row r="772" spans="1:12" x14ac:dyDescent="0.25">
      <c r="A772">
        <v>768</v>
      </c>
      <c r="B772" t="s">
        <v>9992</v>
      </c>
      <c r="C772" s="14" t="s">
        <v>10345</v>
      </c>
      <c r="D772" t="s">
        <v>2809</v>
      </c>
      <c r="E772">
        <v>136</v>
      </c>
      <c r="F772">
        <f>SUMIFS('DAILY RECORDS'!$E$2:$E$19978,'DAILY RECORDS'!$B$2:$B$19978,C772,'DAILY RECORDS'!$G$2:$G$19978,"INWARD")</f>
        <v>0</v>
      </c>
      <c r="G772">
        <f>SUMIFS('DAILY RECORDS'!$E$2:$E$19978,'DAILY RECORDS'!$B$2:$B$19978,C772,'DAILY RECORDS'!$G$2:$G$19978,"OUTWARD")</f>
        <v>4</v>
      </c>
      <c r="H772">
        <f t="shared" si="11"/>
        <v>132</v>
      </c>
      <c r="I772" t="s">
        <v>14</v>
      </c>
      <c r="J772" t="s">
        <v>11373</v>
      </c>
      <c r="K772" t="s">
        <v>894</v>
      </c>
      <c r="L772" s="124">
        <v>45734</v>
      </c>
    </row>
    <row r="773" spans="1:12" x14ac:dyDescent="0.25">
      <c r="A773">
        <v>769</v>
      </c>
      <c r="B773" t="s">
        <v>9992</v>
      </c>
      <c r="C773" s="14" t="s">
        <v>10219</v>
      </c>
      <c r="D773" t="s">
        <v>2803</v>
      </c>
      <c r="E773">
        <v>10</v>
      </c>
      <c r="F773">
        <f>SUMIFS('DAILY RECORDS'!$E$2:$E$19978,'DAILY RECORDS'!$B$2:$B$19978,C773,'DAILY RECORDS'!$G$2:$G$19978,"INWARD")</f>
        <v>40</v>
      </c>
      <c r="G773">
        <f>SUMIFS('DAILY RECORDS'!$E$2:$E$19978,'DAILY RECORDS'!$B$2:$B$19978,C773,'DAILY RECORDS'!$G$2:$G$19978,"OUTWARD")</f>
        <v>12</v>
      </c>
      <c r="H773">
        <f t="shared" si="11"/>
        <v>38</v>
      </c>
      <c r="I773" t="s">
        <v>14</v>
      </c>
      <c r="J773" t="s">
        <v>11373</v>
      </c>
      <c r="K773" t="s">
        <v>8523</v>
      </c>
      <c r="L773" s="124">
        <v>45734</v>
      </c>
    </row>
    <row r="774" spans="1:12" x14ac:dyDescent="0.25">
      <c r="A774">
        <v>770</v>
      </c>
      <c r="B774" t="s">
        <v>9992</v>
      </c>
      <c r="C774" s="14" t="s">
        <v>6237</v>
      </c>
      <c r="D774" t="s">
        <v>6238</v>
      </c>
      <c r="E774">
        <v>35</v>
      </c>
      <c r="F774">
        <f>SUMIFS('DAILY RECORDS'!$E$2:$E$19978,'DAILY RECORDS'!$B$2:$B$19978,C774,'DAILY RECORDS'!$G$2:$G$19978,"INWARD")</f>
        <v>24</v>
      </c>
      <c r="G774">
        <f>SUMIFS('DAILY RECORDS'!$E$2:$E$19978,'DAILY RECORDS'!$B$2:$B$19978,C774,'DAILY RECORDS'!$G$2:$G$19978,"OUTWARD")</f>
        <v>7</v>
      </c>
      <c r="H774">
        <f t="shared" ref="H774:H837" si="12">(E774+F774)-G774</f>
        <v>52</v>
      </c>
      <c r="I774" t="s">
        <v>14</v>
      </c>
      <c r="J774" t="s">
        <v>11373</v>
      </c>
      <c r="K774" t="s">
        <v>852</v>
      </c>
      <c r="L774" s="124">
        <v>45734</v>
      </c>
    </row>
    <row r="775" spans="1:12" x14ac:dyDescent="0.25">
      <c r="A775">
        <v>771</v>
      </c>
      <c r="B775" t="s">
        <v>9992</v>
      </c>
      <c r="C775" s="14" t="s">
        <v>6239</v>
      </c>
      <c r="D775" t="s">
        <v>6240</v>
      </c>
      <c r="E775">
        <v>27</v>
      </c>
      <c r="F775">
        <f>SUMIFS('DAILY RECORDS'!$E$2:$E$19978,'DAILY RECORDS'!$B$2:$B$19978,C775,'DAILY RECORDS'!$G$2:$G$19978,"INWARD")</f>
        <v>0</v>
      </c>
      <c r="G775">
        <f>SUMIFS('DAILY RECORDS'!$E$2:$E$19978,'DAILY RECORDS'!$B$2:$B$19978,C775,'DAILY RECORDS'!$G$2:$G$19978,"OUTWARD")</f>
        <v>1</v>
      </c>
      <c r="H775">
        <f t="shared" si="12"/>
        <v>26</v>
      </c>
      <c r="I775" t="s">
        <v>14</v>
      </c>
      <c r="J775" t="s">
        <v>11373</v>
      </c>
      <c r="K775" t="s">
        <v>850</v>
      </c>
      <c r="L775" s="124">
        <v>45734</v>
      </c>
    </row>
    <row r="776" spans="1:12" x14ac:dyDescent="0.25">
      <c r="A776">
        <v>772</v>
      </c>
      <c r="B776" t="s">
        <v>9992</v>
      </c>
      <c r="C776" s="14" t="s">
        <v>11374</v>
      </c>
      <c r="D776" t="s">
        <v>11375</v>
      </c>
      <c r="E776">
        <v>8</v>
      </c>
      <c r="F776">
        <f>SUMIFS('DAILY RECORDS'!$E$2:$E$19978,'DAILY RECORDS'!$B$2:$B$19978,C776,'DAILY RECORDS'!$G$2:$G$19978,"INWARD")</f>
        <v>0</v>
      </c>
      <c r="G776">
        <f>SUMIFS('DAILY RECORDS'!$E$2:$E$19978,'DAILY RECORDS'!$B$2:$B$19978,C776,'DAILY RECORDS'!$G$2:$G$19978,"OUTWARD")</f>
        <v>8</v>
      </c>
      <c r="H776">
        <f t="shared" si="12"/>
        <v>0</v>
      </c>
      <c r="I776" t="s">
        <v>14</v>
      </c>
      <c r="J776" t="s">
        <v>11373</v>
      </c>
      <c r="K776" t="s">
        <v>848</v>
      </c>
      <c r="L776" s="124">
        <v>45852</v>
      </c>
    </row>
    <row r="777" spans="1:12" x14ac:dyDescent="0.25">
      <c r="A777">
        <v>773</v>
      </c>
      <c r="B777" t="s">
        <v>9988</v>
      </c>
      <c r="C777" s="14" t="s">
        <v>2102</v>
      </c>
      <c r="D777" t="s">
        <v>2103</v>
      </c>
      <c r="E777">
        <v>65</v>
      </c>
      <c r="F777">
        <f>SUMIFS('DAILY RECORDS'!$E$2:$E$19978,'DAILY RECORDS'!$B$2:$B$19978,C777,'DAILY RECORDS'!$G$2:$G$19978,"INWARD")</f>
        <v>0</v>
      </c>
      <c r="G777">
        <f>SUMIFS('DAILY RECORDS'!$E$2:$E$19978,'DAILY RECORDS'!$B$2:$B$19978,C777,'DAILY RECORDS'!$G$2:$G$19978,"OUTWARD")</f>
        <v>6</v>
      </c>
      <c r="H777">
        <f t="shared" si="12"/>
        <v>59</v>
      </c>
      <c r="I777" t="s">
        <v>14</v>
      </c>
      <c r="J777" t="s">
        <v>1784</v>
      </c>
      <c r="K777" t="s">
        <v>36</v>
      </c>
      <c r="L777" s="124">
        <v>45717</v>
      </c>
    </row>
    <row r="778" spans="1:12" x14ac:dyDescent="0.25">
      <c r="A778">
        <v>774</v>
      </c>
      <c r="B778" t="s">
        <v>9992</v>
      </c>
      <c r="C778" s="14" t="s">
        <v>10781</v>
      </c>
      <c r="D778" t="s">
        <v>6069</v>
      </c>
      <c r="E778">
        <v>33</v>
      </c>
      <c r="F778">
        <f>SUMIFS('DAILY RECORDS'!$E$2:$E$19978,'DAILY RECORDS'!$B$2:$B$19978,C778,'DAILY RECORDS'!$G$2:$G$19978,"INWARD")</f>
        <v>0</v>
      </c>
      <c r="G778">
        <f>SUMIFS('DAILY RECORDS'!$E$2:$E$19978,'DAILY RECORDS'!$B$2:$B$19978,C778,'DAILY RECORDS'!$G$2:$G$19978,"OUTWARD")</f>
        <v>0</v>
      </c>
      <c r="H778">
        <f t="shared" si="12"/>
        <v>33</v>
      </c>
      <c r="I778" t="s">
        <v>14</v>
      </c>
      <c r="J778" t="s">
        <v>11376</v>
      </c>
      <c r="K778" t="s">
        <v>8390</v>
      </c>
      <c r="L778" s="124">
        <v>45734</v>
      </c>
    </row>
    <row r="779" spans="1:12" x14ac:dyDescent="0.25">
      <c r="A779">
        <v>775</v>
      </c>
      <c r="B779" t="s">
        <v>9992</v>
      </c>
      <c r="C779" s="14" t="s">
        <v>10187</v>
      </c>
      <c r="D779" t="s">
        <v>6060</v>
      </c>
      <c r="E779">
        <v>17</v>
      </c>
      <c r="F779">
        <f>SUMIFS('DAILY RECORDS'!$E$2:$E$19978,'DAILY RECORDS'!$B$2:$B$19978,C779,'DAILY RECORDS'!$G$2:$G$19978,"INWARD")</f>
        <v>53</v>
      </c>
      <c r="G779">
        <f>SUMIFS('DAILY RECORDS'!$E$2:$E$19978,'DAILY RECORDS'!$B$2:$B$19978,C779,'DAILY RECORDS'!$G$2:$G$19978,"OUTWARD")</f>
        <v>44</v>
      </c>
      <c r="H779">
        <f t="shared" si="12"/>
        <v>26</v>
      </c>
      <c r="I779" t="s">
        <v>14</v>
      </c>
      <c r="J779" t="s">
        <v>11376</v>
      </c>
      <c r="K779" t="s">
        <v>48</v>
      </c>
      <c r="L779" s="124">
        <v>45734</v>
      </c>
    </row>
    <row r="780" spans="1:12" x14ac:dyDescent="0.25">
      <c r="A780">
        <v>776</v>
      </c>
      <c r="B780" t="s">
        <v>9992</v>
      </c>
      <c r="C780" s="14" t="s">
        <v>6363</v>
      </c>
      <c r="D780" t="s">
        <v>6364</v>
      </c>
      <c r="E780">
        <v>55</v>
      </c>
      <c r="F780">
        <f>SUMIFS('DAILY RECORDS'!$E$2:$E$19978,'DAILY RECORDS'!$B$2:$B$19978,C780,'DAILY RECORDS'!$G$2:$G$19978,"INWARD")</f>
        <v>0</v>
      </c>
      <c r="G780">
        <f>SUMIFS('DAILY RECORDS'!$E$2:$E$19978,'DAILY RECORDS'!$B$2:$B$19978,C780,'DAILY RECORDS'!$G$2:$G$19978,"OUTWARD")</f>
        <v>2</v>
      </c>
      <c r="H780">
        <f t="shared" si="12"/>
        <v>53</v>
      </c>
      <c r="I780" t="s">
        <v>14</v>
      </c>
      <c r="J780" t="s">
        <v>11376</v>
      </c>
      <c r="K780" t="s">
        <v>36</v>
      </c>
      <c r="L780" s="124">
        <v>45734</v>
      </c>
    </row>
    <row r="781" spans="1:12" x14ac:dyDescent="0.25">
      <c r="A781">
        <v>777</v>
      </c>
      <c r="B781" t="s">
        <v>9992</v>
      </c>
      <c r="C781" s="14" t="s">
        <v>8599</v>
      </c>
      <c r="D781" t="s">
        <v>6138</v>
      </c>
      <c r="E781">
        <v>12</v>
      </c>
      <c r="F781">
        <f>SUMIFS('DAILY RECORDS'!$E$2:$E$19978,'DAILY RECORDS'!$B$2:$B$19978,C781,'DAILY RECORDS'!$G$2:$G$19978,"INWARD")</f>
        <v>0</v>
      </c>
      <c r="G781">
        <f>SUMIFS('DAILY RECORDS'!$E$2:$E$19978,'DAILY RECORDS'!$B$2:$B$19978,C781,'DAILY RECORDS'!$G$2:$G$19978,"OUTWARD")</f>
        <v>3</v>
      </c>
      <c r="H781">
        <f t="shared" si="12"/>
        <v>9</v>
      </c>
      <c r="I781" t="s">
        <v>14</v>
      </c>
      <c r="J781" t="s">
        <v>11376</v>
      </c>
      <c r="K781" t="s">
        <v>11377</v>
      </c>
      <c r="L781" s="124">
        <v>45735</v>
      </c>
    </row>
    <row r="782" spans="1:12" x14ac:dyDescent="0.25">
      <c r="A782">
        <v>778</v>
      </c>
      <c r="B782" t="s">
        <v>9992</v>
      </c>
      <c r="C782" s="14" t="s">
        <v>6357</v>
      </c>
      <c r="D782" t="s">
        <v>6358</v>
      </c>
      <c r="E782">
        <v>37</v>
      </c>
      <c r="F782">
        <f>SUMIFS('DAILY RECORDS'!$E$2:$E$19978,'DAILY RECORDS'!$B$2:$B$19978,C782,'DAILY RECORDS'!$G$2:$G$19978,"INWARD")</f>
        <v>0</v>
      </c>
      <c r="G782">
        <f>SUMIFS('DAILY RECORDS'!$E$2:$E$19978,'DAILY RECORDS'!$B$2:$B$19978,C782,'DAILY RECORDS'!$G$2:$G$19978,"OUTWARD")</f>
        <v>1</v>
      </c>
      <c r="H782">
        <f t="shared" si="12"/>
        <v>36</v>
      </c>
      <c r="I782" t="s">
        <v>14</v>
      </c>
      <c r="J782" t="s">
        <v>11376</v>
      </c>
      <c r="K782" t="s">
        <v>40</v>
      </c>
      <c r="L782" s="124">
        <v>45734</v>
      </c>
    </row>
    <row r="783" spans="1:12" x14ac:dyDescent="0.25">
      <c r="A783">
        <v>779</v>
      </c>
      <c r="B783" t="s">
        <v>9992</v>
      </c>
      <c r="C783" s="14" t="s">
        <v>6378</v>
      </c>
      <c r="D783" t="s">
        <v>6379</v>
      </c>
      <c r="E783">
        <v>41</v>
      </c>
      <c r="F783">
        <f>SUMIFS('DAILY RECORDS'!$E$2:$E$19978,'DAILY RECORDS'!$B$2:$B$19978,C783,'DAILY RECORDS'!$G$2:$G$19978,"INWARD")</f>
        <v>0</v>
      </c>
      <c r="G783">
        <f>SUMIFS('DAILY RECORDS'!$E$2:$E$19978,'DAILY RECORDS'!$B$2:$B$19978,C783,'DAILY RECORDS'!$G$2:$G$19978,"OUTWARD")</f>
        <v>0</v>
      </c>
      <c r="H783">
        <f t="shared" si="12"/>
        <v>41</v>
      </c>
      <c r="I783" t="s">
        <v>14</v>
      </c>
      <c r="J783" t="s">
        <v>11376</v>
      </c>
      <c r="K783" t="s">
        <v>20</v>
      </c>
      <c r="L783" s="124">
        <v>45734</v>
      </c>
    </row>
    <row r="784" spans="1:12" x14ac:dyDescent="0.25">
      <c r="A784">
        <v>780</v>
      </c>
      <c r="B784" t="s">
        <v>9992</v>
      </c>
      <c r="C784" s="14" t="s">
        <v>6359</v>
      </c>
      <c r="D784" t="s">
        <v>6360</v>
      </c>
      <c r="E784">
        <v>13</v>
      </c>
      <c r="F784">
        <f>SUMIFS('DAILY RECORDS'!$E$2:$E$19978,'DAILY RECORDS'!$B$2:$B$19978,C784,'DAILY RECORDS'!$G$2:$G$19978,"INWARD")</f>
        <v>0</v>
      </c>
      <c r="G784">
        <f>SUMIFS('DAILY RECORDS'!$E$2:$E$19978,'DAILY RECORDS'!$B$2:$B$19978,C784,'DAILY RECORDS'!$G$2:$G$19978,"OUTWARD")</f>
        <v>0</v>
      </c>
      <c r="H784">
        <f t="shared" si="12"/>
        <v>13</v>
      </c>
      <c r="I784" t="s">
        <v>14</v>
      </c>
      <c r="J784" t="s">
        <v>11376</v>
      </c>
      <c r="K784" t="s">
        <v>30</v>
      </c>
      <c r="L784" s="124">
        <v>45734</v>
      </c>
    </row>
    <row r="785" spans="1:12" x14ac:dyDescent="0.25">
      <c r="A785">
        <v>781</v>
      </c>
      <c r="B785" t="s">
        <v>9992</v>
      </c>
      <c r="C785" s="14" t="s">
        <v>6376</v>
      </c>
      <c r="D785" t="s">
        <v>6377</v>
      </c>
      <c r="E785">
        <v>22</v>
      </c>
      <c r="F785">
        <f>SUMIFS('DAILY RECORDS'!$E$2:$E$19978,'DAILY RECORDS'!$B$2:$B$19978,C785,'DAILY RECORDS'!$G$2:$G$19978,"INWARD")</f>
        <v>0</v>
      </c>
      <c r="G785">
        <f>SUMIFS('DAILY RECORDS'!$E$2:$E$19978,'DAILY RECORDS'!$B$2:$B$19978,C785,'DAILY RECORDS'!$G$2:$G$19978,"OUTWARD")</f>
        <v>0</v>
      </c>
      <c r="H785">
        <f t="shared" si="12"/>
        <v>22</v>
      </c>
      <c r="I785" t="s">
        <v>14</v>
      </c>
      <c r="J785" t="s">
        <v>11376</v>
      </c>
      <c r="K785" t="s">
        <v>32</v>
      </c>
      <c r="L785" s="124">
        <v>45734</v>
      </c>
    </row>
    <row r="786" spans="1:12" x14ac:dyDescent="0.25">
      <c r="A786">
        <v>782</v>
      </c>
      <c r="B786" t="s">
        <v>9992</v>
      </c>
      <c r="C786" s="14" t="s">
        <v>6368</v>
      </c>
      <c r="D786" t="s">
        <v>6369</v>
      </c>
      <c r="E786">
        <v>46</v>
      </c>
      <c r="F786">
        <f>SUMIFS('DAILY RECORDS'!$E$2:$E$19978,'DAILY RECORDS'!$B$2:$B$19978,C786,'DAILY RECORDS'!$G$2:$G$19978,"INWARD")</f>
        <v>0</v>
      </c>
      <c r="G786">
        <f>SUMIFS('DAILY RECORDS'!$E$2:$E$19978,'DAILY RECORDS'!$B$2:$B$19978,C786,'DAILY RECORDS'!$G$2:$G$19978,"OUTWARD")</f>
        <v>0</v>
      </c>
      <c r="H786">
        <f t="shared" si="12"/>
        <v>46</v>
      </c>
      <c r="I786" t="s">
        <v>14</v>
      </c>
      <c r="J786" t="s">
        <v>11376</v>
      </c>
      <c r="K786" t="s">
        <v>23</v>
      </c>
      <c r="L786" s="124">
        <v>45734</v>
      </c>
    </row>
    <row r="787" spans="1:12" x14ac:dyDescent="0.25">
      <c r="A787">
        <v>783</v>
      </c>
      <c r="B787" t="s">
        <v>9992</v>
      </c>
      <c r="C787" s="14" t="s">
        <v>6372</v>
      </c>
      <c r="D787" t="s">
        <v>6373</v>
      </c>
      <c r="E787">
        <v>30</v>
      </c>
      <c r="F787">
        <f>SUMIFS('DAILY RECORDS'!$E$2:$E$19978,'DAILY RECORDS'!$B$2:$B$19978,C787,'DAILY RECORDS'!$G$2:$G$19978,"INWARD")</f>
        <v>0</v>
      </c>
      <c r="G787">
        <f>SUMIFS('DAILY RECORDS'!$E$2:$E$19978,'DAILY RECORDS'!$B$2:$B$19978,C787,'DAILY RECORDS'!$G$2:$G$19978,"OUTWARD")</f>
        <v>0</v>
      </c>
      <c r="H787">
        <f t="shared" si="12"/>
        <v>30</v>
      </c>
      <c r="I787" t="s">
        <v>14</v>
      </c>
      <c r="J787" t="s">
        <v>11376</v>
      </c>
      <c r="K787" t="s">
        <v>864</v>
      </c>
      <c r="L787" s="124">
        <v>45734</v>
      </c>
    </row>
    <row r="788" spans="1:12" x14ac:dyDescent="0.25">
      <c r="A788">
        <v>784</v>
      </c>
      <c r="B788" t="s">
        <v>9992</v>
      </c>
      <c r="C788" s="14" t="s">
        <v>6394</v>
      </c>
      <c r="D788" t="s">
        <v>6395</v>
      </c>
      <c r="E788">
        <v>5</v>
      </c>
      <c r="F788">
        <f>SUMIFS('DAILY RECORDS'!$E$2:$E$19978,'DAILY RECORDS'!$B$2:$B$19978,C788,'DAILY RECORDS'!$G$2:$G$19978,"INWARD")</f>
        <v>0</v>
      </c>
      <c r="G788">
        <f>SUMIFS('DAILY RECORDS'!$E$2:$E$19978,'DAILY RECORDS'!$B$2:$B$19978,C788,'DAILY RECORDS'!$G$2:$G$19978,"OUTWARD")</f>
        <v>0</v>
      </c>
      <c r="H788">
        <f t="shared" si="12"/>
        <v>5</v>
      </c>
      <c r="I788" t="s">
        <v>14</v>
      </c>
      <c r="J788" t="s">
        <v>11376</v>
      </c>
      <c r="K788" t="s">
        <v>866</v>
      </c>
      <c r="L788" s="124">
        <v>45734</v>
      </c>
    </row>
    <row r="789" spans="1:12" x14ac:dyDescent="0.25">
      <c r="A789">
        <v>785</v>
      </c>
      <c r="B789" t="s">
        <v>9992</v>
      </c>
      <c r="C789" s="14" t="s">
        <v>10782</v>
      </c>
      <c r="D789" t="s">
        <v>6070</v>
      </c>
      <c r="E789">
        <v>35</v>
      </c>
      <c r="F789">
        <f>SUMIFS('DAILY RECORDS'!$E$2:$E$19978,'DAILY RECORDS'!$B$2:$B$19978,C789,'DAILY RECORDS'!$G$2:$G$19978,"INWARD")</f>
        <v>0</v>
      </c>
      <c r="G789">
        <f>SUMIFS('DAILY RECORDS'!$E$2:$E$19978,'DAILY RECORDS'!$B$2:$B$19978,C789,'DAILY RECORDS'!$G$2:$G$19978,"OUTWARD")</f>
        <v>0</v>
      </c>
      <c r="H789">
        <f t="shared" si="12"/>
        <v>35</v>
      </c>
      <c r="I789" t="s">
        <v>14</v>
      </c>
      <c r="J789" t="s">
        <v>11376</v>
      </c>
      <c r="K789" t="s">
        <v>16</v>
      </c>
      <c r="L789" s="124">
        <v>45734</v>
      </c>
    </row>
    <row r="790" spans="1:12" x14ac:dyDescent="0.25">
      <c r="A790">
        <v>786</v>
      </c>
      <c r="B790" t="s">
        <v>9992</v>
      </c>
      <c r="C790" s="14" t="s">
        <v>10780</v>
      </c>
      <c r="D790" t="s">
        <v>6068</v>
      </c>
      <c r="E790">
        <v>18</v>
      </c>
      <c r="F790">
        <f>SUMIFS('DAILY RECORDS'!$E$2:$E$19978,'DAILY RECORDS'!$B$2:$B$19978,C790,'DAILY RECORDS'!$G$2:$G$19978,"INWARD")</f>
        <v>0</v>
      </c>
      <c r="G790">
        <f>SUMIFS('DAILY RECORDS'!$E$2:$E$19978,'DAILY RECORDS'!$B$2:$B$19978,C790,'DAILY RECORDS'!$G$2:$G$19978,"OUTWARD")</f>
        <v>0</v>
      </c>
      <c r="H790">
        <f t="shared" si="12"/>
        <v>18</v>
      </c>
      <c r="I790" t="s">
        <v>14</v>
      </c>
      <c r="J790" t="s">
        <v>11376</v>
      </c>
      <c r="K790" t="s">
        <v>19</v>
      </c>
      <c r="L790" s="124">
        <v>45734</v>
      </c>
    </row>
    <row r="791" spans="1:12" x14ac:dyDescent="0.25">
      <c r="A791">
        <v>787</v>
      </c>
      <c r="B791" t="s">
        <v>9992</v>
      </c>
      <c r="C791" s="14" t="s">
        <v>6355</v>
      </c>
      <c r="D791" t="s">
        <v>6356</v>
      </c>
      <c r="E791">
        <v>53</v>
      </c>
      <c r="F791">
        <f>SUMIFS('DAILY RECORDS'!$E$2:$E$19978,'DAILY RECORDS'!$B$2:$B$19978,C791,'DAILY RECORDS'!$G$2:$G$19978,"INWARD")</f>
        <v>0</v>
      </c>
      <c r="G791">
        <f>SUMIFS('DAILY RECORDS'!$E$2:$E$19978,'DAILY RECORDS'!$B$2:$B$19978,C791,'DAILY RECORDS'!$G$2:$G$19978,"OUTWARD")</f>
        <v>0</v>
      </c>
      <c r="H791">
        <f t="shared" si="12"/>
        <v>53</v>
      </c>
      <c r="I791" t="s">
        <v>14</v>
      </c>
      <c r="J791" t="s">
        <v>11376</v>
      </c>
      <c r="K791" t="s">
        <v>26</v>
      </c>
      <c r="L791" s="124">
        <v>45734</v>
      </c>
    </row>
    <row r="792" spans="1:12" x14ac:dyDescent="0.25">
      <c r="A792">
        <v>788</v>
      </c>
      <c r="B792" t="s">
        <v>9992</v>
      </c>
      <c r="C792" s="14" t="s">
        <v>6351</v>
      </c>
      <c r="D792" t="s">
        <v>6352</v>
      </c>
      <c r="E792">
        <v>10</v>
      </c>
      <c r="F792">
        <f>SUMIFS('DAILY RECORDS'!$E$2:$E$19978,'DAILY RECORDS'!$B$2:$B$19978,C792,'DAILY RECORDS'!$G$2:$G$19978,"INWARD")</f>
        <v>50</v>
      </c>
      <c r="G792">
        <f>SUMIFS('DAILY RECORDS'!$E$2:$E$19978,'DAILY RECORDS'!$B$2:$B$19978,C792,'DAILY RECORDS'!$G$2:$G$19978,"OUTWARD")</f>
        <v>10</v>
      </c>
      <c r="H792">
        <f t="shared" si="12"/>
        <v>50</v>
      </c>
      <c r="I792" t="s">
        <v>14</v>
      </c>
      <c r="J792" t="s">
        <v>11376</v>
      </c>
      <c r="K792" t="s">
        <v>1176</v>
      </c>
      <c r="L792" s="124">
        <v>45734</v>
      </c>
    </row>
    <row r="793" spans="1:12" x14ac:dyDescent="0.25">
      <c r="A793">
        <v>789</v>
      </c>
      <c r="B793" t="s">
        <v>9995</v>
      </c>
      <c r="C793" s="14" t="s">
        <v>8900</v>
      </c>
      <c r="D793" t="s">
        <v>6348</v>
      </c>
      <c r="E793">
        <v>-2</v>
      </c>
      <c r="F793">
        <f>SUMIFS('DAILY RECORDS'!$E$2:$E$19978,'DAILY RECORDS'!$B$2:$B$19978,C793,'DAILY RECORDS'!$G$2:$G$19978,"INWARD")</f>
        <v>300</v>
      </c>
      <c r="G793">
        <f>SUMIFS('DAILY RECORDS'!$E$2:$E$19978,'DAILY RECORDS'!$B$2:$B$19978,C793,'DAILY RECORDS'!$G$2:$G$19978,"OUTWARD")</f>
        <v>124</v>
      </c>
      <c r="H793">
        <f t="shared" si="12"/>
        <v>174</v>
      </c>
      <c r="I793" t="s">
        <v>14</v>
      </c>
      <c r="J793" t="s">
        <v>11376</v>
      </c>
      <c r="K793" t="s">
        <v>695</v>
      </c>
      <c r="L793" s="124">
        <v>45779</v>
      </c>
    </row>
    <row r="794" spans="1:12" x14ac:dyDescent="0.25">
      <c r="A794">
        <v>790</v>
      </c>
      <c r="B794" t="s">
        <v>9992</v>
      </c>
      <c r="C794" s="14" t="s">
        <v>6361</v>
      </c>
      <c r="D794" t="s">
        <v>6362</v>
      </c>
      <c r="E794">
        <v>7</v>
      </c>
      <c r="F794">
        <f>SUMIFS('DAILY RECORDS'!$E$2:$E$19978,'DAILY RECORDS'!$B$2:$B$19978,C794,'DAILY RECORDS'!$G$2:$G$19978,"INWARD")</f>
        <v>0</v>
      </c>
      <c r="G794">
        <f>SUMIFS('DAILY RECORDS'!$E$2:$E$19978,'DAILY RECORDS'!$B$2:$B$19978,C794,'DAILY RECORDS'!$G$2:$G$19978,"OUTWARD")</f>
        <v>0</v>
      </c>
      <c r="H794">
        <f t="shared" si="12"/>
        <v>7</v>
      </c>
      <c r="I794" t="s">
        <v>14</v>
      </c>
      <c r="J794" t="s">
        <v>11376</v>
      </c>
      <c r="K794" t="s">
        <v>891</v>
      </c>
      <c r="L794" s="124">
        <v>45734</v>
      </c>
    </row>
    <row r="795" spans="1:12" x14ac:dyDescent="0.25">
      <c r="A795">
        <v>791</v>
      </c>
      <c r="B795" t="s">
        <v>9992</v>
      </c>
      <c r="C795" s="14" t="s">
        <v>6349</v>
      </c>
      <c r="D795" t="s">
        <v>6350</v>
      </c>
      <c r="E795">
        <v>22</v>
      </c>
      <c r="F795">
        <f>SUMIFS('DAILY RECORDS'!$E$2:$E$19978,'DAILY RECORDS'!$B$2:$B$19978,C795,'DAILY RECORDS'!$G$2:$G$19978,"INWARD")</f>
        <v>0</v>
      </c>
      <c r="G795">
        <f>SUMIFS('DAILY RECORDS'!$E$2:$E$19978,'DAILY RECORDS'!$B$2:$B$19978,C795,'DAILY RECORDS'!$G$2:$G$19978,"OUTWARD")</f>
        <v>0</v>
      </c>
      <c r="H795">
        <f t="shared" si="12"/>
        <v>22</v>
      </c>
      <c r="I795" t="s">
        <v>14</v>
      </c>
      <c r="J795" t="s">
        <v>11376</v>
      </c>
      <c r="K795" t="s">
        <v>852</v>
      </c>
      <c r="L795" s="124">
        <v>45734</v>
      </c>
    </row>
    <row r="796" spans="1:12" x14ac:dyDescent="0.25">
      <c r="A796">
        <v>792</v>
      </c>
      <c r="B796" t="s">
        <v>9992</v>
      </c>
      <c r="C796" s="14" t="s">
        <v>6353</v>
      </c>
      <c r="D796" t="s">
        <v>6354</v>
      </c>
      <c r="E796">
        <v>26</v>
      </c>
      <c r="F796">
        <f>SUMIFS('DAILY RECORDS'!$E$2:$E$19978,'DAILY RECORDS'!$B$2:$B$19978,C796,'DAILY RECORDS'!$G$2:$G$19978,"INWARD")</f>
        <v>0</v>
      </c>
      <c r="G796">
        <f>SUMIFS('DAILY RECORDS'!$E$2:$E$19978,'DAILY RECORDS'!$B$2:$B$19978,C796,'DAILY RECORDS'!$G$2:$G$19978,"OUTWARD")</f>
        <v>2</v>
      </c>
      <c r="H796">
        <f t="shared" si="12"/>
        <v>24</v>
      </c>
      <c r="I796" t="s">
        <v>14</v>
      </c>
      <c r="J796" t="s">
        <v>11376</v>
      </c>
      <c r="K796" t="s">
        <v>850</v>
      </c>
      <c r="L796" s="124">
        <v>45734</v>
      </c>
    </row>
    <row r="797" spans="1:12" x14ac:dyDescent="0.25">
      <c r="A797">
        <v>793</v>
      </c>
      <c r="B797" t="s">
        <v>9992</v>
      </c>
      <c r="C797" s="14" t="s">
        <v>10695</v>
      </c>
      <c r="D797" t="s">
        <v>6347</v>
      </c>
      <c r="E797">
        <v>44</v>
      </c>
      <c r="F797">
        <f>SUMIFS('DAILY RECORDS'!$E$2:$E$19978,'DAILY RECORDS'!$B$2:$B$19978,C797,'DAILY RECORDS'!$G$2:$G$19978,"INWARD")</f>
        <v>0</v>
      </c>
      <c r="G797">
        <f>SUMIFS('DAILY RECORDS'!$E$2:$E$19978,'DAILY RECORDS'!$B$2:$B$19978,C797,'DAILY RECORDS'!$G$2:$G$19978,"OUTWARD")</f>
        <v>8</v>
      </c>
      <c r="H797">
        <f t="shared" si="12"/>
        <v>36</v>
      </c>
      <c r="I797" t="s">
        <v>14</v>
      </c>
      <c r="J797" t="s">
        <v>11376</v>
      </c>
      <c r="K797" t="s">
        <v>848</v>
      </c>
      <c r="L797" s="124">
        <v>45734</v>
      </c>
    </row>
    <row r="798" spans="1:12" x14ac:dyDescent="0.25">
      <c r="A798">
        <v>794</v>
      </c>
      <c r="B798" t="s">
        <v>9992</v>
      </c>
      <c r="C798" s="14" t="s">
        <v>10254</v>
      </c>
      <c r="D798" t="s">
        <v>6365</v>
      </c>
      <c r="E798">
        <v>93</v>
      </c>
      <c r="F798">
        <f>SUMIFS('DAILY RECORDS'!$E$2:$E$19978,'DAILY RECORDS'!$B$2:$B$19978,C798,'DAILY RECORDS'!$G$2:$G$19978,"INWARD")</f>
        <v>0</v>
      </c>
      <c r="G798">
        <f>SUMIFS('DAILY RECORDS'!$E$2:$E$19978,'DAILY RECORDS'!$B$2:$B$19978,C798,'DAILY RECORDS'!$G$2:$G$19978,"OUTWARD")</f>
        <v>32</v>
      </c>
      <c r="H798">
        <f t="shared" si="12"/>
        <v>61</v>
      </c>
      <c r="I798" t="s">
        <v>14</v>
      </c>
      <c r="J798" t="s">
        <v>11376</v>
      </c>
      <c r="K798" t="s">
        <v>846</v>
      </c>
      <c r="L798" s="124">
        <v>45734</v>
      </c>
    </row>
    <row r="799" spans="1:12" x14ac:dyDescent="0.25">
      <c r="A799">
        <v>795</v>
      </c>
      <c r="B799" t="s">
        <v>9992</v>
      </c>
      <c r="C799" s="14" t="s">
        <v>6366</v>
      </c>
      <c r="D799" t="s">
        <v>6367</v>
      </c>
      <c r="E799">
        <v>15</v>
      </c>
      <c r="F799">
        <f>SUMIFS('DAILY RECORDS'!$E$2:$E$19978,'DAILY RECORDS'!$B$2:$B$19978,C799,'DAILY RECORDS'!$G$2:$G$19978,"INWARD")</f>
        <v>0</v>
      </c>
      <c r="G799">
        <f>SUMIFS('DAILY RECORDS'!$E$2:$E$19978,'DAILY RECORDS'!$B$2:$B$19978,C799,'DAILY RECORDS'!$G$2:$G$19978,"OUTWARD")</f>
        <v>0</v>
      </c>
      <c r="H799">
        <f t="shared" si="12"/>
        <v>15</v>
      </c>
      <c r="I799" t="s">
        <v>14</v>
      </c>
      <c r="J799" t="s">
        <v>11376</v>
      </c>
      <c r="K799" t="s">
        <v>843</v>
      </c>
      <c r="L799" s="124">
        <v>45734</v>
      </c>
    </row>
    <row r="800" spans="1:12" x14ac:dyDescent="0.25">
      <c r="A800">
        <v>796</v>
      </c>
      <c r="B800" t="s">
        <v>9992</v>
      </c>
      <c r="C800" s="14" t="s">
        <v>8567</v>
      </c>
      <c r="D800" t="s">
        <v>6092</v>
      </c>
      <c r="E800">
        <v>29</v>
      </c>
      <c r="F800">
        <f>SUMIFS('DAILY RECORDS'!$E$2:$E$19978,'DAILY RECORDS'!$B$2:$B$19978,C800,'DAILY RECORDS'!$G$2:$G$19978,"INWARD")</f>
        <v>0</v>
      </c>
      <c r="G800">
        <f>SUMIFS('DAILY RECORDS'!$E$2:$E$19978,'DAILY RECORDS'!$B$2:$B$19978,C800,'DAILY RECORDS'!$G$2:$G$19978,"OUTWARD")</f>
        <v>0</v>
      </c>
      <c r="H800">
        <f t="shared" si="12"/>
        <v>29</v>
      </c>
      <c r="I800" t="s">
        <v>14</v>
      </c>
      <c r="J800" t="s">
        <v>11376</v>
      </c>
      <c r="K800" t="s">
        <v>692</v>
      </c>
      <c r="L800" s="124">
        <v>45735</v>
      </c>
    </row>
    <row r="801" spans="1:12" x14ac:dyDescent="0.25">
      <c r="A801">
        <v>797</v>
      </c>
      <c r="B801" t="s">
        <v>9992</v>
      </c>
      <c r="C801" s="14" t="s">
        <v>8561</v>
      </c>
      <c r="D801" t="s">
        <v>6086</v>
      </c>
      <c r="E801">
        <v>42</v>
      </c>
      <c r="F801">
        <f>SUMIFS('DAILY RECORDS'!$E$2:$E$19978,'DAILY RECORDS'!$B$2:$B$19978,C801,'DAILY RECORDS'!$G$2:$G$19978,"INWARD")</f>
        <v>0</v>
      </c>
      <c r="G801">
        <f>SUMIFS('DAILY RECORDS'!$E$2:$E$19978,'DAILY RECORDS'!$B$2:$B$19978,C801,'DAILY RECORDS'!$G$2:$G$19978,"OUTWARD")</f>
        <v>4</v>
      </c>
      <c r="H801">
        <f t="shared" si="12"/>
        <v>38</v>
      </c>
      <c r="I801" t="s">
        <v>14</v>
      </c>
      <c r="J801" t="s">
        <v>11376</v>
      </c>
      <c r="K801" t="s">
        <v>978</v>
      </c>
      <c r="L801" s="124">
        <v>45735</v>
      </c>
    </row>
    <row r="802" spans="1:12" x14ac:dyDescent="0.25">
      <c r="A802">
        <v>798</v>
      </c>
      <c r="B802" t="s">
        <v>9992</v>
      </c>
      <c r="C802" s="14" t="s">
        <v>8565</v>
      </c>
      <c r="D802" t="s">
        <v>6090</v>
      </c>
      <c r="E802">
        <v>74</v>
      </c>
      <c r="F802">
        <f>SUMIFS('DAILY RECORDS'!$E$2:$E$19978,'DAILY RECORDS'!$B$2:$B$19978,C802,'DAILY RECORDS'!$G$2:$G$19978,"INWARD")</f>
        <v>0</v>
      </c>
      <c r="G802">
        <f>SUMIFS('DAILY RECORDS'!$E$2:$E$19978,'DAILY RECORDS'!$B$2:$B$19978,C802,'DAILY RECORDS'!$G$2:$G$19978,"OUTWARD")</f>
        <v>6</v>
      </c>
      <c r="H802">
        <f t="shared" si="12"/>
        <v>68</v>
      </c>
      <c r="I802" t="s">
        <v>14</v>
      </c>
      <c r="J802" t="s">
        <v>11376</v>
      </c>
      <c r="K802" t="s">
        <v>35</v>
      </c>
      <c r="L802" s="124">
        <v>45735</v>
      </c>
    </row>
    <row r="803" spans="1:12" x14ac:dyDescent="0.25">
      <c r="A803">
        <v>799</v>
      </c>
      <c r="B803" t="s">
        <v>9992</v>
      </c>
      <c r="C803" s="14" t="s">
        <v>10779</v>
      </c>
      <c r="D803" t="s">
        <v>6067</v>
      </c>
      <c r="E803">
        <v>26</v>
      </c>
      <c r="F803">
        <f>SUMIFS('DAILY RECORDS'!$E$2:$E$19978,'DAILY RECORDS'!$B$2:$B$19978,C803,'DAILY RECORDS'!$G$2:$G$19978,"INWARD")</f>
        <v>0</v>
      </c>
      <c r="G803">
        <f>SUMIFS('DAILY RECORDS'!$E$2:$E$19978,'DAILY RECORDS'!$B$2:$B$19978,C803,'DAILY RECORDS'!$G$2:$G$19978,"OUTWARD")</f>
        <v>11</v>
      </c>
      <c r="H803">
        <f t="shared" si="12"/>
        <v>15</v>
      </c>
      <c r="I803" t="s">
        <v>14</v>
      </c>
      <c r="J803" t="s">
        <v>11376</v>
      </c>
      <c r="K803" t="s">
        <v>45</v>
      </c>
      <c r="L803" s="124">
        <v>45734</v>
      </c>
    </row>
    <row r="804" spans="1:12" x14ac:dyDescent="0.25">
      <c r="A804">
        <v>800</v>
      </c>
      <c r="B804" t="s">
        <v>9992</v>
      </c>
      <c r="C804" s="14" t="s">
        <v>8564</v>
      </c>
      <c r="D804" t="s">
        <v>6089</v>
      </c>
      <c r="E804">
        <v>24</v>
      </c>
      <c r="F804">
        <f>SUMIFS('DAILY RECORDS'!$E$2:$E$19978,'DAILY RECORDS'!$B$2:$B$19978,C804,'DAILY RECORDS'!$G$2:$G$19978,"INWARD")</f>
        <v>0</v>
      </c>
      <c r="G804">
        <f>SUMIFS('DAILY RECORDS'!$E$2:$E$19978,'DAILY RECORDS'!$B$2:$B$19978,C804,'DAILY RECORDS'!$G$2:$G$19978,"OUTWARD")</f>
        <v>0</v>
      </c>
      <c r="H804">
        <f t="shared" si="12"/>
        <v>24</v>
      </c>
      <c r="I804" t="s">
        <v>14</v>
      </c>
      <c r="J804" t="s">
        <v>11376</v>
      </c>
      <c r="K804" t="s">
        <v>54</v>
      </c>
      <c r="L804" s="124">
        <v>45735</v>
      </c>
    </row>
    <row r="805" spans="1:12" x14ac:dyDescent="0.25">
      <c r="A805">
        <v>801</v>
      </c>
      <c r="B805" t="s">
        <v>9992</v>
      </c>
      <c r="C805" s="14" t="s">
        <v>8568</v>
      </c>
      <c r="D805" t="s">
        <v>6093</v>
      </c>
      <c r="E805">
        <v>38</v>
      </c>
      <c r="F805">
        <f>SUMIFS('DAILY RECORDS'!$E$2:$E$19978,'DAILY RECORDS'!$B$2:$B$19978,C805,'DAILY RECORDS'!$G$2:$G$19978,"INWARD")</f>
        <v>0</v>
      </c>
      <c r="G805">
        <f>SUMIFS('DAILY RECORDS'!$E$2:$E$19978,'DAILY RECORDS'!$B$2:$B$19978,C805,'DAILY RECORDS'!$G$2:$G$19978,"OUTWARD")</f>
        <v>0</v>
      </c>
      <c r="H805">
        <f t="shared" si="12"/>
        <v>38</v>
      </c>
      <c r="I805" t="s">
        <v>14</v>
      </c>
      <c r="J805" t="s">
        <v>11376</v>
      </c>
      <c r="K805" t="s">
        <v>709</v>
      </c>
      <c r="L805" s="124">
        <v>45735</v>
      </c>
    </row>
    <row r="806" spans="1:12" x14ac:dyDescent="0.25">
      <c r="A806">
        <v>802</v>
      </c>
      <c r="B806" t="s">
        <v>9992</v>
      </c>
      <c r="C806" s="14" t="s">
        <v>6071</v>
      </c>
      <c r="D806" t="s">
        <v>6072</v>
      </c>
      <c r="E806">
        <v>19</v>
      </c>
      <c r="F806">
        <f>SUMIFS('DAILY RECORDS'!$E$2:$E$19978,'DAILY RECORDS'!$B$2:$B$19978,C806,'DAILY RECORDS'!$G$2:$G$19978,"INWARD")</f>
        <v>0</v>
      </c>
      <c r="G806">
        <f>SUMIFS('DAILY RECORDS'!$E$2:$E$19978,'DAILY RECORDS'!$B$2:$B$19978,C806,'DAILY RECORDS'!$G$2:$G$19978,"OUTWARD")</f>
        <v>4</v>
      </c>
      <c r="H806">
        <f t="shared" si="12"/>
        <v>15</v>
      </c>
      <c r="I806" t="s">
        <v>14</v>
      </c>
      <c r="J806" t="s">
        <v>11376</v>
      </c>
      <c r="K806" t="s">
        <v>1305</v>
      </c>
      <c r="L806" s="124">
        <v>45734</v>
      </c>
    </row>
    <row r="807" spans="1:12" x14ac:dyDescent="0.25">
      <c r="A807">
        <v>803</v>
      </c>
      <c r="B807" t="s">
        <v>9992</v>
      </c>
      <c r="C807" s="14" t="s">
        <v>6104</v>
      </c>
      <c r="D807" t="s">
        <v>6105</v>
      </c>
      <c r="E807">
        <v>5</v>
      </c>
      <c r="F807">
        <f>SUMIFS('DAILY RECORDS'!$E$2:$E$19978,'DAILY RECORDS'!$B$2:$B$19978,C807,'DAILY RECORDS'!$G$2:$G$19978,"INWARD")</f>
        <v>0</v>
      </c>
      <c r="G807">
        <f>SUMIFS('DAILY RECORDS'!$E$2:$E$19978,'DAILY RECORDS'!$B$2:$B$19978,C807,'DAILY RECORDS'!$G$2:$G$19978,"OUTWARD")</f>
        <v>4</v>
      </c>
      <c r="H807">
        <f t="shared" si="12"/>
        <v>1</v>
      </c>
      <c r="I807" t="s">
        <v>14</v>
      </c>
      <c r="J807" t="s">
        <v>11376</v>
      </c>
      <c r="K807" t="s">
        <v>776</v>
      </c>
      <c r="L807" s="124">
        <v>45735</v>
      </c>
    </row>
    <row r="808" spans="1:12" x14ac:dyDescent="0.25">
      <c r="A808">
        <v>804</v>
      </c>
      <c r="B808" t="s">
        <v>9992</v>
      </c>
      <c r="C808" s="14" t="s">
        <v>8578</v>
      </c>
      <c r="D808" t="s">
        <v>6103</v>
      </c>
      <c r="E808">
        <v>0</v>
      </c>
      <c r="F808">
        <f>SUMIFS('DAILY RECORDS'!$E$2:$E$19978,'DAILY RECORDS'!$B$2:$B$19978,C808,'DAILY RECORDS'!$G$2:$G$19978,"INWARD")</f>
        <v>30</v>
      </c>
      <c r="G808">
        <f>SUMIFS('DAILY RECORDS'!$E$2:$E$19978,'DAILY RECORDS'!$B$2:$B$19978,C808,'DAILY RECORDS'!$G$2:$G$19978,"OUTWARD")</f>
        <v>4</v>
      </c>
      <c r="H808">
        <f t="shared" si="12"/>
        <v>26</v>
      </c>
      <c r="I808" t="s">
        <v>14</v>
      </c>
      <c r="J808" t="s">
        <v>11376</v>
      </c>
      <c r="K808" t="s">
        <v>966</v>
      </c>
      <c r="L808" s="124">
        <v>45735</v>
      </c>
    </row>
    <row r="809" spans="1:12" x14ac:dyDescent="0.25">
      <c r="A809">
        <v>805</v>
      </c>
      <c r="B809" t="s">
        <v>9992</v>
      </c>
      <c r="C809" s="14" t="s">
        <v>8573</v>
      </c>
      <c r="D809" t="s">
        <v>6098</v>
      </c>
      <c r="E809">
        <v>42</v>
      </c>
      <c r="F809">
        <f>SUMIFS('DAILY RECORDS'!$E$2:$E$19978,'DAILY RECORDS'!$B$2:$B$19978,C809,'DAILY RECORDS'!$G$2:$G$19978,"INWARD")</f>
        <v>0</v>
      </c>
      <c r="G809">
        <f>SUMIFS('DAILY RECORDS'!$E$2:$E$19978,'DAILY RECORDS'!$B$2:$B$19978,C809,'DAILY RECORDS'!$G$2:$G$19978,"OUTWARD")</f>
        <v>0</v>
      </c>
      <c r="H809">
        <f t="shared" si="12"/>
        <v>42</v>
      </c>
      <c r="I809" t="s">
        <v>14</v>
      </c>
      <c r="J809" t="s">
        <v>11376</v>
      </c>
      <c r="K809" t="s">
        <v>1302</v>
      </c>
      <c r="L809" s="124">
        <v>45735</v>
      </c>
    </row>
    <row r="810" spans="1:12" x14ac:dyDescent="0.25">
      <c r="A810">
        <v>806</v>
      </c>
      <c r="B810" t="s">
        <v>9992</v>
      </c>
      <c r="C810" s="14" t="s">
        <v>8577</v>
      </c>
      <c r="D810" t="s">
        <v>6102</v>
      </c>
      <c r="E810">
        <v>2</v>
      </c>
      <c r="F810">
        <f>SUMIFS('DAILY RECORDS'!$E$2:$E$19978,'DAILY RECORDS'!$B$2:$B$19978,C810,'DAILY RECORDS'!$G$2:$G$19978,"INWARD")</f>
        <v>0</v>
      </c>
      <c r="G810">
        <f>SUMIFS('DAILY RECORDS'!$E$2:$E$19978,'DAILY RECORDS'!$B$2:$B$19978,C810,'DAILY RECORDS'!$G$2:$G$19978,"OUTWARD")</f>
        <v>0</v>
      </c>
      <c r="H810">
        <f t="shared" si="12"/>
        <v>2</v>
      </c>
      <c r="I810" t="s">
        <v>14</v>
      </c>
      <c r="J810" t="s">
        <v>11376</v>
      </c>
      <c r="K810" t="s">
        <v>1064</v>
      </c>
      <c r="L810" s="124">
        <v>45735</v>
      </c>
    </row>
    <row r="811" spans="1:12" x14ac:dyDescent="0.25">
      <c r="A811">
        <v>807</v>
      </c>
      <c r="B811" t="s">
        <v>9992</v>
      </c>
      <c r="C811" s="14" t="s">
        <v>8574</v>
      </c>
      <c r="D811" t="s">
        <v>6099</v>
      </c>
      <c r="E811">
        <v>17</v>
      </c>
      <c r="F811">
        <f>SUMIFS('DAILY RECORDS'!$E$2:$E$19978,'DAILY RECORDS'!$B$2:$B$19978,C811,'DAILY RECORDS'!$G$2:$G$19978,"INWARD")</f>
        <v>0</v>
      </c>
      <c r="G811">
        <f>SUMIFS('DAILY RECORDS'!$E$2:$E$19978,'DAILY RECORDS'!$B$2:$B$19978,C811,'DAILY RECORDS'!$G$2:$G$19978,"OUTWARD")</f>
        <v>0</v>
      </c>
      <c r="H811">
        <f t="shared" si="12"/>
        <v>17</v>
      </c>
      <c r="I811" t="s">
        <v>14</v>
      </c>
      <c r="J811" t="s">
        <v>11376</v>
      </c>
      <c r="K811" t="s">
        <v>912</v>
      </c>
      <c r="L811" s="124">
        <v>45735</v>
      </c>
    </row>
    <row r="812" spans="1:12" x14ac:dyDescent="0.25">
      <c r="A812">
        <v>808</v>
      </c>
      <c r="B812" t="s">
        <v>9992</v>
      </c>
      <c r="C812" s="14" t="s">
        <v>8575</v>
      </c>
      <c r="D812" t="s">
        <v>6100</v>
      </c>
      <c r="E812">
        <v>25</v>
      </c>
      <c r="F812">
        <f>SUMIFS('DAILY RECORDS'!$E$2:$E$19978,'DAILY RECORDS'!$B$2:$B$19978,C812,'DAILY RECORDS'!$G$2:$G$19978,"INWARD")</f>
        <v>0</v>
      </c>
      <c r="G812">
        <f>SUMIFS('DAILY RECORDS'!$E$2:$E$19978,'DAILY RECORDS'!$B$2:$B$19978,C812,'DAILY RECORDS'!$G$2:$G$19978,"OUTWARD")</f>
        <v>0</v>
      </c>
      <c r="H812">
        <f t="shared" si="12"/>
        <v>25</v>
      </c>
      <c r="I812" t="s">
        <v>14</v>
      </c>
      <c r="J812" t="s">
        <v>11376</v>
      </c>
      <c r="K812" t="s">
        <v>1558</v>
      </c>
      <c r="L812" s="124">
        <v>45735</v>
      </c>
    </row>
    <row r="813" spans="1:12" x14ac:dyDescent="0.25">
      <c r="A813">
        <v>809</v>
      </c>
      <c r="B813" t="s">
        <v>9992</v>
      </c>
      <c r="C813" s="14" t="s">
        <v>6125</v>
      </c>
      <c r="D813" t="s">
        <v>6126</v>
      </c>
      <c r="E813">
        <v>12</v>
      </c>
      <c r="F813">
        <f>SUMIFS('DAILY RECORDS'!$E$2:$E$19978,'DAILY RECORDS'!$B$2:$B$19978,C813,'DAILY RECORDS'!$G$2:$G$19978,"INWARD")</f>
        <v>0</v>
      </c>
      <c r="G813">
        <f>SUMIFS('DAILY RECORDS'!$E$2:$E$19978,'DAILY RECORDS'!$B$2:$B$19978,C813,'DAILY RECORDS'!$G$2:$G$19978,"OUTWARD")</f>
        <v>1</v>
      </c>
      <c r="H813">
        <f t="shared" si="12"/>
        <v>11</v>
      </c>
      <c r="I813" t="s">
        <v>14</v>
      </c>
      <c r="J813" t="s">
        <v>11376</v>
      </c>
      <c r="K813" t="s">
        <v>906</v>
      </c>
      <c r="L813" s="124">
        <v>45735</v>
      </c>
    </row>
    <row r="814" spans="1:12" x14ac:dyDescent="0.25">
      <c r="A814">
        <v>810</v>
      </c>
      <c r="B814" t="s">
        <v>9992</v>
      </c>
      <c r="C814" s="14" t="s">
        <v>6121</v>
      </c>
      <c r="D814" t="s">
        <v>6122</v>
      </c>
      <c r="E814">
        <v>2</v>
      </c>
      <c r="F814">
        <f>SUMIFS('DAILY RECORDS'!$E$2:$E$19978,'DAILY RECORDS'!$B$2:$B$19978,C814,'DAILY RECORDS'!$G$2:$G$19978,"INWARD")</f>
        <v>0</v>
      </c>
      <c r="G814">
        <f>SUMIFS('DAILY RECORDS'!$E$2:$E$19978,'DAILY RECORDS'!$B$2:$B$19978,C814,'DAILY RECORDS'!$G$2:$G$19978,"OUTWARD")</f>
        <v>2</v>
      </c>
      <c r="H814">
        <f t="shared" si="12"/>
        <v>0</v>
      </c>
      <c r="I814" t="s">
        <v>14</v>
      </c>
      <c r="J814" t="s">
        <v>11376</v>
      </c>
      <c r="K814" t="s">
        <v>909</v>
      </c>
      <c r="L814" s="124">
        <v>45735</v>
      </c>
    </row>
    <row r="815" spans="1:12" x14ac:dyDescent="0.25">
      <c r="A815">
        <v>811</v>
      </c>
      <c r="B815" t="s">
        <v>9992</v>
      </c>
      <c r="C815" s="14" t="s">
        <v>6123</v>
      </c>
      <c r="D815" t="s">
        <v>6124</v>
      </c>
      <c r="E815">
        <v>36</v>
      </c>
      <c r="F815">
        <f>SUMIFS('DAILY RECORDS'!$E$2:$E$19978,'DAILY RECORDS'!$B$2:$B$19978,C815,'DAILY RECORDS'!$G$2:$G$19978,"INWARD")</f>
        <v>0</v>
      </c>
      <c r="G815">
        <f>SUMIFS('DAILY RECORDS'!$E$2:$E$19978,'DAILY RECORDS'!$B$2:$B$19978,C815,'DAILY RECORDS'!$G$2:$G$19978,"OUTWARD")</f>
        <v>1</v>
      </c>
      <c r="H815">
        <f t="shared" si="12"/>
        <v>35</v>
      </c>
      <c r="I815" t="s">
        <v>14</v>
      </c>
      <c r="J815" t="s">
        <v>11376</v>
      </c>
      <c r="K815" t="s">
        <v>1646</v>
      </c>
      <c r="L815" s="124">
        <v>45735</v>
      </c>
    </row>
    <row r="816" spans="1:12" x14ac:dyDescent="0.25">
      <c r="A816">
        <v>812</v>
      </c>
      <c r="B816" t="s">
        <v>9992</v>
      </c>
      <c r="C816" s="14" t="s">
        <v>8609</v>
      </c>
      <c r="D816" t="s">
        <v>6148</v>
      </c>
      <c r="E816">
        <v>43</v>
      </c>
      <c r="F816">
        <f>SUMIFS('DAILY RECORDS'!$E$2:$E$19978,'DAILY RECORDS'!$B$2:$B$19978,C816,'DAILY RECORDS'!$G$2:$G$19978,"INWARD")</f>
        <v>0</v>
      </c>
      <c r="G816">
        <f>SUMIFS('DAILY RECORDS'!$E$2:$E$19978,'DAILY RECORDS'!$B$2:$B$19978,C816,'DAILY RECORDS'!$G$2:$G$19978,"OUTWARD")</f>
        <v>0</v>
      </c>
      <c r="H816">
        <f t="shared" si="12"/>
        <v>43</v>
      </c>
      <c r="I816" t="s">
        <v>14</v>
      </c>
      <c r="J816" t="s">
        <v>11376</v>
      </c>
      <c r="K816" t="s">
        <v>61</v>
      </c>
      <c r="L816" s="124">
        <v>45735</v>
      </c>
    </row>
    <row r="817" spans="1:12" x14ac:dyDescent="0.25">
      <c r="A817">
        <v>813</v>
      </c>
      <c r="B817" t="s">
        <v>9992</v>
      </c>
      <c r="C817" s="14" t="s">
        <v>8607</v>
      </c>
      <c r="D817" t="s">
        <v>6146</v>
      </c>
      <c r="E817">
        <v>15</v>
      </c>
      <c r="F817">
        <f>SUMIFS('DAILY RECORDS'!$E$2:$E$19978,'DAILY RECORDS'!$B$2:$B$19978,C817,'DAILY RECORDS'!$G$2:$G$19978,"INWARD")</f>
        <v>0</v>
      </c>
      <c r="G817">
        <f>SUMIFS('DAILY RECORDS'!$E$2:$E$19978,'DAILY RECORDS'!$B$2:$B$19978,C817,'DAILY RECORDS'!$G$2:$G$19978,"OUTWARD")</f>
        <v>3</v>
      </c>
      <c r="H817">
        <f t="shared" si="12"/>
        <v>12</v>
      </c>
      <c r="I817" t="s">
        <v>14</v>
      </c>
      <c r="J817" t="s">
        <v>11376</v>
      </c>
      <c r="K817" t="s">
        <v>1031</v>
      </c>
      <c r="L817" s="124">
        <v>45735</v>
      </c>
    </row>
    <row r="818" spans="1:12" x14ac:dyDescent="0.25">
      <c r="A818">
        <v>814</v>
      </c>
      <c r="B818" t="s">
        <v>9992</v>
      </c>
      <c r="C818" s="14" t="s">
        <v>8604</v>
      </c>
      <c r="D818" t="s">
        <v>6143</v>
      </c>
      <c r="E818">
        <v>12</v>
      </c>
      <c r="F818">
        <f>SUMIFS('DAILY RECORDS'!$E$2:$E$19978,'DAILY RECORDS'!$B$2:$B$19978,C818,'DAILY RECORDS'!$G$2:$G$19978,"INWARD")</f>
        <v>0</v>
      </c>
      <c r="G818">
        <f>SUMIFS('DAILY RECORDS'!$E$2:$E$19978,'DAILY RECORDS'!$B$2:$B$19978,C818,'DAILY RECORDS'!$G$2:$G$19978,"OUTWARD")</f>
        <v>0</v>
      </c>
      <c r="H818">
        <f t="shared" si="12"/>
        <v>12</v>
      </c>
      <c r="I818" t="s">
        <v>14</v>
      </c>
      <c r="J818" t="s">
        <v>11376</v>
      </c>
      <c r="K818" t="s">
        <v>8623</v>
      </c>
      <c r="L818" s="124">
        <v>45735</v>
      </c>
    </row>
    <row r="819" spans="1:12" x14ac:dyDescent="0.25">
      <c r="A819">
        <v>815</v>
      </c>
      <c r="B819" t="s">
        <v>9992</v>
      </c>
      <c r="C819" s="14" t="s">
        <v>8597</v>
      </c>
      <c r="D819" t="s">
        <v>6136</v>
      </c>
      <c r="E819">
        <v>31</v>
      </c>
      <c r="F819">
        <f>SUMIFS('DAILY RECORDS'!$E$2:$E$19978,'DAILY RECORDS'!$B$2:$B$19978,C819,'DAILY RECORDS'!$G$2:$G$19978,"INWARD")</f>
        <v>0</v>
      </c>
      <c r="G819">
        <f>SUMIFS('DAILY RECORDS'!$E$2:$E$19978,'DAILY RECORDS'!$B$2:$B$19978,C819,'DAILY RECORDS'!$G$2:$G$19978,"OUTWARD")</f>
        <v>3</v>
      </c>
      <c r="H819">
        <f t="shared" si="12"/>
        <v>28</v>
      </c>
      <c r="I819" t="s">
        <v>14</v>
      </c>
      <c r="J819" t="s">
        <v>11376</v>
      </c>
      <c r="K819" t="s">
        <v>764</v>
      </c>
      <c r="L819" s="124">
        <v>45735</v>
      </c>
    </row>
    <row r="820" spans="1:12" x14ac:dyDescent="0.25">
      <c r="A820">
        <v>816</v>
      </c>
      <c r="B820" t="s">
        <v>9992</v>
      </c>
      <c r="C820" s="14" t="s">
        <v>8598</v>
      </c>
      <c r="D820" t="s">
        <v>6137</v>
      </c>
      <c r="E820">
        <v>20</v>
      </c>
      <c r="F820">
        <f>SUMIFS('DAILY RECORDS'!$E$2:$E$19978,'DAILY RECORDS'!$B$2:$B$19978,C820,'DAILY RECORDS'!$G$2:$G$19978,"INWARD")</f>
        <v>0</v>
      </c>
      <c r="G820">
        <f>SUMIFS('DAILY RECORDS'!$E$2:$E$19978,'DAILY RECORDS'!$B$2:$B$19978,C820,'DAILY RECORDS'!$G$2:$G$19978,"OUTWARD")</f>
        <v>0</v>
      </c>
      <c r="H820">
        <f t="shared" si="12"/>
        <v>20</v>
      </c>
      <c r="I820" t="s">
        <v>14</v>
      </c>
      <c r="J820" t="s">
        <v>11376</v>
      </c>
      <c r="K820" t="s">
        <v>767</v>
      </c>
      <c r="L820" s="124">
        <v>45735</v>
      </c>
    </row>
    <row r="821" spans="1:12" x14ac:dyDescent="0.25">
      <c r="A821">
        <v>817</v>
      </c>
      <c r="B821" t="s">
        <v>9992</v>
      </c>
      <c r="C821" s="14" t="s">
        <v>8608</v>
      </c>
      <c r="D821" t="s">
        <v>6147</v>
      </c>
      <c r="E821">
        <v>8</v>
      </c>
      <c r="F821">
        <f>SUMIFS('DAILY RECORDS'!$E$2:$E$19978,'DAILY RECORDS'!$B$2:$B$19978,C821,'DAILY RECORDS'!$G$2:$G$19978,"INWARD")</f>
        <v>0</v>
      </c>
      <c r="G821">
        <f>SUMIFS('DAILY RECORDS'!$E$2:$E$19978,'DAILY RECORDS'!$B$2:$B$19978,C821,'DAILY RECORDS'!$G$2:$G$19978,"OUTWARD")</f>
        <v>0</v>
      </c>
      <c r="H821">
        <f t="shared" si="12"/>
        <v>8</v>
      </c>
      <c r="I821" t="s">
        <v>14</v>
      </c>
      <c r="J821" t="s">
        <v>11376</v>
      </c>
      <c r="K821" t="s">
        <v>2089</v>
      </c>
      <c r="L821" s="124">
        <v>45735</v>
      </c>
    </row>
    <row r="822" spans="1:12" x14ac:dyDescent="0.25">
      <c r="A822">
        <v>818</v>
      </c>
      <c r="B822" t="s">
        <v>9992</v>
      </c>
      <c r="C822" s="14" t="s">
        <v>8600</v>
      </c>
      <c r="D822" t="s">
        <v>6139</v>
      </c>
      <c r="E822">
        <v>2</v>
      </c>
      <c r="F822">
        <f>SUMIFS('DAILY RECORDS'!$E$2:$E$19978,'DAILY RECORDS'!$B$2:$B$19978,C822,'DAILY RECORDS'!$G$2:$G$19978,"INWARD")</f>
        <v>0</v>
      </c>
      <c r="G822">
        <f>SUMIFS('DAILY RECORDS'!$E$2:$E$19978,'DAILY RECORDS'!$B$2:$B$19978,C822,'DAILY RECORDS'!$G$2:$G$19978,"OUTWARD")</f>
        <v>0</v>
      </c>
      <c r="H822">
        <f t="shared" si="12"/>
        <v>2</v>
      </c>
      <c r="I822" t="s">
        <v>14</v>
      </c>
      <c r="J822" t="s">
        <v>11376</v>
      </c>
      <c r="K822" t="s">
        <v>55</v>
      </c>
      <c r="L822" s="124">
        <v>45735</v>
      </c>
    </row>
    <row r="823" spans="1:12" x14ac:dyDescent="0.25">
      <c r="A823">
        <v>819</v>
      </c>
      <c r="B823" t="s">
        <v>9992</v>
      </c>
      <c r="C823" s="14" t="s">
        <v>8593</v>
      </c>
      <c r="D823" t="s">
        <v>6132</v>
      </c>
      <c r="E823">
        <v>1</v>
      </c>
      <c r="F823">
        <f>SUMIFS('DAILY RECORDS'!$E$2:$E$19978,'DAILY RECORDS'!$B$2:$B$19978,C823,'DAILY RECORDS'!$G$2:$G$19978,"INWARD")</f>
        <v>0</v>
      </c>
      <c r="G823">
        <f>SUMIFS('DAILY RECORDS'!$E$2:$E$19978,'DAILY RECORDS'!$B$2:$B$19978,C823,'DAILY RECORDS'!$G$2:$G$19978,"OUTWARD")</f>
        <v>0</v>
      </c>
      <c r="H823">
        <f t="shared" si="12"/>
        <v>1</v>
      </c>
      <c r="I823" t="s">
        <v>14</v>
      </c>
      <c r="J823" t="s">
        <v>11376</v>
      </c>
      <c r="K823" t="s">
        <v>1344</v>
      </c>
      <c r="L823" s="124">
        <v>45735</v>
      </c>
    </row>
    <row r="824" spans="1:12" x14ac:dyDescent="0.25">
      <c r="A824">
        <v>820</v>
      </c>
      <c r="B824" t="s">
        <v>9992</v>
      </c>
      <c r="C824" s="14" t="s">
        <v>8595</v>
      </c>
      <c r="D824" t="s">
        <v>6134</v>
      </c>
      <c r="E824">
        <v>24</v>
      </c>
      <c r="F824">
        <f>SUMIFS('DAILY RECORDS'!$E$2:$E$19978,'DAILY RECORDS'!$B$2:$B$19978,C824,'DAILY RECORDS'!$G$2:$G$19978,"INWARD")</f>
        <v>0</v>
      </c>
      <c r="G824">
        <f>SUMIFS('DAILY RECORDS'!$E$2:$E$19978,'DAILY RECORDS'!$B$2:$B$19978,C824,'DAILY RECORDS'!$G$2:$G$19978,"OUTWARD")</f>
        <v>0</v>
      </c>
      <c r="H824">
        <f t="shared" si="12"/>
        <v>24</v>
      </c>
      <c r="I824" t="s">
        <v>14</v>
      </c>
      <c r="J824" t="s">
        <v>11376</v>
      </c>
      <c r="K824" t="s">
        <v>8630</v>
      </c>
      <c r="L824" s="124">
        <v>45735</v>
      </c>
    </row>
    <row r="825" spans="1:12" x14ac:dyDescent="0.25">
      <c r="A825">
        <v>821</v>
      </c>
      <c r="B825" t="s">
        <v>9992</v>
      </c>
      <c r="C825" s="14" t="s">
        <v>8610</v>
      </c>
      <c r="D825" t="s">
        <v>6149</v>
      </c>
      <c r="E825">
        <v>20</v>
      </c>
      <c r="F825">
        <f>SUMIFS('DAILY RECORDS'!$E$2:$E$19978,'DAILY RECORDS'!$B$2:$B$19978,C825,'DAILY RECORDS'!$G$2:$G$19978,"INWARD")</f>
        <v>0</v>
      </c>
      <c r="G825">
        <f>SUMIFS('DAILY RECORDS'!$E$2:$E$19978,'DAILY RECORDS'!$B$2:$B$19978,C825,'DAILY RECORDS'!$G$2:$G$19978,"OUTWARD")</f>
        <v>0</v>
      </c>
      <c r="H825">
        <f t="shared" si="12"/>
        <v>20</v>
      </c>
      <c r="I825" t="s">
        <v>14</v>
      </c>
      <c r="J825" t="s">
        <v>11376</v>
      </c>
      <c r="K825" t="s">
        <v>761</v>
      </c>
      <c r="L825" s="124">
        <v>45735</v>
      </c>
    </row>
    <row r="826" spans="1:12" x14ac:dyDescent="0.25">
      <c r="A826">
        <v>822</v>
      </c>
      <c r="B826" t="s">
        <v>9992</v>
      </c>
      <c r="C826" s="14" t="s">
        <v>8612</v>
      </c>
      <c r="D826" t="s">
        <v>6152</v>
      </c>
      <c r="E826">
        <v>0</v>
      </c>
      <c r="F826">
        <f>SUMIFS('DAILY RECORDS'!$E$2:$E$19978,'DAILY RECORDS'!$B$2:$B$19978,C826,'DAILY RECORDS'!$G$2:$G$19978,"INWARD")</f>
        <v>0</v>
      </c>
      <c r="G826">
        <f>SUMIFS('DAILY RECORDS'!$E$2:$E$19978,'DAILY RECORDS'!$B$2:$B$19978,C826,'DAILY RECORDS'!$G$2:$G$19978,"OUTWARD")</f>
        <v>0</v>
      </c>
      <c r="H826">
        <f t="shared" si="12"/>
        <v>0</v>
      </c>
      <c r="I826" t="s">
        <v>14</v>
      </c>
      <c r="J826" t="s">
        <v>11376</v>
      </c>
      <c r="K826" t="s">
        <v>1017</v>
      </c>
      <c r="L826" s="124">
        <v>45735</v>
      </c>
    </row>
    <row r="827" spans="1:12" x14ac:dyDescent="0.25">
      <c r="A827">
        <v>823</v>
      </c>
      <c r="B827" t="s">
        <v>9992</v>
      </c>
      <c r="C827" s="14" t="s">
        <v>8555</v>
      </c>
      <c r="D827" t="s">
        <v>6150</v>
      </c>
      <c r="E827">
        <v>17</v>
      </c>
      <c r="F827">
        <f>SUMIFS('DAILY RECORDS'!$E$2:$E$19978,'DAILY RECORDS'!$B$2:$B$19978,C827,'DAILY RECORDS'!$G$2:$G$19978,"INWARD")</f>
        <v>0</v>
      </c>
      <c r="G827">
        <f>SUMIFS('DAILY RECORDS'!$E$2:$E$19978,'DAILY RECORDS'!$B$2:$B$19978,C827,'DAILY RECORDS'!$G$2:$G$19978,"OUTWARD")</f>
        <v>0</v>
      </c>
      <c r="H827">
        <f t="shared" si="12"/>
        <v>17</v>
      </c>
      <c r="I827" t="s">
        <v>14</v>
      </c>
      <c r="J827" t="s">
        <v>11376</v>
      </c>
      <c r="K827" t="s">
        <v>1334</v>
      </c>
      <c r="L827" s="124">
        <v>45735</v>
      </c>
    </row>
    <row r="828" spans="1:12" x14ac:dyDescent="0.25">
      <c r="A828">
        <v>824</v>
      </c>
      <c r="B828" t="s">
        <v>9992</v>
      </c>
      <c r="C828" s="14" t="s">
        <v>8611</v>
      </c>
      <c r="D828" t="s">
        <v>6151</v>
      </c>
      <c r="E828">
        <v>3</v>
      </c>
      <c r="F828">
        <f>SUMIFS('DAILY RECORDS'!$E$2:$E$19978,'DAILY RECORDS'!$B$2:$B$19978,C828,'DAILY RECORDS'!$G$2:$G$19978,"INWARD")</f>
        <v>0</v>
      </c>
      <c r="G828">
        <f>SUMIFS('DAILY RECORDS'!$E$2:$E$19978,'DAILY RECORDS'!$B$2:$B$19978,C828,'DAILY RECORDS'!$G$2:$G$19978,"OUTWARD")</f>
        <v>0</v>
      </c>
      <c r="H828">
        <f t="shared" si="12"/>
        <v>3</v>
      </c>
      <c r="I828" t="s">
        <v>14</v>
      </c>
      <c r="J828" t="s">
        <v>11376</v>
      </c>
      <c r="K828" t="s">
        <v>1337</v>
      </c>
      <c r="L828" s="124">
        <v>45735</v>
      </c>
    </row>
    <row r="829" spans="1:12" x14ac:dyDescent="0.25">
      <c r="A829">
        <v>825</v>
      </c>
      <c r="B829" t="s">
        <v>9995</v>
      </c>
      <c r="C829" s="14" t="s">
        <v>8765</v>
      </c>
      <c r="D829" t="s">
        <v>6081</v>
      </c>
      <c r="E829">
        <v>20</v>
      </c>
      <c r="F829">
        <f>SUMIFS('DAILY RECORDS'!$E$2:$E$19978,'DAILY RECORDS'!$B$2:$B$19978,C829,'DAILY RECORDS'!$G$2:$G$19978,"INWARD")</f>
        <v>0</v>
      </c>
      <c r="G829">
        <f>SUMIFS('DAILY RECORDS'!$E$2:$E$19978,'DAILY RECORDS'!$B$2:$B$19978,C829,'DAILY RECORDS'!$G$2:$G$19978,"OUTWARD")</f>
        <v>18</v>
      </c>
      <c r="H829">
        <f t="shared" si="12"/>
        <v>2</v>
      </c>
      <c r="I829" t="s">
        <v>14</v>
      </c>
      <c r="J829" t="s">
        <v>11376</v>
      </c>
      <c r="K829" t="s">
        <v>1012</v>
      </c>
      <c r="L829" s="124">
        <v>45735</v>
      </c>
    </row>
    <row r="830" spans="1:12" x14ac:dyDescent="0.25">
      <c r="A830">
        <v>826</v>
      </c>
      <c r="B830" t="s">
        <v>9992</v>
      </c>
      <c r="C830" s="14" t="s">
        <v>8583</v>
      </c>
      <c r="D830" t="s">
        <v>6110</v>
      </c>
      <c r="E830">
        <v>13</v>
      </c>
      <c r="F830">
        <f>SUMIFS('DAILY RECORDS'!$E$2:$E$19978,'DAILY RECORDS'!$B$2:$B$19978,C830,'DAILY RECORDS'!$G$2:$G$19978,"INWARD")</f>
        <v>30</v>
      </c>
      <c r="G830">
        <f>SUMIFS('DAILY RECORDS'!$E$2:$E$19978,'DAILY RECORDS'!$B$2:$B$19978,C830,'DAILY RECORDS'!$G$2:$G$19978,"OUTWARD")</f>
        <v>30</v>
      </c>
      <c r="H830">
        <f t="shared" si="12"/>
        <v>13</v>
      </c>
      <c r="I830" t="s">
        <v>14</v>
      </c>
      <c r="J830" t="s">
        <v>11376</v>
      </c>
      <c r="K830" t="s">
        <v>1572</v>
      </c>
      <c r="L830" s="124">
        <v>45735</v>
      </c>
    </row>
    <row r="831" spans="1:12" x14ac:dyDescent="0.25">
      <c r="A831">
        <v>827</v>
      </c>
      <c r="B831" t="s">
        <v>9992</v>
      </c>
      <c r="C831" s="14" t="s">
        <v>8584</v>
      </c>
      <c r="D831" t="s">
        <v>6111</v>
      </c>
      <c r="E831">
        <v>4</v>
      </c>
      <c r="F831">
        <f>SUMIFS('DAILY RECORDS'!$E$2:$E$19978,'DAILY RECORDS'!$B$2:$B$19978,C831,'DAILY RECORDS'!$G$2:$G$19978,"INWARD")</f>
        <v>10</v>
      </c>
      <c r="G831">
        <f>SUMIFS('DAILY RECORDS'!$E$2:$E$19978,'DAILY RECORDS'!$B$2:$B$19978,C831,'DAILY RECORDS'!$G$2:$G$19978,"OUTWARD")</f>
        <v>10</v>
      </c>
      <c r="H831">
        <f t="shared" si="12"/>
        <v>4</v>
      </c>
      <c r="I831" t="s">
        <v>14</v>
      </c>
      <c r="J831" t="s">
        <v>11376</v>
      </c>
      <c r="K831" t="s">
        <v>11381</v>
      </c>
      <c r="L831" s="124">
        <v>45735</v>
      </c>
    </row>
    <row r="832" spans="1:12" x14ac:dyDescent="0.25">
      <c r="A832">
        <v>828</v>
      </c>
      <c r="B832" t="s">
        <v>9992</v>
      </c>
      <c r="C832" s="14" t="s">
        <v>8614</v>
      </c>
      <c r="D832" t="s">
        <v>6154</v>
      </c>
      <c r="E832">
        <v>2</v>
      </c>
      <c r="F832">
        <f>SUMIFS('DAILY RECORDS'!$E$2:$E$19978,'DAILY RECORDS'!$B$2:$B$19978,C832,'DAILY RECORDS'!$G$2:$G$19978,"INWARD")</f>
        <v>0</v>
      </c>
      <c r="G832">
        <f>SUMIFS('DAILY RECORDS'!$E$2:$E$19978,'DAILY RECORDS'!$B$2:$B$19978,C832,'DAILY RECORDS'!$G$2:$G$19978,"OUTWARD")</f>
        <v>0</v>
      </c>
      <c r="H832">
        <f t="shared" si="12"/>
        <v>2</v>
      </c>
      <c r="I832" t="s">
        <v>14</v>
      </c>
      <c r="J832" t="s">
        <v>11376</v>
      </c>
      <c r="K832" t="s">
        <v>1006</v>
      </c>
      <c r="L832" s="124">
        <v>45735</v>
      </c>
    </row>
    <row r="833" spans="1:12" x14ac:dyDescent="0.25">
      <c r="A833">
        <v>829</v>
      </c>
      <c r="B833" t="s">
        <v>9992</v>
      </c>
      <c r="C833" s="14" t="s">
        <v>6065</v>
      </c>
      <c r="D833" t="s">
        <v>6066</v>
      </c>
      <c r="E833">
        <v>37</v>
      </c>
      <c r="F833">
        <f>SUMIFS('DAILY RECORDS'!$E$2:$E$19978,'DAILY RECORDS'!$B$2:$B$19978,C833,'DAILY RECORDS'!$G$2:$G$19978,"INWARD")</f>
        <v>0</v>
      </c>
      <c r="G833">
        <f>SUMIFS('DAILY RECORDS'!$E$2:$E$19978,'DAILY RECORDS'!$B$2:$B$19978,C833,'DAILY RECORDS'!$G$2:$G$19978,"OUTWARD")</f>
        <v>0</v>
      </c>
      <c r="H833">
        <f t="shared" si="12"/>
        <v>37</v>
      </c>
      <c r="I833" t="s">
        <v>14</v>
      </c>
      <c r="J833" t="s">
        <v>11376</v>
      </c>
      <c r="K833" t="s">
        <v>997</v>
      </c>
      <c r="L833" s="124">
        <v>45735</v>
      </c>
    </row>
    <row r="834" spans="1:12" x14ac:dyDescent="0.25">
      <c r="A834">
        <v>830</v>
      </c>
      <c r="B834" t="s">
        <v>9992</v>
      </c>
      <c r="C834" s="14" t="s">
        <v>6129</v>
      </c>
      <c r="D834" t="s">
        <v>6130</v>
      </c>
      <c r="E834">
        <v>6</v>
      </c>
      <c r="F834">
        <f>SUMIFS('DAILY RECORDS'!$E$2:$E$19978,'DAILY RECORDS'!$B$2:$B$19978,C834,'DAILY RECORDS'!$G$2:$G$19978,"INWARD")</f>
        <v>0</v>
      </c>
      <c r="G834">
        <f>SUMIFS('DAILY RECORDS'!$E$2:$E$19978,'DAILY RECORDS'!$B$2:$B$19978,C834,'DAILY RECORDS'!$G$2:$G$19978,"OUTWARD")</f>
        <v>6</v>
      </c>
      <c r="H834">
        <f t="shared" si="12"/>
        <v>0</v>
      </c>
      <c r="I834" t="s">
        <v>14</v>
      </c>
      <c r="J834" t="s">
        <v>11376</v>
      </c>
      <c r="K834" t="s">
        <v>1326</v>
      </c>
      <c r="L834" s="124">
        <v>45735</v>
      </c>
    </row>
    <row r="835" spans="1:12" x14ac:dyDescent="0.25">
      <c r="A835">
        <v>831</v>
      </c>
      <c r="B835" t="s">
        <v>9988</v>
      </c>
      <c r="C835" s="14" t="s">
        <v>9809</v>
      </c>
      <c r="D835" t="s">
        <v>9808</v>
      </c>
      <c r="E835">
        <v>209</v>
      </c>
      <c r="F835">
        <f>SUMIFS('DAILY RECORDS'!$E$2:$E$19978,'DAILY RECORDS'!$B$2:$B$19978,C835,'DAILY RECORDS'!$G$2:$G$19978,"INWARD")</f>
        <v>75</v>
      </c>
      <c r="G835">
        <f>SUMIFS('DAILY RECORDS'!$E$2:$E$19978,'DAILY RECORDS'!$B$2:$B$19978,C835,'DAILY RECORDS'!$G$2:$G$19978,"OUTWARD")</f>
        <v>48</v>
      </c>
      <c r="H835">
        <f t="shared" si="12"/>
        <v>236</v>
      </c>
      <c r="I835" t="s">
        <v>14</v>
      </c>
      <c r="J835" t="s">
        <v>11376</v>
      </c>
      <c r="K835" t="s">
        <v>62</v>
      </c>
      <c r="L835" s="124">
        <v>45719</v>
      </c>
    </row>
    <row r="836" spans="1:12" x14ac:dyDescent="0.25">
      <c r="A836">
        <v>832</v>
      </c>
      <c r="B836" t="s">
        <v>9995</v>
      </c>
      <c r="C836" s="14" t="s">
        <v>9531</v>
      </c>
      <c r="D836" t="s">
        <v>6944</v>
      </c>
      <c r="E836">
        <v>2770</v>
      </c>
      <c r="F836">
        <f>SUMIFS('DAILY RECORDS'!$E$2:$E$19978,'DAILY RECORDS'!$B$2:$B$19978,C836,'DAILY RECORDS'!$G$2:$G$19978,"INWARD")</f>
        <v>0</v>
      </c>
      <c r="G836">
        <f>SUMIFS('DAILY RECORDS'!$E$2:$E$19978,'DAILY RECORDS'!$B$2:$B$19978,C836,'DAILY RECORDS'!$G$2:$G$19978,"OUTWARD")</f>
        <v>636</v>
      </c>
      <c r="H836">
        <f t="shared" si="12"/>
        <v>2134</v>
      </c>
      <c r="I836" t="s">
        <v>14</v>
      </c>
      <c r="J836" t="s">
        <v>9480</v>
      </c>
      <c r="K836" t="s">
        <v>36</v>
      </c>
      <c r="L836" s="124">
        <v>45743</v>
      </c>
    </row>
    <row r="837" spans="1:12" x14ac:dyDescent="0.25">
      <c r="A837">
        <v>833</v>
      </c>
      <c r="B837" t="s">
        <v>9995</v>
      </c>
      <c r="C837" s="14" t="s">
        <v>9532</v>
      </c>
      <c r="D837" t="s">
        <v>6945</v>
      </c>
      <c r="E837">
        <v>875</v>
      </c>
      <c r="F837">
        <f>SUMIFS('DAILY RECORDS'!$E$2:$E$19978,'DAILY RECORDS'!$B$2:$B$19978,C837,'DAILY RECORDS'!$G$2:$G$19978,"INWARD")</f>
        <v>0</v>
      </c>
      <c r="G837">
        <f>SUMIFS('DAILY RECORDS'!$E$2:$E$19978,'DAILY RECORDS'!$B$2:$B$19978,C837,'DAILY RECORDS'!$G$2:$G$19978,"OUTWARD")</f>
        <v>12</v>
      </c>
      <c r="H837">
        <f t="shared" si="12"/>
        <v>863</v>
      </c>
      <c r="I837" t="s">
        <v>14</v>
      </c>
      <c r="J837" t="s">
        <v>9480</v>
      </c>
      <c r="K837" t="s">
        <v>38</v>
      </c>
      <c r="L837" s="124">
        <v>45743</v>
      </c>
    </row>
    <row r="838" spans="1:12" x14ac:dyDescent="0.25">
      <c r="A838">
        <v>834</v>
      </c>
      <c r="B838" t="s">
        <v>9995</v>
      </c>
      <c r="C838" s="14" t="s">
        <v>9533</v>
      </c>
      <c r="D838" t="s">
        <v>6948</v>
      </c>
      <c r="E838">
        <v>971</v>
      </c>
      <c r="F838">
        <f>SUMIFS('DAILY RECORDS'!$E$2:$E$19978,'DAILY RECORDS'!$B$2:$B$19978,C838,'DAILY RECORDS'!$G$2:$G$19978,"INWARD")</f>
        <v>0</v>
      </c>
      <c r="G838">
        <f>SUMIFS('DAILY RECORDS'!$E$2:$E$19978,'DAILY RECORDS'!$B$2:$B$19978,C838,'DAILY RECORDS'!$G$2:$G$19978,"OUTWARD")</f>
        <v>342</v>
      </c>
      <c r="H838">
        <f t="shared" ref="H838:H901" si="13">(E838+F838)-G838</f>
        <v>629</v>
      </c>
      <c r="I838" t="s">
        <v>14</v>
      </c>
      <c r="J838" t="s">
        <v>9480</v>
      </c>
      <c r="K838" t="s">
        <v>26</v>
      </c>
      <c r="L838" s="124">
        <v>45743</v>
      </c>
    </row>
    <row r="839" spans="1:12" x14ac:dyDescent="0.25">
      <c r="A839">
        <v>835</v>
      </c>
      <c r="B839" t="s">
        <v>9995</v>
      </c>
      <c r="C839" s="14" t="s">
        <v>9534</v>
      </c>
      <c r="D839" t="s">
        <v>6951</v>
      </c>
      <c r="E839">
        <v>1458</v>
      </c>
      <c r="F839">
        <f>SUMIFS('DAILY RECORDS'!$E$2:$E$19978,'DAILY RECORDS'!$B$2:$B$19978,C839,'DAILY RECORDS'!$G$2:$G$19978,"INWARD")</f>
        <v>12</v>
      </c>
      <c r="G839">
        <f>SUMIFS('DAILY RECORDS'!$E$2:$E$19978,'DAILY RECORDS'!$B$2:$B$19978,C839,'DAILY RECORDS'!$G$2:$G$19978,"OUTWARD")</f>
        <v>174</v>
      </c>
      <c r="H839">
        <f t="shared" si="13"/>
        <v>1296</v>
      </c>
      <c r="I839" t="s">
        <v>14</v>
      </c>
      <c r="J839" t="s">
        <v>9480</v>
      </c>
      <c r="K839" t="s">
        <v>35</v>
      </c>
      <c r="L839" s="124">
        <v>45743</v>
      </c>
    </row>
    <row r="840" spans="1:12" x14ac:dyDescent="0.25">
      <c r="A840">
        <v>836</v>
      </c>
      <c r="B840" t="s">
        <v>9995</v>
      </c>
      <c r="C840" s="14" t="s">
        <v>9535</v>
      </c>
      <c r="D840" t="s">
        <v>6952</v>
      </c>
      <c r="E840">
        <v>6</v>
      </c>
      <c r="F840">
        <f>SUMIFS('DAILY RECORDS'!$E$2:$E$19978,'DAILY RECORDS'!$B$2:$B$19978,C840,'DAILY RECORDS'!$G$2:$G$19978,"INWARD")</f>
        <v>0</v>
      </c>
      <c r="G840">
        <f>SUMIFS('DAILY RECORDS'!$E$2:$E$19978,'DAILY RECORDS'!$B$2:$B$19978,C840,'DAILY RECORDS'!$G$2:$G$19978,"OUTWARD")</f>
        <v>0</v>
      </c>
      <c r="H840">
        <f t="shared" si="13"/>
        <v>6</v>
      </c>
      <c r="I840" t="s">
        <v>14</v>
      </c>
      <c r="J840" t="s">
        <v>9480</v>
      </c>
      <c r="K840" t="s">
        <v>687</v>
      </c>
      <c r="L840" s="124">
        <v>45743</v>
      </c>
    </row>
    <row r="841" spans="1:12" x14ac:dyDescent="0.25">
      <c r="A841">
        <v>837</v>
      </c>
      <c r="B841" t="s">
        <v>9992</v>
      </c>
      <c r="C841" s="14" t="s">
        <v>7058</v>
      </c>
      <c r="D841" t="s">
        <v>7059</v>
      </c>
      <c r="E841">
        <v>53358</v>
      </c>
      <c r="F841">
        <f>SUMIFS('DAILY RECORDS'!$E$2:$E$19978,'DAILY RECORDS'!$B$2:$B$19978,C841,'DAILY RECORDS'!$G$2:$G$19978,"INWARD")</f>
        <v>0</v>
      </c>
      <c r="G841">
        <f>SUMIFS('DAILY RECORDS'!$E$2:$E$19978,'DAILY RECORDS'!$B$2:$B$19978,C841,'DAILY RECORDS'!$G$2:$G$19978,"OUTWARD")</f>
        <v>9840</v>
      </c>
      <c r="H841">
        <f t="shared" si="13"/>
        <v>43518</v>
      </c>
      <c r="I841" t="s">
        <v>14</v>
      </c>
      <c r="J841" t="s">
        <v>9480</v>
      </c>
      <c r="K841" t="s">
        <v>764</v>
      </c>
      <c r="L841" s="124">
        <v>45743</v>
      </c>
    </row>
    <row r="842" spans="1:12" x14ac:dyDescent="0.25">
      <c r="A842">
        <v>838</v>
      </c>
      <c r="B842" t="s">
        <v>9992</v>
      </c>
      <c r="C842" s="14" t="s">
        <v>7064</v>
      </c>
      <c r="D842" t="s">
        <v>7065</v>
      </c>
      <c r="E842">
        <v>18965</v>
      </c>
      <c r="F842">
        <f>SUMIFS('DAILY RECORDS'!$E$2:$E$19978,'DAILY RECORDS'!$B$2:$B$19978,C842,'DAILY RECORDS'!$G$2:$G$19978,"INWARD")</f>
        <v>0</v>
      </c>
      <c r="G842">
        <f>SUMIFS('DAILY RECORDS'!$E$2:$E$19978,'DAILY RECORDS'!$B$2:$B$19978,C842,'DAILY RECORDS'!$G$2:$G$19978,"OUTWARD")</f>
        <v>1632</v>
      </c>
      <c r="H842">
        <f t="shared" si="13"/>
        <v>17333</v>
      </c>
      <c r="I842" t="s">
        <v>14</v>
      </c>
      <c r="J842" t="s">
        <v>9480</v>
      </c>
      <c r="K842" t="s">
        <v>767</v>
      </c>
      <c r="L842" s="124">
        <v>45743</v>
      </c>
    </row>
    <row r="843" spans="1:12" x14ac:dyDescent="0.25">
      <c r="A843">
        <v>839</v>
      </c>
      <c r="B843" t="s">
        <v>9992</v>
      </c>
      <c r="C843" s="14" t="s">
        <v>7066</v>
      </c>
      <c r="D843" t="s">
        <v>7067</v>
      </c>
      <c r="E843">
        <v>5760</v>
      </c>
      <c r="F843">
        <f>SUMIFS('DAILY RECORDS'!$E$2:$E$19978,'DAILY RECORDS'!$B$2:$B$19978,C843,'DAILY RECORDS'!$G$2:$G$19978,"INWARD")</f>
        <v>0</v>
      </c>
      <c r="G843">
        <f>SUMIFS('DAILY RECORDS'!$E$2:$E$19978,'DAILY RECORDS'!$B$2:$B$19978,C843,'DAILY RECORDS'!$G$2:$G$19978,"OUTWARD")</f>
        <v>0</v>
      </c>
      <c r="H843">
        <f t="shared" si="13"/>
        <v>5760</v>
      </c>
      <c r="I843" t="s">
        <v>14</v>
      </c>
      <c r="J843" t="s">
        <v>9480</v>
      </c>
      <c r="K843" t="s">
        <v>55</v>
      </c>
      <c r="L843" s="124">
        <v>45743</v>
      </c>
    </row>
    <row r="844" spans="1:12" x14ac:dyDescent="0.25">
      <c r="A844">
        <v>840</v>
      </c>
      <c r="B844" t="s">
        <v>9992</v>
      </c>
      <c r="C844" s="14" t="s">
        <v>7087</v>
      </c>
      <c r="D844" t="s">
        <v>7088</v>
      </c>
      <c r="E844">
        <v>19698</v>
      </c>
      <c r="F844">
        <f>SUMIFS('DAILY RECORDS'!$E$2:$E$19978,'DAILY RECORDS'!$B$2:$B$19978,C844,'DAILY RECORDS'!$G$2:$G$19978,"INWARD")</f>
        <v>0</v>
      </c>
      <c r="G844">
        <f>SUMIFS('DAILY RECORDS'!$E$2:$E$19978,'DAILY RECORDS'!$B$2:$B$19978,C844,'DAILY RECORDS'!$G$2:$G$19978,"OUTWARD")</f>
        <v>0</v>
      </c>
      <c r="H844">
        <f t="shared" si="13"/>
        <v>19698</v>
      </c>
      <c r="I844" t="s">
        <v>14</v>
      </c>
      <c r="J844" t="s">
        <v>9480</v>
      </c>
      <c r="K844" t="s">
        <v>747</v>
      </c>
      <c r="L844" s="124">
        <v>45743</v>
      </c>
    </row>
    <row r="845" spans="1:12" x14ac:dyDescent="0.25">
      <c r="A845">
        <v>841</v>
      </c>
      <c r="B845" t="s">
        <v>9992</v>
      </c>
      <c r="C845" s="14" t="s">
        <v>7074</v>
      </c>
      <c r="D845" t="s">
        <v>7075</v>
      </c>
      <c r="E845">
        <v>4872</v>
      </c>
      <c r="F845">
        <f>SUMIFS('DAILY RECORDS'!$E$2:$E$19978,'DAILY RECORDS'!$B$2:$B$19978,C845,'DAILY RECORDS'!$G$2:$G$19978,"INWARD")</f>
        <v>0</v>
      </c>
      <c r="G845">
        <f>SUMIFS('DAILY RECORDS'!$E$2:$E$19978,'DAILY RECORDS'!$B$2:$B$19978,C845,'DAILY RECORDS'!$G$2:$G$19978,"OUTWARD")</f>
        <v>0</v>
      </c>
      <c r="H845">
        <f t="shared" si="13"/>
        <v>4872</v>
      </c>
      <c r="I845" t="s">
        <v>14</v>
      </c>
      <c r="J845" t="s">
        <v>9480</v>
      </c>
      <c r="K845" t="s">
        <v>811</v>
      </c>
      <c r="L845" s="124">
        <v>45743</v>
      </c>
    </row>
    <row r="846" spans="1:12" x14ac:dyDescent="0.25">
      <c r="A846">
        <v>842</v>
      </c>
      <c r="B846" t="s">
        <v>9988</v>
      </c>
      <c r="C846" s="14" t="s">
        <v>4038</v>
      </c>
      <c r="D846" t="s">
        <v>4039</v>
      </c>
      <c r="E846">
        <v>144</v>
      </c>
      <c r="F846">
        <f>SUMIFS('DAILY RECORDS'!$E$2:$E$19978,'DAILY RECORDS'!$B$2:$B$19978,C846,'DAILY RECORDS'!$G$2:$G$19978,"INWARD")</f>
        <v>2592</v>
      </c>
      <c r="G846">
        <f>SUMIFS('DAILY RECORDS'!$E$2:$E$19978,'DAILY RECORDS'!$B$2:$B$19978,C846,'DAILY RECORDS'!$G$2:$G$19978,"OUTWARD")</f>
        <v>144</v>
      </c>
      <c r="H846">
        <f t="shared" si="13"/>
        <v>2592</v>
      </c>
      <c r="I846" t="s">
        <v>14</v>
      </c>
      <c r="J846" t="s">
        <v>9480</v>
      </c>
      <c r="K846" t="s">
        <v>102</v>
      </c>
      <c r="L846" s="124">
        <v>45743</v>
      </c>
    </row>
    <row r="847" spans="1:12" x14ac:dyDescent="0.25">
      <c r="A847">
        <v>843</v>
      </c>
      <c r="B847" t="s">
        <v>9988</v>
      </c>
      <c r="C847" s="14" t="s">
        <v>4042</v>
      </c>
      <c r="D847" t="s">
        <v>4043</v>
      </c>
      <c r="E847">
        <v>2241</v>
      </c>
      <c r="F847">
        <f>SUMIFS('DAILY RECORDS'!$E$2:$E$19978,'DAILY RECORDS'!$B$2:$B$19978,C847,'DAILY RECORDS'!$G$2:$G$19978,"INWARD")</f>
        <v>0</v>
      </c>
      <c r="G847">
        <f>SUMIFS('DAILY RECORDS'!$E$2:$E$19978,'DAILY RECORDS'!$B$2:$B$19978,C847,'DAILY RECORDS'!$G$2:$G$19978,"OUTWARD")</f>
        <v>192</v>
      </c>
      <c r="H847">
        <f t="shared" si="13"/>
        <v>2049</v>
      </c>
      <c r="I847" t="s">
        <v>14</v>
      </c>
      <c r="J847" t="s">
        <v>9480</v>
      </c>
      <c r="K847" t="s">
        <v>65</v>
      </c>
      <c r="L847" s="124">
        <v>45743</v>
      </c>
    </row>
    <row r="848" spans="1:12" x14ac:dyDescent="0.25">
      <c r="A848">
        <v>844</v>
      </c>
      <c r="B848" t="s">
        <v>9988</v>
      </c>
      <c r="C848" s="14" t="s">
        <v>4040</v>
      </c>
      <c r="D848" t="s">
        <v>4041</v>
      </c>
      <c r="E848">
        <v>56</v>
      </c>
      <c r="F848">
        <f>SUMIFS('DAILY RECORDS'!$E$2:$E$19978,'DAILY RECORDS'!$B$2:$B$19978,C848,'DAILY RECORDS'!$G$2:$G$19978,"INWARD")</f>
        <v>2880</v>
      </c>
      <c r="G848">
        <f>SUMIFS('DAILY RECORDS'!$E$2:$E$19978,'DAILY RECORDS'!$B$2:$B$19978,C848,'DAILY RECORDS'!$G$2:$G$19978,"OUTWARD")</f>
        <v>0</v>
      </c>
      <c r="H848">
        <f t="shared" si="13"/>
        <v>2936</v>
      </c>
      <c r="I848" t="s">
        <v>14</v>
      </c>
      <c r="J848" t="s">
        <v>9480</v>
      </c>
      <c r="K848" t="s">
        <v>92</v>
      </c>
      <c r="L848" s="124">
        <v>45743</v>
      </c>
    </row>
    <row r="849" spans="1:12" x14ac:dyDescent="0.25">
      <c r="A849">
        <v>845</v>
      </c>
      <c r="B849" t="s">
        <v>9992</v>
      </c>
      <c r="C849" s="14" t="s">
        <v>5112</v>
      </c>
      <c r="D849" t="s">
        <v>5113</v>
      </c>
      <c r="E849">
        <v>180</v>
      </c>
      <c r="F849">
        <f>SUMIFS('DAILY RECORDS'!$E$2:$E$19978,'DAILY RECORDS'!$B$2:$B$19978,C849,'DAILY RECORDS'!$G$2:$G$19978,"INWARD")</f>
        <v>3</v>
      </c>
      <c r="G849">
        <f>SUMIFS('DAILY RECORDS'!$E$2:$E$19978,'DAILY RECORDS'!$B$2:$B$19978,C849,'DAILY RECORDS'!$G$2:$G$19978,"OUTWARD")</f>
        <v>6</v>
      </c>
      <c r="H849">
        <f t="shared" si="13"/>
        <v>177</v>
      </c>
      <c r="I849" t="s">
        <v>14</v>
      </c>
      <c r="J849" t="s">
        <v>8636</v>
      </c>
      <c r="K849" t="s">
        <v>36</v>
      </c>
      <c r="L849" s="124">
        <v>45733</v>
      </c>
    </row>
    <row r="850" spans="1:12" x14ac:dyDescent="0.25">
      <c r="A850">
        <v>846</v>
      </c>
      <c r="B850" t="s">
        <v>9992</v>
      </c>
      <c r="C850" s="14" t="s">
        <v>5110</v>
      </c>
      <c r="D850" t="s">
        <v>5111</v>
      </c>
      <c r="E850">
        <v>18</v>
      </c>
      <c r="F850">
        <f>SUMIFS('DAILY RECORDS'!$E$2:$E$19978,'DAILY RECORDS'!$B$2:$B$19978,C850,'DAILY RECORDS'!$G$2:$G$19978,"INWARD")</f>
        <v>9</v>
      </c>
      <c r="G850">
        <f>SUMIFS('DAILY RECORDS'!$E$2:$E$19978,'DAILY RECORDS'!$B$2:$B$19978,C850,'DAILY RECORDS'!$G$2:$G$19978,"OUTWARD")</f>
        <v>0</v>
      </c>
      <c r="H850">
        <f t="shared" si="13"/>
        <v>27</v>
      </c>
      <c r="I850" t="s">
        <v>14</v>
      </c>
      <c r="J850" t="s">
        <v>8636</v>
      </c>
      <c r="K850" t="s">
        <v>38</v>
      </c>
      <c r="L850" s="124">
        <v>45733</v>
      </c>
    </row>
    <row r="851" spans="1:12" x14ac:dyDescent="0.25">
      <c r="A851">
        <v>847</v>
      </c>
      <c r="B851" t="s">
        <v>9992</v>
      </c>
      <c r="C851" s="14" t="s">
        <v>5102</v>
      </c>
      <c r="D851" t="s">
        <v>5103</v>
      </c>
      <c r="E851">
        <v>141</v>
      </c>
      <c r="F851">
        <f>SUMIFS('DAILY RECORDS'!$E$2:$E$19978,'DAILY RECORDS'!$B$2:$B$19978,C851,'DAILY RECORDS'!$G$2:$G$19978,"INWARD")</f>
        <v>0</v>
      </c>
      <c r="G851">
        <f>SUMIFS('DAILY RECORDS'!$E$2:$E$19978,'DAILY RECORDS'!$B$2:$B$19978,C851,'DAILY RECORDS'!$G$2:$G$19978,"OUTWARD")</f>
        <v>0</v>
      </c>
      <c r="H851">
        <f t="shared" si="13"/>
        <v>141</v>
      </c>
      <c r="I851" t="s">
        <v>14</v>
      </c>
      <c r="J851" t="s">
        <v>8636</v>
      </c>
      <c r="K851" t="s">
        <v>40</v>
      </c>
      <c r="L851" s="124">
        <v>45733</v>
      </c>
    </row>
    <row r="852" spans="1:12" x14ac:dyDescent="0.25">
      <c r="A852">
        <v>848</v>
      </c>
      <c r="B852" t="s">
        <v>9992</v>
      </c>
      <c r="C852" s="14" t="s">
        <v>10953</v>
      </c>
      <c r="D852" t="s">
        <v>5031</v>
      </c>
      <c r="E852">
        <v>718</v>
      </c>
      <c r="F852">
        <f>SUMIFS('DAILY RECORDS'!$E$2:$E$19978,'DAILY RECORDS'!$B$2:$B$19978,C852,'DAILY RECORDS'!$G$2:$G$19978,"INWARD")</f>
        <v>0</v>
      </c>
      <c r="G852">
        <f>SUMIFS('DAILY RECORDS'!$E$2:$E$19978,'DAILY RECORDS'!$B$2:$B$19978,C852,'DAILY RECORDS'!$G$2:$G$19978,"OUTWARD")</f>
        <v>48</v>
      </c>
      <c r="H852">
        <f t="shared" si="13"/>
        <v>670</v>
      </c>
      <c r="I852" t="s">
        <v>14</v>
      </c>
      <c r="J852" t="s">
        <v>8636</v>
      </c>
      <c r="K852" t="s">
        <v>42</v>
      </c>
      <c r="L852" s="124">
        <v>45733</v>
      </c>
    </row>
    <row r="853" spans="1:12" x14ac:dyDescent="0.25">
      <c r="A853">
        <v>849</v>
      </c>
      <c r="B853" t="s">
        <v>9988</v>
      </c>
      <c r="C853" s="14" t="s">
        <v>10282</v>
      </c>
      <c r="D853" t="s">
        <v>5129</v>
      </c>
      <c r="E853">
        <v>0</v>
      </c>
      <c r="F853">
        <f>SUMIFS('DAILY RECORDS'!$E$2:$E$19978,'DAILY RECORDS'!$B$2:$B$19978,C853,'DAILY RECORDS'!$G$2:$G$19978,"INWARD")</f>
        <v>1758</v>
      </c>
      <c r="G853">
        <f>SUMIFS('DAILY RECORDS'!$E$2:$E$19978,'DAILY RECORDS'!$B$2:$B$19978,C853,'DAILY RECORDS'!$G$2:$G$19978,"OUTWARD")</f>
        <v>364</v>
      </c>
      <c r="H853">
        <f t="shared" si="13"/>
        <v>1394</v>
      </c>
      <c r="I853" t="s">
        <v>14</v>
      </c>
      <c r="J853" t="s">
        <v>8636</v>
      </c>
      <c r="K853" t="s">
        <v>20</v>
      </c>
      <c r="L853" s="124"/>
    </row>
    <row r="854" spans="1:12" x14ac:dyDescent="0.25">
      <c r="A854">
        <v>850</v>
      </c>
      <c r="B854" t="s">
        <v>9992</v>
      </c>
      <c r="C854" s="14" t="s">
        <v>10277</v>
      </c>
      <c r="D854" t="s">
        <v>5125</v>
      </c>
      <c r="E854">
        <v>714</v>
      </c>
      <c r="F854">
        <f>SUMIFS('DAILY RECORDS'!$E$2:$E$19978,'DAILY RECORDS'!$B$2:$B$19978,C854,'DAILY RECORDS'!$G$2:$G$19978,"INWARD")</f>
        <v>14</v>
      </c>
      <c r="G854">
        <f>SUMIFS('DAILY RECORDS'!$E$2:$E$19978,'DAILY RECORDS'!$B$2:$B$19978,C854,'DAILY RECORDS'!$G$2:$G$19978,"OUTWARD")</f>
        <v>316</v>
      </c>
      <c r="H854">
        <f t="shared" si="13"/>
        <v>412</v>
      </c>
      <c r="I854" t="s">
        <v>14</v>
      </c>
      <c r="J854" t="s">
        <v>8636</v>
      </c>
      <c r="K854" t="s">
        <v>30</v>
      </c>
      <c r="L854" s="124">
        <v>45733</v>
      </c>
    </row>
    <row r="855" spans="1:12" x14ac:dyDescent="0.25">
      <c r="A855">
        <v>851</v>
      </c>
      <c r="B855" t="s">
        <v>9992</v>
      </c>
      <c r="C855" s="14" t="s">
        <v>5070</v>
      </c>
      <c r="D855" t="s">
        <v>5071</v>
      </c>
      <c r="E855">
        <v>88</v>
      </c>
      <c r="F855">
        <f>SUMIFS('DAILY RECORDS'!$E$2:$E$19978,'DAILY RECORDS'!$B$2:$B$19978,C855,'DAILY RECORDS'!$G$2:$G$19978,"INWARD")</f>
        <v>2</v>
      </c>
      <c r="G855">
        <f>SUMIFS('DAILY RECORDS'!$E$2:$E$19978,'DAILY RECORDS'!$B$2:$B$19978,C855,'DAILY RECORDS'!$G$2:$G$19978,"OUTWARD")</f>
        <v>0</v>
      </c>
      <c r="H855">
        <f t="shared" si="13"/>
        <v>90</v>
      </c>
      <c r="I855" t="s">
        <v>14</v>
      </c>
      <c r="J855" t="s">
        <v>8636</v>
      </c>
      <c r="K855" t="s">
        <v>32</v>
      </c>
      <c r="L855" s="124">
        <v>45733</v>
      </c>
    </row>
    <row r="856" spans="1:12" x14ac:dyDescent="0.25">
      <c r="A856">
        <v>852</v>
      </c>
      <c r="B856" t="s">
        <v>9992</v>
      </c>
      <c r="C856" s="14" t="s">
        <v>10308</v>
      </c>
      <c r="D856" t="s">
        <v>5118</v>
      </c>
      <c r="E856">
        <v>236</v>
      </c>
      <c r="F856">
        <f>SUMIFS('DAILY RECORDS'!$E$2:$E$19978,'DAILY RECORDS'!$B$2:$B$19978,C856,'DAILY RECORDS'!$G$2:$G$19978,"INWARD")</f>
        <v>6</v>
      </c>
      <c r="G856">
        <f>SUMIFS('DAILY RECORDS'!$E$2:$E$19978,'DAILY RECORDS'!$B$2:$B$19978,C856,'DAILY RECORDS'!$G$2:$G$19978,"OUTWARD")</f>
        <v>100</v>
      </c>
      <c r="H856">
        <f t="shared" si="13"/>
        <v>142</v>
      </c>
      <c r="I856" t="s">
        <v>14</v>
      </c>
      <c r="J856" t="s">
        <v>8636</v>
      </c>
      <c r="K856" t="s">
        <v>834</v>
      </c>
      <c r="L856" s="124">
        <v>45733</v>
      </c>
    </row>
    <row r="857" spans="1:12" x14ac:dyDescent="0.25">
      <c r="A857">
        <v>853</v>
      </c>
      <c r="B857" t="s">
        <v>9992</v>
      </c>
      <c r="C857" s="14" t="s">
        <v>5116</v>
      </c>
      <c r="D857" t="s">
        <v>5117</v>
      </c>
      <c r="E857">
        <v>156</v>
      </c>
      <c r="F857">
        <f>SUMIFS('DAILY RECORDS'!$E$2:$E$19978,'DAILY RECORDS'!$B$2:$B$19978,C857,'DAILY RECORDS'!$G$2:$G$19978,"INWARD")</f>
        <v>1</v>
      </c>
      <c r="G857">
        <f>SUMIFS('DAILY RECORDS'!$E$2:$E$19978,'DAILY RECORDS'!$B$2:$B$19978,C857,'DAILY RECORDS'!$G$2:$G$19978,"OUTWARD")</f>
        <v>60</v>
      </c>
      <c r="H857">
        <f t="shared" si="13"/>
        <v>97</v>
      </c>
      <c r="I857" t="s">
        <v>14</v>
      </c>
      <c r="J857" t="s">
        <v>8636</v>
      </c>
      <c r="K857" t="s">
        <v>8525</v>
      </c>
      <c r="L857" s="124">
        <v>45733</v>
      </c>
    </row>
    <row r="858" spans="1:12" x14ac:dyDescent="0.25">
      <c r="A858">
        <v>854</v>
      </c>
      <c r="B858" t="s">
        <v>9992</v>
      </c>
      <c r="C858" s="14" t="s">
        <v>5114</v>
      </c>
      <c r="D858" t="s">
        <v>5115</v>
      </c>
      <c r="E858">
        <v>46</v>
      </c>
      <c r="F858">
        <f>SUMIFS('DAILY RECORDS'!$E$2:$E$19978,'DAILY RECORDS'!$B$2:$B$19978,C858,'DAILY RECORDS'!$G$2:$G$19978,"INWARD")</f>
        <v>2</v>
      </c>
      <c r="G858">
        <f>SUMIFS('DAILY RECORDS'!$E$2:$E$19978,'DAILY RECORDS'!$B$2:$B$19978,C858,'DAILY RECORDS'!$G$2:$G$19978,"OUTWARD")</f>
        <v>0</v>
      </c>
      <c r="H858">
        <f t="shared" si="13"/>
        <v>48</v>
      </c>
      <c r="I858" t="s">
        <v>14</v>
      </c>
      <c r="J858" t="s">
        <v>8636</v>
      </c>
      <c r="K858" t="s">
        <v>8526</v>
      </c>
      <c r="L858" s="124">
        <v>45733</v>
      </c>
    </row>
    <row r="859" spans="1:12" x14ac:dyDescent="0.25">
      <c r="A859">
        <v>855</v>
      </c>
      <c r="B859" t="s">
        <v>9992</v>
      </c>
      <c r="C859" s="14" t="s">
        <v>5123</v>
      </c>
      <c r="D859" t="s">
        <v>5124</v>
      </c>
      <c r="E859">
        <v>345</v>
      </c>
      <c r="F859">
        <f>SUMIFS('DAILY RECORDS'!$E$2:$E$19978,'DAILY RECORDS'!$B$2:$B$19978,C859,'DAILY RECORDS'!$G$2:$G$19978,"INWARD")</f>
        <v>32</v>
      </c>
      <c r="G859">
        <f>SUMIFS('DAILY RECORDS'!$E$2:$E$19978,'DAILY RECORDS'!$B$2:$B$19978,C859,'DAILY RECORDS'!$G$2:$G$19978,"OUTWARD")</f>
        <v>16</v>
      </c>
      <c r="H859">
        <f t="shared" si="13"/>
        <v>361</v>
      </c>
      <c r="I859" t="s">
        <v>14</v>
      </c>
      <c r="J859" t="s">
        <v>8636</v>
      </c>
      <c r="K859" t="s">
        <v>23</v>
      </c>
      <c r="L859" s="124">
        <v>45733</v>
      </c>
    </row>
    <row r="860" spans="1:12" x14ac:dyDescent="0.25">
      <c r="A860">
        <v>856</v>
      </c>
      <c r="B860" t="s">
        <v>9992</v>
      </c>
      <c r="C860" s="14" t="s">
        <v>5137</v>
      </c>
      <c r="D860" t="s">
        <v>5138</v>
      </c>
      <c r="E860">
        <v>128</v>
      </c>
      <c r="F860">
        <f>SUMIFS('DAILY RECORDS'!$E$2:$E$19978,'DAILY RECORDS'!$B$2:$B$19978,C860,'DAILY RECORDS'!$G$2:$G$19978,"INWARD")</f>
        <v>1</v>
      </c>
      <c r="G860">
        <f>SUMIFS('DAILY RECORDS'!$E$2:$E$19978,'DAILY RECORDS'!$B$2:$B$19978,C860,'DAILY RECORDS'!$G$2:$G$19978,"OUTWARD")</f>
        <v>20</v>
      </c>
      <c r="H860">
        <f t="shared" si="13"/>
        <v>109</v>
      </c>
      <c r="I860" t="s">
        <v>14</v>
      </c>
      <c r="J860" t="s">
        <v>8636</v>
      </c>
      <c r="K860" t="s">
        <v>8403</v>
      </c>
      <c r="L860" s="124">
        <v>45733</v>
      </c>
    </row>
    <row r="861" spans="1:12" x14ac:dyDescent="0.25">
      <c r="A861">
        <v>857</v>
      </c>
      <c r="B861" t="s">
        <v>9992</v>
      </c>
      <c r="C861" s="14" t="s">
        <v>10506</v>
      </c>
      <c r="D861" t="s">
        <v>5134</v>
      </c>
      <c r="E861">
        <v>2387</v>
      </c>
      <c r="F861">
        <f>SUMIFS('DAILY RECORDS'!$E$2:$E$19978,'DAILY RECORDS'!$B$2:$B$19978,C861,'DAILY RECORDS'!$G$2:$G$19978,"INWARD")</f>
        <v>8</v>
      </c>
      <c r="G861">
        <f>SUMIFS('DAILY RECORDS'!$E$2:$E$19978,'DAILY RECORDS'!$B$2:$B$19978,C861,'DAILY RECORDS'!$G$2:$G$19978,"OUTWARD")</f>
        <v>1048</v>
      </c>
      <c r="H861">
        <f t="shared" si="13"/>
        <v>1347</v>
      </c>
      <c r="I861" t="s">
        <v>14</v>
      </c>
      <c r="J861" t="s">
        <v>8636</v>
      </c>
      <c r="K861" t="s">
        <v>8404</v>
      </c>
      <c r="L861" s="124">
        <v>45733</v>
      </c>
    </row>
    <row r="862" spans="1:12" x14ac:dyDescent="0.25">
      <c r="A862">
        <v>858</v>
      </c>
      <c r="B862" t="s">
        <v>9992</v>
      </c>
      <c r="C862" s="14" t="s">
        <v>5148</v>
      </c>
      <c r="D862" t="s">
        <v>5149</v>
      </c>
      <c r="E862">
        <v>128</v>
      </c>
      <c r="F862">
        <f>SUMIFS('DAILY RECORDS'!$E$2:$E$19978,'DAILY RECORDS'!$B$2:$B$19978,C862,'DAILY RECORDS'!$G$2:$G$19978,"INWARD")</f>
        <v>3</v>
      </c>
      <c r="G862">
        <f>SUMIFS('DAILY RECORDS'!$E$2:$E$19978,'DAILY RECORDS'!$B$2:$B$19978,C862,'DAILY RECORDS'!$G$2:$G$19978,"OUTWARD")</f>
        <v>0</v>
      </c>
      <c r="H862">
        <f t="shared" si="13"/>
        <v>131</v>
      </c>
      <c r="I862" t="s">
        <v>14</v>
      </c>
      <c r="J862" t="s">
        <v>8636</v>
      </c>
      <c r="K862" t="s">
        <v>864</v>
      </c>
      <c r="L862" s="124">
        <v>45733</v>
      </c>
    </row>
    <row r="863" spans="1:12" x14ac:dyDescent="0.25">
      <c r="A863">
        <v>859</v>
      </c>
      <c r="B863" t="s">
        <v>9992</v>
      </c>
      <c r="C863" s="14" t="s">
        <v>5146</v>
      </c>
      <c r="D863" t="s">
        <v>5147</v>
      </c>
      <c r="E863">
        <v>10</v>
      </c>
      <c r="F863">
        <f>SUMIFS('DAILY RECORDS'!$E$2:$E$19978,'DAILY RECORDS'!$B$2:$B$19978,C863,'DAILY RECORDS'!$G$2:$G$19978,"INWARD")</f>
        <v>0</v>
      </c>
      <c r="G863">
        <f>SUMIFS('DAILY RECORDS'!$E$2:$E$19978,'DAILY RECORDS'!$B$2:$B$19978,C863,'DAILY RECORDS'!$G$2:$G$19978,"OUTWARD")</f>
        <v>0</v>
      </c>
      <c r="H863">
        <f t="shared" si="13"/>
        <v>10</v>
      </c>
      <c r="I863" t="s">
        <v>14</v>
      </c>
      <c r="J863" t="s">
        <v>8636</v>
      </c>
      <c r="K863" t="s">
        <v>866</v>
      </c>
      <c r="L863" s="124">
        <v>45733</v>
      </c>
    </row>
    <row r="864" spans="1:12" x14ac:dyDescent="0.25">
      <c r="A864">
        <v>860</v>
      </c>
      <c r="B864" t="s">
        <v>9992</v>
      </c>
      <c r="C864" s="14" t="s">
        <v>10954</v>
      </c>
      <c r="D864" t="s">
        <v>5145</v>
      </c>
      <c r="E864">
        <v>464</v>
      </c>
      <c r="F864">
        <f>SUMIFS('DAILY RECORDS'!$E$2:$E$19978,'DAILY RECORDS'!$B$2:$B$19978,C864,'DAILY RECORDS'!$G$2:$G$19978,"INWARD")</f>
        <v>0</v>
      </c>
      <c r="G864">
        <f>SUMIFS('DAILY RECORDS'!$E$2:$E$19978,'DAILY RECORDS'!$B$2:$B$19978,C864,'DAILY RECORDS'!$G$2:$G$19978,"OUTWARD")</f>
        <v>290</v>
      </c>
      <c r="H864">
        <f t="shared" si="13"/>
        <v>174</v>
      </c>
      <c r="I864" t="s">
        <v>14</v>
      </c>
      <c r="J864" t="s">
        <v>8636</v>
      </c>
      <c r="K864" t="s">
        <v>885</v>
      </c>
      <c r="L864" s="124">
        <v>45733</v>
      </c>
    </row>
    <row r="865" spans="1:12" x14ac:dyDescent="0.25">
      <c r="A865">
        <v>861</v>
      </c>
      <c r="B865" t="s">
        <v>9992</v>
      </c>
      <c r="C865" s="14" t="s">
        <v>10333</v>
      </c>
      <c r="D865" t="s">
        <v>5150</v>
      </c>
      <c r="E865">
        <v>156</v>
      </c>
      <c r="F865">
        <f>SUMIFS('DAILY RECORDS'!$E$2:$E$19978,'DAILY RECORDS'!$B$2:$B$19978,C865,'DAILY RECORDS'!$G$2:$G$19978,"INWARD")</f>
        <v>11</v>
      </c>
      <c r="G865">
        <f>SUMIFS('DAILY RECORDS'!$E$2:$E$19978,'DAILY RECORDS'!$B$2:$B$19978,C865,'DAILY RECORDS'!$G$2:$G$19978,"OUTWARD")</f>
        <v>0</v>
      </c>
      <c r="H865">
        <f t="shared" si="13"/>
        <v>167</v>
      </c>
      <c r="I865" t="s">
        <v>14</v>
      </c>
      <c r="J865" t="s">
        <v>8636</v>
      </c>
      <c r="K865" t="s">
        <v>8401</v>
      </c>
      <c r="L865" s="124">
        <v>45733</v>
      </c>
    </row>
    <row r="866" spans="1:12" x14ac:dyDescent="0.25">
      <c r="A866">
        <v>862</v>
      </c>
      <c r="B866" t="s">
        <v>9992</v>
      </c>
      <c r="C866" s="14" t="s">
        <v>5141</v>
      </c>
      <c r="D866" t="s">
        <v>5142</v>
      </c>
      <c r="E866">
        <v>36</v>
      </c>
      <c r="F866">
        <f>SUMIFS('DAILY RECORDS'!$E$2:$E$19978,'DAILY RECORDS'!$B$2:$B$19978,C866,'DAILY RECORDS'!$G$2:$G$19978,"INWARD")</f>
        <v>0</v>
      </c>
      <c r="G866">
        <f>SUMIFS('DAILY RECORDS'!$E$2:$E$19978,'DAILY RECORDS'!$B$2:$B$19978,C866,'DAILY RECORDS'!$G$2:$G$19978,"OUTWARD")</f>
        <v>0</v>
      </c>
      <c r="H866">
        <f t="shared" si="13"/>
        <v>36</v>
      </c>
      <c r="I866" t="s">
        <v>14</v>
      </c>
      <c r="J866" t="s">
        <v>8636</v>
      </c>
      <c r="K866" t="s">
        <v>861</v>
      </c>
      <c r="L866" s="124">
        <v>45733</v>
      </c>
    </row>
    <row r="867" spans="1:12" x14ac:dyDescent="0.25">
      <c r="A867">
        <v>863</v>
      </c>
      <c r="B867" t="s">
        <v>9992</v>
      </c>
      <c r="C867" s="14" t="s">
        <v>5169</v>
      </c>
      <c r="D867" t="s">
        <v>5170</v>
      </c>
      <c r="E867">
        <v>151</v>
      </c>
      <c r="F867">
        <f>SUMIFS('DAILY RECORDS'!$E$2:$E$19978,'DAILY RECORDS'!$B$2:$B$19978,C867,'DAILY RECORDS'!$G$2:$G$19978,"INWARD")</f>
        <v>34</v>
      </c>
      <c r="G867">
        <f>SUMIFS('DAILY RECORDS'!$E$2:$E$19978,'DAILY RECORDS'!$B$2:$B$19978,C867,'DAILY RECORDS'!$G$2:$G$19978,"OUTWARD")</f>
        <v>24</v>
      </c>
      <c r="H867">
        <f t="shared" si="13"/>
        <v>161</v>
      </c>
      <c r="I867" t="s">
        <v>14</v>
      </c>
      <c r="J867" t="s">
        <v>8636</v>
      </c>
      <c r="K867" t="s">
        <v>1238</v>
      </c>
      <c r="L867" s="124">
        <v>45733</v>
      </c>
    </row>
    <row r="868" spans="1:12" x14ac:dyDescent="0.25">
      <c r="A868">
        <v>864</v>
      </c>
      <c r="B868" t="s">
        <v>9992</v>
      </c>
      <c r="C868" s="14" t="s">
        <v>5143</v>
      </c>
      <c r="D868" t="s">
        <v>5144</v>
      </c>
      <c r="E868">
        <v>16</v>
      </c>
      <c r="F868">
        <f>SUMIFS('DAILY RECORDS'!$E$2:$E$19978,'DAILY RECORDS'!$B$2:$B$19978,C868,'DAILY RECORDS'!$G$2:$G$19978,"INWARD")</f>
        <v>0</v>
      </c>
      <c r="G868">
        <f>SUMIFS('DAILY RECORDS'!$E$2:$E$19978,'DAILY RECORDS'!$B$2:$B$19978,C868,'DAILY RECORDS'!$G$2:$G$19978,"OUTWARD")</f>
        <v>0</v>
      </c>
      <c r="H868">
        <f t="shared" si="13"/>
        <v>16</v>
      </c>
      <c r="I868" t="s">
        <v>14</v>
      </c>
      <c r="J868" t="s">
        <v>8636</v>
      </c>
      <c r="K868" t="s">
        <v>2492</v>
      </c>
      <c r="L868" s="124">
        <v>45733</v>
      </c>
    </row>
    <row r="869" spans="1:12" x14ac:dyDescent="0.25">
      <c r="A869">
        <v>865</v>
      </c>
      <c r="B869" t="s">
        <v>9992</v>
      </c>
      <c r="C869" s="14" t="s">
        <v>5155</v>
      </c>
      <c r="D869" t="s">
        <v>5156</v>
      </c>
      <c r="E869">
        <v>580</v>
      </c>
      <c r="F869">
        <f>SUMIFS('DAILY RECORDS'!$E$2:$E$19978,'DAILY RECORDS'!$B$2:$B$19978,C869,'DAILY RECORDS'!$G$2:$G$19978,"INWARD")</f>
        <v>0</v>
      </c>
      <c r="G869">
        <f>SUMIFS('DAILY RECORDS'!$E$2:$E$19978,'DAILY RECORDS'!$B$2:$B$19978,C869,'DAILY RECORDS'!$G$2:$G$19978,"OUTWARD")</f>
        <v>12</v>
      </c>
      <c r="H869">
        <f t="shared" si="13"/>
        <v>568</v>
      </c>
      <c r="I869" t="s">
        <v>14</v>
      </c>
      <c r="J869" t="s">
        <v>8636</v>
      </c>
      <c r="K869" t="s">
        <v>8399</v>
      </c>
      <c r="L869" s="124">
        <v>45733</v>
      </c>
    </row>
    <row r="870" spans="1:12" x14ac:dyDescent="0.25">
      <c r="A870">
        <v>866</v>
      </c>
      <c r="B870" t="s">
        <v>9992</v>
      </c>
      <c r="C870" s="14" t="s">
        <v>5153</v>
      </c>
      <c r="D870" t="s">
        <v>5154</v>
      </c>
      <c r="E870">
        <v>0</v>
      </c>
      <c r="F870">
        <f>SUMIFS('DAILY RECORDS'!$E$2:$E$19978,'DAILY RECORDS'!$B$2:$B$19978,C870,'DAILY RECORDS'!$G$2:$G$19978,"INWARD")</f>
        <v>23</v>
      </c>
      <c r="G870">
        <f>SUMIFS('DAILY RECORDS'!$E$2:$E$19978,'DAILY RECORDS'!$B$2:$B$19978,C870,'DAILY RECORDS'!$G$2:$G$19978,"OUTWARD")</f>
        <v>8</v>
      </c>
      <c r="H870">
        <f t="shared" si="13"/>
        <v>15</v>
      </c>
      <c r="I870" t="s">
        <v>14</v>
      </c>
      <c r="J870" t="s">
        <v>8636</v>
      </c>
      <c r="K870" t="s">
        <v>8400</v>
      </c>
      <c r="L870" s="124">
        <v>45733</v>
      </c>
    </row>
    <row r="871" spans="1:12" x14ac:dyDescent="0.25">
      <c r="A871">
        <v>867</v>
      </c>
      <c r="B871" t="s">
        <v>9992</v>
      </c>
      <c r="C871" s="14" t="s">
        <v>10172</v>
      </c>
      <c r="D871" t="s">
        <v>5072</v>
      </c>
      <c r="E871">
        <v>249</v>
      </c>
      <c r="F871">
        <f>SUMIFS('DAILY RECORDS'!$E$2:$E$19978,'DAILY RECORDS'!$B$2:$B$19978,C871,'DAILY RECORDS'!$G$2:$G$19978,"INWARD")</f>
        <v>958</v>
      </c>
      <c r="G871">
        <f>SUMIFS('DAILY RECORDS'!$E$2:$E$19978,'DAILY RECORDS'!$B$2:$B$19978,C871,'DAILY RECORDS'!$G$2:$G$19978,"OUTWARD")</f>
        <v>640</v>
      </c>
      <c r="H871">
        <f t="shared" si="13"/>
        <v>567</v>
      </c>
      <c r="I871" t="s">
        <v>14</v>
      </c>
      <c r="J871" t="s">
        <v>8636</v>
      </c>
      <c r="K871" t="s">
        <v>26</v>
      </c>
      <c r="L871" s="124">
        <v>45733</v>
      </c>
    </row>
    <row r="872" spans="1:12" x14ac:dyDescent="0.25">
      <c r="A872">
        <v>868</v>
      </c>
      <c r="B872" t="s">
        <v>9992</v>
      </c>
      <c r="C872" s="14" t="s">
        <v>5068</v>
      </c>
      <c r="D872" t="s">
        <v>5069</v>
      </c>
      <c r="E872">
        <v>242</v>
      </c>
      <c r="F872">
        <f>SUMIFS('DAILY RECORDS'!$E$2:$E$19978,'DAILY RECORDS'!$B$2:$B$19978,C872,'DAILY RECORDS'!$G$2:$G$19978,"INWARD")</f>
        <v>870</v>
      </c>
      <c r="G872">
        <f>SUMIFS('DAILY RECORDS'!$E$2:$E$19978,'DAILY RECORDS'!$B$2:$B$19978,C872,'DAILY RECORDS'!$G$2:$G$19978,"OUTWARD")</f>
        <v>290</v>
      </c>
      <c r="H872">
        <f t="shared" si="13"/>
        <v>822</v>
      </c>
      <c r="I872" t="s">
        <v>14</v>
      </c>
      <c r="J872" t="s">
        <v>8636</v>
      </c>
      <c r="K872" t="s">
        <v>28</v>
      </c>
      <c r="L872" s="124">
        <v>45733</v>
      </c>
    </row>
    <row r="873" spans="1:12" x14ac:dyDescent="0.25">
      <c r="A873">
        <v>869</v>
      </c>
      <c r="B873" t="s">
        <v>9992</v>
      </c>
      <c r="C873" s="14" t="s">
        <v>10239</v>
      </c>
      <c r="D873" t="s">
        <v>5065</v>
      </c>
      <c r="E873">
        <v>185</v>
      </c>
      <c r="F873">
        <f>SUMIFS('DAILY RECORDS'!$E$2:$E$19978,'DAILY RECORDS'!$B$2:$B$19978,C873,'DAILY RECORDS'!$G$2:$G$19978,"INWARD")</f>
        <v>996</v>
      </c>
      <c r="G873">
        <f>SUMIFS('DAILY RECORDS'!$E$2:$E$19978,'DAILY RECORDS'!$B$2:$B$19978,C873,'DAILY RECORDS'!$G$2:$G$19978,"OUTWARD")</f>
        <v>718</v>
      </c>
      <c r="H873">
        <f t="shared" si="13"/>
        <v>463</v>
      </c>
      <c r="I873" t="s">
        <v>14</v>
      </c>
      <c r="J873" t="s">
        <v>8636</v>
      </c>
      <c r="K873" t="s">
        <v>1176</v>
      </c>
      <c r="L873" s="124">
        <v>45739</v>
      </c>
    </row>
    <row r="874" spans="1:12" x14ac:dyDescent="0.25">
      <c r="A874">
        <v>870</v>
      </c>
      <c r="B874" t="s">
        <v>9992</v>
      </c>
      <c r="C874" s="14" t="s">
        <v>11491</v>
      </c>
      <c r="D874" t="s">
        <v>5084</v>
      </c>
      <c r="E874">
        <v>50</v>
      </c>
      <c r="F874">
        <f>SUMIFS('DAILY RECORDS'!$E$2:$E$19978,'DAILY RECORDS'!$B$2:$B$19978,C874,'DAILY RECORDS'!$G$2:$G$19978,"INWARD")</f>
        <v>40</v>
      </c>
      <c r="G874">
        <f>SUMIFS('DAILY RECORDS'!$E$2:$E$19978,'DAILY RECORDS'!$B$2:$B$19978,C874,'DAILY RECORDS'!$G$2:$G$19978,"OUTWARD")</f>
        <v>22</v>
      </c>
      <c r="H874">
        <f t="shared" si="13"/>
        <v>68</v>
      </c>
      <c r="I874" t="s">
        <v>14</v>
      </c>
      <c r="J874" t="s">
        <v>8636</v>
      </c>
      <c r="K874" t="s">
        <v>695</v>
      </c>
      <c r="L874" s="124">
        <v>45733</v>
      </c>
    </row>
    <row r="875" spans="1:12" x14ac:dyDescent="0.25">
      <c r="A875">
        <v>871</v>
      </c>
      <c r="B875" t="s">
        <v>9992</v>
      </c>
      <c r="C875" s="14" t="s">
        <v>11047</v>
      </c>
      <c r="D875" t="s">
        <v>5073</v>
      </c>
      <c r="E875">
        <v>108</v>
      </c>
      <c r="F875">
        <f>SUMIFS('DAILY RECORDS'!$E$2:$E$19978,'DAILY RECORDS'!$B$2:$B$19978,C875,'DAILY RECORDS'!$G$2:$G$19978,"INWARD")</f>
        <v>520</v>
      </c>
      <c r="G875">
        <f>SUMIFS('DAILY RECORDS'!$E$2:$E$19978,'DAILY RECORDS'!$B$2:$B$19978,C875,'DAILY RECORDS'!$G$2:$G$19978,"OUTWARD")</f>
        <v>430</v>
      </c>
      <c r="H875">
        <f t="shared" si="13"/>
        <v>198</v>
      </c>
      <c r="I875" t="s">
        <v>14</v>
      </c>
      <c r="J875" t="s">
        <v>8636</v>
      </c>
      <c r="K875" t="s">
        <v>770</v>
      </c>
      <c r="L875" s="124">
        <v>45733</v>
      </c>
    </row>
    <row r="876" spans="1:12" x14ac:dyDescent="0.25">
      <c r="A876">
        <v>872</v>
      </c>
      <c r="B876" t="s">
        <v>9992</v>
      </c>
      <c r="C876" s="14" t="s">
        <v>10467</v>
      </c>
      <c r="D876" t="s">
        <v>5083</v>
      </c>
      <c r="E876">
        <v>422</v>
      </c>
      <c r="F876">
        <f>SUMIFS('DAILY RECORDS'!$E$2:$E$19978,'DAILY RECORDS'!$B$2:$B$19978,C876,'DAILY RECORDS'!$G$2:$G$19978,"INWARD")</f>
        <v>966</v>
      </c>
      <c r="G876">
        <f>SUMIFS('DAILY RECORDS'!$E$2:$E$19978,'DAILY RECORDS'!$B$2:$B$19978,C876,'DAILY RECORDS'!$G$2:$G$19978,"OUTWARD")</f>
        <v>744</v>
      </c>
      <c r="H876">
        <f t="shared" si="13"/>
        <v>644</v>
      </c>
      <c r="I876" t="s">
        <v>14</v>
      </c>
      <c r="J876" t="s">
        <v>8636</v>
      </c>
      <c r="K876" t="s">
        <v>891</v>
      </c>
      <c r="L876" s="124">
        <v>45739</v>
      </c>
    </row>
    <row r="877" spans="1:12" x14ac:dyDescent="0.25">
      <c r="A877">
        <v>873</v>
      </c>
      <c r="B877" t="s">
        <v>9992</v>
      </c>
      <c r="C877" s="14" t="s">
        <v>5119</v>
      </c>
      <c r="D877" t="s">
        <v>5120</v>
      </c>
      <c r="E877">
        <v>222</v>
      </c>
      <c r="F877">
        <f>SUMIFS('DAILY RECORDS'!$E$2:$E$19978,'DAILY RECORDS'!$B$2:$B$19978,C877,'DAILY RECORDS'!$G$2:$G$19978,"INWARD")</f>
        <v>0</v>
      </c>
      <c r="G877">
        <f>SUMIFS('DAILY RECORDS'!$E$2:$E$19978,'DAILY RECORDS'!$B$2:$B$19978,C877,'DAILY RECORDS'!$G$2:$G$19978,"OUTWARD")</f>
        <v>30</v>
      </c>
      <c r="H877">
        <f t="shared" si="13"/>
        <v>192</v>
      </c>
      <c r="I877" t="s">
        <v>14</v>
      </c>
      <c r="J877" t="s">
        <v>8636</v>
      </c>
      <c r="K877" t="s">
        <v>894</v>
      </c>
      <c r="L877" s="124">
        <v>45739</v>
      </c>
    </row>
    <row r="878" spans="1:12" x14ac:dyDescent="0.25">
      <c r="A878">
        <v>874</v>
      </c>
      <c r="B878" t="s">
        <v>9992</v>
      </c>
      <c r="C878" s="14" t="s">
        <v>5081</v>
      </c>
      <c r="D878" t="s">
        <v>5082</v>
      </c>
      <c r="E878">
        <v>595</v>
      </c>
      <c r="F878">
        <f>SUMIFS('DAILY RECORDS'!$E$2:$E$19978,'DAILY RECORDS'!$B$2:$B$19978,C878,'DAILY RECORDS'!$G$2:$G$19978,"INWARD")</f>
        <v>1</v>
      </c>
      <c r="G878">
        <f>SUMIFS('DAILY RECORDS'!$E$2:$E$19978,'DAILY RECORDS'!$B$2:$B$19978,C878,'DAILY RECORDS'!$G$2:$G$19978,"OUTWARD")</f>
        <v>300</v>
      </c>
      <c r="H878">
        <f t="shared" si="13"/>
        <v>296</v>
      </c>
      <c r="I878" t="s">
        <v>14</v>
      </c>
      <c r="J878" t="s">
        <v>8636</v>
      </c>
      <c r="K878" t="s">
        <v>8523</v>
      </c>
      <c r="L878" s="124">
        <v>45739</v>
      </c>
    </row>
    <row r="879" spans="1:12" x14ac:dyDescent="0.25">
      <c r="A879">
        <v>875</v>
      </c>
      <c r="B879" t="s">
        <v>9992</v>
      </c>
      <c r="C879" s="14" t="s">
        <v>5077</v>
      </c>
      <c r="D879" t="s">
        <v>5078</v>
      </c>
      <c r="E879">
        <v>84</v>
      </c>
      <c r="F879">
        <f>SUMIFS('DAILY RECORDS'!$E$2:$E$19978,'DAILY RECORDS'!$B$2:$B$19978,C879,'DAILY RECORDS'!$G$2:$G$19978,"INWARD")</f>
        <v>122</v>
      </c>
      <c r="G879">
        <f>SUMIFS('DAILY RECORDS'!$E$2:$E$19978,'DAILY RECORDS'!$B$2:$B$19978,C879,'DAILY RECORDS'!$G$2:$G$19978,"OUTWARD")</f>
        <v>16</v>
      </c>
      <c r="H879">
        <f t="shared" si="13"/>
        <v>190</v>
      </c>
      <c r="I879" t="s">
        <v>14</v>
      </c>
      <c r="J879" t="s">
        <v>8636</v>
      </c>
      <c r="K879" t="s">
        <v>11382</v>
      </c>
      <c r="L879" s="124">
        <v>45739</v>
      </c>
    </row>
    <row r="880" spans="1:12" x14ac:dyDescent="0.25">
      <c r="A880">
        <v>876</v>
      </c>
      <c r="B880" t="s">
        <v>9992</v>
      </c>
      <c r="C880" s="14" t="s">
        <v>5090</v>
      </c>
      <c r="D880" t="s">
        <v>5091</v>
      </c>
      <c r="E880">
        <v>865</v>
      </c>
      <c r="F880">
        <f>SUMIFS('DAILY RECORDS'!$E$2:$E$19978,'DAILY RECORDS'!$B$2:$B$19978,C880,'DAILY RECORDS'!$G$2:$G$19978,"INWARD")</f>
        <v>0</v>
      </c>
      <c r="G880">
        <f>SUMIFS('DAILY RECORDS'!$E$2:$E$19978,'DAILY RECORDS'!$B$2:$B$19978,C880,'DAILY RECORDS'!$G$2:$G$19978,"OUTWARD")</f>
        <v>30</v>
      </c>
      <c r="H880">
        <f t="shared" si="13"/>
        <v>835</v>
      </c>
      <c r="I880" t="s">
        <v>14</v>
      </c>
      <c r="J880" t="s">
        <v>8636</v>
      </c>
      <c r="K880" t="s">
        <v>852</v>
      </c>
      <c r="L880" s="124">
        <v>45727</v>
      </c>
    </row>
    <row r="881" spans="1:12" x14ac:dyDescent="0.25">
      <c r="A881">
        <v>877</v>
      </c>
      <c r="B881" t="s">
        <v>9992</v>
      </c>
      <c r="C881" s="14" t="s">
        <v>5088</v>
      </c>
      <c r="D881" t="s">
        <v>5089</v>
      </c>
      <c r="E881">
        <v>136</v>
      </c>
      <c r="F881">
        <f>SUMIFS('DAILY RECORDS'!$E$2:$E$19978,'DAILY RECORDS'!$B$2:$B$19978,C881,'DAILY RECORDS'!$G$2:$G$19978,"INWARD")</f>
        <v>0</v>
      </c>
      <c r="G881">
        <f>SUMIFS('DAILY RECORDS'!$E$2:$E$19978,'DAILY RECORDS'!$B$2:$B$19978,C881,'DAILY RECORDS'!$G$2:$G$19978,"OUTWARD")</f>
        <v>16</v>
      </c>
      <c r="H881">
        <f t="shared" si="13"/>
        <v>120</v>
      </c>
      <c r="I881" t="s">
        <v>14</v>
      </c>
      <c r="J881" t="s">
        <v>8636</v>
      </c>
      <c r="K881" t="s">
        <v>850</v>
      </c>
      <c r="L881" s="124">
        <v>45727</v>
      </c>
    </row>
    <row r="882" spans="1:12" x14ac:dyDescent="0.25">
      <c r="A882">
        <v>878</v>
      </c>
      <c r="B882" t="s">
        <v>9992</v>
      </c>
      <c r="C882" s="14" t="s">
        <v>5086</v>
      </c>
      <c r="D882" t="s">
        <v>5087</v>
      </c>
      <c r="E882">
        <v>495</v>
      </c>
      <c r="F882">
        <f>SUMIFS('DAILY RECORDS'!$E$2:$E$19978,'DAILY RECORDS'!$B$2:$B$19978,C882,'DAILY RECORDS'!$G$2:$G$19978,"INWARD")</f>
        <v>0</v>
      </c>
      <c r="G882">
        <f>SUMIFS('DAILY RECORDS'!$E$2:$E$19978,'DAILY RECORDS'!$B$2:$B$19978,C882,'DAILY RECORDS'!$G$2:$G$19978,"OUTWARD")</f>
        <v>122</v>
      </c>
      <c r="H882">
        <f t="shared" si="13"/>
        <v>373</v>
      </c>
      <c r="I882" t="s">
        <v>14</v>
      </c>
      <c r="J882" t="s">
        <v>8636</v>
      </c>
      <c r="K882" t="s">
        <v>848</v>
      </c>
      <c r="L882" s="124">
        <v>45727</v>
      </c>
    </row>
    <row r="883" spans="1:12" x14ac:dyDescent="0.25">
      <c r="A883">
        <v>879</v>
      </c>
      <c r="B883" t="s">
        <v>9992</v>
      </c>
      <c r="C883" s="14" t="s">
        <v>11265</v>
      </c>
      <c r="D883" t="s">
        <v>5085</v>
      </c>
      <c r="E883">
        <v>977</v>
      </c>
      <c r="F883">
        <f>SUMIFS('DAILY RECORDS'!$E$2:$E$19978,'DAILY RECORDS'!$B$2:$B$19978,C883,'DAILY RECORDS'!$G$2:$G$19978,"INWARD")</f>
        <v>0</v>
      </c>
      <c r="G883">
        <f>SUMIFS('DAILY RECORDS'!$E$2:$E$19978,'DAILY RECORDS'!$B$2:$B$19978,C883,'DAILY RECORDS'!$G$2:$G$19978,"OUTWARD")</f>
        <v>588</v>
      </c>
      <c r="H883">
        <f t="shared" si="13"/>
        <v>389</v>
      </c>
      <c r="I883" t="s">
        <v>14</v>
      </c>
      <c r="J883" t="s">
        <v>8636</v>
      </c>
      <c r="K883" t="s">
        <v>882</v>
      </c>
      <c r="L883" s="124">
        <v>45727</v>
      </c>
    </row>
    <row r="884" spans="1:12" x14ac:dyDescent="0.25">
      <c r="A884">
        <v>880</v>
      </c>
      <c r="B884" t="s">
        <v>9992</v>
      </c>
      <c r="C884" s="14" t="s">
        <v>5099</v>
      </c>
      <c r="D884" t="s">
        <v>10647</v>
      </c>
      <c r="E884">
        <v>12</v>
      </c>
      <c r="F884">
        <f>SUMIFS('DAILY RECORDS'!$E$2:$E$19978,'DAILY RECORDS'!$B$2:$B$19978,C884,'DAILY RECORDS'!$G$2:$G$19978,"INWARD")</f>
        <v>180</v>
      </c>
      <c r="G884">
        <f>SUMIFS('DAILY RECORDS'!$E$2:$E$19978,'DAILY RECORDS'!$B$2:$B$19978,C884,'DAILY RECORDS'!$G$2:$G$19978,"OUTWARD")</f>
        <v>20</v>
      </c>
      <c r="H884">
        <f t="shared" si="13"/>
        <v>172</v>
      </c>
      <c r="I884" t="s">
        <v>14</v>
      </c>
      <c r="J884" t="s">
        <v>8636</v>
      </c>
      <c r="K884" t="s">
        <v>846</v>
      </c>
      <c r="L884" s="124">
        <v>45727</v>
      </c>
    </row>
    <row r="885" spans="1:12" x14ac:dyDescent="0.25">
      <c r="A885">
        <v>881</v>
      </c>
      <c r="B885" t="s">
        <v>9992</v>
      </c>
      <c r="C885" s="14" t="s">
        <v>5097</v>
      </c>
      <c r="D885" t="s">
        <v>5098</v>
      </c>
      <c r="E885">
        <v>1858</v>
      </c>
      <c r="F885">
        <f>SUMIFS('DAILY RECORDS'!$E$2:$E$19978,'DAILY RECORDS'!$B$2:$B$19978,C885,'DAILY RECORDS'!$G$2:$G$19978,"INWARD")</f>
        <v>3</v>
      </c>
      <c r="G885">
        <f>SUMIFS('DAILY RECORDS'!$E$2:$E$19978,'DAILY RECORDS'!$B$2:$B$19978,C885,'DAILY RECORDS'!$G$2:$G$19978,"OUTWARD")</f>
        <v>52</v>
      </c>
      <c r="H885">
        <f t="shared" si="13"/>
        <v>1809</v>
      </c>
      <c r="I885" t="s">
        <v>14</v>
      </c>
      <c r="J885" t="s">
        <v>8636</v>
      </c>
      <c r="K885" t="s">
        <v>843</v>
      </c>
      <c r="L885" s="124">
        <v>45727</v>
      </c>
    </row>
    <row r="886" spans="1:12" x14ac:dyDescent="0.25">
      <c r="A886">
        <v>882</v>
      </c>
      <c r="B886" t="s">
        <v>9992</v>
      </c>
      <c r="C886" s="14" t="s">
        <v>5095</v>
      </c>
      <c r="D886" t="s">
        <v>5096</v>
      </c>
      <c r="E886">
        <v>0</v>
      </c>
      <c r="F886">
        <f>SUMIFS('DAILY RECORDS'!$E$2:$E$19978,'DAILY RECORDS'!$B$2:$B$19978,C886,'DAILY RECORDS'!$G$2:$G$19978,"INWARD")</f>
        <v>0</v>
      </c>
      <c r="G886">
        <f>SUMIFS('DAILY RECORDS'!$E$2:$E$19978,'DAILY RECORDS'!$B$2:$B$19978,C886,'DAILY RECORDS'!$G$2:$G$19978,"OUTWARD")</f>
        <v>0</v>
      </c>
      <c r="H886">
        <f t="shared" si="13"/>
        <v>0</v>
      </c>
      <c r="I886" t="s">
        <v>14</v>
      </c>
      <c r="J886" t="s">
        <v>8636</v>
      </c>
      <c r="K886" t="s">
        <v>841</v>
      </c>
      <c r="L886" s="124"/>
    </row>
    <row r="887" spans="1:12" x14ac:dyDescent="0.25">
      <c r="A887">
        <v>883</v>
      </c>
      <c r="B887" t="s">
        <v>9992</v>
      </c>
      <c r="C887" s="14" t="s">
        <v>10163</v>
      </c>
      <c r="D887" t="s">
        <v>5092</v>
      </c>
      <c r="E887">
        <v>182</v>
      </c>
      <c r="F887">
        <f>SUMIFS('DAILY RECORDS'!$E$2:$E$19978,'DAILY RECORDS'!$B$2:$B$19978,C887,'DAILY RECORDS'!$G$2:$G$19978,"INWARD")</f>
        <v>200</v>
      </c>
      <c r="G887">
        <f>SUMIFS('DAILY RECORDS'!$E$2:$E$19978,'DAILY RECORDS'!$B$2:$B$19978,C887,'DAILY RECORDS'!$G$2:$G$19978,"OUTWARD")</f>
        <v>226</v>
      </c>
      <c r="H887">
        <f t="shared" si="13"/>
        <v>156</v>
      </c>
      <c r="I887" t="s">
        <v>14</v>
      </c>
      <c r="J887" t="s">
        <v>8636</v>
      </c>
      <c r="K887" t="s">
        <v>8521</v>
      </c>
      <c r="L887" s="124">
        <v>45727</v>
      </c>
    </row>
    <row r="888" spans="1:12" x14ac:dyDescent="0.25">
      <c r="A888">
        <v>884</v>
      </c>
      <c r="B888" t="s">
        <v>9992</v>
      </c>
      <c r="C888" s="14" t="s">
        <v>5167</v>
      </c>
      <c r="D888" t="s">
        <v>5168</v>
      </c>
      <c r="E888">
        <v>24</v>
      </c>
      <c r="F888">
        <f>SUMIFS('DAILY RECORDS'!$E$2:$E$19978,'DAILY RECORDS'!$B$2:$B$19978,C888,'DAILY RECORDS'!$G$2:$G$19978,"INWARD")</f>
        <v>0</v>
      </c>
      <c r="G888">
        <f>SUMIFS('DAILY RECORDS'!$E$2:$E$19978,'DAILY RECORDS'!$B$2:$B$19978,C888,'DAILY RECORDS'!$G$2:$G$19978,"OUTWARD")</f>
        <v>20</v>
      </c>
      <c r="H888">
        <f t="shared" si="13"/>
        <v>4</v>
      </c>
      <c r="I888" t="s">
        <v>14</v>
      </c>
      <c r="J888" t="s">
        <v>8636</v>
      </c>
      <c r="K888" t="s">
        <v>1028</v>
      </c>
      <c r="L888" s="124">
        <v>45727</v>
      </c>
    </row>
    <row r="889" spans="1:12" x14ac:dyDescent="0.25">
      <c r="A889">
        <v>885</v>
      </c>
      <c r="B889" t="s">
        <v>9992</v>
      </c>
      <c r="C889" s="14" t="s">
        <v>5130</v>
      </c>
      <c r="D889" t="s">
        <v>5131</v>
      </c>
      <c r="E889">
        <v>28</v>
      </c>
      <c r="F889">
        <f>SUMIFS('DAILY RECORDS'!$E$2:$E$19978,'DAILY RECORDS'!$B$2:$B$19978,C889,'DAILY RECORDS'!$G$2:$G$19978,"INWARD")</f>
        <v>1</v>
      </c>
      <c r="G889">
        <f>SUMIFS('DAILY RECORDS'!$E$2:$E$19978,'DAILY RECORDS'!$B$2:$B$19978,C889,'DAILY RECORDS'!$G$2:$G$19978,"OUTWARD")</f>
        <v>0</v>
      </c>
      <c r="H889">
        <f t="shared" si="13"/>
        <v>29</v>
      </c>
      <c r="I889" t="s">
        <v>14</v>
      </c>
      <c r="J889" t="s">
        <v>8636</v>
      </c>
      <c r="K889" t="s">
        <v>1155</v>
      </c>
      <c r="L889" s="124">
        <v>45727</v>
      </c>
    </row>
    <row r="890" spans="1:12" x14ac:dyDescent="0.25">
      <c r="A890">
        <v>886</v>
      </c>
      <c r="B890" t="s">
        <v>9992</v>
      </c>
      <c r="C890" s="14" t="s">
        <v>5173</v>
      </c>
      <c r="D890" t="s">
        <v>5174</v>
      </c>
      <c r="E890">
        <v>24</v>
      </c>
      <c r="F890">
        <f>SUMIFS('DAILY RECORDS'!$E$2:$E$19978,'DAILY RECORDS'!$B$2:$B$19978,C890,'DAILY RECORDS'!$G$2:$G$19978,"INWARD")</f>
        <v>0</v>
      </c>
      <c r="G890">
        <f>SUMIFS('DAILY RECORDS'!$E$2:$E$19978,'DAILY RECORDS'!$B$2:$B$19978,C890,'DAILY RECORDS'!$G$2:$G$19978,"OUTWARD")</f>
        <v>0</v>
      </c>
      <c r="H890">
        <f t="shared" si="13"/>
        <v>24</v>
      </c>
      <c r="I890" t="s">
        <v>14</v>
      </c>
      <c r="J890" t="s">
        <v>8636</v>
      </c>
      <c r="K890" t="s">
        <v>915</v>
      </c>
      <c r="L890" s="124">
        <v>45727</v>
      </c>
    </row>
    <row r="891" spans="1:12" x14ac:dyDescent="0.25">
      <c r="A891">
        <v>887</v>
      </c>
      <c r="B891" t="s">
        <v>9992</v>
      </c>
      <c r="C891" s="14" t="s">
        <v>5079</v>
      </c>
      <c r="D891" t="s">
        <v>5080</v>
      </c>
      <c r="E891">
        <v>22</v>
      </c>
      <c r="F891">
        <f>SUMIFS('DAILY RECORDS'!$E$2:$E$19978,'DAILY RECORDS'!$B$2:$B$19978,C891,'DAILY RECORDS'!$G$2:$G$19978,"INWARD")</f>
        <v>0</v>
      </c>
      <c r="G891">
        <f>SUMIFS('DAILY RECORDS'!$E$2:$E$19978,'DAILY RECORDS'!$B$2:$B$19978,C891,'DAILY RECORDS'!$G$2:$G$19978,"OUTWARD")</f>
        <v>0</v>
      </c>
      <c r="H891">
        <f t="shared" si="13"/>
        <v>22</v>
      </c>
      <c r="I891" t="s">
        <v>14</v>
      </c>
      <c r="J891" t="s">
        <v>8636</v>
      </c>
      <c r="K891" t="s">
        <v>877</v>
      </c>
      <c r="L891" s="124">
        <v>45727</v>
      </c>
    </row>
    <row r="892" spans="1:12" x14ac:dyDescent="0.25">
      <c r="A892">
        <v>888</v>
      </c>
      <c r="B892" t="s">
        <v>9992</v>
      </c>
      <c r="C892" s="14" t="s">
        <v>5066</v>
      </c>
      <c r="D892" t="s">
        <v>5067</v>
      </c>
      <c r="E892">
        <v>40</v>
      </c>
      <c r="F892">
        <f>SUMIFS('DAILY RECORDS'!$E$2:$E$19978,'DAILY RECORDS'!$B$2:$B$19978,C892,'DAILY RECORDS'!$G$2:$G$19978,"INWARD")</f>
        <v>0</v>
      </c>
      <c r="G892">
        <f>SUMIFS('DAILY RECORDS'!$E$2:$E$19978,'DAILY RECORDS'!$B$2:$B$19978,C892,'DAILY RECORDS'!$G$2:$G$19978,"OUTWARD")</f>
        <v>0</v>
      </c>
      <c r="H892">
        <f t="shared" si="13"/>
        <v>40</v>
      </c>
      <c r="I892" t="s">
        <v>14</v>
      </c>
      <c r="J892" t="s">
        <v>8636</v>
      </c>
      <c r="K892" t="s">
        <v>1052</v>
      </c>
      <c r="L892" s="124">
        <v>45727</v>
      </c>
    </row>
    <row r="893" spans="1:12" x14ac:dyDescent="0.25">
      <c r="A893">
        <v>889</v>
      </c>
      <c r="B893" t="s">
        <v>9992</v>
      </c>
      <c r="C893" s="14" t="s">
        <v>5121</v>
      </c>
      <c r="D893" t="s">
        <v>5122</v>
      </c>
      <c r="E893">
        <v>32</v>
      </c>
      <c r="F893">
        <f>SUMIFS('DAILY RECORDS'!$E$2:$E$19978,'DAILY RECORDS'!$B$2:$B$19978,C893,'DAILY RECORDS'!$G$2:$G$19978,"INWARD")</f>
        <v>0</v>
      </c>
      <c r="G893">
        <f>SUMIFS('DAILY RECORDS'!$E$2:$E$19978,'DAILY RECORDS'!$B$2:$B$19978,C893,'DAILY RECORDS'!$G$2:$G$19978,"OUTWARD")</f>
        <v>0</v>
      </c>
      <c r="H893">
        <f t="shared" si="13"/>
        <v>32</v>
      </c>
      <c r="I893" t="s">
        <v>14</v>
      </c>
      <c r="J893" t="s">
        <v>8636</v>
      </c>
      <c r="K893" t="s">
        <v>11383</v>
      </c>
      <c r="L893" s="124">
        <v>45727</v>
      </c>
    </row>
    <row r="894" spans="1:12" x14ac:dyDescent="0.25">
      <c r="A894">
        <v>890</v>
      </c>
      <c r="B894" t="s">
        <v>9992</v>
      </c>
      <c r="C894" s="14" t="s">
        <v>5372</v>
      </c>
      <c r="D894" t="s">
        <v>5373</v>
      </c>
      <c r="E894">
        <v>450</v>
      </c>
      <c r="F894">
        <f>SUMIFS('DAILY RECORDS'!$E$2:$E$19978,'DAILY RECORDS'!$B$2:$B$19978,C894,'DAILY RECORDS'!$G$2:$G$19978,"INWARD")</f>
        <v>2218</v>
      </c>
      <c r="G894">
        <f>SUMIFS('DAILY RECORDS'!$E$2:$E$19978,'DAILY RECORDS'!$B$2:$B$19978,C894,'DAILY RECORDS'!$G$2:$G$19978,"OUTWARD")</f>
        <v>1642</v>
      </c>
      <c r="H894">
        <f t="shared" si="13"/>
        <v>1026</v>
      </c>
      <c r="I894" t="s">
        <v>14</v>
      </c>
      <c r="J894" t="s">
        <v>8636</v>
      </c>
      <c r="K894" t="s">
        <v>35</v>
      </c>
      <c r="L894" s="124">
        <v>45727</v>
      </c>
    </row>
    <row r="895" spans="1:12" x14ac:dyDescent="0.25">
      <c r="A895">
        <v>891</v>
      </c>
      <c r="B895" t="s">
        <v>9992</v>
      </c>
      <c r="C895" s="14" t="s">
        <v>5396</v>
      </c>
      <c r="D895" t="s">
        <v>5397</v>
      </c>
      <c r="E895">
        <v>162</v>
      </c>
      <c r="F895">
        <f>SUMIFS('DAILY RECORDS'!$E$2:$E$19978,'DAILY RECORDS'!$B$2:$B$19978,C895,'DAILY RECORDS'!$G$2:$G$19978,"INWARD")</f>
        <v>697</v>
      </c>
      <c r="G895">
        <f>SUMIFS('DAILY RECORDS'!$E$2:$E$19978,'DAILY RECORDS'!$B$2:$B$19978,C895,'DAILY RECORDS'!$G$2:$G$19978,"OUTWARD")</f>
        <v>680</v>
      </c>
      <c r="H895">
        <f t="shared" si="13"/>
        <v>179</v>
      </c>
      <c r="I895" t="s">
        <v>14</v>
      </c>
      <c r="J895" t="s">
        <v>8636</v>
      </c>
      <c r="K895" t="s">
        <v>687</v>
      </c>
      <c r="L895" s="124">
        <v>45774</v>
      </c>
    </row>
    <row r="896" spans="1:12" x14ac:dyDescent="0.25">
      <c r="A896">
        <v>892</v>
      </c>
      <c r="B896" t="s">
        <v>9992</v>
      </c>
      <c r="C896" s="14" t="s">
        <v>5376</v>
      </c>
      <c r="D896" t="s">
        <v>5377</v>
      </c>
      <c r="E896">
        <v>49</v>
      </c>
      <c r="F896">
        <f>SUMIFS('DAILY RECORDS'!$E$2:$E$19978,'DAILY RECORDS'!$B$2:$B$19978,C896,'DAILY RECORDS'!$G$2:$G$19978,"INWARD")</f>
        <v>615</v>
      </c>
      <c r="G896">
        <f>SUMIFS('DAILY RECORDS'!$E$2:$E$19978,'DAILY RECORDS'!$B$2:$B$19978,C896,'DAILY RECORDS'!$G$2:$G$19978,"OUTWARD")</f>
        <v>332</v>
      </c>
      <c r="H896">
        <f t="shared" si="13"/>
        <v>332</v>
      </c>
      <c r="I896" t="s">
        <v>14</v>
      </c>
      <c r="J896" t="s">
        <v>8636</v>
      </c>
      <c r="K896" t="s">
        <v>54</v>
      </c>
      <c r="L896" s="124">
        <v>45727</v>
      </c>
    </row>
    <row r="897" spans="1:12" x14ac:dyDescent="0.25">
      <c r="A897">
        <v>893</v>
      </c>
      <c r="B897" t="s">
        <v>9992</v>
      </c>
      <c r="C897" s="14" t="s">
        <v>5380</v>
      </c>
      <c r="D897" t="s">
        <v>5381</v>
      </c>
      <c r="E897">
        <v>82</v>
      </c>
      <c r="F897">
        <f>SUMIFS('DAILY RECORDS'!$E$2:$E$19978,'DAILY RECORDS'!$B$2:$B$19978,C897,'DAILY RECORDS'!$G$2:$G$19978,"INWARD")</f>
        <v>0</v>
      </c>
      <c r="G897">
        <f>SUMIFS('DAILY RECORDS'!$E$2:$E$19978,'DAILY RECORDS'!$B$2:$B$19978,C897,'DAILY RECORDS'!$G$2:$G$19978,"OUTWARD")</f>
        <v>20</v>
      </c>
      <c r="H897">
        <f t="shared" si="13"/>
        <v>62</v>
      </c>
      <c r="I897" t="s">
        <v>14</v>
      </c>
      <c r="J897" t="s">
        <v>8636</v>
      </c>
      <c r="K897" t="s">
        <v>709</v>
      </c>
      <c r="L897" s="124">
        <v>45727</v>
      </c>
    </row>
    <row r="898" spans="1:12" x14ac:dyDescent="0.25">
      <c r="A898">
        <v>894</v>
      </c>
      <c r="B898" t="s">
        <v>9992</v>
      </c>
      <c r="C898" s="14" t="s">
        <v>5404</v>
      </c>
      <c r="D898" t="s">
        <v>5405</v>
      </c>
      <c r="E898">
        <v>3</v>
      </c>
      <c r="F898">
        <f>SUMIFS('DAILY RECORDS'!$E$2:$E$19978,'DAILY RECORDS'!$B$2:$B$19978,C898,'DAILY RECORDS'!$G$2:$G$19978,"INWARD")</f>
        <v>350</v>
      </c>
      <c r="G898">
        <f>SUMIFS('DAILY RECORDS'!$E$2:$E$19978,'DAILY RECORDS'!$B$2:$B$19978,C898,'DAILY RECORDS'!$G$2:$G$19978,"OUTWARD")</f>
        <v>293</v>
      </c>
      <c r="H898">
        <f t="shared" si="13"/>
        <v>60</v>
      </c>
      <c r="I898" t="s">
        <v>14</v>
      </c>
      <c r="J898" t="s">
        <v>8636</v>
      </c>
      <c r="K898" t="s">
        <v>1305</v>
      </c>
      <c r="L898" s="124">
        <v>45727</v>
      </c>
    </row>
    <row r="899" spans="1:12" x14ac:dyDescent="0.25">
      <c r="A899">
        <v>895</v>
      </c>
      <c r="B899" t="s">
        <v>9992</v>
      </c>
      <c r="C899" s="14" t="s">
        <v>5374</v>
      </c>
      <c r="D899" t="s">
        <v>5375</v>
      </c>
      <c r="E899">
        <v>78</v>
      </c>
      <c r="F899">
        <f>SUMIFS('DAILY RECORDS'!$E$2:$E$19978,'DAILY RECORDS'!$B$2:$B$19978,C899,'DAILY RECORDS'!$G$2:$G$19978,"INWARD")</f>
        <v>200</v>
      </c>
      <c r="G899">
        <f>SUMIFS('DAILY RECORDS'!$E$2:$E$19978,'DAILY RECORDS'!$B$2:$B$19978,C899,'DAILY RECORDS'!$G$2:$G$19978,"OUTWARD")</f>
        <v>98</v>
      </c>
      <c r="H899">
        <f t="shared" si="13"/>
        <v>180</v>
      </c>
      <c r="I899" t="s">
        <v>14</v>
      </c>
      <c r="J899" t="s">
        <v>8636</v>
      </c>
      <c r="K899" t="s">
        <v>776</v>
      </c>
      <c r="L899" s="124">
        <v>45727</v>
      </c>
    </row>
    <row r="900" spans="1:12" x14ac:dyDescent="0.25">
      <c r="A900">
        <v>896</v>
      </c>
      <c r="B900" t="s">
        <v>9992</v>
      </c>
      <c r="C900" s="14" t="s">
        <v>5378</v>
      </c>
      <c r="D900" t="s">
        <v>5379</v>
      </c>
      <c r="E900">
        <v>54</v>
      </c>
      <c r="F900">
        <f>SUMIFS('DAILY RECORDS'!$E$2:$E$19978,'DAILY RECORDS'!$B$2:$B$19978,C900,'DAILY RECORDS'!$G$2:$G$19978,"INWARD")</f>
        <v>0</v>
      </c>
      <c r="G900">
        <f>SUMIFS('DAILY RECORDS'!$E$2:$E$19978,'DAILY RECORDS'!$B$2:$B$19978,C900,'DAILY RECORDS'!$G$2:$G$19978,"OUTWARD")</f>
        <v>30</v>
      </c>
      <c r="H900">
        <f t="shared" si="13"/>
        <v>24</v>
      </c>
      <c r="I900" t="s">
        <v>14</v>
      </c>
      <c r="J900" t="s">
        <v>8636</v>
      </c>
      <c r="K900" t="s">
        <v>966</v>
      </c>
      <c r="L900" s="124">
        <v>45727</v>
      </c>
    </row>
    <row r="901" spans="1:12" x14ac:dyDescent="0.25">
      <c r="A901">
        <v>897</v>
      </c>
      <c r="B901" t="s">
        <v>9992</v>
      </c>
      <c r="C901" s="14" t="s">
        <v>5406</v>
      </c>
      <c r="D901" t="s">
        <v>5407</v>
      </c>
      <c r="E901">
        <v>30</v>
      </c>
      <c r="F901">
        <f>SUMIFS('DAILY RECORDS'!$E$2:$E$19978,'DAILY RECORDS'!$B$2:$B$19978,C901,'DAILY RECORDS'!$G$2:$G$19978,"INWARD")</f>
        <v>0</v>
      </c>
      <c r="G901">
        <f>SUMIFS('DAILY RECORDS'!$E$2:$E$19978,'DAILY RECORDS'!$B$2:$B$19978,C901,'DAILY RECORDS'!$G$2:$G$19978,"OUTWARD")</f>
        <v>0</v>
      </c>
      <c r="H901">
        <f t="shared" si="13"/>
        <v>30</v>
      </c>
      <c r="I901" t="s">
        <v>14</v>
      </c>
      <c r="J901" t="s">
        <v>8636</v>
      </c>
      <c r="K901" t="s">
        <v>1302</v>
      </c>
      <c r="L901" s="124">
        <v>45727</v>
      </c>
    </row>
    <row r="902" spans="1:12" x14ac:dyDescent="0.25">
      <c r="A902">
        <v>898</v>
      </c>
      <c r="B902" t="s">
        <v>9992</v>
      </c>
      <c r="C902" s="14" t="s">
        <v>5402</v>
      </c>
      <c r="D902" t="s">
        <v>5403</v>
      </c>
      <c r="E902">
        <v>15</v>
      </c>
      <c r="F902">
        <f>SUMIFS('DAILY RECORDS'!$E$2:$E$19978,'DAILY RECORDS'!$B$2:$B$19978,C902,'DAILY RECORDS'!$G$2:$G$19978,"INWARD")</f>
        <v>0</v>
      </c>
      <c r="G902">
        <f>SUMIFS('DAILY RECORDS'!$E$2:$E$19978,'DAILY RECORDS'!$B$2:$B$19978,C902,'DAILY RECORDS'!$G$2:$G$19978,"OUTWARD")</f>
        <v>0</v>
      </c>
      <c r="H902">
        <f t="shared" ref="H902:H965" si="14">(E902+F902)-G902</f>
        <v>15</v>
      </c>
      <c r="I902" t="s">
        <v>14</v>
      </c>
      <c r="J902" t="s">
        <v>8636</v>
      </c>
      <c r="K902" t="s">
        <v>8762</v>
      </c>
      <c r="L902" s="124">
        <v>45727</v>
      </c>
    </row>
    <row r="903" spans="1:12" x14ac:dyDescent="0.25">
      <c r="A903">
        <v>899</v>
      </c>
      <c r="B903" t="s">
        <v>9992</v>
      </c>
      <c r="C903" s="14" t="s">
        <v>5386</v>
      </c>
      <c r="D903" t="s">
        <v>5387</v>
      </c>
      <c r="E903">
        <v>56</v>
      </c>
      <c r="F903">
        <f>SUMIFS('DAILY RECORDS'!$E$2:$E$19978,'DAILY RECORDS'!$B$2:$B$19978,C903,'DAILY RECORDS'!$G$2:$G$19978,"INWARD")</f>
        <v>60</v>
      </c>
      <c r="G903">
        <f>SUMIFS('DAILY RECORDS'!$E$2:$E$19978,'DAILY RECORDS'!$B$2:$B$19978,C903,'DAILY RECORDS'!$G$2:$G$19978,"OUTWARD")</f>
        <v>110</v>
      </c>
      <c r="H903">
        <f t="shared" si="14"/>
        <v>6</v>
      </c>
      <c r="I903" t="s">
        <v>14</v>
      </c>
      <c r="J903" t="s">
        <v>8636</v>
      </c>
      <c r="K903" t="s">
        <v>9966</v>
      </c>
      <c r="L903" s="124">
        <v>45727</v>
      </c>
    </row>
    <row r="904" spans="1:12" x14ac:dyDescent="0.25">
      <c r="A904">
        <v>900</v>
      </c>
      <c r="B904" t="s">
        <v>9992</v>
      </c>
      <c r="C904" s="14" t="s">
        <v>5390</v>
      </c>
      <c r="D904" t="s">
        <v>5391</v>
      </c>
      <c r="E904">
        <v>184</v>
      </c>
      <c r="F904">
        <f>SUMIFS('DAILY RECORDS'!$E$2:$E$19978,'DAILY RECORDS'!$B$2:$B$19978,C904,'DAILY RECORDS'!$G$2:$G$19978,"INWARD")</f>
        <v>339</v>
      </c>
      <c r="G904">
        <f>SUMIFS('DAILY RECORDS'!$E$2:$E$19978,'DAILY RECORDS'!$B$2:$B$19978,C904,'DAILY RECORDS'!$G$2:$G$19978,"OUTWARD")</f>
        <v>510</v>
      </c>
      <c r="H904">
        <f t="shared" si="14"/>
        <v>13</v>
      </c>
      <c r="I904" t="s">
        <v>14</v>
      </c>
      <c r="J904" t="s">
        <v>8636</v>
      </c>
      <c r="K904" t="s">
        <v>767</v>
      </c>
      <c r="L904" s="124">
        <v>45727</v>
      </c>
    </row>
    <row r="905" spans="1:12" x14ac:dyDescent="0.25">
      <c r="A905">
        <v>901</v>
      </c>
      <c r="B905" t="s">
        <v>9992</v>
      </c>
      <c r="C905" s="14" t="s">
        <v>10237</v>
      </c>
      <c r="D905" t="s">
        <v>18</v>
      </c>
      <c r="E905">
        <v>108</v>
      </c>
      <c r="F905">
        <f>SUMIFS('DAILY RECORDS'!$E$2:$E$19978,'DAILY RECORDS'!$B$2:$B$19978,C905,'DAILY RECORDS'!$G$2:$G$19978,"INWARD")</f>
        <v>50</v>
      </c>
      <c r="G905">
        <f>SUMIFS('DAILY RECORDS'!$E$2:$E$19978,'DAILY RECORDS'!$B$2:$B$19978,C905,'DAILY RECORDS'!$G$2:$G$19978,"OUTWARD")</f>
        <v>132</v>
      </c>
      <c r="H905">
        <f t="shared" si="14"/>
        <v>26</v>
      </c>
      <c r="I905" t="s">
        <v>14</v>
      </c>
      <c r="J905" t="s">
        <v>8636</v>
      </c>
      <c r="K905" t="s">
        <v>767</v>
      </c>
      <c r="L905" s="124">
        <v>45727</v>
      </c>
    </row>
    <row r="906" spans="1:12" x14ac:dyDescent="0.25">
      <c r="A906">
        <v>902</v>
      </c>
      <c r="B906" t="s">
        <v>9992</v>
      </c>
      <c r="C906" s="14" t="s">
        <v>5388</v>
      </c>
      <c r="D906" t="s">
        <v>5389</v>
      </c>
      <c r="E906">
        <v>40</v>
      </c>
      <c r="F906">
        <f>SUMIFS('DAILY RECORDS'!$E$2:$E$19978,'DAILY RECORDS'!$B$2:$B$19978,C906,'DAILY RECORDS'!$G$2:$G$19978,"INWARD")</f>
        <v>0</v>
      </c>
      <c r="G906">
        <f>SUMIFS('DAILY RECORDS'!$E$2:$E$19978,'DAILY RECORDS'!$B$2:$B$19978,C906,'DAILY RECORDS'!$G$2:$G$19978,"OUTWARD")</f>
        <v>0</v>
      </c>
      <c r="H906">
        <f t="shared" si="14"/>
        <v>40</v>
      </c>
      <c r="I906" t="s">
        <v>14</v>
      </c>
      <c r="J906" t="s">
        <v>8636</v>
      </c>
      <c r="K906" t="s">
        <v>2089</v>
      </c>
      <c r="L906" s="124">
        <v>45727</v>
      </c>
    </row>
    <row r="907" spans="1:12" x14ac:dyDescent="0.25">
      <c r="A907">
        <v>903</v>
      </c>
      <c r="B907" t="s">
        <v>9992</v>
      </c>
      <c r="C907" s="14" t="s">
        <v>5384</v>
      </c>
      <c r="D907" t="s">
        <v>5385</v>
      </c>
      <c r="E907">
        <v>192</v>
      </c>
      <c r="F907">
        <f>SUMIFS('DAILY RECORDS'!$E$2:$E$19978,'DAILY RECORDS'!$B$2:$B$19978,C907,'DAILY RECORDS'!$G$2:$G$19978,"INWARD")</f>
        <v>669</v>
      </c>
      <c r="G907">
        <f>SUMIFS('DAILY RECORDS'!$E$2:$E$19978,'DAILY RECORDS'!$B$2:$B$19978,C907,'DAILY RECORDS'!$G$2:$G$19978,"OUTWARD")</f>
        <v>648</v>
      </c>
      <c r="H907">
        <f t="shared" si="14"/>
        <v>213</v>
      </c>
      <c r="I907" t="s">
        <v>14</v>
      </c>
      <c r="J907" t="s">
        <v>8636</v>
      </c>
      <c r="K907" t="s">
        <v>9513</v>
      </c>
      <c r="L907" s="124">
        <v>45727</v>
      </c>
    </row>
    <row r="908" spans="1:12" x14ac:dyDescent="0.25">
      <c r="A908">
        <v>904</v>
      </c>
      <c r="B908" t="s">
        <v>9992</v>
      </c>
      <c r="C908" s="14" t="s">
        <v>5408</v>
      </c>
      <c r="D908" t="s">
        <v>5409</v>
      </c>
      <c r="E908">
        <v>30</v>
      </c>
      <c r="F908">
        <f>SUMIFS('DAILY RECORDS'!$E$2:$E$19978,'DAILY RECORDS'!$B$2:$B$19978,C908,'DAILY RECORDS'!$G$2:$G$19978,"INWARD")</f>
        <v>0</v>
      </c>
      <c r="G908">
        <f>SUMIFS('DAILY RECORDS'!$E$2:$E$19978,'DAILY RECORDS'!$B$2:$B$19978,C908,'DAILY RECORDS'!$G$2:$G$19978,"OUTWARD")</f>
        <v>24</v>
      </c>
      <c r="H908">
        <f t="shared" si="14"/>
        <v>6</v>
      </c>
      <c r="I908" t="s">
        <v>14</v>
      </c>
      <c r="J908" t="s">
        <v>8636</v>
      </c>
      <c r="K908" t="s">
        <v>55</v>
      </c>
      <c r="L908" s="124">
        <v>45727</v>
      </c>
    </row>
    <row r="909" spans="1:12" x14ac:dyDescent="0.25">
      <c r="A909">
        <v>905</v>
      </c>
      <c r="B909" t="s">
        <v>9992</v>
      </c>
      <c r="C909" s="14" t="s">
        <v>5400</v>
      </c>
      <c r="D909" t="s">
        <v>5401</v>
      </c>
      <c r="E909">
        <v>147</v>
      </c>
      <c r="F909">
        <f>SUMIFS('DAILY RECORDS'!$E$2:$E$19978,'DAILY RECORDS'!$B$2:$B$19978,C909,'DAILY RECORDS'!$G$2:$G$19978,"INWARD")</f>
        <v>8</v>
      </c>
      <c r="G909">
        <f>SUMIFS('DAILY RECORDS'!$E$2:$E$19978,'DAILY RECORDS'!$B$2:$B$19978,C909,'DAILY RECORDS'!$G$2:$G$19978,"OUTWARD")</f>
        <v>54</v>
      </c>
      <c r="H909">
        <f t="shared" si="14"/>
        <v>101</v>
      </c>
      <c r="I909" t="s">
        <v>14</v>
      </c>
      <c r="J909" t="s">
        <v>8636</v>
      </c>
      <c r="K909" t="s">
        <v>1021</v>
      </c>
      <c r="L909" s="124">
        <v>45727</v>
      </c>
    </row>
    <row r="910" spans="1:12" x14ac:dyDescent="0.25">
      <c r="A910">
        <v>906</v>
      </c>
      <c r="B910" t="s">
        <v>9992</v>
      </c>
      <c r="C910" s="14" t="s">
        <v>5416</v>
      </c>
      <c r="D910" t="s">
        <v>5417</v>
      </c>
      <c r="E910">
        <v>3</v>
      </c>
      <c r="F910">
        <f>SUMIFS('DAILY RECORDS'!$E$2:$E$19978,'DAILY RECORDS'!$B$2:$B$19978,C910,'DAILY RECORDS'!$G$2:$G$19978,"INWARD")</f>
        <v>538</v>
      </c>
      <c r="G910">
        <f>SUMIFS('DAILY RECORDS'!$E$2:$E$19978,'DAILY RECORDS'!$B$2:$B$19978,C910,'DAILY RECORDS'!$G$2:$G$19978,"OUTWARD")</f>
        <v>20</v>
      </c>
      <c r="H910">
        <f t="shared" si="14"/>
        <v>521</v>
      </c>
      <c r="I910" t="s">
        <v>14</v>
      </c>
      <c r="J910" t="s">
        <v>8636</v>
      </c>
      <c r="K910" t="s">
        <v>1344</v>
      </c>
      <c r="L910" s="124">
        <v>45727</v>
      </c>
    </row>
    <row r="911" spans="1:12" x14ac:dyDescent="0.25">
      <c r="A911">
        <v>907</v>
      </c>
      <c r="B911" t="s">
        <v>9992</v>
      </c>
      <c r="C911" s="14" t="s">
        <v>5412</v>
      </c>
      <c r="D911" t="s">
        <v>5413</v>
      </c>
      <c r="E911">
        <v>40</v>
      </c>
      <c r="F911">
        <f>SUMIFS('DAILY RECORDS'!$E$2:$E$19978,'DAILY RECORDS'!$B$2:$B$19978,C911,'DAILY RECORDS'!$G$2:$G$19978,"INWARD")</f>
        <v>0</v>
      </c>
      <c r="G911">
        <f>SUMIFS('DAILY RECORDS'!$E$2:$E$19978,'DAILY RECORDS'!$B$2:$B$19978,C911,'DAILY RECORDS'!$G$2:$G$19978,"OUTWARD")</f>
        <v>20</v>
      </c>
      <c r="H911">
        <f t="shared" si="14"/>
        <v>20</v>
      </c>
      <c r="I911" t="s">
        <v>14</v>
      </c>
      <c r="J911" t="s">
        <v>8636</v>
      </c>
      <c r="K911" t="s">
        <v>8630</v>
      </c>
      <c r="L911" s="124">
        <v>45727</v>
      </c>
    </row>
    <row r="912" spans="1:12" x14ac:dyDescent="0.25">
      <c r="A912">
        <v>908</v>
      </c>
      <c r="B912" t="s">
        <v>9992</v>
      </c>
      <c r="C912" s="14" t="s">
        <v>5398</v>
      </c>
      <c r="D912" t="s">
        <v>5399</v>
      </c>
      <c r="E912">
        <v>0</v>
      </c>
      <c r="F912">
        <f>SUMIFS('DAILY RECORDS'!$E$2:$E$19978,'DAILY RECORDS'!$B$2:$B$19978,C912,'DAILY RECORDS'!$G$2:$G$19978,"INWARD")</f>
        <v>90</v>
      </c>
      <c r="G912">
        <f>SUMIFS('DAILY RECORDS'!$E$2:$E$19978,'DAILY RECORDS'!$B$2:$B$19978,C912,'DAILY RECORDS'!$G$2:$G$19978,"OUTWARD")</f>
        <v>60</v>
      </c>
      <c r="H912">
        <f t="shared" si="14"/>
        <v>30</v>
      </c>
      <c r="I912" t="s">
        <v>14</v>
      </c>
      <c r="J912" t="s">
        <v>8636</v>
      </c>
      <c r="K912" t="s">
        <v>761</v>
      </c>
      <c r="L912" s="124">
        <v>45727</v>
      </c>
    </row>
    <row r="913" spans="1:12" x14ac:dyDescent="0.25">
      <c r="A913">
        <v>909</v>
      </c>
      <c r="B913" t="s">
        <v>9992</v>
      </c>
      <c r="C913" s="14" t="s">
        <v>5382</v>
      </c>
      <c r="D913" t="s">
        <v>5383</v>
      </c>
      <c r="E913">
        <v>19</v>
      </c>
      <c r="F913">
        <f>SUMIFS('DAILY RECORDS'!$E$2:$E$19978,'DAILY RECORDS'!$B$2:$B$19978,C913,'DAILY RECORDS'!$G$2:$G$19978,"INWARD")</f>
        <v>0</v>
      </c>
      <c r="G913">
        <f>SUMIFS('DAILY RECORDS'!$E$2:$E$19978,'DAILY RECORDS'!$B$2:$B$19978,C913,'DAILY RECORDS'!$G$2:$G$19978,"OUTWARD")</f>
        <v>10</v>
      </c>
      <c r="H913">
        <f t="shared" si="14"/>
        <v>9</v>
      </c>
      <c r="I913" t="s">
        <v>14</v>
      </c>
      <c r="J913" t="s">
        <v>8636</v>
      </c>
      <c r="K913" t="s">
        <v>1017</v>
      </c>
      <c r="L913" s="124">
        <v>45727</v>
      </c>
    </row>
    <row r="914" spans="1:12" x14ac:dyDescent="0.25">
      <c r="A914">
        <v>910</v>
      </c>
      <c r="B914" t="s">
        <v>9992</v>
      </c>
      <c r="C914" s="14" t="s">
        <v>5434</v>
      </c>
      <c r="D914" t="s">
        <v>5435</v>
      </c>
      <c r="E914">
        <v>16</v>
      </c>
      <c r="F914">
        <f>SUMIFS('DAILY RECORDS'!$E$2:$E$19978,'DAILY RECORDS'!$B$2:$B$19978,C914,'DAILY RECORDS'!$G$2:$G$19978,"INWARD")</f>
        <v>0</v>
      </c>
      <c r="G914">
        <f>SUMIFS('DAILY RECORDS'!$E$2:$E$19978,'DAILY RECORDS'!$B$2:$B$19978,C914,'DAILY RECORDS'!$G$2:$G$19978,"OUTWARD")</f>
        <v>0</v>
      </c>
      <c r="H914">
        <f t="shared" si="14"/>
        <v>16</v>
      </c>
      <c r="I914" t="s">
        <v>25</v>
      </c>
      <c r="J914" t="s">
        <v>8636</v>
      </c>
      <c r="K914" t="s">
        <v>1334</v>
      </c>
      <c r="L914" s="124">
        <v>45727</v>
      </c>
    </row>
    <row r="915" spans="1:12" x14ac:dyDescent="0.25">
      <c r="A915">
        <v>911</v>
      </c>
      <c r="B915" t="s">
        <v>9992</v>
      </c>
      <c r="C915" s="14" t="s">
        <v>5464</v>
      </c>
      <c r="D915" t="s">
        <v>5465</v>
      </c>
      <c r="E915">
        <v>23</v>
      </c>
      <c r="F915">
        <f>SUMIFS('DAILY RECORDS'!$E$2:$E$19978,'DAILY RECORDS'!$B$2:$B$19978,C915,'DAILY RECORDS'!$G$2:$G$19978,"INWARD")</f>
        <v>450</v>
      </c>
      <c r="G915">
        <f>SUMIFS('DAILY RECORDS'!$E$2:$E$19978,'DAILY RECORDS'!$B$2:$B$19978,C915,'DAILY RECORDS'!$G$2:$G$19978,"OUTWARD")</f>
        <v>0</v>
      </c>
      <c r="H915">
        <f t="shared" si="14"/>
        <v>473</v>
      </c>
      <c r="I915" t="s">
        <v>25</v>
      </c>
      <c r="J915" t="s">
        <v>8636</v>
      </c>
      <c r="K915" t="s">
        <v>1337</v>
      </c>
      <c r="L915" s="124">
        <v>45727</v>
      </c>
    </row>
    <row r="916" spans="1:12" x14ac:dyDescent="0.25">
      <c r="A916">
        <v>912</v>
      </c>
      <c r="B916" t="s">
        <v>9992</v>
      </c>
      <c r="C916" s="14" t="s">
        <v>5444</v>
      </c>
      <c r="D916" t="s">
        <v>5445</v>
      </c>
      <c r="E916">
        <v>31</v>
      </c>
      <c r="F916">
        <f>SUMIFS('DAILY RECORDS'!$E$2:$E$19978,'DAILY RECORDS'!$B$2:$B$19978,C916,'DAILY RECORDS'!$G$2:$G$19978,"INWARD")</f>
        <v>0</v>
      </c>
      <c r="G916">
        <f>SUMIFS('DAILY RECORDS'!$E$2:$E$19978,'DAILY RECORDS'!$B$2:$B$19978,C916,'DAILY RECORDS'!$G$2:$G$19978,"OUTWARD")</f>
        <v>0</v>
      </c>
      <c r="H916">
        <f t="shared" si="14"/>
        <v>31</v>
      </c>
      <c r="I916" t="s">
        <v>25</v>
      </c>
      <c r="J916" t="s">
        <v>8636</v>
      </c>
      <c r="K916" t="s">
        <v>8629</v>
      </c>
      <c r="L916" s="124">
        <v>45727</v>
      </c>
    </row>
    <row r="917" spans="1:12" x14ac:dyDescent="0.25">
      <c r="A917">
        <v>913</v>
      </c>
      <c r="B917" t="s">
        <v>9992</v>
      </c>
      <c r="C917" s="14" t="s">
        <v>5420</v>
      </c>
      <c r="D917" t="s">
        <v>5421</v>
      </c>
      <c r="E917">
        <v>39</v>
      </c>
      <c r="F917">
        <f>SUMIFS('DAILY RECORDS'!$E$2:$E$19978,'DAILY RECORDS'!$B$2:$B$19978,C917,'DAILY RECORDS'!$G$2:$G$19978,"INWARD")</f>
        <v>0</v>
      </c>
      <c r="G917">
        <f>SUMIFS('DAILY RECORDS'!$E$2:$E$19978,'DAILY RECORDS'!$B$2:$B$19978,C917,'DAILY RECORDS'!$G$2:$G$19978,"OUTWARD")</f>
        <v>0</v>
      </c>
      <c r="H917">
        <f t="shared" si="14"/>
        <v>39</v>
      </c>
      <c r="I917" t="s">
        <v>14</v>
      </c>
      <c r="J917" t="s">
        <v>8636</v>
      </c>
      <c r="K917" t="s">
        <v>58</v>
      </c>
      <c r="L917" s="124">
        <v>45727</v>
      </c>
    </row>
    <row r="918" spans="1:12" x14ac:dyDescent="0.25">
      <c r="A918">
        <v>914</v>
      </c>
      <c r="B918" t="s">
        <v>9992</v>
      </c>
      <c r="C918" s="14" t="s">
        <v>10251</v>
      </c>
      <c r="D918" t="s">
        <v>5433</v>
      </c>
      <c r="E918">
        <v>120</v>
      </c>
      <c r="F918">
        <f>SUMIFS('DAILY RECORDS'!$E$2:$E$19978,'DAILY RECORDS'!$B$2:$B$19978,C918,'DAILY RECORDS'!$G$2:$G$19978,"INWARD")</f>
        <v>0</v>
      </c>
      <c r="G918">
        <f>SUMIFS('DAILY RECORDS'!$E$2:$E$19978,'DAILY RECORDS'!$B$2:$B$19978,C918,'DAILY RECORDS'!$G$2:$G$19978,"OUTWARD")</f>
        <v>101</v>
      </c>
      <c r="H918">
        <f t="shared" si="14"/>
        <v>19</v>
      </c>
      <c r="I918" t="s">
        <v>25</v>
      </c>
      <c r="J918" t="s">
        <v>8636</v>
      </c>
      <c r="K918" t="s">
        <v>747</v>
      </c>
      <c r="L918" s="124">
        <v>45727</v>
      </c>
    </row>
    <row r="919" spans="1:12" x14ac:dyDescent="0.25">
      <c r="A919">
        <v>915</v>
      </c>
      <c r="B919" t="s">
        <v>9992</v>
      </c>
      <c r="C919" s="14" t="s">
        <v>5423</v>
      </c>
      <c r="D919" t="s">
        <v>5424</v>
      </c>
      <c r="E919">
        <v>916</v>
      </c>
      <c r="F919">
        <f>SUMIFS('DAILY RECORDS'!$E$2:$E$19978,'DAILY RECORDS'!$B$2:$B$19978,C919,'DAILY RECORDS'!$G$2:$G$19978,"INWARD")</f>
        <v>2444.5</v>
      </c>
      <c r="G919">
        <f>SUMIFS('DAILY RECORDS'!$E$2:$E$19978,'DAILY RECORDS'!$B$2:$B$19978,C919,'DAILY RECORDS'!$G$2:$G$19978,"OUTWARD")</f>
        <v>1412</v>
      </c>
      <c r="H919">
        <f t="shared" si="14"/>
        <v>1948.5</v>
      </c>
      <c r="I919" t="s">
        <v>25</v>
      </c>
      <c r="J919" t="s">
        <v>8636</v>
      </c>
      <c r="K919" t="s">
        <v>750</v>
      </c>
      <c r="L919" s="124">
        <v>45727</v>
      </c>
    </row>
    <row r="920" spans="1:12" x14ac:dyDescent="0.25">
      <c r="A920">
        <v>916</v>
      </c>
      <c r="B920" t="s">
        <v>9992</v>
      </c>
      <c r="C920" s="14" t="s">
        <v>5450</v>
      </c>
      <c r="D920" t="s">
        <v>5451</v>
      </c>
      <c r="E920">
        <v>413</v>
      </c>
      <c r="F920">
        <f>SUMIFS('DAILY RECORDS'!$E$2:$E$19978,'DAILY RECORDS'!$B$2:$B$19978,C920,'DAILY RECORDS'!$G$2:$G$19978,"INWARD")</f>
        <v>656</v>
      </c>
      <c r="G920">
        <f>SUMIFS('DAILY RECORDS'!$E$2:$E$19978,'DAILY RECORDS'!$B$2:$B$19978,C920,'DAILY RECORDS'!$G$2:$G$19978,"OUTWARD")</f>
        <v>590</v>
      </c>
      <c r="H920">
        <f t="shared" si="14"/>
        <v>479</v>
      </c>
      <c r="I920" t="s">
        <v>25</v>
      </c>
      <c r="J920" t="s">
        <v>8636</v>
      </c>
      <c r="K920" t="s">
        <v>736</v>
      </c>
      <c r="L920" s="124">
        <v>45727</v>
      </c>
    </row>
    <row r="921" spans="1:12" x14ac:dyDescent="0.25">
      <c r="A921">
        <v>917</v>
      </c>
      <c r="B921" t="s">
        <v>9992</v>
      </c>
      <c r="C921" s="14" t="s">
        <v>5427</v>
      </c>
      <c r="D921" t="s">
        <v>5428</v>
      </c>
      <c r="E921">
        <v>39</v>
      </c>
      <c r="F921">
        <f>SUMIFS('DAILY RECORDS'!$E$2:$E$19978,'DAILY RECORDS'!$B$2:$B$19978,C921,'DAILY RECORDS'!$G$2:$G$19978,"INWARD")</f>
        <v>200</v>
      </c>
      <c r="G921">
        <f>SUMIFS('DAILY RECORDS'!$E$2:$E$19978,'DAILY RECORDS'!$B$2:$B$19978,C921,'DAILY RECORDS'!$G$2:$G$19978,"OUTWARD")</f>
        <v>238</v>
      </c>
      <c r="H921">
        <f t="shared" si="14"/>
        <v>1</v>
      </c>
      <c r="I921" t="s">
        <v>25</v>
      </c>
      <c r="J921" t="s">
        <v>8636</v>
      </c>
      <c r="K921" t="s">
        <v>739</v>
      </c>
      <c r="L921" s="124">
        <v>45727</v>
      </c>
    </row>
    <row r="922" spans="1:12" x14ac:dyDescent="0.25">
      <c r="A922">
        <v>918</v>
      </c>
      <c r="B922" t="s">
        <v>9992</v>
      </c>
      <c r="C922" s="14" t="s">
        <v>5436</v>
      </c>
      <c r="D922" t="s">
        <v>5437</v>
      </c>
      <c r="E922">
        <v>353</v>
      </c>
      <c r="F922">
        <f>SUMIFS('DAILY RECORDS'!$E$2:$E$19978,'DAILY RECORDS'!$B$2:$B$19978,C922,'DAILY RECORDS'!$G$2:$G$19978,"INWARD")</f>
        <v>543</v>
      </c>
      <c r="G922">
        <f>SUMIFS('DAILY RECORDS'!$E$2:$E$19978,'DAILY RECORDS'!$B$2:$B$19978,C922,'DAILY RECORDS'!$G$2:$G$19978,"OUTWARD")</f>
        <v>90</v>
      </c>
      <c r="H922">
        <f t="shared" si="14"/>
        <v>806</v>
      </c>
      <c r="I922" t="s">
        <v>25</v>
      </c>
      <c r="J922" t="s">
        <v>8636</v>
      </c>
      <c r="K922" t="s">
        <v>742</v>
      </c>
      <c r="L922" s="124">
        <v>45727</v>
      </c>
    </row>
    <row r="923" spans="1:12" x14ac:dyDescent="0.25">
      <c r="A923">
        <v>919</v>
      </c>
      <c r="B923" t="s">
        <v>9992</v>
      </c>
      <c r="C923" s="14" t="s">
        <v>5452</v>
      </c>
      <c r="D923" t="s">
        <v>5453</v>
      </c>
      <c r="E923">
        <v>17</v>
      </c>
      <c r="F923">
        <f>SUMIFS('DAILY RECORDS'!$E$2:$E$19978,'DAILY RECORDS'!$B$2:$B$19978,C923,'DAILY RECORDS'!$G$2:$G$19978,"INWARD")</f>
        <v>0</v>
      </c>
      <c r="G923">
        <f>SUMIFS('DAILY RECORDS'!$E$2:$E$19978,'DAILY RECORDS'!$B$2:$B$19978,C923,'DAILY RECORDS'!$G$2:$G$19978,"OUTWARD")</f>
        <v>0</v>
      </c>
      <c r="H923">
        <f t="shared" si="14"/>
        <v>17</v>
      </c>
      <c r="I923" t="s">
        <v>25</v>
      </c>
      <c r="J923" t="s">
        <v>8636</v>
      </c>
      <c r="K923" t="s">
        <v>733</v>
      </c>
      <c r="L923" s="124">
        <v>45727</v>
      </c>
    </row>
    <row r="924" spans="1:12" x14ac:dyDescent="0.25">
      <c r="A924">
        <v>920</v>
      </c>
      <c r="B924" t="s">
        <v>9992</v>
      </c>
      <c r="C924" s="14" t="s">
        <v>5438</v>
      </c>
      <c r="D924" t="s">
        <v>5439</v>
      </c>
      <c r="E924">
        <v>157</v>
      </c>
      <c r="F924">
        <f>SUMIFS('DAILY RECORDS'!$E$2:$E$19978,'DAILY RECORDS'!$B$2:$B$19978,C924,'DAILY RECORDS'!$G$2:$G$19978,"INWARD")</f>
        <v>0</v>
      </c>
      <c r="G924">
        <f>SUMIFS('DAILY RECORDS'!$E$2:$E$19978,'DAILY RECORDS'!$B$2:$B$19978,C924,'DAILY RECORDS'!$G$2:$G$19978,"OUTWARD")</f>
        <v>0</v>
      </c>
      <c r="H924">
        <f t="shared" si="14"/>
        <v>157</v>
      </c>
      <c r="I924" t="s">
        <v>25</v>
      </c>
      <c r="J924" t="s">
        <v>8636</v>
      </c>
      <c r="K924" t="s">
        <v>1532</v>
      </c>
      <c r="L924" s="124">
        <v>45727</v>
      </c>
    </row>
    <row r="925" spans="1:12" x14ac:dyDescent="0.25">
      <c r="A925">
        <v>921</v>
      </c>
      <c r="B925" t="s">
        <v>9992</v>
      </c>
      <c r="C925" s="14" t="s">
        <v>5440</v>
      </c>
      <c r="D925" t="s">
        <v>5441</v>
      </c>
      <c r="E925">
        <v>118.25</v>
      </c>
      <c r="F925">
        <f>SUMIFS('DAILY RECORDS'!$E$2:$E$19978,'DAILY RECORDS'!$B$2:$B$19978,C925,'DAILY RECORDS'!$G$2:$G$19978,"INWARD")</f>
        <v>0</v>
      </c>
      <c r="G925">
        <f>SUMIFS('DAILY RECORDS'!$E$2:$E$19978,'DAILY RECORDS'!$B$2:$B$19978,C925,'DAILY RECORDS'!$G$2:$G$19978,"OUTWARD")</f>
        <v>0</v>
      </c>
      <c r="H925">
        <f t="shared" si="14"/>
        <v>118.25</v>
      </c>
      <c r="I925" t="s">
        <v>25</v>
      </c>
      <c r="J925" t="s">
        <v>8636</v>
      </c>
      <c r="K925" t="s">
        <v>8408</v>
      </c>
      <c r="L925" s="124">
        <v>45743</v>
      </c>
    </row>
    <row r="926" spans="1:12" x14ac:dyDescent="0.25">
      <c r="A926">
        <v>922</v>
      </c>
      <c r="B926" t="s">
        <v>9992</v>
      </c>
      <c r="C926" s="14" t="s">
        <v>5425</v>
      </c>
      <c r="D926" t="s">
        <v>5426</v>
      </c>
      <c r="E926">
        <v>128</v>
      </c>
      <c r="F926">
        <f>SUMIFS('DAILY RECORDS'!$E$2:$E$19978,'DAILY RECORDS'!$B$2:$B$19978,C926,'DAILY RECORDS'!$G$2:$G$19978,"INWARD")</f>
        <v>4</v>
      </c>
      <c r="G926">
        <f>SUMIFS('DAILY RECORDS'!$E$2:$E$19978,'DAILY RECORDS'!$B$2:$B$19978,C926,'DAILY RECORDS'!$G$2:$G$19978,"OUTWARD")</f>
        <v>18</v>
      </c>
      <c r="H926">
        <f t="shared" si="14"/>
        <v>114</v>
      </c>
      <c r="I926" t="s">
        <v>25</v>
      </c>
      <c r="J926" t="s">
        <v>8636</v>
      </c>
      <c r="K926" t="s">
        <v>8409</v>
      </c>
      <c r="L926" s="124">
        <v>45727</v>
      </c>
    </row>
    <row r="927" spans="1:12" x14ac:dyDescent="0.25">
      <c r="A927">
        <v>923</v>
      </c>
      <c r="B927" t="s">
        <v>9992</v>
      </c>
      <c r="C927" s="14" t="s">
        <v>5470</v>
      </c>
      <c r="D927" t="s">
        <v>5471</v>
      </c>
      <c r="E927">
        <v>72</v>
      </c>
      <c r="F927">
        <f>SUMIFS('DAILY RECORDS'!$E$2:$E$19978,'DAILY RECORDS'!$B$2:$B$19978,C927,'DAILY RECORDS'!$G$2:$G$19978,"INWARD")</f>
        <v>0</v>
      </c>
      <c r="G927">
        <f>SUMIFS('DAILY RECORDS'!$E$2:$E$19978,'DAILY RECORDS'!$B$2:$B$19978,C927,'DAILY RECORDS'!$G$2:$G$19978,"OUTWARD")</f>
        <v>20</v>
      </c>
      <c r="H927">
        <f t="shared" si="14"/>
        <v>52</v>
      </c>
      <c r="I927" t="s">
        <v>14</v>
      </c>
      <c r="J927" t="s">
        <v>8636</v>
      </c>
      <c r="K927" t="s">
        <v>62</v>
      </c>
      <c r="L927" s="124">
        <v>45733</v>
      </c>
    </row>
    <row r="928" spans="1:12" x14ac:dyDescent="0.25">
      <c r="A928">
        <v>924</v>
      </c>
      <c r="B928" t="s">
        <v>9992</v>
      </c>
      <c r="C928" s="14" t="s">
        <v>5488</v>
      </c>
      <c r="D928" t="s">
        <v>5489</v>
      </c>
      <c r="E928">
        <v>0</v>
      </c>
      <c r="F928">
        <f>SUMIFS('DAILY RECORDS'!$E$2:$E$19978,'DAILY RECORDS'!$B$2:$B$19978,C928,'DAILY RECORDS'!$G$2:$G$19978,"INWARD")</f>
        <v>71</v>
      </c>
      <c r="G928">
        <f>SUMIFS('DAILY RECORDS'!$E$2:$E$19978,'DAILY RECORDS'!$B$2:$B$19978,C928,'DAILY RECORDS'!$G$2:$G$19978,"OUTWARD")</f>
        <v>30</v>
      </c>
      <c r="H928">
        <f t="shared" si="14"/>
        <v>41</v>
      </c>
      <c r="I928" t="s">
        <v>25</v>
      </c>
      <c r="J928" t="s">
        <v>8636</v>
      </c>
      <c r="K928" t="s">
        <v>811</v>
      </c>
      <c r="L928" s="124">
        <v>45733</v>
      </c>
    </row>
    <row r="929" spans="1:12" x14ac:dyDescent="0.25">
      <c r="A929">
        <v>925</v>
      </c>
      <c r="B929" t="s">
        <v>9992</v>
      </c>
      <c r="C929" s="14" t="s">
        <v>5490</v>
      </c>
      <c r="D929" t="s">
        <v>5491</v>
      </c>
      <c r="E929">
        <v>16</v>
      </c>
      <c r="F929">
        <f>SUMIFS('DAILY RECORDS'!$E$2:$E$19978,'DAILY RECORDS'!$B$2:$B$19978,C929,'DAILY RECORDS'!$G$2:$G$19978,"INWARD")</f>
        <v>49</v>
      </c>
      <c r="G929">
        <f>SUMIFS('DAILY RECORDS'!$E$2:$E$19978,'DAILY RECORDS'!$B$2:$B$19978,C929,'DAILY RECORDS'!$G$2:$G$19978,"OUTWARD")</f>
        <v>0</v>
      </c>
      <c r="H929">
        <f t="shared" si="14"/>
        <v>65</v>
      </c>
      <c r="I929" t="s">
        <v>25</v>
      </c>
      <c r="J929" t="s">
        <v>8636</v>
      </c>
      <c r="K929" t="s">
        <v>1067</v>
      </c>
      <c r="L929" s="124">
        <v>45733</v>
      </c>
    </row>
    <row r="930" spans="1:12" x14ac:dyDescent="0.25">
      <c r="A930">
        <v>926</v>
      </c>
      <c r="B930" t="s">
        <v>9992</v>
      </c>
      <c r="C930" s="14" t="s">
        <v>5486</v>
      </c>
      <c r="D930" t="s">
        <v>5487</v>
      </c>
      <c r="E930">
        <v>0</v>
      </c>
      <c r="F930">
        <f>SUMIFS('DAILY RECORDS'!$E$2:$E$19978,'DAILY RECORDS'!$B$2:$B$19978,C930,'DAILY RECORDS'!$G$2:$G$19978,"INWARD")</f>
        <v>55</v>
      </c>
      <c r="G930">
        <f>SUMIFS('DAILY RECORDS'!$E$2:$E$19978,'DAILY RECORDS'!$B$2:$B$19978,C930,'DAILY RECORDS'!$G$2:$G$19978,"OUTWARD")</f>
        <v>30</v>
      </c>
      <c r="H930">
        <f t="shared" si="14"/>
        <v>25</v>
      </c>
      <c r="I930" t="s">
        <v>25</v>
      </c>
      <c r="J930" t="s">
        <v>8636</v>
      </c>
      <c r="K930" t="s">
        <v>9515</v>
      </c>
      <c r="L930" s="124">
        <v>45733</v>
      </c>
    </row>
    <row r="931" spans="1:12" x14ac:dyDescent="0.25">
      <c r="A931">
        <v>927</v>
      </c>
      <c r="B931" t="s">
        <v>9992</v>
      </c>
      <c r="C931" s="14" t="s">
        <v>5466</v>
      </c>
      <c r="D931" t="s">
        <v>5467</v>
      </c>
      <c r="E931">
        <v>8</v>
      </c>
      <c r="F931">
        <f>SUMIFS('DAILY RECORDS'!$E$2:$E$19978,'DAILY RECORDS'!$B$2:$B$19978,C931,'DAILY RECORDS'!$G$2:$G$19978,"INWARD")</f>
        <v>369</v>
      </c>
      <c r="G931">
        <f>SUMIFS('DAILY RECORDS'!$E$2:$E$19978,'DAILY RECORDS'!$B$2:$B$19978,C931,'DAILY RECORDS'!$G$2:$G$19978,"OUTWARD")</f>
        <v>138</v>
      </c>
      <c r="H931">
        <f t="shared" si="14"/>
        <v>239</v>
      </c>
      <c r="I931" t="s">
        <v>25</v>
      </c>
      <c r="J931" t="s">
        <v>8636</v>
      </c>
      <c r="K931" t="s">
        <v>144</v>
      </c>
      <c r="L931" s="124">
        <v>45733</v>
      </c>
    </row>
    <row r="932" spans="1:12" x14ac:dyDescent="0.25">
      <c r="A932">
        <v>928</v>
      </c>
      <c r="B932" t="s">
        <v>9992</v>
      </c>
      <c r="C932" s="14" t="s">
        <v>5468</v>
      </c>
      <c r="D932" t="s">
        <v>5469</v>
      </c>
      <c r="E932">
        <v>8</v>
      </c>
      <c r="F932">
        <f>SUMIFS('DAILY RECORDS'!$E$2:$E$19978,'DAILY RECORDS'!$B$2:$B$19978,C932,'DAILY RECORDS'!$G$2:$G$19978,"INWARD")</f>
        <v>120</v>
      </c>
      <c r="G932">
        <f>SUMIFS('DAILY RECORDS'!$E$2:$E$19978,'DAILY RECORDS'!$B$2:$B$19978,C932,'DAILY RECORDS'!$G$2:$G$19978,"OUTWARD")</f>
        <v>50</v>
      </c>
      <c r="H932">
        <f t="shared" si="14"/>
        <v>78</v>
      </c>
      <c r="I932" t="s">
        <v>25</v>
      </c>
      <c r="J932" t="s">
        <v>8636</v>
      </c>
      <c r="K932" t="s">
        <v>9405</v>
      </c>
      <c r="L932" s="124">
        <v>45733</v>
      </c>
    </row>
    <row r="933" spans="1:12" x14ac:dyDescent="0.25">
      <c r="A933">
        <v>929</v>
      </c>
      <c r="B933" t="s">
        <v>9992</v>
      </c>
      <c r="C933" s="14" t="s">
        <v>5429</v>
      </c>
      <c r="D933" t="s">
        <v>5430</v>
      </c>
      <c r="E933">
        <v>104</v>
      </c>
      <c r="F933">
        <f>SUMIFS('DAILY RECORDS'!$E$2:$E$19978,'DAILY RECORDS'!$B$2:$B$19978,C933,'DAILY RECORDS'!$G$2:$G$19978,"INWARD")</f>
        <v>0</v>
      </c>
      <c r="G933">
        <f>SUMIFS('DAILY RECORDS'!$E$2:$E$19978,'DAILY RECORDS'!$B$2:$B$19978,C933,'DAILY RECORDS'!$G$2:$G$19978,"OUTWARD")</f>
        <v>0</v>
      </c>
      <c r="H933">
        <f t="shared" si="14"/>
        <v>104</v>
      </c>
      <c r="I933" t="s">
        <v>25</v>
      </c>
      <c r="J933" t="s">
        <v>8636</v>
      </c>
      <c r="K933" t="s">
        <v>797</v>
      </c>
      <c r="L933" s="124">
        <v>45727</v>
      </c>
    </row>
    <row r="934" spans="1:12" x14ac:dyDescent="0.25">
      <c r="A934">
        <v>930</v>
      </c>
      <c r="B934" t="s">
        <v>9992</v>
      </c>
      <c r="C934" s="14" t="s">
        <v>5478</v>
      </c>
      <c r="D934" t="s">
        <v>5479</v>
      </c>
      <c r="E934">
        <v>25</v>
      </c>
      <c r="F934">
        <f>SUMIFS('DAILY RECORDS'!$E$2:$E$19978,'DAILY RECORDS'!$B$2:$B$19978,C934,'DAILY RECORDS'!$G$2:$G$19978,"INWARD")</f>
        <v>0</v>
      </c>
      <c r="G934">
        <f>SUMIFS('DAILY RECORDS'!$E$2:$E$19978,'DAILY RECORDS'!$B$2:$B$19978,C934,'DAILY RECORDS'!$G$2:$G$19978,"OUTWARD")</f>
        <v>0</v>
      </c>
      <c r="H934">
        <f t="shared" si="14"/>
        <v>25</v>
      </c>
      <c r="I934" t="s">
        <v>25</v>
      </c>
      <c r="J934" t="s">
        <v>8636</v>
      </c>
      <c r="K934" t="s">
        <v>9404</v>
      </c>
      <c r="L934" s="124">
        <v>45733</v>
      </c>
    </row>
    <row r="935" spans="1:12" x14ac:dyDescent="0.25">
      <c r="A935">
        <v>931</v>
      </c>
      <c r="B935" t="s">
        <v>9988</v>
      </c>
      <c r="C935" s="14" t="s">
        <v>4982</v>
      </c>
      <c r="D935" t="s">
        <v>4983</v>
      </c>
      <c r="E935">
        <v>6</v>
      </c>
      <c r="F935">
        <f>SUMIFS('DAILY RECORDS'!$E$2:$E$19978,'DAILY RECORDS'!$B$2:$B$19978,C935,'DAILY RECORDS'!$G$2:$G$19978,"INWARD")</f>
        <v>0</v>
      </c>
      <c r="G935">
        <f>SUMIFS('DAILY RECORDS'!$E$2:$E$19978,'DAILY RECORDS'!$B$2:$B$19978,C935,'DAILY RECORDS'!$G$2:$G$19978,"OUTWARD")</f>
        <v>0</v>
      </c>
      <c r="H935">
        <f t="shared" si="14"/>
        <v>6</v>
      </c>
      <c r="I935" t="s">
        <v>25</v>
      </c>
      <c r="J935" t="s">
        <v>8636</v>
      </c>
      <c r="K935" t="s">
        <v>65</v>
      </c>
      <c r="L935" s="124">
        <v>45733</v>
      </c>
    </row>
    <row r="936" spans="1:12" x14ac:dyDescent="0.25">
      <c r="A936">
        <v>932</v>
      </c>
      <c r="B936" t="s">
        <v>9988</v>
      </c>
      <c r="C936" s="14" t="s">
        <v>4972</v>
      </c>
      <c r="D936" t="s">
        <v>4973</v>
      </c>
      <c r="E936">
        <v>44</v>
      </c>
      <c r="F936">
        <f>SUMIFS('DAILY RECORDS'!$E$2:$E$19978,'DAILY RECORDS'!$B$2:$B$19978,C936,'DAILY RECORDS'!$G$2:$G$19978,"INWARD")</f>
        <v>0</v>
      </c>
      <c r="G936">
        <f>SUMIFS('DAILY RECORDS'!$E$2:$E$19978,'DAILY RECORDS'!$B$2:$B$19978,C936,'DAILY RECORDS'!$G$2:$G$19978,"OUTWARD")</f>
        <v>51</v>
      </c>
      <c r="H936">
        <f t="shared" si="14"/>
        <v>-7</v>
      </c>
      <c r="I936" t="s">
        <v>25</v>
      </c>
      <c r="J936" t="s">
        <v>8636</v>
      </c>
      <c r="K936" t="s">
        <v>781</v>
      </c>
      <c r="L936" s="124">
        <v>45733</v>
      </c>
    </row>
    <row r="937" spans="1:12" x14ac:dyDescent="0.25">
      <c r="A937">
        <v>933</v>
      </c>
      <c r="B937" t="s">
        <v>9988</v>
      </c>
      <c r="C937" s="14" t="s">
        <v>4970</v>
      </c>
      <c r="D937" t="s">
        <v>4971</v>
      </c>
      <c r="E937">
        <v>21</v>
      </c>
      <c r="F937">
        <f>SUMIFS('DAILY RECORDS'!$E$2:$E$19978,'DAILY RECORDS'!$B$2:$B$19978,C937,'DAILY RECORDS'!$G$2:$G$19978,"INWARD")</f>
        <v>0</v>
      </c>
      <c r="G937">
        <f>SUMIFS('DAILY RECORDS'!$E$2:$E$19978,'DAILY RECORDS'!$B$2:$B$19978,C937,'DAILY RECORDS'!$G$2:$G$19978,"OUTWARD")</f>
        <v>17</v>
      </c>
      <c r="H937">
        <f t="shared" si="14"/>
        <v>4</v>
      </c>
      <c r="I937" t="s">
        <v>25</v>
      </c>
      <c r="J937" t="s">
        <v>8636</v>
      </c>
      <c r="K937" t="s">
        <v>957</v>
      </c>
      <c r="L937" s="124">
        <v>45733</v>
      </c>
    </row>
    <row r="938" spans="1:12" x14ac:dyDescent="0.25">
      <c r="A938">
        <v>934</v>
      </c>
      <c r="B938" t="s">
        <v>9988</v>
      </c>
      <c r="C938" s="14" t="s">
        <v>4980</v>
      </c>
      <c r="D938" t="s">
        <v>4981</v>
      </c>
      <c r="E938">
        <v>49</v>
      </c>
      <c r="F938">
        <f>SUMIFS('DAILY RECORDS'!$E$2:$E$19978,'DAILY RECORDS'!$B$2:$B$19978,C938,'DAILY RECORDS'!$G$2:$G$19978,"INWARD")</f>
        <v>0</v>
      </c>
      <c r="G938">
        <f>SUMIFS('DAILY RECORDS'!$E$2:$E$19978,'DAILY RECORDS'!$B$2:$B$19978,C938,'DAILY RECORDS'!$G$2:$G$19978,"OUTWARD")</f>
        <v>8</v>
      </c>
      <c r="H938">
        <f t="shared" si="14"/>
        <v>41</v>
      </c>
      <c r="I938" t="s">
        <v>25</v>
      </c>
      <c r="J938" t="s">
        <v>8636</v>
      </c>
      <c r="K938" t="s">
        <v>11384</v>
      </c>
      <c r="L938" s="124">
        <v>45733</v>
      </c>
    </row>
    <row r="939" spans="1:12" x14ac:dyDescent="0.25">
      <c r="A939">
        <v>935</v>
      </c>
      <c r="B939" t="s">
        <v>9988</v>
      </c>
      <c r="C939" s="14" t="s">
        <v>4932</v>
      </c>
      <c r="D939" t="s">
        <v>4933</v>
      </c>
      <c r="E939">
        <v>502</v>
      </c>
      <c r="F939">
        <f>SUMIFS('DAILY RECORDS'!$E$2:$E$19978,'DAILY RECORDS'!$B$2:$B$19978,C939,'DAILY RECORDS'!$G$2:$G$19978,"INWARD")</f>
        <v>1320</v>
      </c>
      <c r="G939">
        <f>SUMIFS('DAILY RECORDS'!$E$2:$E$19978,'DAILY RECORDS'!$B$2:$B$19978,C939,'DAILY RECORDS'!$G$2:$G$19978,"OUTWARD")</f>
        <v>86</v>
      </c>
      <c r="H939">
        <f t="shared" si="14"/>
        <v>1736</v>
      </c>
      <c r="I939" t="s">
        <v>14</v>
      </c>
      <c r="J939" t="s">
        <v>8636</v>
      </c>
      <c r="K939" t="s">
        <v>92</v>
      </c>
      <c r="L939" s="124">
        <v>45733</v>
      </c>
    </row>
    <row r="940" spans="1:12" x14ac:dyDescent="0.25">
      <c r="A940">
        <v>936</v>
      </c>
      <c r="B940" t="s">
        <v>9988</v>
      </c>
      <c r="C940" s="14" t="s">
        <v>4938</v>
      </c>
      <c r="D940" t="s">
        <v>4939</v>
      </c>
      <c r="E940">
        <v>84</v>
      </c>
      <c r="F940">
        <f>SUMIFS('DAILY RECORDS'!$E$2:$E$19978,'DAILY RECORDS'!$B$2:$B$19978,C940,'DAILY RECORDS'!$G$2:$G$19978,"INWARD")</f>
        <v>0</v>
      </c>
      <c r="G940">
        <f>SUMIFS('DAILY RECORDS'!$E$2:$E$19978,'DAILY RECORDS'!$B$2:$B$19978,C940,'DAILY RECORDS'!$G$2:$G$19978,"OUTWARD")</f>
        <v>0</v>
      </c>
      <c r="H940">
        <f t="shared" si="14"/>
        <v>84</v>
      </c>
      <c r="I940" t="s">
        <v>14</v>
      </c>
      <c r="J940" t="s">
        <v>8636</v>
      </c>
      <c r="K940" t="s">
        <v>786</v>
      </c>
      <c r="L940" s="124">
        <v>45733</v>
      </c>
    </row>
    <row r="941" spans="1:12" x14ac:dyDescent="0.25">
      <c r="A941">
        <v>937</v>
      </c>
      <c r="B941" t="s">
        <v>9988</v>
      </c>
      <c r="C941" s="14" t="s">
        <v>4948</v>
      </c>
      <c r="D941" t="s">
        <v>4949</v>
      </c>
      <c r="E941">
        <v>120</v>
      </c>
      <c r="F941">
        <f>SUMIFS('DAILY RECORDS'!$E$2:$E$19978,'DAILY RECORDS'!$B$2:$B$19978,C941,'DAILY RECORDS'!$G$2:$G$19978,"INWARD")</f>
        <v>120</v>
      </c>
      <c r="G941">
        <f>SUMIFS('DAILY RECORDS'!$E$2:$E$19978,'DAILY RECORDS'!$B$2:$B$19978,C941,'DAILY RECORDS'!$G$2:$G$19978,"OUTWARD")</f>
        <v>0</v>
      </c>
      <c r="H941">
        <f t="shared" si="14"/>
        <v>240</v>
      </c>
      <c r="I941" t="s">
        <v>14</v>
      </c>
      <c r="J941" t="s">
        <v>8636</v>
      </c>
      <c r="K941" t="s">
        <v>1122</v>
      </c>
      <c r="L941" s="124">
        <v>45733</v>
      </c>
    </row>
    <row r="942" spans="1:12" x14ac:dyDescent="0.25">
      <c r="A942">
        <v>938</v>
      </c>
      <c r="B942" t="s">
        <v>9988</v>
      </c>
      <c r="C942" s="14" t="s">
        <v>4946</v>
      </c>
      <c r="D942" t="s">
        <v>4947</v>
      </c>
      <c r="E942">
        <v>147</v>
      </c>
      <c r="F942">
        <f>SUMIFS('DAILY RECORDS'!$E$2:$E$19978,'DAILY RECORDS'!$B$2:$B$19978,C942,'DAILY RECORDS'!$G$2:$G$19978,"INWARD")</f>
        <v>36</v>
      </c>
      <c r="G942">
        <f>SUMIFS('DAILY RECORDS'!$E$2:$E$19978,'DAILY RECORDS'!$B$2:$B$19978,C942,'DAILY RECORDS'!$G$2:$G$19978,"OUTWARD")</f>
        <v>18</v>
      </c>
      <c r="H942">
        <f t="shared" si="14"/>
        <v>165</v>
      </c>
      <c r="I942" t="s">
        <v>14</v>
      </c>
      <c r="J942" t="s">
        <v>8636</v>
      </c>
      <c r="K942" t="s">
        <v>1489</v>
      </c>
      <c r="L942" s="124">
        <v>45733</v>
      </c>
    </row>
    <row r="943" spans="1:12" x14ac:dyDescent="0.25">
      <c r="A943">
        <v>939</v>
      </c>
      <c r="B943" t="s">
        <v>9988</v>
      </c>
      <c r="C943" s="14" t="s">
        <v>4978</v>
      </c>
      <c r="D943" t="s">
        <v>4979</v>
      </c>
      <c r="E943">
        <v>6</v>
      </c>
      <c r="F943">
        <f>SUMIFS('DAILY RECORDS'!$E$2:$E$19978,'DAILY RECORDS'!$B$2:$B$19978,C943,'DAILY RECORDS'!$G$2:$G$19978,"INWARD")</f>
        <v>0</v>
      </c>
      <c r="G943">
        <f>SUMIFS('DAILY RECORDS'!$E$2:$E$19978,'DAILY RECORDS'!$B$2:$B$19978,C943,'DAILY RECORDS'!$G$2:$G$19978,"OUTWARD")</f>
        <v>2</v>
      </c>
      <c r="H943">
        <f t="shared" si="14"/>
        <v>4</v>
      </c>
      <c r="I943" t="s">
        <v>25</v>
      </c>
      <c r="J943" t="s">
        <v>8636</v>
      </c>
      <c r="K943" t="s">
        <v>1475</v>
      </c>
      <c r="L943" s="124">
        <v>45733</v>
      </c>
    </row>
    <row r="944" spans="1:12" x14ac:dyDescent="0.25">
      <c r="A944">
        <v>940</v>
      </c>
      <c r="B944" t="s">
        <v>9992</v>
      </c>
      <c r="C944" s="14" t="s">
        <v>5474</v>
      </c>
      <c r="D944" t="s">
        <v>5475</v>
      </c>
      <c r="E944">
        <v>173</v>
      </c>
      <c r="F944">
        <f>SUMIFS('DAILY RECORDS'!$E$2:$E$19978,'DAILY RECORDS'!$B$2:$B$19978,C944,'DAILY RECORDS'!$G$2:$G$19978,"INWARD")</f>
        <v>0</v>
      </c>
      <c r="G944">
        <f>SUMIFS('DAILY RECORDS'!$E$2:$E$19978,'DAILY RECORDS'!$B$2:$B$19978,C944,'DAILY RECORDS'!$G$2:$G$19978,"OUTWARD")</f>
        <v>32</v>
      </c>
      <c r="H944">
        <f t="shared" si="14"/>
        <v>141</v>
      </c>
      <c r="I944" t="s">
        <v>25</v>
      </c>
      <c r="J944" t="s">
        <v>8636</v>
      </c>
      <c r="K944" t="s">
        <v>77</v>
      </c>
      <c r="L944" s="124">
        <v>45733</v>
      </c>
    </row>
    <row r="945" spans="1:12" x14ac:dyDescent="0.25">
      <c r="A945">
        <v>941</v>
      </c>
      <c r="B945" t="s">
        <v>9992</v>
      </c>
      <c r="C945" s="14" t="s">
        <v>5344</v>
      </c>
      <c r="D945" t="s">
        <v>5345</v>
      </c>
      <c r="E945">
        <v>9</v>
      </c>
      <c r="F945">
        <f>SUMIFS('DAILY RECORDS'!$E$2:$E$19978,'DAILY RECORDS'!$B$2:$B$19978,C945,'DAILY RECORDS'!$G$2:$G$19978,"INWARD")</f>
        <v>0</v>
      </c>
      <c r="G945">
        <f>SUMIFS('DAILY RECORDS'!$E$2:$E$19978,'DAILY RECORDS'!$B$2:$B$19978,C945,'DAILY RECORDS'!$G$2:$G$19978,"OUTWARD")</f>
        <v>32</v>
      </c>
      <c r="H945">
        <f t="shared" si="14"/>
        <v>-23</v>
      </c>
      <c r="I945" t="s">
        <v>25</v>
      </c>
      <c r="J945" t="s">
        <v>8636</v>
      </c>
      <c r="K945" t="s">
        <v>490</v>
      </c>
      <c r="L945" s="124">
        <v>45727</v>
      </c>
    </row>
    <row r="946" spans="1:12" x14ac:dyDescent="0.25">
      <c r="A946">
        <v>942</v>
      </c>
      <c r="B946" t="s">
        <v>9992</v>
      </c>
      <c r="C946" s="14" t="s">
        <v>5368</v>
      </c>
      <c r="D946" t="s">
        <v>5369</v>
      </c>
      <c r="E946">
        <v>37</v>
      </c>
      <c r="F946">
        <f>SUMIFS('DAILY RECORDS'!$E$2:$E$19978,'DAILY RECORDS'!$B$2:$B$19978,C946,'DAILY RECORDS'!$G$2:$G$19978,"INWARD")</f>
        <v>0</v>
      </c>
      <c r="G946">
        <f>SUMIFS('DAILY RECORDS'!$E$2:$E$19978,'DAILY RECORDS'!$B$2:$B$19978,C946,'DAILY RECORDS'!$G$2:$G$19978,"OUTWARD")</f>
        <v>0</v>
      </c>
      <c r="H946">
        <f t="shared" si="14"/>
        <v>37</v>
      </c>
      <c r="I946" t="s">
        <v>25</v>
      </c>
      <c r="J946" t="s">
        <v>8636</v>
      </c>
      <c r="K946" t="s">
        <v>493</v>
      </c>
      <c r="L946" s="124">
        <v>45727</v>
      </c>
    </row>
    <row r="947" spans="1:12" x14ac:dyDescent="0.25">
      <c r="A947">
        <v>943</v>
      </c>
      <c r="B947" t="s">
        <v>9992</v>
      </c>
      <c r="C947" s="14" t="s">
        <v>5332</v>
      </c>
      <c r="D947" t="s">
        <v>5333</v>
      </c>
      <c r="E947">
        <v>87</v>
      </c>
      <c r="F947">
        <f>SUMIFS('DAILY RECORDS'!$E$2:$E$19978,'DAILY RECORDS'!$B$2:$B$19978,C947,'DAILY RECORDS'!$G$2:$G$19978,"INWARD")</f>
        <v>3</v>
      </c>
      <c r="G947">
        <f>SUMIFS('DAILY RECORDS'!$E$2:$E$19978,'DAILY RECORDS'!$B$2:$B$19978,C947,'DAILY RECORDS'!$G$2:$G$19978,"OUTWARD")</f>
        <v>220</v>
      </c>
      <c r="H947">
        <f t="shared" si="14"/>
        <v>-130</v>
      </c>
      <c r="I947" t="s">
        <v>25</v>
      </c>
      <c r="J947" t="s">
        <v>8636</v>
      </c>
      <c r="K947" t="s">
        <v>496</v>
      </c>
      <c r="L947" s="124">
        <v>45727</v>
      </c>
    </row>
    <row r="948" spans="1:12" x14ac:dyDescent="0.25">
      <c r="A948">
        <v>944</v>
      </c>
      <c r="B948" t="s">
        <v>9992</v>
      </c>
      <c r="C948" s="14" t="s">
        <v>5340</v>
      </c>
      <c r="D948" t="s">
        <v>5341</v>
      </c>
      <c r="E948">
        <v>50</v>
      </c>
      <c r="F948">
        <f>SUMIFS('DAILY RECORDS'!$E$2:$E$19978,'DAILY RECORDS'!$B$2:$B$19978,C948,'DAILY RECORDS'!$G$2:$G$19978,"INWARD")</f>
        <v>0</v>
      </c>
      <c r="G948">
        <f>SUMIFS('DAILY RECORDS'!$E$2:$E$19978,'DAILY RECORDS'!$B$2:$B$19978,C948,'DAILY RECORDS'!$G$2:$G$19978,"OUTWARD")</f>
        <v>36</v>
      </c>
      <c r="H948">
        <f t="shared" si="14"/>
        <v>14</v>
      </c>
      <c r="I948" t="s">
        <v>25</v>
      </c>
      <c r="J948" t="s">
        <v>8636</v>
      </c>
      <c r="K948" t="s">
        <v>68</v>
      </c>
      <c r="L948" s="124">
        <v>45727</v>
      </c>
    </row>
    <row r="949" spans="1:12" x14ac:dyDescent="0.25">
      <c r="A949">
        <v>945</v>
      </c>
      <c r="B949" t="s">
        <v>9992</v>
      </c>
      <c r="C949" s="14" t="s">
        <v>5364</v>
      </c>
      <c r="D949" t="s">
        <v>5365</v>
      </c>
      <c r="E949">
        <v>9</v>
      </c>
      <c r="F949">
        <f>SUMIFS('DAILY RECORDS'!$E$2:$E$19978,'DAILY RECORDS'!$B$2:$B$19978,C949,'DAILY RECORDS'!$G$2:$G$19978,"INWARD")</f>
        <v>0</v>
      </c>
      <c r="G949">
        <f>SUMIFS('DAILY RECORDS'!$E$2:$E$19978,'DAILY RECORDS'!$B$2:$B$19978,C949,'DAILY RECORDS'!$G$2:$G$19978,"OUTWARD")</f>
        <v>0</v>
      </c>
      <c r="H949">
        <f t="shared" si="14"/>
        <v>9</v>
      </c>
      <c r="I949" t="s">
        <v>25</v>
      </c>
      <c r="J949" t="s">
        <v>8636</v>
      </c>
      <c r="K949" t="s">
        <v>479</v>
      </c>
      <c r="L949" s="124">
        <v>45727</v>
      </c>
    </row>
    <row r="950" spans="1:12" x14ac:dyDescent="0.25">
      <c r="A950">
        <v>946</v>
      </c>
      <c r="B950" t="s">
        <v>9992</v>
      </c>
      <c r="C950" s="14" t="s">
        <v>5305</v>
      </c>
      <c r="D950" t="s">
        <v>5306</v>
      </c>
      <c r="E950">
        <v>46</v>
      </c>
      <c r="F950">
        <f>SUMIFS('DAILY RECORDS'!$E$2:$E$19978,'DAILY RECORDS'!$B$2:$B$19978,C950,'DAILY RECORDS'!$G$2:$G$19978,"INWARD")</f>
        <v>0</v>
      </c>
      <c r="G950">
        <f>SUMIFS('DAILY RECORDS'!$E$2:$E$19978,'DAILY RECORDS'!$B$2:$B$19978,C950,'DAILY RECORDS'!$G$2:$G$19978,"OUTWARD")</f>
        <v>0</v>
      </c>
      <c r="H950">
        <f t="shared" si="14"/>
        <v>46</v>
      </c>
      <c r="I950" t="s">
        <v>14</v>
      </c>
      <c r="J950" t="s">
        <v>8636</v>
      </c>
      <c r="K950" t="s">
        <v>484</v>
      </c>
      <c r="L950" s="124">
        <v>45727</v>
      </c>
    </row>
    <row r="951" spans="1:12" x14ac:dyDescent="0.25">
      <c r="A951">
        <v>947</v>
      </c>
      <c r="B951" t="s">
        <v>9992</v>
      </c>
      <c r="C951" s="14" t="s">
        <v>5342</v>
      </c>
      <c r="D951" t="s">
        <v>5343</v>
      </c>
      <c r="E951">
        <v>51</v>
      </c>
      <c r="F951">
        <f>SUMIFS('DAILY RECORDS'!$E$2:$E$19978,'DAILY RECORDS'!$B$2:$B$19978,C951,'DAILY RECORDS'!$G$2:$G$19978,"INWARD")</f>
        <v>0</v>
      </c>
      <c r="G951">
        <f>SUMIFS('DAILY RECORDS'!$E$2:$E$19978,'DAILY RECORDS'!$B$2:$B$19978,C951,'DAILY RECORDS'!$G$2:$G$19978,"OUTWARD")</f>
        <v>62</v>
      </c>
      <c r="H951">
        <f t="shared" si="14"/>
        <v>-11</v>
      </c>
      <c r="I951" t="s">
        <v>25</v>
      </c>
      <c r="J951" t="s">
        <v>8636</v>
      </c>
      <c r="K951" t="s">
        <v>487</v>
      </c>
      <c r="L951" s="124">
        <v>45727</v>
      </c>
    </row>
    <row r="952" spans="1:12" x14ac:dyDescent="0.25">
      <c r="A952">
        <v>948</v>
      </c>
      <c r="B952" t="s">
        <v>9992</v>
      </c>
      <c r="C952" s="14" t="s">
        <v>5354</v>
      </c>
      <c r="D952" t="s">
        <v>5355</v>
      </c>
      <c r="E952">
        <v>10</v>
      </c>
      <c r="F952">
        <f>SUMIFS('DAILY RECORDS'!$E$2:$E$19978,'DAILY RECORDS'!$B$2:$B$19978,C952,'DAILY RECORDS'!$G$2:$G$19978,"INWARD")</f>
        <v>0</v>
      </c>
      <c r="G952">
        <f>SUMIFS('DAILY RECORDS'!$E$2:$E$19978,'DAILY RECORDS'!$B$2:$B$19978,C952,'DAILY RECORDS'!$G$2:$G$19978,"OUTWARD")</f>
        <v>0</v>
      </c>
      <c r="H952">
        <f t="shared" si="14"/>
        <v>10</v>
      </c>
      <c r="I952" t="s">
        <v>25</v>
      </c>
      <c r="J952" t="s">
        <v>8636</v>
      </c>
      <c r="K952" t="s">
        <v>96</v>
      </c>
      <c r="L952" s="124">
        <v>45727</v>
      </c>
    </row>
    <row r="953" spans="1:12" x14ac:dyDescent="0.25">
      <c r="A953">
        <v>949</v>
      </c>
      <c r="B953" t="s">
        <v>9992</v>
      </c>
      <c r="C953" s="14" t="s">
        <v>5352</v>
      </c>
      <c r="D953" t="s">
        <v>5353</v>
      </c>
      <c r="E953">
        <v>12</v>
      </c>
      <c r="F953">
        <f>SUMIFS('DAILY RECORDS'!$E$2:$E$19978,'DAILY RECORDS'!$B$2:$B$19978,C953,'DAILY RECORDS'!$G$2:$G$19978,"INWARD")</f>
        <v>0</v>
      </c>
      <c r="G953">
        <f>SUMIFS('DAILY RECORDS'!$E$2:$E$19978,'DAILY RECORDS'!$B$2:$B$19978,C953,'DAILY RECORDS'!$G$2:$G$19978,"OUTWARD")</f>
        <v>4</v>
      </c>
      <c r="H953">
        <f t="shared" si="14"/>
        <v>8</v>
      </c>
      <c r="I953" t="s">
        <v>25</v>
      </c>
      <c r="J953" t="s">
        <v>8636</v>
      </c>
      <c r="K953" t="s">
        <v>602</v>
      </c>
      <c r="L953" s="124">
        <v>45727</v>
      </c>
    </row>
    <row r="954" spans="1:12" x14ac:dyDescent="0.25">
      <c r="A954">
        <v>950</v>
      </c>
      <c r="B954" t="s">
        <v>9992</v>
      </c>
      <c r="C954" s="14" t="s">
        <v>5334</v>
      </c>
      <c r="D954" t="s">
        <v>5335</v>
      </c>
      <c r="E954">
        <v>21</v>
      </c>
      <c r="F954">
        <f>SUMIFS('DAILY RECORDS'!$E$2:$E$19978,'DAILY RECORDS'!$B$2:$B$19978,C954,'DAILY RECORDS'!$G$2:$G$19978,"INWARD")</f>
        <v>0</v>
      </c>
      <c r="G954">
        <f>SUMIFS('DAILY RECORDS'!$E$2:$E$19978,'DAILY RECORDS'!$B$2:$B$19978,C954,'DAILY RECORDS'!$G$2:$G$19978,"OUTWARD")</f>
        <v>14</v>
      </c>
      <c r="H954">
        <f t="shared" si="14"/>
        <v>7</v>
      </c>
      <c r="I954" t="s">
        <v>25</v>
      </c>
      <c r="J954" t="s">
        <v>8636</v>
      </c>
      <c r="K954" t="s">
        <v>605</v>
      </c>
      <c r="L954" s="124">
        <v>45727</v>
      </c>
    </row>
    <row r="955" spans="1:12" x14ac:dyDescent="0.25">
      <c r="A955">
        <v>951</v>
      </c>
      <c r="B955" t="s">
        <v>9992</v>
      </c>
      <c r="C955" s="14" t="s">
        <v>10302</v>
      </c>
      <c r="D955" t="s">
        <v>5338</v>
      </c>
      <c r="E955">
        <v>5</v>
      </c>
      <c r="F955">
        <f>SUMIFS('DAILY RECORDS'!$E$2:$E$19978,'DAILY RECORDS'!$B$2:$B$19978,C955,'DAILY RECORDS'!$G$2:$G$19978,"INWARD")</f>
        <v>0</v>
      </c>
      <c r="G955">
        <f>SUMIFS('DAILY RECORDS'!$E$2:$E$19978,'DAILY RECORDS'!$B$2:$B$19978,C955,'DAILY RECORDS'!$G$2:$G$19978,"OUTWARD")</f>
        <v>0</v>
      </c>
      <c r="H955">
        <f t="shared" si="14"/>
        <v>5</v>
      </c>
      <c r="I955" t="s">
        <v>25</v>
      </c>
      <c r="J955" t="s">
        <v>8636</v>
      </c>
      <c r="K955" t="s">
        <v>608</v>
      </c>
      <c r="L955" s="124">
        <v>45727</v>
      </c>
    </row>
    <row r="956" spans="1:12" x14ac:dyDescent="0.25">
      <c r="A956">
        <v>952</v>
      </c>
      <c r="B956" t="s">
        <v>9992</v>
      </c>
      <c r="C956" s="14" t="s">
        <v>5484</v>
      </c>
      <c r="D956" t="s">
        <v>5485</v>
      </c>
      <c r="E956">
        <v>62</v>
      </c>
      <c r="F956">
        <f>SUMIFS('DAILY RECORDS'!$E$2:$E$19978,'DAILY RECORDS'!$B$2:$B$19978,C956,'DAILY RECORDS'!$G$2:$G$19978,"INWARD")</f>
        <v>0</v>
      </c>
      <c r="G956">
        <f>SUMIFS('DAILY RECORDS'!$E$2:$E$19978,'DAILY RECORDS'!$B$2:$B$19978,C956,'DAILY RECORDS'!$G$2:$G$19978,"OUTWARD")</f>
        <v>10</v>
      </c>
      <c r="H956">
        <f t="shared" si="14"/>
        <v>52</v>
      </c>
      <c r="I956" t="s">
        <v>25</v>
      </c>
      <c r="J956" t="s">
        <v>8636</v>
      </c>
      <c r="K956" t="s">
        <v>95</v>
      </c>
      <c r="L956" s="124">
        <v>45733</v>
      </c>
    </row>
    <row r="957" spans="1:12" x14ac:dyDescent="0.25">
      <c r="A957">
        <v>953</v>
      </c>
      <c r="B957" t="s">
        <v>9992</v>
      </c>
      <c r="C957" s="14" t="s">
        <v>5482</v>
      </c>
      <c r="D957" t="s">
        <v>5483</v>
      </c>
      <c r="E957">
        <v>42</v>
      </c>
      <c r="F957">
        <f>SUMIFS('DAILY RECORDS'!$E$2:$E$19978,'DAILY RECORDS'!$B$2:$B$19978,C957,'DAILY RECORDS'!$G$2:$G$19978,"INWARD")</f>
        <v>0</v>
      </c>
      <c r="G957">
        <f>SUMIFS('DAILY RECORDS'!$E$2:$E$19978,'DAILY RECORDS'!$B$2:$B$19978,C957,'DAILY RECORDS'!$G$2:$G$19978,"OUTWARD")</f>
        <v>30</v>
      </c>
      <c r="H957">
        <f t="shared" si="14"/>
        <v>12</v>
      </c>
      <c r="I957" t="s">
        <v>25</v>
      </c>
      <c r="J957" t="s">
        <v>8636</v>
      </c>
      <c r="K957" t="s">
        <v>591</v>
      </c>
      <c r="L957" s="124">
        <v>45733</v>
      </c>
    </row>
    <row r="958" spans="1:12" x14ac:dyDescent="0.25">
      <c r="A958">
        <v>954</v>
      </c>
      <c r="B958" t="s">
        <v>9992</v>
      </c>
      <c r="C958" s="14" t="s">
        <v>5480</v>
      </c>
      <c r="D958" t="s">
        <v>5481</v>
      </c>
      <c r="E958">
        <v>39</v>
      </c>
      <c r="F958">
        <f>SUMIFS('DAILY RECORDS'!$E$2:$E$19978,'DAILY RECORDS'!$B$2:$B$19978,C958,'DAILY RECORDS'!$G$2:$G$19978,"INWARD")</f>
        <v>222</v>
      </c>
      <c r="G958">
        <f>SUMIFS('DAILY RECORDS'!$E$2:$E$19978,'DAILY RECORDS'!$B$2:$B$19978,C958,'DAILY RECORDS'!$G$2:$G$19978,"OUTWARD")</f>
        <v>60</v>
      </c>
      <c r="H958">
        <f t="shared" si="14"/>
        <v>201</v>
      </c>
      <c r="I958" t="s">
        <v>25</v>
      </c>
      <c r="J958" t="s">
        <v>8636</v>
      </c>
      <c r="K958" t="s">
        <v>594</v>
      </c>
      <c r="L958" s="124">
        <v>45733</v>
      </c>
    </row>
    <row r="959" spans="1:12" x14ac:dyDescent="0.25">
      <c r="A959">
        <v>955</v>
      </c>
      <c r="B959" t="s">
        <v>9992</v>
      </c>
      <c r="C959" s="14" t="s">
        <v>10301</v>
      </c>
      <c r="D959" t="s">
        <v>5331</v>
      </c>
      <c r="E959">
        <v>12</v>
      </c>
      <c r="F959">
        <f>SUMIFS('DAILY RECORDS'!$E$2:$E$19978,'DAILY RECORDS'!$B$2:$B$19978,C959,'DAILY RECORDS'!$G$2:$G$19978,"INWARD")</f>
        <v>0</v>
      </c>
      <c r="G959">
        <f>SUMIFS('DAILY RECORDS'!$E$2:$E$19978,'DAILY RECORDS'!$B$2:$B$19978,C959,'DAILY RECORDS'!$G$2:$G$19978,"OUTWARD")</f>
        <v>0</v>
      </c>
      <c r="H959">
        <f t="shared" si="14"/>
        <v>12</v>
      </c>
      <c r="I959" t="s">
        <v>14</v>
      </c>
      <c r="J959" t="s">
        <v>8636</v>
      </c>
      <c r="K959" t="s">
        <v>582</v>
      </c>
      <c r="L959" s="124">
        <v>45727</v>
      </c>
    </row>
    <row r="960" spans="1:12" x14ac:dyDescent="0.25">
      <c r="A960">
        <v>956</v>
      </c>
      <c r="B960" t="s">
        <v>9991</v>
      </c>
      <c r="C960" s="14">
        <v>2280220100</v>
      </c>
      <c r="D960" t="s">
        <v>8658</v>
      </c>
      <c r="E960">
        <v>2</v>
      </c>
      <c r="F960">
        <f>SUMIFS('DAILY RECORDS'!$E$2:$E$19978,'DAILY RECORDS'!$B$2:$B$19978,C960,'DAILY RECORDS'!$G$2:$G$19978,"INWARD")</f>
        <v>0</v>
      </c>
      <c r="G960">
        <f>SUMIFS('DAILY RECORDS'!$E$2:$E$19978,'DAILY RECORDS'!$B$2:$B$19978,C960,'DAILY RECORDS'!$G$2:$G$19978,"OUTWARD")</f>
        <v>0</v>
      </c>
      <c r="H960">
        <f t="shared" si="14"/>
        <v>2</v>
      </c>
      <c r="I960" t="s">
        <v>14</v>
      </c>
      <c r="J960" t="s">
        <v>8636</v>
      </c>
      <c r="K960" t="s">
        <v>11314</v>
      </c>
      <c r="L960" s="124">
        <v>45736</v>
      </c>
    </row>
    <row r="961" spans="1:12" x14ac:dyDescent="0.25">
      <c r="A961">
        <v>957</v>
      </c>
      <c r="B961" t="s">
        <v>9991</v>
      </c>
      <c r="C961" s="14">
        <v>2280222100</v>
      </c>
      <c r="D961" t="s">
        <v>8659</v>
      </c>
      <c r="E961">
        <v>12</v>
      </c>
      <c r="F961">
        <f>SUMIFS('DAILY RECORDS'!$E$2:$E$19978,'DAILY RECORDS'!$B$2:$B$19978,C961,'DAILY RECORDS'!$G$2:$G$19978,"INWARD")</f>
        <v>0</v>
      </c>
      <c r="G961">
        <f>SUMIFS('DAILY RECORDS'!$E$2:$E$19978,'DAILY RECORDS'!$B$2:$B$19978,C961,'DAILY RECORDS'!$G$2:$G$19978,"OUTWARD")</f>
        <v>2</v>
      </c>
      <c r="H961">
        <f t="shared" si="14"/>
        <v>10</v>
      </c>
      <c r="I961" t="s">
        <v>14</v>
      </c>
      <c r="J961" t="s">
        <v>8636</v>
      </c>
      <c r="K961" t="s">
        <v>11504</v>
      </c>
      <c r="L961" s="124">
        <v>45736</v>
      </c>
    </row>
    <row r="962" spans="1:12" x14ac:dyDescent="0.25">
      <c r="A962">
        <v>958</v>
      </c>
      <c r="B962" t="s">
        <v>9991</v>
      </c>
      <c r="C962" s="14">
        <v>3280845100</v>
      </c>
      <c r="D962" t="s">
        <v>8702</v>
      </c>
      <c r="E962">
        <v>22</v>
      </c>
      <c r="F962">
        <f>SUMIFS('DAILY RECORDS'!$E$2:$E$19978,'DAILY RECORDS'!$B$2:$B$19978,C962,'DAILY RECORDS'!$G$2:$G$19978,"INWARD")</f>
        <v>201</v>
      </c>
      <c r="G962">
        <f>SUMIFS('DAILY RECORDS'!$E$2:$E$19978,'DAILY RECORDS'!$B$2:$B$19978,C962,'DAILY RECORDS'!$G$2:$G$19978,"OUTWARD")</f>
        <v>163</v>
      </c>
      <c r="H962">
        <f t="shared" si="14"/>
        <v>60</v>
      </c>
      <c r="I962" t="s">
        <v>14</v>
      </c>
      <c r="J962" t="s">
        <v>8636</v>
      </c>
      <c r="K962" t="s">
        <v>11315</v>
      </c>
      <c r="L962" s="124">
        <v>45736</v>
      </c>
    </row>
    <row r="963" spans="1:12" x14ac:dyDescent="0.25">
      <c r="A963">
        <v>959</v>
      </c>
      <c r="B963" t="s">
        <v>9991</v>
      </c>
      <c r="C963" s="14">
        <v>3280644100</v>
      </c>
      <c r="D963" t="s">
        <v>8690</v>
      </c>
      <c r="E963">
        <v>6</v>
      </c>
      <c r="F963">
        <f>SUMIFS('DAILY RECORDS'!$E$2:$E$19978,'DAILY RECORDS'!$B$2:$B$19978,C963,'DAILY RECORDS'!$G$2:$G$19978,"INWARD")</f>
        <v>0</v>
      </c>
      <c r="G963">
        <f>SUMIFS('DAILY RECORDS'!$E$2:$E$19978,'DAILY RECORDS'!$B$2:$B$19978,C963,'DAILY RECORDS'!$G$2:$G$19978,"OUTWARD")</f>
        <v>2</v>
      </c>
      <c r="H963">
        <f t="shared" si="14"/>
        <v>4</v>
      </c>
      <c r="I963" t="s">
        <v>14</v>
      </c>
      <c r="J963" t="s">
        <v>8636</v>
      </c>
      <c r="K963" t="s">
        <v>11316</v>
      </c>
      <c r="L963" s="124">
        <v>45736</v>
      </c>
    </row>
    <row r="964" spans="1:12" x14ac:dyDescent="0.25">
      <c r="A964">
        <v>960</v>
      </c>
      <c r="B964" t="s">
        <v>9991</v>
      </c>
      <c r="C964" s="14">
        <v>3280552100</v>
      </c>
      <c r="D964" t="s">
        <v>8677</v>
      </c>
      <c r="E964">
        <v>24</v>
      </c>
      <c r="F964">
        <f>SUMIFS('DAILY RECORDS'!$E$2:$E$19978,'DAILY RECORDS'!$B$2:$B$19978,C964,'DAILY RECORDS'!$G$2:$G$19978,"INWARD")</f>
        <v>22</v>
      </c>
      <c r="G964">
        <f>SUMIFS('DAILY RECORDS'!$E$2:$E$19978,'DAILY RECORDS'!$B$2:$B$19978,C964,'DAILY RECORDS'!$G$2:$G$19978,"OUTWARD")</f>
        <v>14</v>
      </c>
      <c r="H964">
        <f t="shared" si="14"/>
        <v>32</v>
      </c>
      <c r="I964" t="s">
        <v>14</v>
      </c>
      <c r="J964" t="s">
        <v>8636</v>
      </c>
      <c r="K964" t="s">
        <v>11317</v>
      </c>
      <c r="L964" s="124">
        <v>45736</v>
      </c>
    </row>
    <row r="965" spans="1:12" x14ac:dyDescent="0.25">
      <c r="A965">
        <v>961</v>
      </c>
      <c r="B965" t="s">
        <v>9991</v>
      </c>
      <c r="C965" s="14">
        <v>6283353090</v>
      </c>
      <c r="D965" t="s">
        <v>11503</v>
      </c>
      <c r="E965">
        <v>0</v>
      </c>
      <c r="F965">
        <f>SUMIFS('DAILY RECORDS'!$E$2:$E$19978,'DAILY RECORDS'!$B$2:$B$19978,C965,'DAILY RECORDS'!$G$2:$G$19978,"INWARD")</f>
        <v>2</v>
      </c>
      <c r="G965">
        <f>SUMIFS('DAILY RECORDS'!$E$2:$E$19978,'DAILY RECORDS'!$B$2:$B$19978,C965,'DAILY RECORDS'!$G$2:$G$19978,"OUTWARD")</f>
        <v>1</v>
      </c>
      <c r="H965">
        <f t="shared" si="14"/>
        <v>1</v>
      </c>
      <c r="I965" t="s">
        <v>14</v>
      </c>
      <c r="J965" t="s">
        <v>8636</v>
      </c>
      <c r="K965" t="s">
        <v>678</v>
      </c>
      <c r="L965" s="124"/>
    </row>
    <row r="966" spans="1:12" x14ac:dyDescent="0.25">
      <c r="A966">
        <v>962</v>
      </c>
      <c r="B966" t="s">
        <v>9991</v>
      </c>
      <c r="C966" s="14">
        <v>3280597100</v>
      </c>
      <c r="D966" t="s">
        <v>8687</v>
      </c>
      <c r="E966">
        <v>16</v>
      </c>
      <c r="F966">
        <f>SUMIFS('DAILY RECORDS'!$E$2:$E$19978,'DAILY RECORDS'!$B$2:$B$19978,C966,'DAILY RECORDS'!$G$2:$G$19978,"INWARD")</f>
        <v>0</v>
      </c>
      <c r="G966">
        <f>SUMIFS('DAILY RECORDS'!$E$2:$E$19978,'DAILY RECORDS'!$B$2:$B$19978,C966,'DAILY RECORDS'!$G$2:$G$19978,"OUTWARD")</f>
        <v>6</v>
      </c>
      <c r="H966">
        <f t="shared" ref="H966:H1029" si="15">(E966+F966)-G966</f>
        <v>10</v>
      </c>
      <c r="I966" t="s">
        <v>14</v>
      </c>
      <c r="J966" t="s">
        <v>8636</v>
      </c>
      <c r="K966" t="s">
        <v>74</v>
      </c>
      <c r="L966" s="124">
        <v>45736</v>
      </c>
    </row>
    <row r="967" spans="1:12" x14ac:dyDescent="0.25">
      <c r="A967">
        <v>963</v>
      </c>
      <c r="B967" t="s">
        <v>9991</v>
      </c>
      <c r="C967" s="14">
        <v>3280524100</v>
      </c>
      <c r="D967" t="s">
        <v>8670</v>
      </c>
      <c r="E967">
        <v>60</v>
      </c>
      <c r="F967">
        <f>SUMIFS('DAILY RECORDS'!$E$2:$E$19978,'DAILY RECORDS'!$B$2:$B$19978,C967,'DAILY RECORDS'!$G$2:$G$19978,"INWARD")</f>
        <v>84</v>
      </c>
      <c r="G967">
        <f>SUMIFS('DAILY RECORDS'!$E$2:$E$19978,'DAILY RECORDS'!$B$2:$B$19978,C967,'DAILY RECORDS'!$G$2:$G$19978,"OUTWARD")</f>
        <v>68</v>
      </c>
      <c r="H967">
        <f t="shared" si="15"/>
        <v>76</v>
      </c>
      <c r="I967" t="s">
        <v>14</v>
      </c>
      <c r="J967" t="s">
        <v>8636</v>
      </c>
      <c r="K967" t="s">
        <v>665</v>
      </c>
      <c r="L967" s="124">
        <v>45736</v>
      </c>
    </row>
    <row r="968" spans="1:12" x14ac:dyDescent="0.25">
      <c r="A968">
        <v>964</v>
      </c>
      <c r="B968" t="s">
        <v>9991</v>
      </c>
      <c r="C968" s="14">
        <v>3280677100</v>
      </c>
      <c r="D968" t="s">
        <v>8694</v>
      </c>
      <c r="E968">
        <v>14</v>
      </c>
      <c r="F968">
        <f>SUMIFS('DAILY RECORDS'!$E$2:$E$19978,'DAILY RECORDS'!$B$2:$B$19978,C968,'DAILY RECORDS'!$G$2:$G$19978,"INWARD")</f>
        <v>0</v>
      </c>
      <c r="G968">
        <f>SUMIFS('DAILY RECORDS'!$E$2:$E$19978,'DAILY RECORDS'!$B$2:$B$19978,C968,'DAILY RECORDS'!$G$2:$G$19978,"OUTWARD")</f>
        <v>10</v>
      </c>
      <c r="H968">
        <f t="shared" si="15"/>
        <v>4</v>
      </c>
      <c r="I968" t="s">
        <v>14</v>
      </c>
      <c r="J968" t="s">
        <v>8636</v>
      </c>
      <c r="K968" t="s">
        <v>200</v>
      </c>
      <c r="L968" s="124">
        <v>45736</v>
      </c>
    </row>
    <row r="969" spans="1:12" x14ac:dyDescent="0.25">
      <c r="A969">
        <v>965</v>
      </c>
      <c r="B969" t="s">
        <v>9991</v>
      </c>
      <c r="C969" s="14">
        <v>3280856100</v>
      </c>
      <c r="D969" t="s">
        <v>8703</v>
      </c>
      <c r="E969">
        <v>14</v>
      </c>
      <c r="F969">
        <f>SUMIFS('DAILY RECORDS'!$E$2:$E$19978,'DAILY RECORDS'!$B$2:$B$19978,C969,'DAILY RECORDS'!$G$2:$G$19978,"INWARD")</f>
        <v>0</v>
      </c>
      <c r="G969">
        <f>SUMIFS('DAILY RECORDS'!$E$2:$E$19978,'DAILY RECORDS'!$B$2:$B$19978,C969,'DAILY RECORDS'!$G$2:$G$19978,"OUTWARD")</f>
        <v>3</v>
      </c>
      <c r="H969">
        <f t="shared" si="15"/>
        <v>11</v>
      </c>
      <c r="I969" t="s">
        <v>14</v>
      </c>
      <c r="J969" t="s">
        <v>8636</v>
      </c>
      <c r="K969" t="s">
        <v>658</v>
      </c>
      <c r="L969" s="124">
        <v>45736</v>
      </c>
    </row>
    <row r="970" spans="1:12" x14ac:dyDescent="0.25">
      <c r="A970">
        <v>966</v>
      </c>
      <c r="B970" t="s">
        <v>9991</v>
      </c>
      <c r="C970" s="14">
        <v>3310377100</v>
      </c>
      <c r="D970" t="s">
        <v>8712</v>
      </c>
      <c r="E970">
        <v>4</v>
      </c>
      <c r="F970">
        <f>SUMIFS('DAILY RECORDS'!$E$2:$E$19978,'DAILY RECORDS'!$B$2:$B$19978,C970,'DAILY RECORDS'!$G$2:$G$19978,"INWARD")</f>
        <v>22</v>
      </c>
      <c r="G970">
        <f>SUMIFS('DAILY RECORDS'!$E$2:$E$19978,'DAILY RECORDS'!$B$2:$B$19978,C970,'DAILY RECORDS'!$G$2:$G$19978,"OUTWARD")</f>
        <v>23</v>
      </c>
      <c r="H970">
        <f t="shared" si="15"/>
        <v>3</v>
      </c>
      <c r="I970" t="s">
        <v>14</v>
      </c>
      <c r="J970" t="s">
        <v>8636</v>
      </c>
      <c r="K970" t="s">
        <v>672</v>
      </c>
      <c r="L970" s="124">
        <v>45736</v>
      </c>
    </row>
    <row r="971" spans="1:12" x14ac:dyDescent="0.25">
      <c r="A971">
        <v>967</v>
      </c>
      <c r="B971" t="s">
        <v>9991</v>
      </c>
      <c r="C971" s="14">
        <v>3280857100</v>
      </c>
      <c r="D971" t="s">
        <v>8704</v>
      </c>
      <c r="E971">
        <v>11</v>
      </c>
      <c r="F971">
        <f>SUMIFS('DAILY RECORDS'!$E$2:$E$19978,'DAILY RECORDS'!$B$2:$B$19978,C971,'DAILY RECORDS'!$G$2:$G$19978,"INWARD")</f>
        <v>0</v>
      </c>
      <c r="G971">
        <f>SUMIFS('DAILY RECORDS'!$E$2:$E$19978,'DAILY RECORDS'!$B$2:$B$19978,C971,'DAILY RECORDS'!$G$2:$G$19978,"OUTWARD")</f>
        <v>2</v>
      </c>
      <c r="H971">
        <f t="shared" si="15"/>
        <v>9</v>
      </c>
      <c r="I971" t="s">
        <v>14</v>
      </c>
      <c r="J971" t="s">
        <v>8636</v>
      </c>
      <c r="K971" t="s">
        <v>1606</v>
      </c>
      <c r="L971" s="124">
        <v>45736</v>
      </c>
    </row>
    <row r="972" spans="1:12" x14ac:dyDescent="0.25">
      <c r="A972">
        <v>968</v>
      </c>
      <c r="B972" t="s">
        <v>9991</v>
      </c>
      <c r="C972" s="14">
        <v>2310131100</v>
      </c>
      <c r="D972" t="s">
        <v>8663</v>
      </c>
      <c r="E972">
        <v>6</v>
      </c>
      <c r="F972">
        <f>SUMIFS('DAILY RECORDS'!$E$2:$E$19978,'DAILY RECORDS'!$B$2:$B$19978,C972,'DAILY RECORDS'!$G$2:$G$19978,"INWARD")</f>
        <v>7</v>
      </c>
      <c r="G972">
        <f>SUMIFS('DAILY RECORDS'!$E$2:$E$19978,'DAILY RECORDS'!$B$2:$B$19978,C972,'DAILY RECORDS'!$G$2:$G$19978,"OUTWARD")</f>
        <v>7</v>
      </c>
      <c r="H972">
        <f t="shared" si="15"/>
        <v>6</v>
      </c>
      <c r="I972" t="s">
        <v>25</v>
      </c>
      <c r="J972" t="s">
        <v>8636</v>
      </c>
      <c r="K972" t="s">
        <v>181</v>
      </c>
      <c r="L972" s="124">
        <v>45736</v>
      </c>
    </row>
    <row r="973" spans="1:12" x14ac:dyDescent="0.25">
      <c r="A973">
        <v>969</v>
      </c>
      <c r="B973" t="s">
        <v>9991</v>
      </c>
      <c r="C973" s="14">
        <v>6283184090</v>
      </c>
      <c r="D973" t="s">
        <v>8743</v>
      </c>
      <c r="E973">
        <v>8</v>
      </c>
      <c r="F973">
        <f>SUMIFS('DAILY RECORDS'!$E$2:$E$19978,'DAILY RECORDS'!$B$2:$B$19978,C973,'DAILY RECORDS'!$G$2:$G$19978,"INWARD")</f>
        <v>4</v>
      </c>
      <c r="G973">
        <f>SUMIFS('DAILY RECORDS'!$E$2:$E$19978,'DAILY RECORDS'!$B$2:$B$19978,C973,'DAILY RECORDS'!$G$2:$G$19978,"OUTWARD")</f>
        <v>3</v>
      </c>
      <c r="H973">
        <f t="shared" si="15"/>
        <v>9</v>
      </c>
      <c r="I973" t="s">
        <v>25</v>
      </c>
      <c r="J973" t="s">
        <v>8636</v>
      </c>
      <c r="K973" t="s">
        <v>545</v>
      </c>
      <c r="L973" s="124">
        <v>45736</v>
      </c>
    </row>
    <row r="974" spans="1:12" x14ac:dyDescent="0.25">
      <c r="A974">
        <v>970</v>
      </c>
      <c r="B974" t="s">
        <v>9991</v>
      </c>
      <c r="C974" s="14">
        <v>1280318100</v>
      </c>
      <c r="D974" t="s">
        <v>8646</v>
      </c>
      <c r="E974">
        <v>17</v>
      </c>
      <c r="F974">
        <f>SUMIFS('DAILY RECORDS'!$E$2:$E$19978,'DAILY RECORDS'!$B$2:$B$19978,C974,'DAILY RECORDS'!$G$2:$G$19978,"INWARD")</f>
        <v>4</v>
      </c>
      <c r="G974">
        <f>SUMIFS('DAILY RECORDS'!$E$2:$E$19978,'DAILY RECORDS'!$B$2:$B$19978,C974,'DAILY RECORDS'!$G$2:$G$19978,"OUTWARD")</f>
        <v>8</v>
      </c>
      <c r="H974">
        <f t="shared" si="15"/>
        <v>13</v>
      </c>
      <c r="I974" t="s">
        <v>25</v>
      </c>
      <c r="J974" t="s">
        <v>8636</v>
      </c>
      <c r="K974" t="s">
        <v>564</v>
      </c>
      <c r="L974" s="124">
        <v>45736</v>
      </c>
    </row>
    <row r="975" spans="1:12" x14ac:dyDescent="0.25">
      <c r="A975">
        <v>971</v>
      </c>
      <c r="B975" t="s">
        <v>9991</v>
      </c>
      <c r="C975" s="14">
        <v>4340460100</v>
      </c>
      <c r="D975" t="s">
        <v>8730</v>
      </c>
      <c r="E975">
        <v>84</v>
      </c>
      <c r="F975">
        <f>SUMIFS('DAILY RECORDS'!$E$2:$E$19978,'DAILY RECORDS'!$B$2:$B$19978,C975,'DAILY RECORDS'!$G$2:$G$19978,"INWARD")</f>
        <v>90</v>
      </c>
      <c r="G975">
        <f>SUMIFS('DAILY RECORDS'!$E$2:$E$19978,'DAILY RECORDS'!$B$2:$B$19978,C975,'DAILY RECORDS'!$G$2:$G$19978,"OUTWARD")</f>
        <v>168</v>
      </c>
      <c r="H975">
        <f t="shared" si="15"/>
        <v>6</v>
      </c>
      <c r="I975" t="s">
        <v>14</v>
      </c>
      <c r="J975" t="s">
        <v>8636</v>
      </c>
      <c r="K975" t="s">
        <v>83</v>
      </c>
      <c r="L975" s="124">
        <v>45736</v>
      </c>
    </row>
    <row r="976" spans="1:12" x14ac:dyDescent="0.25">
      <c r="A976">
        <v>972</v>
      </c>
      <c r="B976" t="s">
        <v>9991</v>
      </c>
      <c r="C976" s="14">
        <v>4341061100</v>
      </c>
      <c r="D976" t="s">
        <v>8731</v>
      </c>
      <c r="E976">
        <v>7</v>
      </c>
      <c r="F976">
        <f>SUMIFS('DAILY RECORDS'!$E$2:$E$19978,'DAILY RECORDS'!$B$2:$B$19978,C976,'DAILY RECORDS'!$G$2:$G$19978,"INWARD")</f>
        <v>0</v>
      </c>
      <c r="G976">
        <f>SUMIFS('DAILY RECORDS'!$E$2:$E$19978,'DAILY RECORDS'!$B$2:$B$19978,C976,'DAILY RECORDS'!$G$2:$G$19978,"OUTWARD")</f>
        <v>0</v>
      </c>
      <c r="H976">
        <f t="shared" si="15"/>
        <v>7</v>
      </c>
      <c r="I976" t="s">
        <v>14</v>
      </c>
      <c r="J976" t="s">
        <v>8636</v>
      </c>
      <c r="K976" t="s">
        <v>80</v>
      </c>
      <c r="L976" s="124">
        <v>45736</v>
      </c>
    </row>
    <row r="977" spans="1:12" x14ac:dyDescent="0.25">
      <c r="A977">
        <v>973</v>
      </c>
      <c r="B977" t="s">
        <v>9991</v>
      </c>
      <c r="C977" s="14">
        <v>4341142100</v>
      </c>
      <c r="D977" t="s">
        <v>8733</v>
      </c>
      <c r="E977">
        <v>9</v>
      </c>
      <c r="F977">
        <f>SUMIFS('DAILY RECORDS'!$E$2:$E$19978,'DAILY RECORDS'!$B$2:$B$19978,C977,'DAILY RECORDS'!$G$2:$G$19978,"INWARD")</f>
        <v>0</v>
      </c>
      <c r="G977">
        <f>SUMIFS('DAILY RECORDS'!$E$2:$E$19978,'DAILY RECORDS'!$B$2:$B$19978,C977,'DAILY RECORDS'!$G$2:$G$19978,"OUTWARD")</f>
        <v>0</v>
      </c>
      <c r="H977">
        <f t="shared" si="15"/>
        <v>9</v>
      </c>
      <c r="I977" t="s">
        <v>14</v>
      </c>
      <c r="J977" t="s">
        <v>8636</v>
      </c>
      <c r="K977" t="s">
        <v>561</v>
      </c>
      <c r="L977" s="124">
        <v>45736</v>
      </c>
    </row>
    <row r="978" spans="1:12" x14ac:dyDescent="0.25">
      <c r="A978">
        <v>974</v>
      </c>
      <c r="B978" t="s">
        <v>9991</v>
      </c>
      <c r="C978" s="14">
        <v>1280359100</v>
      </c>
      <c r="D978" t="s">
        <v>8650</v>
      </c>
      <c r="E978">
        <v>13</v>
      </c>
      <c r="F978">
        <f>SUMIFS('DAILY RECORDS'!$E$2:$E$19978,'DAILY RECORDS'!$B$2:$B$19978,C978,'DAILY RECORDS'!$G$2:$G$19978,"INWARD")</f>
        <v>37</v>
      </c>
      <c r="G978">
        <f>SUMIFS('DAILY RECORDS'!$E$2:$E$19978,'DAILY RECORDS'!$B$2:$B$19978,C978,'DAILY RECORDS'!$G$2:$G$19978,"OUTWARD")</f>
        <v>31</v>
      </c>
      <c r="H978">
        <f t="shared" si="15"/>
        <v>19</v>
      </c>
      <c r="I978" t="s">
        <v>25</v>
      </c>
      <c r="J978" t="s">
        <v>8636</v>
      </c>
      <c r="K978" t="s">
        <v>89</v>
      </c>
      <c r="L978" s="124">
        <v>45736</v>
      </c>
    </row>
    <row r="979" spans="1:12" x14ac:dyDescent="0.25">
      <c r="A979">
        <v>975</v>
      </c>
      <c r="B979" t="s">
        <v>9991</v>
      </c>
      <c r="C979" s="14">
        <v>3280876100</v>
      </c>
      <c r="D979" t="s">
        <v>8708</v>
      </c>
      <c r="E979">
        <v>28</v>
      </c>
      <c r="F979">
        <f>SUMIFS('DAILY RECORDS'!$E$2:$E$19978,'DAILY RECORDS'!$B$2:$B$19978,C979,'DAILY RECORDS'!$G$2:$G$19978,"INWARD")</f>
        <v>25</v>
      </c>
      <c r="G979">
        <f>SUMIFS('DAILY RECORDS'!$E$2:$E$19978,'DAILY RECORDS'!$B$2:$B$19978,C979,'DAILY RECORDS'!$G$2:$G$19978,"OUTWARD")</f>
        <v>32</v>
      </c>
      <c r="H979">
        <f t="shared" si="15"/>
        <v>21</v>
      </c>
      <c r="I979" t="s">
        <v>14</v>
      </c>
      <c r="J979" t="s">
        <v>8636</v>
      </c>
      <c r="K979" t="s">
        <v>86</v>
      </c>
      <c r="L979" s="124">
        <v>45736</v>
      </c>
    </row>
    <row r="980" spans="1:12" x14ac:dyDescent="0.25">
      <c r="A980">
        <v>976</v>
      </c>
      <c r="B980" t="s">
        <v>9991</v>
      </c>
      <c r="C980" s="14">
        <v>6283398090</v>
      </c>
      <c r="D980" t="s">
        <v>8745</v>
      </c>
      <c r="E980">
        <v>16</v>
      </c>
      <c r="F980">
        <f>SUMIFS('DAILY RECORDS'!$E$2:$E$19978,'DAILY RECORDS'!$B$2:$B$19978,C980,'DAILY RECORDS'!$G$2:$G$19978,"INWARD")</f>
        <v>26</v>
      </c>
      <c r="G980">
        <f>SUMIFS('DAILY RECORDS'!$E$2:$E$19978,'DAILY RECORDS'!$B$2:$B$19978,C980,'DAILY RECORDS'!$G$2:$G$19978,"OUTWARD")</f>
        <v>29</v>
      </c>
      <c r="H980">
        <f t="shared" si="15"/>
        <v>13</v>
      </c>
      <c r="I980" t="s">
        <v>25</v>
      </c>
      <c r="J980" t="s">
        <v>8636</v>
      </c>
      <c r="K980" t="s">
        <v>2302</v>
      </c>
      <c r="L980" s="124">
        <v>45736</v>
      </c>
    </row>
    <row r="981" spans="1:12" x14ac:dyDescent="0.25">
      <c r="A981">
        <v>977</v>
      </c>
      <c r="B981" t="s">
        <v>9991</v>
      </c>
      <c r="C981" s="14">
        <v>3280613100</v>
      </c>
      <c r="D981" t="s">
        <v>8689</v>
      </c>
      <c r="E981">
        <v>40</v>
      </c>
      <c r="F981">
        <f>SUMIFS('DAILY RECORDS'!$E$2:$E$19978,'DAILY RECORDS'!$B$2:$B$19978,C981,'DAILY RECORDS'!$G$2:$G$19978,"INWARD")</f>
        <v>52</v>
      </c>
      <c r="G981">
        <f>SUMIFS('DAILY RECORDS'!$E$2:$E$19978,'DAILY RECORDS'!$B$2:$B$19978,C981,'DAILY RECORDS'!$G$2:$G$19978,"OUTWARD")</f>
        <v>48</v>
      </c>
      <c r="H981">
        <f t="shared" si="15"/>
        <v>44</v>
      </c>
      <c r="I981" t="s">
        <v>14</v>
      </c>
      <c r="J981" t="s">
        <v>8636</v>
      </c>
      <c r="K981" t="s">
        <v>175</v>
      </c>
      <c r="L981" s="124">
        <v>45736</v>
      </c>
    </row>
    <row r="982" spans="1:12" x14ac:dyDescent="0.25">
      <c r="A982">
        <v>978</v>
      </c>
      <c r="B982" t="s">
        <v>9991</v>
      </c>
      <c r="C982" s="14">
        <v>3280860100</v>
      </c>
      <c r="D982" t="s">
        <v>8706</v>
      </c>
      <c r="E982">
        <v>25</v>
      </c>
      <c r="F982">
        <f>SUMIFS('DAILY RECORDS'!$E$2:$E$19978,'DAILY RECORDS'!$B$2:$B$19978,C982,'DAILY RECORDS'!$G$2:$G$19978,"INWARD")</f>
        <v>75</v>
      </c>
      <c r="G982">
        <f>SUMIFS('DAILY RECORDS'!$E$2:$E$19978,'DAILY RECORDS'!$B$2:$B$19978,C982,'DAILY RECORDS'!$G$2:$G$19978,"OUTWARD")</f>
        <v>70</v>
      </c>
      <c r="H982">
        <f t="shared" si="15"/>
        <v>30</v>
      </c>
      <c r="I982" t="s">
        <v>14</v>
      </c>
      <c r="J982" t="s">
        <v>8636</v>
      </c>
      <c r="K982" t="s">
        <v>2299</v>
      </c>
      <c r="L982" s="124">
        <v>45736</v>
      </c>
    </row>
    <row r="983" spans="1:12" x14ac:dyDescent="0.25">
      <c r="A983">
        <v>979</v>
      </c>
      <c r="B983" t="s">
        <v>9992</v>
      </c>
      <c r="C983" s="14" t="s">
        <v>10816</v>
      </c>
      <c r="D983" t="s">
        <v>6759</v>
      </c>
      <c r="E983">
        <v>1004</v>
      </c>
      <c r="F983">
        <f>SUMIFS('DAILY RECORDS'!$E$2:$E$19978,'DAILY RECORDS'!$B$2:$B$19978,C983,'DAILY RECORDS'!$G$2:$G$19978,"INWARD")</f>
        <v>25</v>
      </c>
      <c r="G983">
        <f>SUMIFS('DAILY RECORDS'!$E$2:$E$19978,'DAILY RECORDS'!$B$2:$B$19978,C983,'DAILY RECORDS'!$G$2:$G$19978,"OUTWARD")</f>
        <v>264</v>
      </c>
      <c r="H983">
        <f t="shared" si="15"/>
        <v>765</v>
      </c>
      <c r="I983" t="s">
        <v>14</v>
      </c>
      <c r="J983" t="s">
        <v>8636</v>
      </c>
      <c r="K983" t="s">
        <v>141</v>
      </c>
      <c r="L983" s="124">
        <v>45743</v>
      </c>
    </row>
    <row r="984" spans="1:12" x14ac:dyDescent="0.25">
      <c r="A984">
        <v>980</v>
      </c>
      <c r="B984" t="s">
        <v>9992</v>
      </c>
      <c r="C984" s="14" t="s">
        <v>6961</v>
      </c>
      <c r="D984" t="s">
        <v>6962</v>
      </c>
      <c r="E984">
        <v>7768</v>
      </c>
      <c r="F984">
        <f>SUMIFS('DAILY RECORDS'!$E$2:$E$19978,'DAILY RECORDS'!$B$2:$B$19978,C984,'DAILY RECORDS'!$G$2:$G$19978,"INWARD")</f>
        <v>0</v>
      </c>
      <c r="G984">
        <f>SUMIFS('DAILY RECORDS'!$E$2:$E$19978,'DAILY RECORDS'!$B$2:$B$19978,C984,'DAILY RECORDS'!$G$2:$G$19978,"OUTWARD")</f>
        <v>0</v>
      </c>
      <c r="H984">
        <f t="shared" si="15"/>
        <v>7768</v>
      </c>
      <c r="I984" t="s">
        <v>14</v>
      </c>
      <c r="J984" t="s">
        <v>8636</v>
      </c>
      <c r="K984" t="s">
        <v>133</v>
      </c>
      <c r="L984" s="124">
        <v>45743</v>
      </c>
    </row>
    <row r="985" spans="1:12" x14ac:dyDescent="0.25">
      <c r="A985">
        <v>981</v>
      </c>
      <c r="B985" t="s">
        <v>9992</v>
      </c>
      <c r="C985" s="14" t="s">
        <v>6965</v>
      </c>
      <c r="D985" t="s">
        <v>6966</v>
      </c>
      <c r="E985">
        <v>4458</v>
      </c>
      <c r="F985">
        <f>SUMIFS('DAILY RECORDS'!$E$2:$E$19978,'DAILY RECORDS'!$B$2:$B$19978,C985,'DAILY RECORDS'!$G$2:$G$19978,"INWARD")</f>
        <v>0</v>
      </c>
      <c r="G985">
        <f>SUMIFS('DAILY RECORDS'!$E$2:$E$19978,'DAILY RECORDS'!$B$2:$B$19978,C985,'DAILY RECORDS'!$G$2:$G$19978,"OUTWARD")</f>
        <v>1284</v>
      </c>
      <c r="H985">
        <f t="shared" si="15"/>
        <v>3174</v>
      </c>
      <c r="I985" t="s">
        <v>14</v>
      </c>
      <c r="J985" t="s">
        <v>8636</v>
      </c>
      <c r="K985" t="s">
        <v>120</v>
      </c>
      <c r="L985" s="124">
        <v>45743</v>
      </c>
    </row>
    <row r="986" spans="1:12" x14ac:dyDescent="0.25">
      <c r="A986">
        <v>982</v>
      </c>
      <c r="B986" t="s">
        <v>9992</v>
      </c>
      <c r="C986" s="14" t="s">
        <v>6973</v>
      </c>
      <c r="D986" t="s">
        <v>6974</v>
      </c>
      <c r="E986">
        <v>2193</v>
      </c>
      <c r="F986">
        <f>SUMIFS('DAILY RECORDS'!$E$2:$E$19978,'DAILY RECORDS'!$B$2:$B$19978,C986,'DAILY RECORDS'!$G$2:$G$19978,"INWARD")</f>
        <v>7</v>
      </c>
      <c r="G986">
        <f>SUMIFS('DAILY RECORDS'!$E$2:$E$19978,'DAILY RECORDS'!$B$2:$B$19978,C986,'DAILY RECORDS'!$G$2:$G$19978,"OUTWARD")</f>
        <v>60</v>
      </c>
      <c r="H986">
        <f t="shared" si="15"/>
        <v>2140</v>
      </c>
      <c r="I986" t="s">
        <v>14</v>
      </c>
      <c r="J986" t="s">
        <v>8636</v>
      </c>
      <c r="K986" t="s">
        <v>111</v>
      </c>
      <c r="L986" s="124">
        <v>45743</v>
      </c>
    </row>
    <row r="987" spans="1:12" x14ac:dyDescent="0.25">
      <c r="A987">
        <v>983</v>
      </c>
      <c r="B987" t="s">
        <v>9991</v>
      </c>
      <c r="C987" s="14">
        <v>3250216100</v>
      </c>
      <c r="D987" t="s">
        <v>8664</v>
      </c>
      <c r="E987">
        <v>9</v>
      </c>
      <c r="F987">
        <f>SUMIFS('DAILY RECORDS'!$E$2:$E$19978,'DAILY RECORDS'!$B$2:$B$19978,C987,'DAILY RECORDS'!$G$2:$G$19978,"INWARD")</f>
        <v>35</v>
      </c>
      <c r="G987">
        <f>SUMIFS('DAILY RECORDS'!$E$2:$E$19978,'DAILY RECORDS'!$B$2:$B$19978,C987,'DAILY RECORDS'!$G$2:$G$19978,"OUTWARD")</f>
        <v>25</v>
      </c>
      <c r="H987">
        <f t="shared" si="15"/>
        <v>19</v>
      </c>
      <c r="I987" t="s">
        <v>14</v>
      </c>
      <c r="J987" t="s">
        <v>8636</v>
      </c>
      <c r="K987" t="s">
        <v>117</v>
      </c>
      <c r="L987" s="124">
        <v>45736</v>
      </c>
    </row>
    <row r="988" spans="1:12" x14ac:dyDescent="0.25">
      <c r="A988">
        <v>984</v>
      </c>
      <c r="B988" t="s">
        <v>9991</v>
      </c>
      <c r="C988" s="14">
        <v>3280886100</v>
      </c>
      <c r="D988" t="s">
        <v>8764</v>
      </c>
      <c r="E988">
        <v>4</v>
      </c>
      <c r="F988">
        <f>SUMIFS('DAILY RECORDS'!$E$2:$E$19978,'DAILY RECORDS'!$B$2:$B$19978,C988,'DAILY RECORDS'!$G$2:$G$19978,"INWARD")</f>
        <v>8</v>
      </c>
      <c r="G988">
        <f>SUMIFS('DAILY RECORDS'!$E$2:$E$19978,'DAILY RECORDS'!$B$2:$B$19978,C988,'DAILY RECORDS'!$G$2:$G$19978,"OUTWARD")</f>
        <v>4</v>
      </c>
      <c r="H988">
        <f t="shared" si="15"/>
        <v>8</v>
      </c>
      <c r="I988" t="s">
        <v>14</v>
      </c>
      <c r="J988" t="s">
        <v>8636</v>
      </c>
      <c r="K988" t="s">
        <v>333</v>
      </c>
      <c r="L988" s="124">
        <v>45736</v>
      </c>
    </row>
    <row r="989" spans="1:12" x14ac:dyDescent="0.25">
      <c r="A989">
        <v>985</v>
      </c>
      <c r="B989" t="s">
        <v>9991</v>
      </c>
      <c r="C989" s="14">
        <v>3280885100</v>
      </c>
      <c r="D989" t="s">
        <v>10756</v>
      </c>
      <c r="E989">
        <v>4</v>
      </c>
      <c r="F989">
        <f>SUMIFS('DAILY RECORDS'!$E$2:$E$19978,'DAILY RECORDS'!$B$2:$B$19978,C989,'DAILY RECORDS'!$G$2:$G$19978,"INWARD")</f>
        <v>0</v>
      </c>
      <c r="G989">
        <f>SUMIFS('DAILY RECORDS'!$E$2:$E$19978,'DAILY RECORDS'!$B$2:$B$19978,C989,'DAILY RECORDS'!$G$2:$G$19978,"OUTWARD")</f>
        <v>0</v>
      </c>
      <c r="H989">
        <f t="shared" si="15"/>
        <v>4</v>
      </c>
      <c r="I989" t="s">
        <v>14</v>
      </c>
      <c r="J989" t="s">
        <v>8636</v>
      </c>
      <c r="K989" t="s">
        <v>336</v>
      </c>
      <c r="L989" s="124">
        <v>45736</v>
      </c>
    </row>
    <row r="990" spans="1:12" x14ac:dyDescent="0.25">
      <c r="A990">
        <v>986</v>
      </c>
      <c r="B990" t="s">
        <v>9992</v>
      </c>
      <c r="C990" s="14" t="s">
        <v>6799</v>
      </c>
      <c r="D990" t="s">
        <v>6800</v>
      </c>
      <c r="E990">
        <v>728</v>
      </c>
      <c r="F990">
        <f>SUMIFS('DAILY RECORDS'!$E$2:$E$19978,'DAILY RECORDS'!$B$2:$B$19978,C990,'DAILY RECORDS'!$G$2:$G$19978,"INWARD")</f>
        <v>0</v>
      </c>
      <c r="G990">
        <f>SUMIFS('DAILY RECORDS'!$E$2:$E$19978,'DAILY RECORDS'!$B$2:$B$19978,C990,'DAILY RECORDS'!$G$2:$G$19978,"OUTWARD")</f>
        <v>0</v>
      </c>
      <c r="H990">
        <f t="shared" si="15"/>
        <v>728</v>
      </c>
      <c r="I990" t="s">
        <v>14</v>
      </c>
      <c r="J990" t="s">
        <v>8636</v>
      </c>
      <c r="K990" t="s">
        <v>187</v>
      </c>
      <c r="L990" s="124">
        <v>45722</v>
      </c>
    </row>
    <row r="991" spans="1:12" x14ac:dyDescent="0.25">
      <c r="A991">
        <v>987</v>
      </c>
      <c r="B991" t="s">
        <v>9992</v>
      </c>
      <c r="C991" s="14" t="s">
        <v>6793</v>
      </c>
      <c r="D991" t="s">
        <v>6794</v>
      </c>
      <c r="E991">
        <v>156</v>
      </c>
      <c r="F991">
        <f>SUMIFS('DAILY RECORDS'!$E$2:$E$19978,'DAILY RECORDS'!$B$2:$B$19978,C991,'DAILY RECORDS'!$G$2:$G$19978,"INWARD")</f>
        <v>0</v>
      </c>
      <c r="G991">
        <f>SUMIFS('DAILY RECORDS'!$E$2:$E$19978,'DAILY RECORDS'!$B$2:$B$19978,C991,'DAILY RECORDS'!$G$2:$G$19978,"OUTWARD")</f>
        <v>0</v>
      </c>
      <c r="H991">
        <f t="shared" si="15"/>
        <v>156</v>
      </c>
      <c r="I991" t="s">
        <v>14</v>
      </c>
      <c r="J991" t="s">
        <v>8636</v>
      </c>
      <c r="K991" t="s">
        <v>190</v>
      </c>
      <c r="L991" s="124">
        <v>45722</v>
      </c>
    </row>
    <row r="992" spans="1:12" x14ac:dyDescent="0.25">
      <c r="A992">
        <v>988</v>
      </c>
      <c r="B992" t="s">
        <v>9992</v>
      </c>
      <c r="C992" s="14" t="s">
        <v>6795</v>
      </c>
      <c r="D992" t="s">
        <v>6796</v>
      </c>
      <c r="E992">
        <v>1668</v>
      </c>
      <c r="F992">
        <f>SUMIFS('DAILY RECORDS'!$E$2:$E$19978,'DAILY RECORDS'!$B$2:$B$19978,C992,'DAILY RECORDS'!$G$2:$G$19978,"INWARD")</f>
        <v>0</v>
      </c>
      <c r="G992">
        <f>SUMIFS('DAILY RECORDS'!$E$2:$E$19978,'DAILY RECORDS'!$B$2:$B$19978,C992,'DAILY RECORDS'!$G$2:$G$19978,"OUTWARD")</f>
        <v>0</v>
      </c>
      <c r="H992">
        <f t="shared" si="15"/>
        <v>1668</v>
      </c>
      <c r="I992" t="s">
        <v>14</v>
      </c>
      <c r="J992" t="s">
        <v>8636</v>
      </c>
      <c r="K992" t="s">
        <v>193</v>
      </c>
      <c r="L992" s="124">
        <v>45722</v>
      </c>
    </row>
    <row r="993" spans="1:12" x14ac:dyDescent="0.25">
      <c r="A993">
        <v>989</v>
      </c>
      <c r="B993" t="s">
        <v>9992</v>
      </c>
      <c r="C993" s="14" t="s">
        <v>10246</v>
      </c>
      <c r="D993" t="s">
        <v>2511</v>
      </c>
      <c r="E993">
        <v>325</v>
      </c>
      <c r="F993">
        <f>SUMIFS('DAILY RECORDS'!$E$2:$E$19978,'DAILY RECORDS'!$B$2:$B$19978,C993,'DAILY RECORDS'!$G$2:$G$19978,"INWARD")</f>
        <v>0</v>
      </c>
      <c r="G993">
        <f>SUMIFS('DAILY RECORDS'!$E$2:$E$19978,'DAILY RECORDS'!$B$2:$B$19978,C993,'DAILY RECORDS'!$G$2:$G$19978,"OUTWARD")</f>
        <v>60</v>
      </c>
      <c r="H993">
        <f t="shared" si="15"/>
        <v>265</v>
      </c>
      <c r="I993" t="s">
        <v>14</v>
      </c>
      <c r="J993" t="s">
        <v>8636</v>
      </c>
      <c r="K993" t="s">
        <v>168</v>
      </c>
      <c r="L993" s="124">
        <v>45722</v>
      </c>
    </row>
    <row r="994" spans="1:12" x14ac:dyDescent="0.25">
      <c r="A994">
        <v>990</v>
      </c>
      <c r="B994" t="s">
        <v>9992</v>
      </c>
      <c r="C994" s="14" t="s">
        <v>10228</v>
      </c>
      <c r="D994" t="s">
        <v>2507</v>
      </c>
      <c r="E994">
        <v>22218</v>
      </c>
      <c r="F994">
        <f>SUMIFS('DAILY RECORDS'!$E$2:$E$19978,'DAILY RECORDS'!$B$2:$B$19978,C994,'DAILY RECORDS'!$G$2:$G$19978,"INWARD")</f>
        <v>9</v>
      </c>
      <c r="G994">
        <f>SUMIFS('DAILY RECORDS'!$E$2:$E$19978,'DAILY RECORDS'!$B$2:$B$19978,C994,'DAILY RECORDS'!$G$2:$G$19978,"OUTWARD")</f>
        <v>5916</v>
      </c>
      <c r="H994">
        <f t="shared" si="15"/>
        <v>16311</v>
      </c>
      <c r="I994" t="s">
        <v>14</v>
      </c>
      <c r="J994" t="s">
        <v>8636</v>
      </c>
      <c r="K994" t="s">
        <v>163</v>
      </c>
      <c r="L994" s="124">
        <v>45722</v>
      </c>
    </row>
    <row r="995" spans="1:12" x14ac:dyDescent="0.25">
      <c r="A995">
        <v>991</v>
      </c>
      <c r="B995" t="s">
        <v>9992</v>
      </c>
      <c r="C995" s="14" t="s">
        <v>11323</v>
      </c>
      <c r="D995" t="s">
        <v>6820</v>
      </c>
      <c r="E995">
        <v>48</v>
      </c>
      <c r="F995">
        <f>SUMIFS('DAILY RECORDS'!$E$2:$E$19978,'DAILY RECORDS'!$B$2:$B$19978,C995,'DAILY RECORDS'!$G$2:$G$19978,"INWARD")</f>
        <v>0</v>
      </c>
      <c r="G995">
        <f>SUMIFS('DAILY RECORDS'!$E$2:$E$19978,'DAILY RECORDS'!$B$2:$B$19978,C995,'DAILY RECORDS'!$G$2:$G$19978,"OUTWARD")</f>
        <v>0</v>
      </c>
      <c r="H995">
        <f t="shared" si="15"/>
        <v>48</v>
      </c>
      <c r="I995" t="s">
        <v>14</v>
      </c>
      <c r="J995" t="s">
        <v>8636</v>
      </c>
      <c r="K995" t="s">
        <v>165</v>
      </c>
      <c r="L995" s="124">
        <v>45723</v>
      </c>
    </row>
    <row r="996" spans="1:12" x14ac:dyDescent="0.25">
      <c r="A996">
        <v>992</v>
      </c>
      <c r="B996" t="s">
        <v>9992</v>
      </c>
      <c r="C996" s="14" t="s">
        <v>2498</v>
      </c>
      <c r="D996" t="s">
        <v>2499</v>
      </c>
      <c r="E996">
        <v>96</v>
      </c>
      <c r="F996">
        <f>SUMIFS('DAILY RECORDS'!$E$2:$E$19978,'DAILY RECORDS'!$B$2:$B$19978,C996,'DAILY RECORDS'!$G$2:$G$19978,"INWARD")</f>
        <v>0</v>
      </c>
      <c r="G996">
        <f>SUMIFS('DAILY RECORDS'!$E$2:$E$19978,'DAILY RECORDS'!$B$2:$B$19978,C996,'DAILY RECORDS'!$G$2:$G$19978,"OUTWARD")</f>
        <v>0</v>
      </c>
      <c r="H996">
        <f t="shared" si="15"/>
        <v>96</v>
      </c>
      <c r="I996" t="s">
        <v>14</v>
      </c>
      <c r="J996" t="s">
        <v>8636</v>
      </c>
      <c r="K996" t="s">
        <v>296</v>
      </c>
      <c r="L996" s="124">
        <v>45722</v>
      </c>
    </row>
    <row r="997" spans="1:12" x14ac:dyDescent="0.25">
      <c r="A997">
        <v>993</v>
      </c>
      <c r="B997" t="s">
        <v>9992</v>
      </c>
      <c r="C997" s="14" t="s">
        <v>11324</v>
      </c>
      <c r="D997" t="s">
        <v>6812</v>
      </c>
      <c r="E997">
        <v>2160</v>
      </c>
      <c r="F997">
        <f>SUMIFS('DAILY RECORDS'!$E$2:$E$19978,'DAILY RECORDS'!$B$2:$B$19978,C997,'DAILY RECORDS'!$G$2:$G$19978,"INWARD")</f>
        <v>0</v>
      </c>
      <c r="G997">
        <f>SUMIFS('DAILY RECORDS'!$E$2:$E$19978,'DAILY RECORDS'!$B$2:$B$19978,C997,'DAILY RECORDS'!$G$2:$G$19978,"OUTWARD")</f>
        <v>720</v>
      </c>
      <c r="H997">
        <f t="shared" si="15"/>
        <v>1440</v>
      </c>
      <c r="I997" t="s">
        <v>14</v>
      </c>
      <c r="J997" t="s">
        <v>8636</v>
      </c>
      <c r="K997" t="s">
        <v>11325</v>
      </c>
      <c r="L997" s="124">
        <v>45723</v>
      </c>
    </row>
    <row r="998" spans="1:12" x14ac:dyDescent="0.25">
      <c r="A998">
        <v>994</v>
      </c>
      <c r="B998" t="s">
        <v>9992</v>
      </c>
      <c r="C998" s="14" t="s">
        <v>2494</v>
      </c>
      <c r="D998" t="s">
        <v>2506</v>
      </c>
      <c r="E998">
        <v>1512</v>
      </c>
      <c r="F998">
        <f>SUMIFS('DAILY RECORDS'!$E$2:$E$19978,'DAILY RECORDS'!$B$2:$B$19978,C998,'DAILY RECORDS'!$G$2:$G$19978,"INWARD")</f>
        <v>0</v>
      </c>
      <c r="G998">
        <f>SUMIFS('DAILY RECORDS'!$E$2:$E$19978,'DAILY RECORDS'!$B$2:$B$19978,C998,'DAILY RECORDS'!$G$2:$G$19978,"OUTWARD")</f>
        <v>0</v>
      </c>
      <c r="H998">
        <f t="shared" si="15"/>
        <v>1512</v>
      </c>
      <c r="I998" t="s">
        <v>14</v>
      </c>
      <c r="J998" t="s">
        <v>8636</v>
      </c>
      <c r="K998" t="s">
        <v>160</v>
      </c>
      <c r="L998" s="124">
        <v>45722</v>
      </c>
    </row>
    <row r="999" spans="1:12" x14ac:dyDescent="0.25">
      <c r="A999">
        <v>995</v>
      </c>
      <c r="B999" t="s">
        <v>9992</v>
      </c>
      <c r="C999" s="14" t="s">
        <v>2500</v>
      </c>
      <c r="D999" t="s">
        <v>2509</v>
      </c>
      <c r="E999">
        <v>2796</v>
      </c>
      <c r="F999">
        <f>SUMIFS('DAILY RECORDS'!$E$2:$E$19978,'DAILY RECORDS'!$B$2:$B$19978,C999,'DAILY RECORDS'!$G$2:$G$19978,"INWARD")</f>
        <v>0</v>
      </c>
      <c r="G999">
        <f>SUMIFS('DAILY RECORDS'!$E$2:$E$19978,'DAILY RECORDS'!$B$2:$B$19978,C999,'DAILY RECORDS'!$G$2:$G$19978,"OUTWARD")</f>
        <v>24</v>
      </c>
      <c r="H999">
        <f t="shared" si="15"/>
        <v>2772</v>
      </c>
      <c r="I999" t="s">
        <v>14</v>
      </c>
      <c r="J999" t="s">
        <v>8636</v>
      </c>
      <c r="K999" t="s">
        <v>151</v>
      </c>
      <c r="L999" s="124">
        <v>45722</v>
      </c>
    </row>
    <row r="1000" spans="1:12" x14ac:dyDescent="0.25">
      <c r="A1000">
        <v>996</v>
      </c>
      <c r="B1000" t="s">
        <v>9992</v>
      </c>
      <c r="C1000" s="14" t="s">
        <v>2501</v>
      </c>
      <c r="D1000" t="s">
        <v>2510</v>
      </c>
      <c r="E1000">
        <v>1068</v>
      </c>
      <c r="F1000">
        <f>SUMIFS('DAILY RECORDS'!$E$2:$E$19978,'DAILY RECORDS'!$B$2:$B$19978,C1000,'DAILY RECORDS'!$G$2:$G$19978,"INWARD")</f>
        <v>0</v>
      </c>
      <c r="G1000">
        <f>SUMIFS('DAILY RECORDS'!$E$2:$E$19978,'DAILY RECORDS'!$B$2:$B$19978,C1000,'DAILY RECORDS'!$G$2:$G$19978,"OUTWARD")</f>
        <v>360</v>
      </c>
      <c r="H1000">
        <f t="shared" si="15"/>
        <v>708</v>
      </c>
      <c r="I1000" t="s">
        <v>14</v>
      </c>
      <c r="J1000" t="s">
        <v>8636</v>
      </c>
      <c r="K1000" t="s">
        <v>154</v>
      </c>
      <c r="L1000" s="124">
        <v>45722</v>
      </c>
    </row>
    <row r="1001" spans="1:12" x14ac:dyDescent="0.25">
      <c r="A1001">
        <v>997</v>
      </c>
      <c r="B1001" t="s">
        <v>9992</v>
      </c>
      <c r="C1001" s="14" t="s">
        <v>2489</v>
      </c>
      <c r="D1001" t="s">
        <v>2502</v>
      </c>
      <c r="E1001">
        <v>498</v>
      </c>
      <c r="F1001">
        <f>SUMIFS('DAILY RECORDS'!$E$2:$E$19978,'DAILY RECORDS'!$B$2:$B$19978,C1001,'DAILY RECORDS'!$G$2:$G$19978,"INWARD")</f>
        <v>0</v>
      </c>
      <c r="G1001">
        <f>SUMIFS('DAILY RECORDS'!$E$2:$E$19978,'DAILY RECORDS'!$B$2:$B$19978,C1001,'DAILY RECORDS'!$G$2:$G$19978,"OUTWARD")</f>
        <v>0</v>
      </c>
      <c r="H1001">
        <f t="shared" si="15"/>
        <v>498</v>
      </c>
      <c r="I1001" t="s">
        <v>14</v>
      </c>
      <c r="J1001" t="s">
        <v>8636</v>
      </c>
      <c r="K1001" t="s">
        <v>147</v>
      </c>
      <c r="L1001" s="124">
        <v>45722</v>
      </c>
    </row>
    <row r="1002" spans="1:12" x14ac:dyDescent="0.25">
      <c r="A1002">
        <v>998</v>
      </c>
      <c r="B1002" t="s">
        <v>9992</v>
      </c>
      <c r="C1002" s="14" t="s">
        <v>2490</v>
      </c>
      <c r="D1002" t="s">
        <v>2503</v>
      </c>
      <c r="E1002">
        <v>1146</v>
      </c>
      <c r="F1002">
        <f>SUMIFS('DAILY RECORDS'!$E$2:$E$19978,'DAILY RECORDS'!$B$2:$B$19978,C1002,'DAILY RECORDS'!$G$2:$G$19978,"INWARD")</f>
        <v>0</v>
      </c>
      <c r="G1002">
        <f>SUMIFS('DAILY RECORDS'!$E$2:$E$19978,'DAILY RECORDS'!$B$2:$B$19978,C1002,'DAILY RECORDS'!$G$2:$G$19978,"OUTWARD")</f>
        <v>0</v>
      </c>
      <c r="H1002">
        <f t="shared" si="15"/>
        <v>1146</v>
      </c>
      <c r="I1002" t="s">
        <v>14</v>
      </c>
      <c r="J1002" t="s">
        <v>8636</v>
      </c>
      <c r="K1002" t="s">
        <v>148</v>
      </c>
      <c r="L1002" s="124">
        <v>45722</v>
      </c>
    </row>
    <row r="1003" spans="1:12" x14ac:dyDescent="0.25">
      <c r="A1003">
        <v>999</v>
      </c>
      <c r="B1003" t="s">
        <v>9992</v>
      </c>
      <c r="C1003" s="14" t="s">
        <v>6873</v>
      </c>
      <c r="D1003" t="s">
        <v>6874</v>
      </c>
      <c r="E1003">
        <v>360</v>
      </c>
      <c r="F1003">
        <f>SUMIFS('DAILY RECORDS'!$E$2:$E$19978,'DAILY RECORDS'!$B$2:$B$19978,C1003,'DAILY RECORDS'!$G$2:$G$19978,"INWARD")</f>
        <v>0</v>
      </c>
      <c r="G1003">
        <f>SUMIFS('DAILY RECORDS'!$E$2:$E$19978,'DAILY RECORDS'!$B$2:$B$19978,C1003,'DAILY RECORDS'!$G$2:$G$19978,"OUTWARD")</f>
        <v>0</v>
      </c>
      <c r="H1003">
        <f t="shared" si="15"/>
        <v>360</v>
      </c>
      <c r="I1003" t="s">
        <v>14</v>
      </c>
      <c r="J1003" t="s">
        <v>8636</v>
      </c>
      <c r="K1003" t="s">
        <v>227</v>
      </c>
      <c r="L1003" s="124">
        <v>45723</v>
      </c>
    </row>
    <row r="1004" spans="1:12" x14ac:dyDescent="0.25">
      <c r="A1004">
        <v>1000</v>
      </c>
      <c r="B1004" t="s">
        <v>9992</v>
      </c>
      <c r="C1004" s="14" t="s">
        <v>6877</v>
      </c>
      <c r="D1004" t="s">
        <v>6878</v>
      </c>
      <c r="E1004">
        <v>180</v>
      </c>
      <c r="F1004">
        <f>SUMIFS('DAILY RECORDS'!$E$2:$E$19978,'DAILY RECORDS'!$B$2:$B$19978,C1004,'DAILY RECORDS'!$G$2:$G$19978,"INWARD")</f>
        <v>0</v>
      </c>
      <c r="G1004">
        <f>SUMIFS('DAILY RECORDS'!$E$2:$E$19978,'DAILY RECORDS'!$B$2:$B$19978,C1004,'DAILY RECORDS'!$G$2:$G$19978,"OUTWARD")</f>
        <v>0</v>
      </c>
      <c r="H1004">
        <f t="shared" si="15"/>
        <v>180</v>
      </c>
      <c r="I1004" t="s">
        <v>14</v>
      </c>
      <c r="J1004" t="s">
        <v>8636</v>
      </c>
      <c r="K1004" t="s">
        <v>392</v>
      </c>
      <c r="L1004" s="124">
        <v>45723</v>
      </c>
    </row>
    <row r="1005" spans="1:12" x14ac:dyDescent="0.25">
      <c r="A1005">
        <v>1001</v>
      </c>
      <c r="B1005" t="s">
        <v>9992</v>
      </c>
      <c r="C1005" s="14" t="s">
        <v>6875</v>
      </c>
      <c r="D1005" t="s">
        <v>6876</v>
      </c>
      <c r="E1005">
        <v>324</v>
      </c>
      <c r="F1005">
        <f>SUMIFS('DAILY RECORDS'!$E$2:$E$19978,'DAILY RECORDS'!$B$2:$B$19978,C1005,'DAILY RECORDS'!$G$2:$G$19978,"INWARD")</f>
        <v>0</v>
      </c>
      <c r="G1005">
        <f>SUMIFS('DAILY RECORDS'!$E$2:$E$19978,'DAILY RECORDS'!$B$2:$B$19978,C1005,'DAILY RECORDS'!$G$2:$G$19978,"OUTWARD")</f>
        <v>0</v>
      </c>
      <c r="H1005">
        <f t="shared" si="15"/>
        <v>324</v>
      </c>
      <c r="I1005" t="s">
        <v>14</v>
      </c>
      <c r="J1005" t="s">
        <v>8636</v>
      </c>
      <c r="K1005" t="s">
        <v>393</v>
      </c>
      <c r="L1005" s="124">
        <v>45723</v>
      </c>
    </row>
    <row r="1006" spans="1:12" x14ac:dyDescent="0.25">
      <c r="A1006">
        <v>1002</v>
      </c>
      <c r="B1006" t="s">
        <v>9992</v>
      </c>
      <c r="C1006" s="14" t="s">
        <v>6896</v>
      </c>
      <c r="D1006" t="s">
        <v>6897</v>
      </c>
      <c r="E1006">
        <v>599</v>
      </c>
      <c r="F1006">
        <f>SUMIFS('DAILY RECORDS'!$E$2:$E$19978,'DAILY RECORDS'!$B$2:$B$19978,C1006,'DAILY RECORDS'!$G$2:$G$19978,"INWARD")</f>
        <v>0</v>
      </c>
      <c r="G1006">
        <f>SUMIFS('DAILY RECORDS'!$E$2:$E$19978,'DAILY RECORDS'!$B$2:$B$19978,C1006,'DAILY RECORDS'!$G$2:$G$19978,"OUTWARD")</f>
        <v>0</v>
      </c>
      <c r="H1006">
        <f t="shared" si="15"/>
        <v>599</v>
      </c>
      <c r="I1006" t="s">
        <v>14</v>
      </c>
      <c r="J1006" t="s">
        <v>8636</v>
      </c>
      <c r="K1006" t="s">
        <v>224</v>
      </c>
      <c r="L1006" s="124">
        <v>45723</v>
      </c>
    </row>
    <row r="1007" spans="1:12" x14ac:dyDescent="0.25">
      <c r="A1007">
        <v>1003</v>
      </c>
      <c r="B1007" t="s">
        <v>9992</v>
      </c>
      <c r="C1007" s="14" t="s">
        <v>6810</v>
      </c>
      <c r="D1007" t="s">
        <v>6811</v>
      </c>
      <c r="E1007">
        <v>489</v>
      </c>
      <c r="F1007">
        <f>SUMIFS('DAILY RECORDS'!$E$2:$E$19978,'DAILY RECORDS'!$B$2:$B$19978,C1007,'DAILY RECORDS'!$G$2:$G$19978,"INWARD")</f>
        <v>0</v>
      </c>
      <c r="G1007">
        <f>SUMIFS('DAILY RECORDS'!$E$2:$E$19978,'DAILY RECORDS'!$B$2:$B$19978,C1007,'DAILY RECORDS'!$G$2:$G$19978,"OUTWARD")</f>
        <v>0</v>
      </c>
      <c r="H1007">
        <f t="shared" si="15"/>
        <v>489</v>
      </c>
      <c r="I1007" t="s">
        <v>14</v>
      </c>
      <c r="J1007" t="s">
        <v>8636</v>
      </c>
      <c r="K1007" t="s">
        <v>1814</v>
      </c>
      <c r="L1007" s="124">
        <v>45723</v>
      </c>
    </row>
    <row r="1008" spans="1:12" x14ac:dyDescent="0.25">
      <c r="A1008">
        <v>1004</v>
      </c>
      <c r="B1008" t="s">
        <v>9992</v>
      </c>
      <c r="C1008" s="14" t="s">
        <v>6839</v>
      </c>
      <c r="D1008" t="s">
        <v>6840</v>
      </c>
      <c r="E1008">
        <v>240</v>
      </c>
      <c r="F1008">
        <f>SUMIFS('DAILY RECORDS'!$E$2:$E$19978,'DAILY RECORDS'!$B$2:$B$19978,C1008,'DAILY RECORDS'!$G$2:$G$19978,"INWARD")</f>
        <v>1440</v>
      </c>
      <c r="G1008">
        <f>SUMIFS('DAILY RECORDS'!$E$2:$E$19978,'DAILY RECORDS'!$B$2:$B$19978,C1008,'DAILY RECORDS'!$G$2:$G$19978,"OUTWARD")</f>
        <v>1320</v>
      </c>
      <c r="H1008">
        <f t="shared" si="15"/>
        <v>360</v>
      </c>
      <c r="I1008" t="s">
        <v>14</v>
      </c>
      <c r="J1008" t="s">
        <v>8636</v>
      </c>
      <c r="K1008" t="s">
        <v>11326</v>
      </c>
      <c r="L1008" s="124">
        <v>45723</v>
      </c>
    </row>
    <row r="1009" spans="1:12" x14ac:dyDescent="0.25">
      <c r="A1009">
        <v>1005</v>
      </c>
      <c r="B1009" t="s">
        <v>9992</v>
      </c>
      <c r="C1009" s="14" t="s">
        <v>10229</v>
      </c>
      <c r="D1009" t="s">
        <v>4224</v>
      </c>
      <c r="E1009">
        <v>3784</v>
      </c>
      <c r="F1009">
        <f>SUMIFS('DAILY RECORDS'!$E$2:$E$19978,'DAILY RECORDS'!$B$2:$B$19978,C1009,'DAILY RECORDS'!$G$2:$G$19978,"INWARD")</f>
        <v>0</v>
      </c>
      <c r="G1009">
        <f>SUMIFS('DAILY RECORDS'!$E$2:$E$19978,'DAILY RECORDS'!$B$2:$B$19978,C1009,'DAILY RECORDS'!$G$2:$G$19978,"OUTWARD")</f>
        <v>468</v>
      </c>
      <c r="H1009">
        <f t="shared" si="15"/>
        <v>3316</v>
      </c>
      <c r="I1009" t="s">
        <v>14</v>
      </c>
      <c r="J1009" t="s">
        <v>8636</v>
      </c>
      <c r="K1009" t="s">
        <v>221</v>
      </c>
      <c r="L1009" s="124">
        <v>45723</v>
      </c>
    </row>
    <row r="1010" spans="1:12" x14ac:dyDescent="0.25">
      <c r="A1010">
        <v>1006</v>
      </c>
      <c r="B1010" t="s">
        <v>9992</v>
      </c>
      <c r="C1010" s="14" t="s">
        <v>2493</v>
      </c>
      <c r="D1010" t="s">
        <v>2505</v>
      </c>
      <c r="E1010">
        <v>4729</v>
      </c>
      <c r="F1010">
        <f>SUMIFS('DAILY RECORDS'!$E$2:$E$19978,'DAILY RECORDS'!$B$2:$B$19978,C1010,'DAILY RECORDS'!$G$2:$G$19978,"INWARD")</f>
        <v>0</v>
      </c>
      <c r="G1010">
        <f>SUMIFS('DAILY RECORDS'!$E$2:$E$19978,'DAILY RECORDS'!$B$2:$B$19978,C1010,'DAILY RECORDS'!$G$2:$G$19978,"OUTWARD")</f>
        <v>192</v>
      </c>
      <c r="H1010">
        <f t="shared" si="15"/>
        <v>4537</v>
      </c>
      <c r="I1010" t="s">
        <v>14</v>
      </c>
      <c r="J1010" t="s">
        <v>8636</v>
      </c>
      <c r="K1010" t="s">
        <v>207</v>
      </c>
      <c r="L1010" s="124">
        <v>45722</v>
      </c>
    </row>
    <row r="1011" spans="1:12" x14ac:dyDescent="0.25">
      <c r="A1011">
        <v>1007</v>
      </c>
      <c r="B1011" t="s">
        <v>9992</v>
      </c>
      <c r="C1011" s="14" t="s">
        <v>6881</v>
      </c>
      <c r="D1011" t="s">
        <v>6882</v>
      </c>
      <c r="E1011">
        <v>1012</v>
      </c>
      <c r="F1011">
        <f>SUMIFS('DAILY RECORDS'!$E$2:$E$19978,'DAILY RECORDS'!$B$2:$B$19978,C1011,'DAILY RECORDS'!$G$2:$G$19978,"INWARD")</f>
        <v>0</v>
      </c>
      <c r="G1011">
        <f>SUMIFS('DAILY RECORDS'!$E$2:$E$19978,'DAILY RECORDS'!$B$2:$B$19978,C1011,'DAILY RECORDS'!$G$2:$G$19978,"OUTWARD")</f>
        <v>0</v>
      </c>
      <c r="H1011">
        <f t="shared" si="15"/>
        <v>1012</v>
      </c>
      <c r="I1011" t="s">
        <v>14</v>
      </c>
      <c r="J1011" t="s">
        <v>8636</v>
      </c>
      <c r="K1011" t="s">
        <v>11327</v>
      </c>
      <c r="L1011" s="124">
        <v>45723</v>
      </c>
    </row>
    <row r="1012" spans="1:12" x14ac:dyDescent="0.25">
      <c r="A1012">
        <v>1008</v>
      </c>
      <c r="B1012" t="s">
        <v>9992</v>
      </c>
      <c r="C1012" s="14" t="s">
        <v>6894</v>
      </c>
      <c r="D1012" t="s">
        <v>6895</v>
      </c>
      <c r="E1012">
        <v>456</v>
      </c>
      <c r="F1012">
        <f>SUMIFS('DAILY RECORDS'!$E$2:$E$19978,'DAILY RECORDS'!$B$2:$B$19978,C1012,'DAILY RECORDS'!$G$2:$G$19978,"INWARD")</f>
        <v>6</v>
      </c>
      <c r="G1012">
        <f>SUMIFS('DAILY RECORDS'!$E$2:$E$19978,'DAILY RECORDS'!$B$2:$B$19978,C1012,'DAILY RECORDS'!$G$2:$G$19978,"OUTWARD")</f>
        <v>0</v>
      </c>
      <c r="H1012">
        <f t="shared" si="15"/>
        <v>462</v>
      </c>
      <c r="I1012" t="s">
        <v>14</v>
      </c>
      <c r="J1012" t="s">
        <v>8636</v>
      </c>
      <c r="K1012" t="s">
        <v>210</v>
      </c>
      <c r="L1012" s="124">
        <v>45723</v>
      </c>
    </row>
    <row r="1013" spans="1:12" x14ac:dyDescent="0.25">
      <c r="A1013">
        <v>1009</v>
      </c>
      <c r="B1013" t="s">
        <v>9992</v>
      </c>
      <c r="C1013" s="14" t="s">
        <v>6891</v>
      </c>
      <c r="D1013" t="s">
        <v>6892</v>
      </c>
      <c r="E1013">
        <v>696</v>
      </c>
      <c r="F1013">
        <f>SUMIFS('DAILY RECORDS'!$E$2:$E$19978,'DAILY RECORDS'!$B$2:$B$19978,C1013,'DAILY RECORDS'!$G$2:$G$19978,"INWARD")</f>
        <v>1</v>
      </c>
      <c r="G1013">
        <f>SUMIFS('DAILY RECORDS'!$E$2:$E$19978,'DAILY RECORDS'!$B$2:$B$19978,C1013,'DAILY RECORDS'!$G$2:$G$19978,"OUTWARD")</f>
        <v>0</v>
      </c>
      <c r="H1013">
        <f t="shared" si="15"/>
        <v>697</v>
      </c>
      <c r="I1013" t="s">
        <v>14</v>
      </c>
      <c r="J1013" t="s">
        <v>8636</v>
      </c>
      <c r="K1013" t="s">
        <v>213</v>
      </c>
      <c r="L1013" s="124">
        <v>45723</v>
      </c>
    </row>
    <row r="1014" spans="1:12" x14ac:dyDescent="0.25">
      <c r="A1014">
        <v>1010</v>
      </c>
      <c r="B1014" t="s">
        <v>9992</v>
      </c>
      <c r="C1014" s="14" t="s">
        <v>6808</v>
      </c>
      <c r="D1014" t="s">
        <v>6809</v>
      </c>
      <c r="E1014">
        <v>1685</v>
      </c>
      <c r="F1014">
        <f>SUMIFS('DAILY RECORDS'!$E$2:$E$19978,'DAILY RECORDS'!$B$2:$B$19978,C1014,'DAILY RECORDS'!$G$2:$G$19978,"INWARD")</f>
        <v>0</v>
      </c>
      <c r="G1014">
        <f>SUMIFS('DAILY RECORDS'!$E$2:$E$19978,'DAILY RECORDS'!$B$2:$B$19978,C1014,'DAILY RECORDS'!$G$2:$G$19978,"OUTWARD")</f>
        <v>24</v>
      </c>
      <c r="H1014">
        <f t="shared" si="15"/>
        <v>1661</v>
      </c>
      <c r="I1014" t="s">
        <v>14</v>
      </c>
      <c r="J1014" t="s">
        <v>8636</v>
      </c>
      <c r="K1014" t="s">
        <v>11328</v>
      </c>
      <c r="L1014" s="124">
        <v>45723</v>
      </c>
    </row>
    <row r="1015" spans="1:12" x14ac:dyDescent="0.25">
      <c r="A1015">
        <v>1011</v>
      </c>
      <c r="B1015" t="s">
        <v>9992</v>
      </c>
      <c r="C1015" s="14" t="s">
        <v>6821</v>
      </c>
      <c r="D1015" t="s">
        <v>6822</v>
      </c>
      <c r="E1015">
        <v>66</v>
      </c>
      <c r="F1015">
        <f>SUMIFS('DAILY RECORDS'!$E$2:$E$19978,'DAILY RECORDS'!$B$2:$B$19978,C1015,'DAILY RECORDS'!$G$2:$G$19978,"INWARD")</f>
        <v>0</v>
      </c>
      <c r="G1015">
        <f>SUMIFS('DAILY RECORDS'!$E$2:$E$19978,'DAILY RECORDS'!$B$2:$B$19978,C1015,'DAILY RECORDS'!$G$2:$G$19978,"OUTWARD")</f>
        <v>60</v>
      </c>
      <c r="H1015">
        <f t="shared" si="15"/>
        <v>6</v>
      </c>
      <c r="I1015" t="s">
        <v>14</v>
      </c>
      <c r="J1015" t="s">
        <v>8636</v>
      </c>
      <c r="K1015" t="s">
        <v>216</v>
      </c>
      <c r="L1015" s="124">
        <v>45722</v>
      </c>
    </row>
    <row r="1016" spans="1:12" x14ac:dyDescent="0.25">
      <c r="A1016">
        <v>1012</v>
      </c>
      <c r="B1016" t="s">
        <v>9992</v>
      </c>
      <c r="C1016" s="14" t="s">
        <v>6825</v>
      </c>
      <c r="D1016" t="s">
        <v>6826</v>
      </c>
      <c r="E1016">
        <v>162</v>
      </c>
      <c r="F1016">
        <f>SUMIFS('DAILY RECORDS'!$E$2:$E$19978,'DAILY RECORDS'!$B$2:$B$19978,C1016,'DAILY RECORDS'!$G$2:$G$19978,"INWARD")</f>
        <v>0</v>
      </c>
      <c r="G1016">
        <f>SUMIFS('DAILY RECORDS'!$E$2:$E$19978,'DAILY RECORDS'!$B$2:$B$19978,C1016,'DAILY RECORDS'!$G$2:$G$19978,"OUTWARD")</f>
        <v>0</v>
      </c>
      <c r="H1016">
        <f t="shared" si="15"/>
        <v>162</v>
      </c>
      <c r="I1016" t="s">
        <v>14</v>
      </c>
      <c r="J1016" t="s">
        <v>8636</v>
      </c>
      <c r="K1016" t="s">
        <v>204</v>
      </c>
      <c r="L1016" s="124">
        <v>45722</v>
      </c>
    </row>
    <row r="1017" spans="1:12" x14ac:dyDescent="0.25">
      <c r="A1017">
        <v>1013</v>
      </c>
      <c r="B1017" t="s">
        <v>9992</v>
      </c>
      <c r="C1017" s="14" t="s">
        <v>6827</v>
      </c>
      <c r="D1017" t="s">
        <v>6828</v>
      </c>
      <c r="E1017">
        <v>22</v>
      </c>
      <c r="F1017">
        <f>SUMIFS('DAILY RECORDS'!$E$2:$E$19978,'DAILY RECORDS'!$B$2:$B$19978,C1017,'DAILY RECORDS'!$G$2:$G$19978,"INWARD")</f>
        <v>0</v>
      </c>
      <c r="G1017">
        <f>SUMIFS('DAILY RECORDS'!$E$2:$E$19978,'DAILY RECORDS'!$B$2:$B$19978,C1017,'DAILY RECORDS'!$G$2:$G$19978,"OUTWARD")</f>
        <v>0</v>
      </c>
      <c r="H1017">
        <f t="shared" si="15"/>
        <v>22</v>
      </c>
      <c r="I1017" t="s">
        <v>14</v>
      </c>
      <c r="J1017" t="s">
        <v>8636</v>
      </c>
      <c r="K1017" t="s">
        <v>11329</v>
      </c>
      <c r="L1017" s="124">
        <v>45722</v>
      </c>
    </row>
    <row r="1018" spans="1:12" x14ac:dyDescent="0.25">
      <c r="A1018">
        <v>1014</v>
      </c>
      <c r="B1018" t="s">
        <v>9992</v>
      </c>
      <c r="C1018" s="14" t="s">
        <v>6253</v>
      </c>
      <c r="D1018" t="s">
        <v>6254</v>
      </c>
      <c r="E1018">
        <v>13</v>
      </c>
      <c r="F1018">
        <f>SUMIFS('DAILY RECORDS'!$E$2:$E$19978,'DAILY RECORDS'!$B$2:$B$19978,C1018,'DAILY RECORDS'!$G$2:$G$19978,"INWARD")</f>
        <v>0</v>
      </c>
      <c r="G1018">
        <f>SUMIFS('DAILY RECORDS'!$E$2:$E$19978,'DAILY RECORDS'!$B$2:$B$19978,C1018,'DAILY RECORDS'!$G$2:$G$19978,"OUTWARD")</f>
        <v>0</v>
      </c>
      <c r="H1018">
        <f t="shared" si="15"/>
        <v>13</v>
      </c>
      <c r="I1018" t="s">
        <v>14</v>
      </c>
      <c r="J1018" t="s">
        <v>8636</v>
      </c>
      <c r="K1018" t="s">
        <v>239</v>
      </c>
      <c r="L1018" s="124">
        <v>45724</v>
      </c>
    </row>
    <row r="1019" spans="1:12" x14ac:dyDescent="0.25">
      <c r="A1019">
        <v>1015</v>
      </c>
      <c r="B1019" t="s">
        <v>9988</v>
      </c>
      <c r="C1019" s="14" t="s">
        <v>9499</v>
      </c>
      <c r="D1019" t="s">
        <v>9500</v>
      </c>
      <c r="E1019">
        <v>5</v>
      </c>
      <c r="F1019">
        <f>SUMIFS('DAILY RECORDS'!$E$2:$E$19978,'DAILY RECORDS'!$B$2:$B$19978,C1019,'DAILY RECORDS'!$G$2:$G$19978,"INWARD")</f>
        <v>0</v>
      </c>
      <c r="G1019">
        <f>SUMIFS('DAILY RECORDS'!$E$2:$E$19978,'DAILY RECORDS'!$B$2:$B$19978,C1019,'DAILY RECORDS'!$G$2:$G$19978,"OUTWARD")</f>
        <v>0</v>
      </c>
      <c r="H1019">
        <f t="shared" si="15"/>
        <v>5</v>
      </c>
      <c r="I1019" t="s">
        <v>14</v>
      </c>
      <c r="J1019" t="s">
        <v>8636</v>
      </c>
      <c r="K1019" t="s">
        <v>1825</v>
      </c>
      <c r="L1019" s="124">
        <v>45724</v>
      </c>
    </row>
    <row r="1020" spans="1:12" x14ac:dyDescent="0.25">
      <c r="A1020">
        <v>1016</v>
      </c>
      <c r="B1020" t="s">
        <v>9992</v>
      </c>
      <c r="C1020" s="14" t="s">
        <v>8392</v>
      </c>
      <c r="D1020" t="s">
        <v>8407</v>
      </c>
      <c r="E1020">
        <v>55</v>
      </c>
      <c r="F1020">
        <f>SUMIFS('DAILY RECORDS'!$E$2:$E$19978,'DAILY RECORDS'!$B$2:$B$19978,C1020,'DAILY RECORDS'!$G$2:$G$19978,"INWARD")</f>
        <v>0</v>
      </c>
      <c r="G1020">
        <f>SUMIFS('DAILY RECORDS'!$E$2:$E$19978,'DAILY RECORDS'!$B$2:$B$19978,C1020,'DAILY RECORDS'!$G$2:$G$19978,"OUTWARD")</f>
        <v>0</v>
      </c>
      <c r="H1020">
        <f t="shared" si="15"/>
        <v>55</v>
      </c>
      <c r="I1020" t="s">
        <v>14</v>
      </c>
      <c r="J1020" t="s">
        <v>8636</v>
      </c>
      <c r="K1020" t="s">
        <v>1825</v>
      </c>
      <c r="L1020" s="124">
        <v>45724</v>
      </c>
    </row>
    <row r="1021" spans="1:12" x14ac:dyDescent="0.25">
      <c r="A1021">
        <v>1017</v>
      </c>
      <c r="B1021" t="s">
        <v>9992</v>
      </c>
      <c r="C1021" s="14" t="s">
        <v>10326</v>
      </c>
      <c r="D1021" t="s">
        <v>2748</v>
      </c>
      <c r="E1021">
        <v>75</v>
      </c>
      <c r="F1021">
        <f>SUMIFS('DAILY RECORDS'!$E$2:$E$19978,'DAILY RECORDS'!$B$2:$B$19978,C1021,'DAILY RECORDS'!$G$2:$G$19978,"INWARD")</f>
        <v>0</v>
      </c>
      <c r="G1021">
        <f>SUMIFS('DAILY RECORDS'!$E$2:$E$19978,'DAILY RECORDS'!$B$2:$B$19978,C1021,'DAILY RECORDS'!$G$2:$G$19978,"OUTWARD")</f>
        <v>35</v>
      </c>
      <c r="H1021">
        <f t="shared" si="15"/>
        <v>40</v>
      </c>
      <c r="I1021" t="s">
        <v>14</v>
      </c>
      <c r="J1021" t="s">
        <v>8636</v>
      </c>
      <c r="K1021" t="s">
        <v>11330</v>
      </c>
      <c r="L1021" s="124">
        <v>45724</v>
      </c>
    </row>
    <row r="1022" spans="1:12" x14ac:dyDescent="0.25">
      <c r="A1022">
        <v>1018</v>
      </c>
      <c r="B1022" t="s">
        <v>9992</v>
      </c>
      <c r="C1022" s="14" t="s">
        <v>6295</v>
      </c>
      <c r="D1022" t="s">
        <v>6296</v>
      </c>
      <c r="E1022">
        <v>13</v>
      </c>
      <c r="F1022">
        <f>SUMIFS('DAILY RECORDS'!$E$2:$E$19978,'DAILY RECORDS'!$B$2:$B$19978,C1022,'DAILY RECORDS'!$G$2:$G$19978,"INWARD")</f>
        <v>0</v>
      </c>
      <c r="G1022">
        <f>SUMIFS('DAILY RECORDS'!$E$2:$E$19978,'DAILY RECORDS'!$B$2:$B$19978,C1022,'DAILY RECORDS'!$G$2:$G$19978,"OUTWARD")</f>
        <v>0</v>
      </c>
      <c r="H1022">
        <f t="shared" si="15"/>
        <v>13</v>
      </c>
      <c r="I1022" t="s">
        <v>14</v>
      </c>
      <c r="J1022" t="s">
        <v>8636</v>
      </c>
      <c r="K1022" t="s">
        <v>1252</v>
      </c>
      <c r="L1022" s="124">
        <v>45725</v>
      </c>
    </row>
    <row r="1023" spans="1:12" x14ac:dyDescent="0.25">
      <c r="A1023">
        <v>1019</v>
      </c>
      <c r="B1023" t="s">
        <v>9992</v>
      </c>
      <c r="C1023" s="14" t="s">
        <v>6341</v>
      </c>
      <c r="D1023" t="s">
        <v>6342</v>
      </c>
      <c r="E1023">
        <v>38</v>
      </c>
      <c r="F1023">
        <f>SUMIFS('DAILY RECORDS'!$E$2:$E$19978,'DAILY RECORDS'!$B$2:$B$19978,C1023,'DAILY RECORDS'!$G$2:$G$19978,"INWARD")</f>
        <v>0</v>
      </c>
      <c r="G1023">
        <f>SUMIFS('DAILY RECORDS'!$E$2:$E$19978,'DAILY RECORDS'!$B$2:$B$19978,C1023,'DAILY RECORDS'!$G$2:$G$19978,"OUTWARD")</f>
        <v>0</v>
      </c>
      <c r="H1023">
        <f t="shared" si="15"/>
        <v>38</v>
      </c>
      <c r="I1023" t="s">
        <v>14</v>
      </c>
      <c r="J1023" t="s">
        <v>8636</v>
      </c>
      <c r="K1023" t="s">
        <v>11331</v>
      </c>
      <c r="L1023" s="124">
        <v>45724</v>
      </c>
    </row>
    <row r="1024" spans="1:12" x14ac:dyDescent="0.25">
      <c r="A1024">
        <v>1020</v>
      </c>
      <c r="B1024" t="s">
        <v>9995</v>
      </c>
      <c r="C1024" s="14" t="s">
        <v>10146</v>
      </c>
      <c r="D1024" t="s">
        <v>6753</v>
      </c>
      <c r="E1024">
        <v>31</v>
      </c>
      <c r="F1024">
        <f>SUMIFS('DAILY RECORDS'!$E$2:$E$19978,'DAILY RECORDS'!$B$2:$B$19978,C1024,'DAILY RECORDS'!$G$2:$G$19978,"INWARD")</f>
        <v>1050</v>
      </c>
      <c r="G1024">
        <f>SUMIFS('DAILY RECORDS'!$E$2:$E$19978,'DAILY RECORDS'!$B$2:$B$19978,C1024,'DAILY RECORDS'!$G$2:$G$19978,"OUTWARD")</f>
        <v>1110</v>
      </c>
      <c r="H1024">
        <f t="shared" si="15"/>
        <v>-29</v>
      </c>
      <c r="I1024" t="s">
        <v>14</v>
      </c>
      <c r="J1024" t="s">
        <v>8636</v>
      </c>
      <c r="K1024" t="s">
        <v>233</v>
      </c>
      <c r="L1024" s="124">
        <v>45779</v>
      </c>
    </row>
    <row r="1025" spans="1:12" x14ac:dyDescent="0.25">
      <c r="A1025">
        <v>1021</v>
      </c>
      <c r="B1025" t="s">
        <v>9992</v>
      </c>
      <c r="C1025" s="14" t="s">
        <v>10147</v>
      </c>
      <c r="D1025" t="s">
        <v>6768</v>
      </c>
      <c r="E1025">
        <v>2838</v>
      </c>
      <c r="F1025">
        <f>SUMIFS('DAILY RECORDS'!$E$2:$E$19978,'DAILY RECORDS'!$B$2:$B$19978,C1025,'DAILY RECORDS'!$G$2:$G$19978,"INWARD")</f>
        <v>0</v>
      </c>
      <c r="G1025">
        <f>SUMIFS('DAILY RECORDS'!$E$2:$E$19978,'DAILY RECORDS'!$B$2:$B$19978,C1025,'DAILY RECORDS'!$G$2:$G$19978,"OUTWARD")</f>
        <v>0</v>
      </c>
      <c r="H1025">
        <f t="shared" si="15"/>
        <v>2838</v>
      </c>
      <c r="I1025" t="s">
        <v>14</v>
      </c>
      <c r="J1025" t="s">
        <v>8636</v>
      </c>
      <c r="K1025" t="s">
        <v>11332</v>
      </c>
      <c r="L1025" s="124">
        <v>45724</v>
      </c>
    </row>
    <row r="1026" spans="1:12" x14ac:dyDescent="0.25">
      <c r="A1026">
        <v>1022</v>
      </c>
      <c r="B1026" t="s">
        <v>9992</v>
      </c>
      <c r="C1026" s="14" t="s">
        <v>6889</v>
      </c>
      <c r="D1026" t="s">
        <v>6890</v>
      </c>
      <c r="E1026">
        <v>0</v>
      </c>
      <c r="F1026">
        <f>SUMIFS('DAILY RECORDS'!$E$2:$E$19978,'DAILY RECORDS'!$B$2:$B$19978,C1026,'DAILY RECORDS'!$G$2:$G$19978,"INWARD")</f>
        <v>0</v>
      </c>
      <c r="G1026">
        <f>SUMIFS('DAILY RECORDS'!$E$2:$E$19978,'DAILY RECORDS'!$B$2:$B$19978,C1026,'DAILY RECORDS'!$G$2:$G$19978,"OUTWARD")</f>
        <v>0</v>
      </c>
      <c r="H1026">
        <f t="shared" si="15"/>
        <v>0</v>
      </c>
      <c r="I1026" t="s">
        <v>14</v>
      </c>
      <c r="J1026" t="s">
        <v>8636</v>
      </c>
      <c r="K1026" t="s">
        <v>528</v>
      </c>
      <c r="L1026" s="124"/>
    </row>
    <row r="1027" spans="1:12" x14ac:dyDescent="0.25">
      <c r="A1027">
        <v>1023</v>
      </c>
      <c r="B1027" t="s">
        <v>9988</v>
      </c>
      <c r="C1027" s="14" t="s">
        <v>4152</v>
      </c>
      <c r="D1027" t="s">
        <v>4153</v>
      </c>
      <c r="E1027">
        <v>0</v>
      </c>
      <c r="F1027">
        <f>SUMIFS('DAILY RECORDS'!$E$2:$E$19978,'DAILY RECORDS'!$B$2:$B$19978,C1027,'DAILY RECORDS'!$G$2:$G$19978,"INWARD")</f>
        <v>0</v>
      </c>
      <c r="G1027">
        <f>SUMIFS('DAILY RECORDS'!$E$2:$E$19978,'DAILY RECORDS'!$B$2:$B$19978,C1027,'DAILY RECORDS'!$G$2:$G$19978,"OUTWARD")</f>
        <v>40</v>
      </c>
      <c r="H1027">
        <f t="shared" si="15"/>
        <v>-40</v>
      </c>
      <c r="I1027" t="s">
        <v>14</v>
      </c>
      <c r="J1027" t="s">
        <v>8636</v>
      </c>
      <c r="K1027" t="s">
        <v>510</v>
      </c>
      <c r="L1027" s="124"/>
    </row>
    <row r="1028" spans="1:12" x14ac:dyDescent="0.25">
      <c r="A1028">
        <v>1024</v>
      </c>
      <c r="B1028" t="s">
        <v>9992</v>
      </c>
      <c r="C1028" s="14" t="s">
        <v>6855</v>
      </c>
      <c r="D1028" t="s">
        <v>6856</v>
      </c>
      <c r="E1028">
        <v>405</v>
      </c>
      <c r="F1028">
        <f>SUMIFS('DAILY RECORDS'!$E$2:$E$19978,'DAILY RECORDS'!$B$2:$B$19978,C1028,'DAILY RECORDS'!$G$2:$G$19978,"INWARD")</f>
        <v>0</v>
      </c>
      <c r="G1028">
        <f>SUMIFS('DAILY RECORDS'!$E$2:$E$19978,'DAILY RECORDS'!$B$2:$B$19978,C1028,'DAILY RECORDS'!$G$2:$G$19978,"OUTWARD")</f>
        <v>0</v>
      </c>
      <c r="H1028">
        <f t="shared" si="15"/>
        <v>405</v>
      </c>
      <c r="I1028" t="s">
        <v>14</v>
      </c>
      <c r="J1028" t="s">
        <v>8636</v>
      </c>
      <c r="K1028" t="s">
        <v>230</v>
      </c>
      <c r="L1028" s="124">
        <v>45724</v>
      </c>
    </row>
    <row r="1029" spans="1:12" x14ac:dyDescent="0.25">
      <c r="A1029">
        <v>1025</v>
      </c>
      <c r="B1029" t="s">
        <v>9992</v>
      </c>
      <c r="C1029" s="14" t="s">
        <v>6777</v>
      </c>
      <c r="D1029" t="s">
        <v>6778</v>
      </c>
      <c r="E1029">
        <v>2051</v>
      </c>
      <c r="F1029">
        <f>SUMIFS('DAILY RECORDS'!$E$2:$E$19978,'DAILY RECORDS'!$B$2:$B$19978,C1029,'DAILY RECORDS'!$G$2:$G$19978,"INWARD")</f>
        <v>0</v>
      </c>
      <c r="G1029">
        <f>SUMIFS('DAILY RECORDS'!$E$2:$E$19978,'DAILY RECORDS'!$B$2:$B$19978,C1029,'DAILY RECORDS'!$G$2:$G$19978,"OUTWARD")</f>
        <v>0</v>
      </c>
      <c r="H1029">
        <f t="shared" si="15"/>
        <v>2051</v>
      </c>
      <c r="I1029" t="s">
        <v>14</v>
      </c>
      <c r="J1029" t="s">
        <v>8636</v>
      </c>
      <c r="K1029" t="s">
        <v>555</v>
      </c>
      <c r="L1029" s="124">
        <v>45724</v>
      </c>
    </row>
    <row r="1030" spans="1:12" x14ac:dyDescent="0.25">
      <c r="A1030">
        <v>1026</v>
      </c>
      <c r="B1030" t="s">
        <v>9992</v>
      </c>
      <c r="C1030" s="14" t="s">
        <v>6851</v>
      </c>
      <c r="D1030" t="s">
        <v>6852</v>
      </c>
      <c r="E1030">
        <v>786</v>
      </c>
      <c r="F1030">
        <f>SUMIFS('DAILY RECORDS'!$E$2:$E$19978,'DAILY RECORDS'!$B$2:$B$19978,C1030,'DAILY RECORDS'!$G$2:$G$19978,"INWARD")</f>
        <v>0</v>
      </c>
      <c r="G1030">
        <f>SUMIFS('DAILY RECORDS'!$E$2:$E$19978,'DAILY RECORDS'!$B$2:$B$19978,C1030,'DAILY RECORDS'!$G$2:$G$19978,"OUTWARD")</f>
        <v>0</v>
      </c>
      <c r="H1030">
        <f t="shared" ref="H1030:H1093" si="16">(E1030+F1030)-G1030</f>
        <v>786</v>
      </c>
      <c r="I1030" t="s">
        <v>14</v>
      </c>
      <c r="J1030" t="s">
        <v>8636</v>
      </c>
      <c r="K1030" t="s">
        <v>241</v>
      </c>
      <c r="L1030" s="124">
        <v>45723</v>
      </c>
    </row>
    <row r="1031" spans="1:12" x14ac:dyDescent="0.25">
      <c r="A1031">
        <v>1027</v>
      </c>
      <c r="B1031" t="s">
        <v>9992</v>
      </c>
      <c r="C1031" s="14" t="s">
        <v>6787</v>
      </c>
      <c r="D1031" t="s">
        <v>6788</v>
      </c>
      <c r="E1031">
        <v>440</v>
      </c>
      <c r="F1031">
        <f>SUMIFS('DAILY RECORDS'!$E$2:$E$19978,'DAILY RECORDS'!$B$2:$B$19978,C1031,'DAILY RECORDS'!$G$2:$G$19978,"INWARD")</f>
        <v>0</v>
      </c>
      <c r="G1031">
        <f>SUMIFS('DAILY RECORDS'!$E$2:$E$19978,'DAILY RECORDS'!$B$2:$B$19978,C1031,'DAILY RECORDS'!$G$2:$G$19978,"OUTWARD")</f>
        <v>0</v>
      </c>
      <c r="H1031">
        <f t="shared" si="16"/>
        <v>440</v>
      </c>
      <c r="I1031" t="s">
        <v>14</v>
      </c>
      <c r="J1031" t="s">
        <v>8636</v>
      </c>
      <c r="K1031" t="s">
        <v>243</v>
      </c>
      <c r="L1031" s="124">
        <v>45723</v>
      </c>
    </row>
    <row r="1032" spans="1:12" x14ac:dyDescent="0.25">
      <c r="A1032">
        <v>1028</v>
      </c>
      <c r="B1032" t="s">
        <v>9992</v>
      </c>
      <c r="C1032" s="14" t="s">
        <v>6775</v>
      </c>
      <c r="D1032" t="s">
        <v>6776</v>
      </c>
      <c r="E1032">
        <v>1740</v>
      </c>
      <c r="F1032">
        <f>SUMIFS('DAILY RECORDS'!$E$2:$E$19978,'DAILY RECORDS'!$B$2:$B$19978,C1032,'DAILY RECORDS'!$G$2:$G$19978,"INWARD")</f>
        <v>0</v>
      </c>
      <c r="G1032">
        <f>SUMIFS('DAILY RECORDS'!$E$2:$E$19978,'DAILY RECORDS'!$B$2:$B$19978,C1032,'DAILY RECORDS'!$G$2:$G$19978,"OUTWARD")</f>
        <v>0</v>
      </c>
      <c r="H1032">
        <f t="shared" si="16"/>
        <v>1740</v>
      </c>
      <c r="I1032" t="s">
        <v>14</v>
      </c>
      <c r="J1032" t="s">
        <v>8636</v>
      </c>
      <c r="K1032" t="s">
        <v>413</v>
      </c>
      <c r="L1032" s="124">
        <v>45723</v>
      </c>
    </row>
    <row r="1033" spans="1:12" x14ac:dyDescent="0.25">
      <c r="A1033">
        <v>1029</v>
      </c>
      <c r="B1033" t="s">
        <v>9992</v>
      </c>
      <c r="C1033" s="14" t="s">
        <v>6779</v>
      </c>
      <c r="D1033" t="s">
        <v>6780</v>
      </c>
      <c r="E1033">
        <v>171</v>
      </c>
      <c r="F1033">
        <f>SUMIFS('DAILY RECORDS'!$E$2:$E$19978,'DAILY RECORDS'!$B$2:$B$19978,C1033,'DAILY RECORDS'!$G$2:$G$19978,"INWARD")</f>
        <v>0</v>
      </c>
      <c r="G1033">
        <f>SUMIFS('DAILY RECORDS'!$E$2:$E$19978,'DAILY RECORDS'!$B$2:$B$19978,C1033,'DAILY RECORDS'!$G$2:$G$19978,"OUTWARD")</f>
        <v>0</v>
      </c>
      <c r="H1033">
        <f t="shared" si="16"/>
        <v>171</v>
      </c>
      <c r="I1033" t="s">
        <v>14</v>
      </c>
      <c r="J1033" t="s">
        <v>8636</v>
      </c>
      <c r="K1033" t="s">
        <v>407</v>
      </c>
      <c r="L1033" s="124">
        <v>45723</v>
      </c>
    </row>
    <row r="1034" spans="1:12" x14ac:dyDescent="0.25">
      <c r="A1034">
        <v>1030</v>
      </c>
      <c r="B1034" t="s">
        <v>9992</v>
      </c>
      <c r="C1034" s="14" t="s">
        <v>6845</v>
      </c>
      <c r="D1034" t="s">
        <v>6846</v>
      </c>
      <c r="E1034">
        <v>1086</v>
      </c>
      <c r="F1034">
        <f>SUMIFS('DAILY RECORDS'!$E$2:$E$19978,'DAILY RECORDS'!$B$2:$B$19978,C1034,'DAILY RECORDS'!$G$2:$G$19978,"INWARD")</f>
        <v>0</v>
      </c>
      <c r="G1034">
        <f>SUMIFS('DAILY RECORDS'!$E$2:$E$19978,'DAILY RECORDS'!$B$2:$B$19978,C1034,'DAILY RECORDS'!$G$2:$G$19978,"OUTWARD")</f>
        <v>0</v>
      </c>
      <c r="H1034">
        <f t="shared" si="16"/>
        <v>1086</v>
      </c>
      <c r="I1034" t="s">
        <v>14</v>
      </c>
      <c r="J1034" t="s">
        <v>8636</v>
      </c>
      <c r="K1034" t="s">
        <v>404</v>
      </c>
      <c r="L1034" s="124">
        <v>45723</v>
      </c>
    </row>
    <row r="1035" spans="1:12" x14ac:dyDescent="0.25">
      <c r="A1035">
        <v>1031</v>
      </c>
      <c r="B1035" t="s">
        <v>9992</v>
      </c>
      <c r="C1035" s="14" t="s">
        <v>6781</v>
      </c>
      <c r="D1035" t="s">
        <v>6782</v>
      </c>
      <c r="E1035">
        <v>125</v>
      </c>
      <c r="F1035">
        <f>SUMIFS('DAILY RECORDS'!$E$2:$E$19978,'DAILY RECORDS'!$B$2:$B$19978,C1035,'DAILY RECORDS'!$G$2:$G$19978,"INWARD")</f>
        <v>0</v>
      </c>
      <c r="G1035">
        <f>SUMIFS('DAILY RECORDS'!$E$2:$E$19978,'DAILY RECORDS'!$B$2:$B$19978,C1035,'DAILY RECORDS'!$G$2:$G$19978,"OUTWARD")</f>
        <v>0</v>
      </c>
      <c r="H1035">
        <f t="shared" si="16"/>
        <v>125</v>
      </c>
      <c r="I1035" t="s">
        <v>14</v>
      </c>
      <c r="J1035" t="s">
        <v>8636</v>
      </c>
      <c r="K1035" t="s">
        <v>401</v>
      </c>
      <c r="L1035" s="124">
        <v>45723</v>
      </c>
    </row>
    <row r="1036" spans="1:12" x14ac:dyDescent="0.25">
      <c r="A1036">
        <v>1032</v>
      </c>
      <c r="B1036" t="s">
        <v>9988</v>
      </c>
      <c r="C1036" s="14" t="s">
        <v>2740</v>
      </c>
      <c r="D1036" t="s">
        <v>2741</v>
      </c>
      <c r="E1036">
        <v>1</v>
      </c>
      <c r="F1036">
        <f>SUMIFS('DAILY RECORDS'!$E$2:$E$19978,'DAILY RECORDS'!$B$2:$B$19978,C1036,'DAILY RECORDS'!$G$2:$G$19978,"INWARD")</f>
        <v>120</v>
      </c>
      <c r="G1036">
        <f>SUMIFS('DAILY RECORDS'!$E$2:$E$19978,'DAILY RECORDS'!$B$2:$B$19978,C1036,'DAILY RECORDS'!$G$2:$G$19978,"OUTWARD")</f>
        <v>0</v>
      </c>
      <c r="H1036">
        <f t="shared" si="16"/>
        <v>121</v>
      </c>
      <c r="I1036" t="s">
        <v>14</v>
      </c>
      <c r="J1036" t="s">
        <v>8636</v>
      </c>
      <c r="K1036" t="s">
        <v>1210</v>
      </c>
      <c r="L1036" s="124">
        <v>45724</v>
      </c>
    </row>
    <row r="1037" spans="1:12" x14ac:dyDescent="0.25">
      <c r="A1037">
        <v>1033</v>
      </c>
      <c r="B1037" t="s">
        <v>9988</v>
      </c>
      <c r="C1037" s="14" t="s">
        <v>2738</v>
      </c>
      <c r="D1037" t="s">
        <v>2739</v>
      </c>
      <c r="E1037">
        <v>56</v>
      </c>
      <c r="F1037">
        <f>SUMIFS('DAILY RECORDS'!$E$2:$E$19978,'DAILY RECORDS'!$B$2:$B$19978,C1037,'DAILY RECORDS'!$G$2:$G$19978,"INWARD")</f>
        <v>0</v>
      </c>
      <c r="G1037">
        <f>SUMIFS('DAILY RECORDS'!$E$2:$E$19978,'DAILY RECORDS'!$B$2:$B$19978,C1037,'DAILY RECORDS'!$G$2:$G$19978,"OUTWARD")</f>
        <v>56</v>
      </c>
      <c r="H1037">
        <f t="shared" si="16"/>
        <v>0</v>
      </c>
      <c r="I1037" t="s">
        <v>14</v>
      </c>
      <c r="J1037" t="s">
        <v>8636</v>
      </c>
      <c r="K1037" t="s">
        <v>1210</v>
      </c>
      <c r="L1037" s="124">
        <v>45724</v>
      </c>
    </row>
    <row r="1038" spans="1:12" x14ac:dyDescent="0.25">
      <c r="A1038">
        <v>1034</v>
      </c>
      <c r="B1038" t="s">
        <v>9988</v>
      </c>
      <c r="C1038" s="14" t="s">
        <v>10657</v>
      </c>
      <c r="D1038" t="s">
        <v>6252</v>
      </c>
      <c r="E1038">
        <v>23</v>
      </c>
      <c r="F1038">
        <f>SUMIFS('DAILY RECORDS'!$E$2:$E$19978,'DAILY RECORDS'!$B$2:$B$19978,C1038,'DAILY RECORDS'!$G$2:$G$19978,"INWARD")</f>
        <v>60</v>
      </c>
      <c r="G1038">
        <f>SUMIFS('DAILY RECORDS'!$E$2:$E$19978,'DAILY RECORDS'!$B$2:$B$19978,C1038,'DAILY RECORDS'!$G$2:$G$19978,"OUTWARD")</f>
        <v>19</v>
      </c>
      <c r="H1038">
        <f t="shared" si="16"/>
        <v>64</v>
      </c>
      <c r="I1038" t="s">
        <v>14</v>
      </c>
      <c r="J1038" t="s">
        <v>8636</v>
      </c>
      <c r="K1038" t="s">
        <v>1207</v>
      </c>
      <c r="L1038" s="124">
        <v>45724</v>
      </c>
    </row>
    <row r="1039" spans="1:12" x14ac:dyDescent="0.25">
      <c r="A1039">
        <v>1035</v>
      </c>
      <c r="B1039" t="s">
        <v>9988</v>
      </c>
      <c r="C1039" s="14" t="s">
        <v>2736</v>
      </c>
      <c r="D1039" t="s">
        <v>2737</v>
      </c>
      <c r="E1039">
        <v>0</v>
      </c>
      <c r="F1039">
        <f>SUMIFS('DAILY RECORDS'!$E$2:$E$19978,'DAILY RECORDS'!$B$2:$B$19978,C1039,'DAILY RECORDS'!$G$2:$G$19978,"INWARD")</f>
        <v>0</v>
      </c>
      <c r="G1039">
        <f>SUMIFS('DAILY RECORDS'!$E$2:$E$19978,'DAILY RECORDS'!$B$2:$B$19978,C1039,'DAILY RECORDS'!$G$2:$G$19978,"OUTWARD")</f>
        <v>0</v>
      </c>
      <c r="H1039">
        <f t="shared" si="16"/>
        <v>0</v>
      </c>
      <c r="I1039" t="s">
        <v>14</v>
      </c>
      <c r="J1039" t="s">
        <v>8636</v>
      </c>
      <c r="K1039" t="s">
        <v>1202</v>
      </c>
      <c r="L1039" s="124"/>
    </row>
    <row r="1040" spans="1:12" x14ac:dyDescent="0.25">
      <c r="A1040">
        <v>1036</v>
      </c>
      <c r="B1040" t="s">
        <v>9992</v>
      </c>
      <c r="C1040" s="14" t="s">
        <v>10148</v>
      </c>
      <c r="D1040" t="s">
        <v>6247</v>
      </c>
      <c r="E1040">
        <v>171</v>
      </c>
      <c r="F1040">
        <f>SUMIFS('DAILY RECORDS'!$E$2:$E$19978,'DAILY RECORDS'!$B$2:$B$19978,C1040,'DAILY RECORDS'!$G$2:$G$19978,"INWARD")</f>
        <v>460</v>
      </c>
      <c r="G1040">
        <f>SUMIFS('DAILY RECORDS'!$E$2:$E$19978,'DAILY RECORDS'!$B$2:$B$19978,C1040,'DAILY RECORDS'!$G$2:$G$19978,"OUTWARD")</f>
        <v>380</v>
      </c>
      <c r="H1040">
        <f t="shared" si="16"/>
        <v>251</v>
      </c>
      <c r="I1040" t="s">
        <v>14</v>
      </c>
      <c r="J1040" t="s">
        <v>8636</v>
      </c>
      <c r="K1040" t="s">
        <v>1195</v>
      </c>
      <c r="L1040" s="124">
        <v>45724</v>
      </c>
    </row>
    <row r="1041" spans="1:12" x14ac:dyDescent="0.25">
      <c r="A1041">
        <v>1037</v>
      </c>
      <c r="B1041" t="s">
        <v>9992</v>
      </c>
      <c r="C1041" s="14" t="s">
        <v>9493</v>
      </c>
      <c r="D1041" t="s">
        <v>9498</v>
      </c>
      <c r="E1041">
        <v>720</v>
      </c>
      <c r="F1041">
        <f>SUMIFS('DAILY RECORDS'!$E$2:$E$19978,'DAILY RECORDS'!$B$2:$B$19978,C1041,'DAILY RECORDS'!$G$2:$G$19978,"INWARD")</f>
        <v>0</v>
      </c>
      <c r="G1041">
        <f>SUMIFS('DAILY RECORDS'!$E$2:$E$19978,'DAILY RECORDS'!$B$2:$B$19978,C1041,'DAILY RECORDS'!$G$2:$G$19978,"OUTWARD")</f>
        <v>0</v>
      </c>
      <c r="H1041">
        <f t="shared" si="16"/>
        <v>720</v>
      </c>
      <c r="I1041" t="s">
        <v>14</v>
      </c>
      <c r="J1041" t="s">
        <v>8636</v>
      </c>
      <c r="K1041" t="s">
        <v>1287</v>
      </c>
      <c r="L1041" s="124">
        <v>45724</v>
      </c>
    </row>
    <row r="1042" spans="1:12" x14ac:dyDescent="0.25">
      <c r="A1042">
        <v>1038</v>
      </c>
      <c r="B1042" t="s">
        <v>9992</v>
      </c>
      <c r="C1042" s="14" t="s">
        <v>8393</v>
      </c>
      <c r="D1042" t="s">
        <v>7061</v>
      </c>
      <c r="E1042">
        <v>1152</v>
      </c>
      <c r="F1042">
        <f>SUMIFS('DAILY RECORDS'!$E$2:$E$19978,'DAILY RECORDS'!$B$2:$B$19978,C1042,'DAILY RECORDS'!$G$2:$G$19978,"INWARD")</f>
        <v>0</v>
      </c>
      <c r="G1042">
        <f>SUMIFS('DAILY RECORDS'!$E$2:$E$19978,'DAILY RECORDS'!$B$2:$B$19978,C1042,'DAILY RECORDS'!$G$2:$G$19978,"OUTWARD")</f>
        <v>0</v>
      </c>
      <c r="H1042">
        <f t="shared" si="16"/>
        <v>1152</v>
      </c>
      <c r="I1042" t="s">
        <v>14</v>
      </c>
      <c r="J1042" t="s">
        <v>8636</v>
      </c>
      <c r="K1042" t="s">
        <v>11333</v>
      </c>
      <c r="L1042" s="124">
        <v>45724</v>
      </c>
    </row>
    <row r="1043" spans="1:12" x14ac:dyDescent="0.25">
      <c r="A1043">
        <v>1039</v>
      </c>
      <c r="B1043" t="s">
        <v>9992</v>
      </c>
      <c r="C1043" s="14" t="s">
        <v>7078</v>
      </c>
      <c r="D1043" t="s">
        <v>7079</v>
      </c>
      <c r="E1043">
        <v>1080</v>
      </c>
      <c r="F1043">
        <f>SUMIFS('DAILY RECORDS'!$E$2:$E$19978,'DAILY RECORDS'!$B$2:$B$19978,C1043,'DAILY RECORDS'!$G$2:$G$19978,"INWARD")</f>
        <v>0</v>
      </c>
      <c r="G1043">
        <f>SUMIFS('DAILY RECORDS'!$E$2:$E$19978,'DAILY RECORDS'!$B$2:$B$19978,C1043,'DAILY RECORDS'!$G$2:$G$19978,"OUTWARD")</f>
        <v>0</v>
      </c>
      <c r="H1043">
        <f t="shared" si="16"/>
        <v>1080</v>
      </c>
      <c r="I1043" t="s">
        <v>14</v>
      </c>
      <c r="J1043" t="s">
        <v>8636</v>
      </c>
      <c r="K1043" t="s">
        <v>426</v>
      </c>
      <c r="L1043" s="124">
        <v>45724</v>
      </c>
    </row>
    <row r="1044" spans="1:12" x14ac:dyDescent="0.25">
      <c r="A1044">
        <v>1040</v>
      </c>
      <c r="B1044" t="s">
        <v>9992</v>
      </c>
      <c r="C1044" s="14" t="s">
        <v>9536</v>
      </c>
      <c r="D1044" t="s">
        <v>9537</v>
      </c>
      <c r="E1044">
        <v>20490</v>
      </c>
      <c r="F1044">
        <f>SUMIFS('DAILY RECORDS'!$E$2:$E$19978,'DAILY RECORDS'!$B$2:$B$19978,C1044,'DAILY RECORDS'!$G$2:$G$19978,"INWARD")</f>
        <v>0</v>
      </c>
      <c r="G1044">
        <f>SUMIFS('DAILY RECORDS'!$E$2:$E$19978,'DAILY RECORDS'!$B$2:$B$19978,C1044,'DAILY RECORDS'!$G$2:$G$19978,"OUTWARD")</f>
        <v>0</v>
      </c>
      <c r="H1044">
        <f t="shared" si="16"/>
        <v>20490</v>
      </c>
      <c r="I1044" t="s">
        <v>14</v>
      </c>
      <c r="J1044" t="s">
        <v>8636</v>
      </c>
      <c r="K1044" t="s">
        <v>11334</v>
      </c>
      <c r="L1044" s="124">
        <v>45743</v>
      </c>
    </row>
    <row r="1045" spans="1:12" x14ac:dyDescent="0.25">
      <c r="A1045">
        <v>1041</v>
      </c>
      <c r="B1045" t="s">
        <v>9992</v>
      </c>
      <c r="C1045" s="14" t="s">
        <v>7068</v>
      </c>
      <c r="D1045" t="s">
        <v>7069</v>
      </c>
      <c r="E1045">
        <v>13216</v>
      </c>
      <c r="F1045">
        <f>SUMIFS('DAILY RECORDS'!$E$2:$E$19978,'DAILY RECORDS'!$B$2:$B$19978,C1045,'DAILY RECORDS'!$G$2:$G$19978,"INWARD")</f>
        <v>0</v>
      </c>
      <c r="G1045">
        <f>SUMIFS('DAILY RECORDS'!$E$2:$E$19978,'DAILY RECORDS'!$B$2:$B$19978,C1045,'DAILY RECORDS'!$G$2:$G$19978,"OUTWARD")</f>
        <v>3624</v>
      </c>
      <c r="H1045">
        <f t="shared" si="16"/>
        <v>9592</v>
      </c>
      <c r="I1045" t="s">
        <v>25</v>
      </c>
      <c r="J1045" t="s">
        <v>8636</v>
      </c>
      <c r="K1045" t="s">
        <v>1285</v>
      </c>
      <c r="L1045" s="124">
        <v>45743</v>
      </c>
    </row>
    <row r="1046" spans="1:12" x14ac:dyDescent="0.25">
      <c r="A1046">
        <v>1042</v>
      </c>
      <c r="B1046" t="s">
        <v>9992</v>
      </c>
      <c r="C1046" s="14" t="s">
        <v>9492</v>
      </c>
      <c r="D1046" t="s">
        <v>7071</v>
      </c>
      <c r="E1046">
        <v>757</v>
      </c>
      <c r="F1046">
        <f>SUMIFS('DAILY RECORDS'!$E$2:$E$19978,'DAILY RECORDS'!$B$2:$B$19978,C1046,'DAILY RECORDS'!$G$2:$G$19978,"INWARD")</f>
        <v>0</v>
      </c>
      <c r="G1046">
        <f>SUMIFS('DAILY RECORDS'!$E$2:$E$19978,'DAILY RECORDS'!$B$2:$B$19978,C1046,'DAILY RECORDS'!$G$2:$G$19978,"OUTWARD")</f>
        <v>0</v>
      </c>
      <c r="H1046">
        <f t="shared" si="16"/>
        <v>757</v>
      </c>
      <c r="I1046" t="s">
        <v>14</v>
      </c>
      <c r="J1046" t="s">
        <v>8636</v>
      </c>
      <c r="K1046" t="s">
        <v>1273</v>
      </c>
      <c r="L1046" s="124">
        <v>45724</v>
      </c>
    </row>
    <row r="1047" spans="1:12" x14ac:dyDescent="0.25">
      <c r="A1047">
        <v>1043</v>
      </c>
      <c r="B1047" t="s">
        <v>9992</v>
      </c>
      <c r="C1047" s="14" t="s">
        <v>7081</v>
      </c>
      <c r="D1047" t="s">
        <v>7082</v>
      </c>
      <c r="E1047">
        <v>19616</v>
      </c>
      <c r="F1047">
        <f>SUMIFS('DAILY RECORDS'!$E$2:$E$19978,'DAILY RECORDS'!$B$2:$B$19978,C1047,'DAILY RECORDS'!$G$2:$G$19978,"INWARD")</f>
        <v>6</v>
      </c>
      <c r="G1047">
        <f>SUMIFS('DAILY RECORDS'!$E$2:$E$19978,'DAILY RECORDS'!$B$2:$B$19978,C1047,'DAILY RECORDS'!$G$2:$G$19978,"OUTWARD")</f>
        <v>9120</v>
      </c>
      <c r="H1047">
        <f t="shared" si="16"/>
        <v>10502</v>
      </c>
      <c r="I1047" t="s">
        <v>14</v>
      </c>
      <c r="J1047" t="s">
        <v>8636</v>
      </c>
      <c r="K1047" t="s">
        <v>8416</v>
      </c>
      <c r="L1047" s="124">
        <v>45743</v>
      </c>
    </row>
    <row r="1048" spans="1:12" x14ac:dyDescent="0.25">
      <c r="A1048">
        <v>1044</v>
      </c>
      <c r="B1048" t="s">
        <v>9992</v>
      </c>
      <c r="C1048" s="14" t="s">
        <v>7090</v>
      </c>
      <c r="D1048" t="s">
        <v>7091</v>
      </c>
      <c r="E1048">
        <v>69</v>
      </c>
      <c r="F1048">
        <f>SUMIFS('DAILY RECORDS'!$E$2:$E$19978,'DAILY RECORDS'!$B$2:$B$19978,C1048,'DAILY RECORDS'!$G$2:$G$19978,"INWARD")</f>
        <v>0</v>
      </c>
      <c r="G1048">
        <f>SUMIFS('DAILY RECORDS'!$E$2:$E$19978,'DAILY RECORDS'!$B$2:$B$19978,C1048,'DAILY RECORDS'!$G$2:$G$19978,"OUTWARD")</f>
        <v>0</v>
      </c>
      <c r="H1048">
        <f t="shared" si="16"/>
        <v>69</v>
      </c>
      <c r="I1048" t="s">
        <v>14</v>
      </c>
      <c r="J1048" t="s">
        <v>8636</v>
      </c>
      <c r="K1048" t="s">
        <v>11335</v>
      </c>
      <c r="L1048" s="124">
        <v>45724</v>
      </c>
    </row>
    <row r="1049" spans="1:12" x14ac:dyDescent="0.25">
      <c r="A1049">
        <v>1045</v>
      </c>
      <c r="B1049" t="s">
        <v>9992</v>
      </c>
      <c r="C1049" s="14" t="s">
        <v>6333</v>
      </c>
      <c r="D1049" t="s">
        <v>6334</v>
      </c>
      <c r="E1049">
        <v>53</v>
      </c>
      <c r="F1049">
        <f>SUMIFS('DAILY RECORDS'!$E$2:$E$19978,'DAILY RECORDS'!$B$2:$B$19978,C1049,'DAILY RECORDS'!$G$2:$G$19978,"INWARD")</f>
        <v>0</v>
      </c>
      <c r="G1049">
        <f>SUMIFS('DAILY RECORDS'!$E$2:$E$19978,'DAILY RECORDS'!$B$2:$B$19978,C1049,'DAILY RECORDS'!$G$2:$G$19978,"OUTWARD")</f>
        <v>6</v>
      </c>
      <c r="H1049">
        <f t="shared" si="16"/>
        <v>47</v>
      </c>
      <c r="I1049" t="s">
        <v>14</v>
      </c>
      <c r="J1049" t="s">
        <v>8636</v>
      </c>
      <c r="K1049" t="s">
        <v>1268</v>
      </c>
      <c r="L1049" s="124">
        <v>45725</v>
      </c>
    </row>
    <row r="1050" spans="1:12" x14ac:dyDescent="0.25">
      <c r="A1050">
        <v>1046</v>
      </c>
      <c r="B1050" t="s">
        <v>9992</v>
      </c>
      <c r="C1050" s="14" t="s">
        <v>6335</v>
      </c>
      <c r="D1050" t="s">
        <v>6336</v>
      </c>
      <c r="E1050">
        <v>67</v>
      </c>
      <c r="F1050">
        <f>SUMIFS('DAILY RECORDS'!$E$2:$E$19978,'DAILY RECORDS'!$B$2:$B$19978,C1050,'DAILY RECORDS'!$G$2:$G$19978,"INWARD")</f>
        <v>0</v>
      </c>
      <c r="G1050">
        <f>SUMIFS('DAILY RECORDS'!$E$2:$E$19978,'DAILY RECORDS'!$B$2:$B$19978,C1050,'DAILY RECORDS'!$G$2:$G$19978,"OUTWARD")</f>
        <v>10</v>
      </c>
      <c r="H1050">
        <f t="shared" si="16"/>
        <v>57</v>
      </c>
      <c r="I1050" t="s">
        <v>14</v>
      </c>
      <c r="J1050" t="s">
        <v>8636</v>
      </c>
      <c r="K1050" t="s">
        <v>442</v>
      </c>
      <c r="L1050" s="124">
        <v>45725</v>
      </c>
    </row>
    <row r="1051" spans="1:12" x14ac:dyDescent="0.25">
      <c r="A1051">
        <v>1047</v>
      </c>
      <c r="B1051" t="s">
        <v>9992</v>
      </c>
      <c r="C1051" s="14" t="s">
        <v>5264</v>
      </c>
      <c r="D1051" t="s">
        <v>10555</v>
      </c>
      <c r="E1051">
        <v>0</v>
      </c>
      <c r="F1051">
        <f>SUMIFS('DAILY RECORDS'!$E$2:$E$19978,'DAILY RECORDS'!$B$2:$B$19978,C1051,'DAILY RECORDS'!$G$2:$G$19978,"INWARD")</f>
        <v>0</v>
      </c>
      <c r="G1051">
        <f>SUMIFS('DAILY RECORDS'!$E$2:$E$19978,'DAILY RECORDS'!$B$2:$B$19978,C1051,'DAILY RECORDS'!$G$2:$G$19978,"OUTWARD")</f>
        <v>0</v>
      </c>
      <c r="H1051">
        <f t="shared" si="16"/>
        <v>0</v>
      </c>
      <c r="I1051" t="s">
        <v>14</v>
      </c>
      <c r="J1051" t="s">
        <v>8636</v>
      </c>
      <c r="K1051" t="s">
        <v>1262</v>
      </c>
      <c r="L1051" s="124">
        <v>45859</v>
      </c>
    </row>
    <row r="1052" spans="1:12" x14ac:dyDescent="0.25">
      <c r="A1052">
        <v>1048</v>
      </c>
      <c r="B1052" t="s">
        <v>9992</v>
      </c>
      <c r="C1052" s="14" t="s">
        <v>6331</v>
      </c>
      <c r="D1052" t="s">
        <v>6332</v>
      </c>
      <c r="E1052">
        <v>0</v>
      </c>
      <c r="F1052">
        <f>SUMIFS('DAILY RECORDS'!$E$2:$E$19978,'DAILY RECORDS'!$B$2:$B$19978,C1052,'DAILY RECORDS'!$G$2:$G$19978,"INWARD")</f>
        <v>40</v>
      </c>
      <c r="G1052">
        <f>SUMIFS('DAILY RECORDS'!$E$2:$E$19978,'DAILY RECORDS'!$B$2:$B$19978,C1052,'DAILY RECORDS'!$G$2:$G$19978,"OUTWARD")</f>
        <v>3</v>
      </c>
      <c r="H1052">
        <f t="shared" si="16"/>
        <v>37</v>
      </c>
      <c r="I1052" t="s">
        <v>14</v>
      </c>
      <c r="J1052" t="s">
        <v>8636</v>
      </c>
      <c r="K1052" t="s">
        <v>429</v>
      </c>
      <c r="L1052" s="124">
        <v>45804</v>
      </c>
    </row>
    <row r="1053" spans="1:12" x14ac:dyDescent="0.25">
      <c r="A1053">
        <v>1049</v>
      </c>
      <c r="B1053" t="s">
        <v>9992</v>
      </c>
      <c r="C1053" s="14" t="s">
        <v>6271</v>
      </c>
      <c r="D1053" t="s">
        <v>6272</v>
      </c>
      <c r="E1053">
        <v>3</v>
      </c>
      <c r="F1053">
        <f>SUMIFS('DAILY RECORDS'!$E$2:$E$19978,'DAILY RECORDS'!$B$2:$B$19978,C1053,'DAILY RECORDS'!$G$2:$G$19978,"INWARD")</f>
        <v>0</v>
      </c>
      <c r="G1053">
        <f>SUMIFS('DAILY RECORDS'!$E$2:$E$19978,'DAILY RECORDS'!$B$2:$B$19978,C1053,'DAILY RECORDS'!$G$2:$G$19978,"OUTWARD")</f>
        <v>0</v>
      </c>
      <c r="H1053">
        <f t="shared" si="16"/>
        <v>3</v>
      </c>
      <c r="I1053" t="s">
        <v>14</v>
      </c>
      <c r="J1053" t="s">
        <v>8636</v>
      </c>
      <c r="K1053" t="s">
        <v>431</v>
      </c>
      <c r="L1053" s="124">
        <v>45725</v>
      </c>
    </row>
    <row r="1054" spans="1:12" x14ac:dyDescent="0.25">
      <c r="A1054">
        <v>1050</v>
      </c>
      <c r="B1054" t="s">
        <v>9992</v>
      </c>
      <c r="C1054" s="14" t="s">
        <v>6323</v>
      </c>
      <c r="D1054" t="s">
        <v>6324</v>
      </c>
      <c r="E1054">
        <v>4</v>
      </c>
      <c r="F1054">
        <f>SUMIFS('DAILY RECORDS'!$E$2:$E$19978,'DAILY RECORDS'!$B$2:$B$19978,C1054,'DAILY RECORDS'!$G$2:$G$19978,"INWARD")</f>
        <v>0</v>
      </c>
      <c r="G1054">
        <f>SUMIFS('DAILY RECORDS'!$E$2:$E$19978,'DAILY RECORDS'!$B$2:$B$19978,C1054,'DAILY RECORDS'!$G$2:$G$19978,"OUTWARD")</f>
        <v>0</v>
      </c>
      <c r="H1054">
        <f t="shared" si="16"/>
        <v>4</v>
      </c>
      <c r="I1054" t="s">
        <v>14</v>
      </c>
      <c r="J1054" t="s">
        <v>8636</v>
      </c>
      <c r="K1054" t="s">
        <v>420</v>
      </c>
      <c r="L1054" s="124">
        <v>45725</v>
      </c>
    </row>
    <row r="1055" spans="1:12" x14ac:dyDescent="0.25">
      <c r="A1055">
        <v>1051</v>
      </c>
      <c r="B1055" t="s">
        <v>9992</v>
      </c>
      <c r="C1055" s="14" t="s">
        <v>6311</v>
      </c>
      <c r="D1055" t="s">
        <v>6312</v>
      </c>
      <c r="E1055">
        <v>15</v>
      </c>
      <c r="F1055">
        <f>SUMIFS('DAILY RECORDS'!$E$2:$E$19978,'DAILY RECORDS'!$B$2:$B$19978,C1055,'DAILY RECORDS'!$G$2:$G$19978,"INWARD")</f>
        <v>0</v>
      </c>
      <c r="G1055">
        <f>SUMIFS('DAILY RECORDS'!$E$2:$E$19978,'DAILY RECORDS'!$B$2:$B$19978,C1055,'DAILY RECORDS'!$G$2:$G$19978,"OUTWARD")</f>
        <v>0</v>
      </c>
      <c r="H1055">
        <f t="shared" si="16"/>
        <v>15</v>
      </c>
      <c r="I1055" t="s">
        <v>14</v>
      </c>
      <c r="J1055" t="s">
        <v>8636</v>
      </c>
      <c r="K1055" t="s">
        <v>423</v>
      </c>
      <c r="L1055" s="124">
        <v>45725</v>
      </c>
    </row>
    <row r="1056" spans="1:12" x14ac:dyDescent="0.25">
      <c r="A1056">
        <v>1052</v>
      </c>
      <c r="B1056" t="s">
        <v>9992</v>
      </c>
      <c r="C1056" s="14" t="s">
        <v>6321</v>
      </c>
      <c r="D1056" t="s">
        <v>6322</v>
      </c>
      <c r="E1056">
        <v>16</v>
      </c>
      <c r="F1056">
        <f>SUMIFS('DAILY RECORDS'!$E$2:$E$19978,'DAILY RECORDS'!$B$2:$B$19978,C1056,'DAILY RECORDS'!$G$2:$G$19978,"INWARD")</f>
        <v>0</v>
      </c>
      <c r="G1056">
        <f>SUMIFS('DAILY RECORDS'!$E$2:$E$19978,'DAILY RECORDS'!$B$2:$B$19978,C1056,'DAILY RECORDS'!$G$2:$G$19978,"OUTWARD")</f>
        <v>0</v>
      </c>
      <c r="H1056">
        <f t="shared" si="16"/>
        <v>16</v>
      </c>
      <c r="I1056" t="s">
        <v>14</v>
      </c>
      <c r="J1056" t="s">
        <v>8636</v>
      </c>
      <c r="K1056" t="s">
        <v>8411</v>
      </c>
      <c r="L1056" s="124">
        <v>45725</v>
      </c>
    </row>
    <row r="1057" spans="1:12" x14ac:dyDescent="0.25">
      <c r="A1057">
        <v>1053</v>
      </c>
      <c r="B1057" t="s">
        <v>9992</v>
      </c>
      <c r="C1057" s="14" t="s">
        <v>6291</v>
      </c>
      <c r="D1057" t="s">
        <v>6292</v>
      </c>
      <c r="E1057">
        <v>13</v>
      </c>
      <c r="F1057">
        <f>SUMIFS('DAILY RECORDS'!$E$2:$E$19978,'DAILY RECORDS'!$B$2:$B$19978,C1057,'DAILY RECORDS'!$G$2:$G$19978,"INWARD")</f>
        <v>0</v>
      </c>
      <c r="G1057">
        <f>SUMIFS('DAILY RECORDS'!$E$2:$E$19978,'DAILY RECORDS'!$B$2:$B$19978,C1057,'DAILY RECORDS'!$G$2:$G$19978,"OUTWARD")</f>
        <v>0</v>
      </c>
      <c r="H1057">
        <f t="shared" si="16"/>
        <v>13</v>
      </c>
      <c r="I1057" t="s">
        <v>14</v>
      </c>
      <c r="J1057" t="s">
        <v>8636</v>
      </c>
      <c r="K1057" t="s">
        <v>540</v>
      </c>
      <c r="L1057" s="124">
        <v>45725</v>
      </c>
    </row>
    <row r="1058" spans="1:12" x14ac:dyDescent="0.25">
      <c r="A1058">
        <v>1054</v>
      </c>
      <c r="B1058" t="s">
        <v>9992</v>
      </c>
      <c r="C1058" s="14" t="s">
        <v>6317</v>
      </c>
      <c r="D1058" t="s">
        <v>6318</v>
      </c>
      <c r="E1058">
        <v>1</v>
      </c>
      <c r="F1058">
        <f>SUMIFS('DAILY RECORDS'!$E$2:$E$19978,'DAILY RECORDS'!$B$2:$B$19978,C1058,'DAILY RECORDS'!$G$2:$G$19978,"INWARD")</f>
        <v>0</v>
      </c>
      <c r="G1058">
        <f>SUMIFS('DAILY RECORDS'!$E$2:$E$19978,'DAILY RECORDS'!$B$2:$B$19978,C1058,'DAILY RECORDS'!$G$2:$G$19978,"OUTWARD")</f>
        <v>0</v>
      </c>
      <c r="H1058">
        <f t="shared" si="16"/>
        <v>1</v>
      </c>
      <c r="I1058" t="s">
        <v>14</v>
      </c>
      <c r="J1058" t="s">
        <v>8636</v>
      </c>
      <c r="K1058" t="s">
        <v>542</v>
      </c>
      <c r="L1058" s="124">
        <v>45725</v>
      </c>
    </row>
    <row r="1059" spans="1:12" x14ac:dyDescent="0.25">
      <c r="A1059">
        <v>1055</v>
      </c>
      <c r="B1059" t="s">
        <v>9992</v>
      </c>
      <c r="C1059" s="14" t="s">
        <v>6319</v>
      </c>
      <c r="D1059" t="s">
        <v>6320</v>
      </c>
      <c r="E1059">
        <v>16</v>
      </c>
      <c r="F1059">
        <f>SUMIFS('DAILY RECORDS'!$E$2:$E$19978,'DAILY RECORDS'!$B$2:$B$19978,C1059,'DAILY RECORDS'!$G$2:$G$19978,"INWARD")</f>
        <v>0</v>
      </c>
      <c r="G1059">
        <f>SUMIFS('DAILY RECORDS'!$E$2:$E$19978,'DAILY RECORDS'!$B$2:$B$19978,C1059,'DAILY RECORDS'!$G$2:$G$19978,"OUTWARD")</f>
        <v>0</v>
      </c>
      <c r="H1059">
        <f t="shared" si="16"/>
        <v>16</v>
      </c>
      <c r="I1059" t="s">
        <v>14</v>
      </c>
      <c r="J1059" t="s">
        <v>8636</v>
      </c>
      <c r="K1059" t="s">
        <v>11411</v>
      </c>
      <c r="L1059" s="124">
        <v>45725</v>
      </c>
    </row>
    <row r="1060" spans="1:12" x14ac:dyDescent="0.25">
      <c r="A1060">
        <v>1056</v>
      </c>
      <c r="B1060" t="s">
        <v>9992</v>
      </c>
      <c r="C1060" s="14" t="s">
        <v>6309</v>
      </c>
      <c r="D1060" t="s">
        <v>6310</v>
      </c>
      <c r="E1060">
        <v>43</v>
      </c>
      <c r="F1060">
        <f>SUMIFS('DAILY RECORDS'!$E$2:$E$19978,'DAILY RECORDS'!$B$2:$B$19978,C1060,'DAILY RECORDS'!$G$2:$G$19978,"INWARD")</f>
        <v>0</v>
      </c>
      <c r="G1060">
        <f>SUMIFS('DAILY RECORDS'!$E$2:$E$19978,'DAILY RECORDS'!$B$2:$B$19978,C1060,'DAILY RECORDS'!$G$2:$G$19978,"OUTWARD")</f>
        <v>0</v>
      </c>
      <c r="H1060">
        <f t="shared" si="16"/>
        <v>43</v>
      </c>
      <c r="I1060" t="s">
        <v>14</v>
      </c>
      <c r="J1060" t="s">
        <v>8636</v>
      </c>
      <c r="K1060" t="s">
        <v>11412</v>
      </c>
      <c r="L1060" s="124">
        <v>45725</v>
      </c>
    </row>
    <row r="1061" spans="1:12" x14ac:dyDescent="0.25">
      <c r="A1061">
        <v>1057</v>
      </c>
      <c r="B1061" t="s">
        <v>9992</v>
      </c>
      <c r="C1061" s="14" t="s">
        <v>6281</v>
      </c>
      <c r="D1061" t="s">
        <v>6282</v>
      </c>
      <c r="E1061">
        <v>110</v>
      </c>
      <c r="F1061">
        <f>SUMIFS('DAILY RECORDS'!$E$2:$E$19978,'DAILY RECORDS'!$B$2:$B$19978,C1061,'DAILY RECORDS'!$G$2:$G$19978,"INWARD")</f>
        <v>0</v>
      </c>
      <c r="G1061">
        <f>SUMIFS('DAILY RECORDS'!$E$2:$E$19978,'DAILY RECORDS'!$B$2:$B$19978,C1061,'DAILY RECORDS'!$G$2:$G$19978,"OUTWARD")</f>
        <v>0</v>
      </c>
      <c r="H1061">
        <f t="shared" si="16"/>
        <v>110</v>
      </c>
      <c r="I1061" t="s">
        <v>14</v>
      </c>
      <c r="J1061" t="s">
        <v>8636</v>
      </c>
      <c r="K1061" t="s">
        <v>525</v>
      </c>
      <c r="L1061" s="124">
        <v>45725</v>
      </c>
    </row>
    <row r="1062" spans="1:12" x14ac:dyDescent="0.25">
      <c r="A1062">
        <v>1058</v>
      </c>
      <c r="B1062" t="s">
        <v>9992</v>
      </c>
      <c r="C1062" s="14" t="s">
        <v>6279</v>
      </c>
      <c r="D1062" t="s">
        <v>6280</v>
      </c>
      <c r="E1062">
        <v>39</v>
      </c>
      <c r="F1062">
        <f>SUMIFS('DAILY RECORDS'!$E$2:$E$19978,'DAILY RECORDS'!$B$2:$B$19978,C1062,'DAILY RECORDS'!$G$2:$G$19978,"INWARD")</f>
        <v>0</v>
      </c>
      <c r="G1062">
        <f>SUMIFS('DAILY RECORDS'!$E$2:$E$19978,'DAILY RECORDS'!$B$2:$B$19978,C1062,'DAILY RECORDS'!$G$2:$G$19978,"OUTWARD")</f>
        <v>0</v>
      </c>
      <c r="H1062">
        <f t="shared" si="16"/>
        <v>39</v>
      </c>
      <c r="I1062" t="s">
        <v>14</v>
      </c>
      <c r="J1062" t="s">
        <v>8636</v>
      </c>
      <c r="K1062" t="s">
        <v>531</v>
      </c>
      <c r="L1062" s="124">
        <v>45724</v>
      </c>
    </row>
    <row r="1063" spans="1:12" x14ac:dyDescent="0.25">
      <c r="A1063">
        <v>1059</v>
      </c>
      <c r="B1063" t="s">
        <v>9992</v>
      </c>
      <c r="C1063" s="14" t="s">
        <v>6283</v>
      </c>
      <c r="D1063" t="s">
        <v>6284</v>
      </c>
      <c r="E1063">
        <v>15</v>
      </c>
      <c r="F1063">
        <f>SUMIFS('DAILY RECORDS'!$E$2:$E$19978,'DAILY RECORDS'!$B$2:$B$19978,C1063,'DAILY RECORDS'!$G$2:$G$19978,"INWARD")</f>
        <v>0</v>
      </c>
      <c r="G1063">
        <f>SUMIFS('DAILY RECORDS'!$E$2:$E$19978,'DAILY RECORDS'!$B$2:$B$19978,C1063,'DAILY RECORDS'!$G$2:$G$19978,"OUTWARD")</f>
        <v>0</v>
      </c>
      <c r="H1063">
        <f t="shared" si="16"/>
        <v>15</v>
      </c>
      <c r="I1063" t="s">
        <v>14</v>
      </c>
      <c r="J1063" t="s">
        <v>8636</v>
      </c>
      <c r="K1063" t="s">
        <v>537</v>
      </c>
      <c r="L1063" s="124">
        <v>45725</v>
      </c>
    </row>
    <row r="1064" spans="1:12" x14ac:dyDescent="0.25">
      <c r="A1064">
        <v>1060</v>
      </c>
      <c r="B1064" t="s">
        <v>9992</v>
      </c>
      <c r="C1064" s="14" t="s">
        <v>6287</v>
      </c>
      <c r="D1064" t="s">
        <v>6288</v>
      </c>
      <c r="E1064">
        <v>52</v>
      </c>
      <c r="F1064">
        <f>SUMIFS('DAILY RECORDS'!$E$2:$E$19978,'DAILY RECORDS'!$B$2:$B$19978,C1064,'DAILY RECORDS'!$G$2:$G$19978,"INWARD")</f>
        <v>0</v>
      </c>
      <c r="G1064">
        <f>SUMIFS('DAILY RECORDS'!$E$2:$E$19978,'DAILY RECORDS'!$B$2:$B$19978,C1064,'DAILY RECORDS'!$G$2:$G$19978,"OUTWARD")</f>
        <v>0</v>
      </c>
      <c r="H1064">
        <f t="shared" si="16"/>
        <v>52</v>
      </c>
      <c r="I1064" t="s">
        <v>14</v>
      </c>
      <c r="J1064" t="s">
        <v>8636</v>
      </c>
      <c r="K1064" t="s">
        <v>513</v>
      </c>
      <c r="L1064" s="124">
        <v>45725</v>
      </c>
    </row>
    <row r="1065" spans="1:12" x14ac:dyDescent="0.25">
      <c r="A1065">
        <v>1061</v>
      </c>
      <c r="B1065" t="s">
        <v>9992</v>
      </c>
      <c r="C1065" s="14" t="s">
        <v>7102</v>
      </c>
      <c r="D1065" t="s">
        <v>7103</v>
      </c>
      <c r="E1065">
        <v>78</v>
      </c>
      <c r="F1065">
        <f>SUMIFS('DAILY RECORDS'!$E$2:$E$19978,'DAILY RECORDS'!$B$2:$B$19978,C1065,'DAILY RECORDS'!$G$2:$G$19978,"INWARD")</f>
        <v>0</v>
      </c>
      <c r="G1065">
        <f>SUMIFS('DAILY RECORDS'!$E$2:$E$19978,'DAILY RECORDS'!$B$2:$B$19978,C1065,'DAILY RECORDS'!$G$2:$G$19978,"OUTWARD")</f>
        <v>0</v>
      </c>
      <c r="H1065">
        <f t="shared" si="16"/>
        <v>78</v>
      </c>
      <c r="I1065" t="s">
        <v>14</v>
      </c>
      <c r="J1065" t="s">
        <v>8636</v>
      </c>
      <c r="K1065" t="s">
        <v>516</v>
      </c>
      <c r="L1065" s="124">
        <v>45724</v>
      </c>
    </row>
    <row r="1066" spans="1:12" x14ac:dyDescent="0.25">
      <c r="A1066">
        <v>1062</v>
      </c>
      <c r="B1066" t="s">
        <v>9992</v>
      </c>
      <c r="C1066" s="14" t="s">
        <v>7100</v>
      </c>
      <c r="D1066" t="s">
        <v>7101</v>
      </c>
      <c r="E1066">
        <v>112</v>
      </c>
      <c r="F1066">
        <f>SUMIFS('DAILY RECORDS'!$E$2:$E$19978,'DAILY RECORDS'!$B$2:$B$19978,C1066,'DAILY RECORDS'!$G$2:$G$19978,"INWARD")</f>
        <v>0</v>
      </c>
      <c r="G1066">
        <f>SUMIFS('DAILY RECORDS'!$E$2:$E$19978,'DAILY RECORDS'!$B$2:$B$19978,C1066,'DAILY RECORDS'!$G$2:$G$19978,"OUTWARD")</f>
        <v>0</v>
      </c>
      <c r="H1066">
        <f t="shared" si="16"/>
        <v>112</v>
      </c>
      <c r="I1066" t="s">
        <v>14</v>
      </c>
      <c r="J1066" t="s">
        <v>8636</v>
      </c>
      <c r="K1066" t="s">
        <v>519</v>
      </c>
      <c r="L1066" s="124">
        <v>45724</v>
      </c>
    </row>
    <row r="1067" spans="1:12" x14ac:dyDescent="0.25">
      <c r="A1067">
        <v>1063</v>
      </c>
      <c r="B1067" t="s">
        <v>9992</v>
      </c>
      <c r="C1067" s="14" t="s">
        <v>7098</v>
      </c>
      <c r="D1067" t="s">
        <v>7099</v>
      </c>
      <c r="E1067">
        <v>96</v>
      </c>
      <c r="F1067">
        <f>SUMIFS('DAILY RECORDS'!$E$2:$E$19978,'DAILY RECORDS'!$B$2:$B$19978,C1067,'DAILY RECORDS'!$G$2:$G$19978,"INWARD")</f>
        <v>0</v>
      </c>
      <c r="G1067">
        <f>SUMIFS('DAILY RECORDS'!$E$2:$E$19978,'DAILY RECORDS'!$B$2:$B$19978,C1067,'DAILY RECORDS'!$G$2:$G$19978,"OUTWARD")</f>
        <v>0</v>
      </c>
      <c r="H1067">
        <f t="shared" si="16"/>
        <v>96</v>
      </c>
      <c r="I1067" t="s">
        <v>14</v>
      </c>
      <c r="J1067" t="s">
        <v>8636</v>
      </c>
      <c r="K1067" t="s">
        <v>522</v>
      </c>
      <c r="L1067" s="124">
        <v>45724</v>
      </c>
    </row>
    <row r="1068" spans="1:12" x14ac:dyDescent="0.25">
      <c r="A1068">
        <v>1064</v>
      </c>
      <c r="B1068" t="s">
        <v>9992</v>
      </c>
      <c r="C1068" s="14" t="s">
        <v>6275</v>
      </c>
      <c r="D1068" t="s">
        <v>6276</v>
      </c>
      <c r="E1068">
        <v>15</v>
      </c>
      <c r="F1068">
        <f>SUMIFS('DAILY RECORDS'!$E$2:$E$19978,'DAILY RECORDS'!$B$2:$B$19978,C1068,'DAILY RECORDS'!$G$2:$G$19978,"INWARD")</f>
        <v>0</v>
      </c>
      <c r="G1068">
        <f>SUMIFS('DAILY RECORDS'!$E$2:$E$19978,'DAILY RECORDS'!$B$2:$B$19978,C1068,'DAILY RECORDS'!$G$2:$G$19978,"OUTWARD")</f>
        <v>0</v>
      </c>
      <c r="H1068">
        <f t="shared" si="16"/>
        <v>15</v>
      </c>
      <c r="I1068" t="s">
        <v>14</v>
      </c>
      <c r="J1068" t="s">
        <v>8636</v>
      </c>
      <c r="K1068" t="s">
        <v>11413</v>
      </c>
      <c r="L1068" s="124">
        <v>45725</v>
      </c>
    </row>
    <row r="1069" spans="1:12" x14ac:dyDescent="0.25">
      <c r="A1069">
        <v>1065</v>
      </c>
      <c r="B1069" t="s">
        <v>9992</v>
      </c>
      <c r="C1069" s="14" t="s">
        <v>7004</v>
      </c>
      <c r="D1069" t="s">
        <v>7005</v>
      </c>
      <c r="E1069">
        <v>288</v>
      </c>
      <c r="F1069">
        <f>SUMIFS('DAILY RECORDS'!$E$2:$E$19978,'DAILY RECORDS'!$B$2:$B$19978,C1069,'DAILY RECORDS'!$G$2:$G$19978,"INWARD")</f>
        <v>0</v>
      </c>
      <c r="G1069">
        <f>SUMIFS('DAILY RECORDS'!$E$2:$E$19978,'DAILY RECORDS'!$B$2:$B$19978,C1069,'DAILY RECORDS'!$G$2:$G$19978,"OUTWARD")</f>
        <v>0</v>
      </c>
      <c r="H1069">
        <f t="shared" si="16"/>
        <v>288</v>
      </c>
      <c r="I1069" t="s">
        <v>14</v>
      </c>
      <c r="J1069" t="s">
        <v>8636</v>
      </c>
      <c r="K1069" t="s">
        <v>11414</v>
      </c>
      <c r="L1069" s="124">
        <v>45726</v>
      </c>
    </row>
    <row r="1070" spans="1:12" x14ac:dyDescent="0.25">
      <c r="A1070">
        <v>1066</v>
      </c>
      <c r="B1070" t="s">
        <v>9992</v>
      </c>
      <c r="C1070" s="14" t="s">
        <v>7006</v>
      </c>
      <c r="D1070" t="s">
        <v>7007</v>
      </c>
      <c r="E1070">
        <v>218</v>
      </c>
      <c r="F1070">
        <f>SUMIFS('DAILY RECORDS'!$E$2:$E$19978,'DAILY RECORDS'!$B$2:$B$19978,C1070,'DAILY RECORDS'!$G$2:$G$19978,"INWARD")</f>
        <v>0</v>
      </c>
      <c r="G1070">
        <f>SUMIFS('DAILY RECORDS'!$E$2:$E$19978,'DAILY RECORDS'!$B$2:$B$19978,C1070,'DAILY RECORDS'!$G$2:$G$19978,"OUTWARD")</f>
        <v>0</v>
      </c>
      <c r="H1070">
        <f t="shared" si="16"/>
        <v>218</v>
      </c>
      <c r="I1070" t="s">
        <v>14</v>
      </c>
      <c r="J1070" t="s">
        <v>8636</v>
      </c>
      <c r="K1070" t="s">
        <v>11416</v>
      </c>
      <c r="L1070" s="124">
        <v>45726</v>
      </c>
    </row>
    <row r="1071" spans="1:12" x14ac:dyDescent="0.25">
      <c r="A1071">
        <v>1067</v>
      </c>
      <c r="B1071" t="s">
        <v>9992</v>
      </c>
      <c r="C1071" s="14" t="s">
        <v>7008</v>
      </c>
      <c r="D1071" t="s">
        <v>7009</v>
      </c>
      <c r="E1071">
        <v>420</v>
      </c>
      <c r="F1071">
        <f>SUMIFS('DAILY RECORDS'!$E$2:$E$19978,'DAILY RECORDS'!$B$2:$B$19978,C1071,'DAILY RECORDS'!$G$2:$G$19978,"INWARD")</f>
        <v>0</v>
      </c>
      <c r="G1071">
        <f>SUMIFS('DAILY RECORDS'!$E$2:$E$19978,'DAILY RECORDS'!$B$2:$B$19978,C1071,'DAILY RECORDS'!$G$2:$G$19978,"OUTWARD")</f>
        <v>0</v>
      </c>
      <c r="H1071">
        <f t="shared" si="16"/>
        <v>420</v>
      </c>
      <c r="I1071" t="s">
        <v>14</v>
      </c>
      <c r="J1071" t="s">
        <v>8636</v>
      </c>
      <c r="K1071" t="s">
        <v>11417</v>
      </c>
      <c r="L1071" s="124">
        <v>45726</v>
      </c>
    </row>
    <row r="1072" spans="1:12" x14ac:dyDescent="0.25">
      <c r="A1072">
        <v>1068</v>
      </c>
      <c r="B1072" t="s">
        <v>9992</v>
      </c>
      <c r="C1072" s="14" t="s">
        <v>7024</v>
      </c>
      <c r="D1072" t="s">
        <v>7025</v>
      </c>
      <c r="E1072">
        <v>838</v>
      </c>
      <c r="F1072">
        <f>SUMIFS('DAILY RECORDS'!$E$2:$E$19978,'DAILY RECORDS'!$B$2:$B$19978,C1072,'DAILY RECORDS'!$G$2:$G$19978,"INWARD")</f>
        <v>0</v>
      </c>
      <c r="G1072">
        <f>SUMIFS('DAILY RECORDS'!$E$2:$E$19978,'DAILY RECORDS'!$B$2:$B$19978,C1072,'DAILY RECORDS'!$G$2:$G$19978,"OUTWARD")</f>
        <v>0</v>
      </c>
      <c r="H1072">
        <f t="shared" si="16"/>
        <v>838</v>
      </c>
      <c r="I1072" t="s">
        <v>14</v>
      </c>
      <c r="J1072" t="s">
        <v>8636</v>
      </c>
      <c r="K1072" t="s">
        <v>11418</v>
      </c>
      <c r="L1072" s="124">
        <v>45726</v>
      </c>
    </row>
    <row r="1073" spans="1:12" x14ac:dyDescent="0.25">
      <c r="A1073">
        <v>1069</v>
      </c>
      <c r="B1073" t="s">
        <v>9992</v>
      </c>
      <c r="C1073" s="14" t="s">
        <v>7026</v>
      </c>
      <c r="D1073" t="s">
        <v>7027</v>
      </c>
      <c r="E1073">
        <v>1947</v>
      </c>
      <c r="F1073">
        <f>SUMIFS('DAILY RECORDS'!$E$2:$E$19978,'DAILY RECORDS'!$B$2:$B$19978,C1073,'DAILY RECORDS'!$G$2:$G$19978,"INWARD")</f>
        <v>140</v>
      </c>
      <c r="G1073">
        <f>SUMIFS('DAILY RECORDS'!$E$2:$E$19978,'DAILY RECORDS'!$B$2:$B$19978,C1073,'DAILY RECORDS'!$G$2:$G$19978,"OUTWARD")</f>
        <v>324</v>
      </c>
      <c r="H1073">
        <f t="shared" si="16"/>
        <v>1763</v>
      </c>
      <c r="I1073" t="s">
        <v>14</v>
      </c>
      <c r="J1073" t="s">
        <v>8636</v>
      </c>
      <c r="K1073" t="s">
        <v>11415</v>
      </c>
      <c r="L1073" s="124">
        <v>45726</v>
      </c>
    </row>
    <row r="1074" spans="1:12" x14ac:dyDescent="0.25">
      <c r="A1074">
        <v>1070</v>
      </c>
      <c r="B1074" t="s">
        <v>9992</v>
      </c>
      <c r="C1074" s="14" t="s">
        <v>7016</v>
      </c>
      <c r="D1074" t="s">
        <v>7017</v>
      </c>
      <c r="E1074">
        <v>603</v>
      </c>
      <c r="F1074">
        <f>SUMIFS('DAILY RECORDS'!$E$2:$E$19978,'DAILY RECORDS'!$B$2:$B$19978,C1074,'DAILY RECORDS'!$G$2:$G$19978,"INWARD")</f>
        <v>0</v>
      </c>
      <c r="G1074">
        <f>SUMIFS('DAILY RECORDS'!$E$2:$E$19978,'DAILY RECORDS'!$B$2:$B$19978,C1074,'DAILY RECORDS'!$G$2:$G$19978,"OUTWARD")</f>
        <v>0</v>
      </c>
      <c r="H1074">
        <f t="shared" si="16"/>
        <v>603</v>
      </c>
      <c r="I1074" t="s">
        <v>14</v>
      </c>
      <c r="J1074" t="s">
        <v>8636</v>
      </c>
      <c r="K1074" t="s">
        <v>11419</v>
      </c>
      <c r="L1074" s="124">
        <v>45726</v>
      </c>
    </row>
    <row r="1075" spans="1:12" x14ac:dyDescent="0.25">
      <c r="A1075">
        <v>1071</v>
      </c>
      <c r="B1075" t="s">
        <v>9992</v>
      </c>
      <c r="C1075" s="14" t="s">
        <v>7002</v>
      </c>
      <c r="D1075" t="s">
        <v>7003</v>
      </c>
      <c r="E1075">
        <v>100</v>
      </c>
      <c r="F1075">
        <f>SUMIFS('DAILY RECORDS'!$E$2:$E$19978,'DAILY RECORDS'!$B$2:$B$19978,C1075,'DAILY RECORDS'!$G$2:$G$19978,"INWARD")</f>
        <v>0</v>
      </c>
      <c r="G1075">
        <f>SUMIFS('DAILY RECORDS'!$E$2:$E$19978,'DAILY RECORDS'!$B$2:$B$19978,C1075,'DAILY RECORDS'!$G$2:$G$19978,"OUTWARD")</f>
        <v>60</v>
      </c>
      <c r="H1075">
        <f t="shared" si="16"/>
        <v>40</v>
      </c>
      <c r="I1075" t="s">
        <v>14</v>
      </c>
      <c r="J1075" t="s">
        <v>8636</v>
      </c>
      <c r="K1075" t="s">
        <v>11420</v>
      </c>
      <c r="L1075" s="124">
        <v>45726</v>
      </c>
    </row>
    <row r="1076" spans="1:12" x14ac:dyDescent="0.25">
      <c r="A1076">
        <v>1072</v>
      </c>
      <c r="B1076" t="s">
        <v>9992</v>
      </c>
      <c r="C1076" s="14" t="s">
        <v>9501</v>
      </c>
      <c r="D1076" t="s">
        <v>9502</v>
      </c>
      <c r="E1076">
        <v>812</v>
      </c>
      <c r="F1076">
        <f>SUMIFS('DAILY RECORDS'!$E$2:$E$19978,'DAILY RECORDS'!$B$2:$B$19978,C1076,'DAILY RECORDS'!$G$2:$G$19978,"INWARD")</f>
        <v>0</v>
      </c>
      <c r="G1076">
        <f>SUMIFS('DAILY RECORDS'!$E$2:$E$19978,'DAILY RECORDS'!$B$2:$B$19978,C1076,'DAILY RECORDS'!$G$2:$G$19978,"OUTWARD")</f>
        <v>0</v>
      </c>
      <c r="H1076">
        <f t="shared" si="16"/>
        <v>812</v>
      </c>
      <c r="I1076" t="s">
        <v>14</v>
      </c>
      <c r="J1076" t="s">
        <v>8636</v>
      </c>
      <c r="K1076" t="s">
        <v>11421</v>
      </c>
      <c r="L1076" s="124">
        <v>45726</v>
      </c>
    </row>
    <row r="1077" spans="1:12" x14ac:dyDescent="0.25">
      <c r="A1077">
        <v>1073</v>
      </c>
      <c r="B1077" t="s">
        <v>9992</v>
      </c>
      <c r="C1077" s="14" t="s">
        <v>7000</v>
      </c>
      <c r="D1077" t="s">
        <v>7001</v>
      </c>
      <c r="E1077">
        <v>2840</v>
      </c>
      <c r="F1077">
        <f>SUMIFS('DAILY RECORDS'!$E$2:$E$19978,'DAILY RECORDS'!$B$2:$B$19978,C1077,'DAILY RECORDS'!$G$2:$G$19978,"INWARD")</f>
        <v>484</v>
      </c>
      <c r="G1077">
        <f>SUMIFS('DAILY RECORDS'!$E$2:$E$19978,'DAILY RECORDS'!$B$2:$B$19978,C1077,'DAILY RECORDS'!$G$2:$G$19978,"OUTWARD")</f>
        <v>60</v>
      </c>
      <c r="H1077">
        <f t="shared" si="16"/>
        <v>3264</v>
      </c>
      <c r="I1077" t="s">
        <v>14</v>
      </c>
      <c r="J1077" t="s">
        <v>8636</v>
      </c>
      <c r="K1077" t="s">
        <v>11422</v>
      </c>
      <c r="L1077" s="124">
        <v>45726</v>
      </c>
    </row>
    <row r="1078" spans="1:12" x14ac:dyDescent="0.25">
      <c r="A1078">
        <v>1074</v>
      </c>
      <c r="B1078" t="s">
        <v>9992</v>
      </c>
      <c r="C1078" s="14" t="s">
        <v>7014</v>
      </c>
      <c r="D1078" t="s">
        <v>7015</v>
      </c>
      <c r="E1078">
        <v>36</v>
      </c>
      <c r="F1078">
        <f>SUMIFS('DAILY RECORDS'!$E$2:$E$19978,'DAILY RECORDS'!$B$2:$B$19978,C1078,'DAILY RECORDS'!$G$2:$G$19978,"INWARD")</f>
        <v>0</v>
      </c>
      <c r="G1078">
        <f>SUMIFS('DAILY RECORDS'!$E$2:$E$19978,'DAILY RECORDS'!$B$2:$B$19978,C1078,'DAILY RECORDS'!$G$2:$G$19978,"OUTWARD")</f>
        <v>0</v>
      </c>
      <c r="H1078">
        <f t="shared" si="16"/>
        <v>36</v>
      </c>
      <c r="I1078" t="s">
        <v>14</v>
      </c>
      <c r="J1078" t="s">
        <v>8636</v>
      </c>
      <c r="K1078" t="s">
        <v>11423</v>
      </c>
      <c r="L1078" s="124">
        <v>45726</v>
      </c>
    </row>
    <row r="1079" spans="1:12" x14ac:dyDescent="0.25">
      <c r="A1079">
        <v>1075</v>
      </c>
      <c r="B1079" t="s">
        <v>9992</v>
      </c>
      <c r="C1079" s="14" t="s">
        <v>7012</v>
      </c>
      <c r="D1079" t="s">
        <v>7013</v>
      </c>
      <c r="E1079">
        <v>924</v>
      </c>
      <c r="F1079">
        <f>SUMIFS('DAILY RECORDS'!$E$2:$E$19978,'DAILY RECORDS'!$B$2:$B$19978,C1079,'DAILY RECORDS'!$G$2:$G$19978,"INWARD")</f>
        <v>0</v>
      </c>
      <c r="G1079">
        <f>SUMIFS('DAILY RECORDS'!$E$2:$E$19978,'DAILY RECORDS'!$B$2:$B$19978,C1079,'DAILY RECORDS'!$G$2:$G$19978,"OUTWARD")</f>
        <v>0</v>
      </c>
      <c r="H1079">
        <f t="shared" si="16"/>
        <v>924</v>
      </c>
      <c r="I1079" t="s">
        <v>14</v>
      </c>
      <c r="J1079" t="s">
        <v>8636</v>
      </c>
      <c r="K1079" t="s">
        <v>11424</v>
      </c>
      <c r="L1079" s="124">
        <v>45726</v>
      </c>
    </row>
    <row r="1080" spans="1:12" x14ac:dyDescent="0.25">
      <c r="A1080">
        <v>1076</v>
      </c>
      <c r="B1080" t="s">
        <v>9992</v>
      </c>
      <c r="C1080" s="14" t="s">
        <v>7018</v>
      </c>
      <c r="D1080" t="s">
        <v>7019</v>
      </c>
      <c r="E1080">
        <v>241</v>
      </c>
      <c r="F1080">
        <f>SUMIFS('DAILY RECORDS'!$E$2:$E$19978,'DAILY RECORDS'!$B$2:$B$19978,C1080,'DAILY RECORDS'!$G$2:$G$19978,"INWARD")</f>
        <v>0</v>
      </c>
      <c r="G1080">
        <f>SUMIFS('DAILY RECORDS'!$E$2:$E$19978,'DAILY RECORDS'!$B$2:$B$19978,C1080,'DAILY RECORDS'!$G$2:$G$19978,"OUTWARD")</f>
        <v>0</v>
      </c>
      <c r="H1080">
        <f t="shared" si="16"/>
        <v>241</v>
      </c>
      <c r="I1080" t="s">
        <v>14</v>
      </c>
      <c r="J1080" t="s">
        <v>8636</v>
      </c>
      <c r="K1080" t="s">
        <v>11425</v>
      </c>
      <c r="L1080" s="124">
        <v>45726</v>
      </c>
    </row>
    <row r="1081" spans="1:12" x14ac:dyDescent="0.25">
      <c r="A1081">
        <v>1077</v>
      </c>
      <c r="B1081" t="s">
        <v>9992</v>
      </c>
      <c r="C1081" s="14" t="s">
        <v>6985</v>
      </c>
      <c r="D1081" t="s">
        <v>6986</v>
      </c>
      <c r="E1081">
        <v>619</v>
      </c>
      <c r="F1081">
        <f>SUMIFS('DAILY RECORDS'!$E$2:$E$19978,'DAILY RECORDS'!$B$2:$B$19978,C1081,'DAILY RECORDS'!$G$2:$G$19978,"INWARD")</f>
        <v>0</v>
      </c>
      <c r="G1081">
        <f>SUMIFS('DAILY RECORDS'!$E$2:$E$19978,'DAILY RECORDS'!$B$2:$B$19978,C1081,'DAILY RECORDS'!$G$2:$G$19978,"OUTWARD")</f>
        <v>0</v>
      </c>
      <c r="H1081">
        <f t="shared" si="16"/>
        <v>619</v>
      </c>
      <c r="I1081" t="s">
        <v>14</v>
      </c>
      <c r="J1081" t="s">
        <v>8636</v>
      </c>
      <c r="K1081" t="s">
        <v>11426</v>
      </c>
      <c r="L1081" s="124">
        <v>45726</v>
      </c>
    </row>
    <row r="1082" spans="1:12" x14ac:dyDescent="0.25">
      <c r="A1082">
        <v>1078</v>
      </c>
      <c r="B1082" t="s">
        <v>9992</v>
      </c>
      <c r="C1082" s="14" t="s">
        <v>6992</v>
      </c>
      <c r="D1082" t="s">
        <v>6993</v>
      </c>
      <c r="E1082">
        <v>1092</v>
      </c>
      <c r="F1082">
        <f>SUMIFS('DAILY RECORDS'!$E$2:$E$19978,'DAILY RECORDS'!$B$2:$B$19978,C1082,'DAILY RECORDS'!$G$2:$G$19978,"INWARD")</f>
        <v>0</v>
      </c>
      <c r="G1082">
        <f>SUMIFS('DAILY RECORDS'!$E$2:$E$19978,'DAILY RECORDS'!$B$2:$B$19978,C1082,'DAILY RECORDS'!$G$2:$G$19978,"OUTWARD")</f>
        <v>0</v>
      </c>
      <c r="H1082">
        <f t="shared" si="16"/>
        <v>1092</v>
      </c>
      <c r="I1082" t="s">
        <v>14</v>
      </c>
      <c r="J1082" t="s">
        <v>8636</v>
      </c>
      <c r="K1082" t="s">
        <v>11427</v>
      </c>
      <c r="L1082" s="124">
        <v>45726</v>
      </c>
    </row>
    <row r="1083" spans="1:12" x14ac:dyDescent="0.25">
      <c r="A1083">
        <v>1079</v>
      </c>
      <c r="B1083" t="s">
        <v>9992</v>
      </c>
      <c r="C1083" s="14" t="s">
        <v>6990</v>
      </c>
      <c r="D1083" t="s">
        <v>6991</v>
      </c>
      <c r="E1083">
        <v>1176</v>
      </c>
      <c r="F1083">
        <f>SUMIFS('DAILY RECORDS'!$E$2:$E$19978,'DAILY RECORDS'!$B$2:$B$19978,C1083,'DAILY RECORDS'!$G$2:$G$19978,"INWARD")</f>
        <v>0</v>
      </c>
      <c r="G1083">
        <f>SUMIFS('DAILY RECORDS'!$E$2:$E$19978,'DAILY RECORDS'!$B$2:$B$19978,C1083,'DAILY RECORDS'!$G$2:$G$19978,"OUTWARD")</f>
        <v>0</v>
      </c>
      <c r="H1083">
        <f t="shared" si="16"/>
        <v>1176</v>
      </c>
      <c r="I1083" t="s">
        <v>14</v>
      </c>
      <c r="J1083" t="s">
        <v>8636</v>
      </c>
      <c r="K1083" t="s">
        <v>11428</v>
      </c>
      <c r="L1083" s="124">
        <v>45725</v>
      </c>
    </row>
    <row r="1084" spans="1:12" x14ac:dyDescent="0.25">
      <c r="A1084">
        <v>1080</v>
      </c>
      <c r="B1084" t="s">
        <v>9992</v>
      </c>
      <c r="C1084" s="14" t="s">
        <v>7020</v>
      </c>
      <c r="D1084" t="s">
        <v>7021</v>
      </c>
      <c r="E1084">
        <v>193</v>
      </c>
      <c r="F1084">
        <f>SUMIFS('DAILY RECORDS'!$E$2:$E$19978,'DAILY RECORDS'!$B$2:$B$19978,C1084,'DAILY RECORDS'!$G$2:$G$19978,"INWARD")</f>
        <v>0</v>
      </c>
      <c r="G1084">
        <f>SUMIFS('DAILY RECORDS'!$E$2:$E$19978,'DAILY RECORDS'!$B$2:$B$19978,C1084,'DAILY RECORDS'!$G$2:$G$19978,"OUTWARD")</f>
        <v>0</v>
      </c>
      <c r="H1084">
        <f t="shared" si="16"/>
        <v>193</v>
      </c>
      <c r="I1084" t="s">
        <v>14</v>
      </c>
      <c r="J1084" t="s">
        <v>8636</v>
      </c>
      <c r="K1084" t="s">
        <v>11429</v>
      </c>
      <c r="L1084" s="124">
        <v>45725</v>
      </c>
    </row>
    <row r="1085" spans="1:12" x14ac:dyDescent="0.25">
      <c r="A1085">
        <v>1081</v>
      </c>
      <c r="B1085" t="s">
        <v>9992</v>
      </c>
      <c r="C1085" s="14" t="s">
        <v>6994</v>
      </c>
      <c r="D1085" t="s">
        <v>6995</v>
      </c>
      <c r="E1085">
        <v>624</v>
      </c>
      <c r="F1085">
        <f>SUMIFS('DAILY RECORDS'!$E$2:$E$19978,'DAILY RECORDS'!$B$2:$B$19978,C1085,'DAILY RECORDS'!$G$2:$G$19978,"INWARD")</f>
        <v>0</v>
      </c>
      <c r="G1085">
        <f>SUMIFS('DAILY RECORDS'!$E$2:$E$19978,'DAILY RECORDS'!$B$2:$B$19978,C1085,'DAILY RECORDS'!$G$2:$G$19978,"OUTWARD")</f>
        <v>0</v>
      </c>
      <c r="H1085">
        <f t="shared" si="16"/>
        <v>624</v>
      </c>
      <c r="I1085" t="s">
        <v>14</v>
      </c>
      <c r="J1085" t="s">
        <v>8636</v>
      </c>
      <c r="K1085" t="s">
        <v>11430</v>
      </c>
      <c r="L1085" s="124">
        <v>45725</v>
      </c>
    </row>
    <row r="1086" spans="1:12" x14ac:dyDescent="0.25">
      <c r="A1086">
        <v>1082</v>
      </c>
      <c r="B1086" t="s">
        <v>9992</v>
      </c>
      <c r="C1086" s="14" t="s">
        <v>6979</v>
      </c>
      <c r="D1086" t="s">
        <v>6980</v>
      </c>
      <c r="E1086">
        <v>518</v>
      </c>
      <c r="F1086">
        <f>SUMIFS('DAILY RECORDS'!$E$2:$E$19978,'DAILY RECORDS'!$B$2:$B$19978,C1086,'DAILY RECORDS'!$G$2:$G$19978,"INWARD")</f>
        <v>0</v>
      </c>
      <c r="G1086">
        <f>SUMIFS('DAILY RECORDS'!$E$2:$E$19978,'DAILY RECORDS'!$B$2:$B$19978,C1086,'DAILY RECORDS'!$G$2:$G$19978,"OUTWARD")</f>
        <v>0</v>
      </c>
      <c r="H1086">
        <f t="shared" si="16"/>
        <v>518</v>
      </c>
      <c r="I1086" t="s">
        <v>14</v>
      </c>
      <c r="J1086" t="s">
        <v>8636</v>
      </c>
      <c r="L1086" s="124">
        <v>45743</v>
      </c>
    </row>
    <row r="1087" spans="1:12" x14ac:dyDescent="0.25">
      <c r="A1087">
        <v>1083</v>
      </c>
      <c r="B1087" t="s">
        <v>9992</v>
      </c>
      <c r="C1087" s="14" t="s">
        <v>6530</v>
      </c>
      <c r="D1087" t="s">
        <v>6531</v>
      </c>
      <c r="E1087">
        <v>14</v>
      </c>
      <c r="F1087">
        <f>SUMIFS('DAILY RECORDS'!$E$2:$E$19978,'DAILY RECORDS'!$B$2:$B$19978,C1087,'DAILY RECORDS'!$G$2:$G$19978,"INWARD")</f>
        <v>0</v>
      </c>
      <c r="G1087">
        <f>SUMIFS('DAILY RECORDS'!$E$2:$E$19978,'DAILY RECORDS'!$B$2:$B$19978,C1087,'DAILY RECORDS'!$G$2:$G$19978,"OUTWARD")</f>
        <v>0</v>
      </c>
      <c r="H1087">
        <f t="shared" si="16"/>
        <v>14</v>
      </c>
      <c r="I1087" t="s">
        <v>14</v>
      </c>
      <c r="J1087" t="s">
        <v>8760</v>
      </c>
      <c r="K1087" t="s">
        <v>45</v>
      </c>
      <c r="L1087" s="124">
        <v>45734</v>
      </c>
    </row>
    <row r="1088" spans="1:12" x14ac:dyDescent="0.25">
      <c r="A1088">
        <v>1084</v>
      </c>
      <c r="B1088" t="s">
        <v>9992</v>
      </c>
      <c r="C1088" s="14" t="s">
        <v>6524</v>
      </c>
      <c r="D1088" t="s">
        <v>6525</v>
      </c>
      <c r="E1088">
        <v>253</v>
      </c>
      <c r="F1088">
        <f>SUMIFS('DAILY RECORDS'!$E$2:$E$19978,'DAILY RECORDS'!$B$2:$B$19978,C1088,'DAILY RECORDS'!$G$2:$G$19978,"INWARD")</f>
        <v>713</v>
      </c>
      <c r="G1088">
        <f>SUMIFS('DAILY RECORDS'!$E$2:$E$19978,'DAILY RECORDS'!$B$2:$B$19978,C1088,'DAILY RECORDS'!$G$2:$G$19978,"OUTWARD")</f>
        <v>790</v>
      </c>
      <c r="H1088">
        <f t="shared" si="16"/>
        <v>176</v>
      </c>
      <c r="I1088" t="s">
        <v>14</v>
      </c>
      <c r="J1088" t="s">
        <v>8760</v>
      </c>
      <c r="K1088" t="s">
        <v>48</v>
      </c>
      <c r="L1088" s="124">
        <v>45734</v>
      </c>
    </row>
    <row r="1089" spans="1:12" x14ac:dyDescent="0.25">
      <c r="A1089">
        <v>1085</v>
      </c>
      <c r="B1089" t="s">
        <v>9992</v>
      </c>
      <c r="C1089" s="14" t="s">
        <v>6518</v>
      </c>
      <c r="D1089" t="s">
        <v>6519</v>
      </c>
      <c r="E1089">
        <v>58</v>
      </c>
      <c r="F1089">
        <f>SUMIFS('DAILY RECORDS'!$E$2:$E$19978,'DAILY RECORDS'!$B$2:$B$19978,C1089,'DAILY RECORDS'!$G$2:$G$19978,"INWARD")</f>
        <v>0</v>
      </c>
      <c r="G1089">
        <f>SUMIFS('DAILY RECORDS'!$E$2:$E$19978,'DAILY RECORDS'!$B$2:$B$19978,C1089,'DAILY RECORDS'!$G$2:$G$19978,"OUTWARD")</f>
        <v>0</v>
      </c>
      <c r="H1089">
        <f t="shared" si="16"/>
        <v>58</v>
      </c>
      <c r="I1089" t="s">
        <v>25</v>
      </c>
      <c r="J1089" t="s">
        <v>8760</v>
      </c>
      <c r="K1089" t="s">
        <v>36</v>
      </c>
      <c r="L1089" s="124">
        <v>45734</v>
      </c>
    </row>
    <row r="1090" spans="1:12" x14ac:dyDescent="0.25">
      <c r="A1090">
        <v>1086</v>
      </c>
      <c r="B1090" t="s">
        <v>9992</v>
      </c>
      <c r="C1090" s="14" t="s">
        <v>6526</v>
      </c>
      <c r="D1090" t="s">
        <v>6527</v>
      </c>
      <c r="E1090">
        <v>294</v>
      </c>
      <c r="F1090">
        <f>SUMIFS('DAILY RECORDS'!$E$2:$E$19978,'DAILY RECORDS'!$B$2:$B$19978,C1090,'DAILY RECORDS'!$G$2:$G$19978,"INWARD")</f>
        <v>203</v>
      </c>
      <c r="G1090">
        <f>SUMIFS('DAILY RECORDS'!$E$2:$E$19978,'DAILY RECORDS'!$B$2:$B$19978,C1090,'DAILY RECORDS'!$G$2:$G$19978,"OUTWARD")</f>
        <v>230</v>
      </c>
      <c r="H1090">
        <f t="shared" si="16"/>
        <v>267</v>
      </c>
      <c r="I1090" t="s">
        <v>14</v>
      </c>
      <c r="J1090" t="s">
        <v>8760</v>
      </c>
      <c r="K1090" t="s">
        <v>38</v>
      </c>
      <c r="L1090" s="124">
        <v>45734</v>
      </c>
    </row>
    <row r="1091" spans="1:12" x14ac:dyDescent="0.25">
      <c r="A1091">
        <v>1087</v>
      </c>
      <c r="B1091" t="s">
        <v>9992</v>
      </c>
      <c r="C1091" s="14" t="s">
        <v>6536</v>
      </c>
      <c r="D1091" t="s">
        <v>6537</v>
      </c>
      <c r="E1091">
        <v>207</v>
      </c>
      <c r="F1091">
        <f>SUMIFS('DAILY RECORDS'!$E$2:$E$19978,'DAILY RECORDS'!$B$2:$B$19978,C1091,'DAILY RECORDS'!$G$2:$G$19978,"INWARD")</f>
        <v>0</v>
      </c>
      <c r="G1091">
        <f>SUMIFS('DAILY RECORDS'!$E$2:$E$19978,'DAILY RECORDS'!$B$2:$B$19978,C1091,'DAILY RECORDS'!$G$2:$G$19978,"OUTWARD")</f>
        <v>80</v>
      </c>
      <c r="H1091">
        <f t="shared" si="16"/>
        <v>127</v>
      </c>
      <c r="I1091" t="s">
        <v>14</v>
      </c>
      <c r="J1091" t="s">
        <v>8760</v>
      </c>
      <c r="K1091" t="s">
        <v>20</v>
      </c>
      <c r="L1091" s="124">
        <v>45734</v>
      </c>
    </row>
    <row r="1092" spans="1:12" x14ac:dyDescent="0.25">
      <c r="A1092">
        <v>1088</v>
      </c>
      <c r="B1092" t="s">
        <v>9992</v>
      </c>
      <c r="C1092" s="14" t="s">
        <v>6608</v>
      </c>
      <c r="D1092" t="s">
        <v>6609</v>
      </c>
      <c r="E1092">
        <v>489</v>
      </c>
      <c r="F1092">
        <f>SUMIFS('DAILY RECORDS'!$E$2:$E$19978,'DAILY RECORDS'!$B$2:$B$19978,C1092,'DAILY RECORDS'!$G$2:$G$19978,"INWARD")</f>
        <v>0</v>
      </c>
      <c r="G1092">
        <f>SUMIFS('DAILY RECORDS'!$E$2:$E$19978,'DAILY RECORDS'!$B$2:$B$19978,C1092,'DAILY RECORDS'!$G$2:$G$19978,"OUTWARD")</f>
        <v>70</v>
      </c>
      <c r="H1092">
        <f t="shared" si="16"/>
        <v>419</v>
      </c>
      <c r="I1092" t="s">
        <v>14</v>
      </c>
      <c r="J1092" t="s">
        <v>8760</v>
      </c>
      <c r="K1092" t="s">
        <v>16</v>
      </c>
      <c r="L1092" s="124">
        <v>45734</v>
      </c>
    </row>
    <row r="1093" spans="1:12" x14ac:dyDescent="0.25">
      <c r="A1093">
        <v>1089</v>
      </c>
      <c r="B1093" t="s">
        <v>9992</v>
      </c>
      <c r="C1093" s="14" t="s">
        <v>6600</v>
      </c>
      <c r="D1093" t="s">
        <v>6601</v>
      </c>
      <c r="E1093">
        <v>10</v>
      </c>
      <c r="F1093">
        <f>SUMIFS('DAILY RECORDS'!$E$2:$E$19978,'DAILY RECORDS'!$B$2:$B$19978,C1093,'DAILY RECORDS'!$G$2:$G$19978,"INWARD")</f>
        <v>0</v>
      </c>
      <c r="G1093">
        <f>SUMIFS('DAILY RECORDS'!$E$2:$E$19978,'DAILY RECORDS'!$B$2:$B$19978,C1093,'DAILY RECORDS'!$G$2:$G$19978,"OUTWARD")</f>
        <v>0</v>
      </c>
      <c r="H1093">
        <f t="shared" si="16"/>
        <v>10</v>
      </c>
      <c r="I1093" t="s">
        <v>25</v>
      </c>
      <c r="J1093" t="s">
        <v>8760</v>
      </c>
      <c r="K1093" t="s">
        <v>19</v>
      </c>
      <c r="L1093" s="124">
        <v>45734</v>
      </c>
    </row>
    <row r="1094" spans="1:12" x14ac:dyDescent="0.25">
      <c r="A1094">
        <v>1090</v>
      </c>
      <c r="B1094" t="s">
        <v>9992</v>
      </c>
      <c r="C1094" s="14" t="s">
        <v>6610</v>
      </c>
      <c r="D1094" t="s">
        <v>6611</v>
      </c>
      <c r="E1094">
        <v>106</v>
      </c>
      <c r="F1094">
        <f>SUMIFS('DAILY RECORDS'!$E$2:$E$19978,'DAILY RECORDS'!$B$2:$B$19978,C1094,'DAILY RECORDS'!$G$2:$G$19978,"INWARD")</f>
        <v>100</v>
      </c>
      <c r="G1094">
        <f>SUMIFS('DAILY RECORDS'!$E$2:$E$19978,'DAILY RECORDS'!$B$2:$B$19978,C1094,'DAILY RECORDS'!$G$2:$G$19978,"OUTWARD")</f>
        <v>30</v>
      </c>
      <c r="H1094">
        <f t="shared" ref="H1094:H1157" si="17">(E1094+F1094)-G1094</f>
        <v>176</v>
      </c>
      <c r="I1094" t="s">
        <v>14</v>
      </c>
      <c r="J1094" t="s">
        <v>8760</v>
      </c>
      <c r="K1094" t="s">
        <v>26</v>
      </c>
      <c r="L1094" s="124">
        <v>45734</v>
      </c>
    </row>
    <row r="1095" spans="1:12" x14ac:dyDescent="0.25">
      <c r="A1095">
        <v>1091</v>
      </c>
      <c r="B1095" t="s">
        <v>9992</v>
      </c>
      <c r="C1095" s="14" t="s">
        <v>6722</v>
      </c>
      <c r="D1095" t="s">
        <v>6723</v>
      </c>
      <c r="E1095">
        <v>50</v>
      </c>
      <c r="F1095">
        <f>SUMIFS('DAILY RECORDS'!$E$2:$E$19978,'DAILY RECORDS'!$B$2:$B$19978,C1095,'DAILY RECORDS'!$G$2:$G$19978,"INWARD")</f>
        <v>0</v>
      </c>
      <c r="G1095">
        <f>SUMIFS('DAILY RECORDS'!$E$2:$E$19978,'DAILY RECORDS'!$B$2:$B$19978,C1095,'DAILY RECORDS'!$G$2:$G$19978,"OUTWARD")</f>
        <v>10</v>
      </c>
      <c r="H1095">
        <f t="shared" si="17"/>
        <v>40</v>
      </c>
      <c r="I1095" t="s">
        <v>14</v>
      </c>
      <c r="J1095" t="s">
        <v>8760</v>
      </c>
      <c r="K1095" t="s">
        <v>28</v>
      </c>
      <c r="L1095" s="124">
        <v>45734</v>
      </c>
    </row>
    <row r="1096" spans="1:12" x14ac:dyDescent="0.25">
      <c r="A1096">
        <v>1092</v>
      </c>
      <c r="B1096" t="s">
        <v>9992</v>
      </c>
      <c r="C1096" s="14" t="s">
        <v>6720</v>
      </c>
      <c r="D1096" t="s">
        <v>6721</v>
      </c>
      <c r="E1096">
        <v>63</v>
      </c>
      <c r="F1096">
        <f>SUMIFS('DAILY RECORDS'!$E$2:$E$19978,'DAILY RECORDS'!$B$2:$B$19978,C1096,'DAILY RECORDS'!$G$2:$G$19978,"INWARD")</f>
        <v>0</v>
      </c>
      <c r="G1096">
        <f>SUMIFS('DAILY RECORDS'!$E$2:$E$19978,'DAILY RECORDS'!$B$2:$B$19978,C1096,'DAILY RECORDS'!$G$2:$G$19978,"OUTWARD")</f>
        <v>20</v>
      </c>
      <c r="H1096">
        <f t="shared" si="17"/>
        <v>43</v>
      </c>
      <c r="I1096" t="s">
        <v>14</v>
      </c>
      <c r="J1096" t="s">
        <v>8760</v>
      </c>
      <c r="K1096" t="s">
        <v>695</v>
      </c>
      <c r="L1096" s="124">
        <v>45734</v>
      </c>
    </row>
    <row r="1097" spans="1:12" x14ac:dyDescent="0.25">
      <c r="A1097">
        <v>1093</v>
      </c>
      <c r="B1097" t="s">
        <v>9992</v>
      </c>
      <c r="C1097" s="14" t="s">
        <v>6604</v>
      </c>
      <c r="D1097" t="s">
        <v>6605</v>
      </c>
      <c r="E1097">
        <v>124</v>
      </c>
      <c r="F1097">
        <f>SUMIFS('DAILY RECORDS'!$E$2:$E$19978,'DAILY RECORDS'!$B$2:$B$19978,C1097,'DAILY RECORDS'!$G$2:$G$19978,"INWARD")</f>
        <v>0</v>
      </c>
      <c r="G1097">
        <f>SUMIFS('DAILY RECORDS'!$E$2:$E$19978,'DAILY RECORDS'!$B$2:$B$19978,C1097,'DAILY RECORDS'!$G$2:$G$19978,"OUTWARD")</f>
        <v>30</v>
      </c>
      <c r="H1097">
        <f t="shared" si="17"/>
        <v>94</v>
      </c>
      <c r="I1097" t="s">
        <v>14</v>
      </c>
      <c r="J1097" t="s">
        <v>8760</v>
      </c>
      <c r="K1097" t="s">
        <v>770</v>
      </c>
      <c r="L1097" s="124">
        <v>45734</v>
      </c>
    </row>
    <row r="1098" spans="1:12" x14ac:dyDescent="0.25">
      <c r="A1098">
        <v>1094</v>
      </c>
      <c r="B1098" t="s">
        <v>9992</v>
      </c>
      <c r="C1098" s="14" t="s">
        <v>6742</v>
      </c>
      <c r="D1098" t="s">
        <v>6743</v>
      </c>
      <c r="E1098">
        <v>339</v>
      </c>
      <c r="F1098">
        <f>SUMIFS('DAILY RECORDS'!$E$2:$E$19978,'DAILY RECORDS'!$B$2:$B$19978,C1098,'DAILY RECORDS'!$G$2:$G$19978,"INWARD")</f>
        <v>0</v>
      </c>
      <c r="G1098">
        <f>SUMIFS('DAILY RECORDS'!$E$2:$E$19978,'DAILY RECORDS'!$B$2:$B$19978,C1098,'DAILY RECORDS'!$G$2:$G$19978,"OUTWARD")</f>
        <v>0</v>
      </c>
      <c r="H1098">
        <f t="shared" si="17"/>
        <v>339</v>
      </c>
      <c r="I1098" t="s">
        <v>14</v>
      </c>
      <c r="J1098" t="s">
        <v>8760</v>
      </c>
      <c r="K1098" t="s">
        <v>852</v>
      </c>
      <c r="L1098" s="124">
        <v>45734</v>
      </c>
    </row>
    <row r="1099" spans="1:12" x14ac:dyDescent="0.25">
      <c r="A1099">
        <v>1095</v>
      </c>
      <c r="B1099" t="s">
        <v>9992</v>
      </c>
      <c r="C1099" s="14" t="s">
        <v>6740</v>
      </c>
      <c r="D1099" t="s">
        <v>6741</v>
      </c>
      <c r="E1099">
        <v>77</v>
      </c>
      <c r="F1099">
        <f>SUMIFS('DAILY RECORDS'!$E$2:$E$19978,'DAILY RECORDS'!$B$2:$B$19978,C1099,'DAILY RECORDS'!$G$2:$G$19978,"INWARD")</f>
        <v>0</v>
      </c>
      <c r="G1099">
        <f>SUMIFS('DAILY RECORDS'!$E$2:$E$19978,'DAILY RECORDS'!$B$2:$B$19978,C1099,'DAILY RECORDS'!$G$2:$G$19978,"OUTWARD")</f>
        <v>20</v>
      </c>
      <c r="H1099">
        <f t="shared" si="17"/>
        <v>57</v>
      </c>
      <c r="I1099" t="s">
        <v>14</v>
      </c>
      <c r="J1099" t="s">
        <v>8760</v>
      </c>
      <c r="K1099" t="s">
        <v>846</v>
      </c>
      <c r="L1099" s="124">
        <v>45734</v>
      </c>
    </row>
    <row r="1100" spans="1:12" x14ac:dyDescent="0.25">
      <c r="A1100">
        <v>1096</v>
      </c>
      <c r="B1100" t="s">
        <v>9992</v>
      </c>
      <c r="C1100" s="14" t="s">
        <v>6716</v>
      </c>
      <c r="D1100" t="s">
        <v>6717</v>
      </c>
      <c r="E1100">
        <v>112</v>
      </c>
      <c r="F1100">
        <f>SUMIFS('DAILY RECORDS'!$E$2:$E$19978,'DAILY RECORDS'!$B$2:$B$19978,C1100,'DAILY RECORDS'!$G$2:$G$19978,"INWARD")</f>
        <v>0</v>
      </c>
      <c r="G1100">
        <f>SUMIFS('DAILY RECORDS'!$E$2:$E$19978,'DAILY RECORDS'!$B$2:$B$19978,C1100,'DAILY RECORDS'!$G$2:$G$19978,"OUTWARD")</f>
        <v>0</v>
      </c>
      <c r="H1100">
        <f t="shared" si="17"/>
        <v>112</v>
      </c>
      <c r="I1100" t="s">
        <v>14</v>
      </c>
      <c r="J1100" t="s">
        <v>8760</v>
      </c>
      <c r="K1100" t="s">
        <v>843</v>
      </c>
      <c r="L1100" s="124">
        <v>45734</v>
      </c>
    </row>
    <row r="1101" spans="1:12" x14ac:dyDescent="0.25">
      <c r="A1101">
        <v>1097</v>
      </c>
      <c r="B1101" t="s">
        <v>9992</v>
      </c>
      <c r="C1101" s="14" t="s">
        <v>6700</v>
      </c>
      <c r="D1101" t="s">
        <v>6701</v>
      </c>
      <c r="E1101">
        <v>269</v>
      </c>
      <c r="F1101">
        <f>SUMIFS('DAILY RECORDS'!$E$2:$E$19978,'DAILY RECORDS'!$B$2:$B$19978,C1101,'DAILY RECORDS'!$G$2:$G$19978,"INWARD")</f>
        <v>0</v>
      </c>
      <c r="G1101">
        <f>SUMIFS('DAILY RECORDS'!$E$2:$E$19978,'DAILY RECORDS'!$B$2:$B$19978,C1101,'DAILY RECORDS'!$G$2:$G$19978,"OUTWARD")</f>
        <v>30</v>
      </c>
      <c r="H1101">
        <f t="shared" si="17"/>
        <v>239</v>
      </c>
      <c r="I1101" t="s">
        <v>14</v>
      </c>
      <c r="J1101" t="s">
        <v>8760</v>
      </c>
      <c r="K1101" t="s">
        <v>1028</v>
      </c>
      <c r="L1101" s="124">
        <v>45734</v>
      </c>
    </row>
    <row r="1102" spans="1:12" x14ac:dyDescent="0.25">
      <c r="A1102">
        <v>1098</v>
      </c>
      <c r="B1102" t="s">
        <v>9992</v>
      </c>
      <c r="C1102" s="14" t="s">
        <v>6714</v>
      </c>
      <c r="D1102" t="s">
        <v>6715</v>
      </c>
      <c r="E1102">
        <v>99</v>
      </c>
      <c r="F1102">
        <f>SUMIFS('DAILY RECORDS'!$E$2:$E$19978,'DAILY RECORDS'!$B$2:$B$19978,C1102,'DAILY RECORDS'!$G$2:$G$19978,"INWARD")</f>
        <v>0</v>
      </c>
      <c r="G1102">
        <f>SUMIFS('DAILY RECORDS'!$E$2:$E$19978,'DAILY RECORDS'!$B$2:$B$19978,C1102,'DAILY RECORDS'!$G$2:$G$19978,"OUTWARD")</f>
        <v>0</v>
      </c>
      <c r="H1102">
        <f t="shared" si="17"/>
        <v>99</v>
      </c>
      <c r="I1102" t="s">
        <v>14</v>
      </c>
      <c r="J1102" t="s">
        <v>8760</v>
      </c>
      <c r="K1102" t="s">
        <v>1155</v>
      </c>
      <c r="L1102" s="124">
        <v>45734</v>
      </c>
    </row>
    <row r="1103" spans="1:12" x14ac:dyDescent="0.25">
      <c r="A1103">
        <v>1099</v>
      </c>
      <c r="B1103" t="s">
        <v>9992</v>
      </c>
      <c r="C1103" s="14" t="s">
        <v>10171</v>
      </c>
      <c r="D1103" t="s">
        <v>6614</v>
      </c>
      <c r="E1103">
        <v>428</v>
      </c>
      <c r="F1103">
        <f>SUMIFS('DAILY RECORDS'!$E$2:$E$19978,'DAILY RECORDS'!$B$2:$B$19978,C1103,'DAILY RECORDS'!$G$2:$G$19978,"INWARD")</f>
        <v>200</v>
      </c>
      <c r="G1103">
        <f>SUMIFS('DAILY RECORDS'!$E$2:$E$19978,'DAILY RECORDS'!$B$2:$B$19978,C1103,'DAILY RECORDS'!$G$2:$G$19978,"OUTWARD")</f>
        <v>380</v>
      </c>
      <c r="H1103">
        <f t="shared" si="17"/>
        <v>248</v>
      </c>
      <c r="I1103" t="s">
        <v>14</v>
      </c>
      <c r="J1103" t="s">
        <v>8760</v>
      </c>
      <c r="K1103" t="s">
        <v>35</v>
      </c>
      <c r="L1103" s="124">
        <v>45733</v>
      </c>
    </row>
    <row r="1104" spans="1:12" x14ac:dyDescent="0.25">
      <c r="A1104">
        <v>1100</v>
      </c>
      <c r="B1104" t="s">
        <v>9992</v>
      </c>
      <c r="C1104" s="14" t="s">
        <v>6667</v>
      </c>
      <c r="D1104" t="s">
        <v>6668</v>
      </c>
      <c r="E1104">
        <v>277</v>
      </c>
      <c r="F1104">
        <f>SUMIFS('DAILY RECORDS'!$E$2:$E$19978,'DAILY RECORDS'!$B$2:$B$19978,C1104,'DAILY RECORDS'!$G$2:$G$19978,"INWARD")</f>
        <v>0</v>
      </c>
      <c r="G1104">
        <f>SUMIFS('DAILY RECORDS'!$E$2:$E$19978,'DAILY RECORDS'!$B$2:$B$19978,C1104,'DAILY RECORDS'!$G$2:$G$19978,"OUTWARD")</f>
        <v>40</v>
      </c>
      <c r="H1104">
        <f t="shared" si="17"/>
        <v>237</v>
      </c>
      <c r="I1104" t="s">
        <v>14</v>
      </c>
      <c r="J1104" t="s">
        <v>8760</v>
      </c>
      <c r="K1104" t="s">
        <v>54</v>
      </c>
      <c r="L1104" s="124">
        <v>45733</v>
      </c>
    </row>
    <row r="1105" spans="1:12" x14ac:dyDescent="0.25">
      <c r="A1105">
        <v>1101</v>
      </c>
      <c r="B1105" t="s">
        <v>9992</v>
      </c>
      <c r="C1105" s="14" t="s">
        <v>6675</v>
      </c>
      <c r="D1105" t="s">
        <v>6676</v>
      </c>
      <c r="E1105">
        <v>176</v>
      </c>
      <c r="F1105">
        <f>SUMIFS('DAILY RECORDS'!$E$2:$E$19978,'DAILY RECORDS'!$B$2:$B$19978,C1105,'DAILY RECORDS'!$G$2:$G$19978,"INWARD")</f>
        <v>0</v>
      </c>
      <c r="G1105">
        <f>SUMIFS('DAILY RECORDS'!$E$2:$E$19978,'DAILY RECORDS'!$B$2:$B$19978,C1105,'DAILY RECORDS'!$G$2:$G$19978,"OUTWARD")</f>
        <v>70</v>
      </c>
      <c r="H1105">
        <f t="shared" si="17"/>
        <v>106</v>
      </c>
      <c r="I1105" t="s">
        <v>14</v>
      </c>
      <c r="J1105" t="s">
        <v>8760</v>
      </c>
      <c r="K1105" t="s">
        <v>776</v>
      </c>
      <c r="L1105" s="124">
        <v>45733</v>
      </c>
    </row>
    <row r="1106" spans="1:12" x14ac:dyDescent="0.25">
      <c r="A1106">
        <v>1102</v>
      </c>
      <c r="B1106" t="s">
        <v>9992</v>
      </c>
      <c r="C1106" s="14" t="s">
        <v>6669</v>
      </c>
      <c r="D1106" t="s">
        <v>6670</v>
      </c>
      <c r="E1106">
        <v>168</v>
      </c>
      <c r="F1106">
        <f>SUMIFS('DAILY RECORDS'!$E$2:$E$19978,'DAILY RECORDS'!$B$2:$B$19978,C1106,'DAILY RECORDS'!$G$2:$G$19978,"INWARD")</f>
        <v>0</v>
      </c>
      <c r="G1106">
        <f>SUMIFS('DAILY RECORDS'!$E$2:$E$19978,'DAILY RECORDS'!$B$2:$B$19978,C1106,'DAILY RECORDS'!$G$2:$G$19978,"OUTWARD")</f>
        <v>36</v>
      </c>
      <c r="H1106">
        <f t="shared" si="17"/>
        <v>132</v>
      </c>
      <c r="I1106" t="s">
        <v>14</v>
      </c>
      <c r="J1106" t="s">
        <v>8760</v>
      </c>
      <c r="K1106" t="s">
        <v>966</v>
      </c>
      <c r="L1106" s="124">
        <v>45733</v>
      </c>
    </row>
    <row r="1107" spans="1:12" x14ac:dyDescent="0.25">
      <c r="A1107">
        <v>1103</v>
      </c>
      <c r="B1107" t="s">
        <v>9992</v>
      </c>
      <c r="C1107" s="14" t="s">
        <v>6418</v>
      </c>
      <c r="D1107" t="s">
        <v>6419</v>
      </c>
      <c r="E1107">
        <f>214+75</f>
        <v>289</v>
      </c>
      <c r="F1107">
        <f>SUMIFS('DAILY RECORDS'!$E$2:$E$19978,'DAILY RECORDS'!$B$2:$B$19978,C1107,'DAILY RECORDS'!$G$2:$G$19978,"INWARD")</f>
        <v>0</v>
      </c>
      <c r="G1107">
        <f>SUMIFS('DAILY RECORDS'!$E$2:$E$19978,'DAILY RECORDS'!$B$2:$B$19978,C1107,'DAILY RECORDS'!$G$2:$G$19978,"OUTWARD")</f>
        <v>198</v>
      </c>
      <c r="H1107">
        <f t="shared" si="17"/>
        <v>91</v>
      </c>
      <c r="I1107" t="s">
        <v>25</v>
      </c>
      <c r="J1107" t="s">
        <v>8760</v>
      </c>
      <c r="K1107" t="s">
        <v>61</v>
      </c>
      <c r="L1107" s="124">
        <v>45733</v>
      </c>
    </row>
    <row r="1108" spans="1:12" x14ac:dyDescent="0.25">
      <c r="A1108">
        <v>1104</v>
      </c>
      <c r="B1108" t="s">
        <v>9992</v>
      </c>
      <c r="C1108" s="14" t="s">
        <v>6684</v>
      </c>
      <c r="D1108" t="s">
        <v>6685</v>
      </c>
      <c r="E1108">
        <v>427</v>
      </c>
      <c r="F1108">
        <f>SUMIFS('DAILY RECORDS'!$E$2:$E$19978,'DAILY RECORDS'!$B$2:$B$19978,C1108,'DAILY RECORDS'!$G$2:$G$19978,"INWARD")</f>
        <v>10</v>
      </c>
      <c r="G1108">
        <f>SUMIFS('DAILY RECORDS'!$E$2:$E$19978,'DAILY RECORDS'!$B$2:$B$19978,C1108,'DAILY RECORDS'!$G$2:$G$19978,"OUTWARD")</f>
        <v>90</v>
      </c>
      <c r="H1108">
        <f t="shared" si="17"/>
        <v>347</v>
      </c>
      <c r="I1108" t="s">
        <v>14</v>
      </c>
      <c r="J1108" t="s">
        <v>8760</v>
      </c>
      <c r="K1108" t="s">
        <v>764</v>
      </c>
      <c r="L1108" s="124">
        <v>45733</v>
      </c>
    </row>
    <row r="1109" spans="1:12" x14ac:dyDescent="0.25">
      <c r="A1109">
        <v>1105</v>
      </c>
      <c r="B1109" t="s">
        <v>9992</v>
      </c>
      <c r="C1109" s="14" t="s">
        <v>6686</v>
      </c>
      <c r="D1109" t="s">
        <v>6687</v>
      </c>
      <c r="E1109">
        <v>109</v>
      </c>
      <c r="F1109">
        <f>SUMIFS('DAILY RECORDS'!$E$2:$E$19978,'DAILY RECORDS'!$B$2:$B$19978,C1109,'DAILY RECORDS'!$G$2:$G$19978,"INWARD")</f>
        <v>0</v>
      </c>
      <c r="G1109">
        <f>SUMIFS('DAILY RECORDS'!$E$2:$E$19978,'DAILY RECORDS'!$B$2:$B$19978,C1109,'DAILY RECORDS'!$G$2:$G$19978,"OUTWARD")</f>
        <v>62</v>
      </c>
      <c r="H1109">
        <f t="shared" si="17"/>
        <v>47</v>
      </c>
      <c r="I1109" t="s">
        <v>14</v>
      </c>
      <c r="J1109" t="s">
        <v>8760</v>
      </c>
      <c r="K1109" t="s">
        <v>55</v>
      </c>
      <c r="L1109" s="124">
        <v>45733</v>
      </c>
    </row>
    <row r="1110" spans="1:12" x14ac:dyDescent="0.25">
      <c r="A1110">
        <v>1106</v>
      </c>
      <c r="B1110" t="s">
        <v>9992</v>
      </c>
      <c r="C1110" s="14" t="s">
        <v>6690</v>
      </c>
      <c r="D1110" t="s">
        <v>6691</v>
      </c>
      <c r="E1110">
        <v>44</v>
      </c>
      <c r="F1110">
        <f>SUMIFS('DAILY RECORDS'!$E$2:$E$19978,'DAILY RECORDS'!$B$2:$B$19978,C1110,'DAILY RECORDS'!$G$2:$G$19978,"INWARD")</f>
        <v>0</v>
      </c>
      <c r="G1110">
        <f>SUMIFS('DAILY RECORDS'!$E$2:$E$19978,'DAILY RECORDS'!$B$2:$B$19978,C1110,'DAILY RECORDS'!$G$2:$G$19978,"OUTWARD")</f>
        <v>44</v>
      </c>
      <c r="H1110">
        <f t="shared" si="17"/>
        <v>0</v>
      </c>
      <c r="I1110" t="s">
        <v>14</v>
      </c>
      <c r="J1110" t="s">
        <v>8760</v>
      </c>
      <c r="K1110" t="s">
        <v>761</v>
      </c>
      <c r="L1110" s="124">
        <v>45733</v>
      </c>
    </row>
    <row r="1111" spans="1:12" x14ac:dyDescent="0.25">
      <c r="A1111">
        <v>1107</v>
      </c>
      <c r="B1111" t="s">
        <v>9992</v>
      </c>
      <c r="C1111" s="14" t="s">
        <v>6682</v>
      </c>
      <c r="D1111" t="s">
        <v>6683</v>
      </c>
      <c r="E1111">
        <v>71</v>
      </c>
      <c r="F1111">
        <f>SUMIFS('DAILY RECORDS'!$E$2:$E$19978,'DAILY RECORDS'!$B$2:$B$19978,C1111,'DAILY RECORDS'!$G$2:$G$19978,"INWARD")</f>
        <v>0</v>
      </c>
      <c r="G1111">
        <f>SUMIFS('DAILY RECORDS'!$E$2:$E$19978,'DAILY RECORDS'!$B$2:$B$19978,C1111,'DAILY RECORDS'!$G$2:$G$19978,"OUTWARD")</f>
        <v>0</v>
      </c>
      <c r="H1111">
        <f t="shared" si="17"/>
        <v>71</v>
      </c>
      <c r="I1111" t="s">
        <v>14</v>
      </c>
      <c r="J1111" t="s">
        <v>8760</v>
      </c>
      <c r="K1111" t="s">
        <v>1009</v>
      </c>
      <c r="L1111" s="124">
        <v>45733</v>
      </c>
    </row>
    <row r="1112" spans="1:12" x14ac:dyDescent="0.25">
      <c r="A1112">
        <v>1108</v>
      </c>
      <c r="B1112" t="s">
        <v>9992</v>
      </c>
      <c r="C1112" s="14" t="s">
        <v>6657</v>
      </c>
      <c r="D1112" t="s">
        <v>6658</v>
      </c>
      <c r="E1112">
        <v>12</v>
      </c>
      <c r="F1112">
        <f>SUMIFS('DAILY RECORDS'!$E$2:$E$19978,'DAILY RECORDS'!$B$2:$B$19978,C1112,'DAILY RECORDS'!$G$2:$G$19978,"INWARD")</f>
        <v>0</v>
      </c>
      <c r="G1112">
        <f>SUMIFS('DAILY RECORDS'!$E$2:$E$19978,'DAILY RECORDS'!$B$2:$B$19978,C1112,'DAILY RECORDS'!$G$2:$G$19978,"OUTWARD")</f>
        <v>12</v>
      </c>
      <c r="H1112">
        <f t="shared" si="17"/>
        <v>0</v>
      </c>
      <c r="I1112" t="s">
        <v>14</v>
      </c>
      <c r="J1112" t="s">
        <v>8760</v>
      </c>
      <c r="K1112" t="s">
        <v>1012</v>
      </c>
      <c r="L1112" s="124">
        <v>45733</v>
      </c>
    </row>
    <row r="1113" spans="1:12" x14ac:dyDescent="0.25">
      <c r="A1113">
        <v>1109</v>
      </c>
      <c r="B1113" t="s">
        <v>9992</v>
      </c>
      <c r="C1113" s="14" t="s">
        <v>6659</v>
      </c>
      <c r="D1113" t="s">
        <v>6660</v>
      </c>
      <c r="E1113">
        <v>20</v>
      </c>
      <c r="F1113">
        <f>SUMIFS('DAILY RECORDS'!$E$2:$E$19978,'DAILY RECORDS'!$B$2:$B$19978,C1113,'DAILY RECORDS'!$G$2:$G$19978,"INWARD")</f>
        <v>0</v>
      </c>
      <c r="G1113">
        <f>SUMIFS('DAILY RECORDS'!$E$2:$E$19978,'DAILY RECORDS'!$B$2:$B$19978,C1113,'DAILY RECORDS'!$G$2:$G$19978,"OUTWARD")</f>
        <v>20</v>
      </c>
      <c r="H1113">
        <f t="shared" si="17"/>
        <v>0</v>
      </c>
      <c r="I1113" t="s">
        <v>14</v>
      </c>
      <c r="J1113" t="s">
        <v>8760</v>
      </c>
      <c r="K1113" t="s">
        <v>1572</v>
      </c>
      <c r="L1113" s="124">
        <v>45733</v>
      </c>
    </row>
    <row r="1114" spans="1:12" x14ac:dyDescent="0.25">
      <c r="A1114">
        <v>1110</v>
      </c>
      <c r="B1114" t="s">
        <v>9992</v>
      </c>
      <c r="C1114" s="14" t="s">
        <v>6424</v>
      </c>
      <c r="D1114" t="s">
        <v>6425</v>
      </c>
      <c r="E1114">
        <v>283</v>
      </c>
      <c r="F1114">
        <f>SUMIFS('DAILY RECORDS'!$E$2:$E$19978,'DAILY RECORDS'!$B$2:$B$19978,C1114,'DAILY RECORDS'!$G$2:$G$19978,"INWARD")</f>
        <v>201</v>
      </c>
      <c r="G1114">
        <f>SUMIFS('DAILY RECORDS'!$E$2:$E$19978,'DAILY RECORDS'!$B$2:$B$19978,C1114,'DAILY RECORDS'!$G$2:$G$19978,"OUTWARD")</f>
        <v>230</v>
      </c>
      <c r="H1114">
        <f t="shared" si="17"/>
        <v>254</v>
      </c>
      <c r="I1114" t="s">
        <v>14</v>
      </c>
      <c r="J1114" t="s">
        <v>8760</v>
      </c>
      <c r="K1114" t="s">
        <v>753</v>
      </c>
      <c r="L1114" s="124">
        <v>45733</v>
      </c>
    </row>
    <row r="1115" spans="1:12" x14ac:dyDescent="0.25">
      <c r="A1115">
        <v>1111</v>
      </c>
      <c r="B1115" t="s">
        <v>9992</v>
      </c>
      <c r="C1115" s="14" t="s">
        <v>6748</v>
      </c>
      <c r="D1115" t="s">
        <v>6749</v>
      </c>
      <c r="E1115">
        <v>22</v>
      </c>
      <c r="F1115">
        <f>SUMIFS('DAILY RECORDS'!$E$2:$E$19978,'DAILY RECORDS'!$B$2:$B$19978,C1115,'DAILY RECORDS'!$G$2:$G$19978,"INWARD")</f>
        <v>0</v>
      </c>
      <c r="G1115">
        <f>SUMIFS('DAILY RECORDS'!$E$2:$E$19978,'DAILY RECORDS'!$B$2:$B$19978,C1115,'DAILY RECORDS'!$G$2:$G$19978,"OUTWARD")</f>
        <v>0</v>
      </c>
      <c r="H1115">
        <f t="shared" si="17"/>
        <v>22</v>
      </c>
      <c r="I1115" t="s">
        <v>25</v>
      </c>
      <c r="J1115" t="s">
        <v>8760</v>
      </c>
      <c r="K1115" t="s">
        <v>756</v>
      </c>
      <c r="L1115" s="124">
        <v>45734</v>
      </c>
    </row>
    <row r="1116" spans="1:12" x14ac:dyDescent="0.25">
      <c r="A1116">
        <v>1112</v>
      </c>
      <c r="B1116" t="s">
        <v>9992</v>
      </c>
      <c r="C1116" s="14" t="s">
        <v>6432</v>
      </c>
      <c r="D1116" t="s">
        <v>6433</v>
      </c>
      <c r="E1116">
        <v>475</v>
      </c>
      <c r="F1116">
        <f>SUMIFS('DAILY RECORDS'!$E$2:$E$19978,'DAILY RECORDS'!$B$2:$B$19978,C1116,'DAILY RECORDS'!$G$2:$G$19978,"INWARD")</f>
        <v>0</v>
      </c>
      <c r="G1116">
        <f>SUMIFS('DAILY RECORDS'!$E$2:$E$19978,'DAILY RECORDS'!$B$2:$B$19978,C1116,'DAILY RECORDS'!$G$2:$G$19978,"OUTWARD")</f>
        <v>330</v>
      </c>
      <c r="H1116">
        <f t="shared" si="17"/>
        <v>145</v>
      </c>
      <c r="I1116" t="s">
        <v>14</v>
      </c>
      <c r="J1116" t="s">
        <v>8760</v>
      </c>
      <c r="K1116" t="s">
        <v>58</v>
      </c>
      <c r="L1116" s="124">
        <v>45733</v>
      </c>
    </row>
    <row r="1117" spans="1:12" x14ac:dyDescent="0.25">
      <c r="A1117">
        <v>1113</v>
      </c>
      <c r="B1117" t="s">
        <v>9992</v>
      </c>
      <c r="C1117" s="14" t="s">
        <v>6444</v>
      </c>
      <c r="D1117" t="s">
        <v>6445</v>
      </c>
      <c r="E1117">
        <v>105</v>
      </c>
      <c r="F1117">
        <f>SUMIFS('DAILY RECORDS'!$E$2:$E$19978,'DAILY RECORDS'!$B$2:$B$19978,C1117,'DAILY RECORDS'!$G$2:$G$19978,"INWARD")</f>
        <v>356</v>
      </c>
      <c r="G1117">
        <f>SUMIFS('DAILY RECORDS'!$E$2:$E$19978,'DAILY RECORDS'!$B$2:$B$19978,C1117,'DAILY RECORDS'!$G$2:$G$19978,"OUTWARD")</f>
        <v>356</v>
      </c>
      <c r="H1117">
        <f t="shared" si="17"/>
        <v>105</v>
      </c>
      <c r="I1117" t="s">
        <v>14</v>
      </c>
      <c r="J1117" t="s">
        <v>8760</v>
      </c>
      <c r="K1117" t="s">
        <v>736</v>
      </c>
      <c r="L1117" s="124">
        <v>45733</v>
      </c>
    </row>
    <row r="1118" spans="1:12" x14ac:dyDescent="0.25">
      <c r="A1118">
        <v>1114</v>
      </c>
      <c r="B1118" t="s">
        <v>9992</v>
      </c>
      <c r="C1118" s="14" t="s">
        <v>6438</v>
      </c>
      <c r="D1118" t="s">
        <v>6439</v>
      </c>
      <c r="E1118">
        <v>103</v>
      </c>
      <c r="F1118">
        <f>SUMIFS('DAILY RECORDS'!$E$2:$E$19978,'DAILY RECORDS'!$B$2:$B$19978,C1118,'DAILY RECORDS'!$G$2:$G$19978,"INWARD")</f>
        <v>168</v>
      </c>
      <c r="G1118">
        <f>SUMIFS('DAILY RECORDS'!$E$2:$E$19978,'DAILY RECORDS'!$B$2:$B$19978,C1118,'DAILY RECORDS'!$G$2:$G$19978,"OUTWARD")</f>
        <v>80</v>
      </c>
      <c r="H1118">
        <f t="shared" si="17"/>
        <v>191</v>
      </c>
      <c r="I1118" t="s">
        <v>14</v>
      </c>
      <c r="J1118" t="s">
        <v>8760</v>
      </c>
      <c r="K1118" t="s">
        <v>730</v>
      </c>
      <c r="L1118" s="124">
        <v>45733</v>
      </c>
    </row>
    <row r="1119" spans="1:12" x14ac:dyDescent="0.25">
      <c r="A1119">
        <v>1115</v>
      </c>
      <c r="B1119" t="s">
        <v>9992</v>
      </c>
      <c r="C1119" s="14" t="s">
        <v>6400</v>
      </c>
      <c r="D1119" t="s">
        <v>6401</v>
      </c>
      <c r="E1119">
        <v>447</v>
      </c>
      <c r="F1119">
        <f>SUMIFS('DAILY RECORDS'!$E$2:$E$19978,'DAILY RECORDS'!$B$2:$B$19978,C1119,'DAILY RECORDS'!$G$2:$G$19978,"INWARD")</f>
        <v>0</v>
      </c>
      <c r="G1119">
        <f>SUMIFS('DAILY RECORDS'!$E$2:$E$19978,'DAILY RECORDS'!$B$2:$B$19978,C1119,'DAILY RECORDS'!$G$2:$G$19978,"OUTWARD")</f>
        <v>300</v>
      </c>
      <c r="H1119">
        <f t="shared" si="17"/>
        <v>147</v>
      </c>
      <c r="I1119" t="s">
        <v>25</v>
      </c>
      <c r="J1119" t="s">
        <v>8760</v>
      </c>
      <c r="K1119" t="s">
        <v>1047</v>
      </c>
      <c r="L1119" s="124">
        <v>45733</v>
      </c>
    </row>
    <row r="1120" spans="1:12" x14ac:dyDescent="0.25">
      <c r="A1120">
        <v>1116</v>
      </c>
      <c r="B1120" t="s">
        <v>9992</v>
      </c>
      <c r="C1120" s="14" t="s">
        <v>6422</v>
      </c>
      <c r="D1120" t="s">
        <v>6423</v>
      </c>
      <c r="E1120">
        <v>285</v>
      </c>
      <c r="F1120">
        <f>SUMIFS('DAILY RECORDS'!$E$2:$E$19978,'DAILY RECORDS'!$B$2:$B$19978,C1120,'DAILY RECORDS'!$G$2:$G$19978,"INWARD")</f>
        <v>705</v>
      </c>
      <c r="G1120">
        <f>SUMIFS('DAILY RECORDS'!$E$2:$E$19978,'DAILY RECORDS'!$B$2:$B$19978,C1120,'DAILY RECORDS'!$G$2:$G$19978,"OUTWARD")</f>
        <v>460</v>
      </c>
      <c r="H1120">
        <f t="shared" si="17"/>
        <v>530</v>
      </c>
      <c r="I1120" t="s">
        <v>14</v>
      </c>
      <c r="J1120" t="s">
        <v>8760</v>
      </c>
      <c r="K1120" t="s">
        <v>253</v>
      </c>
      <c r="L1120" s="124">
        <v>45733</v>
      </c>
    </row>
    <row r="1121" spans="1:12" x14ac:dyDescent="0.25">
      <c r="A1121">
        <v>1117</v>
      </c>
      <c r="B1121" t="s">
        <v>9992</v>
      </c>
      <c r="C1121" s="14" t="s">
        <v>6430</v>
      </c>
      <c r="D1121" t="s">
        <v>6431</v>
      </c>
      <c r="E1121">
        <v>55</v>
      </c>
      <c r="F1121">
        <f>SUMIFS('DAILY RECORDS'!$E$2:$E$19978,'DAILY RECORDS'!$B$2:$B$19978,C1121,'DAILY RECORDS'!$G$2:$G$19978,"INWARD")</f>
        <v>200</v>
      </c>
      <c r="G1121">
        <f>SUMIFS('DAILY RECORDS'!$E$2:$E$19978,'DAILY RECORDS'!$B$2:$B$19978,C1121,'DAILY RECORDS'!$G$2:$G$19978,"OUTWARD")</f>
        <v>70</v>
      </c>
      <c r="H1121">
        <f t="shared" si="17"/>
        <v>185</v>
      </c>
      <c r="I1121" t="s">
        <v>14</v>
      </c>
      <c r="J1121" t="s">
        <v>8760</v>
      </c>
      <c r="K1121" t="s">
        <v>62</v>
      </c>
      <c r="L1121" s="124">
        <v>45733</v>
      </c>
    </row>
    <row r="1122" spans="1:12" x14ac:dyDescent="0.25">
      <c r="A1122">
        <v>1118</v>
      </c>
      <c r="B1122" t="s">
        <v>9992</v>
      </c>
      <c r="C1122" s="14" t="s">
        <v>6442</v>
      </c>
      <c r="D1122" t="s">
        <v>6443</v>
      </c>
      <c r="E1122">
        <v>115</v>
      </c>
      <c r="F1122">
        <f>SUMIFS('DAILY RECORDS'!$E$2:$E$19978,'DAILY RECORDS'!$B$2:$B$19978,C1122,'DAILY RECORDS'!$G$2:$G$19978,"INWARD")</f>
        <v>0</v>
      </c>
      <c r="G1122">
        <f>SUMIFS('DAILY RECORDS'!$E$2:$E$19978,'DAILY RECORDS'!$B$2:$B$19978,C1122,'DAILY RECORDS'!$G$2:$G$19978,"OUTWARD")</f>
        <v>0</v>
      </c>
      <c r="H1122">
        <f t="shared" si="17"/>
        <v>115</v>
      </c>
      <c r="I1122" t="s">
        <v>14</v>
      </c>
      <c r="J1122" t="s">
        <v>8760</v>
      </c>
      <c r="K1122" t="s">
        <v>144</v>
      </c>
      <c r="L1122" s="124">
        <v>45733</v>
      </c>
    </row>
    <row r="1123" spans="1:12" x14ac:dyDescent="0.25">
      <c r="A1123">
        <v>1119</v>
      </c>
      <c r="B1123" t="s">
        <v>9992</v>
      </c>
      <c r="C1123" s="14" t="s">
        <v>6426</v>
      </c>
      <c r="D1123" t="s">
        <v>6427</v>
      </c>
      <c r="E1123">
        <v>49</v>
      </c>
      <c r="F1123">
        <f>SUMIFS('DAILY RECORDS'!$E$2:$E$19978,'DAILY RECORDS'!$B$2:$B$19978,C1123,'DAILY RECORDS'!$G$2:$G$19978,"INWARD")</f>
        <v>200</v>
      </c>
      <c r="G1123">
        <f>SUMIFS('DAILY RECORDS'!$E$2:$E$19978,'DAILY RECORDS'!$B$2:$B$19978,C1123,'DAILY RECORDS'!$G$2:$G$19978,"OUTWARD")</f>
        <v>30</v>
      </c>
      <c r="H1123">
        <f t="shared" si="17"/>
        <v>219</v>
      </c>
      <c r="I1123" t="s">
        <v>14</v>
      </c>
      <c r="J1123" t="s">
        <v>8760</v>
      </c>
      <c r="K1123" t="s">
        <v>803</v>
      </c>
      <c r="L1123" s="124">
        <v>45733</v>
      </c>
    </row>
    <row r="1124" spans="1:12" x14ac:dyDescent="0.25">
      <c r="A1124">
        <v>1120</v>
      </c>
      <c r="B1124" t="s">
        <v>9992</v>
      </c>
      <c r="C1124" s="14" t="s">
        <v>6436</v>
      </c>
      <c r="D1124" t="s">
        <v>6437</v>
      </c>
      <c r="E1124">
        <v>16</v>
      </c>
      <c r="F1124">
        <f>SUMIFS('DAILY RECORDS'!$E$2:$E$19978,'DAILY RECORDS'!$B$2:$B$19978,C1124,'DAILY RECORDS'!$G$2:$G$19978,"INWARD")</f>
        <v>100</v>
      </c>
      <c r="G1124">
        <f>SUMIFS('DAILY RECORDS'!$E$2:$E$19978,'DAILY RECORDS'!$B$2:$B$19978,C1124,'DAILY RECORDS'!$G$2:$G$19978,"OUTWARD")</f>
        <v>128</v>
      </c>
      <c r="H1124">
        <f t="shared" si="17"/>
        <v>-12</v>
      </c>
      <c r="I1124" t="s">
        <v>14</v>
      </c>
      <c r="J1124" t="s">
        <v>8760</v>
      </c>
      <c r="K1124" t="s">
        <v>797</v>
      </c>
      <c r="L1124" s="124">
        <v>45733</v>
      </c>
    </row>
    <row r="1125" spans="1:12" x14ac:dyDescent="0.25">
      <c r="A1125">
        <v>1121</v>
      </c>
      <c r="B1125" t="s">
        <v>9992</v>
      </c>
      <c r="C1125" s="14" t="s">
        <v>6440</v>
      </c>
      <c r="D1125" t="s">
        <v>6441</v>
      </c>
      <c r="E1125">
        <v>81</v>
      </c>
      <c r="F1125">
        <f>SUMIFS('DAILY RECORDS'!$E$2:$E$19978,'DAILY RECORDS'!$B$2:$B$19978,C1125,'DAILY RECORDS'!$G$2:$G$19978,"INWARD")</f>
        <v>0</v>
      </c>
      <c r="G1125">
        <f>SUMIFS('DAILY RECORDS'!$E$2:$E$19978,'DAILY RECORDS'!$B$2:$B$19978,C1125,'DAILY RECORDS'!$G$2:$G$19978,"OUTWARD")</f>
        <v>0</v>
      </c>
      <c r="H1125">
        <f t="shared" si="17"/>
        <v>81</v>
      </c>
      <c r="I1125" t="s">
        <v>14</v>
      </c>
      <c r="J1125" t="s">
        <v>8760</v>
      </c>
      <c r="K1125" t="s">
        <v>799</v>
      </c>
      <c r="L1125" s="124">
        <v>45733</v>
      </c>
    </row>
    <row r="1126" spans="1:12" x14ac:dyDescent="0.25">
      <c r="A1126">
        <v>1122</v>
      </c>
      <c r="B1126" t="s">
        <v>9992</v>
      </c>
      <c r="C1126" s="14" t="s">
        <v>6448</v>
      </c>
      <c r="D1126" t="s">
        <v>6449</v>
      </c>
      <c r="E1126">
        <v>466</v>
      </c>
      <c r="F1126">
        <f>SUMIFS('DAILY RECORDS'!$E$2:$E$19978,'DAILY RECORDS'!$B$2:$B$19978,C1126,'DAILY RECORDS'!$G$2:$G$19978,"INWARD")</f>
        <v>0</v>
      </c>
      <c r="G1126">
        <f>SUMIFS('DAILY RECORDS'!$E$2:$E$19978,'DAILY RECORDS'!$B$2:$B$19978,C1126,'DAILY RECORDS'!$G$2:$G$19978,"OUTWARD")</f>
        <v>20</v>
      </c>
      <c r="H1126">
        <f t="shared" si="17"/>
        <v>446</v>
      </c>
      <c r="I1126" t="s">
        <v>14</v>
      </c>
      <c r="J1126" t="s">
        <v>8760</v>
      </c>
      <c r="K1126" t="s">
        <v>1095</v>
      </c>
      <c r="L1126" s="124">
        <v>45733</v>
      </c>
    </row>
    <row r="1127" spans="1:12" x14ac:dyDescent="0.25">
      <c r="A1127">
        <v>1123</v>
      </c>
      <c r="B1127" t="s">
        <v>9991</v>
      </c>
      <c r="C1127" s="14">
        <v>1280819100</v>
      </c>
      <c r="D1127" t="s">
        <v>8653</v>
      </c>
      <c r="E1127">
        <v>6</v>
      </c>
      <c r="F1127">
        <f>SUMIFS('DAILY RECORDS'!$E$2:$E$19978,'DAILY RECORDS'!$B$2:$B$19978,C1127,'DAILY RECORDS'!$G$2:$G$19978,"INWARD")</f>
        <v>28</v>
      </c>
      <c r="G1127">
        <f>SUMIFS('DAILY RECORDS'!$E$2:$E$19978,'DAILY RECORDS'!$B$2:$B$19978,C1127,'DAILY RECORDS'!$G$2:$G$19978,"OUTWARD")</f>
        <v>26</v>
      </c>
      <c r="H1127">
        <f t="shared" si="17"/>
        <v>8</v>
      </c>
      <c r="I1127" t="s">
        <v>25</v>
      </c>
      <c r="J1127" t="s">
        <v>8760</v>
      </c>
      <c r="K1127" t="s">
        <v>102</v>
      </c>
      <c r="L1127" s="124">
        <v>45736</v>
      </c>
    </row>
    <row r="1128" spans="1:12" x14ac:dyDescent="0.25">
      <c r="A1128">
        <v>1124</v>
      </c>
      <c r="B1128" t="s">
        <v>9991</v>
      </c>
      <c r="C1128" s="14">
        <v>6313187090</v>
      </c>
      <c r="D1128" t="s">
        <v>8747</v>
      </c>
      <c r="E1128">
        <v>1</v>
      </c>
      <c r="F1128">
        <f>SUMIFS('DAILY RECORDS'!$E$2:$E$19978,'DAILY RECORDS'!$B$2:$B$19978,C1128,'DAILY RECORDS'!$G$2:$G$19978,"INWARD")</f>
        <v>2</v>
      </c>
      <c r="G1128">
        <f>SUMIFS('DAILY RECORDS'!$E$2:$E$19978,'DAILY RECORDS'!$B$2:$B$19978,C1128,'DAILY RECORDS'!$G$2:$G$19978,"OUTWARD")</f>
        <v>1</v>
      </c>
      <c r="H1128">
        <f t="shared" si="17"/>
        <v>2</v>
      </c>
      <c r="I1128" t="s">
        <v>25</v>
      </c>
      <c r="J1128" t="s">
        <v>8760</v>
      </c>
      <c r="K1128" t="s">
        <v>99</v>
      </c>
      <c r="L1128" s="124">
        <v>45736</v>
      </c>
    </row>
    <row r="1129" spans="1:12" x14ac:dyDescent="0.25">
      <c r="A1129">
        <v>1125</v>
      </c>
      <c r="B1129" t="s">
        <v>9991</v>
      </c>
      <c r="C1129" s="14">
        <v>1280354100</v>
      </c>
      <c r="D1129" t="s">
        <v>8648</v>
      </c>
      <c r="E1129">
        <v>10</v>
      </c>
      <c r="F1129">
        <f>SUMIFS('DAILY RECORDS'!$E$2:$E$19978,'DAILY RECORDS'!$B$2:$B$19978,C1129,'DAILY RECORDS'!$G$2:$G$19978,"INWARD")</f>
        <v>14</v>
      </c>
      <c r="G1129">
        <f>SUMIFS('DAILY RECORDS'!$E$2:$E$19978,'DAILY RECORDS'!$B$2:$B$19978,C1129,'DAILY RECORDS'!$G$2:$G$19978,"OUTWARD")</f>
        <v>16</v>
      </c>
      <c r="H1129">
        <f t="shared" si="17"/>
        <v>8</v>
      </c>
      <c r="I1129" t="s">
        <v>25</v>
      </c>
      <c r="J1129" t="s">
        <v>8760</v>
      </c>
      <c r="K1129" t="s">
        <v>1726</v>
      </c>
      <c r="L1129" s="124">
        <v>45736</v>
      </c>
    </row>
    <row r="1130" spans="1:12" x14ac:dyDescent="0.25">
      <c r="A1130">
        <v>1126</v>
      </c>
      <c r="B1130" t="s">
        <v>9991</v>
      </c>
      <c r="C1130" s="14">
        <v>3280843100</v>
      </c>
      <c r="D1130" t="s">
        <v>8701</v>
      </c>
      <c r="E1130">
        <v>90</v>
      </c>
      <c r="F1130">
        <f>SUMIFS('DAILY RECORDS'!$E$2:$E$19978,'DAILY RECORDS'!$B$2:$B$19978,C1130,'DAILY RECORDS'!$G$2:$G$19978,"INWARD")</f>
        <v>184</v>
      </c>
      <c r="G1130">
        <f>SUMIFS('DAILY RECORDS'!$E$2:$E$19978,'DAILY RECORDS'!$B$2:$B$19978,C1130,'DAILY RECORDS'!$G$2:$G$19978,"OUTWARD")</f>
        <v>192</v>
      </c>
      <c r="H1130">
        <f t="shared" si="17"/>
        <v>82</v>
      </c>
      <c r="I1130" t="s">
        <v>14</v>
      </c>
      <c r="J1130" t="s">
        <v>8760</v>
      </c>
      <c r="K1130" t="s">
        <v>65</v>
      </c>
      <c r="L1130" s="124">
        <v>45736</v>
      </c>
    </row>
    <row r="1131" spans="1:12" x14ac:dyDescent="0.25">
      <c r="A1131">
        <v>1127</v>
      </c>
      <c r="B1131" t="s">
        <v>9991</v>
      </c>
      <c r="C1131" s="14">
        <v>3280670100</v>
      </c>
      <c r="D1131" t="s">
        <v>8692</v>
      </c>
      <c r="E1131">
        <v>38</v>
      </c>
      <c r="F1131">
        <f>SUMIFS('DAILY RECORDS'!$E$2:$E$19978,'DAILY RECORDS'!$B$2:$B$19978,C1131,'DAILY RECORDS'!$G$2:$G$19978,"INWARD")</f>
        <v>12</v>
      </c>
      <c r="G1131">
        <f>SUMIFS('DAILY RECORDS'!$E$2:$E$19978,'DAILY RECORDS'!$B$2:$B$19978,C1131,'DAILY RECORDS'!$G$2:$G$19978,"OUTWARD")</f>
        <v>0</v>
      </c>
      <c r="H1131">
        <f t="shared" si="17"/>
        <v>50</v>
      </c>
      <c r="I1131" t="s">
        <v>14</v>
      </c>
      <c r="J1131" t="s">
        <v>8760</v>
      </c>
      <c r="K1131" t="s">
        <v>781</v>
      </c>
      <c r="L1131" s="124">
        <v>45736</v>
      </c>
    </row>
    <row r="1132" spans="1:12" x14ac:dyDescent="0.25">
      <c r="A1132">
        <v>1128</v>
      </c>
      <c r="B1132" t="s">
        <v>9991</v>
      </c>
      <c r="C1132" s="14">
        <v>3280673100</v>
      </c>
      <c r="D1132" t="s">
        <v>8693</v>
      </c>
      <c r="E1132">
        <v>10</v>
      </c>
      <c r="F1132">
        <f>SUMIFS('DAILY RECORDS'!$E$2:$E$19978,'DAILY RECORDS'!$B$2:$B$19978,C1132,'DAILY RECORDS'!$G$2:$G$19978,"INWARD")</f>
        <v>4</v>
      </c>
      <c r="G1132">
        <f>SUMIFS('DAILY RECORDS'!$E$2:$E$19978,'DAILY RECORDS'!$B$2:$B$19978,C1132,'DAILY RECORDS'!$G$2:$G$19978,"OUTWARD")</f>
        <v>14</v>
      </c>
      <c r="H1132">
        <f t="shared" si="17"/>
        <v>0</v>
      </c>
      <c r="I1132" t="s">
        <v>14</v>
      </c>
      <c r="J1132" t="s">
        <v>8760</v>
      </c>
      <c r="K1132" t="s">
        <v>786</v>
      </c>
      <c r="L1132" s="124">
        <v>45736</v>
      </c>
    </row>
    <row r="1133" spans="1:12" x14ac:dyDescent="0.25">
      <c r="A1133">
        <v>1129</v>
      </c>
      <c r="B1133" t="s">
        <v>9991</v>
      </c>
      <c r="C1133" s="14">
        <v>3280820100</v>
      </c>
      <c r="D1133" t="s">
        <v>8698</v>
      </c>
      <c r="E1133">
        <v>50</v>
      </c>
      <c r="F1133">
        <f>SUMIFS('DAILY RECORDS'!$E$2:$E$19978,'DAILY RECORDS'!$B$2:$B$19978,C1133,'DAILY RECORDS'!$G$2:$G$19978,"INWARD")</f>
        <v>50</v>
      </c>
      <c r="G1133">
        <f>SUMIFS('DAILY RECORDS'!$E$2:$E$19978,'DAILY RECORDS'!$B$2:$B$19978,C1133,'DAILY RECORDS'!$G$2:$G$19978,"OUTWARD")</f>
        <v>64</v>
      </c>
      <c r="H1133">
        <f t="shared" si="17"/>
        <v>36</v>
      </c>
      <c r="I1133" t="s">
        <v>14</v>
      </c>
      <c r="J1133" t="s">
        <v>8760</v>
      </c>
      <c r="K1133" t="s">
        <v>1122</v>
      </c>
      <c r="L1133" s="124">
        <v>45736</v>
      </c>
    </row>
    <row r="1134" spans="1:12" x14ac:dyDescent="0.25">
      <c r="A1134">
        <v>1130</v>
      </c>
      <c r="B1134" t="s">
        <v>9991</v>
      </c>
      <c r="C1134" s="14">
        <v>3250220100</v>
      </c>
      <c r="D1134" t="s">
        <v>8665</v>
      </c>
      <c r="E1134">
        <v>3</v>
      </c>
      <c r="F1134">
        <f>SUMIFS('DAILY RECORDS'!$E$2:$E$19978,'DAILY RECORDS'!$B$2:$B$19978,C1134,'DAILY RECORDS'!$G$2:$G$19978,"INWARD")</f>
        <v>0</v>
      </c>
      <c r="G1134">
        <f>SUMIFS('DAILY RECORDS'!$E$2:$E$19978,'DAILY RECORDS'!$B$2:$B$19978,C1134,'DAILY RECORDS'!$G$2:$G$19978,"OUTWARD")</f>
        <v>2</v>
      </c>
      <c r="H1134">
        <f t="shared" si="17"/>
        <v>1</v>
      </c>
      <c r="I1134" t="s">
        <v>14</v>
      </c>
      <c r="J1134" t="s">
        <v>8760</v>
      </c>
      <c r="K1134" t="s">
        <v>77</v>
      </c>
      <c r="L1134" s="124">
        <v>45736</v>
      </c>
    </row>
    <row r="1135" spans="1:12" x14ac:dyDescent="0.25">
      <c r="A1135">
        <v>1131</v>
      </c>
      <c r="B1135" t="s">
        <v>9991</v>
      </c>
      <c r="C1135" s="14">
        <v>3280495100</v>
      </c>
      <c r="D1135" t="s">
        <v>8666</v>
      </c>
      <c r="E1135">
        <v>15</v>
      </c>
      <c r="F1135">
        <f>SUMIFS('DAILY RECORDS'!$E$2:$E$19978,'DAILY RECORDS'!$B$2:$B$19978,C1135,'DAILY RECORDS'!$G$2:$G$19978,"INWARD")</f>
        <v>0</v>
      </c>
      <c r="G1135">
        <f>SUMIFS('DAILY RECORDS'!$E$2:$E$19978,'DAILY RECORDS'!$B$2:$B$19978,C1135,'DAILY RECORDS'!$G$2:$G$19978,"OUTWARD")</f>
        <v>0</v>
      </c>
      <c r="H1135">
        <f t="shared" si="17"/>
        <v>15</v>
      </c>
      <c r="I1135" t="s">
        <v>14</v>
      </c>
      <c r="J1135" t="s">
        <v>8760</v>
      </c>
      <c r="K1135" t="s">
        <v>791</v>
      </c>
      <c r="L1135" s="124">
        <v>45736</v>
      </c>
    </row>
    <row r="1136" spans="1:12" x14ac:dyDescent="0.25">
      <c r="A1136">
        <v>1132</v>
      </c>
      <c r="B1136" t="s">
        <v>9991</v>
      </c>
      <c r="C1136" s="14">
        <v>3280542100</v>
      </c>
      <c r="D1136" t="s">
        <v>8676</v>
      </c>
      <c r="E1136">
        <v>50</v>
      </c>
      <c r="F1136">
        <f>SUMIFS('DAILY RECORDS'!$E$2:$E$19978,'DAILY RECORDS'!$B$2:$B$19978,C1136,'DAILY RECORDS'!$G$2:$G$19978,"INWARD")</f>
        <v>30</v>
      </c>
      <c r="G1136">
        <f>SUMIFS('DAILY RECORDS'!$E$2:$E$19978,'DAILY RECORDS'!$B$2:$B$19978,C1136,'DAILY RECORDS'!$G$2:$G$19978,"OUTWARD")</f>
        <v>80</v>
      </c>
      <c r="H1136">
        <f t="shared" si="17"/>
        <v>0</v>
      </c>
      <c r="I1136" t="s">
        <v>14</v>
      </c>
      <c r="J1136" t="s">
        <v>8760</v>
      </c>
      <c r="K1136" t="s">
        <v>178</v>
      </c>
      <c r="L1136" s="124">
        <v>45736</v>
      </c>
    </row>
    <row r="1137" spans="1:12" x14ac:dyDescent="0.25">
      <c r="A1137">
        <v>1133</v>
      </c>
      <c r="B1137" t="s">
        <v>9991</v>
      </c>
      <c r="C1137" s="14">
        <v>3310308100</v>
      </c>
      <c r="D1137" t="s">
        <v>8709</v>
      </c>
      <c r="E1137">
        <v>3</v>
      </c>
      <c r="F1137">
        <f>SUMIFS('DAILY RECORDS'!$E$2:$E$19978,'DAILY RECORDS'!$B$2:$B$19978,C1137,'DAILY RECORDS'!$G$2:$G$19978,"INWARD")</f>
        <v>10</v>
      </c>
      <c r="G1137">
        <f>SUMIFS('DAILY RECORDS'!$E$2:$E$19978,'DAILY RECORDS'!$B$2:$B$19978,C1137,'DAILY RECORDS'!$G$2:$G$19978,"OUTWARD")</f>
        <v>11</v>
      </c>
      <c r="H1137">
        <f t="shared" si="17"/>
        <v>2</v>
      </c>
      <c r="I1137" t="s">
        <v>14</v>
      </c>
      <c r="J1137" t="s">
        <v>8760</v>
      </c>
      <c r="K1137" t="s">
        <v>490</v>
      </c>
      <c r="L1137" s="124">
        <v>45736</v>
      </c>
    </row>
    <row r="1138" spans="1:12" x14ac:dyDescent="0.25">
      <c r="A1138">
        <v>1134</v>
      </c>
      <c r="B1138" t="s">
        <v>9991</v>
      </c>
      <c r="C1138" s="14">
        <v>3310393100</v>
      </c>
      <c r="D1138" t="s">
        <v>10130</v>
      </c>
      <c r="E1138">
        <v>5</v>
      </c>
      <c r="F1138">
        <f>SUMIFS('DAILY RECORDS'!$E$2:$E$19978,'DAILY RECORDS'!$B$2:$B$19978,C1138,'DAILY RECORDS'!$G$2:$G$19978,"INWARD")</f>
        <v>0</v>
      </c>
      <c r="G1138">
        <f>SUMIFS('DAILY RECORDS'!$E$2:$E$19978,'DAILY RECORDS'!$B$2:$B$19978,C1138,'DAILY RECORDS'!$G$2:$G$19978,"OUTWARD")</f>
        <v>0</v>
      </c>
      <c r="H1138">
        <f t="shared" si="17"/>
        <v>5</v>
      </c>
      <c r="I1138" t="s">
        <v>14</v>
      </c>
      <c r="J1138" t="s">
        <v>8760</v>
      </c>
      <c r="K1138" t="s">
        <v>493</v>
      </c>
      <c r="L1138" s="124">
        <v>45736</v>
      </c>
    </row>
    <row r="1139" spans="1:12" x14ac:dyDescent="0.25">
      <c r="A1139">
        <v>1135</v>
      </c>
      <c r="B1139" t="s">
        <v>9991</v>
      </c>
      <c r="C1139" s="14">
        <v>3280887100</v>
      </c>
      <c r="D1139" t="s">
        <v>8763</v>
      </c>
      <c r="E1139">
        <v>4</v>
      </c>
      <c r="F1139">
        <f>SUMIFS('DAILY RECORDS'!$E$2:$E$19978,'DAILY RECORDS'!$B$2:$B$19978,C1139,'DAILY RECORDS'!$G$2:$G$19978,"INWARD")</f>
        <v>0</v>
      </c>
      <c r="G1139">
        <f>SUMIFS('DAILY RECORDS'!$E$2:$E$19978,'DAILY RECORDS'!$B$2:$B$19978,C1139,'DAILY RECORDS'!$G$2:$G$19978,"OUTWARD")</f>
        <v>0</v>
      </c>
      <c r="H1139">
        <f t="shared" si="17"/>
        <v>4</v>
      </c>
      <c r="I1139" t="s">
        <v>14</v>
      </c>
      <c r="J1139" t="s">
        <v>8760</v>
      </c>
      <c r="K1139" t="s">
        <v>496</v>
      </c>
      <c r="L1139" s="124">
        <v>45736</v>
      </c>
    </row>
    <row r="1140" spans="1:12" x14ac:dyDescent="0.25">
      <c r="A1140">
        <v>1136</v>
      </c>
      <c r="B1140" t="s">
        <v>9991</v>
      </c>
      <c r="C1140" s="14" t="s">
        <v>9754</v>
      </c>
      <c r="D1140" t="s">
        <v>9764</v>
      </c>
      <c r="E1140">
        <v>40</v>
      </c>
      <c r="F1140">
        <f>SUMIFS('DAILY RECORDS'!$E$2:$E$19978,'DAILY RECORDS'!$B$2:$B$19978,C1140,'DAILY RECORDS'!$G$2:$G$19978,"INWARD")</f>
        <v>326</v>
      </c>
      <c r="G1140">
        <f>SUMIFS('DAILY RECORDS'!$E$2:$E$19978,'DAILY RECORDS'!$B$2:$B$19978,C1140,'DAILY RECORDS'!$G$2:$G$19978,"OUTWARD")</f>
        <v>254</v>
      </c>
      <c r="H1140">
        <f t="shared" si="17"/>
        <v>112</v>
      </c>
      <c r="I1140" t="s">
        <v>14</v>
      </c>
      <c r="J1140" t="s">
        <v>8760</v>
      </c>
      <c r="K1140" t="s">
        <v>11288</v>
      </c>
      <c r="L1140" s="124">
        <v>45736</v>
      </c>
    </row>
    <row r="1141" spans="1:12" x14ac:dyDescent="0.25">
      <c r="A1141">
        <v>1137</v>
      </c>
      <c r="B1141" t="s">
        <v>9991</v>
      </c>
      <c r="C1141" s="14">
        <v>3310309100</v>
      </c>
      <c r="D1141" t="s">
        <v>8710</v>
      </c>
      <c r="E1141">
        <v>2</v>
      </c>
      <c r="F1141">
        <f>SUMIFS('DAILY RECORDS'!$E$2:$E$19978,'DAILY RECORDS'!$B$2:$B$19978,C1141,'DAILY RECORDS'!$G$2:$G$19978,"INWARD")</f>
        <v>0</v>
      </c>
      <c r="G1141">
        <f>SUMIFS('DAILY RECORDS'!$E$2:$E$19978,'DAILY RECORDS'!$B$2:$B$19978,C1141,'DAILY RECORDS'!$G$2:$G$19978,"OUTWARD")</f>
        <v>0</v>
      </c>
      <c r="H1141">
        <f t="shared" si="17"/>
        <v>2</v>
      </c>
      <c r="I1141" t="s">
        <v>14</v>
      </c>
      <c r="J1141" t="s">
        <v>8760</v>
      </c>
      <c r="K1141" t="s">
        <v>68</v>
      </c>
      <c r="L1141" s="124">
        <v>45736</v>
      </c>
    </row>
    <row r="1142" spans="1:12" x14ac:dyDescent="0.25">
      <c r="A1142">
        <v>1138</v>
      </c>
      <c r="B1142" t="s">
        <v>9991</v>
      </c>
      <c r="C1142" s="14">
        <v>3280590100</v>
      </c>
      <c r="D1142" t="s">
        <v>8685</v>
      </c>
      <c r="E1142">
        <v>20</v>
      </c>
      <c r="F1142">
        <f>SUMIFS('DAILY RECORDS'!$E$2:$E$19978,'DAILY RECORDS'!$B$2:$B$19978,C1142,'DAILY RECORDS'!$G$2:$G$19978,"INWARD")</f>
        <v>30</v>
      </c>
      <c r="G1142">
        <f>SUMIFS('DAILY RECORDS'!$E$2:$E$19978,'DAILY RECORDS'!$B$2:$B$19978,C1142,'DAILY RECORDS'!$G$2:$G$19978,"OUTWARD")</f>
        <v>21</v>
      </c>
      <c r="H1142">
        <f t="shared" si="17"/>
        <v>29</v>
      </c>
      <c r="I1142" t="s">
        <v>14</v>
      </c>
      <c r="J1142" t="s">
        <v>8760</v>
      </c>
      <c r="K1142" t="s">
        <v>479</v>
      </c>
      <c r="L1142" s="124">
        <v>45736</v>
      </c>
    </row>
    <row r="1143" spans="1:12" x14ac:dyDescent="0.25">
      <c r="A1143">
        <v>1139</v>
      </c>
      <c r="B1143" t="s">
        <v>9991</v>
      </c>
      <c r="C1143" s="14">
        <v>6283351090</v>
      </c>
      <c r="D1143" t="s">
        <v>9752</v>
      </c>
      <c r="E1143">
        <v>0</v>
      </c>
      <c r="F1143">
        <f>SUMIFS('DAILY RECORDS'!$E$2:$E$19978,'DAILY RECORDS'!$B$2:$B$19978,C1143,'DAILY RECORDS'!$G$2:$G$19978,"INWARD")</f>
        <v>2</v>
      </c>
      <c r="G1143">
        <f>SUMIFS('DAILY RECORDS'!$E$2:$E$19978,'DAILY RECORDS'!$B$2:$B$19978,C1143,'DAILY RECORDS'!$G$2:$G$19978,"OUTWARD")</f>
        <v>0</v>
      </c>
      <c r="H1143">
        <f t="shared" si="17"/>
        <v>2</v>
      </c>
      <c r="I1143" t="s">
        <v>14</v>
      </c>
      <c r="J1143" t="s">
        <v>8760</v>
      </c>
      <c r="K1143" t="s">
        <v>484</v>
      </c>
      <c r="L1143" s="124"/>
    </row>
    <row r="1144" spans="1:12" x14ac:dyDescent="0.25">
      <c r="A1144">
        <v>1140</v>
      </c>
      <c r="B1144" t="s">
        <v>9991</v>
      </c>
      <c r="C1144" s="14">
        <v>3280503100</v>
      </c>
      <c r="D1144" t="s">
        <v>8669</v>
      </c>
      <c r="E1144">
        <v>71</v>
      </c>
      <c r="F1144">
        <f>SUMIFS('DAILY RECORDS'!$E$2:$E$19978,'DAILY RECORDS'!$B$2:$B$19978,C1144,'DAILY RECORDS'!$G$2:$G$19978,"INWARD")</f>
        <v>100</v>
      </c>
      <c r="G1144">
        <f>SUMIFS('DAILY RECORDS'!$E$2:$E$19978,'DAILY RECORDS'!$B$2:$B$19978,C1144,'DAILY RECORDS'!$G$2:$G$19978,"OUTWARD")</f>
        <v>87</v>
      </c>
      <c r="H1144">
        <f t="shared" si="17"/>
        <v>84</v>
      </c>
      <c r="I1144" t="s">
        <v>14</v>
      </c>
      <c r="J1144" t="s">
        <v>8760</v>
      </c>
      <c r="K1144" t="s">
        <v>96</v>
      </c>
      <c r="L1144" s="124">
        <v>45736</v>
      </c>
    </row>
    <row r="1145" spans="1:12" x14ac:dyDescent="0.25">
      <c r="A1145">
        <v>1141</v>
      </c>
      <c r="B1145" t="s">
        <v>9991</v>
      </c>
      <c r="C1145" s="14" t="s">
        <v>8761</v>
      </c>
      <c r="D1145" t="s">
        <v>8705</v>
      </c>
      <c r="E1145">
        <v>86</v>
      </c>
      <c r="F1145">
        <f>SUMIFS('DAILY RECORDS'!$E$2:$E$19978,'DAILY RECORDS'!$B$2:$B$19978,C1145,'DAILY RECORDS'!$G$2:$G$19978,"INWARD")</f>
        <v>100</v>
      </c>
      <c r="G1145">
        <f>SUMIFS('DAILY RECORDS'!$E$2:$E$19978,'DAILY RECORDS'!$B$2:$B$19978,C1145,'DAILY RECORDS'!$G$2:$G$19978,"OUTWARD")</f>
        <v>109</v>
      </c>
      <c r="H1145">
        <f t="shared" si="17"/>
        <v>77</v>
      </c>
      <c r="I1145" t="s">
        <v>14</v>
      </c>
      <c r="J1145" t="s">
        <v>8760</v>
      </c>
      <c r="K1145" t="s">
        <v>11289</v>
      </c>
      <c r="L1145" s="124">
        <v>45736</v>
      </c>
    </row>
    <row r="1146" spans="1:12" x14ac:dyDescent="0.25">
      <c r="A1146">
        <v>1142</v>
      </c>
      <c r="B1146" t="s">
        <v>9991</v>
      </c>
      <c r="C1146" s="14">
        <v>3280693100</v>
      </c>
      <c r="D1146" t="s">
        <v>8696</v>
      </c>
      <c r="E1146">
        <v>8</v>
      </c>
      <c r="F1146">
        <f>SUMIFS('DAILY RECORDS'!$E$2:$E$19978,'DAILY RECORDS'!$B$2:$B$19978,C1146,'DAILY RECORDS'!$G$2:$G$19978,"INWARD")</f>
        <v>0</v>
      </c>
      <c r="G1146">
        <f>SUMIFS('DAILY RECORDS'!$E$2:$E$19978,'DAILY RECORDS'!$B$2:$B$19978,C1146,'DAILY RECORDS'!$G$2:$G$19978,"OUTWARD")</f>
        <v>2</v>
      </c>
      <c r="H1146">
        <f t="shared" si="17"/>
        <v>6</v>
      </c>
      <c r="I1146" t="s">
        <v>14</v>
      </c>
      <c r="J1146" t="s">
        <v>8760</v>
      </c>
      <c r="K1146" t="s">
        <v>184</v>
      </c>
      <c r="L1146" s="124"/>
    </row>
    <row r="1147" spans="1:12" x14ac:dyDescent="0.25">
      <c r="A1147">
        <v>1143</v>
      </c>
      <c r="B1147" t="s">
        <v>9991</v>
      </c>
      <c r="C1147" s="14">
        <v>1280420100</v>
      </c>
      <c r="D1147" t="s">
        <v>10785</v>
      </c>
      <c r="E1147">
        <v>0</v>
      </c>
      <c r="F1147">
        <f>SUMIFS('DAILY RECORDS'!$E$2:$E$19978,'DAILY RECORDS'!$B$2:$B$19978,C1147,'DAILY RECORDS'!$G$2:$G$19978,"INWARD")</f>
        <v>9</v>
      </c>
      <c r="G1147">
        <f>SUMIFS('DAILY RECORDS'!$E$2:$E$19978,'DAILY RECORDS'!$B$2:$B$19978,C1147,'DAILY RECORDS'!$G$2:$G$19978,"OUTWARD")</f>
        <v>5</v>
      </c>
      <c r="H1147">
        <f t="shared" si="17"/>
        <v>4</v>
      </c>
      <c r="I1147" t="s">
        <v>14</v>
      </c>
      <c r="J1147" t="s">
        <v>8760</v>
      </c>
      <c r="K1147" t="s">
        <v>678</v>
      </c>
      <c r="L1147" s="124">
        <v>45796</v>
      </c>
    </row>
    <row r="1148" spans="1:12" x14ac:dyDescent="0.25">
      <c r="A1148">
        <v>1144</v>
      </c>
      <c r="B1148" t="s">
        <v>9991</v>
      </c>
      <c r="C1148" s="14">
        <v>3280558100</v>
      </c>
      <c r="D1148" t="s">
        <v>8679</v>
      </c>
      <c r="E1148">
        <v>2</v>
      </c>
      <c r="F1148">
        <f>SUMIFS('DAILY RECORDS'!$E$2:$E$19978,'DAILY RECORDS'!$B$2:$B$19978,C1148,'DAILY RECORDS'!$G$2:$G$19978,"INWARD")</f>
        <v>2</v>
      </c>
      <c r="G1148">
        <f>SUMIFS('DAILY RECORDS'!$E$2:$E$19978,'DAILY RECORDS'!$B$2:$B$19978,C1148,'DAILY RECORDS'!$G$2:$G$19978,"OUTWARD")</f>
        <v>0</v>
      </c>
      <c r="H1148">
        <f t="shared" si="17"/>
        <v>4</v>
      </c>
      <c r="I1148" t="s">
        <v>14</v>
      </c>
      <c r="J1148" t="s">
        <v>8760</v>
      </c>
      <c r="K1148" t="s">
        <v>71</v>
      </c>
      <c r="L1148" s="124">
        <v>45736</v>
      </c>
    </row>
    <row r="1149" spans="1:12" x14ac:dyDescent="0.25">
      <c r="A1149">
        <v>1145</v>
      </c>
      <c r="B1149" t="s">
        <v>9991</v>
      </c>
      <c r="C1149" s="14">
        <v>3280498100</v>
      </c>
      <c r="D1149" t="s">
        <v>8667</v>
      </c>
      <c r="E1149">
        <v>9</v>
      </c>
      <c r="F1149">
        <f>SUMIFS('DAILY RECORDS'!$E$2:$E$19978,'DAILY RECORDS'!$B$2:$B$19978,C1149,'DAILY RECORDS'!$G$2:$G$19978,"INWARD")</f>
        <v>15</v>
      </c>
      <c r="G1149">
        <f>SUMIFS('DAILY RECORDS'!$E$2:$E$19978,'DAILY RECORDS'!$B$2:$B$19978,C1149,'DAILY RECORDS'!$G$2:$G$19978,"OUTWARD")</f>
        <v>6</v>
      </c>
      <c r="H1149">
        <f t="shared" si="17"/>
        <v>18</v>
      </c>
      <c r="I1149" t="s">
        <v>14</v>
      </c>
      <c r="J1149" t="s">
        <v>8760</v>
      </c>
      <c r="K1149" t="s">
        <v>670</v>
      </c>
      <c r="L1149" s="124">
        <v>45736</v>
      </c>
    </row>
    <row r="1150" spans="1:12" x14ac:dyDescent="0.25">
      <c r="A1150">
        <v>1146</v>
      </c>
      <c r="B1150" t="s">
        <v>9991</v>
      </c>
      <c r="C1150" s="14">
        <v>3280813100</v>
      </c>
      <c r="D1150" t="s">
        <v>8679</v>
      </c>
      <c r="E1150">
        <v>10</v>
      </c>
      <c r="F1150">
        <f>SUMIFS('DAILY RECORDS'!$E$2:$E$19978,'DAILY RECORDS'!$B$2:$B$19978,C1150,'DAILY RECORDS'!$G$2:$G$19978,"INWARD")</f>
        <v>0</v>
      </c>
      <c r="G1150">
        <f>SUMIFS('DAILY RECORDS'!$E$2:$E$19978,'DAILY RECORDS'!$B$2:$B$19978,C1150,'DAILY RECORDS'!$G$2:$G$19978,"OUTWARD")</f>
        <v>4</v>
      </c>
      <c r="H1150">
        <f t="shared" si="17"/>
        <v>6</v>
      </c>
      <c r="I1150" t="s">
        <v>14</v>
      </c>
      <c r="J1150" t="s">
        <v>8760</v>
      </c>
      <c r="K1150" t="s">
        <v>675</v>
      </c>
      <c r="L1150" s="124">
        <v>45736</v>
      </c>
    </row>
    <row r="1151" spans="1:12" x14ac:dyDescent="0.25">
      <c r="A1151">
        <v>1147</v>
      </c>
      <c r="B1151" t="s">
        <v>9991</v>
      </c>
      <c r="C1151" s="14">
        <v>4341186100</v>
      </c>
      <c r="D1151" t="s">
        <v>8736</v>
      </c>
      <c r="E1151">
        <v>8</v>
      </c>
      <c r="F1151">
        <f>SUMIFS('DAILY RECORDS'!$E$2:$E$19978,'DAILY RECORDS'!$B$2:$B$19978,C1151,'DAILY RECORDS'!$G$2:$G$19978,"INWARD")</f>
        <v>4</v>
      </c>
      <c r="G1151">
        <f>SUMIFS('DAILY RECORDS'!$E$2:$E$19978,'DAILY RECORDS'!$B$2:$B$19978,C1151,'DAILY RECORDS'!$G$2:$G$19978,"OUTWARD")</f>
        <v>2</v>
      </c>
      <c r="H1151">
        <f t="shared" si="17"/>
        <v>10</v>
      </c>
      <c r="I1151" t="s">
        <v>14</v>
      </c>
      <c r="J1151" t="s">
        <v>8760</v>
      </c>
      <c r="K1151" t="s">
        <v>74</v>
      </c>
      <c r="L1151" s="124">
        <v>45736</v>
      </c>
    </row>
    <row r="1152" spans="1:12" x14ac:dyDescent="0.25">
      <c r="A1152">
        <v>1148</v>
      </c>
      <c r="B1152" t="s">
        <v>9991</v>
      </c>
      <c r="C1152" s="14">
        <v>1280348100</v>
      </c>
      <c r="D1152" t="s">
        <v>10611</v>
      </c>
      <c r="E1152">
        <v>2</v>
      </c>
      <c r="F1152">
        <f>SUMIFS('DAILY RECORDS'!$E$2:$E$19978,'DAILY RECORDS'!$B$2:$B$19978,C1152,'DAILY RECORDS'!$G$2:$G$19978,"INWARD")</f>
        <v>0</v>
      </c>
      <c r="G1152">
        <f>SUMIFS('DAILY RECORDS'!$E$2:$E$19978,'DAILY RECORDS'!$B$2:$B$19978,C1152,'DAILY RECORDS'!$G$2:$G$19978,"OUTWARD")</f>
        <v>0</v>
      </c>
      <c r="H1152">
        <f t="shared" si="17"/>
        <v>2</v>
      </c>
      <c r="I1152" t="s">
        <v>14</v>
      </c>
      <c r="J1152" t="s">
        <v>8760</v>
      </c>
      <c r="K1152" t="s">
        <v>665</v>
      </c>
      <c r="L1152" s="124">
        <v>45736</v>
      </c>
    </row>
    <row r="1153" spans="1:12" x14ac:dyDescent="0.25">
      <c r="A1153">
        <v>1149</v>
      </c>
      <c r="B1153" t="s">
        <v>9991</v>
      </c>
      <c r="C1153" s="14">
        <v>3280823100</v>
      </c>
      <c r="D1153" t="s">
        <v>8699</v>
      </c>
      <c r="E1153">
        <v>2</v>
      </c>
      <c r="F1153">
        <f>SUMIFS('DAILY RECORDS'!$E$2:$E$19978,'DAILY RECORDS'!$B$2:$B$19978,C1153,'DAILY RECORDS'!$G$2:$G$19978,"INWARD")</f>
        <v>0</v>
      </c>
      <c r="G1153">
        <f>SUMIFS('DAILY RECORDS'!$E$2:$E$19978,'DAILY RECORDS'!$B$2:$B$19978,C1153,'DAILY RECORDS'!$G$2:$G$19978,"OUTWARD")</f>
        <v>0</v>
      </c>
      <c r="H1153">
        <f t="shared" si="17"/>
        <v>2</v>
      </c>
      <c r="I1153" t="s">
        <v>14</v>
      </c>
      <c r="J1153" t="s">
        <v>8760</v>
      </c>
      <c r="K1153" t="s">
        <v>9520</v>
      </c>
      <c r="L1153" s="124">
        <v>45736</v>
      </c>
    </row>
    <row r="1154" spans="1:12" x14ac:dyDescent="0.25">
      <c r="A1154">
        <v>1150</v>
      </c>
      <c r="B1154" t="s">
        <v>9991</v>
      </c>
      <c r="C1154" s="14">
        <v>4341187100</v>
      </c>
      <c r="D1154" t="s">
        <v>8737</v>
      </c>
      <c r="E1154">
        <v>6</v>
      </c>
      <c r="F1154">
        <f>SUMIFS('DAILY RECORDS'!$E$2:$E$19978,'DAILY RECORDS'!$B$2:$B$19978,C1154,'DAILY RECORDS'!$G$2:$G$19978,"INWARD")</f>
        <v>2</v>
      </c>
      <c r="G1154">
        <f>SUMIFS('DAILY RECORDS'!$E$2:$E$19978,'DAILY RECORDS'!$B$2:$B$19978,C1154,'DAILY RECORDS'!$G$2:$G$19978,"OUTWARD")</f>
        <v>0</v>
      </c>
      <c r="H1154">
        <f t="shared" si="17"/>
        <v>8</v>
      </c>
      <c r="I1154" t="s">
        <v>14</v>
      </c>
      <c r="J1154" t="s">
        <v>8760</v>
      </c>
      <c r="K1154" t="s">
        <v>11286</v>
      </c>
      <c r="L1154" s="124">
        <v>45736</v>
      </c>
    </row>
    <row r="1155" spans="1:12" x14ac:dyDescent="0.25">
      <c r="A1155">
        <v>1151</v>
      </c>
      <c r="B1155" t="s">
        <v>9991</v>
      </c>
      <c r="C1155" s="14">
        <v>3280587100</v>
      </c>
      <c r="D1155" t="s">
        <v>8683</v>
      </c>
      <c r="E1155">
        <v>38</v>
      </c>
      <c r="F1155">
        <f>SUMIFS('DAILY RECORDS'!$E$2:$E$19978,'DAILY RECORDS'!$B$2:$B$19978,C1155,'DAILY RECORDS'!$G$2:$G$19978,"INWARD")</f>
        <v>20</v>
      </c>
      <c r="G1155">
        <f>SUMIFS('DAILY RECORDS'!$E$2:$E$19978,'DAILY RECORDS'!$B$2:$B$19978,C1155,'DAILY RECORDS'!$G$2:$G$19978,"OUTWARD")</f>
        <v>30</v>
      </c>
      <c r="H1155">
        <f t="shared" si="17"/>
        <v>28</v>
      </c>
      <c r="I1155" t="s">
        <v>14</v>
      </c>
      <c r="J1155" t="s">
        <v>8760</v>
      </c>
      <c r="K1155" t="s">
        <v>1606</v>
      </c>
      <c r="L1155" s="124">
        <v>45736</v>
      </c>
    </row>
    <row r="1156" spans="1:12" x14ac:dyDescent="0.25">
      <c r="A1156">
        <v>1152</v>
      </c>
      <c r="B1156" t="s">
        <v>9991</v>
      </c>
      <c r="C1156" s="14">
        <v>2310136100</v>
      </c>
      <c r="D1156" t="s">
        <v>10949</v>
      </c>
      <c r="E1156">
        <v>0</v>
      </c>
      <c r="F1156">
        <f>SUMIFS('DAILY RECORDS'!$E$2:$E$19978,'DAILY RECORDS'!$B$2:$B$19978,C1156,'DAILY RECORDS'!$G$2:$G$19978,"INWARD")</f>
        <v>3</v>
      </c>
      <c r="G1156">
        <f>SUMIFS('DAILY RECORDS'!$E$2:$E$19978,'DAILY RECORDS'!$B$2:$B$19978,C1156,'DAILY RECORDS'!$G$2:$G$19978,"OUTWARD")</f>
        <v>2</v>
      </c>
      <c r="H1156">
        <f t="shared" si="17"/>
        <v>1</v>
      </c>
      <c r="I1156" t="s">
        <v>14</v>
      </c>
      <c r="J1156" t="s">
        <v>8760</v>
      </c>
      <c r="K1156" t="s">
        <v>181</v>
      </c>
      <c r="L1156" s="124">
        <v>45816</v>
      </c>
    </row>
    <row r="1157" spans="1:12" x14ac:dyDescent="0.25">
      <c r="A1157">
        <v>1153</v>
      </c>
      <c r="B1157" t="s">
        <v>9991</v>
      </c>
      <c r="C1157" s="14">
        <v>2280233100</v>
      </c>
      <c r="D1157" t="s">
        <v>8660</v>
      </c>
      <c r="E1157">
        <v>3</v>
      </c>
      <c r="F1157">
        <f>SUMIFS('DAILY RECORDS'!$E$2:$E$19978,'DAILY RECORDS'!$B$2:$B$19978,C1157,'DAILY RECORDS'!$G$2:$G$19978,"INWARD")</f>
        <v>0</v>
      </c>
      <c r="G1157">
        <f>SUMIFS('DAILY RECORDS'!$E$2:$E$19978,'DAILY RECORDS'!$B$2:$B$19978,C1157,'DAILY RECORDS'!$G$2:$G$19978,"OUTWARD")</f>
        <v>0</v>
      </c>
      <c r="H1157">
        <f t="shared" si="17"/>
        <v>3</v>
      </c>
      <c r="I1157" t="s">
        <v>25</v>
      </c>
      <c r="J1157" t="s">
        <v>8760</v>
      </c>
      <c r="K1157" t="s">
        <v>545</v>
      </c>
      <c r="L1157" s="124">
        <v>45736</v>
      </c>
    </row>
    <row r="1158" spans="1:12" x14ac:dyDescent="0.25">
      <c r="A1158">
        <v>1154</v>
      </c>
      <c r="B1158" t="s">
        <v>9991</v>
      </c>
      <c r="C1158" s="14">
        <v>3280893100</v>
      </c>
      <c r="D1158" t="s">
        <v>10481</v>
      </c>
      <c r="E1158">
        <v>0</v>
      </c>
      <c r="F1158">
        <f>SUMIFS('DAILY RECORDS'!$E$2:$E$19978,'DAILY RECORDS'!$B$2:$B$19978,C1158,'DAILY RECORDS'!$G$2:$G$19978,"INWARD")</f>
        <v>32</v>
      </c>
      <c r="G1158">
        <f>SUMIFS('DAILY RECORDS'!$E$2:$E$19978,'DAILY RECORDS'!$B$2:$B$19978,C1158,'DAILY RECORDS'!$G$2:$G$19978,"OUTWARD")</f>
        <v>17</v>
      </c>
      <c r="H1158">
        <f t="shared" ref="H1158:H1220" si="18">(E1158+F1158)-G1158</f>
        <v>15</v>
      </c>
      <c r="I1158" t="s">
        <v>14</v>
      </c>
      <c r="J1158" t="s">
        <v>8760</v>
      </c>
      <c r="K1158" t="s">
        <v>83</v>
      </c>
      <c r="L1158" s="124">
        <v>45778</v>
      </c>
    </row>
    <row r="1159" spans="1:12" x14ac:dyDescent="0.25">
      <c r="A1159">
        <v>1155</v>
      </c>
      <c r="B1159" t="s">
        <v>9991</v>
      </c>
      <c r="C1159" s="14">
        <v>4340443100</v>
      </c>
      <c r="D1159" t="s">
        <v>8723</v>
      </c>
      <c r="E1159">
        <v>4</v>
      </c>
      <c r="F1159">
        <f>SUMIFS('DAILY RECORDS'!$E$2:$E$19978,'DAILY RECORDS'!$B$2:$B$19978,C1159,'DAILY RECORDS'!$G$2:$G$19978,"INWARD")</f>
        <v>26</v>
      </c>
      <c r="G1159">
        <f>SUMIFS('DAILY RECORDS'!$E$2:$E$19978,'DAILY RECORDS'!$B$2:$B$19978,C1159,'DAILY RECORDS'!$G$2:$G$19978,"OUTWARD")</f>
        <v>6</v>
      </c>
      <c r="H1159">
        <f t="shared" si="18"/>
        <v>24</v>
      </c>
      <c r="I1159" t="s">
        <v>14</v>
      </c>
      <c r="J1159" t="s">
        <v>8760</v>
      </c>
      <c r="K1159" t="s">
        <v>80</v>
      </c>
      <c r="L1159" s="124">
        <v>45736</v>
      </c>
    </row>
    <row r="1160" spans="1:12" x14ac:dyDescent="0.25">
      <c r="A1160">
        <v>1156</v>
      </c>
      <c r="B1160" t="s">
        <v>9991</v>
      </c>
      <c r="C1160" s="14">
        <v>4340454100</v>
      </c>
      <c r="D1160" t="s">
        <v>8728</v>
      </c>
      <c r="E1160">
        <v>25</v>
      </c>
      <c r="F1160">
        <f>SUMIFS('DAILY RECORDS'!$E$2:$E$19978,'DAILY RECORDS'!$B$2:$B$19978,C1160,'DAILY RECORDS'!$G$2:$G$19978,"INWARD")</f>
        <v>36</v>
      </c>
      <c r="G1160">
        <f>SUMIFS('DAILY RECORDS'!$E$2:$E$19978,'DAILY RECORDS'!$B$2:$B$19978,C1160,'DAILY RECORDS'!$G$2:$G$19978,"OUTWARD")</f>
        <v>33</v>
      </c>
      <c r="H1160">
        <f t="shared" si="18"/>
        <v>28</v>
      </c>
      <c r="I1160" t="s">
        <v>14</v>
      </c>
      <c r="J1160" t="s">
        <v>8760</v>
      </c>
      <c r="K1160" t="s">
        <v>561</v>
      </c>
      <c r="L1160" s="124">
        <v>45736</v>
      </c>
    </row>
    <row r="1161" spans="1:12" x14ac:dyDescent="0.25">
      <c r="A1161">
        <v>1157</v>
      </c>
      <c r="B1161" t="s">
        <v>9991</v>
      </c>
      <c r="C1161" s="14">
        <v>7730026100</v>
      </c>
      <c r="D1161" t="s">
        <v>8748</v>
      </c>
      <c r="E1161">
        <v>55</v>
      </c>
      <c r="F1161">
        <f>SUMIFS('DAILY RECORDS'!$E$2:$E$19978,'DAILY RECORDS'!$B$2:$B$19978,C1161,'DAILY RECORDS'!$G$2:$G$19978,"INWARD")</f>
        <v>0</v>
      </c>
      <c r="G1161">
        <f>SUMIFS('DAILY RECORDS'!$E$2:$E$19978,'DAILY RECORDS'!$B$2:$B$19978,C1161,'DAILY RECORDS'!$G$2:$G$19978,"OUTWARD")</f>
        <v>0</v>
      </c>
      <c r="H1161">
        <f t="shared" si="18"/>
        <v>55</v>
      </c>
      <c r="I1161" t="s">
        <v>14</v>
      </c>
      <c r="J1161" t="s">
        <v>8760</v>
      </c>
      <c r="K1161" t="s">
        <v>89</v>
      </c>
      <c r="L1161" s="124">
        <v>45736</v>
      </c>
    </row>
    <row r="1162" spans="1:12" x14ac:dyDescent="0.25">
      <c r="A1162">
        <v>1158</v>
      </c>
      <c r="B1162" t="s">
        <v>9991</v>
      </c>
      <c r="C1162" s="14">
        <v>8980005100</v>
      </c>
      <c r="D1162" t="s">
        <v>8753</v>
      </c>
      <c r="E1162">
        <v>36</v>
      </c>
      <c r="F1162">
        <f>SUMIFS('DAILY RECORDS'!$E$2:$E$19978,'DAILY RECORDS'!$B$2:$B$19978,C1162,'DAILY RECORDS'!$G$2:$G$19978,"INWARD")</f>
        <v>32</v>
      </c>
      <c r="G1162">
        <f>SUMIFS('DAILY RECORDS'!$E$2:$E$19978,'DAILY RECORDS'!$B$2:$B$19978,C1162,'DAILY RECORDS'!$G$2:$G$19978,"OUTWARD")</f>
        <v>8</v>
      </c>
      <c r="H1162">
        <f t="shared" si="18"/>
        <v>60</v>
      </c>
      <c r="I1162" t="s">
        <v>14</v>
      </c>
      <c r="J1162" t="s">
        <v>8760</v>
      </c>
      <c r="K1162" t="s">
        <v>175</v>
      </c>
      <c r="L1162" s="124">
        <v>45736</v>
      </c>
    </row>
    <row r="1163" spans="1:12" x14ac:dyDescent="0.25">
      <c r="A1163">
        <v>1159</v>
      </c>
      <c r="B1163" t="s">
        <v>9991</v>
      </c>
      <c r="C1163" s="14">
        <v>8980007100</v>
      </c>
      <c r="D1163" t="s">
        <v>8755</v>
      </c>
      <c r="E1163">
        <v>36</v>
      </c>
      <c r="F1163">
        <f>SUMIFS('DAILY RECORDS'!$E$2:$E$19978,'DAILY RECORDS'!$B$2:$B$19978,C1163,'DAILY RECORDS'!$G$2:$G$19978,"INWARD")</f>
        <v>0</v>
      </c>
      <c r="G1163">
        <f>SUMIFS('DAILY RECORDS'!$E$2:$E$19978,'DAILY RECORDS'!$B$2:$B$19978,C1163,'DAILY RECORDS'!$G$2:$G$19978,"OUTWARD")</f>
        <v>0</v>
      </c>
      <c r="H1163">
        <f t="shared" si="18"/>
        <v>36</v>
      </c>
      <c r="I1163" t="s">
        <v>14</v>
      </c>
      <c r="J1163" t="s">
        <v>8760</v>
      </c>
      <c r="K1163" t="s">
        <v>306</v>
      </c>
      <c r="L1163" s="124">
        <v>45736</v>
      </c>
    </row>
    <row r="1164" spans="1:12" x14ac:dyDescent="0.25">
      <c r="A1164">
        <v>1160</v>
      </c>
      <c r="B1164" t="s">
        <v>9991</v>
      </c>
      <c r="C1164" s="14">
        <v>8980003100</v>
      </c>
      <c r="D1164" t="s">
        <v>8751</v>
      </c>
      <c r="E1164">
        <v>52</v>
      </c>
      <c r="F1164">
        <f>SUMIFS('DAILY RECORDS'!$E$2:$E$19978,'DAILY RECORDS'!$B$2:$B$19978,C1164,'DAILY RECORDS'!$G$2:$G$19978,"INWARD")</f>
        <v>0</v>
      </c>
      <c r="G1164">
        <f>SUMIFS('DAILY RECORDS'!$E$2:$E$19978,'DAILY RECORDS'!$B$2:$B$19978,C1164,'DAILY RECORDS'!$G$2:$G$19978,"OUTWARD")</f>
        <v>0</v>
      </c>
      <c r="H1164">
        <f t="shared" si="18"/>
        <v>52</v>
      </c>
      <c r="I1164" t="s">
        <v>14</v>
      </c>
      <c r="J1164" t="s">
        <v>8760</v>
      </c>
      <c r="K1164" t="s">
        <v>2299</v>
      </c>
      <c r="L1164" s="124">
        <v>45736</v>
      </c>
    </row>
    <row r="1165" spans="1:12" x14ac:dyDescent="0.25">
      <c r="A1165">
        <v>1161</v>
      </c>
      <c r="B1165" t="s">
        <v>9991</v>
      </c>
      <c r="C1165" s="14">
        <v>8980002100</v>
      </c>
      <c r="D1165" t="s">
        <v>8750</v>
      </c>
      <c r="E1165">
        <v>72</v>
      </c>
      <c r="F1165">
        <f>SUMIFS('DAILY RECORDS'!$E$2:$E$19978,'DAILY RECORDS'!$B$2:$B$19978,C1165,'DAILY RECORDS'!$G$2:$G$19978,"INWARD")</f>
        <v>0</v>
      </c>
      <c r="G1165">
        <f>SUMIFS('DAILY RECORDS'!$E$2:$E$19978,'DAILY RECORDS'!$B$2:$B$19978,C1165,'DAILY RECORDS'!$G$2:$G$19978,"OUTWARD")</f>
        <v>0</v>
      </c>
      <c r="H1165">
        <f t="shared" si="18"/>
        <v>72</v>
      </c>
      <c r="I1165" t="s">
        <v>14</v>
      </c>
      <c r="J1165" t="s">
        <v>8760</v>
      </c>
      <c r="K1165" t="s">
        <v>11270</v>
      </c>
      <c r="L1165" s="124">
        <v>45736</v>
      </c>
    </row>
    <row r="1166" spans="1:12" x14ac:dyDescent="0.25">
      <c r="A1166">
        <v>1162</v>
      </c>
      <c r="B1166" t="s">
        <v>9991</v>
      </c>
      <c r="C1166" s="14">
        <v>8980006100</v>
      </c>
      <c r="D1166" t="s">
        <v>8754</v>
      </c>
      <c r="E1166">
        <v>52</v>
      </c>
      <c r="F1166">
        <f>SUMIFS('DAILY RECORDS'!$E$2:$E$19978,'DAILY RECORDS'!$B$2:$B$19978,C1166,'DAILY RECORDS'!$G$2:$G$19978,"INWARD")</f>
        <v>0</v>
      </c>
      <c r="G1166">
        <f>SUMIFS('DAILY RECORDS'!$E$2:$E$19978,'DAILY RECORDS'!$B$2:$B$19978,C1166,'DAILY RECORDS'!$G$2:$G$19978,"OUTWARD")</f>
        <v>0</v>
      </c>
      <c r="H1166">
        <f t="shared" si="18"/>
        <v>52</v>
      </c>
      <c r="I1166" t="s">
        <v>14</v>
      </c>
      <c r="J1166" t="s">
        <v>8760</v>
      </c>
      <c r="K1166" t="s">
        <v>2309</v>
      </c>
      <c r="L1166" s="124">
        <v>45736</v>
      </c>
    </row>
    <row r="1167" spans="1:12" x14ac:dyDescent="0.25">
      <c r="A1167">
        <v>1163</v>
      </c>
      <c r="B1167" t="s">
        <v>9988</v>
      </c>
      <c r="C1167" s="14" t="s">
        <v>2382</v>
      </c>
      <c r="D1167" t="s">
        <v>2449</v>
      </c>
      <c r="E1167">
        <v>103</v>
      </c>
      <c r="F1167">
        <f>SUMIFS('DAILY RECORDS'!$E$2:$E$19978,'DAILY RECORDS'!$B$2:$B$19978,C1167,'DAILY RECORDS'!$G$2:$G$19978,"INWARD")</f>
        <v>0</v>
      </c>
      <c r="G1167">
        <f>SUMIFS('DAILY RECORDS'!$E$2:$E$19978,'DAILY RECORDS'!$B$2:$B$19978,C1167,'DAILY RECORDS'!$G$2:$G$19978,"OUTWARD")</f>
        <v>60</v>
      </c>
      <c r="H1167">
        <f t="shared" si="18"/>
        <v>43</v>
      </c>
      <c r="I1167" t="s">
        <v>14</v>
      </c>
      <c r="J1167" t="s">
        <v>8760</v>
      </c>
      <c r="K1167" t="s">
        <v>187</v>
      </c>
      <c r="L1167" s="124">
        <v>45723</v>
      </c>
    </row>
    <row r="1168" spans="1:12" x14ac:dyDescent="0.25">
      <c r="A1168">
        <v>1164</v>
      </c>
      <c r="B1168" t="s">
        <v>9991</v>
      </c>
      <c r="C1168" s="14" t="s">
        <v>9683</v>
      </c>
      <c r="D1168" t="s">
        <v>9755</v>
      </c>
      <c r="E1168">
        <v>0</v>
      </c>
      <c r="F1168">
        <f>SUMIFS('DAILY RECORDS'!$E$2:$E$19978,'DAILY RECORDS'!$B$2:$B$19978,C1168,'DAILY RECORDS'!$G$2:$G$19978,"INWARD")</f>
        <v>2340</v>
      </c>
      <c r="G1168">
        <f>SUMIFS('DAILY RECORDS'!$E$2:$E$19978,'DAILY RECORDS'!$B$2:$B$19978,C1168,'DAILY RECORDS'!$G$2:$G$19978,"OUTWARD")</f>
        <v>1940</v>
      </c>
      <c r="H1168">
        <f t="shared" si="18"/>
        <v>400</v>
      </c>
      <c r="I1168" t="s">
        <v>14</v>
      </c>
      <c r="J1168" t="s">
        <v>8760</v>
      </c>
      <c r="K1168" t="s">
        <v>190</v>
      </c>
      <c r="L1168" s="124">
        <v>45771</v>
      </c>
    </row>
    <row r="1169" spans="1:12" x14ac:dyDescent="0.25">
      <c r="A1169">
        <v>1165</v>
      </c>
      <c r="B1169" t="s">
        <v>9988</v>
      </c>
      <c r="C1169" s="14" t="s">
        <v>2378</v>
      </c>
      <c r="D1169" t="s">
        <v>10167</v>
      </c>
      <c r="E1169">
        <v>26</v>
      </c>
      <c r="F1169">
        <f>SUMIFS('DAILY RECORDS'!$E$2:$E$19978,'DAILY RECORDS'!$B$2:$B$19978,C1169,'DAILY RECORDS'!$G$2:$G$19978,"INWARD")</f>
        <v>0</v>
      </c>
      <c r="G1169">
        <f>SUMIFS('DAILY RECORDS'!$E$2:$E$19978,'DAILY RECORDS'!$B$2:$B$19978,C1169,'DAILY RECORDS'!$G$2:$G$19978,"OUTWARD")</f>
        <v>4</v>
      </c>
      <c r="H1169">
        <f t="shared" si="18"/>
        <v>22</v>
      </c>
      <c r="I1169" t="s">
        <v>14</v>
      </c>
      <c r="J1169" t="s">
        <v>8760</v>
      </c>
      <c r="K1169" t="s">
        <v>227</v>
      </c>
      <c r="L1169" s="124">
        <v>45723</v>
      </c>
    </row>
    <row r="1170" spans="1:12" x14ac:dyDescent="0.25">
      <c r="A1170">
        <v>1166</v>
      </c>
      <c r="B1170" t="s">
        <v>9988</v>
      </c>
      <c r="C1170" s="14" t="s">
        <v>2377</v>
      </c>
      <c r="D1170" t="s">
        <v>2379</v>
      </c>
      <c r="E1170">
        <v>21</v>
      </c>
      <c r="F1170">
        <f>SUMIFS('DAILY RECORDS'!$E$2:$E$19978,'DAILY RECORDS'!$B$2:$B$19978,C1170,'DAILY RECORDS'!$G$2:$G$19978,"INWARD")</f>
        <v>0</v>
      </c>
      <c r="G1170">
        <f>SUMIFS('DAILY RECORDS'!$E$2:$E$19978,'DAILY RECORDS'!$B$2:$B$19978,C1170,'DAILY RECORDS'!$G$2:$G$19978,"OUTWARD")</f>
        <v>0</v>
      </c>
      <c r="H1170">
        <f t="shared" si="18"/>
        <v>21</v>
      </c>
      <c r="I1170" t="s">
        <v>14</v>
      </c>
      <c r="J1170" t="s">
        <v>8760</v>
      </c>
      <c r="K1170" t="s">
        <v>224</v>
      </c>
      <c r="L1170" s="124">
        <v>45723</v>
      </c>
    </row>
    <row r="1171" spans="1:12" x14ac:dyDescent="0.25">
      <c r="A1171">
        <v>1167</v>
      </c>
      <c r="B1171" t="s">
        <v>9988</v>
      </c>
      <c r="C1171" s="14" t="s">
        <v>2380</v>
      </c>
      <c r="D1171" t="s">
        <v>2448</v>
      </c>
      <c r="E1171">
        <v>14</v>
      </c>
      <c r="F1171">
        <f>SUMIFS('DAILY RECORDS'!$E$2:$E$19978,'DAILY RECORDS'!$B$2:$B$19978,C1171,'DAILY RECORDS'!$G$2:$G$19978,"INWARD")</f>
        <v>0</v>
      </c>
      <c r="G1171">
        <f>SUMIFS('DAILY RECORDS'!$E$2:$E$19978,'DAILY RECORDS'!$B$2:$B$19978,C1171,'DAILY RECORDS'!$G$2:$G$19978,"OUTWARD")</f>
        <v>5</v>
      </c>
      <c r="H1171">
        <f t="shared" si="18"/>
        <v>9</v>
      </c>
      <c r="I1171" t="s">
        <v>14</v>
      </c>
      <c r="J1171" t="s">
        <v>8760</v>
      </c>
      <c r="K1171" t="s">
        <v>221</v>
      </c>
      <c r="L1171" s="124">
        <v>45723</v>
      </c>
    </row>
    <row r="1172" spans="1:12" x14ac:dyDescent="0.25">
      <c r="A1172">
        <v>1168</v>
      </c>
      <c r="B1172" t="s">
        <v>9988</v>
      </c>
      <c r="C1172" s="14" t="s">
        <v>2384</v>
      </c>
      <c r="D1172" t="s">
        <v>2451</v>
      </c>
      <c r="E1172">
        <v>27</v>
      </c>
      <c r="F1172">
        <f>SUMIFS('DAILY RECORDS'!$E$2:$E$19978,'DAILY RECORDS'!$B$2:$B$19978,C1172,'DAILY RECORDS'!$G$2:$G$19978,"INWARD")</f>
        <v>0</v>
      </c>
      <c r="G1172">
        <f>SUMIFS('DAILY RECORDS'!$E$2:$E$19978,'DAILY RECORDS'!$B$2:$B$19978,C1172,'DAILY RECORDS'!$G$2:$G$19978,"OUTWARD")</f>
        <v>0</v>
      </c>
      <c r="H1172">
        <f t="shared" si="18"/>
        <v>27</v>
      </c>
      <c r="I1172" t="s">
        <v>14</v>
      </c>
      <c r="J1172" t="s">
        <v>8760</v>
      </c>
      <c r="K1172" t="s">
        <v>207</v>
      </c>
      <c r="L1172" s="124">
        <v>45723</v>
      </c>
    </row>
    <row r="1173" spans="1:12" x14ac:dyDescent="0.25">
      <c r="A1173">
        <v>1169</v>
      </c>
      <c r="B1173" t="s">
        <v>9988</v>
      </c>
      <c r="C1173" s="14" t="s">
        <v>2383</v>
      </c>
      <c r="D1173" t="s">
        <v>2450</v>
      </c>
      <c r="E1173">
        <v>15</v>
      </c>
      <c r="F1173">
        <f>SUMIFS('DAILY RECORDS'!$E$2:$E$19978,'DAILY RECORDS'!$B$2:$B$19978,C1173,'DAILY RECORDS'!$G$2:$G$19978,"INWARD")</f>
        <v>0</v>
      </c>
      <c r="G1173">
        <f>SUMIFS('DAILY RECORDS'!$E$2:$E$19978,'DAILY RECORDS'!$B$2:$B$19978,C1173,'DAILY RECORDS'!$G$2:$G$19978,"OUTWARD")</f>
        <v>0</v>
      </c>
      <c r="H1173">
        <f t="shared" si="18"/>
        <v>15</v>
      </c>
      <c r="I1173" t="s">
        <v>14</v>
      </c>
      <c r="J1173" t="s">
        <v>8760</v>
      </c>
      <c r="K1173" t="s">
        <v>210</v>
      </c>
      <c r="L1173" s="124">
        <v>45723</v>
      </c>
    </row>
    <row r="1174" spans="1:12" x14ac:dyDescent="0.25">
      <c r="A1174">
        <v>1171</v>
      </c>
      <c r="B1174" t="s">
        <v>9992</v>
      </c>
      <c r="C1174" s="14" t="s">
        <v>6580</v>
      </c>
      <c r="D1174" t="s">
        <v>6581</v>
      </c>
      <c r="E1174">
        <v>308</v>
      </c>
      <c r="F1174">
        <f>SUMIFS('DAILY RECORDS'!$E$2:$E$19978,'DAILY RECORDS'!$B$2:$B$19978,C1174,'DAILY RECORDS'!$G$2:$G$19978,"INWARD")</f>
        <v>100</v>
      </c>
      <c r="G1174">
        <f>SUMIFS('DAILY RECORDS'!$E$2:$E$19978,'DAILY RECORDS'!$B$2:$B$19978,C1174,'DAILY RECORDS'!$G$2:$G$19978,"OUTWARD")</f>
        <v>150</v>
      </c>
      <c r="H1174">
        <f t="shared" si="18"/>
        <v>258</v>
      </c>
      <c r="I1174" t="s">
        <v>14</v>
      </c>
      <c r="J1174" t="s">
        <v>8637</v>
      </c>
      <c r="K1174" t="s">
        <v>45</v>
      </c>
      <c r="L1174" s="124">
        <v>45734</v>
      </c>
    </row>
    <row r="1175" spans="1:12" x14ac:dyDescent="0.25">
      <c r="A1175">
        <v>1172</v>
      </c>
      <c r="B1175" t="s">
        <v>9992</v>
      </c>
      <c r="C1175" s="14" t="s">
        <v>6576</v>
      </c>
      <c r="D1175" t="s">
        <v>6577</v>
      </c>
      <c r="E1175">
        <v>4</v>
      </c>
      <c r="F1175">
        <f>SUMIFS('DAILY RECORDS'!$E$2:$E$19978,'DAILY RECORDS'!$B$2:$B$19978,C1175,'DAILY RECORDS'!$G$2:$G$19978,"INWARD")</f>
        <v>0</v>
      </c>
      <c r="G1175">
        <f>SUMIFS('DAILY RECORDS'!$E$2:$E$19978,'DAILY RECORDS'!$B$2:$B$19978,C1175,'DAILY RECORDS'!$G$2:$G$19978,"OUTWARD")</f>
        <v>0</v>
      </c>
      <c r="H1175">
        <f t="shared" si="18"/>
        <v>4</v>
      </c>
      <c r="I1175" t="s">
        <v>25</v>
      </c>
      <c r="J1175" t="s">
        <v>8637</v>
      </c>
      <c r="K1175" t="s">
        <v>36</v>
      </c>
      <c r="L1175" s="124">
        <v>45734</v>
      </c>
    </row>
    <row r="1176" spans="1:12" x14ac:dyDescent="0.25">
      <c r="A1176">
        <v>1173</v>
      </c>
      <c r="B1176" t="s">
        <v>9992</v>
      </c>
      <c r="C1176" s="14" t="s">
        <v>6645</v>
      </c>
      <c r="D1176" t="s">
        <v>6646</v>
      </c>
      <c r="E1176">
        <v>13</v>
      </c>
      <c r="F1176">
        <f>SUMIFS('DAILY RECORDS'!$E$2:$E$19978,'DAILY RECORDS'!$B$2:$B$19978,C1176,'DAILY RECORDS'!$G$2:$G$19978,"INWARD")</f>
        <v>0</v>
      </c>
      <c r="G1176">
        <f>SUMIFS('DAILY RECORDS'!$E$2:$E$19978,'DAILY RECORDS'!$B$2:$B$19978,C1176,'DAILY RECORDS'!$G$2:$G$19978,"OUTWARD")</f>
        <v>13</v>
      </c>
      <c r="H1176">
        <f t="shared" si="18"/>
        <v>0</v>
      </c>
      <c r="I1176" t="s">
        <v>14</v>
      </c>
      <c r="J1176" t="s">
        <v>8637</v>
      </c>
      <c r="K1176" t="s">
        <v>38</v>
      </c>
      <c r="L1176" s="124">
        <v>45734</v>
      </c>
    </row>
    <row r="1177" spans="1:12" x14ac:dyDescent="0.25">
      <c r="A1177">
        <v>1174</v>
      </c>
      <c r="B1177" t="s">
        <v>9992</v>
      </c>
      <c r="C1177" s="14" t="s">
        <v>6582</v>
      </c>
      <c r="D1177" t="s">
        <v>6583</v>
      </c>
      <c r="E1177">
        <v>440</v>
      </c>
      <c r="F1177">
        <f>SUMIFS('DAILY RECORDS'!$E$2:$E$19978,'DAILY RECORDS'!$B$2:$B$19978,C1177,'DAILY RECORDS'!$G$2:$G$19978,"INWARD")</f>
        <v>0</v>
      </c>
      <c r="G1177">
        <f>SUMIFS('DAILY RECORDS'!$E$2:$E$19978,'DAILY RECORDS'!$B$2:$B$19978,C1177,'DAILY RECORDS'!$G$2:$G$19978,"OUTWARD")</f>
        <v>50</v>
      </c>
      <c r="H1177">
        <f t="shared" si="18"/>
        <v>390</v>
      </c>
      <c r="I1177" t="s">
        <v>14</v>
      </c>
      <c r="J1177" t="s">
        <v>8637</v>
      </c>
      <c r="K1177" t="s">
        <v>20</v>
      </c>
      <c r="L1177" s="124">
        <v>45734</v>
      </c>
    </row>
    <row r="1178" spans="1:12" x14ac:dyDescent="0.25">
      <c r="A1178">
        <v>1175</v>
      </c>
      <c r="B1178" t="s">
        <v>9992</v>
      </c>
      <c r="C1178" s="14" t="s">
        <v>6508</v>
      </c>
      <c r="D1178" t="s">
        <v>6509</v>
      </c>
      <c r="E1178">
        <v>68</v>
      </c>
      <c r="F1178">
        <f>SUMIFS('DAILY RECORDS'!$E$2:$E$19978,'DAILY RECORDS'!$B$2:$B$19978,C1178,'DAILY RECORDS'!$G$2:$G$19978,"INWARD")</f>
        <v>0</v>
      </c>
      <c r="G1178">
        <f>SUMIFS('DAILY RECORDS'!$E$2:$E$19978,'DAILY RECORDS'!$B$2:$B$19978,C1178,'DAILY RECORDS'!$G$2:$G$19978,"OUTWARD")</f>
        <v>0</v>
      </c>
      <c r="H1178">
        <f t="shared" si="18"/>
        <v>68</v>
      </c>
      <c r="I1178" t="s">
        <v>14</v>
      </c>
      <c r="J1178" t="s">
        <v>8637</v>
      </c>
      <c r="K1178" t="s">
        <v>23</v>
      </c>
      <c r="L1178" s="124">
        <v>45734</v>
      </c>
    </row>
    <row r="1179" spans="1:12" x14ac:dyDescent="0.25">
      <c r="A1179">
        <v>1176</v>
      </c>
      <c r="B1179" t="s">
        <v>9992</v>
      </c>
      <c r="C1179" s="14" t="s">
        <v>6564</v>
      </c>
      <c r="D1179" t="s">
        <v>6565</v>
      </c>
      <c r="E1179">
        <v>69</v>
      </c>
      <c r="F1179">
        <f>SUMIFS('DAILY RECORDS'!$E$2:$E$19978,'DAILY RECORDS'!$B$2:$B$19978,C1179,'DAILY RECORDS'!$G$2:$G$19978,"INWARD")</f>
        <v>0</v>
      </c>
      <c r="G1179">
        <f>SUMIFS('DAILY RECORDS'!$E$2:$E$19978,'DAILY RECORDS'!$B$2:$B$19978,C1179,'DAILY RECORDS'!$G$2:$G$19978,"OUTWARD")</f>
        <v>0</v>
      </c>
      <c r="H1179">
        <f t="shared" si="18"/>
        <v>69</v>
      </c>
      <c r="I1179" t="s">
        <v>14</v>
      </c>
      <c r="J1179" t="s">
        <v>8637</v>
      </c>
      <c r="K1179" t="s">
        <v>837</v>
      </c>
      <c r="L1179" s="124">
        <v>45734</v>
      </c>
    </row>
    <row r="1180" spans="1:12" x14ac:dyDescent="0.25">
      <c r="A1180">
        <v>1177</v>
      </c>
      <c r="B1180" t="s">
        <v>9992</v>
      </c>
      <c r="C1180" s="14" t="s">
        <v>6512</v>
      </c>
      <c r="D1180" t="s">
        <v>6513</v>
      </c>
      <c r="E1180">
        <v>103</v>
      </c>
      <c r="F1180">
        <f>SUMIFS('DAILY RECORDS'!$E$2:$E$19978,'DAILY RECORDS'!$B$2:$B$19978,C1180,'DAILY RECORDS'!$G$2:$G$19978,"INWARD")</f>
        <v>0</v>
      </c>
      <c r="G1180">
        <f>SUMIFS('DAILY RECORDS'!$E$2:$E$19978,'DAILY RECORDS'!$B$2:$B$19978,C1180,'DAILY RECORDS'!$G$2:$G$19978,"OUTWARD")</f>
        <v>0</v>
      </c>
      <c r="H1180">
        <f t="shared" si="18"/>
        <v>103</v>
      </c>
      <c r="I1180" t="s">
        <v>14</v>
      </c>
      <c r="J1180" t="s">
        <v>8637</v>
      </c>
      <c r="K1180" t="s">
        <v>840</v>
      </c>
      <c r="L1180" s="124">
        <v>45734</v>
      </c>
    </row>
    <row r="1181" spans="1:12" x14ac:dyDescent="0.25">
      <c r="A1181">
        <v>1178</v>
      </c>
      <c r="B1181" t="s">
        <v>9992</v>
      </c>
      <c r="C1181" s="14" t="s">
        <v>6566</v>
      </c>
      <c r="D1181" t="s">
        <v>6567</v>
      </c>
      <c r="E1181">
        <v>49</v>
      </c>
      <c r="F1181">
        <f>SUMIFS('DAILY RECORDS'!$E$2:$E$19978,'DAILY RECORDS'!$B$2:$B$19978,C1181,'DAILY RECORDS'!$G$2:$G$19978,"INWARD")</f>
        <v>0</v>
      </c>
      <c r="G1181">
        <f>SUMIFS('DAILY RECORDS'!$E$2:$E$19978,'DAILY RECORDS'!$B$2:$B$19978,C1181,'DAILY RECORDS'!$G$2:$G$19978,"OUTWARD")</f>
        <v>0</v>
      </c>
      <c r="H1181">
        <f t="shared" si="18"/>
        <v>49</v>
      </c>
      <c r="I1181" t="s">
        <v>14</v>
      </c>
      <c r="J1181" t="s">
        <v>8637</v>
      </c>
      <c r="K1181" t="s">
        <v>8403</v>
      </c>
      <c r="L1181" s="124">
        <v>45734</v>
      </c>
    </row>
    <row r="1182" spans="1:12" x14ac:dyDescent="0.25">
      <c r="A1182">
        <v>1179</v>
      </c>
      <c r="B1182" t="s">
        <v>9992</v>
      </c>
      <c r="C1182" s="14" t="s">
        <v>6504</v>
      </c>
      <c r="D1182" t="s">
        <v>6505</v>
      </c>
      <c r="E1182">
        <v>242</v>
      </c>
      <c r="F1182">
        <f>SUMIFS('DAILY RECORDS'!$E$2:$E$19978,'DAILY RECORDS'!$B$2:$B$19978,C1182,'DAILY RECORDS'!$G$2:$G$19978,"INWARD")</f>
        <v>0</v>
      </c>
      <c r="G1182">
        <f>SUMIFS('DAILY RECORDS'!$E$2:$E$19978,'DAILY RECORDS'!$B$2:$B$19978,C1182,'DAILY RECORDS'!$G$2:$G$19978,"OUTWARD")</f>
        <v>0</v>
      </c>
      <c r="H1182">
        <f t="shared" si="18"/>
        <v>242</v>
      </c>
      <c r="I1182" t="s">
        <v>14</v>
      </c>
      <c r="J1182" t="s">
        <v>8637</v>
      </c>
      <c r="K1182" t="s">
        <v>864</v>
      </c>
      <c r="L1182" s="124">
        <v>45734</v>
      </c>
    </row>
    <row r="1183" spans="1:12" x14ac:dyDescent="0.25">
      <c r="A1183">
        <v>1180</v>
      </c>
      <c r="B1183" t="s">
        <v>9992</v>
      </c>
      <c r="C1183" s="14" t="s">
        <v>6649</v>
      </c>
      <c r="D1183" t="s">
        <v>6650</v>
      </c>
      <c r="E1183">
        <v>24</v>
      </c>
      <c r="F1183">
        <f>SUMIFS('DAILY RECORDS'!$E$2:$E$19978,'DAILY RECORDS'!$B$2:$B$19978,C1183,'DAILY RECORDS'!$G$2:$G$19978,"INWARD")</f>
        <v>120</v>
      </c>
      <c r="G1183">
        <f>SUMIFS('DAILY RECORDS'!$E$2:$E$19978,'DAILY RECORDS'!$B$2:$B$19978,C1183,'DAILY RECORDS'!$G$2:$G$19978,"OUTWARD")</f>
        <v>84</v>
      </c>
      <c r="H1183">
        <f t="shared" si="18"/>
        <v>60</v>
      </c>
      <c r="I1183" t="s">
        <v>14</v>
      </c>
      <c r="J1183" t="s">
        <v>8637</v>
      </c>
      <c r="K1183" t="s">
        <v>866</v>
      </c>
      <c r="L1183" s="124">
        <v>45734</v>
      </c>
    </row>
    <row r="1184" spans="1:12" x14ac:dyDescent="0.25">
      <c r="A1184">
        <v>1181</v>
      </c>
      <c r="B1184" t="s">
        <v>9992</v>
      </c>
      <c r="C1184" s="14" t="s">
        <v>6404</v>
      </c>
      <c r="D1184" t="s">
        <v>6405</v>
      </c>
      <c r="E1184">
        <v>223</v>
      </c>
      <c r="F1184">
        <f>SUMIFS('DAILY RECORDS'!$E$2:$E$19978,'DAILY RECORDS'!$B$2:$B$19978,C1184,'DAILY RECORDS'!$G$2:$G$19978,"INWARD")</f>
        <v>5869</v>
      </c>
      <c r="G1184">
        <f>SUMIFS('DAILY RECORDS'!$E$2:$E$19978,'DAILY RECORDS'!$B$2:$B$19978,C1184,'DAILY RECORDS'!$G$2:$G$19978,"OUTWARD")</f>
        <v>0</v>
      </c>
      <c r="H1184">
        <f t="shared" si="18"/>
        <v>6092</v>
      </c>
      <c r="I1184" t="s">
        <v>14</v>
      </c>
      <c r="J1184" t="s">
        <v>8637</v>
      </c>
      <c r="K1184" t="s">
        <v>885</v>
      </c>
      <c r="L1184" s="124">
        <v>45734</v>
      </c>
    </row>
    <row r="1185" spans="1:12" x14ac:dyDescent="0.25">
      <c r="A1185">
        <v>1182</v>
      </c>
      <c r="B1185" t="s">
        <v>9992</v>
      </c>
      <c r="C1185" s="14" t="s">
        <v>6641</v>
      </c>
      <c r="D1185" t="s">
        <v>6642</v>
      </c>
      <c r="E1185">
        <v>14</v>
      </c>
      <c r="F1185">
        <f>SUMIFS('DAILY RECORDS'!$E$2:$E$19978,'DAILY RECORDS'!$B$2:$B$19978,C1185,'DAILY RECORDS'!$G$2:$G$19978,"INWARD")</f>
        <v>0</v>
      </c>
      <c r="G1185">
        <f>SUMIFS('DAILY RECORDS'!$E$2:$E$19978,'DAILY RECORDS'!$B$2:$B$19978,C1185,'DAILY RECORDS'!$G$2:$G$19978,"OUTWARD")</f>
        <v>12</v>
      </c>
      <c r="H1185">
        <f t="shared" si="18"/>
        <v>2</v>
      </c>
      <c r="I1185" t="s">
        <v>14</v>
      </c>
      <c r="J1185" t="s">
        <v>8637</v>
      </c>
      <c r="K1185" t="s">
        <v>861</v>
      </c>
      <c r="L1185" s="124">
        <v>45734</v>
      </c>
    </row>
    <row r="1186" spans="1:12" x14ac:dyDescent="0.25">
      <c r="A1186">
        <v>1183</v>
      </c>
      <c r="B1186" t="s">
        <v>9992</v>
      </c>
      <c r="C1186" s="14" t="s">
        <v>6506</v>
      </c>
      <c r="D1186" t="s">
        <v>6507</v>
      </c>
      <c r="E1186">
        <v>90</v>
      </c>
      <c r="F1186">
        <f>SUMIFS('DAILY RECORDS'!$E$2:$E$19978,'DAILY RECORDS'!$B$2:$B$19978,C1186,'DAILY RECORDS'!$G$2:$G$19978,"INWARD")</f>
        <v>0</v>
      </c>
      <c r="G1186">
        <f>SUMIFS('DAILY RECORDS'!$E$2:$E$19978,'DAILY RECORDS'!$B$2:$B$19978,C1186,'DAILY RECORDS'!$G$2:$G$19978,"OUTWARD")</f>
        <v>0</v>
      </c>
      <c r="H1186">
        <f t="shared" si="18"/>
        <v>90</v>
      </c>
      <c r="I1186" t="s">
        <v>14</v>
      </c>
      <c r="J1186" t="s">
        <v>8637</v>
      </c>
      <c r="K1186" t="s">
        <v>1238</v>
      </c>
      <c r="L1186" s="124">
        <v>45734</v>
      </c>
    </row>
    <row r="1187" spans="1:12" x14ac:dyDescent="0.25">
      <c r="A1187">
        <v>1184</v>
      </c>
      <c r="B1187" t="s">
        <v>9992</v>
      </c>
      <c r="C1187" s="14" t="s">
        <v>6586</v>
      </c>
      <c r="D1187" t="s">
        <v>6587</v>
      </c>
      <c r="E1187">
        <v>200</v>
      </c>
      <c r="F1187">
        <f>SUMIFS('DAILY RECORDS'!$E$2:$E$19978,'DAILY RECORDS'!$B$2:$B$19978,C1187,'DAILY RECORDS'!$G$2:$G$19978,"INWARD")</f>
        <v>0</v>
      </c>
      <c r="G1187">
        <f>SUMIFS('DAILY RECORDS'!$E$2:$E$19978,'DAILY RECORDS'!$B$2:$B$19978,C1187,'DAILY RECORDS'!$G$2:$G$19978,"OUTWARD")</f>
        <v>20</v>
      </c>
      <c r="H1187">
        <f t="shared" si="18"/>
        <v>180</v>
      </c>
      <c r="I1187" t="s">
        <v>14</v>
      </c>
      <c r="J1187" t="s">
        <v>8637</v>
      </c>
      <c r="K1187" t="s">
        <v>16</v>
      </c>
      <c r="L1187" s="124">
        <v>45734</v>
      </c>
    </row>
    <row r="1188" spans="1:12" x14ac:dyDescent="0.25">
      <c r="A1188">
        <v>1185</v>
      </c>
      <c r="B1188" t="s">
        <v>9992</v>
      </c>
      <c r="C1188" s="14" t="s">
        <v>6588</v>
      </c>
      <c r="D1188" t="s">
        <v>6589</v>
      </c>
      <c r="E1188">
        <v>217</v>
      </c>
      <c r="F1188">
        <f>SUMIFS('DAILY RECORDS'!$E$2:$E$19978,'DAILY RECORDS'!$B$2:$B$19978,C1188,'DAILY RECORDS'!$G$2:$G$19978,"INWARD")</f>
        <v>100</v>
      </c>
      <c r="G1188">
        <f>SUMIFS('DAILY RECORDS'!$E$2:$E$19978,'DAILY RECORDS'!$B$2:$B$19978,C1188,'DAILY RECORDS'!$G$2:$G$19978,"OUTWARD")</f>
        <v>170</v>
      </c>
      <c r="H1188">
        <f t="shared" si="18"/>
        <v>147</v>
      </c>
      <c r="I1188" t="s">
        <v>14</v>
      </c>
      <c r="J1188" t="s">
        <v>8637</v>
      </c>
      <c r="K1188" t="s">
        <v>26</v>
      </c>
      <c r="L1188" s="124">
        <v>45734</v>
      </c>
    </row>
    <row r="1189" spans="1:12" x14ac:dyDescent="0.25">
      <c r="A1189">
        <v>1186</v>
      </c>
      <c r="B1189" t="s">
        <v>9992</v>
      </c>
      <c r="C1189" s="14" t="s">
        <v>6514</v>
      </c>
      <c r="D1189" t="s">
        <v>6515</v>
      </c>
      <c r="E1189">
        <v>571</v>
      </c>
      <c r="F1189">
        <f>SUMIFS('DAILY RECORDS'!$E$2:$E$19978,'DAILY RECORDS'!$B$2:$B$19978,C1189,'DAILY RECORDS'!$G$2:$G$19978,"INWARD")</f>
        <v>0</v>
      </c>
      <c r="G1189">
        <f>SUMIFS('DAILY RECORDS'!$E$2:$E$19978,'DAILY RECORDS'!$B$2:$B$19978,C1189,'DAILY RECORDS'!$G$2:$G$19978,"OUTWARD")</f>
        <v>0</v>
      </c>
      <c r="H1189">
        <f t="shared" si="18"/>
        <v>571</v>
      </c>
      <c r="I1189" t="s">
        <v>14</v>
      </c>
      <c r="J1189" t="s">
        <v>8637</v>
      </c>
      <c r="K1189" t="s">
        <v>695</v>
      </c>
      <c r="L1189" s="124">
        <v>45734</v>
      </c>
    </row>
    <row r="1190" spans="1:12" x14ac:dyDescent="0.25">
      <c r="A1190">
        <v>1187</v>
      </c>
      <c r="B1190" t="s">
        <v>9992</v>
      </c>
      <c r="C1190" s="14" t="s">
        <v>6594</v>
      </c>
      <c r="D1190" t="s">
        <v>6595</v>
      </c>
      <c r="E1190">
        <v>90</v>
      </c>
      <c r="F1190">
        <f>SUMIFS('DAILY RECORDS'!$E$2:$E$19978,'DAILY RECORDS'!$B$2:$B$19978,C1190,'DAILY RECORDS'!$G$2:$G$19978,"INWARD")</f>
        <v>0</v>
      </c>
      <c r="G1190">
        <f>SUMIFS('DAILY RECORDS'!$E$2:$E$19978,'DAILY RECORDS'!$B$2:$B$19978,C1190,'DAILY RECORDS'!$G$2:$G$19978,"OUTWARD")</f>
        <v>0</v>
      </c>
      <c r="H1190">
        <f t="shared" si="18"/>
        <v>90</v>
      </c>
      <c r="I1190" t="s">
        <v>14</v>
      </c>
      <c r="J1190" t="s">
        <v>8637</v>
      </c>
      <c r="K1190" t="s">
        <v>852</v>
      </c>
      <c r="L1190" s="124">
        <v>45734</v>
      </c>
    </row>
    <row r="1191" spans="1:12" x14ac:dyDescent="0.25">
      <c r="A1191">
        <v>1188</v>
      </c>
      <c r="B1191" t="s">
        <v>9992</v>
      </c>
      <c r="C1191" s="14" t="s">
        <v>6704</v>
      </c>
      <c r="D1191" t="s">
        <v>6705</v>
      </c>
      <c r="E1191">
        <v>55</v>
      </c>
      <c r="F1191">
        <f>SUMIFS('DAILY RECORDS'!$E$2:$E$19978,'DAILY RECORDS'!$B$2:$B$19978,C1191,'DAILY RECORDS'!$G$2:$G$19978,"INWARD")</f>
        <v>0</v>
      </c>
      <c r="G1191">
        <f>SUMIFS('DAILY RECORDS'!$E$2:$E$19978,'DAILY RECORDS'!$B$2:$B$19978,C1191,'DAILY RECORDS'!$G$2:$G$19978,"OUTWARD")</f>
        <v>0</v>
      </c>
      <c r="H1191">
        <f t="shared" si="18"/>
        <v>55</v>
      </c>
      <c r="I1191" t="s">
        <v>14</v>
      </c>
      <c r="J1191" t="s">
        <v>8637</v>
      </c>
      <c r="K1191" t="s">
        <v>843</v>
      </c>
      <c r="L1191" s="124">
        <v>45734</v>
      </c>
    </row>
    <row r="1192" spans="1:12" x14ac:dyDescent="0.25">
      <c r="A1192">
        <v>1189</v>
      </c>
      <c r="B1192" t="s">
        <v>9992</v>
      </c>
      <c r="C1192" s="14" t="s">
        <v>6702</v>
      </c>
      <c r="D1192" t="s">
        <v>6703</v>
      </c>
      <c r="E1192">
        <v>33</v>
      </c>
      <c r="F1192">
        <f>SUMIFS('DAILY RECORDS'!$E$2:$E$19978,'DAILY RECORDS'!$B$2:$B$19978,C1192,'DAILY RECORDS'!$G$2:$G$19978,"INWARD")</f>
        <v>0</v>
      </c>
      <c r="G1192">
        <f>SUMIFS('DAILY RECORDS'!$E$2:$E$19978,'DAILY RECORDS'!$B$2:$B$19978,C1192,'DAILY RECORDS'!$G$2:$G$19978,"OUTWARD")</f>
        <v>0</v>
      </c>
      <c r="H1192">
        <f t="shared" si="18"/>
        <v>33</v>
      </c>
      <c r="I1192" t="s">
        <v>14</v>
      </c>
      <c r="J1192" t="s">
        <v>8637</v>
      </c>
      <c r="K1192" t="s">
        <v>841</v>
      </c>
      <c r="L1192" s="124">
        <v>45734</v>
      </c>
    </row>
    <row r="1193" spans="1:12" x14ac:dyDescent="0.25">
      <c r="A1193">
        <v>1190</v>
      </c>
      <c r="B1193" t="s">
        <v>9992</v>
      </c>
      <c r="C1193" s="14" t="s">
        <v>6615</v>
      </c>
      <c r="D1193" t="s">
        <v>6616</v>
      </c>
      <c r="E1193">
        <v>99</v>
      </c>
      <c r="F1193">
        <f>SUMIFS('DAILY RECORDS'!$E$2:$E$19978,'DAILY RECORDS'!$B$2:$B$19978,C1193,'DAILY RECORDS'!$G$2:$G$19978,"INWARD")</f>
        <v>0</v>
      </c>
      <c r="G1193">
        <f>SUMIFS('DAILY RECORDS'!$E$2:$E$19978,'DAILY RECORDS'!$B$2:$B$19978,C1193,'DAILY RECORDS'!$G$2:$G$19978,"OUTWARD")</f>
        <v>0</v>
      </c>
      <c r="H1193">
        <f t="shared" si="18"/>
        <v>99</v>
      </c>
      <c r="I1193" t="s">
        <v>14</v>
      </c>
      <c r="J1193" t="s">
        <v>8637</v>
      </c>
      <c r="K1193" t="s">
        <v>8521</v>
      </c>
      <c r="L1193" s="124">
        <v>45734</v>
      </c>
    </row>
    <row r="1194" spans="1:12" x14ac:dyDescent="0.25">
      <c r="A1194">
        <v>1191</v>
      </c>
      <c r="B1194" t="s">
        <v>9992</v>
      </c>
      <c r="C1194" s="14" t="s">
        <v>6398</v>
      </c>
      <c r="D1194" t="s">
        <v>6399</v>
      </c>
      <c r="E1194">
        <v>1160</v>
      </c>
      <c r="F1194">
        <f>SUMIFS('DAILY RECORDS'!$E$2:$E$19978,'DAILY RECORDS'!$B$2:$B$19978,C1194,'DAILY RECORDS'!$G$2:$G$19978,"INWARD")</f>
        <v>1503</v>
      </c>
      <c r="G1194">
        <f>SUMIFS('DAILY RECORDS'!$E$2:$E$19978,'DAILY RECORDS'!$B$2:$B$19978,C1194,'DAILY RECORDS'!$G$2:$G$19978,"OUTWARD")</f>
        <v>1620</v>
      </c>
      <c r="H1194">
        <f t="shared" si="18"/>
        <v>1043</v>
      </c>
      <c r="I1194" t="s">
        <v>25</v>
      </c>
      <c r="J1194" t="s">
        <v>8637</v>
      </c>
      <c r="K1194" t="s">
        <v>1028</v>
      </c>
      <c r="L1194" s="124">
        <v>45733</v>
      </c>
    </row>
    <row r="1195" spans="1:12" x14ac:dyDescent="0.25">
      <c r="A1195">
        <v>1192</v>
      </c>
      <c r="B1195" t="s">
        <v>9992</v>
      </c>
      <c r="C1195" s="14" t="s">
        <v>6633</v>
      </c>
      <c r="D1195" t="s">
        <v>6634</v>
      </c>
      <c r="E1195">
        <v>132</v>
      </c>
      <c r="F1195">
        <f>SUMIFS('DAILY RECORDS'!$E$2:$E$19978,'DAILY RECORDS'!$B$2:$B$19978,C1195,'DAILY RECORDS'!$G$2:$G$19978,"INWARD")</f>
        <v>0</v>
      </c>
      <c r="G1195">
        <f>SUMIFS('DAILY RECORDS'!$E$2:$E$19978,'DAILY RECORDS'!$B$2:$B$19978,C1195,'DAILY RECORDS'!$G$2:$G$19978,"OUTWARD")</f>
        <v>20</v>
      </c>
      <c r="H1195">
        <f t="shared" si="18"/>
        <v>112</v>
      </c>
      <c r="I1195" t="s">
        <v>14</v>
      </c>
      <c r="J1195" t="s">
        <v>8637</v>
      </c>
      <c r="K1195" t="s">
        <v>35</v>
      </c>
      <c r="L1195" s="124">
        <v>45733</v>
      </c>
    </row>
    <row r="1196" spans="1:12" x14ac:dyDescent="0.25">
      <c r="A1196">
        <v>1193</v>
      </c>
      <c r="B1196" t="s">
        <v>9992</v>
      </c>
      <c r="C1196" s="14" t="s">
        <v>6629</v>
      </c>
      <c r="D1196" t="s">
        <v>6630</v>
      </c>
      <c r="E1196">
        <v>194</v>
      </c>
      <c r="F1196">
        <f>SUMIFS('DAILY RECORDS'!$E$2:$E$19978,'DAILY RECORDS'!$B$2:$B$19978,C1196,'DAILY RECORDS'!$G$2:$G$19978,"INWARD")</f>
        <v>0</v>
      </c>
      <c r="G1196">
        <f>SUMIFS('DAILY RECORDS'!$E$2:$E$19978,'DAILY RECORDS'!$B$2:$B$19978,C1196,'DAILY RECORDS'!$G$2:$G$19978,"OUTWARD")</f>
        <v>120</v>
      </c>
      <c r="H1196">
        <f t="shared" si="18"/>
        <v>74</v>
      </c>
      <c r="I1196" t="s">
        <v>14</v>
      </c>
      <c r="J1196" t="s">
        <v>8637</v>
      </c>
      <c r="K1196" t="s">
        <v>687</v>
      </c>
      <c r="L1196" s="124">
        <v>45733</v>
      </c>
    </row>
    <row r="1197" spans="1:12" x14ac:dyDescent="0.25">
      <c r="A1197">
        <v>1194</v>
      </c>
      <c r="B1197" t="s">
        <v>9992</v>
      </c>
      <c r="C1197" s="14" t="s">
        <v>6627</v>
      </c>
      <c r="D1197" t="s">
        <v>6628</v>
      </c>
      <c r="E1197">
        <v>380</v>
      </c>
      <c r="F1197">
        <f>SUMIFS('DAILY RECORDS'!$E$2:$E$19978,'DAILY RECORDS'!$B$2:$B$19978,C1197,'DAILY RECORDS'!$G$2:$G$19978,"INWARD")</f>
        <v>0</v>
      </c>
      <c r="G1197">
        <f>SUMIFS('DAILY RECORDS'!$E$2:$E$19978,'DAILY RECORDS'!$B$2:$B$19978,C1197,'DAILY RECORDS'!$G$2:$G$19978,"OUTWARD")</f>
        <v>10</v>
      </c>
      <c r="H1197">
        <f t="shared" si="18"/>
        <v>370</v>
      </c>
      <c r="I1197" t="s">
        <v>14</v>
      </c>
      <c r="J1197" t="s">
        <v>8637</v>
      </c>
      <c r="K1197" t="s">
        <v>54</v>
      </c>
      <c r="L1197" s="124">
        <v>45733</v>
      </c>
    </row>
    <row r="1198" spans="1:12" x14ac:dyDescent="0.25">
      <c r="A1198">
        <v>1195</v>
      </c>
      <c r="B1198" t="s">
        <v>9992</v>
      </c>
      <c r="C1198" s="14" t="s">
        <v>6635</v>
      </c>
      <c r="D1198" t="s">
        <v>6636</v>
      </c>
      <c r="E1198">
        <v>99</v>
      </c>
      <c r="F1198">
        <f>SUMIFS('DAILY RECORDS'!$E$2:$E$19978,'DAILY RECORDS'!$B$2:$B$19978,C1198,'DAILY RECORDS'!$G$2:$G$19978,"INWARD")</f>
        <v>0</v>
      </c>
      <c r="G1198">
        <f>SUMIFS('DAILY RECORDS'!$E$2:$E$19978,'DAILY RECORDS'!$B$2:$B$19978,C1198,'DAILY RECORDS'!$G$2:$G$19978,"OUTWARD")</f>
        <v>20</v>
      </c>
      <c r="H1198">
        <f t="shared" si="18"/>
        <v>79</v>
      </c>
      <c r="I1198" t="s">
        <v>14</v>
      </c>
      <c r="J1198" t="s">
        <v>8637</v>
      </c>
      <c r="K1198" t="s">
        <v>776</v>
      </c>
      <c r="L1198" s="124">
        <v>45733</v>
      </c>
    </row>
    <row r="1199" spans="1:12" x14ac:dyDescent="0.25">
      <c r="A1199">
        <v>1196</v>
      </c>
      <c r="B1199" t="s">
        <v>9992</v>
      </c>
      <c r="C1199" s="14" t="s">
        <v>6631</v>
      </c>
      <c r="D1199" t="s">
        <v>6632</v>
      </c>
      <c r="E1199">
        <v>180</v>
      </c>
      <c r="F1199">
        <f>SUMIFS('DAILY RECORDS'!$E$2:$E$19978,'DAILY RECORDS'!$B$2:$B$19978,C1199,'DAILY RECORDS'!$G$2:$G$19978,"INWARD")</f>
        <v>0</v>
      </c>
      <c r="G1199">
        <f>SUMIFS('DAILY RECORDS'!$E$2:$E$19978,'DAILY RECORDS'!$B$2:$B$19978,C1199,'DAILY RECORDS'!$G$2:$G$19978,"OUTWARD")</f>
        <v>0</v>
      </c>
      <c r="H1199">
        <f t="shared" si="18"/>
        <v>180</v>
      </c>
      <c r="I1199" t="s">
        <v>14</v>
      </c>
      <c r="J1199" t="s">
        <v>8637</v>
      </c>
      <c r="K1199" t="s">
        <v>966</v>
      </c>
      <c r="L1199" s="124">
        <v>45733</v>
      </c>
    </row>
    <row r="1200" spans="1:12" x14ac:dyDescent="0.25">
      <c r="A1200">
        <v>1197</v>
      </c>
      <c r="B1200" t="s">
        <v>9992</v>
      </c>
      <c r="C1200" s="14" t="s">
        <v>6625</v>
      </c>
      <c r="D1200" t="s">
        <v>6626</v>
      </c>
      <c r="E1200">
        <v>227</v>
      </c>
      <c r="F1200">
        <f>SUMIFS('DAILY RECORDS'!$E$2:$E$19978,'DAILY RECORDS'!$B$2:$B$19978,C1200,'DAILY RECORDS'!$G$2:$G$19978,"INWARD")</f>
        <v>0</v>
      </c>
      <c r="G1200">
        <f>SUMIFS('DAILY RECORDS'!$E$2:$E$19978,'DAILY RECORDS'!$B$2:$B$19978,C1200,'DAILY RECORDS'!$G$2:$G$19978,"OUTWARD")</f>
        <v>20</v>
      </c>
      <c r="H1200">
        <f t="shared" si="18"/>
        <v>207</v>
      </c>
      <c r="I1200" t="s">
        <v>14</v>
      </c>
      <c r="J1200" t="s">
        <v>8637</v>
      </c>
      <c r="K1200" t="s">
        <v>1064</v>
      </c>
      <c r="L1200" s="124">
        <v>45733</v>
      </c>
    </row>
    <row r="1201" spans="1:12" x14ac:dyDescent="0.25">
      <c r="A1201">
        <v>1198</v>
      </c>
      <c r="B1201" t="s">
        <v>9992</v>
      </c>
      <c r="C1201" s="14" t="s">
        <v>6416</v>
      </c>
      <c r="D1201" t="s">
        <v>6417</v>
      </c>
      <c r="E1201">
        <v>677</v>
      </c>
      <c r="F1201">
        <f>SUMIFS('DAILY RECORDS'!$E$2:$E$19978,'DAILY RECORDS'!$B$2:$B$19978,C1201,'DAILY RECORDS'!$G$2:$G$19978,"INWARD")</f>
        <v>0</v>
      </c>
      <c r="G1201">
        <f>SUMIFS('DAILY RECORDS'!$E$2:$E$19978,'DAILY RECORDS'!$B$2:$B$19978,C1201,'DAILY RECORDS'!$G$2:$G$19978,"OUTWARD")</f>
        <v>548</v>
      </c>
      <c r="H1201">
        <f t="shared" si="18"/>
        <v>129</v>
      </c>
      <c r="I1201" t="s">
        <v>14</v>
      </c>
      <c r="J1201" t="s">
        <v>8637</v>
      </c>
      <c r="K1201" t="s">
        <v>61</v>
      </c>
      <c r="L1201" s="124">
        <v>45733</v>
      </c>
    </row>
    <row r="1202" spans="1:12" x14ac:dyDescent="0.25">
      <c r="A1202">
        <v>1199</v>
      </c>
      <c r="B1202" t="s">
        <v>9992</v>
      </c>
      <c r="C1202" s="14" t="s">
        <v>6619</v>
      </c>
      <c r="D1202" t="s">
        <v>6620</v>
      </c>
      <c r="E1202">
        <v>8</v>
      </c>
      <c r="F1202">
        <f>SUMIFS('DAILY RECORDS'!$E$2:$E$19978,'DAILY RECORDS'!$B$2:$B$19978,C1202,'DAILY RECORDS'!$G$2:$G$19978,"INWARD")</f>
        <v>0</v>
      </c>
      <c r="G1202">
        <f>SUMIFS('DAILY RECORDS'!$E$2:$E$19978,'DAILY RECORDS'!$B$2:$B$19978,C1202,'DAILY RECORDS'!$G$2:$G$19978,"OUTWARD")</f>
        <v>0</v>
      </c>
      <c r="H1202">
        <f t="shared" si="18"/>
        <v>8</v>
      </c>
      <c r="I1202" t="s">
        <v>25</v>
      </c>
      <c r="J1202" t="s">
        <v>8637</v>
      </c>
      <c r="K1202" t="s">
        <v>764</v>
      </c>
      <c r="L1202" s="124">
        <v>45733</v>
      </c>
    </row>
    <row r="1203" spans="1:12" x14ac:dyDescent="0.25">
      <c r="A1203">
        <v>1200</v>
      </c>
      <c r="B1203" t="s">
        <v>9992</v>
      </c>
      <c r="C1203" s="14" t="s">
        <v>11351</v>
      </c>
      <c r="D1203" t="s">
        <v>11352</v>
      </c>
      <c r="E1203">
        <v>0</v>
      </c>
      <c r="F1203">
        <f>SUMIFS('DAILY RECORDS'!$E$2:$E$19978,'DAILY RECORDS'!$B$2:$B$19978,C1203,'DAILY RECORDS'!$G$2:$G$19978,"INWARD")</f>
        <v>0</v>
      </c>
      <c r="G1203">
        <f>SUMIFS('DAILY RECORDS'!$E$2:$E$19978,'DAILY RECORDS'!$B$2:$B$19978,C1203,'DAILY RECORDS'!$G$2:$G$19978,"OUTWARD")</f>
        <v>0</v>
      </c>
      <c r="H1203">
        <f t="shared" si="18"/>
        <v>0</v>
      </c>
      <c r="I1203" t="s">
        <v>14</v>
      </c>
      <c r="J1203" t="s">
        <v>8637</v>
      </c>
      <c r="K1203" t="s">
        <v>767</v>
      </c>
      <c r="L1203" s="124">
        <v>45848</v>
      </c>
    </row>
    <row r="1204" spans="1:12" x14ac:dyDescent="0.25">
      <c r="A1204">
        <v>1201</v>
      </c>
      <c r="B1204" t="s">
        <v>9992</v>
      </c>
      <c r="C1204" s="14" t="s">
        <v>6554</v>
      </c>
      <c r="D1204" t="s">
        <v>6555</v>
      </c>
      <c r="E1204">
        <v>237</v>
      </c>
      <c r="F1204">
        <f>SUMIFS('DAILY RECORDS'!$E$2:$E$19978,'DAILY RECORDS'!$B$2:$B$19978,C1204,'DAILY RECORDS'!$G$2:$G$19978,"INWARD")</f>
        <v>500</v>
      </c>
      <c r="G1204">
        <f>SUMIFS('DAILY RECORDS'!$E$2:$E$19978,'DAILY RECORDS'!$B$2:$B$19978,C1204,'DAILY RECORDS'!$G$2:$G$19978,"OUTWARD")</f>
        <v>350</v>
      </c>
      <c r="H1204">
        <f t="shared" si="18"/>
        <v>387</v>
      </c>
      <c r="I1204" t="s">
        <v>14</v>
      </c>
      <c r="J1204" t="s">
        <v>8637</v>
      </c>
      <c r="K1204" t="s">
        <v>55</v>
      </c>
      <c r="L1204" s="124">
        <v>45733</v>
      </c>
    </row>
    <row r="1205" spans="1:12" x14ac:dyDescent="0.25">
      <c r="A1205">
        <v>1202</v>
      </c>
      <c r="B1205" t="s">
        <v>9992</v>
      </c>
      <c r="C1205" s="14" t="s">
        <v>6548</v>
      </c>
      <c r="D1205" t="s">
        <v>6549</v>
      </c>
      <c r="E1205">
        <v>221</v>
      </c>
      <c r="F1205">
        <f>SUMIFS('DAILY RECORDS'!$E$2:$E$19978,'DAILY RECORDS'!$B$2:$B$19978,C1205,'DAILY RECORDS'!$G$2:$G$19978,"INWARD")</f>
        <v>0</v>
      </c>
      <c r="G1205">
        <f>SUMIFS('DAILY RECORDS'!$E$2:$E$19978,'DAILY RECORDS'!$B$2:$B$19978,C1205,'DAILY RECORDS'!$G$2:$G$19978,"OUTWARD")</f>
        <v>90</v>
      </c>
      <c r="H1205">
        <f t="shared" si="18"/>
        <v>131</v>
      </c>
      <c r="I1205" t="s">
        <v>14</v>
      </c>
      <c r="J1205" t="s">
        <v>8637</v>
      </c>
      <c r="K1205" t="s">
        <v>761</v>
      </c>
      <c r="L1205" s="124">
        <v>45733</v>
      </c>
    </row>
    <row r="1206" spans="1:12" x14ac:dyDescent="0.25">
      <c r="A1206">
        <v>1203</v>
      </c>
      <c r="B1206" t="s">
        <v>9992</v>
      </c>
      <c r="C1206" s="14" t="s">
        <v>6556</v>
      </c>
      <c r="D1206" t="s">
        <v>6557</v>
      </c>
      <c r="E1206">
        <v>273</v>
      </c>
      <c r="F1206">
        <f>SUMIFS('DAILY RECORDS'!$E$2:$E$19978,'DAILY RECORDS'!$B$2:$B$19978,C1206,'DAILY RECORDS'!$G$2:$G$19978,"INWARD")</f>
        <v>0</v>
      </c>
      <c r="G1206">
        <f>SUMIFS('DAILY RECORDS'!$E$2:$E$19978,'DAILY RECORDS'!$B$2:$B$19978,C1206,'DAILY RECORDS'!$G$2:$G$19978,"OUTWARD")</f>
        <v>30</v>
      </c>
      <c r="H1206">
        <f t="shared" si="18"/>
        <v>243</v>
      </c>
      <c r="I1206" t="s">
        <v>14</v>
      </c>
      <c r="J1206" t="s">
        <v>8637</v>
      </c>
      <c r="K1206" t="s">
        <v>1009</v>
      </c>
      <c r="L1206" s="124">
        <v>45733</v>
      </c>
    </row>
    <row r="1207" spans="1:12" x14ac:dyDescent="0.25">
      <c r="A1207">
        <v>1204</v>
      </c>
      <c r="B1207" t="s">
        <v>9992</v>
      </c>
      <c r="C1207" s="14" t="s">
        <v>6480</v>
      </c>
      <c r="D1207" t="s">
        <v>6481</v>
      </c>
      <c r="E1207">
        <v>0</v>
      </c>
      <c r="F1207">
        <f>SUMIFS('DAILY RECORDS'!$E$2:$E$19978,'DAILY RECORDS'!$B$2:$B$19978,C1207,'DAILY RECORDS'!$G$2:$G$19978,"INWARD")</f>
        <v>500</v>
      </c>
      <c r="G1207">
        <f>SUMIFS('DAILY RECORDS'!$E$2:$E$19978,'DAILY RECORDS'!$B$2:$B$19978,C1207,'DAILY RECORDS'!$G$2:$G$19978,"OUTWARD")</f>
        <v>470</v>
      </c>
      <c r="H1207">
        <f t="shared" si="18"/>
        <v>30</v>
      </c>
      <c r="I1207" t="s">
        <v>14</v>
      </c>
      <c r="J1207" t="s">
        <v>8637</v>
      </c>
      <c r="K1207" t="s">
        <v>11509</v>
      </c>
      <c r="L1207" s="124">
        <v>45859</v>
      </c>
    </row>
    <row r="1208" spans="1:12" x14ac:dyDescent="0.25">
      <c r="A1208">
        <v>1205</v>
      </c>
      <c r="B1208" t="s">
        <v>9992</v>
      </c>
      <c r="C1208" s="14" t="s">
        <v>6516</v>
      </c>
      <c r="D1208" t="s">
        <v>6517</v>
      </c>
      <c r="E1208">
        <v>59</v>
      </c>
      <c r="F1208">
        <f>SUMIFS('DAILY RECORDS'!$E$2:$E$19978,'DAILY RECORDS'!$B$2:$B$19978,C1208,'DAILY RECORDS'!$G$2:$G$19978,"INWARD")</f>
        <v>0</v>
      </c>
      <c r="G1208">
        <f>SUMIFS('DAILY RECORDS'!$E$2:$E$19978,'DAILY RECORDS'!$B$2:$B$19978,C1208,'DAILY RECORDS'!$G$2:$G$19978,"OUTWARD")</f>
        <v>10</v>
      </c>
      <c r="H1208">
        <f t="shared" si="18"/>
        <v>49</v>
      </c>
      <c r="I1208" t="s">
        <v>14</v>
      </c>
      <c r="J1208" t="s">
        <v>8637</v>
      </c>
      <c r="K1208" t="s">
        <v>58</v>
      </c>
      <c r="L1208" s="124">
        <v>45733</v>
      </c>
    </row>
    <row r="1209" spans="1:12" x14ac:dyDescent="0.25">
      <c r="A1209">
        <v>1206</v>
      </c>
      <c r="B1209" t="s">
        <v>9992</v>
      </c>
      <c r="C1209" s="14" t="s">
        <v>6478</v>
      </c>
      <c r="D1209" t="s">
        <v>6479</v>
      </c>
      <c r="E1209">
        <v>135</v>
      </c>
      <c r="F1209">
        <f>SUMIFS('DAILY RECORDS'!$E$2:$E$19978,'DAILY RECORDS'!$B$2:$B$19978,C1209,'DAILY RECORDS'!$G$2:$G$19978,"INWARD")</f>
        <v>0</v>
      </c>
      <c r="G1209">
        <f>SUMIFS('DAILY RECORDS'!$E$2:$E$19978,'DAILY RECORDS'!$B$2:$B$19978,C1209,'DAILY RECORDS'!$G$2:$G$19978,"OUTWARD")</f>
        <v>24</v>
      </c>
      <c r="H1209">
        <f t="shared" si="18"/>
        <v>111</v>
      </c>
      <c r="I1209" t="s">
        <v>14</v>
      </c>
      <c r="J1209" t="s">
        <v>8637</v>
      </c>
      <c r="K1209" t="s">
        <v>747</v>
      </c>
      <c r="L1209" s="124">
        <v>45733</v>
      </c>
    </row>
    <row r="1210" spans="1:12" x14ac:dyDescent="0.25">
      <c r="A1210">
        <v>1207</v>
      </c>
      <c r="B1210" t="s">
        <v>9992</v>
      </c>
      <c r="C1210" s="14" t="s">
        <v>6488</v>
      </c>
      <c r="D1210" t="s">
        <v>6489</v>
      </c>
      <c r="E1210">
        <v>384</v>
      </c>
      <c r="F1210">
        <f>SUMIFS('DAILY RECORDS'!$E$2:$E$19978,'DAILY RECORDS'!$B$2:$B$19978,C1210,'DAILY RECORDS'!$G$2:$G$19978,"INWARD")</f>
        <v>495</v>
      </c>
      <c r="G1210">
        <f>SUMIFS('DAILY RECORDS'!$E$2:$E$19978,'DAILY RECORDS'!$B$2:$B$19978,C1210,'DAILY RECORDS'!$G$2:$G$19978,"OUTWARD")</f>
        <v>440</v>
      </c>
      <c r="H1210">
        <f t="shared" si="18"/>
        <v>439</v>
      </c>
      <c r="I1210" t="s">
        <v>14</v>
      </c>
      <c r="J1210" t="s">
        <v>8637</v>
      </c>
      <c r="K1210" t="s">
        <v>736</v>
      </c>
      <c r="L1210" s="124">
        <v>45733</v>
      </c>
    </row>
    <row r="1211" spans="1:12" x14ac:dyDescent="0.25">
      <c r="A1211">
        <v>1208</v>
      </c>
      <c r="B1211" t="s">
        <v>9992</v>
      </c>
      <c r="C1211" s="14" t="s">
        <v>6402</v>
      </c>
      <c r="D1211" t="s">
        <v>6403</v>
      </c>
      <c r="E1211">
        <v>0</v>
      </c>
      <c r="F1211">
        <f>SUMIFS('DAILY RECORDS'!$E$2:$E$19978,'DAILY RECORDS'!$B$2:$B$19978,C1211,'DAILY RECORDS'!$G$2:$G$19978,"INWARD")</f>
        <v>100</v>
      </c>
      <c r="G1211">
        <f>SUMIFS('DAILY RECORDS'!$E$2:$E$19978,'DAILY RECORDS'!$B$2:$B$19978,C1211,'DAILY RECORDS'!$G$2:$G$19978,"OUTWARD")</f>
        <v>25</v>
      </c>
      <c r="H1211">
        <f t="shared" si="18"/>
        <v>75</v>
      </c>
      <c r="I1211" t="s">
        <v>25</v>
      </c>
      <c r="J1211" t="s">
        <v>8637</v>
      </c>
      <c r="K1211" t="s">
        <v>730</v>
      </c>
      <c r="L1211" s="124">
        <v>45733</v>
      </c>
    </row>
    <row r="1212" spans="1:12" x14ac:dyDescent="0.25">
      <c r="A1212">
        <v>1209</v>
      </c>
      <c r="B1212" t="s">
        <v>9992</v>
      </c>
      <c r="C1212" s="14" t="s">
        <v>6484</v>
      </c>
      <c r="D1212" t="s">
        <v>6485</v>
      </c>
      <c r="E1212">
        <v>165</v>
      </c>
      <c r="F1212">
        <f>SUMIFS('DAILY RECORDS'!$E$2:$E$19978,'DAILY RECORDS'!$B$2:$B$19978,C1212,'DAILY RECORDS'!$G$2:$G$19978,"INWARD")</f>
        <v>0</v>
      </c>
      <c r="G1212">
        <f>SUMIFS('DAILY RECORDS'!$E$2:$E$19978,'DAILY RECORDS'!$B$2:$B$19978,C1212,'DAILY RECORDS'!$G$2:$G$19978,"OUTWARD")</f>
        <v>30</v>
      </c>
      <c r="H1212">
        <f t="shared" si="18"/>
        <v>135</v>
      </c>
      <c r="I1212" t="s">
        <v>14</v>
      </c>
      <c r="J1212" t="s">
        <v>8637</v>
      </c>
      <c r="K1212" t="s">
        <v>733</v>
      </c>
      <c r="L1212" s="124">
        <v>45733</v>
      </c>
    </row>
    <row r="1213" spans="1:12" x14ac:dyDescent="0.25">
      <c r="A1213">
        <v>1210</v>
      </c>
      <c r="B1213" t="s">
        <v>9992</v>
      </c>
      <c r="C1213" s="14" t="s">
        <v>6486</v>
      </c>
      <c r="D1213" t="s">
        <v>6487</v>
      </c>
      <c r="E1213">
        <v>404</v>
      </c>
      <c r="F1213">
        <f>SUMIFS('DAILY RECORDS'!$E$2:$E$19978,'DAILY RECORDS'!$B$2:$B$19978,C1213,'DAILY RECORDS'!$G$2:$G$19978,"INWARD")</f>
        <v>0</v>
      </c>
      <c r="G1213">
        <f>SUMIFS('DAILY RECORDS'!$E$2:$E$19978,'DAILY RECORDS'!$B$2:$B$19978,C1213,'DAILY RECORDS'!$G$2:$G$19978,"OUTWARD")</f>
        <v>80</v>
      </c>
      <c r="H1213">
        <f t="shared" si="18"/>
        <v>324</v>
      </c>
      <c r="I1213" t="s">
        <v>14</v>
      </c>
      <c r="J1213" t="s">
        <v>8637</v>
      </c>
      <c r="K1213" t="s">
        <v>1047</v>
      </c>
      <c r="L1213" s="124">
        <v>45733</v>
      </c>
    </row>
    <row r="1214" spans="1:12" x14ac:dyDescent="0.25">
      <c r="A1214">
        <v>1211</v>
      </c>
      <c r="B1214" t="s">
        <v>9992</v>
      </c>
      <c r="C1214" s="14" t="s">
        <v>6476</v>
      </c>
      <c r="D1214" t="s">
        <v>6477</v>
      </c>
      <c r="E1214">
        <v>272</v>
      </c>
      <c r="F1214">
        <f>SUMIFS('DAILY RECORDS'!$E$2:$E$19978,'DAILY RECORDS'!$B$2:$B$19978,C1214,'DAILY RECORDS'!$G$2:$G$19978,"INWARD")</f>
        <v>0</v>
      </c>
      <c r="G1214">
        <f>SUMIFS('DAILY RECORDS'!$E$2:$E$19978,'DAILY RECORDS'!$B$2:$B$19978,C1214,'DAILY RECORDS'!$G$2:$G$19978,"OUTWARD")</f>
        <v>0</v>
      </c>
      <c r="H1214">
        <f t="shared" si="18"/>
        <v>272</v>
      </c>
      <c r="I1214" t="s">
        <v>14</v>
      </c>
      <c r="J1214" t="s">
        <v>8637</v>
      </c>
      <c r="K1214" t="s">
        <v>1044</v>
      </c>
      <c r="L1214" s="124">
        <v>45733</v>
      </c>
    </row>
    <row r="1215" spans="1:12" x14ac:dyDescent="0.25">
      <c r="A1215">
        <v>1212</v>
      </c>
      <c r="B1215" t="s">
        <v>9997</v>
      </c>
      <c r="C1215" s="14" t="s">
        <v>9365</v>
      </c>
      <c r="D1215" t="s">
        <v>10519</v>
      </c>
      <c r="E1215">
        <v>2</v>
      </c>
      <c r="F1215">
        <f>SUMIFS('DAILY RECORDS'!$E$2:$E$19978,'DAILY RECORDS'!$B$2:$B$19978,C1215,'DAILY RECORDS'!$G$2:$G$19978,"INWARD")</f>
        <v>0</v>
      </c>
      <c r="G1215">
        <f>SUMIFS('DAILY RECORDS'!$E$2:$E$19978,'DAILY RECORDS'!$B$2:$B$19978,C1215,'DAILY RECORDS'!$G$2:$G$19978,"OUTWARD")</f>
        <v>0</v>
      </c>
      <c r="H1215">
        <f t="shared" si="18"/>
        <v>2</v>
      </c>
      <c r="I1215" t="s">
        <v>25</v>
      </c>
      <c r="J1215" t="s">
        <v>8637</v>
      </c>
      <c r="K1215" t="s">
        <v>9514</v>
      </c>
      <c r="L1215" s="124">
        <v>45783</v>
      </c>
    </row>
    <row r="1216" spans="1:12" x14ac:dyDescent="0.25">
      <c r="A1216">
        <v>1213</v>
      </c>
      <c r="B1216" t="s">
        <v>9992</v>
      </c>
      <c r="C1216" s="14" t="s">
        <v>6492</v>
      </c>
      <c r="D1216" t="s">
        <v>6493</v>
      </c>
      <c r="E1216">
        <v>332</v>
      </c>
      <c r="F1216">
        <f>SUMIFS('DAILY RECORDS'!$E$2:$E$19978,'DAILY RECORDS'!$B$2:$B$19978,C1216,'DAILY RECORDS'!$G$2:$G$19978,"INWARD")</f>
        <v>0</v>
      </c>
      <c r="G1216">
        <f>SUMIFS('DAILY RECORDS'!$E$2:$E$19978,'DAILY RECORDS'!$B$2:$B$19978,C1216,'DAILY RECORDS'!$G$2:$G$19978,"OUTWARD")</f>
        <v>220</v>
      </c>
      <c r="H1216">
        <f t="shared" si="18"/>
        <v>112</v>
      </c>
      <c r="I1216" t="s">
        <v>14</v>
      </c>
      <c r="J1216" t="s">
        <v>8637</v>
      </c>
      <c r="K1216" t="s">
        <v>62</v>
      </c>
      <c r="L1216" s="124">
        <v>45733</v>
      </c>
    </row>
    <row r="1217" spans="1:12" x14ac:dyDescent="0.25">
      <c r="A1217">
        <v>1214</v>
      </c>
      <c r="B1217" t="s">
        <v>9992</v>
      </c>
      <c r="C1217" s="14" t="s">
        <v>6498</v>
      </c>
      <c r="D1217" t="s">
        <v>6499</v>
      </c>
      <c r="E1217">
        <v>20</v>
      </c>
      <c r="F1217">
        <f>SUMIFS('DAILY RECORDS'!$E$2:$E$19978,'DAILY RECORDS'!$B$2:$B$19978,C1217,'DAILY RECORDS'!$G$2:$G$19978,"INWARD")</f>
        <v>50</v>
      </c>
      <c r="G1217">
        <f>SUMIFS('DAILY RECORDS'!$E$2:$E$19978,'DAILY RECORDS'!$B$2:$B$19978,C1217,'DAILY RECORDS'!$G$2:$G$19978,"OUTWARD")</f>
        <v>10</v>
      </c>
      <c r="H1217">
        <f t="shared" si="18"/>
        <v>60</v>
      </c>
      <c r="I1217" t="s">
        <v>14</v>
      </c>
      <c r="J1217" t="s">
        <v>8637</v>
      </c>
      <c r="K1217" t="s">
        <v>811</v>
      </c>
      <c r="L1217" s="124">
        <v>45733</v>
      </c>
    </row>
    <row r="1218" spans="1:12" x14ac:dyDescent="0.25">
      <c r="A1218">
        <v>1215</v>
      </c>
      <c r="B1218" t="s">
        <v>9992</v>
      </c>
      <c r="C1218" s="14" t="s">
        <v>6496</v>
      </c>
      <c r="D1218" t="s">
        <v>6497</v>
      </c>
      <c r="E1218">
        <v>90</v>
      </c>
      <c r="F1218">
        <f>SUMIFS('DAILY RECORDS'!$E$2:$E$19978,'DAILY RECORDS'!$B$2:$B$19978,C1218,'DAILY RECORDS'!$G$2:$G$19978,"INWARD")</f>
        <v>102</v>
      </c>
      <c r="G1218">
        <f>SUMIFS('DAILY RECORDS'!$E$2:$E$19978,'DAILY RECORDS'!$B$2:$B$19978,C1218,'DAILY RECORDS'!$G$2:$G$19978,"OUTWARD")</f>
        <v>156</v>
      </c>
      <c r="H1218">
        <f t="shared" si="18"/>
        <v>36</v>
      </c>
      <c r="I1218" t="s">
        <v>14</v>
      </c>
      <c r="J1218" t="s">
        <v>8637</v>
      </c>
      <c r="K1218" t="s">
        <v>144</v>
      </c>
      <c r="L1218" s="124">
        <v>45733</v>
      </c>
    </row>
    <row r="1219" spans="1:12" x14ac:dyDescent="0.25">
      <c r="A1219">
        <v>1216</v>
      </c>
      <c r="B1219" t="s">
        <v>9992</v>
      </c>
      <c r="C1219" s="14" t="s">
        <v>6434</v>
      </c>
      <c r="D1219" t="s">
        <v>6435</v>
      </c>
      <c r="E1219">
        <v>40</v>
      </c>
      <c r="F1219">
        <f>SUMIFS('DAILY RECORDS'!$E$2:$E$19978,'DAILY RECORDS'!$B$2:$B$19978,C1219,'DAILY RECORDS'!$G$2:$G$19978,"INWARD")</f>
        <v>30</v>
      </c>
      <c r="G1219">
        <f>SUMIFS('DAILY RECORDS'!$E$2:$E$19978,'DAILY RECORDS'!$B$2:$B$19978,C1219,'DAILY RECORDS'!$G$2:$G$19978,"OUTWARD")</f>
        <v>20</v>
      </c>
      <c r="H1219">
        <f t="shared" si="18"/>
        <v>50</v>
      </c>
      <c r="I1219" t="s">
        <v>14</v>
      </c>
      <c r="J1219" t="s">
        <v>8637</v>
      </c>
      <c r="K1219" t="s">
        <v>9405</v>
      </c>
      <c r="L1219" s="124">
        <v>45733</v>
      </c>
    </row>
    <row r="1220" spans="1:12" x14ac:dyDescent="0.25">
      <c r="A1220">
        <v>1217</v>
      </c>
      <c r="B1220" t="s">
        <v>9992</v>
      </c>
      <c r="C1220" s="14" t="s">
        <v>6500</v>
      </c>
      <c r="D1220" t="s">
        <v>6501</v>
      </c>
      <c r="E1220">
        <v>18</v>
      </c>
      <c r="F1220">
        <f>SUMIFS('DAILY RECORDS'!$E$2:$E$19978,'DAILY RECORDS'!$B$2:$B$19978,C1220,'DAILY RECORDS'!$G$2:$G$19978,"INWARD")</f>
        <v>0</v>
      </c>
      <c r="G1220">
        <f>SUMIFS('DAILY RECORDS'!$E$2:$E$19978,'DAILY RECORDS'!$B$2:$B$19978,C1220,'DAILY RECORDS'!$G$2:$G$19978,"OUTWARD")</f>
        <v>0</v>
      </c>
      <c r="H1220">
        <f t="shared" si="18"/>
        <v>18</v>
      </c>
      <c r="I1220" t="s">
        <v>14</v>
      </c>
      <c r="J1220" t="s">
        <v>8637</v>
      </c>
      <c r="K1220" t="s">
        <v>797</v>
      </c>
      <c r="L1220" s="124">
        <v>45733</v>
      </c>
    </row>
    <row r="1221" spans="1:12" x14ac:dyDescent="0.25">
      <c r="A1221">
        <v>1218</v>
      </c>
      <c r="B1221" t="s">
        <v>9992</v>
      </c>
      <c r="C1221" s="14" t="s">
        <v>6528</v>
      </c>
      <c r="D1221" t="s">
        <v>6529</v>
      </c>
      <c r="E1221">
        <v>47</v>
      </c>
      <c r="F1221">
        <f>SUMIFS('DAILY RECORDS'!$E$2:$E$19978,'DAILY RECORDS'!$B$2:$B$19978,C1221,'DAILY RECORDS'!$G$2:$G$19978,"INWARD")</f>
        <v>0</v>
      </c>
      <c r="G1221">
        <f>SUMIFS('DAILY RECORDS'!$E$2:$E$19978,'DAILY RECORDS'!$B$2:$B$19978,C1221,'DAILY RECORDS'!$G$2:$G$19978,"OUTWARD")</f>
        <v>80</v>
      </c>
      <c r="H1221">
        <f t="shared" ref="H1221:H1284" si="19">(E1221+F1221)-G1221</f>
        <v>-33</v>
      </c>
      <c r="I1221" t="s">
        <v>14</v>
      </c>
      <c r="J1221" t="s">
        <v>8637</v>
      </c>
      <c r="K1221" t="s">
        <v>799</v>
      </c>
      <c r="L1221" s="124">
        <v>45733</v>
      </c>
    </row>
    <row r="1222" spans="1:12" x14ac:dyDescent="0.25">
      <c r="A1222">
        <v>1219</v>
      </c>
      <c r="B1222" t="s">
        <v>9992</v>
      </c>
      <c r="C1222" s="14" t="s">
        <v>6446</v>
      </c>
      <c r="D1222" t="s">
        <v>6447</v>
      </c>
      <c r="E1222">
        <v>30</v>
      </c>
      <c r="F1222">
        <f>SUMIFS('DAILY RECORDS'!$E$2:$E$19978,'DAILY RECORDS'!$B$2:$B$19978,C1222,'DAILY RECORDS'!$G$2:$G$19978,"INWARD")</f>
        <v>0</v>
      </c>
      <c r="G1222">
        <f>SUMIFS('DAILY RECORDS'!$E$2:$E$19978,'DAILY RECORDS'!$B$2:$B$19978,C1222,'DAILY RECORDS'!$G$2:$G$19978,"OUTWARD")</f>
        <v>22</v>
      </c>
      <c r="H1222">
        <f t="shared" si="19"/>
        <v>8</v>
      </c>
      <c r="I1222" t="s">
        <v>14</v>
      </c>
      <c r="J1222" t="s">
        <v>8637</v>
      </c>
      <c r="K1222" t="s">
        <v>8396</v>
      </c>
      <c r="L1222" s="124">
        <v>45733</v>
      </c>
    </row>
    <row r="1223" spans="1:12" x14ac:dyDescent="0.25">
      <c r="A1223">
        <v>1220</v>
      </c>
      <c r="B1223" t="s">
        <v>9992</v>
      </c>
      <c r="C1223" s="14" t="s">
        <v>6584</v>
      </c>
      <c r="D1223" t="s">
        <v>6585</v>
      </c>
      <c r="E1223">
        <v>76</v>
      </c>
      <c r="F1223">
        <f>SUMIFS('DAILY RECORDS'!$E$2:$E$19978,'DAILY RECORDS'!$B$2:$B$19978,C1223,'DAILY RECORDS'!$G$2:$G$19978,"INWARD")</f>
        <v>0</v>
      </c>
      <c r="G1223">
        <f>SUMIFS('DAILY RECORDS'!$E$2:$E$19978,'DAILY RECORDS'!$B$2:$B$19978,C1223,'DAILY RECORDS'!$G$2:$G$19978,"OUTWARD")</f>
        <v>0</v>
      </c>
      <c r="H1223">
        <f t="shared" si="19"/>
        <v>76</v>
      </c>
      <c r="I1223" t="s">
        <v>14</v>
      </c>
      <c r="J1223" t="s">
        <v>8637</v>
      </c>
      <c r="K1223" t="s">
        <v>9404</v>
      </c>
      <c r="L1223" s="124">
        <v>45733</v>
      </c>
    </row>
    <row r="1224" spans="1:12" x14ac:dyDescent="0.25">
      <c r="A1224">
        <v>1221</v>
      </c>
      <c r="B1224" t="s">
        <v>9992</v>
      </c>
      <c r="C1224" s="14" t="s">
        <v>6412</v>
      </c>
      <c r="D1224" t="s">
        <v>6413</v>
      </c>
      <c r="E1224">
        <v>105</v>
      </c>
      <c r="F1224">
        <f>SUMIFS('DAILY RECORDS'!$E$2:$E$19978,'DAILY RECORDS'!$B$2:$B$19978,C1224,'DAILY RECORDS'!$G$2:$G$19978,"INWARD")</f>
        <v>0</v>
      </c>
      <c r="G1224">
        <f>SUMIFS('DAILY RECORDS'!$E$2:$E$19978,'DAILY RECORDS'!$B$2:$B$19978,C1224,'DAILY RECORDS'!$G$2:$G$19978,"OUTWARD")</f>
        <v>181</v>
      </c>
      <c r="H1224">
        <f t="shared" si="19"/>
        <v>-76</v>
      </c>
      <c r="I1224" t="s">
        <v>25</v>
      </c>
      <c r="J1224" t="s">
        <v>8637</v>
      </c>
      <c r="K1224" t="s">
        <v>1095</v>
      </c>
      <c r="L1224" s="124">
        <v>45733</v>
      </c>
    </row>
    <row r="1225" spans="1:12" x14ac:dyDescent="0.25">
      <c r="A1225">
        <v>1222</v>
      </c>
      <c r="B1225" t="s">
        <v>9992</v>
      </c>
      <c r="C1225" s="14" t="s">
        <v>6746</v>
      </c>
      <c r="D1225" t="s">
        <v>6747</v>
      </c>
      <c r="E1225">
        <v>25</v>
      </c>
      <c r="F1225">
        <f>SUMIFS('DAILY RECORDS'!$E$2:$E$19978,'DAILY RECORDS'!$B$2:$B$19978,C1225,'DAILY RECORDS'!$G$2:$G$19978,"INWARD")</f>
        <v>0</v>
      </c>
      <c r="G1225">
        <f>SUMIFS('DAILY RECORDS'!$E$2:$E$19978,'DAILY RECORDS'!$B$2:$B$19978,C1225,'DAILY RECORDS'!$G$2:$G$19978,"OUTWARD")</f>
        <v>0</v>
      </c>
      <c r="H1225">
        <f t="shared" si="19"/>
        <v>25</v>
      </c>
      <c r="I1225" t="s">
        <v>14</v>
      </c>
      <c r="J1225" t="s">
        <v>8637</v>
      </c>
      <c r="K1225" t="s">
        <v>1098</v>
      </c>
      <c r="L1225" s="124">
        <v>45734</v>
      </c>
    </row>
    <row r="1226" spans="1:12" x14ac:dyDescent="0.25">
      <c r="A1226">
        <v>1223</v>
      </c>
      <c r="B1226" t="s">
        <v>9992</v>
      </c>
      <c r="C1226" s="14" t="s">
        <v>6744</v>
      </c>
      <c r="D1226" t="s">
        <v>6745</v>
      </c>
      <c r="E1226">
        <v>51</v>
      </c>
      <c r="F1226">
        <f>SUMIFS('DAILY RECORDS'!$E$2:$E$19978,'DAILY RECORDS'!$B$2:$B$19978,C1226,'DAILY RECORDS'!$G$2:$G$19978,"INWARD")</f>
        <v>0</v>
      </c>
      <c r="G1226">
        <f>SUMIFS('DAILY RECORDS'!$E$2:$E$19978,'DAILY RECORDS'!$B$2:$B$19978,C1226,'DAILY RECORDS'!$G$2:$G$19978,"OUTWARD")</f>
        <v>0</v>
      </c>
      <c r="H1226">
        <f t="shared" si="19"/>
        <v>51</v>
      </c>
      <c r="I1226" t="s">
        <v>14</v>
      </c>
      <c r="J1226" t="s">
        <v>8637</v>
      </c>
      <c r="K1226" t="s">
        <v>1576</v>
      </c>
      <c r="L1226" s="124">
        <v>45734</v>
      </c>
    </row>
    <row r="1227" spans="1:12" x14ac:dyDescent="0.25">
      <c r="A1227">
        <v>1224</v>
      </c>
      <c r="B1227" t="s">
        <v>9991</v>
      </c>
      <c r="C1227" s="14">
        <v>6283043090</v>
      </c>
      <c r="D1227" t="s">
        <v>10591</v>
      </c>
      <c r="E1227">
        <v>22</v>
      </c>
      <c r="F1227">
        <f>SUMIFS('DAILY RECORDS'!$E$2:$E$19978,'DAILY RECORDS'!$B$2:$B$19978,C1227,'DAILY RECORDS'!$G$2:$G$19978,"INWARD")</f>
        <v>8</v>
      </c>
      <c r="G1227">
        <f>SUMIFS('DAILY RECORDS'!$E$2:$E$19978,'DAILY RECORDS'!$B$2:$B$19978,C1227,'DAILY RECORDS'!$G$2:$G$19978,"OUTWARD")</f>
        <v>14</v>
      </c>
      <c r="H1227">
        <f t="shared" si="19"/>
        <v>16</v>
      </c>
      <c r="I1227" t="s">
        <v>25</v>
      </c>
      <c r="J1227" t="s">
        <v>8637</v>
      </c>
      <c r="K1227" t="s">
        <v>102</v>
      </c>
      <c r="L1227" s="124">
        <v>45736</v>
      </c>
    </row>
    <row r="1228" spans="1:12" x14ac:dyDescent="0.25">
      <c r="A1228">
        <v>1225</v>
      </c>
      <c r="B1228" t="s">
        <v>9991</v>
      </c>
      <c r="C1228" s="14">
        <v>4340446100</v>
      </c>
      <c r="D1228" t="s">
        <v>8725</v>
      </c>
      <c r="E1228">
        <v>9</v>
      </c>
      <c r="F1228">
        <f>SUMIFS('DAILY RECORDS'!$E$2:$E$19978,'DAILY RECORDS'!$B$2:$B$19978,C1228,'DAILY RECORDS'!$G$2:$G$19978,"INWARD")</f>
        <v>1</v>
      </c>
      <c r="G1228">
        <f>SUMIFS('DAILY RECORDS'!$E$2:$E$19978,'DAILY RECORDS'!$B$2:$B$19978,C1228,'DAILY RECORDS'!$G$2:$G$19978,"OUTWARD")</f>
        <v>0</v>
      </c>
      <c r="H1228">
        <f t="shared" si="19"/>
        <v>10</v>
      </c>
      <c r="I1228" t="s">
        <v>25</v>
      </c>
      <c r="J1228" t="s">
        <v>8637</v>
      </c>
      <c r="K1228" t="s">
        <v>99</v>
      </c>
      <c r="L1228" s="124">
        <v>45736</v>
      </c>
    </row>
    <row r="1229" spans="1:12" x14ac:dyDescent="0.25">
      <c r="A1229">
        <v>1226</v>
      </c>
      <c r="B1229" t="s">
        <v>9991</v>
      </c>
      <c r="C1229" s="14">
        <v>2280197100</v>
      </c>
      <c r="D1229" t="s">
        <v>8656</v>
      </c>
      <c r="E1229">
        <v>13</v>
      </c>
      <c r="F1229">
        <f>SUMIFS('DAILY RECORDS'!$E$2:$E$19978,'DAILY RECORDS'!$B$2:$B$19978,C1229,'DAILY RECORDS'!$G$2:$G$19978,"INWARD")</f>
        <v>0</v>
      </c>
      <c r="G1229">
        <f>SUMIFS('DAILY RECORDS'!$E$2:$E$19978,'DAILY RECORDS'!$B$2:$B$19978,C1229,'DAILY RECORDS'!$G$2:$G$19978,"OUTWARD")</f>
        <v>2</v>
      </c>
      <c r="H1229">
        <f t="shared" si="19"/>
        <v>11</v>
      </c>
      <c r="I1229" t="s">
        <v>25</v>
      </c>
      <c r="J1229" t="s">
        <v>8637</v>
      </c>
      <c r="K1229" t="s">
        <v>1726</v>
      </c>
      <c r="L1229" s="124">
        <v>45736</v>
      </c>
    </row>
    <row r="1230" spans="1:12" x14ac:dyDescent="0.25">
      <c r="A1230">
        <v>1227</v>
      </c>
      <c r="B1230" t="s">
        <v>9991</v>
      </c>
      <c r="C1230" s="14">
        <v>3280532100</v>
      </c>
      <c r="D1230" t="s">
        <v>8673</v>
      </c>
      <c r="E1230">
        <v>67</v>
      </c>
      <c r="F1230">
        <f>SUMIFS('DAILY RECORDS'!$E$2:$E$19978,'DAILY RECORDS'!$B$2:$B$19978,C1230,'DAILY RECORDS'!$G$2:$G$19978,"INWARD")</f>
        <v>0</v>
      </c>
      <c r="G1230">
        <f>SUMIFS('DAILY RECORDS'!$E$2:$E$19978,'DAILY RECORDS'!$B$2:$B$19978,C1230,'DAILY RECORDS'!$G$2:$G$19978,"OUTWARD")</f>
        <v>9</v>
      </c>
      <c r="H1230">
        <f t="shared" si="19"/>
        <v>58</v>
      </c>
      <c r="I1230" t="s">
        <v>14</v>
      </c>
      <c r="J1230" t="s">
        <v>8637</v>
      </c>
      <c r="K1230" t="s">
        <v>781</v>
      </c>
      <c r="L1230" s="124">
        <v>45736</v>
      </c>
    </row>
    <row r="1231" spans="1:12" x14ac:dyDescent="0.25">
      <c r="A1231">
        <v>1228</v>
      </c>
      <c r="B1231" t="s">
        <v>9991</v>
      </c>
      <c r="C1231" s="14">
        <v>3280585100</v>
      </c>
      <c r="D1231" t="s">
        <v>8682</v>
      </c>
      <c r="E1231">
        <v>53</v>
      </c>
      <c r="F1231">
        <f>SUMIFS('DAILY RECORDS'!$E$2:$E$19978,'DAILY RECORDS'!$B$2:$B$19978,C1231,'DAILY RECORDS'!$G$2:$G$19978,"INWARD")</f>
        <v>5</v>
      </c>
      <c r="G1231">
        <f>SUMIFS('DAILY RECORDS'!$E$2:$E$19978,'DAILY RECORDS'!$B$2:$B$19978,C1231,'DAILY RECORDS'!$G$2:$G$19978,"OUTWARD")</f>
        <v>23</v>
      </c>
      <c r="H1231">
        <f t="shared" si="19"/>
        <v>35</v>
      </c>
      <c r="I1231" t="s">
        <v>14</v>
      </c>
      <c r="J1231" t="s">
        <v>8637</v>
      </c>
      <c r="K1231" t="s">
        <v>957</v>
      </c>
      <c r="L1231" s="124">
        <v>45736</v>
      </c>
    </row>
    <row r="1232" spans="1:12" x14ac:dyDescent="0.25">
      <c r="A1232">
        <v>1229</v>
      </c>
      <c r="B1232" t="s">
        <v>9991</v>
      </c>
      <c r="C1232" s="14">
        <v>3280574100</v>
      </c>
      <c r="D1232" t="s">
        <v>8680</v>
      </c>
      <c r="E1232">
        <v>35</v>
      </c>
      <c r="F1232">
        <f>SUMIFS('DAILY RECORDS'!$E$2:$E$19978,'DAILY RECORDS'!$B$2:$B$19978,C1232,'DAILY RECORDS'!$G$2:$G$19978,"INWARD")</f>
        <v>44</v>
      </c>
      <c r="G1232">
        <f>SUMIFS('DAILY RECORDS'!$E$2:$E$19978,'DAILY RECORDS'!$B$2:$B$19978,C1232,'DAILY RECORDS'!$G$2:$G$19978,"OUTWARD")</f>
        <v>54</v>
      </c>
      <c r="H1232">
        <f t="shared" si="19"/>
        <v>25</v>
      </c>
      <c r="I1232" t="s">
        <v>14</v>
      </c>
      <c r="J1232" t="s">
        <v>8637</v>
      </c>
      <c r="K1232" t="s">
        <v>92</v>
      </c>
      <c r="L1232" s="124">
        <v>45736</v>
      </c>
    </row>
    <row r="1233" spans="1:12" x14ac:dyDescent="0.25">
      <c r="A1233">
        <v>1230</v>
      </c>
      <c r="B1233" t="s">
        <v>9991</v>
      </c>
      <c r="C1233" s="14">
        <v>3280681100</v>
      </c>
      <c r="D1233" t="s">
        <v>8695</v>
      </c>
      <c r="E1233">
        <v>0</v>
      </c>
      <c r="F1233">
        <f>SUMIFS('DAILY RECORDS'!$E$2:$E$19978,'DAILY RECORDS'!$B$2:$B$19978,C1233,'DAILY RECORDS'!$G$2:$G$19978,"INWARD")</f>
        <v>11</v>
      </c>
      <c r="G1233">
        <f>SUMIFS('DAILY RECORDS'!$E$2:$E$19978,'DAILY RECORDS'!$B$2:$B$19978,C1233,'DAILY RECORDS'!$G$2:$G$19978,"OUTWARD")</f>
        <v>9</v>
      </c>
      <c r="H1233">
        <f t="shared" si="19"/>
        <v>2</v>
      </c>
      <c r="I1233" t="s">
        <v>14</v>
      </c>
      <c r="J1233" t="s">
        <v>8637</v>
      </c>
      <c r="K1233" t="s">
        <v>786</v>
      </c>
      <c r="L1233" s="124">
        <v>45736</v>
      </c>
    </row>
    <row r="1234" spans="1:12" x14ac:dyDescent="0.25">
      <c r="A1234">
        <v>1231</v>
      </c>
      <c r="B1234" t="s">
        <v>9991</v>
      </c>
      <c r="C1234" s="14">
        <v>1280347100</v>
      </c>
      <c r="D1234" t="s">
        <v>10610</v>
      </c>
      <c r="E1234">
        <v>8</v>
      </c>
      <c r="F1234">
        <f>SUMIFS('DAILY RECORDS'!$E$2:$E$19978,'DAILY RECORDS'!$B$2:$B$19978,C1234,'DAILY RECORDS'!$G$2:$G$19978,"INWARD")</f>
        <v>5</v>
      </c>
      <c r="G1234">
        <f>SUMIFS('DAILY RECORDS'!$E$2:$E$19978,'DAILY RECORDS'!$B$2:$B$19978,C1234,'DAILY RECORDS'!$G$2:$G$19978,"OUTWARD")</f>
        <v>13</v>
      </c>
      <c r="H1234">
        <f t="shared" si="19"/>
        <v>0</v>
      </c>
      <c r="I1234" t="s">
        <v>25</v>
      </c>
      <c r="J1234" t="s">
        <v>8637</v>
      </c>
      <c r="K1234" t="s">
        <v>1122</v>
      </c>
      <c r="L1234" s="124">
        <v>45736</v>
      </c>
    </row>
    <row r="1235" spans="1:12" x14ac:dyDescent="0.25">
      <c r="A1235">
        <v>1232</v>
      </c>
      <c r="B1235" t="s">
        <v>9991</v>
      </c>
      <c r="C1235" s="14">
        <v>3280525100</v>
      </c>
      <c r="D1235" t="s">
        <v>8671</v>
      </c>
      <c r="E1235">
        <v>5</v>
      </c>
      <c r="F1235">
        <f>SUMIFS('DAILY RECORDS'!$E$2:$E$19978,'DAILY RECORDS'!$B$2:$B$19978,C1235,'DAILY RECORDS'!$G$2:$G$19978,"INWARD")</f>
        <v>0</v>
      </c>
      <c r="G1235">
        <f>SUMIFS('DAILY RECORDS'!$E$2:$E$19978,'DAILY RECORDS'!$B$2:$B$19978,C1235,'DAILY RECORDS'!$G$2:$G$19978,"OUTWARD")</f>
        <v>0</v>
      </c>
      <c r="H1235">
        <f t="shared" si="19"/>
        <v>5</v>
      </c>
      <c r="I1235" t="s">
        <v>14</v>
      </c>
      <c r="J1235" t="s">
        <v>8637</v>
      </c>
      <c r="K1235" t="s">
        <v>1489</v>
      </c>
      <c r="L1235" s="124">
        <v>45736</v>
      </c>
    </row>
    <row r="1236" spans="1:12" x14ac:dyDescent="0.25">
      <c r="A1236">
        <v>1233</v>
      </c>
      <c r="B1236" t="s">
        <v>9991</v>
      </c>
      <c r="C1236" s="14">
        <v>6283042090</v>
      </c>
      <c r="D1236" t="s">
        <v>8739</v>
      </c>
      <c r="E1236">
        <v>5</v>
      </c>
      <c r="F1236">
        <f>SUMIFS('DAILY RECORDS'!$E$2:$E$19978,'DAILY RECORDS'!$B$2:$B$19978,C1236,'DAILY RECORDS'!$G$2:$G$19978,"INWARD")</f>
        <v>0</v>
      </c>
      <c r="G1236">
        <f>SUMIFS('DAILY RECORDS'!$E$2:$E$19978,'DAILY RECORDS'!$B$2:$B$19978,C1236,'DAILY RECORDS'!$G$2:$G$19978,"OUTWARD")</f>
        <v>1</v>
      </c>
      <c r="H1236">
        <f t="shared" si="19"/>
        <v>4</v>
      </c>
      <c r="I1236" t="s">
        <v>25</v>
      </c>
      <c r="J1236" t="s">
        <v>8637</v>
      </c>
      <c r="K1236" t="s">
        <v>178</v>
      </c>
      <c r="L1236" s="124">
        <v>45736</v>
      </c>
    </row>
    <row r="1237" spans="1:12" x14ac:dyDescent="0.25">
      <c r="A1237">
        <v>1234</v>
      </c>
      <c r="B1237" t="s">
        <v>9991</v>
      </c>
      <c r="C1237" s="14">
        <v>6283049090</v>
      </c>
      <c r="D1237" t="s">
        <v>8742</v>
      </c>
      <c r="E1237">
        <v>0</v>
      </c>
      <c r="F1237">
        <f>SUMIFS('DAILY RECORDS'!$E$2:$E$19978,'DAILY RECORDS'!$B$2:$B$19978,C1237,'DAILY RECORDS'!$G$2:$G$19978,"INWARD")</f>
        <v>1</v>
      </c>
      <c r="G1237">
        <f>SUMIFS('DAILY RECORDS'!$E$2:$E$19978,'DAILY RECORDS'!$B$2:$B$19978,C1237,'DAILY RECORDS'!$G$2:$G$19978,"OUTWARD")</f>
        <v>1</v>
      </c>
      <c r="H1237">
        <f t="shared" si="19"/>
        <v>0</v>
      </c>
      <c r="I1237" t="s">
        <v>25</v>
      </c>
      <c r="J1237" t="s">
        <v>8637</v>
      </c>
      <c r="K1237" t="s">
        <v>504</v>
      </c>
      <c r="L1237" s="124">
        <v>45736</v>
      </c>
    </row>
    <row r="1238" spans="1:12" x14ac:dyDescent="0.25">
      <c r="A1238">
        <v>1235</v>
      </c>
      <c r="B1238" t="s">
        <v>9997</v>
      </c>
      <c r="C1238" s="14" t="s">
        <v>8971</v>
      </c>
      <c r="D1238" t="s">
        <v>8961</v>
      </c>
      <c r="E1238">
        <v>0</v>
      </c>
      <c r="F1238">
        <f>SUMIFS('DAILY RECORDS'!$E$2:$E$19978,'DAILY RECORDS'!$B$2:$B$19978,C1238,'DAILY RECORDS'!$G$2:$G$19978,"INWARD")</f>
        <v>0</v>
      </c>
      <c r="G1238">
        <f>SUMIFS('DAILY RECORDS'!$E$2:$E$19978,'DAILY RECORDS'!$B$2:$B$19978,C1238,'DAILY RECORDS'!$G$2:$G$19978,"OUTWARD")</f>
        <v>0</v>
      </c>
      <c r="H1238">
        <f t="shared" si="19"/>
        <v>0</v>
      </c>
      <c r="I1238" t="s">
        <v>14</v>
      </c>
      <c r="J1238" t="s">
        <v>8637</v>
      </c>
      <c r="K1238" t="s">
        <v>504</v>
      </c>
      <c r="L1238" s="124">
        <v>45783</v>
      </c>
    </row>
    <row r="1239" spans="1:12" x14ac:dyDescent="0.25">
      <c r="A1239">
        <v>1236</v>
      </c>
      <c r="B1239" t="s">
        <v>9991</v>
      </c>
      <c r="C1239" s="14">
        <v>2280272100</v>
      </c>
      <c r="D1239" t="s">
        <v>11368</v>
      </c>
      <c r="E1239">
        <v>0</v>
      </c>
      <c r="F1239">
        <f>SUMIFS('DAILY RECORDS'!$E$2:$E$19978,'DAILY RECORDS'!$B$2:$B$19978,C1239,'DAILY RECORDS'!$G$2:$G$19978,"INWARD")</f>
        <v>12</v>
      </c>
      <c r="G1239">
        <f>SUMIFS('DAILY RECORDS'!$E$2:$E$19978,'DAILY RECORDS'!$B$2:$B$19978,C1239,'DAILY RECORDS'!$G$2:$G$19978,"OUTWARD")</f>
        <v>5</v>
      </c>
      <c r="H1239">
        <f t="shared" si="19"/>
        <v>7</v>
      </c>
      <c r="I1239" t="s">
        <v>14</v>
      </c>
      <c r="J1239" t="s">
        <v>8637</v>
      </c>
      <c r="K1239" t="s">
        <v>504</v>
      </c>
      <c r="L1239" s="124">
        <v>45798</v>
      </c>
    </row>
    <row r="1240" spans="1:12" x14ac:dyDescent="0.25">
      <c r="A1240">
        <v>1237</v>
      </c>
      <c r="B1240" t="s">
        <v>9991</v>
      </c>
      <c r="C1240" s="14">
        <v>2280200100</v>
      </c>
      <c r="D1240" t="s">
        <v>8657</v>
      </c>
      <c r="E1240">
        <v>2</v>
      </c>
      <c r="F1240">
        <f>SUMIFS('DAILY RECORDS'!$E$2:$E$19978,'DAILY RECORDS'!$B$2:$B$19978,C1240,'DAILY RECORDS'!$G$2:$G$19978,"INWARD")</f>
        <v>0</v>
      </c>
      <c r="G1240">
        <f>SUMIFS('DAILY RECORDS'!$E$2:$E$19978,'DAILY RECORDS'!$B$2:$B$19978,C1240,'DAILY RECORDS'!$G$2:$G$19978,"OUTWARD")</f>
        <v>0</v>
      </c>
      <c r="H1240">
        <f t="shared" si="19"/>
        <v>2</v>
      </c>
      <c r="I1240" t="s">
        <v>25</v>
      </c>
      <c r="J1240" t="s">
        <v>8637</v>
      </c>
      <c r="K1240" t="s">
        <v>505</v>
      </c>
      <c r="L1240" s="124">
        <v>45736</v>
      </c>
    </row>
    <row r="1241" spans="1:12" x14ac:dyDescent="0.25">
      <c r="A1241">
        <v>1238</v>
      </c>
      <c r="B1241" t="s">
        <v>9991</v>
      </c>
      <c r="C1241" s="14">
        <v>3280669100</v>
      </c>
      <c r="D1241" t="s">
        <v>8691</v>
      </c>
      <c r="E1241">
        <v>23</v>
      </c>
      <c r="F1241">
        <f>SUMIFS('DAILY RECORDS'!$E$2:$E$19978,'DAILY RECORDS'!$B$2:$B$19978,C1241,'DAILY RECORDS'!$G$2:$G$19978,"INWARD")</f>
        <v>26</v>
      </c>
      <c r="G1241">
        <f>SUMIFS('DAILY RECORDS'!$E$2:$E$19978,'DAILY RECORDS'!$B$2:$B$19978,C1241,'DAILY RECORDS'!$G$2:$G$19978,"OUTWARD")</f>
        <v>10</v>
      </c>
      <c r="H1241">
        <f t="shared" si="19"/>
        <v>39</v>
      </c>
      <c r="I1241" t="s">
        <v>14</v>
      </c>
      <c r="J1241" t="s">
        <v>8637</v>
      </c>
      <c r="K1241" t="s">
        <v>490</v>
      </c>
      <c r="L1241" s="124">
        <v>45736</v>
      </c>
    </row>
    <row r="1242" spans="1:12" x14ac:dyDescent="0.25">
      <c r="A1242">
        <v>1239</v>
      </c>
      <c r="B1242" t="s">
        <v>9991</v>
      </c>
      <c r="C1242" s="14">
        <v>3280531100</v>
      </c>
      <c r="D1242" t="s">
        <v>8672</v>
      </c>
      <c r="E1242">
        <v>20</v>
      </c>
      <c r="F1242">
        <f>SUMIFS('DAILY RECORDS'!$E$2:$E$19978,'DAILY RECORDS'!$B$2:$B$19978,C1242,'DAILY RECORDS'!$G$2:$G$19978,"INWARD")</f>
        <v>0</v>
      </c>
      <c r="G1242">
        <f>SUMIFS('DAILY RECORDS'!$E$2:$E$19978,'DAILY RECORDS'!$B$2:$B$19978,C1242,'DAILY RECORDS'!$G$2:$G$19978,"OUTWARD")</f>
        <v>4</v>
      </c>
      <c r="H1242">
        <f t="shared" si="19"/>
        <v>16</v>
      </c>
      <c r="I1242" t="s">
        <v>14</v>
      </c>
      <c r="J1242" t="s">
        <v>8637</v>
      </c>
      <c r="K1242" t="s">
        <v>493</v>
      </c>
      <c r="L1242" s="124">
        <v>45736</v>
      </c>
    </row>
    <row r="1243" spans="1:12" x14ac:dyDescent="0.25">
      <c r="A1243">
        <v>1240</v>
      </c>
      <c r="B1243" t="s">
        <v>9991</v>
      </c>
      <c r="C1243" s="14">
        <v>3240491100</v>
      </c>
      <c r="D1243" t="s">
        <v>10525</v>
      </c>
      <c r="E1243">
        <v>10</v>
      </c>
      <c r="F1243">
        <f>SUMIFS('DAILY RECORDS'!$E$2:$E$19978,'DAILY RECORDS'!$B$2:$B$19978,C1243,'DAILY RECORDS'!$G$2:$G$19978,"INWARD")</f>
        <v>0</v>
      </c>
      <c r="G1243">
        <f>SUMIFS('DAILY RECORDS'!$E$2:$E$19978,'DAILY RECORDS'!$B$2:$B$19978,C1243,'DAILY RECORDS'!$G$2:$G$19978,"OUTWARD")</f>
        <v>4</v>
      </c>
      <c r="H1243">
        <f t="shared" si="19"/>
        <v>6</v>
      </c>
      <c r="I1243" t="s">
        <v>14</v>
      </c>
      <c r="J1243" t="s">
        <v>8637</v>
      </c>
      <c r="K1243" t="s">
        <v>496</v>
      </c>
      <c r="L1243" s="124">
        <v>45736</v>
      </c>
    </row>
    <row r="1244" spans="1:12" x14ac:dyDescent="0.25">
      <c r="A1244">
        <v>1241</v>
      </c>
      <c r="B1244" t="s">
        <v>9991</v>
      </c>
      <c r="C1244" s="14">
        <v>6243089090</v>
      </c>
      <c r="D1244" t="s">
        <v>10590</v>
      </c>
      <c r="E1244">
        <v>0</v>
      </c>
      <c r="F1244">
        <f>SUMIFS('DAILY RECORDS'!$E$2:$E$19978,'DAILY RECORDS'!$B$2:$B$19978,C1244,'DAILY RECORDS'!$G$2:$G$19978,"INWARD")</f>
        <v>4</v>
      </c>
      <c r="G1244">
        <f>SUMIFS('DAILY RECORDS'!$E$2:$E$19978,'DAILY RECORDS'!$B$2:$B$19978,C1244,'DAILY RECORDS'!$G$2:$G$19978,"OUTWARD")</f>
        <v>0</v>
      </c>
      <c r="H1244">
        <f t="shared" si="19"/>
        <v>4</v>
      </c>
      <c r="I1244" t="s">
        <v>14</v>
      </c>
      <c r="J1244" t="s">
        <v>8637</v>
      </c>
      <c r="K1244" t="s">
        <v>499</v>
      </c>
      <c r="L1244" s="124">
        <v>45736</v>
      </c>
    </row>
    <row r="1245" spans="1:12" x14ac:dyDescent="0.25">
      <c r="A1245">
        <v>1242</v>
      </c>
      <c r="B1245" t="s">
        <v>9991</v>
      </c>
      <c r="C1245" s="14" t="s">
        <v>10324</v>
      </c>
      <c r="D1245" t="s">
        <v>8707</v>
      </c>
      <c r="E1245">
        <v>14</v>
      </c>
      <c r="F1245">
        <f>SUMIFS('DAILY RECORDS'!$E$2:$E$19978,'DAILY RECORDS'!$B$2:$B$19978,C1245,'DAILY RECORDS'!$G$2:$G$19978,"INWARD")</f>
        <v>20</v>
      </c>
      <c r="G1245">
        <f>SUMIFS('DAILY RECORDS'!$E$2:$E$19978,'DAILY RECORDS'!$B$2:$B$19978,C1245,'DAILY RECORDS'!$G$2:$G$19978,"OUTWARD")</f>
        <v>12</v>
      </c>
      <c r="H1245">
        <f t="shared" si="19"/>
        <v>22</v>
      </c>
      <c r="I1245" t="s">
        <v>14</v>
      </c>
      <c r="J1245" t="s">
        <v>8637</v>
      </c>
      <c r="K1245" t="s">
        <v>68</v>
      </c>
      <c r="L1245" s="124">
        <v>45736</v>
      </c>
    </row>
    <row r="1246" spans="1:12" x14ac:dyDescent="0.25">
      <c r="A1246">
        <v>1243</v>
      </c>
      <c r="B1246" t="s">
        <v>9991</v>
      </c>
      <c r="C1246" s="14">
        <v>3280539100</v>
      </c>
      <c r="D1246" t="s">
        <v>8675</v>
      </c>
      <c r="E1246">
        <v>9</v>
      </c>
      <c r="F1246">
        <f>SUMIFS('DAILY RECORDS'!$E$2:$E$19978,'DAILY RECORDS'!$B$2:$B$19978,C1246,'DAILY RECORDS'!$G$2:$G$19978,"INWARD")</f>
        <v>0</v>
      </c>
      <c r="G1246">
        <f>SUMIFS('DAILY RECORDS'!$E$2:$E$19978,'DAILY RECORDS'!$B$2:$B$19978,C1246,'DAILY RECORDS'!$G$2:$G$19978,"OUTWARD")</f>
        <v>4</v>
      </c>
      <c r="H1246">
        <f t="shared" si="19"/>
        <v>5</v>
      </c>
      <c r="I1246" t="s">
        <v>14</v>
      </c>
      <c r="J1246" t="s">
        <v>8637</v>
      </c>
      <c r="K1246" t="s">
        <v>479</v>
      </c>
      <c r="L1246" s="124">
        <v>45736</v>
      </c>
    </row>
    <row r="1247" spans="1:12" x14ac:dyDescent="0.25">
      <c r="A1247">
        <v>1244</v>
      </c>
      <c r="B1247" t="s">
        <v>9991</v>
      </c>
      <c r="C1247" s="14">
        <v>1240481100</v>
      </c>
      <c r="D1247" t="s">
        <v>9473</v>
      </c>
      <c r="E1247">
        <v>2</v>
      </c>
      <c r="F1247">
        <f>SUMIFS('DAILY RECORDS'!$E$2:$E$19978,'DAILY RECORDS'!$B$2:$B$19978,C1247,'DAILY RECORDS'!$G$2:$G$19978,"INWARD")</f>
        <v>0</v>
      </c>
      <c r="G1247">
        <f>SUMIFS('DAILY RECORDS'!$E$2:$E$19978,'DAILY RECORDS'!$B$2:$B$19978,C1247,'DAILY RECORDS'!$G$2:$G$19978,"OUTWARD")</f>
        <v>0</v>
      </c>
      <c r="H1247">
        <f t="shared" si="19"/>
        <v>2</v>
      </c>
      <c r="I1247" t="s">
        <v>14</v>
      </c>
      <c r="J1247" t="s">
        <v>8637</v>
      </c>
      <c r="K1247" t="s">
        <v>484</v>
      </c>
      <c r="L1247" s="124">
        <v>45736</v>
      </c>
    </row>
    <row r="1248" spans="1:12" x14ac:dyDescent="0.25">
      <c r="A1248">
        <v>1245</v>
      </c>
      <c r="B1248" t="s">
        <v>9991</v>
      </c>
      <c r="C1248" s="14">
        <v>3280595100</v>
      </c>
      <c r="D1248" t="s">
        <v>8686</v>
      </c>
      <c r="E1248">
        <v>28</v>
      </c>
      <c r="F1248">
        <f>SUMIFS('DAILY RECORDS'!$E$2:$E$19978,'DAILY RECORDS'!$B$2:$B$19978,C1248,'DAILY RECORDS'!$G$2:$G$19978,"INWARD")</f>
        <v>6</v>
      </c>
      <c r="G1248">
        <f>SUMIFS('DAILY RECORDS'!$E$2:$E$19978,'DAILY RECORDS'!$B$2:$B$19978,C1248,'DAILY RECORDS'!$G$2:$G$19978,"OUTWARD")</f>
        <v>8</v>
      </c>
      <c r="H1248">
        <f t="shared" si="19"/>
        <v>26</v>
      </c>
      <c r="I1248" t="s">
        <v>14</v>
      </c>
      <c r="J1248" t="s">
        <v>8637</v>
      </c>
      <c r="K1248" t="s">
        <v>487</v>
      </c>
      <c r="L1248" s="124">
        <v>45736</v>
      </c>
    </row>
    <row r="1249" spans="1:12" x14ac:dyDescent="0.25">
      <c r="A1249">
        <v>1246</v>
      </c>
      <c r="B1249" t="s">
        <v>9991</v>
      </c>
      <c r="C1249" s="14">
        <v>6283048090</v>
      </c>
      <c r="D1249" t="s">
        <v>8741</v>
      </c>
      <c r="E1249">
        <v>0</v>
      </c>
      <c r="F1249">
        <f>SUMIFS('DAILY RECORDS'!$E$2:$E$19978,'DAILY RECORDS'!$B$2:$B$19978,C1249,'DAILY RECORDS'!$G$2:$G$19978,"INWARD")</f>
        <v>1</v>
      </c>
      <c r="G1249">
        <f>SUMIFS('DAILY RECORDS'!$E$2:$E$19978,'DAILY RECORDS'!$B$2:$B$19978,C1249,'DAILY RECORDS'!$G$2:$G$19978,"OUTWARD")</f>
        <v>0</v>
      </c>
      <c r="H1249">
        <f t="shared" si="19"/>
        <v>1</v>
      </c>
      <c r="I1249" t="s">
        <v>25</v>
      </c>
      <c r="J1249" t="s">
        <v>8637</v>
      </c>
      <c r="K1249" t="s">
        <v>184</v>
      </c>
      <c r="L1249" s="124">
        <v>45736</v>
      </c>
    </row>
    <row r="1250" spans="1:12" x14ac:dyDescent="0.25">
      <c r="A1250">
        <v>1247</v>
      </c>
      <c r="B1250" t="s">
        <v>9991</v>
      </c>
      <c r="C1250" s="14">
        <v>6283571090</v>
      </c>
      <c r="D1250" t="s">
        <v>8746</v>
      </c>
      <c r="E1250">
        <v>10</v>
      </c>
      <c r="F1250">
        <f>SUMIFS('DAILY RECORDS'!$E$2:$E$19978,'DAILY RECORDS'!$B$2:$B$19978,C1250,'DAILY RECORDS'!$G$2:$G$19978,"INWARD")</f>
        <v>4</v>
      </c>
      <c r="G1250">
        <f>SUMIFS('DAILY RECORDS'!$E$2:$E$19978,'DAILY RECORDS'!$B$2:$B$19978,C1250,'DAILY RECORDS'!$G$2:$G$19978,"OUTWARD")</f>
        <v>4</v>
      </c>
      <c r="H1250">
        <f t="shared" si="19"/>
        <v>10</v>
      </c>
      <c r="I1250" t="s">
        <v>25</v>
      </c>
      <c r="J1250" t="s">
        <v>8637</v>
      </c>
      <c r="K1250" t="s">
        <v>678</v>
      </c>
      <c r="L1250" s="124">
        <v>45736</v>
      </c>
    </row>
    <row r="1251" spans="1:12" x14ac:dyDescent="0.25">
      <c r="A1251">
        <v>1248</v>
      </c>
      <c r="B1251" t="s">
        <v>9991</v>
      </c>
      <c r="C1251" s="14">
        <v>2280236100</v>
      </c>
      <c r="D1251" t="s">
        <v>8661</v>
      </c>
      <c r="E1251">
        <v>2</v>
      </c>
      <c r="F1251">
        <f>SUMIFS('DAILY RECORDS'!$E$2:$E$19978,'DAILY RECORDS'!$B$2:$B$19978,C1251,'DAILY RECORDS'!$G$2:$G$19978,"INWARD")</f>
        <v>2</v>
      </c>
      <c r="G1251">
        <f>SUMIFS('DAILY RECORDS'!$E$2:$E$19978,'DAILY RECORDS'!$B$2:$B$19978,C1251,'DAILY RECORDS'!$G$2:$G$19978,"OUTWARD")</f>
        <v>2</v>
      </c>
      <c r="H1251">
        <f t="shared" si="19"/>
        <v>2</v>
      </c>
      <c r="I1251" t="s">
        <v>25</v>
      </c>
      <c r="J1251" t="s">
        <v>8637</v>
      </c>
      <c r="K1251" t="s">
        <v>11502</v>
      </c>
      <c r="L1251" s="124">
        <v>45736</v>
      </c>
    </row>
    <row r="1252" spans="1:12" x14ac:dyDescent="0.25">
      <c r="A1252">
        <v>1249</v>
      </c>
      <c r="B1252" t="s">
        <v>9991</v>
      </c>
      <c r="C1252" s="14">
        <v>1280389100</v>
      </c>
      <c r="D1252" t="s">
        <v>8652</v>
      </c>
      <c r="E1252">
        <v>3</v>
      </c>
      <c r="F1252">
        <f>SUMIFS('DAILY RECORDS'!$E$2:$E$19978,'DAILY RECORDS'!$B$2:$B$19978,C1252,'DAILY RECORDS'!$G$2:$G$19978,"INWARD")</f>
        <v>6</v>
      </c>
      <c r="G1252">
        <f>SUMIFS('DAILY RECORDS'!$E$2:$E$19978,'DAILY RECORDS'!$B$2:$B$19978,C1252,'DAILY RECORDS'!$G$2:$G$19978,"OUTWARD")</f>
        <v>4</v>
      </c>
      <c r="H1252">
        <f t="shared" si="19"/>
        <v>5</v>
      </c>
      <c r="I1252" t="s">
        <v>25</v>
      </c>
      <c r="J1252" t="s">
        <v>8637</v>
      </c>
      <c r="K1252" t="s">
        <v>71</v>
      </c>
      <c r="L1252" s="124">
        <v>45736</v>
      </c>
    </row>
    <row r="1253" spans="1:12" x14ac:dyDescent="0.25">
      <c r="A1253">
        <v>1250</v>
      </c>
      <c r="B1253" t="s">
        <v>9991</v>
      </c>
      <c r="C1253" s="14">
        <v>1280355100</v>
      </c>
      <c r="D1253" t="s">
        <v>8649</v>
      </c>
      <c r="E1253">
        <v>6</v>
      </c>
      <c r="F1253">
        <f>SUMIFS('DAILY RECORDS'!$E$2:$E$19978,'DAILY RECORDS'!$B$2:$B$19978,C1253,'DAILY RECORDS'!$G$2:$G$19978,"INWARD")</f>
        <v>6</v>
      </c>
      <c r="G1253">
        <f>SUMIFS('DAILY RECORDS'!$E$2:$E$19978,'DAILY RECORDS'!$B$2:$B$19978,C1253,'DAILY RECORDS'!$G$2:$G$19978,"OUTWARD")</f>
        <v>7</v>
      </c>
      <c r="H1253">
        <f t="shared" si="19"/>
        <v>5</v>
      </c>
      <c r="I1253" t="s">
        <v>25</v>
      </c>
      <c r="J1253" t="s">
        <v>8637</v>
      </c>
      <c r="K1253" t="s">
        <v>670</v>
      </c>
      <c r="L1253" s="124">
        <v>45736</v>
      </c>
    </row>
    <row r="1254" spans="1:12" x14ac:dyDescent="0.25">
      <c r="A1254">
        <v>1251</v>
      </c>
      <c r="B1254" t="s">
        <v>9991</v>
      </c>
      <c r="C1254" s="14">
        <v>1280314100</v>
      </c>
      <c r="D1254" t="s">
        <v>8645</v>
      </c>
      <c r="E1254">
        <v>8</v>
      </c>
      <c r="F1254">
        <f>SUMIFS('DAILY RECORDS'!$E$2:$E$19978,'DAILY RECORDS'!$B$2:$B$19978,C1254,'DAILY RECORDS'!$G$2:$G$19978,"INWARD")</f>
        <v>1</v>
      </c>
      <c r="G1254">
        <f>SUMIFS('DAILY RECORDS'!$E$2:$E$19978,'DAILY RECORDS'!$B$2:$B$19978,C1254,'DAILY RECORDS'!$G$2:$G$19978,"OUTWARD")</f>
        <v>0</v>
      </c>
      <c r="H1254">
        <f t="shared" si="19"/>
        <v>9</v>
      </c>
      <c r="I1254" t="s">
        <v>14</v>
      </c>
      <c r="J1254" t="s">
        <v>8637</v>
      </c>
      <c r="K1254" t="s">
        <v>675</v>
      </c>
      <c r="L1254" s="124">
        <v>45736</v>
      </c>
    </row>
    <row r="1255" spans="1:12" x14ac:dyDescent="0.25">
      <c r="A1255">
        <v>1252</v>
      </c>
      <c r="B1255" t="s">
        <v>9991</v>
      </c>
      <c r="C1255" s="14">
        <v>4341143100</v>
      </c>
      <c r="D1255" t="s">
        <v>8734</v>
      </c>
      <c r="E1255">
        <v>15</v>
      </c>
      <c r="F1255">
        <f>SUMIFS('DAILY RECORDS'!$E$2:$E$19978,'DAILY RECORDS'!$B$2:$B$19978,C1255,'DAILY RECORDS'!$G$2:$G$19978,"INWARD")</f>
        <v>26</v>
      </c>
      <c r="G1255">
        <f>SUMIFS('DAILY RECORDS'!$E$2:$E$19978,'DAILY RECORDS'!$B$2:$B$19978,C1255,'DAILY RECORDS'!$G$2:$G$19978,"OUTWARD")</f>
        <v>22</v>
      </c>
      <c r="H1255">
        <f t="shared" si="19"/>
        <v>19</v>
      </c>
      <c r="I1255" t="s">
        <v>14</v>
      </c>
      <c r="J1255" t="s">
        <v>8637</v>
      </c>
      <c r="K1255" t="s">
        <v>11285</v>
      </c>
      <c r="L1255" s="124">
        <v>45736</v>
      </c>
    </row>
    <row r="1256" spans="1:12" x14ac:dyDescent="0.25">
      <c r="A1256">
        <v>1253</v>
      </c>
      <c r="B1256" t="s">
        <v>9991</v>
      </c>
      <c r="C1256" s="14">
        <v>3280606100</v>
      </c>
      <c r="D1256" t="s">
        <v>10520</v>
      </c>
      <c r="E1256">
        <v>13</v>
      </c>
      <c r="F1256">
        <f>SUMIFS('DAILY RECORDS'!$E$2:$E$19978,'DAILY RECORDS'!$B$2:$B$19978,C1256,'DAILY RECORDS'!$G$2:$G$19978,"INWARD")</f>
        <v>35</v>
      </c>
      <c r="G1256">
        <f>SUMIFS('DAILY RECORDS'!$E$2:$E$19978,'DAILY RECORDS'!$B$2:$B$19978,C1256,'DAILY RECORDS'!$G$2:$G$19978,"OUTWARD")</f>
        <v>33</v>
      </c>
      <c r="H1256">
        <f t="shared" si="19"/>
        <v>15</v>
      </c>
      <c r="I1256" t="s">
        <v>14</v>
      </c>
      <c r="J1256" t="s">
        <v>8637</v>
      </c>
      <c r="K1256" t="s">
        <v>74</v>
      </c>
      <c r="L1256" s="124">
        <v>45736</v>
      </c>
    </row>
    <row r="1257" spans="1:12" x14ac:dyDescent="0.25">
      <c r="A1257">
        <v>1254</v>
      </c>
      <c r="B1257" t="s">
        <v>9991</v>
      </c>
      <c r="C1257" s="14">
        <v>3280825100</v>
      </c>
      <c r="D1257" t="s">
        <v>8700</v>
      </c>
      <c r="E1257">
        <v>4</v>
      </c>
      <c r="F1257">
        <f>SUMIFS('DAILY RECORDS'!$E$2:$E$19978,'DAILY RECORDS'!$B$2:$B$19978,C1257,'DAILY RECORDS'!$G$2:$G$19978,"INWARD")</f>
        <v>12</v>
      </c>
      <c r="G1257">
        <f>SUMIFS('DAILY RECORDS'!$E$2:$E$19978,'DAILY RECORDS'!$B$2:$B$19978,C1257,'DAILY RECORDS'!$G$2:$G$19978,"OUTWARD")</f>
        <v>9</v>
      </c>
      <c r="H1257">
        <f t="shared" si="19"/>
        <v>7</v>
      </c>
      <c r="I1257" t="s">
        <v>14</v>
      </c>
      <c r="J1257" t="s">
        <v>8637</v>
      </c>
      <c r="K1257" t="s">
        <v>665</v>
      </c>
      <c r="L1257" s="124">
        <v>45736</v>
      </c>
    </row>
    <row r="1258" spans="1:12" x14ac:dyDescent="0.25">
      <c r="A1258">
        <v>1255</v>
      </c>
      <c r="B1258" t="s">
        <v>9991</v>
      </c>
      <c r="C1258" s="14">
        <v>3310311100</v>
      </c>
      <c r="D1258" t="s">
        <v>8711</v>
      </c>
      <c r="E1258">
        <v>0</v>
      </c>
      <c r="F1258">
        <f>SUMIFS('DAILY RECORDS'!$E$2:$E$19978,'DAILY RECORDS'!$B$2:$B$19978,C1258,'DAILY RECORDS'!$G$2:$G$19978,"INWARD")</f>
        <v>0</v>
      </c>
      <c r="G1258">
        <f>SUMIFS('DAILY RECORDS'!$E$2:$E$19978,'DAILY RECORDS'!$B$2:$B$19978,C1258,'DAILY RECORDS'!$G$2:$G$19978,"OUTWARD")</f>
        <v>0</v>
      </c>
      <c r="H1258">
        <f t="shared" si="19"/>
        <v>0</v>
      </c>
      <c r="I1258" t="s">
        <v>14</v>
      </c>
      <c r="J1258" t="s">
        <v>8637</v>
      </c>
      <c r="K1258" t="s">
        <v>9520</v>
      </c>
      <c r="L1258" s="124">
        <v>45736</v>
      </c>
    </row>
    <row r="1259" spans="1:12" x14ac:dyDescent="0.25">
      <c r="A1259">
        <v>1256</v>
      </c>
      <c r="B1259" t="s">
        <v>9991</v>
      </c>
      <c r="C1259" s="14">
        <v>3280556100</v>
      </c>
      <c r="D1259" t="s">
        <v>8678</v>
      </c>
      <c r="E1259">
        <v>19</v>
      </c>
      <c r="F1259">
        <f>SUMIFS('DAILY RECORDS'!$E$2:$E$19978,'DAILY RECORDS'!$B$2:$B$19978,C1259,'DAILY RECORDS'!$G$2:$G$19978,"INWARD")</f>
        <v>20</v>
      </c>
      <c r="G1259">
        <f>SUMIFS('DAILY RECORDS'!$E$2:$E$19978,'DAILY RECORDS'!$B$2:$B$19978,C1259,'DAILY RECORDS'!$G$2:$G$19978,"OUTWARD")</f>
        <v>22</v>
      </c>
      <c r="H1259">
        <f t="shared" si="19"/>
        <v>17</v>
      </c>
      <c r="I1259" t="s">
        <v>14</v>
      </c>
      <c r="J1259" t="s">
        <v>8637</v>
      </c>
      <c r="K1259" t="s">
        <v>11286</v>
      </c>
      <c r="L1259" s="124">
        <v>45736</v>
      </c>
    </row>
    <row r="1260" spans="1:12" x14ac:dyDescent="0.25">
      <c r="A1260">
        <v>1257</v>
      </c>
      <c r="B1260" t="s">
        <v>9991</v>
      </c>
      <c r="C1260" s="14">
        <v>1280370100</v>
      </c>
      <c r="D1260" t="s">
        <v>8651</v>
      </c>
      <c r="E1260">
        <v>2</v>
      </c>
      <c r="F1260">
        <f>SUMIFS('DAILY RECORDS'!$E$2:$E$19978,'DAILY RECORDS'!$B$2:$B$19978,C1260,'DAILY RECORDS'!$G$2:$G$19978,"INWARD")</f>
        <v>0</v>
      </c>
      <c r="G1260">
        <f>SUMIFS('DAILY RECORDS'!$E$2:$E$19978,'DAILY RECORDS'!$B$2:$B$19978,C1260,'DAILY RECORDS'!$G$2:$G$19978,"OUTWARD")</f>
        <v>0</v>
      </c>
      <c r="H1260">
        <f t="shared" si="19"/>
        <v>2</v>
      </c>
      <c r="I1260" t="s">
        <v>14</v>
      </c>
      <c r="J1260" t="s">
        <v>8637</v>
      </c>
      <c r="K1260" t="s">
        <v>200</v>
      </c>
      <c r="L1260" s="124">
        <v>45736</v>
      </c>
    </row>
    <row r="1261" spans="1:12" x14ac:dyDescent="0.25">
      <c r="A1261">
        <v>1258</v>
      </c>
      <c r="B1261" t="s">
        <v>9997</v>
      </c>
      <c r="C1261" s="14" t="s">
        <v>9257</v>
      </c>
      <c r="D1261" t="s">
        <v>8922</v>
      </c>
      <c r="E1261">
        <v>27</v>
      </c>
      <c r="F1261">
        <f>SUMIFS('DAILY RECORDS'!$E$2:$E$19978,'DAILY RECORDS'!$B$2:$B$19978,C1261,'DAILY RECORDS'!$G$2:$G$19978,"INWARD")</f>
        <v>15</v>
      </c>
      <c r="G1261">
        <f>SUMIFS('DAILY RECORDS'!$E$2:$E$19978,'DAILY RECORDS'!$B$2:$B$19978,C1261,'DAILY RECORDS'!$G$2:$G$19978,"OUTWARD")</f>
        <v>42</v>
      </c>
      <c r="H1261">
        <f t="shared" si="19"/>
        <v>0</v>
      </c>
      <c r="I1261" t="s">
        <v>25</v>
      </c>
      <c r="J1261" t="s">
        <v>8637</v>
      </c>
      <c r="K1261" t="s">
        <v>181</v>
      </c>
      <c r="L1261" s="124">
        <v>45743</v>
      </c>
    </row>
    <row r="1262" spans="1:12" x14ac:dyDescent="0.25">
      <c r="A1262">
        <v>1259</v>
      </c>
      <c r="B1262" t="s">
        <v>9997</v>
      </c>
      <c r="C1262" s="14" t="s">
        <v>9345</v>
      </c>
      <c r="D1262" t="s">
        <v>8934</v>
      </c>
      <c r="E1262">
        <v>20</v>
      </c>
      <c r="F1262">
        <f>SUMIFS('DAILY RECORDS'!$E$2:$E$19978,'DAILY RECORDS'!$B$2:$B$19978,C1262,'DAILY RECORDS'!$G$2:$G$19978,"INWARD")</f>
        <v>0</v>
      </c>
      <c r="G1262">
        <f>SUMIFS('DAILY RECORDS'!$E$2:$E$19978,'DAILY RECORDS'!$B$2:$B$19978,C1262,'DAILY RECORDS'!$G$2:$G$19978,"OUTWARD")</f>
        <v>0</v>
      </c>
      <c r="H1262">
        <f t="shared" si="19"/>
        <v>20</v>
      </c>
      <c r="I1262" t="s">
        <v>25</v>
      </c>
      <c r="J1262" t="s">
        <v>8637</v>
      </c>
      <c r="K1262" t="s">
        <v>545</v>
      </c>
      <c r="L1262" s="124">
        <v>45783</v>
      </c>
    </row>
    <row r="1263" spans="1:12" x14ac:dyDescent="0.25">
      <c r="A1263">
        <v>1260</v>
      </c>
      <c r="B1263" t="s">
        <v>9997</v>
      </c>
      <c r="C1263" s="14" t="s">
        <v>9279</v>
      </c>
      <c r="D1263" t="s">
        <v>8931</v>
      </c>
      <c r="E1263">
        <v>19</v>
      </c>
      <c r="F1263">
        <f>SUMIFS('DAILY RECORDS'!$E$2:$E$19978,'DAILY RECORDS'!$B$2:$B$19978,C1263,'DAILY RECORDS'!$G$2:$G$19978,"INWARD")</f>
        <v>30</v>
      </c>
      <c r="G1263">
        <f>SUMIFS('DAILY RECORDS'!$E$2:$E$19978,'DAILY RECORDS'!$B$2:$B$19978,C1263,'DAILY RECORDS'!$G$2:$G$19978,"OUTWARD")</f>
        <v>30</v>
      </c>
      <c r="H1263">
        <f t="shared" si="19"/>
        <v>19</v>
      </c>
      <c r="I1263" t="s">
        <v>25</v>
      </c>
      <c r="J1263" t="s">
        <v>8637</v>
      </c>
      <c r="K1263" t="s">
        <v>564</v>
      </c>
      <c r="L1263" s="124">
        <v>45783</v>
      </c>
    </row>
    <row r="1264" spans="1:12" x14ac:dyDescent="0.25">
      <c r="A1264">
        <v>1261</v>
      </c>
      <c r="B1264" t="s">
        <v>9997</v>
      </c>
      <c r="C1264" s="14" t="s">
        <v>9337</v>
      </c>
      <c r="D1264" t="s">
        <v>8920</v>
      </c>
      <c r="E1264">
        <v>22</v>
      </c>
      <c r="F1264">
        <f>SUMIFS('DAILY RECORDS'!$E$2:$E$19978,'DAILY RECORDS'!$B$2:$B$19978,C1264,'DAILY RECORDS'!$G$2:$G$19978,"INWARD")</f>
        <v>27</v>
      </c>
      <c r="G1264">
        <f>SUMIFS('DAILY RECORDS'!$E$2:$E$19978,'DAILY RECORDS'!$B$2:$B$19978,C1264,'DAILY RECORDS'!$G$2:$G$19978,"OUTWARD")</f>
        <v>27</v>
      </c>
      <c r="H1264">
        <f t="shared" si="19"/>
        <v>22</v>
      </c>
      <c r="I1264" t="s">
        <v>25</v>
      </c>
      <c r="J1264" t="s">
        <v>8637</v>
      </c>
      <c r="K1264" t="s">
        <v>11271</v>
      </c>
      <c r="L1264" s="124">
        <v>45783</v>
      </c>
    </row>
    <row r="1265" spans="1:12" x14ac:dyDescent="0.25">
      <c r="A1265">
        <v>1262</v>
      </c>
      <c r="B1265" t="s">
        <v>9997</v>
      </c>
      <c r="C1265" s="14" t="s">
        <v>9258</v>
      </c>
      <c r="D1265" t="s">
        <v>8928</v>
      </c>
      <c r="E1265">
        <v>22</v>
      </c>
      <c r="F1265">
        <f>SUMIFS('DAILY RECORDS'!$E$2:$E$19978,'DAILY RECORDS'!$B$2:$B$19978,C1265,'DAILY RECORDS'!$G$2:$G$19978,"INWARD")</f>
        <v>12</v>
      </c>
      <c r="G1265">
        <f>SUMIFS('DAILY RECORDS'!$E$2:$E$19978,'DAILY RECORDS'!$B$2:$B$19978,C1265,'DAILY RECORDS'!$G$2:$G$19978,"OUTWARD")</f>
        <v>10</v>
      </c>
      <c r="H1265">
        <f t="shared" si="19"/>
        <v>24</v>
      </c>
      <c r="I1265" t="s">
        <v>25</v>
      </c>
      <c r="J1265" t="s">
        <v>8637</v>
      </c>
      <c r="K1265" t="s">
        <v>11266</v>
      </c>
      <c r="L1265" s="124">
        <v>45743</v>
      </c>
    </row>
    <row r="1266" spans="1:12" x14ac:dyDescent="0.25">
      <c r="A1266">
        <v>1263</v>
      </c>
      <c r="B1266" t="s">
        <v>9997</v>
      </c>
      <c r="C1266" s="14" t="s">
        <v>9340</v>
      </c>
      <c r="D1266" t="s">
        <v>8924</v>
      </c>
      <c r="E1266">
        <v>13</v>
      </c>
      <c r="F1266">
        <f>SUMIFS('DAILY RECORDS'!$E$2:$E$19978,'DAILY RECORDS'!$B$2:$B$19978,C1266,'DAILY RECORDS'!$G$2:$G$19978,"INWARD")</f>
        <v>0</v>
      </c>
      <c r="G1266">
        <f>SUMIFS('DAILY RECORDS'!$E$2:$E$19978,'DAILY RECORDS'!$B$2:$B$19978,C1266,'DAILY RECORDS'!$G$2:$G$19978,"OUTWARD")</f>
        <v>0</v>
      </c>
      <c r="H1266">
        <f t="shared" si="19"/>
        <v>13</v>
      </c>
      <c r="I1266" t="s">
        <v>14</v>
      </c>
      <c r="J1266" t="s">
        <v>8637</v>
      </c>
      <c r="K1266" t="s">
        <v>83</v>
      </c>
      <c r="L1266" s="124">
        <v>45783</v>
      </c>
    </row>
    <row r="1267" spans="1:12" x14ac:dyDescent="0.25">
      <c r="A1267">
        <v>1264</v>
      </c>
      <c r="B1267" t="s">
        <v>9997</v>
      </c>
      <c r="C1267" s="14" t="s">
        <v>9342</v>
      </c>
      <c r="D1267" t="s">
        <v>8927</v>
      </c>
      <c r="E1267">
        <v>8</v>
      </c>
      <c r="F1267">
        <f>SUMIFS('DAILY RECORDS'!$E$2:$E$19978,'DAILY RECORDS'!$B$2:$B$19978,C1267,'DAILY RECORDS'!$G$2:$G$19978,"INWARD")</f>
        <v>0</v>
      </c>
      <c r="G1267">
        <f>SUMIFS('DAILY RECORDS'!$E$2:$E$19978,'DAILY RECORDS'!$B$2:$B$19978,C1267,'DAILY RECORDS'!$G$2:$G$19978,"OUTWARD")</f>
        <v>0</v>
      </c>
      <c r="H1267">
        <f t="shared" si="19"/>
        <v>8</v>
      </c>
      <c r="I1267" t="s">
        <v>14</v>
      </c>
      <c r="J1267" t="s">
        <v>8637</v>
      </c>
      <c r="K1267" t="s">
        <v>80</v>
      </c>
      <c r="L1267" s="124">
        <v>45783</v>
      </c>
    </row>
    <row r="1268" spans="1:12" x14ac:dyDescent="0.25">
      <c r="A1268">
        <v>1265</v>
      </c>
      <c r="B1268" t="s">
        <v>9997</v>
      </c>
      <c r="C1268" s="14" t="s">
        <v>9005</v>
      </c>
      <c r="D1268" t="s">
        <v>8925</v>
      </c>
      <c r="E1268">
        <v>6</v>
      </c>
      <c r="F1268">
        <f>SUMIFS('DAILY RECORDS'!$E$2:$E$19978,'DAILY RECORDS'!$B$2:$B$19978,C1268,'DAILY RECORDS'!$G$2:$G$19978,"INWARD")</f>
        <v>22</v>
      </c>
      <c r="G1268">
        <f>SUMIFS('DAILY RECORDS'!$E$2:$E$19978,'DAILY RECORDS'!$B$2:$B$19978,C1268,'DAILY RECORDS'!$G$2:$G$19978,"OUTWARD")</f>
        <v>12</v>
      </c>
      <c r="H1268">
        <f t="shared" si="19"/>
        <v>16</v>
      </c>
      <c r="I1268" t="s">
        <v>14</v>
      </c>
      <c r="J1268" t="s">
        <v>8637</v>
      </c>
      <c r="K1268" t="s">
        <v>561</v>
      </c>
      <c r="L1268" s="124">
        <v>45783</v>
      </c>
    </row>
    <row r="1269" spans="1:12" x14ac:dyDescent="0.25">
      <c r="A1269">
        <v>1266</v>
      </c>
      <c r="B1269" t="s">
        <v>9997</v>
      </c>
      <c r="C1269" s="14" t="s">
        <v>9367</v>
      </c>
      <c r="D1269" t="s">
        <v>8956</v>
      </c>
      <c r="E1269">
        <v>28</v>
      </c>
      <c r="F1269">
        <f>SUMIFS('DAILY RECORDS'!$E$2:$E$19978,'DAILY RECORDS'!$B$2:$B$19978,C1269,'DAILY RECORDS'!$G$2:$G$19978,"INWARD")</f>
        <v>0</v>
      </c>
      <c r="G1269">
        <f>SUMIFS('DAILY RECORDS'!$E$2:$E$19978,'DAILY RECORDS'!$B$2:$B$19978,C1269,'DAILY RECORDS'!$G$2:$G$19978,"OUTWARD")</f>
        <v>9</v>
      </c>
      <c r="H1269">
        <f t="shared" si="19"/>
        <v>19</v>
      </c>
      <c r="I1269" t="s">
        <v>14</v>
      </c>
      <c r="J1269" t="s">
        <v>8637</v>
      </c>
      <c r="K1269" t="s">
        <v>11267</v>
      </c>
      <c r="L1269" s="124">
        <v>45783</v>
      </c>
    </row>
    <row r="1270" spans="1:12" x14ac:dyDescent="0.25">
      <c r="A1270">
        <v>1267</v>
      </c>
      <c r="B1270" t="s">
        <v>9997</v>
      </c>
      <c r="C1270" s="14" t="s">
        <v>9366</v>
      </c>
      <c r="D1270" t="s">
        <v>8955</v>
      </c>
      <c r="E1270">
        <v>22</v>
      </c>
      <c r="F1270">
        <f>SUMIFS('DAILY RECORDS'!$E$2:$E$19978,'DAILY RECORDS'!$B$2:$B$19978,C1270,'DAILY RECORDS'!$G$2:$G$19978,"INWARD")</f>
        <v>10</v>
      </c>
      <c r="G1270">
        <f>SUMIFS('DAILY RECORDS'!$E$2:$E$19978,'DAILY RECORDS'!$B$2:$B$19978,C1270,'DAILY RECORDS'!$G$2:$G$19978,"OUTWARD")</f>
        <v>10</v>
      </c>
      <c r="H1270">
        <f t="shared" si="19"/>
        <v>22</v>
      </c>
      <c r="I1270" t="s">
        <v>14</v>
      </c>
      <c r="J1270" t="s">
        <v>8637</v>
      </c>
      <c r="K1270" t="s">
        <v>11268</v>
      </c>
      <c r="L1270" s="124">
        <v>45783</v>
      </c>
    </row>
    <row r="1271" spans="1:12" x14ac:dyDescent="0.25">
      <c r="A1271">
        <v>1268</v>
      </c>
      <c r="B1271" t="s">
        <v>9997</v>
      </c>
      <c r="C1271" s="14" t="s">
        <v>9339</v>
      </c>
      <c r="D1271" t="s">
        <v>8923</v>
      </c>
      <c r="E1271">
        <v>21</v>
      </c>
      <c r="F1271">
        <f>SUMIFS('DAILY RECORDS'!$E$2:$E$19978,'DAILY RECORDS'!$B$2:$B$19978,C1271,'DAILY RECORDS'!$G$2:$G$19978,"INWARD")</f>
        <v>30</v>
      </c>
      <c r="G1271">
        <f>SUMIFS('DAILY RECORDS'!$E$2:$E$19978,'DAILY RECORDS'!$B$2:$B$19978,C1271,'DAILY RECORDS'!$G$2:$G$19978,"OUTWARD")</f>
        <v>24</v>
      </c>
      <c r="H1271">
        <f t="shared" si="19"/>
        <v>27</v>
      </c>
      <c r="I1271" t="s">
        <v>14</v>
      </c>
      <c r="J1271" t="s">
        <v>8637</v>
      </c>
      <c r="K1271" t="s">
        <v>89</v>
      </c>
      <c r="L1271" s="124">
        <v>45743</v>
      </c>
    </row>
    <row r="1272" spans="1:12" x14ac:dyDescent="0.25">
      <c r="A1272">
        <v>1269</v>
      </c>
      <c r="B1272" t="s">
        <v>9997</v>
      </c>
      <c r="C1272" s="14" t="s">
        <v>9002</v>
      </c>
      <c r="D1272" t="s">
        <v>8940</v>
      </c>
      <c r="E1272">
        <v>31</v>
      </c>
      <c r="F1272">
        <f>SUMIFS('DAILY RECORDS'!$E$2:$E$19978,'DAILY RECORDS'!$B$2:$B$19978,C1272,'DAILY RECORDS'!$G$2:$G$19978,"INWARD")</f>
        <v>10</v>
      </c>
      <c r="G1272">
        <f>SUMIFS('DAILY RECORDS'!$E$2:$E$19978,'DAILY RECORDS'!$B$2:$B$19978,C1272,'DAILY RECORDS'!$G$2:$G$19978,"OUTWARD")</f>
        <v>20</v>
      </c>
      <c r="H1272">
        <f t="shared" si="19"/>
        <v>21</v>
      </c>
      <c r="I1272" t="s">
        <v>14</v>
      </c>
      <c r="J1272" t="s">
        <v>8637</v>
      </c>
      <c r="K1272" t="s">
        <v>86</v>
      </c>
      <c r="L1272" s="124">
        <v>45783</v>
      </c>
    </row>
    <row r="1273" spans="1:12" x14ac:dyDescent="0.25">
      <c r="A1273">
        <v>1270</v>
      </c>
      <c r="B1273" t="s">
        <v>9997</v>
      </c>
      <c r="C1273" s="14" t="s">
        <v>9335</v>
      </c>
      <c r="D1273" t="s">
        <v>8918</v>
      </c>
      <c r="E1273">
        <v>50</v>
      </c>
      <c r="F1273">
        <f>SUMIFS('DAILY RECORDS'!$E$2:$E$19978,'DAILY RECORDS'!$B$2:$B$19978,C1273,'DAILY RECORDS'!$G$2:$G$19978,"INWARD")</f>
        <v>0</v>
      </c>
      <c r="G1273">
        <f>SUMIFS('DAILY RECORDS'!$E$2:$E$19978,'DAILY RECORDS'!$B$2:$B$19978,C1273,'DAILY RECORDS'!$G$2:$G$19978,"OUTWARD")</f>
        <v>12</v>
      </c>
      <c r="H1273">
        <f t="shared" si="19"/>
        <v>38</v>
      </c>
      <c r="I1273" t="s">
        <v>14</v>
      </c>
      <c r="J1273" t="s">
        <v>8637</v>
      </c>
      <c r="K1273" t="s">
        <v>2302</v>
      </c>
      <c r="L1273" s="124">
        <v>45743</v>
      </c>
    </row>
    <row r="1274" spans="1:12" x14ac:dyDescent="0.25">
      <c r="A1274">
        <v>1271</v>
      </c>
      <c r="B1274" t="s">
        <v>9997</v>
      </c>
      <c r="C1274" s="14" t="s">
        <v>9350</v>
      </c>
      <c r="D1274" t="s">
        <v>8939</v>
      </c>
      <c r="E1274">
        <v>12</v>
      </c>
      <c r="F1274">
        <f>SUMIFS('DAILY RECORDS'!$E$2:$E$19978,'DAILY RECORDS'!$B$2:$B$19978,C1274,'DAILY RECORDS'!$G$2:$G$19978,"INWARD")</f>
        <v>20</v>
      </c>
      <c r="G1274">
        <f>SUMIFS('DAILY RECORDS'!$E$2:$E$19978,'DAILY RECORDS'!$B$2:$B$19978,C1274,'DAILY RECORDS'!$G$2:$G$19978,"OUTWARD")</f>
        <v>22</v>
      </c>
      <c r="H1274">
        <f t="shared" si="19"/>
        <v>10</v>
      </c>
      <c r="I1274" t="s">
        <v>14</v>
      </c>
      <c r="J1274" t="s">
        <v>8637</v>
      </c>
      <c r="K1274" t="s">
        <v>11269</v>
      </c>
      <c r="L1274" s="124">
        <v>45743</v>
      </c>
    </row>
    <row r="1275" spans="1:12" x14ac:dyDescent="0.25">
      <c r="A1275">
        <v>1272</v>
      </c>
      <c r="B1275" t="s">
        <v>9997</v>
      </c>
      <c r="C1275" s="14" t="s">
        <v>9326</v>
      </c>
      <c r="D1275" t="s">
        <v>8908</v>
      </c>
      <c r="E1275">
        <v>29</v>
      </c>
      <c r="F1275">
        <f>SUMIFS('DAILY RECORDS'!$E$2:$E$19978,'DAILY RECORDS'!$B$2:$B$19978,C1275,'DAILY RECORDS'!$G$2:$G$19978,"INWARD")</f>
        <v>0</v>
      </c>
      <c r="G1275">
        <f>SUMIFS('DAILY RECORDS'!$E$2:$E$19978,'DAILY RECORDS'!$B$2:$B$19978,C1275,'DAILY RECORDS'!$G$2:$G$19978,"OUTWARD")</f>
        <v>7</v>
      </c>
      <c r="H1275">
        <f t="shared" si="19"/>
        <v>22</v>
      </c>
      <c r="I1275" t="s">
        <v>14</v>
      </c>
      <c r="J1275" t="s">
        <v>8637</v>
      </c>
      <c r="K1275" t="s">
        <v>175</v>
      </c>
      <c r="L1275" s="124">
        <v>45783</v>
      </c>
    </row>
    <row r="1276" spans="1:12" x14ac:dyDescent="0.25">
      <c r="A1276">
        <v>1273</v>
      </c>
      <c r="B1276" t="s">
        <v>9997</v>
      </c>
      <c r="C1276" s="14" t="s">
        <v>9327</v>
      </c>
      <c r="D1276" t="s">
        <v>8909</v>
      </c>
      <c r="E1276">
        <v>40</v>
      </c>
      <c r="F1276">
        <f>SUMIFS('DAILY RECORDS'!$E$2:$E$19978,'DAILY RECORDS'!$B$2:$B$19978,C1276,'DAILY RECORDS'!$G$2:$G$19978,"INWARD")</f>
        <v>10</v>
      </c>
      <c r="G1276">
        <f>SUMIFS('DAILY RECORDS'!$E$2:$E$19978,'DAILY RECORDS'!$B$2:$B$19978,C1276,'DAILY RECORDS'!$G$2:$G$19978,"OUTWARD")</f>
        <v>16</v>
      </c>
      <c r="H1276">
        <f t="shared" si="19"/>
        <v>34</v>
      </c>
      <c r="I1276" t="s">
        <v>14</v>
      </c>
      <c r="J1276" t="s">
        <v>8637</v>
      </c>
      <c r="K1276" t="s">
        <v>306</v>
      </c>
      <c r="L1276" s="124">
        <v>45743</v>
      </c>
    </row>
    <row r="1277" spans="1:12" x14ac:dyDescent="0.25">
      <c r="A1277">
        <v>1274</v>
      </c>
      <c r="B1277" t="s">
        <v>9997</v>
      </c>
      <c r="C1277" s="14" t="s">
        <v>9323</v>
      </c>
      <c r="D1277" t="s">
        <v>8905</v>
      </c>
      <c r="E1277">
        <v>50</v>
      </c>
      <c r="F1277">
        <f>SUMIFS('DAILY RECORDS'!$E$2:$E$19978,'DAILY RECORDS'!$B$2:$B$19978,C1277,'DAILY RECORDS'!$G$2:$G$19978,"INWARD")</f>
        <v>100</v>
      </c>
      <c r="G1277">
        <f>SUMIFS('DAILY RECORDS'!$E$2:$E$19978,'DAILY RECORDS'!$B$2:$B$19978,C1277,'DAILY RECORDS'!$G$2:$G$19978,"OUTWARD")</f>
        <v>66</v>
      </c>
      <c r="H1277">
        <f t="shared" si="19"/>
        <v>84</v>
      </c>
      <c r="I1277" t="s">
        <v>25</v>
      </c>
      <c r="J1277" t="s">
        <v>8637</v>
      </c>
      <c r="K1277" t="s">
        <v>2299</v>
      </c>
      <c r="L1277" s="124">
        <v>45783</v>
      </c>
    </row>
    <row r="1278" spans="1:12" x14ac:dyDescent="0.25">
      <c r="A1278">
        <v>1275</v>
      </c>
      <c r="B1278" t="s">
        <v>9997</v>
      </c>
      <c r="C1278" s="14" t="s">
        <v>9328</v>
      </c>
      <c r="D1278" t="s">
        <v>8910</v>
      </c>
      <c r="E1278">
        <v>32</v>
      </c>
      <c r="F1278">
        <f>SUMIFS('DAILY RECORDS'!$E$2:$E$19978,'DAILY RECORDS'!$B$2:$B$19978,C1278,'DAILY RECORDS'!$G$2:$G$19978,"INWARD")</f>
        <v>0</v>
      </c>
      <c r="G1278">
        <f>SUMIFS('DAILY RECORDS'!$E$2:$E$19978,'DAILY RECORDS'!$B$2:$B$19978,C1278,'DAILY RECORDS'!$G$2:$G$19978,"OUTWARD")</f>
        <v>0</v>
      </c>
      <c r="H1278">
        <f t="shared" si="19"/>
        <v>32</v>
      </c>
      <c r="I1278" t="s">
        <v>14</v>
      </c>
      <c r="J1278" t="s">
        <v>8637</v>
      </c>
      <c r="K1278" t="s">
        <v>11270</v>
      </c>
      <c r="L1278" s="124">
        <v>45783</v>
      </c>
    </row>
    <row r="1279" spans="1:12" x14ac:dyDescent="0.25">
      <c r="A1279">
        <v>1276</v>
      </c>
      <c r="B1279" t="s">
        <v>9997</v>
      </c>
      <c r="C1279" s="14" t="s">
        <v>9338</v>
      </c>
      <c r="D1279" t="s">
        <v>8921</v>
      </c>
      <c r="E1279">
        <v>12</v>
      </c>
      <c r="F1279">
        <f>SUMIFS('DAILY RECORDS'!$E$2:$E$19978,'DAILY RECORDS'!$B$2:$B$19978,C1279,'DAILY RECORDS'!$G$2:$G$19978,"INWARD")</f>
        <v>0</v>
      </c>
      <c r="G1279">
        <f>SUMIFS('DAILY RECORDS'!$E$2:$E$19978,'DAILY RECORDS'!$B$2:$B$19978,C1279,'DAILY RECORDS'!$G$2:$G$19978,"OUTWARD")</f>
        <v>2</v>
      </c>
      <c r="H1279">
        <f t="shared" si="19"/>
        <v>10</v>
      </c>
      <c r="I1279" t="s">
        <v>25</v>
      </c>
      <c r="J1279" t="s">
        <v>8637</v>
      </c>
      <c r="K1279" t="s">
        <v>138</v>
      </c>
      <c r="L1279" s="124">
        <v>45783</v>
      </c>
    </row>
    <row r="1280" spans="1:12" x14ac:dyDescent="0.25">
      <c r="A1280">
        <v>1277</v>
      </c>
      <c r="B1280" t="s">
        <v>9997</v>
      </c>
      <c r="C1280" s="14" t="s">
        <v>9336</v>
      </c>
      <c r="D1280" t="s">
        <v>8919</v>
      </c>
      <c r="E1280">
        <v>3</v>
      </c>
      <c r="F1280">
        <f>SUMIFS('DAILY RECORDS'!$E$2:$E$19978,'DAILY RECORDS'!$B$2:$B$19978,C1280,'DAILY RECORDS'!$G$2:$G$19978,"INWARD")</f>
        <v>15</v>
      </c>
      <c r="G1280">
        <f>SUMIFS('DAILY RECORDS'!$E$2:$E$19978,'DAILY RECORDS'!$B$2:$B$19978,C1280,'DAILY RECORDS'!$G$2:$G$19978,"OUTWARD")</f>
        <v>6</v>
      </c>
      <c r="H1280">
        <f t="shared" si="19"/>
        <v>12</v>
      </c>
      <c r="I1280" t="s">
        <v>25</v>
      </c>
      <c r="J1280" t="s">
        <v>8637</v>
      </c>
      <c r="K1280" t="s">
        <v>261</v>
      </c>
      <c r="L1280" s="124">
        <v>45783</v>
      </c>
    </row>
    <row r="1281" spans="1:12" x14ac:dyDescent="0.25">
      <c r="A1281">
        <v>1278</v>
      </c>
      <c r="B1281" t="s">
        <v>9997</v>
      </c>
      <c r="C1281" s="14" t="s">
        <v>9282</v>
      </c>
      <c r="D1281" t="s">
        <v>8929</v>
      </c>
      <c r="E1281">
        <v>25</v>
      </c>
      <c r="F1281">
        <f>SUMIFS('DAILY RECORDS'!$E$2:$E$19978,'DAILY RECORDS'!$B$2:$B$19978,C1281,'DAILY RECORDS'!$G$2:$G$19978,"INWARD")</f>
        <v>12</v>
      </c>
      <c r="G1281">
        <f>SUMIFS('DAILY RECORDS'!$E$2:$E$19978,'DAILY RECORDS'!$B$2:$B$19978,C1281,'DAILY RECORDS'!$G$2:$G$19978,"OUTWARD")</f>
        <v>24</v>
      </c>
      <c r="H1281">
        <f t="shared" si="19"/>
        <v>13</v>
      </c>
      <c r="I1281" t="s">
        <v>25</v>
      </c>
      <c r="J1281" t="s">
        <v>8637</v>
      </c>
      <c r="K1281" t="s">
        <v>11272</v>
      </c>
      <c r="L1281" s="124">
        <v>45783</v>
      </c>
    </row>
    <row r="1282" spans="1:12" x14ac:dyDescent="0.25">
      <c r="A1282">
        <v>1279</v>
      </c>
      <c r="B1282" t="s">
        <v>9997</v>
      </c>
      <c r="C1282" s="14" t="s">
        <v>9341</v>
      </c>
      <c r="D1282" t="s">
        <v>8926</v>
      </c>
      <c r="E1282">
        <v>4</v>
      </c>
      <c r="F1282">
        <f>SUMIFS('DAILY RECORDS'!$E$2:$E$19978,'DAILY RECORDS'!$B$2:$B$19978,C1282,'DAILY RECORDS'!$G$2:$G$19978,"INWARD")</f>
        <v>0</v>
      </c>
      <c r="G1282">
        <f>SUMIFS('DAILY RECORDS'!$E$2:$E$19978,'DAILY RECORDS'!$B$2:$B$19978,C1282,'DAILY RECORDS'!$G$2:$G$19978,"OUTWARD")</f>
        <v>0</v>
      </c>
      <c r="H1282">
        <f t="shared" si="19"/>
        <v>4</v>
      </c>
      <c r="I1282" t="s">
        <v>14</v>
      </c>
      <c r="J1282" t="s">
        <v>8637</v>
      </c>
      <c r="K1282" t="s">
        <v>133</v>
      </c>
      <c r="L1282" s="124">
        <v>45783</v>
      </c>
    </row>
    <row r="1283" spans="1:12" x14ac:dyDescent="0.25">
      <c r="A1283">
        <v>1280</v>
      </c>
      <c r="B1283" t="s">
        <v>9997</v>
      </c>
      <c r="C1283" s="14" t="s">
        <v>9376</v>
      </c>
      <c r="D1283" t="s">
        <v>8968</v>
      </c>
      <c r="E1283">
        <v>2</v>
      </c>
      <c r="F1283">
        <f>SUMIFS('DAILY RECORDS'!$E$2:$E$19978,'DAILY RECORDS'!$B$2:$B$19978,C1283,'DAILY RECORDS'!$G$2:$G$19978,"INWARD")</f>
        <v>17</v>
      </c>
      <c r="G1283">
        <f>SUMIFS('DAILY RECORDS'!$E$2:$E$19978,'DAILY RECORDS'!$B$2:$B$19978,C1283,'DAILY RECORDS'!$G$2:$G$19978,"OUTWARD")</f>
        <v>6</v>
      </c>
      <c r="H1283">
        <f t="shared" si="19"/>
        <v>13</v>
      </c>
      <c r="I1283" t="s">
        <v>14</v>
      </c>
      <c r="J1283" t="s">
        <v>8637</v>
      </c>
      <c r="K1283" t="s">
        <v>135</v>
      </c>
      <c r="L1283" s="124">
        <v>45783</v>
      </c>
    </row>
    <row r="1284" spans="1:12" x14ac:dyDescent="0.25">
      <c r="A1284">
        <v>1281</v>
      </c>
      <c r="B1284" t="s">
        <v>9997</v>
      </c>
      <c r="C1284" s="14" t="s">
        <v>9368</v>
      </c>
      <c r="D1284" t="s">
        <v>10523</v>
      </c>
      <c r="E1284">
        <v>4</v>
      </c>
      <c r="F1284">
        <f>SUMIFS('DAILY RECORDS'!$E$2:$E$19978,'DAILY RECORDS'!$B$2:$B$19978,C1284,'DAILY RECORDS'!$G$2:$G$19978,"INWARD")</f>
        <v>0</v>
      </c>
      <c r="G1284">
        <f>SUMIFS('DAILY RECORDS'!$E$2:$E$19978,'DAILY RECORDS'!$B$2:$B$19978,C1284,'DAILY RECORDS'!$G$2:$G$19978,"OUTWARD")</f>
        <v>2</v>
      </c>
      <c r="H1284">
        <f t="shared" si="19"/>
        <v>2</v>
      </c>
      <c r="I1284" t="s">
        <v>14</v>
      </c>
      <c r="J1284" t="s">
        <v>8637</v>
      </c>
      <c r="K1284" t="s">
        <v>2362</v>
      </c>
      <c r="L1284" s="124">
        <v>45783</v>
      </c>
    </row>
    <row r="1285" spans="1:12" x14ac:dyDescent="0.25">
      <c r="A1285">
        <v>1282</v>
      </c>
      <c r="B1285" t="s">
        <v>9997</v>
      </c>
      <c r="C1285" s="14" t="s">
        <v>9374</v>
      </c>
      <c r="D1285" t="s">
        <v>8965</v>
      </c>
      <c r="E1285">
        <v>12</v>
      </c>
      <c r="F1285">
        <f>SUMIFS('DAILY RECORDS'!$E$2:$E$19978,'DAILY RECORDS'!$B$2:$B$19978,C1285,'DAILY RECORDS'!$G$2:$G$19978,"INWARD")</f>
        <v>0</v>
      </c>
      <c r="G1285">
        <f>SUMIFS('DAILY RECORDS'!$E$2:$E$19978,'DAILY RECORDS'!$B$2:$B$19978,C1285,'DAILY RECORDS'!$G$2:$G$19978,"OUTWARD")</f>
        <v>8</v>
      </c>
      <c r="H1285">
        <f t="shared" ref="H1285:H1348" si="20">(E1285+F1285)-G1285</f>
        <v>4</v>
      </c>
      <c r="I1285" t="s">
        <v>14</v>
      </c>
      <c r="J1285" t="s">
        <v>8637</v>
      </c>
      <c r="K1285" t="s">
        <v>2280</v>
      </c>
      <c r="L1285" s="124">
        <v>45783</v>
      </c>
    </row>
    <row r="1286" spans="1:12" x14ac:dyDescent="0.25">
      <c r="A1286">
        <v>1283</v>
      </c>
      <c r="B1286" t="s">
        <v>9997</v>
      </c>
      <c r="C1286" s="14" t="s">
        <v>9265</v>
      </c>
      <c r="D1286" t="s">
        <v>8964</v>
      </c>
      <c r="E1286">
        <v>7</v>
      </c>
      <c r="F1286">
        <f>SUMIFS('DAILY RECORDS'!$E$2:$E$19978,'DAILY RECORDS'!$B$2:$B$19978,C1286,'DAILY RECORDS'!$G$2:$G$19978,"INWARD")</f>
        <v>15</v>
      </c>
      <c r="G1286">
        <f>SUMIFS('DAILY RECORDS'!$E$2:$E$19978,'DAILY RECORDS'!$B$2:$B$19978,C1286,'DAILY RECORDS'!$G$2:$G$19978,"OUTWARD")</f>
        <v>4</v>
      </c>
      <c r="H1286">
        <f t="shared" si="20"/>
        <v>18</v>
      </c>
      <c r="I1286" t="s">
        <v>14</v>
      </c>
      <c r="J1286" t="s">
        <v>8637</v>
      </c>
      <c r="K1286" t="s">
        <v>11273</v>
      </c>
      <c r="L1286" s="124">
        <v>45783</v>
      </c>
    </row>
    <row r="1287" spans="1:12" x14ac:dyDescent="0.25">
      <c r="A1287">
        <v>1284</v>
      </c>
      <c r="B1287" t="s">
        <v>9997</v>
      </c>
      <c r="C1287" s="14" t="s">
        <v>9349</v>
      </c>
      <c r="D1287" t="s">
        <v>8938</v>
      </c>
      <c r="E1287">
        <v>21</v>
      </c>
      <c r="F1287">
        <f>SUMIFS('DAILY RECORDS'!$E$2:$E$19978,'DAILY RECORDS'!$B$2:$B$19978,C1287,'DAILY RECORDS'!$G$2:$G$19978,"INWARD")</f>
        <v>0</v>
      </c>
      <c r="G1287">
        <f>SUMIFS('DAILY RECORDS'!$E$2:$E$19978,'DAILY RECORDS'!$B$2:$B$19978,C1287,'DAILY RECORDS'!$G$2:$G$19978,"OUTWARD")</f>
        <v>0</v>
      </c>
      <c r="H1287">
        <f t="shared" si="20"/>
        <v>21</v>
      </c>
      <c r="I1287" t="s">
        <v>14</v>
      </c>
      <c r="J1287" t="s">
        <v>8637</v>
      </c>
      <c r="K1287" t="s">
        <v>120</v>
      </c>
      <c r="L1287" s="124">
        <v>45743</v>
      </c>
    </row>
    <row r="1288" spans="1:12" x14ac:dyDescent="0.25">
      <c r="A1288">
        <v>1285</v>
      </c>
      <c r="B1288" t="s">
        <v>9997</v>
      </c>
      <c r="C1288" s="14" t="s">
        <v>9353</v>
      </c>
      <c r="D1288" t="s">
        <v>8943</v>
      </c>
      <c r="E1288">
        <v>22</v>
      </c>
      <c r="F1288">
        <f>SUMIFS('DAILY RECORDS'!$E$2:$E$19978,'DAILY RECORDS'!$B$2:$B$19978,C1288,'DAILY RECORDS'!$G$2:$G$19978,"INWARD")</f>
        <v>0</v>
      </c>
      <c r="G1288">
        <f>SUMIFS('DAILY RECORDS'!$E$2:$E$19978,'DAILY RECORDS'!$B$2:$B$19978,C1288,'DAILY RECORDS'!$G$2:$G$19978,"OUTWARD")</f>
        <v>6</v>
      </c>
      <c r="H1288">
        <f t="shared" si="20"/>
        <v>16</v>
      </c>
      <c r="I1288" t="s">
        <v>14</v>
      </c>
      <c r="J1288" t="s">
        <v>8637</v>
      </c>
      <c r="K1288" t="s">
        <v>123</v>
      </c>
      <c r="L1288" s="124">
        <v>45743</v>
      </c>
    </row>
    <row r="1289" spans="1:12" x14ac:dyDescent="0.25">
      <c r="A1289">
        <v>1286</v>
      </c>
      <c r="B1289" t="s">
        <v>9997</v>
      </c>
      <c r="C1289" s="14" t="s">
        <v>9355</v>
      </c>
      <c r="D1289" t="s">
        <v>8946</v>
      </c>
      <c r="E1289">
        <v>24</v>
      </c>
      <c r="F1289">
        <f>SUMIFS('DAILY RECORDS'!$E$2:$E$19978,'DAILY RECORDS'!$B$2:$B$19978,C1289,'DAILY RECORDS'!$G$2:$G$19978,"INWARD")</f>
        <v>0</v>
      </c>
      <c r="G1289">
        <f>SUMIFS('DAILY RECORDS'!$E$2:$E$19978,'DAILY RECORDS'!$B$2:$B$19978,C1289,'DAILY RECORDS'!$G$2:$G$19978,"OUTWARD")</f>
        <v>3</v>
      </c>
      <c r="H1289">
        <f t="shared" si="20"/>
        <v>21</v>
      </c>
      <c r="I1289" t="s">
        <v>14</v>
      </c>
      <c r="J1289" t="s">
        <v>8637</v>
      </c>
      <c r="K1289" t="s">
        <v>2359</v>
      </c>
      <c r="L1289" s="124">
        <v>45743</v>
      </c>
    </row>
    <row r="1290" spans="1:12" x14ac:dyDescent="0.25">
      <c r="A1290">
        <v>1287</v>
      </c>
      <c r="B1290" t="s">
        <v>9997</v>
      </c>
      <c r="C1290" s="14" t="s">
        <v>9354</v>
      </c>
      <c r="D1290" t="s">
        <v>8944</v>
      </c>
      <c r="E1290">
        <v>9</v>
      </c>
      <c r="F1290">
        <f>SUMIFS('DAILY RECORDS'!$E$2:$E$19978,'DAILY RECORDS'!$B$2:$B$19978,C1290,'DAILY RECORDS'!$G$2:$G$19978,"INWARD")</f>
        <v>10</v>
      </c>
      <c r="G1290">
        <f>SUMIFS('DAILY RECORDS'!$E$2:$E$19978,'DAILY RECORDS'!$B$2:$B$19978,C1290,'DAILY RECORDS'!$G$2:$G$19978,"OUTWARD")</f>
        <v>1</v>
      </c>
      <c r="H1290">
        <f t="shared" si="20"/>
        <v>18</v>
      </c>
      <c r="I1290" t="s">
        <v>14</v>
      </c>
      <c r="J1290" t="s">
        <v>8637</v>
      </c>
      <c r="K1290" t="s">
        <v>2274</v>
      </c>
      <c r="L1290" s="124">
        <v>45783</v>
      </c>
    </row>
    <row r="1291" spans="1:12" x14ac:dyDescent="0.25">
      <c r="A1291">
        <v>1288</v>
      </c>
      <c r="B1291" t="s">
        <v>9997</v>
      </c>
      <c r="C1291" s="14" t="s">
        <v>9361</v>
      </c>
      <c r="D1291" t="s">
        <v>8952</v>
      </c>
      <c r="E1291">
        <v>8</v>
      </c>
      <c r="F1291">
        <f>SUMIFS('DAILY RECORDS'!$E$2:$E$19978,'DAILY RECORDS'!$B$2:$B$19978,C1291,'DAILY RECORDS'!$G$2:$G$19978,"INWARD")</f>
        <v>25</v>
      </c>
      <c r="G1291">
        <f>SUMIFS('DAILY RECORDS'!$E$2:$E$19978,'DAILY RECORDS'!$B$2:$B$19978,C1291,'DAILY RECORDS'!$G$2:$G$19978,"OUTWARD")</f>
        <v>25</v>
      </c>
      <c r="H1291">
        <f t="shared" si="20"/>
        <v>8</v>
      </c>
      <c r="I1291" t="s">
        <v>14</v>
      </c>
      <c r="J1291" t="s">
        <v>8637</v>
      </c>
      <c r="K1291" t="s">
        <v>2277</v>
      </c>
      <c r="L1291" s="124">
        <v>45783</v>
      </c>
    </row>
    <row r="1292" spans="1:12" x14ac:dyDescent="0.25">
      <c r="A1292">
        <v>1289</v>
      </c>
      <c r="B1292" t="s">
        <v>9997</v>
      </c>
      <c r="C1292" s="14" t="s">
        <v>9356</v>
      </c>
      <c r="D1292" t="s">
        <v>8947</v>
      </c>
      <c r="E1292">
        <v>12</v>
      </c>
      <c r="F1292">
        <f>SUMIFS('DAILY RECORDS'!$E$2:$E$19978,'DAILY RECORDS'!$B$2:$B$19978,C1292,'DAILY RECORDS'!$G$2:$G$19978,"INWARD")</f>
        <v>0</v>
      </c>
      <c r="G1292">
        <f>SUMIFS('DAILY RECORDS'!$E$2:$E$19978,'DAILY RECORDS'!$B$2:$B$19978,C1292,'DAILY RECORDS'!$G$2:$G$19978,"OUTWARD")</f>
        <v>5</v>
      </c>
      <c r="H1292">
        <f t="shared" si="20"/>
        <v>7</v>
      </c>
      <c r="I1292" t="s">
        <v>14</v>
      </c>
      <c r="J1292" t="s">
        <v>8637</v>
      </c>
      <c r="K1292" t="s">
        <v>111</v>
      </c>
      <c r="L1292" s="124">
        <v>45743</v>
      </c>
    </row>
    <row r="1293" spans="1:12" x14ac:dyDescent="0.25">
      <c r="A1293">
        <v>1290</v>
      </c>
      <c r="B1293" t="s">
        <v>9997</v>
      </c>
      <c r="C1293" s="14" t="s">
        <v>9360</v>
      </c>
      <c r="D1293" t="s">
        <v>8951</v>
      </c>
      <c r="E1293">
        <v>11</v>
      </c>
      <c r="F1293">
        <f>SUMIFS('DAILY RECORDS'!$E$2:$E$19978,'DAILY RECORDS'!$B$2:$B$19978,C1293,'DAILY RECORDS'!$G$2:$G$19978,"INWARD")</f>
        <v>0</v>
      </c>
      <c r="G1293">
        <f>SUMIFS('DAILY RECORDS'!$E$2:$E$19978,'DAILY RECORDS'!$B$2:$B$19978,C1293,'DAILY RECORDS'!$G$2:$G$19978,"OUTWARD")</f>
        <v>0</v>
      </c>
      <c r="H1293">
        <f t="shared" si="20"/>
        <v>11</v>
      </c>
      <c r="I1293" t="s">
        <v>14</v>
      </c>
      <c r="J1293" t="s">
        <v>8637</v>
      </c>
      <c r="K1293" t="s">
        <v>114</v>
      </c>
      <c r="L1293" s="124">
        <v>45743</v>
      </c>
    </row>
    <row r="1294" spans="1:12" x14ac:dyDescent="0.25">
      <c r="A1294">
        <v>1291</v>
      </c>
      <c r="B1294" t="s">
        <v>9997</v>
      </c>
      <c r="C1294" s="14" t="s">
        <v>9001</v>
      </c>
      <c r="D1294" t="s">
        <v>8945</v>
      </c>
      <c r="E1294">
        <v>23</v>
      </c>
      <c r="F1294">
        <f>SUMIFS('DAILY RECORDS'!$E$2:$E$19978,'DAILY RECORDS'!$B$2:$B$19978,C1294,'DAILY RECORDS'!$G$2:$G$19978,"INWARD")</f>
        <v>5</v>
      </c>
      <c r="G1294">
        <f>SUMIFS('DAILY RECORDS'!$E$2:$E$19978,'DAILY RECORDS'!$B$2:$B$19978,C1294,'DAILY RECORDS'!$G$2:$G$19978,"OUTWARD")</f>
        <v>10</v>
      </c>
      <c r="H1294">
        <f t="shared" si="20"/>
        <v>18</v>
      </c>
      <c r="I1294" t="s">
        <v>14</v>
      </c>
      <c r="J1294" t="s">
        <v>8637</v>
      </c>
      <c r="K1294" t="s">
        <v>349</v>
      </c>
      <c r="L1294" s="124">
        <v>45743</v>
      </c>
    </row>
    <row r="1295" spans="1:12" x14ac:dyDescent="0.25">
      <c r="A1295">
        <v>1292</v>
      </c>
      <c r="B1295" t="s">
        <v>9997</v>
      </c>
      <c r="C1295" s="14" t="s">
        <v>9359</v>
      </c>
      <c r="D1295" t="s">
        <v>8950</v>
      </c>
      <c r="E1295">
        <v>0</v>
      </c>
      <c r="F1295">
        <f>SUMIFS('DAILY RECORDS'!$E$2:$E$19978,'DAILY RECORDS'!$B$2:$B$19978,C1295,'DAILY RECORDS'!$G$2:$G$19978,"INWARD")</f>
        <v>5</v>
      </c>
      <c r="G1295">
        <f>SUMIFS('DAILY RECORDS'!$E$2:$E$19978,'DAILY RECORDS'!$B$2:$B$19978,C1295,'DAILY RECORDS'!$G$2:$G$19978,"OUTWARD")</f>
        <v>0</v>
      </c>
      <c r="H1295">
        <f t="shared" si="20"/>
        <v>5</v>
      </c>
      <c r="I1295" t="s">
        <v>14</v>
      </c>
      <c r="J1295" t="s">
        <v>8637</v>
      </c>
      <c r="K1295" t="s">
        <v>352</v>
      </c>
      <c r="L1295" s="124">
        <v>45783</v>
      </c>
    </row>
    <row r="1296" spans="1:12" x14ac:dyDescent="0.25">
      <c r="A1296">
        <v>1293</v>
      </c>
      <c r="B1296" t="s">
        <v>9997</v>
      </c>
      <c r="C1296" s="14" t="s">
        <v>9018</v>
      </c>
      <c r="D1296" t="s">
        <v>10521</v>
      </c>
      <c r="E1296">
        <v>75</v>
      </c>
      <c r="F1296">
        <f>SUMIFS('DAILY RECORDS'!$E$2:$E$19978,'DAILY RECORDS'!$B$2:$B$19978,C1296,'DAILY RECORDS'!$G$2:$G$19978,"INWARD")</f>
        <v>25</v>
      </c>
      <c r="G1296">
        <f>SUMIFS('DAILY RECORDS'!$E$2:$E$19978,'DAILY RECORDS'!$B$2:$B$19978,C1296,'DAILY RECORDS'!$G$2:$G$19978,"OUTWARD")</f>
        <v>21</v>
      </c>
      <c r="H1296">
        <f t="shared" si="20"/>
        <v>79</v>
      </c>
      <c r="I1296" t="s">
        <v>14</v>
      </c>
      <c r="J1296" t="s">
        <v>8637</v>
      </c>
      <c r="K1296" t="s">
        <v>117</v>
      </c>
      <c r="L1296" s="124">
        <v>45743</v>
      </c>
    </row>
    <row r="1297" spans="1:12" x14ac:dyDescent="0.25">
      <c r="A1297">
        <v>1294</v>
      </c>
      <c r="B1297" t="s">
        <v>9997</v>
      </c>
      <c r="C1297" s="14" t="s">
        <v>9325</v>
      </c>
      <c r="D1297" t="s">
        <v>8907</v>
      </c>
      <c r="E1297">
        <v>50</v>
      </c>
      <c r="F1297">
        <f>SUMIFS('DAILY RECORDS'!$E$2:$E$19978,'DAILY RECORDS'!$B$2:$B$19978,C1297,'DAILY RECORDS'!$G$2:$G$19978,"INWARD")</f>
        <v>25</v>
      </c>
      <c r="G1297">
        <f>SUMIFS('DAILY RECORDS'!$E$2:$E$19978,'DAILY RECORDS'!$B$2:$B$19978,C1297,'DAILY RECORDS'!$G$2:$G$19978,"OUTWARD")</f>
        <v>8</v>
      </c>
      <c r="H1297">
        <f t="shared" si="20"/>
        <v>67</v>
      </c>
      <c r="I1297" t="s">
        <v>25</v>
      </c>
      <c r="J1297" t="s">
        <v>8637</v>
      </c>
      <c r="K1297" t="s">
        <v>333</v>
      </c>
      <c r="L1297" s="124">
        <v>45743</v>
      </c>
    </row>
    <row r="1298" spans="1:12" x14ac:dyDescent="0.25">
      <c r="A1298">
        <v>1295</v>
      </c>
      <c r="B1298" t="s">
        <v>9997</v>
      </c>
      <c r="C1298" s="14" t="s">
        <v>9324</v>
      </c>
      <c r="D1298" t="s">
        <v>8906</v>
      </c>
      <c r="E1298">
        <v>15</v>
      </c>
      <c r="F1298">
        <f>SUMIFS('DAILY RECORDS'!$E$2:$E$19978,'DAILY RECORDS'!$B$2:$B$19978,C1298,'DAILY RECORDS'!$G$2:$G$19978,"INWARD")</f>
        <v>20</v>
      </c>
      <c r="G1298">
        <f>SUMIFS('DAILY RECORDS'!$E$2:$E$19978,'DAILY RECORDS'!$B$2:$B$19978,C1298,'DAILY RECORDS'!$G$2:$G$19978,"OUTWARD")</f>
        <v>4</v>
      </c>
      <c r="H1298">
        <f t="shared" si="20"/>
        <v>31</v>
      </c>
      <c r="I1298" t="s">
        <v>25</v>
      </c>
      <c r="J1298" t="s">
        <v>8637</v>
      </c>
      <c r="K1298" t="s">
        <v>336</v>
      </c>
      <c r="L1298" s="124">
        <v>45783</v>
      </c>
    </row>
    <row r="1299" spans="1:12" x14ac:dyDescent="0.25">
      <c r="A1299">
        <v>1296</v>
      </c>
      <c r="B1299" t="s">
        <v>9997</v>
      </c>
      <c r="C1299" s="14" t="s">
        <v>9004</v>
      </c>
      <c r="D1299" t="s">
        <v>8914</v>
      </c>
      <c r="E1299">
        <v>42</v>
      </c>
      <c r="F1299">
        <f>SUMIFS('DAILY RECORDS'!$E$2:$E$19978,'DAILY RECORDS'!$B$2:$B$19978,C1299,'DAILY RECORDS'!$G$2:$G$19978,"INWARD")</f>
        <v>20</v>
      </c>
      <c r="G1299">
        <f>SUMIFS('DAILY RECORDS'!$E$2:$E$19978,'DAILY RECORDS'!$B$2:$B$19978,C1299,'DAILY RECORDS'!$G$2:$G$19978,"OUTWARD")</f>
        <v>27</v>
      </c>
      <c r="H1299">
        <f t="shared" si="20"/>
        <v>35</v>
      </c>
      <c r="I1299" t="s">
        <v>25</v>
      </c>
      <c r="J1299" t="s">
        <v>8637</v>
      </c>
      <c r="K1299" t="s">
        <v>338</v>
      </c>
      <c r="L1299" s="124">
        <v>45783</v>
      </c>
    </row>
    <row r="1300" spans="1:12" x14ac:dyDescent="0.25">
      <c r="A1300">
        <v>1297</v>
      </c>
      <c r="B1300" t="s">
        <v>9997</v>
      </c>
      <c r="C1300" s="14" t="s">
        <v>8901</v>
      </c>
      <c r="D1300" t="s">
        <v>8930</v>
      </c>
      <c r="E1300">
        <v>5</v>
      </c>
      <c r="F1300">
        <f>SUMIFS('DAILY RECORDS'!$E$2:$E$19978,'DAILY RECORDS'!$B$2:$B$19978,C1300,'DAILY RECORDS'!$G$2:$G$19978,"INWARD")</f>
        <v>16</v>
      </c>
      <c r="G1300">
        <f>SUMIFS('DAILY RECORDS'!$E$2:$E$19978,'DAILY RECORDS'!$B$2:$B$19978,C1300,'DAILY RECORDS'!$G$2:$G$19978,"OUTWARD")</f>
        <v>16</v>
      </c>
      <c r="H1300">
        <f t="shared" si="20"/>
        <v>5</v>
      </c>
      <c r="I1300" t="s">
        <v>25</v>
      </c>
      <c r="J1300" t="s">
        <v>8637</v>
      </c>
      <c r="K1300" t="s">
        <v>187</v>
      </c>
      <c r="L1300" s="124">
        <v>45783</v>
      </c>
    </row>
    <row r="1301" spans="1:12" x14ac:dyDescent="0.25">
      <c r="A1301">
        <v>1298</v>
      </c>
      <c r="B1301" t="s">
        <v>9997</v>
      </c>
      <c r="C1301" s="14" t="s">
        <v>9362</v>
      </c>
      <c r="D1301" t="s">
        <v>8953</v>
      </c>
      <c r="E1301">
        <v>2</v>
      </c>
      <c r="F1301">
        <f>SUMIFS('DAILY RECORDS'!$E$2:$E$19978,'DAILY RECORDS'!$B$2:$B$19978,C1301,'DAILY RECORDS'!$G$2:$G$19978,"INWARD")</f>
        <v>0</v>
      </c>
      <c r="G1301">
        <f>SUMIFS('DAILY RECORDS'!$E$2:$E$19978,'DAILY RECORDS'!$B$2:$B$19978,C1301,'DAILY RECORDS'!$G$2:$G$19978,"OUTWARD")</f>
        <v>1</v>
      </c>
      <c r="H1301">
        <f t="shared" si="20"/>
        <v>1</v>
      </c>
      <c r="I1301" t="s">
        <v>14</v>
      </c>
      <c r="J1301" t="s">
        <v>8637</v>
      </c>
      <c r="K1301" t="s">
        <v>190</v>
      </c>
      <c r="L1301" s="124">
        <v>45783</v>
      </c>
    </row>
    <row r="1302" spans="1:12" x14ac:dyDescent="0.25">
      <c r="A1302">
        <v>1299</v>
      </c>
      <c r="B1302" t="s">
        <v>9997</v>
      </c>
      <c r="C1302" s="14" t="s">
        <v>9370</v>
      </c>
      <c r="D1302" t="s">
        <v>8958</v>
      </c>
      <c r="E1302">
        <v>3</v>
      </c>
      <c r="F1302">
        <f>SUMIFS('DAILY RECORDS'!$E$2:$E$19978,'DAILY RECORDS'!$B$2:$B$19978,C1302,'DAILY RECORDS'!$G$2:$G$19978,"INWARD")</f>
        <v>0</v>
      </c>
      <c r="G1302">
        <f>SUMIFS('DAILY RECORDS'!$E$2:$E$19978,'DAILY RECORDS'!$B$2:$B$19978,C1302,'DAILY RECORDS'!$G$2:$G$19978,"OUTWARD")</f>
        <v>0</v>
      </c>
      <c r="H1302">
        <f t="shared" si="20"/>
        <v>3</v>
      </c>
      <c r="I1302" t="s">
        <v>14</v>
      </c>
      <c r="J1302" t="s">
        <v>8637</v>
      </c>
      <c r="K1302" t="s">
        <v>193</v>
      </c>
      <c r="L1302" s="124">
        <v>45783</v>
      </c>
    </row>
    <row r="1303" spans="1:12" x14ac:dyDescent="0.25">
      <c r="A1303">
        <v>1300</v>
      </c>
      <c r="B1303" t="s">
        <v>9997</v>
      </c>
      <c r="C1303" s="14" t="s">
        <v>9364</v>
      </c>
      <c r="D1303" t="s">
        <v>10518</v>
      </c>
      <c r="E1303">
        <v>2</v>
      </c>
      <c r="F1303">
        <f>SUMIFS('DAILY RECORDS'!$E$2:$E$19978,'DAILY RECORDS'!$B$2:$B$19978,C1303,'DAILY RECORDS'!$G$2:$G$19978,"INWARD")</f>
        <v>0</v>
      </c>
      <c r="G1303">
        <f>SUMIFS('DAILY RECORDS'!$E$2:$E$19978,'DAILY RECORDS'!$B$2:$B$19978,C1303,'DAILY RECORDS'!$G$2:$G$19978,"OUTWARD")</f>
        <v>0</v>
      </c>
      <c r="H1303">
        <f t="shared" si="20"/>
        <v>2</v>
      </c>
      <c r="I1303" t="s">
        <v>14</v>
      </c>
      <c r="J1303" t="s">
        <v>8637</v>
      </c>
      <c r="K1303" t="s">
        <v>196</v>
      </c>
      <c r="L1303" s="124">
        <v>45783</v>
      </c>
    </row>
    <row r="1304" spans="1:12" x14ac:dyDescent="0.25">
      <c r="A1304">
        <v>1301</v>
      </c>
      <c r="B1304" t="s">
        <v>9997</v>
      </c>
      <c r="C1304" s="14" t="s">
        <v>9334</v>
      </c>
      <c r="D1304" t="s">
        <v>8917</v>
      </c>
      <c r="E1304">
        <v>21</v>
      </c>
      <c r="F1304">
        <f>SUMIFS('DAILY RECORDS'!$E$2:$E$19978,'DAILY RECORDS'!$B$2:$B$19978,C1304,'DAILY RECORDS'!$G$2:$G$19978,"INWARD")</f>
        <v>10</v>
      </c>
      <c r="G1304">
        <f>SUMIFS('DAILY RECORDS'!$E$2:$E$19978,'DAILY RECORDS'!$B$2:$B$19978,C1304,'DAILY RECORDS'!$G$2:$G$19978,"OUTWARD")</f>
        <v>0</v>
      </c>
      <c r="H1304">
        <f t="shared" si="20"/>
        <v>31</v>
      </c>
      <c r="I1304" t="s">
        <v>14</v>
      </c>
      <c r="J1304" t="s">
        <v>8637</v>
      </c>
      <c r="K1304" t="s">
        <v>168</v>
      </c>
      <c r="L1304" s="124">
        <v>45743</v>
      </c>
    </row>
    <row r="1305" spans="1:12" x14ac:dyDescent="0.25">
      <c r="A1305">
        <v>1302</v>
      </c>
      <c r="B1305" t="s">
        <v>9997</v>
      </c>
      <c r="C1305" s="14" t="s">
        <v>9371</v>
      </c>
      <c r="D1305" t="s">
        <v>8960</v>
      </c>
      <c r="E1305">
        <v>6</v>
      </c>
      <c r="F1305">
        <f>SUMIFS('DAILY RECORDS'!$E$2:$E$19978,'DAILY RECORDS'!$B$2:$B$19978,C1305,'DAILY RECORDS'!$G$2:$G$19978,"INWARD")</f>
        <v>20</v>
      </c>
      <c r="G1305">
        <f>SUMIFS('DAILY RECORDS'!$E$2:$E$19978,'DAILY RECORDS'!$B$2:$B$19978,C1305,'DAILY RECORDS'!$G$2:$G$19978,"OUTWARD")</f>
        <v>0</v>
      </c>
      <c r="H1305">
        <f t="shared" si="20"/>
        <v>26</v>
      </c>
      <c r="I1305" t="s">
        <v>14</v>
      </c>
      <c r="J1305" t="s">
        <v>8637</v>
      </c>
      <c r="K1305" t="s">
        <v>171</v>
      </c>
      <c r="L1305" s="124">
        <v>45743</v>
      </c>
    </row>
    <row r="1306" spans="1:12" x14ac:dyDescent="0.25">
      <c r="A1306">
        <v>1303</v>
      </c>
      <c r="B1306" t="s">
        <v>9997</v>
      </c>
      <c r="C1306" s="14" t="s">
        <v>9263</v>
      </c>
      <c r="D1306" t="s">
        <v>8966</v>
      </c>
      <c r="E1306">
        <v>11</v>
      </c>
      <c r="F1306">
        <f>SUMIFS('DAILY RECORDS'!$E$2:$E$19978,'DAILY RECORDS'!$B$2:$B$19978,C1306,'DAILY RECORDS'!$G$2:$G$19978,"INWARD")</f>
        <v>6</v>
      </c>
      <c r="G1306">
        <f>SUMIFS('DAILY RECORDS'!$E$2:$E$19978,'DAILY RECORDS'!$B$2:$B$19978,C1306,'DAILY RECORDS'!$G$2:$G$19978,"OUTWARD")</f>
        <v>9</v>
      </c>
      <c r="H1306">
        <f t="shared" si="20"/>
        <v>8</v>
      </c>
      <c r="I1306" t="s">
        <v>25</v>
      </c>
      <c r="J1306" t="s">
        <v>8637</v>
      </c>
      <c r="K1306" t="s">
        <v>303</v>
      </c>
      <c r="L1306" s="124">
        <v>45783</v>
      </c>
    </row>
    <row r="1307" spans="1:12" x14ac:dyDescent="0.25">
      <c r="A1307">
        <v>1304</v>
      </c>
      <c r="B1307" t="s">
        <v>9997</v>
      </c>
      <c r="C1307" s="14" t="s">
        <v>8970</v>
      </c>
      <c r="D1307" t="s">
        <v>8959</v>
      </c>
      <c r="E1307">
        <v>15</v>
      </c>
      <c r="F1307">
        <f>SUMIFS('DAILY RECORDS'!$E$2:$E$19978,'DAILY RECORDS'!$B$2:$B$19978,C1307,'DAILY RECORDS'!$G$2:$G$19978,"INWARD")</f>
        <v>15</v>
      </c>
      <c r="G1307">
        <f>SUMIFS('DAILY RECORDS'!$E$2:$E$19978,'DAILY RECORDS'!$B$2:$B$19978,C1307,'DAILY RECORDS'!$G$2:$G$19978,"OUTWARD")</f>
        <v>11</v>
      </c>
      <c r="H1307">
        <f t="shared" si="20"/>
        <v>19</v>
      </c>
      <c r="I1307" t="s">
        <v>14</v>
      </c>
      <c r="J1307" t="s">
        <v>8637</v>
      </c>
      <c r="K1307" t="s">
        <v>11274</v>
      </c>
      <c r="L1307" s="124">
        <v>45743</v>
      </c>
    </row>
    <row r="1308" spans="1:12" x14ac:dyDescent="0.25">
      <c r="A1308">
        <v>1305</v>
      </c>
      <c r="B1308" t="s">
        <v>9997</v>
      </c>
      <c r="C1308" s="14" t="s">
        <v>8972</v>
      </c>
      <c r="D1308" t="s">
        <v>8962</v>
      </c>
      <c r="E1308">
        <v>10</v>
      </c>
      <c r="F1308">
        <f>SUMIFS('DAILY RECORDS'!$E$2:$E$19978,'DAILY RECORDS'!$B$2:$B$19978,C1308,'DAILY RECORDS'!$G$2:$G$19978,"INWARD")</f>
        <v>10</v>
      </c>
      <c r="G1308">
        <f>SUMIFS('DAILY RECORDS'!$E$2:$E$19978,'DAILY RECORDS'!$B$2:$B$19978,C1308,'DAILY RECORDS'!$G$2:$G$19978,"OUTWARD")</f>
        <v>9</v>
      </c>
      <c r="H1308">
        <f t="shared" si="20"/>
        <v>11</v>
      </c>
      <c r="I1308" t="s">
        <v>14</v>
      </c>
      <c r="J1308" t="s">
        <v>8637</v>
      </c>
      <c r="K1308" t="s">
        <v>11275</v>
      </c>
      <c r="L1308" s="124">
        <v>45783</v>
      </c>
    </row>
    <row r="1309" spans="1:12" x14ac:dyDescent="0.25">
      <c r="A1309">
        <v>1306</v>
      </c>
      <c r="B1309" t="s">
        <v>9997</v>
      </c>
      <c r="C1309" s="14" t="s">
        <v>9373</v>
      </c>
      <c r="D1309" t="s">
        <v>8963</v>
      </c>
      <c r="E1309">
        <v>15</v>
      </c>
      <c r="F1309">
        <f>SUMIFS('DAILY RECORDS'!$E$2:$E$19978,'DAILY RECORDS'!$B$2:$B$19978,C1309,'DAILY RECORDS'!$G$2:$G$19978,"INWARD")</f>
        <v>0</v>
      </c>
      <c r="G1309">
        <f>SUMIFS('DAILY RECORDS'!$E$2:$E$19978,'DAILY RECORDS'!$B$2:$B$19978,C1309,'DAILY RECORDS'!$G$2:$G$19978,"OUTWARD")</f>
        <v>0</v>
      </c>
      <c r="H1309">
        <f t="shared" si="20"/>
        <v>15</v>
      </c>
      <c r="I1309" t="s">
        <v>14</v>
      </c>
      <c r="J1309" t="s">
        <v>8637</v>
      </c>
      <c r="K1309" t="s">
        <v>163</v>
      </c>
      <c r="L1309" s="124">
        <v>45743</v>
      </c>
    </row>
    <row r="1310" spans="1:12" x14ac:dyDescent="0.25">
      <c r="A1310">
        <v>1307</v>
      </c>
      <c r="B1310" t="s">
        <v>9997</v>
      </c>
      <c r="C1310" s="14" t="s">
        <v>9333</v>
      </c>
      <c r="D1310" t="s">
        <v>8916</v>
      </c>
      <c r="E1310">
        <v>16</v>
      </c>
      <c r="F1310">
        <f>SUMIFS('DAILY RECORDS'!$E$2:$E$19978,'DAILY RECORDS'!$B$2:$B$19978,C1310,'DAILY RECORDS'!$G$2:$G$19978,"INWARD")</f>
        <v>20</v>
      </c>
      <c r="G1310">
        <f>SUMIFS('DAILY RECORDS'!$E$2:$E$19978,'DAILY RECORDS'!$B$2:$B$19978,C1310,'DAILY RECORDS'!$G$2:$G$19978,"OUTWARD")</f>
        <v>4</v>
      </c>
      <c r="H1310">
        <f t="shared" si="20"/>
        <v>32</v>
      </c>
      <c r="I1310" t="s">
        <v>14</v>
      </c>
      <c r="J1310" t="s">
        <v>8637</v>
      </c>
      <c r="K1310" t="s">
        <v>165</v>
      </c>
      <c r="L1310" s="124">
        <v>45783</v>
      </c>
    </row>
    <row r="1311" spans="1:12" x14ac:dyDescent="0.25">
      <c r="A1311">
        <v>1308</v>
      </c>
      <c r="B1311" t="s">
        <v>9997</v>
      </c>
      <c r="C1311" s="14" t="s">
        <v>8969</v>
      </c>
      <c r="D1311" t="s">
        <v>8957</v>
      </c>
      <c r="E1311">
        <v>9</v>
      </c>
      <c r="F1311">
        <f>SUMIFS('DAILY RECORDS'!$E$2:$E$19978,'DAILY RECORDS'!$B$2:$B$19978,C1311,'DAILY RECORDS'!$G$2:$G$19978,"INWARD")</f>
        <v>3</v>
      </c>
      <c r="G1311">
        <f>SUMIFS('DAILY RECORDS'!$E$2:$E$19978,'DAILY RECORDS'!$B$2:$B$19978,C1311,'DAILY RECORDS'!$G$2:$G$19978,"OUTWARD")</f>
        <v>6</v>
      </c>
      <c r="H1311">
        <f t="shared" si="20"/>
        <v>6</v>
      </c>
      <c r="I1311" t="s">
        <v>14</v>
      </c>
      <c r="J1311" t="s">
        <v>8637</v>
      </c>
      <c r="K1311" t="s">
        <v>296</v>
      </c>
      <c r="L1311" s="124">
        <v>45783</v>
      </c>
    </row>
    <row r="1312" spans="1:12" x14ac:dyDescent="0.25">
      <c r="A1312">
        <v>1309</v>
      </c>
      <c r="B1312" t="s">
        <v>9997</v>
      </c>
      <c r="C1312" s="14" t="s">
        <v>9369</v>
      </c>
      <c r="D1312" t="s">
        <v>10524</v>
      </c>
      <c r="E1312">
        <v>11</v>
      </c>
      <c r="F1312">
        <f>SUMIFS('DAILY RECORDS'!$E$2:$E$19978,'DAILY RECORDS'!$B$2:$B$19978,C1312,'DAILY RECORDS'!$G$2:$G$19978,"INWARD")</f>
        <v>20</v>
      </c>
      <c r="G1312">
        <f>SUMIFS('DAILY RECORDS'!$E$2:$E$19978,'DAILY RECORDS'!$B$2:$B$19978,C1312,'DAILY RECORDS'!$G$2:$G$19978,"OUTWARD")</f>
        <v>9</v>
      </c>
      <c r="H1312">
        <f t="shared" si="20"/>
        <v>22</v>
      </c>
      <c r="I1312" t="s">
        <v>14</v>
      </c>
      <c r="J1312" t="s">
        <v>8637</v>
      </c>
      <c r="K1312" t="s">
        <v>11276</v>
      </c>
      <c r="L1312" s="124">
        <v>45783</v>
      </c>
    </row>
    <row r="1313" spans="1:12" x14ac:dyDescent="0.25">
      <c r="A1313">
        <v>1310</v>
      </c>
      <c r="B1313" t="s">
        <v>9997</v>
      </c>
      <c r="C1313" s="14" t="s">
        <v>9375</v>
      </c>
      <c r="D1313" t="s">
        <v>8967</v>
      </c>
      <c r="E1313">
        <v>11</v>
      </c>
      <c r="F1313">
        <f>SUMIFS('DAILY RECORDS'!$E$2:$E$19978,'DAILY RECORDS'!$B$2:$B$19978,C1313,'DAILY RECORDS'!$G$2:$G$19978,"INWARD")</f>
        <v>0</v>
      </c>
      <c r="G1313">
        <f>SUMIFS('DAILY RECORDS'!$E$2:$E$19978,'DAILY RECORDS'!$B$2:$B$19978,C1313,'DAILY RECORDS'!$G$2:$G$19978,"OUTWARD")</f>
        <v>0</v>
      </c>
      <c r="H1313">
        <f t="shared" si="20"/>
        <v>11</v>
      </c>
      <c r="I1313" t="s">
        <v>14</v>
      </c>
      <c r="J1313" t="s">
        <v>8637</v>
      </c>
      <c r="K1313" t="s">
        <v>11277</v>
      </c>
      <c r="L1313" s="124">
        <v>45783</v>
      </c>
    </row>
    <row r="1314" spans="1:12" x14ac:dyDescent="0.25">
      <c r="A1314">
        <v>1311</v>
      </c>
      <c r="B1314" t="s">
        <v>9997</v>
      </c>
      <c r="C1314" s="14" t="s">
        <v>9372</v>
      </c>
      <c r="D1314" t="s">
        <v>10250</v>
      </c>
      <c r="E1314">
        <v>150</v>
      </c>
      <c r="F1314">
        <f>SUMIFS('DAILY RECORDS'!$E$2:$E$19978,'DAILY RECORDS'!$B$2:$B$19978,C1314,'DAILY RECORDS'!$G$2:$G$19978,"INWARD")</f>
        <v>0</v>
      </c>
      <c r="G1314">
        <f>SUMIFS('DAILY RECORDS'!$E$2:$E$19978,'DAILY RECORDS'!$B$2:$B$19978,C1314,'DAILY RECORDS'!$G$2:$G$19978,"OUTWARD")</f>
        <v>76</v>
      </c>
      <c r="H1314">
        <f t="shared" si="20"/>
        <v>74</v>
      </c>
      <c r="I1314" t="s">
        <v>14</v>
      </c>
      <c r="J1314" t="s">
        <v>8637</v>
      </c>
      <c r="K1314" t="s">
        <v>157</v>
      </c>
      <c r="L1314" s="124">
        <v>45743</v>
      </c>
    </row>
    <row r="1315" spans="1:12" x14ac:dyDescent="0.25">
      <c r="A1315">
        <v>1312</v>
      </c>
      <c r="B1315" t="s">
        <v>9997</v>
      </c>
      <c r="C1315" s="14" t="s">
        <v>9330</v>
      </c>
      <c r="D1315" t="s">
        <v>8913</v>
      </c>
      <c r="E1315">
        <v>0</v>
      </c>
      <c r="F1315">
        <f>SUMIFS('DAILY RECORDS'!$E$2:$E$19978,'DAILY RECORDS'!$B$2:$B$19978,C1315,'DAILY RECORDS'!$G$2:$G$19978,"INWARD")</f>
        <v>40</v>
      </c>
      <c r="G1315">
        <f>SUMIFS('DAILY RECORDS'!$E$2:$E$19978,'DAILY RECORDS'!$B$2:$B$19978,C1315,'DAILY RECORDS'!$G$2:$G$19978,"OUTWARD")</f>
        <v>13</v>
      </c>
      <c r="H1315">
        <f t="shared" si="20"/>
        <v>27</v>
      </c>
      <c r="I1315" t="s">
        <v>14</v>
      </c>
      <c r="J1315" t="s">
        <v>8637</v>
      </c>
      <c r="K1315" t="s">
        <v>160</v>
      </c>
      <c r="L1315" s="124">
        <v>45743</v>
      </c>
    </row>
    <row r="1316" spans="1:12" x14ac:dyDescent="0.25">
      <c r="A1316">
        <v>1313</v>
      </c>
      <c r="B1316" t="s">
        <v>9997</v>
      </c>
      <c r="C1316" s="14" t="s">
        <v>9321</v>
      </c>
      <c r="D1316" t="s">
        <v>8903</v>
      </c>
      <c r="E1316">
        <v>50</v>
      </c>
      <c r="F1316">
        <f>SUMIFS('DAILY RECORDS'!$E$2:$E$19978,'DAILY RECORDS'!$B$2:$B$19978,C1316,'DAILY RECORDS'!$G$2:$G$19978,"INWARD")</f>
        <v>100</v>
      </c>
      <c r="G1316">
        <f>SUMIFS('DAILY RECORDS'!$E$2:$E$19978,'DAILY RECORDS'!$B$2:$B$19978,C1316,'DAILY RECORDS'!$G$2:$G$19978,"OUTWARD")</f>
        <v>60</v>
      </c>
      <c r="H1316">
        <f t="shared" si="20"/>
        <v>90</v>
      </c>
      <c r="I1316" t="s">
        <v>14</v>
      </c>
      <c r="J1316" t="s">
        <v>8637</v>
      </c>
      <c r="K1316" t="s">
        <v>1855</v>
      </c>
      <c r="L1316" s="124">
        <v>45783</v>
      </c>
    </row>
    <row r="1317" spans="1:12" x14ac:dyDescent="0.25">
      <c r="A1317">
        <v>1314</v>
      </c>
      <c r="B1317" t="s">
        <v>9997</v>
      </c>
      <c r="C1317" s="14" t="s">
        <v>9322</v>
      </c>
      <c r="D1317" t="s">
        <v>8904</v>
      </c>
      <c r="E1317">
        <v>72</v>
      </c>
      <c r="F1317">
        <f>SUMIFS('DAILY RECORDS'!$E$2:$E$19978,'DAILY RECORDS'!$B$2:$B$19978,C1317,'DAILY RECORDS'!$G$2:$G$19978,"INWARD")</f>
        <v>20</v>
      </c>
      <c r="G1317">
        <f>SUMIFS('DAILY RECORDS'!$E$2:$E$19978,'DAILY RECORDS'!$B$2:$B$19978,C1317,'DAILY RECORDS'!$G$2:$G$19978,"OUTWARD")</f>
        <v>16</v>
      </c>
      <c r="H1317">
        <f t="shared" si="20"/>
        <v>76</v>
      </c>
      <c r="I1317" t="s">
        <v>14</v>
      </c>
      <c r="J1317" t="s">
        <v>8637</v>
      </c>
      <c r="K1317" t="s">
        <v>11278</v>
      </c>
      <c r="L1317" s="124">
        <v>45783</v>
      </c>
    </row>
    <row r="1318" spans="1:12" x14ac:dyDescent="0.25">
      <c r="A1318">
        <v>1315</v>
      </c>
      <c r="B1318" t="s">
        <v>9997</v>
      </c>
      <c r="C1318" s="14" t="s">
        <v>9329</v>
      </c>
      <c r="D1318" t="s">
        <v>8912</v>
      </c>
      <c r="E1318">
        <v>69</v>
      </c>
      <c r="F1318">
        <f>SUMIFS('DAILY RECORDS'!$E$2:$E$19978,'DAILY RECORDS'!$B$2:$B$19978,C1318,'DAILY RECORDS'!$G$2:$G$19978,"INWARD")</f>
        <v>0</v>
      </c>
      <c r="G1318">
        <f>SUMIFS('DAILY RECORDS'!$E$2:$E$19978,'DAILY RECORDS'!$B$2:$B$19978,C1318,'DAILY RECORDS'!$G$2:$G$19978,"OUTWARD")</f>
        <v>10</v>
      </c>
      <c r="H1318">
        <f t="shared" si="20"/>
        <v>59</v>
      </c>
      <c r="I1318" t="s">
        <v>14</v>
      </c>
      <c r="J1318" t="s">
        <v>8637</v>
      </c>
      <c r="K1318" t="s">
        <v>151</v>
      </c>
      <c r="L1318" s="124">
        <v>45783</v>
      </c>
    </row>
    <row r="1319" spans="1:12" x14ac:dyDescent="0.25">
      <c r="A1319">
        <v>1316</v>
      </c>
      <c r="B1319" t="s">
        <v>9997</v>
      </c>
      <c r="C1319" s="14" t="s">
        <v>9017</v>
      </c>
      <c r="D1319" t="s">
        <v>8911</v>
      </c>
      <c r="E1319">
        <v>68</v>
      </c>
      <c r="F1319">
        <f>SUMIFS('DAILY RECORDS'!$E$2:$E$19978,'DAILY RECORDS'!$B$2:$B$19978,C1319,'DAILY RECORDS'!$G$2:$G$19978,"INWARD")</f>
        <v>50</v>
      </c>
      <c r="G1319">
        <f>SUMIFS('DAILY RECORDS'!$E$2:$E$19978,'DAILY RECORDS'!$B$2:$B$19978,C1319,'DAILY RECORDS'!$G$2:$G$19978,"OUTWARD")</f>
        <v>18</v>
      </c>
      <c r="H1319">
        <f t="shared" si="20"/>
        <v>100</v>
      </c>
      <c r="I1319" t="s">
        <v>14</v>
      </c>
      <c r="J1319" t="s">
        <v>8637</v>
      </c>
      <c r="K1319" t="s">
        <v>154</v>
      </c>
      <c r="L1319" s="124">
        <v>45743</v>
      </c>
    </row>
    <row r="1320" spans="1:12" x14ac:dyDescent="0.25">
      <c r="A1320">
        <v>1317</v>
      </c>
      <c r="B1320" t="s">
        <v>9997</v>
      </c>
      <c r="C1320" s="14" t="s">
        <v>9320</v>
      </c>
      <c r="D1320" t="s">
        <v>8902</v>
      </c>
      <c r="E1320">
        <v>65</v>
      </c>
      <c r="F1320">
        <f>SUMIFS('DAILY RECORDS'!$E$2:$E$19978,'DAILY RECORDS'!$B$2:$B$19978,C1320,'DAILY RECORDS'!$G$2:$G$19978,"INWARD")</f>
        <v>50</v>
      </c>
      <c r="G1320">
        <f>SUMIFS('DAILY RECORDS'!$E$2:$E$19978,'DAILY RECORDS'!$B$2:$B$19978,C1320,'DAILY RECORDS'!$G$2:$G$19978,"OUTWARD")</f>
        <v>51</v>
      </c>
      <c r="H1320">
        <f t="shared" si="20"/>
        <v>64</v>
      </c>
      <c r="I1320" t="s">
        <v>25</v>
      </c>
      <c r="J1320" t="s">
        <v>8637</v>
      </c>
      <c r="K1320" t="s">
        <v>282</v>
      </c>
      <c r="L1320" s="124">
        <v>45783</v>
      </c>
    </row>
    <row r="1321" spans="1:12" x14ac:dyDescent="0.25">
      <c r="A1321">
        <v>1318</v>
      </c>
      <c r="B1321" t="s">
        <v>9997</v>
      </c>
      <c r="C1321" s="14" t="s">
        <v>9331</v>
      </c>
      <c r="D1321" t="s">
        <v>8915</v>
      </c>
      <c r="E1321">
        <v>13</v>
      </c>
      <c r="F1321">
        <f>SUMIFS('DAILY RECORDS'!$E$2:$E$19978,'DAILY RECORDS'!$B$2:$B$19978,C1321,'DAILY RECORDS'!$G$2:$G$19978,"INWARD")</f>
        <v>20</v>
      </c>
      <c r="G1321">
        <f>SUMIFS('DAILY RECORDS'!$E$2:$E$19978,'DAILY RECORDS'!$B$2:$B$19978,C1321,'DAILY RECORDS'!$G$2:$G$19978,"OUTWARD")</f>
        <v>0</v>
      </c>
      <c r="H1321">
        <f t="shared" si="20"/>
        <v>33</v>
      </c>
      <c r="I1321" t="s">
        <v>14</v>
      </c>
      <c r="J1321" t="s">
        <v>8637</v>
      </c>
      <c r="K1321" t="s">
        <v>11279</v>
      </c>
      <c r="L1321" s="124">
        <v>45783</v>
      </c>
    </row>
    <row r="1322" spans="1:12" x14ac:dyDescent="0.25">
      <c r="A1322">
        <v>1319</v>
      </c>
      <c r="B1322" t="s">
        <v>9997</v>
      </c>
      <c r="C1322" s="14" t="s">
        <v>9332</v>
      </c>
      <c r="D1322" t="s">
        <v>10522</v>
      </c>
      <c r="E1322">
        <v>17</v>
      </c>
      <c r="F1322">
        <f>SUMIFS('DAILY RECORDS'!$E$2:$E$19978,'DAILY RECORDS'!$B$2:$B$19978,C1322,'DAILY RECORDS'!$G$2:$G$19978,"INWARD")</f>
        <v>0</v>
      </c>
      <c r="G1322">
        <f>SUMIFS('DAILY RECORDS'!$E$2:$E$19978,'DAILY RECORDS'!$B$2:$B$19978,C1322,'DAILY RECORDS'!$G$2:$G$19978,"OUTWARD")</f>
        <v>0</v>
      </c>
      <c r="H1322">
        <f t="shared" si="20"/>
        <v>17</v>
      </c>
      <c r="I1322" t="s">
        <v>14</v>
      </c>
      <c r="J1322" t="s">
        <v>8637</v>
      </c>
      <c r="K1322" t="s">
        <v>11280</v>
      </c>
      <c r="L1322" s="124">
        <v>45783</v>
      </c>
    </row>
    <row r="1323" spans="1:12" x14ac:dyDescent="0.25">
      <c r="A1323">
        <v>1320</v>
      </c>
      <c r="B1323" t="s">
        <v>9988</v>
      </c>
      <c r="C1323" s="14" t="s">
        <v>29</v>
      </c>
      <c r="D1323" t="s">
        <v>10491</v>
      </c>
      <c r="E1323">
        <v>11</v>
      </c>
      <c r="F1323">
        <f>SUMIFS('DAILY RECORDS'!$E$2:$E$19978,'DAILY RECORDS'!$B$2:$B$19978,C1323,'DAILY RECORDS'!$G$2:$G$19978,"INWARD")</f>
        <v>0</v>
      </c>
      <c r="G1323">
        <f>SUMIFS('DAILY RECORDS'!$E$2:$E$19978,'DAILY RECORDS'!$B$2:$B$19978,C1323,'DAILY RECORDS'!$G$2:$G$19978,"OUTWARD")</f>
        <v>10</v>
      </c>
      <c r="H1323">
        <f t="shared" si="20"/>
        <v>1</v>
      </c>
      <c r="I1323" t="s">
        <v>14</v>
      </c>
      <c r="J1323" t="s">
        <v>8637</v>
      </c>
      <c r="K1323" t="s">
        <v>11488</v>
      </c>
      <c r="L1323" s="124">
        <v>45723</v>
      </c>
    </row>
    <row r="1324" spans="1:12" x14ac:dyDescent="0.25">
      <c r="A1324">
        <v>1321</v>
      </c>
      <c r="B1324" t="s">
        <v>9988</v>
      </c>
      <c r="C1324" s="14" t="s">
        <v>9516</v>
      </c>
      <c r="D1324" t="s">
        <v>2447</v>
      </c>
      <c r="E1324">
        <v>7</v>
      </c>
      <c r="F1324">
        <f>SUMIFS('DAILY RECORDS'!$E$2:$E$19978,'DAILY RECORDS'!$B$2:$B$19978,C1324,'DAILY RECORDS'!$G$2:$G$19978,"INWARD")</f>
        <v>0</v>
      </c>
      <c r="G1324">
        <f>SUMIFS('DAILY RECORDS'!$E$2:$E$19978,'DAILY RECORDS'!$B$2:$B$19978,C1324,'DAILY RECORDS'!$G$2:$G$19978,"OUTWARD")</f>
        <v>0</v>
      </c>
      <c r="H1324">
        <f t="shared" si="20"/>
        <v>7</v>
      </c>
      <c r="I1324" t="s">
        <v>14</v>
      </c>
      <c r="J1324" t="s">
        <v>8637</v>
      </c>
      <c r="K1324" t="s">
        <v>11488</v>
      </c>
      <c r="L1324" s="124">
        <v>45717</v>
      </c>
    </row>
    <row r="1325" spans="1:12" x14ac:dyDescent="0.25">
      <c r="A1325">
        <v>1322</v>
      </c>
      <c r="B1325" t="s">
        <v>9988</v>
      </c>
      <c r="C1325" s="14" t="s">
        <v>31</v>
      </c>
      <c r="D1325" t="s">
        <v>10492</v>
      </c>
      <c r="E1325">
        <v>15</v>
      </c>
      <c r="F1325">
        <f>SUMIFS('DAILY RECORDS'!$E$2:$E$19978,'DAILY RECORDS'!$B$2:$B$19978,C1325,'DAILY RECORDS'!$G$2:$G$19978,"INWARD")</f>
        <v>99</v>
      </c>
      <c r="G1325">
        <f>SUMIFS('DAILY RECORDS'!$E$2:$E$19978,'DAILY RECORDS'!$B$2:$B$19978,C1325,'DAILY RECORDS'!$G$2:$G$19978,"OUTWARD")</f>
        <v>0</v>
      </c>
      <c r="H1325">
        <f t="shared" si="20"/>
        <v>114</v>
      </c>
      <c r="I1325" t="s">
        <v>14</v>
      </c>
      <c r="J1325" t="s">
        <v>8637</v>
      </c>
      <c r="K1325" t="s">
        <v>11487</v>
      </c>
      <c r="L1325" s="124">
        <v>45723</v>
      </c>
    </row>
    <row r="1326" spans="1:12" x14ac:dyDescent="0.25">
      <c r="A1326">
        <v>1323</v>
      </c>
      <c r="B1326" t="s">
        <v>9988</v>
      </c>
      <c r="C1326" s="14" t="s">
        <v>2394</v>
      </c>
      <c r="D1326" t="s">
        <v>2457</v>
      </c>
      <c r="E1326">
        <v>6</v>
      </c>
      <c r="F1326">
        <f>SUMIFS('DAILY RECORDS'!$E$2:$E$19978,'DAILY RECORDS'!$B$2:$B$19978,C1326,'DAILY RECORDS'!$G$2:$G$19978,"INWARD")</f>
        <v>0</v>
      </c>
      <c r="G1326">
        <f>SUMIFS('DAILY RECORDS'!$E$2:$E$19978,'DAILY RECORDS'!$B$2:$B$19978,C1326,'DAILY RECORDS'!$G$2:$G$19978,"OUTWARD")</f>
        <v>0</v>
      </c>
      <c r="H1326">
        <f t="shared" si="20"/>
        <v>6</v>
      </c>
      <c r="I1326" t="s">
        <v>14</v>
      </c>
      <c r="J1326" t="s">
        <v>8637</v>
      </c>
      <c r="K1326" t="s">
        <v>210</v>
      </c>
      <c r="L1326" s="124">
        <v>45723</v>
      </c>
    </row>
    <row r="1327" spans="1:12" x14ac:dyDescent="0.25">
      <c r="A1327">
        <v>1324</v>
      </c>
      <c r="B1327" t="s">
        <v>9997</v>
      </c>
      <c r="C1327" s="14" t="s">
        <v>9357</v>
      </c>
      <c r="D1327" t="s">
        <v>8948</v>
      </c>
      <c r="E1327">
        <v>1</v>
      </c>
      <c r="F1327">
        <f>SUMIFS('DAILY RECORDS'!$E$2:$E$19978,'DAILY RECORDS'!$B$2:$B$19978,C1327,'DAILY RECORDS'!$G$2:$G$19978,"INWARD")</f>
        <v>0</v>
      </c>
      <c r="G1327">
        <f>SUMIFS('DAILY RECORDS'!$E$2:$E$19978,'DAILY RECORDS'!$B$2:$B$19978,C1327,'DAILY RECORDS'!$G$2:$G$19978,"OUTWARD")</f>
        <v>0</v>
      </c>
      <c r="H1327">
        <f t="shared" si="20"/>
        <v>1</v>
      </c>
      <c r="I1327" t="s">
        <v>14</v>
      </c>
      <c r="J1327" t="s">
        <v>8637</v>
      </c>
      <c r="K1327" t="s">
        <v>218</v>
      </c>
      <c r="L1327" s="124">
        <v>45783</v>
      </c>
    </row>
    <row r="1328" spans="1:12" x14ac:dyDescent="0.25">
      <c r="A1328">
        <v>1325</v>
      </c>
      <c r="B1328" t="s">
        <v>9992</v>
      </c>
      <c r="C1328" s="14" t="s">
        <v>9507</v>
      </c>
      <c r="D1328" t="s">
        <v>9508</v>
      </c>
      <c r="E1328">
        <v>110</v>
      </c>
      <c r="F1328">
        <f>SUMIFS('DAILY RECORDS'!$E$2:$E$19978,'DAILY RECORDS'!$B$2:$B$19978,C1328,'DAILY RECORDS'!$G$2:$G$19978,"INWARD")</f>
        <v>0</v>
      </c>
      <c r="G1328">
        <f>SUMIFS('DAILY RECORDS'!$E$2:$E$19978,'DAILY RECORDS'!$B$2:$B$19978,C1328,'DAILY RECORDS'!$G$2:$G$19978,"OUTWARD")</f>
        <v>0</v>
      </c>
      <c r="H1328">
        <f t="shared" si="20"/>
        <v>110</v>
      </c>
      <c r="I1328" t="s">
        <v>25</v>
      </c>
      <c r="J1328" t="s">
        <v>8628</v>
      </c>
      <c r="K1328" t="s">
        <v>11474</v>
      </c>
      <c r="L1328" s="124">
        <v>45733</v>
      </c>
    </row>
    <row r="1329" spans="1:12" x14ac:dyDescent="0.25">
      <c r="A1329">
        <v>1326</v>
      </c>
      <c r="B1329" t="s">
        <v>9992</v>
      </c>
      <c r="C1329" s="14" t="s">
        <v>10262</v>
      </c>
      <c r="D1329" t="s">
        <v>5825</v>
      </c>
      <c r="E1329">
        <v>27</v>
      </c>
      <c r="F1329">
        <f>SUMIFS('DAILY RECORDS'!$E$2:$E$19978,'DAILY RECORDS'!$B$2:$B$19978,C1329,'DAILY RECORDS'!$G$2:$G$19978,"INWARD")</f>
        <v>250</v>
      </c>
      <c r="G1329">
        <f>SUMIFS('DAILY RECORDS'!$E$2:$E$19978,'DAILY RECORDS'!$B$2:$B$19978,C1329,'DAILY RECORDS'!$G$2:$G$19978,"OUTWARD")</f>
        <v>91</v>
      </c>
      <c r="H1329">
        <f t="shared" si="20"/>
        <v>186</v>
      </c>
      <c r="I1329" t="s">
        <v>25</v>
      </c>
      <c r="J1329" t="s">
        <v>8628</v>
      </c>
      <c r="K1329" t="s">
        <v>45</v>
      </c>
      <c r="L1329" s="124">
        <v>45733</v>
      </c>
    </row>
    <row r="1330" spans="1:12" x14ac:dyDescent="0.25">
      <c r="A1330">
        <v>1327</v>
      </c>
      <c r="B1330" t="s">
        <v>9992</v>
      </c>
      <c r="C1330" s="14" t="s">
        <v>10185</v>
      </c>
      <c r="D1330" t="s">
        <v>5811</v>
      </c>
      <c r="E1330">
        <v>114</v>
      </c>
      <c r="F1330">
        <f>SUMIFS('DAILY RECORDS'!$E$2:$E$19978,'DAILY RECORDS'!$B$2:$B$19978,C1330,'DAILY RECORDS'!$G$2:$G$19978,"INWARD")</f>
        <v>1000</v>
      </c>
      <c r="G1330">
        <f>SUMIFS('DAILY RECORDS'!$E$2:$E$19978,'DAILY RECORDS'!$B$2:$B$19978,C1330,'DAILY RECORDS'!$G$2:$G$19978,"OUTWARD")</f>
        <v>312</v>
      </c>
      <c r="H1330">
        <f t="shared" si="20"/>
        <v>802</v>
      </c>
      <c r="I1330" t="s">
        <v>25</v>
      </c>
      <c r="J1330" t="s">
        <v>8628</v>
      </c>
      <c r="K1330" t="s">
        <v>51</v>
      </c>
      <c r="L1330" s="124">
        <v>45733</v>
      </c>
    </row>
    <row r="1331" spans="1:12" x14ac:dyDescent="0.25">
      <c r="A1331">
        <v>1328</v>
      </c>
      <c r="B1331" t="s">
        <v>9992</v>
      </c>
      <c r="C1331" s="14" t="s">
        <v>5827</v>
      </c>
      <c r="D1331" t="s">
        <v>5828</v>
      </c>
      <c r="E1331">
        <v>7</v>
      </c>
      <c r="F1331">
        <f>SUMIFS('DAILY RECORDS'!$E$2:$E$19978,'DAILY RECORDS'!$B$2:$B$19978,C1331,'DAILY RECORDS'!$G$2:$G$19978,"INWARD")</f>
        <v>70</v>
      </c>
      <c r="G1331">
        <f>SUMIFS('DAILY RECORDS'!$E$2:$E$19978,'DAILY RECORDS'!$B$2:$B$19978,C1331,'DAILY RECORDS'!$G$2:$G$19978,"OUTWARD")</f>
        <v>0</v>
      </c>
      <c r="H1331">
        <f t="shared" si="20"/>
        <v>77</v>
      </c>
      <c r="I1331" t="s">
        <v>25</v>
      </c>
      <c r="J1331" t="s">
        <v>8628</v>
      </c>
      <c r="K1331" t="s">
        <v>36</v>
      </c>
      <c r="L1331" s="124">
        <v>45733</v>
      </c>
    </row>
    <row r="1332" spans="1:12" x14ac:dyDescent="0.25">
      <c r="A1332">
        <v>1329</v>
      </c>
      <c r="B1332" t="s">
        <v>9992</v>
      </c>
      <c r="C1332" s="14" t="s">
        <v>10318</v>
      </c>
      <c r="D1332" t="s">
        <v>5847</v>
      </c>
      <c r="E1332">
        <v>90</v>
      </c>
      <c r="F1332">
        <f>SUMIFS('DAILY RECORDS'!$E$2:$E$19978,'DAILY RECORDS'!$B$2:$B$19978,C1332,'DAILY RECORDS'!$G$2:$G$19978,"INWARD")</f>
        <v>0</v>
      </c>
      <c r="G1332">
        <f>SUMIFS('DAILY RECORDS'!$E$2:$E$19978,'DAILY RECORDS'!$B$2:$B$19978,C1332,'DAILY RECORDS'!$G$2:$G$19978,"OUTWARD")</f>
        <v>24</v>
      </c>
      <c r="H1332">
        <f t="shared" si="20"/>
        <v>66</v>
      </c>
      <c r="I1332" t="s">
        <v>25</v>
      </c>
      <c r="J1332" t="s">
        <v>8628</v>
      </c>
      <c r="K1332" t="s">
        <v>38</v>
      </c>
      <c r="L1332" s="124">
        <v>45733</v>
      </c>
    </row>
    <row r="1333" spans="1:12" x14ac:dyDescent="0.25">
      <c r="A1333">
        <v>1330</v>
      </c>
      <c r="B1333" t="s">
        <v>9992</v>
      </c>
      <c r="C1333" s="14" t="s">
        <v>10510</v>
      </c>
      <c r="D1333" t="s">
        <v>5826</v>
      </c>
      <c r="E1333">
        <v>151</v>
      </c>
      <c r="F1333">
        <f>SUMIFS('DAILY RECORDS'!$E$2:$E$19978,'DAILY RECORDS'!$B$2:$B$19978,C1333,'DAILY RECORDS'!$G$2:$G$19978,"INWARD")</f>
        <v>100</v>
      </c>
      <c r="G1333">
        <f>SUMIFS('DAILY RECORDS'!$E$2:$E$19978,'DAILY RECORDS'!$B$2:$B$19978,C1333,'DAILY RECORDS'!$G$2:$G$19978,"OUTWARD")</f>
        <v>120</v>
      </c>
      <c r="H1333">
        <f t="shared" si="20"/>
        <v>131</v>
      </c>
      <c r="I1333" t="s">
        <v>25</v>
      </c>
      <c r="J1333" t="s">
        <v>8628</v>
      </c>
      <c r="K1333" t="s">
        <v>40</v>
      </c>
      <c r="L1333" s="124">
        <v>45733</v>
      </c>
    </row>
    <row r="1334" spans="1:12" x14ac:dyDescent="0.25">
      <c r="A1334">
        <v>1331</v>
      </c>
      <c r="B1334" t="s">
        <v>9992</v>
      </c>
      <c r="C1334" s="14" t="s">
        <v>10157</v>
      </c>
      <c r="D1334" t="s">
        <v>5840</v>
      </c>
      <c r="E1334">
        <v>204</v>
      </c>
      <c r="F1334">
        <f>SUMIFS('DAILY RECORDS'!$E$2:$E$19978,'DAILY RECORDS'!$B$2:$B$19978,C1334,'DAILY RECORDS'!$G$2:$G$19978,"INWARD")</f>
        <v>105</v>
      </c>
      <c r="G1334">
        <f>SUMIFS('DAILY RECORDS'!$E$2:$E$19978,'DAILY RECORDS'!$B$2:$B$19978,C1334,'DAILY RECORDS'!$G$2:$G$19978,"OUTWARD")</f>
        <v>73</v>
      </c>
      <c r="H1334">
        <f t="shared" si="20"/>
        <v>236</v>
      </c>
      <c r="I1334" t="s">
        <v>14</v>
      </c>
      <c r="J1334" t="s">
        <v>8628</v>
      </c>
      <c r="K1334" t="s">
        <v>20</v>
      </c>
      <c r="L1334" s="124">
        <v>45733</v>
      </c>
    </row>
    <row r="1335" spans="1:12" x14ac:dyDescent="0.25">
      <c r="A1335">
        <v>1332</v>
      </c>
      <c r="B1335" t="s">
        <v>9992</v>
      </c>
      <c r="C1335" s="14" t="s">
        <v>10319</v>
      </c>
      <c r="D1335" t="s">
        <v>5829</v>
      </c>
      <c r="E1335">
        <v>69</v>
      </c>
      <c r="F1335">
        <f>SUMIFS('DAILY RECORDS'!$E$2:$E$19978,'DAILY RECORDS'!$B$2:$B$19978,C1335,'DAILY RECORDS'!$G$2:$G$19978,"INWARD")</f>
        <v>2</v>
      </c>
      <c r="G1335">
        <f>SUMIFS('DAILY RECORDS'!$E$2:$E$19978,'DAILY RECORDS'!$B$2:$B$19978,C1335,'DAILY RECORDS'!$G$2:$G$19978,"OUTWARD")</f>
        <v>20</v>
      </c>
      <c r="H1335">
        <f t="shared" si="20"/>
        <v>51</v>
      </c>
      <c r="I1335" t="s">
        <v>14</v>
      </c>
      <c r="J1335" t="s">
        <v>8628</v>
      </c>
      <c r="K1335" t="s">
        <v>30</v>
      </c>
      <c r="L1335" s="124">
        <v>45735</v>
      </c>
    </row>
    <row r="1336" spans="1:12" x14ac:dyDescent="0.25">
      <c r="A1336">
        <v>1333</v>
      </c>
      <c r="B1336" t="s">
        <v>9992</v>
      </c>
      <c r="C1336" s="14" t="s">
        <v>5850</v>
      </c>
      <c r="D1336" t="s">
        <v>5851</v>
      </c>
      <c r="E1336">
        <v>0</v>
      </c>
      <c r="F1336">
        <f>SUMIFS('DAILY RECORDS'!$E$2:$E$19978,'DAILY RECORDS'!$B$2:$B$19978,C1336,'DAILY RECORDS'!$G$2:$G$19978,"INWARD")</f>
        <v>0</v>
      </c>
      <c r="G1336">
        <f>SUMIFS('DAILY RECORDS'!$E$2:$E$19978,'DAILY RECORDS'!$B$2:$B$19978,C1336,'DAILY RECORDS'!$G$2:$G$19978,"OUTWARD")</f>
        <v>14</v>
      </c>
      <c r="H1336">
        <f t="shared" si="20"/>
        <v>-14</v>
      </c>
      <c r="I1336" t="s">
        <v>14</v>
      </c>
      <c r="J1336" t="s">
        <v>8628</v>
      </c>
      <c r="K1336" t="s">
        <v>32</v>
      </c>
      <c r="L1336" s="124">
        <v>45735</v>
      </c>
    </row>
    <row r="1337" spans="1:12" x14ac:dyDescent="0.25">
      <c r="A1337">
        <v>1334</v>
      </c>
      <c r="B1337" t="s">
        <v>9992</v>
      </c>
      <c r="C1337" s="14" t="s">
        <v>10248</v>
      </c>
      <c r="D1337" t="s">
        <v>2923</v>
      </c>
      <c r="E1337">
        <v>106</v>
      </c>
      <c r="F1337">
        <f>SUMIFS('DAILY RECORDS'!$E$2:$E$19978,'DAILY RECORDS'!$B$2:$B$19978,C1337,'DAILY RECORDS'!$G$2:$G$19978,"INWARD")</f>
        <v>108</v>
      </c>
      <c r="G1337">
        <f>SUMIFS('DAILY RECORDS'!$E$2:$E$19978,'DAILY RECORDS'!$B$2:$B$19978,C1337,'DAILY RECORDS'!$G$2:$G$19978,"OUTWARD")</f>
        <v>108</v>
      </c>
      <c r="H1337">
        <f t="shared" si="20"/>
        <v>106</v>
      </c>
      <c r="I1337" t="s">
        <v>14</v>
      </c>
      <c r="J1337" t="s">
        <v>8628</v>
      </c>
      <c r="K1337" t="s">
        <v>834</v>
      </c>
      <c r="L1337" s="124">
        <v>45733</v>
      </c>
    </row>
    <row r="1338" spans="1:12" x14ac:dyDescent="0.25">
      <c r="A1338">
        <v>1335</v>
      </c>
      <c r="B1338" t="s">
        <v>9992</v>
      </c>
      <c r="C1338" s="14" t="s">
        <v>11490</v>
      </c>
      <c r="D1338" t="s">
        <v>5812</v>
      </c>
      <c r="E1338">
        <v>2</v>
      </c>
      <c r="F1338">
        <f>SUMIFS('DAILY RECORDS'!$E$2:$E$19978,'DAILY RECORDS'!$B$2:$B$19978,C1338,'DAILY RECORDS'!$G$2:$G$19978,"INWARD")</f>
        <v>100</v>
      </c>
      <c r="G1338">
        <f>SUMIFS('DAILY RECORDS'!$E$2:$E$19978,'DAILY RECORDS'!$B$2:$B$19978,C1338,'DAILY RECORDS'!$G$2:$G$19978,"OUTWARD")</f>
        <v>10</v>
      </c>
      <c r="H1338">
        <f t="shared" si="20"/>
        <v>92</v>
      </c>
      <c r="I1338" t="s">
        <v>14</v>
      </c>
      <c r="J1338" t="s">
        <v>8628</v>
      </c>
      <c r="K1338" t="s">
        <v>23</v>
      </c>
      <c r="L1338" s="124">
        <v>45733</v>
      </c>
    </row>
    <row r="1339" spans="1:12" x14ac:dyDescent="0.25">
      <c r="A1339">
        <v>1336</v>
      </c>
      <c r="B1339" t="s">
        <v>9992</v>
      </c>
      <c r="C1339" s="14" t="s">
        <v>11165</v>
      </c>
      <c r="D1339" t="s">
        <v>5838</v>
      </c>
      <c r="E1339">
        <v>42</v>
      </c>
      <c r="F1339">
        <f>SUMIFS('DAILY RECORDS'!$E$2:$E$19978,'DAILY RECORDS'!$B$2:$B$19978,C1339,'DAILY RECORDS'!$G$2:$G$19978,"INWARD")</f>
        <v>0</v>
      </c>
      <c r="G1339">
        <f>SUMIFS('DAILY RECORDS'!$E$2:$E$19978,'DAILY RECORDS'!$B$2:$B$19978,C1339,'DAILY RECORDS'!$G$2:$G$19978,"OUTWARD")</f>
        <v>21</v>
      </c>
      <c r="H1339">
        <f t="shared" si="20"/>
        <v>21</v>
      </c>
      <c r="I1339" t="s">
        <v>14</v>
      </c>
      <c r="J1339" t="s">
        <v>8628</v>
      </c>
      <c r="K1339" t="s">
        <v>840</v>
      </c>
      <c r="L1339" s="124">
        <v>45735</v>
      </c>
    </row>
    <row r="1340" spans="1:12" x14ac:dyDescent="0.25">
      <c r="A1340">
        <v>1337</v>
      </c>
      <c r="B1340" t="s">
        <v>9992</v>
      </c>
      <c r="C1340" s="14" t="s">
        <v>11387</v>
      </c>
      <c r="D1340" t="s">
        <v>11388</v>
      </c>
      <c r="E1340">
        <v>0</v>
      </c>
      <c r="F1340">
        <f>SUMIFS('DAILY RECORDS'!$E$2:$E$19978,'DAILY RECORDS'!$B$2:$B$19978,C1340,'DAILY RECORDS'!$G$2:$G$19978,"INWARD")</f>
        <v>0</v>
      </c>
      <c r="G1340">
        <f>SUMIFS('DAILY RECORDS'!$E$2:$E$19978,'DAILY RECORDS'!$B$2:$B$19978,C1340,'DAILY RECORDS'!$G$2:$G$19978,"OUTWARD")</f>
        <v>0</v>
      </c>
      <c r="H1340">
        <f t="shared" si="20"/>
        <v>0</v>
      </c>
      <c r="I1340" t="s">
        <v>25</v>
      </c>
      <c r="J1340" t="s">
        <v>8628</v>
      </c>
      <c r="K1340" t="s">
        <v>8403</v>
      </c>
      <c r="L1340" s="124">
        <v>45855</v>
      </c>
    </row>
    <row r="1341" spans="1:12" x14ac:dyDescent="0.25">
      <c r="A1341">
        <v>1338</v>
      </c>
      <c r="B1341" t="s">
        <v>9992</v>
      </c>
      <c r="C1341" s="14" t="s">
        <v>5815</v>
      </c>
      <c r="D1341" t="s">
        <v>5816</v>
      </c>
      <c r="E1341">
        <v>22</v>
      </c>
      <c r="F1341">
        <f>SUMIFS('DAILY RECORDS'!$E$2:$E$19978,'DAILY RECORDS'!$B$2:$B$19978,C1341,'DAILY RECORDS'!$G$2:$G$19978,"INWARD")</f>
        <v>0</v>
      </c>
      <c r="G1341">
        <f>SUMIFS('DAILY RECORDS'!$E$2:$E$19978,'DAILY RECORDS'!$B$2:$B$19978,C1341,'DAILY RECORDS'!$G$2:$G$19978,"OUTWARD")</f>
        <v>0</v>
      </c>
      <c r="H1341">
        <f t="shared" si="20"/>
        <v>22</v>
      </c>
      <c r="I1341" t="s">
        <v>25</v>
      </c>
      <c r="J1341" t="s">
        <v>8628</v>
      </c>
      <c r="K1341" t="s">
        <v>8404</v>
      </c>
      <c r="L1341" s="124">
        <v>45733</v>
      </c>
    </row>
    <row r="1342" spans="1:12" x14ac:dyDescent="0.25">
      <c r="A1342">
        <v>1339</v>
      </c>
      <c r="B1342" t="s">
        <v>9992</v>
      </c>
      <c r="C1342" s="14" t="s">
        <v>10814</v>
      </c>
      <c r="D1342" t="s">
        <v>10574</v>
      </c>
      <c r="E1342">
        <v>87</v>
      </c>
      <c r="F1342">
        <f>SUMIFS('DAILY RECORDS'!$E$2:$E$19978,'DAILY RECORDS'!$B$2:$B$19978,C1342,'DAILY RECORDS'!$G$2:$G$19978,"INWARD")</f>
        <v>2</v>
      </c>
      <c r="G1342">
        <f>SUMIFS('DAILY RECORDS'!$E$2:$E$19978,'DAILY RECORDS'!$B$2:$B$19978,C1342,'DAILY RECORDS'!$G$2:$G$19978,"OUTWARD")</f>
        <v>29</v>
      </c>
      <c r="H1342">
        <f t="shared" si="20"/>
        <v>60</v>
      </c>
      <c r="I1342" t="s">
        <v>25</v>
      </c>
      <c r="J1342" t="s">
        <v>8628</v>
      </c>
      <c r="K1342" t="s">
        <v>16</v>
      </c>
      <c r="L1342" s="124">
        <v>45733</v>
      </c>
    </row>
    <row r="1343" spans="1:12" x14ac:dyDescent="0.25">
      <c r="A1343">
        <v>1340</v>
      </c>
      <c r="B1343" t="s">
        <v>9992</v>
      </c>
      <c r="C1343" s="14" t="s">
        <v>5842</v>
      </c>
      <c r="D1343" t="s">
        <v>10575</v>
      </c>
      <c r="E1343">
        <v>8</v>
      </c>
      <c r="F1343">
        <f>SUMIFS('DAILY RECORDS'!$E$2:$E$19978,'DAILY RECORDS'!$B$2:$B$19978,C1343,'DAILY RECORDS'!$G$2:$G$19978,"INWARD")</f>
        <v>0</v>
      </c>
      <c r="G1343">
        <f>SUMIFS('DAILY RECORDS'!$E$2:$E$19978,'DAILY RECORDS'!$B$2:$B$19978,C1343,'DAILY RECORDS'!$G$2:$G$19978,"OUTWARD")</f>
        <v>0</v>
      </c>
      <c r="H1343">
        <f t="shared" si="20"/>
        <v>8</v>
      </c>
      <c r="I1343" t="s">
        <v>25</v>
      </c>
      <c r="J1343" t="s">
        <v>8628</v>
      </c>
      <c r="K1343" t="s">
        <v>19</v>
      </c>
      <c r="L1343" s="124">
        <v>45735</v>
      </c>
    </row>
    <row r="1344" spans="1:12" x14ac:dyDescent="0.25">
      <c r="A1344">
        <v>1341</v>
      </c>
      <c r="B1344" t="s">
        <v>9992</v>
      </c>
      <c r="C1344" s="14" t="s">
        <v>5858</v>
      </c>
      <c r="D1344" t="s">
        <v>10576</v>
      </c>
      <c r="E1344">
        <v>64</v>
      </c>
      <c r="F1344">
        <f>SUMIFS('DAILY RECORDS'!$E$2:$E$19978,'DAILY RECORDS'!$B$2:$B$19978,C1344,'DAILY RECORDS'!$G$2:$G$19978,"INWARD")</f>
        <v>0</v>
      </c>
      <c r="G1344">
        <f>SUMIFS('DAILY RECORDS'!$E$2:$E$19978,'DAILY RECORDS'!$B$2:$B$19978,C1344,'DAILY RECORDS'!$G$2:$G$19978,"OUTWARD")</f>
        <v>0</v>
      </c>
      <c r="H1344">
        <f t="shared" si="20"/>
        <v>64</v>
      </c>
      <c r="I1344" t="s">
        <v>25</v>
      </c>
      <c r="J1344" t="s">
        <v>8628</v>
      </c>
      <c r="K1344" t="s">
        <v>8390</v>
      </c>
      <c r="L1344" s="124">
        <v>45735</v>
      </c>
    </row>
    <row r="1345" spans="1:12" x14ac:dyDescent="0.25">
      <c r="A1345">
        <v>1342</v>
      </c>
      <c r="B1345" t="s">
        <v>9992</v>
      </c>
      <c r="C1345" s="14" t="s">
        <v>10261</v>
      </c>
      <c r="D1345" t="s">
        <v>10570</v>
      </c>
      <c r="E1345">
        <v>74</v>
      </c>
      <c r="F1345">
        <f>SUMIFS('DAILY RECORDS'!$E$2:$E$19978,'DAILY RECORDS'!$B$2:$B$19978,C1345,'DAILY RECORDS'!$G$2:$G$19978,"INWARD")</f>
        <v>514</v>
      </c>
      <c r="G1345">
        <f>SUMIFS('DAILY RECORDS'!$E$2:$E$19978,'DAILY RECORDS'!$B$2:$B$19978,C1345,'DAILY RECORDS'!$G$2:$G$19978,"OUTWARD")</f>
        <v>211</v>
      </c>
      <c r="H1345">
        <f t="shared" si="20"/>
        <v>377</v>
      </c>
      <c r="I1345" t="s">
        <v>25</v>
      </c>
      <c r="J1345" t="s">
        <v>8628</v>
      </c>
      <c r="K1345" t="s">
        <v>26</v>
      </c>
      <c r="L1345" s="124">
        <v>45735</v>
      </c>
    </row>
    <row r="1346" spans="1:12" x14ac:dyDescent="0.25">
      <c r="A1346">
        <v>1343</v>
      </c>
      <c r="B1346" t="s">
        <v>9992</v>
      </c>
      <c r="C1346" s="14" t="s">
        <v>5836</v>
      </c>
      <c r="D1346" t="s">
        <v>10572</v>
      </c>
      <c r="E1346">
        <v>47</v>
      </c>
      <c r="F1346">
        <f>SUMIFS('DAILY RECORDS'!$E$2:$E$19978,'DAILY RECORDS'!$B$2:$B$19978,C1346,'DAILY RECORDS'!$G$2:$G$19978,"INWARD")</f>
        <v>2</v>
      </c>
      <c r="G1346">
        <f>SUMIFS('DAILY RECORDS'!$E$2:$E$19978,'DAILY RECORDS'!$B$2:$B$19978,C1346,'DAILY RECORDS'!$G$2:$G$19978,"OUTWARD")</f>
        <v>6</v>
      </c>
      <c r="H1346">
        <f t="shared" si="20"/>
        <v>43</v>
      </c>
      <c r="I1346" t="s">
        <v>25</v>
      </c>
      <c r="J1346" t="s">
        <v>8628</v>
      </c>
      <c r="K1346" t="s">
        <v>28</v>
      </c>
      <c r="L1346" s="124">
        <v>45735</v>
      </c>
    </row>
    <row r="1347" spans="1:12" x14ac:dyDescent="0.25">
      <c r="A1347">
        <v>1344</v>
      </c>
      <c r="B1347" t="s">
        <v>9992</v>
      </c>
      <c r="C1347" s="14" t="s">
        <v>5971</v>
      </c>
      <c r="D1347" t="s">
        <v>10584</v>
      </c>
      <c r="E1347">
        <v>10</v>
      </c>
      <c r="F1347">
        <f>SUMIFS('DAILY RECORDS'!$E$2:$E$19978,'DAILY RECORDS'!$B$2:$B$19978,C1347,'DAILY RECORDS'!$G$2:$G$19978,"INWARD")</f>
        <v>0</v>
      </c>
      <c r="G1347">
        <f>SUMIFS('DAILY RECORDS'!$E$2:$E$19978,'DAILY RECORDS'!$B$2:$B$19978,C1347,'DAILY RECORDS'!$G$2:$G$19978,"OUTWARD")</f>
        <v>0</v>
      </c>
      <c r="H1347">
        <f t="shared" si="20"/>
        <v>10</v>
      </c>
      <c r="I1347" t="s">
        <v>14</v>
      </c>
      <c r="J1347" t="s">
        <v>8628</v>
      </c>
      <c r="K1347" t="s">
        <v>695</v>
      </c>
      <c r="L1347" s="124">
        <v>45735</v>
      </c>
    </row>
    <row r="1348" spans="1:12" x14ac:dyDescent="0.25">
      <c r="A1348">
        <v>1345</v>
      </c>
      <c r="B1348" t="s">
        <v>9992</v>
      </c>
      <c r="C1348" s="14" t="s">
        <v>5835</v>
      </c>
      <c r="D1348" t="s">
        <v>10571</v>
      </c>
      <c r="E1348">
        <v>7</v>
      </c>
      <c r="F1348">
        <f>SUMIFS('DAILY RECORDS'!$E$2:$E$19978,'DAILY RECORDS'!$B$2:$B$19978,C1348,'DAILY RECORDS'!$G$2:$G$19978,"INWARD")</f>
        <v>2</v>
      </c>
      <c r="G1348">
        <f>SUMIFS('DAILY RECORDS'!$E$2:$E$19978,'DAILY RECORDS'!$B$2:$B$19978,C1348,'DAILY RECORDS'!$G$2:$G$19978,"OUTWARD")</f>
        <v>0</v>
      </c>
      <c r="H1348">
        <f t="shared" si="20"/>
        <v>9</v>
      </c>
      <c r="I1348" t="s">
        <v>25</v>
      </c>
      <c r="J1348" t="s">
        <v>8628</v>
      </c>
      <c r="K1348" t="s">
        <v>770</v>
      </c>
      <c r="L1348" s="124">
        <v>45735</v>
      </c>
    </row>
    <row r="1349" spans="1:12" x14ac:dyDescent="0.25">
      <c r="A1349">
        <v>1346</v>
      </c>
      <c r="B1349" t="s">
        <v>9992</v>
      </c>
      <c r="C1349" s="14" t="s">
        <v>5848</v>
      </c>
      <c r="D1349" t="s">
        <v>5849</v>
      </c>
      <c r="E1349">
        <v>11</v>
      </c>
      <c r="F1349">
        <f>SUMIFS('DAILY RECORDS'!$E$2:$E$19978,'DAILY RECORDS'!$B$2:$B$19978,C1349,'DAILY RECORDS'!$G$2:$G$19978,"INWARD")</f>
        <v>0</v>
      </c>
      <c r="G1349">
        <f>SUMIFS('DAILY RECORDS'!$E$2:$E$19978,'DAILY RECORDS'!$B$2:$B$19978,C1349,'DAILY RECORDS'!$G$2:$G$19978,"OUTWARD")</f>
        <v>0</v>
      </c>
      <c r="H1349">
        <f t="shared" ref="H1349:H1412" si="21">(E1349+F1349)-G1349</f>
        <v>11</v>
      </c>
      <c r="I1349" t="s">
        <v>25</v>
      </c>
      <c r="J1349" t="s">
        <v>8628</v>
      </c>
      <c r="K1349" t="s">
        <v>891</v>
      </c>
      <c r="L1349" s="124">
        <v>45735</v>
      </c>
    </row>
    <row r="1350" spans="1:12" x14ac:dyDescent="0.25">
      <c r="A1350">
        <v>1347</v>
      </c>
      <c r="B1350" t="s">
        <v>9992</v>
      </c>
      <c r="C1350" s="14" t="s">
        <v>10941</v>
      </c>
      <c r="D1350" t="s">
        <v>10569</v>
      </c>
      <c r="E1350">
        <v>7</v>
      </c>
      <c r="F1350">
        <f>SUMIFS('DAILY RECORDS'!$E$2:$E$19978,'DAILY RECORDS'!$B$2:$B$19978,C1350,'DAILY RECORDS'!$G$2:$G$19978,"INWARD")</f>
        <v>30</v>
      </c>
      <c r="G1350">
        <f>SUMIFS('DAILY RECORDS'!$E$2:$E$19978,'DAILY RECORDS'!$B$2:$B$19978,C1350,'DAILY RECORDS'!$G$2:$G$19978,"OUTWARD")</f>
        <v>11</v>
      </c>
      <c r="H1350">
        <f t="shared" si="21"/>
        <v>26</v>
      </c>
      <c r="I1350" t="s">
        <v>25</v>
      </c>
      <c r="J1350" t="s">
        <v>8628</v>
      </c>
      <c r="K1350" t="s">
        <v>894</v>
      </c>
      <c r="L1350" s="124">
        <v>45735</v>
      </c>
    </row>
    <row r="1351" spans="1:12" x14ac:dyDescent="0.25">
      <c r="A1351">
        <v>1348</v>
      </c>
      <c r="B1351" t="s">
        <v>9992</v>
      </c>
      <c r="C1351" s="14" t="s">
        <v>5863</v>
      </c>
      <c r="D1351" t="s">
        <v>5864</v>
      </c>
      <c r="E1351">
        <v>25</v>
      </c>
      <c r="F1351">
        <f>SUMIFS('DAILY RECORDS'!$E$2:$E$19978,'DAILY RECORDS'!$B$2:$B$19978,C1351,'DAILY RECORDS'!$G$2:$G$19978,"INWARD")</f>
        <v>0</v>
      </c>
      <c r="G1351">
        <f>SUMIFS('DAILY RECORDS'!$E$2:$E$19978,'DAILY RECORDS'!$B$2:$B$19978,C1351,'DAILY RECORDS'!$G$2:$G$19978,"OUTWARD")</f>
        <v>0</v>
      </c>
      <c r="H1351">
        <f t="shared" si="21"/>
        <v>25</v>
      </c>
      <c r="I1351" t="s">
        <v>25</v>
      </c>
      <c r="J1351" t="s">
        <v>8628</v>
      </c>
      <c r="K1351" t="s">
        <v>852</v>
      </c>
      <c r="L1351" s="124">
        <v>45733</v>
      </c>
    </row>
    <row r="1352" spans="1:12" x14ac:dyDescent="0.25">
      <c r="A1352">
        <v>1349</v>
      </c>
      <c r="B1352" t="s">
        <v>9992</v>
      </c>
      <c r="C1352" s="14" t="s">
        <v>5865</v>
      </c>
      <c r="D1352" t="s">
        <v>5866</v>
      </c>
      <c r="E1352">
        <v>43</v>
      </c>
      <c r="F1352">
        <f>SUMIFS('DAILY RECORDS'!$E$2:$E$19978,'DAILY RECORDS'!$B$2:$B$19978,C1352,'DAILY RECORDS'!$G$2:$G$19978,"INWARD")</f>
        <v>0</v>
      </c>
      <c r="G1352">
        <f>SUMIFS('DAILY RECORDS'!$E$2:$E$19978,'DAILY RECORDS'!$B$2:$B$19978,C1352,'DAILY RECORDS'!$G$2:$G$19978,"OUTWARD")</f>
        <v>0</v>
      </c>
      <c r="H1352">
        <f t="shared" si="21"/>
        <v>43</v>
      </c>
      <c r="I1352" t="s">
        <v>25</v>
      </c>
      <c r="J1352" t="s">
        <v>8628</v>
      </c>
      <c r="K1352" t="s">
        <v>850</v>
      </c>
      <c r="L1352" s="124">
        <v>45733</v>
      </c>
    </row>
    <row r="1353" spans="1:12" x14ac:dyDescent="0.25">
      <c r="A1353">
        <v>1350</v>
      </c>
      <c r="B1353" t="s">
        <v>9992</v>
      </c>
      <c r="C1353" s="14" t="s">
        <v>5881</v>
      </c>
      <c r="D1353" t="s">
        <v>5882</v>
      </c>
      <c r="E1353">
        <v>17</v>
      </c>
      <c r="F1353">
        <f>SUMIFS('DAILY RECORDS'!$E$2:$E$19978,'DAILY RECORDS'!$B$2:$B$19978,C1353,'DAILY RECORDS'!$G$2:$G$19978,"INWARD")</f>
        <v>0</v>
      </c>
      <c r="G1353">
        <f>SUMIFS('DAILY RECORDS'!$E$2:$E$19978,'DAILY RECORDS'!$B$2:$B$19978,C1353,'DAILY RECORDS'!$G$2:$G$19978,"OUTWARD")</f>
        <v>0</v>
      </c>
      <c r="H1353">
        <f t="shared" si="21"/>
        <v>17</v>
      </c>
      <c r="I1353" t="s">
        <v>14</v>
      </c>
      <c r="J1353" t="s">
        <v>8628</v>
      </c>
      <c r="K1353" t="s">
        <v>848</v>
      </c>
      <c r="L1353" s="124">
        <v>45735</v>
      </c>
    </row>
    <row r="1354" spans="1:12" x14ac:dyDescent="0.25">
      <c r="A1354">
        <v>1351</v>
      </c>
      <c r="B1354" t="s">
        <v>9992</v>
      </c>
      <c r="C1354" s="14" t="s">
        <v>5883</v>
      </c>
      <c r="D1354" t="s">
        <v>5884</v>
      </c>
      <c r="E1354">
        <v>50</v>
      </c>
      <c r="F1354">
        <f>SUMIFS('DAILY RECORDS'!$E$2:$E$19978,'DAILY RECORDS'!$B$2:$B$19978,C1354,'DAILY RECORDS'!$G$2:$G$19978,"INWARD")</f>
        <v>0</v>
      </c>
      <c r="G1354">
        <f>SUMIFS('DAILY RECORDS'!$E$2:$E$19978,'DAILY RECORDS'!$B$2:$B$19978,C1354,'DAILY RECORDS'!$G$2:$G$19978,"OUTWARD")</f>
        <v>0</v>
      </c>
      <c r="H1354">
        <f t="shared" si="21"/>
        <v>50</v>
      </c>
      <c r="I1354" t="s">
        <v>14</v>
      </c>
      <c r="J1354" t="s">
        <v>8628</v>
      </c>
      <c r="K1354" t="s">
        <v>882</v>
      </c>
      <c r="L1354" s="124">
        <v>45735</v>
      </c>
    </row>
    <row r="1355" spans="1:12" x14ac:dyDescent="0.25">
      <c r="A1355">
        <v>1352</v>
      </c>
      <c r="B1355" t="s">
        <v>9992</v>
      </c>
      <c r="C1355" s="14" t="s">
        <v>5885</v>
      </c>
      <c r="D1355" t="s">
        <v>5886</v>
      </c>
      <c r="E1355">
        <v>3</v>
      </c>
      <c r="F1355">
        <f>SUMIFS('DAILY RECORDS'!$E$2:$E$19978,'DAILY RECORDS'!$B$2:$B$19978,C1355,'DAILY RECORDS'!$G$2:$G$19978,"INWARD")</f>
        <v>0</v>
      </c>
      <c r="G1355">
        <f>SUMIFS('DAILY RECORDS'!$E$2:$E$19978,'DAILY RECORDS'!$B$2:$B$19978,C1355,'DAILY RECORDS'!$G$2:$G$19978,"OUTWARD")</f>
        <v>0</v>
      </c>
      <c r="H1355">
        <f t="shared" si="21"/>
        <v>3</v>
      </c>
      <c r="I1355" t="s">
        <v>14</v>
      </c>
      <c r="J1355" t="s">
        <v>8628</v>
      </c>
      <c r="K1355" t="s">
        <v>1057</v>
      </c>
      <c r="L1355" s="124">
        <v>45735</v>
      </c>
    </row>
    <row r="1356" spans="1:12" x14ac:dyDescent="0.25">
      <c r="A1356">
        <v>1353</v>
      </c>
      <c r="B1356" t="s">
        <v>9992</v>
      </c>
      <c r="C1356" s="14" t="s">
        <v>5887</v>
      </c>
      <c r="D1356" t="s">
        <v>5888</v>
      </c>
      <c r="E1356">
        <v>2</v>
      </c>
      <c r="F1356">
        <f>SUMIFS('DAILY RECORDS'!$E$2:$E$19978,'DAILY RECORDS'!$B$2:$B$19978,C1356,'DAILY RECORDS'!$G$2:$G$19978,"INWARD")</f>
        <v>0</v>
      </c>
      <c r="G1356">
        <f>SUMIFS('DAILY RECORDS'!$E$2:$E$19978,'DAILY RECORDS'!$B$2:$B$19978,C1356,'DAILY RECORDS'!$G$2:$G$19978,"OUTWARD")</f>
        <v>0</v>
      </c>
      <c r="H1356">
        <f t="shared" si="21"/>
        <v>2</v>
      </c>
      <c r="I1356" t="s">
        <v>14</v>
      </c>
      <c r="J1356" t="s">
        <v>8628</v>
      </c>
      <c r="K1356" t="s">
        <v>8522</v>
      </c>
      <c r="L1356" s="124">
        <v>45733</v>
      </c>
    </row>
    <row r="1357" spans="1:12" x14ac:dyDescent="0.25">
      <c r="A1357">
        <v>1354</v>
      </c>
      <c r="B1357" t="s">
        <v>9992</v>
      </c>
      <c r="C1357" s="14" t="s">
        <v>5992</v>
      </c>
      <c r="D1357" t="s">
        <v>10585</v>
      </c>
      <c r="E1357">
        <v>28</v>
      </c>
      <c r="F1357">
        <f>SUMIFS('DAILY RECORDS'!$E$2:$E$19978,'DAILY RECORDS'!$B$2:$B$19978,C1357,'DAILY RECORDS'!$G$2:$G$19978,"INWARD")</f>
        <v>0</v>
      </c>
      <c r="G1357">
        <f>SUMIFS('DAILY RECORDS'!$E$2:$E$19978,'DAILY RECORDS'!$B$2:$B$19978,C1357,'DAILY RECORDS'!$G$2:$G$19978,"OUTWARD")</f>
        <v>2</v>
      </c>
      <c r="H1357">
        <f t="shared" si="21"/>
        <v>26</v>
      </c>
      <c r="I1357" t="s">
        <v>25</v>
      </c>
      <c r="J1357" t="s">
        <v>8628</v>
      </c>
      <c r="K1357" t="s">
        <v>846</v>
      </c>
      <c r="L1357" s="124">
        <v>45735</v>
      </c>
    </row>
    <row r="1358" spans="1:12" x14ac:dyDescent="0.25">
      <c r="A1358">
        <v>1355</v>
      </c>
      <c r="B1358" t="s">
        <v>9992</v>
      </c>
      <c r="C1358" s="14" t="s">
        <v>6017</v>
      </c>
      <c r="D1358" t="s">
        <v>6018</v>
      </c>
      <c r="E1358">
        <v>15</v>
      </c>
      <c r="F1358">
        <f>SUMIFS('DAILY RECORDS'!$E$2:$E$19978,'DAILY RECORDS'!$B$2:$B$19978,C1358,'DAILY RECORDS'!$G$2:$G$19978,"INWARD")</f>
        <v>0</v>
      </c>
      <c r="G1358">
        <f>SUMIFS('DAILY RECORDS'!$E$2:$E$19978,'DAILY RECORDS'!$B$2:$B$19978,C1358,'DAILY RECORDS'!$G$2:$G$19978,"OUTWARD")</f>
        <v>0</v>
      </c>
      <c r="H1358">
        <f t="shared" si="21"/>
        <v>15</v>
      </c>
      <c r="I1358" t="s">
        <v>14</v>
      </c>
      <c r="J1358" t="s">
        <v>8628</v>
      </c>
      <c r="K1358" t="s">
        <v>11402</v>
      </c>
      <c r="L1358" s="124">
        <v>45735</v>
      </c>
    </row>
    <row r="1359" spans="1:12" x14ac:dyDescent="0.25">
      <c r="A1359">
        <v>1356</v>
      </c>
      <c r="B1359" t="s">
        <v>9992</v>
      </c>
      <c r="C1359" s="14" t="s">
        <v>6015</v>
      </c>
      <c r="D1359" t="s">
        <v>6016</v>
      </c>
      <c r="E1359">
        <v>5</v>
      </c>
      <c r="F1359">
        <f>SUMIFS('DAILY RECORDS'!$E$2:$E$19978,'DAILY RECORDS'!$B$2:$B$19978,C1359,'DAILY RECORDS'!$G$2:$G$19978,"INWARD")</f>
        <v>0</v>
      </c>
      <c r="G1359">
        <f>SUMIFS('DAILY RECORDS'!$E$2:$E$19978,'DAILY RECORDS'!$B$2:$B$19978,C1359,'DAILY RECORDS'!$G$2:$G$19978,"OUTWARD")</f>
        <v>0</v>
      </c>
      <c r="H1359">
        <f t="shared" si="21"/>
        <v>5</v>
      </c>
      <c r="I1359" t="s">
        <v>25</v>
      </c>
      <c r="J1359" t="s">
        <v>8628</v>
      </c>
      <c r="K1359" t="s">
        <v>841</v>
      </c>
      <c r="L1359" s="124">
        <v>45735</v>
      </c>
    </row>
    <row r="1360" spans="1:12" x14ac:dyDescent="0.25">
      <c r="A1360">
        <v>1357</v>
      </c>
      <c r="B1360" t="s">
        <v>9992</v>
      </c>
      <c r="C1360" s="14" t="s">
        <v>5920</v>
      </c>
      <c r="D1360" t="s">
        <v>10581</v>
      </c>
      <c r="E1360">
        <v>3</v>
      </c>
      <c r="F1360">
        <f>SUMIFS('DAILY RECORDS'!$E$2:$E$19978,'DAILY RECORDS'!$B$2:$B$19978,C1360,'DAILY RECORDS'!$G$2:$G$19978,"INWARD")</f>
        <v>0</v>
      </c>
      <c r="G1360">
        <f>SUMIFS('DAILY RECORDS'!$E$2:$E$19978,'DAILY RECORDS'!$B$2:$B$19978,C1360,'DAILY RECORDS'!$G$2:$G$19978,"OUTWARD")</f>
        <v>0</v>
      </c>
      <c r="H1360">
        <f t="shared" si="21"/>
        <v>3</v>
      </c>
      <c r="I1360" t="s">
        <v>25</v>
      </c>
      <c r="J1360" t="s">
        <v>8628</v>
      </c>
      <c r="K1360" t="s">
        <v>8521</v>
      </c>
      <c r="L1360" s="124">
        <v>45735</v>
      </c>
    </row>
    <row r="1361" spans="1:12" x14ac:dyDescent="0.25">
      <c r="A1361">
        <v>1358</v>
      </c>
      <c r="B1361" t="s">
        <v>9992</v>
      </c>
      <c r="C1361" s="14" t="s">
        <v>5891</v>
      </c>
      <c r="D1361" t="s">
        <v>10577</v>
      </c>
      <c r="E1361">
        <v>3</v>
      </c>
      <c r="F1361">
        <f>SUMIFS('DAILY RECORDS'!$E$2:$E$19978,'DAILY RECORDS'!$B$2:$B$19978,C1361,'DAILY RECORDS'!$G$2:$G$19978,"INWARD")</f>
        <v>0</v>
      </c>
      <c r="G1361">
        <f>SUMIFS('DAILY RECORDS'!$E$2:$E$19978,'DAILY RECORDS'!$B$2:$B$19978,C1361,'DAILY RECORDS'!$G$2:$G$19978,"OUTWARD")</f>
        <v>0</v>
      </c>
      <c r="H1361">
        <f t="shared" si="21"/>
        <v>3</v>
      </c>
      <c r="I1361" t="s">
        <v>25</v>
      </c>
      <c r="J1361" t="s">
        <v>8628</v>
      </c>
      <c r="K1361" t="s">
        <v>11395</v>
      </c>
      <c r="L1361" s="124">
        <v>45733</v>
      </c>
    </row>
    <row r="1362" spans="1:12" x14ac:dyDescent="0.25">
      <c r="A1362">
        <v>1359</v>
      </c>
      <c r="B1362" t="s">
        <v>9992</v>
      </c>
      <c r="C1362" s="14" t="s">
        <v>5945</v>
      </c>
      <c r="D1362" t="s">
        <v>10582</v>
      </c>
      <c r="E1362">
        <v>6</v>
      </c>
      <c r="F1362">
        <f>SUMIFS('DAILY RECORDS'!$E$2:$E$19978,'DAILY RECORDS'!$B$2:$B$19978,C1362,'DAILY RECORDS'!$G$2:$G$19978,"INWARD")</f>
        <v>0</v>
      </c>
      <c r="G1362">
        <f>SUMIFS('DAILY RECORDS'!$E$2:$E$19978,'DAILY RECORDS'!$B$2:$B$19978,C1362,'DAILY RECORDS'!$G$2:$G$19978,"OUTWARD")</f>
        <v>0</v>
      </c>
      <c r="H1362">
        <f t="shared" si="21"/>
        <v>6</v>
      </c>
      <c r="I1362" t="s">
        <v>25</v>
      </c>
      <c r="J1362" t="s">
        <v>8628</v>
      </c>
      <c r="K1362" t="s">
        <v>1028</v>
      </c>
      <c r="L1362" s="124">
        <v>45733</v>
      </c>
    </row>
    <row r="1363" spans="1:12" x14ac:dyDescent="0.25">
      <c r="A1363">
        <v>1360</v>
      </c>
      <c r="B1363" t="s">
        <v>9992</v>
      </c>
      <c r="C1363" s="14" t="s">
        <v>6046</v>
      </c>
      <c r="D1363" t="s">
        <v>6047</v>
      </c>
      <c r="E1363">
        <v>30</v>
      </c>
      <c r="F1363">
        <f>SUMIFS('DAILY RECORDS'!$E$2:$E$19978,'DAILY RECORDS'!$B$2:$B$19978,C1363,'DAILY RECORDS'!$G$2:$G$19978,"INWARD")</f>
        <v>0</v>
      </c>
      <c r="G1363">
        <f>SUMIFS('DAILY RECORDS'!$E$2:$E$19978,'DAILY RECORDS'!$B$2:$B$19978,C1363,'DAILY RECORDS'!$G$2:$G$19978,"OUTWARD")</f>
        <v>0</v>
      </c>
      <c r="H1363">
        <f t="shared" si="21"/>
        <v>30</v>
      </c>
      <c r="I1363" t="s">
        <v>25</v>
      </c>
      <c r="J1363" t="s">
        <v>8628</v>
      </c>
      <c r="K1363" t="s">
        <v>1155</v>
      </c>
      <c r="L1363" s="124">
        <v>45735</v>
      </c>
    </row>
    <row r="1364" spans="1:12" x14ac:dyDescent="0.25">
      <c r="A1364">
        <v>1361</v>
      </c>
      <c r="B1364" t="s">
        <v>9992</v>
      </c>
      <c r="C1364" s="14" t="s">
        <v>6038</v>
      </c>
      <c r="D1364" t="s">
        <v>6039</v>
      </c>
      <c r="E1364">
        <v>36</v>
      </c>
      <c r="F1364">
        <f>SUMIFS('DAILY RECORDS'!$E$2:$E$19978,'DAILY RECORDS'!$B$2:$B$19978,C1364,'DAILY RECORDS'!$G$2:$G$19978,"INWARD")</f>
        <v>0</v>
      </c>
      <c r="G1364">
        <f>SUMIFS('DAILY RECORDS'!$E$2:$E$19978,'DAILY RECORDS'!$B$2:$B$19978,C1364,'DAILY RECORDS'!$G$2:$G$19978,"OUTWARD")</f>
        <v>0</v>
      </c>
      <c r="H1364">
        <f t="shared" si="21"/>
        <v>36</v>
      </c>
      <c r="I1364" t="s">
        <v>25</v>
      </c>
      <c r="J1364" t="s">
        <v>8628</v>
      </c>
      <c r="K1364" t="s">
        <v>915</v>
      </c>
      <c r="L1364" s="124">
        <v>45735</v>
      </c>
    </row>
    <row r="1365" spans="1:12" x14ac:dyDescent="0.25">
      <c r="A1365">
        <v>1362</v>
      </c>
      <c r="B1365" t="s">
        <v>9992</v>
      </c>
      <c r="C1365" s="14" t="s">
        <v>6050</v>
      </c>
      <c r="D1365" t="s">
        <v>6051</v>
      </c>
      <c r="E1365">
        <v>42</v>
      </c>
      <c r="F1365">
        <f>SUMIFS('DAILY RECORDS'!$E$2:$E$19978,'DAILY RECORDS'!$B$2:$B$19978,C1365,'DAILY RECORDS'!$G$2:$G$19978,"INWARD")</f>
        <v>0</v>
      </c>
      <c r="G1365">
        <f>SUMIFS('DAILY RECORDS'!$E$2:$E$19978,'DAILY RECORDS'!$B$2:$B$19978,C1365,'DAILY RECORDS'!$G$2:$G$19978,"OUTWARD")</f>
        <v>0</v>
      </c>
      <c r="H1365">
        <f t="shared" si="21"/>
        <v>42</v>
      </c>
      <c r="I1365" t="s">
        <v>25</v>
      </c>
      <c r="J1365" t="s">
        <v>8628</v>
      </c>
      <c r="K1365" t="s">
        <v>877</v>
      </c>
      <c r="L1365" s="124">
        <v>45735</v>
      </c>
    </row>
    <row r="1366" spans="1:12" x14ac:dyDescent="0.25">
      <c r="A1366">
        <v>1363</v>
      </c>
      <c r="B1366" t="s">
        <v>9992</v>
      </c>
      <c r="C1366" s="14" t="s">
        <v>6036</v>
      </c>
      <c r="D1366" t="s">
        <v>6037</v>
      </c>
      <c r="E1366">
        <v>44</v>
      </c>
      <c r="F1366">
        <f>SUMIFS('DAILY RECORDS'!$E$2:$E$19978,'DAILY RECORDS'!$B$2:$B$19978,C1366,'DAILY RECORDS'!$G$2:$G$19978,"INWARD")</f>
        <v>0</v>
      </c>
      <c r="G1366">
        <f>SUMIFS('DAILY RECORDS'!$E$2:$E$19978,'DAILY RECORDS'!$B$2:$B$19978,C1366,'DAILY RECORDS'!$G$2:$G$19978,"OUTWARD")</f>
        <v>0</v>
      </c>
      <c r="H1366">
        <f t="shared" si="21"/>
        <v>44</v>
      </c>
      <c r="I1366" t="s">
        <v>25</v>
      </c>
      <c r="J1366" t="s">
        <v>8628</v>
      </c>
      <c r="K1366" t="s">
        <v>1052</v>
      </c>
      <c r="L1366" s="124">
        <v>45735</v>
      </c>
    </row>
    <row r="1367" spans="1:12" x14ac:dyDescent="0.25">
      <c r="A1367">
        <v>1364</v>
      </c>
      <c r="B1367" t="s">
        <v>9992</v>
      </c>
      <c r="C1367" s="14" t="s">
        <v>5897</v>
      </c>
      <c r="D1367" t="s">
        <v>5898</v>
      </c>
      <c r="E1367">
        <v>214</v>
      </c>
      <c r="F1367">
        <f>SUMIFS('DAILY RECORDS'!$E$2:$E$19978,'DAILY RECORDS'!$B$2:$B$19978,C1367,'DAILY RECORDS'!$G$2:$G$19978,"INWARD")</f>
        <v>0</v>
      </c>
      <c r="G1367">
        <f>SUMIFS('DAILY RECORDS'!$E$2:$E$19978,'DAILY RECORDS'!$B$2:$B$19978,C1367,'DAILY RECORDS'!$G$2:$G$19978,"OUTWARD")</f>
        <v>62</v>
      </c>
      <c r="H1367">
        <f t="shared" si="21"/>
        <v>152</v>
      </c>
      <c r="I1367" t="s">
        <v>25</v>
      </c>
      <c r="J1367" t="s">
        <v>8628</v>
      </c>
      <c r="K1367" t="s">
        <v>692</v>
      </c>
      <c r="L1367" s="124">
        <v>45733</v>
      </c>
    </row>
    <row r="1368" spans="1:12" x14ac:dyDescent="0.25">
      <c r="A1368">
        <v>1365</v>
      </c>
      <c r="B1368" t="s">
        <v>9992</v>
      </c>
      <c r="C1368" s="14" t="s">
        <v>5871</v>
      </c>
      <c r="D1368" t="s">
        <v>5872</v>
      </c>
      <c r="E1368">
        <v>83</v>
      </c>
      <c r="F1368">
        <f>SUMIFS('DAILY RECORDS'!$E$2:$E$19978,'DAILY RECORDS'!$B$2:$B$19978,C1368,'DAILY RECORDS'!$G$2:$G$19978,"INWARD")</f>
        <v>0</v>
      </c>
      <c r="G1368">
        <f>SUMIFS('DAILY RECORDS'!$E$2:$E$19978,'DAILY RECORDS'!$B$2:$B$19978,C1368,'DAILY RECORDS'!$G$2:$G$19978,"OUTWARD")</f>
        <v>0</v>
      </c>
      <c r="H1368">
        <f t="shared" si="21"/>
        <v>83</v>
      </c>
      <c r="I1368" t="s">
        <v>25</v>
      </c>
      <c r="J1368" t="s">
        <v>8628</v>
      </c>
      <c r="K1368" t="s">
        <v>978</v>
      </c>
      <c r="L1368" s="124">
        <v>45733</v>
      </c>
    </row>
    <row r="1369" spans="1:12" x14ac:dyDescent="0.25">
      <c r="A1369">
        <v>1366</v>
      </c>
      <c r="B1369" t="s">
        <v>9992</v>
      </c>
      <c r="C1369" s="14" t="s">
        <v>5903</v>
      </c>
      <c r="D1369" t="s">
        <v>10580</v>
      </c>
      <c r="E1369">
        <v>41</v>
      </c>
      <c r="F1369">
        <f>SUMIFS('DAILY RECORDS'!$E$2:$E$19978,'DAILY RECORDS'!$B$2:$B$19978,C1369,'DAILY RECORDS'!$G$2:$G$19978,"INWARD")</f>
        <v>0</v>
      </c>
      <c r="G1369">
        <f>SUMIFS('DAILY RECORDS'!$E$2:$E$19978,'DAILY RECORDS'!$B$2:$B$19978,C1369,'DAILY RECORDS'!$G$2:$G$19978,"OUTWARD")</f>
        <v>2</v>
      </c>
      <c r="H1369">
        <f t="shared" si="21"/>
        <v>39</v>
      </c>
      <c r="I1369" t="s">
        <v>25</v>
      </c>
      <c r="J1369" t="s">
        <v>8628</v>
      </c>
      <c r="K1369" t="s">
        <v>978</v>
      </c>
      <c r="L1369" s="124">
        <v>45735</v>
      </c>
    </row>
    <row r="1370" spans="1:12" x14ac:dyDescent="0.25">
      <c r="A1370">
        <v>1367</v>
      </c>
      <c r="B1370" t="s">
        <v>9992</v>
      </c>
      <c r="C1370" s="14" t="s">
        <v>5899</v>
      </c>
      <c r="D1370" t="s">
        <v>5900</v>
      </c>
      <c r="E1370">
        <v>193</v>
      </c>
      <c r="F1370">
        <f>SUMIFS('DAILY RECORDS'!$E$2:$E$19978,'DAILY RECORDS'!$B$2:$B$19978,C1370,'DAILY RECORDS'!$G$2:$G$19978,"INWARD")</f>
        <v>245</v>
      </c>
      <c r="G1370">
        <f>SUMIFS('DAILY RECORDS'!$E$2:$E$19978,'DAILY RECORDS'!$B$2:$B$19978,C1370,'DAILY RECORDS'!$G$2:$G$19978,"OUTWARD")</f>
        <v>303</v>
      </c>
      <c r="H1370">
        <f t="shared" si="21"/>
        <v>135</v>
      </c>
      <c r="I1370" t="s">
        <v>25</v>
      </c>
      <c r="J1370" t="s">
        <v>8628</v>
      </c>
      <c r="K1370" t="s">
        <v>35</v>
      </c>
      <c r="L1370" s="124">
        <v>45733</v>
      </c>
    </row>
    <row r="1371" spans="1:12" x14ac:dyDescent="0.25">
      <c r="A1371">
        <v>1368</v>
      </c>
      <c r="B1371" t="s">
        <v>9992</v>
      </c>
      <c r="C1371" s="14" t="s">
        <v>5904</v>
      </c>
      <c r="D1371" t="s">
        <v>5905</v>
      </c>
      <c r="E1371">
        <v>53</v>
      </c>
      <c r="F1371">
        <f>SUMIFS('DAILY RECORDS'!$E$2:$E$19978,'DAILY RECORDS'!$B$2:$B$19978,C1371,'DAILY RECORDS'!$G$2:$G$19978,"INWARD")</f>
        <v>0</v>
      </c>
      <c r="G1371">
        <f>SUMIFS('DAILY RECORDS'!$E$2:$E$19978,'DAILY RECORDS'!$B$2:$B$19978,C1371,'DAILY RECORDS'!$G$2:$G$19978,"OUTWARD")</f>
        <v>21</v>
      </c>
      <c r="H1371">
        <f t="shared" si="21"/>
        <v>32</v>
      </c>
      <c r="I1371" t="s">
        <v>25</v>
      </c>
      <c r="J1371" t="s">
        <v>8628</v>
      </c>
      <c r="K1371" t="s">
        <v>687</v>
      </c>
      <c r="L1371" s="124">
        <v>45733</v>
      </c>
    </row>
    <row r="1372" spans="1:12" x14ac:dyDescent="0.25">
      <c r="A1372">
        <v>1369</v>
      </c>
      <c r="B1372" t="s">
        <v>9992</v>
      </c>
      <c r="C1372" s="14" t="s">
        <v>5906</v>
      </c>
      <c r="D1372" t="s">
        <v>5907</v>
      </c>
      <c r="E1372">
        <v>138</v>
      </c>
      <c r="F1372">
        <f>SUMIFS('DAILY RECORDS'!$E$2:$E$19978,'DAILY RECORDS'!$B$2:$B$19978,C1372,'DAILY RECORDS'!$G$2:$G$19978,"INWARD")</f>
        <v>0</v>
      </c>
      <c r="G1372">
        <f>SUMIFS('DAILY RECORDS'!$E$2:$E$19978,'DAILY RECORDS'!$B$2:$B$19978,C1372,'DAILY RECORDS'!$G$2:$G$19978,"OUTWARD")</f>
        <v>63</v>
      </c>
      <c r="H1372">
        <f t="shared" si="21"/>
        <v>75</v>
      </c>
      <c r="I1372" t="s">
        <v>14</v>
      </c>
      <c r="J1372" t="s">
        <v>8628</v>
      </c>
      <c r="K1372" t="s">
        <v>54</v>
      </c>
      <c r="L1372" s="124">
        <v>45733</v>
      </c>
    </row>
    <row r="1373" spans="1:12" x14ac:dyDescent="0.25">
      <c r="A1373">
        <v>1370</v>
      </c>
      <c r="B1373" t="s">
        <v>9992</v>
      </c>
      <c r="C1373" s="14" t="s">
        <v>5901</v>
      </c>
      <c r="D1373" t="s">
        <v>10579</v>
      </c>
      <c r="E1373">
        <v>36</v>
      </c>
      <c r="F1373">
        <f>SUMIFS('DAILY RECORDS'!$E$2:$E$19978,'DAILY RECORDS'!$B$2:$B$19978,C1373,'DAILY RECORDS'!$G$2:$G$19978,"INWARD")</f>
        <v>0</v>
      </c>
      <c r="G1373">
        <f>SUMIFS('DAILY RECORDS'!$E$2:$E$19978,'DAILY RECORDS'!$B$2:$B$19978,C1373,'DAILY RECORDS'!$G$2:$G$19978,"OUTWARD")</f>
        <v>5</v>
      </c>
      <c r="H1373">
        <f t="shared" si="21"/>
        <v>31</v>
      </c>
      <c r="I1373" t="s">
        <v>25</v>
      </c>
      <c r="J1373" t="s">
        <v>8628</v>
      </c>
      <c r="K1373" t="s">
        <v>709</v>
      </c>
      <c r="L1373" s="124">
        <v>45735</v>
      </c>
    </row>
    <row r="1374" spans="1:12" x14ac:dyDescent="0.25">
      <c r="A1374">
        <v>1371</v>
      </c>
      <c r="B1374" t="s">
        <v>9992</v>
      </c>
      <c r="C1374" s="14" t="s">
        <v>5861</v>
      </c>
      <c r="D1374" t="s">
        <v>5862</v>
      </c>
      <c r="E1374">
        <v>231</v>
      </c>
      <c r="F1374">
        <f>SUMIFS('DAILY RECORDS'!$E$2:$E$19978,'DAILY RECORDS'!$B$2:$B$19978,C1374,'DAILY RECORDS'!$G$2:$G$19978,"INWARD")</f>
        <v>22</v>
      </c>
      <c r="G1374">
        <f>SUMIFS('DAILY RECORDS'!$E$2:$E$19978,'DAILY RECORDS'!$B$2:$B$19978,C1374,'DAILY RECORDS'!$G$2:$G$19978,"OUTWARD")</f>
        <v>175</v>
      </c>
      <c r="H1374">
        <f t="shared" si="21"/>
        <v>78</v>
      </c>
      <c r="I1374" t="s">
        <v>25</v>
      </c>
      <c r="J1374" t="s">
        <v>8628</v>
      </c>
      <c r="K1374" t="s">
        <v>776</v>
      </c>
      <c r="L1374" s="124">
        <v>45733</v>
      </c>
    </row>
    <row r="1375" spans="1:12" x14ac:dyDescent="0.25">
      <c r="A1375">
        <v>1372</v>
      </c>
      <c r="B1375" t="s">
        <v>9992</v>
      </c>
      <c r="C1375" s="14" t="s">
        <v>5867</v>
      </c>
      <c r="D1375" t="s">
        <v>5868</v>
      </c>
      <c r="E1375">
        <v>80</v>
      </c>
      <c r="F1375">
        <f>SUMIFS('DAILY RECORDS'!$E$2:$E$19978,'DAILY RECORDS'!$B$2:$B$19978,C1375,'DAILY RECORDS'!$G$2:$G$19978,"INWARD")</f>
        <v>0</v>
      </c>
      <c r="G1375">
        <f>SUMIFS('DAILY RECORDS'!$E$2:$E$19978,'DAILY RECORDS'!$B$2:$B$19978,C1375,'DAILY RECORDS'!$G$2:$G$19978,"OUTWARD")</f>
        <v>32</v>
      </c>
      <c r="H1375">
        <f t="shared" si="21"/>
        <v>48</v>
      </c>
      <c r="I1375" t="s">
        <v>25</v>
      </c>
      <c r="J1375" t="s">
        <v>8628</v>
      </c>
      <c r="K1375" t="s">
        <v>966</v>
      </c>
      <c r="L1375" s="124">
        <v>45733</v>
      </c>
    </row>
    <row r="1376" spans="1:12" x14ac:dyDescent="0.25">
      <c r="A1376">
        <v>1373</v>
      </c>
      <c r="B1376" t="s">
        <v>9992</v>
      </c>
      <c r="C1376" s="14" t="s">
        <v>5859</v>
      </c>
      <c r="D1376" t="s">
        <v>5860</v>
      </c>
      <c r="E1376">
        <v>245</v>
      </c>
      <c r="F1376">
        <f>SUMIFS('DAILY RECORDS'!$E$2:$E$19978,'DAILY RECORDS'!$B$2:$B$19978,C1376,'DAILY RECORDS'!$G$2:$G$19978,"INWARD")</f>
        <v>5</v>
      </c>
      <c r="G1376">
        <f>SUMIFS('DAILY RECORDS'!$E$2:$E$19978,'DAILY RECORDS'!$B$2:$B$19978,C1376,'DAILY RECORDS'!$G$2:$G$19978,"OUTWARD")</f>
        <v>175</v>
      </c>
      <c r="H1376">
        <f t="shared" si="21"/>
        <v>75</v>
      </c>
      <c r="I1376" t="s">
        <v>25</v>
      </c>
      <c r="J1376" t="s">
        <v>8628</v>
      </c>
      <c r="K1376" t="s">
        <v>1302</v>
      </c>
      <c r="L1376" s="124">
        <v>45733</v>
      </c>
    </row>
    <row r="1377" spans="1:12" x14ac:dyDescent="0.25">
      <c r="A1377">
        <v>1374</v>
      </c>
      <c r="B1377" t="s">
        <v>9992</v>
      </c>
      <c r="C1377" s="14" t="s">
        <v>6023</v>
      </c>
      <c r="D1377" t="s">
        <v>6024</v>
      </c>
      <c r="E1377">
        <v>27</v>
      </c>
      <c r="F1377">
        <f>SUMIFS('DAILY RECORDS'!$E$2:$E$19978,'DAILY RECORDS'!$B$2:$B$19978,C1377,'DAILY RECORDS'!$G$2:$G$19978,"INWARD")</f>
        <v>0</v>
      </c>
      <c r="G1377">
        <f>SUMIFS('DAILY RECORDS'!$E$2:$E$19978,'DAILY RECORDS'!$B$2:$B$19978,C1377,'DAILY RECORDS'!$G$2:$G$19978,"OUTWARD")</f>
        <v>0</v>
      </c>
      <c r="H1377">
        <f t="shared" si="21"/>
        <v>27</v>
      </c>
      <c r="I1377" t="s">
        <v>14</v>
      </c>
      <c r="J1377" t="s">
        <v>8628</v>
      </c>
      <c r="K1377" t="s">
        <v>1064</v>
      </c>
      <c r="L1377" s="124">
        <v>45733</v>
      </c>
    </row>
    <row r="1378" spans="1:12" x14ac:dyDescent="0.25">
      <c r="A1378">
        <v>1375</v>
      </c>
      <c r="B1378" t="s">
        <v>9992</v>
      </c>
      <c r="C1378" s="14" t="s">
        <v>6013</v>
      </c>
      <c r="D1378" t="s">
        <v>6014</v>
      </c>
      <c r="E1378">
        <v>27</v>
      </c>
      <c r="F1378">
        <f>SUMIFS('DAILY RECORDS'!$E$2:$E$19978,'DAILY RECORDS'!$B$2:$B$19978,C1378,'DAILY RECORDS'!$G$2:$G$19978,"INWARD")</f>
        <v>0</v>
      </c>
      <c r="G1378">
        <f>SUMIFS('DAILY RECORDS'!$E$2:$E$19978,'DAILY RECORDS'!$B$2:$B$19978,C1378,'DAILY RECORDS'!$G$2:$G$19978,"OUTWARD")</f>
        <v>0</v>
      </c>
      <c r="H1378">
        <f t="shared" si="21"/>
        <v>27</v>
      </c>
      <c r="I1378" t="s">
        <v>14</v>
      </c>
      <c r="J1378" t="s">
        <v>8628</v>
      </c>
      <c r="K1378" t="s">
        <v>912</v>
      </c>
      <c r="L1378" s="124">
        <v>45733</v>
      </c>
    </row>
    <row r="1379" spans="1:12" x14ac:dyDescent="0.25">
      <c r="A1379">
        <v>1376</v>
      </c>
      <c r="B1379" t="s">
        <v>9992</v>
      </c>
      <c r="C1379" s="14" t="s">
        <v>5854</v>
      </c>
      <c r="D1379" t="s">
        <v>5855</v>
      </c>
      <c r="E1379">
        <v>25</v>
      </c>
      <c r="F1379">
        <f>SUMIFS('DAILY RECORDS'!$E$2:$E$19978,'DAILY RECORDS'!$B$2:$B$19978,C1379,'DAILY RECORDS'!$G$2:$G$19978,"INWARD")</f>
        <v>0</v>
      </c>
      <c r="G1379">
        <f>SUMIFS('DAILY RECORDS'!$E$2:$E$19978,'DAILY RECORDS'!$B$2:$B$19978,C1379,'DAILY RECORDS'!$G$2:$G$19978,"OUTWARD")</f>
        <v>0</v>
      </c>
      <c r="H1379">
        <f t="shared" si="21"/>
        <v>25</v>
      </c>
      <c r="I1379" t="s">
        <v>14</v>
      </c>
      <c r="J1379" t="s">
        <v>8628</v>
      </c>
      <c r="K1379" t="s">
        <v>1558</v>
      </c>
      <c r="L1379" s="124">
        <v>45733</v>
      </c>
    </row>
    <row r="1380" spans="1:12" x14ac:dyDescent="0.25">
      <c r="A1380">
        <v>1377</v>
      </c>
      <c r="B1380" t="s">
        <v>9992</v>
      </c>
      <c r="C1380" s="14" t="s">
        <v>6025</v>
      </c>
      <c r="D1380" t="s">
        <v>6026</v>
      </c>
      <c r="E1380">
        <v>41</v>
      </c>
      <c r="F1380">
        <f>SUMIFS('DAILY RECORDS'!$E$2:$E$19978,'DAILY RECORDS'!$B$2:$B$19978,C1380,'DAILY RECORDS'!$G$2:$G$19978,"INWARD")</f>
        <v>0</v>
      </c>
      <c r="G1380">
        <f>SUMIFS('DAILY RECORDS'!$E$2:$E$19978,'DAILY RECORDS'!$B$2:$B$19978,C1380,'DAILY RECORDS'!$G$2:$G$19978,"OUTWARD")</f>
        <v>8</v>
      </c>
      <c r="H1380">
        <f t="shared" si="21"/>
        <v>33</v>
      </c>
      <c r="I1380" t="s">
        <v>14</v>
      </c>
      <c r="J1380" t="s">
        <v>8628</v>
      </c>
      <c r="K1380" t="s">
        <v>906</v>
      </c>
      <c r="L1380" s="124">
        <v>45733</v>
      </c>
    </row>
    <row r="1381" spans="1:12" x14ac:dyDescent="0.25">
      <c r="A1381">
        <v>1378</v>
      </c>
      <c r="B1381" t="s">
        <v>9992</v>
      </c>
      <c r="C1381" s="14" t="s">
        <v>8634</v>
      </c>
      <c r="D1381" t="s">
        <v>8635</v>
      </c>
      <c r="E1381">
        <v>49</v>
      </c>
      <c r="F1381">
        <f>SUMIFS('DAILY RECORDS'!$E$2:$E$19978,'DAILY RECORDS'!$B$2:$B$19978,C1381,'DAILY RECORDS'!$G$2:$G$19978,"INWARD")</f>
        <v>0</v>
      </c>
      <c r="G1381">
        <f>SUMIFS('DAILY RECORDS'!$E$2:$E$19978,'DAILY RECORDS'!$B$2:$B$19978,C1381,'DAILY RECORDS'!$G$2:$G$19978,"OUTWARD")</f>
        <v>0</v>
      </c>
      <c r="H1381">
        <f t="shared" si="21"/>
        <v>49</v>
      </c>
      <c r="I1381" t="s">
        <v>14</v>
      </c>
      <c r="J1381" t="s">
        <v>8628</v>
      </c>
      <c r="K1381" t="s">
        <v>909</v>
      </c>
      <c r="L1381" s="124">
        <v>45735</v>
      </c>
    </row>
    <row r="1382" spans="1:12" x14ac:dyDescent="0.25">
      <c r="A1382">
        <v>1379</v>
      </c>
      <c r="B1382" t="s">
        <v>9992</v>
      </c>
      <c r="C1382" s="14" t="s">
        <v>8520</v>
      </c>
      <c r="D1382" t="s">
        <v>8641</v>
      </c>
      <c r="E1382">
        <v>50</v>
      </c>
      <c r="F1382">
        <f>SUMIFS('DAILY RECORDS'!$E$2:$E$19978,'DAILY RECORDS'!$B$2:$B$19978,C1382,'DAILY RECORDS'!$G$2:$G$19978,"INWARD")</f>
        <v>0</v>
      </c>
      <c r="G1382">
        <f>SUMIFS('DAILY RECORDS'!$E$2:$E$19978,'DAILY RECORDS'!$B$2:$B$19978,C1382,'DAILY RECORDS'!$G$2:$G$19978,"OUTWARD")</f>
        <v>4</v>
      </c>
      <c r="H1382">
        <f t="shared" si="21"/>
        <v>46</v>
      </c>
      <c r="I1382" t="s">
        <v>14</v>
      </c>
      <c r="J1382" t="s">
        <v>8628</v>
      </c>
      <c r="K1382" t="s">
        <v>1646</v>
      </c>
      <c r="L1382" s="124">
        <v>45733</v>
      </c>
    </row>
    <row r="1383" spans="1:12" x14ac:dyDescent="0.25">
      <c r="A1383">
        <v>1380</v>
      </c>
      <c r="B1383" t="s">
        <v>9992</v>
      </c>
      <c r="C1383" s="14" t="s">
        <v>5972</v>
      </c>
      <c r="D1383" t="s">
        <v>5973</v>
      </c>
      <c r="E1383">
        <v>51</v>
      </c>
      <c r="F1383">
        <f>SUMIFS('DAILY RECORDS'!$E$2:$E$19978,'DAILY RECORDS'!$B$2:$B$19978,C1383,'DAILY RECORDS'!$G$2:$G$19978,"INWARD")</f>
        <v>0</v>
      </c>
      <c r="G1383">
        <f>SUMIFS('DAILY RECORDS'!$E$2:$E$19978,'DAILY RECORDS'!$B$2:$B$19978,C1383,'DAILY RECORDS'!$G$2:$G$19978,"OUTWARD")</f>
        <v>0</v>
      </c>
      <c r="H1383">
        <f t="shared" si="21"/>
        <v>51</v>
      </c>
      <c r="I1383" t="s">
        <v>25</v>
      </c>
      <c r="J1383" t="s">
        <v>8628</v>
      </c>
      <c r="K1383" t="s">
        <v>61</v>
      </c>
      <c r="L1383" s="124">
        <v>45733</v>
      </c>
    </row>
    <row r="1384" spans="1:12" x14ac:dyDescent="0.25">
      <c r="A1384">
        <v>1381</v>
      </c>
      <c r="B1384" t="s">
        <v>9992</v>
      </c>
      <c r="C1384" s="14" t="s">
        <v>5974</v>
      </c>
      <c r="D1384" t="s">
        <v>5975</v>
      </c>
      <c r="E1384">
        <v>71</v>
      </c>
      <c r="F1384">
        <f>SUMIFS('DAILY RECORDS'!$E$2:$E$19978,'DAILY RECORDS'!$B$2:$B$19978,C1384,'DAILY RECORDS'!$G$2:$G$19978,"INWARD")</f>
        <v>0</v>
      </c>
      <c r="G1384">
        <f>SUMIFS('DAILY RECORDS'!$E$2:$E$19978,'DAILY RECORDS'!$B$2:$B$19978,C1384,'DAILY RECORDS'!$G$2:$G$19978,"OUTWARD")</f>
        <v>0</v>
      </c>
      <c r="H1384">
        <f t="shared" si="21"/>
        <v>71</v>
      </c>
      <c r="I1384" t="s">
        <v>25</v>
      </c>
      <c r="J1384" t="s">
        <v>8628</v>
      </c>
      <c r="K1384" t="s">
        <v>1031</v>
      </c>
      <c r="L1384" s="124">
        <v>45733</v>
      </c>
    </row>
    <row r="1385" spans="1:12" x14ac:dyDescent="0.25">
      <c r="A1385">
        <v>1382</v>
      </c>
      <c r="B1385" t="s">
        <v>9992</v>
      </c>
      <c r="C1385" s="14" t="s">
        <v>5976</v>
      </c>
      <c r="D1385" t="s">
        <v>5977</v>
      </c>
      <c r="E1385">
        <v>2</v>
      </c>
      <c r="F1385">
        <f>SUMIFS('DAILY RECORDS'!$E$2:$E$19978,'DAILY RECORDS'!$B$2:$B$19978,C1385,'DAILY RECORDS'!$G$2:$G$19978,"INWARD")</f>
        <v>0</v>
      </c>
      <c r="G1385">
        <f>SUMIFS('DAILY RECORDS'!$E$2:$E$19978,'DAILY RECORDS'!$B$2:$B$19978,C1385,'DAILY RECORDS'!$G$2:$G$19978,"OUTWARD")</f>
        <v>0</v>
      </c>
      <c r="H1385">
        <f t="shared" si="21"/>
        <v>2</v>
      </c>
      <c r="I1385" t="s">
        <v>25</v>
      </c>
      <c r="J1385" t="s">
        <v>8628</v>
      </c>
      <c r="K1385" t="s">
        <v>8623</v>
      </c>
      <c r="L1385" s="124">
        <v>45735</v>
      </c>
    </row>
    <row r="1386" spans="1:12" x14ac:dyDescent="0.25">
      <c r="A1386">
        <v>1383</v>
      </c>
      <c r="B1386" t="s">
        <v>9992</v>
      </c>
      <c r="C1386" s="14" t="s">
        <v>5978</v>
      </c>
      <c r="D1386" t="s">
        <v>5979</v>
      </c>
      <c r="E1386">
        <v>2</v>
      </c>
      <c r="F1386">
        <f>SUMIFS('DAILY RECORDS'!$E$2:$E$19978,'DAILY RECORDS'!$B$2:$B$19978,C1386,'DAILY RECORDS'!$G$2:$G$19978,"INWARD")</f>
        <v>0</v>
      </c>
      <c r="G1386">
        <f>SUMIFS('DAILY RECORDS'!$E$2:$E$19978,'DAILY RECORDS'!$B$2:$B$19978,C1386,'DAILY RECORDS'!$G$2:$G$19978,"OUTWARD")</f>
        <v>0</v>
      </c>
      <c r="H1386">
        <f t="shared" si="21"/>
        <v>2</v>
      </c>
      <c r="I1386" t="s">
        <v>25</v>
      </c>
      <c r="J1386" t="s">
        <v>8628</v>
      </c>
      <c r="K1386" t="s">
        <v>11396</v>
      </c>
      <c r="L1386" s="124">
        <v>45735</v>
      </c>
    </row>
    <row r="1387" spans="1:12" x14ac:dyDescent="0.25">
      <c r="A1387">
        <v>1384</v>
      </c>
      <c r="B1387" t="s">
        <v>9992</v>
      </c>
      <c r="C1387" s="14" t="s">
        <v>5980</v>
      </c>
      <c r="D1387" t="s">
        <v>5981</v>
      </c>
      <c r="E1387">
        <v>12</v>
      </c>
      <c r="F1387">
        <f>SUMIFS('DAILY RECORDS'!$E$2:$E$19978,'DAILY RECORDS'!$B$2:$B$19978,C1387,'DAILY RECORDS'!$G$2:$G$19978,"INWARD")</f>
        <v>0</v>
      </c>
      <c r="G1387">
        <f>SUMIFS('DAILY RECORDS'!$E$2:$E$19978,'DAILY RECORDS'!$B$2:$B$19978,C1387,'DAILY RECORDS'!$G$2:$G$19978,"OUTWARD")</f>
        <v>0</v>
      </c>
      <c r="H1387">
        <f t="shared" si="21"/>
        <v>12</v>
      </c>
      <c r="I1387" t="s">
        <v>25</v>
      </c>
      <c r="J1387" t="s">
        <v>8628</v>
      </c>
      <c r="K1387" t="s">
        <v>11397</v>
      </c>
      <c r="L1387" s="124">
        <v>45735</v>
      </c>
    </row>
    <row r="1388" spans="1:12" x14ac:dyDescent="0.25">
      <c r="A1388">
        <v>1385</v>
      </c>
      <c r="B1388" t="s">
        <v>9992</v>
      </c>
      <c r="C1388" s="14" t="s">
        <v>5982</v>
      </c>
      <c r="D1388" t="s">
        <v>5983</v>
      </c>
      <c r="E1388">
        <v>22</v>
      </c>
      <c r="F1388">
        <f>SUMIFS('DAILY RECORDS'!$E$2:$E$19978,'DAILY RECORDS'!$B$2:$B$19978,C1388,'DAILY RECORDS'!$G$2:$G$19978,"INWARD")</f>
        <v>0</v>
      </c>
      <c r="G1388">
        <f>SUMIFS('DAILY RECORDS'!$E$2:$E$19978,'DAILY RECORDS'!$B$2:$B$19978,C1388,'DAILY RECORDS'!$G$2:$G$19978,"OUTWARD")</f>
        <v>0</v>
      </c>
      <c r="H1388">
        <f t="shared" si="21"/>
        <v>22</v>
      </c>
      <c r="I1388" t="s">
        <v>25</v>
      </c>
      <c r="J1388" t="s">
        <v>8628</v>
      </c>
      <c r="K1388" t="s">
        <v>11398</v>
      </c>
      <c r="L1388" s="124">
        <v>45735</v>
      </c>
    </row>
    <row r="1389" spans="1:12" x14ac:dyDescent="0.25">
      <c r="A1389">
        <v>1386</v>
      </c>
      <c r="B1389" t="s">
        <v>9992</v>
      </c>
      <c r="C1389" s="14" t="s">
        <v>5988</v>
      </c>
      <c r="D1389" t="s">
        <v>5989</v>
      </c>
      <c r="E1389">
        <v>3</v>
      </c>
      <c r="F1389">
        <f>SUMIFS('DAILY RECORDS'!$E$2:$E$19978,'DAILY RECORDS'!$B$2:$B$19978,C1389,'DAILY RECORDS'!$G$2:$G$19978,"INWARD")</f>
        <v>0</v>
      </c>
      <c r="G1389">
        <f>SUMIFS('DAILY RECORDS'!$E$2:$E$19978,'DAILY RECORDS'!$B$2:$B$19978,C1389,'DAILY RECORDS'!$G$2:$G$19978,"OUTWARD")</f>
        <v>0</v>
      </c>
      <c r="H1389">
        <f t="shared" si="21"/>
        <v>3</v>
      </c>
      <c r="I1389" t="s">
        <v>14</v>
      </c>
      <c r="J1389" t="s">
        <v>8628</v>
      </c>
      <c r="K1389" t="s">
        <v>11399</v>
      </c>
      <c r="L1389" s="124">
        <v>45733</v>
      </c>
    </row>
    <row r="1390" spans="1:12" x14ac:dyDescent="0.25">
      <c r="A1390">
        <v>1387</v>
      </c>
      <c r="B1390" t="s">
        <v>9992</v>
      </c>
      <c r="C1390" s="14" t="s">
        <v>5984</v>
      </c>
      <c r="D1390" t="s">
        <v>5985</v>
      </c>
      <c r="E1390">
        <v>33</v>
      </c>
      <c r="F1390">
        <f>SUMIFS('DAILY RECORDS'!$E$2:$E$19978,'DAILY RECORDS'!$B$2:$B$19978,C1390,'DAILY RECORDS'!$G$2:$G$19978,"INWARD")</f>
        <v>0</v>
      </c>
      <c r="G1390">
        <f>SUMIFS('DAILY RECORDS'!$E$2:$E$19978,'DAILY RECORDS'!$B$2:$B$19978,C1390,'DAILY RECORDS'!$G$2:$G$19978,"OUTWARD")</f>
        <v>0</v>
      </c>
      <c r="H1390">
        <f t="shared" si="21"/>
        <v>33</v>
      </c>
      <c r="I1390" t="s">
        <v>14</v>
      </c>
      <c r="J1390" t="s">
        <v>8628</v>
      </c>
      <c r="K1390" t="s">
        <v>764</v>
      </c>
      <c r="L1390" s="124">
        <v>45733</v>
      </c>
    </row>
    <row r="1391" spans="1:12" x14ac:dyDescent="0.25">
      <c r="A1391">
        <v>1388</v>
      </c>
      <c r="B1391" t="s">
        <v>9992</v>
      </c>
      <c r="C1391" s="14" t="s">
        <v>5986</v>
      </c>
      <c r="D1391" t="s">
        <v>5987</v>
      </c>
      <c r="E1391">
        <v>50</v>
      </c>
      <c r="F1391">
        <f>SUMIFS('DAILY RECORDS'!$E$2:$E$19978,'DAILY RECORDS'!$B$2:$B$19978,C1391,'DAILY RECORDS'!$G$2:$G$19978,"INWARD")</f>
        <v>0</v>
      </c>
      <c r="G1391">
        <f>SUMIFS('DAILY RECORDS'!$E$2:$E$19978,'DAILY RECORDS'!$B$2:$B$19978,C1391,'DAILY RECORDS'!$G$2:$G$19978,"OUTWARD")</f>
        <v>0</v>
      </c>
      <c r="H1391">
        <f t="shared" si="21"/>
        <v>50</v>
      </c>
      <c r="I1391" t="s">
        <v>14</v>
      </c>
      <c r="J1391" t="s">
        <v>8628</v>
      </c>
      <c r="K1391" t="s">
        <v>767</v>
      </c>
      <c r="L1391" s="124">
        <v>45733</v>
      </c>
    </row>
    <row r="1392" spans="1:12" x14ac:dyDescent="0.25">
      <c r="A1392">
        <v>1389</v>
      </c>
      <c r="B1392" t="s">
        <v>9992</v>
      </c>
      <c r="C1392" s="14" t="s">
        <v>6007</v>
      </c>
      <c r="D1392" t="s">
        <v>6008</v>
      </c>
      <c r="E1392">
        <v>51</v>
      </c>
      <c r="F1392">
        <f>SUMIFS('DAILY RECORDS'!$E$2:$E$19978,'DAILY RECORDS'!$B$2:$B$19978,C1392,'DAILY RECORDS'!$G$2:$G$19978,"INWARD")</f>
        <v>0</v>
      </c>
      <c r="G1392">
        <f>SUMIFS('DAILY RECORDS'!$E$2:$E$19978,'DAILY RECORDS'!$B$2:$B$19978,C1392,'DAILY RECORDS'!$G$2:$G$19978,"OUTWARD")</f>
        <v>30</v>
      </c>
      <c r="H1392">
        <f t="shared" si="21"/>
        <v>21</v>
      </c>
      <c r="I1392" t="s">
        <v>25</v>
      </c>
      <c r="J1392" t="s">
        <v>8628</v>
      </c>
      <c r="K1392" t="s">
        <v>2089</v>
      </c>
      <c r="L1392" s="124">
        <v>45733</v>
      </c>
    </row>
    <row r="1393" spans="1:12" x14ac:dyDescent="0.25">
      <c r="A1393">
        <v>1390</v>
      </c>
      <c r="B1393" t="s">
        <v>9992</v>
      </c>
      <c r="C1393" s="14" t="s">
        <v>6009</v>
      </c>
      <c r="D1393" t="s">
        <v>6010</v>
      </c>
      <c r="E1393">
        <v>64</v>
      </c>
      <c r="F1393">
        <f>SUMIFS('DAILY RECORDS'!$E$2:$E$19978,'DAILY RECORDS'!$B$2:$B$19978,C1393,'DAILY RECORDS'!$G$2:$G$19978,"INWARD")</f>
        <v>0</v>
      </c>
      <c r="G1393">
        <f>SUMIFS('DAILY RECORDS'!$E$2:$E$19978,'DAILY RECORDS'!$B$2:$B$19978,C1393,'DAILY RECORDS'!$G$2:$G$19978,"OUTWARD")</f>
        <v>30</v>
      </c>
      <c r="H1393">
        <f t="shared" si="21"/>
        <v>34</v>
      </c>
      <c r="I1393" t="s">
        <v>25</v>
      </c>
      <c r="J1393" t="s">
        <v>8628</v>
      </c>
      <c r="K1393" t="s">
        <v>9513</v>
      </c>
      <c r="L1393" s="124">
        <v>45733</v>
      </c>
    </row>
    <row r="1394" spans="1:12" x14ac:dyDescent="0.25">
      <c r="A1394">
        <v>1391</v>
      </c>
      <c r="B1394" t="s">
        <v>9992</v>
      </c>
      <c r="C1394" s="14" t="s">
        <v>6011</v>
      </c>
      <c r="D1394" t="s">
        <v>6012</v>
      </c>
      <c r="E1394">
        <v>65</v>
      </c>
      <c r="F1394">
        <f>SUMIFS('DAILY RECORDS'!$E$2:$E$19978,'DAILY RECORDS'!$B$2:$B$19978,C1394,'DAILY RECORDS'!$G$2:$G$19978,"INWARD")</f>
        <v>0</v>
      </c>
      <c r="G1394">
        <f>SUMIFS('DAILY RECORDS'!$E$2:$E$19978,'DAILY RECORDS'!$B$2:$B$19978,C1394,'DAILY RECORDS'!$G$2:$G$19978,"OUTWARD")</f>
        <v>0</v>
      </c>
      <c r="H1394">
        <f t="shared" si="21"/>
        <v>65</v>
      </c>
      <c r="I1394" t="s">
        <v>25</v>
      </c>
      <c r="J1394" t="s">
        <v>8628</v>
      </c>
      <c r="K1394" t="s">
        <v>11400</v>
      </c>
      <c r="L1394" s="124">
        <v>45733</v>
      </c>
    </row>
    <row r="1395" spans="1:12" x14ac:dyDescent="0.25">
      <c r="A1395">
        <v>1392</v>
      </c>
      <c r="B1395" t="s">
        <v>9992</v>
      </c>
      <c r="C1395" s="14" t="s">
        <v>6005</v>
      </c>
      <c r="D1395" t="s">
        <v>6006</v>
      </c>
      <c r="E1395">
        <v>70</v>
      </c>
      <c r="F1395">
        <f>SUMIFS('DAILY RECORDS'!$E$2:$E$19978,'DAILY RECORDS'!$B$2:$B$19978,C1395,'DAILY RECORDS'!$G$2:$G$19978,"INWARD")</f>
        <v>0</v>
      </c>
      <c r="G1395">
        <f>SUMIFS('DAILY RECORDS'!$E$2:$E$19978,'DAILY RECORDS'!$B$2:$B$19978,C1395,'DAILY RECORDS'!$G$2:$G$19978,"OUTWARD")</f>
        <v>0</v>
      </c>
      <c r="H1395">
        <f t="shared" si="21"/>
        <v>70</v>
      </c>
      <c r="I1395" t="s">
        <v>14</v>
      </c>
      <c r="J1395" t="s">
        <v>8628</v>
      </c>
      <c r="K1395" t="s">
        <v>11401</v>
      </c>
      <c r="L1395" s="124">
        <v>45733</v>
      </c>
    </row>
    <row r="1396" spans="1:12" x14ac:dyDescent="0.25">
      <c r="A1396">
        <v>1393</v>
      </c>
      <c r="B1396" t="s">
        <v>9992</v>
      </c>
      <c r="C1396" s="14" t="s">
        <v>5946</v>
      </c>
      <c r="D1396" t="s">
        <v>5947</v>
      </c>
      <c r="E1396">
        <v>85</v>
      </c>
      <c r="F1396">
        <f>SUMIFS('DAILY RECORDS'!$E$2:$E$19978,'DAILY RECORDS'!$B$2:$B$19978,C1396,'DAILY RECORDS'!$G$2:$G$19978,"INWARD")</f>
        <v>0</v>
      </c>
      <c r="G1396">
        <f>SUMIFS('DAILY RECORDS'!$E$2:$E$19978,'DAILY RECORDS'!$B$2:$B$19978,C1396,'DAILY RECORDS'!$G$2:$G$19978,"OUTWARD")</f>
        <v>0</v>
      </c>
      <c r="H1396">
        <f t="shared" si="21"/>
        <v>85</v>
      </c>
      <c r="I1396" t="s">
        <v>25</v>
      </c>
      <c r="J1396" t="s">
        <v>8628</v>
      </c>
      <c r="K1396" t="s">
        <v>55</v>
      </c>
      <c r="L1396" s="124">
        <v>45733</v>
      </c>
    </row>
    <row r="1397" spans="1:12" x14ac:dyDescent="0.25">
      <c r="A1397">
        <v>1394</v>
      </c>
      <c r="B1397" t="s">
        <v>9992</v>
      </c>
      <c r="C1397" s="14" t="s">
        <v>5948</v>
      </c>
      <c r="D1397" t="s">
        <v>5949</v>
      </c>
      <c r="E1397">
        <v>90</v>
      </c>
      <c r="F1397">
        <f>SUMIFS('DAILY RECORDS'!$E$2:$E$19978,'DAILY RECORDS'!$B$2:$B$19978,C1397,'DAILY RECORDS'!$G$2:$G$19978,"INWARD")</f>
        <v>0</v>
      </c>
      <c r="G1397">
        <f>SUMIFS('DAILY RECORDS'!$E$2:$E$19978,'DAILY RECORDS'!$B$2:$B$19978,C1397,'DAILY RECORDS'!$G$2:$G$19978,"OUTWARD")</f>
        <v>0</v>
      </c>
      <c r="H1397">
        <f t="shared" si="21"/>
        <v>90</v>
      </c>
      <c r="I1397" t="s">
        <v>25</v>
      </c>
      <c r="J1397" t="s">
        <v>8628</v>
      </c>
      <c r="K1397" t="s">
        <v>1021</v>
      </c>
      <c r="L1397" s="124">
        <v>45733</v>
      </c>
    </row>
    <row r="1398" spans="1:12" x14ac:dyDescent="0.25">
      <c r="A1398">
        <v>1395</v>
      </c>
      <c r="B1398" t="s">
        <v>9992</v>
      </c>
      <c r="C1398" s="14" t="s">
        <v>5950</v>
      </c>
      <c r="D1398" t="s">
        <v>5951</v>
      </c>
      <c r="E1398">
        <v>51</v>
      </c>
      <c r="F1398">
        <f>SUMIFS('DAILY RECORDS'!$E$2:$E$19978,'DAILY RECORDS'!$B$2:$B$19978,C1398,'DAILY RECORDS'!$G$2:$G$19978,"INWARD")</f>
        <v>0</v>
      </c>
      <c r="G1398">
        <f>SUMIFS('DAILY RECORDS'!$E$2:$E$19978,'DAILY RECORDS'!$B$2:$B$19978,C1398,'DAILY RECORDS'!$G$2:$G$19978,"OUTWARD")</f>
        <v>0</v>
      </c>
      <c r="H1398">
        <f t="shared" si="21"/>
        <v>51</v>
      </c>
      <c r="I1398" t="s">
        <v>25</v>
      </c>
      <c r="J1398" t="s">
        <v>8628</v>
      </c>
      <c r="K1398" t="s">
        <v>1344</v>
      </c>
      <c r="L1398" s="124">
        <v>45733</v>
      </c>
    </row>
    <row r="1399" spans="1:12" x14ac:dyDescent="0.25">
      <c r="A1399">
        <v>1396</v>
      </c>
      <c r="B1399" t="s">
        <v>9992</v>
      </c>
      <c r="C1399" s="14" t="s">
        <v>5952</v>
      </c>
      <c r="D1399" t="s">
        <v>5953</v>
      </c>
      <c r="E1399">
        <v>50</v>
      </c>
      <c r="F1399">
        <f>SUMIFS('DAILY RECORDS'!$E$2:$E$19978,'DAILY RECORDS'!$B$2:$B$19978,C1399,'DAILY RECORDS'!$G$2:$G$19978,"INWARD")</f>
        <v>0</v>
      </c>
      <c r="G1399">
        <f>SUMIFS('DAILY RECORDS'!$E$2:$E$19978,'DAILY RECORDS'!$B$2:$B$19978,C1399,'DAILY RECORDS'!$G$2:$G$19978,"OUTWARD")</f>
        <v>0</v>
      </c>
      <c r="H1399">
        <f t="shared" si="21"/>
        <v>50</v>
      </c>
      <c r="I1399" t="s">
        <v>25</v>
      </c>
      <c r="J1399" t="s">
        <v>8628</v>
      </c>
      <c r="K1399" t="s">
        <v>8630</v>
      </c>
      <c r="L1399" s="124">
        <v>45733</v>
      </c>
    </row>
    <row r="1400" spans="1:12" x14ac:dyDescent="0.25">
      <c r="A1400">
        <v>1397</v>
      </c>
      <c r="B1400" t="s">
        <v>9992</v>
      </c>
      <c r="C1400" s="14" t="s">
        <v>8527</v>
      </c>
      <c r="D1400" t="s">
        <v>8528</v>
      </c>
      <c r="E1400">
        <v>5</v>
      </c>
      <c r="F1400">
        <f>SUMIFS('DAILY RECORDS'!$E$2:$E$19978,'DAILY RECORDS'!$B$2:$B$19978,C1400,'DAILY RECORDS'!$G$2:$G$19978,"INWARD")</f>
        <v>2</v>
      </c>
      <c r="G1400">
        <f>SUMIFS('DAILY RECORDS'!$E$2:$E$19978,'DAILY RECORDS'!$B$2:$B$19978,C1400,'DAILY RECORDS'!$G$2:$G$19978,"OUTWARD")</f>
        <v>4</v>
      </c>
      <c r="H1400">
        <f t="shared" si="21"/>
        <v>3</v>
      </c>
      <c r="I1400" t="s">
        <v>25</v>
      </c>
      <c r="J1400" t="s">
        <v>8628</v>
      </c>
      <c r="K1400" t="s">
        <v>8631</v>
      </c>
      <c r="L1400" s="124">
        <v>45733</v>
      </c>
    </row>
    <row r="1401" spans="1:12" x14ac:dyDescent="0.25">
      <c r="A1401">
        <v>1398</v>
      </c>
      <c r="B1401" t="s">
        <v>9992</v>
      </c>
      <c r="C1401" s="14" t="s">
        <v>5954</v>
      </c>
      <c r="D1401" t="s">
        <v>5955</v>
      </c>
      <c r="E1401">
        <v>60</v>
      </c>
      <c r="F1401">
        <f>SUMIFS('DAILY RECORDS'!$E$2:$E$19978,'DAILY RECORDS'!$B$2:$B$19978,C1401,'DAILY RECORDS'!$G$2:$G$19978,"INWARD")</f>
        <v>0</v>
      </c>
      <c r="G1401">
        <f>SUMIFS('DAILY RECORDS'!$E$2:$E$19978,'DAILY RECORDS'!$B$2:$B$19978,C1401,'DAILY RECORDS'!$G$2:$G$19978,"OUTWARD")</f>
        <v>24</v>
      </c>
      <c r="H1401">
        <f t="shared" si="21"/>
        <v>36</v>
      </c>
      <c r="I1401" t="s">
        <v>25</v>
      </c>
      <c r="J1401" t="s">
        <v>8628</v>
      </c>
      <c r="K1401" t="s">
        <v>761</v>
      </c>
      <c r="L1401" s="124">
        <v>45733</v>
      </c>
    </row>
    <row r="1402" spans="1:12" x14ac:dyDescent="0.25">
      <c r="A1402">
        <v>1399</v>
      </c>
      <c r="B1402" t="s">
        <v>9992</v>
      </c>
      <c r="C1402" s="14" t="s">
        <v>5956</v>
      </c>
      <c r="D1402" t="s">
        <v>5957</v>
      </c>
      <c r="E1402">
        <v>60</v>
      </c>
      <c r="F1402">
        <f>SUMIFS('DAILY RECORDS'!$E$2:$E$19978,'DAILY RECORDS'!$B$2:$B$19978,C1402,'DAILY RECORDS'!$G$2:$G$19978,"INWARD")</f>
        <v>0</v>
      </c>
      <c r="G1402">
        <f>SUMIFS('DAILY RECORDS'!$E$2:$E$19978,'DAILY RECORDS'!$B$2:$B$19978,C1402,'DAILY RECORDS'!$G$2:$G$19978,"OUTWARD")</f>
        <v>20</v>
      </c>
      <c r="H1402">
        <f t="shared" si="21"/>
        <v>40</v>
      </c>
      <c r="I1402" t="s">
        <v>25</v>
      </c>
      <c r="J1402" t="s">
        <v>8628</v>
      </c>
      <c r="K1402" t="s">
        <v>1017</v>
      </c>
      <c r="L1402" s="124">
        <v>45733</v>
      </c>
    </row>
    <row r="1403" spans="1:12" x14ac:dyDescent="0.25">
      <c r="A1403">
        <v>1400</v>
      </c>
      <c r="B1403" t="s">
        <v>9992</v>
      </c>
      <c r="C1403" s="14" t="s">
        <v>5908</v>
      </c>
      <c r="D1403" t="s">
        <v>5909</v>
      </c>
      <c r="E1403">
        <v>5</v>
      </c>
      <c r="F1403">
        <f>SUMIFS('DAILY RECORDS'!$E$2:$E$19978,'DAILY RECORDS'!$B$2:$B$19978,C1403,'DAILY RECORDS'!$G$2:$G$19978,"INWARD")</f>
        <v>41</v>
      </c>
      <c r="G1403">
        <f>SUMIFS('DAILY RECORDS'!$E$2:$E$19978,'DAILY RECORDS'!$B$2:$B$19978,C1403,'DAILY RECORDS'!$G$2:$G$19978,"OUTWARD")</f>
        <v>13</v>
      </c>
      <c r="H1403">
        <f t="shared" si="21"/>
        <v>33</v>
      </c>
      <c r="I1403" t="s">
        <v>25</v>
      </c>
      <c r="J1403" t="s">
        <v>8628</v>
      </c>
      <c r="K1403" t="s">
        <v>1334</v>
      </c>
      <c r="L1403" s="124">
        <v>45733</v>
      </c>
    </row>
    <row r="1404" spans="1:12" x14ac:dyDescent="0.25">
      <c r="A1404">
        <v>1401</v>
      </c>
      <c r="B1404" t="s">
        <v>9992</v>
      </c>
      <c r="C1404" s="14" t="s">
        <v>5910</v>
      </c>
      <c r="D1404" t="s">
        <v>5911</v>
      </c>
      <c r="E1404">
        <v>8</v>
      </c>
      <c r="F1404">
        <f>SUMIFS('DAILY RECORDS'!$E$2:$E$19978,'DAILY RECORDS'!$B$2:$B$19978,C1404,'DAILY RECORDS'!$G$2:$G$19978,"INWARD")</f>
        <v>41</v>
      </c>
      <c r="G1404">
        <f>SUMIFS('DAILY RECORDS'!$E$2:$E$19978,'DAILY RECORDS'!$B$2:$B$19978,C1404,'DAILY RECORDS'!$G$2:$G$19978,"OUTWARD")</f>
        <v>17</v>
      </c>
      <c r="H1404">
        <f t="shared" si="21"/>
        <v>32</v>
      </c>
      <c r="I1404" t="s">
        <v>25</v>
      </c>
      <c r="J1404" t="s">
        <v>8628</v>
      </c>
      <c r="K1404" t="s">
        <v>1337</v>
      </c>
      <c r="L1404" s="124">
        <v>45733</v>
      </c>
    </row>
    <row r="1405" spans="1:12" x14ac:dyDescent="0.25">
      <c r="A1405">
        <v>1402</v>
      </c>
      <c r="B1405" t="s">
        <v>9992</v>
      </c>
      <c r="C1405" s="14" t="s">
        <v>5912</v>
      </c>
      <c r="D1405" t="s">
        <v>5913</v>
      </c>
      <c r="E1405">
        <v>16</v>
      </c>
      <c r="F1405">
        <f>SUMIFS('DAILY RECORDS'!$E$2:$E$19978,'DAILY RECORDS'!$B$2:$B$19978,C1405,'DAILY RECORDS'!$G$2:$G$19978,"INWARD")</f>
        <v>0</v>
      </c>
      <c r="G1405">
        <f>SUMIFS('DAILY RECORDS'!$E$2:$E$19978,'DAILY RECORDS'!$B$2:$B$19978,C1405,'DAILY RECORDS'!$G$2:$G$19978,"OUTWARD")</f>
        <v>0</v>
      </c>
      <c r="H1405">
        <f t="shared" si="21"/>
        <v>16</v>
      </c>
      <c r="I1405" t="s">
        <v>25</v>
      </c>
      <c r="J1405" t="s">
        <v>8628</v>
      </c>
      <c r="K1405" t="s">
        <v>8629</v>
      </c>
      <c r="L1405" s="124">
        <v>45733</v>
      </c>
    </row>
    <row r="1406" spans="1:12" x14ac:dyDescent="0.25">
      <c r="A1406">
        <v>1403</v>
      </c>
      <c r="B1406" t="s">
        <v>9992</v>
      </c>
      <c r="C1406" s="14" t="s">
        <v>5914</v>
      </c>
      <c r="D1406" t="s">
        <v>5915</v>
      </c>
      <c r="E1406">
        <v>16</v>
      </c>
      <c r="F1406">
        <f>SUMIFS('DAILY RECORDS'!$E$2:$E$19978,'DAILY RECORDS'!$B$2:$B$19978,C1406,'DAILY RECORDS'!$G$2:$G$19978,"INWARD")</f>
        <v>0</v>
      </c>
      <c r="G1406">
        <f>SUMIFS('DAILY RECORDS'!$E$2:$E$19978,'DAILY RECORDS'!$B$2:$B$19978,C1406,'DAILY RECORDS'!$G$2:$G$19978,"OUTWARD")</f>
        <v>0</v>
      </c>
      <c r="H1406">
        <f t="shared" si="21"/>
        <v>16</v>
      </c>
      <c r="I1406" t="s">
        <v>25</v>
      </c>
      <c r="J1406" t="s">
        <v>8628</v>
      </c>
      <c r="K1406" t="s">
        <v>11403</v>
      </c>
      <c r="L1406" s="124">
        <v>45733</v>
      </c>
    </row>
    <row r="1407" spans="1:12" x14ac:dyDescent="0.25">
      <c r="A1407">
        <v>1404</v>
      </c>
      <c r="B1407" t="s">
        <v>9992</v>
      </c>
      <c r="C1407" s="14" t="s">
        <v>5918</v>
      </c>
      <c r="D1407" t="s">
        <v>5919</v>
      </c>
      <c r="E1407">
        <v>38</v>
      </c>
      <c r="F1407">
        <f>SUMIFS('DAILY RECORDS'!$E$2:$E$19978,'DAILY RECORDS'!$B$2:$B$19978,C1407,'DAILY RECORDS'!$G$2:$G$19978,"INWARD")</f>
        <v>0</v>
      </c>
      <c r="G1407">
        <f>SUMIFS('DAILY RECORDS'!$E$2:$E$19978,'DAILY RECORDS'!$B$2:$B$19978,C1407,'DAILY RECORDS'!$G$2:$G$19978,"OUTWARD")</f>
        <v>4</v>
      </c>
      <c r="H1407">
        <f t="shared" si="21"/>
        <v>34</v>
      </c>
      <c r="I1407" t="s">
        <v>14</v>
      </c>
      <c r="J1407" t="s">
        <v>8628</v>
      </c>
      <c r="K1407" t="s">
        <v>11404</v>
      </c>
      <c r="L1407" s="124">
        <v>45735</v>
      </c>
    </row>
    <row r="1408" spans="1:12" x14ac:dyDescent="0.25">
      <c r="A1408">
        <v>1405</v>
      </c>
      <c r="B1408" t="s">
        <v>9992</v>
      </c>
      <c r="C1408" s="14" t="s">
        <v>10280</v>
      </c>
      <c r="D1408" t="s">
        <v>2922</v>
      </c>
      <c r="E1408">
        <v>14</v>
      </c>
      <c r="F1408">
        <f>SUMIFS('DAILY RECORDS'!$E$2:$E$19978,'DAILY RECORDS'!$B$2:$B$19978,C1408,'DAILY RECORDS'!$G$2:$G$19978,"INWARD")</f>
        <v>236</v>
      </c>
      <c r="G1408">
        <f>SUMIFS('DAILY RECORDS'!$E$2:$E$19978,'DAILY RECORDS'!$B$2:$B$19978,C1408,'DAILY RECORDS'!$G$2:$G$19978,"OUTWARD")</f>
        <v>120</v>
      </c>
      <c r="H1408">
        <f t="shared" si="21"/>
        <v>130</v>
      </c>
      <c r="I1408" t="s">
        <v>14</v>
      </c>
      <c r="J1408" t="s">
        <v>8628</v>
      </c>
      <c r="K1408" t="s">
        <v>753</v>
      </c>
      <c r="L1408" s="124">
        <v>45735</v>
      </c>
    </row>
    <row r="1409" spans="1:12" x14ac:dyDescent="0.25">
      <c r="A1409">
        <v>1406</v>
      </c>
      <c r="B1409" t="s">
        <v>9992</v>
      </c>
      <c r="C1409" s="14" t="s">
        <v>10177</v>
      </c>
      <c r="D1409" t="s">
        <v>5841</v>
      </c>
      <c r="E1409">
        <v>124</v>
      </c>
      <c r="F1409">
        <f>SUMIFS('DAILY RECORDS'!$E$2:$E$19978,'DAILY RECORDS'!$B$2:$B$19978,C1409,'DAILY RECORDS'!$G$2:$G$19978,"INWARD")</f>
        <v>160</v>
      </c>
      <c r="G1409">
        <f>SUMIFS('DAILY RECORDS'!$E$2:$E$19978,'DAILY RECORDS'!$B$2:$B$19978,C1409,'DAILY RECORDS'!$G$2:$G$19978,"OUTWARD")</f>
        <v>32</v>
      </c>
      <c r="H1409">
        <f t="shared" si="21"/>
        <v>252</v>
      </c>
      <c r="I1409" t="s">
        <v>14</v>
      </c>
      <c r="J1409" t="s">
        <v>8628</v>
      </c>
      <c r="K1409" t="s">
        <v>756</v>
      </c>
      <c r="L1409" s="124">
        <v>45735</v>
      </c>
    </row>
    <row r="1410" spans="1:12" x14ac:dyDescent="0.25">
      <c r="A1410">
        <v>1407</v>
      </c>
      <c r="B1410" t="s">
        <v>9992</v>
      </c>
      <c r="C1410" s="14" t="s">
        <v>10176</v>
      </c>
      <c r="D1410" t="s">
        <v>5830</v>
      </c>
      <c r="E1410">
        <v>84</v>
      </c>
      <c r="F1410">
        <f>SUMIFS('DAILY RECORDS'!$E$2:$E$19978,'DAILY RECORDS'!$B$2:$B$19978,C1410,'DAILY RECORDS'!$G$2:$G$19978,"INWARD")</f>
        <v>0</v>
      </c>
      <c r="G1410">
        <f>SUMIFS('DAILY RECORDS'!$E$2:$E$19978,'DAILY RECORDS'!$B$2:$B$19978,C1410,'DAILY RECORDS'!$G$2:$G$19978,"OUTWARD")</f>
        <v>4</v>
      </c>
      <c r="H1410">
        <f t="shared" si="21"/>
        <v>80</v>
      </c>
      <c r="I1410" t="s">
        <v>14</v>
      </c>
      <c r="J1410" t="s">
        <v>8628</v>
      </c>
      <c r="K1410" t="s">
        <v>1377</v>
      </c>
      <c r="L1410" s="124">
        <v>45735</v>
      </c>
    </row>
    <row r="1411" spans="1:12" x14ac:dyDescent="0.25">
      <c r="A1411">
        <v>1408</v>
      </c>
      <c r="B1411" t="s">
        <v>9992</v>
      </c>
      <c r="C1411" s="14" t="s">
        <v>5877</v>
      </c>
      <c r="D1411" t="s">
        <v>5878</v>
      </c>
      <c r="E1411">
        <v>102</v>
      </c>
      <c r="F1411">
        <f>SUMIFS('DAILY RECORDS'!$E$2:$E$19978,'DAILY RECORDS'!$B$2:$B$19978,C1411,'DAILY RECORDS'!$G$2:$G$19978,"INWARD")</f>
        <v>0</v>
      </c>
      <c r="G1411">
        <f>SUMIFS('DAILY RECORDS'!$E$2:$E$19978,'DAILY RECORDS'!$B$2:$B$19978,C1411,'DAILY RECORDS'!$G$2:$G$19978,"OUTWARD")</f>
        <v>0</v>
      </c>
      <c r="H1411">
        <f t="shared" si="21"/>
        <v>102</v>
      </c>
      <c r="I1411" t="s">
        <v>14</v>
      </c>
      <c r="J1411" t="s">
        <v>8628</v>
      </c>
      <c r="K1411" t="s">
        <v>58</v>
      </c>
      <c r="L1411" s="124">
        <v>45735</v>
      </c>
    </row>
    <row r="1412" spans="1:12" x14ac:dyDescent="0.25">
      <c r="A1412">
        <v>1409</v>
      </c>
      <c r="B1412" t="s">
        <v>9992</v>
      </c>
      <c r="C1412" s="14" t="s">
        <v>5990</v>
      </c>
      <c r="D1412" t="s">
        <v>5991</v>
      </c>
      <c r="E1412">
        <v>52</v>
      </c>
      <c r="F1412">
        <f>SUMIFS('DAILY RECORDS'!$E$2:$E$19978,'DAILY RECORDS'!$B$2:$B$19978,C1412,'DAILY RECORDS'!$G$2:$G$19978,"INWARD")</f>
        <v>0</v>
      </c>
      <c r="G1412">
        <f>SUMIFS('DAILY RECORDS'!$E$2:$E$19978,'DAILY RECORDS'!$B$2:$B$19978,C1412,'DAILY RECORDS'!$G$2:$G$19978,"OUTWARD")</f>
        <v>6</v>
      </c>
      <c r="H1412">
        <f t="shared" si="21"/>
        <v>46</v>
      </c>
      <c r="I1412" t="s">
        <v>14</v>
      </c>
      <c r="J1412" t="s">
        <v>8628</v>
      </c>
      <c r="K1412" t="s">
        <v>747</v>
      </c>
      <c r="L1412" s="124">
        <v>45735</v>
      </c>
    </row>
    <row r="1413" spans="1:12" x14ac:dyDescent="0.25">
      <c r="A1413">
        <v>1410</v>
      </c>
      <c r="B1413" t="s">
        <v>9992</v>
      </c>
      <c r="C1413" s="14" t="s">
        <v>5941</v>
      </c>
      <c r="D1413" t="s">
        <v>5942</v>
      </c>
      <c r="E1413">
        <v>41</v>
      </c>
      <c r="F1413">
        <f>SUMIFS('DAILY RECORDS'!$E$2:$E$19978,'DAILY RECORDS'!$B$2:$B$19978,C1413,'DAILY RECORDS'!$G$2:$G$19978,"INWARD")</f>
        <v>0</v>
      </c>
      <c r="G1413">
        <f>SUMIFS('DAILY RECORDS'!$E$2:$E$19978,'DAILY RECORDS'!$B$2:$B$19978,C1413,'DAILY RECORDS'!$G$2:$G$19978,"OUTWARD")</f>
        <v>0</v>
      </c>
      <c r="H1413">
        <f t="shared" ref="H1413:H1476" si="22">(E1413+F1413)-G1413</f>
        <v>41</v>
      </c>
      <c r="I1413" t="s">
        <v>14</v>
      </c>
      <c r="J1413" t="s">
        <v>8628</v>
      </c>
      <c r="K1413" t="s">
        <v>750</v>
      </c>
      <c r="L1413" s="124">
        <v>45735</v>
      </c>
    </row>
    <row r="1414" spans="1:12" x14ac:dyDescent="0.25">
      <c r="A1414">
        <v>1411</v>
      </c>
      <c r="B1414" t="s">
        <v>9992</v>
      </c>
      <c r="C1414" s="14" t="s">
        <v>6021</v>
      </c>
      <c r="D1414" t="s">
        <v>6022</v>
      </c>
      <c r="E1414">
        <v>103</v>
      </c>
      <c r="F1414">
        <f>SUMIFS('DAILY RECORDS'!$E$2:$E$19978,'DAILY RECORDS'!$B$2:$B$19978,C1414,'DAILY RECORDS'!$G$2:$G$19978,"INWARD")</f>
        <v>0</v>
      </c>
      <c r="G1414">
        <f>SUMIFS('DAILY RECORDS'!$E$2:$E$19978,'DAILY RECORDS'!$B$2:$B$19978,C1414,'DAILY RECORDS'!$G$2:$G$19978,"OUTWARD")</f>
        <v>0</v>
      </c>
      <c r="H1414">
        <f t="shared" si="22"/>
        <v>103</v>
      </c>
      <c r="I1414" t="s">
        <v>25</v>
      </c>
      <c r="J1414" t="s">
        <v>8628</v>
      </c>
      <c r="K1414" t="s">
        <v>736</v>
      </c>
      <c r="L1414" s="124">
        <v>45735</v>
      </c>
    </row>
    <row r="1415" spans="1:12" x14ac:dyDescent="0.25">
      <c r="A1415">
        <v>1412</v>
      </c>
      <c r="B1415" t="s">
        <v>9992</v>
      </c>
      <c r="C1415" s="14" t="s">
        <v>6027</v>
      </c>
      <c r="D1415" t="s">
        <v>6028</v>
      </c>
      <c r="E1415">
        <v>19</v>
      </c>
      <c r="F1415">
        <f>SUMIFS('DAILY RECORDS'!$E$2:$E$19978,'DAILY RECORDS'!$B$2:$B$19978,C1415,'DAILY RECORDS'!$G$2:$G$19978,"INWARD")</f>
        <v>0</v>
      </c>
      <c r="G1415">
        <f>SUMIFS('DAILY RECORDS'!$E$2:$E$19978,'DAILY RECORDS'!$B$2:$B$19978,C1415,'DAILY RECORDS'!$G$2:$G$19978,"OUTWARD")</f>
        <v>0</v>
      </c>
      <c r="H1415">
        <f t="shared" si="22"/>
        <v>19</v>
      </c>
      <c r="I1415" t="s">
        <v>25</v>
      </c>
      <c r="J1415" t="s">
        <v>8628</v>
      </c>
      <c r="K1415" t="s">
        <v>739</v>
      </c>
      <c r="L1415" s="124">
        <v>45735</v>
      </c>
    </row>
    <row r="1416" spans="1:12" x14ac:dyDescent="0.25">
      <c r="A1416">
        <v>1413</v>
      </c>
      <c r="B1416" t="s">
        <v>9992</v>
      </c>
      <c r="C1416" s="14" t="s">
        <v>6019</v>
      </c>
      <c r="D1416" t="s">
        <v>6020</v>
      </c>
      <c r="E1416">
        <v>100</v>
      </c>
      <c r="F1416">
        <f>SUMIFS('DAILY RECORDS'!$E$2:$E$19978,'DAILY RECORDS'!$B$2:$B$19978,C1416,'DAILY RECORDS'!$G$2:$G$19978,"INWARD")</f>
        <v>0</v>
      </c>
      <c r="G1416">
        <f>SUMIFS('DAILY RECORDS'!$E$2:$E$19978,'DAILY RECORDS'!$B$2:$B$19978,C1416,'DAILY RECORDS'!$G$2:$G$19978,"OUTWARD")</f>
        <v>4</v>
      </c>
      <c r="H1416">
        <f t="shared" si="22"/>
        <v>96</v>
      </c>
      <c r="I1416" t="s">
        <v>14</v>
      </c>
      <c r="J1416" t="s">
        <v>8628</v>
      </c>
      <c r="K1416" t="s">
        <v>742</v>
      </c>
      <c r="L1416" s="124">
        <v>45735</v>
      </c>
    </row>
    <row r="1417" spans="1:12" x14ac:dyDescent="0.25">
      <c r="A1417">
        <v>1414</v>
      </c>
      <c r="B1417" t="s">
        <v>9992</v>
      </c>
      <c r="C1417" s="14" t="s">
        <v>5923</v>
      </c>
      <c r="D1417" t="s">
        <v>5924</v>
      </c>
      <c r="E1417">
        <v>47</v>
      </c>
      <c r="F1417">
        <f>SUMIFS('DAILY RECORDS'!$E$2:$E$19978,'DAILY RECORDS'!$B$2:$B$19978,C1417,'DAILY RECORDS'!$G$2:$G$19978,"INWARD")</f>
        <v>0</v>
      </c>
      <c r="G1417">
        <f>SUMIFS('DAILY RECORDS'!$E$2:$E$19978,'DAILY RECORDS'!$B$2:$B$19978,C1417,'DAILY RECORDS'!$G$2:$G$19978,"OUTWARD")</f>
        <v>0</v>
      </c>
      <c r="H1417">
        <f t="shared" si="22"/>
        <v>47</v>
      </c>
      <c r="I1417" t="s">
        <v>25</v>
      </c>
      <c r="J1417" t="s">
        <v>8628</v>
      </c>
      <c r="K1417" t="s">
        <v>730</v>
      </c>
      <c r="L1417" s="124">
        <v>45733</v>
      </c>
    </row>
    <row r="1418" spans="1:12" x14ac:dyDescent="0.25">
      <c r="A1418">
        <v>1415</v>
      </c>
      <c r="B1418" t="s">
        <v>9992</v>
      </c>
      <c r="C1418" s="14" t="s">
        <v>5925</v>
      </c>
      <c r="D1418" t="s">
        <v>5926</v>
      </c>
      <c r="E1418">
        <v>37</v>
      </c>
      <c r="F1418">
        <f>SUMIFS('DAILY RECORDS'!$E$2:$E$19978,'DAILY RECORDS'!$B$2:$B$19978,C1418,'DAILY RECORDS'!$G$2:$G$19978,"INWARD")</f>
        <v>0</v>
      </c>
      <c r="G1418">
        <f>SUMIFS('DAILY RECORDS'!$E$2:$E$19978,'DAILY RECORDS'!$B$2:$B$19978,C1418,'DAILY RECORDS'!$G$2:$G$19978,"OUTWARD")</f>
        <v>0</v>
      </c>
      <c r="H1418">
        <f t="shared" si="22"/>
        <v>37</v>
      </c>
      <c r="I1418" t="s">
        <v>25</v>
      </c>
      <c r="J1418" t="s">
        <v>8628</v>
      </c>
      <c r="K1418" t="s">
        <v>733</v>
      </c>
      <c r="L1418" s="124">
        <v>45733</v>
      </c>
    </row>
    <row r="1419" spans="1:12" x14ac:dyDescent="0.25">
      <c r="A1419">
        <v>1416</v>
      </c>
      <c r="B1419" t="s">
        <v>9992</v>
      </c>
      <c r="C1419" s="14" t="s">
        <v>5933</v>
      </c>
      <c r="D1419" t="s">
        <v>5934</v>
      </c>
      <c r="E1419">
        <v>1</v>
      </c>
      <c r="F1419">
        <f>SUMIFS('DAILY RECORDS'!$E$2:$E$19978,'DAILY RECORDS'!$B$2:$B$19978,C1419,'DAILY RECORDS'!$G$2:$G$19978,"INWARD")</f>
        <v>0</v>
      </c>
      <c r="G1419">
        <f>SUMIFS('DAILY RECORDS'!$E$2:$E$19978,'DAILY RECORDS'!$B$2:$B$19978,C1419,'DAILY RECORDS'!$G$2:$G$19978,"OUTWARD")</f>
        <v>0</v>
      </c>
      <c r="H1419">
        <f t="shared" si="22"/>
        <v>1</v>
      </c>
      <c r="I1419" t="s">
        <v>25</v>
      </c>
      <c r="J1419" t="s">
        <v>8628</v>
      </c>
      <c r="K1419" t="s">
        <v>1532</v>
      </c>
      <c r="L1419" s="124">
        <v>45733</v>
      </c>
    </row>
    <row r="1420" spans="1:12" x14ac:dyDescent="0.25">
      <c r="A1420">
        <v>1417</v>
      </c>
      <c r="B1420" t="s">
        <v>9992</v>
      </c>
      <c r="C1420" s="14" t="s">
        <v>5927</v>
      </c>
      <c r="D1420" t="s">
        <v>5928</v>
      </c>
      <c r="E1420">
        <v>56</v>
      </c>
      <c r="F1420">
        <f>SUMIFS('DAILY RECORDS'!$E$2:$E$19978,'DAILY RECORDS'!$B$2:$B$19978,C1420,'DAILY RECORDS'!$G$2:$G$19978,"INWARD")</f>
        <v>0</v>
      </c>
      <c r="G1420">
        <f>SUMIFS('DAILY RECORDS'!$E$2:$E$19978,'DAILY RECORDS'!$B$2:$B$19978,C1420,'DAILY RECORDS'!$G$2:$G$19978,"OUTWARD")</f>
        <v>6</v>
      </c>
      <c r="H1420">
        <f t="shared" si="22"/>
        <v>50</v>
      </c>
      <c r="I1420" t="s">
        <v>25</v>
      </c>
      <c r="J1420" t="s">
        <v>8628</v>
      </c>
      <c r="K1420" t="s">
        <v>8408</v>
      </c>
      <c r="L1420" s="124">
        <v>45733</v>
      </c>
    </row>
    <row r="1421" spans="1:12" x14ac:dyDescent="0.25">
      <c r="A1421">
        <v>1418</v>
      </c>
      <c r="B1421" t="s">
        <v>9992</v>
      </c>
      <c r="C1421" s="14" t="s">
        <v>5929</v>
      </c>
      <c r="D1421" t="s">
        <v>5930</v>
      </c>
      <c r="E1421">
        <v>30</v>
      </c>
      <c r="F1421">
        <f>SUMIFS('DAILY RECORDS'!$E$2:$E$19978,'DAILY RECORDS'!$B$2:$B$19978,C1421,'DAILY RECORDS'!$G$2:$G$19978,"INWARD")</f>
        <v>0</v>
      </c>
      <c r="G1421">
        <f>SUMIFS('DAILY RECORDS'!$E$2:$E$19978,'DAILY RECORDS'!$B$2:$B$19978,C1421,'DAILY RECORDS'!$G$2:$G$19978,"OUTWARD")</f>
        <v>6</v>
      </c>
      <c r="H1421">
        <f t="shared" si="22"/>
        <v>24</v>
      </c>
      <c r="I1421" t="s">
        <v>25</v>
      </c>
      <c r="J1421" t="s">
        <v>8628</v>
      </c>
      <c r="K1421" t="s">
        <v>8409</v>
      </c>
      <c r="L1421" s="124">
        <v>45733</v>
      </c>
    </row>
    <row r="1422" spans="1:12" x14ac:dyDescent="0.25">
      <c r="A1422">
        <v>1419</v>
      </c>
      <c r="B1422" t="s">
        <v>9992</v>
      </c>
      <c r="C1422" s="14" t="s">
        <v>5937</v>
      </c>
      <c r="D1422" t="s">
        <v>5938</v>
      </c>
      <c r="E1422">
        <v>35</v>
      </c>
      <c r="F1422">
        <f>SUMIFS('DAILY RECORDS'!$E$2:$E$19978,'DAILY RECORDS'!$B$2:$B$19978,C1422,'DAILY RECORDS'!$G$2:$G$19978,"INWARD")</f>
        <v>0</v>
      </c>
      <c r="G1422">
        <f>SUMIFS('DAILY RECORDS'!$E$2:$E$19978,'DAILY RECORDS'!$B$2:$B$19978,C1422,'DAILY RECORDS'!$G$2:$G$19978,"OUTWARD")</f>
        <v>0</v>
      </c>
      <c r="H1422">
        <f t="shared" si="22"/>
        <v>35</v>
      </c>
      <c r="I1422" t="s">
        <v>25</v>
      </c>
      <c r="J1422" t="s">
        <v>8628</v>
      </c>
      <c r="K1422" t="s">
        <v>11405</v>
      </c>
      <c r="L1422" s="124">
        <v>45733</v>
      </c>
    </row>
    <row r="1423" spans="1:12" x14ac:dyDescent="0.25">
      <c r="A1423">
        <v>1420</v>
      </c>
      <c r="B1423" t="s">
        <v>9992</v>
      </c>
      <c r="C1423" s="14" t="s">
        <v>5931</v>
      </c>
      <c r="D1423" t="s">
        <v>5932</v>
      </c>
      <c r="E1423">
        <v>16</v>
      </c>
      <c r="F1423">
        <f>SUMIFS('DAILY RECORDS'!$E$2:$E$19978,'DAILY RECORDS'!$B$2:$B$19978,C1423,'DAILY RECORDS'!$G$2:$G$19978,"INWARD")</f>
        <v>0</v>
      </c>
      <c r="G1423">
        <f>SUMIFS('DAILY RECORDS'!$E$2:$E$19978,'DAILY RECORDS'!$B$2:$B$19978,C1423,'DAILY RECORDS'!$G$2:$G$19978,"OUTWARD")</f>
        <v>0</v>
      </c>
      <c r="H1423">
        <f t="shared" si="22"/>
        <v>16</v>
      </c>
      <c r="I1423" t="s">
        <v>25</v>
      </c>
      <c r="J1423" t="s">
        <v>8628</v>
      </c>
      <c r="K1423" t="s">
        <v>11406</v>
      </c>
      <c r="L1423" s="124">
        <v>45733</v>
      </c>
    </row>
    <row r="1424" spans="1:12" x14ac:dyDescent="0.25">
      <c r="A1424">
        <v>1421</v>
      </c>
      <c r="B1424" t="s">
        <v>9992</v>
      </c>
      <c r="C1424" s="14" t="s">
        <v>5691</v>
      </c>
      <c r="D1424" t="s">
        <v>5692</v>
      </c>
      <c r="E1424">
        <v>22</v>
      </c>
      <c r="F1424">
        <f>SUMIFS('DAILY RECORDS'!$E$2:$E$19978,'DAILY RECORDS'!$B$2:$B$19978,C1424,'DAILY RECORDS'!$G$2:$G$19978,"INWARD")</f>
        <v>0</v>
      </c>
      <c r="G1424">
        <f>SUMIFS('DAILY RECORDS'!$E$2:$E$19978,'DAILY RECORDS'!$B$2:$B$19978,C1424,'DAILY RECORDS'!$G$2:$G$19978,"OUTWARD")</f>
        <v>0</v>
      </c>
      <c r="H1424">
        <f t="shared" si="22"/>
        <v>22</v>
      </c>
      <c r="I1424" t="s">
        <v>14</v>
      </c>
      <c r="J1424" t="s">
        <v>8628</v>
      </c>
      <c r="K1424" t="s">
        <v>1047</v>
      </c>
      <c r="L1424" s="124">
        <v>45735</v>
      </c>
    </row>
    <row r="1425" spans="1:12" x14ac:dyDescent="0.25">
      <c r="A1425">
        <v>1422</v>
      </c>
      <c r="B1425" t="s">
        <v>9992</v>
      </c>
      <c r="C1425" s="14" t="s">
        <v>5675</v>
      </c>
      <c r="D1425" t="s">
        <v>5676</v>
      </c>
      <c r="E1425">
        <v>7</v>
      </c>
      <c r="F1425">
        <f>SUMIFS('DAILY RECORDS'!$E$2:$E$19978,'DAILY RECORDS'!$B$2:$B$19978,C1425,'DAILY RECORDS'!$G$2:$G$19978,"INWARD")</f>
        <v>0</v>
      </c>
      <c r="G1425">
        <f>SUMIFS('DAILY RECORDS'!$E$2:$E$19978,'DAILY RECORDS'!$B$2:$B$19978,C1425,'DAILY RECORDS'!$G$2:$G$19978,"OUTWARD")</f>
        <v>0</v>
      </c>
      <c r="H1425">
        <f t="shared" si="22"/>
        <v>7</v>
      </c>
      <c r="I1425" t="s">
        <v>14</v>
      </c>
      <c r="J1425" t="s">
        <v>8628</v>
      </c>
      <c r="K1425" t="s">
        <v>1044</v>
      </c>
      <c r="L1425" s="124">
        <v>45735</v>
      </c>
    </row>
    <row r="1426" spans="1:12" x14ac:dyDescent="0.25">
      <c r="A1426">
        <v>1423</v>
      </c>
      <c r="B1426" t="s">
        <v>9992</v>
      </c>
      <c r="C1426" s="14" t="s">
        <v>5755</v>
      </c>
      <c r="D1426" t="s">
        <v>5756</v>
      </c>
      <c r="E1426">
        <v>29</v>
      </c>
      <c r="F1426">
        <f>SUMIFS('DAILY RECORDS'!$E$2:$E$19978,'DAILY RECORDS'!$B$2:$B$19978,C1426,'DAILY RECORDS'!$G$2:$G$19978,"INWARD")</f>
        <v>0</v>
      </c>
      <c r="G1426">
        <f>SUMIFS('DAILY RECORDS'!$E$2:$E$19978,'DAILY RECORDS'!$B$2:$B$19978,C1426,'DAILY RECORDS'!$G$2:$G$19978,"OUTWARD")</f>
        <v>0</v>
      </c>
      <c r="H1426">
        <f t="shared" si="22"/>
        <v>29</v>
      </c>
      <c r="I1426" t="s">
        <v>14</v>
      </c>
      <c r="J1426" t="s">
        <v>8628</v>
      </c>
      <c r="K1426" t="s">
        <v>1406</v>
      </c>
      <c r="L1426" s="124">
        <v>45735</v>
      </c>
    </row>
    <row r="1427" spans="1:12" x14ac:dyDescent="0.25">
      <c r="A1427">
        <v>1424</v>
      </c>
      <c r="B1427" t="s">
        <v>9992</v>
      </c>
      <c r="C1427" s="14" t="s">
        <v>5683</v>
      </c>
      <c r="D1427" t="s">
        <v>5684</v>
      </c>
      <c r="E1427">
        <v>14</v>
      </c>
      <c r="F1427">
        <f>SUMIFS('DAILY RECORDS'!$E$2:$E$19978,'DAILY RECORDS'!$B$2:$B$19978,C1427,'DAILY RECORDS'!$G$2:$G$19978,"INWARD")</f>
        <v>0</v>
      </c>
      <c r="G1427">
        <f>SUMIFS('DAILY RECORDS'!$E$2:$E$19978,'DAILY RECORDS'!$B$2:$B$19978,C1427,'DAILY RECORDS'!$G$2:$G$19978,"OUTWARD")</f>
        <v>0</v>
      </c>
      <c r="H1427">
        <f t="shared" si="22"/>
        <v>14</v>
      </c>
      <c r="I1427" t="s">
        <v>14</v>
      </c>
      <c r="J1427" t="s">
        <v>8628</v>
      </c>
      <c r="K1427" t="s">
        <v>1039</v>
      </c>
      <c r="L1427" s="124">
        <v>45735</v>
      </c>
    </row>
    <row r="1428" spans="1:12" x14ac:dyDescent="0.25">
      <c r="A1428">
        <v>1425</v>
      </c>
      <c r="B1428" t="s">
        <v>9992</v>
      </c>
      <c r="C1428" s="14" t="s">
        <v>5679</v>
      </c>
      <c r="D1428" t="s">
        <v>5680</v>
      </c>
      <c r="E1428">
        <v>33</v>
      </c>
      <c r="F1428">
        <f>SUMIFS('DAILY RECORDS'!$E$2:$E$19978,'DAILY RECORDS'!$B$2:$B$19978,C1428,'DAILY RECORDS'!$G$2:$G$19978,"INWARD")</f>
        <v>0</v>
      </c>
      <c r="G1428">
        <f>SUMIFS('DAILY RECORDS'!$E$2:$E$19978,'DAILY RECORDS'!$B$2:$B$19978,C1428,'DAILY RECORDS'!$G$2:$G$19978,"OUTWARD")</f>
        <v>0</v>
      </c>
      <c r="H1428">
        <f t="shared" si="22"/>
        <v>33</v>
      </c>
      <c r="I1428" t="s">
        <v>14</v>
      </c>
      <c r="J1428" t="s">
        <v>8628</v>
      </c>
      <c r="K1428" t="s">
        <v>1410</v>
      </c>
      <c r="L1428" s="124">
        <v>45735</v>
      </c>
    </row>
    <row r="1429" spans="1:12" x14ac:dyDescent="0.25">
      <c r="A1429">
        <v>1426</v>
      </c>
      <c r="B1429" t="s">
        <v>9992</v>
      </c>
      <c r="C1429" s="14" t="s">
        <v>5729</v>
      </c>
      <c r="D1429" t="s">
        <v>5730</v>
      </c>
      <c r="E1429">
        <v>6</v>
      </c>
      <c r="F1429">
        <f>SUMIFS('DAILY RECORDS'!$E$2:$E$19978,'DAILY RECORDS'!$B$2:$B$19978,C1429,'DAILY RECORDS'!$G$2:$G$19978,"INWARD")</f>
        <v>0</v>
      </c>
      <c r="G1429">
        <f>SUMIFS('DAILY RECORDS'!$E$2:$E$19978,'DAILY RECORDS'!$B$2:$B$19978,C1429,'DAILY RECORDS'!$G$2:$G$19978,"OUTWARD")</f>
        <v>0</v>
      </c>
      <c r="H1429">
        <f t="shared" si="22"/>
        <v>6</v>
      </c>
      <c r="I1429" t="s">
        <v>14</v>
      </c>
      <c r="J1429" t="s">
        <v>8628</v>
      </c>
      <c r="K1429" t="s">
        <v>1413</v>
      </c>
      <c r="L1429" s="124">
        <v>45735</v>
      </c>
    </row>
    <row r="1430" spans="1:12" x14ac:dyDescent="0.25">
      <c r="A1430">
        <v>1427</v>
      </c>
      <c r="B1430" t="s">
        <v>9992</v>
      </c>
      <c r="C1430" s="14" t="s">
        <v>5597</v>
      </c>
      <c r="D1430" t="s">
        <v>5598</v>
      </c>
      <c r="E1430">
        <v>25</v>
      </c>
      <c r="F1430">
        <f>SUMIFS('DAILY RECORDS'!$E$2:$E$19978,'DAILY RECORDS'!$B$2:$B$19978,C1430,'DAILY RECORDS'!$G$2:$G$19978,"INWARD")</f>
        <v>0</v>
      </c>
      <c r="G1430">
        <f>SUMIFS('DAILY RECORDS'!$E$2:$E$19978,'DAILY RECORDS'!$B$2:$B$19978,C1430,'DAILY RECORDS'!$G$2:$G$19978,"OUTWARD")</f>
        <v>0</v>
      </c>
      <c r="H1430">
        <f t="shared" si="22"/>
        <v>25</v>
      </c>
      <c r="I1430" t="s">
        <v>14</v>
      </c>
      <c r="J1430" t="s">
        <v>8628</v>
      </c>
      <c r="K1430" t="s">
        <v>1416</v>
      </c>
      <c r="L1430" s="124">
        <v>45735</v>
      </c>
    </row>
    <row r="1431" spans="1:12" x14ac:dyDescent="0.25">
      <c r="A1431">
        <v>1428</v>
      </c>
      <c r="B1431" t="s">
        <v>9992</v>
      </c>
      <c r="C1431" s="14" t="s">
        <v>5733</v>
      </c>
      <c r="D1431" t="s">
        <v>5734</v>
      </c>
      <c r="E1431">
        <v>46</v>
      </c>
      <c r="F1431">
        <f>SUMIFS('DAILY RECORDS'!$E$2:$E$19978,'DAILY RECORDS'!$B$2:$B$19978,C1431,'DAILY RECORDS'!$G$2:$G$19978,"INWARD")</f>
        <v>0</v>
      </c>
      <c r="G1431">
        <f>SUMIFS('DAILY RECORDS'!$E$2:$E$19978,'DAILY RECORDS'!$B$2:$B$19978,C1431,'DAILY RECORDS'!$G$2:$G$19978,"OUTWARD")</f>
        <v>0</v>
      </c>
      <c r="H1431">
        <f t="shared" si="22"/>
        <v>46</v>
      </c>
      <c r="I1431" t="s">
        <v>14</v>
      </c>
      <c r="J1431" t="s">
        <v>8628</v>
      </c>
      <c r="K1431" t="s">
        <v>11407</v>
      </c>
      <c r="L1431" s="124">
        <v>45735</v>
      </c>
    </row>
    <row r="1432" spans="1:12" x14ac:dyDescent="0.25">
      <c r="A1432">
        <v>1429</v>
      </c>
      <c r="B1432" t="s">
        <v>9992</v>
      </c>
      <c r="C1432" s="14" t="s">
        <v>5508</v>
      </c>
      <c r="D1432" t="s">
        <v>5509</v>
      </c>
      <c r="E1432">
        <v>28</v>
      </c>
      <c r="F1432">
        <f>SUMIFS('DAILY RECORDS'!$E$2:$E$19978,'DAILY RECORDS'!$B$2:$B$19978,C1432,'DAILY RECORDS'!$G$2:$G$19978,"INWARD")</f>
        <v>0</v>
      </c>
      <c r="G1432">
        <f>SUMIFS('DAILY RECORDS'!$E$2:$E$19978,'DAILY RECORDS'!$B$2:$B$19978,C1432,'DAILY RECORDS'!$G$2:$G$19978,"OUTWARD")</f>
        <v>12</v>
      </c>
      <c r="H1432">
        <f t="shared" si="22"/>
        <v>16</v>
      </c>
      <c r="I1432" t="s">
        <v>14</v>
      </c>
      <c r="J1432" t="s">
        <v>8628</v>
      </c>
      <c r="K1432" t="s">
        <v>253</v>
      </c>
      <c r="L1432" s="124">
        <v>45735</v>
      </c>
    </row>
    <row r="1433" spans="1:12" x14ac:dyDescent="0.25">
      <c r="A1433">
        <v>1430</v>
      </c>
      <c r="B1433" t="s">
        <v>9992</v>
      </c>
      <c r="C1433" s="14" t="s">
        <v>10158</v>
      </c>
      <c r="D1433" t="s">
        <v>5503</v>
      </c>
      <c r="E1433">
        <v>85</v>
      </c>
      <c r="F1433">
        <f>SUMIFS('DAILY RECORDS'!$E$2:$E$19978,'DAILY RECORDS'!$B$2:$B$19978,C1433,'DAILY RECORDS'!$G$2:$G$19978,"INWARD")</f>
        <v>150</v>
      </c>
      <c r="G1433">
        <f>SUMIFS('DAILY RECORDS'!$E$2:$E$19978,'DAILY RECORDS'!$B$2:$B$19978,C1433,'DAILY RECORDS'!$G$2:$G$19978,"OUTWARD")</f>
        <v>30</v>
      </c>
      <c r="H1433">
        <f t="shared" si="22"/>
        <v>205</v>
      </c>
      <c r="I1433" t="s">
        <v>14</v>
      </c>
      <c r="J1433" t="s">
        <v>8628</v>
      </c>
      <c r="K1433" t="s">
        <v>814</v>
      </c>
      <c r="L1433" s="124">
        <v>45735</v>
      </c>
    </row>
    <row r="1434" spans="1:12" x14ac:dyDescent="0.25">
      <c r="A1434">
        <v>1431</v>
      </c>
      <c r="B1434" t="s">
        <v>9992</v>
      </c>
      <c r="C1434" s="14" t="s">
        <v>5516</v>
      </c>
      <c r="D1434" t="s">
        <v>5517</v>
      </c>
      <c r="E1434">
        <v>60</v>
      </c>
      <c r="F1434">
        <f>SUMIFS('DAILY RECORDS'!$E$2:$E$19978,'DAILY RECORDS'!$B$2:$B$19978,C1434,'DAILY RECORDS'!$G$2:$G$19978,"INWARD")</f>
        <v>0</v>
      </c>
      <c r="G1434">
        <f>SUMIFS('DAILY RECORDS'!$E$2:$E$19978,'DAILY RECORDS'!$B$2:$B$19978,C1434,'DAILY RECORDS'!$G$2:$G$19978,"OUTWARD")</f>
        <v>18</v>
      </c>
      <c r="H1434">
        <f t="shared" si="22"/>
        <v>42</v>
      </c>
      <c r="I1434" t="s">
        <v>14</v>
      </c>
      <c r="J1434" t="s">
        <v>8628</v>
      </c>
      <c r="K1434" t="s">
        <v>8397</v>
      </c>
      <c r="L1434" s="124">
        <v>45735</v>
      </c>
    </row>
    <row r="1435" spans="1:12" x14ac:dyDescent="0.25">
      <c r="A1435">
        <v>1432</v>
      </c>
      <c r="B1435" t="s">
        <v>9992</v>
      </c>
      <c r="C1435" s="14" t="s">
        <v>5518</v>
      </c>
      <c r="D1435" t="s">
        <v>5519</v>
      </c>
      <c r="E1435">
        <v>20</v>
      </c>
      <c r="F1435">
        <f>SUMIFS('DAILY RECORDS'!$E$2:$E$19978,'DAILY RECORDS'!$B$2:$B$19978,C1435,'DAILY RECORDS'!$G$2:$G$19978,"INWARD")</f>
        <v>0</v>
      </c>
      <c r="G1435">
        <f>SUMIFS('DAILY RECORDS'!$E$2:$E$19978,'DAILY RECORDS'!$B$2:$B$19978,C1435,'DAILY RECORDS'!$G$2:$G$19978,"OUTWARD")</f>
        <v>7</v>
      </c>
      <c r="H1435">
        <f t="shared" si="22"/>
        <v>13</v>
      </c>
      <c r="I1435" t="s">
        <v>14</v>
      </c>
      <c r="J1435" t="s">
        <v>8628</v>
      </c>
      <c r="K1435" t="s">
        <v>9514</v>
      </c>
      <c r="L1435" s="124">
        <v>45735</v>
      </c>
    </row>
    <row r="1436" spans="1:12" x14ac:dyDescent="0.25">
      <c r="A1436">
        <v>1433</v>
      </c>
      <c r="B1436" t="s">
        <v>9992</v>
      </c>
      <c r="C1436" s="14" t="s">
        <v>5522</v>
      </c>
      <c r="D1436" t="s">
        <v>5523</v>
      </c>
      <c r="E1436">
        <v>17</v>
      </c>
      <c r="F1436">
        <f>SUMIFS('DAILY RECORDS'!$E$2:$E$19978,'DAILY RECORDS'!$B$2:$B$19978,C1436,'DAILY RECORDS'!$G$2:$G$19978,"INWARD")</f>
        <v>0</v>
      </c>
      <c r="G1436">
        <f>SUMIFS('DAILY RECORDS'!$E$2:$E$19978,'DAILY RECORDS'!$B$2:$B$19978,C1436,'DAILY RECORDS'!$G$2:$G$19978,"OUTWARD")</f>
        <v>0</v>
      </c>
      <c r="H1436">
        <f t="shared" si="22"/>
        <v>17</v>
      </c>
      <c r="I1436" t="s">
        <v>14</v>
      </c>
      <c r="J1436" t="s">
        <v>8628</v>
      </c>
      <c r="K1436" t="s">
        <v>62</v>
      </c>
      <c r="L1436" s="124">
        <v>45735</v>
      </c>
    </row>
    <row r="1437" spans="1:12" x14ac:dyDescent="0.25">
      <c r="A1437">
        <v>1434</v>
      </c>
      <c r="B1437" t="s">
        <v>9992</v>
      </c>
      <c r="C1437" s="14" t="s">
        <v>5526</v>
      </c>
      <c r="D1437" t="s">
        <v>5527</v>
      </c>
      <c r="E1437">
        <v>50</v>
      </c>
      <c r="F1437">
        <f>SUMIFS('DAILY RECORDS'!$E$2:$E$19978,'DAILY RECORDS'!$B$2:$B$19978,C1437,'DAILY RECORDS'!$G$2:$G$19978,"INWARD")</f>
        <v>0</v>
      </c>
      <c r="G1437">
        <f>SUMIFS('DAILY RECORDS'!$E$2:$E$19978,'DAILY RECORDS'!$B$2:$B$19978,C1437,'DAILY RECORDS'!$G$2:$G$19978,"OUTWARD")</f>
        <v>0</v>
      </c>
      <c r="H1437">
        <f t="shared" si="22"/>
        <v>50</v>
      </c>
      <c r="I1437" t="s">
        <v>14</v>
      </c>
      <c r="J1437" t="s">
        <v>8628</v>
      </c>
      <c r="K1437" t="s">
        <v>811</v>
      </c>
      <c r="L1437" s="124">
        <v>45735</v>
      </c>
    </row>
    <row r="1438" spans="1:12" x14ac:dyDescent="0.25">
      <c r="A1438">
        <v>1435</v>
      </c>
      <c r="B1438" t="s">
        <v>9992</v>
      </c>
      <c r="C1438" s="14" t="s">
        <v>5546</v>
      </c>
      <c r="D1438" t="s">
        <v>5547</v>
      </c>
      <c r="E1438">
        <v>6</v>
      </c>
      <c r="F1438">
        <f>SUMIFS('DAILY RECORDS'!$E$2:$E$19978,'DAILY RECORDS'!$B$2:$B$19978,C1438,'DAILY RECORDS'!$G$2:$G$19978,"INWARD")</f>
        <v>0</v>
      </c>
      <c r="G1438">
        <f>SUMIFS('DAILY RECORDS'!$E$2:$E$19978,'DAILY RECORDS'!$B$2:$B$19978,C1438,'DAILY RECORDS'!$G$2:$G$19978,"OUTWARD")</f>
        <v>1</v>
      </c>
      <c r="H1438">
        <f t="shared" si="22"/>
        <v>5</v>
      </c>
      <c r="I1438" t="s">
        <v>14</v>
      </c>
      <c r="J1438" t="s">
        <v>8628</v>
      </c>
      <c r="K1438" t="s">
        <v>1067</v>
      </c>
      <c r="L1438" s="124">
        <v>45735</v>
      </c>
    </row>
    <row r="1439" spans="1:12" x14ac:dyDescent="0.25">
      <c r="A1439">
        <v>1436</v>
      </c>
      <c r="B1439" t="s">
        <v>9992</v>
      </c>
      <c r="C1439" s="14" t="s">
        <v>5538</v>
      </c>
      <c r="D1439" t="s">
        <v>5539</v>
      </c>
      <c r="E1439">
        <v>39</v>
      </c>
      <c r="F1439">
        <f>SUMIFS('DAILY RECORDS'!$E$2:$E$19978,'DAILY RECORDS'!$B$2:$B$19978,C1439,'DAILY RECORDS'!$G$2:$G$19978,"INWARD")</f>
        <v>0</v>
      </c>
      <c r="G1439">
        <f>SUMIFS('DAILY RECORDS'!$E$2:$E$19978,'DAILY RECORDS'!$B$2:$B$19978,C1439,'DAILY RECORDS'!$G$2:$G$19978,"OUTWARD")</f>
        <v>0</v>
      </c>
      <c r="H1439">
        <f t="shared" si="22"/>
        <v>39</v>
      </c>
      <c r="I1439" t="s">
        <v>14</v>
      </c>
      <c r="J1439" t="s">
        <v>8628</v>
      </c>
      <c r="K1439" t="s">
        <v>9515</v>
      </c>
      <c r="L1439" s="124">
        <v>45735</v>
      </c>
    </row>
    <row r="1440" spans="1:12" x14ac:dyDescent="0.25">
      <c r="A1440">
        <v>1437</v>
      </c>
      <c r="B1440" t="s">
        <v>9992</v>
      </c>
      <c r="C1440" s="14" t="s">
        <v>5532</v>
      </c>
      <c r="D1440" t="s">
        <v>5533</v>
      </c>
      <c r="E1440">
        <v>64</v>
      </c>
      <c r="F1440">
        <f>SUMIFS('DAILY RECORDS'!$E$2:$E$19978,'DAILY RECORDS'!$B$2:$B$19978,C1440,'DAILY RECORDS'!$G$2:$G$19978,"INWARD")</f>
        <v>20</v>
      </c>
      <c r="G1440">
        <f>SUMIFS('DAILY RECORDS'!$E$2:$E$19978,'DAILY RECORDS'!$B$2:$B$19978,C1440,'DAILY RECORDS'!$G$2:$G$19978,"OUTWARD")</f>
        <v>48</v>
      </c>
      <c r="H1440">
        <f t="shared" si="22"/>
        <v>36</v>
      </c>
      <c r="I1440" t="s">
        <v>14</v>
      </c>
      <c r="J1440" t="s">
        <v>8628</v>
      </c>
      <c r="K1440" t="s">
        <v>144</v>
      </c>
      <c r="L1440" s="124">
        <v>45735</v>
      </c>
    </row>
    <row r="1441" spans="1:12" x14ac:dyDescent="0.25">
      <c r="A1441">
        <v>1438</v>
      </c>
      <c r="B1441" t="s">
        <v>9992</v>
      </c>
      <c r="C1441" s="14" t="s">
        <v>5609</v>
      </c>
      <c r="D1441" t="s">
        <v>5610</v>
      </c>
      <c r="E1441">
        <v>3</v>
      </c>
      <c r="F1441">
        <f>SUMIFS('DAILY RECORDS'!$E$2:$E$19978,'DAILY RECORDS'!$B$2:$B$19978,C1441,'DAILY RECORDS'!$G$2:$G$19978,"INWARD")</f>
        <v>0</v>
      </c>
      <c r="G1441">
        <f>SUMIFS('DAILY RECORDS'!$E$2:$E$19978,'DAILY RECORDS'!$B$2:$B$19978,C1441,'DAILY RECORDS'!$G$2:$G$19978,"OUTWARD")</f>
        <v>0</v>
      </c>
      <c r="H1441">
        <f t="shared" si="22"/>
        <v>3</v>
      </c>
      <c r="I1441" t="s">
        <v>14</v>
      </c>
      <c r="J1441" t="s">
        <v>8628</v>
      </c>
      <c r="K1441" t="s">
        <v>803</v>
      </c>
      <c r="L1441" s="124">
        <v>45735</v>
      </c>
    </row>
    <row r="1442" spans="1:12" x14ac:dyDescent="0.25">
      <c r="A1442">
        <v>1439</v>
      </c>
      <c r="B1442" t="s">
        <v>9992</v>
      </c>
      <c r="C1442" s="14" t="s">
        <v>5530</v>
      </c>
      <c r="D1442" t="s">
        <v>5531</v>
      </c>
      <c r="E1442">
        <v>74</v>
      </c>
      <c r="F1442">
        <f>SUMIFS('DAILY RECORDS'!$E$2:$E$19978,'DAILY RECORDS'!$B$2:$B$19978,C1442,'DAILY RECORDS'!$G$2:$G$19978,"INWARD")</f>
        <v>0</v>
      </c>
      <c r="G1442">
        <f>SUMIFS('DAILY RECORDS'!$E$2:$E$19978,'DAILY RECORDS'!$B$2:$B$19978,C1442,'DAILY RECORDS'!$G$2:$G$19978,"OUTWARD")</f>
        <v>33</v>
      </c>
      <c r="H1442">
        <f t="shared" si="22"/>
        <v>41</v>
      </c>
      <c r="I1442" t="s">
        <v>14</v>
      </c>
      <c r="J1442" t="s">
        <v>8628</v>
      </c>
      <c r="K1442" t="s">
        <v>803</v>
      </c>
      <c r="L1442" s="124">
        <v>45735</v>
      </c>
    </row>
    <row r="1443" spans="1:12" x14ac:dyDescent="0.25">
      <c r="A1443">
        <v>1440</v>
      </c>
      <c r="B1443" t="s">
        <v>9992</v>
      </c>
      <c r="C1443" s="14" t="s">
        <v>5540</v>
      </c>
      <c r="D1443" t="s">
        <v>5541</v>
      </c>
      <c r="E1443">
        <v>38</v>
      </c>
      <c r="F1443">
        <f>SUMIFS('DAILY RECORDS'!$E$2:$E$19978,'DAILY RECORDS'!$B$2:$B$19978,C1443,'DAILY RECORDS'!$G$2:$G$19978,"INWARD")</f>
        <v>0</v>
      </c>
      <c r="G1443">
        <f>SUMIFS('DAILY RECORDS'!$E$2:$E$19978,'DAILY RECORDS'!$B$2:$B$19978,C1443,'DAILY RECORDS'!$G$2:$G$19978,"OUTWARD")</f>
        <v>3</v>
      </c>
      <c r="H1443">
        <f t="shared" si="22"/>
        <v>35</v>
      </c>
      <c r="I1443" t="s">
        <v>14</v>
      </c>
      <c r="J1443" t="s">
        <v>8628</v>
      </c>
      <c r="K1443" t="s">
        <v>806</v>
      </c>
      <c r="L1443" s="124">
        <v>45735</v>
      </c>
    </row>
    <row r="1444" spans="1:12" x14ac:dyDescent="0.25">
      <c r="A1444">
        <v>1441</v>
      </c>
      <c r="B1444" t="s">
        <v>9992</v>
      </c>
      <c r="C1444" s="14" t="s">
        <v>5550</v>
      </c>
      <c r="D1444" t="s">
        <v>5551</v>
      </c>
      <c r="E1444">
        <v>24</v>
      </c>
      <c r="F1444">
        <f>SUMIFS('DAILY RECORDS'!$E$2:$E$19978,'DAILY RECORDS'!$B$2:$B$19978,C1444,'DAILY RECORDS'!$G$2:$G$19978,"INWARD")</f>
        <v>0</v>
      </c>
      <c r="G1444">
        <f>SUMIFS('DAILY RECORDS'!$E$2:$E$19978,'DAILY RECORDS'!$B$2:$B$19978,C1444,'DAILY RECORDS'!$G$2:$G$19978,"OUTWARD")</f>
        <v>0</v>
      </c>
      <c r="H1444">
        <f t="shared" si="22"/>
        <v>24</v>
      </c>
      <c r="I1444" t="s">
        <v>14</v>
      </c>
      <c r="J1444" t="s">
        <v>8628</v>
      </c>
      <c r="K1444" t="s">
        <v>9405</v>
      </c>
      <c r="L1444" s="124">
        <v>45735</v>
      </c>
    </row>
    <row r="1445" spans="1:12" x14ac:dyDescent="0.25">
      <c r="A1445">
        <v>1442</v>
      </c>
      <c r="B1445" t="s">
        <v>9992</v>
      </c>
      <c r="C1445" s="14" t="s">
        <v>5528</v>
      </c>
      <c r="D1445" t="s">
        <v>5529</v>
      </c>
      <c r="E1445">
        <v>4</v>
      </c>
      <c r="F1445">
        <f>SUMIFS('DAILY RECORDS'!$E$2:$E$19978,'DAILY RECORDS'!$B$2:$B$19978,C1445,'DAILY RECORDS'!$G$2:$G$19978,"INWARD")</f>
        <v>0</v>
      </c>
      <c r="G1445">
        <f>SUMIFS('DAILY RECORDS'!$E$2:$E$19978,'DAILY RECORDS'!$B$2:$B$19978,C1445,'DAILY RECORDS'!$G$2:$G$19978,"OUTWARD")</f>
        <v>0</v>
      </c>
      <c r="H1445">
        <f t="shared" si="22"/>
        <v>4</v>
      </c>
      <c r="I1445" t="s">
        <v>14</v>
      </c>
      <c r="J1445" t="s">
        <v>8628</v>
      </c>
      <c r="K1445" t="s">
        <v>797</v>
      </c>
      <c r="L1445" s="124">
        <v>45735</v>
      </c>
    </row>
    <row r="1446" spans="1:12" x14ac:dyDescent="0.25">
      <c r="A1446">
        <v>1443</v>
      </c>
      <c r="B1446" t="s">
        <v>9992</v>
      </c>
      <c r="C1446" s="14" t="s">
        <v>5619</v>
      </c>
      <c r="D1446" t="s">
        <v>5620</v>
      </c>
      <c r="E1446">
        <v>20</v>
      </c>
      <c r="F1446">
        <f>SUMIFS('DAILY RECORDS'!$E$2:$E$19978,'DAILY RECORDS'!$B$2:$B$19978,C1446,'DAILY RECORDS'!$G$2:$G$19978,"INWARD")</f>
        <v>0</v>
      </c>
      <c r="G1446">
        <f>SUMIFS('DAILY RECORDS'!$E$2:$E$19978,'DAILY RECORDS'!$B$2:$B$19978,C1446,'DAILY RECORDS'!$G$2:$G$19978,"OUTWARD")</f>
        <v>0</v>
      </c>
      <c r="H1446">
        <f t="shared" si="22"/>
        <v>20</v>
      </c>
      <c r="I1446" t="s">
        <v>14</v>
      </c>
      <c r="J1446" t="s">
        <v>8628</v>
      </c>
      <c r="K1446" t="s">
        <v>799</v>
      </c>
      <c r="L1446" s="124">
        <v>45735</v>
      </c>
    </row>
    <row r="1447" spans="1:12" x14ac:dyDescent="0.25">
      <c r="A1447">
        <v>1444</v>
      </c>
      <c r="B1447" t="s">
        <v>9992</v>
      </c>
      <c r="C1447" s="14" t="s">
        <v>5621</v>
      </c>
      <c r="D1447" t="s">
        <v>5622</v>
      </c>
      <c r="E1447">
        <v>27</v>
      </c>
      <c r="F1447">
        <f>SUMIFS('DAILY RECORDS'!$E$2:$E$19978,'DAILY RECORDS'!$B$2:$B$19978,C1447,'DAILY RECORDS'!$G$2:$G$19978,"INWARD")</f>
        <v>0</v>
      </c>
      <c r="G1447">
        <f>SUMIFS('DAILY RECORDS'!$E$2:$E$19978,'DAILY RECORDS'!$B$2:$B$19978,C1447,'DAILY RECORDS'!$G$2:$G$19978,"OUTWARD")</f>
        <v>0</v>
      </c>
      <c r="H1447">
        <f t="shared" si="22"/>
        <v>27</v>
      </c>
      <c r="I1447" t="s">
        <v>14</v>
      </c>
      <c r="J1447" t="s">
        <v>8628</v>
      </c>
      <c r="K1447" t="s">
        <v>8396</v>
      </c>
      <c r="L1447" s="124">
        <v>45735</v>
      </c>
    </row>
    <row r="1448" spans="1:12" x14ac:dyDescent="0.25">
      <c r="A1448">
        <v>1445</v>
      </c>
      <c r="B1448" t="s">
        <v>9992</v>
      </c>
      <c r="C1448" s="14" t="s">
        <v>5623</v>
      </c>
      <c r="D1448" t="s">
        <v>5624</v>
      </c>
      <c r="E1448">
        <v>7</v>
      </c>
      <c r="F1448">
        <f>SUMIFS('DAILY RECORDS'!$E$2:$E$19978,'DAILY RECORDS'!$B$2:$B$19978,C1448,'DAILY RECORDS'!$G$2:$G$19978,"INWARD")</f>
        <v>0</v>
      </c>
      <c r="G1448">
        <f>SUMIFS('DAILY RECORDS'!$E$2:$E$19978,'DAILY RECORDS'!$B$2:$B$19978,C1448,'DAILY RECORDS'!$G$2:$G$19978,"OUTWARD")</f>
        <v>2</v>
      </c>
      <c r="H1448">
        <f t="shared" si="22"/>
        <v>5</v>
      </c>
      <c r="I1448" t="s">
        <v>14</v>
      </c>
      <c r="J1448" t="s">
        <v>8628</v>
      </c>
      <c r="K1448" t="s">
        <v>9404</v>
      </c>
      <c r="L1448" s="124">
        <v>45735</v>
      </c>
    </row>
    <row r="1449" spans="1:12" x14ac:dyDescent="0.25">
      <c r="A1449">
        <v>1446</v>
      </c>
      <c r="B1449" t="s">
        <v>9992</v>
      </c>
      <c r="C1449" s="14" t="s">
        <v>5627</v>
      </c>
      <c r="D1449" t="s">
        <v>5628</v>
      </c>
      <c r="E1449">
        <v>28</v>
      </c>
      <c r="F1449">
        <f>SUMIFS('DAILY RECORDS'!$E$2:$E$19978,'DAILY RECORDS'!$B$2:$B$19978,C1449,'DAILY RECORDS'!$G$2:$G$19978,"INWARD")</f>
        <v>0</v>
      </c>
      <c r="G1449">
        <f>SUMIFS('DAILY RECORDS'!$E$2:$E$19978,'DAILY RECORDS'!$B$2:$B$19978,C1449,'DAILY RECORDS'!$G$2:$G$19978,"OUTWARD")</f>
        <v>0</v>
      </c>
      <c r="H1449">
        <f t="shared" si="22"/>
        <v>28</v>
      </c>
      <c r="I1449" t="s">
        <v>14</v>
      </c>
      <c r="J1449" t="s">
        <v>8628</v>
      </c>
      <c r="K1449" t="s">
        <v>1095</v>
      </c>
      <c r="L1449" s="124">
        <v>45735</v>
      </c>
    </row>
    <row r="1450" spans="1:12" x14ac:dyDescent="0.25">
      <c r="A1450">
        <v>1447</v>
      </c>
      <c r="B1450" t="s">
        <v>9992</v>
      </c>
      <c r="C1450" s="14" t="s">
        <v>5629</v>
      </c>
      <c r="D1450" t="s">
        <v>5630</v>
      </c>
      <c r="E1450">
        <v>8</v>
      </c>
      <c r="F1450">
        <f>SUMIFS('DAILY RECORDS'!$E$2:$E$19978,'DAILY RECORDS'!$B$2:$B$19978,C1450,'DAILY RECORDS'!$G$2:$G$19978,"INWARD")</f>
        <v>0</v>
      </c>
      <c r="G1450">
        <f>SUMIFS('DAILY RECORDS'!$E$2:$E$19978,'DAILY RECORDS'!$B$2:$B$19978,C1450,'DAILY RECORDS'!$G$2:$G$19978,"OUTWARD")</f>
        <v>0</v>
      </c>
      <c r="H1450">
        <f t="shared" si="22"/>
        <v>8</v>
      </c>
      <c r="I1450" t="s">
        <v>14</v>
      </c>
      <c r="J1450" t="s">
        <v>8628</v>
      </c>
      <c r="K1450" t="s">
        <v>1585</v>
      </c>
      <c r="L1450" s="124">
        <v>45735</v>
      </c>
    </row>
    <row r="1451" spans="1:12" x14ac:dyDescent="0.25">
      <c r="A1451">
        <v>1448</v>
      </c>
      <c r="B1451" t="s">
        <v>9992</v>
      </c>
      <c r="C1451" s="14" t="s">
        <v>5635</v>
      </c>
      <c r="D1451" t="s">
        <v>5636</v>
      </c>
      <c r="E1451">
        <v>17</v>
      </c>
      <c r="F1451">
        <f>SUMIFS('DAILY RECORDS'!$E$2:$E$19978,'DAILY RECORDS'!$B$2:$B$19978,C1451,'DAILY RECORDS'!$G$2:$G$19978,"INWARD")</f>
        <v>0</v>
      </c>
      <c r="G1451">
        <f>SUMIFS('DAILY RECORDS'!$E$2:$E$19978,'DAILY RECORDS'!$B$2:$B$19978,C1451,'DAILY RECORDS'!$G$2:$G$19978,"OUTWARD")</f>
        <v>0</v>
      </c>
      <c r="H1451">
        <f t="shared" si="22"/>
        <v>17</v>
      </c>
      <c r="I1451" t="s">
        <v>14</v>
      </c>
      <c r="J1451" t="s">
        <v>8628</v>
      </c>
      <c r="K1451" t="s">
        <v>1451</v>
      </c>
      <c r="L1451" s="124">
        <v>45735</v>
      </c>
    </row>
    <row r="1452" spans="1:12" x14ac:dyDescent="0.25">
      <c r="A1452">
        <v>1449</v>
      </c>
      <c r="B1452" t="s">
        <v>9992</v>
      </c>
      <c r="C1452" s="14" t="s">
        <v>5615</v>
      </c>
      <c r="D1452" t="s">
        <v>5616</v>
      </c>
      <c r="E1452">
        <v>27</v>
      </c>
      <c r="F1452">
        <f>SUMIFS('DAILY RECORDS'!$E$2:$E$19978,'DAILY RECORDS'!$B$2:$B$19978,C1452,'DAILY RECORDS'!$G$2:$G$19978,"INWARD")</f>
        <v>0</v>
      </c>
      <c r="G1452">
        <f>SUMIFS('DAILY RECORDS'!$E$2:$E$19978,'DAILY RECORDS'!$B$2:$B$19978,C1452,'DAILY RECORDS'!$G$2:$G$19978,"OUTWARD")</f>
        <v>0</v>
      </c>
      <c r="H1452">
        <f t="shared" si="22"/>
        <v>27</v>
      </c>
      <c r="I1452" t="s">
        <v>14</v>
      </c>
      <c r="J1452" t="s">
        <v>8628</v>
      </c>
      <c r="K1452" t="s">
        <v>8395</v>
      </c>
      <c r="L1452" s="124">
        <v>45735</v>
      </c>
    </row>
    <row r="1453" spans="1:12" x14ac:dyDescent="0.25">
      <c r="A1453">
        <v>1450</v>
      </c>
      <c r="B1453" t="s">
        <v>9992</v>
      </c>
      <c r="C1453" s="14" t="s">
        <v>5705</v>
      </c>
      <c r="D1453" t="s">
        <v>5706</v>
      </c>
      <c r="E1453">
        <v>13</v>
      </c>
      <c r="F1453">
        <f>SUMIFS('DAILY RECORDS'!$E$2:$E$19978,'DAILY RECORDS'!$B$2:$B$19978,C1453,'DAILY RECORDS'!$G$2:$G$19978,"INWARD")</f>
        <v>0</v>
      </c>
      <c r="G1453">
        <f>SUMIFS('DAILY RECORDS'!$E$2:$E$19978,'DAILY RECORDS'!$B$2:$B$19978,C1453,'DAILY RECORDS'!$G$2:$G$19978,"OUTWARD")</f>
        <v>0</v>
      </c>
      <c r="H1453">
        <f t="shared" si="22"/>
        <v>13</v>
      </c>
      <c r="I1453" t="s">
        <v>14</v>
      </c>
      <c r="J1453" t="s">
        <v>8628</v>
      </c>
      <c r="K1453" t="s">
        <v>1098</v>
      </c>
      <c r="L1453" s="124">
        <v>45735</v>
      </c>
    </row>
    <row r="1454" spans="1:12" x14ac:dyDescent="0.25">
      <c r="A1454">
        <v>1451</v>
      </c>
      <c r="B1454" t="s">
        <v>9992</v>
      </c>
      <c r="C1454" s="14" t="s">
        <v>5719</v>
      </c>
      <c r="D1454" t="s">
        <v>5720</v>
      </c>
      <c r="E1454">
        <v>9</v>
      </c>
      <c r="F1454">
        <f>SUMIFS('DAILY RECORDS'!$E$2:$E$19978,'DAILY RECORDS'!$B$2:$B$19978,C1454,'DAILY RECORDS'!$G$2:$G$19978,"INWARD")</f>
        <v>0</v>
      </c>
      <c r="G1454">
        <f>SUMIFS('DAILY RECORDS'!$E$2:$E$19978,'DAILY RECORDS'!$B$2:$B$19978,C1454,'DAILY RECORDS'!$G$2:$G$19978,"OUTWARD")</f>
        <v>0</v>
      </c>
      <c r="H1454">
        <f t="shared" si="22"/>
        <v>9</v>
      </c>
      <c r="I1454" t="s">
        <v>14</v>
      </c>
      <c r="J1454" t="s">
        <v>8628</v>
      </c>
      <c r="K1454" t="s">
        <v>1576</v>
      </c>
      <c r="L1454" s="124">
        <v>45735</v>
      </c>
    </row>
    <row r="1455" spans="1:12" x14ac:dyDescent="0.25">
      <c r="A1455">
        <v>1452</v>
      </c>
      <c r="B1455" t="s">
        <v>9992</v>
      </c>
      <c r="C1455" s="14" t="s">
        <v>5693</v>
      </c>
      <c r="D1455" t="s">
        <v>5694</v>
      </c>
      <c r="E1455">
        <v>17</v>
      </c>
      <c r="F1455">
        <f>SUMIFS('DAILY RECORDS'!$E$2:$E$19978,'DAILY RECORDS'!$B$2:$B$19978,C1455,'DAILY RECORDS'!$G$2:$G$19978,"INWARD")</f>
        <v>0</v>
      </c>
      <c r="G1455">
        <f>SUMIFS('DAILY RECORDS'!$E$2:$E$19978,'DAILY RECORDS'!$B$2:$B$19978,C1455,'DAILY RECORDS'!$G$2:$G$19978,"OUTWARD")</f>
        <v>0</v>
      </c>
      <c r="H1455">
        <f t="shared" si="22"/>
        <v>17</v>
      </c>
      <c r="I1455" t="s">
        <v>14</v>
      </c>
      <c r="J1455" t="s">
        <v>8628</v>
      </c>
      <c r="K1455" t="s">
        <v>1446</v>
      </c>
      <c r="L1455" s="124">
        <v>45734</v>
      </c>
    </row>
    <row r="1456" spans="1:12" x14ac:dyDescent="0.25">
      <c r="A1456">
        <v>1453</v>
      </c>
      <c r="B1456" t="s">
        <v>9992</v>
      </c>
      <c r="C1456" s="14" t="s">
        <v>5617</v>
      </c>
      <c r="D1456" t="s">
        <v>5618</v>
      </c>
      <c r="E1456">
        <v>23</v>
      </c>
      <c r="F1456">
        <f>SUMIFS('DAILY RECORDS'!$E$2:$E$19978,'DAILY RECORDS'!$B$2:$B$19978,C1456,'DAILY RECORDS'!$G$2:$G$19978,"INWARD")</f>
        <v>0</v>
      </c>
      <c r="G1456">
        <f>SUMIFS('DAILY RECORDS'!$E$2:$E$19978,'DAILY RECORDS'!$B$2:$B$19978,C1456,'DAILY RECORDS'!$G$2:$G$19978,"OUTWARD")</f>
        <v>0</v>
      </c>
      <c r="H1456">
        <f t="shared" si="22"/>
        <v>23</v>
      </c>
      <c r="I1456" t="s">
        <v>14</v>
      </c>
      <c r="J1456" t="s">
        <v>8628</v>
      </c>
      <c r="K1456" t="s">
        <v>1783</v>
      </c>
      <c r="L1456" s="124">
        <v>45735</v>
      </c>
    </row>
    <row r="1457" spans="1:12" x14ac:dyDescent="0.25">
      <c r="A1457">
        <v>1454</v>
      </c>
      <c r="B1457" t="s">
        <v>9992</v>
      </c>
      <c r="C1457" s="14" t="s">
        <v>5613</v>
      </c>
      <c r="D1457" t="s">
        <v>5614</v>
      </c>
      <c r="E1457">
        <v>3</v>
      </c>
      <c r="F1457">
        <f>SUMIFS('DAILY RECORDS'!$E$2:$E$19978,'DAILY RECORDS'!$B$2:$B$19978,C1457,'DAILY RECORDS'!$G$2:$G$19978,"INWARD")</f>
        <v>0</v>
      </c>
      <c r="G1457">
        <f>SUMIFS('DAILY RECORDS'!$E$2:$E$19978,'DAILY RECORDS'!$B$2:$B$19978,C1457,'DAILY RECORDS'!$G$2:$G$19978,"OUTWARD")</f>
        <v>0</v>
      </c>
      <c r="H1457">
        <f t="shared" si="22"/>
        <v>3</v>
      </c>
      <c r="I1457" t="s">
        <v>14</v>
      </c>
      <c r="J1457" t="s">
        <v>8628</v>
      </c>
      <c r="K1457" t="s">
        <v>8427</v>
      </c>
      <c r="L1457" s="124">
        <v>45735</v>
      </c>
    </row>
    <row r="1458" spans="1:12" x14ac:dyDescent="0.25">
      <c r="A1458">
        <v>1455</v>
      </c>
      <c r="B1458" t="s">
        <v>9992</v>
      </c>
      <c r="C1458" s="14" t="s">
        <v>5637</v>
      </c>
      <c r="D1458" t="s">
        <v>5638</v>
      </c>
      <c r="E1458">
        <v>45</v>
      </c>
      <c r="F1458">
        <f>SUMIFS('DAILY RECORDS'!$E$2:$E$19978,'DAILY RECORDS'!$B$2:$B$19978,C1458,'DAILY RECORDS'!$G$2:$G$19978,"INWARD")</f>
        <v>0</v>
      </c>
      <c r="G1458">
        <f>SUMIFS('DAILY RECORDS'!$E$2:$E$19978,'DAILY RECORDS'!$B$2:$B$19978,C1458,'DAILY RECORDS'!$G$2:$G$19978,"OUTWARD")</f>
        <v>4</v>
      </c>
      <c r="H1458">
        <f t="shared" si="22"/>
        <v>41</v>
      </c>
      <c r="I1458" t="s">
        <v>14</v>
      </c>
      <c r="J1458" t="s">
        <v>8628</v>
      </c>
      <c r="K1458" t="s">
        <v>99</v>
      </c>
      <c r="L1458" s="124">
        <v>45735</v>
      </c>
    </row>
    <row r="1459" spans="1:12" x14ac:dyDescent="0.25">
      <c r="A1459">
        <v>1456</v>
      </c>
      <c r="B1459" t="s">
        <v>9992</v>
      </c>
      <c r="C1459" s="14" t="s">
        <v>5643</v>
      </c>
      <c r="D1459" t="s">
        <v>5644</v>
      </c>
      <c r="E1459">
        <v>1</v>
      </c>
      <c r="F1459">
        <f>SUMIFS('DAILY RECORDS'!$E$2:$E$19978,'DAILY RECORDS'!$B$2:$B$19978,C1459,'DAILY RECORDS'!$G$2:$G$19978,"INWARD")</f>
        <v>0</v>
      </c>
      <c r="G1459">
        <f>SUMIFS('DAILY RECORDS'!$E$2:$E$19978,'DAILY RECORDS'!$B$2:$B$19978,C1459,'DAILY RECORDS'!$G$2:$G$19978,"OUTWARD")</f>
        <v>0</v>
      </c>
      <c r="H1459">
        <f t="shared" si="22"/>
        <v>1</v>
      </c>
      <c r="I1459" t="s">
        <v>14</v>
      </c>
      <c r="J1459" t="s">
        <v>8628</v>
      </c>
      <c r="K1459" t="s">
        <v>1726</v>
      </c>
      <c r="L1459" s="124">
        <v>45735</v>
      </c>
    </row>
    <row r="1460" spans="1:12" x14ac:dyDescent="0.25">
      <c r="A1460">
        <v>1457</v>
      </c>
      <c r="B1460" t="s">
        <v>9992</v>
      </c>
      <c r="C1460" s="14" t="s">
        <v>5647</v>
      </c>
      <c r="D1460" t="s">
        <v>5648</v>
      </c>
      <c r="E1460">
        <v>48</v>
      </c>
      <c r="F1460">
        <f>SUMIFS('DAILY RECORDS'!$E$2:$E$19978,'DAILY RECORDS'!$B$2:$B$19978,C1460,'DAILY RECORDS'!$G$2:$G$19978,"INWARD")</f>
        <v>0</v>
      </c>
      <c r="G1460">
        <f>SUMIFS('DAILY RECORDS'!$E$2:$E$19978,'DAILY RECORDS'!$B$2:$B$19978,C1460,'DAILY RECORDS'!$G$2:$G$19978,"OUTWARD")</f>
        <v>0</v>
      </c>
      <c r="H1460">
        <f t="shared" si="22"/>
        <v>48</v>
      </c>
      <c r="I1460" t="s">
        <v>14</v>
      </c>
      <c r="J1460" t="s">
        <v>8628</v>
      </c>
      <c r="K1460" t="s">
        <v>11408</v>
      </c>
      <c r="L1460" s="124">
        <v>45735</v>
      </c>
    </row>
    <row r="1461" spans="1:12" x14ac:dyDescent="0.25">
      <c r="A1461">
        <v>1458</v>
      </c>
      <c r="B1461" t="s">
        <v>9992</v>
      </c>
      <c r="C1461" s="14" t="s">
        <v>5651</v>
      </c>
      <c r="D1461" t="s">
        <v>5652</v>
      </c>
      <c r="E1461">
        <v>9</v>
      </c>
      <c r="F1461">
        <f>SUMIFS('DAILY RECORDS'!$E$2:$E$19978,'DAILY RECORDS'!$B$2:$B$19978,C1461,'DAILY RECORDS'!$G$2:$G$19978,"INWARD")</f>
        <v>0</v>
      </c>
      <c r="G1461">
        <f>SUMIFS('DAILY RECORDS'!$E$2:$E$19978,'DAILY RECORDS'!$B$2:$B$19978,C1461,'DAILY RECORDS'!$G$2:$G$19978,"OUTWARD")</f>
        <v>0</v>
      </c>
      <c r="H1461">
        <f t="shared" si="22"/>
        <v>9</v>
      </c>
      <c r="I1461" t="s">
        <v>14</v>
      </c>
      <c r="J1461" t="s">
        <v>8628</v>
      </c>
      <c r="K1461" t="s">
        <v>65</v>
      </c>
      <c r="L1461" s="124">
        <v>45856</v>
      </c>
    </row>
    <row r="1462" spans="1:12" x14ac:dyDescent="0.25">
      <c r="A1462">
        <v>1459</v>
      </c>
      <c r="B1462" t="s">
        <v>9992</v>
      </c>
      <c r="C1462" s="14" t="s">
        <v>5601</v>
      </c>
      <c r="D1462" t="s">
        <v>5602</v>
      </c>
      <c r="E1462">
        <v>15</v>
      </c>
      <c r="F1462">
        <f>SUMIFS('DAILY RECORDS'!$E$2:$E$19978,'DAILY RECORDS'!$B$2:$B$19978,C1462,'DAILY RECORDS'!$G$2:$G$19978,"INWARD")</f>
        <v>0</v>
      </c>
      <c r="G1462">
        <f>SUMIFS('DAILY RECORDS'!$E$2:$E$19978,'DAILY RECORDS'!$B$2:$B$19978,C1462,'DAILY RECORDS'!$G$2:$G$19978,"OUTWARD")</f>
        <v>0</v>
      </c>
      <c r="H1462">
        <f t="shared" si="22"/>
        <v>15</v>
      </c>
      <c r="I1462" t="s">
        <v>14</v>
      </c>
      <c r="J1462" t="s">
        <v>8628</v>
      </c>
      <c r="K1462" t="s">
        <v>781</v>
      </c>
      <c r="L1462" s="124">
        <v>45735</v>
      </c>
    </row>
    <row r="1463" spans="1:12" x14ac:dyDescent="0.25">
      <c r="A1463">
        <v>1460</v>
      </c>
      <c r="B1463" t="s">
        <v>9992</v>
      </c>
      <c r="C1463" s="14" t="s">
        <v>5603</v>
      </c>
      <c r="D1463" t="s">
        <v>5604</v>
      </c>
      <c r="E1463">
        <v>2</v>
      </c>
      <c r="F1463">
        <f>SUMIFS('DAILY RECORDS'!$E$2:$E$19978,'DAILY RECORDS'!$B$2:$B$19978,C1463,'DAILY RECORDS'!$G$2:$G$19978,"INWARD")</f>
        <v>0</v>
      </c>
      <c r="G1463">
        <f>SUMIFS('DAILY RECORDS'!$E$2:$E$19978,'DAILY RECORDS'!$B$2:$B$19978,C1463,'DAILY RECORDS'!$G$2:$G$19978,"OUTWARD")</f>
        <v>0</v>
      </c>
      <c r="H1463">
        <f t="shared" si="22"/>
        <v>2</v>
      </c>
      <c r="I1463" t="s">
        <v>14</v>
      </c>
      <c r="J1463" t="s">
        <v>8628</v>
      </c>
      <c r="K1463" t="s">
        <v>957</v>
      </c>
      <c r="L1463" s="124">
        <v>45735</v>
      </c>
    </row>
    <row r="1464" spans="1:12" x14ac:dyDescent="0.25">
      <c r="A1464">
        <v>1461</v>
      </c>
      <c r="B1464" t="s">
        <v>9992</v>
      </c>
      <c r="C1464" s="14" t="s">
        <v>5593</v>
      </c>
      <c r="D1464" t="s">
        <v>5594</v>
      </c>
      <c r="E1464">
        <v>4</v>
      </c>
      <c r="F1464">
        <f>SUMIFS('DAILY RECORDS'!$E$2:$E$19978,'DAILY RECORDS'!$B$2:$B$19978,C1464,'DAILY RECORDS'!$G$2:$G$19978,"INWARD")</f>
        <v>0</v>
      </c>
      <c r="G1464">
        <f>SUMIFS('DAILY RECORDS'!$E$2:$E$19978,'DAILY RECORDS'!$B$2:$B$19978,C1464,'DAILY RECORDS'!$G$2:$G$19978,"OUTWARD")</f>
        <v>0</v>
      </c>
      <c r="H1464">
        <f t="shared" si="22"/>
        <v>4</v>
      </c>
      <c r="I1464" t="s">
        <v>14</v>
      </c>
      <c r="J1464" t="s">
        <v>8628</v>
      </c>
      <c r="K1464" t="s">
        <v>1478</v>
      </c>
      <c r="L1464" s="124">
        <v>45735</v>
      </c>
    </row>
    <row r="1465" spans="1:12" x14ac:dyDescent="0.25">
      <c r="A1465">
        <v>1462</v>
      </c>
      <c r="B1465" t="s">
        <v>9992</v>
      </c>
      <c r="C1465" s="14" t="s">
        <v>5587</v>
      </c>
      <c r="D1465" t="s">
        <v>5588</v>
      </c>
      <c r="E1465">
        <v>19</v>
      </c>
      <c r="F1465">
        <f>SUMIFS('DAILY RECORDS'!$E$2:$E$19978,'DAILY RECORDS'!$B$2:$B$19978,C1465,'DAILY RECORDS'!$G$2:$G$19978,"INWARD")</f>
        <v>0</v>
      </c>
      <c r="G1465">
        <f>SUMIFS('DAILY RECORDS'!$E$2:$E$19978,'DAILY RECORDS'!$B$2:$B$19978,C1465,'DAILY RECORDS'!$G$2:$G$19978,"OUTWARD")</f>
        <v>2</v>
      </c>
      <c r="H1465">
        <f t="shared" si="22"/>
        <v>17</v>
      </c>
      <c r="I1465" t="s">
        <v>14</v>
      </c>
      <c r="J1465" t="s">
        <v>8628</v>
      </c>
      <c r="K1465" t="s">
        <v>11384</v>
      </c>
      <c r="L1465" s="124">
        <v>45735</v>
      </c>
    </row>
    <row r="1466" spans="1:12" x14ac:dyDescent="0.25">
      <c r="A1466">
        <v>1463</v>
      </c>
      <c r="B1466" t="s">
        <v>9992</v>
      </c>
      <c r="C1466" s="14" t="s">
        <v>5584</v>
      </c>
      <c r="D1466" t="s">
        <v>9505</v>
      </c>
      <c r="E1466">
        <v>15</v>
      </c>
      <c r="F1466">
        <f>SUMIFS('DAILY RECORDS'!$E$2:$E$19978,'DAILY RECORDS'!$B$2:$B$19978,C1466,'DAILY RECORDS'!$G$2:$G$19978,"INWARD")</f>
        <v>0</v>
      </c>
      <c r="G1466">
        <f>SUMIFS('DAILY RECORDS'!$E$2:$E$19978,'DAILY RECORDS'!$B$2:$B$19978,C1466,'DAILY RECORDS'!$G$2:$G$19978,"OUTWARD")</f>
        <v>7</v>
      </c>
      <c r="H1466">
        <f t="shared" si="22"/>
        <v>8</v>
      </c>
      <c r="I1466" t="s">
        <v>14</v>
      </c>
      <c r="J1466" t="s">
        <v>8628</v>
      </c>
      <c r="K1466" t="s">
        <v>92</v>
      </c>
      <c r="L1466" s="124">
        <v>45735</v>
      </c>
    </row>
    <row r="1467" spans="1:12" x14ac:dyDescent="0.25">
      <c r="A1467">
        <v>1464</v>
      </c>
      <c r="B1467" t="s">
        <v>9992</v>
      </c>
      <c r="C1467" s="14" t="s">
        <v>5582</v>
      </c>
      <c r="D1467" t="s">
        <v>5583</v>
      </c>
      <c r="E1467">
        <v>15</v>
      </c>
      <c r="F1467">
        <f>SUMIFS('DAILY RECORDS'!$E$2:$E$19978,'DAILY RECORDS'!$B$2:$B$19978,C1467,'DAILY RECORDS'!$G$2:$G$19978,"INWARD")</f>
        <v>0</v>
      </c>
      <c r="G1467">
        <f>SUMIFS('DAILY RECORDS'!$E$2:$E$19978,'DAILY RECORDS'!$B$2:$B$19978,C1467,'DAILY RECORDS'!$G$2:$G$19978,"OUTWARD")</f>
        <v>0</v>
      </c>
      <c r="H1467">
        <f t="shared" si="22"/>
        <v>15</v>
      </c>
      <c r="I1467" t="s">
        <v>14</v>
      </c>
      <c r="J1467" t="s">
        <v>8628</v>
      </c>
      <c r="K1467" t="s">
        <v>786</v>
      </c>
      <c r="L1467" s="124">
        <v>45735</v>
      </c>
    </row>
    <row r="1468" spans="1:12" x14ac:dyDescent="0.25">
      <c r="A1468">
        <v>1465</v>
      </c>
      <c r="B1468" t="s">
        <v>9992</v>
      </c>
      <c r="C1468" s="14" t="s">
        <v>5580</v>
      </c>
      <c r="D1468" t="s">
        <v>5581</v>
      </c>
      <c r="E1468">
        <v>15</v>
      </c>
      <c r="F1468">
        <f>SUMIFS('DAILY RECORDS'!$E$2:$E$19978,'DAILY RECORDS'!$B$2:$B$19978,C1468,'DAILY RECORDS'!$G$2:$G$19978,"INWARD")</f>
        <v>0</v>
      </c>
      <c r="G1468">
        <f>SUMIFS('DAILY RECORDS'!$E$2:$E$19978,'DAILY RECORDS'!$B$2:$B$19978,C1468,'DAILY RECORDS'!$G$2:$G$19978,"OUTWARD")</f>
        <v>0</v>
      </c>
      <c r="H1468">
        <f t="shared" si="22"/>
        <v>15</v>
      </c>
      <c r="I1468" t="s">
        <v>14</v>
      </c>
      <c r="J1468" t="s">
        <v>8628</v>
      </c>
      <c r="K1468" t="s">
        <v>1122</v>
      </c>
      <c r="L1468" s="124">
        <v>45735</v>
      </c>
    </row>
    <row r="1469" spans="1:12" x14ac:dyDescent="0.25">
      <c r="A1469">
        <v>1466</v>
      </c>
      <c r="B1469" t="s">
        <v>9992</v>
      </c>
      <c r="C1469" s="14" t="s">
        <v>5578</v>
      </c>
      <c r="D1469" t="s">
        <v>5579</v>
      </c>
      <c r="E1469">
        <v>33</v>
      </c>
      <c r="F1469">
        <f>SUMIFS('DAILY RECORDS'!$E$2:$E$19978,'DAILY RECORDS'!$B$2:$B$19978,C1469,'DAILY RECORDS'!$G$2:$G$19978,"INWARD")</f>
        <v>0</v>
      </c>
      <c r="G1469">
        <f>SUMIFS('DAILY RECORDS'!$E$2:$E$19978,'DAILY RECORDS'!$B$2:$B$19978,C1469,'DAILY RECORDS'!$G$2:$G$19978,"OUTWARD")</f>
        <v>0</v>
      </c>
      <c r="H1469">
        <f t="shared" si="22"/>
        <v>33</v>
      </c>
      <c r="I1469" t="s">
        <v>14</v>
      </c>
      <c r="J1469" t="s">
        <v>8628</v>
      </c>
      <c r="K1469" t="s">
        <v>1489</v>
      </c>
      <c r="L1469" s="124">
        <v>45735</v>
      </c>
    </row>
    <row r="1470" spans="1:12" x14ac:dyDescent="0.25">
      <c r="A1470">
        <v>1467</v>
      </c>
      <c r="B1470" t="s">
        <v>9992</v>
      </c>
      <c r="C1470" s="14" t="s">
        <v>5611</v>
      </c>
      <c r="D1470" t="s">
        <v>5612</v>
      </c>
      <c r="E1470">
        <v>27</v>
      </c>
      <c r="F1470">
        <f>SUMIFS('DAILY RECORDS'!$E$2:$E$19978,'DAILY RECORDS'!$B$2:$B$19978,C1470,'DAILY RECORDS'!$G$2:$G$19978,"INWARD")</f>
        <v>0</v>
      </c>
      <c r="G1470">
        <f>SUMIFS('DAILY RECORDS'!$E$2:$E$19978,'DAILY RECORDS'!$B$2:$B$19978,C1470,'DAILY RECORDS'!$G$2:$G$19978,"OUTWARD")</f>
        <v>25</v>
      </c>
      <c r="H1470">
        <f t="shared" si="22"/>
        <v>2</v>
      </c>
      <c r="I1470" t="s">
        <v>14</v>
      </c>
      <c r="J1470" t="s">
        <v>8628</v>
      </c>
      <c r="K1470" t="s">
        <v>178</v>
      </c>
      <c r="L1470" s="124">
        <v>45735</v>
      </c>
    </row>
    <row r="1471" spans="1:12" x14ac:dyDescent="0.25">
      <c r="A1471">
        <v>1468</v>
      </c>
      <c r="B1471" t="s">
        <v>9992</v>
      </c>
      <c r="C1471" s="14" t="s">
        <v>5195</v>
      </c>
      <c r="D1471" t="s">
        <v>5196</v>
      </c>
      <c r="E1471">
        <v>0</v>
      </c>
      <c r="F1471">
        <f>SUMIFS('DAILY RECORDS'!$E$2:$E$19978,'DAILY RECORDS'!$B$2:$B$19978,C1471,'DAILY RECORDS'!$G$2:$G$19978,"INWARD")</f>
        <v>0</v>
      </c>
      <c r="G1471">
        <f>SUMIFS('DAILY RECORDS'!$E$2:$E$19978,'DAILY RECORDS'!$B$2:$B$19978,C1471,'DAILY RECORDS'!$G$2:$G$19978,"OUTWARD")</f>
        <v>0</v>
      </c>
      <c r="H1471">
        <f t="shared" si="22"/>
        <v>0</v>
      </c>
      <c r="I1471" t="s">
        <v>14</v>
      </c>
      <c r="J1471" t="s">
        <v>8628</v>
      </c>
      <c r="K1471" t="s">
        <v>504</v>
      </c>
      <c r="L1471" s="124">
        <v>45856</v>
      </c>
    </row>
    <row r="1472" spans="1:12" x14ac:dyDescent="0.25">
      <c r="A1472">
        <v>1469</v>
      </c>
      <c r="B1472" t="s">
        <v>9992</v>
      </c>
      <c r="C1472" s="14" t="s">
        <v>5665</v>
      </c>
      <c r="D1472" t="s">
        <v>5666</v>
      </c>
      <c r="E1472">
        <v>2</v>
      </c>
      <c r="F1472">
        <f>SUMIFS('DAILY RECORDS'!$E$2:$E$19978,'DAILY RECORDS'!$B$2:$B$19978,C1472,'DAILY RECORDS'!$G$2:$G$19978,"INWARD")</f>
        <v>0</v>
      </c>
      <c r="G1472">
        <f>SUMIFS('DAILY RECORDS'!$E$2:$E$19978,'DAILY RECORDS'!$B$2:$B$19978,C1472,'DAILY RECORDS'!$G$2:$G$19978,"OUTWARD")</f>
        <v>0</v>
      </c>
      <c r="H1472">
        <f t="shared" si="22"/>
        <v>2</v>
      </c>
      <c r="I1472" t="s">
        <v>14</v>
      </c>
      <c r="J1472" t="s">
        <v>8628</v>
      </c>
      <c r="K1472" t="s">
        <v>490</v>
      </c>
      <c r="L1472" s="124">
        <v>45735</v>
      </c>
    </row>
    <row r="1473" spans="1:12" x14ac:dyDescent="0.25">
      <c r="A1473">
        <v>1470</v>
      </c>
      <c r="B1473" t="s">
        <v>9992</v>
      </c>
      <c r="C1473" s="14" t="s">
        <v>5554</v>
      </c>
      <c r="D1473" t="s">
        <v>5555</v>
      </c>
      <c r="E1473">
        <v>128</v>
      </c>
      <c r="F1473">
        <f>SUMIFS('DAILY RECORDS'!$E$2:$E$19978,'DAILY RECORDS'!$B$2:$B$19978,C1473,'DAILY RECORDS'!$G$2:$G$19978,"INWARD")</f>
        <v>0</v>
      </c>
      <c r="G1473">
        <f>SUMIFS('DAILY RECORDS'!$E$2:$E$19978,'DAILY RECORDS'!$B$2:$B$19978,C1473,'DAILY RECORDS'!$G$2:$G$19978,"OUTWARD")</f>
        <v>112</v>
      </c>
      <c r="H1473">
        <f t="shared" si="22"/>
        <v>16</v>
      </c>
      <c r="I1473" t="s">
        <v>14</v>
      </c>
      <c r="J1473" t="s">
        <v>8628</v>
      </c>
      <c r="K1473" t="s">
        <v>496</v>
      </c>
      <c r="L1473" s="124">
        <v>45735</v>
      </c>
    </row>
    <row r="1474" spans="1:12" x14ac:dyDescent="0.25">
      <c r="A1474">
        <v>1471</v>
      </c>
      <c r="B1474" t="s">
        <v>9992</v>
      </c>
      <c r="C1474" s="14" t="s">
        <v>5562</v>
      </c>
      <c r="D1474" t="s">
        <v>5563</v>
      </c>
      <c r="E1474">
        <v>34</v>
      </c>
      <c r="F1474">
        <f>SUMIFS('DAILY RECORDS'!$E$2:$E$19978,'DAILY RECORDS'!$B$2:$B$19978,C1474,'DAILY RECORDS'!$G$2:$G$19978,"INWARD")</f>
        <v>0</v>
      </c>
      <c r="G1474">
        <f>SUMIFS('DAILY RECORDS'!$E$2:$E$19978,'DAILY RECORDS'!$B$2:$B$19978,C1474,'DAILY RECORDS'!$G$2:$G$19978,"OUTWARD")</f>
        <v>0</v>
      </c>
      <c r="H1474">
        <f t="shared" si="22"/>
        <v>34</v>
      </c>
      <c r="I1474" t="s">
        <v>14</v>
      </c>
      <c r="J1474" t="s">
        <v>8628</v>
      </c>
      <c r="K1474" t="s">
        <v>68</v>
      </c>
      <c r="L1474" s="124">
        <v>45735</v>
      </c>
    </row>
    <row r="1475" spans="1:12" x14ac:dyDescent="0.25">
      <c r="A1475">
        <v>1472</v>
      </c>
      <c r="B1475" t="s">
        <v>9992</v>
      </c>
      <c r="C1475" s="14" t="s">
        <v>5564</v>
      </c>
      <c r="D1475" t="s">
        <v>5565</v>
      </c>
      <c r="E1475">
        <v>29</v>
      </c>
      <c r="F1475">
        <f>SUMIFS('DAILY RECORDS'!$E$2:$E$19978,'DAILY RECORDS'!$B$2:$B$19978,C1475,'DAILY RECORDS'!$G$2:$G$19978,"INWARD")</f>
        <v>0</v>
      </c>
      <c r="G1475">
        <f>SUMIFS('DAILY RECORDS'!$E$2:$E$19978,'DAILY RECORDS'!$B$2:$B$19978,C1475,'DAILY RECORDS'!$G$2:$G$19978,"OUTWARD")</f>
        <v>0</v>
      </c>
      <c r="H1475">
        <f t="shared" si="22"/>
        <v>29</v>
      </c>
      <c r="I1475" t="s">
        <v>14</v>
      </c>
      <c r="J1475" t="s">
        <v>8628</v>
      </c>
      <c r="K1475" t="s">
        <v>479</v>
      </c>
      <c r="L1475" s="124">
        <v>45735</v>
      </c>
    </row>
    <row r="1476" spans="1:12" x14ac:dyDescent="0.25">
      <c r="A1476">
        <v>1473</v>
      </c>
      <c r="B1476" t="s">
        <v>9992</v>
      </c>
      <c r="C1476" s="14" t="s">
        <v>5568</v>
      </c>
      <c r="D1476" t="s">
        <v>5569</v>
      </c>
      <c r="E1476">
        <v>23</v>
      </c>
      <c r="F1476">
        <f>SUMIFS('DAILY RECORDS'!$E$2:$E$19978,'DAILY RECORDS'!$B$2:$B$19978,C1476,'DAILY RECORDS'!$G$2:$G$19978,"INWARD")</f>
        <v>30</v>
      </c>
      <c r="G1476">
        <f>SUMIFS('DAILY RECORDS'!$E$2:$E$19978,'DAILY RECORDS'!$B$2:$B$19978,C1476,'DAILY RECORDS'!$G$2:$G$19978,"OUTWARD")</f>
        <v>6</v>
      </c>
      <c r="H1476">
        <f t="shared" si="22"/>
        <v>47</v>
      </c>
      <c r="I1476" t="s">
        <v>14</v>
      </c>
      <c r="J1476" t="s">
        <v>8628</v>
      </c>
      <c r="K1476" t="s">
        <v>484</v>
      </c>
      <c r="L1476" s="124">
        <v>45735</v>
      </c>
    </row>
    <row r="1477" spans="1:12" x14ac:dyDescent="0.25">
      <c r="A1477">
        <v>1474</v>
      </c>
      <c r="B1477" t="s">
        <v>9992</v>
      </c>
      <c r="C1477" s="14" t="s">
        <v>5574</v>
      </c>
      <c r="D1477" t="s">
        <v>5575</v>
      </c>
      <c r="E1477">
        <v>64</v>
      </c>
      <c r="F1477">
        <f>SUMIFS('DAILY RECORDS'!$E$2:$E$19978,'DAILY RECORDS'!$B$2:$B$19978,C1477,'DAILY RECORDS'!$G$2:$G$19978,"INWARD")</f>
        <v>0</v>
      </c>
      <c r="G1477">
        <f>SUMIFS('DAILY RECORDS'!$E$2:$E$19978,'DAILY RECORDS'!$B$2:$B$19978,C1477,'DAILY RECORDS'!$G$2:$G$19978,"OUTWARD")</f>
        <v>0</v>
      </c>
      <c r="H1477">
        <f t="shared" ref="H1477:H1540" si="23">(E1477+F1477)-G1477</f>
        <v>64</v>
      </c>
      <c r="I1477" t="s">
        <v>14</v>
      </c>
      <c r="J1477" t="s">
        <v>8628</v>
      </c>
      <c r="K1477" t="s">
        <v>487</v>
      </c>
      <c r="L1477" s="124">
        <v>45735</v>
      </c>
    </row>
    <row r="1478" spans="1:12" x14ac:dyDescent="0.25">
      <c r="A1478">
        <v>1475</v>
      </c>
      <c r="B1478" t="s">
        <v>9991</v>
      </c>
      <c r="C1478" s="14">
        <v>2280242100</v>
      </c>
      <c r="D1478" t="s">
        <v>8662</v>
      </c>
      <c r="E1478">
        <v>29</v>
      </c>
      <c r="F1478">
        <f>SUMIFS('DAILY RECORDS'!$E$2:$E$19978,'DAILY RECORDS'!$B$2:$B$19978,C1478,'DAILY RECORDS'!$G$2:$G$19978,"INWARD")</f>
        <v>56</v>
      </c>
      <c r="G1478">
        <f>SUMIFS('DAILY RECORDS'!$E$2:$E$19978,'DAILY RECORDS'!$B$2:$B$19978,C1478,'DAILY RECORDS'!$G$2:$G$19978,"OUTWARD")</f>
        <v>44</v>
      </c>
      <c r="H1478">
        <f t="shared" si="23"/>
        <v>41</v>
      </c>
      <c r="I1478" t="s">
        <v>25</v>
      </c>
      <c r="J1478" t="s">
        <v>8628</v>
      </c>
      <c r="K1478" t="s">
        <v>184</v>
      </c>
      <c r="L1478" s="124">
        <v>45768</v>
      </c>
    </row>
    <row r="1479" spans="1:12" x14ac:dyDescent="0.25">
      <c r="A1479">
        <v>1476</v>
      </c>
      <c r="B1479" t="s">
        <v>9991</v>
      </c>
      <c r="C1479" s="14">
        <v>4330352100</v>
      </c>
      <c r="D1479" t="s">
        <v>8718</v>
      </c>
      <c r="E1479">
        <v>93</v>
      </c>
      <c r="F1479">
        <f>SUMIFS('DAILY RECORDS'!$E$2:$E$19978,'DAILY RECORDS'!$B$2:$B$19978,C1479,'DAILY RECORDS'!$G$2:$G$19978,"INWARD")</f>
        <v>40</v>
      </c>
      <c r="G1479">
        <f>SUMIFS('DAILY RECORDS'!$E$2:$E$19978,'DAILY RECORDS'!$B$2:$B$19978,C1479,'DAILY RECORDS'!$G$2:$G$19978,"OUTWARD")</f>
        <v>61</v>
      </c>
      <c r="H1479">
        <f t="shared" si="23"/>
        <v>72</v>
      </c>
      <c r="I1479" t="s">
        <v>25</v>
      </c>
      <c r="J1479" t="s">
        <v>8628</v>
      </c>
      <c r="K1479" t="s">
        <v>71</v>
      </c>
      <c r="L1479" s="124">
        <v>45736</v>
      </c>
    </row>
    <row r="1480" spans="1:12" x14ac:dyDescent="0.25">
      <c r="A1480">
        <v>1477</v>
      </c>
      <c r="B1480" t="s">
        <v>9991</v>
      </c>
      <c r="C1480" s="14">
        <v>4330338100</v>
      </c>
      <c r="D1480" t="s">
        <v>8714</v>
      </c>
      <c r="E1480">
        <v>53</v>
      </c>
      <c r="F1480">
        <f>SUMIFS('DAILY RECORDS'!$E$2:$E$19978,'DAILY RECORDS'!$B$2:$B$19978,C1480,'DAILY RECORDS'!$G$2:$G$19978,"INWARD")</f>
        <v>0</v>
      </c>
      <c r="G1480">
        <f>SUMIFS('DAILY RECORDS'!$E$2:$E$19978,'DAILY RECORDS'!$B$2:$B$19978,C1480,'DAILY RECORDS'!$G$2:$G$19978,"OUTWARD")</f>
        <v>0</v>
      </c>
      <c r="H1480">
        <f t="shared" si="23"/>
        <v>53</v>
      </c>
      <c r="I1480" t="s">
        <v>25</v>
      </c>
      <c r="J1480" t="s">
        <v>8628</v>
      </c>
      <c r="K1480" t="s">
        <v>670</v>
      </c>
      <c r="L1480" s="124">
        <v>45736</v>
      </c>
    </row>
    <row r="1481" spans="1:12" x14ac:dyDescent="0.25">
      <c r="A1481">
        <v>1478</v>
      </c>
      <c r="B1481" t="s">
        <v>9991</v>
      </c>
      <c r="C1481" s="14">
        <v>4330349100</v>
      </c>
      <c r="D1481" t="s">
        <v>9285</v>
      </c>
      <c r="E1481">
        <v>137</v>
      </c>
      <c r="F1481">
        <f>SUMIFS('DAILY RECORDS'!$E$2:$E$19978,'DAILY RECORDS'!$B$2:$B$19978,C1481,'DAILY RECORDS'!$G$2:$G$19978,"INWARD")</f>
        <v>240</v>
      </c>
      <c r="G1481">
        <f>SUMIFS('DAILY RECORDS'!$E$2:$E$19978,'DAILY RECORDS'!$B$2:$B$19978,C1481,'DAILY RECORDS'!$G$2:$G$19978,"OUTWARD")</f>
        <v>177</v>
      </c>
      <c r="H1481">
        <f t="shared" si="23"/>
        <v>200</v>
      </c>
      <c r="I1481" t="s">
        <v>25</v>
      </c>
      <c r="J1481" t="s">
        <v>8628</v>
      </c>
      <c r="K1481" t="s">
        <v>675</v>
      </c>
      <c r="L1481" s="124">
        <v>45736</v>
      </c>
    </row>
    <row r="1482" spans="1:12" x14ac:dyDescent="0.25">
      <c r="A1482">
        <v>1479</v>
      </c>
      <c r="B1482" t="s">
        <v>9991</v>
      </c>
      <c r="C1482" s="14">
        <v>4340444100</v>
      </c>
      <c r="D1482" t="s">
        <v>8724</v>
      </c>
      <c r="E1482">
        <v>38</v>
      </c>
      <c r="F1482">
        <f>SUMIFS('DAILY RECORDS'!$E$2:$E$19978,'DAILY RECORDS'!$B$2:$B$19978,C1482,'DAILY RECORDS'!$G$2:$G$19978,"INWARD")</f>
        <v>0</v>
      </c>
      <c r="G1482">
        <f>SUMIFS('DAILY RECORDS'!$E$2:$E$19978,'DAILY RECORDS'!$B$2:$B$19978,C1482,'DAILY RECORDS'!$G$2:$G$19978,"OUTWARD")</f>
        <v>14</v>
      </c>
      <c r="H1482">
        <f t="shared" si="23"/>
        <v>24</v>
      </c>
      <c r="I1482" t="s">
        <v>25</v>
      </c>
      <c r="J1482" t="s">
        <v>8628</v>
      </c>
      <c r="K1482" t="s">
        <v>74</v>
      </c>
      <c r="L1482" s="124">
        <v>45736</v>
      </c>
    </row>
    <row r="1483" spans="1:12" x14ac:dyDescent="0.25">
      <c r="A1483">
        <v>1480</v>
      </c>
      <c r="B1483" t="s">
        <v>9991</v>
      </c>
      <c r="C1483" s="14">
        <v>4341181100</v>
      </c>
      <c r="D1483" t="s">
        <v>8735</v>
      </c>
      <c r="E1483">
        <v>14</v>
      </c>
      <c r="F1483">
        <f>SUMIFS('DAILY RECORDS'!$E$2:$E$19978,'DAILY RECORDS'!$B$2:$B$19978,C1483,'DAILY RECORDS'!$G$2:$G$19978,"INWARD")</f>
        <v>0</v>
      </c>
      <c r="G1483">
        <f>SUMIFS('DAILY RECORDS'!$E$2:$E$19978,'DAILY RECORDS'!$B$2:$B$19978,C1483,'DAILY RECORDS'!$G$2:$G$19978,"OUTWARD")</f>
        <v>0</v>
      </c>
      <c r="H1483">
        <f t="shared" si="23"/>
        <v>14</v>
      </c>
      <c r="I1483" t="s">
        <v>25</v>
      </c>
      <c r="J1483" t="s">
        <v>8628</v>
      </c>
      <c r="K1483" t="s">
        <v>665</v>
      </c>
      <c r="L1483" s="124">
        <v>45736</v>
      </c>
    </row>
    <row r="1484" spans="1:12" x14ac:dyDescent="0.25">
      <c r="A1484">
        <v>1481</v>
      </c>
      <c r="B1484" t="s">
        <v>9991</v>
      </c>
      <c r="C1484" s="14">
        <v>4330339100</v>
      </c>
      <c r="D1484" t="s">
        <v>8715</v>
      </c>
      <c r="E1484">
        <v>23</v>
      </c>
      <c r="F1484">
        <f>SUMIFS('DAILY RECORDS'!$E$2:$E$19978,'DAILY RECORDS'!$B$2:$B$19978,C1484,'DAILY RECORDS'!$G$2:$G$19978,"INWARD")</f>
        <v>10</v>
      </c>
      <c r="G1484">
        <f>SUMIFS('DAILY RECORDS'!$E$2:$E$19978,'DAILY RECORDS'!$B$2:$B$19978,C1484,'DAILY RECORDS'!$G$2:$G$19978,"OUTWARD")</f>
        <v>15</v>
      </c>
      <c r="H1484">
        <f t="shared" si="23"/>
        <v>18</v>
      </c>
      <c r="I1484" t="s">
        <v>25</v>
      </c>
      <c r="J1484" t="s">
        <v>8628</v>
      </c>
      <c r="K1484" t="s">
        <v>9520</v>
      </c>
      <c r="L1484" s="124">
        <v>45736</v>
      </c>
    </row>
    <row r="1485" spans="1:12" x14ac:dyDescent="0.25">
      <c r="A1485">
        <v>1482</v>
      </c>
      <c r="B1485" t="s">
        <v>9991</v>
      </c>
      <c r="C1485" s="14">
        <v>4341180100</v>
      </c>
      <c r="D1485" t="s">
        <v>8735</v>
      </c>
      <c r="E1485">
        <v>16</v>
      </c>
      <c r="F1485">
        <f>SUMIFS('DAILY RECORDS'!$E$2:$E$19978,'DAILY RECORDS'!$B$2:$B$19978,C1485,'DAILY RECORDS'!$G$2:$G$19978,"INWARD")</f>
        <v>0</v>
      </c>
      <c r="G1485">
        <f>SUMIFS('DAILY RECORDS'!$E$2:$E$19978,'DAILY RECORDS'!$B$2:$B$19978,C1485,'DAILY RECORDS'!$G$2:$G$19978,"OUTWARD")</f>
        <v>0</v>
      </c>
      <c r="H1485">
        <f t="shared" si="23"/>
        <v>16</v>
      </c>
      <c r="I1485" t="s">
        <v>25</v>
      </c>
      <c r="J1485" t="s">
        <v>8628</v>
      </c>
      <c r="K1485" t="s">
        <v>11286</v>
      </c>
      <c r="L1485" s="124">
        <v>45736</v>
      </c>
    </row>
    <row r="1486" spans="1:12" x14ac:dyDescent="0.25">
      <c r="A1486">
        <v>1483</v>
      </c>
      <c r="B1486" t="s">
        <v>9991</v>
      </c>
      <c r="C1486" s="14">
        <v>4330342100</v>
      </c>
      <c r="D1486" t="s">
        <v>8717</v>
      </c>
      <c r="E1486">
        <v>24</v>
      </c>
      <c r="F1486">
        <f>SUMIFS('DAILY RECORDS'!$E$2:$E$19978,'DAILY RECORDS'!$B$2:$B$19978,C1486,'DAILY RECORDS'!$G$2:$G$19978,"INWARD")</f>
        <v>0</v>
      </c>
      <c r="G1486">
        <f>SUMIFS('DAILY RECORDS'!$E$2:$E$19978,'DAILY RECORDS'!$B$2:$B$19978,C1486,'DAILY RECORDS'!$G$2:$G$19978,"OUTWARD")</f>
        <v>4</v>
      </c>
      <c r="H1486">
        <f t="shared" si="23"/>
        <v>20</v>
      </c>
      <c r="I1486" t="s">
        <v>25</v>
      </c>
      <c r="J1486" t="s">
        <v>8628</v>
      </c>
      <c r="K1486" t="s">
        <v>11287</v>
      </c>
      <c r="L1486" s="124">
        <v>45736</v>
      </c>
    </row>
    <row r="1487" spans="1:12" x14ac:dyDescent="0.25">
      <c r="A1487">
        <v>1484</v>
      </c>
      <c r="B1487" t="s">
        <v>9991</v>
      </c>
      <c r="C1487" s="14">
        <v>2280191100</v>
      </c>
      <c r="D1487" t="s">
        <v>8654</v>
      </c>
      <c r="E1487">
        <v>12</v>
      </c>
      <c r="F1487">
        <f>SUMIFS('DAILY RECORDS'!$E$2:$E$19978,'DAILY RECORDS'!$B$2:$B$19978,C1487,'DAILY RECORDS'!$G$2:$G$19978,"INWARD")</f>
        <v>11</v>
      </c>
      <c r="G1487">
        <f>SUMIFS('DAILY RECORDS'!$E$2:$E$19978,'DAILY RECORDS'!$B$2:$B$19978,C1487,'DAILY RECORDS'!$G$2:$G$19978,"OUTWARD")</f>
        <v>10</v>
      </c>
      <c r="H1487">
        <f t="shared" si="23"/>
        <v>13</v>
      </c>
      <c r="I1487" t="s">
        <v>25</v>
      </c>
      <c r="J1487" t="s">
        <v>8628</v>
      </c>
      <c r="K1487" t="s">
        <v>181</v>
      </c>
      <c r="L1487" s="124">
        <v>45736</v>
      </c>
    </row>
    <row r="1488" spans="1:12" x14ac:dyDescent="0.25">
      <c r="A1488">
        <v>1485</v>
      </c>
      <c r="B1488" t="s">
        <v>9991</v>
      </c>
      <c r="C1488" s="14">
        <v>6283283090</v>
      </c>
      <c r="D1488" t="s">
        <v>8744</v>
      </c>
      <c r="E1488">
        <v>7</v>
      </c>
      <c r="F1488">
        <f>SUMIFS('DAILY RECORDS'!$E$2:$E$19978,'DAILY RECORDS'!$B$2:$B$19978,C1488,'DAILY RECORDS'!$G$2:$G$19978,"INWARD")</f>
        <v>2</v>
      </c>
      <c r="G1488">
        <f>SUMIFS('DAILY RECORDS'!$E$2:$E$19978,'DAILY RECORDS'!$B$2:$B$19978,C1488,'DAILY RECORDS'!$G$2:$G$19978,"OUTWARD")</f>
        <v>2</v>
      </c>
      <c r="H1488">
        <f t="shared" si="23"/>
        <v>7</v>
      </c>
      <c r="I1488" t="s">
        <v>25</v>
      </c>
      <c r="J1488" t="s">
        <v>8628</v>
      </c>
      <c r="K1488" t="s">
        <v>545</v>
      </c>
      <c r="L1488" s="124">
        <v>45768</v>
      </c>
    </row>
    <row r="1489" spans="1:12" x14ac:dyDescent="0.25">
      <c r="A1489">
        <v>1486</v>
      </c>
      <c r="B1489" t="s">
        <v>9991</v>
      </c>
      <c r="C1489" s="14">
        <v>4340441100</v>
      </c>
      <c r="D1489" t="s">
        <v>8721</v>
      </c>
      <c r="E1489">
        <v>75</v>
      </c>
      <c r="F1489">
        <f>SUMIFS('DAILY RECORDS'!$E$2:$E$19978,'DAILY RECORDS'!$B$2:$B$19978,C1489,'DAILY RECORDS'!$G$2:$G$19978,"INWARD")</f>
        <v>90</v>
      </c>
      <c r="G1489">
        <f>SUMIFS('DAILY RECORDS'!$E$2:$E$19978,'DAILY RECORDS'!$B$2:$B$19978,C1489,'DAILY RECORDS'!$G$2:$G$19978,"OUTWARD")</f>
        <v>45</v>
      </c>
      <c r="H1489">
        <f t="shared" si="23"/>
        <v>120</v>
      </c>
      <c r="I1489" t="s">
        <v>25</v>
      </c>
      <c r="J1489" t="s">
        <v>8628</v>
      </c>
      <c r="K1489" t="s">
        <v>83</v>
      </c>
      <c r="L1489" s="124">
        <v>45736</v>
      </c>
    </row>
    <row r="1490" spans="1:12" x14ac:dyDescent="0.25">
      <c r="A1490">
        <v>1487</v>
      </c>
      <c r="B1490" t="s">
        <v>9991</v>
      </c>
      <c r="C1490" s="14">
        <v>4340427100</v>
      </c>
      <c r="D1490" t="s">
        <v>8719</v>
      </c>
      <c r="E1490">
        <v>110</v>
      </c>
      <c r="F1490">
        <f>SUMIFS('DAILY RECORDS'!$E$2:$E$19978,'DAILY RECORDS'!$B$2:$B$19978,C1490,'DAILY RECORDS'!$G$2:$G$19978,"INWARD")</f>
        <v>410</v>
      </c>
      <c r="G1490">
        <f>SUMIFS('DAILY RECORDS'!$E$2:$E$19978,'DAILY RECORDS'!$B$2:$B$19978,C1490,'DAILY RECORDS'!$G$2:$G$19978,"OUTWARD")</f>
        <v>315</v>
      </c>
      <c r="H1490">
        <f t="shared" si="23"/>
        <v>205</v>
      </c>
      <c r="I1490" t="s">
        <v>25</v>
      </c>
      <c r="J1490" t="s">
        <v>8628</v>
      </c>
      <c r="K1490" t="s">
        <v>80</v>
      </c>
      <c r="L1490" s="124">
        <v>45736</v>
      </c>
    </row>
    <row r="1491" spans="1:12" x14ac:dyDescent="0.25">
      <c r="A1491">
        <v>1488</v>
      </c>
      <c r="B1491" t="s">
        <v>9991</v>
      </c>
      <c r="C1491" s="14">
        <v>4340429100</v>
      </c>
      <c r="D1491" t="s">
        <v>8720</v>
      </c>
      <c r="E1491">
        <v>6</v>
      </c>
      <c r="F1491">
        <f>SUMIFS('DAILY RECORDS'!$E$2:$E$19978,'DAILY RECORDS'!$B$2:$B$19978,C1491,'DAILY RECORDS'!$G$2:$G$19978,"INWARD")</f>
        <v>0</v>
      </c>
      <c r="G1491">
        <f>SUMIFS('DAILY RECORDS'!$E$2:$E$19978,'DAILY RECORDS'!$B$2:$B$19978,C1491,'DAILY RECORDS'!$G$2:$G$19978,"OUTWARD")</f>
        <v>0</v>
      </c>
      <c r="H1491">
        <f t="shared" si="23"/>
        <v>6</v>
      </c>
      <c r="I1491" t="s">
        <v>25</v>
      </c>
      <c r="J1491" t="s">
        <v>8628</v>
      </c>
      <c r="K1491" t="s">
        <v>561</v>
      </c>
      <c r="L1491" s="124">
        <v>45736</v>
      </c>
    </row>
    <row r="1492" spans="1:12" x14ac:dyDescent="0.25">
      <c r="A1492">
        <v>1489</v>
      </c>
      <c r="B1492" t="s">
        <v>9991</v>
      </c>
      <c r="C1492" s="14">
        <v>4340452100</v>
      </c>
      <c r="D1492" t="s">
        <v>8726</v>
      </c>
      <c r="E1492">
        <v>17</v>
      </c>
      <c r="F1492">
        <f>SUMIFS('DAILY RECORDS'!$E$2:$E$19978,'DAILY RECORDS'!$B$2:$B$19978,C1492,'DAILY RECORDS'!$G$2:$G$19978,"INWARD")</f>
        <v>20</v>
      </c>
      <c r="G1492">
        <f>SUMIFS('DAILY RECORDS'!$E$2:$E$19978,'DAILY RECORDS'!$B$2:$B$19978,C1492,'DAILY RECORDS'!$G$2:$G$19978,"OUTWARD")</f>
        <v>10</v>
      </c>
      <c r="H1492">
        <f t="shared" si="23"/>
        <v>27</v>
      </c>
      <c r="I1492" t="s">
        <v>25</v>
      </c>
      <c r="J1492" t="s">
        <v>8628</v>
      </c>
      <c r="K1492" t="s">
        <v>89</v>
      </c>
      <c r="L1492" s="124">
        <v>45736</v>
      </c>
    </row>
    <row r="1493" spans="1:12" x14ac:dyDescent="0.25">
      <c r="A1493">
        <v>1490</v>
      </c>
      <c r="B1493" t="s">
        <v>9991</v>
      </c>
      <c r="C1493" s="14">
        <v>4340453100</v>
      </c>
      <c r="D1493" t="s">
        <v>8727</v>
      </c>
      <c r="E1493">
        <v>20</v>
      </c>
      <c r="F1493">
        <f>SUMIFS('DAILY RECORDS'!$E$2:$E$19978,'DAILY RECORDS'!$B$2:$B$19978,C1493,'DAILY RECORDS'!$G$2:$G$19978,"INWARD")</f>
        <v>10</v>
      </c>
      <c r="G1493">
        <f>SUMIFS('DAILY RECORDS'!$E$2:$E$19978,'DAILY RECORDS'!$B$2:$B$19978,C1493,'DAILY RECORDS'!$G$2:$G$19978,"OUTWARD")</f>
        <v>8</v>
      </c>
      <c r="H1493">
        <f t="shared" si="23"/>
        <v>22</v>
      </c>
      <c r="I1493" t="s">
        <v>25</v>
      </c>
      <c r="J1493" t="s">
        <v>8628</v>
      </c>
      <c r="K1493" t="s">
        <v>86</v>
      </c>
      <c r="L1493" s="124">
        <v>45736</v>
      </c>
    </row>
    <row r="1494" spans="1:12" x14ac:dyDescent="0.25">
      <c r="A1494">
        <v>1491</v>
      </c>
      <c r="B1494" t="s">
        <v>9991</v>
      </c>
      <c r="C1494" s="14">
        <v>4340442100</v>
      </c>
      <c r="D1494" t="s">
        <v>8722</v>
      </c>
      <c r="E1494">
        <v>36</v>
      </c>
      <c r="F1494">
        <f>SUMIFS('DAILY RECORDS'!$E$2:$E$19978,'DAILY RECORDS'!$B$2:$B$19978,C1494,'DAILY RECORDS'!$G$2:$G$19978,"INWARD")</f>
        <v>0</v>
      </c>
      <c r="G1494">
        <f>SUMIFS('DAILY RECORDS'!$E$2:$E$19978,'DAILY RECORDS'!$B$2:$B$19978,C1494,'DAILY RECORDS'!$G$2:$G$19978,"OUTWARD")</f>
        <v>4</v>
      </c>
      <c r="H1494">
        <f t="shared" si="23"/>
        <v>32</v>
      </c>
      <c r="I1494" t="s">
        <v>25</v>
      </c>
      <c r="J1494" t="s">
        <v>8628</v>
      </c>
      <c r="K1494" t="s">
        <v>2302</v>
      </c>
      <c r="L1494" s="124">
        <v>45736</v>
      </c>
    </row>
    <row r="1495" spans="1:12" x14ac:dyDescent="0.25">
      <c r="A1495">
        <v>1492</v>
      </c>
      <c r="B1495" t="s">
        <v>9991</v>
      </c>
      <c r="C1495" s="14">
        <v>4341088100</v>
      </c>
      <c r="D1495" t="s">
        <v>8732</v>
      </c>
      <c r="E1495">
        <v>10</v>
      </c>
      <c r="F1495">
        <f>SUMIFS('DAILY RECORDS'!$E$2:$E$19978,'DAILY RECORDS'!$B$2:$B$19978,C1495,'DAILY RECORDS'!$G$2:$G$19978,"INWARD")</f>
        <v>0</v>
      </c>
      <c r="G1495">
        <f>SUMIFS('DAILY RECORDS'!$E$2:$E$19978,'DAILY RECORDS'!$B$2:$B$19978,C1495,'DAILY RECORDS'!$G$2:$G$19978,"OUTWARD")</f>
        <v>0</v>
      </c>
      <c r="H1495">
        <f t="shared" si="23"/>
        <v>10</v>
      </c>
      <c r="I1495" t="s">
        <v>25</v>
      </c>
      <c r="J1495" t="s">
        <v>8628</v>
      </c>
      <c r="K1495" t="s">
        <v>11269</v>
      </c>
      <c r="L1495" s="124">
        <v>45736</v>
      </c>
    </row>
    <row r="1496" spans="1:12" x14ac:dyDescent="0.25">
      <c r="A1496">
        <v>1493</v>
      </c>
      <c r="B1496" t="s">
        <v>9991</v>
      </c>
      <c r="C1496" s="14">
        <v>4340458100</v>
      </c>
      <c r="D1496" t="s">
        <v>9379</v>
      </c>
      <c r="E1496">
        <v>10</v>
      </c>
      <c r="F1496">
        <f>SUMIFS('DAILY RECORDS'!$E$2:$E$19978,'DAILY RECORDS'!$B$2:$B$19978,C1496,'DAILY RECORDS'!$G$2:$G$19978,"INWARD")</f>
        <v>0</v>
      </c>
      <c r="G1496">
        <f>SUMIFS('DAILY RECORDS'!$E$2:$E$19978,'DAILY RECORDS'!$B$2:$B$19978,C1496,'DAILY RECORDS'!$G$2:$G$19978,"OUTWARD")</f>
        <v>0</v>
      </c>
      <c r="H1496">
        <f t="shared" si="23"/>
        <v>10</v>
      </c>
      <c r="I1496" t="s">
        <v>25</v>
      </c>
      <c r="J1496" t="s">
        <v>8628</v>
      </c>
      <c r="K1496" t="s">
        <v>138</v>
      </c>
      <c r="L1496" s="124">
        <v>45736</v>
      </c>
    </row>
    <row r="1497" spans="1:12" x14ac:dyDescent="0.25">
      <c r="A1497">
        <v>1494</v>
      </c>
      <c r="B1497" t="s">
        <v>9991</v>
      </c>
      <c r="C1497" s="14">
        <v>2280192100</v>
      </c>
      <c r="D1497" t="s">
        <v>8655</v>
      </c>
      <c r="E1497">
        <v>6</v>
      </c>
      <c r="F1497">
        <f>SUMIFS('DAILY RECORDS'!$E$2:$E$19978,'DAILY RECORDS'!$B$2:$B$19978,C1497,'DAILY RECORDS'!$G$2:$G$19978,"INWARD")</f>
        <v>0</v>
      </c>
      <c r="G1497">
        <f>SUMIFS('DAILY RECORDS'!$E$2:$E$19978,'DAILY RECORDS'!$B$2:$B$19978,C1497,'DAILY RECORDS'!$G$2:$G$19978,"OUTWARD")</f>
        <v>1</v>
      </c>
      <c r="H1497">
        <f t="shared" si="23"/>
        <v>5</v>
      </c>
      <c r="I1497" t="s">
        <v>25</v>
      </c>
      <c r="J1497" t="s">
        <v>8628</v>
      </c>
      <c r="K1497" t="s">
        <v>261</v>
      </c>
      <c r="L1497" s="124">
        <v>45736</v>
      </c>
    </row>
    <row r="1498" spans="1:12" x14ac:dyDescent="0.25">
      <c r="A1498">
        <v>1495</v>
      </c>
      <c r="B1498" t="s">
        <v>9991</v>
      </c>
      <c r="C1498" s="14">
        <v>4340459100</v>
      </c>
      <c r="D1498" t="s">
        <v>8729</v>
      </c>
      <c r="E1498">
        <v>198</v>
      </c>
      <c r="F1498">
        <f>SUMIFS('DAILY RECORDS'!$E$2:$E$19978,'DAILY RECORDS'!$B$2:$B$19978,C1498,'DAILY RECORDS'!$G$2:$G$19978,"INWARD")</f>
        <v>500</v>
      </c>
      <c r="G1498">
        <f>SUMIFS('DAILY RECORDS'!$E$2:$E$19978,'DAILY RECORDS'!$B$2:$B$19978,C1498,'DAILY RECORDS'!$G$2:$G$19978,"OUTWARD")</f>
        <v>558</v>
      </c>
      <c r="H1498">
        <f t="shared" si="23"/>
        <v>140</v>
      </c>
      <c r="I1498" t="s">
        <v>14</v>
      </c>
      <c r="J1498" t="s">
        <v>8628</v>
      </c>
      <c r="K1498" t="s">
        <v>133</v>
      </c>
      <c r="L1498" s="124">
        <v>45736</v>
      </c>
    </row>
    <row r="1499" spans="1:12" x14ac:dyDescent="0.25">
      <c r="A1499">
        <v>1496</v>
      </c>
      <c r="B1499" t="s">
        <v>9991</v>
      </c>
      <c r="C1499" s="14">
        <v>3280579100</v>
      </c>
      <c r="D1499" t="s">
        <v>8681</v>
      </c>
      <c r="E1499">
        <v>3</v>
      </c>
      <c r="F1499">
        <f>SUMIFS('DAILY RECORDS'!$E$2:$E$19978,'DAILY RECORDS'!$B$2:$B$19978,C1499,'DAILY RECORDS'!$G$2:$G$19978,"INWARD")</f>
        <v>0</v>
      </c>
      <c r="G1499">
        <f>SUMIFS('DAILY RECORDS'!$E$2:$E$19978,'DAILY RECORDS'!$B$2:$B$19978,C1499,'DAILY RECORDS'!$G$2:$G$19978,"OUTWARD")</f>
        <v>0</v>
      </c>
      <c r="H1499">
        <f t="shared" si="23"/>
        <v>3</v>
      </c>
      <c r="I1499" t="s">
        <v>14</v>
      </c>
      <c r="J1499" t="s">
        <v>8628</v>
      </c>
      <c r="K1499" t="s">
        <v>135</v>
      </c>
      <c r="L1499" s="124">
        <v>45736</v>
      </c>
    </row>
    <row r="1500" spans="1:12" x14ac:dyDescent="0.25">
      <c r="A1500">
        <v>1497</v>
      </c>
      <c r="B1500" t="s">
        <v>9991</v>
      </c>
      <c r="C1500" s="14">
        <v>4330163100</v>
      </c>
      <c r="D1500" t="s">
        <v>8713</v>
      </c>
      <c r="E1500">
        <v>17</v>
      </c>
      <c r="F1500">
        <f>SUMIFS('DAILY RECORDS'!$E$2:$E$19978,'DAILY RECORDS'!$B$2:$B$19978,C1500,'DAILY RECORDS'!$G$2:$G$19978,"INWARD")</f>
        <v>0</v>
      </c>
      <c r="G1500">
        <f>SUMIFS('DAILY RECORDS'!$E$2:$E$19978,'DAILY RECORDS'!$B$2:$B$19978,C1500,'DAILY RECORDS'!$G$2:$G$19978,"OUTWARD")</f>
        <v>0</v>
      </c>
      <c r="H1500">
        <f t="shared" si="23"/>
        <v>17</v>
      </c>
      <c r="I1500" t="s">
        <v>25</v>
      </c>
      <c r="J1500" t="s">
        <v>8628</v>
      </c>
      <c r="K1500" t="s">
        <v>2362</v>
      </c>
      <c r="L1500" s="124">
        <v>45736</v>
      </c>
    </row>
    <row r="1501" spans="1:12" x14ac:dyDescent="0.25">
      <c r="A1501">
        <v>1498</v>
      </c>
      <c r="B1501" t="s">
        <v>9991</v>
      </c>
      <c r="C1501" s="14">
        <v>4341188100</v>
      </c>
      <c r="D1501" t="s">
        <v>8738</v>
      </c>
      <c r="E1501">
        <v>54</v>
      </c>
      <c r="F1501">
        <f>SUMIFS('DAILY RECORDS'!$E$2:$E$19978,'DAILY RECORDS'!$B$2:$B$19978,C1501,'DAILY RECORDS'!$G$2:$G$19978,"INWARD")</f>
        <v>0</v>
      </c>
      <c r="G1501">
        <f>SUMIFS('DAILY RECORDS'!$E$2:$E$19978,'DAILY RECORDS'!$B$2:$B$19978,C1501,'DAILY RECORDS'!$G$2:$G$19978,"OUTWARD")</f>
        <v>28</v>
      </c>
      <c r="H1501">
        <f t="shared" si="23"/>
        <v>26</v>
      </c>
      <c r="I1501" t="s">
        <v>14</v>
      </c>
      <c r="J1501" t="s">
        <v>8628</v>
      </c>
      <c r="K1501" t="s">
        <v>120</v>
      </c>
      <c r="L1501" s="124">
        <v>45736</v>
      </c>
    </row>
    <row r="1502" spans="1:12" x14ac:dyDescent="0.25">
      <c r="A1502">
        <v>1499</v>
      </c>
      <c r="B1502" t="s">
        <v>9991</v>
      </c>
      <c r="C1502" s="14">
        <v>3280811100</v>
      </c>
      <c r="D1502" t="s">
        <v>8697</v>
      </c>
      <c r="E1502">
        <v>2</v>
      </c>
      <c r="F1502">
        <f>SUMIFS('DAILY RECORDS'!$E$2:$E$19978,'DAILY RECORDS'!$B$2:$B$19978,C1502,'DAILY RECORDS'!$G$2:$G$19978,"INWARD")</f>
        <v>0</v>
      </c>
      <c r="G1502">
        <f>SUMIFS('DAILY RECORDS'!$E$2:$E$19978,'DAILY RECORDS'!$B$2:$B$19978,C1502,'DAILY RECORDS'!$G$2:$G$19978,"OUTWARD")</f>
        <v>0</v>
      </c>
      <c r="H1502">
        <f t="shared" si="23"/>
        <v>2</v>
      </c>
      <c r="I1502" t="s">
        <v>14</v>
      </c>
      <c r="J1502" t="s">
        <v>8628</v>
      </c>
      <c r="K1502" t="s">
        <v>123</v>
      </c>
      <c r="L1502" s="124">
        <v>45736</v>
      </c>
    </row>
    <row r="1503" spans="1:12" x14ac:dyDescent="0.25">
      <c r="A1503">
        <v>1500</v>
      </c>
      <c r="B1503" t="s">
        <v>9991</v>
      </c>
      <c r="C1503" s="14">
        <v>3280589100</v>
      </c>
      <c r="D1503" t="s">
        <v>8684</v>
      </c>
      <c r="E1503">
        <v>3</v>
      </c>
      <c r="F1503">
        <f>SUMIFS('DAILY RECORDS'!$E$2:$E$19978,'DAILY RECORDS'!$B$2:$B$19978,C1503,'DAILY RECORDS'!$G$2:$G$19978,"INWARD")</f>
        <v>2</v>
      </c>
      <c r="G1503">
        <f>SUMIFS('DAILY RECORDS'!$E$2:$E$19978,'DAILY RECORDS'!$B$2:$B$19978,C1503,'DAILY RECORDS'!$G$2:$G$19978,"OUTWARD")</f>
        <v>3</v>
      </c>
      <c r="H1503">
        <f t="shared" si="23"/>
        <v>2</v>
      </c>
      <c r="I1503" t="s">
        <v>14</v>
      </c>
      <c r="J1503" t="s">
        <v>8628</v>
      </c>
      <c r="K1503" t="s">
        <v>2359</v>
      </c>
      <c r="L1503" s="124">
        <v>45736</v>
      </c>
    </row>
    <row r="1504" spans="1:12" x14ac:dyDescent="0.25">
      <c r="A1504">
        <v>1501</v>
      </c>
      <c r="B1504" t="s">
        <v>9991</v>
      </c>
      <c r="C1504" s="14">
        <v>3280533100</v>
      </c>
      <c r="D1504" t="s">
        <v>8674</v>
      </c>
      <c r="E1504">
        <v>0</v>
      </c>
      <c r="F1504">
        <f>SUMIFS('DAILY RECORDS'!$E$2:$E$19978,'DAILY RECORDS'!$B$2:$B$19978,C1504,'DAILY RECORDS'!$G$2:$G$19978,"INWARD")</f>
        <v>36</v>
      </c>
      <c r="G1504">
        <f>SUMIFS('DAILY RECORDS'!$E$2:$E$19978,'DAILY RECORDS'!$B$2:$B$19978,C1504,'DAILY RECORDS'!$G$2:$G$19978,"OUTWARD")</f>
        <v>16</v>
      </c>
      <c r="H1504">
        <f t="shared" si="23"/>
        <v>20</v>
      </c>
      <c r="I1504" t="s">
        <v>14</v>
      </c>
      <c r="J1504" t="s">
        <v>8628</v>
      </c>
      <c r="K1504" t="s">
        <v>2274</v>
      </c>
      <c r="L1504" s="124">
        <v>45736</v>
      </c>
    </row>
    <row r="1505" spans="1:12" x14ac:dyDescent="0.25">
      <c r="A1505">
        <v>1502</v>
      </c>
      <c r="B1505" t="s">
        <v>10125</v>
      </c>
      <c r="C1505" s="14" t="s">
        <v>9261</v>
      </c>
      <c r="D1505" t="s">
        <v>10009</v>
      </c>
      <c r="E1505">
        <v>3</v>
      </c>
      <c r="F1505">
        <f>SUMIFS('DAILY RECORDS'!$E$2:$E$19978,'DAILY RECORDS'!$B$2:$B$19978,C1505,'DAILY RECORDS'!$G$2:$G$19978,"INWARD")</f>
        <v>0</v>
      </c>
      <c r="G1505">
        <f>SUMIFS('DAILY RECORDS'!$E$2:$E$19978,'DAILY RECORDS'!$B$2:$B$19978,C1505,'DAILY RECORDS'!$G$2:$G$19978,"OUTWARD")</f>
        <v>3</v>
      </c>
      <c r="H1505">
        <f t="shared" si="23"/>
        <v>0</v>
      </c>
      <c r="I1505" t="s">
        <v>14</v>
      </c>
      <c r="J1505" t="s">
        <v>10126</v>
      </c>
      <c r="K1505" t="s">
        <v>36</v>
      </c>
      <c r="L1505" s="124">
        <v>45754</v>
      </c>
    </row>
    <row r="1506" spans="1:12" x14ac:dyDescent="0.25">
      <c r="A1506">
        <v>1503</v>
      </c>
      <c r="B1506" t="s">
        <v>10125</v>
      </c>
      <c r="C1506" s="14" t="s">
        <v>10010</v>
      </c>
      <c r="D1506" t="s">
        <v>10011</v>
      </c>
      <c r="E1506">
        <v>0</v>
      </c>
      <c r="F1506">
        <f>SUMIFS('DAILY RECORDS'!$E$2:$E$19978,'DAILY RECORDS'!$B$2:$B$19978,C1506,'DAILY RECORDS'!$G$2:$G$19978,"INWARD")</f>
        <v>0</v>
      </c>
      <c r="G1506">
        <f>SUMIFS('DAILY RECORDS'!$E$2:$E$19978,'DAILY RECORDS'!$B$2:$B$19978,C1506,'DAILY RECORDS'!$G$2:$G$19978,"OUTWARD")</f>
        <v>0</v>
      </c>
      <c r="H1506">
        <f t="shared" si="23"/>
        <v>0</v>
      </c>
      <c r="I1506" t="s">
        <v>14</v>
      </c>
      <c r="J1506" t="s">
        <v>10126</v>
      </c>
      <c r="K1506" t="s">
        <v>837</v>
      </c>
      <c r="L1506" s="124">
        <v>45754</v>
      </c>
    </row>
    <row r="1507" spans="1:12" x14ac:dyDescent="0.25">
      <c r="A1507">
        <v>1504</v>
      </c>
      <c r="B1507" t="s">
        <v>10125</v>
      </c>
      <c r="C1507" s="14" t="s">
        <v>10112</v>
      </c>
      <c r="D1507" t="s">
        <v>10113</v>
      </c>
      <c r="E1507">
        <v>1</v>
      </c>
      <c r="F1507">
        <f>SUMIFS('DAILY RECORDS'!$E$2:$E$19978,'DAILY RECORDS'!$B$2:$B$19978,C1507,'DAILY RECORDS'!$G$2:$G$19978,"INWARD")</f>
        <v>0</v>
      </c>
      <c r="G1507">
        <f>SUMIFS('DAILY RECORDS'!$E$2:$E$19978,'DAILY RECORDS'!$B$2:$B$19978,C1507,'DAILY RECORDS'!$G$2:$G$19978,"OUTWARD")</f>
        <v>0</v>
      </c>
      <c r="H1507">
        <f t="shared" si="23"/>
        <v>1</v>
      </c>
      <c r="I1507" t="s">
        <v>14</v>
      </c>
      <c r="J1507" t="s">
        <v>10126</v>
      </c>
      <c r="K1507" t="s">
        <v>864</v>
      </c>
      <c r="L1507" s="124">
        <v>45754</v>
      </c>
    </row>
    <row r="1508" spans="1:12" x14ac:dyDescent="0.25">
      <c r="A1508">
        <v>1505</v>
      </c>
      <c r="B1508" t="s">
        <v>10125</v>
      </c>
      <c r="C1508" s="14" t="s">
        <v>10094</v>
      </c>
      <c r="D1508" t="s">
        <v>10095</v>
      </c>
      <c r="E1508">
        <v>5</v>
      </c>
      <c r="F1508">
        <f>SUMIFS('DAILY RECORDS'!$E$2:$E$19978,'DAILY RECORDS'!$B$2:$B$19978,C1508,'DAILY RECORDS'!$G$2:$G$19978,"INWARD")</f>
        <v>0</v>
      </c>
      <c r="G1508">
        <f>SUMIFS('DAILY RECORDS'!$E$2:$E$19978,'DAILY RECORDS'!$B$2:$B$19978,C1508,'DAILY RECORDS'!$G$2:$G$19978,"OUTWARD")</f>
        <v>0</v>
      </c>
      <c r="H1508">
        <f t="shared" si="23"/>
        <v>5</v>
      </c>
      <c r="I1508" t="s">
        <v>14</v>
      </c>
      <c r="J1508" t="s">
        <v>10126</v>
      </c>
      <c r="K1508" t="s">
        <v>866</v>
      </c>
      <c r="L1508" s="124">
        <v>45754</v>
      </c>
    </row>
    <row r="1509" spans="1:12" x14ac:dyDescent="0.25">
      <c r="A1509">
        <v>1506</v>
      </c>
      <c r="B1509" t="s">
        <v>10125</v>
      </c>
      <c r="C1509" s="14" t="s">
        <v>10007</v>
      </c>
      <c r="D1509" t="s">
        <v>10008</v>
      </c>
      <c r="E1509">
        <v>2</v>
      </c>
      <c r="F1509">
        <f>SUMIFS('DAILY RECORDS'!$E$2:$E$19978,'DAILY RECORDS'!$B$2:$B$19978,C1509,'DAILY RECORDS'!$G$2:$G$19978,"INWARD")</f>
        <v>0</v>
      </c>
      <c r="G1509">
        <f>SUMIFS('DAILY RECORDS'!$E$2:$E$19978,'DAILY RECORDS'!$B$2:$B$19978,C1509,'DAILY RECORDS'!$G$2:$G$19978,"OUTWARD")</f>
        <v>0</v>
      </c>
      <c r="H1509">
        <f t="shared" si="23"/>
        <v>2</v>
      </c>
      <c r="I1509" t="s">
        <v>14</v>
      </c>
      <c r="J1509" t="s">
        <v>10126</v>
      </c>
      <c r="K1509" t="s">
        <v>26</v>
      </c>
      <c r="L1509" s="124">
        <v>45754</v>
      </c>
    </row>
    <row r="1510" spans="1:12" x14ac:dyDescent="0.25">
      <c r="A1510">
        <v>1507</v>
      </c>
      <c r="B1510" t="s">
        <v>10125</v>
      </c>
      <c r="C1510" s="14" t="s">
        <v>10102</v>
      </c>
      <c r="D1510" t="s">
        <v>10103</v>
      </c>
      <c r="E1510">
        <v>2</v>
      </c>
      <c r="F1510">
        <f>SUMIFS('DAILY RECORDS'!$E$2:$E$19978,'DAILY RECORDS'!$B$2:$B$19978,C1510,'DAILY RECORDS'!$G$2:$G$19978,"INWARD")</f>
        <v>0</v>
      </c>
      <c r="G1510">
        <f>SUMIFS('DAILY RECORDS'!$E$2:$E$19978,'DAILY RECORDS'!$B$2:$B$19978,C1510,'DAILY RECORDS'!$G$2:$G$19978,"OUTWARD")</f>
        <v>0</v>
      </c>
      <c r="H1510">
        <f t="shared" si="23"/>
        <v>2</v>
      </c>
      <c r="I1510" t="s">
        <v>14</v>
      </c>
      <c r="J1510" t="s">
        <v>10126</v>
      </c>
      <c r="K1510" t="s">
        <v>28</v>
      </c>
      <c r="L1510" s="124">
        <v>45754</v>
      </c>
    </row>
    <row r="1511" spans="1:12" x14ac:dyDescent="0.25">
      <c r="A1511">
        <v>1508</v>
      </c>
      <c r="B1511" t="s">
        <v>10125</v>
      </c>
      <c r="C1511" s="14" t="s">
        <v>10012</v>
      </c>
      <c r="D1511" t="s">
        <v>10013</v>
      </c>
      <c r="E1511">
        <v>0</v>
      </c>
      <c r="F1511">
        <f>SUMIFS('DAILY RECORDS'!$E$2:$E$19978,'DAILY RECORDS'!$B$2:$B$19978,C1511,'DAILY RECORDS'!$G$2:$G$19978,"INWARD")</f>
        <v>0</v>
      </c>
      <c r="G1511">
        <f>SUMIFS('DAILY RECORDS'!$E$2:$E$19978,'DAILY RECORDS'!$B$2:$B$19978,C1511,'DAILY RECORDS'!$G$2:$G$19978,"OUTWARD")</f>
        <v>0</v>
      </c>
      <c r="H1511">
        <f t="shared" si="23"/>
        <v>0</v>
      </c>
      <c r="I1511" t="s">
        <v>14</v>
      </c>
      <c r="J1511" t="s">
        <v>10126</v>
      </c>
      <c r="K1511" t="s">
        <v>695</v>
      </c>
      <c r="L1511" s="124">
        <v>45754</v>
      </c>
    </row>
    <row r="1512" spans="1:12" x14ac:dyDescent="0.25">
      <c r="A1512">
        <v>1509</v>
      </c>
      <c r="B1512" t="s">
        <v>10125</v>
      </c>
      <c r="C1512" s="14" t="s">
        <v>10014</v>
      </c>
      <c r="D1512" t="s">
        <v>10015</v>
      </c>
      <c r="E1512">
        <v>2</v>
      </c>
      <c r="F1512">
        <f>SUMIFS('DAILY RECORDS'!$E$2:$E$19978,'DAILY RECORDS'!$B$2:$B$19978,C1512,'DAILY RECORDS'!$G$2:$G$19978,"INWARD")</f>
        <v>0</v>
      </c>
      <c r="G1512">
        <f>SUMIFS('DAILY RECORDS'!$E$2:$E$19978,'DAILY RECORDS'!$B$2:$B$19978,C1512,'DAILY RECORDS'!$G$2:$G$19978,"OUTWARD")</f>
        <v>0</v>
      </c>
      <c r="H1512">
        <f t="shared" si="23"/>
        <v>2</v>
      </c>
      <c r="I1512" t="s">
        <v>14</v>
      </c>
      <c r="J1512" t="s">
        <v>10126</v>
      </c>
      <c r="K1512" t="s">
        <v>770</v>
      </c>
      <c r="L1512" s="124">
        <v>45754</v>
      </c>
    </row>
    <row r="1513" spans="1:12" x14ac:dyDescent="0.25">
      <c r="A1513">
        <v>1510</v>
      </c>
      <c r="B1513" t="s">
        <v>10125</v>
      </c>
      <c r="C1513" s="14" t="s">
        <v>10076</v>
      </c>
      <c r="D1513" t="s">
        <v>10077</v>
      </c>
      <c r="E1513">
        <v>0</v>
      </c>
      <c r="F1513">
        <f>SUMIFS('DAILY RECORDS'!$E$2:$E$19978,'DAILY RECORDS'!$B$2:$B$19978,C1513,'DAILY RECORDS'!$G$2:$G$19978,"INWARD")</f>
        <v>0</v>
      </c>
      <c r="G1513">
        <f>SUMIFS('DAILY RECORDS'!$E$2:$E$19978,'DAILY RECORDS'!$B$2:$B$19978,C1513,'DAILY RECORDS'!$G$2:$G$19978,"OUTWARD")</f>
        <v>0</v>
      </c>
      <c r="H1513">
        <f t="shared" si="23"/>
        <v>0</v>
      </c>
      <c r="I1513" t="s">
        <v>14</v>
      </c>
      <c r="J1513" t="s">
        <v>10126</v>
      </c>
      <c r="K1513" t="s">
        <v>852</v>
      </c>
      <c r="L1513" s="124">
        <v>45754</v>
      </c>
    </row>
    <row r="1514" spans="1:12" x14ac:dyDescent="0.25">
      <c r="A1514">
        <v>1511</v>
      </c>
      <c r="B1514" t="s">
        <v>10125</v>
      </c>
      <c r="C1514" s="14" t="s">
        <v>10072</v>
      </c>
      <c r="D1514" t="s">
        <v>10073</v>
      </c>
      <c r="E1514">
        <v>2</v>
      </c>
      <c r="F1514">
        <f>SUMIFS('DAILY RECORDS'!$E$2:$E$19978,'DAILY RECORDS'!$B$2:$B$19978,C1514,'DAILY RECORDS'!$G$2:$G$19978,"INWARD")</f>
        <v>0</v>
      </c>
      <c r="G1514">
        <f>SUMIFS('DAILY RECORDS'!$E$2:$E$19978,'DAILY RECORDS'!$B$2:$B$19978,C1514,'DAILY RECORDS'!$G$2:$G$19978,"OUTWARD")</f>
        <v>0</v>
      </c>
      <c r="H1514">
        <f t="shared" si="23"/>
        <v>2</v>
      </c>
      <c r="I1514" t="s">
        <v>14</v>
      </c>
      <c r="J1514" t="s">
        <v>10126</v>
      </c>
      <c r="K1514" t="s">
        <v>850</v>
      </c>
      <c r="L1514" s="124">
        <v>45754</v>
      </c>
    </row>
    <row r="1515" spans="1:12" x14ac:dyDescent="0.25">
      <c r="A1515">
        <v>1512</v>
      </c>
      <c r="B1515" t="s">
        <v>10125</v>
      </c>
      <c r="C1515" s="14" t="s">
        <v>10086</v>
      </c>
      <c r="D1515" t="s">
        <v>10087</v>
      </c>
      <c r="E1515">
        <v>2</v>
      </c>
      <c r="F1515">
        <f>SUMIFS('DAILY RECORDS'!$E$2:$E$19978,'DAILY RECORDS'!$B$2:$B$19978,C1515,'DAILY RECORDS'!$G$2:$G$19978,"INWARD")</f>
        <v>0</v>
      </c>
      <c r="G1515">
        <f>SUMIFS('DAILY RECORDS'!$E$2:$E$19978,'DAILY RECORDS'!$B$2:$B$19978,C1515,'DAILY RECORDS'!$G$2:$G$19978,"OUTWARD")</f>
        <v>0</v>
      </c>
      <c r="H1515">
        <f t="shared" si="23"/>
        <v>2</v>
      </c>
      <c r="I1515" t="s">
        <v>14</v>
      </c>
      <c r="J1515" t="s">
        <v>10126</v>
      </c>
      <c r="K1515" t="s">
        <v>846</v>
      </c>
      <c r="L1515" s="124">
        <v>45754</v>
      </c>
    </row>
    <row r="1516" spans="1:12" x14ac:dyDescent="0.25">
      <c r="A1516">
        <v>1513</v>
      </c>
      <c r="B1516" t="s">
        <v>10125</v>
      </c>
      <c r="C1516" s="14" t="s">
        <v>10090</v>
      </c>
      <c r="D1516" t="s">
        <v>10091</v>
      </c>
      <c r="E1516">
        <v>0</v>
      </c>
      <c r="F1516">
        <f>SUMIFS('DAILY RECORDS'!$E$2:$E$19978,'DAILY RECORDS'!$B$2:$B$19978,C1516,'DAILY RECORDS'!$G$2:$G$19978,"INWARD")</f>
        <v>0</v>
      </c>
      <c r="G1516">
        <f>SUMIFS('DAILY RECORDS'!$E$2:$E$19978,'DAILY RECORDS'!$B$2:$B$19978,C1516,'DAILY RECORDS'!$G$2:$G$19978,"OUTWARD")</f>
        <v>0</v>
      </c>
      <c r="H1516">
        <f t="shared" si="23"/>
        <v>0</v>
      </c>
      <c r="I1516" t="s">
        <v>14</v>
      </c>
      <c r="J1516" t="s">
        <v>10126</v>
      </c>
      <c r="K1516" t="s">
        <v>843</v>
      </c>
      <c r="L1516" s="124">
        <v>45754</v>
      </c>
    </row>
    <row r="1517" spans="1:12" x14ac:dyDescent="0.25">
      <c r="A1517">
        <v>1514</v>
      </c>
      <c r="B1517" t="s">
        <v>10125</v>
      </c>
      <c r="C1517" s="14" t="s">
        <v>10070</v>
      </c>
      <c r="D1517" t="s">
        <v>10071</v>
      </c>
      <c r="E1517">
        <v>7</v>
      </c>
      <c r="F1517">
        <f>SUMIFS('DAILY RECORDS'!$E$2:$E$19978,'DAILY RECORDS'!$B$2:$B$19978,C1517,'DAILY RECORDS'!$G$2:$G$19978,"INWARD")</f>
        <v>0</v>
      </c>
      <c r="G1517">
        <f>SUMIFS('DAILY RECORDS'!$E$2:$E$19978,'DAILY RECORDS'!$B$2:$B$19978,C1517,'DAILY RECORDS'!$G$2:$G$19978,"OUTWARD")</f>
        <v>0</v>
      </c>
      <c r="H1517">
        <f t="shared" si="23"/>
        <v>7</v>
      </c>
      <c r="I1517" t="s">
        <v>14</v>
      </c>
      <c r="J1517" t="s">
        <v>10126</v>
      </c>
      <c r="K1517" t="s">
        <v>841</v>
      </c>
      <c r="L1517" s="124">
        <v>45754</v>
      </c>
    </row>
    <row r="1518" spans="1:12" x14ac:dyDescent="0.25">
      <c r="A1518">
        <v>1515</v>
      </c>
      <c r="B1518" t="s">
        <v>10125</v>
      </c>
      <c r="C1518" s="14" t="s">
        <v>10026</v>
      </c>
      <c r="D1518" t="s">
        <v>10027</v>
      </c>
      <c r="E1518">
        <v>0</v>
      </c>
      <c r="F1518">
        <f>SUMIFS('DAILY RECORDS'!$E$2:$E$19978,'DAILY RECORDS'!$B$2:$B$19978,C1518,'DAILY RECORDS'!$G$2:$G$19978,"INWARD")</f>
        <v>0</v>
      </c>
      <c r="G1518">
        <f>SUMIFS('DAILY RECORDS'!$E$2:$E$19978,'DAILY RECORDS'!$B$2:$B$19978,C1518,'DAILY RECORDS'!$G$2:$G$19978,"OUTWARD")</f>
        <v>0</v>
      </c>
      <c r="H1518">
        <f t="shared" si="23"/>
        <v>0</v>
      </c>
      <c r="I1518" t="s">
        <v>14</v>
      </c>
      <c r="J1518" t="s">
        <v>10126</v>
      </c>
      <c r="K1518" t="s">
        <v>35</v>
      </c>
      <c r="L1518" s="124">
        <v>45754</v>
      </c>
    </row>
    <row r="1519" spans="1:12" x14ac:dyDescent="0.25">
      <c r="A1519">
        <v>1516</v>
      </c>
      <c r="B1519" t="s">
        <v>10125</v>
      </c>
      <c r="C1519" s="14" t="s">
        <v>10028</v>
      </c>
      <c r="D1519" t="s">
        <v>10029</v>
      </c>
      <c r="E1519">
        <v>0</v>
      </c>
      <c r="F1519">
        <f>SUMIFS('DAILY RECORDS'!$E$2:$E$19978,'DAILY RECORDS'!$B$2:$B$19978,C1519,'DAILY RECORDS'!$G$2:$G$19978,"INWARD")</f>
        <v>0</v>
      </c>
      <c r="G1519">
        <f>SUMIFS('DAILY RECORDS'!$E$2:$E$19978,'DAILY RECORDS'!$B$2:$B$19978,C1519,'DAILY RECORDS'!$G$2:$G$19978,"OUTWARD")</f>
        <v>0</v>
      </c>
      <c r="H1519">
        <f t="shared" si="23"/>
        <v>0</v>
      </c>
      <c r="I1519" t="s">
        <v>14</v>
      </c>
      <c r="J1519" t="s">
        <v>10126</v>
      </c>
      <c r="K1519" t="s">
        <v>687</v>
      </c>
      <c r="L1519" s="124">
        <v>45754</v>
      </c>
    </row>
    <row r="1520" spans="1:12" x14ac:dyDescent="0.25">
      <c r="A1520">
        <v>1517</v>
      </c>
      <c r="B1520" t="s">
        <v>10125</v>
      </c>
      <c r="C1520" s="14" t="s">
        <v>10024</v>
      </c>
      <c r="D1520" t="s">
        <v>10025</v>
      </c>
      <c r="E1520">
        <v>2</v>
      </c>
      <c r="F1520">
        <f>SUMIFS('DAILY RECORDS'!$E$2:$E$19978,'DAILY RECORDS'!$B$2:$B$19978,C1520,'DAILY RECORDS'!$G$2:$G$19978,"INWARD")</f>
        <v>0</v>
      </c>
      <c r="G1520">
        <f>SUMIFS('DAILY RECORDS'!$E$2:$E$19978,'DAILY RECORDS'!$B$2:$B$19978,C1520,'DAILY RECORDS'!$G$2:$G$19978,"OUTWARD")</f>
        <v>0</v>
      </c>
      <c r="H1520">
        <f t="shared" si="23"/>
        <v>2</v>
      </c>
      <c r="I1520" t="s">
        <v>14</v>
      </c>
      <c r="J1520" t="s">
        <v>10126</v>
      </c>
      <c r="K1520" t="s">
        <v>54</v>
      </c>
      <c r="L1520" s="124">
        <v>45754</v>
      </c>
    </row>
    <row r="1521" spans="1:12" x14ac:dyDescent="0.25">
      <c r="A1521">
        <v>1518</v>
      </c>
      <c r="B1521" t="s">
        <v>10125</v>
      </c>
      <c r="C1521" s="14" t="s">
        <v>10032</v>
      </c>
      <c r="D1521" t="s">
        <v>10033</v>
      </c>
      <c r="E1521">
        <v>0</v>
      </c>
      <c r="F1521">
        <f>SUMIFS('DAILY RECORDS'!$E$2:$E$19978,'DAILY RECORDS'!$B$2:$B$19978,C1521,'DAILY RECORDS'!$G$2:$G$19978,"INWARD")</f>
        <v>0</v>
      </c>
      <c r="G1521">
        <f>SUMIFS('DAILY RECORDS'!$E$2:$E$19978,'DAILY RECORDS'!$B$2:$B$19978,C1521,'DAILY RECORDS'!$G$2:$G$19978,"OUTWARD")</f>
        <v>0</v>
      </c>
      <c r="H1521">
        <f t="shared" si="23"/>
        <v>0</v>
      </c>
      <c r="I1521" t="s">
        <v>14</v>
      </c>
      <c r="J1521" t="s">
        <v>10126</v>
      </c>
      <c r="K1521" t="s">
        <v>709</v>
      </c>
      <c r="L1521" s="124">
        <v>45754</v>
      </c>
    </row>
    <row r="1522" spans="1:12" x14ac:dyDescent="0.25">
      <c r="A1522">
        <v>1519</v>
      </c>
      <c r="B1522" t="s">
        <v>10125</v>
      </c>
      <c r="C1522" s="14" t="s">
        <v>10082</v>
      </c>
      <c r="D1522" t="s">
        <v>10083</v>
      </c>
      <c r="E1522">
        <v>0</v>
      </c>
      <c r="F1522">
        <f>SUMIFS('DAILY RECORDS'!$E$2:$E$19978,'DAILY RECORDS'!$B$2:$B$19978,C1522,'DAILY RECORDS'!$G$2:$G$19978,"INWARD")</f>
        <v>0</v>
      </c>
      <c r="G1522">
        <f>SUMIFS('DAILY RECORDS'!$E$2:$E$19978,'DAILY RECORDS'!$B$2:$B$19978,C1522,'DAILY RECORDS'!$G$2:$G$19978,"OUTWARD")</f>
        <v>0</v>
      </c>
      <c r="H1522">
        <f t="shared" si="23"/>
        <v>0</v>
      </c>
      <c r="I1522" t="s">
        <v>14</v>
      </c>
      <c r="J1522" t="s">
        <v>10126</v>
      </c>
      <c r="K1522" t="s">
        <v>776</v>
      </c>
      <c r="L1522" s="124">
        <v>45754</v>
      </c>
    </row>
    <row r="1523" spans="1:12" x14ac:dyDescent="0.25">
      <c r="A1523">
        <v>1520</v>
      </c>
      <c r="B1523" t="s">
        <v>10125</v>
      </c>
      <c r="C1523" s="14" t="s">
        <v>10036</v>
      </c>
      <c r="D1523" t="s">
        <v>10037</v>
      </c>
      <c r="E1523">
        <v>0</v>
      </c>
      <c r="F1523">
        <f>SUMIFS('DAILY RECORDS'!$E$2:$E$19978,'DAILY RECORDS'!$B$2:$B$19978,C1523,'DAILY RECORDS'!$G$2:$G$19978,"INWARD")</f>
        <v>0</v>
      </c>
      <c r="G1523">
        <f>SUMIFS('DAILY RECORDS'!$E$2:$E$19978,'DAILY RECORDS'!$B$2:$B$19978,C1523,'DAILY RECORDS'!$G$2:$G$19978,"OUTWARD")</f>
        <v>0</v>
      </c>
      <c r="H1523">
        <f t="shared" si="23"/>
        <v>0</v>
      </c>
      <c r="I1523" t="s">
        <v>14</v>
      </c>
      <c r="J1523" t="s">
        <v>10126</v>
      </c>
      <c r="K1523" t="s">
        <v>966</v>
      </c>
      <c r="L1523" s="124">
        <v>45754</v>
      </c>
    </row>
    <row r="1524" spans="1:12" x14ac:dyDescent="0.25">
      <c r="A1524">
        <v>1521</v>
      </c>
      <c r="B1524" t="s">
        <v>10125</v>
      </c>
      <c r="C1524" s="14" t="s">
        <v>10068</v>
      </c>
      <c r="D1524" t="s">
        <v>10069</v>
      </c>
      <c r="E1524">
        <v>0</v>
      </c>
      <c r="F1524">
        <f>SUMIFS('DAILY RECORDS'!$E$2:$E$19978,'DAILY RECORDS'!$B$2:$B$19978,C1524,'DAILY RECORDS'!$G$2:$G$19978,"INWARD")</f>
        <v>0</v>
      </c>
      <c r="G1524">
        <f>SUMIFS('DAILY RECORDS'!$E$2:$E$19978,'DAILY RECORDS'!$B$2:$B$19978,C1524,'DAILY RECORDS'!$G$2:$G$19978,"OUTWARD")</f>
        <v>0</v>
      </c>
      <c r="H1524">
        <f t="shared" si="23"/>
        <v>0</v>
      </c>
      <c r="I1524" t="s">
        <v>14</v>
      </c>
      <c r="J1524" t="s">
        <v>10126</v>
      </c>
      <c r="K1524" t="s">
        <v>1064</v>
      </c>
      <c r="L1524" s="124">
        <v>45754</v>
      </c>
    </row>
    <row r="1525" spans="1:12" x14ac:dyDescent="0.25">
      <c r="A1525">
        <v>1522</v>
      </c>
      <c r="B1525" t="s">
        <v>10125</v>
      </c>
      <c r="C1525" s="14" t="s">
        <v>10066</v>
      </c>
      <c r="D1525" t="s">
        <v>10067</v>
      </c>
      <c r="E1525">
        <v>0</v>
      </c>
      <c r="F1525">
        <f>SUMIFS('DAILY RECORDS'!$E$2:$E$19978,'DAILY RECORDS'!$B$2:$B$19978,C1525,'DAILY RECORDS'!$G$2:$G$19978,"INWARD")</f>
        <v>0</v>
      </c>
      <c r="G1525">
        <f>SUMIFS('DAILY RECORDS'!$E$2:$E$19978,'DAILY RECORDS'!$B$2:$B$19978,C1525,'DAILY RECORDS'!$G$2:$G$19978,"OUTWARD")</f>
        <v>0</v>
      </c>
      <c r="H1525">
        <f t="shared" si="23"/>
        <v>0</v>
      </c>
      <c r="I1525" t="s">
        <v>14</v>
      </c>
      <c r="J1525" t="s">
        <v>10126</v>
      </c>
      <c r="K1525" t="s">
        <v>912</v>
      </c>
      <c r="L1525" s="124">
        <v>45754</v>
      </c>
    </row>
    <row r="1526" spans="1:12" x14ac:dyDescent="0.25">
      <c r="A1526">
        <v>1523</v>
      </c>
      <c r="B1526" t="s">
        <v>10125</v>
      </c>
      <c r="C1526" s="14" t="s">
        <v>10020</v>
      </c>
      <c r="D1526" t="s">
        <v>10021</v>
      </c>
      <c r="E1526">
        <v>0</v>
      </c>
      <c r="F1526">
        <f>SUMIFS('DAILY RECORDS'!$E$2:$E$19978,'DAILY RECORDS'!$B$2:$B$19978,C1526,'DAILY RECORDS'!$G$2:$G$19978,"INWARD")</f>
        <v>0</v>
      </c>
      <c r="G1526">
        <f>SUMIFS('DAILY RECORDS'!$E$2:$E$19978,'DAILY RECORDS'!$B$2:$B$19978,C1526,'DAILY RECORDS'!$G$2:$G$19978,"OUTWARD")</f>
        <v>0</v>
      </c>
      <c r="H1526">
        <f t="shared" si="23"/>
        <v>0</v>
      </c>
      <c r="I1526" t="s">
        <v>14</v>
      </c>
      <c r="J1526" t="s">
        <v>10126</v>
      </c>
      <c r="K1526" t="s">
        <v>1558</v>
      </c>
      <c r="L1526" s="124">
        <v>45754</v>
      </c>
    </row>
    <row r="1527" spans="1:12" x14ac:dyDescent="0.25">
      <c r="A1527">
        <v>1524</v>
      </c>
      <c r="B1527" t="s">
        <v>10125</v>
      </c>
      <c r="C1527" s="14" t="s">
        <v>10048</v>
      </c>
      <c r="D1527" t="s">
        <v>10049</v>
      </c>
      <c r="E1527">
        <v>0</v>
      </c>
      <c r="F1527">
        <f>SUMIFS('DAILY RECORDS'!$E$2:$E$19978,'DAILY RECORDS'!$B$2:$B$19978,C1527,'DAILY RECORDS'!$G$2:$G$19978,"INWARD")</f>
        <v>0</v>
      </c>
      <c r="G1527">
        <f>SUMIFS('DAILY RECORDS'!$E$2:$E$19978,'DAILY RECORDS'!$B$2:$B$19978,C1527,'DAILY RECORDS'!$G$2:$G$19978,"OUTWARD")</f>
        <v>0</v>
      </c>
      <c r="H1527">
        <f t="shared" si="23"/>
        <v>0</v>
      </c>
      <c r="I1527" t="s">
        <v>14</v>
      </c>
      <c r="J1527" t="s">
        <v>10126</v>
      </c>
      <c r="K1527" t="s">
        <v>764</v>
      </c>
      <c r="L1527" s="124">
        <v>45754</v>
      </c>
    </row>
    <row r="1528" spans="1:12" x14ac:dyDescent="0.25">
      <c r="A1528">
        <v>1525</v>
      </c>
      <c r="B1528" t="s">
        <v>10125</v>
      </c>
      <c r="C1528" s="14" t="s">
        <v>10046</v>
      </c>
      <c r="D1528" t="s">
        <v>10047</v>
      </c>
      <c r="E1528">
        <v>0</v>
      </c>
      <c r="F1528">
        <f>SUMIFS('DAILY RECORDS'!$E$2:$E$19978,'DAILY RECORDS'!$B$2:$B$19978,C1528,'DAILY RECORDS'!$G$2:$G$19978,"INWARD")</f>
        <v>0</v>
      </c>
      <c r="G1528">
        <f>SUMIFS('DAILY RECORDS'!$E$2:$E$19978,'DAILY RECORDS'!$B$2:$B$19978,C1528,'DAILY RECORDS'!$G$2:$G$19978,"OUTWARD")</f>
        <v>0</v>
      </c>
      <c r="H1528">
        <f t="shared" si="23"/>
        <v>0</v>
      </c>
      <c r="I1528" t="s">
        <v>14</v>
      </c>
      <c r="J1528" t="s">
        <v>10126</v>
      </c>
      <c r="K1528" t="s">
        <v>767</v>
      </c>
      <c r="L1528" s="124">
        <v>45754</v>
      </c>
    </row>
    <row r="1529" spans="1:12" x14ac:dyDescent="0.25">
      <c r="A1529">
        <v>1526</v>
      </c>
      <c r="B1529" t="s">
        <v>10125</v>
      </c>
      <c r="C1529" s="14" t="s">
        <v>10104</v>
      </c>
      <c r="D1529" t="s">
        <v>10105</v>
      </c>
      <c r="E1529">
        <v>2</v>
      </c>
      <c r="F1529">
        <f>SUMIFS('DAILY RECORDS'!$E$2:$E$19978,'DAILY RECORDS'!$B$2:$B$19978,C1529,'DAILY RECORDS'!$G$2:$G$19978,"INWARD")</f>
        <v>0</v>
      </c>
      <c r="G1529">
        <f>SUMIFS('DAILY RECORDS'!$E$2:$E$19978,'DAILY RECORDS'!$B$2:$B$19978,C1529,'DAILY RECORDS'!$G$2:$G$19978,"OUTWARD")</f>
        <v>0</v>
      </c>
      <c r="H1529">
        <f t="shared" si="23"/>
        <v>2</v>
      </c>
      <c r="I1529" t="s">
        <v>14</v>
      </c>
      <c r="J1529" t="s">
        <v>10126</v>
      </c>
      <c r="K1529" t="s">
        <v>55</v>
      </c>
      <c r="L1529" s="124">
        <v>45755</v>
      </c>
    </row>
    <row r="1530" spans="1:12" x14ac:dyDescent="0.25">
      <c r="A1530">
        <v>1527</v>
      </c>
      <c r="B1530" t="s">
        <v>10125</v>
      </c>
      <c r="C1530" s="14" t="s">
        <v>10044</v>
      </c>
      <c r="D1530" t="s">
        <v>10045</v>
      </c>
      <c r="E1530">
        <v>0</v>
      </c>
      <c r="F1530">
        <f>SUMIFS('DAILY RECORDS'!$E$2:$E$19978,'DAILY RECORDS'!$B$2:$B$19978,C1530,'DAILY RECORDS'!$G$2:$G$19978,"INWARD")</f>
        <v>0</v>
      </c>
      <c r="G1530">
        <f>SUMIFS('DAILY RECORDS'!$E$2:$E$19978,'DAILY RECORDS'!$B$2:$B$19978,C1530,'DAILY RECORDS'!$G$2:$G$19978,"OUTWARD")</f>
        <v>0</v>
      </c>
      <c r="H1530">
        <f t="shared" si="23"/>
        <v>0</v>
      </c>
      <c r="I1530" t="s">
        <v>14</v>
      </c>
      <c r="J1530" t="s">
        <v>10126</v>
      </c>
      <c r="K1530" t="s">
        <v>1021</v>
      </c>
      <c r="L1530" s="124">
        <v>45755</v>
      </c>
    </row>
    <row r="1531" spans="1:12" x14ac:dyDescent="0.25">
      <c r="A1531">
        <v>1528</v>
      </c>
      <c r="B1531" t="s">
        <v>10125</v>
      </c>
      <c r="C1531" s="14" t="s">
        <v>10040</v>
      </c>
      <c r="D1531" t="s">
        <v>10041</v>
      </c>
      <c r="E1531">
        <v>2</v>
      </c>
      <c r="F1531">
        <f>SUMIFS('DAILY RECORDS'!$E$2:$E$19978,'DAILY RECORDS'!$B$2:$B$19978,C1531,'DAILY RECORDS'!$G$2:$G$19978,"INWARD")</f>
        <v>0</v>
      </c>
      <c r="G1531">
        <f>SUMIFS('DAILY RECORDS'!$E$2:$E$19978,'DAILY RECORDS'!$B$2:$B$19978,C1531,'DAILY RECORDS'!$G$2:$G$19978,"OUTWARD")</f>
        <v>0</v>
      </c>
      <c r="H1531">
        <f t="shared" si="23"/>
        <v>2</v>
      </c>
      <c r="I1531" t="s">
        <v>14</v>
      </c>
      <c r="J1531" t="s">
        <v>10126</v>
      </c>
      <c r="K1531" t="s">
        <v>761</v>
      </c>
      <c r="L1531" s="124">
        <v>45755</v>
      </c>
    </row>
    <row r="1532" spans="1:12" x14ac:dyDescent="0.25">
      <c r="A1532">
        <v>1529</v>
      </c>
      <c r="B1532" t="s">
        <v>10125</v>
      </c>
      <c r="C1532" s="14" t="s">
        <v>10108</v>
      </c>
      <c r="D1532" t="s">
        <v>10109</v>
      </c>
      <c r="E1532">
        <v>1</v>
      </c>
      <c r="F1532">
        <f>SUMIFS('DAILY RECORDS'!$E$2:$E$19978,'DAILY RECORDS'!$B$2:$B$19978,C1532,'DAILY RECORDS'!$G$2:$G$19978,"INWARD")</f>
        <v>0</v>
      </c>
      <c r="G1532">
        <f>SUMIFS('DAILY RECORDS'!$E$2:$E$19978,'DAILY RECORDS'!$B$2:$B$19978,C1532,'DAILY RECORDS'!$G$2:$G$19978,"OUTWARD")</f>
        <v>0</v>
      </c>
      <c r="H1532">
        <f t="shared" si="23"/>
        <v>1</v>
      </c>
      <c r="I1532" t="s">
        <v>14</v>
      </c>
      <c r="J1532" t="s">
        <v>10126</v>
      </c>
      <c r="K1532" t="s">
        <v>1017</v>
      </c>
      <c r="L1532" s="124">
        <v>45755</v>
      </c>
    </row>
    <row r="1533" spans="1:12" x14ac:dyDescent="0.25">
      <c r="A1533">
        <v>1530</v>
      </c>
      <c r="B1533" t="s">
        <v>10125</v>
      </c>
      <c r="C1533" s="14" t="s">
        <v>10110</v>
      </c>
      <c r="D1533" t="s">
        <v>10111</v>
      </c>
      <c r="E1533">
        <v>1</v>
      </c>
      <c r="F1533">
        <f>SUMIFS('DAILY RECORDS'!$E$2:$E$19978,'DAILY RECORDS'!$B$2:$B$19978,C1533,'DAILY RECORDS'!$G$2:$G$19978,"INWARD")</f>
        <v>0</v>
      </c>
      <c r="G1533">
        <f>SUMIFS('DAILY RECORDS'!$E$2:$E$19978,'DAILY RECORDS'!$B$2:$B$19978,C1533,'DAILY RECORDS'!$G$2:$G$19978,"OUTWARD")</f>
        <v>0</v>
      </c>
      <c r="H1533">
        <f t="shared" si="23"/>
        <v>1</v>
      </c>
      <c r="I1533" t="s">
        <v>14</v>
      </c>
      <c r="J1533" t="s">
        <v>10126</v>
      </c>
      <c r="K1533" t="s">
        <v>1334</v>
      </c>
      <c r="L1533" s="124">
        <v>45755</v>
      </c>
    </row>
    <row r="1534" spans="1:12" x14ac:dyDescent="0.25">
      <c r="A1534">
        <v>1531</v>
      </c>
      <c r="B1534" t="s">
        <v>10125</v>
      </c>
      <c r="C1534" s="14" t="s">
        <v>10018</v>
      </c>
      <c r="D1534" t="s">
        <v>10019</v>
      </c>
      <c r="E1534">
        <v>4</v>
      </c>
      <c r="F1534">
        <f>SUMIFS('DAILY RECORDS'!$E$2:$E$19978,'DAILY RECORDS'!$B$2:$B$19978,C1534,'DAILY RECORDS'!$G$2:$G$19978,"INWARD")</f>
        <v>0</v>
      </c>
      <c r="G1534">
        <f>SUMIFS('DAILY RECORDS'!$E$2:$E$19978,'DAILY RECORDS'!$B$2:$B$19978,C1534,'DAILY RECORDS'!$G$2:$G$19978,"OUTWARD")</f>
        <v>0</v>
      </c>
      <c r="H1534">
        <f t="shared" si="23"/>
        <v>4</v>
      </c>
      <c r="I1534" t="s">
        <v>14</v>
      </c>
      <c r="J1534" t="s">
        <v>10126</v>
      </c>
      <c r="K1534" t="s">
        <v>1009</v>
      </c>
      <c r="L1534" s="124">
        <v>45755</v>
      </c>
    </row>
    <row r="1535" spans="1:12" x14ac:dyDescent="0.25">
      <c r="A1535">
        <v>1532</v>
      </c>
      <c r="B1535" t="s">
        <v>10125</v>
      </c>
      <c r="C1535" s="14" t="s">
        <v>10016</v>
      </c>
      <c r="D1535" t="s">
        <v>10017</v>
      </c>
      <c r="E1535">
        <v>7</v>
      </c>
      <c r="F1535">
        <f>SUMIFS('DAILY RECORDS'!$E$2:$E$19978,'DAILY RECORDS'!$B$2:$B$19978,C1535,'DAILY RECORDS'!$G$2:$G$19978,"INWARD")</f>
        <v>0</v>
      </c>
      <c r="G1535">
        <f>SUMIFS('DAILY RECORDS'!$E$2:$E$19978,'DAILY RECORDS'!$B$2:$B$19978,C1535,'DAILY RECORDS'!$G$2:$G$19978,"OUTWARD")</f>
        <v>0</v>
      </c>
      <c r="H1535">
        <f t="shared" si="23"/>
        <v>7</v>
      </c>
      <c r="I1535" t="s">
        <v>14</v>
      </c>
      <c r="J1535" t="s">
        <v>10126</v>
      </c>
      <c r="K1535" t="s">
        <v>1012</v>
      </c>
      <c r="L1535" s="124">
        <v>45755</v>
      </c>
    </row>
    <row r="1536" spans="1:12" x14ac:dyDescent="0.25">
      <c r="A1536">
        <v>1533</v>
      </c>
      <c r="B1536" t="s">
        <v>10125</v>
      </c>
      <c r="C1536" s="14" t="s">
        <v>10088</v>
      </c>
      <c r="D1536" t="s">
        <v>10089</v>
      </c>
      <c r="E1536">
        <v>3</v>
      </c>
      <c r="F1536">
        <f>SUMIFS('DAILY RECORDS'!$E$2:$E$19978,'DAILY RECORDS'!$B$2:$B$19978,C1536,'DAILY RECORDS'!$G$2:$G$19978,"INWARD")</f>
        <v>0</v>
      </c>
      <c r="G1536">
        <f>SUMIFS('DAILY RECORDS'!$E$2:$E$19978,'DAILY RECORDS'!$B$2:$B$19978,C1536,'DAILY RECORDS'!$G$2:$G$19978,"OUTWARD")</f>
        <v>0</v>
      </c>
      <c r="H1536">
        <f t="shared" si="23"/>
        <v>3</v>
      </c>
      <c r="I1536" t="s">
        <v>14</v>
      </c>
      <c r="J1536" t="s">
        <v>10126</v>
      </c>
      <c r="K1536" t="s">
        <v>1572</v>
      </c>
      <c r="L1536" s="124">
        <v>45755</v>
      </c>
    </row>
    <row r="1537" spans="1:12" x14ac:dyDescent="0.25">
      <c r="A1537">
        <v>1534</v>
      </c>
      <c r="B1537" t="s">
        <v>10125</v>
      </c>
      <c r="C1537" s="14" t="s">
        <v>10050</v>
      </c>
      <c r="D1537" t="s">
        <v>10051</v>
      </c>
      <c r="E1537">
        <v>0</v>
      </c>
      <c r="F1537">
        <f>SUMIFS('DAILY RECORDS'!$E$2:$E$19978,'DAILY RECORDS'!$B$2:$B$19978,C1537,'DAILY RECORDS'!$G$2:$G$19978,"INWARD")</f>
        <v>0</v>
      </c>
      <c r="G1537">
        <f>SUMIFS('DAILY RECORDS'!$E$2:$E$19978,'DAILY RECORDS'!$B$2:$B$19978,C1537,'DAILY RECORDS'!$G$2:$G$19978,"OUTWARD")</f>
        <v>0</v>
      </c>
      <c r="H1537">
        <f t="shared" si="23"/>
        <v>0</v>
      </c>
      <c r="I1537" t="s">
        <v>14</v>
      </c>
      <c r="J1537" t="s">
        <v>10126</v>
      </c>
      <c r="K1537" t="s">
        <v>58</v>
      </c>
      <c r="L1537" s="124">
        <v>45755</v>
      </c>
    </row>
    <row r="1538" spans="1:12" x14ac:dyDescent="0.25">
      <c r="A1538">
        <v>1535</v>
      </c>
      <c r="B1538" t="s">
        <v>10125</v>
      </c>
      <c r="C1538" s="14" t="s">
        <v>10052</v>
      </c>
      <c r="D1538" t="s">
        <v>10053</v>
      </c>
      <c r="E1538">
        <v>0</v>
      </c>
      <c r="F1538">
        <f>SUMIFS('DAILY RECORDS'!$E$2:$E$19978,'DAILY RECORDS'!$B$2:$B$19978,C1538,'DAILY RECORDS'!$G$2:$G$19978,"INWARD")</f>
        <v>0</v>
      </c>
      <c r="G1538">
        <f>SUMIFS('DAILY RECORDS'!$E$2:$E$19978,'DAILY RECORDS'!$B$2:$B$19978,C1538,'DAILY RECORDS'!$G$2:$G$19978,"OUTWARD")</f>
        <v>0</v>
      </c>
      <c r="H1538">
        <f t="shared" si="23"/>
        <v>0</v>
      </c>
      <c r="I1538" t="s">
        <v>14</v>
      </c>
      <c r="J1538" t="s">
        <v>10126</v>
      </c>
      <c r="K1538" t="s">
        <v>747</v>
      </c>
      <c r="L1538" s="124">
        <v>45755</v>
      </c>
    </row>
    <row r="1539" spans="1:12" x14ac:dyDescent="0.25">
      <c r="A1539">
        <v>1536</v>
      </c>
      <c r="B1539" t="s">
        <v>10125</v>
      </c>
      <c r="C1539" s="14" t="s">
        <v>10034</v>
      </c>
      <c r="D1539" t="s">
        <v>10035</v>
      </c>
      <c r="E1539">
        <v>0</v>
      </c>
      <c r="F1539">
        <f>SUMIFS('DAILY RECORDS'!$E$2:$E$19978,'DAILY RECORDS'!$B$2:$B$19978,C1539,'DAILY RECORDS'!$G$2:$G$19978,"INWARD")</f>
        <v>0</v>
      </c>
      <c r="G1539">
        <f>SUMIFS('DAILY RECORDS'!$E$2:$E$19978,'DAILY RECORDS'!$B$2:$B$19978,C1539,'DAILY RECORDS'!$G$2:$G$19978,"OUTWARD")</f>
        <v>0</v>
      </c>
      <c r="H1539">
        <f t="shared" si="23"/>
        <v>0</v>
      </c>
      <c r="I1539" t="s">
        <v>14</v>
      </c>
      <c r="J1539" t="s">
        <v>10126</v>
      </c>
      <c r="K1539" t="s">
        <v>736</v>
      </c>
      <c r="L1539" s="124">
        <v>45755</v>
      </c>
    </row>
    <row r="1540" spans="1:12" x14ac:dyDescent="0.25">
      <c r="A1540">
        <v>1537</v>
      </c>
      <c r="B1540" t="s">
        <v>10125</v>
      </c>
      <c r="C1540" s="14" t="s">
        <v>10106</v>
      </c>
      <c r="D1540" t="s">
        <v>10107</v>
      </c>
      <c r="E1540">
        <v>3</v>
      </c>
      <c r="F1540">
        <f>SUMIFS('DAILY RECORDS'!$E$2:$E$19978,'DAILY RECORDS'!$B$2:$B$19978,C1540,'DAILY RECORDS'!$G$2:$G$19978,"INWARD")</f>
        <v>0</v>
      </c>
      <c r="G1540">
        <f>SUMIFS('DAILY RECORDS'!$E$2:$E$19978,'DAILY RECORDS'!$B$2:$B$19978,C1540,'DAILY RECORDS'!$G$2:$G$19978,"OUTWARD")</f>
        <v>0</v>
      </c>
      <c r="H1540">
        <f t="shared" si="23"/>
        <v>3</v>
      </c>
      <c r="I1540" t="s">
        <v>14</v>
      </c>
      <c r="J1540" t="s">
        <v>10126</v>
      </c>
      <c r="K1540" t="s">
        <v>739</v>
      </c>
      <c r="L1540" s="124">
        <v>45755</v>
      </c>
    </row>
    <row r="1541" spans="1:12" x14ac:dyDescent="0.25">
      <c r="A1541">
        <v>1538</v>
      </c>
      <c r="B1541" t="s">
        <v>10125</v>
      </c>
      <c r="C1541" s="14" t="s">
        <v>10005</v>
      </c>
      <c r="D1541" t="s">
        <v>10006</v>
      </c>
      <c r="E1541">
        <v>0</v>
      </c>
      <c r="F1541">
        <f>SUMIFS('DAILY RECORDS'!$E$2:$E$19978,'DAILY RECORDS'!$B$2:$B$19978,C1541,'DAILY RECORDS'!$G$2:$G$19978,"INWARD")</f>
        <v>1</v>
      </c>
      <c r="G1541">
        <f>SUMIFS('DAILY RECORDS'!$E$2:$E$19978,'DAILY RECORDS'!$B$2:$B$19978,C1541,'DAILY RECORDS'!$G$2:$G$19978,"OUTWARD")</f>
        <v>1</v>
      </c>
      <c r="H1541">
        <f t="shared" ref="H1541:H1603" si="24">(E1541+F1541)-G1541</f>
        <v>0</v>
      </c>
      <c r="I1541" t="s">
        <v>14</v>
      </c>
      <c r="J1541" t="s">
        <v>10126</v>
      </c>
      <c r="K1541" t="s">
        <v>730</v>
      </c>
      <c r="L1541" s="124">
        <v>45755</v>
      </c>
    </row>
    <row r="1542" spans="1:12" x14ac:dyDescent="0.25">
      <c r="A1542">
        <v>1539</v>
      </c>
      <c r="B1542" t="s">
        <v>10125</v>
      </c>
      <c r="C1542" s="14" t="s">
        <v>10054</v>
      </c>
      <c r="D1542" t="s">
        <v>10055</v>
      </c>
      <c r="E1542">
        <v>0</v>
      </c>
      <c r="F1542">
        <f>SUMIFS('DAILY RECORDS'!$E$2:$E$19978,'DAILY RECORDS'!$B$2:$B$19978,C1542,'DAILY RECORDS'!$G$2:$G$19978,"INWARD")</f>
        <v>0</v>
      </c>
      <c r="G1542">
        <f>SUMIFS('DAILY RECORDS'!$E$2:$E$19978,'DAILY RECORDS'!$B$2:$B$19978,C1542,'DAILY RECORDS'!$G$2:$G$19978,"OUTWARD")</f>
        <v>0</v>
      </c>
      <c r="H1542">
        <f t="shared" si="24"/>
        <v>0</v>
      </c>
      <c r="I1542" t="s">
        <v>14</v>
      </c>
      <c r="J1542" t="s">
        <v>10126</v>
      </c>
      <c r="K1542" t="s">
        <v>733</v>
      </c>
      <c r="L1542" s="124">
        <v>45755</v>
      </c>
    </row>
    <row r="1543" spans="1:12" x14ac:dyDescent="0.25">
      <c r="A1543">
        <v>1540</v>
      </c>
      <c r="B1543" t="s">
        <v>10125</v>
      </c>
      <c r="C1543" s="14" t="s">
        <v>10058</v>
      </c>
      <c r="D1543" t="s">
        <v>10059</v>
      </c>
      <c r="E1543">
        <v>1</v>
      </c>
      <c r="F1543">
        <f>SUMIFS('DAILY RECORDS'!$E$2:$E$19978,'DAILY RECORDS'!$B$2:$B$19978,C1543,'DAILY RECORDS'!$G$2:$G$19978,"INWARD")</f>
        <v>0</v>
      </c>
      <c r="G1543">
        <f>SUMIFS('DAILY RECORDS'!$E$2:$E$19978,'DAILY RECORDS'!$B$2:$B$19978,C1543,'DAILY RECORDS'!$G$2:$G$19978,"OUTWARD")</f>
        <v>0</v>
      </c>
      <c r="H1543">
        <f t="shared" si="24"/>
        <v>1</v>
      </c>
      <c r="I1543" t="s">
        <v>14</v>
      </c>
      <c r="J1543" t="s">
        <v>10126</v>
      </c>
      <c r="K1543" t="s">
        <v>1047</v>
      </c>
      <c r="L1543" s="124">
        <v>45755</v>
      </c>
    </row>
    <row r="1544" spans="1:12" x14ac:dyDescent="0.25">
      <c r="A1544">
        <v>1541</v>
      </c>
      <c r="B1544" t="s">
        <v>10125</v>
      </c>
      <c r="C1544" s="14" t="s">
        <v>10056</v>
      </c>
      <c r="D1544" t="s">
        <v>10057</v>
      </c>
      <c r="E1544">
        <v>1</v>
      </c>
      <c r="F1544">
        <f>SUMIFS('DAILY RECORDS'!$E$2:$E$19978,'DAILY RECORDS'!$B$2:$B$19978,C1544,'DAILY RECORDS'!$G$2:$G$19978,"INWARD")</f>
        <v>0</v>
      </c>
      <c r="G1544">
        <f>SUMIFS('DAILY RECORDS'!$E$2:$E$19978,'DAILY RECORDS'!$B$2:$B$19978,C1544,'DAILY RECORDS'!$G$2:$G$19978,"OUTWARD")</f>
        <v>0</v>
      </c>
      <c r="H1544">
        <f t="shared" si="24"/>
        <v>1</v>
      </c>
      <c r="I1544" t="s">
        <v>14</v>
      </c>
      <c r="J1544" t="s">
        <v>10126</v>
      </c>
      <c r="K1544" t="s">
        <v>1044</v>
      </c>
      <c r="L1544" s="124">
        <v>45755</v>
      </c>
    </row>
    <row r="1545" spans="1:12" x14ac:dyDescent="0.25">
      <c r="A1545">
        <v>1542</v>
      </c>
      <c r="C1545" s="14" t="s">
        <v>10461</v>
      </c>
      <c r="D1545" t="s">
        <v>10461</v>
      </c>
      <c r="E1545">
        <v>8</v>
      </c>
      <c r="F1545">
        <f>SUMIFS('DAILY RECORDS'!$E$2:$E$19978,'DAILY RECORDS'!$B$2:$B$19978,C1545,'DAILY RECORDS'!$G$2:$G$19978,"INWARD")</f>
        <v>0</v>
      </c>
      <c r="G1545">
        <f>SUMIFS('DAILY RECORDS'!$E$2:$E$19978,'DAILY RECORDS'!$B$2:$B$19978,C1545,'DAILY RECORDS'!$G$2:$G$19978,"OUTWARD")</f>
        <v>5</v>
      </c>
      <c r="H1545">
        <f t="shared" si="24"/>
        <v>3</v>
      </c>
      <c r="I1545" t="s">
        <v>14</v>
      </c>
      <c r="J1545" t="s">
        <v>10126</v>
      </c>
      <c r="K1545" t="s">
        <v>71</v>
      </c>
      <c r="L1545" s="124">
        <v>45752</v>
      </c>
    </row>
    <row r="1546" spans="1:12" x14ac:dyDescent="0.25">
      <c r="A1546">
        <v>1543</v>
      </c>
      <c r="B1546" t="s">
        <v>9992</v>
      </c>
      <c r="C1546" s="14" t="s">
        <v>9411</v>
      </c>
      <c r="D1546" t="s">
        <v>9412</v>
      </c>
      <c r="E1546">
        <v>18</v>
      </c>
      <c r="F1546">
        <f>SUMIFS('DAILY RECORDS'!$E$2:$E$19978,'DAILY RECORDS'!$B$2:$B$19978,C1546,'DAILY RECORDS'!$G$2:$G$19978,"INWARD")</f>
        <v>27</v>
      </c>
      <c r="G1546">
        <f>SUMIFS('DAILY RECORDS'!$E$2:$E$19978,'DAILY RECORDS'!$B$2:$B$19978,C1546,'DAILY RECORDS'!$G$2:$G$19978,"OUTWARD")</f>
        <v>42</v>
      </c>
      <c r="H1546">
        <f t="shared" si="24"/>
        <v>3</v>
      </c>
      <c r="I1546" t="s">
        <v>14</v>
      </c>
      <c r="J1546" t="s">
        <v>10126</v>
      </c>
      <c r="K1546" t="s">
        <v>138</v>
      </c>
      <c r="L1546" s="124"/>
    </row>
    <row r="1547" spans="1:12" x14ac:dyDescent="0.25">
      <c r="A1547">
        <v>1544</v>
      </c>
      <c r="B1547" t="s">
        <v>9992</v>
      </c>
      <c r="C1547" s="14" t="s">
        <v>10212</v>
      </c>
      <c r="D1547" t="s">
        <v>10213</v>
      </c>
      <c r="E1547">
        <v>0</v>
      </c>
      <c r="F1547">
        <f>SUMIFS('DAILY RECORDS'!$E$2:$E$19978,'DAILY RECORDS'!$B$2:$B$19978,C1547,'DAILY RECORDS'!$G$2:$G$19978,"INWARD")</f>
        <v>1</v>
      </c>
      <c r="G1547">
        <f>SUMIFS('DAILY RECORDS'!$E$2:$E$19978,'DAILY RECORDS'!$B$2:$B$19978,C1547,'DAILY RECORDS'!$G$2:$G$19978,"OUTWARD")</f>
        <v>0</v>
      </c>
      <c r="H1547">
        <f t="shared" si="24"/>
        <v>1</v>
      </c>
      <c r="I1547" t="s">
        <v>14</v>
      </c>
      <c r="J1547" t="s">
        <v>10126</v>
      </c>
      <c r="K1547" t="s">
        <v>133</v>
      </c>
      <c r="L1547" s="124"/>
    </row>
    <row r="1548" spans="1:12" x14ac:dyDescent="0.25">
      <c r="A1548">
        <v>1545</v>
      </c>
      <c r="B1548" t="s">
        <v>9992</v>
      </c>
      <c r="C1548" s="14" t="s">
        <v>10193</v>
      </c>
      <c r="D1548" t="s">
        <v>10214</v>
      </c>
      <c r="E1548">
        <v>400</v>
      </c>
      <c r="F1548">
        <f>SUMIFS('DAILY RECORDS'!$E$2:$E$19978,'DAILY RECORDS'!$B$2:$B$19978,C1548,'DAILY RECORDS'!$G$2:$G$19978,"INWARD")</f>
        <v>0</v>
      </c>
      <c r="G1548">
        <f>SUMIFS('DAILY RECORDS'!$E$2:$E$19978,'DAILY RECORDS'!$B$2:$B$19978,C1548,'DAILY RECORDS'!$G$2:$G$19978,"OUTWARD")</f>
        <v>0</v>
      </c>
      <c r="H1548">
        <f t="shared" si="24"/>
        <v>400</v>
      </c>
      <c r="I1548" t="s">
        <v>14</v>
      </c>
      <c r="J1548" t="s">
        <v>10126</v>
      </c>
      <c r="K1548" t="s">
        <v>120</v>
      </c>
      <c r="L1548" s="124"/>
    </row>
    <row r="1549" spans="1:12" x14ac:dyDescent="0.25">
      <c r="A1549">
        <v>1546</v>
      </c>
      <c r="B1549" t="s">
        <v>9992</v>
      </c>
      <c r="C1549" s="14" t="s">
        <v>10205</v>
      </c>
      <c r="D1549" t="s">
        <v>11140</v>
      </c>
      <c r="E1549">
        <v>31</v>
      </c>
      <c r="F1549">
        <f>SUMIFS('DAILY RECORDS'!$E$2:$E$19978,'DAILY RECORDS'!$B$2:$B$19978,C1549,'DAILY RECORDS'!$G$2:$G$19978,"INWARD")</f>
        <v>0</v>
      </c>
      <c r="G1549">
        <f>SUMIFS('DAILY RECORDS'!$E$2:$E$19978,'DAILY RECORDS'!$B$2:$B$19978,C1549,'DAILY RECORDS'!$G$2:$G$19978,"OUTWARD")</f>
        <v>10</v>
      </c>
      <c r="H1549">
        <f t="shared" si="24"/>
        <v>21</v>
      </c>
      <c r="I1549" t="s">
        <v>14</v>
      </c>
      <c r="J1549" t="s">
        <v>10126</v>
      </c>
      <c r="K1549" t="s">
        <v>187</v>
      </c>
      <c r="L1549" s="124"/>
    </row>
    <row r="1550" spans="1:12" x14ac:dyDescent="0.25">
      <c r="A1550">
        <v>1547</v>
      </c>
      <c r="B1550" t="s">
        <v>9992</v>
      </c>
      <c r="C1550" s="14" t="s">
        <v>9413</v>
      </c>
      <c r="D1550" t="s">
        <v>9416</v>
      </c>
      <c r="E1550">
        <v>12</v>
      </c>
      <c r="F1550">
        <f>SUMIFS('DAILY RECORDS'!$E$2:$E$19978,'DAILY RECORDS'!$B$2:$B$19978,C1550,'DAILY RECORDS'!$G$2:$G$19978,"INWARD")</f>
        <v>67</v>
      </c>
      <c r="G1550">
        <f>SUMIFS('DAILY RECORDS'!$E$2:$E$19978,'DAILY RECORDS'!$B$2:$B$19978,C1550,'DAILY RECORDS'!$G$2:$G$19978,"OUTWARD")</f>
        <v>79</v>
      </c>
      <c r="H1550">
        <f t="shared" si="24"/>
        <v>0</v>
      </c>
      <c r="I1550" t="s">
        <v>14</v>
      </c>
      <c r="J1550" t="s">
        <v>10126</v>
      </c>
      <c r="K1550" t="s">
        <v>168</v>
      </c>
      <c r="L1550" s="124"/>
    </row>
    <row r="1551" spans="1:12" x14ac:dyDescent="0.25">
      <c r="A1551">
        <v>1548</v>
      </c>
      <c r="B1551" t="s">
        <v>9992</v>
      </c>
      <c r="C1551" s="14" t="s">
        <v>10207</v>
      </c>
      <c r="D1551" t="s">
        <v>11141</v>
      </c>
      <c r="E1551">
        <v>361</v>
      </c>
      <c r="F1551">
        <f>SUMIFS('DAILY RECORDS'!$E$2:$E$19978,'DAILY RECORDS'!$B$2:$B$19978,C1551,'DAILY RECORDS'!$G$2:$G$19978,"INWARD")</f>
        <v>0</v>
      </c>
      <c r="G1551">
        <f>SUMIFS('DAILY RECORDS'!$E$2:$E$19978,'DAILY RECORDS'!$B$2:$B$19978,C1551,'DAILY RECORDS'!$G$2:$G$19978,"OUTWARD")</f>
        <v>0</v>
      </c>
      <c r="H1551">
        <f t="shared" si="24"/>
        <v>361</v>
      </c>
      <c r="I1551" t="s">
        <v>14</v>
      </c>
      <c r="J1551" t="s">
        <v>10126</v>
      </c>
      <c r="K1551" t="s">
        <v>163</v>
      </c>
      <c r="L1551" s="124"/>
    </row>
    <row r="1552" spans="1:12" x14ac:dyDescent="0.25">
      <c r="A1552">
        <v>1549</v>
      </c>
      <c r="B1552" t="s">
        <v>9988</v>
      </c>
      <c r="C1552" s="14" t="s">
        <v>10325</v>
      </c>
      <c r="D1552" t="s">
        <v>10325</v>
      </c>
      <c r="E1552">
        <v>6</v>
      </c>
      <c r="F1552">
        <f>SUMIFS('DAILY RECORDS'!$E$2:$E$19978,'DAILY RECORDS'!$B$2:$B$19978,C1552,'DAILY RECORDS'!$G$2:$G$19978,"INWARD")</f>
        <v>0</v>
      </c>
      <c r="G1552">
        <f>SUMIFS('DAILY RECORDS'!$E$2:$E$19978,'DAILY RECORDS'!$B$2:$B$19978,C1552,'DAILY RECORDS'!$G$2:$G$19978,"OUTWARD")</f>
        <v>0</v>
      </c>
      <c r="H1552">
        <f t="shared" si="24"/>
        <v>6</v>
      </c>
      <c r="I1552" t="s">
        <v>14</v>
      </c>
      <c r="J1552" t="s">
        <v>10126</v>
      </c>
      <c r="K1552" t="s">
        <v>151</v>
      </c>
      <c r="L1552" s="124">
        <v>45776</v>
      </c>
    </row>
    <row r="1553" spans="1:12" x14ac:dyDescent="0.25">
      <c r="A1553">
        <v>1550</v>
      </c>
      <c r="B1553" t="s">
        <v>9992</v>
      </c>
      <c r="C1553" s="14" t="s">
        <v>10208</v>
      </c>
      <c r="D1553" t="s">
        <v>10209</v>
      </c>
      <c r="E1553">
        <v>0</v>
      </c>
      <c r="F1553">
        <f>SUMIFS('DAILY RECORDS'!$E$2:$E$19978,'DAILY RECORDS'!$B$2:$B$19978,C1553,'DAILY RECORDS'!$G$2:$G$19978,"INWARD")</f>
        <v>17</v>
      </c>
      <c r="G1553">
        <f>SUMIFS('DAILY RECORDS'!$E$2:$E$19978,'DAILY RECORDS'!$B$2:$B$19978,C1553,'DAILY RECORDS'!$G$2:$G$19978,"OUTWARD")</f>
        <v>0</v>
      </c>
      <c r="H1553">
        <f t="shared" si="24"/>
        <v>17</v>
      </c>
      <c r="I1553" t="s">
        <v>14</v>
      </c>
      <c r="J1553" t="s">
        <v>10126</v>
      </c>
      <c r="K1553" t="s">
        <v>147</v>
      </c>
      <c r="L1553" s="124"/>
    </row>
    <row r="1554" spans="1:12" x14ac:dyDescent="0.25">
      <c r="A1554">
        <v>1551</v>
      </c>
      <c r="B1554" t="s">
        <v>9992</v>
      </c>
      <c r="C1554" s="14" t="s">
        <v>10210</v>
      </c>
      <c r="D1554" t="s">
        <v>10211</v>
      </c>
      <c r="E1554">
        <v>0</v>
      </c>
      <c r="F1554">
        <f>SUMIFS('DAILY RECORDS'!$E$2:$E$19978,'DAILY RECORDS'!$B$2:$B$19978,C1554,'DAILY RECORDS'!$G$2:$G$19978,"INWARD")</f>
        <v>57</v>
      </c>
      <c r="G1554">
        <f>SUMIFS('DAILY RECORDS'!$E$2:$E$19978,'DAILY RECORDS'!$B$2:$B$19978,C1554,'DAILY RECORDS'!$G$2:$G$19978,"OUTWARD")</f>
        <v>0</v>
      </c>
      <c r="H1554">
        <f t="shared" si="24"/>
        <v>57</v>
      </c>
      <c r="I1554" t="s">
        <v>14</v>
      </c>
      <c r="J1554" t="s">
        <v>10126</v>
      </c>
      <c r="K1554" t="s">
        <v>201</v>
      </c>
      <c r="L1554" s="124"/>
    </row>
    <row r="1555" spans="1:12" x14ac:dyDescent="0.25">
      <c r="A1555">
        <v>1552</v>
      </c>
      <c r="B1555" t="s">
        <v>9992</v>
      </c>
      <c r="C1555" s="14" t="s">
        <v>8349</v>
      </c>
      <c r="D1555" t="s">
        <v>8350</v>
      </c>
      <c r="E1555">
        <v>0</v>
      </c>
      <c r="F1555">
        <f>SUMIFS('DAILY RECORDS'!$E$2:$E$19978,'DAILY RECORDS'!$B$2:$B$19978,C1555,'DAILY RECORDS'!$G$2:$G$19978,"INWARD")</f>
        <v>41</v>
      </c>
      <c r="G1555">
        <f>SUMIFS('DAILY RECORDS'!$E$2:$E$19978,'DAILY RECORDS'!$B$2:$B$19978,C1555,'DAILY RECORDS'!$G$2:$G$19978,"OUTWARD")</f>
        <v>23</v>
      </c>
      <c r="H1555">
        <f t="shared" si="24"/>
        <v>18</v>
      </c>
      <c r="I1555" t="s">
        <v>14</v>
      </c>
      <c r="J1555" t="s">
        <v>10126</v>
      </c>
      <c r="L1555" s="124"/>
    </row>
    <row r="1556" spans="1:12" x14ac:dyDescent="0.25">
      <c r="A1556">
        <v>1553</v>
      </c>
      <c r="B1556" t="s">
        <v>9992</v>
      </c>
      <c r="C1556" s="14" t="s">
        <v>8343</v>
      </c>
      <c r="D1556" t="s">
        <v>8344</v>
      </c>
      <c r="E1556">
        <v>0</v>
      </c>
      <c r="F1556">
        <f>SUMIFS('DAILY RECORDS'!$E$2:$E$19978,'DAILY RECORDS'!$B$2:$B$19978,C1556,'DAILY RECORDS'!$G$2:$G$19978,"INWARD")</f>
        <v>8</v>
      </c>
      <c r="G1556">
        <f>SUMIFS('DAILY RECORDS'!$E$2:$E$19978,'DAILY RECORDS'!$B$2:$B$19978,C1556,'DAILY RECORDS'!$G$2:$G$19978,"OUTWARD")</f>
        <v>0</v>
      </c>
      <c r="H1556">
        <f t="shared" si="24"/>
        <v>8</v>
      </c>
      <c r="I1556" t="s">
        <v>14</v>
      </c>
      <c r="J1556" t="s">
        <v>10126</v>
      </c>
      <c r="L1556" s="124"/>
    </row>
    <row r="1557" spans="1:12" x14ac:dyDescent="0.25">
      <c r="A1557">
        <v>1554</v>
      </c>
      <c r="B1557" t="s">
        <v>9992</v>
      </c>
      <c r="C1557" s="14" t="s">
        <v>8354</v>
      </c>
      <c r="D1557" t="s">
        <v>10217</v>
      </c>
      <c r="E1557">
        <v>0</v>
      </c>
      <c r="F1557">
        <f>SUMIFS('DAILY RECORDS'!$E$2:$E$19978,'DAILY RECORDS'!$B$2:$B$19978,C1557,'DAILY RECORDS'!$G$2:$G$19978,"INWARD")</f>
        <v>3</v>
      </c>
      <c r="G1557">
        <f>SUMIFS('DAILY RECORDS'!$E$2:$E$19978,'DAILY RECORDS'!$B$2:$B$19978,C1557,'DAILY RECORDS'!$G$2:$G$19978,"OUTWARD")</f>
        <v>0</v>
      </c>
      <c r="H1557">
        <f t="shared" si="24"/>
        <v>3</v>
      </c>
      <c r="I1557" t="s">
        <v>14</v>
      </c>
      <c r="J1557" t="s">
        <v>10126</v>
      </c>
      <c r="L1557" s="124"/>
    </row>
    <row r="1558" spans="1:12" x14ac:dyDescent="0.25">
      <c r="A1558">
        <v>1555</v>
      </c>
      <c r="B1558" t="s">
        <v>9992</v>
      </c>
      <c r="C1558" s="14" t="s">
        <v>10215</v>
      </c>
      <c r="D1558" t="s">
        <v>8336</v>
      </c>
      <c r="E1558">
        <v>0</v>
      </c>
      <c r="F1558">
        <f>SUMIFS('DAILY RECORDS'!$E$2:$E$19978,'DAILY RECORDS'!$B$2:$B$19978,C1558,'DAILY RECORDS'!$G$2:$G$19978,"INWARD")</f>
        <v>23</v>
      </c>
      <c r="G1558">
        <f>SUMIFS('DAILY RECORDS'!$E$2:$E$19978,'DAILY RECORDS'!$B$2:$B$19978,C1558,'DAILY RECORDS'!$G$2:$G$19978,"OUTWARD")</f>
        <v>0</v>
      </c>
      <c r="H1558">
        <f t="shared" si="24"/>
        <v>23</v>
      </c>
      <c r="I1558" t="s">
        <v>14</v>
      </c>
      <c r="J1558" t="s">
        <v>10126</v>
      </c>
      <c r="L1558" s="124"/>
    </row>
    <row r="1559" spans="1:12" x14ac:dyDescent="0.25">
      <c r="A1559">
        <v>1556</v>
      </c>
      <c r="B1559" t="s">
        <v>9992</v>
      </c>
      <c r="C1559" s="14" t="s">
        <v>8347</v>
      </c>
      <c r="D1559" t="s">
        <v>8348</v>
      </c>
      <c r="E1559">
        <v>0</v>
      </c>
      <c r="F1559">
        <f>SUMIFS('DAILY RECORDS'!$E$2:$E$19978,'DAILY RECORDS'!$B$2:$B$19978,C1559,'DAILY RECORDS'!$G$2:$G$19978,"INWARD")</f>
        <v>7</v>
      </c>
      <c r="G1559">
        <f>SUMIFS('DAILY RECORDS'!$E$2:$E$19978,'DAILY RECORDS'!$B$2:$B$19978,C1559,'DAILY RECORDS'!$G$2:$G$19978,"OUTWARD")</f>
        <v>0</v>
      </c>
      <c r="H1559">
        <f t="shared" si="24"/>
        <v>7</v>
      </c>
      <c r="I1559" t="s">
        <v>14</v>
      </c>
      <c r="J1559" t="s">
        <v>10126</v>
      </c>
      <c r="L1559" s="124"/>
    </row>
    <row r="1560" spans="1:12" x14ac:dyDescent="0.25">
      <c r="A1560">
        <v>1557</v>
      </c>
      <c r="B1560" t="s">
        <v>9992</v>
      </c>
      <c r="C1560" s="14" t="s">
        <v>8353</v>
      </c>
      <c r="D1560" t="s">
        <v>10216</v>
      </c>
      <c r="E1560">
        <v>0</v>
      </c>
      <c r="F1560">
        <f>SUMIFS('DAILY RECORDS'!$E$2:$E$19978,'DAILY RECORDS'!$B$2:$B$19978,C1560,'DAILY RECORDS'!$G$2:$G$19978,"INWARD")</f>
        <v>19</v>
      </c>
      <c r="G1560">
        <f>SUMIFS('DAILY RECORDS'!$E$2:$E$19978,'DAILY RECORDS'!$B$2:$B$19978,C1560,'DAILY RECORDS'!$G$2:$G$19978,"OUTWARD")</f>
        <v>0</v>
      </c>
      <c r="H1560">
        <f t="shared" si="24"/>
        <v>19</v>
      </c>
      <c r="I1560" t="s">
        <v>14</v>
      </c>
      <c r="J1560" t="s">
        <v>10126</v>
      </c>
      <c r="L1560" s="124"/>
    </row>
    <row r="1561" spans="1:12" x14ac:dyDescent="0.25">
      <c r="A1561">
        <v>1558</v>
      </c>
      <c r="B1561" t="s">
        <v>9992</v>
      </c>
      <c r="C1561" s="14" t="s">
        <v>8341</v>
      </c>
      <c r="D1561" t="s">
        <v>8342</v>
      </c>
      <c r="E1561">
        <v>0</v>
      </c>
      <c r="F1561">
        <f>SUMIFS('DAILY RECORDS'!$E$2:$E$19978,'DAILY RECORDS'!$B$2:$B$19978,C1561,'DAILY RECORDS'!$G$2:$G$19978,"INWARD")</f>
        <v>186</v>
      </c>
      <c r="G1561">
        <f>SUMIFS('DAILY RECORDS'!$E$2:$E$19978,'DAILY RECORDS'!$B$2:$B$19978,C1561,'DAILY RECORDS'!$G$2:$G$19978,"OUTWARD")</f>
        <v>0</v>
      </c>
      <c r="H1561">
        <f t="shared" si="24"/>
        <v>186</v>
      </c>
      <c r="I1561" t="s">
        <v>14</v>
      </c>
      <c r="J1561" t="s">
        <v>10126</v>
      </c>
      <c r="L1561" s="124"/>
    </row>
    <row r="1562" spans="1:12" x14ac:dyDescent="0.25">
      <c r="A1562">
        <v>1559</v>
      </c>
      <c r="B1562" t="s">
        <v>9988</v>
      </c>
      <c r="C1562" s="14" t="s">
        <v>9881</v>
      </c>
      <c r="D1562" t="s">
        <v>10975</v>
      </c>
      <c r="E1562">
        <v>766</v>
      </c>
      <c r="F1562">
        <f>SUMIFS('DAILY RECORDS'!$E$2:$E$19978,'DAILY RECORDS'!$B$2:$B$19978,C1562,'DAILY RECORDS'!$G$2:$G$19978,"INWARD")</f>
        <v>0</v>
      </c>
      <c r="G1562">
        <f>SUMIFS('DAILY RECORDS'!$E$2:$E$19978,'DAILY RECORDS'!$B$2:$B$19978,C1562,'DAILY RECORDS'!$G$2:$G$19978,"OUTWARD")</f>
        <v>60</v>
      </c>
      <c r="H1562">
        <f t="shared" si="24"/>
        <v>706</v>
      </c>
      <c r="I1562" t="s">
        <v>14</v>
      </c>
      <c r="J1562" t="s">
        <v>9882</v>
      </c>
      <c r="K1562" t="s">
        <v>45</v>
      </c>
      <c r="L1562" s="124">
        <v>45719</v>
      </c>
    </row>
    <row r="1563" spans="1:12" x14ac:dyDescent="0.25">
      <c r="A1563">
        <v>1560</v>
      </c>
      <c r="B1563" t="s">
        <v>9988</v>
      </c>
      <c r="C1563" s="14" t="s">
        <v>9883</v>
      </c>
      <c r="D1563" t="s">
        <v>10773</v>
      </c>
      <c r="E1563">
        <v>180</v>
      </c>
      <c r="F1563">
        <f>SUMIFS('DAILY RECORDS'!$E$2:$E$19978,'DAILY RECORDS'!$B$2:$B$19978,C1563,'DAILY RECORDS'!$G$2:$G$19978,"INWARD")</f>
        <v>0</v>
      </c>
      <c r="G1563">
        <f>SUMIFS('DAILY RECORDS'!$E$2:$E$19978,'DAILY RECORDS'!$B$2:$B$19978,C1563,'DAILY RECORDS'!$G$2:$G$19978,"OUTWARD")</f>
        <v>114</v>
      </c>
      <c r="H1563">
        <f t="shared" si="24"/>
        <v>66</v>
      </c>
      <c r="I1563" t="s">
        <v>14</v>
      </c>
      <c r="J1563" t="s">
        <v>9882</v>
      </c>
      <c r="K1563" t="s">
        <v>48</v>
      </c>
      <c r="L1563" s="124">
        <v>45719</v>
      </c>
    </row>
    <row r="1564" spans="1:12" x14ac:dyDescent="0.25">
      <c r="A1564">
        <v>1561</v>
      </c>
      <c r="C1564" s="14" t="s">
        <v>9886</v>
      </c>
      <c r="D1564" t="s">
        <v>9886</v>
      </c>
      <c r="E1564">
        <v>359</v>
      </c>
      <c r="F1564">
        <f>SUMIFS('DAILY RECORDS'!$E$2:$E$19978,'DAILY RECORDS'!$B$2:$B$19978,C1564,'DAILY RECORDS'!$G$2:$G$19978,"INWARD")</f>
        <v>0</v>
      </c>
      <c r="G1564">
        <f>SUMIFS('DAILY RECORDS'!$E$2:$E$19978,'DAILY RECORDS'!$B$2:$B$19978,C1564,'DAILY RECORDS'!$G$2:$G$19978,"OUTWARD")</f>
        <v>0</v>
      </c>
      <c r="H1564">
        <f t="shared" si="24"/>
        <v>359</v>
      </c>
      <c r="I1564" t="s">
        <v>14</v>
      </c>
      <c r="J1564" t="s">
        <v>9882</v>
      </c>
      <c r="K1564" t="s">
        <v>38</v>
      </c>
      <c r="L1564" s="124">
        <v>45719</v>
      </c>
    </row>
    <row r="1565" spans="1:12" x14ac:dyDescent="0.25">
      <c r="A1565">
        <v>1562</v>
      </c>
      <c r="C1565" s="14" t="s">
        <v>9887</v>
      </c>
      <c r="D1565" t="s">
        <v>9887</v>
      </c>
      <c r="E1565">
        <v>250</v>
      </c>
      <c r="F1565">
        <f>SUMIFS('DAILY RECORDS'!$E$2:$E$19978,'DAILY RECORDS'!$B$2:$B$19978,C1565,'DAILY RECORDS'!$G$2:$G$19978,"INWARD")</f>
        <v>0</v>
      </c>
      <c r="G1565">
        <f>SUMIFS('DAILY RECORDS'!$E$2:$E$19978,'DAILY RECORDS'!$B$2:$B$19978,C1565,'DAILY RECORDS'!$G$2:$G$19978,"OUTWARD")</f>
        <v>0</v>
      </c>
      <c r="H1565">
        <f t="shared" si="24"/>
        <v>250</v>
      </c>
      <c r="I1565" t="s">
        <v>14</v>
      </c>
      <c r="J1565" t="s">
        <v>9882</v>
      </c>
      <c r="K1565" t="s">
        <v>40</v>
      </c>
      <c r="L1565" s="124">
        <v>45719</v>
      </c>
    </row>
    <row r="1566" spans="1:12" x14ac:dyDescent="0.25">
      <c r="A1566">
        <v>1563</v>
      </c>
      <c r="C1566" s="14" t="s">
        <v>9888</v>
      </c>
      <c r="D1566" t="s">
        <v>9888</v>
      </c>
      <c r="E1566">
        <v>322</v>
      </c>
      <c r="F1566">
        <f>SUMIFS('DAILY RECORDS'!$E$2:$E$19978,'DAILY RECORDS'!$B$2:$B$19978,C1566,'DAILY RECORDS'!$G$2:$G$19978,"INWARD")</f>
        <v>0</v>
      </c>
      <c r="G1566">
        <f>SUMIFS('DAILY RECORDS'!$E$2:$E$19978,'DAILY RECORDS'!$B$2:$B$19978,C1566,'DAILY RECORDS'!$G$2:$G$19978,"OUTWARD")</f>
        <v>0</v>
      </c>
      <c r="H1566">
        <f t="shared" si="24"/>
        <v>322</v>
      </c>
      <c r="I1566" t="s">
        <v>14</v>
      </c>
      <c r="J1566" t="s">
        <v>9882</v>
      </c>
      <c r="K1566" t="s">
        <v>32</v>
      </c>
      <c r="L1566" s="124">
        <v>45719</v>
      </c>
    </row>
    <row r="1567" spans="1:12" x14ac:dyDescent="0.25">
      <c r="A1567">
        <v>1564</v>
      </c>
      <c r="C1567" s="14" t="s">
        <v>9889</v>
      </c>
      <c r="D1567" t="s">
        <v>9889</v>
      </c>
      <c r="E1567">
        <v>96</v>
      </c>
      <c r="F1567">
        <f>SUMIFS('DAILY RECORDS'!$E$2:$E$19978,'DAILY RECORDS'!$B$2:$B$19978,C1567,'DAILY RECORDS'!$G$2:$G$19978,"INWARD")</f>
        <v>0</v>
      </c>
      <c r="G1567">
        <f>SUMIFS('DAILY RECORDS'!$E$2:$E$19978,'DAILY RECORDS'!$B$2:$B$19978,C1567,'DAILY RECORDS'!$G$2:$G$19978,"OUTWARD")</f>
        <v>11</v>
      </c>
      <c r="H1567">
        <f t="shared" si="24"/>
        <v>85</v>
      </c>
      <c r="I1567" t="s">
        <v>14</v>
      </c>
      <c r="J1567" t="s">
        <v>9882</v>
      </c>
      <c r="K1567" t="s">
        <v>32</v>
      </c>
      <c r="L1567" s="124">
        <v>45719</v>
      </c>
    </row>
    <row r="1568" spans="1:12" x14ac:dyDescent="0.25">
      <c r="A1568">
        <v>1565</v>
      </c>
      <c r="C1568" s="14" t="s">
        <v>9890</v>
      </c>
      <c r="D1568" t="s">
        <v>9890</v>
      </c>
      <c r="E1568">
        <v>282</v>
      </c>
      <c r="F1568">
        <f>SUMIFS('DAILY RECORDS'!$E$2:$E$19978,'DAILY RECORDS'!$B$2:$B$19978,C1568,'DAILY RECORDS'!$G$2:$G$19978,"INWARD")</f>
        <v>0</v>
      </c>
      <c r="G1568">
        <f>SUMIFS('DAILY RECORDS'!$E$2:$E$19978,'DAILY RECORDS'!$B$2:$B$19978,C1568,'DAILY RECORDS'!$G$2:$G$19978,"OUTWARD")</f>
        <v>0</v>
      </c>
      <c r="H1568">
        <f t="shared" si="24"/>
        <v>282</v>
      </c>
      <c r="I1568" t="s">
        <v>14</v>
      </c>
      <c r="J1568" t="s">
        <v>9882</v>
      </c>
      <c r="K1568" t="s">
        <v>834</v>
      </c>
      <c r="L1568" s="124">
        <v>45719</v>
      </c>
    </row>
    <row r="1569" spans="1:12" x14ac:dyDescent="0.25">
      <c r="A1569">
        <v>1566</v>
      </c>
      <c r="B1569" t="s">
        <v>9988</v>
      </c>
      <c r="C1569" s="14" t="s">
        <v>9891</v>
      </c>
      <c r="D1569" t="s">
        <v>10774</v>
      </c>
      <c r="E1569">
        <v>9</v>
      </c>
      <c r="F1569">
        <f>SUMIFS('DAILY RECORDS'!$E$2:$E$19978,'DAILY RECORDS'!$B$2:$B$19978,C1569,'DAILY RECORDS'!$G$2:$G$19978,"INWARD")</f>
        <v>0</v>
      </c>
      <c r="G1569">
        <f>SUMIFS('DAILY RECORDS'!$E$2:$E$19978,'DAILY RECORDS'!$B$2:$B$19978,C1569,'DAILY RECORDS'!$G$2:$G$19978,"OUTWARD")</f>
        <v>8</v>
      </c>
      <c r="H1569">
        <f t="shared" si="24"/>
        <v>1</v>
      </c>
      <c r="I1569" t="s">
        <v>14</v>
      </c>
      <c r="J1569" t="s">
        <v>9882</v>
      </c>
      <c r="K1569" t="s">
        <v>23</v>
      </c>
      <c r="L1569" s="124">
        <v>45719</v>
      </c>
    </row>
    <row r="1570" spans="1:12" x14ac:dyDescent="0.25">
      <c r="A1570">
        <v>1567</v>
      </c>
      <c r="C1570" s="14" t="s">
        <v>6696</v>
      </c>
      <c r="D1570" t="s">
        <v>6697</v>
      </c>
      <c r="E1570">
        <v>21</v>
      </c>
      <c r="F1570">
        <f>SUMIFS('DAILY RECORDS'!$E$2:$E$19978,'DAILY RECORDS'!$B$2:$B$19978,C1570,'DAILY RECORDS'!$G$2:$G$19978,"INWARD")</f>
        <v>0</v>
      </c>
      <c r="G1570">
        <f>SUMIFS('DAILY RECORDS'!$E$2:$E$19978,'DAILY RECORDS'!$B$2:$B$19978,C1570,'DAILY RECORDS'!$G$2:$G$19978,"OUTWARD")</f>
        <v>20</v>
      </c>
      <c r="H1570">
        <f t="shared" si="24"/>
        <v>1</v>
      </c>
      <c r="I1570" t="s">
        <v>14</v>
      </c>
      <c r="J1570" t="s">
        <v>9882</v>
      </c>
      <c r="K1570" t="s">
        <v>837</v>
      </c>
      <c r="L1570" s="124">
        <v>45719</v>
      </c>
    </row>
    <row r="1571" spans="1:12" x14ac:dyDescent="0.25">
      <c r="A1571">
        <v>1568</v>
      </c>
      <c r="C1571" s="14" t="s">
        <v>9892</v>
      </c>
      <c r="D1571" t="s">
        <v>9892</v>
      </c>
      <c r="E1571">
        <v>58</v>
      </c>
      <c r="F1571">
        <f>SUMIFS('DAILY RECORDS'!$E$2:$E$19978,'DAILY RECORDS'!$B$2:$B$19978,C1571,'DAILY RECORDS'!$G$2:$G$19978,"INWARD")</f>
        <v>0</v>
      </c>
      <c r="G1571">
        <f>SUMIFS('DAILY RECORDS'!$E$2:$E$19978,'DAILY RECORDS'!$B$2:$B$19978,C1571,'DAILY RECORDS'!$G$2:$G$19978,"OUTWARD")</f>
        <v>0</v>
      </c>
      <c r="H1571">
        <f t="shared" si="24"/>
        <v>58</v>
      </c>
      <c r="I1571" t="s">
        <v>14</v>
      </c>
      <c r="J1571" t="s">
        <v>9882</v>
      </c>
      <c r="K1571" t="s">
        <v>840</v>
      </c>
      <c r="L1571" s="124">
        <v>45719</v>
      </c>
    </row>
    <row r="1572" spans="1:12" x14ac:dyDescent="0.25">
      <c r="A1572">
        <v>1569</v>
      </c>
      <c r="C1572" s="14" t="s">
        <v>9893</v>
      </c>
      <c r="D1572" t="s">
        <v>9893</v>
      </c>
      <c r="E1572">
        <v>0</v>
      </c>
      <c r="F1572">
        <f>SUMIFS('DAILY RECORDS'!$E$2:$E$19978,'DAILY RECORDS'!$B$2:$B$19978,C1572,'DAILY RECORDS'!$G$2:$G$19978,"INWARD")</f>
        <v>0</v>
      </c>
      <c r="G1572">
        <f>SUMIFS('DAILY RECORDS'!$E$2:$E$19978,'DAILY RECORDS'!$B$2:$B$19978,C1572,'DAILY RECORDS'!$G$2:$G$19978,"OUTWARD")</f>
        <v>0</v>
      </c>
      <c r="H1572">
        <f t="shared" si="24"/>
        <v>0</v>
      </c>
      <c r="I1572" t="s">
        <v>14</v>
      </c>
      <c r="J1572" t="s">
        <v>9882</v>
      </c>
      <c r="K1572" t="s">
        <v>864</v>
      </c>
      <c r="L1572" s="124">
        <v>45719</v>
      </c>
    </row>
    <row r="1573" spans="1:12" x14ac:dyDescent="0.25">
      <c r="A1573">
        <v>1570</v>
      </c>
      <c r="B1573" t="s">
        <v>9988</v>
      </c>
      <c r="C1573" s="14" t="s">
        <v>9894</v>
      </c>
      <c r="D1573" t="s">
        <v>10775</v>
      </c>
      <c r="E1573">
        <v>172</v>
      </c>
      <c r="F1573">
        <f>SUMIFS('DAILY RECORDS'!$E$2:$E$19978,'DAILY RECORDS'!$B$2:$B$19978,C1573,'DAILY RECORDS'!$G$2:$G$19978,"INWARD")</f>
        <v>0</v>
      </c>
      <c r="G1573">
        <f>SUMIFS('DAILY RECORDS'!$E$2:$E$19978,'DAILY RECORDS'!$B$2:$B$19978,C1573,'DAILY RECORDS'!$G$2:$G$19978,"OUTWARD")</f>
        <v>0</v>
      </c>
      <c r="H1573">
        <f t="shared" si="24"/>
        <v>172</v>
      </c>
      <c r="I1573" t="s">
        <v>14</v>
      </c>
      <c r="J1573" t="s">
        <v>9882</v>
      </c>
      <c r="K1573" t="s">
        <v>16</v>
      </c>
      <c r="L1573" s="124">
        <v>45719</v>
      </c>
    </row>
    <row r="1574" spans="1:12" x14ac:dyDescent="0.25">
      <c r="A1574">
        <v>1571</v>
      </c>
      <c r="C1574" s="14" t="s">
        <v>9895</v>
      </c>
      <c r="D1574" t="s">
        <v>9895</v>
      </c>
      <c r="E1574">
        <v>81</v>
      </c>
      <c r="F1574">
        <f>SUMIFS('DAILY RECORDS'!$E$2:$E$19978,'DAILY RECORDS'!$B$2:$B$19978,C1574,'DAILY RECORDS'!$G$2:$G$19978,"INWARD")</f>
        <v>0</v>
      </c>
      <c r="G1574">
        <f>SUMIFS('DAILY RECORDS'!$E$2:$E$19978,'DAILY RECORDS'!$B$2:$B$19978,C1574,'DAILY RECORDS'!$G$2:$G$19978,"OUTWARD")</f>
        <v>0</v>
      </c>
      <c r="H1574">
        <f t="shared" si="24"/>
        <v>81</v>
      </c>
      <c r="I1574" t="s">
        <v>14</v>
      </c>
      <c r="J1574" t="s">
        <v>9882</v>
      </c>
      <c r="K1574" t="s">
        <v>26</v>
      </c>
      <c r="L1574" s="124">
        <v>45719</v>
      </c>
    </row>
    <row r="1575" spans="1:12" x14ac:dyDescent="0.25">
      <c r="A1575">
        <v>1572</v>
      </c>
      <c r="C1575" s="14" t="s">
        <v>9896</v>
      </c>
      <c r="D1575" t="s">
        <v>9896</v>
      </c>
      <c r="E1575">
        <v>382</v>
      </c>
      <c r="F1575">
        <f>SUMIFS('DAILY RECORDS'!$E$2:$E$19978,'DAILY RECORDS'!$B$2:$B$19978,C1575,'DAILY RECORDS'!$G$2:$G$19978,"INWARD")</f>
        <v>0</v>
      </c>
      <c r="G1575">
        <f>SUMIFS('DAILY RECORDS'!$E$2:$E$19978,'DAILY RECORDS'!$B$2:$B$19978,C1575,'DAILY RECORDS'!$G$2:$G$19978,"OUTWARD")</f>
        <v>0</v>
      </c>
      <c r="H1575">
        <f t="shared" si="24"/>
        <v>382</v>
      </c>
      <c r="I1575" t="s">
        <v>14</v>
      </c>
      <c r="J1575" t="s">
        <v>9882</v>
      </c>
      <c r="K1575" t="s">
        <v>695</v>
      </c>
      <c r="L1575" s="124">
        <v>45719</v>
      </c>
    </row>
    <row r="1576" spans="1:12" x14ac:dyDescent="0.25">
      <c r="A1576">
        <v>1573</v>
      </c>
      <c r="B1576" t="s">
        <v>9988</v>
      </c>
      <c r="C1576" s="14" t="s">
        <v>9897</v>
      </c>
      <c r="D1576" t="s">
        <v>9898</v>
      </c>
      <c r="E1576">
        <v>1997</v>
      </c>
      <c r="F1576">
        <f>SUMIFS('DAILY RECORDS'!$E$2:$E$19978,'DAILY RECORDS'!$B$2:$B$19978,C1576,'DAILY RECORDS'!$G$2:$G$19978,"INWARD")</f>
        <v>0</v>
      </c>
      <c r="G1576">
        <f>SUMIFS('DAILY RECORDS'!$E$2:$E$19978,'DAILY RECORDS'!$B$2:$B$19978,C1576,'DAILY RECORDS'!$G$2:$G$19978,"OUTWARD")</f>
        <v>0</v>
      </c>
      <c r="H1576">
        <f t="shared" si="24"/>
        <v>1997</v>
      </c>
      <c r="I1576" t="s">
        <v>14</v>
      </c>
      <c r="J1576" t="s">
        <v>9882</v>
      </c>
      <c r="K1576" t="s">
        <v>852</v>
      </c>
      <c r="L1576" s="124">
        <v>45719</v>
      </c>
    </row>
    <row r="1577" spans="1:12" x14ac:dyDescent="0.25">
      <c r="A1577">
        <v>1574</v>
      </c>
      <c r="C1577" s="14" t="s">
        <v>9899</v>
      </c>
      <c r="D1577" t="s">
        <v>9899</v>
      </c>
      <c r="E1577">
        <v>599</v>
      </c>
      <c r="F1577">
        <f>SUMIFS('DAILY RECORDS'!$E$2:$E$19978,'DAILY RECORDS'!$B$2:$B$19978,C1577,'DAILY RECORDS'!$G$2:$G$19978,"INWARD")</f>
        <v>0</v>
      </c>
      <c r="G1577">
        <f>SUMIFS('DAILY RECORDS'!$E$2:$E$19978,'DAILY RECORDS'!$B$2:$B$19978,C1577,'DAILY RECORDS'!$G$2:$G$19978,"OUTWARD")</f>
        <v>0</v>
      </c>
      <c r="H1577">
        <f t="shared" si="24"/>
        <v>599</v>
      </c>
      <c r="I1577" t="s">
        <v>14</v>
      </c>
      <c r="J1577" t="s">
        <v>9882</v>
      </c>
      <c r="K1577" t="s">
        <v>846</v>
      </c>
      <c r="L1577" s="124">
        <v>45719</v>
      </c>
    </row>
    <row r="1578" spans="1:12" x14ac:dyDescent="0.25">
      <c r="A1578">
        <v>1575</v>
      </c>
      <c r="C1578" s="14" t="s">
        <v>9900</v>
      </c>
      <c r="D1578" t="s">
        <v>9900</v>
      </c>
      <c r="E1578">
        <v>34</v>
      </c>
      <c r="F1578">
        <f>SUMIFS('DAILY RECORDS'!$E$2:$E$19978,'DAILY RECORDS'!$B$2:$B$19978,C1578,'DAILY RECORDS'!$G$2:$G$19978,"INWARD")</f>
        <v>0</v>
      </c>
      <c r="G1578">
        <f>SUMIFS('DAILY RECORDS'!$E$2:$E$19978,'DAILY RECORDS'!$B$2:$B$19978,C1578,'DAILY RECORDS'!$G$2:$G$19978,"OUTWARD")</f>
        <v>0</v>
      </c>
      <c r="H1578">
        <f t="shared" si="24"/>
        <v>34</v>
      </c>
      <c r="I1578" t="s">
        <v>14</v>
      </c>
      <c r="J1578" t="s">
        <v>9882</v>
      </c>
      <c r="K1578" t="s">
        <v>843</v>
      </c>
      <c r="L1578" s="124">
        <v>45719</v>
      </c>
    </row>
    <row r="1579" spans="1:12" x14ac:dyDescent="0.25">
      <c r="A1579">
        <v>1576</v>
      </c>
      <c r="C1579" s="14" t="s">
        <v>9901</v>
      </c>
      <c r="D1579" t="s">
        <v>9901</v>
      </c>
      <c r="E1579">
        <v>9</v>
      </c>
      <c r="F1579">
        <f>SUMIFS('DAILY RECORDS'!$E$2:$E$19978,'DAILY RECORDS'!$B$2:$B$19978,C1579,'DAILY RECORDS'!$G$2:$G$19978,"INWARD")</f>
        <v>0</v>
      </c>
      <c r="G1579">
        <f>SUMIFS('DAILY RECORDS'!$E$2:$E$19978,'DAILY RECORDS'!$B$2:$B$19978,C1579,'DAILY RECORDS'!$G$2:$G$19978,"OUTWARD")</f>
        <v>0</v>
      </c>
      <c r="H1579">
        <f t="shared" si="24"/>
        <v>9</v>
      </c>
      <c r="I1579" t="s">
        <v>14</v>
      </c>
      <c r="J1579" t="s">
        <v>9882</v>
      </c>
      <c r="K1579" t="s">
        <v>1028</v>
      </c>
      <c r="L1579" s="124">
        <v>45719</v>
      </c>
    </row>
    <row r="1580" spans="1:12" x14ac:dyDescent="0.25">
      <c r="A1580">
        <v>1577</v>
      </c>
      <c r="C1580" s="14" t="s">
        <v>9902</v>
      </c>
      <c r="D1580" t="s">
        <v>9902</v>
      </c>
      <c r="E1580">
        <v>0</v>
      </c>
      <c r="F1580">
        <f>SUMIFS('DAILY RECORDS'!$E$2:$E$19978,'DAILY RECORDS'!$B$2:$B$19978,C1580,'DAILY RECORDS'!$G$2:$G$19978,"INWARD")</f>
        <v>0</v>
      </c>
      <c r="G1580">
        <f>SUMIFS('DAILY RECORDS'!$E$2:$E$19978,'DAILY RECORDS'!$B$2:$B$19978,C1580,'DAILY RECORDS'!$G$2:$G$19978,"OUTWARD")</f>
        <v>0</v>
      </c>
      <c r="H1580">
        <f t="shared" si="24"/>
        <v>0</v>
      </c>
      <c r="I1580" t="s">
        <v>14</v>
      </c>
      <c r="J1580" t="s">
        <v>9882</v>
      </c>
      <c r="K1580" t="s">
        <v>1155</v>
      </c>
      <c r="L1580" s="124">
        <v>45719</v>
      </c>
    </row>
    <row r="1581" spans="1:12" x14ac:dyDescent="0.25">
      <c r="A1581">
        <v>1578</v>
      </c>
      <c r="C1581" s="14" t="s">
        <v>9903</v>
      </c>
      <c r="D1581" t="s">
        <v>9903</v>
      </c>
      <c r="E1581">
        <v>97</v>
      </c>
      <c r="F1581">
        <f>SUMIFS('DAILY RECORDS'!$E$2:$E$19978,'DAILY RECORDS'!$B$2:$B$19978,C1581,'DAILY RECORDS'!$G$2:$G$19978,"INWARD")</f>
        <v>0</v>
      </c>
      <c r="G1581">
        <f>SUMIFS('DAILY RECORDS'!$E$2:$E$19978,'DAILY RECORDS'!$B$2:$B$19978,C1581,'DAILY RECORDS'!$G$2:$G$19978,"OUTWARD")</f>
        <v>0</v>
      </c>
      <c r="H1581">
        <f t="shared" si="24"/>
        <v>97</v>
      </c>
      <c r="I1581" t="s">
        <v>14</v>
      </c>
      <c r="J1581" t="s">
        <v>9882</v>
      </c>
      <c r="K1581" t="s">
        <v>692</v>
      </c>
      <c r="L1581" s="124">
        <v>45719</v>
      </c>
    </row>
    <row r="1582" spans="1:12" x14ac:dyDescent="0.25">
      <c r="A1582">
        <v>1579</v>
      </c>
      <c r="C1582" s="14" t="s">
        <v>9904</v>
      </c>
      <c r="D1582" t="s">
        <v>9904</v>
      </c>
      <c r="E1582">
        <v>596</v>
      </c>
      <c r="F1582">
        <f>SUMIFS('DAILY RECORDS'!$E$2:$E$19978,'DAILY RECORDS'!$B$2:$B$19978,C1582,'DAILY RECORDS'!$G$2:$G$19978,"INWARD")</f>
        <v>0</v>
      </c>
      <c r="G1582">
        <f>SUMIFS('DAILY RECORDS'!$E$2:$E$19978,'DAILY RECORDS'!$B$2:$B$19978,C1582,'DAILY RECORDS'!$G$2:$G$19978,"OUTWARD")</f>
        <v>0</v>
      </c>
      <c r="H1582">
        <f t="shared" si="24"/>
        <v>596</v>
      </c>
      <c r="I1582" t="s">
        <v>14</v>
      </c>
      <c r="J1582" t="s">
        <v>9882</v>
      </c>
      <c r="K1582" t="s">
        <v>35</v>
      </c>
      <c r="L1582" s="124">
        <v>45719</v>
      </c>
    </row>
    <row r="1583" spans="1:12" x14ac:dyDescent="0.25">
      <c r="A1583">
        <v>1580</v>
      </c>
      <c r="C1583" s="14" t="s">
        <v>9905</v>
      </c>
      <c r="D1583" t="s">
        <v>9905</v>
      </c>
      <c r="E1583">
        <v>0</v>
      </c>
      <c r="F1583">
        <f>SUMIFS('DAILY RECORDS'!$E$2:$E$19978,'DAILY RECORDS'!$B$2:$B$19978,C1583,'DAILY RECORDS'!$G$2:$G$19978,"INWARD")</f>
        <v>0</v>
      </c>
      <c r="G1583">
        <f>SUMIFS('DAILY RECORDS'!$E$2:$E$19978,'DAILY RECORDS'!$B$2:$B$19978,C1583,'DAILY RECORDS'!$G$2:$G$19978,"OUTWARD")</f>
        <v>30</v>
      </c>
      <c r="H1583">
        <f t="shared" si="24"/>
        <v>-30</v>
      </c>
      <c r="I1583" t="s">
        <v>14</v>
      </c>
      <c r="J1583" t="s">
        <v>9882</v>
      </c>
      <c r="K1583" t="s">
        <v>54</v>
      </c>
      <c r="L1583" s="124">
        <v>45719</v>
      </c>
    </row>
    <row r="1584" spans="1:12" x14ac:dyDescent="0.25">
      <c r="A1584">
        <v>1581</v>
      </c>
      <c r="C1584" s="14" t="s">
        <v>9908</v>
      </c>
      <c r="D1584" t="s">
        <v>9908</v>
      </c>
      <c r="E1584">
        <v>122</v>
      </c>
      <c r="F1584">
        <f>SUMIFS('DAILY RECORDS'!$E$2:$E$19978,'DAILY RECORDS'!$B$2:$B$19978,C1584,'DAILY RECORDS'!$G$2:$G$19978,"INWARD")</f>
        <v>0</v>
      </c>
      <c r="G1584">
        <f>SUMIFS('DAILY RECORDS'!$E$2:$E$19978,'DAILY RECORDS'!$B$2:$B$19978,C1584,'DAILY RECORDS'!$G$2:$G$19978,"OUTWARD")</f>
        <v>6</v>
      </c>
      <c r="H1584">
        <f t="shared" si="24"/>
        <v>116</v>
      </c>
      <c r="I1584" t="s">
        <v>14</v>
      </c>
      <c r="J1584" t="s">
        <v>9882</v>
      </c>
      <c r="K1584" t="s">
        <v>776</v>
      </c>
      <c r="L1584" s="124">
        <v>45719</v>
      </c>
    </row>
    <row r="1585" spans="1:12" x14ac:dyDescent="0.25">
      <c r="A1585">
        <v>1582</v>
      </c>
      <c r="B1585" t="s">
        <v>9988</v>
      </c>
      <c r="C1585" s="14" t="s">
        <v>9910</v>
      </c>
      <c r="D1585" t="s">
        <v>9911</v>
      </c>
      <c r="E1585">
        <v>191</v>
      </c>
      <c r="F1585">
        <f>SUMIFS('DAILY RECORDS'!$E$2:$E$19978,'DAILY RECORDS'!$B$2:$B$19978,C1585,'DAILY RECORDS'!$G$2:$G$19978,"INWARD")</f>
        <v>94</v>
      </c>
      <c r="G1585">
        <f>SUMIFS('DAILY RECORDS'!$E$2:$E$19978,'DAILY RECORDS'!$B$2:$B$19978,C1585,'DAILY RECORDS'!$G$2:$G$19978,"OUTWARD")</f>
        <v>92</v>
      </c>
      <c r="H1585">
        <f t="shared" si="24"/>
        <v>193</v>
      </c>
      <c r="I1585" t="s">
        <v>14</v>
      </c>
      <c r="J1585" t="s">
        <v>9882</v>
      </c>
      <c r="K1585" t="s">
        <v>912</v>
      </c>
      <c r="L1585" s="124">
        <v>45719</v>
      </c>
    </row>
    <row r="1586" spans="1:12" x14ac:dyDescent="0.25">
      <c r="A1586">
        <v>1583</v>
      </c>
      <c r="C1586" s="14" t="s">
        <v>9909</v>
      </c>
      <c r="D1586" t="s">
        <v>9909</v>
      </c>
      <c r="E1586">
        <v>180</v>
      </c>
      <c r="F1586">
        <f>SUMIFS('DAILY RECORDS'!$E$2:$E$19978,'DAILY RECORDS'!$B$2:$B$19978,C1586,'DAILY RECORDS'!$G$2:$G$19978,"INWARD")</f>
        <v>94</v>
      </c>
      <c r="G1586">
        <f>SUMIFS('DAILY RECORDS'!$E$2:$E$19978,'DAILY RECORDS'!$B$2:$B$19978,C1586,'DAILY RECORDS'!$G$2:$G$19978,"OUTWARD")</f>
        <v>224</v>
      </c>
      <c r="H1586">
        <f t="shared" si="24"/>
        <v>50</v>
      </c>
      <c r="I1586" t="s">
        <v>25</v>
      </c>
      <c r="J1586" t="s">
        <v>9882</v>
      </c>
      <c r="K1586" t="s">
        <v>912</v>
      </c>
      <c r="L1586" s="124">
        <v>45719</v>
      </c>
    </row>
    <row r="1587" spans="1:12" x14ac:dyDescent="0.25">
      <c r="A1587">
        <v>1584</v>
      </c>
      <c r="C1587" s="14" t="s">
        <v>9913</v>
      </c>
      <c r="D1587" t="s">
        <v>9913</v>
      </c>
      <c r="E1587">
        <v>78</v>
      </c>
      <c r="F1587">
        <f>SUMIFS('DAILY RECORDS'!$E$2:$E$19978,'DAILY RECORDS'!$B$2:$B$19978,C1587,'DAILY RECORDS'!$G$2:$G$19978,"INWARD")</f>
        <v>0</v>
      </c>
      <c r="G1587">
        <f>SUMIFS('DAILY RECORDS'!$E$2:$E$19978,'DAILY RECORDS'!$B$2:$B$19978,C1587,'DAILY RECORDS'!$G$2:$G$19978,"OUTWARD")</f>
        <v>0</v>
      </c>
      <c r="H1587">
        <f t="shared" si="24"/>
        <v>78</v>
      </c>
      <c r="I1587" t="s">
        <v>14</v>
      </c>
      <c r="J1587" t="s">
        <v>9882</v>
      </c>
      <c r="K1587" t="s">
        <v>906</v>
      </c>
      <c r="L1587" s="124">
        <v>45719</v>
      </c>
    </row>
    <row r="1588" spans="1:12" x14ac:dyDescent="0.25">
      <c r="A1588">
        <v>1585</v>
      </c>
      <c r="C1588" s="14" t="s">
        <v>9912</v>
      </c>
      <c r="D1588" t="s">
        <v>9912</v>
      </c>
      <c r="E1588">
        <v>165</v>
      </c>
      <c r="F1588">
        <f>SUMIFS('DAILY RECORDS'!$E$2:$E$19978,'DAILY RECORDS'!$B$2:$B$19978,C1588,'DAILY RECORDS'!$G$2:$G$19978,"INWARD")</f>
        <v>0</v>
      </c>
      <c r="G1588">
        <f>SUMIFS('DAILY RECORDS'!$E$2:$E$19978,'DAILY RECORDS'!$B$2:$B$19978,C1588,'DAILY RECORDS'!$G$2:$G$19978,"OUTWARD")</f>
        <v>0</v>
      </c>
      <c r="H1588">
        <f t="shared" si="24"/>
        <v>165</v>
      </c>
      <c r="I1588" t="s">
        <v>14</v>
      </c>
      <c r="J1588" t="s">
        <v>9882</v>
      </c>
      <c r="K1588" t="s">
        <v>909</v>
      </c>
      <c r="L1588" s="124">
        <v>45719</v>
      </c>
    </row>
    <row r="1589" spans="1:12" x14ac:dyDescent="0.25">
      <c r="A1589">
        <v>1586</v>
      </c>
      <c r="B1589" t="s">
        <v>9988</v>
      </c>
      <c r="C1589" s="14" t="s">
        <v>9917</v>
      </c>
      <c r="D1589" t="s">
        <v>9918</v>
      </c>
      <c r="E1589">
        <v>28</v>
      </c>
      <c r="F1589">
        <f>SUMIFS('DAILY RECORDS'!$E$2:$E$19978,'DAILY RECORDS'!$B$2:$B$19978,C1589,'DAILY RECORDS'!$G$2:$G$19978,"INWARD")</f>
        <v>0</v>
      </c>
      <c r="G1589">
        <f>SUMIFS('DAILY RECORDS'!$E$2:$E$19978,'DAILY RECORDS'!$B$2:$B$19978,C1589,'DAILY RECORDS'!$G$2:$G$19978,"OUTWARD")</f>
        <v>68</v>
      </c>
      <c r="H1589">
        <f t="shared" si="24"/>
        <v>-40</v>
      </c>
      <c r="I1589" t="s">
        <v>14</v>
      </c>
      <c r="J1589" t="s">
        <v>9882</v>
      </c>
      <c r="K1589" t="s">
        <v>61</v>
      </c>
      <c r="L1589" s="124">
        <v>45719</v>
      </c>
    </row>
    <row r="1590" spans="1:12" x14ac:dyDescent="0.25">
      <c r="A1590">
        <v>1587</v>
      </c>
      <c r="C1590" s="14" t="s">
        <v>9919</v>
      </c>
      <c r="D1590" t="s">
        <v>9919</v>
      </c>
      <c r="E1590">
        <v>164</v>
      </c>
      <c r="F1590">
        <f>SUMIFS('DAILY RECORDS'!$E$2:$E$19978,'DAILY RECORDS'!$B$2:$B$19978,C1590,'DAILY RECORDS'!$G$2:$G$19978,"INWARD")</f>
        <v>0</v>
      </c>
      <c r="G1590">
        <f>SUMIFS('DAILY RECORDS'!$E$2:$E$19978,'DAILY RECORDS'!$B$2:$B$19978,C1590,'DAILY RECORDS'!$G$2:$G$19978,"OUTWARD")</f>
        <v>4</v>
      </c>
      <c r="H1590">
        <f t="shared" si="24"/>
        <v>160</v>
      </c>
      <c r="I1590" t="s">
        <v>14</v>
      </c>
      <c r="J1590" t="s">
        <v>9882</v>
      </c>
      <c r="K1590" t="s">
        <v>764</v>
      </c>
      <c r="L1590" s="124">
        <v>45719</v>
      </c>
    </row>
    <row r="1591" spans="1:12" x14ac:dyDescent="0.25">
      <c r="A1591">
        <v>1588</v>
      </c>
      <c r="C1591" s="14" t="s">
        <v>9920</v>
      </c>
      <c r="D1591" t="s">
        <v>9920</v>
      </c>
      <c r="E1591">
        <v>240</v>
      </c>
      <c r="F1591">
        <f>SUMIFS('DAILY RECORDS'!$E$2:$E$19978,'DAILY RECORDS'!$B$2:$B$19978,C1591,'DAILY RECORDS'!$G$2:$G$19978,"INWARD")</f>
        <v>0</v>
      </c>
      <c r="G1591">
        <f>SUMIFS('DAILY RECORDS'!$E$2:$E$19978,'DAILY RECORDS'!$B$2:$B$19978,C1591,'DAILY RECORDS'!$G$2:$G$19978,"OUTWARD")</f>
        <v>21</v>
      </c>
      <c r="H1591">
        <f t="shared" si="24"/>
        <v>219</v>
      </c>
      <c r="I1591" t="s">
        <v>14</v>
      </c>
      <c r="J1591" t="s">
        <v>9882</v>
      </c>
      <c r="K1591" t="s">
        <v>767</v>
      </c>
      <c r="L1591" s="124">
        <v>45719</v>
      </c>
    </row>
    <row r="1592" spans="1:12" x14ac:dyDescent="0.25">
      <c r="A1592">
        <v>1589</v>
      </c>
      <c r="C1592" s="14" t="s">
        <v>9921</v>
      </c>
      <c r="D1592" t="s">
        <v>9921</v>
      </c>
      <c r="E1592">
        <v>84</v>
      </c>
      <c r="F1592">
        <f>SUMIFS('DAILY RECORDS'!$E$2:$E$19978,'DAILY RECORDS'!$B$2:$B$19978,C1592,'DAILY RECORDS'!$G$2:$G$19978,"INWARD")</f>
        <v>0</v>
      </c>
      <c r="G1592">
        <f>SUMIFS('DAILY RECORDS'!$E$2:$E$19978,'DAILY RECORDS'!$B$2:$B$19978,C1592,'DAILY RECORDS'!$G$2:$G$19978,"OUTWARD")</f>
        <v>3</v>
      </c>
      <c r="H1592">
        <f t="shared" si="24"/>
        <v>81</v>
      </c>
      <c r="I1592" t="s">
        <v>14</v>
      </c>
      <c r="J1592" t="s">
        <v>9882</v>
      </c>
      <c r="K1592" t="s">
        <v>55</v>
      </c>
      <c r="L1592" s="124">
        <v>45719</v>
      </c>
    </row>
    <row r="1593" spans="1:12" x14ac:dyDescent="0.25">
      <c r="A1593">
        <v>1590</v>
      </c>
      <c r="C1593" s="14" t="s">
        <v>9922</v>
      </c>
      <c r="D1593" t="s">
        <v>9922</v>
      </c>
      <c r="E1593">
        <v>88</v>
      </c>
      <c r="F1593">
        <f>SUMIFS('DAILY RECORDS'!$E$2:$E$19978,'DAILY RECORDS'!$B$2:$B$19978,C1593,'DAILY RECORDS'!$G$2:$G$19978,"INWARD")</f>
        <v>0</v>
      </c>
      <c r="G1593">
        <f>SUMIFS('DAILY RECORDS'!$E$2:$E$19978,'DAILY RECORDS'!$B$2:$B$19978,C1593,'DAILY RECORDS'!$G$2:$G$19978,"OUTWARD")</f>
        <v>4</v>
      </c>
      <c r="H1593">
        <f t="shared" si="24"/>
        <v>84</v>
      </c>
      <c r="I1593" t="s">
        <v>14</v>
      </c>
      <c r="J1593" t="s">
        <v>9882</v>
      </c>
      <c r="K1593" t="s">
        <v>1021</v>
      </c>
      <c r="L1593" s="124">
        <v>45719</v>
      </c>
    </row>
    <row r="1594" spans="1:12" x14ac:dyDescent="0.25">
      <c r="A1594">
        <v>1591</v>
      </c>
      <c r="B1594" t="s">
        <v>9988</v>
      </c>
      <c r="C1594" s="14" t="s">
        <v>9923</v>
      </c>
      <c r="D1594" t="s">
        <v>9924</v>
      </c>
      <c r="E1594">
        <v>459</v>
      </c>
      <c r="F1594">
        <f>SUMIFS('DAILY RECORDS'!$E$2:$E$19978,'DAILY RECORDS'!$B$2:$B$19978,C1594,'DAILY RECORDS'!$G$2:$G$19978,"INWARD")</f>
        <v>0</v>
      </c>
      <c r="G1594">
        <f>SUMIFS('DAILY RECORDS'!$E$2:$E$19978,'DAILY RECORDS'!$B$2:$B$19978,C1594,'DAILY RECORDS'!$G$2:$G$19978,"OUTWARD")</f>
        <v>150</v>
      </c>
      <c r="H1594">
        <f t="shared" si="24"/>
        <v>309</v>
      </c>
      <c r="I1594" t="s">
        <v>14</v>
      </c>
      <c r="J1594" t="s">
        <v>9882</v>
      </c>
      <c r="K1594" t="s">
        <v>761</v>
      </c>
      <c r="L1594" s="124">
        <v>45719</v>
      </c>
    </row>
    <row r="1595" spans="1:12" x14ac:dyDescent="0.25">
      <c r="A1595">
        <v>1592</v>
      </c>
      <c r="B1595" t="s">
        <v>9988</v>
      </c>
      <c r="C1595" s="14" t="s">
        <v>9925</v>
      </c>
      <c r="D1595" t="s">
        <v>9926</v>
      </c>
      <c r="E1595">
        <v>11</v>
      </c>
      <c r="F1595">
        <f>SUMIFS('DAILY RECORDS'!$E$2:$E$19978,'DAILY RECORDS'!$B$2:$B$19978,C1595,'DAILY RECORDS'!$G$2:$G$19978,"INWARD")</f>
        <v>0</v>
      </c>
      <c r="G1595">
        <f>SUMIFS('DAILY RECORDS'!$E$2:$E$19978,'DAILY RECORDS'!$B$2:$B$19978,C1595,'DAILY RECORDS'!$G$2:$G$19978,"OUTWARD")</f>
        <v>0</v>
      </c>
      <c r="H1595">
        <f t="shared" si="24"/>
        <v>11</v>
      </c>
      <c r="I1595" t="s">
        <v>14</v>
      </c>
      <c r="J1595" t="s">
        <v>9882</v>
      </c>
      <c r="K1595" t="s">
        <v>1009</v>
      </c>
      <c r="L1595" s="124">
        <v>45719</v>
      </c>
    </row>
    <row r="1596" spans="1:12" x14ac:dyDescent="0.25">
      <c r="A1596">
        <v>1593</v>
      </c>
      <c r="C1596" s="14" t="s">
        <v>9927</v>
      </c>
      <c r="D1596" t="s">
        <v>9927</v>
      </c>
      <c r="E1596">
        <v>188</v>
      </c>
      <c r="F1596">
        <f>SUMIFS('DAILY RECORDS'!$E$2:$E$19978,'DAILY RECORDS'!$B$2:$B$19978,C1596,'DAILY RECORDS'!$G$2:$G$19978,"INWARD")</f>
        <v>0</v>
      </c>
      <c r="G1596">
        <f>SUMIFS('DAILY RECORDS'!$E$2:$E$19978,'DAILY RECORDS'!$B$2:$B$19978,C1596,'DAILY RECORDS'!$G$2:$G$19978,"OUTWARD")</f>
        <v>0</v>
      </c>
      <c r="H1596">
        <f t="shared" si="24"/>
        <v>188</v>
      </c>
      <c r="I1596" t="s">
        <v>14</v>
      </c>
      <c r="J1596" t="s">
        <v>9882</v>
      </c>
      <c r="K1596" t="s">
        <v>1012</v>
      </c>
      <c r="L1596" s="124">
        <v>45719</v>
      </c>
    </row>
    <row r="1597" spans="1:12" x14ac:dyDescent="0.25">
      <c r="A1597">
        <v>1594</v>
      </c>
      <c r="C1597" s="14" t="s">
        <v>9928</v>
      </c>
      <c r="D1597" t="s">
        <v>9928</v>
      </c>
      <c r="E1597">
        <v>877</v>
      </c>
      <c r="F1597">
        <f>SUMIFS('DAILY RECORDS'!$E$2:$E$19978,'DAILY RECORDS'!$B$2:$B$19978,C1597,'DAILY RECORDS'!$G$2:$G$19978,"INWARD")</f>
        <v>0</v>
      </c>
      <c r="G1597">
        <f>SUMIFS('DAILY RECORDS'!$E$2:$E$19978,'DAILY RECORDS'!$B$2:$B$19978,C1597,'DAILY RECORDS'!$G$2:$G$19978,"OUTWARD")</f>
        <v>0</v>
      </c>
      <c r="H1597">
        <f t="shared" si="24"/>
        <v>877</v>
      </c>
      <c r="I1597" t="s">
        <v>14</v>
      </c>
      <c r="J1597" t="s">
        <v>9882</v>
      </c>
      <c r="K1597" t="s">
        <v>1006</v>
      </c>
      <c r="L1597" s="124">
        <v>45719</v>
      </c>
    </row>
    <row r="1598" spans="1:12" x14ac:dyDescent="0.25">
      <c r="A1598">
        <v>1595</v>
      </c>
      <c r="C1598" s="14" t="s">
        <v>9929</v>
      </c>
      <c r="D1598" t="s">
        <v>9929</v>
      </c>
      <c r="E1598">
        <v>1584</v>
      </c>
      <c r="F1598">
        <f>SUMIFS('DAILY RECORDS'!$E$2:$E$19978,'DAILY RECORDS'!$B$2:$B$19978,C1598,'DAILY RECORDS'!$G$2:$G$19978,"INWARD")</f>
        <v>0</v>
      </c>
      <c r="G1598">
        <f>SUMIFS('DAILY RECORDS'!$E$2:$E$19978,'DAILY RECORDS'!$B$2:$B$19978,C1598,'DAILY RECORDS'!$G$2:$G$19978,"OUTWARD")</f>
        <v>0</v>
      </c>
      <c r="H1598">
        <f t="shared" si="24"/>
        <v>1584</v>
      </c>
      <c r="I1598" t="s">
        <v>14</v>
      </c>
      <c r="J1598" t="s">
        <v>9882</v>
      </c>
      <c r="K1598" t="s">
        <v>1000</v>
      </c>
      <c r="L1598" s="124">
        <v>45719</v>
      </c>
    </row>
    <row r="1599" spans="1:12" x14ac:dyDescent="0.25">
      <c r="A1599">
        <v>1596</v>
      </c>
      <c r="B1599" t="s">
        <v>9988</v>
      </c>
      <c r="C1599" s="14" t="s">
        <v>8451</v>
      </c>
      <c r="D1599" t="s">
        <v>9022</v>
      </c>
      <c r="E1599">
        <v>224</v>
      </c>
      <c r="F1599">
        <f>SUMIFS('DAILY RECORDS'!$E$2:$E$19978,'DAILY RECORDS'!$B$2:$B$19978,C1599,'DAILY RECORDS'!$G$2:$G$19978,"INWARD")</f>
        <v>132</v>
      </c>
      <c r="G1599">
        <f>SUMIFS('DAILY RECORDS'!$E$2:$E$19978,'DAILY RECORDS'!$B$2:$B$19978,C1599,'DAILY RECORDS'!$G$2:$G$19978,"OUTWARD")</f>
        <v>143</v>
      </c>
      <c r="H1599">
        <f t="shared" si="24"/>
        <v>213</v>
      </c>
      <c r="I1599" t="s">
        <v>14</v>
      </c>
      <c r="J1599" t="s">
        <v>9882</v>
      </c>
      <c r="K1599" t="s">
        <v>753</v>
      </c>
      <c r="L1599" s="124">
        <v>45719</v>
      </c>
    </row>
    <row r="1600" spans="1:12" x14ac:dyDescent="0.25">
      <c r="A1600">
        <v>1597</v>
      </c>
      <c r="C1600" s="14" t="s">
        <v>9862</v>
      </c>
      <c r="D1600" t="s">
        <v>9862</v>
      </c>
      <c r="E1600">
        <v>104</v>
      </c>
      <c r="F1600">
        <f>SUMIFS('DAILY RECORDS'!$E$2:$E$19978,'DAILY RECORDS'!$B$2:$B$19978,C1600,'DAILY RECORDS'!$G$2:$G$19978,"INWARD")</f>
        <v>0</v>
      </c>
      <c r="G1600">
        <f>SUMIFS('DAILY RECORDS'!$E$2:$E$19978,'DAILY RECORDS'!$B$2:$B$19978,C1600,'DAILY RECORDS'!$G$2:$G$19978,"OUTWARD")</f>
        <v>0</v>
      </c>
      <c r="H1600">
        <f t="shared" si="24"/>
        <v>104</v>
      </c>
      <c r="I1600" t="s">
        <v>14</v>
      </c>
      <c r="J1600" t="s">
        <v>9882</v>
      </c>
      <c r="K1600" t="s">
        <v>756</v>
      </c>
      <c r="L1600" s="124">
        <v>45719</v>
      </c>
    </row>
    <row r="1601" spans="1:12" x14ac:dyDescent="0.25">
      <c r="A1601">
        <v>1598</v>
      </c>
      <c r="C1601" s="14" t="s">
        <v>9930</v>
      </c>
      <c r="D1601" t="s">
        <v>9930</v>
      </c>
      <c r="E1601">
        <v>98</v>
      </c>
      <c r="F1601">
        <f>SUMIFS('DAILY RECORDS'!$E$2:$E$19978,'DAILY RECORDS'!$B$2:$B$19978,C1601,'DAILY RECORDS'!$G$2:$G$19978,"INWARD")</f>
        <v>0</v>
      </c>
      <c r="G1601">
        <f>SUMIFS('DAILY RECORDS'!$E$2:$E$19978,'DAILY RECORDS'!$B$2:$B$19978,C1601,'DAILY RECORDS'!$G$2:$G$19978,"OUTWARD")</f>
        <v>0</v>
      </c>
      <c r="H1601">
        <f t="shared" si="24"/>
        <v>98</v>
      </c>
      <c r="I1601" t="s">
        <v>14</v>
      </c>
      <c r="J1601" t="s">
        <v>9882</v>
      </c>
      <c r="K1601" t="s">
        <v>58</v>
      </c>
      <c r="L1601" s="124">
        <v>45719</v>
      </c>
    </row>
    <row r="1602" spans="1:12" x14ac:dyDescent="0.25">
      <c r="A1602">
        <v>1600</v>
      </c>
      <c r="C1602" s="14" t="s">
        <v>9931</v>
      </c>
      <c r="D1602" t="s">
        <v>9931</v>
      </c>
      <c r="E1602">
        <v>27</v>
      </c>
      <c r="F1602">
        <f>SUMIFS('DAILY RECORDS'!$E$2:$E$19978,'DAILY RECORDS'!$B$2:$B$19978,C1602,'DAILY RECORDS'!$G$2:$G$19978,"INWARD")</f>
        <v>0</v>
      </c>
      <c r="G1602">
        <f>SUMIFS('DAILY RECORDS'!$E$2:$E$19978,'DAILY RECORDS'!$B$2:$B$19978,C1602,'DAILY RECORDS'!$G$2:$G$19978,"OUTWARD")</f>
        <v>0</v>
      </c>
      <c r="H1602">
        <f t="shared" si="24"/>
        <v>27</v>
      </c>
      <c r="I1602" t="s">
        <v>14</v>
      </c>
      <c r="J1602" t="s">
        <v>9882</v>
      </c>
      <c r="K1602" t="s">
        <v>730</v>
      </c>
      <c r="L1602" s="124">
        <v>45719</v>
      </c>
    </row>
    <row r="1603" spans="1:12" x14ac:dyDescent="0.25">
      <c r="A1603">
        <v>1601</v>
      </c>
      <c r="C1603" s="14" t="s">
        <v>9932</v>
      </c>
      <c r="D1603" t="s">
        <v>9932</v>
      </c>
      <c r="E1603">
        <v>25</v>
      </c>
      <c r="F1603">
        <f>SUMIFS('DAILY RECORDS'!$E$2:$E$19978,'DAILY RECORDS'!$B$2:$B$19978,C1603,'DAILY RECORDS'!$G$2:$G$19978,"INWARD")</f>
        <v>0</v>
      </c>
      <c r="G1603">
        <f>SUMIFS('DAILY RECORDS'!$E$2:$E$19978,'DAILY RECORDS'!$B$2:$B$19978,C1603,'DAILY RECORDS'!$G$2:$G$19978,"OUTWARD")</f>
        <v>0</v>
      </c>
      <c r="H1603">
        <f t="shared" si="24"/>
        <v>25</v>
      </c>
      <c r="I1603" t="s">
        <v>14</v>
      </c>
      <c r="J1603" t="s">
        <v>9882</v>
      </c>
      <c r="K1603" t="s">
        <v>733</v>
      </c>
      <c r="L1603" s="124">
        <v>45719</v>
      </c>
    </row>
    <row r="1604" spans="1:12" x14ac:dyDescent="0.25">
      <c r="A1604">
        <v>1602</v>
      </c>
      <c r="C1604" s="14" t="s">
        <v>10731</v>
      </c>
      <c r="D1604" t="s">
        <v>10731</v>
      </c>
      <c r="E1604">
        <v>59</v>
      </c>
      <c r="F1604">
        <f>SUMIFS('DAILY RECORDS'!$E$2:$E$19978,'DAILY RECORDS'!$B$2:$B$19978,C1604,'DAILY RECORDS'!$G$2:$G$19978,"INWARD")</f>
        <v>0</v>
      </c>
      <c r="G1604">
        <f>SUMIFS('DAILY RECORDS'!$E$2:$E$19978,'DAILY RECORDS'!$B$2:$B$19978,C1604,'DAILY RECORDS'!$G$2:$G$19978,"OUTWARD")</f>
        <v>6</v>
      </c>
      <c r="H1604">
        <f t="shared" ref="H1604:H1667" si="25">(E1604+F1604)-G1604</f>
        <v>53</v>
      </c>
      <c r="I1604" t="s">
        <v>25</v>
      </c>
      <c r="J1604" t="s">
        <v>9882</v>
      </c>
      <c r="K1604" t="s">
        <v>806</v>
      </c>
      <c r="L1604" s="124"/>
    </row>
    <row r="1605" spans="1:12" x14ac:dyDescent="0.25">
      <c r="A1605">
        <v>1603</v>
      </c>
      <c r="C1605" s="14" t="s">
        <v>10730</v>
      </c>
      <c r="D1605" t="s">
        <v>10730</v>
      </c>
      <c r="E1605">
        <v>7</v>
      </c>
      <c r="F1605">
        <f>SUMIFS('DAILY RECORDS'!$E$2:$E$19978,'DAILY RECORDS'!$B$2:$B$19978,C1605,'DAILY RECORDS'!$G$2:$G$19978,"INWARD")</f>
        <v>0</v>
      </c>
      <c r="G1605">
        <f>SUMIFS('DAILY RECORDS'!$E$2:$E$19978,'DAILY RECORDS'!$B$2:$B$19978,C1605,'DAILY RECORDS'!$G$2:$G$19978,"OUTWARD")</f>
        <v>4</v>
      </c>
      <c r="H1605">
        <f t="shared" si="25"/>
        <v>3</v>
      </c>
      <c r="I1605" t="s">
        <v>25</v>
      </c>
      <c r="J1605" t="s">
        <v>9882</v>
      </c>
      <c r="K1605" t="s">
        <v>77</v>
      </c>
      <c r="L1605" s="124"/>
    </row>
    <row r="1606" spans="1:12" x14ac:dyDescent="0.25">
      <c r="A1606">
        <v>1604</v>
      </c>
      <c r="C1606" s="14" t="s">
        <v>9947</v>
      </c>
      <c r="D1606" t="s">
        <v>9947</v>
      </c>
      <c r="E1606">
        <v>473</v>
      </c>
      <c r="F1606">
        <f>SUMIFS('DAILY RECORDS'!$E$2:$E$19978,'DAILY RECORDS'!$B$2:$B$19978,C1606,'DAILY RECORDS'!$G$2:$G$19978,"INWARD")</f>
        <v>0</v>
      </c>
      <c r="G1606">
        <f>SUMIFS('DAILY RECORDS'!$E$2:$E$19978,'DAILY RECORDS'!$B$2:$B$19978,C1606,'DAILY RECORDS'!$G$2:$G$19978,"OUTWARD")</f>
        <v>20</v>
      </c>
      <c r="H1606">
        <f t="shared" si="25"/>
        <v>453</v>
      </c>
      <c r="I1606" t="s">
        <v>14</v>
      </c>
      <c r="J1606" t="s">
        <v>9882</v>
      </c>
      <c r="K1606" t="s">
        <v>138</v>
      </c>
      <c r="L1606" s="124">
        <v>45719</v>
      </c>
    </row>
    <row r="1607" spans="1:12" x14ac:dyDescent="0.25">
      <c r="A1607">
        <v>1605</v>
      </c>
      <c r="B1607" t="s">
        <v>9988</v>
      </c>
      <c r="C1607" s="14" t="s">
        <v>9948</v>
      </c>
      <c r="D1607" t="s">
        <v>9949</v>
      </c>
      <c r="E1607">
        <v>1047</v>
      </c>
      <c r="F1607">
        <f>SUMIFS('DAILY RECORDS'!$E$2:$E$19978,'DAILY RECORDS'!$B$2:$B$19978,C1607,'DAILY RECORDS'!$G$2:$G$19978,"INWARD")</f>
        <v>0</v>
      </c>
      <c r="G1607">
        <f>SUMIFS('DAILY RECORDS'!$E$2:$E$19978,'DAILY RECORDS'!$B$2:$B$19978,C1607,'DAILY RECORDS'!$G$2:$G$19978,"OUTWARD")</f>
        <v>22</v>
      </c>
      <c r="H1607">
        <f t="shared" si="25"/>
        <v>1025</v>
      </c>
      <c r="I1607" t="s">
        <v>14</v>
      </c>
      <c r="J1607" t="s">
        <v>9882</v>
      </c>
      <c r="K1607" t="s">
        <v>133</v>
      </c>
      <c r="L1607" s="124">
        <v>45719</v>
      </c>
    </row>
    <row r="1608" spans="1:12" x14ac:dyDescent="0.25">
      <c r="A1608">
        <v>1606</v>
      </c>
      <c r="B1608" t="s">
        <v>9988</v>
      </c>
      <c r="C1608" s="14" t="s">
        <v>9388</v>
      </c>
      <c r="D1608" t="s">
        <v>10777</v>
      </c>
      <c r="E1608">
        <v>413</v>
      </c>
      <c r="F1608">
        <f>SUMIFS('DAILY RECORDS'!$E$2:$E$19978,'DAILY RECORDS'!$B$2:$B$19978,C1608,'DAILY RECORDS'!$G$2:$G$19978,"INWARD")</f>
        <v>0</v>
      </c>
      <c r="G1608">
        <f>SUMIFS('DAILY RECORDS'!$E$2:$E$19978,'DAILY RECORDS'!$B$2:$B$19978,C1608,'DAILY RECORDS'!$G$2:$G$19978,"OUTWARD")</f>
        <v>61</v>
      </c>
      <c r="H1608">
        <f t="shared" si="25"/>
        <v>352</v>
      </c>
      <c r="I1608" t="s">
        <v>14</v>
      </c>
      <c r="J1608" t="s">
        <v>9882</v>
      </c>
      <c r="K1608" t="s">
        <v>120</v>
      </c>
      <c r="L1608" s="124">
        <v>45719</v>
      </c>
    </row>
    <row r="1609" spans="1:12" x14ac:dyDescent="0.25">
      <c r="A1609">
        <v>1607</v>
      </c>
      <c r="B1609" t="s">
        <v>9988</v>
      </c>
      <c r="C1609" s="14" t="s">
        <v>9950</v>
      </c>
      <c r="D1609" t="s">
        <v>10778</v>
      </c>
      <c r="E1609">
        <v>400</v>
      </c>
      <c r="F1609">
        <f>SUMIFS('DAILY RECORDS'!$E$2:$E$19978,'DAILY RECORDS'!$B$2:$B$19978,C1609,'DAILY RECORDS'!$G$2:$G$19978,"INWARD")</f>
        <v>0</v>
      </c>
      <c r="G1609">
        <f>SUMIFS('DAILY RECORDS'!$E$2:$E$19978,'DAILY RECORDS'!$B$2:$B$19978,C1609,'DAILY RECORDS'!$G$2:$G$19978,"OUTWARD")</f>
        <v>0</v>
      </c>
      <c r="H1609">
        <f t="shared" si="25"/>
        <v>400</v>
      </c>
      <c r="I1609" t="s">
        <v>14</v>
      </c>
      <c r="J1609" t="s">
        <v>9882</v>
      </c>
      <c r="K1609" t="s">
        <v>123</v>
      </c>
      <c r="L1609" s="124">
        <v>45719</v>
      </c>
    </row>
    <row r="1610" spans="1:12" x14ac:dyDescent="0.25">
      <c r="A1610">
        <v>1608</v>
      </c>
      <c r="C1610" s="14" t="s">
        <v>9938</v>
      </c>
      <c r="D1610" t="s">
        <v>9938</v>
      </c>
      <c r="E1610">
        <v>344</v>
      </c>
      <c r="F1610">
        <f>SUMIFS('DAILY RECORDS'!$E$2:$E$19978,'DAILY RECORDS'!$B$2:$B$19978,C1610,'DAILY RECORDS'!$G$2:$G$19978,"INWARD")</f>
        <v>0</v>
      </c>
      <c r="G1610">
        <f>SUMIFS('DAILY RECORDS'!$E$2:$E$19978,'DAILY RECORDS'!$B$2:$B$19978,C1610,'DAILY RECORDS'!$G$2:$G$19978,"OUTWARD")</f>
        <v>0</v>
      </c>
      <c r="H1610">
        <f t="shared" si="25"/>
        <v>344</v>
      </c>
      <c r="I1610" t="s">
        <v>14</v>
      </c>
      <c r="J1610" t="s">
        <v>9882</v>
      </c>
      <c r="K1610" t="s">
        <v>187</v>
      </c>
      <c r="L1610" s="124">
        <v>45719</v>
      </c>
    </row>
    <row r="1611" spans="1:12" x14ac:dyDescent="0.25">
      <c r="A1611">
        <v>1609</v>
      </c>
      <c r="C1611" s="14" t="s">
        <v>9939</v>
      </c>
      <c r="D1611" t="s">
        <v>9939</v>
      </c>
      <c r="E1611">
        <v>310</v>
      </c>
      <c r="F1611">
        <f>SUMIFS('DAILY RECORDS'!$E$2:$E$19978,'DAILY RECORDS'!$B$2:$B$19978,C1611,'DAILY RECORDS'!$G$2:$G$19978,"INWARD")</f>
        <v>0</v>
      </c>
      <c r="G1611">
        <f>SUMIFS('DAILY RECORDS'!$E$2:$E$19978,'DAILY RECORDS'!$B$2:$B$19978,C1611,'DAILY RECORDS'!$G$2:$G$19978,"OUTWARD")</f>
        <v>100</v>
      </c>
      <c r="H1611">
        <f t="shared" si="25"/>
        <v>210</v>
      </c>
      <c r="I1611" t="s">
        <v>14</v>
      </c>
      <c r="J1611" t="s">
        <v>9882</v>
      </c>
      <c r="K1611" t="s">
        <v>168</v>
      </c>
      <c r="L1611" s="124">
        <v>45719</v>
      </c>
    </row>
    <row r="1612" spans="1:12" x14ac:dyDescent="0.25">
      <c r="A1612">
        <v>1610</v>
      </c>
      <c r="C1612" s="14" t="s">
        <v>9943</v>
      </c>
      <c r="D1612" t="s">
        <v>9943</v>
      </c>
      <c r="E1612">
        <v>34</v>
      </c>
      <c r="F1612">
        <f>SUMIFS('DAILY RECORDS'!$E$2:$E$19978,'DAILY RECORDS'!$B$2:$B$19978,C1612,'DAILY RECORDS'!$G$2:$G$19978,"INWARD")</f>
        <v>3</v>
      </c>
      <c r="G1612">
        <f>SUMIFS('DAILY RECORDS'!$E$2:$E$19978,'DAILY RECORDS'!$B$2:$B$19978,C1612,'DAILY RECORDS'!$G$2:$G$19978,"OUTWARD")</f>
        <v>25</v>
      </c>
      <c r="H1612">
        <f t="shared" si="25"/>
        <v>12</v>
      </c>
      <c r="I1612" t="s">
        <v>14</v>
      </c>
      <c r="J1612" t="s">
        <v>9882</v>
      </c>
      <c r="K1612" t="s">
        <v>163</v>
      </c>
      <c r="L1612" s="124">
        <v>45719</v>
      </c>
    </row>
    <row r="1613" spans="1:12" x14ac:dyDescent="0.25">
      <c r="A1613">
        <v>1611</v>
      </c>
      <c r="C1613" s="14" t="s">
        <v>9944</v>
      </c>
      <c r="D1613" t="s">
        <v>9944</v>
      </c>
      <c r="E1613">
        <v>1</v>
      </c>
      <c r="F1613">
        <f>SUMIFS('DAILY RECORDS'!$E$2:$E$19978,'DAILY RECORDS'!$B$2:$B$19978,C1613,'DAILY RECORDS'!$G$2:$G$19978,"INWARD")</f>
        <v>0</v>
      </c>
      <c r="G1613">
        <f>SUMIFS('DAILY RECORDS'!$E$2:$E$19978,'DAILY RECORDS'!$B$2:$B$19978,C1613,'DAILY RECORDS'!$G$2:$G$19978,"OUTWARD")</f>
        <v>0</v>
      </c>
      <c r="H1613">
        <f t="shared" si="25"/>
        <v>1</v>
      </c>
      <c r="I1613" t="s">
        <v>14</v>
      </c>
      <c r="J1613" t="s">
        <v>9882</v>
      </c>
      <c r="K1613" t="s">
        <v>157</v>
      </c>
      <c r="L1613" s="124">
        <v>45719</v>
      </c>
    </row>
    <row r="1614" spans="1:12" x14ac:dyDescent="0.25">
      <c r="A1614">
        <v>1612</v>
      </c>
      <c r="C1614" s="14" t="s">
        <v>9945</v>
      </c>
      <c r="D1614" t="s">
        <v>9945</v>
      </c>
      <c r="E1614">
        <v>5</v>
      </c>
      <c r="F1614">
        <f>SUMIFS('DAILY RECORDS'!$E$2:$E$19978,'DAILY RECORDS'!$B$2:$B$19978,C1614,'DAILY RECORDS'!$G$2:$G$19978,"INWARD")</f>
        <v>27</v>
      </c>
      <c r="G1614">
        <f>SUMIFS('DAILY RECORDS'!$E$2:$E$19978,'DAILY RECORDS'!$B$2:$B$19978,C1614,'DAILY RECORDS'!$G$2:$G$19978,"OUTWARD")</f>
        <v>21</v>
      </c>
      <c r="H1614">
        <f t="shared" si="25"/>
        <v>11</v>
      </c>
      <c r="I1614" t="s">
        <v>14</v>
      </c>
      <c r="J1614" t="s">
        <v>9882</v>
      </c>
      <c r="K1614" t="s">
        <v>160</v>
      </c>
      <c r="L1614" s="124">
        <v>45719</v>
      </c>
    </row>
    <row r="1615" spans="1:12" x14ac:dyDescent="0.25">
      <c r="A1615">
        <v>1613</v>
      </c>
      <c r="C1615" s="14" t="s">
        <v>9946</v>
      </c>
      <c r="D1615" t="s">
        <v>9946</v>
      </c>
      <c r="E1615">
        <v>97</v>
      </c>
      <c r="F1615">
        <f>SUMIFS('DAILY RECORDS'!$E$2:$E$19978,'DAILY RECORDS'!$B$2:$B$19978,C1615,'DAILY RECORDS'!$G$2:$G$19978,"INWARD")</f>
        <v>0</v>
      </c>
      <c r="G1615">
        <f>SUMIFS('DAILY RECORDS'!$E$2:$E$19978,'DAILY RECORDS'!$B$2:$B$19978,C1615,'DAILY RECORDS'!$G$2:$G$19978,"OUTWARD")</f>
        <v>0</v>
      </c>
      <c r="H1615">
        <f t="shared" si="25"/>
        <v>97</v>
      </c>
      <c r="I1615" t="s">
        <v>14</v>
      </c>
      <c r="J1615" t="s">
        <v>9882</v>
      </c>
      <c r="K1615" t="s">
        <v>1855</v>
      </c>
      <c r="L1615" s="124">
        <v>45719</v>
      </c>
    </row>
    <row r="1616" spans="1:12" x14ac:dyDescent="0.25">
      <c r="A1616">
        <v>1614</v>
      </c>
      <c r="B1616" t="s">
        <v>9988</v>
      </c>
      <c r="C1616" s="14" t="s">
        <v>9933</v>
      </c>
      <c r="D1616" t="s">
        <v>10776</v>
      </c>
      <c r="E1616">
        <v>12</v>
      </c>
      <c r="F1616">
        <f>SUMIFS('DAILY RECORDS'!$E$2:$E$19978,'DAILY RECORDS'!$B$2:$B$19978,C1616,'DAILY RECORDS'!$G$2:$G$19978,"INWARD")</f>
        <v>0</v>
      </c>
      <c r="G1616">
        <f>SUMIFS('DAILY RECORDS'!$E$2:$E$19978,'DAILY RECORDS'!$B$2:$B$19978,C1616,'DAILY RECORDS'!$G$2:$G$19978,"OUTWARD")</f>
        <v>0</v>
      </c>
      <c r="H1616">
        <f t="shared" si="25"/>
        <v>12</v>
      </c>
      <c r="I1616" t="s">
        <v>14</v>
      </c>
      <c r="J1616" t="s">
        <v>9882</v>
      </c>
      <c r="K1616" t="s">
        <v>227</v>
      </c>
      <c r="L1616" s="124">
        <v>45719</v>
      </c>
    </row>
    <row r="1617" spans="1:12" x14ac:dyDescent="0.25">
      <c r="A1617">
        <v>1615</v>
      </c>
      <c r="B1617" t="s">
        <v>9988</v>
      </c>
      <c r="C1617" s="14" t="s">
        <v>9935</v>
      </c>
      <c r="D1617" t="s">
        <v>9936</v>
      </c>
      <c r="E1617">
        <v>51</v>
      </c>
      <c r="F1617">
        <f>SUMIFS('DAILY RECORDS'!$E$2:$E$19978,'DAILY RECORDS'!$B$2:$B$19978,C1617,'DAILY RECORDS'!$G$2:$G$19978,"INWARD")</f>
        <v>0</v>
      </c>
      <c r="G1617">
        <f>SUMIFS('DAILY RECORDS'!$E$2:$E$19978,'DAILY RECORDS'!$B$2:$B$19978,C1617,'DAILY RECORDS'!$G$2:$G$19978,"OUTWARD")</f>
        <v>0</v>
      </c>
      <c r="H1617">
        <f t="shared" si="25"/>
        <v>51</v>
      </c>
      <c r="I1617" t="s">
        <v>14</v>
      </c>
      <c r="J1617" t="s">
        <v>9882</v>
      </c>
      <c r="K1617" t="s">
        <v>224</v>
      </c>
      <c r="L1617" s="124">
        <v>45719</v>
      </c>
    </row>
    <row r="1618" spans="1:12" x14ac:dyDescent="0.25">
      <c r="A1618">
        <v>1616</v>
      </c>
      <c r="B1618" t="s">
        <v>9988</v>
      </c>
      <c r="C1618" s="14" t="s">
        <v>9906</v>
      </c>
      <c r="D1618" t="s">
        <v>9907</v>
      </c>
      <c r="E1618">
        <v>23</v>
      </c>
      <c r="F1618">
        <f>SUMIFS('DAILY RECORDS'!$E$2:$E$19978,'DAILY RECORDS'!$B$2:$B$19978,C1618,'DAILY RECORDS'!$G$2:$G$19978,"INWARD")</f>
        <v>0</v>
      </c>
      <c r="G1618">
        <f>SUMIFS('DAILY RECORDS'!$E$2:$E$19978,'DAILY RECORDS'!$B$2:$B$19978,C1618,'DAILY RECORDS'!$G$2:$G$19978,"OUTWARD")</f>
        <v>0</v>
      </c>
      <c r="H1618">
        <f t="shared" si="25"/>
        <v>23</v>
      </c>
      <c r="I1618" t="s">
        <v>14</v>
      </c>
      <c r="J1618" t="s">
        <v>9882</v>
      </c>
      <c r="K1618" t="s">
        <v>221</v>
      </c>
      <c r="L1618" s="124">
        <v>45719</v>
      </c>
    </row>
    <row r="1619" spans="1:12" x14ac:dyDescent="0.25">
      <c r="A1619">
        <v>1617</v>
      </c>
      <c r="C1619" s="14" t="s">
        <v>9940</v>
      </c>
      <c r="D1619" t="s">
        <v>9940</v>
      </c>
      <c r="E1619">
        <v>231</v>
      </c>
      <c r="F1619">
        <f>SUMIFS('DAILY RECORDS'!$E$2:$E$19978,'DAILY RECORDS'!$B$2:$B$19978,C1619,'DAILY RECORDS'!$G$2:$G$19978,"INWARD")</f>
        <v>0</v>
      </c>
      <c r="G1619">
        <f>SUMIFS('DAILY RECORDS'!$E$2:$E$19978,'DAILY RECORDS'!$B$2:$B$19978,C1619,'DAILY RECORDS'!$G$2:$G$19978,"OUTWARD")</f>
        <v>20</v>
      </c>
      <c r="H1619">
        <f t="shared" si="25"/>
        <v>211</v>
      </c>
      <c r="I1619" t="s">
        <v>14</v>
      </c>
      <c r="J1619" t="s">
        <v>9882</v>
      </c>
      <c r="K1619" t="s">
        <v>207</v>
      </c>
      <c r="L1619" s="124">
        <v>45719</v>
      </c>
    </row>
    <row r="1620" spans="1:12" x14ac:dyDescent="0.25">
      <c r="A1620">
        <v>1618</v>
      </c>
      <c r="C1620" s="14" t="s">
        <v>9937</v>
      </c>
      <c r="D1620" t="s">
        <v>9937</v>
      </c>
      <c r="E1620">
        <v>109</v>
      </c>
      <c r="F1620">
        <f>SUMIFS('DAILY RECORDS'!$E$2:$E$19978,'DAILY RECORDS'!$B$2:$B$19978,C1620,'DAILY RECORDS'!$G$2:$G$19978,"INWARD")</f>
        <v>0</v>
      </c>
      <c r="G1620">
        <f>SUMIFS('DAILY RECORDS'!$E$2:$E$19978,'DAILY RECORDS'!$B$2:$B$19978,C1620,'DAILY RECORDS'!$G$2:$G$19978,"OUTWARD")</f>
        <v>1</v>
      </c>
      <c r="H1620">
        <f t="shared" si="25"/>
        <v>108</v>
      </c>
      <c r="I1620" t="s">
        <v>14</v>
      </c>
      <c r="J1620" t="s">
        <v>9882</v>
      </c>
      <c r="K1620" t="s">
        <v>210</v>
      </c>
      <c r="L1620" s="124">
        <v>45719</v>
      </c>
    </row>
    <row r="1621" spans="1:12" x14ac:dyDescent="0.25">
      <c r="A1621">
        <v>1619</v>
      </c>
      <c r="C1621" s="14" t="s">
        <v>9941</v>
      </c>
      <c r="D1621" t="s">
        <v>9941</v>
      </c>
      <c r="E1621">
        <v>0</v>
      </c>
      <c r="F1621">
        <f>SUMIFS('DAILY RECORDS'!$E$2:$E$19978,'DAILY RECORDS'!$B$2:$B$19978,C1621,'DAILY RECORDS'!$G$2:$G$19978,"INWARD")</f>
        <v>0</v>
      </c>
      <c r="G1621">
        <f>SUMIFS('DAILY RECORDS'!$E$2:$E$19978,'DAILY RECORDS'!$B$2:$B$19978,C1621,'DAILY RECORDS'!$G$2:$G$19978,"OUTWARD")</f>
        <v>0</v>
      </c>
      <c r="H1621">
        <f t="shared" si="25"/>
        <v>0</v>
      </c>
      <c r="I1621" t="s">
        <v>14</v>
      </c>
      <c r="J1621" t="s">
        <v>9882</v>
      </c>
      <c r="K1621" t="s">
        <v>216</v>
      </c>
      <c r="L1621" s="124">
        <v>45719</v>
      </c>
    </row>
    <row r="1622" spans="1:12" x14ac:dyDescent="0.25">
      <c r="A1622">
        <v>1620</v>
      </c>
      <c r="C1622" s="14" t="s">
        <v>9942</v>
      </c>
      <c r="D1622" t="s">
        <v>9942</v>
      </c>
      <c r="E1622">
        <v>0</v>
      </c>
      <c r="F1622">
        <f>SUMIFS('DAILY RECORDS'!$E$2:$E$19978,'DAILY RECORDS'!$B$2:$B$19978,C1622,'DAILY RECORDS'!$G$2:$G$19978,"INWARD")</f>
        <v>0</v>
      </c>
      <c r="G1622">
        <f>SUMIFS('DAILY RECORDS'!$E$2:$E$19978,'DAILY RECORDS'!$B$2:$B$19978,C1622,'DAILY RECORDS'!$G$2:$G$19978,"OUTWARD")</f>
        <v>0</v>
      </c>
      <c r="H1622">
        <f t="shared" si="25"/>
        <v>0</v>
      </c>
      <c r="I1622" t="s">
        <v>14</v>
      </c>
      <c r="J1622" t="s">
        <v>9882</v>
      </c>
      <c r="K1622" t="s">
        <v>218</v>
      </c>
      <c r="L1622" s="124">
        <v>45719</v>
      </c>
    </row>
    <row r="1623" spans="1:12" x14ac:dyDescent="0.25">
      <c r="A1623">
        <v>1621</v>
      </c>
      <c r="C1623" s="14" t="s">
        <v>9934</v>
      </c>
      <c r="D1623" t="s">
        <v>9934</v>
      </c>
      <c r="E1623">
        <v>38</v>
      </c>
      <c r="F1623">
        <f>SUMIFS('DAILY RECORDS'!$E$2:$E$19978,'DAILY RECORDS'!$B$2:$B$19978,C1623,'DAILY RECORDS'!$G$2:$G$19978,"INWARD")</f>
        <v>0</v>
      </c>
      <c r="G1623">
        <f>SUMIFS('DAILY RECORDS'!$E$2:$E$19978,'DAILY RECORDS'!$B$2:$B$19978,C1623,'DAILY RECORDS'!$G$2:$G$19978,"OUTWARD")</f>
        <v>0</v>
      </c>
      <c r="H1623">
        <f t="shared" si="25"/>
        <v>38</v>
      </c>
      <c r="I1623" t="s">
        <v>25</v>
      </c>
      <c r="J1623" t="s">
        <v>9882</v>
      </c>
      <c r="L1623" s="124">
        <v>45719</v>
      </c>
    </row>
    <row r="1624" spans="1:12" x14ac:dyDescent="0.25">
      <c r="A1624">
        <v>1622</v>
      </c>
      <c r="C1624" s="14" t="s">
        <v>9914</v>
      </c>
      <c r="D1624" t="s">
        <v>9914</v>
      </c>
      <c r="E1624">
        <v>1550</v>
      </c>
      <c r="F1624">
        <f>SUMIFS('DAILY RECORDS'!$E$2:$E$19978,'DAILY RECORDS'!$B$2:$B$19978,C1624,'DAILY RECORDS'!$G$2:$G$19978,"INWARD")</f>
        <v>0</v>
      </c>
      <c r="G1624">
        <f>SUMIFS('DAILY RECORDS'!$E$2:$E$19978,'DAILY RECORDS'!$B$2:$B$19978,C1624,'DAILY RECORDS'!$G$2:$G$19978,"OUTWARD")</f>
        <v>0</v>
      </c>
      <c r="H1624">
        <f t="shared" si="25"/>
        <v>1550</v>
      </c>
      <c r="I1624" t="s">
        <v>14</v>
      </c>
      <c r="J1624" t="s">
        <v>9915</v>
      </c>
      <c r="K1624" t="s">
        <v>9916</v>
      </c>
      <c r="L1624" s="124">
        <v>45719</v>
      </c>
    </row>
    <row r="1625" spans="1:12" x14ac:dyDescent="0.25">
      <c r="A1625">
        <v>1623</v>
      </c>
      <c r="C1625" s="14" t="s">
        <v>9807</v>
      </c>
      <c r="D1625" t="s">
        <v>9807</v>
      </c>
      <c r="E1625">
        <v>696</v>
      </c>
      <c r="F1625">
        <f>SUMIFS('DAILY RECORDS'!$E$2:$E$19978,'DAILY RECORDS'!$B$2:$B$19978,C1625,'DAILY RECORDS'!$G$2:$G$19978,"INWARD")</f>
        <v>0</v>
      </c>
      <c r="G1625">
        <f>SUMIFS('DAILY RECORDS'!$E$2:$E$19978,'DAILY RECORDS'!$B$2:$B$19978,C1625,'DAILY RECORDS'!$G$2:$G$19978,"OUTWARD")</f>
        <v>0</v>
      </c>
      <c r="H1625">
        <f t="shared" si="25"/>
        <v>696</v>
      </c>
      <c r="I1625" t="s">
        <v>14</v>
      </c>
      <c r="J1625" t="s">
        <v>9773</v>
      </c>
      <c r="K1625" t="s">
        <v>36</v>
      </c>
      <c r="L1625" s="124">
        <v>45719</v>
      </c>
    </row>
    <row r="1626" spans="1:12" x14ac:dyDescent="0.25">
      <c r="A1626">
        <v>1624</v>
      </c>
      <c r="C1626" s="14" t="s">
        <v>9806</v>
      </c>
      <c r="D1626" t="s">
        <v>9806</v>
      </c>
      <c r="E1626">
        <v>162</v>
      </c>
      <c r="F1626">
        <f>SUMIFS('DAILY RECORDS'!$E$2:$E$19978,'DAILY RECORDS'!$B$2:$B$19978,C1626,'DAILY RECORDS'!$G$2:$G$19978,"INWARD")</f>
        <v>0</v>
      </c>
      <c r="G1626">
        <f>SUMIFS('DAILY RECORDS'!$E$2:$E$19978,'DAILY RECORDS'!$B$2:$B$19978,C1626,'DAILY RECORDS'!$G$2:$G$19978,"OUTWARD")</f>
        <v>0</v>
      </c>
      <c r="H1626">
        <f t="shared" si="25"/>
        <v>162</v>
      </c>
      <c r="I1626" t="s">
        <v>14</v>
      </c>
      <c r="J1626" t="s">
        <v>9773</v>
      </c>
      <c r="K1626" t="s">
        <v>30</v>
      </c>
      <c r="L1626" s="124">
        <v>45719</v>
      </c>
    </row>
    <row r="1627" spans="1:12" x14ac:dyDescent="0.25">
      <c r="A1627">
        <v>1625</v>
      </c>
      <c r="C1627" s="14" t="s">
        <v>9804</v>
      </c>
      <c r="D1627" t="s">
        <v>9804</v>
      </c>
      <c r="E1627">
        <v>2</v>
      </c>
      <c r="F1627">
        <f>SUMIFS('DAILY RECORDS'!$E$2:$E$19978,'DAILY RECORDS'!$B$2:$B$19978,C1627,'DAILY RECORDS'!$G$2:$G$19978,"INWARD")</f>
        <v>0</v>
      </c>
      <c r="G1627">
        <f>SUMIFS('DAILY RECORDS'!$E$2:$E$19978,'DAILY RECORDS'!$B$2:$B$19978,C1627,'DAILY RECORDS'!$G$2:$G$19978,"OUTWARD")</f>
        <v>0</v>
      </c>
      <c r="H1627">
        <f t="shared" si="25"/>
        <v>2</v>
      </c>
      <c r="I1627" t="s">
        <v>14</v>
      </c>
      <c r="J1627" t="s">
        <v>9773</v>
      </c>
      <c r="K1627" t="s">
        <v>23</v>
      </c>
      <c r="L1627" s="124">
        <v>45719</v>
      </c>
    </row>
    <row r="1628" spans="1:12" x14ac:dyDescent="0.25">
      <c r="A1628">
        <v>1626</v>
      </c>
      <c r="C1628" s="14" t="s">
        <v>9805</v>
      </c>
      <c r="D1628" t="s">
        <v>9805</v>
      </c>
      <c r="E1628">
        <v>12</v>
      </c>
      <c r="F1628">
        <f>SUMIFS('DAILY RECORDS'!$E$2:$E$19978,'DAILY RECORDS'!$B$2:$B$19978,C1628,'DAILY RECORDS'!$G$2:$G$19978,"INWARD")</f>
        <v>0</v>
      </c>
      <c r="G1628">
        <f>SUMIFS('DAILY RECORDS'!$E$2:$E$19978,'DAILY RECORDS'!$B$2:$B$19978,C1628,'DAILY RECORDS'!$G$2:$G$19978,"OUTWARD")</f>
        <v>0</v>
      </c>
      <c r="H1628">
        <f t="shared" si="25"/>
        <v>12</v>
      </c>
      <c r="I1628" t="s">
        <v>14</v>
      </c>
      <c r="J1628" t="s">
        <v>9773</v>
      </c>
      <c r="K1628" t="s">
        <v>837</v>
      </c>
      <c r="L1628" s="124">
        <v>45719</v>
      </c>
    </row>
    <row r="1629" spans="1:12" x14ac:dyDescent="0.25">
      <c r="A1629">
        <v>1627</v>
      </c>
      <c r="C1629" s="14" t="s">
        <v>9803</v>
      </c>
      <c r="D1629" t="s">
        <v>9803</v>
      </c>
      <c r="E1629">
        <v>30</v>
      </c>
      <c r="F1629">
        <f>SUMIFS('DAILY RECORDS'!$E$2:$E$19978,'DAILY RECORDS'!$B$2:$B$19978,C1629,'DAILY RECORDS'!$G$2:$G$19978,"INWARD")</f>
        <v>0</v>
      </c>
      <c r="G1629">
        <f>SUMIFS('DAILY RECORDS'!$E$2:$E$19978,'DAILY RECORDS'!$B$2:$B$19978,C1629,'DAILY RECORDS'!$G$2:$G$19978,"OUTWARD")</f>
        <v>0</v>
      </c>
      <c r="H1629">
        <f t="shared" si="25"/>
        <v>30</v>
      </c>
      <c r="I1629" t="s">
        <v>14</v>
      </c>
      <c r="J1629" t="s">
        <v>9773</v>
      </c>
      <c r="K1629" t="s">
        <v>864</v>
      </c>
      <c r="L1629" s="124">
        <v>45719</v>
      </c>
    </row>
    <row r="1630" spans="1:12" x14ac:dyDescent="0.25">
      <c r="A1630">
        <v>1628</v>
      </c>
      <c r="C1630" s="14" t="s">
        <v>9802</v>
      </c>
      <c r="D1630" t="s">
        <v>9802</v>
      </c>
      <c r="E1630">
        <v>38</v>
      </c>
      <c r="F1630">
        <f>SUMIFS('DAILY RECORDS'!$E$2:$E$19978,'DAILY RECORDS'!$B$2:$B$19978,C1630,'DAILY RECORDS'!$G$2:$G$19978,"INWARD")</f>
        <v>0</v>
      </c>
      <c r="G1630">
        <f>SUMIFS('DAILY RECORDS'!$E$2:$E$19978,'DAILY RECORDS'!$B$2:$B$19978,C1630,'DAILY RECORDS'!$G$2:$G$19978,"OUTWARD")</f>
        <v>0</v>
      </c>
      <c r="H1630">
        <f t="shared" si="25"/>
        <v>38</v>
      </c>
      <c r="I1630" t="s">
        <v>14</v>
      </c>
      <c r="J1630" t="s">
        <v>9773</v>
      </c>
      <c r="K1630" t="s">
        <v>861</v>
      </c>
      <c r="L1630" s="124">
        <v>45719</v>
      </c>
    </row>
    <row r="1631" spans="1:12" x14ac:dyDescent="0.25">
      <c r="A1631">
        <v>1629</v>
      </c>
      <c r="C1631" s="14" t="s">
        <v>9880</v>
      </c>
      <c r="D1631" t="s">
        <v>9880</v>
      </c>
      <c r="E1631">
        <v>1840</v>
      </c>
      <c r="F1631">
        <f>SUMIFS('DAILY RECORDS'!$E$2:$E$19978,'DAILY RECORDS'!$B$2:$B$19978,C1631,'DAILY RECORDS'!$G$2:$G$19978,"INWARD")</f>
        <v>0</v>
      </c>
      <c r="G1631">
        <f>SUMIFS('DAILY RECORDS'!$E$2:$E$19978,'DAILY RECORDS'!$B$2:$B$19978,C1631,'DAILY RECORDS'!$G$2:$G$19978,"OUTWARD")</f>
        <v>72</v>
      </c>
      <c r="H1631">
        <f t="shared" si="25"/>
        <v>1768</v>
      </c>
      <c r="I1631" t="s">
        <v>14</v>
      </c>
      <c r="J1631" t="s">
        <v>9773</v>
      </c>
      <c r="K1631" t="s">
        <v>16</v>
      </c>
      <c r="L1631" s="124">
        <v>45719</v>
      </c>
    </row>
    <row r="1632" spans="1:12" x14ac:dyDescent="0.25">
      <c r="A1632">
        <v>1630</v>
      </c>
      <c r="C1632" s="14" t="s">
        <v>9879</v>
      </c>
      <c r="D1632" t="s">
        <v>9879</v>
      </c>
      <c r="E1632">
        <v>28</v>
      </c>
      <c r="F1632">
        <f>SUMIFS('DAILY RECORDS'!$E$2:$E$19978,'DAILY RECORDS'!$B$2:$B$19978,C1632,'DAILY RECORDS'!$G$2:$G$19978,"INWARD")</f>
        <v>0</v>
      </c>
      <c r="G1632">
        <f>SUMIFS('DAILY RECORDS'!$E$2:$E$19978,'DAILY RECORDS'!$B$2:$B$19978,C1632,'DAILY RECORDS'!$G$2:$G$19978,"OUTWARD")</f>
        <v>0</v>
      </c>
      <c r="H1632">
        <f t="shared" si="25"/>
        <v>28</v>
      </c>
      <c r="I1632" t="s">
        <v>14</v>
      </c>
      <c r="J1632" t="s">
        <v>9773</v>
      </c>
      <c r="K1632" t="s">
        <v>26</v>
      </c>
      <c r="L1632" s="124">
        <v>45719</v>
      </c>
    </row>
    <row r="1633" spans="1:12" x14ac:dyDescent="0.25">
      <c r="A1633">
        <v>1631</v>
      </c>
      <c r="C1633" s="14" t="s">
        <v>9878</v>
      </c>
      <c r="D1633" t="s">
        <v>9878</v>
      </c>
      <c r="E1633">
        <v>116</v>
      </c>
      <c r="F1633">
        <f>SUMIFS('DAILY RECORDS'!$E$2:$E$19978,'DAILY RECORDS'!$B$2:$B$19978,C1633,'DAILY RECORDS'!$G$2:$G$19978,"INWARD")</f>
        <v>0</v>
      </c>
      <c r="G1633">
        <f>SUMIFS('DAILY RECORDS'!$E$2:$E$19978,'DAILY RECORDS'!$B$2:$B$19978,C1633,'DAILY RECORDS'!$G$2:$G$19978,"OUTWARD")</f>
        <v>15</v>
      </c>
      <c r="H1633">
        <f t="shared" si="25"/>
        <v>101</v>
      </c>
      <c r="I1633" t="s">
        <v>25</v>
      </c>
      <c r="J1633" t="s">
        <v>9773</v>
      </c>
      <c r="K1633" t="s">
        <v>695</v>
      </c>
      <c r="L1633" s="124">
        <v>45719</v>
      </c>
    </row>
    <row r="1634" spans="1:12" x14ac:dyDescent="0.25">
      <c r="A1634">
        <v>1632</v>
      </c>
      <c r="C1634" s="14" t="s">
        <v>10676</v>
      </c>
      <c r="D1634" t="s">
        <v>10676</v>
      </c>
      <c r="E1634">
        <v>96</v>
      </c>
      <c r="F1634">
        <f>SUMIFS('DAILY RECORDS'!$E$2:$E$19978,'DAILY RECORDS'!$B$2:$B$19978,C1634,'DAILY RECORDS'!$G$2:$G$19978,"INWARD")</f>
        <v>0</v>
      </c>
      <c r="G1634">
        <f>SUMIFS('DAILY RECORDS'!$E$2:$E$19978,'DAILY RECORDS'!$B$2:$B$19978,C1634,'DAILY RECORDS'!$G$2:$G$19978,"OUTWARD")</f>
        <v>15</v>
      </c>
      <c r="H1634">
        <f t="shared" si="25"/>
        <v>81</v>
      </c>
      <c r="I1634" t="s">
        <v>25</v>
      </c>
      <c r="J1634" t="s">
        <v>9773</v>
      </c>
      <c r="K1634" t="s">
        <v>770</v>
      </c>
      <c r="L1634" s="124">
        <v>45719</v>
      </c>
    </row>
    <row r="1635" spans="1:12" x14ac:dyDescent="0.25">
      <c r="A1635">
        <v>1633</v>
      </c>
      <c r="B1635" t="s">
        <v>9988</v>
      </c>
      <c r="C1635" s="14" t="s">
        <v>9622</v>
      </c>
      <c r="D1635" t="s">
        <v>10772</v>
      </c>
      <c r="E1635">
        <v>2991</v>
      </c>
      <c r="F1635">
        <f>SUMIFS('DAILY RECORDS'!$E$2:$E$19978,'DAILY RECORDS'!$B$2:$B$19978,C1635,'DAILY RECORDS'!$G$2:$G$19978,"INWARD")</f>
        <v>0</v>
      </c>
      <c r="G1635">
        <f>SUMIFS('DAILY RECORDS'!$E$2:$E$19978,'DAILY RECORDS'!$B$2:$B$19978,C1635,'DAILY RECORDS'!$G$2:$G$19978,"OUTWARD")</f>
        <v>140</v>
      </c>
      <c r="H1635">
        <f t="shared" si="25"/>
        <v>2851</v>
      </c>
      <c r="I1635" t="s">
        <v>14</v>
      </c>
      <c r="J1635" t="s">
        <v>9773</v>
      </c>
      <c r="K1635" t="s">
        <v>852</v>
      </c>
      <c r="L1635" s="124">
        <v>45719</v>
      </c>
    </row>
    <row r="1636" spans="1:12" x14ac:dyDescent="0.25">
      <c r="A1636">
        <v>1634</v>
      </c>
      <c r="C1636" s="14" t="s">
        <v>9876</v>
      </c>
      <c r="D1636" t="s">
        <v>9876</v>
      </c>
      <c r="E1636">
        <v>281</v>
      </c>
      <c r="F1636">
        <f>SUMIFS('DAILY RECORDS'!$E$2:$E$19978,'DAILY RECORDS'!$B$2:$B$19978,C1636,'DAILY RECORDS'!$G$2:$G$19978,"INWARD")</f>
        <v>0</v>
      </c>
      <c r="G1636">
        <f>SUMIFS('DAILY RECORDS'!$E$2:$E$19978,'DAILY RECORDS'!$B$2:$B$19978,C1636,'DAILY RECORDS'!$G$2:$G$19978,"OUTWARD")</f>
        <v>0</v>
      </c>
      <c r="H1636">
        <f t="shared" si="25"/>
        <v>281</v>
      </c>
      <c r="I1636" t="s">
        <v>14</v>
      </c>
      <c r="J1636" t="s">
        <v>9773</v>
      </c>
      <c r="K1636" t="s">
        <v>846</v>
      </c>
      <c r="L1636" s="124">
        <v>45719</v>
      </c>
    </row>
    <row r="1637" spans="1:12" x14ac:dyDescent="0.25">
      <c r="A1637">
        <v>1635</v>
      </c>
      <c r="C1637" s="14" t="s">
        <v>9874</v>
      </c>
      <c r="D1637" t="s">
        <v>9874</v>
      </c>
      <c r="E1637">
        <v>3161</v>
      </c>
      <c r="F1637">
        <f>SUMIFS('DAILY RECORDS'!$E$2:$E$19978,'DAILY RECORDS'!$B$2:$B$19978,C1637,'DAILY RECORDS'!$G$2:$G$19978,"INWARD")</f>
        <v>0</v>
      </c>
      <c r="G1637">
        <f>SUMIFS('DAILY RECORDS'!$E$2:$E$19978,'DAILY RECORDS'!$B$2:$B$19978,C1637,'DAILY RECORDS'!$G$2:$G$19978,"OUTWARD")</f>
        <v>0</v>
      </c>
      <c r="H1637">
        <f t="shared" si="25"/>
        <v>3161</v>
      </c>
      <c r="I1637" t="s">
        <v>14</v>
      </c>
      <c r="J1637" t="s">
        <v>9773</v>
      </c>
      <c r="K1637" t="s">
        <v>9875</v>
      </c>
      <c r="L1637" s="124">
        <v>45719</v>
      </c>
    </row>
    <row r="1638" spans="1:12" x14ac:dyDescent="0.25">
      <c r="A1638">
        <v>1636</v>
      </c>
      <c r="C1638" s="14" t="s">
        <v>9853</v>
      </c>
      <c r="D1638" t="s">
        <v>9853</v>
      </c>
      <c r="E1638">
        <v>54</v>
      </c>
      <c r="F1638">
        <f>SUMIFS('DAILY RECORDS'!$E$2:$E$19978,'DAILY RECORDS'!$B$2:$B$19978,C1638,'DAILY RECORDS'!$G$2:$G$19978,"INWARD")</f>
        <v>0</v>
      </c>
      <c r="G1638">
        <f>SUMIFS('DAILY RECORDS'!$E$2:$E$19978,'DAILY RECORDS'!$B$2:$B$19978,C1638,'DAILY RECORDS'!$G$2:$G$19978,"OUTWARD")</f>
        <v>0</v>
      </c>
      <c r="H1638">
        <f t="shared" si="25"/>
        <v>54</v>
      </c>
      <c r="I1638" t="s">
        <v>14</v>
      </c>
      <c r="J1638" t="s">
        <v>9773</v>
      </c>
      <c r="K1638" t="s">
        <v>692</v>
      </c>
      <c r="L1638" s="124">
        <v>45719</v>
      </c>
    </row>
    <row r="1639" spans="1:12" x14ac:dyDescent="0.25">
      <c r="A1639">
        <v>1637</v>
      </c>
      <c r="C1639" s="14" t="s">
        <v>9873</v>
      </c>
      <c r="D1639" t="s">
        <v>9873</v>
      </c>
      <c r="E1639">
        <v>0</v>
      </c>
      <c r="F1639">
        <f>SUMIFS('DAILY RECORDS'!$E$2:$E$19978,'DAILY RECORDS'!$B$2:$B$19978,C1639,'DAILY RECORDS'!$G$2:$G$19978,"INWARD")</f>
        <v>0</v>
      </c>
      <c r="G1639">
        <f>SUMIFS('DAILY RECORDS'!$E$2:$E$19978,'DAILY RECORDS'!$B$2:$B$19978,C1639,'DAILY RECORDS'!$G$2:$G$19978,"OUTWARD")</f>
        <v>0</v>
      </c>
      <c r="H1639">
        <f t="shared" si="25"/>
        <v>0</v>
      </c>
      <c r="I1639" t="s">
        <v>14</v>
      </c>
      <c r="J1639" t="s">
        <v>9773</v>
      </c>
      <c r="K1639" t="s">
        <v>978</v>
      </c>
      <c r="L1639" s="124">
        <v>45719</v>
      </c>
    </row>
    <row r="1640" spans="1:12" x14ac:dyDescent="0.25">
      <c r="A1640">
        <v>1638</v>
      </c>
      <c r="C1640" s="14" t="s">
        <v>9854</v>
      </c>
      <c r="D1640" t="s">
        <v>9854</v>
      </c>
      <c r="E1640">
        <v>23</v>
      </c>
      <c r="F1640">
        <f>SUMIFS('DAILY RECORDS'!$E$2:$E$19978,'DAILY RECORDS'!$B$2:$B$19978,C1640,'DAILY RECORDS'!$G$2:$G$19978,"INWARD")</f>
        <v>0</v>
      </c>
      <c r="G1640">
        <f>SUMIFS('DAILY RECORDS'!$E$2:$E$19978,'DAILY RECORDS'!$B$2:$B$19978,C1640,'DAILY RECORDS'!$G$2:$G$19978,"OUTWARD")</f>
        <v>0</v>
      </c>
      <c r="H1640">
        <f t="shared" si="25"/>
        <v>23</v>
      </c>
      <c r="I1640" t="s">
        <v>25</v>
      </c>
      <c r="J1640" t="s">
        <v>9773</v>
      </c>
      <c r="K1640" t="s">
        <v>35</v>
      </c>
      <c r="L1640" s="124">
        <v>45719</v>
      </c>
    </row>
    <row r="1641" spans="1:12" x14ac:dyDescent="0.25">
      <c r="A1641">
        <v>1639</v>
      </c>
      <c r="C1641" s="14" t="s">
        <v>9872</v>
      </c>
      <c r="D1641" t="s">
        <v>9872</v>
      </c>
      <c r="E1641">
        <v>261</v>
      </c>
      <c r="F1641">
        <f>SUMIFS('DAILY RECORDS'!$E$2:$E$19978,'DAILY RECORDS'!$B$2:$B$19978,C1641,'DAILY RECORDS'!$G$2:$G$19978,"INWARD")</f>
        <v>0</v>
      </c>
      <c r="G1641">
        <f>SUMIFS('DAILY RECORDS'!$E$2:$E$19978,'DAILY RECORDS'!$B$2:$B$19978,C1641,'DAILY RECORDS'!$G$2:$G$19978,"OUTWARD")</f>
        <v>0</v>
      </c>
      <c r="H1641">
        <f t="shared" si="25"/>
        <v>261</v>
      </c>
      <c r="I1641" t="s">
        <v>14</v>
      </c>
      <c r="J1641" t="s">
        <v>9773</v>
      </c>
      <c r="K1641" t="s">
        <v>687</v>
      </c>
      <c r="L1641" s="124">
        <v>45719</v>
      </c>
    </row>
    <row r="1642" spans="1:12" x14ac:dyDescent="0.25">
      <c r="A1642">
        <v>1640</v>
      </c>
      <c r="C1642" s="14" t="s">
        <v>9855</v>
      </c>
      <c r="D1642" t="s">
        <v>9855</v>
      </c>
      <c r="E1642">
        <v>101</v>
      </c>
      <c r="F1642">
        <f>SUMIFS('DAILY RECORDS'!$E$2:$E$19978,'DAILY RECORDS'!$B$2:$B$19978,C1642,'DAILY RECORDS'!$G$2:$G$19978,"INWARD")</f>
        <v>0</v>
      </c>
      <c r="G1642">
        <f>SUMIFS('DAILY RECORDS'!$E$2:$E$19978,'DAILY RECORDS'!$B$2:$B$19978,C1642,'DAILY RECORDS'!$G$2:$G$19978,"OUTWARD")</f>
        <v>0</v>
      </c>
      <c r="H1642">
        <f t="shared" si="25"/>
        <v>101</v>
      </c>
      <c r="I1642" t="s">
        <v>25</v>
      </c>
      <c r="J1642" t="s">
        <v>9773</v>
      </c>
      <c r="K1642" t="s">
        <v>54</v>
      </c>
      <c r="L1642" s="124">
        <v>45719</v>
      </c>
    </row>
    <row r="1643" spans="1:12" x14ac:dyDescent="0.25">
      <c r="A1643">
        <v>1641</v>
      </c>
      <c r="C1643" s="14" t="s">
        <v>9871</v>
      </c>
      <c r="D1643" t="s">
        <v>9871</v>
      </c>
      <c r="E1643">
        <v>418</v>
      </c>
      <c r="F1643">
        <f>SUMIFS('DAILY RECORDS'!$E$2:$E$19978,'DAILY RECORDS'!$B$2:$B$19978,C1643,'DAILY RECORDS'!$G$2:$G$19978,"INWARD")</f>
        <v>0</v>
      </c>
      <c r="G1643">
        <f>SUMIFS('DAILY RECORDS'!$E$2:$E$19978,'DAILY RECORDS'!$B$2:$B$19978,C1643,'DAILY RECORDS'!$G$2:$G$19978,"OUTWARD")</f>
        <v>0</v>
      </c>
      <c r="H1643">
        <f t="shared" si="25"/>
        <v>418</v>
      </c>
      <c r="I1643" t="s">
        <v>14</v>
      </c>
      <c r="J1643" t="s">
        <v>9773</v>
      </c>
      <c r="K1643" t="s">
        <v>709</v>
      </c>
      <c r="L1643" s="124">
        <v>45719</v>
      </c>
    </row>
    <row r="1644" spans="1:12" x14ac:dyDescent="0.25">
      <c r="A1644">
        <v>1642</v>
      </c>
      <c r="C1644" s="14" t="s">
        <v>9856</v>
      </c>
      <c r="D1644" t="s">
        <v>9856</v>
      </c>
      <c r="E1644">
        <v>250</v>
      </c>
      <c r="F1644">
        <f>SUMIFS('DAILY RECORDS'!$E$2:$E$19978,'DAILY RECORDS'!$B$2:$B$19978,C1644,'DAILY RECORDS'!$G$2:$G$19978,"INWARD")</f>
        <v>0</v>
      </c>
      <c r="G1644">
        <f>SUMIFS('DAILY RECORDS'!$E$2:$E$19978,'DAILY RECORDS'!$B$2:$B$19978,C1644,'DAILY RECORDS'!$G$2:$G$19978,"OUTWARD")</f>
        <v>0</v>
      </c>
      <c r="H1644">
        <f t="shared" si="25"/>
        <v>250</v>
      </c>
      <c r="I1644" t="s">
        <v>14</v>
      </c>
      <c r="J1644" t="s">
        <v>9773</v>
      </c>
      <c r="K1644" t="s">
        <v>776</v>
      </c>
      <c r="L1644" s="124">
        <v>45719</v>
      </c>
    </row>
    <row r="1645" spans="1:12" x14ac:dyDescent="0.25">
      <c r="A1645">
        <v>1643</v>
      </c>
      <c r="C1645" s="14" t="s">
        <v>9870</v>
      </c>
      <c r="D1645" t="s">
        <v>9870</v>
      </c>
      <c r="E1645">
        <v>0</v>
      </c>
      <c r="F1645">
        <f>SUMIFS('DAILY RECORDS'!$E$2:$E$19978,'DAILY RECORDS'!$B$2:$B$19978,C1645,'DAILY RECORDS'!$G$2:$G$19978,"INWARD")</f>
        <v>0</v>
      </c>
      <c r="G1645">
        <f>SUMIFS('DAILY RECORDS'!$E$2:$E$19978,'DAILY RECORDS'!$B$2:$B$19978,C1645,'DAILY RECORDS'!$G$2:$G$19978,"OUTWARD")</f>
        <v>0</v>
      </c>
      <c r="H1645">
        <f t="shared" si="25"/>
        <v>0</v>
      </c>
      <c r="I1645" t="s">
        <v>14</v>
      </c>
      <c r="J1645" t="s">
        <v>9773</v>
      </c>
      <c r="K1645" t="s">
        <v>966</v>
      </c>
      <c r="L1645" s="124">
        <v>45719</v>
      </c>
    </row>
    <row r="1646" spans="1:12" x14ac:dyDescent="0.25">
      <c r="A1646">
        <v>1644</v>
      </c>
      <c r="C1646" s="14" t="s">
        <v>9869</v>
      </c>
      <c r="D1646" t="s">
        <v>9869</v>
      </c>
      <c r="E1646">
        <v>108</v>
      </c>
      <c r="F1646">
        <f>SUMIFS('DAILY RECORDS'!$E$2:$E$19978,'DAILY RECORDS'!$B$2:$B$19978,C1646,'DAILY RECORDS'!$G$2:$G$19978,"INWARD")</f>
        <v>0</v>
      </c>
      <c r="G1646">
        <f>SUMIFS('DAILY RECORDS'!$E$2:$E$19978,'DAILY RECORDS'!$B$2:$B$19978,C1646,'DAILY RECORDS'!$G$2:$G$19978,"OUTWARD")</f>
        <v>0</v>
      </c>
      <c r="H1646">
        <f t="shared" si="25"/>
        <v>108</v>
      </c>
      <c r="I1646" t="s">
        <v>14</v>
      </c>
      <c r="J1646" t="s">
        <v>9773</v>
      </c>
      <c r="K1646" t="s">
        <v>1302</v>
      </c>
      <c r="L1646" s="124">
        <v>45719</v>
      </c>
    </row>
    <row r="1647" spans="1:12" x14ac:dyDescent="0.25">
      <c r="A1647">
        <v>1645</v>
      </c>
      <c r="C1647" s="14" t="s">
        <v>11061</v>
      </c>
      <c r="D1647" t="s">
        <v>9857</v>
      </c>
      <c r="E1647">
        <v>81</v>
      </c>
      <c r="F1647">
        <f>SUMIFS('DAILY RECORDS'!$E$2:$E$19978,'DAILY RECORDS'!$B$2:$B$19978,C1647,'DAILY RECORDS'!$G$2:$G$19978,"INWARD")</f>
        <v>0</v>
      </c>
      <c r="G1647">
        <f>SUMIFS('DAILY RECORDS'!$E$2:$E$19978,'DAILY RECORDS'!$B$2:$B$19978,C1647,'DAILY RECORDS'!$G$2:$G$19978,"OUTWARD")</f>
        <v>2</v>
      </c>
      <c r="H1647">
        <f t="shared" si="25"/>
        <v>79</v>
      </c>
      <c r="I1647" t="s">
        <v>14</v>
      </c>
      <c r="J1647" t="s">
        <v>9773</v>
      </c>
      <c r="K1647" t="s">
        <v>1064</v>
      </c>
      <c r="L1647" s="124">
        <v>45719</v>
      </c>
    </row>
    <row r="1648" spans="1:12" x14ac:dyDescent="0.25">
      <c r="A1648">
        <v>1646</v>
      </c>
      <c r="C1648" s="14" t="s">
        <v>9868</v>
      </c>
      <c r="D1648" t="s">
        <v>9868</v>
      </c>
      <c r="E1648">
        <v>742</v>
      </c>
      <c r="F1648">
        <f>SUMIFS('DAILY RECORDS'!$E$2:$E$19978,'DAILY RECORDS'!$B$2:$B$19978,C1648,'DAILY RECORDS'!$G$2:$G$19978,"INWARD")</f>
        <v>0</v>
      </c>
      <c r="G1648">
        <f>SUMIFS('DAILY RECORDS'!$E$2:$E$19978,'DAILY RECORDS'!$B$2:$B$19978,C1648,'DAILY RECORDS'!$G$2:$G$19978,"OUTWARD")</f>
        <v>0</v>
      </c>
      <c r="H1648">
        <f t="shared" si="25"/>
        <v>742</v>
      </c>
      <c r="I1648" t="s">
        <v>14</v>
      </c>
      <c r="J1648" t="s">
        <v>9773</v>
      </c>
      <c r="K1648" t="s">
        <v>912</v>
      </c>
      <c r="L1648" s="124">
        <v>45719</v>
      </c>
    </row>
    <row r="1649" spans="1:12" x14ac:dyDescent="0.25">
      <c r="A1649">
        <v>1647</v>
      </c>
      <c r="B1649" t="s">
        <v>9988</v>
      </c>
      <c r="C1649" s="14" t="s">
        <v>10693</v>
      </c>
      <c r="D1649" t="s">
        <v>9867</v>
      </c>
      <c r="E1649">
        <v>24</v>
      </c>
      <c r="F1649">
        <f>SUMIFS('DAILY RECORDS'!$E$2:$E$19978,'DAILY RECORDS'!$B$2:$B$19978,C1649,'DAILY RECORDS'!$G$2:$G$19978,"INWARD")</f>
        <v>0</v>
      </c>
      <c r="G1649">
        <f>SUMIFS('DAILY RECORDS'!$E$2:$E$19978,'DAILY RECORDS'!$B$2:$B$19978,C1649,'DAILY RECORDS'!$G$2:$G$19978,"OUTWARD")</f>
        <v>24</v>
      </c>
      <c r="H1649">
        <f t="shared" si="25"/>
        <v>0</v>
      </c>
      <c r="I1649" t="s">
        <v>14</v>
      </c>
      <c r="J1649" t="s">
        <v>9773</v>
      </c>
      <c r="K1649" t="s">
        <v>909</v>
      </c>
      <c r="L1649" s="124">
        <v>45719</v>
      </c>
    </row>
    <row r="1650" spans="1:12" x14ac:dyDescent="0.25">
      <c r="A1650">
        <v>1648</v>
      </c>
      <c r="C1650" s="14" t="s">
        <v>9865</v>
      </c>
      <c r="D1650" t="s">
        <v>9865</v>
      </c>
      <c r="E1650">
        <v>39</v>
      </c>
      <c r="F1650">
        <f>SUMIFS('DAILY RECORDS'!$E$2:$E$19978,'DAILY RECORDS'!$B$2:$B$19978,C1650,'DAILY RECORDS'!$G$2:$G$19978,"INWARD")</f>
        <v>0</v>
      </c>
      <c r="G1650">
        <f>SUMIFS('DAILY RECORDS'!$E$2:$E$19978,'DAILY RECORDS'!$B$2:$B$19978,C1650,'DAILY RECORDS'!$G$2:$G$19978,"OUTWARD")</f>
        <v>0</v>
      </c>
      <c r="H1650">
        <f t="shared" si="25"/>
        <v>39</v>
      </c>
      <c r="I1650" t="s">
        <v>25</v>
      </c>
      <c r="J1650" t="s">
        <v>9773</v>
      </c>
      <c r="K1650" t="s">
        <v>903</v>
      </c>
      <c r="L1650" s="124">
        <v>45719</v>
      </c>
    </row>
    <row r="1651" spans="1:12" x14ac:dyDescent="0.25">
      <c r="A1651">
        <v>1649</v>
      </c>
      <c r="C1651" s="14" t="s">
        <v>9866</v>
      </c>
      <c r="D1651" t="s">
        <v>9866</v>
      </c>
      <c r="E1651">
        <v>0</v>
      </c>
      <c r="F1651">
        <f>SUMIFS('DAILY RECORDS'!$E$2:$E$19978,'DAILY RECORDS'!$B$2:$B$19978,C1651,'DAILY RECORDS'!$G$2:$G$19978,"INWARD")</f>
        <v>0</v>
      </c>
      <c r="G1651">
        <f>SUMIFS('DAILY RECORDS'!$E$2:$E$19978,'DAILY RECORDS'!$B$2:$B$19978,C1651,'DAILY RECORDS'!$G$2:$G$19978,"OUTWARD")</f>
        <v>0</v>
      </c>
      <c r="H1651">
        <f t="shared" si="25"/>
        <v>0</v>
      </c>
      <c r="I1651" t="s">
        <v>14</v>
      </c>
      <c r="J1651" t="s">
        <v>9773</v>
      </c>
      <c r="K1651" t="s">
        <v>1683</v>
      </c>
      <c r="L1651" s="124">
        <v>45719</v>
      </c>
    </row>
    <row r="1652" spans="1:12" x14ac:dyDescent="0.25">
      <c r="A1652">
        <v>1650</v>
      </c>
      <c r="C1652" s="14" t="s">
        <v>9864</v>
      </c>
      <c r="D1652" t="s">
        <v>9864</v>
      </c>
      <c r="E1652">
        <v>37</v>
      </c>
      <c r="F1652">
        <f>SUMIFS('DAILY RECORDS'!$E$2:$E$19978,'DAILY RECORDS'!$B$2:$B$19978,C1652,'DAILY RECORDS'!$G$2:$G$19978,"INWARD")</f>
        <v>0</v>
      </c>
      <c r="G1652">
        <f>SUMIFS('DAILY RECORDS'!$E$2:$E$19978,'DAILY RECORDS'!$B$2:$B$19978,C1652,'DAILY RECORDS'!$G$2:$G$19978,"OUTWARD")</f>
        <v>0</v>
      </c>
      <c r="H1652">
        <f t="shared" si="25"/>
        <v>37</v>
      </c>
      <c r="I1652" t="s">
        <v>25</v>
      </c>
      <c r="J1652" t="s">
        <v>9773</v>
      </c>
      <c r="K1652" t="s">
        <v>900</v>
      </c>
      <c r="L1652" s="124">
        <v>45719</v>
      </c>
    </row>
    <row r="1653" spans="1:12" x14ac:dyDescent="0.25">
      <c r="A1653">
        <v>1651</v>
      </c>
      <c r="C1653" s="14" t="s">
        <v>9863</v>
      </c>
      <c r="D1653" t="s">
        <v>9863</v>
      </c>
      <c r="E1653">
        <v>27</v>
      </c>
      <c r="F1653">
        <f>SUMIFS('DAILY RECORDS'!$E$2:$E$19978,'DAILY RECORDS'!$B$2:$B$19978,C1653,'DAILY RECORDS'!$G$2:$G$19978,"INWARD")</f>
        <v>0</v>
      </c>
      <c r="G1653">
        <f>SUMIFS('DAILY RECORDS'!$E$2:$E$19978,'DAILY RECORDS'!$B$2:$B$19978,C1653,'DAILY RECORDS'!$G$2:$G$19978,"OUTWARD")</f>
        <v>0</v>
      </c>
      <c r="H1653">
        <f t="shared" si="25"/>
        <v>27</v>
      </c>
      <c r="I1653" t="s">
        <v>14</v>
      </c>
      <c r="J1653" t="s">
        <v>9773</v>
      </c>
      <c r="K1653" t="s">
        <v>888</v>
      </c>
      <c r="L1653" s="124">
        <v>45719</v>
      </c>
    </row>
    <row r="1654" spans="1:12" x14ac:dyDescent="0.25">
      <c r="A1654">
        <v>1652</v>
      </c>
      <c r="C1654" s="14" t="s">
        <v>9848</v>
      </c>
      <c r="D1654" t="s">
        <v>9848</v>
      </c>
      <c r="E1654">
        <v>1209</v>
      </c>
      <c r="F1654">
        <f>SUMIFS('DAILY RECORDS'!$E$2:$E$19978,'DAILY RECORDS'!$B$2:$B$19978,C1654,'DAILY RECORDS'!$G$2:$G$19978,"INWARD")</f>
        <v>0</v>
      </c>
      <c r="G1654">
        <f>SUMIFS('DAILY RECORDS'!$E$2:$E$19978,'DAILY RECORDS'!$B$2:$B$19978,C1654,'DAILY RECORDS'!$G$2:$G$19978,"OUTWARD")</f>
        <v>0</v>
      </c>
      <c r="H1654">
        <f t="shared" si="25"/>
        <v>1209</v>
      </c>
      <c r="I1654" t="s">
        <v>14</v>
      </c>
      <c r="J1654" t="s">
        <v>9773</v>
      </c>
      <c r="K1654" t="s">
        <v>61</v>
      </c>
      <c r="L1654" s="124">
        <v>45719</v>
      </c>
    </row>
    <row r="1655" spans="1:12" x14ac:dyDescent="0.25">
      <c r="A1655">
        <v>1653</v>
      </c>
      <c r="C1655" s="14" t="s">
        <v>9847</v>
      </c>
      <c r="D1655" t="s">
        <v>9847</v>
      </c>
      <c r="E1655">
        <v>1055</v>
      </c>
      <c r="F1655">
        <f>SUMIFS('DAILY RECORDS'!$E$2:$E$19978,'DAILY RECORDS'!$B$2:$B$19978,C1655,'DAILY RECORDS'!$G$2:$G$19978,"INWARD")</f>
        <v>0</v>
      </c>
      <c r="G1655">
        <f>SUMIFS('DAILY RECORDS'!$E$2:$E$19978,'DAILY RECORDS'!$B$2:$B$19978,C1655,'DAILY RECORDS'!$G$2:$G$19978,"OUTWARD")</f>
        <v>0</v>
      </c>
      <c r="H1655">
        <f t="shared" si="25"/>
        <v>1055</v>
      </c>
      <c r="I1655" t="s">
        <v>14</v>
      </c>
      <c r="J1655" t="s">
        <v>9773</v>
      </c>
      <c r="K1655" t="s">
        <v>764</v>
      </c>
      <c r="L1655" s="124">
        <v>45719</v>
      </c>
    </row>
    <row r="1656" spans="1:12" x14ac:dyDescent="0.25">
      <c r="A1656">
        <v>1654</v>
      </c>
      <c r="C1656" s="14" t="s">
        <v>9846</v>
      </c>
      <c r="D1656" t="s">
        <v>9846</v>
      </c>
      <c r="E1656">
        <v>1130</v>
      </c>
      <c r="F1656">
        <f>SUMIFS('DAILY RECORDS'!$E$2:$E$19978,'DAILY RECORDS'!$B$2:$B$19978,C1656,'DAILY RECORDS'!$G$2:$G$19978,"INWARD")</f>
        <v>0</v>
      </c>
      <c r="G1656">
        <f>SUMIFS('DAILY RECORDS'!$E$2:$E$19978,'DAILY RECORDS'!$B$2:$B$19978,C1656,'DAILY RECORDS'!$G$2:$G$19978,"OUTWARD")</f>
        <v>0</v>
      </c>
      <c r="H1656">
        <f t="shared" si="25"/>
        <v>1130</v>
      </c>
      <c r="I1656" t="s">
        <v>14</v>
      </c>
      <c r="J1656" t="s">
        <v>9773</v>
      </c>
      <c r="K1656" t="s">
        <v>55</v>
      </c>
      <c r="L1656" s="124">
        <v>45719</v>
      </c>
    </row>
    <row r="1657" spans="1:12" x14ac:dyDescent="0.25">
      <c r="A1657">
        <v>1655</v>
      </c>
      <c r="C1657" s="14" t="s">
        <v>9861</v>
      </c>
      <c r="D1657" t="s">
        <v>9861</v>
      </c>
      <c r="E1657">
        <v>231</v>
      </c>
      <c r="F1657">
        <f>SUMIFS('DAILY RECORDS'!$E$2:$E$19978,'DAILY RECORDS'!$B$2:$B$19978,C1657,'DAILY RECORDS'!$G$2:$G$19978,"INWARD")</f>
        <v>0</v>
      </c>
      <c r="G1657">
        <f>SUMIFS('DAILY RECORDS'!$E$2:$E$19978,'DAILY RECORDS'!$B$2:$B$19978,C1657,'DAILY RECORDS'!$G$2:$G$19978,"OUTWARD")</f>
        <v>0</v>
      </c>
      <c r="H1657">
        <f t="shared" si="25"/>
        <v>231</v>
      </c>
      <c r="I1657" t="s">
        <v>14</v>
      </c>
      <c r="J1657" t="s">
        <v>9773</v>
      </c>
      <c r="K1657" t="s">
        <v>1021</v>
      </c>
      <c r="L1657" s="124">
        <v>45719</v>
      </c>
    </row>
    <row r="1658" spans="1:12" x14ac:dyDescent="0.25">
      <c r="A1658">
        <v>1656</v>
      </c>
      <c r="C1658" s="14" t="s">
        <v>9845</v>
      </c>
      <c r="D1658" t="s">
        <v>9845</v>
      </c>
      <c r="E1658">
        <v>0</v>
      </c>
      <c r="F1658">
        <f>SUMIFS('DAILY RECORDS'!$E$2:$E$19978,'DAILY RECORDS'!$B$2:$B$19978,C1658,'DAILY RECORDS'!$G$2:$G$19978,"INWARD")</f>
        <v>0</v>
      </c>
      <c r="G1658">
        <f>SUMIFS('DAILY RECORDS'!$E$2:$E$19978,'DAILY RECORDS'!$B$2:$B$19978,C1658,'DAILY RECORDS'!$G$2:$G$19978,"OUTWARD")</f>
        <v>0</v>
      </c>
      <c r="H1658">
        <f t="shared" si="25"/>
        <v>0</v>
      </c>
      <c r="I1658" t="s">
        <v>14</v>
      </c>
      <c r="J1658" t="s">
        <v>9773</v>
      </c>
      <c r="K1658" t="s">
        <v>761</v>
      </c>
      <c r="L1658" s="124">
        <v>45719</v>
      </c>
    </row>
    <row r="1659" spans="1:12" x14ac:dyDescent="0.25">
      <c r="A1659">
        <v>1657</v>
      </c>
      <c r="B1659" t="s">
        <v>9988</v>
      </c>
      <c r="C1659" s="14" t="s">
        <v>9860</v>
      </c>
      <c r="D1659" t="s">
        <v>10771</v>
      </c>
      <c r="E1659">
        <v>427</v>
      </c>
      <c r="F1659">
        <f>SUMIFS('DAILY RECORDS'!$E$2:$E$19978,'DAILY RECORDS'!$B$2:$B$19978,C1659,'DAILY RECORDS'!$G$2:$G$19978,"INWARD")</f>
        <v>0</v>
      </c>
      <c r="G1659">
        <f>SUMIFS('DAILY RECORDS'!$E$2:$E$19978,'DAILY RECORDS'!$B$2:$B$19978,C1659,'DAILY RECORDS'!$G$2:$G$19978,"OUTWARD")</f>
        <v>0</v>
      </c>
      <c r="H1659">
        <f t="shared" si="25"/>
        <v>427</v>
      </c>
      <c r="I1659" t="s">
        <v>14</v>
      </c>
      <c r="J1659" t="s">
        <v>9773</v>
      </c>
      <c r="K1659" t="s">
        <v>1017</v>
      </c>
      <c r="L1659" s="124">
        <v>45719</v>
      </c>
    </row>
    <row r="1660" spans="1:12" x14ac:dyDescent="0.25">
      <c r="A1660">
        <v>1658</v>
      </c>
      <c r="C1660" s="14" t="s">
        <v>9844</v>
      </c>
      <c r="D1660" t="s">
        <v>9844</v>
      </c>
      <c r="E1660">
        <v>1</v>
      </c>
      <c r="F1660">
        <f>SUMIFS('DAILY RECORDS'!$E$2:$E$19978,'DAILY RECORDS'!$B$2:$B$19978,C1660,'DAILY RECORDS'!$G$2:$G$19978,"INWARD")</f>
        <v>0</v>
      </c>
      <c r="G1660">
        <f>SUMIFS('DAILY RECORDS'!$E$2:$E$19978,'DAILY RECORDS'!$B$2:$B$19978,C1660,'DAILY RECORDS'!$G$2:$G$19978,"OUTWARD")</f>
        <v>0</v>
      </c>
      <c r="H1660">
        <f t="shared" si="25"/>
        <v>1</v>
      </c>
      <c r="I1660" t="s">
        <v>14</v>
      </c>
      <c r="J1660" t="s">
        <v>9773</v>
      </c>
      <c r="K1660" t="s">
        <v>1012</v>
      </c>
      <c r="L1660" s="124">
        <v>45719</v>
      </c>
    </row>
    <row r="1661" spans="1:12" x14ac:dyDescent="0.25">
      <c r="A1661">
        <v>1659</v>
      </c>
      <c r="C1661" s="14" t="s">
        <v>9859</v>
      </c>
      <c r="D1661" t="s">
        <v>9859</v>
      </c>
      <c r="E1661">
        <v>203</v>
      </c>
      <c r="F1661">
        <f>SUMIFS('DAILY RECORDS'!$E$2:$E$19978,'DAILY RECORDS'!$B$2:$B$19978,C1661,'DAILY RECORDS'!$G$2:$G$19978,"INWARD")</f>
        <v>0</v>
      </c>
      <c r="G1661">
        <f>SUMIFS('DAILY RECORDS'!$E$2:$E$19978,'DAILY RECORDS'!$B$2:$B$19978,C1661,'DAILY RECORDS'!$G$2:$G$19978,"OUTWARD")</f>
        <v>0</v>
      </c>
      <c r="H1661">
        <f t="shared" si="25"/>
        <v>203</v>
      </c>
      <c r="I1661" t="s">
        <v>14</v>
      </c>
      <c r="J1661" t="s">
        <v>9773</v>
      </c>
      <c r="K1661" t="s">
        <v>1012</v>
      </c>
      <c r="L1661" s="124">
        <v>45719</v>
      </c>
    </row>
    <row r="1662" spans="1:12" x14ac:dyDescent="0.25">
      <c r="A1662">
        <v>1660</v>
      </c>
      <c r="C1662" s="14" t="s">
        <v>9843</v>
      </c>
      <c r="D1662" t="s">
        <v>9843</v>
      </c>
      <c r="E1662">
        <v>246</v>
      </c>
      <c r="F1662">
        <f>SUMIFS('DAILY RECORDS'!$E$2:$E$19978,'DAILY RECORDS'!$B$2:$B$19978,C1662,'DAILY RECORDS'!$G$2:$G$19978,"INWARD")</f>
        <v>0</v>
      </c>
      <c r="G1662">
        <f>SUMIFS('DAILY RECORDS'!$E$2:$E$19978,'DAILY RECORDS'!$B$2:$B$19978,C1662,'DAILY RECORDS'!$G$2:$G$19978,"OUTWARD")</f>
        <v>0</v>
      </c>
      <c r="H1662">
        <f t="shared" si="25"/>
        <v>246</v>
      </c>
      <c r="I1662" t="s">
        <v>14</v>
      </c>
      <c r="J1662" t="s">
        <v>9773</v>
      </c>
      <c r="K1662" t="s">
        <v>1006</v>
      </c>
      <c r="L1662" s="124">
        <v>45719</v>
      </c>
    </row>
    <row r="1663" spans="1:12" x14ac:dyDescent="0.25">
      <c r="A1663">
        <v>1661</v>
      </c>
      <c r="C1663" s="14" t="s">
        <v>9858</v>
      </c>
      <c r="D1663" t="s">
        <v>9858</v>
      </c>
      <c r="E1663">
        <v>73</v>
      </c>
      <c r="F1663">
        <f>SUMIFS('DAILY RECORDS'!$E$2:$E$19978,'DAILY RECORDS'!$B$2:$B$19978,C1663,'DAILY RECORDS'!$G$2:$G$19978,"INWARD")</f>
        <v>0</v>
      </c>
      <c r="G1663">
        <f>SUMIFS('DAILY RECORDS'!$E$2:$E$19978,'DAILY RECORDS'!$B$2:$B$19978,C1663,'DAILY RECORDS'!$G$2:$G$19978,"OUTWARD")</f>
        <v>0</v>
      </c>
      <c r="H1663">
        <f t="shared" si="25"/>
        <v>73</v>
      </c>
      <c r="I1663" t="s">
        <v>14</v>
      </c>
      <c r="J1663" t="s">
        <v>9773</v>
      </c>
      <c r="K1663" t="s">
        <v>997</v>
      </c>
      <c r="L1663" s="124">
        <v>45719</v>
      </c>
    </row>
    <row r="1664" spans="1:12" x14ac:dyDescent="0.25">
      <c r="A1664">
        <v>1662</v>
      </c>
      <c r="C1664" s="14" t="s">
        <v>9842</v>
      </c>
      <c r="D1664" t="s">
        <v>9842</v>
      </c>
      <c r="E1664">
        <v>12</v>
      </c>
      <c r="F1664">
        <f>SUMIFS('DAILY RECORDS'!$E$2:$E$19978,'DAILY RECORDS'!$B$2:$B$19978,C1664,'DAILY RECORDS'!$G$2:$G$19978,"INWARD")</f>
        <v>0</v>
      </c>
      <c r="G1664">
        <f>SUMIFS('DAILY RECORDS'!$E$2:$E$19978,'DAILY RECORDS'!$B$2:$B$19978,C1664,'DAILY RECORDS'!$G$2:$G$19978,"OUTWARD")</f>
        <v>10</v>
      </c>
      <c r="H1664">
        <f t="shared" si="25"/>
        <v>2</v>
      </c>
      <c r="I1664" t="s">
        <v>14</v>
      </c>
      <c r="J1664" t="s">
        <v>9773</v>
      </c>
      <c r="K1664" t="s">
        <v>1000</v>
      </c>
      <c r="L1664" s="124">
        <v>45719</v>
      </c>
    </row>
    <row r="1665" spans="1:12" x14ac:dyDescent="0.25">
      <c r="A1665">
        <v>1663</v>
      </c>
      <c r="C1665" s="14" t="s">
        <v>9852</v>
      </c>
      <c r="D1665" t="s">
        <v>9852</v>
      </c>
      <c r="E1665">
        <v>10</v>
      </c>
      <c r="F1665">
        <f>SUMIFS('DAILY RECORDS'!$E$2:$E$19978,'DAILY RECORDS'!$B$2:$B$19978,C1665,'DAILY RECORDS'!$G$2:$G$19978,"INWARD")</f>
        <v>0</v>
      </c>
      <c r="G1665">
        <f>SUMIFS('DAILY RECORDS'!$E$2:$E$19978,'DAILY RECORDS'!$B$2:$B$19978,C1665,'DAILY RECORDS'!$G$2:$G$19978,"OUTWARD")</f>
        <v>0</v>
      </c>
      <c r="H1665">
        <f t="shared" si="25"/>
        <v>10</v>
      </c>
      <c r="I1665" t="s">
        <v>14</v>
      </c>
      <c r="J1665" t="s">
        <v>9773</v>
      </c>
      <c r="K1665" t="s">
        <v>994</v>
      </c>
      <c r="L1665" s="124">
        <v>45719</v>
      </c>
    </row>
    <row r="1666" spans="1:12" x14ac:dyDescent="0.25">
      <c r="A1666">
        <v>1664</v>
      </c>
      <c r="C1666" s="14" t="s">
        <v>9841</v>
      </c>
      <c r="D1666" t="s">
        <v>9841</v>
      </c>
      <c r="E1666">
        <v>50</v>
      </c>
      <c r="F1666">
        <f>SUMIFS('DAILY RECORDS'!$E$2:$E$19978,'DAILY RECORDS'!$B$2:$B$19978,C1666,'DAILY RECORDS'!$G$2:$G$19978,"INWARD")</f>
        <v>0</v>
      </c>
      <c r="G1666">
        <f>SUMIFS('DAILY RECORDS'!$E$2:$E$19978,'DAILY RECORDS'!$B$2:$B$19978,C1666,'DAILY RECORDS'!$G$2:$G$19978,"OUTWARD")</f>
        <v>0</v>
      </c>
      <c r="H1666">
        <f t="shared" si="25"/>
        <v>50</v>
      </c>
      <c r="I1666" t="s">
        <v>14</v>
      </c>
      <c r="J1666" t="s">
        <v>9773</v>
      </c>
      <c r="K1666" t="s">
        <v>991</v>
      </c>
      <c r="L1666" s="124">
        <v>45719</v>
      </c>
    </row>
    <row r="1667" spans="1:12" x14ac:dyDescent="0.25">
      <c r="A1667">
        <v>1665</v>
      </c>
      <c r="C1667" s="14" t="s">
        <v>9851</v>
      </c>
      <c r="D1667" t="s">
        <v>9851</v>
      </c>
      <c r="E1667">
        <v>270</v>
      </c>
      <c r="F1667">
        <f>SUMIFS('DAILY RECORDS'!$E$2:$E$19978,'DAILY RECORDS'!$B$2:$B$19978,C1667,'DAILY RECORDS'!$G$2:$G$19978,"INWARD")</f>
        <v>0</v>
      </c>
      <c r="G1667">
        <f>SUMIFS('DAILY RECORDS'!$E$2:$E$19978,'DAILY RECORDS'!$B$2:$B$19978,C1667,'DAILY RECORDS'!$G$2:$G$19978,"OUTWARD")</f>
        <v>0</v>
      </c>
      <c r="H1667">
        <f t="shared" si="25"/>
        <v>270</v>
      </c>
      <c r="I1667" t="s">
        <v>14</v>
      </c>
      <c r="J1667" t="s">
        <v>9773</v>
      </c>
      <c r="K1667" t="s">
        <v>952</v>
      </c>
      <c r="L1667" s="124">
        <v>45719</v>
      </c>
    </row>
    <row r="1668" spans="1:12" x14ac:dyDescent="0.25">
      <c r="A1668">
        <v>1666</v>
      </c>
      <c r="C1668" s="14" t="s">
        <v>10145</v>
      </c>
      <c r="D1668" t="s">
        <v>4</v>
      </c>
      <c r="E1668">
        <v>474</v>
      </c>
      <c r="F1668">
        <f>SUMIFS('DAILY RECORDS'!$E$2:$E$19978,'DAILY RECORDS'!$B$2:$B$19978,C1668,'DAILY RECORDS'!$G$2:$G$19978,"INWARD")</f>
        <v>0</v>
      </c>
      <c r="G1668">
        <f>SUMIFS('DAILY RECORDS'!$E$2:$E$19978,'DAILY RECORDS'!$B$2:$B$19978,C1668,'DAILY RECORDS'!$G$2:$G$19978,"OUTWARD")</f>
        <v>0</v>
      </c>
      <c r="H1668">
        <f t="shared" ref="H1668:H1730" si="26">(E1668+F1668)-G1668</f>
        <v>474</v>
      </c>
      <c r="I1668" t="s">
        <v>14</v>
      </c>
      <c r="J1668" t="s">
        <v>9773</v>
      </c>
      <c r="K1668" t="s">
        <v>988</v>
      </c>
      <c r="L1668" s="124">
        <v>45719</v>
      </c>
    </row>
    <row r="1669" spans="1:12" x14ac:dyDescent="0.25">
      <c r="A1669">
        <v>1667</v>
      </c>
      <c r="B1669" t="s">
        <v>9988</v>
      </c>
      <c r="C1669" s="14" t="s">
        <v>9849</v>
      </c>
      <c r="D1669" t="s">
        <v>10770</v>
      </c>
      <c r="E1669">
        <v>108</v>
      </c>
      <c r="F1669">
        <f>SUMIFS('DAILY RECORDS'!$E$2:$E$19978,'DAILY RECORDS'!$B$2:$B$19978,C1669,'DAILY RECORDS'!$G$2:$G$19978,"INWARD")</f>
        <v>0</v>
      </c>
      <c r="G1669">
        <f>SUMIFS('DAILY RECORDS'!$E$2:$E$19978,'DAILY RECORDS'!$B$2:$B$19978,C1669,'DAILY RECORDS'!$G$2:$G$19978,"OUTWARD")</f>
        <v>0</v>
      </c>
      <c r="H1669">
        <f t="shared" si="26"/>
        <v>108</v>
      </c>
      <c r="I1669" t="s">
        <v>25</v>
      </c>
      <c r="J1669" t="s">
        <v>9773</v>
      </c>
      <c r="K1669" t="s">
        <v>9850</v>
      </c>
      <c r="L1669" s="124">
        <v>45719</v>
      </c>
    </row>
    <row r="1670" spans="1:12" x14ac:dyDescent="0.25">
      <c r="A1670">
        <v>1668</v>
      </c>
      <c r="B1670" t="s">
        <v>9988</v>
      </c>
      <c r="C1670" s="14" t="s">
        <v>9839</v>
      </c>
      <c r="D1670" t="s">
        <v>9840</v>
      </c>
      <c r="E1670">
        <v>123</v>
      </c>
      <c r="F1670">
        <f>SUMIFS('DAILY RECORDS'!$E$2:$E$19978,'DAILY RECORDS'!$B$2:$B$19978,C1670,'DAILY RECORDS'!$G$2:$G$19978,"INWARD")</f>
        <v>0</v>
      </c>
      <c r="G1670">
        <f>SUMIFS('DAILY RECORDS'!$E$2:$E$19978,'DAILY RECORDS'!$B$2:$B$19978,C1670,'DAILY RECORDS'!$G$2:$G$19978,"OUTWARD")</f>
        <v>0</v>
      </c>
      <c r="H1670">
        <f t="shared" si="26"/>
        <v>123</v>
      </c>
      <c r="I1670" t="s">
        <v>14</v>
      </c>
      <c r="J1670" t="s">
        <v>9773</v>
      </c>
      <c r="K1670" t="s">
        <v>58</v>
      </c>
      <c r="L1670" s="124">
        <v>45719</v>
      </c>
    </row>
    <row r="1671" spans="1:12" x14ac:dyDescent="0.25">
      <c r="A1671">
        <v>1669</v>
      </c>
      <c r="C1671" s="14" t="s">
        <v>9837</v>
      </c>
      <c r="D1671" t="s">
        <v>9837</v>
      </c>
      <c r="E1671">
        <v>67</v>
      </c>
      <c r="F1671">
        <f>SUMIFS('DAILY RECORDS'!$E$2:$E$19978,'DAILY RECORDS'!$B$2:$B$19978,C1671,'DAILY RECORDS'!$G$2:$G$19978,"INWARD")</f>
        <v>0</v>
      </c>
      <c r="G1671">
        <f>SUMIFS('DAILY RECORDS'!$E$2:$E$19978,'DAILY RECORDS'!$B$2:$B$19978,C1671,'DAILY RECORDS'!$G$2:$G$19978,"OUTWARD")</f>
        <v>0</v>
      </c>
      <c r="H1671">
        <f t="shared" si="26"/>
        <v>67</v>
      </c>
      <c r="I1671" t="s">
        <v>14</v>
      </c>
      <c r="J1671" t="s">
        <v>9773</v>
      </c>
      <c r="K1671" t="s">
        <v>736</v>
      </c>
      <c r="L1671" s="124">
        <v>45719</v>
      </c>
    </row>
    <row r="1672" spans="1:12" x14ac:dyDescent="0.25">
      <c r="A1672">
        <v>1670</v>
      </c>
      <c r="C1672" s="14" t="s">
        <v>9838</v>
      </c>
      <c r="D1672" t="s">
        <v>9838</v>
      </c>
      <c r="E1672">
        <v>12</v>
      </c>
      <c r="F1672">
        <f>SUMIFS('DAILY RECORDS'!$E$2:$E$19978,'DAILY RECORDS'!$B$2:$B$19978,C1672,'DAILY RECORDS'!$G$2:$G$19978,"INWARD")</f>
        <v>0</v>
      </c>
      <c r="G1672">
        <f>SUMIFS('DAILY RECORDS'!$E$2:$E$19978,'DAILY RECORDS'!$B$2:$B$19978,C1672,'DAILY RECORDS'!$G$2:$G$19978,"OUTWARD")</f>
        <v>0</v>
      </c>
      <c r="H1672">
        <f t="shared" si="26"/>
        <v>12</v>
      </c>
      <c r="I1672" t="s">
        <v>14</v>
      </c>
      <c r="J1672" t="s">
        <v>9773</v>
      </c>
      <c r="K1672" t="s">
        <v>739</v>
      </c>
      <c r="L1672" s="124">
        <v>45719</v>
      </c>
    </row>
    <row r="1673" spans="1:12" x14ac:dyDescent="0.25">
      <c r="A1673">
        <v>1671</v>
      </c>
      <c r="C1673" s="14" t="s">
        <v>9835</v>
      </c>
      <c r="D1673" t="s">
        <v>9835</v>
      </c>
      <c r="E1673">
        <v>22</v>
      </c>
      <c r="F1673">
        <f>SUMIFS('DAILY RECORDS'!$E$2:$E$19978,'DAILY RECORDS'!$B$2:$B$19978,C1673,'DAILY RECORDS'!$G$2:$G$19978,"INWARD")</f>
        <v>0</v>
      </c>
      <c r="G1673">
        <f>SUMIFS('DAILY RECORDS'!$E$2:$E$19978,'DAILY RECORDS'!$B$2:$B$19978,C1673,'DAILY RECORDS'!$G$2:$G$19978,"OUTWARD")</f>
        <v>0</v>
      </c>
      <c r="H1673">
        <f t="shared" si="26"/>
        <v>22</v>
      </c>
      <c r="I1673" t="s">
        <v>14</v>
      </c>
      <c r="J1673" t="s">
        <v>9773</v>
      </c>
      <c r="K1673" t="s">
        <v>730</v>
      </c>
      <c r="L1673" s="124">
        <v>45719</v>
      </c>
    </row>
    <row r="1674" spans="1:12" x14ac:dyDescent="0.25">
      <c r="A1674">
        <v>1672</v>
      </c>
      <c r="C1674" s="14" t="s">
        <v>9836</v>
      </c>
      <c r="D1674" t="s">
        <v>9836</v>
      </c>
      <c r="E1674">
        <v>5</v>
      </c>
      <c r="F1674">
        <f>SUMIFS('DAILY RECORDS'!$E$2:$E$19978,'DAILY RECORDS'!$B$2:$B$19978,C1674,'DAILY RECORDS'!$G$2:$G$19978,"INWARD")</f>
        <v>0</v>
      </c>
      <c r="G1674">
        <f>SUMIFS('DAILY RECORDS'!$E$2:$E$19978,'DAILY RECORDS'!$B$2:$B$19978,C1674,'DAILY RECORDS'!$G$2:$G$19978,"OUTWARD")</f>
        <v>0</v>
      </c>
      <c r="H1674">
        <f t="shared" si="26"/>
        <v>5</v>
      </c>
      <c r="I1674" t="s">
        <v>14</v>
      </c>
      <c r="J1674" t="s">
        <v>9773</v>
      </c>
      <c r="K1674" t="s">
        <v>733</v>
      </c>
      <c r="L1674" s="124">
        <v>45719</v>
      </c>
    </row>
    <row r="1675" spans="1:12" x14ac:dyDescent="0.25">
      <c r="A1675">
        <v>1673</v>
      </c>
      <c r="C1675" s="14" t="s">
        <v>9834</v>
      </c>
      <c r="D1675" t="s">
        <v>9834</v>
      </c>
      <c r="E1675">
        <v>18</v>
      </c>
      <c r="F1675">
        <f>SUMIFS('DAILY RECORDS'!$E$2:$E$19978,'DAILY RECORDS'!$B$2:$B$19978,C1675,'DAILY RECORDS'!$G$2:$G$19978,"INWARD")</f>
        <v>0</v>
      </c>
      <c r="G1675">
        <f>SUMIFS('DAILY RECORDS'!$E$2:$E$19978,'DAILY RECORDS'!$B$2:$B$19978,C1675,'DAILY RECORDS'!$G$2:$G$19978,"OUTWARD")</f>
        <v>0</v>
      </c>
      <c r="H1675">
        <f t="shared" si="26"/>
        <v>18</v>
      </c>
      <c r="I1675" t="s">
        <v>14</v>
      </c>
      <c r="J1675" t="s">
        <v>9773</v>
      </c>
      <c r="K1675" t="s">
        <v>1047</v>
      </c>
      <c r="L1675" s="124">
        <v>45719</v>
      </c>
    </row>
    <row r="1676" spans="1:12" x14ac:dyDescent="0.25">
      <c r="A1676">
        <v>1674</v>
      </c>
      <c r="B1676" t="s">
        <v>9988</v>
      </c>
      <c r="C1676" s="14" t="s">
        <v>9831</v>
      </c>
      <c r="D1676" t="s">
        <v>9832</v>
      </c>
      <c r="E1676">
        <v>12</v>
      </c>
      <c r="F1676">
        <f>SUMIFS('DAILY RECORDS'!$E$2:$E$19978,'DAILY RECORDS'!$B$2:$B$19978,C1676,'DAILY RECORDS'!$G$2:$G$19978,"INWARD")</f>
        <v>0</v>
      </c>
      <c r="G1676">
        <f>SUMIFS('DAILY RECORDS'!$E$2:$E$19978,'DAILY RECORDS'!$B$2:$B$19978,C1676,'DAILY RECORDS'!$G$2:$G$19978,"OUTWARD")</f>
        <v>0</v>
      </c>
      <c r="H1676">
        <f t="shared" si="26"/>
        <v>12</v>
      </c>
      <c r="I1676" t="s">
        <v>14</v>
      </c>
      <c r="J1676" t="s">
        <v>9773</v>
      </c>
      <c r="K1676" t="s">
        <v>1039</v>
      </c>
      <c r="L1676" s="124">
        <v>45719</v>
      </c>
    </row>
    <row r="1677" spans="1:12" x14ac:dyDescent="0.25">
      <c r="A1677">
        <v>1675</v>
      </c>
      <c r="C1677" s="14" t="s">
        <v>9833</v>
      </c>
      <c r="D1677" t="s">
        <v>9833</v>
      </c>
      <c r="E1677">
        <v>7</v>
      </c>
      <c r="F1677">
        <f>SUMIFS('DAILY RECORDS'!$E$2:$E$19978,'DAILY RECORDS'!$B$2:$B$19978,C1677,'DAILY RECORDS'!$G$2:$G$19978,"INWARD")</f>
        <v>0</v>
      </c>
      <c r="G1677">
        <f>SUMIFS('DAILY RECORDS'!$E$2:$E$19978,'DAILY RECORDS'!$B$2:$B$19978,C1677,'DAILY RECORDS'!$G$2:$G$19978,"OUTWARD")</f>
        <v>0</v>
      </c>
      <c r="H1677">
        <f t="shared" si="26"/>
        <v>7</v>
      </c>
      <c r="I1677" t="s">
        <v>14</v>
      </c>
      <c r="J1677" t="s">
        <v>9773</v>
      </c>
      <c r="K1677" t="s">
        <v>1410</v>
      </c>
      <c r="L1677" s="124">
        <v>45719</v>
      </c>
    </row>
    <row r="1678" spans="1:12" x14ac:dyDescent="0.25">
      <c r="A1678">
        <v>1676</v>
      </c>
      <c r="B1678" t="s">
        <v>9988</v>
      </c>
      <c r="C1678" s="14" t="s">
        <v>9828</v>
      </c>
      <c r="D1678" t="s">
        <v>9829</v>
      </c>
      <c r="E1678">
        <v>9</v>
      </c>
      <c r="F1678">
        <f>SUMIFS('DAILY RECORDS'!$E$2:$E$19978,'DAILY RECORDS'!$B$2:$B$19978,C1678,'DAILY RECORDS'!$G$2:$G$19978,"INWARD")</f>
        <v>0</v>
      </c>
      <c r="G1678">
        <f>SUMIFS('DAILY RECORDS'!$E$2:$E$19978,'DAILY RECORDS'!$B$2:$B$19978,C1678,'DAILY RECORDS'!$G$2:$G$19978,"OUTWARD")</f>
        <v>0</v>
      </c>
      <c r="H1678">
        <f t="shared" si="26"/>
        <v>9</v>
      </c>
      <c r="I1678" t="s">
        <v>14</v>
      </c>
      <c r="J1678" t="s">
        <v>9773</v>
      </c>
      <c r="K1678" t="s">
        <v>1036</v>
      </c>
      <c r="L1678" s="124">
        <v>45719</v>
      </c>
    </row>
    <row r="1679" spans="1:12" x14ac:dyDescent="0.25">
      <c r="A1679">
        <v>1677</v>
      </c>
      <c r="C1679" s="14" t="s">
        <v>9830</v>
      </c>
      <c r="D1679" t="s">
        <v>9830</v>
      </c>
      <c r="E1679">
        <v>5</v>
      </c>
      <c r="F1679">
        <f>SUMIFS('DAILY RECORDS'!$E$2:$E$19978,'DAILY RECORDS'!$B$2:$B$19978,C1679,'DAILY RECORDS'!$G$2:$G$19978,"INWARD")</f>
        <v>0</v>
      </c>
      <c r="G1679">
        <f>SUMIFS('DAILY RECORDS'!$E$2:$E$19978,'DAILY RECORDS'!$B$2:$B$19978,C1679,'DAILY RECORDS'!$G$2:$G$19978,"OUTWARD")</f>
        <v>0</v>
      </c>
      <c r="H1679">
        <f t="shared" si="26"/>
        <v>5</v>
      </c>
      <c r="I1679" t="s">
        <v>14</v>
      </c>
      <c r="J1679" t="s">
        <v>9773</v>
      </c>
      <c r="K1679" t="s">
        <v>1421</v>
      </c>
      <c r="L1679" s="124">
        <v>45719</v>
      </c>
    </row>
    <row r="1680" spans="1:12" x14ac:dyDescent="0.25">
      <c r="A1680">
        <v>1678</v>
      </c>
      <c r="B1680" t="s">
        <v>9988</v>
      </c>
      <c r="C1680" s="14" t="s">
        <v>9819</v>
      </c>
      <c r="D1680" t="s">
        <v>9820</v>
      </c>
      <c r="E1680">
        <v>790</v>
      </c>
      <c r="F1680">
        <f>SUMIFS('DAILY RECORDS'!$E$2:$E$19978,'DAILY RECORDS'!$B$2:$B$19978,C1680,'DAILY RECORDS'!$G$2:$G$19978,"INWARD")</f>
        <v>0</v>
      </c>
      <c r="G1680">
        <f>SUMIFS('DAILY RECORDS'!$E$2:$E$19978,'DAILY RECORDS'!$B$2:$B$19978,C1680,'DAILY RECORDS'!$G$2:$G$19978,"OUTWARD")</f>
        <v>0</v>
      </c>
      <c r="H1680">
        <f t="shared" si="26"/>
        <v>790</v>
      </c>
      <c r="I1680" t="s">
        <v>14</v>
      </c>
      <c r="J1680" t="s">
        <v>9773</v>
      </c>
      <c r="K1680" t="s">
        <v>253</v>
      </c>
      <c r="L1680" s="124">
        <v>45719</v>
      </c>
    </row>
    <row r="1681" spans="1:12" x14ac:dyDescent="0.25">
      <c r="A1681">
        <v>1679</v>
      </c>
      <c r="C1681" s="14" t="s">
        <v>9821</v>
      </c>
      <c r="D1681" t="s">
        <v>9821</v>
      </c>
      <c r="E1681">
        <v>3102</v>
      </c>
      <c r="F1681">
        <f>SUMIFS('DAILY RECORDS'!$E$2:$E$19978,'DAILY RECORDS'!$B$2:$B$19978,C1681,'DAILY RECORDS'!$G$2:$G$19978,"INWARD")</f>
        <v>0</v>
      </c>
      <c r="G1681">
        <f>SUMIFS('DAILY RECORDS'!$E$2:$E$19978,'DAILY RECORDS'!$B$2:$B$19978,C1681,'DAILY RECORDS'!$G$2:$G$19978,"OUTWARD")</f>
        <v>36</v>
      </c>
      <c r="H1681">
        <f t="shared" si="26"/>
        <v>3066</v>
      </c>
      <c r="I1681" t="s">
        <v>14</v>
      </c>
      <c r="J1681" t="s">
        <v>9773</v>
      </c>
      <c r="K1681" t="s">
        <v>62</v>
      </c>
      <c r="L1681" s="124">
        <v>45719</v>
      </c>
    </row>
    <row r="1682" spans="1:12" x14ac:dyDescent="0.25">
      <c r="A1682">
        <v>1680</v>
      </c>
      <c r="B1682" t="s">
        <v>9988</v>
      </c>
      <c r="C1682" s="14" t="s">
        <v>9822</v>
      </c>
      <c r="D1682" t="s">
        <v>10769</v>
      </c>
      <c r="E1682">
        <v>306</v>
      </c>
      <c r="F1682">
        <f>SUMIFS('DAILY RECORDS'!$E$2:$E$19978,'DAILY RECORDS'!$B$2:$B$19978,C1682,'DAILY RECORDS'!$G$2:$G$19978,"INWARD")</f>
        <v>0</v>
      </c>
      <c r="G1682">
        <f>SUMIFS('DAILY RECORDS'!$E$2:$E$19978,'DAILY RECORDS'!$B$2:$B$19978,C1682,'DAILY RECORDS'!$G$2:$G$19978,"OUTWARD")</f>
        <v>0</v>
      </c>
      <c r="H1682">
        <f t="shared" si="26"/>
        <v>306</v>
      </c>
      <c r="I1682" t="s">
        <v>14</v>
      </c>
      <c r="J1682" t="s">
        <v>9773</v>
      </c>
      <c r="K1682" t="s">
        <v>811</v>
      </c>
      <c r="L1682" s="124">
        <v>45719</v>
      </c>
    </row>
    <row r="1683" spans="1:12" x14ac:dyDescent="0.25">
      <c r="A1683">
        <v>1681</v>
      </c>
      <c r="C1683" s="14" t="s">
        <v>9823</v>
      </c>
      <c r="D1683" t="s">
        <v>9823</v>
      </c>
      <c r="E1683">
        <v>2</v>
      </c>
      <c r="F1683">
        <f>SUMIFS('DAILY RECORDS'!$E$2:$E$19978,'DAILY RECORDS'!$B$2:$B$19978,C1683,'DAILY RECORDS'!$G$2:$G$19978,"INWARD")</f>
        <v>0</v>
      </c>
      <c r="G1683">
        <f>SUMIFS('DAILY RECORDS'!$E$2:$E$19978,'DAILY RECORDS'!$B$2:$B$19978,C1683,'DAILY RECORDS'!$G$2:$G$19978,"OUTWARD")</f>
        <v>0</v>
      </c>
      <c r="H1683">
        <f t="shared" si="26"/>
        <v>2</v>
      </c>
      <c r="I1683" t="s">
        <v>14</v>
      </c>
      <c r="J1683" t="s">
        <v>9773</v>
      </c>
      <c r="K1683" t="s">
        <v>144</v>
      </c>
      <c r="L1683" s="124">
        <v>45719</v>
      </c>
    </row>
    <row r="1684" spans="1:12" x14ac:dyDescent="0.25">
      <c r="A1684">
        <v>1682</v>
      </c>
      <c r="C1684" s="14" t="s">
        <v>9824</v>
      </c>
      <c r="D1684" t="s">
        <v>9824</v>
      </c>
      <c r="E1684">
        <v>35</v>
      </c>
      <c r="F1684">
        <f>SUMIFS('DAILY RECORDS'!$E$2:$E$19978,'DAILY RECORDS'!$B$2:$B$19978,C1684,'DAILY RECORDS'!$G$2:$G$19978,"INWARD")</f>
        <v>0</v>
      </c>
      <c r="G1684">
        <f>SUMIFS('DAILY RECORDS'!$E$2:$E$19978,'DAILY RECORDS'!$B$2:$B$19978,C1684,'DAILY RECORDS'!$G$2:$G$19978,"OUTWARD")</f>
        <v>0</v>
      </c>
      <c r="H1684">
        <f t="shared" si="26"/>
        <v>35</v>
      </c>
      <c r="I1684" t="s">
        <v>14</v>
      </c>
      <c r="J1684" t="s">
        <v>9773</v>
      </c>
      <c r="K1684" t="s">
        <v>797</v>
      </c>
      <c r="L1684" s="124">
        <v>45719</v>
      </c>
    </row>
    <row r="1685" spans="1:12" x14ac:dyDescent="0.25">
      <c r="A1685">
        <v>1683</v>
      </c>
      <c r="C1685" s="14" t="s">
        <v>9825</v>
      </c>
      <c r="D1685" t="s">
        <v>9825</v>
      </c>
      <c r="E1685">
        <v>4060</v>
      </c>
      <c r="F1685">
        <f>SUMIFS('DAILY RECORDS'!$E$2:$E$19978,'DAILY RECORDS'!$B$2:$B$19978,C1685,'DAILY RECORDS'!$G$2:$G$19978,"INWARD")</f>
        <v>0</v>
      </c>
      <c r="G1685">
        <f>SUMIFS('DAILY RECORDS'!$E$2:$E$19978,'DAILY RECORDS'!$B$2:$B$19978,C1685,'DAILY RECORDS'!$G$2:$G$19978,"OUTWARD")</f>
        <v>0</v>
      </c>
      <c r="H1685">
        <f t="shared" si="26"/>
        <v>4060</v>
      </c>
      <c r="I1685" t="s">
        <v>14</v>
      </c>
      <c r="J1685" t="s">
        <v>9773</v>
      </c>
      <c r="K1685" t="s">
        <v>1095</v>
      </c>
      <c r="L1685" s="124">
        <v>45719</v>
      </c>
    </row>
    <row r="1686" spans="1:12" x14ac:dyDescent="0.25">
      <c r="A1686">
        <v>1684</v>
      </c>
      <c r="C1686" s="14" t="s">
        <v>9826</v>
      </c>
      <c r="D1686" t="s">
        <v>9826</v>
      </c>
      <c r="E1686">
        <v>12774</v>
      </c>
      <c r="F1686">
        <f>SUMIFS('DAILY RECORDS'!$E$2:$E$19978,'DAILY RECORDS'!$B$2:$B$19978,C1686,'DAILY RECORDS'!$G$2:$G$19978,"INWARD")</f>
        <v>0</v>
      </c>
      <c r="G1686">
        <f>SUMIFS('DAILY RECORDS'!$E$2:$E$19978,'DAILY RECORDS'!$B$2:$B$19978,C1686,'DAILY RECORDS'!$G$2:$G$19978,"OUTWARD")</f>
        <v>0</v>
      </c>
      <c r="H1686">
        <f t="shared" si="26"/>
        <v>12774</v>
      </c>
      <c r="I1686" t="s">
        <v>14</v>
      </c>
      <c r="J1686" t="s">
        <v>9773</v>
      </c>
      <c r="K1686" t="s">
        <v>1098</v>
      </c>
      <c r="L1686" s="124">
        <v>45719</v>
      </c>
    </row>
    <row r="1687" spans="1:12" x14ac:dyDescent="0.25">
      <c r="A1687">
        <v>1685</v>
      </c>
      <c r="C1687" s="14" t="s">
        <v>9827</v>
      </c>
      <c r="D1687" t="s">
        <v>9827</v>
      </c>
      <c r="E1687">
        <v>0</v>
      </c>
      <c r="F1687">
        <f>SUMIFS('DAILY RECORDS'!$E$2:$E$19978,'DAILY RECORDS'!$B$2:$B$19978,C1687,'DAILY RECORDS'!$G$2:$G$19978,"INWARD")</f>
        <v>0</v>
      </c>
      <c r="G1687">
        <f>SUMIFS('DAILY RECORDS'!$E$2:$E$19978,'DAILY RECORDS'!$B$2:$B$19978,C1687,'DAILY RECORDS'!$G$2:$G$19978,"OUTWARD")</f>
        <v>0</v>
      </c>
      <c r="H1687">
        <f t="shared" si="26"/>
        <v>0</v>
      </c>
      <c r="I1687" t="s">
        <v>14</v>
      </c>
      <c r="J1687" t="s">
        <v>9773</v>
      </c>
      <c r="K1687" t="s">
        <v>1098</v>
      </c>
      <c r="L1687" s="124">
        <v>45719</v>
      </c>
    </row>
    <row r="1688" spans="1:12" x14ac:dyDescent="0.25">
      <c r="A1688">
        <v>1686</v>
      </c>
      <c r="B1688" t="s">
        <v>9988</v>
      </c>
      <c r="C1688" s="14" t="s">
        <v>9817</v>
      </c>
      <c r="D1688" t="s">
        <v>9818</v>
      </c>
      <c r="E1688">
        <v>469</v>
      </c>
      <c r="F1688">
        <f>SUMIFS('DAILY RECORDS'!$E$2:$E$19978,'DAILY RECORDS'!$B$2:$B$19978,C1688,'DAILY RECORDS'!$G$2:$G$19978,"INWARD")</f>
        <v>0</v>
      </c>
      <c r="G1688">
        <f>SUMIFS('DAILY RECORDS'!$E$2:$E$19978,'DAILY RECORDS'!$B$2:$B$19978,C1688,'DAILY RECORDS'!$G$2:$G$19978,"OUTWARD")</f>
        <v>252</v>
      </c>
      <c r="H1688">
        <f t="shared" si="26"/>
        <v>217</v>
      </c>
      <c r="I1688" t="s">
        <v>14</v>
      </c>
      <c r="J1688" t="s">
        <v>9773</v>
      </c>
      <c r="K1688" t="s">
        <v>102</v>
      </c>
      <c r="L1688" s="124">
        <v>45719</v>
      </c>
    </row>
    <row r="1689" spans="1:12" x14ac:dyDescent="0.25">
      <c r="A1689">
        <v>1687</v>
      </c>
      <c r="C1689" s="14" t="s">
        <v>9815</v>
      </c>
      <c r="D1689" t="s">
        <v>9815</v>
      </c>
      <c r="E1689">
        <v>3</v>
      </c>
      <c r="F1689">
        <f>SUMIFS('DAILY RECORDS'!$E$2:$E$19978,'DAILY RECORDS'!$B$2:$B$19978,C1689,'DAILY RECORDS'!$G$2:$G$19978,"INWARD")</f>
        <v>0</v>
      </c>
      <c r="G1689">
        <f>SUMIFS('DAILY RECORDS'!$E$2:$E$19978,'DAILY RECORDS'!$B$2:$B$19978,C1689,'DAILY RECORDS'!$G$2:$G$19978,"OUTWARD")</f>
        <v>0</v>
      </c>
      <c r="H1689">
        <f t="shared" si="26"/>
        <v>3</v>
      </c>
      <c r="I1689" t="s">
        <v>25</v>
      </c>
      <c r="J1689" t="s">
        <v>9773</v>
      </c>
      <c r="K1689" t="s">
        <v>65</v>
      </c>
      <c r="L1689" s="124">
        <v>45719</v>
      </c>
    </row>
    <row r="1690" spans="1:12" x14ac:dyDescent="0.25">
      <c r="A1690">
        <v>1688</v>
      </c>
      <c r="C1690" s="14" t="s">
        <v>9816</v>
      </c>
      <c r="D1690" t="s">
        <v>9816</v>
      </c>
      <c r="E1690">
        <v>0</v>
      </c>
      <c r="F1690">
        <f>SUMIFS('DAILY RECORDS'!$E$2:$E$19978,'DAILY RECORDS'!$B$2:$B$19978,C1690,'DAILY RECORDS'!$G$2:$G$19978,"INWARD")</f>
        <v>0</v>
      </c>
      <c r="G1690">
        <f>SUMIFS('DAILY RECORDS'!$E$2:$E$19978,'DAILY RECORDS'!$B$2:$B$19978,C1690,'DAILY RECORDS'!$G$2:$G$19978,"OUTWARD")</f>
        <v>0</v>
      </c>
      <c r="H1690">
        <f t="shared" si="26"/>
        <v>0</v>
      </c>
      <c r="I1690" t="s">
        <v>14</v>
      </c>
      <c r="J1690" t="s">
        <v>9773</v>
      </c>
      <c r="K1690" t="s">
        <v>781</v>
      </c>
      <c r="L1690" s="124">
        <v>45719</v>
      </c>
    </row>
    <row r="1691" spans="1:12" x14ac:dyDescent="0.25">
      <c r="A1691">
        <v>1689</v>
      </c>
      <c r="C1691" s="14" t="s">
        <v>9813</v>
      </c>
      <c r="D1691" t="s">
        <v>9813</v>
      </c>
      <c r="E1691">
        <v>4</v>
      </c>
      <c r="F1691">
        <f>SUMIFS('DAILY RECORDS'!$E$2:$E$19978,'DAILY RECORDS'!$B$2:$B$19978,C1691,'DAILY RECORDS'!$G$2:$G$19978,"INWARD")</f>
        <v>0</v>
      </c>
      <c r="G1691">
        <f>SUMIFS('DAILY RECORDS'!$E$2:$E$19978,'DAILY RECORDS'!$B$2:$B$19978,C1691,'DAILY RECORDS'!$G$2:$G$19978,"OUTWARD")</f>
        <v>0</v>
      </c>
      <c r="H1691">
        <f t="shared" si="26"/>
        <v>4</v>
      </c>
      <c r="I1691" t="s">
        <v>14</v>
      </c>
      <c r="J1691" t="s">
        <v>9773</v>
      </c>
      <c r="K1691" t="s">
        <v>92</v>
      </c>
      <c r="L1691" s="124">
        <v>45719</v>
      </c>
    </row>
    <row r="1692" spans="1:12" x14ac:dyDescent="0.25">
      <c r="A1692">
        <v>1690</v>
      </c>
      <c r="C1692" s="14" t="s">
        <v>9814</v>
      </c>
      <c r="D1692" t="s">
        <v>9814</v>
      </c>
      <c r="E1692">
        <v>0</v>
      </c>
      <c r="F1692">
        <f>SUMIFS('DAILY RECORDS'!$E$2:$E$19978,'DAILY RECORDS'!$B$2:$B$19978,C1692,'DAILY RECORDS'!$G$2:$G$19978,"INWARD")</f>
        <v>0</v>
      </c>
      <c r="G1692">
        <f>SUMIFS('DAILY RECORDS'!$E$2:$E$19978,'DAILY RECORDS'!$B$2:$B$19978,C1692,'DAILY RECORDS'!$G$2:$G$19978,"OUTWARD")</f>
        <v>0</v>
      </c>
      <c r="H1692">
        <f t="shared" si="26"/>
        <v>0</v>
      </c>
      <c r="I1692" t="s">
        <v>14</v>
      </c>
      <c r="J1692" t="s">
        <v>9773</v>
      </c>
      <c r="K1692" t="s">
        <v>786</v>
      </c>
      <c r="L1692" s="124">
        <v>45719</v>
      </c>
    </row>
    <row r="1693" spans="1:12" x14ac:dyDescent="0.25">
      <c r="A1693">
        <v>1691</v>
      </c>
      <c r="B1693" t="s">
        <v>9988</v>
      </c>
      <c r="C1693" s="14" t="s">
        <v>9811</v>
      </c>
      <c r="D1693" t="s">
        <v>9812</v>
      </c>
      <c r="E1693">
        <v>199</v>
      </c>
      <c r="F1693">
        <f>SUMIFS('DAILY RECORDS'!$E$2:$E$19978,'DAILY RECORDS'!$B$2:$B$19978,C1693,'DAILY RECORDS'!$G$2:$G$19978,"INWARD")</f>
        <v>0</v>
      </c>
      <c r="G1693">
        <f>SUMIFS('DAILY RECORDS'!$E$2:$E$19978,'DAILY RECORDS'!$B$2:$B$19978,C1693,'DAILY RECORDS'!$G$2:$G$19978,"OUTWARD")</f>
        <v>0</v>
      </c>
      <c r="H1693">
        <f t="shared" si="26"/>
        <v>199</v>
      </c>
      <c r="I1693" t="s">
        <v>14</v>
      </c>
      <c r="J1693" t="s">
        <v>9773</v>
      </c>
      <c r="K1693" t="s">
        <v>77</v>
      </c>
      <c r="L1693" s="124">
        <v>45719</v>
      </c>
    </row>
    <row r="1694" spans="1:12" x14ac:dyDescent="0.25">
      <c r="A1694">
        <v>1692</v>
      </c>
      <c r="C1694" s="14" t="s">
        <v>9810</v>
      </c>
      <c r="D1694" t="s">
        <v>9810</v>
      </c>
      <c r="E1694">
        <v>60</v>
      </c>
      <c r="F1694">
        <f>SUMIFS('DAILY RECORDS'!$E$2:$E$19978,'DAILY RECORDS'!$B$2:$B$19978,C1694,'DAILY RECORDS'!$G$2:$G$19978,"INWARD")</f>
        <v>0</v>
      </c>
      <c r="G1694">
        <f>SUMIFS('DAILY RECORDS'!$E$2:$E$19978,'DAILY RECORDS'!$B$2:$B$19978,C1694,'DAILY RECORDS'!$G$2:$G$19978,"OUTWARD")</f>
        <v>0</v>
      </c>
      <c r="H1694">
        <f t="shared" si="26"/>
        <v>60</v>
      </c>
      <c r="I1694" t="s">
        <v>25</v>
      </c>
      <c r="J1694" t="s">
        <v>9773</v>
      </c>
      <c r="K1694" t="s">
        <v>1131</v>
      </c>
      <c r="L1694" s="124">
        <v>45719</v>
      </c>
    </row>
    <row r="1695" spans="1:12" x14ac:dyDescent="0.25">
      <c r="A1695">
        <v>1693</v>
      </c>
      <c r="C1695" s="14" t="s">
        <v>9801</v>
      </c>
      <c r="D1695" t="s">
        <v>9801</v>
      </c>
      <c r="E1695">
        <v>55</v>
      </c>
      <c r="F1695">
        <f>SUMIFS('DAILY RECORDS'!$E$2:$E$19978,'DAILY RECORDS'!$B$2:$B$19978,C1695,'DAILY RECORDS'!$G$2:$G$19978,"INWARD")</f>
        <v>0</v>
      </c>
      <c r="G1695">
        <f>SUMIFS('DAILY RECORDS'!$E$2:$E$19978,'DAILY RECORDS'!$B$2:$B$19978,C1695,'DAILY RECORDS'!$G$2:$G$19978,"OUTWARD")</f>
        <v>0</v>
      </c>
      <c r="H1695">
        <f t="shared" si="26"/>
        <v>55</v>
      </c>
      <c r="I1695" t="s">
        <v>14</v>
      </c>
      <c r="J1695" t="s">
        <v>9773</v>
      </c>
      <c r="K1695" t="s">
        <v>490</v>
      </c>
      <c r="L1695" s="124">
        <v>45719</v>
      </c>
    </row>
    <row r="1696" spans="1:12" x14ac:dyDescent="0.25">
      <c r="A1696">
        <v>1694</v>
      </c>
      <c r="B1696" t="s">
        <v>9988</v>
      </c>
      <c r="C1696" s="14" t="s">
        <v>9799</v>
      </c>
      <c r="D1696" t="s">
        <v>9800</v>
      </c>
      <c r="E1696">
        <v>768</v>
      </c>
      <c r="F1696">
        <f>SUMIFS('DAILY RECORDS'!$E$2:$E$19978,'DAILY RECORDS'!$B$2:$B$19978,C1696,'DAILY RECORDS'!$G$2:$G$19978,"INWARD")</f>
        <v>0</v>
      </c>
      <c r="G1696">
        <f>SUMIFS('DAILY RECORDS'!$E$2:$E$19978,'DAILY RECORDS'!$B$2:$B$19978,C1696,'DAILY RECORDS'!$G$2:$G$19978,"OUTWARD")</f>
        <v>168</v>
      </c>
      <c r="H1696">
        <f t="shared" si="26"/>
        <v>600</v>
      </c>
      <c r="I1696" t="s">
        <v>14</v>
      </c>
      <c r="J1696" t="s">
        <v>9773</v>
      </c>
      <c r="K1696" t="s">
        <v>68</v>
      </c>
      <c r="L1696" s="124">
        <v>45719</v>
      </c>
    </row>
    <row r="1697" spans="1:12" x14ac:dyDescent="0.25">
      <c r="A1697">
        <v>1695</v>
      </c>
      <c r="B1697" t="s">
        <v>9988</v>
      </c>
      <c r="C1697" s="14" t="s">
        <v>9797</v>
      </c>
      <c r="D1697" t="s">
        <v>9798</v>
      </c>
      <c r="E1697">
        <v>1792</v>
      </c>
      <c r="F1697">
        <f>SUMIFS('DAILY RECORDS'!$E$2:$E$19978,'DAILY RECORDS'!$B$2:$B$19978,C1697,'DAILY RECORDS'!$G$2:$G$19978,"INWARD")</f>
        <v>0</v>
      </c>
      <c r="G1697">
        <f>SUMIFS('DAILY RECORDS'!$E$2:$E$19978,'DAILY RECORDS'!$B$2:$B$19978,C1697,'DAILY RECORDS'!$G$2:$G$19978,"OUTWARD")</f>
        <v>0</v>
      </c>
      <c r="H1697">
        <f t="shared" si="26"/>
        <v>1792</v>
      </c>
      <c r="I1697" t="s">
        <v>14</v>
      </c>
      <c r="J1697" t="s">
        <v>9773</v>
      </c>
      <c r="K1697" t="s">
        <v>96</v>
      </c>
      <c r="L1697" s="124">
        <v>45719</v>
      </c>
    </row>
    <row r="1698" spans="1:12" x14ac:dyDescent="0.25">
      <c r="A1698">
        <v>1696</v>
      </c>
      <c r="B1698" t="s">
        <v>9988</v>
      </c>
      <c r="C1698" s="14" t="s">
        <v>9795</v>
      </c>
      <c r="D1698" t="s">
        <v>9796</v>
      </c>
      <c r="E1698">
        <v>141</v>
      </c>
      <c r="F1698">
        <f>SUMIFS('DAILY RECORDS'!$E$2:$E$19978,'DAILY RECORDS'!$B$2:$B$19978,C1698,'DAILY RECORDS'!$G$2:$G$19978,"INWARD")</f>
        <v>0</v>
      </c>
      <c r="G1698">
        <f>SUMIFS('DAILY RECORDS'!$E$2:$E$19978,'DAILY RECORDS'!$B$2:$B$19978,C1698,'DAILY RECORDS'!$G$2:$G$19978,"OUTWARD")</f>
        <v>0</v>
      </c>
      <c r="H1698">
        <f t="shared" si="26"/>
        <v>141</v>
      </c>
      <c r="I1698" t="s">
        <v>14</v>
      </c>
      <c r="J1698" t="s">
        <v>9773</v>
      </c>
      <c r="K1698" t="s">
        <v>582</v>
      </c>
      <c r="L1698" s="124">
        <v>45719</v>
      </c>
    </row>
    <row r="1699" spans="1:12" x14ac:dyDescent="0.25">
      <c r="A1699">
        <v>1697</v>
      </c>
      <c r="B1699" t="s">
        <v>9988</v>
      </c>
      <c r="C1699" s="14" t="s">
        <v>9793</v>
      </c>
      <c r="D1699" t="s">
        <v>9794</v>
      </c>
      <c r="E1699">
        <v>0</v>
      </c>
      <c r="F1699">
        <f>SUMIFS('DAILY RECORDS'!$E$2:$E$19978,'DAILY RECORDS'!$B$2:$B$19978,C1699,'DAILY RECORDS'!$G$2:$G$19978,"INWARD")</f>
        <v>0</v>
      </c>
      <c r="G1699">
        <f>SUMIFS('DAILY RECORDS'!$E$2:$E$19978,'DAILY RECORDS'!$B$2:$B$19978,C1699,'DAILY RECORDS'!$G$2:$G$19978,"OUTWARD")</f>
        <v>0</v>
      </c>
      <c r="H1699">
        <f t="shared" si="26"/>
        <v>0</v>
      </c>
      <c r="I1699" t="s">
        <v>14</v>
      </c>
      <c r="J1699" t="s">
        <v>9773</v>
      </c>
      <c r="K1699" t="s">
        <v>570</v>
      </c>
      <c r="L1699" s="124">
        <v>45719</v>
      </c>
    </row>
    <row r="1700" spans="1:12" x14ac:dyDescent="0.25">
      <c r="A1700">
        <v>1698</v>
      </c>
      <c r="C1700" s="14" t="s">
        <v>9791</v>
      </c>
      <c r="D1700" t="s">
        <v>9791</v>
      </c>
      <c r="E1700">
        <v>18</v>
      </c>
      <c r="F1700">
        <f>SUMIFS('DAILY RECORDS'!$E$2:$E$19978,'DAILY RECORDS'!$B$2:$B$19978,C1700,'DAILY RECORDS'!$G$2:$G$19978,"INWARD")</f>
        <v>0</v>
      </c>
      <c r="G1700">
        <f>SUMIFS('DAILY RECORDS'!$E$2:$E$19978,'DAILY RECORDS'!$B$2:$B$19978,C1700,'DAILY RECORDS'!$G$2:$G$19978,"OUTWARD")</f>
        <v>0</v>
      </c>
      <c r="H1700">
        <f t="shared" si="26"/>
        <v>18</v>
      </c>
      <c r="I1700" t="s">
        <v>14</v>
      </c>
      <c r="J1700" t="s">
        <v>9773</v>
      </c>
      <c r="K1700" t="s">
        <v>184</v>
      </c>
      <c r="L1700" s="124">
        <v>45719</v>
      </c>
    </row>
    <row r="1701" spans="1:12" x14ac:dyDescent="0.25">
      <c r="A1701">
        <v>1699</v>
      </c>
      <c r="C1701" s="14" t="s">
        <v>9792</v>
      </c>
      <c r="D1701" t="s">
        <v>9792</v>
      </c>
      <c r="E1701">
        <v>17</v>
      </c>
      <c r="F1701">
        <f>SUMIFS('DAILY RECORDS'!$E$2:$E$19978,'DAILY RECORDS'!$B$2:$B$19978,C1701,'DAILY RECORDS'!$G$2:$G$19978,"INWARD")</f>
        <v>0</v>
      </c>
      <c r="G1701">
        <f>SUMIFS('DAILY RECORDS'!$E$2:$E$19978,'DAILY RECORDS'!$B$2:$B$19978,C1701,'DAILY RECORDS'!$G$2:$G$19978,"OUTWARD")</f>
        <v>0</v>
      </c>
      <c r="H1701">
        <f t="shared" si="26"/>
        <v>17</v>
      </c>
      <c r="I1701" t="s">
        <v>14</v>
      </c>
      <c r="J1701" t="s">
        <v>9773</v>
      </c>
      <c r="K1701" t="s">
        <v>678</v>
      </c>
      <c r="L1701" s="124">
        <v>45719</v>
      </c>
    </row>
    <row r="1702" spans="1:12" x14ac:dyDescent="0.25">
      <c r="A1702">
        <v>1700</v>
      </c>
      <c r="B1702" t="s">
        <v>9988</v>
      </c>
      <c r="C1702" s="14" t="s">
        <v>9789</v>
      </c>
      <c r="D1702" t="s">
        <v>9790</v>
      </c>
      <c r="E1702">
        <v>24</v>
      </c>
      <c r="F1702">
        <f>SUMIFS('DAILY RECORDS'!$E$2:$E$19978,'DAILY RECORDS'!$B$2:$B$19978,C1702,'DAILY RECORDS'!$G$2:$G$19978,"INWARD")</f>
        <v>0</v>
      </c>
      <c r="G1702">
        <f>SUMIFS('DAILY RECORDS'!$E$2:$E$19978,'DAILY RECORDS'!$B$2:$B$19978,C1702,'DAILY RECORDS'!$G$2:$G$19978,"OUTWARD")</f>
        <v>16</v>
      </c>
      <c r="H1702">
        <f t="shared" si="26"/>
        <v>8</v>
      </c>
      <c r="I1702" t="s">
        <v>14</v>
      </c>
      <c r="J1702" t="s">
        <v>9773</v>
      </c>
      <c r="K1702" t="s">
        <v>71</v>
      </c>
      <c r="L1702" s="124">
        <v>45719</v>
      </c>
    </row>
    <row r="1703" spans="1:12" x14ac:dyDescent="0.25">
      <c r="A1703">
        <v>1701</v>
      </c>
      <c r="C1703" s="14" t="s">
        <v>11109</v>
      </c>
      <c r="D1703" t="s">
        <v>11109</v>
      </c>
      <c r="E1703">
        <v>3</v>
      </c>
      <c r="F1703">
        <f>SUMIFS('DAILY RECORDS'!$E$2:$E$19978,'DAILY RECORDS'!$B$2:$B$19978,C1703,'DAILY RECORDS'!$G$2:$G$19978,"INWARD")</f>
        <v>0</v>
      </c>
      <c r="G1703">
        <f>SUMIFS('DAILY RECORDS'!$E$2:$E$19978,'DAILY RECORDS'!$B$2:$B$19978,C1703,'DAILY RECORDS'!$G$2:$G$19978,"OUTWARD")</f>
        <v>1</v>
      </c>
      <c r="H1703">
        <f t="shared" si="26"/>
        <v>2</v>
      </c>
      <c r="I1703" t="s">
        <v>14</v>
      </c>
      <c r="J1703" t="s">
        <v>9773</v>
      </c>
      <c r="K1703" t="s">
        <v>71</v>
      </c>
      <c r="L1703" s="124">
        <v>45833</v>
      </c>
    </row>
    <row r="1704" spans="1:12" x14ac:dyDescent="0.25">
      <c r="A1704">
        <v>1702</v>
      </c>
      <c r="B1704" t="s">
        <v>9988</v>
      </c>
      <c r="C1704" s="14" t="s">
        <v>9787</v>
      </c>
      <c r="D1704" t="s">
        <v>9788</v>
      </c>
      <c r="E1704">
        <v>65</v>
      </c>
      <c r="F1704">
        <f>SUMIFS('DAILY RECORDS'!$E$2:$E$19978,'DAILY RECORDS'!$B$2:$B$19978,C1704,'DAILY RECORDS'!$G$2:$G$19978,"INWARD")</f>
        <v>0</v>
      </c>
      <c r="G1704">
        <f>SUMIFS('DAILY RECORDS'!$E$2:$E$19978,'DAILY RECORDS'!$B$2:$B$19978,C1704,'DAILY RECORDS'!$G$2:$G$19978,"OUTWARD")</f>
        <v>16</v>
      </c>
      <c r="H1704">
        <f t="shared" si="26"/>
        <v>49</v>
      </c>
      <c r="I1704" t="s">
        <v>14</v>
      </c>
      <c r="J1704" t="s">
        <v>9773</v>
      </c>
      <c r="K1704" t="s">
        <v>74</v>
      </c>
      <c r="L1704" s="124">
        <v>45719</v>
      </c>
    </row>
    <row r="1705" spans="1:12" x14ac:dyDescent="0.25">
      <c r="A1705">
        <v>1703</v>
      </c>
      <c r="B1705" t="s">
        <v>9988</v>
      </c>
      <c r="C1705" s="14" t="s">
        <v>9006</v>
      </c>
      <c r="D1705" t="s">
        <v>10768</v>
      </c>
      <c r="E1705">
        <v>255</v>
      </c>
      <c r="F1705">
        <f>SUMIFS('DAILY RECORDS'!$E$2:$E$19978,'DAILY RECORDS'!$B$2:$B$19978,C1705,'DAILY RECORDS'!$G$2:$G$19978,"INWARD")</f>
        <v>0</v>
      </c>
      <c r="G1705">
        <f>SUMIFS('DAILY RECORDS'!$E$2:$E$19978,'DAILY RECORDS'!$B$2:$B$19978,C1705,'DAILY RECORDS'!$G$2:$G$19978,"OUTWARD")</f>
        <v>114</v>
      </c>
      <c r="H1705">
        <f t="shared" si="26"/>
        <v>141</v>
      </c>
      <c r="I1705" t="s">
        <v>14</v>
      </c>
      <c r="J1705" t="s">
        <v>9773</v>
      </c>
      <c r="K1705" t="s">
        <v>200</v>
      </c>
      <c r="L1705" s="124">
        <v>45719</v>
      </c>
    </row>
    <row r="1706" spans="1:12" x14ac:dyDescent="0.25">
      <c r="A1706">
        <v>1704</v>
      </c>
      <c r="C1706" s="14" t="s">
        <v>9785</v>
      </c>
      <c r="D1706" t="s">
        <v>9785</v>
      </c>
      <c r="E1706">
        <v>10</v>
      </c>
      <c r="F1706">
        <f>SUMIFS('DAILY RECORDS'!$E$2:$E$19978,'DAILY RECORDS'!$B$2:$B$19978,C1706,'DAILY RECORDS'!$G$2:$G$19978,"INWARD")</f>
        <v>0</v>
      </c>
      <c r="G1706">
        <f>SUMIFS('DAILY RECORDS'!$E$2:$E$19978,'DAILY RECORDS'!$B$2:$B$19978,C1706,'DAILY RECORDS'!$G$2:$G$19978,"OUTWARD")</f>
        <v>0</v>
      </c>
      <c r="H1706">
        <f t="shared" si="26"/>
        <v>10</v>
      </c>
      <c r="I1706" t="s">
        <v>25</v>
      </c>
      <c r="J1706" t="s">
        <v>9773</v>
      </c>
      <c r="K1706" t="s">
        <v>108</v>
      </c>
      <c r="L1706" s="124">
        <v>45719</v>
      </c>
    </row>
    <row r="1707" spans="1:12" x14ac:dyDescent="0.25">
      <c r="A1707">
        <v>1705</v>
      </c>
      <c r="C1707" s="14" t="s">
        <v>9783</v>
      </c>
      <c r="D1707" t="s">
        <v>9783</v>
      </c>
      <c r="E1707">
        <v>1</v>
      </c>
      <c r="F1707">
        <f>SUMIFS('DAILY RECORDS'!$E$2:$E$19978,'DAILY RECORDS'!$B$2:$B$19978,C1707,'DAILY RECORDS'!$G$2:$G$19978,"INWARD")</f>
        <v>0</v>
      </c>
      <c r="G1707">
        <f>SUMIFS('DAILY RECORDS'!$E$2:$E$19978,'DAILY RECORDS'!$B$2:$B$19978,C1707,'DAILY RECORDS'!$G$2:$G$19978,"OUTWARD")</f>
        <v>1</v>
      </c>
      <c r="H1707">
        <f t="shared" si="26"/>
        <v>0</v>
      </c>
      <c r="I1707" t="s">
        <v>14</v>
      </c>
      <c r="J1707" t="s">
        <v>9773</v>
      </c>
      <c r="K1707" t="s">
        <v>89</v>
      </c>
      <c r="L1707" s="124">
        <v>45719</v>
      </c>
    </row>
    <row r="1708" spans="1:12" x14ac:dyDescent="0.25">
      <c r="A1708">
        <v>1706</v>
      </c>
      <c r="C1708" s="14" t="s">
        <v>9784</v>
      </c>
      <c r="D1708" t="s">
        <v>9784</v>
      </c>
      <c r="E1708">
        <v>2</v>
      </c>
      <c r="F1708">
        <f>SUMIFS('DAILY RECORDS'!$E$2:$E$19978,'DAILY RECORDS'!$B$2:$B$19978,C1708,'DAILY RECORDS'!$G$2:$G$19978,"INWARD")</f>
        <v>0</v>
      </c>
      <c r="G1708">
        <f>SUMIFS('DAILY RECORDS'!$E$2:$E$19978,'DAILY RECORDS'!$B$2:$B$19978,C1708,'DAILY RECORDS'!$G$2:$G$19978,"OUTWARD")</f>
        <v>0</v>
      </c>
      <c r="H1708">
        <f t="shared" si="26"/>
        <v>2</v>
      </c>
      <c r="I1708" t="s">
        <v>25</v>
      </c>
      <c r="J1708" t="s">
        <v>9773</v>
      </c>
      <c r="K1708" t="s">
        <v>86</v>
      </c>
      <c r="L1708" s="124">
        <v>45719</v>
      </c>
    </row>
    <row r="1709" spans="1:12" x14ac:dyDescent="0.25">
      <c r="A1709">
        <v>1707</v>
      </c>
      <c r="B1709" t="s">
        <v>9988</v>
      </c>
      <c r="C1709" s="14" t="s">
        <v>9781</v>
      </c>
      <c r="D1709" t="s">
        <v>9782</v>
      </c>
      <c r="E1709">
        <v>49</v>
      </c>
      <c r="F1709">
        <f>SUMIFS('DAILY RECORDS'!$E$2:$E$19978,'DAILY RECORDS'!$B$2:$B$19978,C1709,'DAILY RECORDS'!$G$2:$G$19978,"INWARD")</f>
        <v>0</v>
      </c>
      <c r="G1709">
        <f>SUMIFS('DAILY RECORDS'!$E$2:$E$19978,'DAILY RECORDS'!$B$2:$B$19978,C1709,'DAILY RECORDS'!$G$2:$G$19978,"OUTWARD")</f>
        <v>5</v>
      </c>
      <c r="H1709">
        <f t="shared" si="26"/>
        <v>44</v>
      </c>
      <c r="I1709" t="s">
        <v>14</v>
      </c>
      <c r="J1709" t="s">
        <v>9773</v>
      </c>
      <c r="K1709" t="s">
        <v>133</v>
      </c>
      <c r="L1709" s="124">
        <v>45719</v>
      </c>
    </row>
    <row r="1710" spans="1:12" x14ac:dyDescent="0.25">
      <c r="A1710">
        <v>1708</v>
      </c>
      <c r="C1710" s="14" t="s">
        <v>10508</v>
      </c>
      <c r="D1710" t="s">
        <v>10508</v>
      </c>
      <c r="E1710">
        <v>39</v>
      </c>
      <c r="F1710">
        <f>SUMIFS('DAILY RECORDS'!$E$2:$E$19978,'DAILY RECORDS'!$B$2:$B$19978,C1710,'DAILY RECORDS'!$G$2:$G$19978,"INWARD")</f>
        <v>1</v>
      </c>
      <c r="G1710">
        <f>SUMIFS('DAILY RECORDS'!$E$2:$E$19978,'DAILY RECORDS'!$B$2:$B$19978,C1710,'DAILY RECORDS'!$G$2:$G$19978,"OUTWARD")</f>
        <v>5</v>
      </c>
      <c r="H1710">
        <f t="shared" si="26"/>
        <v>35</v>
      </c>
      <c r="I1710" t="s">
        <v>14</v>
      </c>
      <c r="J1710" t="s">
        <v>9773</v>
      </c>
      <c r="K1710" t="s">
        <v>120</v>
      </c>
      <c r="L1710" s="124"/>
    </row>
    <row r="1711" spans="1:12" x14ac:dyDescent="0.25">
      <c r="A1711">
        <v>1709</v>
      </c>
      <c r="C1711" s="14" t="s">
        <v>9780</v>
      </c>
      <c r="D1711" t="s">
        <v>9780</v>
      </c>
      <c r="E1711">
        <v>87</v>
      </c>
      <c r="F1711">
        <f>SUMIFS('DAILY RECORDS'!$E$2:$E$19978,'DAILY RECORDS'!$B$2:$B$19978,C1711,'DAILY RECORDS'!$G$2:$G$19978,"INWARD")</f>
        <v>0</v>
      </c>
      <c r="G1711">
        <f>SUMIFS('DAILY RECORDS'!$E$2:$E$19978,'DAILY RECORDS'!$B$2:$B$19978,C1711,'DAILY RECORDS'!$G$2:$G$19978,"OUTWARD")</f>
        <v>14</v>
      </c>
      <c r="H1711">
        <f t="shared" si="26"/>
        <v>73</v>
      </c>
      <c r="I1711" t="s">
        <v>14</v>
      </c>
      <c r="J1711" t="s">
        <v>9773</v>
      </c>
      <c r="K1711" t="s">
        <v>111</v>
      </c>
      <c r="L1711" s="124">
        <v>45719</v>
      </c>
    </row>
    <row r="1712" spans="1:12" x14ac:dyDescent="0.25">
      <c r="A1712">
        <v>1710</v>
      </c>
      <c r="B1712" t="s">
        <v>9988</v>
      </c>
      <c r="C1712" s="14" t="s">
        <v>10682</v>
      </c>
      <c r="D1712" t="s">
        <v>9019</v>
      </c>
      <c r="E1712">
        <v>210</v>
      </c>
      <c r="F1712">
        <f>SUMIFS('DAILY RECORDS'!$E$2:$E$19978,'DAILY RECORDS'!$B$2:$B$19978,C1712,'DAILY RECORDS'!$G$2:$G$19978,"INWARD")</f>
        <v>0</v>
      </c>
      <c r="G1712">
        <f>SUMIFS('DAILY RECORDS'!$E$2:$E$19978,'DAILY RECORDS'!$B$2:$B$19978,C1712,'DAILY RECORDS'!$G$2:$G$19978,"OUTWARD")</f>
        <v>134</v>
      </c>
      <c r="H1712">
        <f t="shared" si="26"/>
        <v>76</v>
      </c>
      <c r="I1712" t="s">
        <v>14</v>
      </c>
      <c r="J1712" t="s">
        <v>9773</v>
      </c>
      <c r="K1712" t="s">
        <v>163</v>
      </c>
      <c r="L1712" s="124">
        <v>45719</v>
      </c>
    </row>
    <row r="1713" spans="1:12" x14ac:dyDescent="0.25">
      <c r="A1713">
        <v>1711</v>
      </c>
      <c r="C1713" s="14" t="s">
        <v>9779</v>
      </c>
      <c r="D1713" t="s">
        <v>9779</v>
      </c>
      <c r="E1713">
        <v>116</v>
      </c>
      <c r="F1713">
        <f>SUMIFS('DAILY RECORDS'!$E$2:$E$19978,'DAILY RECORDS'!$B$2:$B$19978,C1713,'DAILY RECORDS'!$G$2:$G$19978,"INWARD")</f>
        <v>0</v>
      </c>
      <c r="G1713">
        <f>SUMIFS('DAILY RECORDS'!$E$2:$E$19978,'DAILY RECORDS'!$B$2:$B$19978,C1713,'DAILY RECORDS'!$G$2:$G$19978,"OUTWARD")</f>
        <v>0</v>
      </c>
      <c r="H1713">
        <f t="shared" si="26"/>
        <v>116</v>
      </c>
      <c r="I1713" t="s">
        <v>14</v>
      </c>
      <c r="J1713" t="s">
        <v>9773</v>
      </c>
      <c r="K1713" t="s">
        <v>157</v>
      </c>
      <c r="L1713" s="124">
        <v>45719</v>
      </c>
    </row>
    <row r="1714" spans="1:12" x14ac:dyDescent="0.25">
      <c r="A1714">
        <v>1712</v>
      </c>
      <c r="C1714" s="14" t="s">
        <v>9778</v>
      </c>
      <c r="D1714" t="s">
        <v>9778</v>
      </c>
      <c r="E1714">
        <v>83</v>
      </c>
      <c r="F1714">
        <f>SUMIFS('DAILY RECORDS'!$E$2:$E$19978,'DAILY RECORDS'!$B$2:$B$19978,C1714,'DAILY RECORDS'!$G$2:$G$19978,"INWARD")</f>
        <v>0</v>
      </c>
      <c r="G1714">
        <f>SUMIFS('DAILY RECORDS'!$E$2:$E$19978,'DAILY RECORDS'!$B$2:$B$19978,C1714,'DAILY RECORDS'!$G$2:$G$19978,"OUTWARD")</f>
        <v>0</v>
      </c>
      <c r="H1714">
        <f t="shared" si="26"/>
        <v>83</v>
      </c>
      <c r="I1714" t="s">
        <v>14</v>
      </c>
      <c r="J1714" t="s">
        <v>9773</v>
      </c>
      <c r="K1714" t="s">
        <v>227</v>
      </c>
      <c r="L1714" s="124">
        <v>45719</v>
      </c>
    </row>
    <row r="1715" spans="1:12" x14ac:dyDescent="0.25">
      <c r="A1715">
        <v>1714</v>
      </c>
      <c r="C1715" s="14" t="s">
        <v>9776</v>
      </c>
      <c r="D1715" t="s">
        <v>9776</v>
      </c>
      <c r="E1715">
        <v>10</v>
      </c>
      <c r="F1715">
        <f>SUMIFS('DAILY RECORDS'!$E$2:$E$19978,'DAILY RECORDS'!$B$2:$B$19978,C1715,'DAILY RECORDS'!$G$2:$G$19978,"INWARD")</f>
        <v>0</v>
      </c>
      <c r="G1715">
        <f>SUMIFS('DAILY RECORDS'!$E$2:$E$19978,'DAILY RECORDS'!$B$2:$B$19978,C1715,'DAILY RECORDS'!$G$2:$G$19978,"OUTWARD")</f>
        <v>0</v>
      </c>
      <c r="H1715">
        <f t="shared" si="26"/>
        <v>10</v>
      </c>
      <c r="I1715" t="s">
        <v>14</v>
      </c>
      <c r="J1715" t="s">
        <v>9773</v>
      </c>
      <c r="K1715" t="s">
        <v>239</v>
      </c>
      <c r="L1715" s="124">
        <v>45719</v>
      </c>
    </row>
    <row r="1716" spans="1:12" x14ac:dyDescent="0.25">
      <c r="A1716">
        <v>1715</v>
      </c>
      <c r="C1716" s="14" t="s">
        <v>9777</v>
      </c>
      <c r="D1716" t="s">
        <v>9777</v>
      </c>
      <c r="E1716">
        <v>1</v>
      </c>
      <c r="F1716">
        <f>SUMIFS('DAILY RECORDS'!$E$2:$E$19978,'DAILY RECORDS'!$B$2:$B$19978,C1716,'DAILY RECORDS'!$G$2:$G$19978,"INWARD")</f>
        <v>0</v>
      </c>
      <c r="G1716">
        <f>SUMIFS('DAILY RECORDS'!$E$2:$E$19978,'DAILY RECORDS'!$B$2:$B$19978,C1716,'DAILY RECORDS'!$G$2:$G$19978,"OUTWARD")</f>
        <v>0</v>
      </c>
      <c r="H1716">
        <f t="shared" si="26"/>
        <v>1</v>
      </c>
      <c r="I1716" t="s">
        <v>14</v>
      </c>
      <c r="J1716" t="s">
        <v>9773</v>
      </c>
      <c r="K1716" t="s">
        <v>1825</v>
      </c>
      <c r="L1716" s="124">
        <v>45719</v>
      </c>
    </row>
    <row r="1717" spans="1:12" x14ac:dyDescent="0.25">
      <c r="A1717">
        <v>1716</v>
      </c>
      <c r="B1717" t="s">
        <v>9988</v>
      </c>
      <c r="C1717" s="14" t="s">
        <v>9774</v>
      </c>
      <c r="D1717" t="s">
        <v>9775</v>
      </c>
      <c r="E1717">
        <v>43</v>
      </c>
      <c r="F1717">
        <f>SUMIFS('DAILY RECORDS'!$E$2:$E$19978,'DAILY RECORDS'!$B$2:$B$19978,C1717,'DAILY RECORDS'!$G$2:$G$19978,"INWARD")</f>
        <v>0</v>
      </c>
      <c r="G1717">
        <f>SUMIFS('DAILY RECORDS'!$E$2:$E$19978,'DAILY RECORDS'!$B$2:$B$19978,C1717,'DAILY RECORDS'!$G$2:$G$19978,"OUTWARD")</f>
        <v>62</v>
      </c>
      <c r="H1717">
        <f t="shared" si="26"/>
        <v>-19</v>
      </c>
      <c r="I1717" t="s">
        <v>14</v>
      </c>
      <c r="J1717" t="s">
        <v>9773</v>
      </c>
      <c r="K1717" t="s">
        <v>241</v>
      </c>
      <c r="L1717" s="124">
        <v>45719</v>
      </c>
    </row>
    <row r="1718" spans="1:12" x14ac:dyDescent="0.25">
      <c r="A1718">
        <v>1717</v>
      </c>
      <c r="B1718" t="s">
        <v>9988</v>
      </c>
      <c r="C1718" s="14" t="s">
        <v>9771</v>
      </c>
      <c r="D1718" t="s">
        <v>9772</v>
      </c>
      <c r="E1718">
        <v>123</v>
      </c>
      <c r="F1718">
        <f>SUMIFS('DAILY RECORDS'!$E$2:$E$19978,'DAILY RECORDS'!$B$2:$B$19978,C1718,'DAILY RECORDS'!$G$2:$G$19978,"INWARD")</f>
        <v>0</v>
      </c>
      <c r="G1718">
        <f>SUMIFS('DAILY RECORDS'!$E$2:$E$19978,'DAILY RECORDS'!$B$2:$B$19978,C1718,'DAILY RECORDS'!$G$2:$G$19978,"OUTWARD")</f>
        <v>0</v>
      </c>
      <c r="H1718">
        <f t="shared" si="26"/>
        <v>123</v>
      </c>
      <c r="I1718" t="s">
        <v>14</v>
      </c>
      <c r="J1718" t="s">
        <v>9773</v>
      </c>
      <c r="K1718" t="s">
        <v>407</v>
      </c>
      <c r="L1718" s="124">
        <v>45719</v>
      </c>
    </row>
    <row r="1719" spans="1:12" x14ac:dyDescent="0.25">
      <c r="A1719">
        <v>1718</v>
      </c>
      <c r="C1719" s="14" t="s">
        <v>11110</v>
      </c>
      <c r="D1719" t="s">
        <v>11110</v>
      </c>
      <c r="E1719">
        <v>0</v>
      </c>
      <c r="F1719">
        <f>SUMIFS('DAILY RECORDS'!$E$2:$E$19978,'DAILY RECORDS'!$B$2:$B$19978,C1719,'DAILY RECORDS'!$G$2:$G$19978,"INWARD")</f>
        <v>0</v>
      </c>
      <c r="G1719">
        <f>SUMIFS('DAILY RECORDS'!$E$2:$E$19978,'DAILY RECORDS'!$B$2:$B$19978,C1719,'DAILY RECORDS'!$G$2:$G$19978,"OUTWARD")</f>
        <v>8</v>
      </c>
      <c r="H1719">
        <f t="shared" si="26"/>
        <v>-8</v>
      </c>
      <c r="I1719" t="s">
        <v>14</v>
      </c>
      <c r="J1719" t="s">
        <v>9773</v>
      </c>
      <c r="L1719" s="124">
        <v>45826</v>
      </c>
    </row>
    <row r="1720" spans="1:12" x14ac:dyDescent="0.25">
      <c r="A1720">
        <v>1719</v>
      </c>
      <c r="B1720" t="s">
        <v>9989</v>
      </c>
      <c r="C1720" s="14" t="s">
        <v>8809</v>
      </c>
      <c r="D1720" t="s">
        <v>8781</v>
      </c>
      <c r="E1720">
        <v>158</v>
      </c>
      <c r="F1720">
        <f>SUMIFS('DAILY RECORDS'!$E$2:$E$19978,'DAILY RECORDS'!$B$2:$B$19978,C1720,'DAILY RECORDS'!$G$2:$G$19978,"INWARD")</f>
        <v>471</v>
      </c>
      <c r="G1720">
        <f>SUMIFS('DAILY RECORDS'!$E$2:$E$19978,'DAILY RECORDS'!$B$2:$B$19978,C1720,'DAILY RECORDS'!$G$2:$G$19978,"OUTWARD")</f>
        <v>334</v>
      </c>
      <c r="H1720">
        <f t="shared" si="26"/>
        <v>295</v>
      </c>
      <c r="I1720" t="s">
        <v>14</v>
      </c>
      <c r="J1720" t="s">
        <v>8638</v>
      </c>
      <c r="K1720" t="s">
        <v>45</v>
      </c>
      <c r="L1720" s="124">
        <v>45779</v>
      </c>
    </row>
    <row r="1721" spans="1:12" x14ac:dyDescent="0.25">
      <c r="A1721">
        <v>1720</v>
      </c>
      <c r="B1721" t="s">
        <v>9989</v>
      </c>
      <c r="C1721" s="14" t="s">
        <v>8810</v>
      </c>
      <c r="D1721" t="s">
        <v>8806</v>
      </c>
      <c r="E1721">
        <v>10</v>
      </c>
      <c r="F1721">
        <f>SUMIFS('DAILY RECORDS'!$E$2:$E$19978,'DAILY RECORDS'!$B$2:$B$19978,C1721,'DAILY RECORDS'!$G$2:$G$19978,"INWARD")</f>
        <v>0</v>
      </c>
      <c r="G1721">
        <f>SUMIFS('DAILY RECORDS'!$E$2:$E$19978,'DAILY RECORDS'!$B$2:$B$19978,C1721,'DAILY RECORDS'!$G$2:$G$19978,"OUTWARD")</f>
        <v>0</v>
      </c>
      <c r="H1721">
        <f t="shared" si="26"/>
        <v>10</v>
      </c>
      <c r="I1721" t="s">
        <v>14</v>
      </c>
      <c r="J1721" t="s">
        <v>8638</v>
      </c>
      <c r="K1721" t="s">
        <v>837</v>
      </c>
      <c r="L1721" s="124">
        <v>45779</v>
      </c>
    </row>
    <row r="1722" spans="1:12" x14ac:dyDescent="0.25">
      <c r="A1722">
        <v>1721</v>
      </c>
      <c r="B1722" t="s">
        <v>9989</v>
      </c>
      <c r="C1722" s="14" t="s">
        <v>8835</v>
      </c>
      <c r="D1722" t="s">
        <v>8805</v>
      </c>
      <c r="E1722">
        <v>17</v>
      </c>
      <c r="F1722">
        <f>SUMIFS('DAILY RECORDS'!$E$2:$E$19978,'DAILY RECORDS'!$B$2:$B$19978,C1722,'DAILY RECORDS'!$G$2:$G$19978,"INWARD")</f>
        <v>0</v>
      </c>
      <c r="G1722">
        <f>SUMIFS('DAILY RECORDS'!$E$2:$E$19978,'DAILY RECORDS'!$B$2:$B$19978,C1722,'DAILY RECORDS'!$G$2:$G$19978,"OUTWARD")</f>
        <v>1</v>
      </c>
      <c r="H1722">
        <f t="shared" si="26"/>
        <v>16</v>
      </c>
      <c r="I1722" t="s">
        <v>14</v>
      </c>
      <c r="J1722" t="s">
        <v>8638</v>
      </c>
      <c r="K1722" t="s">
        <v>840</v>
      </c>
      <c r="L1722" s="124">
        <v>45779</v>
      </c>
    </row>
    <row r="1723" spans="1:12" x14ac:dyDescent="0.25">
      <c r="A1723">
        <v>1722</v>
      </c>
      <c r="B1723" t="s">
        <v>9989</v>
      </c>
      <c r="C1723" s="14" t="s">
        <v>8829</v>
      </c>
      <c r="D1723" t="s">
        <v>8799</v>
      </c>
      <c r="E1723">
        <v>194</v>
      </c>
      <c r="F1723">
        <f>SUMIFS('DAILY RECORDS'!$E$2:$E$19978,'DAILY RECORDS'!$B$2:$B$19978,C1723,'DAILY RECORDS'!$G$2:$G$19978,"INWARD")</f>
        <v>443</v>
      </c>
      <c r="G1723">
        <f>SUMIFS('DAILY RECORDS'!$E$2:$E$19978,'DAILY RECORDS'!$B$2:$B$19978,C1723,'DAILY RECORDS'!$G$2:$G$19978,"OUTWARD")</f>
        <v>511</v>
      </c>
      <c r="H1723">
        <f t="shared" si="26"/>
        <v>126</v>
      </c>
      <c r="I1723" t="s">
        <v>14</v>
      </c>
      <c r="J1723" t="s">
        <v>8638</v>
      </c>
      <c r="K1723" t="s">
        <v>16</v>
      </c>
      <c r="L1723" s="124">
        <v>45779</v>
      </c>
    </row>
    <row r="1724" spans="1:12" x14ac:dyDescent="0.25">
      <c r="A1724">
        <v>1723</v>
      </c>
      <c r="B1724" t="s">
        <v>9989</v>
      </c>
      <c r="C1724" s="14" t="s">
        <v>8826</v>
      </c>
      <c r="D1724" t="s">
        <v>8796</v>
      </c>
      <c r="E1724">
        <v>102</v>
      </c>
      <c r="F1724">
        <f>SUMIFS('DAILY RECORDS'!$E$2:$E$19978,'DAILY RECORDS'!$B$2:$B$19978,C1724,'DAILY RECORDS'!$G$2:$G$19978,"INWARD")</f>
        <v>72</v>
      </c>
      <c r="G1724">
        <f>SUMIFS('DAILY RECORDS'!$E$2:$E$19978,'DAILY RECORDS'!$B$2:$B$19978,C1724,'DAILY RECORDS'!$G$2:$G$19978,"OUTWARD")</f>
        <v>37</v>
      </c>
      <c r="H1724">
        <f t="shared" si="26"/>
        <v>137</v>
      </c>
      <c r="I1724" t="s">
        <v>14</v>
      </c>
      <c r="J1724" t="s">
        <v>8638</v>
      </c>
      <c r="K1724" t="s">
        <v>16</v>
      </c>
      <c r="L1724" s="124">
        <v>45779</v>
      </c>
    </row>
    <row r="1725" spans="1:12" x14ac:dyDescent="0.25">
      <c r="A1725">
        <v>1724</v>
      </c>
      <c r="B1725" t="s">
        <v>9989</v>
      </c>
      <c r="C1725" s="14" t="s">
        <v>8830</v>
      </c>
      <c r="D1725" t="s">
        <v>8800</v>
      </c>
      <c r="E1725">
        <v>12</v>
      </c>
      <c r="F1725">
        <f>SUMIFS('DAILY RECORDS'!$E$2:$E$19978,'DAILY RECORDS'!$B$2:$B$19978,C1725,'DAILY RECORDS'!$G$2:$G$19978,"INWARD")</f>
        <v>0</v>
      </c>
      <c r="G1725">
        <f>SUMIFS('DAILY RECORDS'!$E$2:$E$19978,'DAILY RECORDS'!$B$2:$B$19978,C1725,'DAILY RECORDS'!$G$2:$G$19978,"OUTWARD")</f>
        <v>12</v>
      </c>
      <c r="H1725">
        <f t="shared" si="26"/>
        <v>0</v>
      </c>
      <c r="I1725" t="s">
        <v>14</v>
      </c>
      <c r="J1725" t="s">
        <v>8638</v>
      </c>
      <c r="K1725" t="s">
        <v>695</v>
      </c>
      <c r="L1725" s="124">
        <v>45779</v>
      </c>
    </row>
    <row r="1726" spans="1:12" x14ac:dyDescent="0.25">
      <c r="A1726">
        <v>1725</v>
      </c>
      <c r="B1726" t="s">
        <v>9989</v>
      </c>
      <c r="C1726" s="14" t="s">
        <v>8831</v>
      </c>
      <c r="D1726" t="s">
        <v>8801</v>
      </c>
      <c r="E1726">
        <v>16</v>
      </c>
      <c r="F1726">
        <f>SUMIFS('DAILY RECORDS'!$E$2:$E$19978,'DAILY RECORDS'!$B$2:$B$19978,C1726,'DAILY RECORDS'!$G$2:$G$19978,"INWARD")</f>
        <v>2</v>
      </c>
      <c r="G1726">
        <f>SUMIFS('DAILY RECORDS'!$E$2:$E$19978,'DAILY RECORDS'!$B$2:$B$19978,C1726,'DAILY RECORDS'!$G$2:$G$19978,"OUTWARD")</f>
        <v>10</v>
      </c>
      <c r="H1726">
        <f t="shared" si="26"/>
        <v>8</v>
      </c>
      <c r="I1726" t="s">
        <v>14</v>
      </c>
      <c r="J1726" t="s">
        <v>8638</v>
      </c>
      <c r="K1726" t="s">
        <v>770</v>
      </c>
      <c r="L1726" s="124">
        <v>45779</v>
      </c>
    </row>
    <row r="1727" spans="1:12" x14ac:dyDescent="0.25">
      <c r="A1727">
        <v>1726</v>
      </c>
      <c r="B1727" t="s">
        <v>9989</v>
      </c>
      <c r="C1727" s="14" t="s">
        <v>8817</v>
      </c>
      <c r="D1727" t="s">
        <v>8787</v>
      </c>
      <c r="E1727">
        <v>10</v>
      </c>
      <c r="F1727">
        <f>SUMIFS('DAILY RECORDS'!$E$2:$E$19978,'DAILY RECORDS'!$B$2:$B$19978,C1727,'DAILY RECORDS'!$G$2:$G$19978,"INWARD")</f>
        <v>4</v>
      </c>
      <c r="G1727">
        <f>SUMIFS('DAILY RECORDS'!$E$2:$E$19978,'DAILY RECORDS'!$B$2:$B$19978,C1727,'DAILY RECORDS'!$G$2:$G$19978,"OUTWARD")</f>
        <v>14</v>
      </c>
      <c r="H1727">
        <f t="shared" si="26"/>
        <v>0</v>
      </c>
      <c r="I1727" t="s">
        <v>14</v>
      </c>
      <c r="J1727" t="s">
        <v>8638</v>
      </c>
      <c r="K1727" t="s">
        <v>852</v>
      </c>
      <c r="L1727" s="124">
        <v>45779</v>
      </c>
    </row>
    <row r="1728" spans="1:12" x14ac:dyDescent="0.25">
      <c r="A1728">
        <v>1727</v>
      </c>
      <c r="B1728" t="s">
        <v>9989</v>
      </c>
      <c r="C1728" s="14" t="s">
        <v>8818</v>
      </c>
      <c r="D1728" t="s">
        <v>8788</v>
      </c>
      <c r="E1728">
        <v>1</v>
      </c>
      <c r="F1728">
        <f>SUMIFS('DAILY RECORDS'!$E$2:$E$19978,'DAILY RECORDS'!$B$2:$B$19978,C1728,'DAILY RECORDS'!$G$2:$G$19978,"INWARD")</f>
        <v>0</v>
      </c>
      <c r="G1728">
        <f>SUMIFS('DAILY RECORDS'!$E$2:$E$19978,'DAILY RECORDS'!$B$2:$B$19978,C1728,'DAILY RECORDS'!$G$2:$G$19978,"OUTWARD")</f>
        <v>0</v>
      </c>
      <c r="H1728">
        <f t="shared" si="26"/>
        <v>1</v>
      </c>
      <c r="I1728" t="s">
        <v>14</v>
      </c>
      <c r="J1728" t="s">
        <v>8638</v>
      </c>
      <c r="K1728" t="s">
        <v>850</v>
      </c>
      <c r="L1728" s="124">
        <v>45779</v>
      </c>
    </row>
    <row r="1729" spans="1:12" x14ac:dyDescent="0.25">
      <c r="A1729">
        <v>1728</v>
      </c>
      <c r="B1729" t="s">
        <v>9989</v>
      </c>
      <c r="C1729" s="14" t="s">
        <v>8823</v>
      </c>
      <c r="D1729" t="s">
        <v>8793</v>
      </c>
      <c r="E1729">
        <v>7</v>
      </c>
      <c r="F1729">
        <f>SUMIFS('DAILY RECORDS'!$E$2:$E$19978,'DAILY RECORDS'!$B$2:$B$19978,C1729,'DAILY RECORDS'!$G$2:$G$19978,"INWARD")</f>
        <v>0</v>
      </c>
      <c r="G1729">
        <f>SUMIFS('DAILY RECORDS'!$E$2:$E$19978,'DAILY RECORDS'!$B$2:$B$19978,C1729,'DAILY RECORDS'!$G$2:$G$19978,"OUTWARD")</f>
        <v>0</v>
      </c>
      <c r="H1729">
        <f t="shared" si="26"/>
        <v>7</v>
      </c>
      <c r="I1729" t="s">
        <v>14</v>
      </c>
      <c r="J1729" t="s">
        <v>8638</v>
      </c>
      <c r="K1729" t="s">
        <v>848</v>
      </c>
      <c r="L1729" s="124">
        <v>45779</v>
      </c>
    </row>
    <row r="1730" spans="1:12" x14ac:dyDescent="0.25">
      <c r="A1730">
        <v>1729</v>
      </c>
      <c r="B1730" t="s">
        <v>9989</v>
      </c>
      <c r="C1730" s="14" t="s">
        <v>8825</v>
      </c>
      <c r="D1730" t="s">
        <v>8795</v>
      </c>
      <c r="E1730">
        <v>60</v>
      </c>
      <c r="F1730">
        <f>SUMIFS('DAILY RECORDS'!$E$2:$E$19978,'DAILY RECORDS'!$B$2:$B$19978,C1730,'DAILY RECORDS'!$G$2:$G$19978,"INWARD")</f>
        <v>46</v>
      </c>
      <c r="G1730">
        <f>SUMIFS('DAILY RECORDS'!$E$2:$E$19978,'DAILY RECORDS'!$B$2:$B$19978,C1730,'DAILY RECORDS'!$G$2:$G$19978,"OUTWARD")</f>
        <v>13</v>
      </c>
      <c r="H1730">
        <f t="shared" si="26"/>
        <v>93</v>
      </c>
      <c r="I1730" t="s">
        <v>14</v>
      </c>
      <c r="J1730" t="s">
        <v>8638</v>
      </c>
      <c r="K1730" t="s">
        <v>687</v>
      </c>
      <c r="L1730" s="124">
        <v>45779</v>
      </c>
    </row>
    <row r="1731" spans="1:12" x14ac:dyDescent="0.25">
      <c r="A1731">
        <v>1730</v>
      </c>
      <c r="B1731" t="s">
        <v>9989</v>
      </c>
      <c r="C1731" s="14" t="s">
        <v>8824</v>
      </c>
      <c r="D1731" t="s">
        <v>8794</v>
      </c>
      <c r="E1731">
        <v>18</v>
      </c>
      <c r="F1731">
        <f>SUMIFS('DAILY RECORDS'!$E$2:$E$19978,'DAILY RECORDS'!$B$2:$B$19978,C1731,'DAILY RECORDS'!$G$2:$G$19978,"INWARD")</f>
        <v>0</v>
      </c>
      <c r="G1731">
        <f>SUMIFS('DAILY RECORDS'!$E$2:$E$19978,'DAILY RECORDS'!$B$2:$B$19978,C1731,'DAILY RECORDS'!$G$2:$G$19978,"OUTWARD")</f>
        <v>8</v>
      </c>
      <c r="H1731">
        <f t="shared" ref="H1731:H1794" si="27">(E1731+F1731)-G1731</f>
        <v>10</v>
      </c>
      <c r="I1731" t="s">
        <v>14</v>
      </c>
      <c r="J1731" t="s">
        <v>8638</v>
      </c>
      <c r="K1731" t="s">
        <v>54</v>
      </c>
      <c r="L1731" s="124">
        <v>45779</v>
      </c>
    </row>
    <row r="1732" spans="1:12" x14ac:dyDescent="0.25">
      <c r="A1732">
        <v>1731</v>
      </c>
      <c r="B1732" t="s">
        <v>9989</v>
      </c>
      <c r="C1732" s="14" t="s">
        <v>8812</v>
      </c>
      <c r="D1732" t="s">
        <v>8782</v>
      </c>
      <c r="E1732">
        <v>49</v>
      </c>
      <c r="F1732">
        <f>SUMIFS('DAILY RECORDS'!$E$2:$E$19978,'DAILY RECORDS'!$B$2:$B$19978,C1732,'DAILY RECORDS'!$G$2:$G$19978,"INWARD")</f>
        <v>6</v>
      </c>
      <c r="G1732">
        <f>SUMIFS('DAILY RECORDS'!$E$2:$E$19978,'DAILY RECORDS'!$B$2:$B$19978,C1732,'DAILY RECORDS'!$G$2:$G$19978,"OUTWARD")</f>
        <v>24</v>
      </c>
      <c r="H1732">
        <f t="shared" si="27"/>
        <v>31</v>
      </c>
      <c r="I1732" t="s">
        <v>14</v>
      </c>
      <c r="J1732" t="s">
        <v>8638</v>
      </c>
      <c r="K1732" t="s">
        <v>776</v>
      </c>
      <c r="L1732" s="124">
        <v>45779</v>
      </c>
    </row>
    <row r="1733" spans="1:12" x14ac:dyDescent="0.25">
      <c r="A1733">
        <v>1732</v>
      </c>
      <c r="B1733" t="s">
        <v>9989</v>
      </c>
      <c r="C1733" s="14" t="s">
        <v>8834</v>
      </c>
      <c r="D1733" t="s">
        <v>8804</v>
      </c>
      <c r="E1733">
        <v>118</v>
      </c>
      <c r="F1733">
        <f>SUMIFS('DAILY RECORDS'!$E$2:$E$19978,'DAILY RECORDS'!$B$2:$B$19978,C1733,'DAILY RECORDS'!$G$2:$G$19978,"INWARD")</f>
        <v>1</v>
      </c>
      <c r="G1733">
        <f>SUMIFS('DAILY RECORDS'!$E$2:$E$19978,'DAILY RECORDS'!$B$2:$B$19978,C1733,'DAILY RECORDS'!$G$2:$G$19978,"OUTWARD")</f>
        <v>119</v>
      </c>
      <c r="H1733">
        <f t="shared" si="27"/>
        <v>0</v>
      </c>
      <c r="I1733" t="s">
        <v>14</v>
      </c>
      <c r="J1733" t="s">
        <v>8638</v>
      </c>
      <c r="K1733" t="s">
        <v>61</v>
      </c>
      <c r="L1733" s="124">
        <v>45779</v>
      </c>
    </row>
    <row r="1734" spans="1:12" x14ac:dyDescent="0.25">
      <c r="A1734">
        <v>1733</v>
      </c>
      <c r="B1734" t="s">
        <v>9989</v>
      </c>
      <c r="C1734" s="14" t="s">
        <v>8819</v>
      </c>
      <c r="D1734" t="s">
        <v>8789</v>
      </c>
      <c r="E1734">
        <v>131</v>
      </c>
      <c r="F1734">
        <f>SUMIFS('DAILY RECORDS'!$E$2:$E$19978,'DAILY RECORDS'!$B$2:$B$19978,C1734,'DAILY RECORDS'!$G$2:$G$19978,"INWARD")</f>
        <v>268</v>
      </c>
      <c r="G1734">
        <f>SUMIFS('DAILY RECORDS'!$E$2:$E$19978,'DAILY RECORDS'!$B$2:$B$19978,C1734,'DAILY RECORDS'!$G$2:$G$19978,"OUTWARD")</f>
        <v>307</v>
      </c>
      <c r="H1734">
        <f t="shared" si="27"/>
        <v>92</v>
      </c>
      <c r="I1734" t="s">
        <v>14</v>
      </c>
      <c r="J1734" t="s">
        <v>8638</v>
      </c>
      <c r="K1734" t="s">
        <v>764</v>
      </c>
      <c r="L1734" s="124">
        <v>45779</v>
      </c>
    </row>
    <row r="1735" spans="1:12" x14ac:dyDescent="0.25">
      <c r="A1735">
        <v>1734</v>
      </c>
      <c r="B1735" t="s">
        <v>9989</v>
      </c>
      <c r="C1735" s="14" t="s">
        <v>8814</v>
      </c>
      <c r="D1735" t="s">
        <v>8784</v>
      </c>
      <c r="E1735">
        <v>56</v>
      </c>
      <c r="F1735">
        <f>SUMIFS('DAILY RECORDS'!$E$2:$E$19978,'DAILY RECORDS'!$B$2:$B$19978,C1735,'DAILY RECORDS'!$G$2:$G$19978,"INWARD")</f>
        <v>32</v>
      </c>
      <c r="G1735">
        <f>SUMIFS('DAILY RECORDS'!$E$2:$E$19978,'DAILY RECORDS'!$B$2:$B$19978,C1735,'DAILY RECORDS'!$G$2:$G$19978,"OUTWARD")</f>
        <v>11</v>
      </c>
      <c r="H1735">
        <f t="shared" si="27"/>
        <v>77</v>
      </c>
      <c r="I1735" t="s">
        <v>14</v>
      </c>
      <c r="J1735" t="s">
        <v>8638</v>
      </c>
      <c r="K1735" t="s">
        <v>55</v>
      </c>
      <c r="L1735" s="124">
        <v>45779</v>
      </c>
    </row>
    <row r="1736" spans="1:12" x14ac:dyDescent="0.25">
      <c r="A1736">
        <v>1735</v>
      </c>
      <c r="B1736" t="s">
        <v>9989</v>
      </c>
      <c r="C1736" s="14" t="s">
        <v>8836</v>
      </c>
      <c r="D1736" t="s">
        <v>8807</v>
      </c>
      <c r="E1736">
        <v>141</v>
      </c>
      <c r="F1736">
        <f>SUMIFS('DAILY RECORDS'!$E$2:$E$19978,'DAILY RECORDS'!$B$2:$B$19978,C1736,'DAILY RECORDS'!$G$2:$G$19978,"INWARD")</f>
        <v>46</v>
      </c>
      <c r="G1736">
        <f>SUMIFS('DAILY RECORDS'!$E$2:$E$19978,'DAILY RECORDS'!$B$2:$B$19978,C1736,'DAILY RECORDS'!$G$2:$G$19978,"OUTWARD")</f>
        <v>89</v>
      </c>
      <c r="H1736">
        <f t="shared" si="27"/>
        <v>98</v>
      </c>
      <c r="I1736" t="s">
        <v>14</v>
      </c>
      <c r="J1736" t="s">
        <v>8638</v>
      </c>
      <c r="K1736" t="s">
        <v>761</v>
      </c>
      <c r="L1736" s="124">
        <v>45779</v>
      </c>
    </row>
    <row r="1737" spans="1:12" x14ac:dyDescent="0.25">
      <c r="A1737">
        <v>1736</v>
      </c>
      <c r="B1737" t="s">
        <v>9989</v>
      </c>
      <c r="C1737" s="14" t="s">
        <v>8816</v>
      </c>
      <c r="D1737" t="s">
        <v>8786</v>
      </c>
      <c r="E1737">
        <v>29</v>
      </c>
      <c r="F1737">
        <f>SUMIFS('DAILY RECORDS'!$E$2:$E$19978,'DAILY RECORDS'!$B$2:$B$19978,C1737,'DAILY RECORDS'!$G$2:$G$19978,"INWARD")</f>
        <v>0</v>
      </c>
      <c r="G1737">
        <f>SUMIFS('DAILY RECORDS'!$E$2:$E$19978,'DAILY RECORDS'!$B$2:$B$19978,C1737,'DAILY RECORDS'!$G$2:$G$19978,"OUTWARD")</f>
        <v>13</v>
      </c>
      <c r="H1737">
        <f t="shared" si="27"/>
        <v>16</v>
      </c>
      <c r="I1737" t="s">
        <v>14</v>
      </c>
      <c r="J1737" t="s">
        <v>8638</v>
      </c>
      <c r="K1737" t="s">
        <v>753</v>
      </c>
      <c r="L1737" s="124">
        <v>45779</v>
      </c>
    </row>
    <row r="1738" spans="1:12" x14ac:dyDescent="0.25">
      <c r="A1738">
        <v>1737</v>
      </c>
      <c r="B1738" t="s">
        <v>9989</v>
      </c>
      <c r="C1738" s="14" t="s">
        <v>8815</v>
      </c>
      <c r="D1738" t="s">
        <v>8785</v>
      </c>
      <c r="E1738">
        <v>48</v>
      </c>
      <c r="F1738">
        <f>SUMIFS('DAILY RECORDS'!$E$2:$E$19978,'DAILY RECORDS'!$B$2:$B$19978,C1738,'DAILY RECORDS'!$G$2:$G$19978,"INWARD")</f>
        <v>16</v>
      </c>
      <c r="G1738">
        <f>SUMIFS('DAILY RECORDS'!$E$2:$E$19978,'DAILY RECORDS'!$B$2:$B$19978,C1738,'DAILY RECORDS'!$G$2:$G$19978,"OUTWARD")</f>
        <v>30</v>
      </c>
      <c r="H1738">
        <f t="shared" si="27"/>
        <v>34</v>
      </c>
      <c r="I1738" t="s">
        <v>14</v>
      </c>
      <c r="J1738" t="s">
        <v>8638</v>
      </c>
      <c r="K1738" t="s">
        <v>58</v>
      </c>
      <c r="L1738" s="124">
        <v>45779</v>
      </c>
    </row>
    <row r="1739" spans="1:12" x14ac:dyDescent="0.25">
      <c r="A1739">
        <v>1738</v>
      </c>
      <c r="B1739" t="s">
        <v>9989</v>
      </c>
      <c r="C1739" s="14" t="s">
        <v>8838</v>
      </c>
      <c r="D1739" t="s">
        <v>8777</v>
      </c>
      <c r="E1739">
        <v>25</v>
      </c>
      <c r="F1739">
        <f>SUMIFS('DAILY RECORDS'!$E$2:$E$19978,'DAILY RECORDS'!$B$2:$B$19978,C1739,'DAILY RECORDS'!$G$2:$G$19978,"INWARD")</f>
        <v>60</v>
      </c>
      <c r="G1739">
        <f>SUMIFS('DAILY RECORDS'!$E$2:$E$19978,'DAILY RECORDS'!$B$2:$B$19978,C1739,'DAILY RECORDS'!$G$2:$G$19978,"OUTWARD")</f>
        <v>4</v>
      </c>
      <c r="H1739">
        <f t="shared" si="27"/>
        <v>81</v>
      </c>
      <c r="I1739" t="s">
        <v>14</v>
      </c>
      <c r="J1739" t="s">
        <v>8638</v>
      </c>
      <c r="K1739" t="s">
        <v>736</v>
      </c>
      <c r="L1739" s="124">
        <v>45779</v>
      </c>
    </row>
    <row r="1740" spans="1:12" x14ac:dyDescent="0.25">
      <c r="A1740">
        <v>1739</v>
      </c>
      <c r="B1740" t="s">
        <v>9989</v>
      </c>
      <c r="C1740" s="14" t="s">
        <v>8837</v>
      </c>
      <c r="D1740" t="s">
        <v>8808</v>
      </c>
      <c r="E1740">
        <v>2</v>
      </c>
      <c r="F1740">
        <f>SUMIFS('DAILY RECORDS'!$E$2:$E$19978,'DAILY RECORDS'!$B$2:$B$19978,C1740,'DAILY RECORDS'!$G$2:$G$19978,"INWARD")</f>
        <v>0</v>
      </c>
      <c r="G1740">
        <f>SUMIFS('DAILY RECORDS'!$E$2:$E$19978,'DAILY RECORDS'!$B$2:$B$19978,C1740,'DAILY RECORDS'!$G$2:$G$19978,"OUTWARD")</f>
        <v>0</v>
      </c>
      <c r="H1740">
        <f t="shared" si="27"/>
        <v>2</v>
      </c>
      <c r="I1740" t="s">
        <v>14</v>
      </c>
      <c r="J1740" t="s">
        <v>8638</v>
      </c>
      <c r="K1740" t="s">
        <v>739</v>
      </c>
      <c r="L1740" s="124">
        <v>45779</v>
      </c>
    </row>
    <row r="1741" spans="1:12" x14ac:dyDescent="0.25">
      <c r="A1741">
        <v>1740</v>
      </c>
      <c r="B1741" t="s">
        <v>9989</v>
      </c>
      <c r="C1741" s="14" t="s">
        <v>8821</v>
      </c>
      <c r="D1741" t="s">
        <v>8791</v>
      </c>
      <c r="E1741">
        <v>8</v>
      </c>
      <c r="F1741">
        <f>SUMIFS('DAILY RECORDS'!$E$2:$E$19978,'DAILY RECORDS'!$B$2:$B$19978,C1741,'DAILY RECORDS'!$G$2:$G$19978,"INWARD")</f>
        <v>68</v>
      </c>
      <c r="G1741">
        <f>SUMIFS('DAILY RECORDS'!$E$2:$E$19978,'DAILY RECORDS'!$B$2:$B$19978,C1741,'DAILY RECORDS'!$G$2:$G$19978,"OUTWARD")</f>
        <v>15</v>
      </c>
      <c r="H1741">
        <f t="shared" si="27"/>
        <v>61</v>
      </c>
      <c r="I1741" t="s">
        <v>14</v>
      </c>
      <c r="J1741" t="s">
        <v>8638</v>
      </c>
      <c r="K1741" t="s">
        <v>730</v>
      </c>
      <c r="L1741" s="124">
        <v>45779</v>
      </c>
    </row>
    <row r="1742" spans="1:12" x14ac:dyDescent="0.25">
      <c r="A1742">
        <v>1741</v>
      </c>
      <c r="B1742" t="s">
        <v>9989</v>
      </c>
      <c r="C1742" s="14" t="s">
        <v>8833</v>
      </c>
      <c r="D1742" t="s">
        <v>8803</v>
      </c>
      <c r="E1742">
        <v>50</v>
      </c>
      <c r="F1742">
        <f>SUMIFS('DAILY RECORDS'!$E$2:$E$19978,'DAILY RECORDS'!$B$2:$B$19978,C1742,'DAILY RECORDS'!$G$2:$G$19978,"INWARD")</f>
        <v>0</v>
      </c>
      <c r="G1742">
        <f>SUMIFS('DAILY RECORDS'!$E$2:$E$19978,'DAILY RECORDS'!$B$2:$B$19978,C1742,'DAILY RECORDS'!$G$2:$G$19978,"OUTWARD")</f>
        <v>4</v>
      </c>
      <c r="H1742">
        <f t="shared" si="27"/>
        <v>46</v>
      </c>
      <c r="I1742" t="s">
        <v>14</v>
      </c>
      <c r="J1742" t="s">
        <v>8638</v>
      </c>
      <c r="K1742" t="s">
        <v>733</v>
      </c>
      <c r="L1742" s="124">
        <v>45779</v>
      </c>
    </row>
    <row r="1743" spans="1:12" x14ac:dyDescent="0.25">
      <c r="A1743">
        <v>1742</v>
      </c>
      <c r="B1743" t="s">
        <v>9989</v>
      </c>
      <c r="C1743" s="14" t="s">
        <v>8828</v>
      </c>
      <c r="D1743" t="s">
        <v>8798</v>
      </c>
      <c r="E1743">
        <v>127</v>
      </c>
      <c r="F1743">
        <f>SUMIFS('DAILY RECORDS'!$E$2:$E$19978,'DAILY RECORDS'!$B$2:$B$19978,C1743,'DAILY RECORDS'!$G$2:$G$19978,"INWARD")</f>
        <v>123</v>
      </c>
      <c r="G1743">
        <f>SUMIFS('DAILY RECORDS'!$E$2:$E$19978,'DAILY RECORDS'!$B$2:$B$19978,C1743,'DAILY RECORDS'!$G$2:$G$19978,"OUTWARD")</f>
        <v>147</v>
      </c>
      <c r="H1743">
        <f t="shared" si="27"/>
        <v>103</v>
      </c>
      <c r="I1743" t="s">
        <v>14</v>
      </c>
      <c r="J1743" t="s">
        <v>8638</v>
      </c>
      <c r="K1743" t="s">
        <v>253</v>
      </c>
      <c r="L1743" s="124">
        <v>45779</v>
      </c>
    </row>
    <row r="1744" spans="1:12" x14ac:dyDescent="0.25">
      <c r="A1744">
        <v>1743</v>
      </c>
      <c r="B1744" t="s">
        <v>9989</v>
      </c>
      <c r="C1744" s="14" t="s">
        <v>8822</v>
      </c>
      <c r="D1744" t="s">
        <v>8792</v>
      </c>
      <c r="E1744">
        <v>147</v>
      </c>
      <c r="F1744">
        <f>SUMIFS('DAILY RECORDS'!$E$2:$E$19978,'DAILY RECORDS'!$B$2:$B$19978,C1744,'DAILY RECORDS'!$G$2:$G$19978,"INWARD")</f>
        <v>45</v>
      </c>
      <c r="G1744">
        <f>SUMIFS('DAILY RECORDS'!$E$2:$E$19978,'DAILY RECORDS'!$B$2:$B$19978,C1744,'DAILY RECORDS'!$G$2:$G$19978,"OUTWARD")</f>
        <v>121</v>
      </c>
      <c r="H1744">
        <f t="shared" si="27"/>
        <v>71</v>
      </c>
      <c r="I1744" t="s">
        <v>14</v>
      </c>
      <c r="J1744" t="s">
        <v>8638</v>
      </c>
      <c r="K1744" t="s">
        <v>144</v>
      </c>
      <c r="L1744" s="124">
        <v>45779</v>
      </c>
    </row>
    <row r="1745" spans="1:12" x14ac:dyDescent="0.25">
      <c r="A1745">
        <v>1744</v>
      </c>
      <c r="B1745" t="s">
        <v>9994</v>
      </c>
      <c r="C1745" s="14" t="s">
        <v>8895</v>
      </c>
      <c r="D1745" t="s">
        <v>8869</v>
      </c>
      <c r="E1745">
        <v>3</v>
      </c>
      <c r="F1745">
        <f>SUMIFS('DAILY RECORDS'!$E$2:$E$19978,'DAILY RECORDS'!$B$2:$B$19978,C1745,'DAILY RECORDS'!$G$2:$G$19978,"INWARD")</f>
        <v>12</v>
      </c>
      <c r="G1745">
        <f>SUMIFS('DAILY RECORDS'!$E$2:$E$19978,'DAILY RECORDS'!$B$2:$B$19978,C1745,'DAILY RECORDS'!$G$2:$G$19978,"OUTWARD")</f>
        <v>3</v>
      </c>
      <c r="H1745">
        <f t="shared" si="27"/>
        <v>12</v>
      </c>
      <c r="I1745" t="s">
        <v>14</v>
      </c>
      <c r="J1745" t="s">
        <v>8638</v>
      </c>
      <c r="K1745" t="s">
        <v>1585</v>
      </c>
      <c r="L1745" s="124"/>
    </row>
    <row r="1746" spans="1:12" x14ac:dyDescent="0.25">
      <c r="A1746">
        <v>1745</v>
      </c>
      <c r="B1746" t="s">
        <v>9994</v>
      </c>
      <c r="C1746" s="14" t="s">
        <v>8890</v>
      </c>
      <c r="D1746" t="s">
        <v>11259</v>
      </c>
      <c r="E1746">
        <v>2</v>
      </c>
      <c r="F1746">
        <f>SUMIFS('DAILY RECORDS'!$E$2:$E$19978,'DAILY RECORDS'!$B$2:$B$19978,C1746,'DAILY RECORDS'!$G$2:$G$19978,"INWARD")</f>
        <v>18</v>
      </c>
      <c r="G1746">
        <f>SUMIFS('DAILY RECORDS'!$E$2:$E$19978,'DAILY RECORDS'!$B$2:$B$19978,C1746,'DAILY RECORDS'!$G$2:$G$19978,"OUTWARD")</f>
        <v>16</v>
      </c>
      <c r="H1746">
        <f t="shared" si="27"/>
        <v>4</v>
      </c>
      <c r="I1746" t="s">
        <v>14</v>
      </c>
      <c r="J1746" t="s">
        <v>8638</v>
      </c>
      <c r="K1746" t="s">
        <v>1451</v>
      </c>
      <c r="L1746" s="124"/>
    </row>
    <row r="1747" spans="1:12" x14ac:dyDescent="0.25">
      <c r="A1747">
        <v>1746</v>
      </c>
      <c r="B1747" t="s">
        <v>9989</v>
      </c>
      <c r="C1747" s="14" t="s">
        <v>8827</v>
      </c>
      <c r="D1747" t="s">
        <v>8797</v>
      </c>
      <c r="E1747">
        <v>19</v>
      </c>
      <c r="F1747">
        <f>SUMIFS('DAILY RECORDS'!$E$2:$E$19978,'DAILY RECORDS'!$B$2:$B$19978,C1747,'DAILY RECORDS'!$G$2:$G$19978,"INWARD")</f>
        <v>44</v>
      </c>
      <c r="G1747">
        <f>SUMIFS('DAILY RECORDS'!$E$2:$E$19978,'DAILY RECORDS'!$B$2:$B$19978,C1747,'DAILY RECORDS'!$G$2:$G$19978,"OUTWARD")</f>
        <v>7</v>
      </c>
      <c r="H1747">
        <f t="shared" si="27"/>
        <v>56</v>
      </c>
      <c r="I1747" t="s">
        <v>14</v>
      </c>
      <c r="J1747" t="s">
        <v>8638</v>
      </c>
      <c r="K1747" t="s">
        <v>8395</v>
      </c>
      <c r="L1747" s="124">
        <v>45779</v>
      </c>
    </row>
    <row r="1748" spans="1:12" x14ac:dyDescent="0.25">
      <c r="A1748">
        <v>1747</v>
      </c>
      <c r="B1748" t="s">
        <v>9994</v>
      </c>
      <c r="C1748" s="14" t="s">
        <v>8891</v>
      </c>
      <c r="D1748" t="s">
        <v>8863</v>
      </c>
      <c r="E1748">
        <v>1</v>
      </c>
      <c r="F1748">
        <f>SUMIFS('DAILY RECORDS'!$E$2:$E$19978,'DAILY RECORDS'!$B$2:$B$19978,C1748,'DAILY RECORDS'!$G$2:$G$19978,"INWARD")</f>
        <v>12</v>
      </c>
      <c r="G1748">
        <f>SUMIFS('DAILY RECORDS'!$E$2:$E$19978,'DAILY RECORDS'!$B$2:$B$19978,C1748,'DAILY RECORDS'!$G$2:$G$19978,"OUTWARD")</f>
        <v>8</v>
      </c>
      <c r="H1748">
        <f t="shared" si="27"/>
        <v>5</v>
      </c>
      <c r="I1748" t="s">
        <v>14</v>
      </c>
      <c r="J1748" t="s">
        <v>8638</v>
      </c>
      <c r="K1748" t="s">
        <v>8395</v>
      </c>
      <c r="L1748" s="124"/>
    </row>
    <row r="1749" spans="1:12" x14ac:dyDescent="0.25">
      <c r="A1749">
        <v>1748</v>
      </c>
      <c r="B1749" t="s">
        <v>9994</v>
      </c>
      <c r="C1749" s="14" t="s">
        <v>8889</v>
      </c>
      <c r="D1749" t="s">
        <v>8862</v>
      </c>
      <c r="E1749">
        <v>3</v>
      </c>
      <c r="F1749">
        <f>SUMIFS('DAILY RECORDS'!$E$2:$E$19978,'DAILY RECORDS'!$B$2:$B$19978,C1749,'DAILY RECORDS'!$G$2:$G$19978,"INWARD")</f>
        <v>12</v>
      </c>
      <c r="G1749">
        <f>SUMIFS('DAILY RECORDS'!$E$2:$E$19978,'DAILY RECORDS'!$B$2:$B$19978,C1749,'DAILY RECORDS'!$G$2:$G$19978,"OUTWARD")</f>
        <v>2</v>
      </c>
      <c r="H1749">
        <f t="shared" si="27"/>
        <v>13</v>
      </c>
      <c r="I1749" t="s">
        <v>14</v>
      </c>
      <c r="J1749" t="s">
        <v>8638</v>
      </c>
      <c r="K1749" t="s">
        <v>10616</v>
      </c>
      <c r="L1749" s="124"/>
    </row>
    <row r="1750" spans="1:12" x14ac:dyDescent="0.25">
      <c r="A1750">
        <v>1749</v>
      </c>
      <c r="B1750" t="s">
        <v>9989</v>
      </c>
      <c r="C1750" s="14" t="s">
        <v>8813</v>
      </c>
      <c r="D1750" t="s">
        <v>8783</v>
      </c>
      <c r="E1750">
        <v>82</v>
      </c>
      <c r="F1750">
        <f>SUMIFS('DAILY RECORDS'!$E$2:$E$19978,'DAILY RECORDS'!$B$2:$B$19978,C1750,'DAILY RECORDS'!$G$2:$G$19978,"INWARD")</f>
        <v>16</v>
      </c>
      <c r="G1750">
        <f>SUMIFS('DAILY RECORDS'!$E$2:$E$19978,'DAILY RECORDS'!$B$2:$B$19978,C1750,'DAILY RECORDS'!$G$2:$G$19978,"OUTWARD")</f>
        <v>44</v>
      </c>
      <c r="H1750">
        <f t="shared" si="27"/>
        <v>54</v>
      </c>
      <c r="I1750" t="s">
        <v>14</v>
      </c>
      <c r="J1750" t="s">
        <v>8638</v>
      </c>
      <c r="K1750" t="s">
        <v>102</v>
      </c>
      <c r="L1750" s="124">
        <v>45779</v>
      </c>
    </row>
    <row r="1751" spans="1:12" x14ac:dyDescent="0.25">
      <c r="A1751">
        <v>1750</v>
      </c>
      <c r="B1751" t="s">
        <v>9989</v>
      </c>
      <c r="C1751" s="14" t="s">
        <v>8839</v>
      </c>
      <c r="D1751" t="s">
        <v>8779</v>
      </c>
      <c r="E1751">
        <v>49</v>
      </c>
      <c r="F1751">
        <f>SUMIFS('DAILY RECORDS'!$E$2:$E$19978,'DAILY RECORDS'!$B$2:$B$19978,C1751,'DAILY RECORDS'!$G$2:$G$19978,"INWARD")</f>
        <v>9</v>
      </c>
      <c r="G1751">
        <f>SUMIFS('DAILY RECORDS'!$E$2:$E$19978,'DAILY RECORDS'!$B$2:$B$19978,C1751,'DAILY RECORDS'!$G$2:$G$19978,"OUTWARD")</f>
        <v>41</v>
      </c>
      <c r="H1751">
        <f t="shared" si="27"/>
        <v>17</v>
      </c>
      <c r="I1751" t="s">
        <v>14</v>
      </c>
      <c r="J1751" t="s">
        <v>8638</v>
      </c>
      <c r="K1751" t="s">
        <v>65</v>
      </c>
      <c r="L1751" s="124">
        <v>45779</v>
      </c>
    </row>
    <row r="1752" spans="1:12" x14ac:dyDescent="0.25">
      <c r="A1752">
        <v>1751</v>
      </c>
      <c r="B1752" t="s">
        <v>9989</v>
      </c>
      <c r="C1752" s="14" t="s">
        <v>8820</v>
      </c>
      <c r="D1752" t="s">
        <v>8790</v>
      </c>
      <c r="E1752">
        <v>11</v>
      </c>
      <c r="F1752">
        <f>SUMIFS('DAILY RECORDS'!$E$2:$E$19978,'DAILY RECORDS'!$B$2:$B$19978,C1752,'DAILY RECORDS'!$G$2:$G$19978,"INWARD")</f>
        <v>32</v>
      </c>
      <c r="G1752">
        <f>SUMIFS('DAILY RECORDS'!$E$2:$E$19978,'DAILY RECORDS'!$B$2:$B$19978,C1752,'DAILY RECORDS'!$G$2:$G$19978,"OUTWARD")</f>
        <v>6</v>
      </c>
      <c r="H1752">
        <f t="shared" si="27"/>
        <v>37</v>
      </c>
      <c r="I1752" t="s">
        <v>14</v>
      </c>
      <c r="J1752" t="s">
        <v>8638</v>
      </c>
      <c r="K1752" t="s">
        <v>781</v>
      </c>
      <c r="L1752" s="124">
        <v>45779</v>
      </c>
    </row>
    <row r="1753" spans="1:12" x14ac:dyDescent="0.25">
      <c r="A1753">
        <v>1752</v>
      </c>
      <c r="B1753" t="s">
        <v>9994</v>
      </c>
      <c r="C1753" s="14" t="s">
        <v>8870</v>
      </c>
      <c r="D1753" t="s">
        <v>9474</v>
      </c>
      <c r="E1753">
        <v>2</v>
      </c>
      <c r="F1753">
        <f>SUMIFS('DAILY RECORDS'!$E$2:$E$19978,'DAILY RECORDS'!$B$2:$B$19978,C1753,'DAILY RECORDS'!$G$2:$G$19978,"INWARD")</f>
        <v>0</v>
      </c>
      <c r="G1753">
        <f>SUMIFS('DAILY RECORDS'!$E$2:$E$19978,'DAILY RECORDS'!$B$2:$B$19978,C1753,'DAILY RECORDS'!$G$2:$G$19978,"OUTWARD")</f>
        <v>0</v>
      </c>
      <c r="H1753">
        <f t="shared" si="27"/>
        <v>2</v>
      </c>
      <c r="I1753" t="s">
        <v>14</v>
      </c>
      <c r="J1753" t="s">
        <v>8638</v>
      </c>
      <c r="K1753" t="s">
        <v>92</v>
      </c>
      <c r="L1753" s="124">
        <v>45737</v>
      </c>
    </row>
    <row r="1754" spans="1:12" x14ac:dyDescent="0.25">
      <c r="A1754">
        <v>1753</v>
      </c>
      <c r="B1754" t="s">
        <v>9994</v>
      </c>
      <c r="C1754" s="14" t="s">
        <v>8888</v>
      </c>
      <c r="D1754" t="s">
        <v>8861</v>
      </c>
      <c r="E1754">
        <v>2</v>
      </c>
      <c r="F1754">
        <f>SUMIFS('DAILY RECORDS'!$E$2:$E$19978,'DAILY RECORDS'!$B$2:$B$19978,C1754,'DAILY RECORDS'!$G$2:$G$19978,"INWARD")</f>
        <v>0</v>
      </c>
      <c r="G1754">
        <f>SUMIFS('DAILY RECORDS'!$E$2:$E$19978,'DAILY RECORDS'!$B$2:$B$19978,C1754,'DAILY RECORDS'!$G$2:$G$19978,"OUTWARD")</f>
        <v>2</v>
      </c>
      <c r="H1754">
        <f t="shared" si="27"/>
        <v>0</v>
      </c>
      <c r="I1754" t="s">
        <v>14</v>
      </c>
      <c r="J1754" t="s">
        <v>8638</v>
      </c>
      <c r="K1754" t="s">
        <v>786</v>
      </c>
      <c r="L1754" s="124">
        <v>45737</v>
      </c>
    </row>
    <row r="1755" spans="1:12" x14ac:dyDescent="0.25">
      <c r="A1755">
        <v>1754</v>
      </c>
      <c r="B1755" t="s">
        <v>9994</v>
      </c>
      <c r="C1755" s="14" t="s">
        <v>8899</v>
      </c>
      <c r="D1755" t="s">
        <v>8860</v>
      </c>
      <c r="E1755">
        <v>3</v>
      </c>
      <c r="F1755">
        <f>SUMIFS('DAILY RECORDS'!$E$2:$E$19978,'DAILY RECORDS'!$B$2:$B$19978,C1755,'DAILY RECORDS'!$G$2:$G$19978,"INWARD")</f>
        <v>8</v>
      </c>
      <c r="G1755">
        <f>SUMIFS('DAILY RECORDS'!$E$2:$E$19978,'DAILY RECORDS'!$B$2:$B$19978,C1755,'DAILY RECORDS'!$G$2:$G$19978,"OUTWARD")</f>
        <v>8</v>
      </c>
      <c r="H1755">
        <f t="shared" si="27"/>
        <v>3</v>
      </c>
      <c r="I1755" t="s">
        <v>14</v>
      </c>
      <c r="J1755" t="s">
        <v>8638</v>
      </c>
      <c r="K1755" t="s">
        <v>1122</v>
      </c>
      <c r="L1755" s="124">
        <v>45737</v>
      </c>
    </row>
    <row r="1756" spans="1:12" x14ac:dyDescent="0.25">
      <c r="A1756">
        <v>1755</v>
      </c>
      <c r="B1756" t="s">
        <v>9994</v>
      </c>
      <c r="C1756" s="14" t="s">
        <v>8887</v>
      </c>
      <c r="D1756" t="s">
        <v>8861</v>
      </c>
      <c r="E1756">
        <v>2</v>
      </c>
      <c r="F1756">
        <f>SUMIFS('DAILY RECORDS'!$E$2:$E$19978,'DAILY RECORDS'!$B$2:$B$19978,C1756,'DAILY RECORDS'!$G$2:$G$19978,"INWARD")</f>
        <v>9</v>
      </c>
      <c r="G1756">
        <f>SUMIFS('DAILY RECORDS'!$E$2:$E$19978,'DAILY RECORDS'!$B$2:$B$19978,C1756,'DAILY RECORDS'!$G$2:$G$19978,"OUTWARD")</f>
        <v>6</v>
      </c>
      <c r="H1756">
        <f t="shared" si="27"/>
        <v>5</v>
      </c>
      <c r="I1756" t="s">
        <v>14</v>
      </c>
      <c r="J1756" t="s">
        <v>8638</v>
      </c>
      <c r="K1756" t="s">
        <v>1489</v>
      </c>
      <c r="L1756" s="124">
        <v>45737</v>
      </c>
    </row>
    <row r="1757" spans="1:12" x14ac:dyDescent="0.25">
      <c r="A1757">
        <v>1756</v>
      </c>
      <c r="B1757" t="s">
        <v>9994</v>
      </c>
      <c r="C1757" s="14" t="s">
        <v>8871</v>
      </c>
      <c r="D1757" t="s">
        <v>8859</v>
      </c>
      <c r="E1757">
        <v>4</v>
      </c>
      <c r="F1757">
        <f>SUMIFS('DAILY RECORDS'!$E$2:$E$19978,'DAILY RECORDS'!$B$2:$B$19978,C1757,'DAILY RECORDS'!$G$2:$G$19978,"INWARD")</f>
        <v>0</v>
      </c>
      <c r="G1757">
        <f>SUMIFS('DAILY RECORDS'!$E$2:$E$19978,'DAILY RECORDS'!$B$2:$B$19978,C1757,'DAILY RECORDS'!$G$2:$G$19978,"OUTWARD")</f>
        <v>0</v>
      </c>
      <c r="H1757">
        <f t="shared" si="27"/>
        <v>4</v>
      </c>
      <c r="I1757" t="s">
        <v>14</v>
      </c>
      <c r="J1757" t="s">
        <v>8638</v>
      </c>
      <c r="K1757" t="s">
        <v>1475</v>
      </c>
      <c r="L1757" s="124">
        <v>45737</v>
      </c>
    </row>
    <row r="1758" spans="1:12" x14ac:dyDescent="0.25">
      <c r="A1758">
        <v>1757</v>
      </c>
      <c r="B1758" t="s">
        <v>9994</v>
      </c>
      <c r="C1758" s="14" t="s">
        <v>9027</v>
      </c>
      <c r="D1758" t="s">
        <v>9028</v>
      </c>
      <c r="E1758">
        <v>3</v>
      </c>
      <c r="F1758">
        <f>SUMIFS('DAILY RECORDS'!$E$2:$E$19978,'DAILY RECORDS'!$B$2:$B$19978,C1758,'DAILY RECORDS'!$G$2:$G$19978,"INWARD")</f>
        <v>6</v>
      </c>
      <c r="G1758">
        <f>SUMIFS('DAILY RECORDS'!$E$2:$E$19978,'DAILY RECORDS'!$B$2:$B$19978,C1758,'DAILY RECORDS'!$G$2:$G$19978,"OUTWARD")</f>
        <v>6</v>
      </c>
      <c r="H1758">
        <f t="shared" si="27"/>
        <v>3</v>
      </c>
      <c r="I1758" t="s">
        <v>14</v>
      </c>
      <c r="J1758" t="s">
        <v>8638</v>
      </c>
      <c r="K1758" t="s">
        <v>9396</v>
      </c>
      <c r="L1758" s="124"/>
    </row>
    <row r="1759" spans="1:12" x14ac:dyDescent="0.25">
      <c r="A1759">
        <v>1758</v>
      </c>
      <c r="B1759" t="s">
        <v>9994</v>
      </c>
      <c r="C1759" s="14" t="s">
        <v>8894</v>
      </c>
      <c r="D1759" t="s">
        <v>8868</v>
      </c>
      <c r="E1759">
        <v>9</v>
      </c>
      <c r="F1759">
        <f>SUMIFS('DAILY RECORDS'!$E$2:$E$19978,'DAILY RECORDS'!$B$2:$B$19978,C1759,'DAILY RECORDS'!$G$2:$G$19978,"INWARD")</f>
        <v>17</v>
      </c>
      <c r="G1759">
        <f>SUMIFS('DAILY RECORDS'!$E$2:$E$19978,'DAILY RECORDS'!$B$2:$B$19978,C1759,'DAILY RECORDS'!$G$2:$G$19978,"OUTWARD")</f>
        <v>29</v>
      </c>
      <c r="H1759">
        <f t="shared" si="27"/>
        <v>-3</v>
      </c>
      <c r="I1759" t="s">
        <v>14</v>
      </c>
      <c r="J1759" t="s">
        <v>8638</v>
      </c>
      <c r="K1759" t="s">
        <v>10475</v>
      </c>
      <c r="L1759" s="124">
        <v>45737</v>
      </c>
    </row>
    <row r="1760" spans="1:12" x14ac:dyDescent="0.25">
      <c r="A1760">
        <v>1759</v>
      </c>
      <c r="B1760" t="s">
        <v>9994</v>
      </c>
      <c r="C1760" s="14" t="s">
        <v>8882</v>
      </c>
      <c r="D1760" t="s">
        <v>8853</v>
      </c>
      <c r="E1760">
        <v>14</v>
      </c>
      <c r="F1760">
        <f>SUMIFS('DAILY RECORDS'!$E$2:$E$19978,'DAILY RECORDS'!$B$2:$B$19978,C1760,'DAILY RECORDS'!$G$2:$G$19978,"INWARD")</f>
        <v>35</v>
      </c>
      <c r="G1760">
        <f>SUMIFS('DAILY RECORDS'!$E$2:$E$19978,'DAILY RECORDS'!$B$2:$B$19978,C1760,'DAILY RECORDS'!$G$2:$G$19978,"OUTWARD")</f>
        <v>40</v>
      </c>
      <c r="H1760">
        <f t="shared" si="27"/>
        <v>9</v>
      </c>
      <c r="I1760" t="s">
        <v>14</v>
      </c>
      <c r="J1760" t="s">
        <v>8638</v>
      </c>
      <c r="K1760" t="s">
        <v>77</v>
      </c>
      <c r="L1760" s="124">
        <v>45737</v>
      </c>
    </row>
    <row r="1761" spans="1:12" x14ac:dyDescent="0.25">
      <c r="A1761">
        <v>1760</v>
      </c>
      <c r="B1761" t="s">
        <v>9994</v>
      </c>
      <c r="C1761" s="14" t="s">
        <v>8884</v>
      </c>
      <c r="D1761" t="s">
        <v>8855</v>
      </c>
      <c r="E1761">
        <v>11</v>
      </c>
      <c r="F1761">
        <f>SUMIFS('DAILY RECORDS'!$E$2:$E$19978,'DAILY RECORDS'!$B$2:$B$19978,C1761,'DAILY RECORDS'!$G$2:$G$19978,"INWARD")</f>
        <v>32</v>
      </c>
      <c r="G1761">
        <f>SUMIFS('DAILY RECORDS'!$E$2:$E$19978,'DAILY RECORDS'!$B$2:$B$19978,C1761,'DAILY RECORDS'!$G$2:$G$19978,"OUTWARD")</f>
        <v>39</v>
      </c>
      <c r="H1761">
        <f t="shared" si="27"/>
        <v>4</v>
      </c>
      <c r="I1761" t="s">
        <v>14</v>
      </c>
      <c r="J1761" t="s">
        <v>8638</v>
      </c>
      <c r="K1761" t="s">
        <v>791</v>
      </c>
      <c r="L1761" s="124">
        <v>45737</v>
      </c>
    </row>
    <row r="1762" spans="1:12" x14ac:dyDescent="0.25">
      <c r="A1762">
        <v>1761</v>
      </c>
      <c r="B1762" t="s">
        <v>9994</v>
      </c>
      <c r="C1762" s="14" t="s">
        <v>9476</v>
      </c>
      <c r="D1762" t="s">
        <v>9477</v>
      </c>
      <c r="E1762">
        <v>4</v>
      </c>
      <c r="F1762">
        <f>SUMIFS('DAILY RECORDS'!$E$2:$E$19978,'DAILY RECORDS'!$B$2:$B$19978,C1762,'DAILY RECORDS'!$G$2:$G$19978,"INWARD")</f>
        <v>8</v>
      </c>
      <c r="G1762">
        <f>SUMIFS('DAILY RECORDS'!$E$2:$E$19978,'DAILY RECORDS'!$B$2:$B$19978,C1762,'DAILY RECORDS'!$G$2:$G$19978,"OUTWARD")</f>
        <v>6</v>
      </c>
      <c r="H1762">
        <f t="shared" si="27"/>
        <v>6</v>
      </c>
      <c r="I1762" t="s">
        <v>14</v>
      </c>
      <c r="J1762" t="s">
        <v>8638</v>
      </c>
      <c r="K1762" t="s">
        <v>794</v>
      </c>
      <c r="L1762" s="124">
        <v>45737</v>
      </c>
    </row>
    <row r="1763" spans="1:12" x14ac:dyDescent="0.25">
      <c r="A1763">
        <v>1762</v>
      </c>
      <c r="B1763" t="s">
        <v>9994</v>
      </c>
      <c r="C1763" s="14" t="s">
        <v>8892</v>
      </c>
      <c r="D1763" t="s">
        <v>8866</v>
      </c>
      <c r="E1763">
        <v>7</v>
      </c>
      <c r="F1763">
        <f>SUMIFS('DAILY RECORDS'!$E$2:$E$19978,'DAILY RECORDS'!$B$2:$B$19978,C1763,'DAILY RECORDS'!$G$2:$G$19978,"INWARD")</f>
        <v>0</v>
      </c>
      <c r="G1763">
        <f>SUMIFS('DAILY RECORDS'!$E$2:$E$19978,'DAILY RECORDS'!$B$2:$B$19978,C1763,'DAILY RECORDS'!$G$2:$G$19978,"OUTWARD")</f>
        <v>2</v>
      </c>
      <c r="H1763">
        <f t="shared" si="27"/>
        <v>5</v>
      </c>
      <c r="I1763" t="s">
        <v>14</v>
      </c>
      <c r="J1763" t="s">
        <v>8638</v>
      </c>
      <c r="K1763" t="s">
        <v>1469</v>
      </c>
      <c r="L1763" s="124">
        <v>45737</v>
      </c>
    </row>
    <row r="1764" spans="1:12" x14ac:dyDescent="0.25">
      <c r="A1764">
        <v>1763</v>
      </c>
      <c r="B1764" t="s">
        <v>9994</v>
      </c>
      <c r="C1764" s="14" t="s">
        <v>8883</v>
      </c>
      <c r="D1764" t="s">
        <v>8854</v>
      </c>
      <c r="E1764">
        <v>4</v>
      </c>
      <c r="F1764">
        <f>SUMIFS('DAILY RECORDS'!$E$2:$E$19978,'DAILY RECORDS'!$B$2:$B$19978,C1764,'DAILY RECORDS'!$G$2:$G$19978,"INWARD")</f>
        <v>10</v>
      </c>
      <c r="G1764">
        <f>SUMIFS('DAILY RECORDS'!$E$2:$E$19978,'DAILY RECORDS'!$B$2:$B$19978,C1764,'DAILY RECORDS'!$G$2:$G$19978,"OUTWARD")</f>
        <v>13</v>
      </c>
      <c r="H1764">
        <f t="shared" si="27"/>
        <v>1</v>
      </c>
      <c r="I1764" t="s">
        <v>14</v>
      </c>
      <c r="J1764" t="s">
        <v>8638</v>
      </c>
      <c r="K1764" t="s">
        <v>1472</v>
      </c>
      <c r="L1764" s="124">
        <v>45737</v>
      </c>
    </row>
    <row r="1765" spans="1:12" x14ac:dyDescent="0.25">
      <c r="A1765">
        <v>1764</v>
      </c>
      <c r="B1765" t="s">
        <v>9994</v>
      </c>
      <c r="C1765" s="14" t="s">
        <v>8879</v>
      </c>
      <c r="D1765" t="s">
        <v>8850</v>
      </c>
      <c r="E1765">
        <v>20</v>
      </c>
      <c r="F1765">
        <f>SUMIFS('DAILY RECORDS'!$E$2:$E$19978,'DAILY RECORDS'!$B$2:$B$19978,C1765,'DAILY RECORDS'!$G$2:$G$19978,"INWARD")</f>
        <v>48</v>
      </c>
      <c r="G1765">
        <f>SUMIFS('DAILY RECORDS'!$E$2:$E$19978,'DAILY RECORDS'!$B$2:$B$19978,C1765,'DAILY RECORDS'!$G$2:$G$19978,"OUTWARD")</f>
        <v>17</v>
      </c>
      <c r="H1765">
        <f t="shared" si="27"/>
        <v>51</v>
      </c>
      <c r="I1765" t="s">
        <v>14</v>
      </c>
      <c r="J1765" t="s">
        <v>8638</v>
      </c>
      <c r="K1765" t="s">
        <v>1131</v>
      </c>
      <c r="L1765" s="124">
        <v>45737</v>
      </c>
    </row>
    <row r="1766" spans="1:12" x14ac:dyDescent="0.25">
      <c r="A1766">
        <v>1765</v>
      </c>
      <c r="B1766" t="s">
        <v>9994</v>
      </c>
      <c r="C1766" s="14" t="s">
        <v>8881</v>
      </c>
      <c r="D1766" t="s">
        <v>8852</v>
      </c>
      <c r="E1766">
        <v>4</v>
      </c>
      <c r="F1766">
        <f>SUMIFS('DAILY RECORDS'!$E$2:$E$19978,'DAILY RECORDS'!$B$2:$B$19978,C1766,'DAILY RECORDS'!$G$2:$G$19978,"INWARD")</f>
        <v>4</v>
      </c>
      <c r="G1766">
        <f>SUMIFS('DAILY RECORDS'!$E$2:$E$19978,'DAILY RECORDS'!$B$2:$B$19978,C1766,'DAILY RECORDS'!$G$2:$G$19978,"OUTWARD")</f>
        <v>8</v>
      </c>
      <c r="H1766">
        <f t="shared" si="27"/>
        <v>0</v>
      </c>
      <c r="I1766" t="s">
        <v>14</v>
      </c>
      <c r="J1766" t="s">
        <v>8638</v>
      </c>
      <c r="K1766" t="s">
        <v>1134</v>
      </c>
      <c r="L1766" s="124">
        <v>45737</v>
      </c>
    </row>
    <row r="1767" spans="1:12" x14ac:dyDescent="0.25">
      <c r="A1767">
        <v>1766</v>
      </c>
      <c r="B1767" t="s">
        <v>9994</v>
      </c>
      <c r="C1767" s="14" t="s">
        <v>9478</v>
      </c>
      <c r="D1767" t="s">
        <v>9475</v>
      </c>
      <c r="E1767">
        <v>4</v>
      </c>
      <c r="F1767">
        <f>SUMIFS('DAILY RECORDS'!$E$2:$E$19978,'DAILY RECORDS'!$B$2:$B$19978,C1767,'DAILY RECORDS'!$G$2:$G$19978,"INWARD")</f>
        <v>8</v>
      </c>
      <c r="G1767">
        <f>SUMIFS('DAILY RECORDS'!$E$2:$E$19978,'DAILY RECORDS'!$B$2:$B$19978,C1767,'DAILY RECORDS'!$G$2:$G$19978,"OUTWARD")</f>
        <v>12</v>
      </c>
      <c r="H1767">
        <f t="shared" si="27"/>
        <v>0</v>
      </c>
      <c r="I1767" t="s">
        <v>14</v>
      </c>
      <c r="J1767" t="s">
        <v>8638</v>
      </c>
      <c r="K1767" t="s">
        <v>1106</v>
      </c>
      <c r="L1767" s="124">
        <v>45737</v>
      </c>
    </row>
    <row r="1768" spans="1:12" x14ac:dyDescent="0.25">
      <c r="A1768">
        <v>1767</v>
      </c>
      <c r="B1768" t="s">
        <v>9994</v>
      </c>
      <c r="C1768" s="14" t="s">
        <v>9397</v>
      </c>
      <c r="D1768" t="s">
        <v>9479</v>
      </c>
      <c r="E1768">
        <v>2</v>
      </c>
      <c r="F1768">
        <f>SUMIFS('DAILY RECORDS'!$E$2:$E$19978,'DAILY RECORDS'!$B$2:$B$19978,C1768,'DAILY RECORDS'!$G$2:$G$19978,"INWARD")</f>
        <v>2</v>
      </c>
      <c r="G1768">
        <f>SUMIFS('DAILY RECORDS'!$E$2:$E$19978,'DAILY RECORDS'!$B$2:$B$19978,C1768,'DAILY RECORDS'!$G$2:$G$19978,"OUTWARD")</f>
        <v>4</v>
      </c>
      <c r="H1768">
        <f t="shared" si="27"/>
        <v>0</v>
      </c>
      <c r="I1768" t="s">
        <v>14</v>
      </c>
      <c r="J1768" t="s">
        <v>8638</v>
      </c>
      <c r="K1768" t="s">
        <v>1103</v>
      </c>
      <c r="L1768" s="124">
        <v>45737</v>
      </c>
    </row>
    <row r="1769" spans="1:12" x14ac:dyDescent="0.25">
      <c r="A1769">
        <v>1768</v>
      </c>
      <c r="B1769" t="s">
        <v>9994</v>
      </c>
      <c r="C1769" s="14" t="s">
        <v>8880</v>
      </c>
      <c r="D1769" t="s">
        <v>8851</v>
      </c>
      <c r="E1769">
        <v>11</v>
      </c>
      <c r="F1769">
        <f>SUMIFS('DAILY RECORDS'!$E$2:$E$19978,'DAILY RECORDS'!$B$2:$B$19978,C1769,'DAILY RECORDS'!$G$2:$G$19978,"INWARD")</f>
        <v>8</v>
      </c>
      <c r="G1769">
        <f>SUMIFS('DAILY RECORDS'!$E$2:$E$19978,'DAILY RECORDS'!$B$2:$B$19978,C1769,'DAILY RECORDS'!$G$2:$G$19978,"OUTWARD")</f>
        <v>19</v>
      </c>
      <c r="H1769">
        <f t="shared" si="27"/>
        <v>0</v>
      </c>
      <c r="I1769" t="s">
        <v>14</v>
      </c>
      <c r="J1769" t="s">
        <v>8638</v>
      </c>
      <c r="K1769" t="s">
        <v>9398</v>
      </c>
      <c r="L1769" s="124">
        <v>45737</v>
      </c>
    </row>
    <row r="1770" spans="1:12" x14ac:dyDescent="0.25">
      <c r="A1770">
        <v>1769</v>
      </c>
      <c r="B1770" t="s">
        <v>9994</v>
      </c>
      <c r="C1770" s="14" t="s">
        <v>9399</v>
      </c>
      <c r="D1770" t="s">
        <v>8845</v>
      </c>
      <c r="E1770">
        <v>21</v>
      </c>
      <c r="F1770">
        <f>SUMIFS('DAILY RECORDS'!$E$2:$E$19978,'DAILY RECORDS'!$B$2:$B$19978,C1770,'DAILY RECORDS'!$G$2:$G$19978,"INWARD")</f>
        <v>98</v>
      </c>
      <c r="G1770">
        <f>SUMIFS('DAILY RECORDS'!$E$2:$E$19978,'DAILY RECORDS'!$B$2:$B$19978,C1770,'DAILY RECORDS'!$G$2:$G$19978,"OUTWARD")</f>
        <v>87</v>
      </c>
      <c r="H1770">
        <f t="shared" si="27"/>
        <v>32</v>
      </c>
      <c r="I1770" t="s">
        <v>14</v>
      </c>
      <c r="J1770" t="s">
        <v>8638</v>
      </c>
      <c r="K1770" t="s">
        <v>178</v>
      </c>
      <c r="L1770" s="124">
        <v>45737</v>
      </c>
    </row>
    <row r="1771" spans="1:12" x14ac:dyDescent="0.25">
      <c r="A1771">
        <v>1770</v>
      </c>
      <c r="B1771" t="s">
        <v>9994</v>
      </c>
      <c r="C1771" s="14" t="s">
        <v>8876</v>
      </c>
      <c r="D1771" t="s">
        <v>8844</v>
      </c>
      <c r="E1771">
        <v>9</v>
      </c>
      <c r="F1771">
        <f>SUMIFS('DAILY RECORDS'!$E$2:$E$19978,'DAILY RECORDS'!$B$2:$B$19978,C1771,'DAILY RECORDS'!$G$2:$G$19978,"INWARD")</f>
        <v>14</v>
      </c>
      <c r="G1771">
        <f>SUMIFS('DAILY RECORDS'!$E$2:$E$19978,'DAILY RECORDS'!$B$2:$B$19978,C1771,'DAILY RECORDS'!$G$2:$G$19978,"OUTWARD")</f>
        <v>12</v>
      </c>
      <c r="H1771">
        <f t="shared" si="27"/>
        <v>11</v>
      </c>
      <c r="I1771" t="s">
        <v>14</v>
      </c>
      <c r="J1771" t="s">
        <v>8638</v>
      </c>
      <c r="K1771" t="s">
        <v>504</v>
      </c>
      <c r="L1771" s="124">
        <v>45737</v>
      </c>
    </row>
    <row r="1772" spans="1:12" x14ac:dyDescent="0.25">
      <c r="A1772">
        <v>1771</v>
      </c>
      <c r="B1772" t="s">
        <v>9994</v>
      </c>
      <c r="C1772" s="14" t="s">
        <v>8875</v>
      </c>
      <c r="D1772" t="s">
        <v>8843</v>
      </c>
      <c r="E1772">
        <v>12</v>
      </c>
      <c r="F1772">
        <f>SUMIFS('DAILY RECORDS'!$E$2:$E$19978,'DAILY RECORDS'!$B$2:$B$19978,C1772,'DAILY RECORDS'!$G$2:$G$19978,"INWARD")</f>
        <v>0</v>
      </c>
      <c r="G1772">
        <f>SUMIFS('DAILY RECORDS'!$E$2:$E$19978,'DAILY RECORDS'!$B$2:$B$19978,C1772,'DAILY RECORDS'!$G$2:$G$19978,"OUTWARD")</f>
        <v>5</v>
      </c>
      <c r="H1772">
        <f t="shared" si="27"/>
        <v>7</v>
      </c>
      <c r="I1772" t="s">
        <v>14</v>
      </c>
      <c r="J1772" t="s">
        <v>8638</v>
      </c>
      <c r="K1772" t="s">
        <v>490</v>
      </c>
      <c r="L1772" s="124">
        <v>45737</v>
      </c>
    </row>
    <row r="1773" spans="1:12" x14ac:dyDescent="0.25">
      <c r="A1773">
        <v>1772</v>
      </c>
      <c r="B1773" t="s">
        <v>9994</v>
      </c>
      <c r="C1773" s="14" t="s">
        <v>8873</v>
      </c>
      <c r="D1773" t="s">
        <v>8841</v>
      </c>
      <c r="E1773">
        <v>25</v>
      </c>
      <c r="F1773">
        <f>SUMIFS('DAILY RECORDS'!$E$2:$E$19978,'DAILY RECORDS'!$B$2:$B$19978,C1773,'DAILY RECORDS'!$G$2:$G$19978,"INWARD")</f>
        <v>588</v>
      </c>
      <c r="G1773">
        <f>SUMIFS('DAILY RECORDS'!$E$2:$E$19978,'DAILY RECORDS'!$B$2:$B$19978,C1773,'DAILY RECORDS'!$G$2:$G$19978,"OUTWARD")</f>
        <v>522</v>
      </c>
      <c r="H1773">
        <f t="shared" si="27"/>
        <v>91</v>
      </c>
      <c r="I1773" t="s">
        <v>14</v>
      </c>
      <c r="J1773" t="s">
        <v>8638</v>
      </c>
      <c r="K1773" t="s">
        <v>493</v>
      </c>
      <c r="L1773" s="124">
        <v>45737</v>
      </c>
    </row>
    <row r="1774" spans="1:12" x14ac:dyDescent="0.25">
      <c r="A1774">
        <v>1773</v>
      </c>
      <c r="B1774" t="s">
        <v>9994</v>
      </c>
      <c r="C1774" s="14" t="s">
        <v>8877</v>
      </c>
      <c r="D1774" t="s">
        <v>8846</v>
      </c>
      <c r="E1774">
        <v>37</v>
      </c>
      <c r="F1774">
        <f>SUMIFS('DAILY RECORDS'!$E$2:$E$19978,'DAILY RECORDS'!$B$2:$B$19978,C1774,'DAILY RECORDS'!$G$2:$G$19978,"INWARD")</f>
        <v>114</v>
      </c>
      <c r="G1774">
        <f>SUMIFS('DAILY RECORDS'!$E$2:$E$19978,'DAILY RECORDS'!$B$2:$B$19978,C1774,'DAILY RECORDS'!$G$2:$G$19978,"OUTWARD")</f>
        <v>136</v>
      </c>
      <c r="H1774">
        <f t="shared" si="27"/>
        <v>15</v>
      </c>
      <c r="I1774" t="s">
        <v>14</v>
      </c>
      <c r="J1774" t="s">
        <v>8638</v>
      </c>
      <c r="K1774" t="s">
        <v>68</v>
      </c>
      <c r="L1774" s="124">
        <v>45737</v>
      </c>
    </row>
    <row r="1775" spans="1:12" x14ac:dyDescent="0.25">
      <c r="A1775">
        <v>1774</v>
      </c>
      <c r="B1775" t="s">
        <v>9994</v>
      </c>
      <c r="C1775" s="14" t="s">
        <v>9406</v>
      </c>
      <c r="D1775" t="s">
        <v>8848</v>
      </c>
      <c r="E1775">
        <v>6</v>
      </c>
      <c r="F1775">
        <f>SUMIFS('DAILY RECORDS'!$E$2:$E$19978,'DAILY RECORDS'!$B$2:$B$19978,C1775,'DAILY RECORDS'!$G$2:$G$19978,"INWARD")</f>
        <v>26</v>
      </c>
      <c r="G1775">
        <f>SUMIFS('DAILY RECORDS'!$E$2:$E$19978,'DAILY RECORDS'!$B$2:$B$19978,C1775,'DAILY RECORDS'!$G$2:$G$19978,"OUTWARD")</f>
        <v>25</v>
      </c>
      <c r="H1775">
        <f t="shared" si="27"/>
        <v>7</v>
      </c>
      <c r="I1775" t="s">
        <v>14</v>
      </c>
      <c r="J1775" t="s">
        <v>8638</v>
      </c>
      <c r="K1775" t="s">
        <v>479</v>
      </c>
      <c r="L1775" s="124">
        <v>45738</v>
      </c>
    </row>
    <row r="1776" spans="1:12" x14ac:dyDescent="0.25">
      <c r="A1776">
        <v>1775</v>
      </c>
      <c r="B1776" t="s">
        <v>9994</v>
      </c>
      <c r="C1776" s="14" t="s">
        <v>9407</v>
      </c>
      <c r="D1776" t="s">
        <v>10649</v>
      </c>
      <c r="E1776">
        <v>14</v>
      </c>
      <c r="F1776">
        <f>SUMIFS('DAILY RECORDS'!$E$2:$E$19978,'DAILY RECORDS'!$B$2:$B$19978,C1776,'DAILY RECORDS'!$G$2:$G$19978,"INWARD")</f>
        <v>31</v>
      </c>
      <c r="G1776">
        <f>SUMIFS('DAILY RECORDS'!$E$2:$E$19978,'DAILY RECORDS'!$B$2:$B$19978,C1776,'DAILY RECORDS'!$G$2:$G$19978,"OUTWARD")</f>
        <v>29</v>
      </c>
      <c r="H1776">
        <f t="shared" si="27"/>
        <v>16</v>
      </c>
      <c r="I1776" t="s">
        <v>14</v>
      </c>
      <c r="J1776" t="s">
        <v>8638</v>
      </c>
      <c r="K1776" t="s">
        <v>96</v>
      </c>
      <c r="L1776" s="124">
        <v>45738</v>
      </c>
    </row>
    <row r="1777" spans="1:12" x14ac:dyDescent="0.25">
      <c r="A1777">
        <v>1776</v>
      </c>
      <c r="B1777" t="s">
        <v>9994</v>
      </c>
      <c r="C1777" s="14" t="s">
        <v>8878</v>
      </c>
      <c r="D1777" t="s">
        <v>8849</v>
      </c>
      <c r="E1777">
        <v>0</v>
      </c>
      <c r="F1777">
        <f>SUMIFS('DAILY RECORDS'!$E$2:$E$19978,'DAILY RECORDS'!$B$2:$B$19978,C1777,'DAILY RECORDS'!$G$2:$G$19978,"INWARD")</f>
        <v>4</v>
      </c>
      <c r="G1777">
        <f>SUMIFS('DAILY RECORDS'!$E$2:$E$19978,'DAILY RECORDS'!$B$2:$B$19978,C1777,'DAILY RECORDS'!$G$2:$G$19978,"OUTWARD")</f>
        <v>1</v>
      </c>
      <c r="H1777">
        <f t="shared" si="27"/>
        <v>3</v>
      </c>
      <c r="I1777" t="s">
        <v>14</v>
      </c>
      <c r="J1777" t="s">
        <v>8638</v>
      </c>
      <c r="K1777" t="s">
        <v>602</v>
      </c>
      <c r="L1777" s="124">
        <v>45738</v>
      </c>
    </row>
    <row r="1778" spans="1:12" x14ac:dyDescent="0.25">
      <c r="A1778">
        <v>1777</v>
      </c>
      <c r="B1778" t="s">
        <v>9994</v>
      </c>
      <c r="C1778" s="14" t="s">
        <v>8874</v>
      </c>
      <c r="D1778" t="s">
        <v>8842</v>
      </c>
      <c r="E1778">
        <v>13</v>
      </c>
      <c r="F1778">
        <f>SUMIFS('DAILY RECORDS'!$E$2:$E$19978,'DAILY RECORDS'!$B$2:$B$19978,C1778,'DAILY RECORDS'!$G$2:$G$19978,"INWARD")</f>
        <v>18</v>
      </c>
      <c r="G1778">
        <f>SUMIFS('DAILY RECORDS'!$E$2:$E$19978,'DAILY RECORDS'!$B$2:$B$19978,C1778,'DAILY RECORDS'!$G$2:$G$19978,"OUTWARD")</f>
        <v>31</v>
      </c>
      <c r="H1778">
        <f t="shared" si="27"/>
        <v>0</v>
      </c>
      <c r="I1778" t="s">
        <v>14</v>
      </c>
      <c r="J1778" t="s">
        <v>8638</v>
      </c>
      <c r="K1778" t="s">
        <v>605</v>
      </c>
      <c r="L1778" s="124">
        <v>45738</v>
      </c>
    </row>
    <row r="1779" spans="1:12" x14ac:dyDescent="0.25">
      <c r="A1779">
        <v>1778</v>
      </c>
      <c r="B1779" t="s">
        <v>9994</v>
      </c>
      <c r="C1779" s="14" t="s">
        <v>8886</v>
      </c>
      <c r="D1779" t="s">
        <v>8858</v>
      </c>
      <c r="E1779">
        <v>7</v>
      </c>
      <c r="F1779">
        <f>SUMIFS('DAILY RECORDS'!$E$2:$E$19978,'DAILY RECORDS'!$B$2:$B$19978,C1779,'DAILY RECORDS'!$G$2:$G$19978,"INWARD")</f>
        <v>9</v>
      </c>
      <c r="G1779">
        <f>SUMIFS('DAILY RECORDS'!$E$2:$E$19978,'DAILY RECORDS'!$B$2:$B$19978,C1779,'DAILY RECORDS'!$G$2:$G$19978,"OUTWARD")</f>
        <v>14</v>
      </c>
      <c r="H1779">
        <f t="shared" si="27"/>
        <v>2</v>
      </c>
      <c r="I1779" t="s">
        <v>14</v>
      </c>
      <c r="J1779" t="s">
        <v>8638</v>
      </c>
      <c r="K1779" t="s">
        <v>95</v>
      </c>
      <c r="L1779" s="124">
        <v>45738</v>
      </c>
    </row>
    <row r="1780" spans="1:12" x14ac:dyDescent="0.25">
      <c r="A1780">
        <v>1779</v>
      </c>
      <c r="B1780" t="s">
        <v>9994</v>
      </c>
      <c r="C1780" s="14" t="s">
        <v>8885</v>
      </c>
      <c r="D1780" t="s">
        <v>8857</v>
      </c>
      <c r="E1780">
        <v>5</v>
      </c>
      <c r="F1780">
        <f>SUMIFS('DAILY RECORDS'!$E$2:$E$19978,'DAILY RECORDS'!$B$2:$B$19978,C1780,'DAILY RECORDS'!$G$2:$G$19978,"INWARD")</f>
        <v>12</v>
      </c>
      <c r="G1780">
        <f>SUMIFS('DAILY RECORDS'!$E$2:$E$19978,'DAILY RECORDS'!$B$2:$B$19978,C1780,'DAILY RECORDS'!$G$2:$G$19978,"OUTWARD")</f>
        <v>8</v>
      </c>
      <c r="H1780">
        <f t="shared" si="27"/>
        <v>9</v>
      </c>
      <c r="I1780" t="s">
        <v>14</v>
      </c>
      <c r="J1780" t="s">
        <v>8638</v>
      </c>
      <c r="K1780" t="s">
        <v>591</v>
      </c>
      <c r="L1780" s="124">
        <v>45738</v>
      </c>
    </row>
    <row r="1781" spans="1:12" x14ac:dyDescent="0.25">
      <c r="A1781">
        <v>1780</v>
      </c>
      <c r="B1781" t="s">
        <v>9994</v>
      </c>
      <c r="C1781" s="14" t="s">
        <v>8893</v>
      </c>
      <c r="D1781" t="s">
        <v>8867</v>
      </c>
      <c r="E1781">
        <v>5</v>
      </c>
      <c r="F1781">
        <f>SUMIFS('DAILY RECORDS'!$E$2:$E$19978,'DAILY RECORDS'!$B$2:$B$19978,C1781,'DAILY RECORDS'!$G$2:$G$19978,"INWARD")</f>
        <v>2</v>
      </c>
      <c r="G1781">
        <f>SUMIFS('DAILY RECORDS'!$E$2:$E$19978,'DAILY RECORDS'!$B$2:$B$19978,C1781,'DAILY RECORDS'!$G$2:$G$19978,"OUTWARD")</f>
        <v>7</v>
      </c>
      <c r="H1781">
        <f t="shared" si="27"/>
        <v>0</v>
      </c>
      <c r="I1781" t="s">
        <v>14</v>
      </c>
      <c r="J1781" t="s">
        <v>8638</v>
      </c>
      <c r="K1781" t="s">
        <v>594</v>
      </c>
      <c r="L1781" s="124">
        <v>45738</v>
      </c>
    </row>
    <row r="1782" spans="1:12" x14ac:dyDescent="0.25">
      <c r="A1782">
        <v>1781</v>
      </c>
      <c r="B1782" t="s">
        <v>9994</v>
      </c>
      <c r="C1782" s="14" t="s">
        <v>8896</v>
      </c>
      <c r="D1782" t="s">
        <v>8856</v>
      </c>
      <c r="E1782">
        <v>1</v>
      </c>
      <c r="F1782">
        <f>SUMIFS('DAILY RECORDS'!$E$2:$E$19978,'DAILY RECORDS'!$B$2:$B$19978,C1782,'DAILY RECORDS'!$G$2:$G$19978,"INWARD")</f>
        <v>18</v>
      </c>
      <c r="G1782">
        <f>SUMIFS('DAILY RECORDS'!$E$2:$E$19978,'DAILY RECORDS'!$B$2:$B$19978,C1782,'DAILY RECORDS'!$G$2:$G$19978,"OUTWARD")</f>
        <v>19</v>
      </c>
      <c r="H1782">
        <f t="shared" si="27"/>
        <v>0</v>
      </c>
      <c r="I1782" t="s">
        <v>14</v>
      </c>
      <c r="J1782" t="s">
        <v>8638</v>
      </c>
      <c r="L1782" s="124"/>
    </row>
    <row r="1783" spans="1:12" x14ac:dyDescent="0.25">
      <c r="A1783">
        <v>1782</v>
      </c>
      <c r="B1783" t="s">
        <v>9994</v>
      </c>
      <c r="C1783" s="14" t="s">
        <v>11062</v>
      </c>
      <c r="D1783" t="s">
        <v>11063</v>
      </c>
      <c r="E1783">
        <v>0</v>
      </c>
      <c r="F1783">
        <f>SUMIFS('DAILY RECORDS'!$E$2:$E$19978,'DAILY RECORDS'!$B$2:$B$19978,C1783,'DAILY RECORDS'!$G$2:$G$19978,"INWARD")</f>
        <v>1</v>
      </c>
      <c r="G1783">
        <f>SUMIFS('DAILY RECORDS'!$E$2:$E$19978,'DAILY RECORDS'!$B$2:$B$19978,C1783,'DAILY RECORDS'!$G$2:$G$19978,"OUTWARD")</f>
        <v>0</v>
      </c>
      <c r="H1783">
        <f t="shared" si="27"/>
        <v>1</v>
      </c>
      <c r="I1783" t="s">
        <v>14</v>
      </c>
      <c r="J1783" t="s">
        <v>8638</v>
      </c>
      <c r="L1783" s="124">
        <v>45824</v>
      </c>
    </row>
    <row r="1784" spans="1:12" x14ac:dyDescent="0.25">
      <c r="A1784">
        <v>1783</v>
      </c>
      <c r="B1784" t="s">
        <v>9994</v>
      </c>
      <c r="C1784" s="14" t="s">
        <v>11257</v>
      </c>
      <c r="D1784" t="s">
        <v>11258</v>
      </c>
      <c r="E1784">
        <v>0</v>
      </c>
      <c r="F1784">
        <f>SUMIFS('DAILY RECORDS'!$E$2:$E$19978,'DAILY RECORDS'!$B$2:$B$19978,C1784,'DAILY RECORDS'!$G$2:$G$19978,"INWARD")</f>
        <v>6</v>
      </c>
      <c r="G1784">
        <f>SUMIFS('DAILY RECORDS'!$E$2:$E$19978,'DAILY RECORDS'!$B$2:$B$19978,C1784,'DAILY RECORDS'!$G$2:$G$19978,"OUTWARD")</f>
        <v>0</v>
      </c>
      <c r="H1784">
        <f t="shared" si="27"/>
        <v>6</v>
      </c>
      <c r="I1784" t="s">
        <v>14</v>
      </c>
      <c r="J1784" t="s">
        <v>8638</v>
      </c>
      <c r="L1784" s="124">
        <v>45841</v>
      </c>
    </row>
    <row r="1785" spans="1:12" x14ac:dyDescent="0.25">
      <c r="A1785">
        <v>1784</v>
      </c>
      <c r="B1785" t="s">
        <v>9994</v>
      </c>
      <c r="C1785" s="14" t="s">
        <v>11460</v>
      </c>
      <c r="D1785" t="s">
        <v>11322</v>
      </c>
      <c r="E1785">
        <v>0</v>
      </c>
      <c r="F1785">
        <f>SUMIFS('DAILY RECORDS'!$E$2:$E$19978,'DAILY RECORDS'!$B$2:$B$19978,C1785,'DAILY RECORDS'!$G$2:$G$19978,"INWARD")</f>
        <v>1</v>
      </c>
      <c r="G1785">
        <f>SUMIFS('DAILY RECORDS'!$E$2:$E$19978,'DAILY RECORDS'!$B$2:$B$19978,C1785,'DAILY RECORDS'!$G$2:$G$19978,"OUTWARD")</f>
        <v>1</v>
      </c>
      <c r="H1785">
        <f t="shared" si="27"/>
        <v>0</v>
      </c>
      <c r="I1785" t="s">
        <v>14</v>
      </c>
      <c r="J1785" t="s">
        <v>8638</v>
      </c>
      <c r="L1785" s="124">
        <v>45847</v>
      </c>
    </row>
    <row r="1786" spans="1:12" x14ac:dyDescent="0.25">
      <c r="A1786">
        <v>1785</v>
      </c>
      <c r="B1786" t="s">
        <v>9994</v>
      </c>
      <c r="C1786" s="14" t="s">
        <v>8897</v>
      </c>
      <c r="D1786" t="s">
        <v>8864</v>
      </c>
      <c r="E1786">
        <v>0</v>
      </c>
      <c r="F1786">
        <f>SUMIFS('DAILY RECORDS'!$E$2:$E$19978,'DAILY RECORDS'!$B$2:$B$19978,C1786,'DAILY RECORDS'!$G$2:$G$19978,"INWARD")</f>
        <v>2</v>
      </c>
      <c r="G1786">
        <f>SUMIFS('DAILY RECORDS'!$E$2:$E$19978,'DAILY RECORDS'!$B$2:$B$19978,C1786,'DAILY RECORDS'!$G$2:$G$19978,"OUTWARD")</f>
        <v>0</v>
      </c>
      <c r="H1786">
        <f t="shared" si="27"/>
        <v>2</v>
      </c>
      <c r="I1786" t="s">
        <v>14</v>
      </c>
      <c r="J1786" t="s">
        <v>8638</v>
      </c>
      <c r="L1786" s="124">
        <v>45852</v>
      </c>
    </row>
    <row r="1787" spans="1:12" x14ac:dyDescent="0.25">
      <c r="A1787">
        <v>1786</v>
      </c>
      <c r="B1787" t="s">
        <v>9994</v>
      </c>
      <c r="C1787" s="14" t="s">
        <v>11365</v>
      </c>
      <c r="D1787" t="s">
        <v>11366</v>
      </c>
      <c r="E1787">
        <v>0</v>
      </c>
      <c r="F1787">
        <f>SUMIFS('DAILY RECORDS'!$E$2:$E$19978,'DAILY RECORDS'!$B$2:$B$19978,C1787,'DAILY RECORDS'!$G$2:$G$19978,"INWARD")</f>
        <v>6</v>
      </c>
      <c r="G1787">
        <f>SUMIFS('DAILY RECORDS'!$E$2:$E$19978,'DAILY RECORDS'!$B$2:$B$19978,C1787,'DAILY RECORDS'!$G$2:$G$19978,"OUTWARD")</f>
        <v>0</v>
      </c>
      <c r="H1787">
        <f t="shared" si="27"/>
        <v>6</v>
      </c>
      <c r="I1787" t="s">
        <v>14</v>
      </c>
      <c r="J1787" t="s">
        <v>8638</v>
      </c>
      <c r="L1787" s="124">
        <v>45852</v>
      </c>
    </row>
    <row r="1788" spans="1:12" x14ac:dyDescent="0.25">
      <c r="A1788">
        <v>1787</v>
      </c>
      <c r="B1788" t="s">
        <v>9993</v>
      </c>
      <c r="C1788" s="14" t="s">
        <v>9015</v>
      </c>
      <c r="D1788" t="s">
        <v>8973</v>
      </c>
      <c r="E1788">
        <v>82</v>
      </c>
      <c r="F1788">
        <f>SUMIFS('DAILY RECORDS'!$E$2:$E$19978,'DAILY RECORDS'!$B$2:$B$19978,C1788,'DAILY RECORDS'!$G$2:$G$19978,"INWARD")</f>
        <v>0</v>
      </c>
      <c r="G1788">
        <f>SUMIFS('DAILY RECORDS'!$E$2:$E$19978,'DAILY RECORDS'!$B$2:$B$19978,C1788,'DAILY RECORDS'!$G$2:$G$19978,"OUTWARD")</f>
        <v>26</v>
      </c>
      <c r="H1788">
        <f t="shared" si="27"/>
        <v>56</v>
      </c>
      <c r="I1788" t="s">
        <v>14</v>
      </c>
      <c r="J1788" t="s">
        <v>8639</v>
      </c>
      <c r="K1788" t="s">
        <v>45</v>
      </c>
      <c r="L1788" s="124">
        <v>45738</v>
      </c>
    </row>
    <row r="1789" spans="1:12" x14ac:dyDescent="0.25">
      <c r="A1789">
        <v>1788</v>
      </c>
      <c r="B1789" t="s">
        <v>9993</v>
      </c>
      <c r="C1789" s="14">
        <v>6034422007</v>
      </c>
      <c r="D1789" t="s">
        <v>8977</v>
      </c>
      <c r="E1789">
        <v>0</v>
      </c>
      <c r="F1789">
        <f>SUMIFS('DAILY RECORDS'!$E$2:$E$19978,'DAILY RECORDS'!$B$2:$B$19978,C1789,'DAILY RECORDS'!$G$2:$G$19978,"INWARD")</f>
        <v>0</v>
      </c>
      <c r="G1789">
        <f>SUMIFS('DAILY RECORDS'!$E$2:$E$19978,'DAILY RECORDS'!$B$2:$B$19978,C1789,'DAILY RECORDS'!$G$2:$G$19978,"OUTWARD")</f>
        <v>0</v>
      </c>
      <c r="H1789">
        <f t="shared" si="27"/>
        <v>0</v>
      </c>
      <c r="I1789" t="s">
        <v>14</v>
      </c>
      <c r="J1789" t="s">
        <v>8639</v>
      </c>
      <c r="K1789" t="s">
        <v>864</v>
      </c>
      <c r="L1789" s="124">
        <v>45738</v>
      </c>
    </row>
    <row r="1790" spans="1:12" x14ac:dyDescent="0.25">
      <c r="A1790">
        <v>1789</v>
      </c>
      <c r="B1790" t="s">
        <v>9993</v>
      </c>
      <c r="C1790" s="14" t="s">
        <v>9012</v>
      </c>
      <c r="D1790" t="s">
        <v>8976</v>
      </c>
      <c r="E1790">
        <v>26</v>
      </c>
      <c r="F1790">
        <f>SUMIFS('DAILY RECORDS'!$E$2:$E$19978,'DAILY RECORDS'!$B$2:$B$19978,C1790,'DAILY RECORDS'!$G$2:$G$19978,"INWARD")</f>
        <v>0</v>
      </c>
      <c r="G1790">
        <f>SUMIFS('DAILY RECORDS'!$E$2:$E$19978,'DAILY RECORDS'!$B$2:$B$19978,C1790,'DAILY RECORDS'!$G$2:$G$19978,"OUTWARD")</f>
        <v>8</v>
      </c>
      <c r="H1790">
        <f t="shared" si="27"/>
        <v>18</v>
      </c>
      <c r="I1790" t="s">
        <v>14</v>
      </c>
      <c r="J1790" t="s">
        <v>8639</v>
      </c>
      <c r="K1790" t="s">
        <v>866</v>
      </c>
      <c r="L1790" s="124">
        <v>45738</v>
      </c>
    </row>
    <row r="1791" spans="1:12" x14ac:dyDescent="0.25">
      <c r="A1791">
        <v>1790</v>
      </c>
      <c r="B1791" t="s">
        <v>9993</v>
      </c>
      <c r="C1791" s="14" t="s">
        <v>9014</v>
      </c>
      <c r="D1791" t="s">
        <v>11254</v>
      </c>
      <c r="E1791">
        <v>181</v>
      </c>
      <c r="F1791">
        <f>SUMIFS('DAILY RECORDS'!$E$2:$E$19978,'DAILY RECORDS'!$B$2:$B$19978,C1791,'DAILY RECORDS'!$G$2:$G$19978,"INWARD")</f>
        <v>184</v>
      </c>
      <c r="G1791">
        <f>SUMIFS('DAILY RECORDS'!$E$2:$E$19978,'DAILY RECORDS'!$B$2:$B$19978,C1791,'DAILY RECORDS'!$G$2:$G$19978,"OUTWARD")</f>
        <v>235</v>
      </c>
      <c r="H1791">
        <f t="shared" si="27"/>
        <v>130</v>
      </c>
      <c r="I1791" t="s">
        <v>14</v>
      </c>
      <c r="J1791" t="s">
        <v>8639</v>
      </c>
      <c r="K1791" t="s">
        <v>16</v>
      </c>
      <c r="L1791" s="124">
        <v>45738</v>
      </c>
    </row>
    <row r="1792" spans="1:12" x14ac:dyDescent="0.25">
      <c r="A1792">
        <v>1791</v>
      </c>
      <c r="B1792" t="s">
        <v>9993</v>
      </c>
      <c r="C1792" s="14" t="s">
        <v>9013</v>
      </c>
      <c r="D1792" t="s">
        <v>8975</v>
      </c>
      <c r="E1792">
        <v>33</v>
      </c>
      <c r="F1792">
        <f>SUMIFS('DAILY RECORDS'!$E$2:$E$19978,'DAILY RECORDS'!$B$2:$B$19978,C1792,'DAILY RECORDS'!$G$2:$G$19978,"INWARD")</f>
        <v>0</v>
      </c>
      <c r="G1792">
        <f>SUMIFS('DAILY RECORDS'!$E$2:$E$19978,'DAILY RECORDS'!$B$2:$B$19978,C1792,'DAILY RECORDS'!$G$2:$G$19978,"OUTWARD")</f>
        <v>14</v>
      </c>
      <c r="H1792">
        <f t="shared" si="27"/>
        <v>19</v>
      </c>
      <c r="I1792" t="s">
        <v>14</v>
      </c>
      <c r="J1792" t="s">
        <v>8639</v>
      </c>
      <c r="K1792" t="s">
        <v>846</v>
      </c>
      <c r="L1792" s="124">
        <v>45738</v>
      </c>
    </row>
    <row r="1793" spans="1:12" x14ac:dyDescent="0.25">
      <c r="A1793">
        <v>1792</v>
      </c>
      <c r="B1793" t="s">
        <v>9993</v>
      </c>
      <c r="C1793" s="14">
        <v>6043248001</v>
      </c>
      <c r="D1793" t="s">
        <v>8978</v>
      </c>
      <c r="E1793">
        <v>0</v>
      </c>
      <c r="F1793">
        <f>SUMIFS('DAILY RECORDS'!$E$2:$E$19978,'DAILY RECORDS'!$B$2:$B$19978,C1793,'DAILY RECORDS'!$G$2:$G$19978,"INWARD")</f>
        <v>0</v>
      </c>
      <c r="G1793">
        <f>SUMIFS('DAILY RECORDS'!$E$2:$E$19978,'DAILY RECORDS'!$B$2:$B$19978,C1793,'DAILY RECORDS'!$G$2:$G$19978,"OUTWARD")</f>
        <v>0</v>
      </c>
      <c r="H1793">
        <f t="shared" si="27"/>
        <v>0</v>
      </c>
      <c r="I1793" t="s">
        <v>25</v>
      </c>
      <c r="J1793" t="s">
        <v>8639</v>
      </c>
      <c r="K1793" t="s">
        <v>843</v>
      </c>
      <c r="L1793" s="124">
        <v>45738</v>
      </c>
    </row>
    <row r="1794" spans="1:12" x14ac:dyDescent="0.25">
      <c r="A1794">
        <v>1793</v>
      </c>
      <c r="B1794" t="s">
        <v>9993</v>
      </c>
      <c r="C1794" s="14" t="s">
        <v>8980</v>
      </c>
      <c r="D1794" t="s">
        <v>8981</v>
      </c>
      <c r="E1794">
        <v>101</v>
      </c>
      <c r="F1794">
        <f>SUMIFS('DAILY RECORDS'!$E$2:$E$19978,'DAILY RECORDS'!$B$2:$B$19978,C1794,'DAILY RECORDS'!$G$2:$G$19978,"INWARD")</f>
        <v>102</v>
      </c>
      <c r="G1794">
        <f>SUMIFS('DAILY RECORDS'!$E$2:$E$19978,'DAILY RECORDS'!$B$2:$B$19978,C1794,'DAILY RECORDS'!$G$2:$G$19978,"OUTWARD")</f>
        <v>89</v>
      </c>
      <c r="H1794">
        <f t="shared" si="27"/>
        <v>114</v>
      </c>
      <c r="I1794" t="s">
        <v>14</v>
      </c>
      <c r="J1794" t="s">
        <v>8639</v>
      </c>
      <c r="K1794" t="s">
        <v>692</v>
      </c>
      <c r="L1794" s="124">
        <v>45738</v>
      </c>
    </row>
    <row r="1795" spans="1:12" x14ac:dyDescent="0.25">
      <c r="A1795">
        <v>1794</v>
      </c>
      <c r="B1795" t="s">
        <v>9993</v>
      </c>
      <c r="C1795" s="14">
        <v>11114489</v>
      </c>
      <c r="D1795" t="s">
        <v>8992</v>
      </c>
      <c r="E1795">
        <v>43</v>
      </c>
      <c r="F1795">
        <f>SUMIFS('DAILY RECORDS'!$E$2:$E$19978,'DAILY RECORDS'!$B$2:$B$19978,C1795,'DAILY RECORDS'!$G$2:$G$19978,"INWARD")</f>
        <v>200</v>
      </c>
      <c r="G1795">
        <f>SUMIFS('DAILY RECORDS'!$E$2:$E$19978,'DAILY RECORDS'!$B$2:$B$19978,C1795,'DAILY RECORDS'!$G$2:$G$19978,"OUTWARD")</f>
        <v>11</v>
      </c>
      <c r="H1795">
        <f t="shared" ref="H1795:H1858" si="28">(E1795+F1795)-G1795</f>
        <v>232</v>
      </c>
      <c r="I1795" t="s">
        <v>14</v>
      </c>
      <c r="J1795" t="s">
        <v>8639</v>
      </c>
      <c r="K1795" t="s">
        <v>61</v>
      </c>
      <c r="L1795" s="124">
        <v>45738</v>
      </c>
    </row>
    <row r="1796" spans="1:12" x14ac:dyDescent="0.25">
      <c r="A1796">
        <v>1795</v>
      </c>
      <c r="B1796" t="s">
        <v>9993</v>
      </c>
      <c r="C1796" s="14">
        <v>2971003001</v>
      </c>
      <c r="D1796" t="s">
        <v>9985</v>
      </c>
      <c r="E1796">
        <v>63</v>
      </c>
      <c r="F1796">
        <f>SUMIFS('DAILY RECORDS'!$E$2:$E$19978,'DAILY RECORDS'!$B$2:$B$19978,C1796,'DAILY RECORDS'!$G$2:$G$19978,"INWARD")</f>
        <v>0</v>
      </c>
      <c r="G1796">
        <f>SUMIFS('DAILY RECORDS'!$E$2:$E$19978,'DAILY RECORDS'!$B$2:$B$19978,C1796,'DAILY RECORDS'!$G$2:$G$19978,"OUTWARD")</f>
        <v>6</v>
      </c>
      <c r="H1796">
        <f t="shared" si="28"/>
        <v>57</v>
      </c>
      <c r="I1796" t="s">
        <v>14</v>
      </c>
      <c r="J1796" t="s">
        <v>8639</v>
      </c>
      <c r="K1796" t="s">
        <v>1031</v>
      </c>
      <c r="L1796" s="124">
        <v>45738</v>
      </c>
    </row>
    <row r="1797" spans="1:12" x14ac:dyDescent="0.25">
      <c r="A1797">
        <v>1796</v>
      </c>
      <c r="B1797" t="s">
        <v>9993</v>
      </c>
      <c r="C1797" s="14">
        <v>11333424</v>
      </c>
      <c r="D1797" t="s">
        <v>8991</v>
      </c>
      <c r="E1797">
        <v>74</v>
      </c>
      <c r="F1797">
        <f>SUMIFS('DAILY RECORDS'!$E$2:$E$19978,'DAILY RECORDS'!$B$2:$B$19978,C1797,'DAILY RECORDS'!$G$2:$G$19978,"INWARD")</f>
        <v>200</v>
      </c>
      <c r="G1797">
        <f>SUMIFS('DAILY RECORDS'!$E$2:$E$19978,'DAILY RECORDS'!$B$2:$B$19978,C1797,'DAILY RECORDS'!$G$2:$G$19978,"OUTWARD")</f>
        <v>47</v>
      </c>
      <c r="H1797">
        <f t="shared" si="28"/>
        <v>227</v>
      </c>
      <c r="I1797" t="s">
        <v>14</v>
      </c>
      <c r="J1797" t="s">
        <v>8639</v>
      </c>
      <c r="K1797" t="s">
        <v>767</v>
      </c>
      <c r="L1797" s="124">
        <v>45738</v>
      </c>
    </row>
    <row r="1798" spans="1:12" x14ac:dyDescent="0.25">
      <c r="A1798">
        <v>1797</v>
      </c>
      <c r="B1798" t="s">
        <v>9993</v>
      </c>
      <c r="C1798" s="14">
        <v>2971001001</v>
      </c>
      <c r="D1798" t="s">
        <v>8993</v>
      </c>
      <c r="E1798">
        <v>47</v>
      </c>
      <c r="F1798">
        <f>SUMIFS('DAILY RECORDS'!$E$2:$E$19978,'DAILY RECORDS'!$B$2:$B$19978,C1798,'DAILY RECORDS'!$G$2:$G$19978,"INWARD")</f>
        <v>0</v>
      </c>
      <c r="G1798">
        <f>SUMIFS('DAILY RECORDS'!$E$2:$E$19978,'DAILY RECORDS'!$B$2:$B$19978,C1798,'DAILY RECORDS'!$G$2:$G$19978,"OUTWARD")</f>
        <v>0</v>
      </c>
      <c r="H1798">
        <f t="shared" si="28"/>
        <v>47</v>
      </c>
      <c r="I1798" t="s">
        <v>14</v>
      </c>
      <c r="J1798" t="s">
        <v>8639</v>
      </c>
      <c r="K1798" t="s">
        <v>2089</v>
      </c>
      <c r="L1798" s="124">
        <v>45738</v>
      </c>
    </row>
    <row r="1799" spans="1:12" x14ac:dyDescent="0.25">
      <c r="A1799">
        <v>1798</v>
      </c>
      <c r="B1799" t="s">
        <v>9993</v>
      </c>
      <c r="C1799" s="14" t="s">
        <v>10290</v>
      </c>
      <c r="D1799" t="s">
        <v>8999</v>
      </c>
      <c r="E1799">
        <v>12</v>
      </c>
      <c r="F1799">
        <f>SUMIFS('DAILY RECORDS'!$E$2:$E$19978,'DAILY RECORDS'!$B$2:$B$19978,C1799,'DAILY RECORDS'!$G$2:$G$19978,"INWARD")</f>
        <v>0</v>
      </c>
      <c r="G1799">
        <f>SUMIFS('DAILY RECORDS'!$E$2:$E$19978,'DAILY RECORDS'!$B$2:$B$19978,C1799,'DAILY RECORDS'!$G$2:$G$19978,"OUTWARD")</f>
        <v>0</v>
      </c>
      <c r="H1799">
        <f t="shared" si="28"/>
        <v>12</v>
      </c>
      <c r="I1799" t="s">
        <v>14</v>
      </c>
      <c r="J1799" t="s">
        <v>8639</v>
      </c>
      <c r="K1799" t="s">
        <v>55</v>
      </c>
      <c r="L1799" s="124">
        <v>45738</v>
      </c>
    </row>
    <row r="1800" spans="1:12" x14ac:dyDescent="0.25">
      <c r="A1800">
        <v>1799</v>
      </c>
      <c r="B1800" t="s">
        <v>9993</v>
      </c>
      <c r="C1800" s="14">
        <v>88037909</v>
      </c>
      <c r="D1800" t="s">
        <v>8998</v>
      </c>
      <c r="E1800">
        <v>30</v>
      </c>
      <c r="F1800">
        <f>SUMIFS('DAILY RECORDS'!$E$2:$E$19978,'DAILY RECORDS'!$B$2:$B$19978,C1800,'DAILY RECORDS'!$G$2:$G$19978,"INWARD")</f>
        <v>0</v>
      </c>
      <c r="G1800">
        <f>SUMIFS('DAILY RECORDS'!$E$2:$E$19978,'DAILY RECORDS'!$B$2:$B$19978,C1800,'DAILY RECORDS'!$G$2:$G$19978,"OUTWARD")</f>
        <v>0</v>
      </c>
      <c r="H1800">
        <f t="shared" si="28"/>
        <v>30</v>
      </c>
      <c r="I1800" t="s">
        <v>14</v>
      </c>
      <c r="J1800" t="s">
        <v>8639</v>
      </c>
      <c r="K1800" t="s">
        <v>1021</v>
      </c>
      <c r="L1800" s="124">
        <v>45738</v>
      </c>
    </row>
    <row r="1801" spans="1:12" x14ac:dyDescent="0.25">
      <c r="A1801">
        <v>1800</v>
      </c>
      <c r="B1801" t="s">
        <v>9993</v>
      </c>
      <c r="C1801" s="14" t="s">
        <v>10291</v>
      </c>
      <c r="D1801" t="s">
        <v>9000</v>
      </c>
      <c r="E1801">
        <v>19</v>
      </c>
      <c r="F1801">
        <f>SUMIFS('DAILY RECORDS'!$E$2:$E$19978,'DAILY RECORDS'!$B$2:$B$19978,C1801,'DAILY RECORDS'!$G$2:$G$19978,"INWARD")</f>
        <v>0</v>
      </c>
      <c r="G1801">
        <f>SUMIFS('DAILY RECORDS'!$E$2:$E$19978,'DAILY RECORDS'!$B$2:$B$19978,C1801,'DAILY RECORDS'!$G$2:$G$19978,"OUTWARD")</f>
        <v>2</v>
      </c>
      <c r="H1801">
        <f t="shared" si="28"/>
        <v>17</v>
      </c>
      <c r="I1801" t="s">
        <v>14</v>
      </c>
      <c r="J1801" t="s">
        <v>8639</v>
      </c>
      <c r="K1801" t="s">
        <v>1344</v>
      </c>
      <c r="L1801" s="124">
        <v>45738</v>
      </c>
    </row>
    <row r="1802" spans="1:12" x14ac:dyDescent="0.25">
      <c r="A1802">
        <v>1801</v>
      </c>
      <c r="B1802" t="s">
        <v>9993</v>
      </c>
      <c r="C1802" s="14" t="s">
        <v>10292</v>
      </c>
      <c r="D1802" t="s">
        <v>8996</v>
      </c>
      <c r="E1802">
        <v>2</v>
      </c>
      <c r="F1802">
        <f>SUMIFS('DAILY RECORDS'!$E$2:$E$19978,'DAILY RECORDS'!$B$2:$B$19978,C1802,'DAILY RECORDS'!$G$2:$G$19978,"INWARD")</f>
        <v>0</v>
      </c>
      <c r="G1802">
        <f>SUMIFS('DAILY RECORDS'!$E$2:$E$19978,'DAILY RECORDS'!$B$2:$B$19978,C1802,'DAILY RECORDS'!$G$2:$G$19978,"OUTWARD")</f>
        <v>0</v>
      </c>
      <c r="H1802">
        <f t="shared" si="28"/>
        <v>2</v>
      </c>
      <c r="I1802" t="s">
        <v>14</v>
      </c>
      <c r="J1802" t="s">
        <v>8639</v>
      </c>
      <c r="K1802" t="s">
        <v>761</v>
      </c>
      <c r="L1802" s="124">
        <v>45738</v>
      </c>
    </row>
    <row r="1803" spans="1:12" x14ac:dyDescent="0.25">
      <c r="A1803">
        <v>1802</v>
      </c>
      <c r="B1803" t="s">
        <v>9993</v>
      </c>
      <c r="C1803" s="14" t="s">
        <v>10293</v>
      </c>
      <c r="D1803" t="s">
        <v>8995</v>
      </c>
      <c r="E1803">
        <v>0</v>
      </c>
      <c r="F1803">
        <f>SUMIFS('DAILY RECORDS'!$E$2:$E$19978,'DAILY RECORDS'!$B$2:$B$19978,C1803,'DAILY RECORDS'!$G$2:$G$19978,"INWARD")</f>
        <v>0</v>
      </c>
      <c r="G1803">
        <f>SUMIFS('DAILY RECORDS'!$E$2:$E$19978,'DAILY RECORDS'!$B$2:$B$19978,C1803,'DAILY RECORDS'!$G$2:$G$19978,"OUTWARD")</f>
        <v>0</v>
      </c>
      <c r="H1803">
        <f t="shared" si="28"/>
        <v>0</v>
      </c>
      <c r="I1803" t="s">
        <v>14</v>
      </c>
      <c r="J1803" t="s">
        <v>8639</v>
      </c>
      <c r="K1803" t="s">
        <v>1017</v>
      </c>
      <c r="L1803" s="124">
        <v>45738</v>
      </c>
    </row>
    <row r="1804" spans="1:12" x14ac:dyDescent="0.25">
      <c r="A1804">
        <v>1803</v>
      </c>
      <c r="B1804" t="s">
        <v>9993</v>
      </c>
      <c r="C1804" s="14" t="s">
        <v>10294</v>
      </c>
      <c r="D1804" t="s">
        <v>8994</v>
      </c>
      <c r="E1804">
        <v>60</v>
      </c>
      <c r="F1804">
        <f>SUMIFS('DAILY RECORDS'!$E$2:$E$19978,'DAILY RECORDS'!$B$2:$B$19978,C1804,'DAILY RECORDS'!$G$2:$G$19978,"INWARD")</f>
        <v>0</v>
      </c>
      <c r="G1804">
        <f>SUMIFS('DAILY RECORDS'!$E$2:$E$19978,'DAILY RECORDS'!$B$2:$B$19978,C1804,'DAILY RECORDS'!$G$2:$G$19978,"OUTWARD")</f>
        <v>55</v>
      </c>
      <c r="H1804">
        <f t="shared" si="28"/>
        <v>5</v>
      </c>
      <c r="I1804" t="s">
        <v>14</v>
      </c>
      <c r="J1804" t="s">
        <v>8639</v>
      </c>
      <c r="K1804" t="s">
        <v>753</v>
      </c>
      <c r="L1804" s="124">
        <v>45738</v>
      </c>
    </row>
    <row r="1805" spans="1:12" x14ac:dyDescent="0.25">
      <c r="A1805">
        <v>1804</v>
      </c>
      <c r="B1805" t="s">
        <v>9993</v>
      </c>
      <c r="C1805" s="14">
        <v>6044397001</v>
      </c>
      <c r="D1805" t="s">
        <v>8997</v>
      </c>
      <c r="E1805">
        <v>135</v>
      </c>
      <c r="F1805">
        <f>SUMIFS('DAILY RECORDS'!$E$2:$E$19978,'DAILY RECORDS'!$B$2:$B$19978,C1805,'DAILY RECORDS'!$G$2:$G$19978,"INWARD")</f>
        <v>50</v>
      </c>
      <c r="G1805">
        <f>SUMIFS('DAILY RECORDS'!$E$2:$E$19978,'DAILY RECORDS'!$B$2:$B$19978,C1805,'DAILY RECORDS'!$G$2:$G$19978,"OUTWARD")</f>
        <v>135</v>
      </c>
      <c r="H1805">
        <f t="shared" si="28"/>
        <v>50</v>
      </c>
      <c r="I1805" t="s">
        <v>14</v>
      </c>
      <c r="J1805" t="s">
        <v>8639</v>
      </c>
      <c r="K1805" t="s">
        <v>747</v>
      </c>
      <c r="L1805" s="124">
        <v>45738</v>
      </c>
    </row>
    <row r="1806" spans="1:12" x14ac:dyDescent="0.25">
      <c r="A1806">
        <v>1805</v>
      </c>
      <c r="B1806" t="s">
        <v>9993</v>
      </c>
      <c r="C1806" s="14">
        <v>931191</v>
      </c>
      <c r="D1806" t="s">
        <v>8979</v>
      </c>
      <c r="E1806">
        <v>50</v>
      </c>
      <c r="F1806">
        <f>SUMIFS('DAILY RECORDS'!$E$2:$E$19978,'DAILY RECORDS'!$B$2:$B$19978,C1806,'DAILY RECORDS'!$G$2:$G$19978,"INWARD")</f>
        <v>0</v>
      </c>
      <c r="G1806">
        <f>SUMIFS('DAILY RECORDS'!$E$2:$E$19978,'DAILY RECORDS'!$B$2:$B$19978,C1806,'DAILY RECORDS'!$G$2:$G$19978,"OUTWARD")</f>
        <v>0</v>
      </c>
      <c r="H1806">
        <f t="shared" si="28"/>
        <v>50</v>
      </c>
      <c r="I1806" t="s">
        <v>14</v>
      </c>
      <c r="J1806" t="s">
        <v>8639</v>
      </c>
      <c r="K1806" t="s">
        <v>736</v>
      </c>
      <c r="L1806" s="124">
        <v>45738</v>
      </c>
    </row>
    <row r="1807" spans="1:12" x14ac:dyDescent="0.25">
      <c r="A1807">
        <v>1806</v>
      </c>
      <c r="B1807" t="s">
        <v>9993</v>
      </c>
      <c r="C1807" s="14" t="s">
        <v>10240</v>
      </c>
      <c r="D1807" t="s">
        <v>10241</v>
      </c>
      <c r="E1807">
        <v>0</v>
      </c>
      <c r="F1807">
        <f>SUMIFS('DAILY RECORDS'!$E$2:$E$19978,'DAILY RECORDS'!$B$2:$B$19978,C1807,'DAILY RECORDS'!$G$2:$G$19978,"INWARD")</f>
        <v>24</v>
      </c>
      <c r="G1807">
        <f>SUMIFS('DAILY RECORDS'!$E$2:$E$19978,'DAILY RECORDS'!$B$2:$B$19978,C1807,'DAILY RECORDS'!$G$2:$G$19978,"OUTWARD")</f>
        <v>6</v>
      </c>
      <c r="H1807">
        <f t="shared" si="28"/>
        <v>18</v>
      </c>
      <c r="I1807" t="s">
        <v>14</v>
      </c>
      <c r="J1807" t="s">
        <v>8639</v>
      </c>
      <c r="K1807" t="s">
        <v>730</v>
      </c>
      <c r="L1807" s="124"/>
    </row>
    <row r="1808" spans="1:12" x14ac:dyDescent="0.25">
      <c r="A1808">
        <v>1807</v>
      </c>
      <c r="B1808" t="s">
        <v>9993</v>
      </c>
      <c r="C1808" s="14" t="s">
        <v>8988</v>
      </c>
      <c r="D1808" t="s">
        <v>11255</v>
      </c>
      <c r="E1808">
        <v>94</v>
      </c>
      <c r="F1808">
        <f>SUMIFS('DAILY RECORDS'!$E$2:$E$19978,'DAILY RECORDS'!$B$2:$B$19978,C1808,'DAILY RECORDS'!$G$2:$G$19978,"INWARD")</f>
        <v>176</v>
      </c>
      <c r="G1808">
        <f>SUMIFS('DAILY RECORDS'!$E$2:$E$19978,'DAILY RECORDS'!$B$2:$B$19978,C1808,'DAILY RECORDS'!$G$2:$G$19978,"OUTWARD")</f>
        <v>118</v>
      </c>
      <c r="H1808">
        <f t="shared" si="28"/>
        <v>152</v>
      </c>
      <c r="I1808" t="s">
        <v>14</v>
      </c>
      <c r="J1808" t="s">
        <v>8639</v>
      </c>
      <c r="K1808" t="s">
        <v>62</v>
      </c>
      <c r="L1808" s="124">
        <v>45738</v>
      </c>
    </row>
    <row r="1809" spans="1:12" x14ac:dyDescent="0.25">
      <c r="A1809">
        <v>1808</v>
      </c>
      <c r="B1809" t="s">
        <v>9993</v>
      </c>
      <c r="C1809" s="14">
        <v>6030032001</v>
      </c>
      <c r="D1809" t="s">
        <v>8986</v>
      </c>
      <c r="E1809">
        <v>0</v>
      </c>
      <c r="F1809">
        <f>SUMIFS('DAILY RECORDS'!$E$2:$E$19978,'DAILY RECORDS'!$B$2:$B$19978,C1809,'DAILY RECORDS'!$G$2:$G$19978,"INWARD")</f>
        <v>0</v>
      </c>
      <c r="G1809">
        <f>SUMIFS('DAILY RECORDS'!$E$2:$E$19978,'DAILY RECORDS'!$B$2:$B$19978,C1809,'DAILY RECORDS'!$G$2:$G$19978,"OUTWARD")</f>
        <v>0</v>
      </c>
      <c r="H1809">
        <f t="shared" si="28"/>
        <v>0</v>
      </c>
      <c r="I1809" t="s">
        <v>14</v>
      </c>
      <c r="J1809" t="s">
        <v>8639</v>
      </c>
      <c r="K1809" t="s">
        <v>797</v>
      </c>
      <c r="L1809" s="124">
        <v>45738</v>
      </c>
    </row>
    <row r="1810" spans="1:12" x14ac:dyDescent="0.25">
      <c r="A1810">
        <v>1809</v>
      </c>
      <c r="B1810" t="s">
        <v>9993</v>
      </c>
      <c r="C1810" s="14" t="s">
        <v>9009</v>
      </c>
      <c r="D1810" t="s">
        <v>11256</v>
      </c>
      <c r="E1810">
        <v>50</v>
      </c>
      <c r="F1810">
        <f>SUMIFS('DAILY RECORDS'!$E$2:$E$19978,'DAILY RECORDS'!$B$2:$B$19978,C1810,'DAILY RECORDS'!$G$2:$G$19978,"INWARD")</f>
        <v>127</v>
      </c>
      <c r="G1810">
        <f>SUMIFS('DAILY RECORDS'!$E$2:$E$19978,'DAILY RECORDS'!$B$2:$B$19978,C1810,'DAILY RECORDS'!$G$2:$G$19978,"OUTWARD")</f>
        <v>60</v>
      </c>
      <c r="H1810">
        <f t="shared" si="28"/>
        <v>117</v>
      </c>
      <c r="I1810" t="s">
        <v>14</v>
      </c>
      <c r="J1810" t="s">
        <v>8639</v>
      </c>
      <c r="K1810" t="s">
        <v>65</v>
      </c>
      <c r="L1810" s="124">
        <v>45738</v>
      </c>
    </row>
    <row r="1811" spans="1:12" x14ac:dyDescent="0.25">
      <c r="A1811">
        <v>1810</v>
      </c>
      <c r="B1811" t="s">
        <v>9993</v>
      </c>
      <c r="C1811" s="14" t="s">
        <v>9377</v>
      </c>
      <c r="D1811" t="s">
        <v>8990</v>
      </c>
      <c r="E1811">
        <v>116</v>
      </c>
      <c r="F1811">
        <f>SUMIFS('DAILY RECORDS'!$E$2:$E$19978,'DAILY RECORDS'!$B$2:$B$19978,C1811,'DAILY RECORDS'!$G$2:$G$19978,"INWARD")</f>
        <v>0</v>
      </c>
      <c r="G1811">
        <f>SUMIFS('DAILY RECORDS'!$E$2:$E$19978,'DAILY RECORDS'!$B$2:$B$19978,C1811,'DAILY RECORDS'!$G$2:$G$19978,"OUTWARD")</f>
        <v>56</v>
      </c>
      <c r="H1811">
        <f t="shared" si="28"/>
        <v>60</v>
      </c>
      <c r="I1811" t="s">
        <v>14</v>
      </c>
      <c r="J1811" t="s">
        <v>8639</v>
      </c>
      <c r="K1811" t="s">
        <v>92</v>
      </c>
      <c r="L1811" s="124">
        <v>45738</v>
      </c>
    </row>
    <row r="1812" spans="1:12" x14ac:dyDescent="0.25">
      <c r="A1812">
        <v>1811</v>
      </c>
      <c r="B1812" t="s">
        <v>9993</v>
      </c>
      <c r="C1812" s="14" t="s">
        <v>9010</v>
      </c>
      <c r="D1812" t="s">
        <v>8984</v>
      </c>
      <c r="E1812">
        <v>30</v>
      </c>
      <c r="F1812">
        <f>SUMIFS('DAILY RECORDS'!$E$2:$E$19978,'DAILY RECORDS'!$B$2:$B$19978,C1812,'DAILY RECORDS'!$G$2:$G$19978,"INWARD")</f>
        <v>0</v>
      </c>
      <c r="G1812">
        <f>SUMIFS('DAILY RECORDS'!$E$2:$E$19978,'DAILY RECORDS'!$B$2:$B$19978,C1812,'DAILY RECORDS'!$G$2:$G$19978,"OUTWARD")</f>
        <v>4</v>
      </c>
      <c r="H1812">
        <f t="shared" si="28"/>
        <v>26</v>
      </c>
      <c r="I1812" t="s">
        <v>14</v>
      </c>
      <c r="J1812" t="s">
        <v>8639</v>
      </c>
      <c r="K1812" t="s">
        <v>77</v>
      </c>
      <c r="L1812" s="124">
        <v>45738</v>
      </c>
    </row>
    <row r="1813" spans="1:12" x14ac:dyDescent="0.25">
      <c r="A1813">
        <v>1812</v>
      </c>
      <c r="B1813" t="s">
        <v>9993</v>
      </c>
      <c r="C1813" s="14" t="s">
        <v>9011</v>
      </c>
      <c r="D1813" t="s">
        <v>8985</v>
      </c>
      <c r="E1813">
        <v>105</v>
      </c>
      <c r="F1813">
        <f>SUMIFS('DAILY RECORDS'!$E$2:$E$19978,'DAILY RECORDS'!$B$2:$B$19978,C1813,'DAILY RECORDS'!$G$2:$G$19978,"INWARD")</f>
        <v>0</v>
      </c>
      <c r="G1813">
        <f>SUMIFS('DAILY RECORDS'!$E$2:$E$19978,'DAILY RECORDS'!$B$2:$B$19978,C1813,'DAILY RECORDS'!$G$2:$G$19978,"OUTWARD")</f>
        <v>24</v>
      </c>
      <c r="H1813">
        <f t="shared" si="28"/>
        <v>81</v>
      </c>
      <c r="I1813" t="s">
        <v>14</v>
      </c>
      <c r="J1813" t="s">
        <v>8639</v>
      </c>
      <c r="K1813" t="s">
        <v>178</v>
      </c>
      <c r="L1813" s="124">
        <v>45738</v>
      </c>
    </row>
    <row r="1814" spans="1:12" x14ac:dyDescent="0.25">
      <c r="A1814">
        <v>1813</v>
      </c>
      <c r="C1814" s="14" t="s">
        <v>9401</v>
      </c>
      <c r="D1814" t="s">
        <v>9401</v>
      </c>
      <c r="E1814">
        <f>746+10</f>
        <v>756</v>
      </c>
      <c r="F1814">
        <f>SUMIFS('DAILY RECORDS'!$E$2:$E$19978,'DAILY RECORDS'!$B$2:$B$19978,C1814,'DAILY RECORDS'!$G$2:$G$19978,"INWARD")</f>
        <v>0</v>
      </c>
      <c r="G1814">
        <f>SUMIFS('DAILY RECORDS'!$E$2:$E$19978,'DAILY RECORDS'!$B$2:$B$19978,C1814,'DAILY RECORDS'!$G$2:$G$19978,"OUTWARD")</f>
        <v>0</v>
      </c>
      <c r="H1814">
        <f t="shared" si="28"/>
        <v>756</v>
      </c>
      <c r="I1814" t="s">
        <v>14</v>
      </c>
      <c r="J1814" t="s">
        <v>11521</v>
      </c>
      <c r="K1814" t="s">
        <v>11522</v>
      </c>
      <c r="L1814" s="124">
        <v>45738</v>
      </c>
    </row>
    <row r="1815" spans="1:12" x14ac:dyDescent="0.25">
      <c r="A1815">
        <v>1814</v>
      </c>
      <c r="B1815" t="s">
        <v>9992</v>
      </c>
      <c r="C1815" s="14" t="s">
        <v>10155</v>
      </c>
      <c r="D1815" t="s">
        <v>10551</v>
      </c>
      <c r="E1815">
        <v>101</v>
      </c>
      <c r="F1815">
        <f>SUMIFS('DAILY RECORDS'!$E$2:$E$19978,'DAILY RECORDS'!$B$2:$B$19978,C1815,'DAILY RECORDS'!$G$2:$G$19978,"INWARD")</f>
        <v>0</v>
      </c>
      <c r="G1815">
        <f>SUMIFS('DAILY RECORDS'!$E$2:$E$19978,'DAILY RECORDS'!$B$2:$B$19978,C1815,'DAILY RECORDS'!$G$2:$G$19978,"OUTWARD")</f>
        <v>83</v>
      </c>
      <c r="H1815">
        <f t="shared" si="28"/>
        <v>18</v>
      </c>
      <c r="I1815" t="s">
        <v>25</v>
      </c>
      <c r="J1815" t="s">
        <v>8640</v>
      </c>
      <c r="K1815" t="s">
        <v>45</v>
      </c>
      <c r="L1815" s="124">
        <v>45735</v>
      </c>
    </row>
    <row r="1816" spans="1:12" x14ac:dyDescent="0.25">
      <c r="A1816">
        <v>1815</v>
      </c>
      <c r="B1816" t="s">
        <v>9992</v>
      </c>
      <c r="C1816" s="14" t="s">
        <v>9247</v>
      </c>
      <c r="D1816" t="s">
        <v>9248</v>
      </c>
      <c r="E1816">
        <v>12</v>
      </c>
      <c r="F1816">
        <f>SUMIFS('DAILY RECORDS'!$E$2:$E$19978,'DAILY RECORDS'!$B$2:$B$19978,C1816,'DAILY RECORDS'!$G$2:$G$19978,"INWARD")</f>
        <v>0</v>
      </c>
      <c r="G1816">
        <f>SUMIFS('DAILY RECORDS'!$E$2:$E$19978,'DAILY RECORDS'!$B$2:$B$19978,C1816,'DAILY RECORDS'!$G$2:$G$19978,"OUTWARD")</f>
        <v>1</v>
      </c>
      <c r="H1816">
        <f t="shared" si="28"/>
        <v>11</v>
      </c>
      <c r="I1816" t="s">
        <v>14</v>
      </c>
      <c r="J1816" t="s">
        <v>8640</v>
      </c>
      <c r="K1816" t="s">
        <v>48</v>
      </c>
      <c r="L1816" s="124">
        <v>45738</v>
      </c>
    </row>
    <row r="1817" spans="1:12" x14ac:dyDescent="0.25">
      <c r="A1817">
        <v>1816</v>
      </c>
      <c r="B1817" t="s">
        <v>9992</v>
      </c>
      <c r="C1817" s="14" t="s">
        <v>10181</v>
      </c>
      <c r="D1817" t="s">
        <v>10553</v>
      </c>
      <c r="E1817">
        <v>15</v>
      </c>
      <c r="F1817">
        <f>SUMIFS('DAILY RECORDS'!$E$2:$E$19978,'DAILY RECORDS'!$B$2:$B$19978,C1817,'DAILY RECORDS'!$G$2:$G$19978,"INWARD")</f>
        <v>10</v>
      </c>
      <c r="G1817">
        <f>SUMIFS('DAILY RECORDS'!$E$2:$E$19978,'DAILY RECORDS'!$B$2:$B$19978,C1817,'DAILY RECORDS'!$G$2:$G$19978,"OUTWARD")</f>
        <v>14</v>
      </c>
      <c r="H1817">
        <f t="shared" si="28"/>
        <v>11</v>
      </c>
      <c r="I1817" t="s">
        <v>25</v>
      </c>
      <c r="J1817" t="s">
        <v>8640</v>
      </c>
      <c r="K1817" t="s">
        <v>36</v>
      </c>
      <c r="L1817" s="124">
        <v>45735</v>
      </c>
    </row>
    <row r="1818" spans="1:12" x14ac:dyDescent="0.25">
      <c r="A1818">
        <v>1817</v>
      </c>
      <c r="B1818" t="s">
        <v>9992</v>
      </c>
      <c r="C1818" s="14" t="s">
        <v>5260</v>
      </c>
      <c r="D1818" t="s">
        <v>10552</v>
      </c>
      <c r="E1818">
        <v>6</v>
      </c>
      <c r="F1818">
        <f>SUMIFS('DAILY RECORDS'!$E$2:$E$19978,'DAILY RECORDS'!$B$2:$B$19978,C1818,'DAILY RECORDS'!$G$2:$G$19978,"INWARD")</f>
        <v>0</v>
      </c>
      <c r="G1818">
        <f>SUMIFS('DAILY RECORDS'!$E$2:$E$19978,'DAILY RECORDS'!$B$2:$B$19978,C1818,'DAILY RECORDS'!$G$2:$G$19978,"OUTWARD")</f>
        <v>0</v>
      </c>
      <c r="H1818">
        <f t="shared" si="28"/>
        <v>6</v>
      </c>
      <c r="I1818" t="s">
        <v>25</v>
      </c>
      <c r="J1818" t="s">
        <v>8640</v>
      </c>
      <c r="K1818" t="s">
        <v>38</v>
      </c>
      <c r="L1818" s="124">
        <v>45735</v>
      </c>
    </row>
    <row r="1819" spans="1:12" x14ac:dyDescent="0.25">
      <c r="A1819">
        <v>1818</v>
      </c>
      <c r="B1819" t="s">
        <v>9992</v>
      </c>
      <c r="C1819" s="14" t="s">
        <v>5268</v>
      </c>
      <c r="D1819" t="s">
        <v>10559</v>
      </c>
      <c r="E1819">
        <v>228</v>
      </c>
      <c r="F1819">
        <f>SUMIFS('DAILY RECORDS'!$E$2:$E$19978,'DAILY RECORDS'!$B$2:$B$19978,C1819,'DAILY RECORDS'!$G$2:$G$19978,"INWARD")</f>
        <v>0</v>
      </c>
      <c r="G1819">
        <f>SUMIFS('DAILY RECORDS'!$E$2:$E$19978,'DAILY RECORDS'!$B$2:$B$19978,C1819,'DAILY RECORDS'!$G$2:$G$19978,"OUTWARD")</f>
        <v>3</v>
      </c>
      <c r="H1819">
        <f t="shared" si="28"/>
        <v>225</v>
      </c>
      <c r="I1819" t="s">
        <v>25</v>
      </c>
      <c r="J1819" t="s">
        <v>8640</v>
      </c>
      <c r="K1819" t="s">
        <v>20</v>
      </c>
      <c r="L1819" s="124">
        <v>45735</v>
      </c>
    </row>
    <row r="1820" spans="1:12" x14ac:dyDescent="0.25">
      <c r="A1820">
        <v>1819</v>
      </c>
      <c r="B1820" t="s">
        <v>9992</v>
      </c>
      <c r="C1820" s="14" t="s">
        <v>10238</v>
      </c>
      <c r="D1820" t="s">
        <v>10538</v>
      </c>
      <c r="E1820">
        <v>7</v>
      </c>
      <c r="F1820">
        <f>SUMIFS('DAILY RECORDS'!$E$2:$E$19978,'DAILY RECORDS'!$B$2:$B$19978,C1820,'DAILY RECORDS'!$G$2:$G$19978,"INWARD")</f>
        <v>10</v>
      </c>
      <c r="G1820">
        <f>SUMIFS('DAILY RECORDS'!$E$2:$E$19978,'DAILY RECORDS'!$B$2:$B$19978,C1820,'DAILY RECORDS'!$G$2:$G$19978,"OUTWARD")</f>
        <v>11</v>
      </c>
      <c r="H1820">
        <f t="shared" si="28"/>
        <v>6</v>
      </c>
      <c r="I1820" t="s">
        <v>25</v>
      </c>
      <c r="J1820" t="s">
        <v>8640</v>
      </c>
      <c r="K1820" t="s">
        <v>30</v>
      </c>
      <c r="L1820" s="124">
        <v>45735</v>
      </c>
    </row>
    <row r="1821" spans="1:12" x14ac:dyDescent="0.25">
      <c r="A1821">
        <v>1820</v>
      </c>
      <c r="B1821" t="s">
        <v>9992</v>
      </c>
      <c r="C1821" s="14" t="s">
        <v>5276</v>
      </c>
      <c r="D1821" t="s">
        <v>5277</v>
      </c>
      <c r="E1821">
        <v>7</v>
      </c>
      <c r="F1821">
        <f>SUMIFS('DAILY RECORDS'!$E$2:$E$19978,'DAILY RECORDS'!$B$2:$B$19978,C1821,'DAILY RECORDS'!$G$2:$G$19978,"INWARD")</f>
        <v>0</v>
      </c>
      <c r="G1821">
        <f>SUMIFS('DAILY RECORDS'!$E$2:$E$19978,'DAILY RECORDS'!$B$2:$B$19978,C1821,'DAILY RECORDS'!$G$2:$G$19978,"OUTWARD")</f>
        <v>0</v>
      </c>
      <c r="H1821">
        <f t="shared" si="28"/>
        <v>7</v>
      </c>
      <c r="I1821" t="s">
        <v>14</v>
      </c>
      <c r="J1821" t="s">
        <v>8640</v>
      </c>
      <c r="K1821" t="s">
        <v>23</v>
      </c>
      <c r="L1821" s="124">
        <v>45735</v>
      </c>
    </row>
    <row r="1822" spans="1:12" x14ac:dyDescent="0.25">
      <c r="A1822">
        <v>1821</v>
      </c>
      <c r="B1822" t="s">
        <v>9992</v>
      </c>
      <c r="C1822" s="14" t="s">
        <v>10783</v>
      </c>
      <c r="D1822" t="s">
        <v>5275</v>
      </c>
      <c r="E1822">
        <v>6</v>
      </c>
      <c r="F1822">
        <f>SUMIFS('DAILY RECORDS'!$E$2:$E$19978,'DAILY RECORDS'!$B$2:$B$19978,C1822,'DAILY RECORDS'!$G$2:$G$19978,"INWARD")</f>
        <v>0</v>
      </c>
      <c r="G1822">
        <f>SUMIFS('DAILY RECORDS'!$E$2:$E$19978,'DAILY RECORDS'!$B$2:$B$19978,C1822,'DAILY RECORDS'!$G$2:$G$19978,"OUTWARD")</f>
        <v>0</v>
      </c>
      <c r="H1822">
        <f t="shared" si="28"/>
        <v>6</v>
      </c>
      <c r="I1822" t="s">
        <v>14</v>
      </c>
      <c r="J1822" t="s">
        <v>8640</v>
      </c>
      <c r="K1822" t="s">
        <v>837</v>
      </c>
      <c r="L1822" s="124">
        <v>45735</v>
      </c>
    </row>
    <row r="1823" spans="1:12" x14ac:dyDescent="0.25">
      <c r="A1823">
        <v>1822</v>
      </c>
      <c r="B1823" t="s">
        <v>9992</v>
      </c>
      <c r="C1823" s="14" t="s">
        <v>5283</v>
      </c>
      <c r="D1823" t="s">
        <v>5284</v>
      </c>
      <c r="E1823">
        <v>2</v>
      </c>
      <c r="F1823">
        <f>SUMIFS('DAILY RECORDS'!$E$2:$E$19978,'DAILY RECORDS'!$B$2:$B$19978,C1823,'DAILY RECORDS'!$G$2:$G$19978,"INWARD")</f>
        <v>0</v>
      </c>
      <c r="G1823">
        <f>SUMIFS('DAILY RECORDS'!$E$2:$E$19978,'DAILY RECORDS'!$B$2:$B$19978,C1823,'DAILY RECORDS'!$G$2:$G$19978,"OUTWARD")</f>
        <v>0</v>
      </c>
      <c r="H1823">
        <f t="shared" si="28"/>
        <v>2</v>
      </c>
      <c r="I1823" t="s">
        <v>14</v>
      </c>
      <c r="J1823" t="s">
        <v>8640</v>
      </c>
      <c r="K1823" t="s">
        <v>840</v>
      </c>
      <c r="L1823" s="124">
        <v>45735</v>
      </c>
    </row>
    <row r="1824" spans="1:12" x14ac:dyDescent="0.25">
      <c r="A1824">
        <v>1823</v>
      </c>
      <c r="B1824" t="s">
        <v>9992</v>
      </c>
      <c r="C1824" s="14" t="s">
        <v>8560</v>
      </c>
      <c r="D1824" t="s">
        <v>5280</v>
      </c>
      <c r="E1824">
        <v>11</v>
      </c>
      <c r="F1824">
        <f>SUMIFS('DAILY RECORDS'!$E$2:$E$19978,'DAILY RECORDS'!$B$2:$B$19978,C1824,'DAILY RECORDS'!$G$2:$G$19978,"INWARD")</f>
        <v>0</v>
      </c>
      <c r="G1824">
        <f>SUMIFS('DAILY RECORDS'!$E$2:$E$19978,'DAILY RECORDS'!$B$2:$B$19978,C1824,'DAILY RECORDS'!$G$2:$G$19978,"OUTWARD")</f>
        <v>0</v>
      </c>
      <c r="H1824">
        <f t="shared" si="28"/>
        <v>11</v>
      </c>
      <c r="I1824" t="s">
        <v>14</v>
      </c>
      <c r="J1824" t="s">
        <v>8640</v>
      </c>
      <c r="K1824" t="s">
        <v>8403</v>
      </c>
      <c r="L1824" s="124">
        <v>45735</v>
      </c>
    </row>
    <row r="1825" spans="1:12" x14ac:dyDescent="0.25">
      <c r="A1825">
        <v>1824</v>
      </c>
      <c r="B1825" t="s">
        <v>9992</v>
      </c>
      <c r="C1825" s="14" t="s">
        <v>5285</v>
      </c>
      <c r="D1825" t="s">
        <v>5286</v>
      </c>
      <c r="E1825">
        <v>40</v>
      </c>
      <c r="F1825">
        <f>SUMIFS('DAILY RECORDS'!$E$2:$E$19978,'DAILY RECORDS'!$B$2:$B$19978,C1825,'DAILY RECORDS'!$G$2:$G$19978,"INWARD")</f>
        <v>0</v>
      </c>
      <c r="G1825">
        <f>SUMIFS('DAILY RECORDS'!$E$2:$E$19978,'DAILY RECORDS'!$B$2:$B$19978,C1825,'DAILY RECORDS'!$G$2:$G$19978,"OUTWARD")</f>
        <v>0</v>
      </c>
      <c r="H1825">
        <f t="shared" si="28"/>
        <v>40</v>
      </c>
      <c r="I1825" t="s">
        <v>14</v>
      </c>
      <c r="J1825" t="s">
        <v>8640</v>
      </c>
      <c r="K1825" t="s">
        <v>864</v>
      </c>
      <c r="L1825" s="124">
        <v>45735</v>
      </c>
    </row>
    <row r="1826" spans="1:12" x14ac:dyDescent="0.25">
      <c r="A1826">
        <v>1825</v>
      </c>
      <c r="B1826" t="s">
        <v>9992</v>
      </c>
      <c r="C1826" s="14" t="s">
        <v>5287</v>
      </c>
      <c r="D1826" t="s">
        <v>5288</v>
      </c>
      <c r="E1826">
        <v>3</v>
      </c>
      <c r="F1826">
        <f>SUMIFS('DAILY RECORDS'!$E$2:$E$19978,'DAILY RECORDS'!$B$2:$B$19978,C1826,'DAILY RECORDS'!$G$2:$G$19978,"INWARD")</f>
        <v>0</v>
      </c>
      <c r="G1826">
        <f>SUMIFS('DAILY RECORDS'!$E$2:$E$19978,'DAILY RECORDS'!$B$2:$B$19978,C1826,'DAILY RECORDS'!$G$2:$G$19978,"OUTWARD")</f>
        <v>0</v>
      </c>
      <c r="H1826">
        <f t="shared" si="28"/>
        <v>3</v>
      </c>
      <c r="I1826" t="s">
        <v>14</v>
      </c>
      <c r="J1826" t="s">
        <v>8640</v>
      </c>
      <c r="K1826" t="s">
        <v>866</v>
      </c>
      <c r="L1826" s="124">
        <v>45735</v>
      </c>
    </row>
    <row r="1827" spans="1:12" x14ac:dyDescent="0.25">
      <c r="A1827">
        <v>1826</v>
      </c>
      <c r="B1827" t="s">
        <v>9992</v>
      </c>
      <c r="C1827" s="14" t="s">
        <v>9249</v>
      </c>
      <c r="D1827" t="s">
        <v>9250</v>
      </c>
      <c r="E1827">
        <v>6</v>
      </c>
      <c r="F1827">
        <f>SUMIFS('DAILY RECORDS'!$E$2:$E$19978,'DAILY RECORDS'!$B$2:$B$19978,C1827,'DAILY RECORDS'!$G$2:$G$19978,"INWARD")</f>
        <v>0</v>
      </c>
      <c r="G1827">
        <f>SUMIFS('DAILY RECORDS'!$E$2:$E$19978,'DAILY RECORDS'!$B$2:$B$19978,C1827,'DAILY RECORDS'!$G$2:$G$19978,"OUTWARD")</f>
        <v>0</v>
      </c>
      <c r="H1827">
        <f t="shared" si="28"/>
        <v>6</v>
      </c>
      <c r="I1827" t="s">
        <v>14</v>
      </c>
      <c r="J1827" t="s">
        <v>8640</v>
      </c>
      <c r="K1827" t="s">
        <v>861</v>
      </c>
      <c r="L1827" s="124">
        <v>45738</v>
      </c>
    </row>
    <row r="1828" spans="1:12" x14ac:dyDescent="0.25">
      <c r="A1828">
        <v>1827</v>
      </c>
      <c r="B1828" t="s">
        <v>9992</v>
      </c>
      <c r="C1828" s="14" t="s">
        <v>9253</v>
      </c>
      <c r="D1828" t="s">
        <v>9254</v>
      </c>
      <c r="E1828">
        <v>5</v>
      </c>
      <c r="F1828">
        <f>SUMIFS('DAILY RECORDS'!$E$2:$E$19978,'DAILY RECORDS'!$B$2:$B$19978,C1828,'DAILY RECORDS'!$G$2:$G$19978,"INWARD")</f>
        <v>0</v>
      </c>
      <c r="G1828">
        <f>SUMIFS('DAILY RECORDS'!$E$2:$E$19978,'DAILY RECORDS'!$B$2:$B$19978,C1828,'DAILY RECORDS'!$G$2:$G$19978,"OUTWARD")</f>
        <v>0</v>
      </c>
      <c r="H1828">
        <f t="shared" si="28"/>
        <v>5</v>
      </c>
      <c r="I1828" t="s">
        <v>14</v>
      </c>
      <c r="J1828" t="s">
        <v>8640</v>
      </c>
      <c r="K1828" t="s">
        <v>1238</v>
      </c>
      <c r="L1828" s="124">
        <v>45738</v>
      </c>
    </row>
    <row r="1829" spans="1:12" x14ac:dyDescent="0.25">
      <c r="A1829">
        <v>1828</v>
      </c>
      <c r="B1829" t="s">
        <v>9992</v>
      </c>
      <c r="C1829" s="14" t="s">
        <v>5272</v>
      </c>
      <c r="D1829" t="s">
        <v>10564</v>
      </c>
      <c r="E1829">
        <v>8</v>
      </c>
      <c r="F1829">
        <f>SUMIFS('DAILY RECORDS'!$E$2:$E$19978,'DAILY RECORDS'!$B$2:$B$19978,C1829,'DAILY RECORDS'!$G$2:$G$19978,"INWARD")</f>
        <v>0</v>
      </c>
      <c r="G1829">
        <f>SUMIFS('DAILY RECORDS'!$E$2:$E$19978,'DAILY RECORDS'!$B$2:$B$19978,C1829,'DAILY RECORDS'!$G$2:$G$19978,"OUTWARD")</f>
        <v>0</v>
      </c>
      <c r="H1829">
        <f t="shared" si="28"/>
        <v>8</v>
      </c>
      <c r="I1829" t="s">
        <v>25</v>
      </c>
      <c r="J1829" t="s">
        <v>8640</v>
      </c>
      <c r="K1829" t="s">
        <v>26</v>
      </c>
      <c r="L1829" s="124">
        <v>45735</v>
      </c>
    </row>
    <row r="1830" spans="1:12" x14ac:dyDescent="0.25">
      <c r="A1830">
        <v>1829</v>
      </c>
      <c r="B1830" t="s">
        <v>9992</v>
      </c>
      <c r="C1830" s="14" t="s">
        <v>5263</v>
      </c>
      <c r="D1830" t="s">
        <v>10554</v>
      </c>
      <c r="E1830">
        <v>0</v>
      </c>
      <c r="F1830">
        <f>SUMIFS('DAILY RECORDS'!$E$2:$E$19978,'DAILY RECORDS'!$B$2:$B$19978,C1830,'DAILY RECORDS'!$G$2:$G$19978,"INWARD")</f>
        <v>0</v>
      </c>
      <c r="G1830">
        <f>SUMIFS('DAILY RECORDS'!$E$2:$E$19978,'DAILY RECORDS'!$B$2:$B$19978,C1830,'DAILY RECORDS'!$G$2:$G$19978,"OUTWARD")</f>
        <v>0</v>
      </c>
      <c r="H1830">
        <f t="shared" si="28"/>
        <v>0</v>
      </c>
      <c r="I1830" t="s">
        <v>14</v>
      </c>
      <c r="J1830" t="s">
        <v>8640</v>
      </c>
      <c r="K1830" t="s">
        <v>28</v>
      </c>
      <c r="L1830" s="124">
        <v>45859</v>
      </c>
    </row>
    <row r="1831" spans="1:12" x14ac:dyDescent="0.25">
      <c r="A1831">
        <v>1830</v>
      </c>
      <c r="B1831" t="s">
        <v>9992</v>
      </c>
      <c r="C1831" s="14" t="s">
        <v>8557</v>
      </c>
      <c r="D1831" t="s">
        <v>10562</v>
      </c>
      <c r="E1831">
        <v>9</v>
      </c>
      <c r="F1831">
        <f>SUMIFS('DAILY RECORDS'!$E$2:$E$19978,'DAILY RECORDS'!$B$2:$B$19978,C1831,'DAILY RECORDS'!$G$2:$G$19978,"INWARD")</f>
        <v>0</v>
      </c>
      <c r="G1831">
        <f>SUMIFS('DAILY RECORDS'!$E$2:$E$19978,'DAILY RECORDS'!$B$2:$B$19978,C1831,'DAILY RECORDS'!$G$2:$G$19978,"OUTWARD")</f>
        <v>0</v>
      </c>
      <c r="H1831">
        <f t="shared" si="28"/>
        <v>9</v>
      </c>
      <c r="I1831" t="s">
        <v>25</v>
      </c>
      <c r="J1831" t="s">
        <v>8640</v>
      </c>
      <c r="K1831" t="s">
        <v>1176</v>
      </c>
      <c r="L1831" s="124">
        <v>45735</v>
      </c>
    </row>
    <row r="1832" spans="1:12" x14ac:dyDescent="0.25">
      <c r="A1832">
        <v>1831</v>
      </c>
      <c r="B1832" t="s">
        <v>9992</v>
      </c>
      <c r="C1832" s="14" t="s">
        <v>5271</v>
      </c>
      <c r="D1832" t="s">
        <v>10563</v>
      </c>
      <c r="E1832">
        <v>7</v>
      </c>
      <c r="F1832">
        <f>SUMIFS('DAILY RECORDS'!$E$2:$E$19978,'DAILY RECORDS'!$B$2:$B$19978,C1832,'DAILY RECORDS'!$G$2:$G$19978,"INWARD")</f>
        <v>0</v>
      </c>
      <c r="G1832">
        <f>SUMIFS('DAILY RECORDS'!$E$2:$E$19978,'DAILY RECORDS'!$B$2:$B$19978,C1832,'DAILY RECORDS'!$G$2:$G$19978,"OUTWARD")</f>
        <v>0</v>
      </c>
      <c r="H1832">
        <f t="shared" si="28"/>
        <v>7</v>
      </c>
      <c r="I1832" t="s">
        <v>25</v>
      </c>
      <c r="J1832" t="s">
        <v>8640</v>
      </c>
      <c r="K1832" t="s">
        <v>8524</v>
      </c>
      <c r="L1832" s="124">
        <v>45735</v>
      </c>
    </row>
    <row r="1833" spans="1:12" x14ac:dyDescent="0.25">
      <c r="A1833">
        <v>1832</v>
      </c>
      <c r="B1833" t="s">
        <v>9992</v>
      </c>
      <c r="C1833" s="14" t="s">
        <v>9232</v>
      </c>
      <c r="D1833" t="s">
        <v>9233</v>
      </c>
      <c r="E1833">
        <v>2</v>
      </c>
      <c r="F1833">
        <f>SUMIFS('DAILY RECORDS'!$E$2:$E$19978,'DAILY RECORDS'!$B$2:$B$19978,C1833,'DAILY RECORDS'!$G$2:$G$19978,"INWARD")</f>
        <v>0</v>
      </c>
      <c r="G1833">
        <f>SUMIFS('DAILY RECORDS'!$E$2:$E$19978,'DAILY RECORDS'!$B$2:$B$19978,C1833,'DAILY RECORDS'!$G$2:$G$19978,"OUTWARD")</f>
        <v>0</v>
      </c>
      <c r="H1833">
        <f t="shared" si="28"/>
        <v>2</v>
      </c>
      <c r="I1833" t="s">
        <v>14</v>
      </c>
      <c r="J1833" t="s">
        <v>8640</v>
      </c>
      <c r="K1833" t="s">
        <v>852</v>
      </c>
      <c r="L1833" s="124">
        <v>45738</v>
      </c>
    </row>
    <row r="1834" spans="1:12" x14ac:dyDescent="0.25">
      <c r="A1834">
        <v>1833</v>
      </c>
      <c r="B1834" t="s">
        <v>9992</v>
      </c>
      <c r="C1834" s="14" t="s">
        <v>9228</v>
      </c>
      <c r="D1834" t="s">
        <v>9229</v>
      </c>
      <c r="E1834">
        <v>6</v>
      </c>
      <c r="F1834">
        <f>SUMIFS('DAILY RECORDS'!$E$2:$E$19978,'DAILY RECORDS'!$B$2:$B$19978,C1834,'DAILY RECORDS'!$G$2:$G$19978,"INWARD")</f>
        <v>0</v>
      </c>
      <c r="G1834">
        <f>SUMIFS('DAILY RECORDS'!$E$2:$E$19978,'DAILY RECORDS'!$B$2:$B$19978,C1834,'DAILY RECORDS'!$G$2:$G$19978,"OUTWARD")</f>
        <v>0</v>
      </c>
      <c r="H1834">
        <f t="shared" si="28"/>
        <v>6</v>
      </c>
      <c r="I1834" t="s">
        <v>14</v>
      </c>
      <c r="J1834" t="s">
        <v>8640</v>
      </c>
      <c r="K1834" t="s">
        <v>850</v>
      </c>
      <c r="L1834" s="124">
        <v>45738</v>
      </c>
    </row>
    <row r="1835" spans="1:12" x14ac:dyDescent="0.25">
      <c r="A1835">
        <v>1834</v>
      </c>
      <c r="B1835" t="s">
        <v>9992</v>
      </c>
      <c r="C1835" s="14" t="s">
        <v>9230</v>
      </c>
      <c r="D1835" t="s">
        <v>9231</v>
      </c>
      <c r="E1835">
        <v>2</v>
      </c>
      <c r="F1835">
        <f>SUMIFS('DAILY RECORDS'!$E$2:$E$19978,'DAILY RECORDS'!$B$2:$B$19978,C1835,'DAILY RECORDS'!$G$2:$G$19978,"INWARD")</f>
        <v>0</v>
      </c>
      <c r="G1835">
        <f>SUMIFS('DAILY RECORDS'!$E$2:$E$19978,'DAILY RECORDS'!$B$2:$B$19978,C1835,'DAILY RECORDS'!$G$2:$G$19978,"OUTWARD")</f>
        <v>0</v>
      </c>
      <c r="H1835">
        <f t="shared" si="28"/>
        <v>2</v>
      </c>
      <c r="I1835" t="s">
        <v>14</v>
      </c>
      <c r="J1835" t="s">
        <v>8640</v>
      </c>
      <c r="K1835" t="s">
        <v>848</v>
      </c>
      <c r="L1835" s="124">
        <v>45738</v>
      </c>
    </row>
    <row r="1836" spans="1:12" x14ac:dyDescent="0.25">
      <c r="A1836">
        <v>1835</v>
      </c>
      <c r="B1836" t="s">
        <v>9992</v>
      </c>
      <c r="C1836" s="14" t="s">
        <v>9484</v>
      </c>
      <c r="D1836" t="s">
        <v>9487</v>
      </c>
      <c r="E1836">
        <v>1</v>
      </c>
      <c r="F1836">
        <f>SUMIFS('DAILY RECORDS'!$E$2:$E$19978,'DAILY RECORDS'!$B$2:$B$19978,C1836,'DAILY RECORDS'!$G$2:$G$19978,"INWARD")</f>
        <v>0</v>
      </c>
      <c r="G1836">
        <f>SUMIFS('DAILY RECORDS'!$E$2:$E$19978,'DAILY RECORDS'!$B$2:$B$19978,C1836,'DAILY RECORDS'!$G$2:$G$19978,"OUTWARD")</f>
        <v>0</v>
      </c>
      <c r="H1836">
        <f t="shared" si="28"/>
        <v>1</v>
      </c>
      <c r="I1836" t="s">
        <v>14</v>
      </c>
      <c r="J1836" t="s">
        <v>8640</v>
      </c>
      <c r="K1836" t="s">
        <v>846</v>
      </c>
      <c r="L1836" s="124">
        <v>45738</v>
      </c>
    </row>
    <row r="1837" spans="1:12" x14ac:dyDescent="0.25">
      <c r="A1837">
        <v>1836</v>
      </c>
      <c r="B1837" t="s">
        <v>9992</v>
      </c>
      <c r="C1837" s="14" t="s">
        <v>9485</v>
      </c>
      <c r="D1837" t="s">
        <v>9486</v>
      </c>
      <c r="E1837">
        <v>1</v>
      </c>
      <c r="F1837">
        <f>SUMIFS('DAILY RECORDS'!$E$2:$E$19978,'DAILY RECORDS'!$B$2:$B$19978,C1837,'DAILY RECORDS'!$G$2:$G$19978,"INWARD")</f>
        <v>0</v>
      </c>
      <c r="G1837">
        <f>SUMIFS('DAILY RECORDS'!$E$2:$E$19978,'DAILY RECORDS'!$B$2:$B$19978,C1837,'DAILY RECORDS'!$G$2:$G$19978,"OUTWARD")</f>
        <v>0</v>
      </c>
      <c r="H1837">
        <f t="shared" si="28"/>
        <v>1</v>
      </c>
      <c r="I1837" t="s">
        <v>14</v>
      </c>
      <c r="J1837" t="s">
        <v>8640</v>
      </c>
      <c r="K1837" t="s">
        <v>843</v>
      </c>
      <c r="L1837" s="124">
        <v>45738</v>
      </c>
    </row>
    <row r="1838" spans="1:12" x14ac:dyDescent="0.25">
      <c r="A1838">
        <v>1837</v>
      </c>
      <c r="B1838" t="s">
        <v>9992</v>
      </c>
      <c r="C1838" s="14" t="s">
        <v>9220</v>
      </c>
      <c r="D1838" t="s">
        <v>9221</v>
      </c>
      <c r="E1838">
        <v>1</v>
      </c>
      <c r="F1838">
        <f>SUMIFS('DAILY RECORDS'!$E$2:$E$19978,'DAILY RECORDS'!$B$2:$B$19978,C1838,'DAILY RECORDS'!$G$2:$G$19978,"INWARD")</f>
        <v>0</v>
      </c>
      <c r="G1838">
        <f>SUMIFS('DAILY RECORDS'!$E$2:$E$19978,'DAILY RECORDS'!$B$2:$B$19978,C1838,'DAILY RECORDS'!$G$2:$G$19978,"OUTWARD")</f>
        <v>0</v>
      </c>
      <c r="H1838">
        <f t="shared" si="28"/>
        <v>1</v>
      </c>
      <c r="I1838" t="s">
        <v>14</v>
      </c>
      <c r="J1838" t="s">
        <v>8640</v>
      </c>
      <c r="K1838" t="s">
        <v>1028</v>
      </c>
      <c r="L1838" s="124">
        <v>45738</v>
      </c>
    </row>
    <row r="1839" spans="1:12" x14ac:dyDescent="0.25">
      <c r="A1839">
        <v>1838</v>
      </c>
      <c r="B1839" t="s">
        <v>9992</v>
      </c>
      <c r="C1839" s="14" t="s">
        <v>9154</v>
      </c>
      <c r="D1839" t="s">
        <v>9155</v>
      </c>
      <c r="E1839">
        <v>1</v>
      </c>
      <c r="F1839">
        <f>SUMIFS('DAILY RECORDS'!$E$2:$E$19978,'DAILY RECORDS'!$B$2:$B$19978,C1839,'DAILY RECORDS'!$G$2:$G$19978,"INWARD")</f>
        <v>0</v>
      </c>
      <c r="G1839">
        <f>SUMIFS('DAILY RECORDS'!$E$2:$E$19978,'DAILY RECORDS'!$B$2:$B$19978,C1839,'DAILY RECORDS'!$G$2:$G$19978,"OUTWARD")</f>
        <v>0</v>
      </c>
      <c r="H1839">
        <f t="shared" si="28"/>
        <v>1</v>
      </c>
      <c r="I1839" t="s">
        <v>14</v>
      </c>
      <c r="J1839" t="s">
        <v>8640</v>
      </c>
      <c r="K1839" t="s">
        <v>1155</v>
      </c>
      <c r="L1839" s="124">
        <v>45738</v>
      </c>
    </row>
    <row r="1840" spans="1:12" x14ac:dyDescent="0.25">
      <c r="A1840">
        <v>1839</v>
      </c>
      <c r="B1840" t="s">
        <v>9992</v>
      </c>
      <c r="C1840" s="14" t="s">
        <v>9218</v>
      </c>
      <c r="D1840" t="s">
        <v>9219</v>
      </c>
      <c r="E1840">
        <v>1</v>
      </c>
      <c r="F1840">
        <f>SUMIFS('DAILY RECORDS'!$E$2:$E$19978,'DAILY RECORDS'!$B$2:$B$19978,C1840,'DAILY RECORDS'!$G$2:$G$19978,"INWARD")</f>
        <v>0</v>
      </c>
      <c r="G1840">
        <f>SUMIFS('DAILY RECORDS'!$E$2:$E$19978,'DAILY RECORDS'!$B$2:$B$19978,C1840,'DAILY RECORDS'!$G$2:$G$19978,"OUTWARD")</f>
        <v>0</v>
      </c>
      <c r="H1840">
        <f t="shared" si="28"/>
        <v>1</v>
      </c>
      <c r="I1840" t="s">
        <v>14</v>
      </c>
      <c r="J1840" t="s">
        <v>8640</v>
      </c>
      <c r="K1840" t="s">
        <v>877</v>
      </c>
      <c r="L1840" s="124">
        <v>45738</v>
      </c>
    </row>
    <row r="1841" spans="1:12" x14ac:dyDescent="0.25">
      <c r="A1841">
        <v>1840</v>
      </c>
      <c r="B1841" t="s">
        <v>9992</v>
      </c>
      <c r="C1841" s="14" t="s">
        <v>9090</v>
      </c>
      <c r="D1841" t="s">
        <v>9091</v>
      </c>
      <c r="E1841">
        <v>16</v>
      </c>
      <c r="F1841">
        <f>SUMIFS('DAILY RECORDS'!$E$2:$E$19978,'DAILY RECORDS'!$B$2:$B$19978,C1841,'DAILY RECORDS'!$G$2:$G$19978,"INWARD")</f>
        <v>0</v>
      </c>
      <c r="G1841">
        <f>SUMIFS('DAILY RECORDS'!$E$2:$E$19978,'DAILY RECORDS'!$B$2:$B$19978,C1841,'DAILY RECORDS'!$G$2:$G$19978,"OUTWARD")</f>
        <v>0</v>
      </c>
      <c r="H1841">
        <f t="shared" si="28"/>
        <v>16</v>
      </c>
      <c r="I1841" t="s">
        <v>14</v>
      </c>
      <c r="J1841" t="s">
        <v>8640</v>
      </c>
      <c r="K1841" t="s">
        <v>692</v>
      </c>
      <c r="L1841" s="124">
        <v>45738</v>
      </c>
    </row>
    <row r="1842" spans="1:12" x14ac:dyDescent="0.25">
      <c r="A1842">
        <v>1841</v>
      </c>
      <c r="B1842" t="s">
        <v>9992</v>
      </c>
      <c r="C1842" s="14" t="s">
        <v>9098</v>
      </c>
      <c r="D1842" t="s">
        <v>9099</v>
      </c>
      <c r="E1842">
        <v>5</v>
      </c>
      <c r="F1842">
        <f>SUMIFS('DAILY RECORDS'!$E$2:$E$19978,'DAILY RECORDS'!$B$2:$B$19978,C1842,'DAILY RECORDS'!$G$2:$G$19978,"INWARD")</f>
        <v>20</v>
      </c>
      <c r="G1842">
        <f>SUMIFS('DAILY RECORDS'!$E$2:$E$19978,'DAILY RECORDS'!$B$2:$B$19978,C1842,'DAILY RECORDS'!$G$2:$G$19978,"OUTWARD")</f>
        <v>6</v>
      </c>
      <c r="H1842">
        <f t="shared" si="28"/>
        <v>19</v>
      </c>
      <c r="I1842" t="s">
        <v>14</v>
      </c>
      <c r="J1842" t="s">
        <v>8640</v>
      </c>
      <c r="K1842" t="s">
        <v>35</v>
      </c>
      <c r="L1842" s="124">
        <v>45741</v>
      </c>
    </row>
    <row r="1843" spans="1:12" x14ac:dyDescent="0.25">
      <c r="A1843">
        <v>1842</v>
      </c>
      <c r="B1843" t="s">
        <v>9992</v>
      </c>
      <c r="C1843" s="14" t="s">
        <v>9096</v>
      </c>
      <c r="D1843" t="s">
        <v>9097</v>
      </c>
      <c r="E1843">
        <v>5</v>
      </c>
      <c r="F1843">
        <f>SUMIFS('DAILY RECORDS'!$E$2:$E$19978,'DAILY RECORDS'!$B$2:$B$19978,C1843,'DAILY RECORDS'!$G$2:$G$19978,"INWARD")</f>
        <v>20</v>
      </c>
      <c r="G1843">
        <f>SUMIFS('DAILY RECORDS'!$E$2:$E$19978,'DAILY RECORDS'!$B$2:$B$19978,C1843,'DAILY RECORDS'!$G$2:$G$19978,"OUTWARD")</f>
        <v>14</v>
      </c>
      <c r="H1843">
        <f t="shared" si="28"/>
        <v>11</v>
      </c>
      <c r="I1843" t="s">
        <v>14</v>
      </c>
      <c r="J1843" t="s">
        <v>8640</v>
      </c>
      <c r="K1843" t="s">
        <v>687</v>
      </c>
      <c r="L1843" s="124">
        <v>45741</v>
      </c>
    </row>
    <row r="1844" spans="1:12" x14ac:dyDescent="0.25">
      <c r="A1844">
        <v>1843</v>
      </c>
      <c r="B1844" t="s">
        <v>9992</v>
      </c>
      <c r="C1844" s="14" t="s">
        <v>9102</v>
      </c>
      <c r="D1844" t="s">
        <v>9103</v>
      </c>
      <c r="E1844">
        <v>0</v>
      </c>
      <c r="F1844">
        <f>SUMIFS('DAILY RECORDS'!$E$2:$E$19978,'DAILY RECORDS'!$B$2:$B$19978,C1844,'DAILY RECORDS'!$G$2:$G$19978,"INWARD")</f>
        <v>0</v>
      </c>
      <c r="G1844">
        <f>SUMIFS('DAILY RECORDS'!$E$2:$E$19978,'DAILY RECORDS'!$B$2:$B$19978,C1844,'DAILY RECORDS'!$G$2:$G$19978,"OUTWARD")</f>
        <v>0</v>
      </c>
      <c r="H1844">
        <f t="shared" si="28"/>
        <v>0</v>
      </c>
      <c r="I1844" t="s">
        <v>14</v>
      </c>
      <c r="J1844" t="s">
        <v>8640</v>
      </c>
      <c r="K1844" t="s">
        <v>54</v>
      </c>
      <c r="L1844" s="124">
        <v>45738</v>
      </c>
    </row>
    <row r="1845" spans="1:12" x14ac:dyDescent="0.25">
      <c r="A1845">
        <v>1844</v>
      </c>
      <c r="B1845" t="s">
        <v>9992</v>
      </c>
      <c r="C1845" s="14" t="s">
        <v>9100</v>
      </c>
      <c r="D1845" t="s">
        <v>9101</v>
      </c>
      <c r="E1845">
        <v>0</v>
      </c>
      <c r="F1845">
        <f>SUMIFS('DAILY RECORDS'!$E$2:$E$19978,'DAILY RECORDS'!$B$2:$B$19978,C1845,'DAILY RECORDS'!$G$2:$G$19978,"INWARD")</f>
        <v>0</v>
      </c>
      <c r="G1845">
        <f>SUMIFS('DAILY RECORDS'!$E$2:$E$19978,'DAILY RECORDS'!$B$2:$B$19978,C1845,'DAILY RECORDS'!$G$2:$G$19978,"OUTWARD")</f>
        <v>0</v>
      </c>
      <c r="H1845">
        <f t="shared" si="28"/>
        <v>0</v>
      </c>
      <c r="I1845" t="s">
        <v>14</v>
      </c>
      <c r="J1845" t="s">
        <v>8640</v>
      </c>
      <c r="K1845" t="s">
        <v>709</v>
      </c>
      <c r="L1845" s="124">
        <v>45738</v>
      </c>
    </row>
    <row r="1846" spans="1:12" x14ac:dyDescent="0.25">
      <c r="A1846">
        <v>1845</v>
      </c>
      <c r="B1846" t="s">
        <v>9992</v>
      </c>
      <c r="C1846" s="14" t="s">
        <v>9216</v>
      </c>
      <c r="D1846" t="s">
        <v>9217</v>
      </c>
      <c r="E1846">
        <v>18</v>
      </c>
      <c r="F1846">
        <f>SUMIFS('DAILY RECORDS'!$E$2:$E$19978,'DAILY RECORDS'!$B$2:$B$19978,C1846,'DAILY RECORDS'!$G$2:$G$19978,"INWARD")</f>
        <v>0</v>
      </c>
      <c r="G1846">
        <f>SUMIFS('DAILY RECORDS'!$E$2:$E$19978,'DAILY RECORDS'!$B$2:$B$19978,C1846,'DAILY RECORDS'!$G$2:$G$19978,"OUTWARD")</f>
        <v>0</v>
      </c>
      <c r="H1846">
        <f t="shared" si="28"/>
        <v>18</v>
      </c>
      <c r="I1846" t="s">
        <v>14</v>
      </c>
      <c r="J1846" t="s">
        <v>8640</v>
      </c>
      <c r="K1846" t="s">
        <v>776</v>
      </c>
      <c r="L1846" s="124">
        <v>45738</v>
      </c>
    </row>
    <row r="1847" spans="1:12" x14ac:dyDescent="0.25">
      <c r="A1847">
        <v>1846</v>
      </c>
      <c r="B1847" t="s">
        <v>9992</v>
      </c>
      <c r="C1847" s="14" t="s">
        <v>9214</v>
      </c>
      <c r="D1847" t="s">
        <v>9215</v>
      </c>
      <c r="E1847">
        <v>12</v>
      </c>
      <c r="F1847">
        <f>SUMIFS('DAILY RECORDS'!$E$2:$E$19978,'DAILY RECORDS'!$B$2:$B$19978,C1847,'DAILY RECORDS'!$G$2:$G$19978,"INWARD")</f>
        <v>0</v>
      </c>
      <c r="G1847">
        <f>SUMIFS('DAILY RECORDS'!$E$2:$E$19978,'DAILY RECORDS'!$B$2:$B$19978,C1847,'DAILY RECORDS'!$G$2:$G$19978,"OUTWARD")</f>
        <v>0</v>
      </c>
      <c r="H1847">
        <f t="shared" si="28"/>
        <v>12</v>
      </c>
      <c r="I1847" t="s">
        <v>14</v>
      </c>
      <c r="J1847" t="s">
        <v>8640</v>
      </c>
      <c r="K1847" t="s">
        <v>966</v>
      </c>
      <c r="L1847" s="124">
        <v>45738</v>
      </c>
    </row>
    <row r="1848" spans="1:12" x14ac:dyDescent="0.25">
      <c r="A1848">
        <v>1847</v>
      </c>
      <c r="B1848" t="s">
        <v>9992</v>
      </c>
      <c r="C1848" s="14" t="s">
        <v>9168</v>
      </c>
      <c r="D1848" t="s">
        <v>9169</v>
      </c>
      <c r="E1848">
        <v>43</v>
      </c>
      <c r="F1848">
        <f>SUMIFS('DAILY RECORDS'!$E$2:$E$19978,'DAILY RECORDS'!$B$2:$B$19978,C1848,'DAILY RECORDS'!$G$2:$G$19978,"INWARD")</f>
        <v>0</v>
      </c>
      <c r="G1848">
        <f>SUMIFS('DAILY RECORDS'!$E$2:$E$19978,'DAILY RECORDS'!$B$2:$B$19978,C1848,'DAILY RECORDS'!$G$2:$G$19978,"OUTWARD")</f>
        <v>0</v>
      </c>
      <c r="H1848">
        <f t="shared" si="28"/>
        <v>43</v>
      </c>
      <c r="I1848" t="s">
        <v>14</v>
      </c>
      <c r="J1848" t="s">
        <v>8640</v>
      </c>
      <c r="K1848" t="s">
        <v>1064</v>
      </c>
      <c r="L1848" s="124">
        <v>45738</v>
      </c>
    </row>
    <row r="1849" spans="1:12" x14ac:dyDescent="0.25">
      <c r="A1849">
        <v>1848</v>
      </c>
      <c r="B1849" t="s">
        <v>9992</v>
      </c>
      <c r="C1849" s="14" t="s">
        <v>9170</v>
      </c>
      <c r="D1849" t="s">
        <v>9171</v>
      </c>
      <c r="E1849">
        <v>46</v>
      </c>
      <c r="F1849">
        <f>SUMIFS('DAILY RECORDS'!$E$2:$E$19978,'DAILY RECORDS'!$B$2:$B$19978,C1849,'DAILY RECORDS'!$G$2:$G$19978,"INWARD")</f>
        <v>0</v>
      </c>
      <c r="G1849">
        <f>SUMIFS('DAILY RECORDS'!$E$2:$E$19978,'DAILY RECORDS'!$B$2:$B$19978,C1849,'DAILY RECORDS'!$G$2:$G$19978,"OUTWARD")</f>
        <v>0</v>
      </c>
      <c r="H1849">
        <f t="shared" si="28"/>
        <v>46</v>
      </c>
      <c r="I1849" t="s">
        <v>14</v>
      </c>
      <c r="J1849" t="s">
        <v>8640</v>
      </c>
      <c r="K1849" t="s">
        <v>912</v>
      </c>
      <c r="L1849" s="124">
        <v>45738</v>
      </c>
    </row>
    <row r="1850" spans="1:12" x14ac:dyDescent="0.25">
      <c r="A1850">
        <v>1849</v>
      </c>
      <c r="B1850" t="s">
        <v>9992</v>
      </c>
      <c r="C1850" s="14" t="s">
        <v>9158</v>
      </c>
      <c r="D1850" t="s">
        <v>9159</v>
      </c>
      <c r="E1850">
        <v>2</v>
      </c>
      <c r="F1850">
        <f>SUMIFS('DAILY RECORDS'!$E$2:$E$19978,'DAILY RECORDS'!$B$2:$B$19978,C1850,'DAILY RECORDS'!$G$2:$G$19978,"INWARD")</f>
        <v>0</v>
      </c>
      <c r="G1850">
        <f>SUMIFS('DAILY RECORDS'!$E$2:$E$19978,'DAILY RECORDS'!$B$2:$B$19978,C1850,'DAILY RECORDS'!$G$2:$G$19978,"OUTWARD")</f>
        <v>0</v>
      </c>
      <c r="H1850">
        <f t="shared" si="28"/>
        <v>2</v>
      </c>
      <c r="I1850" t="s">
        <v>14</v>
      </c>
      <c r="J1850" t="s">
        <v>8640</v>
      </c>
      <c r="K1850" t="s">
        <v>906</v>
      </c>
      <c r="L1850" s="124">
        <v>45738</v>
      </c>
    </row>
    <row r="1851" spans="1:12" x14ac:dyDescent="0.25">
      <c r="A1851">
        <v>1850</v>
      </c>
      <c r="B1851" t="s">
        <v>9992</v>
      </c>
      <c r="C1851" s="14" t="s">
        <v>9156</v>
      </c>
      <c r="D1851" t="s">
        <v>9157</v>
      </c>
      <c r="E1851">
        <v>2</v>
      </c>
      <c r="F1851">
        <f>SUMIFS('DAILY RECORDS'!$E$2:$E$19978,'DAILY RECORDS'!$B$2:$B$19978,C1851,'DAILY RECORDS'!$G$2:$G$19978,"INWARD")</f>
        <v>0</v>
      </c>
      <c r="G1851">
        <f>SUMIFS('DAILY RECORDS'!$E$2:$E$19978,'DAILY RECORDS'!$B$2:$B$19978,C1851,'DAILY RECORDS'!$G$2:$G$19978,"OUTWARD")</f>
        <v>0</v>
      </c>
      <c r="H1851">
        <f t="shared" si="28"/>
        <v>2</v>
      </c>
      <c r="I1851" t="s">
        <v>14</v>
      </c>
      <c r="J1851" t="s">
        <v>8640</v>
      </c>
      <c r="K1851" t="s">
        <v>909</v>
      </c>
      <c r="L1851" s="124">
        <v>45738</v>
      </c>
    </row>
    <row r="1852" spans="1:12" x14ac:dyDescent="0.25">
      <c r="A1852">
        <v>1851</v>
      </c>
      <c r="B1852" t="s">
        <v>9992</v>
      </c>
      <c r="C1852" s="14" t="s">
        <v>9224</v>
      </c>
      <c r="D1852" t="s">
        <v>9225</v>
      </c>
      <c r="E1852">
        <v>24</v>
      </c>
      <c r="F1852">
        <f>SUMIFS('DAILY RECORDS'!$E$2:$E$19978,'DAILY RECORDS'!$B$2:$B$19978,C1852,'DAILY RECORDS'!$G$2:$G$19978,"INWARD")</f>
        <v>0</v>
      </c>
      <c r="G1852">
        <f>SUMIFS('DAILY RECORDS'!$E$2:$E$19978,'DAILY RECORDS'!$B$2:$B$19978,C1852,'DAILY RECORDS'!$G$2:$G$19978,"OUTWARD")</f>
        <v>0</v>
      </c>
      <c r="H1852">
        <f t="shared" si="28"/>
        <v>24</v>
      </c>
      <c r="I1852" t="s">
        <v>14</v>
      </c>
      <c r="J1852" t="s">
        <v>8640</v>
      </c>
      <c r="K1852" t="s">
        <v>764</v>
      </c>
      <c r="L1852" s="124">
        <v>45738</v>
      </c>
    </row>
    <row r="1853" spans="1:12" x14ac:dyDescent="0.25">
      <c r="A1853">
        <v>1852</v>
      </c>
      <c r="B1853" t="s">
        <v>9992</v>
      </c>
      <c r="C1853" s="14" t="s">
        <v>9222</v>
      </c>
      <c r="D1853" t="s">
        <v>9223</v>
      </c>
      <c r="E1853">
        <v>6</v>
      </c>
      <c r="F1853">
        <f>SUMIFS('DAILY RECORDS'!$E$2:$E$19978,'DAILY RECORDS'!$B$2:$B$19978,C1853,'DAILY RECORDS'!$G$2:$G$19978,"INWARD")</f>
        <v>0</v>
      </c>
      <c r="G1853">
        <f>SUMIFS('DAILY RECORDS'!$E$2:$E$19978,'DAILY RECORDS'!$B$2:$B$19978,C1853,'DAILY RECORDS'!$G$2:$G$19978,"OUTWARD")</f>
        <v>0</v>
      </c>
      <c r="H1853">
        <f t="shared" si="28"/>
        <v>6</v>
      </c>
      <c r="I1853" t="s">
        <v>14</v>
      </c>
      <c r="J1853" t="s">
        <v>8640</v>
      </c>
      <c r="K1853" t="s">
        <v>767</v>
      </c>
      <c r="L1853" s="124">
        <v>45738</v>
      </c>
    </row>
    <row r="1854" spans="1:12" x14ac:dyDescent="0.25">
      <c r="A1854">
        <v>1853</v>
      </c>
      <c r="B1854" t="s">
        <v>9992</v>
      </c>
      <c r="C1854" s="14" t="s">
        <v>9108</v>
      </c>
      <c r="D1854" t="s">
        <v>9109</v>
      </c>
      <c r="E1854">
        <v>3</v>
      </c>
      <c r="F1854">
        <f>SUMIFS('DAILY RECORDS'!$E$2:$E$19978,'DAILY RECORDS'!$B$2:$B$19978,C1854,'DAILY RECORDS'!$G$2:$G$19978,"INWARD")</f>
        <v>0</v>
      </c>
      <c r="G1854">
        <f>SUMIFS('DAILY RECORDS'!$E$2:$E$19978,'DAILY RECORDS'!$B$2:$B$19978,C1854,'DAILY RECORDS'!$G$2:$G$19978,"OUTWARD")</f>
        <v>0</v>
      </c>
      <c r="H1854">
        <f t="shared" si="28"/>
        <v>3</v>
      </c>
      <c r="I1854" t="s">
        <v>14</v>
      </c>
      <c r="J1854" t="s">
        <v>8640</v>
      </c>
      <c r="K1854" t="s">
        <v>55</v>
      </c>
      <c r="L1854" s="124">
        <v>45741</v>
      </c>
    </row>
    <row r="1855" spans="1:12" x14ac:dyDescent="0.25">
      <c r="A1855">
        <v>1854</v>
      </c>
      <c r="B1855" t="s">
        <v>9992</v>
      </c>
      <c r="C1855" s="14" t="s">
        <v>9122</v>
      </c>
      <c r="D1855" t="s">
        <v>9123</v>
      </c>
      <c r="E1855">
        <v>2</v>
      </c>
      <c r="F1855">
        <f>SUMIFS('DAILY RECORDS'!$E$2:$E$19978,'DAILY RECORDS'!$B$2:$B$19978,C1855,'DAILY RECORDS'!$G$2:$G$19978,"INWARD")</f>
        <v>0</v>
      </c>
      <c r="G1855">
        <f>SUMIFS('DAILY RECORDS'!$E$2:$E$19978,'DAILY RECORDS'!$B$2:$B$19978,C1855,'DAILY RECORDS'!$G$2:$G$19978,"OUTWARD")</f>
        <v>0</v>
      </c>
      <c r="H1855">
        <f t="shared" si="28"/>
        <v>2</v>
      </c>
      <c r="I1855" t="s">
        <v>14</v>
      </c>
      <c r="J1855" t="s">
        <v>8640</v>
      </c>
      <c r="K1855" t="s">
        <v>1021</v>
      </c>
      <c r="L1855" s="124">
        <v>45741</v>
      </c>
    </row>
    <row r="1856" spans="1:12" x14ac:dyDescent="0.25">
      <c r="A1856">
        <v>1855</v>
      </c>
      <c r="B1856" t="s">
        <v>9992</v>
      </c>
      <c r="C1856" s="14" t="s">
        <v>9110</v>
      </c>
      <c r="D1856" t="s">
        <v>9111</v>
      </c>
      <c r="E1856">
        <v>3</v>
      </c>
      <c r="F1856">
        <f>SUMIFS('DAILY RECORDS'!$E$2:$E$19978,'DAILY RECORDS'!$B$2:$B$19978,C1856,'DAILY RECORDS'!$G$2:$G$19978,"INWARD")</f>
        <v>0</v>
      </c>
      <c r="G1856">
        <f>SUMIFS('DAILY RECORDS'!$E$2:$E$19978,'DAILY RECORDS'!$B$2:$B$19978,C1856,'DAILY RECORDS'!$G$2:$G$19978,"OUTWARD")</f>
        <v>0</v>
      </c>
      <c r="H1856">
        <f t="shared" si="28"/>
        <v>3</v>
      </c>
      <c r="I1856" t="s">
        <v>14</v>
      </c>
      <c r="J1856" t="s">
        <v>8640</v>
      </c>
      <c r="K1856" t="s">
        <v>1344</v>
      </c>
      <c r="L1856" s="124">
        <v>45741</v>
      </c>
    </row>
    <row r="1857" spans="1:12" x14ac:dyDescent="0.25">
      <c r="A1857">
        <v>1856</v>
      </c>
      <c r="C1857" s="14" t="s">
        <v>9483</v>
      </c>
      <c r="D1857" t="s">
        <v>11436</v>
      </c>
      <c r="E1857">
        <v>4</v>
      </c>
      <c r="F1857">
        <f>SUMIFS('DAILY RECORDS'!$E$2:$E$19978,'DAILY RECORDS'!$B$2:$B$19978,C1857,'DAILY RECORDS'!$G$2:$G$19978,"INWARD")</f>
        <v>0</v>
      </c>
      <c r="G1857">
        <f>SUMIFS('DAILY RECORDS'!$E$2:$E$19978,'DAILY RECORDS'!$B$2:$B$19978,C1857,'DAILY RECORDS'!$G$2:$G$19978,"OUTWARD")</f>
        <v>0</v>
      </c>
      <c r="H1857">
        <f t="shared" si="28"/>
        <v>4</v>
      </c>
      <c r="I1857" t="s">
        <v>14</v>
      </c>
      <c r="J1857" t="s">
        <v>8640</v>
      </c>
      <c r="K1857" t="s">
        <v>761</v>
      </c>
      <c r="L1857" s="124">
        <v>45738</v>
      </c>
    </row>
    <row r="1858" spans="1:12" x14ac:dyDescent="0.25">
      <c r="A1858">
        <v>1857</v>
      </c>
      <c r="B1858" t="s">
        <v>9992</v>
      </c>
      <c r="C1858" s="14" t="s">
        <v>9120</v>
      </c>
      <c r="D1858" t="s">
        <v>9121</v>
      </c>
      <c r="E1858">
        <v>0</v>
      </c>
      <c r="F1858">
        <f>SUMIFS('DAILY RECORDS'!$E$2:$E$19978,'DAILY RECORDS'!$B$2:$B$19978,C1858,'DAILY RECORDS'!$G$2:$G$19978,"INWARD")</f>
        <v>0</v>
      </c>
      <c r="G1858">
        <f>SUMIFS('DAILY RECORDS'!$E$2:$E$19978,'DAILY RECORDS'!$B$2:$B$19978,C1858,'DAILY RECORDS'!$G$2:$G$19978,"OUTWARD")</f>
        <v>0</v>
      </c>
      <c r="H1858">
        <f t="shared" si="28"/>
        <v>0</v>
      </c>
      <c r="I1858" t="s">
        <v>14</v>
      </c>
      <c r="J1858" t="s">
        <v>8640</v>
      </c>
      <c r="K1858" t="s">
        <v>1017</v>
      </c>
      <c r="L1858" s="124">
        <v>45741</v>
      </c>
    </row>
    <row r="1859" spans="1:12" x14ac:dyDescent="0.25">
      <c r="A1859">
        <v>1858</v>
      </c>
      <c r="C1859" s="14" t="s">
        <v>9402</v>
      </c>
      <c r="D1859" t="s">
        <v>11437</v>
      </c>
      <c r="E1859">
        <v>4</v>
      </c>
      <c r="F1859">
        <f>SUMIFS('DAILY RECORDS'!$E$2:$E$19978,'DAILY RECORDS'!$B$2:$B$19978,C1859,'DAILY RECORDS'!$G$2:$G$19978,"INWARD")</f>
        <v>0</v>
      </c>
      <c r="G1859">
        <f>SUMIFS('DAILY RECORDS'!$E$2:$E$19978,'DAILY RECORDS'!$B$2:$B$19978,C1859,'DAILY RECORDS'!$G$2:$G$19978,"OUTWARD")</f>
        <v>0</v>
      </c>
      <c r="H1859">
        <f t="shared" ref="H1859:H1922" si="29">(E1859+F1859)-G1859</f>
        <v>4</v>
      </c>
      <c r="I1859" t="s">
        <v>14</v>
      </c>
      <c r="J1859" t="s">
        <v>8640</v>
      </c>
      <c r="K1859" t="s">
        <v>1017</v>
      </c>
      <c r="L1859" s="124">
        <v>45738</v>
      </c>
    </row>
    <row r="1860" spans="1:12" x14ac:dyDescent="0.25">
      <c r="A1860">
        <v>1859</v>
      </c>
      <c r="B1860" t="s">
        <v>9992</v>
      </c>
      <c r="C1860" s="14" t="s">
        <v>9140</v>
      </c>
      <c r="D1860" t="s">
        <v>9141</v>
      </c>
      <c r="E1860">
        <v>1</v>
      </c>
      <c r="F1860">
        <f>SUMIFS('DAILY RECORDS'!$E$2:$E$19978,'DAILY RECORDS'!$B$2:$B$19978,C1860,'DAILY RECORDS'!$G$2:$G$19978,"INWARD")</f>
        <v>0</v>
      </c>
      <c r="G1860">
        <f>SUMIFS('DAILY RECORDS'!$E$2:$E$19978,'DAILY RECORDS'!$B$2:$B$19978,C1860,'DAILY RECORDS'!$G$2:$G$19978,"OUTWARD")</f>
        <v>0</v>
      </c>
      <c r="H1860">
        <f t="shared" si="29"/>
        <v>1</v>
      </c>
      <c r="I1860" t="s">
        <v>14</v>
      </c>
      <c r="J1860" t="s">
        <v>8640</v>
      </c>
      <c r="K1860" t="s">
        <v>1009</v>
      </c>
      <c r="L1860" s="124">
        <v>45741</v>
      </c>
    </row>
    <row r="1861" spans="1:12" x14ac:dyDescent="0.25">
      <c r="A1861">
        <v>1860</v>
      </c>
      <c r="B1861" t="s">
        <v>9992</v>
      </c>
      <c r="C1861" s="14" t="s">
        <v>9142</v>
      </c>
      <c r="D1861" t="s">
        <v>9143</v>
      </c>
      <c r="E1861">
        <v>1</v>
      </c>
      <c r="F1861">
        <f>SUMIFS('DAILY RECORDS'!$E$2:$E$19978,'DAILY RECORDS'!$B$2:$B$19978,C1861,'DAILY RECORDS'!$G$2:$G$19978,"INWARD")</f>
        <v>0</v>
      </c>
      <c r="G1861">
        <f>SUMIFS('DAILY RECORDS'!$E$2:$E$19978,'DAILY RECORDS'!$B$2:$B$19978,C1861,'DAILY RECORDS'!$G$2:$G$19978,"OUTWARD")</f>
        <v>0</v>
      </c>
      <c r="H1861">
        <f t="shared" si="29"/>
        <v>1</v>
      </c>
      <c r="I1861" t="s">
        <v>14</v>
      </c>
      <c r="J1861" t="s">
        <v>8640</v>
      </c>
      <c r="K1861" t="s">
        <v>1012</v>
      </c>
      <c r="L1861" s="124">
        <v>45741</v>
      </c>
    </row>
    <row r="1862" spans="1:12" x14ac:dyDescent="0.25">
      <c r="A1862">
        <v>1861</v>
      </c>
      <c r="B1862" t="s">
        <v>9992</v>
      </c>
      <c r="C1862" s="14" t="s">
        <v>9030</v>
      </c>
      <c r="D1862" t="s">
        <v>9031</v>
      </c>
      <c r="E1862">
        <v>8</v>
      </c>
      <c r="F1862">
        <f>SUMIFS('DAILY RECORDS'!$E$2:$E$19978,'DAILY RECORDS'!$B$2:$B$19978,C1862,'DAILY RECORDS'!$G$2:$G$19978,"INWARD")</f>
        <v>0</v>
      </c>
      <c r="G1862">
        <f>SUMIFS('DAILY RECORDS'!$E$2:$E$19978,'DAILY RECORDS'!$B$2:$B$19978,C1862,'DAILY RECORDS'!$G$2:$G$19978,"OUTWARD")</f>
        <v>0</v>
      </c>
      <c r="H1862">
        <f t="shared" si="29"/>
        <v>8</v>
      </c>
      <c r="I1862" t="s">
        <v>25</v>
      </c>
      <c r="J1862" t="s">
        <v>8640</v>
      </c>
      <c r="K1862" t="s">
        <v>753</v>
      </c>
      <c r="L1862" s="124">
        <v>45741</v>
      </c>
    </row>
    <row r="1863" spans="1:12" x14ac:dyDescent="0.25">
      <c r="A1863">
        <v>1862</v>
      </c>
      <c r="B1863" t="s">
        <v>9992</v>
      </c>
      <c r="C1863" s="14" t="s">
        <v>9032</v>
      </c>
      <c r="D1863" t="s">
        <v>9033</v>
      </c>
      <c r="E1863">
        <v>8</v>
      </c>
      <c r="F1863">
        <f>SUMIFS('DAILY RECORDS'!$E$2:$E$19978,'DAILY RECORDS'!$B$2:$B$19978,C1863,'DAILY RECORDS'!$G$2:$G$19978,"INWARD")</f>
        <v>0</v>
      </c>
      <c r="G1863">
        <f>SUMIFS('DAILY RECORDS'!$E$2:$E$19978,'DAILY RECORDS'!$B$2:$B$19978,C1863,'DAILY RECORDS'!$G$2:$G$19978,"OUTWARD")</f>
        <v>0</v>
      </c>
      <c r="H1863">
        <f t="shared" si="29"/>
        <v>8</v>
      </c>
      <c r="I1863" t="s">
        <v>25</v>
      </c>
      <c r="J1863" t="s">
        <v>8640</v>
      </c>
      <c r="K1863" t="s">
        <v>756</v>
      </c>
      <c r="L1863" s="124">
        <v>45741</v>
      </c>
    </row>
    <row r="1864" spans="1:12" x14ac:dyDescent="0.25">
      <c r="A1864">
        <v>1863</v>
      </c>
      <c r="B1864" t="s">
        <v>9992</v>
      </c>
      <c r="C1864" s="14" t="s">
        <v>9184</v>
      </c>
      <c r="D1864" t="s">
        <v>9185</v>
      </c>
      <c r="E1864">
        <v>70</v>
      </c>
      <c r="F1864">
        <f>SUMIFS('DAILY RECORDS'!$E$2:$E$19978,'DAILY RECORDS'!$B$2:$B$19978,C1864,'DAILY RECORDS'!$G$2:$G$19978,"INWARD")</f>
        <v>0</v>
      </c>
      <c r="G1864">
        <f>SUMIFS('DAILY RECORDS'!$E$2:$E$19978,'DAILY RECORDS'!$B$2:$B$19978,C1864,'DAILY RECORDS'!$G$2:$G$19978,"OUTWARD")</f>
        <v>6</v>
      </c>
      <c r="H1864">
        <f t="shared" si="29"/>
        <v>64</v>
      </c>
      <c r="I1864" t="s">
        <v>14</v>
      </c>
      <c r="J1864" t="s">
        <v>8640</v>
      </c>
      <c r="K1864" t="s">
        <v>58</v>
      </c>
      <c r="L1864" s="124">
        <v>45741</v>
      </c>
    </row>
    <row r="1865" spans="1:12" x14ac:dyDescent="0.25">
      <c r="A1865">
        <v>1864</v>
      </c>
      <c r="B1865" t="s">
        <v>9992</v>
      </c>
      <c r="C1865" s="14" t="s">
        <v>9188</v>
      </c>
      <c r="D1865" t="s">
        <v>9189</v>
      </c>
      <c r="E1865">
        <v>49</v>
      </c>
      <c r="F1865">
        <f>SUMIFS('DAILY RECORDS'!$E$2:$E$19978,'DAILY RECORDS'!$B$2:$B$19978,C1865,'DAILY RECORDS'!$G$2:$G$19978,"INWARD")</f>
        <v>0</v>
      </c>
      <c r="G1865">
        <f>SUMIFS('DAILY RECORDS'!$E$2:$E$19978,'DAILY RECORDS'!$B$2:$B$19978,C1865,'DAILY RECORDS'!$G$2:$G$19978,"OUTWARD")</f>
        <v>0</v>
      </c>
      <c r="H1865">
        <f t="shared" si="29"/>
        <v>49</v>
      </c>
      <c r="I1865" t="s">
        <v>14</v>
      </c>
      <c r="J1865" t="s">
        <v>8640</v>
      </c>
      <c r="K1865" t="s">
        <v>736</v>
      </c>
      <c r="L1865" s="124">
        <v>45741</v>
      </c>
    </row>
    <row r="1866" spans="1:12" x14ac:dyDescent="0.25">
      <c r="A1866">
        <v>1865</v>
      </c>
      <c r="B1866" t="s">
        <v>9992</v>
      </c>
      <c r="C1866" s="14" t="s">
        <v>9186</v>
      </c>
      <c r="D1866" t="s">
        <v>9187</v>
      </c>
      <c r="E1866">
        <v>46</v>
      </c>
      <c r="F1866">
        <f>SUMIFS('DAILY RECORDS'!$E$2:$E$19978,'DAILY RECORDS'!$B$2:$B$19978,C1866,'DAILY RECORDS'!$G$2:$G$19978,"INWARD")</f>
        <v>0</v>
      </c>
      <c r="G1866">
        <f>SUMIFS('DAILY RECORDS'!$E$2:$E$19978,'DAILY RECORDS'!$B$2:$B$19978,C1866,'DAILY RECORDS'!$G$2:$G$19978,"OUTWARD")</f>
        <v>0</v>
      </c>
      <c r="H1866">
        <f t="shared" si="29"/>
        <v>46</v>
      </c>
      <c r="I1866" t="s">
        <v>14</v>
      </c>
      <c r="J1866" t="s">
        <v>8640</v>
      </c>
      <c r="K1866" t="s">
        <v>739</v>
      </c>
      <c r="L1866" s="124">
        <v>45741</v>
      </c>
    </row>
    <row r="1867" spans="1:12" x14ac:dyDescent="0.25">
      <c r="A1867">
        <v>1866</v>
      </c>
      <c r="B1867" t="s">
        <v>9992</v>
      </c>
      <c r="C1867" s="14" t="s">
        <v>9204</v>
      </c>
      <c r="D1867" t="s">
        <v>9205</v>
      </c>
      <c r="E1867">
        <v>5</v>
      </c>
      <c r="F1867">
        <f>SUMIFS('DAILY RECORDS'!$E$2:$E$19978,'DAILY RECORDS'!$B$2:$B$19978,C1867,'DAILY RECORDS'!$G$2:$G$19978,"INWARD")</f>
        <v>0</v>
      </c>
      <c r="G1867">
        <f>SUMIFS('DAILY RECORDS'!$E$2:$E$19978,'DAILY RECORDS'!$B$2:$B$19978,C1867,'DAILY RECORDS'!$G$2:$G$19978,"OUTWARD")</f>
        <v>0</v>
      </c>
      <c r="H1867">
        <f t="shared" si="29"/>
        <v>5</v>
      </c>
      <c r="I1867" t="s">
        <v>14</v>
      </c>
      <c r="J1867" t="s">
        <v>8640</v>
      </c>
      <c r="K1867" t="s">
        <v>730</v>
      </c>
      <c r="L1867" s="124">
        <v>45741</v>
      </c>
    </row>
    <row r="1868" spans="1:12" x14ac:dyDescent="0.25">
      <c r="A1868">
        <v>1867</v>
      </c>
      <c r="B1868" t="s">
        <v>9992</v>
      </c>
      <c r="C1868" s="14" t="s">
        <v>9414</v>
      </c>
      <c r="D1868" t="s">
        <v>9482</v>
      </c>
      <c r="E1868">
        <v>4</v>
      </c>
      <c r="F1868">
        <f>SUMIFS('DAILY RECORDS'!$E$2:$E$19978,'DAILY RECORDS'!$B$2:$B$19978,C1868,'DAILY RECORDS'!$G$2:$G$19978,"INWARD")</f>
        <v>0</v>
      </c>
      <c r="G1868">
        <f>SUMIFS('DAILY RECORDS'!$E$2:$E$19978,'DAILY RECORDS'!$B$2:$B$19978,C1868,'DAILY RECORDS'!$G$2:$G$19978,"OUTWARD")</f>
        <v>0</v>
      </c>
      <c r="H1868">
        <f t="shared" si="29"/>
        <v>4</v>
      </c>
      <c r="I1868" t="s">
        <v>14</v>
      </c>
      <c r="J1868" t="s">
        <v>8640</v>
      </c>
      <c r="K1868" t="s">
        <v>733</v>
      </c>
      <c r="L1868" s="124">
        <v>45741</v>
      </c>
    </row>
    <row r="1869" spans="1:12" x14ac:dyDescent="0.25">
      <c r="A1869">
        <v>1868</v>
      </c>
      <c r="B1869" t="s">
        <v>9992</v>
      </c>
      <c r="C1869" s="14" t="s">
        <v>9202</v>
      </c>
      <c r="D1869" t="s">
        <v>9203</v>
      </c>
      <c r="E1869">
        <v>6</v>
      </c>
      <c r="F1869">
        <f>SUMIFS('DAILY RECORDS'!$E$2:$E$19978,'DAILY RECORDS'!$B$2:$B$19978,C1869,'DAILY RECORDS'!$G$2:$G$19978,"INWARD")</f>
        <v>0</v>
      </c>
      <c r="G1869">
        <f>SUMIFS('DAILY RECORDS'!$E$2:$E$19978,'DAILY RECORDS'!$B$2:$B$19978,C1869,'DAILY RECORDS'!$G$2:$G$19978,"OUTWARD")</f>
        <v>0</v>
      </c>
      <c r="H1869">
        <f t="shared" si="29"/>
        <v>6</v>
      </c>
      <c r="I1869" t="s">
        <v>14</v>
      </c>
      <c r="J1869" t="s">
        <v>8640</v>
      </c>
      <c r="K1869" t="s">
        <v>1532</v>
      </c>
      <c r="L1869" s="124">
        <v>45741</v>
      </c>
    </row>
    <row r="1870" spans="1:12" x14ac:dyDescent="0.25">
      <c r="A1870">
        <v>1869</v>
      </c>
      <c r="B1870" t="s">
        <v>9992</v>
      </c>
      <c r="C1870" s="14" t="s">
        <v>9200</v>
      </c>
      <c r="D1870" t="s">
        <v>9201</v>
      </c>
      <c r="E1870">
        <v>14</v>
      </c>
      <c r="F1870">
        <f>SUMIFS('DAILY RECORDS'!$E$2:$E$19978,'DAILY RECORDS'!$B$2:$B$19978,C1870,'DAILY RECORDS'!$G$2:$G$19978,"INWARD")</f>
        <v>0</v>
      </c>
      <c r="G1870">
        <f>SUMIFS('DAILY RECORDS'!$E$2:$E$19978,'DAILY RECORDS'!$B$2:$B$19978,C1870,'DAILY RECORDS'!$G$2:$G$19978,"OUTWARD")</f>
        <v>0</v>
      </c>
      <c r="H1870">
        <f t="shared" si="29"/>
        <v>14</v>
      </c>
      <c r="I1870" t="s">
        <v>14</v>
      </c>
      <c r="J1870" t="s">
        <v>8640</v>
      </c>
      <c r="K1870" t="s">
        <v>1047</v>
      </c>
      <c r="L1870" s="124">
        <v>45741</v>
      </c>
    </row>
    <row r="1871" spans="1:12" x14ac:dyDescent="0.25">
      <c r="A1871">
        <v>1870</v>
      </c>
      <c r="B1871" t="s">
        <v>9992</v>
      </c>
      <c r="C1871" s="14" t="s">
        <v>9415</v>
      </c>
      <c r="D1871" t="s">
        <v>9481</v>
      </c>
      <c r="E1871">
        <v>4</v>
      </c>
      <c r="F1871">
        <f>SUMIFS('DAILY RECORDS'!$E$2:$E$19978,'DAILY RECORDS'!$B$2:$B$19978,C1871,'DAILY RECORDS'!$G$2:$G$19978,"INWARD")</f>
        <v>0</v>
      </c>
      <c r="G1871">
        <f>SUMIFS('DAILY RECORDS'!$E$2:$E$19978,'DAILY RECORDS'!$B$2:$B$19978,C1871,'DAILY RECORDS'!$G$2:$G$19978,"OUTWARD")</f>
        <v>0</v>
      </c>
      <c r="H1871">
        <f t="shared" si="29"/>
        <v>4</v>
      </c>
      <c r="I1871" t="s">
        <v>14</v>
      </c>
      <c r="J1871" t="s">
        <v>8640</v>
      </c>
      <c r="K1871" t="s">
        <v>1044</v>
      </c>
      <c r="L1871" s="124">
        <v>45741</v>
      </c>
    </row>
    <row r="1872" spans="1:12" x14ac:dyDescent="0.25">
      <c r="A1872">
        <v>1871</v>
      </c>
      <c r="B1872" t="s">
        <v>9992</v>
      </c>
      <c r="C1872" s="14" t="s">
        <v>9198</v>
      </c>
      <c r="D1872" t="s">
        <v>9199</v>
      </c>
      <c r="E1872">
        <v>14</v>
      </c>
      <c r="F1872">
        <f>SUMIFS('DAILY RECORDS'!$E$2:$E$19978,'DAILY RECORDS'!$B$2:$B$19978,C1872,'DAILY RECORDS'!$G$2:$G$19978,"INWARD")</f>
        <v>0</v>
      </c>
      <c r="G1872">
        <f>SUMIFS('DAILY RECORDS'!$E$2:$E$19978,'DAILY RECORDS'!$B$2:$B$19978,C1872,'DAILY RECORDS'!$G$2:$G$19978,"OUTWARD")</f>
        <v>0</v>
      </c>
      <c r="H1872">
        <f t="shared" si="29"/>
        <v>14</v>
      </c>
      <c r="I1872" t="s">
        <v>14</v>
      </c>
      <c r="J1872" t="s">
        <v>8640</v>
      </c>
      <c r="K1872" t="s">
        <v>1406</v>
      </c>
      <c r="L1872" s="124">
        <v>45741</v>
      </c>
    </row>
    <row r="1873" spans="1:12" x14ac:dyDescent="0.25">
      <c r="A1873">
        <v>1872</v>
      </c>
      <c r="B1873" t="s">
        <v>9992</v>
      </c>
      <c r="C1873" s="14" t="s">
        <v>10465</v>
      </c>
      <c r="D1873" t="s">
        <v>9062</v>
      </c>
      <c r="E1873">
        <v>9</v>
      </c>
      <c r="F1873">
        <f>SUMIFS('DAILY RECORDS'!$E$2:$E$19978,'DAILY RECORDS'!$B$2:$B$19978,C1873,'DAILY RECORDS'!$G$2:$G$19978,"INWARD")</f>
        <v>2</v>
      </c>
      <c r="G1873">
        <f>SUMIFS('DAILY RECORDS'!$E$2:$E$19978,'DAILY RECORDS'!$B$2:$B$19978,C1873,'DAILY RECORDS'!$G$2:$G$19978,"OUTWARD")</f>
        <v>2</v>
      </c>
      <c r="H1873">
        <f t="shared" si="29"/>
        <v>9</v>
      </c>
      <c r="I1873" t="s">
        <v>14</v>
      </c>
      <c r="J1873" t="s">
        <v>8640</v>
      </c>
      <c r="K1873" t="s">
        <v>62</v>
      </c>
      <c r="L1873" s="124">
        <v>45741</v>
      </c>
    </row>
    <row r="1874" spans="1:12" x14ac:dyDescent="0.25">
      <c r="A1874">
        <v>1873</v>
      </c>
      <c r="B1874" t="s">
        <v>9992</v>
      </c>
      <c r="C1874" s="14" t="s">
        <v>10466</v>
      </c>
      <c r="D1874" t="s">
        <v>9063</v>
      </c>
      <c r="E1874">
        <v>6</v>
      </c>
      <c r="F1874">
        <f>SUMIFS('DAILY RECORDS'!$E$2:$E$19978,'DAILY RECORDS'!$B$2:$B$19978,C1874,'DAILY RECORDS'!$G$2:$G$19978,"INWARD")</f>
        <v>0</v>
      </c>
      <c r="G1874">
        <f>SUMIFS('DAILY RECORDS'!$E$2:$E$19978,'DAILY RECORDS'!$B$2:$B$19978,C1874,'DAILY RECORDS'!$G$2:$G$19978,"OUTWARD")</f>
        <v>1</v>
      </c>
      <c r="H1874">
        <f t="shared" si="29"/>
        <v>5</v>
      </c>
      <c r="I1874" t="s">
        <v>14</v>
      </c>
      <c r="J1874" t="s">
        <v>8640</v>
      </c>
      <c r="K1874" t="s">
        <v>144</v>
      </c>
      <c r="L1874" s="124">
        <v>45741</v>
      </c>
    </row>
    <row r="1875" spans="1:12" x14ac:dyDescent="0.25">
      <c r="A1875">
        <v>1874</v>
      </c>
      <c r="B1875" t="s">
        <v>9992</v>
      </c>
      <c r="C1875" s="14" t="s">
        <v>9082</v>
      </c>
      <c r="D1875" t="s">
        <v>9083</v>
      </c>
      <c r="E1875">
        <v>9</v>
      </c>
      <c r="F1875">
        <f>SUMIFS('DAILY RECORDS'!$E$2:$E$19978,'DAILY RECORDS'!$B$2:$B$19978,C1875,'DAILY RECORDS'!$G$2:$G$19978,"INWARD")</f>
        <v>0</v>
      </c>
      <c r="G1875">
        <f>SUMIFS('DAILY RECORDS'!$E$2:$E$19978,'DAILY RECORDS'!$B$2:$B$19978,C1875,'DAILY RECORDS'!$G$2:$G$19978,"OUTWARD")</f>
        <v>2</v>
      </c>
      <c r="H1875">
        <f t="shared" si="29"/>
        <v>7</v>
      </c>
      <c r="I1875" t="s">
        <v>14</v>
      </c>
      <c r="J1875" t="s">
        <v>8640</v>
      </c>
      <c r="K1875" t="s">
        <v>1095</v>
      </c>
      <c r="L1875" s="124">
        <v>45741</v>
      </c>
    </row>
    <row r="1876" spans="1:12" x14ac:dyDescent="0.25">
      <c r="A1876">
        <v>1875</v>
      </c>
      <c r="B1876" t="s">
        <v>9992</v>
      </c>
      <c r="C1876" s="14" t="s">
        <v>9084</v>
      </c>
      <c r="D1876" t="s">
        <v>9085</v>
      </c>
      <c r="E1876">
        <v>2</v>
      </c>
      <c r="F1876">
        <f>SUMIFS('DAILY RECORDS'!$E$2:$E$19978,'DAILY RECORDS'!$B$2:$B$19978,C1876,'DAILY RECORDS'!$G$2:$G$19978,"INWARD")</f>
        <v>0</v>
      </c>
      <c r="G1876">
        <f>SUMIFS('DAILY RECORDS'!$E$2:$E$19978,'DAILY RECORDS'!$B$2:$B$19978,C1876,'DAILY RECORDS'!$G$2:$G$19978,"OUTWARD")</f>
        <v>2</v>
      </c>
      <c r="H1876">
        <f t="shared" si="29"/>
        <v>0</v>
      </c>
      <c r="I1876" t="s">
        <v>14</v>
      </c>
      <c r="J1876" t="s">
        <v>8640</v>
      </c>
      <c r="K1876" t="s">
        <v>1585</v>
      </c>
      <c r="L1876" s="124">
        <v>45741</v>
      </c>
    </row>
    <row r="1877" spans="1:12" x14ac:dyDescent="0.25">
      <c r="A1877">
        <v>1876</v>
      </c>
      <c r="B1877" t="s">
        <v>9992</v>
      </c>
      <c r="C1877" s="14" t="s">
        <v>9226</v>
      </c>
      <c r="D1877" t="s">
        <v>9227</v>
      </c>
      <c r="E1877">
        <v>5</v>
      </c>
      <c r="F1877">
        <f>SUMIFS('DAILY RECORDS'!$E$2:$E$19978,'DAILY RECORDS'!$B$2:$B$19978,C1877,'DAILY RECORDS'!$G$2:$G$19978,"INWARD")</f>
        <v>0</v>
      </c>
      <c r="G1877">
        <f>SUMIFS('DAILY RECORDS'!$E$2:$E$19978,'DAILY RECORDS'!$B$2:$B$19978,C1877,'DAILY RECORDS'!$G$2:$G$19978,"OUTWARD")</f>
        <v>8</v>
      </c>
      <c r="H1877">
        <f t="shared" si="29"/>
        <v>-3</v>
      </c>
      <c r="I1877" t="s">
        <v>14</v>
      </c>
      <c r="J1877" t="s">
        <v>8640</v>
      </c>
      <c r="K1877" t="s">
        <v>1451</v>
      </c>
      <c r="L1877" s="124">
        <v>45741</v>
      </c>
    </row>
    <row r="1878" spans="1:12" x14ac:dyDescent="0.25">
      <c r="A1878">
        <v>1877</v>
      </c>
      <c r="B1878" t="s">
        <v>9992</v>
      </c>
      <c r="C1878" s="14" t="s">
        <v>10232</v>
      </c>
      <c r="D1878" t="s">
        <v>9049</v>
      </c>
      <c r="E1878">
        <v>58</v>
      </c>
      <c r="F1878">
        <f>SUMIFS('DAILY RECORDS'!$E$2:$E$19978,'DAILY RECORDS'!$B$2:$B$19978,C1878,'DAILY RECORDS'!$G$2:$G$19978,"INWARD")</f>
        <v>42</v>
      </c>
      <c r="G1878">
        <f>SUMIFS('DAILY RECORDS'!$E$2:$E$19978,'DAILY RECORDS'!$B$2:$B$19978,C1878,'DAILY RECORDS'!$G$2:$G$19978,"OUTWARD")</f>
        <v>48</v>
      </c>
      <c r="H1878">
        <f t="shared" si="29"/>
        <v>52</v>
      </c>
      <c r="I1878" t="s">
        <v>14</v>
      </c>
      <c r="J1878" t="s">
        <v>8640</v>
      </c>
      <c r="K1878" t="s">
        <v>65</v>
      </c>
      <c r="L1878" s="124">
        <v>45741</v>
      </c>
    </row>
    <row r="1879" spans="1:12" x14ac:dyDescent="0.25">
      <c r="A1879">
        <v>1878</v>
      </c>
      <c r="B1879" t="s">
        <v>9992</v>
      </c>
      <c r="C1879" s="14" t="s">
        <v>10231</v>
      </c>
      <c r="D1879" t="s">
        <v>9048</v>
      </c>
      <c r="E1879">
        <v>34</v>
      </c>
      <c r="F1879">
        <f>SUMIFS('DAILY RECORDS'!$E$2:$E$19978,'DAILY RECORDS'!$B$2:$B$19978,C1879,'DAILY RECORDS'!$G$2:$G$19978,"INWARD")</f>
        <v>70</v>
      </c>
      <c r="G1879">
        <f>SUMIFS('DAILY RECORDS'!$E$2:$E$19978,'DAILY RECORDS'!$B$2:$B$19978,C1879,'DAILY RECORDS'!$G$2:$G$19978,"OUTWARD")</f>
        <v>60</v>
      </c>
      <c r="H1879">
        <f t="shared" si="29"/>
        <v>44</v>
      </c>
      <c r="I1879" t="s">
        <v>14</v>
      </c>
      <c r="J1879" t="s">
        <v>8640</v>
      </c>
      <c r="K1879" t="s">
        <v>781</v>
      </c>
      <c r="L1879" s="124">
        <v>45741</v>
      </c>
    </row>
    <row r="1880" spans="1:12" x14ac:dyDescent="0.25">
      <c r="A1880">
        <v>1879</v>
      </c>
      <c r="B1880" t="s">
        <v>9992</v>
      </c>
      <c r="C1880" s="14" t="s">
        <v>10244</v>
      </c>
      <c r="D1880" t="s">
        <v>9047</v>
      </c>
      <c r="E1880">
        <v>45</v>
      </c>
      <c r="F1880">
        <f>SUMIFS('DAILY RECORDS'!$E$2:$E$19978,'DAILY RECORDS'!$B$2:$B$19978,C1880,'DAILY RECORDS'!$G$2:$G$19978,"INWARD")</f>
        <v>0</v>
      </c>
      <c r="G1880">
        <f>SUMIFS('DAILY RECORDS'!$E$2:$E$19978,'DAILY RECORDS'!$B$2:$B$19978,C1880,'DAILY RECORDS'!$G$2:$G$19978,"OUTWARD")</f>
        <v>14</v>
      </c>
      <c r="H1880">
        <f t="shared" si="29"/>
        <v>31</v>
      </c>
      <c r="I1880" t="s">
        <v>14</v>
      </c>
      <c r="J1880" t="s">
        <v>8640</v>
      </c>
      <c r="K1880" t="s">
        <v>92</v>
      </c>
      <c r="L1880" s="124">
        <v>45741</v>
      </c>
    </row>
    <row r="1881" spans="1:12" x14ac:dyDescent="0.25">
      <c r="A1881">
        <v>1880</v>
      </c>
      <c r="B1881" t="s">
        <v>9992</v>
      </c>
      <c r="C1881" s="14" t="s">
        <v>10243</v>
      </c>
      <c r="D1881" t="s">
        <v>9046</v>
      </c>
      <c r="E1881">
        <v>36</v>
      </c>
      <c r="F1881">
        <f>SUMIFS('DAILY RECORDS'!$E$2:$E$19978,'DAILY RECORDS'!$B$2:$B$19978,C1881,'DAILY RECORDS'!$G$2:$G$19978,"INWARD")</f>
        <v>0</v>
      </c>
      <c r="G1881">
        <f>SUMIFS('DAILY RECORDS'!$E$2:$E$19978,'DAILY RECORDS'!$B$2:$B$19978,C1881,'DAILY RECORDS'!$G$2:$G$19978,"OUTWARD")</f>
        <v>18</v>
      </c>
      <c r="H1881">
        <f t="shared" si="29"/>
        <v>18</v>
      </c>
      <c r="I1881" t="s">
        <v>14</v>
      </c>
      <c r="J1881" t="s">
        <v>8640</v>
      </c>
      <c r="K1881" t="s">
        <v>786</v>
      </c>
      <c r="L1881" s="124">
        <v>45741</v>
      </c>
    </row>
    <row r="1882" spans="1:12" x14ac:dyDescent="0.25">
      <c r="A1882">
        <v>1881</v>
      </c>
      <c r="B1882" t="s">
        <v>9992</v>
      </c>
      <c r="C1882" s="14" t="s">
        <v>10801</v>
      </c>
      <c r="D1882" t="s">
        <v>9045</v>
      </c>
      <c r="E1882">
        <v>10</v>
      </c>
      <c r="F1882">
        <f>SUMIFS('DAILY RECORDS'!$E$2:$E$19978,'DAILY RECORDS'!$B$2:$B$19978,C1882,'DAILY RECORDS'!$G$2:$G$19978,"INWARD")</f>
        <v>88</v>
      </c>
      <c r="G1882">
        <f>SUMIFS('DAILY RECORDS'!$E$2:$E$19978,'DAILY RECORDS'!$B$2:$B$19978,C1882,'DAILY RECORDS'!$G$2:$G$19978,"OUTWARD")</f>
        <v>46</v>
      </c>
      <c r="H1882">
        <f t="shared" si="29"/>
        <v>52</v>
      </c>
      <c r="I1882" t="s">
        <v>14</v>
      </c>
      <c r="J1882" t="s">
        <v>8640</v>
      </c>
      <c r="K1882" t="s">
        <v>77</v>
      </c>
      <c r="L1882" s="124">
        <v>45741</v>
      </c>
    </row>
    <row r="1883" spans="1:12" x14ac:dyDescent="0.25">
      <c r="A1883">
        <v>1882</v>
      </c>
      <c r="B1883" t="s">
        <v>9992</v>
      </c>
      <c r="C1883" s="14" t="s">
        <v>9042</v>
      </c>
      <c r="D1883" t="s">
        <v>9043</v>
      </c>
      <c r="E1883">
        <v>2</v>
      </c>
      <c r="F1883">
        <f>SUMIFS('DAILY RECORDS'!$E$2:$E$19978,'DAILY RECORDS'!$B$2:$B$19978,C1883,'DAILY RECORDS'!$G$2:$G$19978,"INWARD")</f>
        <v>0</v>
      </c>
      <c r="G1883">
        <f>SUMIFS('DAILY RECORDS'!$E$2:$E$19978,'DAILY RECORDS'!$B$2:$B$19978,C1883,'DAILY RECORDS'!$G$2:$G$19978,"OUTWARD")</f>
        <v>0</v>
      </c>
      <c r="H1883">
        <f t="shared" si="29"/>
        <v>2</v>
      </c>
      <c r="I1883" t="s">
        <v>14</v>
      </c>
      <c r="J1883" t="s">
        <v>8640</v>
      </c>
      <c r="K1883" t="s">
        <v>791</v>
      </c>
      <c r="L1883" s="124">
        <v>45741</v>
      </c>
    </row>
    <row r="1884" spans="1:12" x14ac:dyDescent="0.25">
      <c r="A1884">
        <v>1883</v>
      </c>
      <c r="B1884" t="s">
        <v>9992</v>
      </c>
      <c r="C1884" s="14" t="s">
        <v>10800</v>
      </c>
      <c r="D1884" t="s">
        <v>9044</v>
      </c>
      <c r="E1884">
        <v>16</v>
      </c>
      <c r="F1884">
        <f>SUMIFS('DAILY RECORDS'!$E$2:$E$19978,'DAILY RECORDS'!$B$2:$B$19978,C1884,'DAILY RECORDS'!$G$2:$G$19978,"INWARD")</f>
        <v>84</v>
      </c>
      <c r="G1884">
        <f>SUMIFS('DAILY RECORDS'!$E$2:$E$19978,'DAILY RECORDS'!$B$2:$B$19978,C1884,'DAILY RECORDS'!$G$2:$G$19978,"OUTWARD")</f>
        <v>46</v>
      </c>
      <c r="H1884">
        <f t="shared" si="29"/>
        <v>54</v>
      </c>
      <c r="I1884" t="s">
        <v>14</v>
      </c>
      <c r="J1884" t="s">
        <v>8640</v>
      </c>
      <c r="K1884" t="s">
        <v>794</v>
      </c>
      <c r="L1884" s="124">
        <v>45741</v>
      </c>
    </row>
    <row r="1885" spans="1:12" x14ac:dyDescent="0.25">
      <c r="A1885">
        <v>1884</v>
      </c>
      <c r="B1885" t="s">
        <v>9992</v>
      </c>
      <c r="C1885" s="14" t="s">
        <v>10273</v>
      </c>
      <c r="D1885" t="s">
        <v>9050</v>
      </c>
      <c r="E1885">
        <v>30</v>
      </c>
      <c r="F1885">
        <f>SUMIFS('DAILY RECORDS'!$E$2:$E$19978,'DAILY RECORDS'!$B$2:$B$19978,C1885,'DAILY RECORDS'!$G$2:$G$19978,"INWARD")</f>
        <v>0</v>
      </c>
      <c r="G1885">
        <f>SUMIFS('DAILY RECORDS'!$E$2:$E$19978,'DAILY RECORDS'!$B$2:$B$19978,C1885,'DAILY RECORDS'!$G$2:$G$19978,"OUTWARD")</f>
        <v>10</v>
      </c>
      <c r="H1885">
        <f t="shared" si="29"/>
        <v>20</v>
      </c>
      <c r="I1885" t="s">
        <v>14</v>
      </c>
      <c r="J1885" t="s">
        <v>8640</v>
      </c>
      <c r="K1885" t="s">
        <v>1131</v>
      </c>
      <c r="L1885" s="124">
        <v>45741</v>
      </c>
    </row>
    <row r="1886" spans="1:12" x14ac:dyDescent="0.25">
      <c r="A1886">
        <v>1885</v>
      </c>
      <c r="B1886" t="s">
        <v>9992</v>
      </c>
      <c r="C1886" s="14" t="s">
        <v>9064</v>
      </c>
      <c r="D1886" t="s">
        <v>9065</v>
      </c>
      <c r="E1886">
        <v>8</v>
      </c>
      <c r="F1886">
        <f>SUMIFS('DAILY RECORDS'!$E$2:$E$19978,'DAILY RECORDS'!$B$2:$B$19978,C1886,'DAILY RECORDS'!$G$2:$G$19978,"INWARD")</f>
        <v>0</v>
      </c>
      <c r="G1886">
        <f>SUMIFS('DAILY RECORDS'!$E$2:$E$19978,'DAILY RECORDS'!$B$2:$B$19978,C1886,'DAILY RECORDS'!$G$2:$G$19978,"OUTWARD")</f>
        <v>0</v>
      </c>
      <c r="H1886">
        <f t="shared" si="29"/>
        <v>8</v>
      </c>
      <c r="I1886" t="s">
        <v>14</v>
      </c>
      <c r="J1886" t="s">
        <v>8640</v>
      </c>
      <c r="K1886" t="s">
        <v>1134</v>
      </c>
      <c r="L1886" s="124">
        <v>45741</v>
      </c>
    </row>
    <row r="1887" spans="1:12" x14ac:dyDescent="0.25">
      <c r="A1887">
        <v>1886</v>
      </c>
      <c r="B1887" t="s">
        <v>9992</v>
      </c>
      <c r="C1887" s="14" t="s">
        <v>10274</v>
      </c>
      <c r="D1887" t="s">
        <v>9051</v>
      </c>
      <c r="E1887">
        <v>25</v>
      </c>
      <c r="F1887">
        <f>SUMIFS('DAILY RECORDS'!$E$2:$E$19978,'DAILY RECORDS'!$B$2:$B$19978,C1887,'DAILY RECORDS'!$G$2:$G$19978,"INWARD")</f>
        <v>0</v>
      </c>
      <c r="G1887">
        <f>SUMIFS('DAILY RECORDS'!$E$2:$E$19978,'DAILY RECORDS'!$B$2:$B$19978,C1887,'DAILY RECORDS'!$G$2:$G$19978,"OUTWARD")</f>
        <v>16</v>
      </c>
      <c r="H1887">
        <f t="shared" si="29"/>
        <v>9</v>
      </c>
      <c r="I1887" t="s">
        <v>14</v>
      </c>
      <c r="J1887" t="s">
        <v>8640</v>
      </c>
      <c r="K1887" t="s">
        <v>1106</v>
      </c>
      <c r="L1887" s="124">
        <v>45741</v>
      </c>
    </row>
    <row r="1888" spans="1:12" x14ac:dyDescent="0.25">
      <c r="A1888">
        <v>1887</v>
      </c>
      <c r="B1888" t="s">
        <v>9992</v>
      </c>
      <c r="C1888" s="14" t="s">
        <v>10159</v>
      </c>
      <c r="D1888" t="s">
        <v>9034</v>
      </c>
      <c r="E1888">
        <v>59</v>
      </c>
      <c r="F1888">
        <f>SUMIFS('DAILY RECORDS'!$E$2:$E$19978,'DAILY RECORDS'!$B$2:$B$19978,C1888,'DAILY RECORDS'!$G$2:$G$19978,"INWARD")</f>
        <v>0</v>
      </c>
      <c r="G1888">
        <f>SUMIFS('DAILY RECORDS'!$E$2:$E$19978,'DAILY RECORDS'!$B$2:$B$19978,C1888,'DAILY RECORDS'!$G$2:$G$19978,"OUTWARD")</f>
        <v>16</v>
      </c>
      <c r="H1888">
        <f t="shared" si="29"/>
        <v>43</v>
      </c>
      <c r="I1888" t="s">
        <v>14</v>
      </c>
      <c r="J1888" t="s">
        <v>8640</v>
      </c>
      <c r="K1888" t="s">
        <v>178</v>
      </c>
      <c r="L1888" s="124">
        <v>45741</v>
      </c>
    </row>
    <row r="1889" spans="1:12" x14ac:dyDescent="0.25">
      <c r="A1889">
        <v>1888</v>
      </c>
      <c r="B1889" t="s">
        <v>9992</v>
      </c>
      <c r="C1889" s="14" t="s">
        <v>10160</v>
      </c>
      <c r="D1889" t="s">
        <v>9035</v>
      </c>
      <c r="E1889">
        <v>37</v>
      </c>
      <c r="F1889">
        <f>SUMIFS('DAILY RECORDS'!$E$2:$E$19978,'DAILY RECORDS'!$B$2:$B$19978,C1889,'DAILY RECORDS'!$G$2:$G$19978,"INWARD")</f>
        <v>1</v>
      </c>
      <c r="G1889">
        <f>SUMIFS('DAILY RECORDS'!$E$2:$E$19978,'DAILY RECORDS'!$B$2:$B$19978,C1889,'DAILY RECORDS'!$G$2:$G$19978,"OUTWARD")</f>
        <v>12</v>
      </c>
      <c r="H1889">
        <f t="shared" si="29"/>
        <v>26</v>
      </c>
      <c r="I1889" t="s">
        <v>14</v>
      </c>
      <c r="J1889" t="s">
        <v>8640</v>
      </c>
      <c r="K1889" t="s">
        <v>490</v>
      </c>
      <c r="L1889" s="124">
        <v>45741</v>
      </c>
    </row>
    <row r="1890" spans="1:12" x14ac:dyDescent="0.25">
      <c r="A1890">
        <v>1889</v>
      </c>
      <c r="B1890" t="s">
        <v>9992</v>
      </c>
      <c r="C1890" s="14" t="s">
        <v>10183</v>
      </c>
      <c r="D1890" t="s">
        <v>2825</v>
      </c>
      <c r="E1890">
        <v>87</v>
      </c>
      <c r="F1890">
        <f>SUMIFS('DAILY RECORDS'!$E$2:$E$19978,'DAILY RECORDS'!$B$2:$B$19978,C1890,'DAILY RECORDS'!$G$2:$G$19978,"INWARD")</f>
        <v>134</v>
      </c>
      <c r="G1890">
        <f>SUMIFS('DAILY RECORDS'!$E$2:$E$19978,'DAILY RECORDS'!$B$2:$B$19978,C1890,'DAILY RECORDS'!$G$2:$G$19978,"OUTWARD")</f>
        <v>191</v>
      </c>
      <c r="H1890">
        <f t="shared" si="29"/>
        <v>30</v>
      </c>
      <c r="I1890" t="s">
        <v>14</v>
      </c>
      <c r="J1890" t="s">
        <v>8640</v>
      </c>
      <c r="K1890" t="s">
        <v>68</v>
      </c>
      <c r="L1890" s="124">
        <v>45741</v>
      </c>
    </row>
    <row r="1891" spans="1:12" x14ac:dyDescent="0.25">
      <c r="A1891">
        <v>1890</v>
      </c>
      <c r="B1891" t="s">
        <v>9992</v>
      </c>
      <c r="C1891" s="14" t="s">
        <v>10184</v>
      </c>
      <c r="D1891" t="s">
        <v>2826</v>
      </c>
      <c r="E1891">
        <v>90</v>
      </c>
      <c r="F1891">
        <f>SUMIFS('DAILY RECORDS'!$E$2:$E$19978,'DAILY RECORDS'!$B$2:$B$19978,C1891,'DAILY RECORDS'!$G$2:$G$19978,"INWARD")</f>
        <v>137</v>
      </c>
      <c r="G1891">
        <f>SUMIFS('DAILY RECORDS'!$E$2:$E$19978,'DAILY RECORDS'!$B$2:$B$19978,C1891,'DAILY RECORDS'!$G$2:$G$19978,"OUTWARD")</f>
        <v>195</v>
      </c>
      <c r="H1891">
        <f t="shared" si="29"/>
        <v>32</v>
      </c>
      <c r="I1891" t="s">
        <v>14</v>
      </c>
      <c r="J1891" t="s">
        <v>8640</v>
      </c>
      <c r="K1891" t="s">
        <v>96</v>
      </c>
      <c r="L1891" s="124">
        <v>45741</v>
      </c>
    </row>
    <row r="1892" spans="1:12" x14ac:dyDescent="0.25">
      <c r="A1892">
        <v>1891</v>
      </c>
      <c r="B1892" t="s">
        <v>9992</v>
      </c>
      <c r="C1892" s="14" t="s">
        <v>10236</v>
      </c>
      <c r="D1892" t="s">
        <v>9053</v>
      </c>
      <c r="E1892">
        <v>31</v>
      </c>
      <c r="F1892">
        <f>SUMIFS('DAILY RECORDS'!$E$2:$E$19978,'DAILY RECORDS'!$B$2:$B$19978,C1892,'DAILY RECORDS'!$G$2:$G$19978,"INWARD")</f>
        <v>39</v>
      </c>
      <c r="G1892">
        <f>SUMIFS('DAILY RECORDS'!$E$2:$E$19978,'DAILY RECORDS'!$B$2:$B$19978,C1892,'DAILY RECORDS'!$G$2:$G$19978,"OUTWARD")</f>
        <v>35</v>
      </c>
      <c r="H1892">
        <f t="shared" si="29"/>
        <v>35</v>
      </c>
      <c r="I1892" t="s">
        <v>14</v>
      </c>
      <c r="J1892" t="s">
        <v>8640</v>
      </c>
      <c r="K1892" t="s">
        <v>95</v>
      </c>
      <c r="L1892" s="124">
        <v>45741</v>
      </c>
    </row>
    <row r="1893" spans="1:12" x14ac:dyDescent="0.25">
      <c r="A1893">
        <v>1892</v>
      </c>
      <c r="B1893" t="s">
        <v>9992</v>
      </c>
      <c r="C1893" s="14" t="s">
        <v>10235</v>
      </c>
      <c r="D1893" t="s">
        <v>9052</v>
      </c>
      <c r="E1893">
        <v>36</v>
      </c>
      <c r="F1893">
        <f>SUMIFS('DAILY RECORDS'!$E$2:$E$19978,'DAILY RECORDS'!$B$2:$B$19978,C1893,'DAILY RECORDS'!$G$2:$G$19978,"INWARD")</f>
        <v>39</v>
      </c>
      <c r="G1893">
        <f>SUMIFS('DAILY RECORDS'!$E$2:$E$19978,'DAILY RECORDS'!$B$2:$B$19978,C1893,'DAILY RECORDS'!$G$2:$G$19978,"OUTWARD")</f>
        <v>31</v>
      </c>
      <c r="H1893">
        <f t="shared" si="29"/>
        <v>44</v>
      </c>
      <c r="I1893" t="s">
        <v>14</v>
      </c>
      <c r="J1893" t="s">
        <v>8640</v>
      </c>
      <c r="K1893" t="s">
        <v>591</v>
      </c>
      <c r="L1893" s="124">
        <v>45741</v>
      </c>
    </row>
    <row r="1894" spans="1:12" x14ac:dyDescent="0.25">
      <c r="A1894">
        <v>1893</v>
      </c>
      <c r="B1894" t="s">
        <v>9992</v>
      </c>
      <c r="C1894" s="14" t="s">
        <v>9054</v>
      </c>
      <c r="D1894" t="s">
        <v>9055</v>
      </c>
      <c r="E1894">
        <v>16</v>
      </c>
      <c r="F1894">
        <f>SUMIFS('DAILY RECORDS'!$E$2:$E$19978,'DAILY RECORDS'!$B$2:$B$19978,C1894,'DAILY RECORDS'!$G$2:$G$19978,"INWARD")</f>
        <v>0</v>
      </c>
      <c r="G1894">
        <f>SUMIFS('DAILY RECORDS'!$E$2:$E$19978,'DAILY RECORDS'!$B$2:$B$19978,C1894,'DAILY RECORDS'!$G$2:$G$19978,"OUTWARD")</f>
        <v>0</v>
      </c>
      <c r="H1894">
        <f t="shared" si="29"/>
        <v>16</v>
      </c>
      <c r="I1894" t="s">
        <v>14</v>
      </c>
      <c r="J1894" t="s">
        <v>8640</v>
      </c>
      <c r="K1894" t="s">
        <v>582</v>
      </c>
      <c r="L1894" s="124">
        <v>45741</v>
      </c>
    </row>
    <row r="1895" spans="1:12" x14ac:dyDescent="0.25">
      <c r="A1895">
        <v>1894</v>
      </c>
      <c r="B1895" t="s">
        <v>9992</v>
      </c>
      <c r="C1895" s="14" t="s">
        <v>9056</v>
      </c>
      <c r="D1895" t="s">
        <v>9057</v>
      </c>
      <c r="E1895">
        <v>16</v>
      </c>
      <c r="F1895">
        <f>SUMIFS('DAILY RECORDS'!$E$2:$E$19978,'DAILY RECORDS'!$B$2:$B$19978,C1895,'DAILY RECORDS'!$G$2:$G$19978,"INWARD")</f>
        <v>0</v>
      </c>
      <c r="G1895">
        <f>SUMIFS('DAILY RECORDS'!$E$2:$E$19978,'DAILY RECORDS'!$B$2:$B$19978,C1895,'DAILY RECORDS'!$G$2:$G$19978,"OUTWARD")</f>
        <v>0</v>
      </c>
      <c r="H1895">
        <f t="shared" si="29"/>
        <v>16</v>
      </c>
      <c r="I1895" t="s">
        <v>14</v>
      </c>
      <c r="J1895" t="s">
        <v>8640</v>
      </c>
      <c r="K1895" t="s">
        <v>585</v>
      </c>
      <c r="L1895" s="124">
        <v>45741</v>
      </c>
    </row>
    <row r="1896" spans="1:12" x14ac:dyDescent="0.25">
      <c r="A1896">
        <v>1895</v>
      </c>
      <c r="B1896" t="s">
        <v>9992</v>
      </c>
      <c r="C1896" s="14" t="s">
        <v>9245</v>
      </c>
      <c r="D1896" t="s">
        <v>9246</v>
      </c>
      <c r="E1896">
        <v>10</v>
      </c>
      <c r="F1896">
        <f>SUMIFS('DAILY RECORDS'!$E$2:$E$19978,'DAILY RECORDS'!$B$2:$B$19978,C1896,'DAILY RECORDS'!$G$2:$G$19978,"INWARD")</f>
        <v>0</v>
      </c>
      <c r="G1896">
        <f>SUMIFS('DAILY RECORDS'!$E$2:$E$19978,'DAILY RECORDS'!$B$2:$B$19978,C1896,'DAILY RECORDS'!$G$2:$G$19978,"OUTWARD")</f>
        <v>1</v>
      </c>
      <c r="H1896">
        <f t="shared" si="29"/>
        <v>9</v>
      </c>
      <c r="I1896" t="s">
        <v>14</v>
      </c>
      <c r="J1896" t="s">
        <v>8640</v>
      </c>
      <c r="L1896" s="124">
        <v>45738</v>
      </c>
    </row>
    <row r="1897" spans="1:12" x14ac:dyDescent="0.25">
      <c r="A1897">
        <v>1896</v>
      </c>
      <c r="B1897" t="s">
        <v>9992</v>
      </c>
      <c r="C1897" s="14" t="s">
        <v>10464</v>
      </c>
      <c r="D1897" t="s">
        <v>9242</v>
      </c>
      <c r="E1897">
        <v>9</v>
      </c>
      <c r="F1897">
        <f>SUMIFS('DAILY RECORDS'!$E$2:$E$19978,'DAILY RECORDS'!$B$2:$B$19978,C1897,'DAILY RECORDS'!$G$2:$G$19978,"INWARD")</f>
        <v>23</v>
      </c>
      <c r="G1897">
        <f>SUMIFS('DAILY RECORDS'!$E$2:$E$19978,'DAILY RECORDS'!$B$2:$B$19978,C1897,'DAILY RECORDS'!$G$2:$G$19978,"OUTWARD")</f>
        <v>5</v>
      </c>
      <c r="H1897">
        <f t="shared" si="29"/>
        <v>27</v>
      </c>
      <c r="I1897" t="s">
        <v>14</v>
      </c>
      <c r="J1897" t="s">
        <v>8640</v>
      </c>
      <c r="L1897" s="124">
        <v>45738</v>
      </c>
    </row>
    <row r="1898" spans="1:12" x14ac:dyDescent="0.25">
      <c r="A1898">
        <v>1897</v>
      </c>
      <c r="B1898" t="s">
        <v>9992</v>
      </c>
      <c r="C1898" s="14" t="s">
        <v>9243</v>
      </c>
      <c r="D1898" t="s">
        <v>9244</v>
      </c>
      <c r="E1898">
        <v>2</v>
      </c>
      <c r="F1898">
        <f>SUMIFS('DAILY RECORDS'!$E$2:$E$19978,'DAILY RECORDS'!$B$2:$B$19978,C1898,'DAILY RECORDS'!$G$2:$G$19978,"INWARD")</f>
        <v>11</v>
      </c>
      <c r="G1898">
        <f>SUMIFS('DAILY RECORDS'!$E$2:$E$19978,'DAILY RECORDS'!$B$2:$B$19978,C1898,'DAILY RECORDS'!$G$2:$G$19978,"OUTWARD")</f>
        <v>4</v>
      </c>
      <c r="H1898">
        <f t="shared" si="29"/>
        <v>9</v>
      </c>
      <c r="I1898" t="s">
        <v>14</v>
      </c>
      <c r="J1898" t="s">
        <v>8640</v>
      </c>
      <c r="L1898" s="124">
        <v>45738</v>
      </c>
    </row>
    <row r="1899" spans="1:12" x14ac:dyDescent="0.25">
      <c r="A1899">
        <v>1898</v>
      </c>
      <c r="B1899" t="s">
        <v>9992</v>
      </c>
      <c r="C1899" s="14" t="s">
        <v>9070</v>
      </c>
      <c r="D1899" t="s">
        <v>9071</v>
      </c>
      <c r="E1899">
        <v>123</v>
      </c>
      <c r="F1899">
        <f>SUMIFS('DAILY RECORDS'!$E$2:$E$19978,'DAILY RECORDS'!$B$2:$B$19978,C1899,'DAILY RECORDS'!$G$2:$G$19978,"INWARD")</f>
        <v>0</v>
      </c>
      <c r="G1899">
        <f>SUMIFS('DAILY RECORDS'!$E$2:$E$19978,'DAILY RECORDS'!$B$2:$B$19978,C1899,'DAILY RECORDS'!$G$2:$G$19978,"OUTWARD")</f>
        <v>14</v>
      </c>
      <c r="H1899">
        <f t="shared" si="29"/>
        <v>109</v>
      </c>
      <c r="I1899" t="s">
        <v>14</v>
      </c>
      <c r="J1899" t="s">
        <v>8640</v>
      </c>
      <c r="L1899" s="124">
        <v>45738</v>
      </c>
    </row>
    <row r="1900" spans="1:12" x14ac:dyDescent="0.25">
      <c r="A1900">
        <v>1899</v>
      </c>
      <c r="B1900" t="s">
        <v>9992</v>
      </c>
      <c r="C1900" s="14" t="s">
        <v>9234</v>
      </c>
      <c r="D1900" t="s">
        <v>9235</v>
      </c>
      <c r="E1900">
        <v>26</v>
      </c>
      <c r="F1900">
        <f>SUMIFS('DAILY RECORDS'!$E$2:$E$19978,'DAILY RECORDS'!$B$2:$B$19978,C1900,'DAILY RECORDS'!$G$2:$G$19978,"INWARD")</f>
        <v>0</v>
      </c>
      <c r="G1900">
        <f>SUMIFS('DAILY RECORDS'!$E$2:$E$19978,'DAILY RECORDS'!$B$2:$B$19978,C1900,'DAILY RECORDS'!$G$2:$G$19978,"OUTWARD")</f>
        <v>14</v>
      </c>
      <c r="H1900">
        <f t="shared" si="29"/>
        <v>12</v>
      </c>
      <c r="I1900" t="s">
        <v>14</v>
      </c>
      <c r="J1900" t="s">
        <v>8640</v>
      </c>
      <c r="L1900" s="124">
        <v>45741</v>
      </c>
    </row>
    <row r="1901" spans="1:12" x14ac:dyDescent="0.25">
      <c r="A1901">
        <v>1900</v>
      </c>
      <c r="B1901" t="s">
        <v>9992</v>
      </c>
      <c r="C1901" s="14" t="s">
        <v>9236</v>
      </c>
      <c r="D1901" t="s">
        <v>9237</v>
      </c>
      <c r="E1901">
        <v>27</v>
      </c>
      <c r="F1901">
        <f>SUMIFS('DAILY RECORDS'!$E$2:$E$19978,'DAILY RECORDS'!$B$2:$B$19978,C1901,'DAILY RECORDS'!$G$2:$G$19978,"INWARD")</f>
        <v>0</v>
      </c>
      <c r="G1901">
        <f>SUMIFS('DAILY RECORDS'!$E$2:$E$19978,'DAILY RECORDS'!$B$2:$B$19978,C1901,'DAILY RECORDS'!$G$2:$G$19978,"OUTWARD")</f>
        <v>14</v>
      </c>
      <c r="H1901">
        <f t="shared" si="29"/>
        <v>13</v>
      </c>
      <c r="I1901" t="s">
        <v>14</v>
      </c>
      <c r="J1901" t="s">
        <v>8640</v>
      </c>
      <c r="L1901" s="124">
        <v>45741</v>
      </c>
    </row>
    <row r="1902" spans="1:12" x14ac:dyDescent="0.25">
      <c r="A1902">
        <v>1901</v>
      </c>
      <c r="B1902" t="s">
        <v>9992</v>
      </c>
      <c r="C1902" s="14" t="s">
        <v>9762</v>
      </c>
      <c r="D1902" t="s">
        <v>9763</v>
      </c>
      <c r="E1902">
        <v>0</v>
      </c>
      <c r="F1902">
        <f>SUMIFS('DAILY RECORDS'!$E$2:$E$19978,'DAILY RECORDS'!$B$2:$B$19978,C1902,'DAILY RECORDS'!$G$2:$G$19978,"INWARD")</f>
        <v>2</v>
      </c>
      <c r="G1902">
        <f>SUMIFS('DAILY RECORDS'!$E$2:$E$19978,'DAILY RECORDS'!$B$2:$B$19978,C1902,'DAILY RECORDS'!$G$2:$G$19978,"OUTWARD")</f>
        <v>0</v>
      </c>
      <c r="H1902">
        <f t="shared" si="29"/>
        <v>2</v>
      </c>
      <c r="I1902" t="s">
        <v>14</v>
      </c>
      <c r="J1902" t="s">
        <v>8640</v>
      </c>
      <c r="L1902" s="124"/>
    </row>
    <row r="1903" spans="1:12" x14ac:dyDescent="0.25">
      <c r="A1903">
        <v>1902</v>
      </c>
      <c r="B1903" t="s">
        <v>9992</v>
      </c>
      <c r="C1903" s="14" t="s">
        <v>8149</v>
      </c>
      <c r="D1903" t="s">
        <v>8150</v>
      </c>
      <c r="E1903">
        <v>237</v>
      </c>
      <c r="F1903">
        <f>SUMIFS('DAILY RECORDS'!$E$2:$E$19978,'DAILY RECORDS'!$B$2:$B$19978,C1903,'DAILY RECORDS'!$G$2:$G$19978,"INWARD")</f>
        <v>567</v>
      </c>
      <c r="G1903">
        <f>SUMIFS('DAILY RECORDS'!$E$2:$E$19978,'DAILY RECORDS'!$B$2:$B$19978,C1903,'DAILY RECORDS'!$G$2:$G$19978,"OUTWARD")</f>
        <v>660</v>
      </c>
      <c r="H1903">
        <f t="shared" si="29"/>
        <v>144</v>
      </c>
      <c r="I1903" t="s">
        <v>14</v>
      </c>
      <c r="J1903" t="s">
        <v>1738</v>
      </c>
      <c r="K1903" t="s">
        <v>45</v>
      </c>
      <c r="L1903" s="124">
        <v>45742</v>
      </c>
    </row>
    <row r="1904" spans="1:12" x14ac:dyDescent="0.25">
      <c r="A1904">
        <v>1903</v>
      </c>
      <c r="B1904" t="s">
        <v>9992</v>
      </c>
      <c r="C1904" s="14" t="s">
        <v>8279</v>
      </c>
      <c r="D1904" t="s">
        <v>8280</v>
      </c>
      <c r="E1904">
        <v>36</v>
      </c>
      <c r="F1904">
        <f>SUMIFS('DAILY RECORDS'!$E$2:$E$19978,'DAILY RECORDS'!$B$2:$B$19978,C1904,'DAILY RECORDS'!$G$2:$G$19978,"INWARD")</f>
        <v>80</v>
      </c>
      <c r="G1904">
        <f>SUMIFS('DAILY RECORDS'!$E$2:$E$19978,'DAILY RECORDS'!$B$2:$B$19978,C1904,'DAILY RECORDS'!$G$2:$G$19978,"OUTWARD")</f>
        <v>35</v>
      </c>
      <c r="H1904">
        <f t="shared" si="29"/>
        <v>81</v>
      </c>
      <c r="I1904" t="s">
        <v>14</v>
      </c>
      <c r="J1904" t="s">
        <v>1738</v>
      </c>
      <c r="K1904" t="s">
        <v>48</v>
      </c>
      <c r="L1904" s="124">
        <v>45742</v>
      </c>
    </row>
    <row r="1905" spans="1:12" x14ac:dyDescent="0.25">
      <c r="A1905">
        <v>1904</v>
      </c>
      <c r="B1905" t="s">
        <v>9992</v>
      </c>
      <c r="C1905" s="14" t="s">
        <v>8153</v>
      </c>
      <c r="D1905" t="s">
        <v>8154</v>
      </c>
      <c r="E1905">
        <v>352</v>
      </c>
      <c r="F1905">
        <f>SUMIFS('DAILY RECORDS'!$E$2:$E$19978,'DAILY RECORDS'!$B$2:$B$19978,C1905,'DAILY RECORDS'!$G$2:$G$19978,"INWARD")</f>
        <v>392</v>
      </c>
      <c r="G1905">
        <f>SUMIFS('DAILY RECORDS'!$E$2:$E$19978,'DAILY RECORDS'!$B$2:$B$19978,C1905,'DAILY RECORDS'!$G$2:$G$19978,"OUTWARD")</f>
        <v>585</v>
      </c>
      <c r="H1905">
        <f t="shared" si="29"/>
        <v>159</v>
      </c>
      <c r="I1905" t="s">
        <v>14</v>
      </c>
      <c r="J1905" t="s">
        <v>1738</v>
      </c>
      <c r="K1905" t="s">
        <v>36</v>
      </c>
      <c r="L1905" s="124">
        <v>45742</v>
      </c>
    </row>
    <row r="1906" spans="1:12" x14ac:dyDescent="0.25">
      <c r="A1906">
        <v>1905</v>
      </c>
      <c r="B1906" t="s">
        <v>9992</v>
      </c>
      <c r="C1906" s="14" t="s">
        <v>8269</v>
      </c>
      <c r="D1906" t="s">
        <v>8270</v>
      </c>
      <c r="E1906">
        <v>8</v>
      </c>
      <c r="F1906">
        <f>SUMIFS('DAILY RECORDS'!$E$2:$E$19978,'DAILY RECORDS'!$B$2:$B$19978,C1906,'DAILY RECORDS'!$G$2:$G$19978,"INWARD")</f>
        <v>35</v>
      </c>
      <c r="G1906">
        <f>SUMIFS('DAILY RECORDS'!$E$2:$E$19978,'DAILY RECORDS'!$B$2:$B$19978,C1906,'DAILY RECORDS'!$G$2:$G$19978,"OUTWARD")</f>
        <v>0</v>
      </c>
      <c r="H1906">
        <f t="shared" si="29"/>
        <v>43</v>
      </c>
      <c r="I1906" t="s">
        <v>14</v>
      </c>
      <c r="J1906" t="s">
        <v>1738</v>
      </c>
      <c r="K1906" t="s">
        <v>38</v>
      </c>
      <c r="L1906" s="124">
        <v>45742</v>
      </c>
    </row>
    <row r="1907" spans="1:12" x14ac:dyDescent="0.25">
      <c r="A1907">
        <v>1906</v>
      </c>
      <c r="B1907" t="s">
        <v>9992</v>
      </c>
      <c r="C1907" s="14" t="s">
        <v>8151</v>
      </c>
      <c r="D1907" t="s">
        <v>8152</v>
      </c>
      <c r="E1907">
        <v>31</v>
      </c>
      <c r="F1907">
        <f>SUMIFS('DAILY RECORDS'!$E$2:$E$19978,'DAILY RECORDS'!$B$2:$B$19978,C1907,'DAILY RECORDS'!$G$2:$G$19978,"INWARD")</f>
        <v>81</v>
      </c>
      <c r="G1907">
        <f>SUMIFS('DAILY RECORDS'!$E$2:$E$19978,'DAILY RECORDS'!$B$2:$B$19978,C1907,'DAILY RECORDS'!$G$2:$G$19978,"OUTWARD")</f>
        <v>65</v>
      </c>
      <c r="H1907">
        <f t="shared" si="29"/>
        <v>47</v>
      </c>
      <c r="I1907" t="s">
        <v>14</v>
      </c>
      <c r="J1907" t="s">
        <v>1738</v>
      </c>
      <c r="K1907" t="s">
        <v>20</v>
      </c>
      <c r="L1907" s="124">
        <v>45742</v>
      </c>
    </row>
    <row r="1908" spans="1:12" x14ac:dyDescent="0.25">
      <c r="A1908">
        <v>1907</v>
      </c>
      <c r="B1908" t="s">
        <v>9992</v>
      </c>
      <c r="C1908" s="14" t="s">
        <v>8155</v>
      </c>
      <c r="D1908" t="s">
        <v>8156</v>
      </c>
      <c r="E1908">
        <v>511</v>
      </c>
      <c r="F1908">
        <f>SUMIFS('DAILY RECORDS'!$E$2:$E$19978,'DAILY RECORDS'!$B$2:$B$19978,C1908,'DAILY RECORDS'!$G$2:$G$19978,"INWARD")</f>
        <v>70</v>
      </c>
      <c r="G1908">
        <f>SUMIFS('DAILY RECORDS'!$E$2:$E$19978,'DAILY RECORDS'!$B$2:$B$19978,C1908,'DAILY RECORDS'!$G$2:$G$19978,"OUTWARD")</f>
        <v>335</v>
      </c>
      <c r="H1908">
        <f t="shared" si="29"/>
        <v>246</v>
      </c>
      <c r="I1908" t="s">
        <v>14</v>
      </c>
      <c r="J1908" t="s">
        <v>1738</v>
      </c>
      <c r="K1908" t="s">
        <v>30</v>
      </c>
      <c r="L1908" s="124">
        <v>45742</v>
      </c>
    </row>
    <row r="1909" spans="1:12" x14ac:dyDescent="0.25">
      <c r="A1909">
        <v>1908</v>
      </c>
      <c r="B1909" t="s">
        <v>9992</v>
      </c>
      <c r="C1909" s="14" t="s">
        <v>9765</v>
      </c>
      <c r="D1909" t="s">
        <v>9766</v>
      </c>
      <c r="E1909">
        <v>32</v>
      </c>
      <c r="F1909">
        <f>SUMIFS('DAILY RECORDS'!$E$2:$E$19978,'DAILY RECORDS'!$B$2:$B$19978,C1909,'DAILY RECORDS'!$G$2:$G$19978,"INWARD")</f>
        <v>48</v>
      </c>
      <c r="G1909">
        <f>SUMIFS('DAILY RECORDS'!$E$2:$E$19978,'DAILY RECORDS'!$B$2:$B$19978,C1909,'DAILY RECORDS'!$G$2:$G$19978,"OUTWARD")</f>
        <v>29</v>
      </c>
      <c r="H1909">
        <f t="shared" si="29"/>
        <v>51</v>
      </c>
      <c r="I1909" t="s">
        <v>14</v>
      </c>
      <c r="J1909" t="s">
        <v>1738</v>
      </c>
      <c r="K1909" t="s">
        <v>23</v>
      </c>
      <c r="L1909" s="124">
        <v>45742</v>
      </c>
    </row>
    <row r="1910" spans="1:12" x14ac:dyDescent="0.25">
      <c r="A1910">
        <v>1909</v>
      </c>
      <c r="B1910" t="s">
        <v>9992</v>
      </c>
      <c r="C1910" s="14" t="s">
        <v>8157</v>
      </c>
      <c r="D1910" t="s">
        <v>8158</v>
      </c>
      <c r="E1910">
        <v>184</v>
      </c>
      <c r="F1910">
        <f>SUMIFS('DAILY RECORDS'!$E$2:$E$19978,'DAILY RECORDS'!$B$2:$B$19978,C1910,'DAILY RECORDS'!$G$2:$G$19978,"INWARD")</f>
        <v>502</v>
      </c>
      <c r="G1910">
        <f>SUMIFS('DAILY RECORDS'!$E$2:$E$19978,'DAILY RECORDS'!$B$2:$B$19978,C1910,'DAILY RECORDS'!$G$2:$G$19978,"OUTWARD")</f>
        <v>453</v>
      </c>
      <c r="H1910">
        <f t="shared" si="29"/>
        <v>233</v>
      </c>
      <c r="I1910" t="s">
        <v>14</v>
      </c>
      <c r="J1910" t="s">
        <v>1738</v>
      </c>
      <c r="K1910" t="s">
        <v>840</v>
      </c>
      <c r="L1910" s="124">
        <v>45742</v>
      </c>
    </row>
    <row r="1911" spans="1:12" x14ac:dyDescent="0.25">
      <c r="A1911">
        <v>1910</v>
      </c>
      <c r="B1911" t="s">
        <v>9992</v>
      </c>
      <c r="C1911" s="14" t="s">
        <v>8161</v>
      </c>
      <c r="D1911" t="s">
        <v>8162</v>
      </c>
      <c r="E1911">
        <v>68</v>
      </c>
      <c r="F1911">
        <f>SUMIFS('DAILY RECORDS'!$E$2:$E$19978,'DAILY RECORDS'!$B$2:$B$19978,C1911,'DAILY RECORDS'!$G$2:$G$19978,"INWARD")</f>
        <v>71</v>
      </c>
      <c r="G1911">
        <f>SUMIFS('DAILY RECORDS'!$E$2:$E$19978,'DAILY RECORDS'!$B$2:$B$19978,C1911,'DAILY RECORDS'!$G$2:$G$19978,"OUTWARD")</f>
        <v>60</v>
      </c>
      <c r="H1911">
        <f t="shared" si="29"/>
        <v>79</v>
      </c>
      <c r="I1911" t="s">
        <v>14</v>
      </c>
      <c r="J1911" t="s">
        <v>1738</v>
      </c>
      <c r="K1911" t="s">
        <v>864</v>
      </c>
      <c r="L1911" s="124">
        <v>45742</v>
      </c>
    </row>
    <row r="1912" spans="1:12" x14ac:dyDescent="0.25">
      <c r="A1912">
        <v>1911</v>
      </c>
      <c r="B1912" t="s">
        <v>9992</v>
      </c>
      <c r="C1912" s="14" t="s">
        <v>8159</v>
      </c>
      <c r="D1912" t="s">
        <v>8160</v>
      </c>
      <c r="E1912">
        <v>54</v>
      </c>
      <c r="F1912">
        <f>SUMIFS('DAILY RECORDS'!$E$2:$E$19978,'DAILY RECORDS'!$B$2:$B$19978,C1912,'DAILY RECORDS'!$G$2:$G$19978,"INWARD")</f>
        <v>30</v>
      </c>
      <c r="G1912">
        <f>SUMIFS('DAILY RECORDS'!$E$2:$E$19978,'DAILY RECORDS'!$B$2:$B$19978,C1912,'DAILY RECORDS'!$G$2:$G$19978,"OUTWARD")</f>
        <v>30</v>
      </c>
      <c r="H1912">
        <f t="shared" si="29"/>
        <v>54</v>
      </c>
      <c r="I1912" t="s">
        <v>14</v>
      </c>
      <c r="J1912" t="s">
        <v>1738</v>
      </c>
      <c r="K1912" t="s">
        <v>866</v>
      </c>
      <c r="L1912" s="124">
        <v>45742</v>
      </c>
    </row>
    <row r="1913" spans="1:12" x14ac:dyDescent="0.25">
      <c r="A1913">
        <v>1912</v>
      </c>
      <c r="B1913" t="s">
        <v>9992</v>
      </c>
      <c r="C1913" s="14" t="s">
        <v>8165</v>
      </c>
      <c r="D1913" t="s">
        <v>8166</v>
      </c>
      <c r="E1913">
        <v>30</v>
      </c>
      <c r="F1913">
        <f>SUMIFS('DAILY RECORDS'!$E$2:$E$19978,'DAILY RECORDS'!$B$2:$B$19978,C1913,'DAILY RECORDS'!$G$2:$G$19978,"INWARD")</f>
        <v>20</v>
      </c>
      <c r="G1913">
        <f>SUMIFS('DAILY RECORDS'!$E$2:$E$19978,'DAILY RECORDS'!$B$2:$B$19978,C1913,'DAILY RECORDS'!$G$2:$G$19978,"OUTWARD")</f>
        <v>50</v>
      </c>
      <c r="H1913">
        <f t="shared" si="29"/>
        <v>0</v>
      </c>
      <c r="I1913" t="s">
        <v>14</v>
      </c>
      <c r="J1913" t="s">
        <v>1738</v>
      </c>
      <c r="K1913" t="s">
        <v>861</v>
      </c>
      <c r="L1913" s="124">
        <v>45742</v>
      </c>
    </row>
    <row r="1914" spans="1:12" x14ac:dyDescent="0.25">
      <c r="A1914">
        <v>1913</v>
      </c>
      <c r="B1914" t="s">
        <v>9992</v>
      </c>
      <c r="C1914" s="14" t="s">
        <v>8163</v>
      </c>
      <c r="D1914" t="s">
        <v>8164</v>
      </c>
      <c r="E1914">
        <v>60</v>
      </c>
      <c r="F1914">
        <f>SUMIFS('DAILY RECORDS'!$E$2:$E$19978,'DAILY RECORDS'!$B$2:$B$19978,C1914,'DAILY RECORDS'!$G$2:$G$19978,"INWARD")</f>
        <v>70</v>
      </c>
      <c r="G1914">
        <f>SUMIFS('DAILY RECORDS'!$E$2:$E$19978,'DAILY RECORDS'!$B$2:$B$19978,C1914,'DAILY RECORDS'!$G$2:$G$19978,"OUTWARD")</f>
        <v>129</v>
      </c>
      <c r="H1914">
        <f t="shared" si="29"/>
        <v>1</v>
      </c>
      <c r="I1914" t="s">
        <v>14</v>
      </c>
      <c r="J1914" t="s">
        <v>1738</v>
      </c>
      <c r="K1914" t="s">
        <v>2492</v>
      </c>
      <c r="L1914" s="124"/>
    </row>
    <row r="1915" spans="1:12" x14ac:dyDescent="0.25">
      <c r="A1915">
        <v>1914</v>
      </c>
      <c r="B1915" t="s">
        <v>9992</v>
      </c>
      <c r="C1915" s="14" t="s">
        <v>8131</v>
      </c>
      <c r="D1915" t="s">
        <v>8132</v>
      </c>
      <c r="E1915">
        <v>323</v>
      </c>
      <c r="F1915">
        <f>SUMIFS('DAILY RECORDS'!$E$2:$E$19978,'DAILY RECORDS'!$B$2:$B$19978,C1915,'DAILY RECORDS'!$G$2:$G$19978,"INWARD")</f>
        <v>451</v>
      </c>
      <c r="G1915">
        <f>SUMIFS('DAILY RECORDS'!$E$2:$E$19978,'DAILY RECORDS'!$B$2:$B$19978,C1915,'DAILY RECORDS'!$G$2:$G$19978,"OUTWARD")</f>
        <v>623</v>
      </c>
      <c r="H1915">
        <f t="shared" si="29"/>
        <v>151</v>
      </c>
      <c r="I1915" t="s">
        <v>14</v>
      </c>
      <c r="J1915" t="s">
        <v>1738</v>
      </c>
      <c r="K1915" t="s">
        <v>16</v>
      </c>
      <c r="L1915" s="124">
        <v>45742</v>
      </c>
    </row>
    <row r="1916" spans="1:12" x14ac:dyDescent="0.25">
      <c r="A1916">
        <v>1915</v>
      </c>
      <c r="B1916" t="s">
        <v>9992</v>
      </c>
      <c r="C1916" s="14" t="s">
        <v>8135</v>
      </c>
      <c r="D1916" t="s">
        <v>8136</v>
      </c>
      <c r="E1916">
        <v>0</v>
      </c>
      <c r="F1916">
        <f>SUMIFS('DAILY RECORDS'!$E$2:$E$19978,'DAILY RECORDS'!$B$2:$B$19978,C1916,'DAILY RECORDS'!$G$2:$G$19978,"INWARD")</f>
        <v>405</v>
      </c>
      <c r="G1916">
        <f>SUMIFS('DAILY RECORDS'!$E$2:$E$19978,'DAILY RECORDS'!$B$2:$B$19978,C1916,'DAILY RECORDS'!$G$2:$G$19978,"OUTWARD")</f>
        <v>200</v>
      </c>
      <c r="H1916">
        <f t="shared" si="29"/>
        <v>205</v>
      </c>
      <c r="I1916" t="s">
        <v>14</v>
      </c>
      <c r="J1916" t="s">
        <v>1738</v>
      </c>
      <c r="K1916" t="s">
        <v>26</v>
      </c>
      <c r="L1916" s="124"/>
    </row>
    <row r="1917" spans="1:12" x14ac:dyDescent="0.25">
      <c r="A1917">
        <v>1916</v>
      </c>
      <c r="B1917" t="s">
        <v>9992</v>
      </c>
      <c r="C1917" s="14" t="s">
        <v>8133</v>
      </c>
      <c r="D1917" t="s">
        <v>8134</v>
      </c>
      <c r="E1917">
        <v>49</v>
      </c>
      <c r="F1917">
        <f>SUMIFS('DAILY RECORDS'!$E$2:$E$19978,'DAILY RECORDS'!$B$2:$B$19978,C1917,'DAILY RECORDS'!$G$2:$G$19978,"INWARD")</f>
        <v>0</v>
      </c>
      <c r="G1917">
        <f>SUMIFS('DAILY RECORDS'!$E$2:$E$19978,'DAILY RECORDS'!$B$2:$B$19978,C1917,'DAILY RECORDS'!$G$2:$G$19978,"OUTWARD")</f>
        <v>0</v>
      </c>
      <c r="H1917">
        <f t="shared" si="29"/>
        <v>49</v>
      </c>
      <c r="I1917" t="s">
        <v>14</v>
      </c>
      <c r="J1917" t="s">
        <v>1738</v>
      </c>
      <c r="K1917" t="s">
        <v>695</v>
      </c>
      <c r="L1917" s="124">
        <v>45742</v>
      </c>
    </row>
    <row r="1918" spans="1:12" x14ac:dyDescent="0.25">
      <c r="A1918">
        <v>1917</v>
      </c>
      <c r="B1918" t="s">
        <v>9992</v>
      </c>
      <c r="C1918" s="14" t="s">
        <v>8197</v>
      </c>
      <c r="D1918" t="s">
        <v>8198</v>
      </c>
      <c r="E1918">
        <v>25</v>
      </c>
      <c r="F1918">
        <f>SUMIFS('DAILY RECORDS'!$E$2:$E$19978,'DAILY RECORDS'!$B$2:$B$19978,C1918,'DAILY RECORDS'!$G$2:$G$19978,"INWARD")</f>
        <v>0</v>
      </c>
      <c r="G1918">
        <f>SUMIFS('DAILY RECORDS'!$E$2:$E$19978,'DAILY RECORDS'!$B$2:$B$19978,C1918,'DAILY RECORDS'!$G$2:$G$19978,"OUTWARD")</f>
        <v>10</v>
      </c>
      <c r="H1918">
        <f t="shared" si="29"/>
        <v>15</v>
      </c>
      <c r="I1918" t="s">
        <v>14</v>
      </c>
      <c r="J1918" t="s">
        <v>1738</v>
      </c>
      <c r="K1918" t="s">
        <v>770</v>
      </c>
      <c r="L1918" s="124">
        <v>45742</v>
      </c>
    </row>
    <row r="1919" spans="1:12" x14ac:dyDescent="0.25">
      <c r="A1919">
        <v>1918</v>
      </c>
      <c r="B1919" t="s">
        <v>9992</v>
      </c>
      <c r="C1919" s="14" t="s">
        <v>8137</v>
      </c>
      <c r="D1919" t="s">
        <v>8138</v>
      </c>
      <c r="E1919">
        <v>0</v>
      </c>
      <c r="F1919">
        <f>SUMIFS('DAILY RECORDS'!$E$2:$E$19978,'DAILY RECORDS'!$B$2:$B$19978,C1919,'DAILY RECORDS'!$G$2:$G$19978,"INWARD")</f>
        <v>703</v>
      </c>
      <c r="G1919">
        <f>SUMIFS('DAILY RECORDS'!$E$2:$E$19978,'DAILY RECORDS'!$B$2:$B$19978,C1919,'DAILY RECORDS'!$G$2:$G$19978,"OUTWARD")</f>
        <v>675</v>
      </c>
      <c r="H1919">
        <f t="shared" si="29"/>
        <v>28</v>
      </c>
      <c r="I1919" t="s">
        <v>14</v>
      </c>
      <c r="J1919" t="s">
        <v>1738</v>
      </c>
      <c r="K1919" t="s">
        <v>891</v>
      </c>
      <c r="L1919" s="124"/>
    </row>
    <row r="1920" spans="1:12" x14ac:dyDescent="0.25">
      <c r="A1920">
        <v>1919</v>
      </c>
      <c r="B1920" t="s">
        <v>9992</v>
      </c>
      <c r="C1920" s="14" t="s">
        <v>8213</v>
      </c>
      <c r="D1920" t="s">
        <v>8214</v>
      </c>
      <c r="E1920">
        <v>31</v>
      </c>
      <c r="F1920">
        <f>SUMIFS('DAILY RECORDS'!$E$2:$E$19978,'DAILY RECORDS'!$B$2:$B$19978,C1920,'DAILY RECORDS'!$G$2:$G$19978,"INWARD")</f>
        <v>60</v>
      </c>
      <c r="G1920">
        <f>SUMIFS('DAILY RECORDS'!$E$2:$E$19978,'DAILY RECORDS'!$B$2:$B$19978,C1920,'DAILY RECORDS'!$G$2:$G$19978,"OUTWARD")</f>
        <v>30</v>
      </c>
      <c r="H1920">
        <f t="shared" si="29"/>
        <v>61</v>
      </c>
      <c r="I1920" t="s">
        <v>14</v>
      </c>
      <c r="J1920" t="s">
        <v>1738</v>
      </c>
      <c r="K1920" t="s">
        <v>852</v>
      </c>
      <c r="L1920" s="124">
        <v>45742</v>
      </c>
    </row>
    <row r="1921" spans="1:12" x14ac:dyDescent="0.25">
      <c r="A1921">
        <v>1920</v>
      </c>
      <c r="B1921" t="s">
        <v>9992</v>
      </c>
      <c r="C1921" s="14" t="s">
        <v>8139</v>
      </c>
      <c r="D1921" t="s">
        <v>8140</v>
      </c>
      <c r="E1921">
        <v>62</v>
      </c>
      <c r="F1921">
        <f>SUMIFS('DAILY RECORDS'!$E$2:$E$19978,'DAILY RECORDS'!$B$2:$B$19978,C1921,'DAILY RECORDS'!$G$2:$G$19978,"INWARD")</f>
        <v>50</v>
      </c>
      <c r="G1921">
        <f>SUMIFS('DAILY RECORDS'!$E$2:$E$19978,'DAILY RECORDS'!$B$2:$B$19978,C1921,'DAILY RECORDS'!$G$2:$G$19978,"OUTWARD")</f>
        <v>50</v>
      </c>
      <c r="H1921">
        <f t="shared" si="29"/>
        <v>62</v>
      </c>
      <c r="I1921" t="s">
        <v>14</v>
      </c>
      <c r="J1921" t="s">
        <v>1738</v>
      </c>
      <c r="K1921" t="s">
        <v>850</v>
      </c>
      <c r="L1921" s="124">
        <v>45742</v>
      </c>
    </row>
    <row r="1922" spans="1:12" x14ac:dyDescent="0.25">
      <c r="A1922">
        <v>1921</v>
      </c>
      <c r="B1922" t="s">
        <v>9992</v>
      </c>
      <c r="C1922" s="14" t="s">
        <v>8143</v>
      </c>
      <c r="D1922" t="s">
        <v>8144</v>
      </c>
      <c r="E1922">
        <v>20</v>
      </c>
      <c r="F1922">
        <f>SUMIFS('DAILY RECORDS'!$E$2:$E$19978,'DAILY RECORDS'!$B$2:$B$19978,C1922,'DAILY RECORDS'!$G$2:$G$19978,"INWARD")</f>
        <v>0</v>
      </c>
      <c r="G1922">
        <f>SUMIFS('DAILY RECORDS'!$E$2:$E$19978,'DAILY RECORDS'!$B$2:$B$19978,C1922,'DAILY RECORDS'!$G$2:$G$19978,"OUTWARD")</f>
        <v>0</v>
      </c>
      <c r="H1922">
        <f t="shared" si="29"/>
        <v>20</v>
      </c>
      <c r="I1922" t="s">
        <v>14</v>
      </c>
      <c r="J1922" t="s">
        <v>1738</v>
      </c>
      <c r="K1922" t="s">
        <v>846</v>
      </c>
      <c r="L1922" s="124">
        <v>45742</v>
      </c>
    </row>
    <row r="1923" spans="1:12" x14ac:dyDescent="0.25">
      <c r="A1923">
        <v>1922</v>
      </c>
      <c r="B1923" t="s">
        <v>9992</v>
      </c>
      <c r="C1923" s="14" t="s">
        <v>8141</v>
      </c>
      <c r="D1923" t="s">
        <v>8142</v>
      </c>
      <c r="E1923">
        <v>109</v>
      </c>
      <c r="F1923">
        <f>SUMIFS('DAILY RECORDS'!$E$2:$E$19978,'DAILY RECORDS'!$B$2:$B$19978,C1923,'DAILY RECORDS'!$G$2:$G$19978,"INWARD")</f>
        <v>0</v>
      </c>
      <c r="G1923">
        <f>SUMIFS('DAILY RECORDS'!$E$2:$E$19978,'DAILY RECORDS'!$B$2:$B$19978,C1923,'DAILY RECORDS'!$G$2:$G$19978,"OUTWARD")</f>
        <v>0</v>
      </c>
      <c r="H1923">
        <f t="shared" ref="H1923:H1986" si="30">(E1923+F1923)-G1923</f>
        <v>109</v>
      </c>
      <c r="I1923" t="s">
        <v>14</v>
      </c>
      <c r="J1923" t="s">
        <v>1738</v>
      </c>
      <c r="K1923" t="s">
        <v>843</v>
      </c>
      <c r="L1923" s="124">
        <v>45742</v>
      </c>
    </row>
    <row r="1924" spans="1:12" x14ac:dyDescent="0.25">
      <c r="A1924">
        <v>1923</v>
      </c>
      <c r="B1924" t="s">
        <v>9992</v>
      </c>
      <c r="C1924" s="14" t="s">
        <v>8147</v>
      </c>
      <c r="D1924" t="s">
        <v>8148</v>
      </c>
      <c r="E1924">
        <v>0</v>
      </c>
      <c r="F1924">
        <f>SUMIFS('DAILY RECORDS'!$E$2:$E$19978,'DAILY RECORDS'!$B$2:$B$19978,C1924,'DAILY RECORDS'!$G$2:$G$19978,"INWARD")</f>
        <v>0</v>
      </c>
      <c r="G1924">
        <f>SUMIFS('DAILY RECORDS'!$E$2:$E$19978,'DAILY RECORDS'!$B$2:$B$19978,C1924,'DAILY RECORDS'!$G$2:$G$19978,"OUTWARD")</f>
        <v>0</v>
      </c>
      <c r="H1924">
        <f t="shared" si="30"/>
        <v>0</v>
      </c>
      <c r="I1924" t="s">
        <v>14</v>
      </c>
      <c r="J1924" t="s">
        <v>1738</v>
      </c>
      <c r="K1924" t="s">
        <v>1028</v>
      </c>
      <c r="L1924" s="124">
        <v>45742</v>
      </c>
    </row>
    <row r="1925" spans="1:12" x14ac:dyDescent="0.25">
      <c r="A1925">
        <v>1924</v>
      </c>
      <c r="B1925" t="s">
        <v>9992</v>
      </c>
      <c r="C1925" s="14" t="s">
        <v>8193</v>
      </c>
      <c r="D1925" t="s">
        <v>8194</v>
      </c>
      <c r="E1925">
        <v>10</v>
      </c>
      <c r="F1925">
        <f>SUMIFS('DAILY RECORDS'!$E$2:$E$19978,'DAILY RECORDS'!$B$2:$B$19978,C1925,'DAILY RECORDS'!$G$2:$G$19978,"INWARD")</f>
        <v>0</v>
      </c>
      <c r="G1925">
        <f>SUMIFS('DAILY RECORDS'!$E$2:$E$19978,'DAILY RECORDS'!$B$2:$B$19978,C1925,'DAILY RECORDS'!$G$2:$G$19978,"OUTWARD")</f>
        <v>0</v>
      </c>
      <c r="H1925">
        <f t="shared" si="30"/>
        <v>10</v>
      </c>
      <c r="I1925" t="s">
        <v>14</v>
      </c>
      <c r="J1925" t="s">
        <v>1738</v>
      </c>
      <c r="K1925" t="s">
        <v>1155</v>
      </c>
      <c r="L1925" s="124">
        <v>45742</v>
      </c>
    </row>
    <row r="1926" spans="1:12" x14ac:dyDescent="0.25">
      <c r="A1926">
        <v>1925</v>
      </c>
      <c r="B1926" t="s">
        <v>9992</v>
      </c>
      <c r="C1926" s="14" t="s">
        <v>8145</v>
      </c>
      <c r="D1926" t="s">
        <v>8146</v>
      </c>
      <c r="E1926">
        <v>19</v>
      </c>
      <c r="F1926">
        <f>SUMIFS('DAILY RECORDS'!$E$2:$E$19978,'DAILY RECORDS'!$B$2:$B$19978,C1926,'DAILY RECORDS'!$G$2:$G$19978,"INWARD")</f>
        <v>0</v>
      </c>
      <c r="G1926">
        <f>SUMIFS('DAILY RECORDS'!$E$2:$E$19978,'DAILY RECORDS'!$B$2:$B$19978,C1926,'DAILY RECORDS'!$G$2:$G$19978,"OUTWARD")</f>
        <v>0</v>
      </c>
      <c r="H1926">
        <f t="shared" si="30"/>
        <v>19</v>
      </c>
      <c r="I1926" t="s">
        <v>14</v>
      </c>
      <c r="J1926" t="s">
        <v>1738</v>
      </c>
      <c r="K1926" t="s">
        <v>915</v>
      </c>
      <c r="L1926" s="124">
        <v>45742</v>
      </c>
    </row>
    <row r="1927" spans="1:12" x14ac:dyDescent="0.25">
      <c r="A1927">
        <v>1926</v>
      </c>
      <c r="B1927" t="s">
        <v>9992</v>
      </c>
      <c r="C1927" s="14" t="s">
        <v>8242</v>
      </c>
      <c r="D1927" t="s">
        <v>8243</v>
      </c>
      <c r="E1927">
        <v>12</v>
      </c>
      <c r="F1927">
        <f>SUMIFS('DAILY RECORDS'!$E$2:$E$19978,'DAILY RECORDS'!$B$2:$B$19978,C1927,'DAILY RECORDS'!$G$2:$G$19978,"INWARD")</f>
        <v>0</v>
      </c>
      <c r="G1927">
        <f>SUMIFS('DAILY RECORDS'!$E$2:$E$19978,'DAILY RECORDS'!$B$2:$B$19978,C1927,'DAILY RECORDS'!$G$2:$G$19978,"OUTWARD")</f>
        <v>0</v>
      </c>
      <c r="H1927">
        <f t="shared" si="30"/>
        <v>12</v>
      </c>
      <c r="I1927" t="s">
        <v>14</v>
      </c>
      <c r="J1927" t="s">
        <v>1738</v>
      </c>
      <c r="K1927" t="s">
        <v>692</v>
      </c>
      <c r="L1927" s="124">
        <v>45742</v>
      </c>
    </row>
    <row r="1928" spans="1:12" x14ac:dyDescent="0.25">
      <c r="A1928">
        <v>1927</v>
      </c>
      <c r="B1928" t="s">
        <v>9992</v>
      </c>
      <c r="C1928" s="14" t="s">
        <v>8290</v>
      </c>
      <c r="D1928" t="s">
        <v>8291</v>
      </c>
      <c r="E1928">
        <v>15</v>
      </c>
      <c r="F1928">
        <f>SUMIFS('DAILY RECORDS'!$E$2:$E$19978,'DAILY RECORDS'!$B$2:$B$19978,C1928,'DAILY RECORDS'!$G$2:$G$19978,"INWARD")</f>
        <v>0</v>
      </c>
      <c r="G1928">
        <f>SUMIFS('DAILY RECORDS'!$E$2:$E$19978,'DAILY RECORDS'!$B$2:$B$19978,C1928,'DAILY RECORDS'!$G$2:$G$19978,"OUTWARD")</f>
        <v>0</v>
      </c>
      <c r="H1928">
        <f t="shared" si="30"/>
        <v>15</v>
      </c>
      <c r="I1928" t="s">
        <v>14</v>
      </c>
      <c r="J1928" t="s">
        <v>1738</v>
      </c>
      <c r="K1928" t="s">
        <v>978</v>
      </c>
      <c r="L1928" s="124">
        <v>45742</v>
      </c>
    </row>
    <row r="1929" spans="1:12" x14ac:dyDescent="0.25">
      <c r="A1929">
        <v>1928</v>
      </c>
      <c r="B1929" t="s">
        <v>9992</v>
      </c>
      <c r="C1929" s="14" t="s">
        <v>8285</v>
      </c>
      <c r="D1929" t="s">
        <v>8286</v>
      </c>
      <c r="E1929">
        <v>30</v>
      </c>
      <c r="F1929">
        <f>SUMIFS('DAILY RECORDS'!$E$2:$E$19978,'DAILY RECORDS'!$B$2:$B$19978,C1929,'DAILY RECORDS'!$G$2:$G$19978,"INWARD")</f>
        <v>0</v>
      </c>
      <c r="G1929">
        <f>SUMIFS('DAILY RECORDS'!$E$2:$E$19978,'DAILY RECORDS'!$B$2:$B$19978,C1929,'DAILY RECORDS'!$G$2:$G$19978,"OUTWARD")</f>
        <v>0</v>
      </c>
      <c r="H1929">
        <f t="shared" si="30"/>
        <v>30</v>
      </c>
      <c r="I1929" t="s">
        <v>14</v>
      </c>
      <c r="J1929" t="s">
        <v>1738</v>
      </c>
      <c r="K1929" t="s">
        <v>981</v>
      </c>
      <c r="L1929" s="124">
        <v>45742</v>
      </c>
    </row>
    <row r="1930" spans="1:12" x14ac:dyDescent="0.25">
      <c r="A1930">
        <v>1929</v>
      </c>
      <c r="B1930" t="s">
        <v>9992</v>
      </c>
      <c r="C1930" s="14" t="s">
        <v>8250</v>
      </c>
      <c r="D1930" t="s">
        <v>8251</v>
      </c>
      <c r="E1930">
        <v>41</v>
      </c>
      <c r="F1930">
        <f>SUMIFS('DAILY RECORDS'!$E$2:$E$19978,'DAILY RECORDS'!$B$2:$B$19978,C1930,'DAILY RECORDS'!$G$2:$G$19978,"INWARD")</f>
        <v>30</v>
      </c>
      <c r="G1930">
        <f>SUMIFS('DAILY RECORDS'!$E$2:$E$19978,'DAILY RECORDS'!$B$2:$B$19978,C1930,'DAILY RECORDS'!$G$2:$G$19978,"OUTWARD")</f>
        <v>20</v>
      </c>
      <c r="H1930">
        <f t="shared" si="30"/>
        <v>51</v>
      </c>
      <c r="I1930" t="s">
        <v>14</v>
      </c>
      <c r="J1930" t="s">
        <v>1738</v>
      </c>
      <c r="K1930" t="s">
        <v>35</v>
      </c>
      <c r="L1930" s="124">
        <v>45742</v>
      </c>
    </row>
    <row r="1931" spans="1:12" x14ac:dyDescent="0.25">
      <c r="A1931">
        <v>1930</v>
      </c>
      <c r="B1931" t="s">
        <v>9992</v>
      </c>
      <c r="C1931" s="14" t="s">
        <v>8233</v>
      </c>
      <c r="D1931" t="s">
        <v>8234</v>
      </c>
      <c r="E1931">
        <v>35</v>
      </c>
      <c r="F1931">
        <f>SUMIFS('DAILY RECORDS'!$E$2:$E$19978,'DAILY RECORDS'!$B$2:$B$19978,C1931,'DAILY RECORDS'!$G$2:$G$19978,"INWARD")</f>
        <v>262</v>
      </c>
      <c r="G1931">
        <f>SUMIFS('DAILY RECORDS'!$E$2:$E$19978,'DAILY RECORDS'!$B$2:$B$19978,C1931,'DAILY RECORDS'!$G$2:$G$19978,"OUTWARD")</f>
        <v>231</v>
      </c>
      <c r="H1931">
        <f t="shared" si="30"/>
        <v>66</v>
      </c>
      <c r="I1931" t="s">
        <v>14</v>
      </c>
      <c r="J1931" t="s">
        <v>1738</v>
      </c>
      <c r="K1931" t="s">
        <v>687</v>
      </c>
      <c r="L1931" s="124">
        <v>45742</v>
      </c>
    </row>
    <row r="1932" spans="1:12" x14ac:dyDescent="0.25">
      <c r="A1932">
        <v>1931</v>
      </c>
      <c r="B1932" t="s">
        <v>9992</v>
      </c>
      <c r="C1932" s="14" t="s">
        <v>8246</v>
      </c>
      <c r="D1932" t="s">
        <v>8247</v>
      </c>
      <c r="E1932">
        <v>39</v>
      </c>
      <c r="F1932">
        <f>SUMIFS('DAILY RECORDS'!$E$2:$E$19978,'DAILY RECORDS'!$B$2:$B$19978,C1932,'DAILY RECORDS'!$G$2:$G$19978,"INWARD")</f>
        <v>0</v>
      </c>
      <c r="G1932">
        <f>SUMIFS('DAILY RECORDS'!$E$2:$E$19978,'DAILY RECORDS'!$B$2:$B$19978,C1932,'DAILY RECORDS'!$G$2:$G$19978,"OUTWARD")</f>
        <v>0</v>
      </c>
      <c r="H1932">
        <f t="shared" si="30"/>
        <v>39</v>
      </c>
      <c r="I1932" t="s">
        <v>14</v>
      </c>
      <c r="J1932" t="s">
        <v>1738</v>
      </c>
      <c r="K1932" t="s">
        <v>727</v>
      </c>
      <c r="L1932" s="124">
        <v>45742</v>
      </c>
    </row>
    <row r="1933" spans="1:12" x14ac:dyDescent="0.25">
      <c r="A1933">
        <v>1932</v>
      </c>
      <c r="B1933" t="s">
        <v>9992</v>
      </c>
      <c r="C1933" s="14" t="s">
        <v>8217</v>
      </c>
      <c r="D1933" t="s">
        <v>8218</v>
      </c>
      <c r="E1933">
        <v>18</v>
      </c>
      <c r="F1933">
        <f>SUMIFS('DAILY RECORDS'!$E$2:$E$19978,'DAILY RECORDS'!$B$2:$B$19978,C1933,'DAILY RECORDS'!$G$2:$G$19978,"INWARD")</f>
        <v>20</v>
      </c>
      <c r="G1933">
        <f>SUMIFS('DAILY RECORDS'!$E$2:$E$19978,'DAILY RECORDS'!$B$2:$B$19978,C1933,'DAILY RECORDS'!$G$2:$G$19978,"OUTWARD")</f>
        <v>0</v>
      </c>
      <c r="H1933">
        <f t="shared" si="30"/>
        <v>38</v>
      </c>
      <c r="I1933" t="s">
        <v>14</v>
      </c>
      <c r="J1933" t="s">
        <v>1738</v>
      </c>
      <c r="K1933" t="s">
        <v>54</v>
      </c>
      <c r="L1933" s="124">
        <v>45742</v>
      </c>
    </row>
    <row r="1934" spans="1:12" x14ac:dyDescent="0.25">
      <c r="A1934">
        <v>1933</v>
      </c>
      <c r="B1934" t="s">
        <v>9992</v>
      </c>
      <c r="C1934" s="14" t="s">
        <v>8205</v>
      </c>
      <c r="D1934" t="s">
        <v>8206</v>
      </c>
      <c r="E1934">
        <v>28</v>
      </c>
      <c r="F1934">
        <f>SUMIFS('DAILY RECORDS'!$E$2:$E$19978,'DAILY RECORDS'!$B$2:$B$19978,C1934,'DAILY RECORDS'!$G$2:$G$19978,"INWARD")</f>
        <v>138</v>
      </c>
      <c r="G1934">
        <f>SUMIFS('DAILY RECORDS'!$E$2:$E$19978,'DAILY RECORDS'!$B$2:$B$19978,C1934,'DAILY RECORDS'!$G$2:$G$19978,"OUTWARD")</f>
        <v>28</v>
      </c>
      <c r="H1934">
        <f t="shared" si="30"/>
        <v>138</v>
      </c>
      <c r="I1934" t="s">
        <v>14</v>
      </c>
      <c r="J1934" t="s">
        <v>1738</v>
      </c>
      <c r="K1934" t="s">
        <v>709</v>
      </c>
      <c r="L1934" s="124">
        <v>45742</v>
      </c>
    </row>
    <row r="1935" spans="1:12" x14ac:dyDescent="0.25">
      <c r="A1935">
        <v>1934</v>
      </c>
      <c r="B1935" t="s">
        <v>9992</v>
      </c>
      <c r="C1935" s="14" t="s">
        <v>8248</v>
      </c>
      <c r="D1935" t="s">
        <v>8249</v>
      </c>
      <c r="E1935">
        <v>21</v>
      </c>
      <c r="F1935">
        <f>SUMIFS('DAILY RECORDS'!$E$2:$E$19978,'DAILY RECORDS'!$B$2:$B$19978,C1935,'DAILY RECORDS'!$G$2:$G$19978,"INWARD")</f>
        <v>0</v>
      </c>
      <c r="G1935">
        <f>SUMIFS('DAILY RECORDS'!$E$2:$E$19978,'DAILY RECORDS'!$B$2:$B$19978,C1935,'DAILY RECORDS'!$G$2:$G$19978,"OUTWARD")</f>
        <v>0</v>
      </c>
      <c r="H1935">
        <f t="shared" si="30"/>
        <v>21</v>
      </c>
      <c r="I1935" t="s">
        <v>14</v>
      </c>
      <c r="J1935" t="s">
        <v>1738</v>
      </c>
      <c r="K1935" t="s">
        <v>1305</v>
      </c>
      <c r="L1935" s="124">
        <v>45742</v>
      </c>
    </row>
    <row r="1936" spans="1:12" x14ac:dyDescent="0.25">
      <c r="A1936">
        <v>1935</v>
      </c>
      <c r="B1936" t="s">
        <v>9992</v>
      </c>
      <c r="C1936" s="14" t="s">
        <v>8330</v>
      </c>
      <c r="D1936" t="s">
        <v>8331</v>
      </c>
      <c r="E1936">
        <v>14</v>
      </c>
      <c r="F1936">
        <f>SUMIFS('DAILY RECORDS'!$E$2:$E$19978,'DAILY RECORDS'!$B$2:$B$19978,C1936,'DAILY RECORDS'!$G$2:$G$19978,"INWARD")</f>
        <v>0</v>
      </c>
      <c r="G1936">
        <f>SUMIFS('DAILY RECORDS'!$E$2:$E$19978,'DAILY RECORDS'!$B$2:$B$19978,C1936,'DAILY RECORDS'!$G$2:$G$19978,"OUTWARD")</f>
        <v>14</v>
      </c>
      <c r="H1936">
        <f t="shared" si="30"/>
        <v>0</v>
      </c>
      <c r="I1936" t="s">
        <v>14</v>
      </c>
      <c r="J1936" t="s">
        <v>1738</v>
      </c>
      <c r="K1936" t="s">
        <v>776</v>
      </c>
      <c r="L1936" s="124">
        <v>45742</v>
      </c>
    </row>
    <row r="1937" spans="1:12" x14ac:dyDescent="0.25">
      <c r="A1937">
        <v>1936</v>
      </c>
      <c r="B1937" t="s">
        <v>9992</v>
      </c>
      <c r="C1937" s="14" t="s">
        <v>8275</v>
      </c>
      <c r="D1937" t="s">
        <v>8276</v>
      </c>
      <c r="E1937">
        <v>9</v>
      </c>
      <c r="F1937">
        <f>SUMIFS('DAILY RECORDS'!$E$2:$E$19978,'DAILY RECORDS'!$B$2:$B$19978,C1937,'DAILY RECORDS'!$G$2:$G$19978,"INWARD")</f>
        <v>20</v>
      </c>
      <c r="G1937">
        <f>SUMIFS('DAILY RECORDS'!$E$2:$E$19978,'DAILY RECORDS'!$B$2:$B$19978,C1937,'DAILY RECORDS'!$G$2:$G$19978,"OUTWARD")</f>
        <v>0</v>
      </c>
      <c r="H1937">
        <f t="shared" si="30"/>
        <v>29</v>
      </c>
      <c r="I1937" t="s">
        <v>14</v>
      </c>
      <c r="J1937" t="s">
        <v>1738</v>
      </c>
      <c r="K1937" t="s">
        <v>966</v>
      </c>
      <c r="L1937" s="124">
        <v>45742</v>
      </c>
    </row>
    <row r="1938" spans="1:12" x14ac:dyDescent="0.25">
      <c r="A1938">
        <v>1937</v>
      </c>
      <c r="B1938" t="s">
        <v>9992</v>
      </c>
      <c r="C1938" s="14" t="s">
        <v>8322</v>
      </c>
      <c r="D1938" t="s">
        <v>8323</v>
      </c>
      <c r="E1938">
        <v>30</v>
      </c>
      <c r="F1938">
        <f>SUMIFS('DAILY RECORDS'!$E$2:$E$19978,'DAILY RECORDS'!$B$2:$B$19978,C1938,'DAILY RECORDS'!$G$2:$G$19978,"INWARD")</f>
        <v>0</v>
      </c>
      <c r="G1938">
        <f>SUMIFS('DAILY RECORDS'!$E$2:$E$19978,'DAILY RECORDS'!$B$2:$B$19978,C1938,'DAILY RECORDS'!$G$2:$G$19978,"OUTWARD")</f>
        <v>0</v>
      </c>
      <c r="H1938">
        <f t="shared" si="30"/>
        <v>30</v>
      </c>
      <c r="I1938" t="s">
        <v>14</v>
      </c>
      <c r="J1938" t="s">
        <v>1738</v>
      </c>
      <c r="K1938" t="s">
        <v>1302</v>
      </c>
      <c r="L1938" s="124">
        <v>45742</v>
      </c>
    </row>
    <row r="1939" spans="1:12" x14ac:dyDescent="0.25">
      <c r="A1939">
        <v>1938</v>
      </c>
      <c r="B1939" t="s">
        <v>9992</v>
      </c>
      <c r="C1939" s="14" t="s">
        <v>8244</v>
      </c>
      <c r="D1939" t="s">
        <v>8245</v>
      </c>
      <c r="E1939">
        <v>9</v>
      </c>
      <c r="F1939">
        <f>SUMIFS('DAILY RECORDS'!$E$2:$E$19978,'DAILY RECORDS'!$B$2:$B$19978,C1939,'DAILY RECORDS'!$G$2:$G$19978,"INWARD")</f>
        <v>0</v>
      </c>
      <c r="G1939">
        <f>SUMIFS('DAILY RECORDS'!$E$2:$E$19978,'DAILY RECORDS'!$B$2:$B$19978,C1939,'DAILY RECORDS'!$G$2:$G$19978,"OUTWARD")</f>
        <v>0</v>
      </c>
      <c r="H1939">
        <f t="shared" si="30"/>
        <v>9</v>
      </c>
      <c r="I1939" t="s">
        <v>14</v>
      </c>
      <c r="J1939" t="s">
        <v>1738</v>
      </c>
      <c r="K1939" t="s">
        <v>1064</v>
      </c>
      <c r="L1939" s="124">
        <v>45742</v>
      </c>
    </row>
    <row r="1940" spans="1:12" x14ac:dyDescent="0.25">
      <c r="A1940">
        <v>1939</v>
      </c>
      <c r="B1940" t="s">
        <v>9992</v>
      </c>
      <c r="C1940" s="14" t="s">
        <v>8195</v>
      </c>
      <c r="D1940" t="s">
        <v>8196</v>
      </c>
      <c r="E1940">
        <v>4</v>
      </c>
      <c r="F1940">
        <f>SUMIFS('DAILY RECORDS'!$E$2:$E$19978,'DAILY RECORDS'!$B$2:$B$19978,C1940,'DAILY RECORDS'!$G$2:$G$19978,"INWARD")</f>
        <v>0</v>
      </c>
      <c r="G1940">
        <f>SUMIFS('DAILY RECORDS'!$E$2:$E$19978,'DAILY RECORDS'!$B$2:$B$19978,C1940,'DAILY RECORDS'!$G$2:$G$19978,"OUTWARD")</f>
        <v>0</v>
      </c>
      <c r="H1940">
        <f t="shared" si="30"/>
        <v>4</v>
      </c>
      <c r="I1940" t="s">
        <v>14</v>
      </c>
      <c r="J1940" t="s">
        <v>1738</v>
      </c>
      <c r="K1940" t="s">
        <v>912</v>
      </c>
      <c r="L1940" s="124">
        <v>45742</v>
      </c>
    </row>
    <row r="1941" spans="1:12" x14ac:dyDescent="0.25">
      <c r="A1941">
        <v>1940</v>
      </c>
      <c r="B1941" t="s">
        <v>9992</v>
      </c>
      <c r="C1941" s="14" t="s">
        <v>8334</v>
      </c>
      <c r="D1941" t="s">
        <v>8335</v>
      </c>
      <c r="E1941">
        <v>10</v>
      </c>
      <c r="F1941">
        <f>SUMIFS('DAILY RECORDS'!$E$2:$E$19978,'DAILY RECORDS'!$B$2:$B$19978,C1941,'DAILY RECORDS'!$G$2:$G$19978,"INWARD")</f>
        <v>0</v>
      </c>
      <c r="G1941">
        <f>SUMIFS('DAILY RECORDS'!$E$2:$E$19978,'DAILY RECORDS'!$B$2:$B$19978,C1941,'DAILY RECORDS'!$G$2:$G$19978,"OUTWARD")</f>
        <v>0</v>
      </c>
      <c r="H1941">
        <f t="shared" si="30"/>
        <v>10</v>
      </c>
      <c r="I1941" t="s">
        <v>14</v>
      </c>
      <c r="J1941" t="s">
        <v>1738</v>
      </c>
      <c r="K1941" t="s">
        <v>1558</v>
      </c>
      <c r="L1941" s="124">
        <v>45742</v>
      </c>
    </row>
    <row r="1942" spans="1:12" x14ac:dyDescent="0.25">
      <c r="A1942">
        <v>1941</v>
      </c>
      <c r="B1942" t="s">
        <v>9992</v>
      </c>
      <c r="C1942" s="14" t="s">
        <v>8179</v>
      </c>
      <c r="D1942" t="s">
        <v>8180</v>
      </c>
      <c r="E1942">
        <v>37</v>
      </c>
      <c r="F1942">
        <f>SUMIFS('DAILY RECORDS'!$E$2:$E$19978,'DAILY RECORDS'!$B$2:$B$19978,C1942,'DAILY RECORDS'!$G$2:$G$19978,"INWARD")</f>
        <v>0</v>
      </c>
      <c r="G1942">
        <f>SUMIFS('DAILY RECORDS'!$E$2:$E$19978,'DAILY RECORDS'!$B$2:$B$19978,C1942,'DAILY RECORDS'!$G$2:$G$19978,"OUTWARD")</f>
        <v>0</v>
      </c>
      <c r="H1942">
        <f t="shared" si="30"/>
        <v>37</v>
      </c>
      <c r="I1942" t="s">
        <v>14</v>
      </c>
      <c r="J1942" t="s">
        <v>1738</v>
      </c>
      <c r="K1942" t="s">
        <v>906</v>
      </c>
      <c r="L1942" s="124">
        <v>45742</v>
      </c>
    </row>
    <row r="1943" spans="1:12" x14ac:dyDescent="0.25">
      <c r="A1943">
        <v>1942</v>
      </c>
      <c r="B1943" t="s">
        <v>9992</v>
      </c>
      <c r="C1943" s="14" t="s">
        <v>8294</v>
      </c>
      <c r="D1943" t="s">
        <v>8295</v>
      </c>
      <c r="E1943">
        <v>28</v>
      </c>
      <c r="F1943">
        <f>SUMIFS('DAILY RECORDS'!$E$2:$E$19978,'DAILY RECORDS'!$B$2:$B$19978,C1943,'DAILY RECORDS'!$G$2:$G$19978,"INWARD")</f>
        <v>0</v>
      </c>
      <c r="G1943">
        <f>SUMIFS('DAILY RECORDS'!$E$2:$E$19978,'DAILY RECORDS'!$B$2:$B$19978,C1943,'DAILY RECORDS'!$G$2:$G$19978,"OUTWARD")</f>
        <v>0</v>
      </c>
      <c r="H1943">
        <f t="shared" si="30"/>
        <v>28</v>
      </c>
      <c r="I1943" t="s">
        <v>14</v>
      </c>
      <c r="J1943" t="s">
        <v>1738</v>
      </c>
      <c r="K1943" t="s">
        <v>909</v>
      </c>
      <c r="L1943" s="124">
        <v>45742</v>
      </c>
    </row>
    <row r="1944" spans="1:12" x14ac:dyDescent="0.25">
      <c r="A1944">
        <v>1943</v>
      </c>
      <c r="B1944" t="s">
        <v>9992</v>
      </c>
      <c r="C1944" s="14" t="s">
        <v>9470</v>
      </c>
      <c r="D1944" t="s">
        <v>9489</v>
      </c>
      <c r="E1944">
        <v>12</v>
      </c>
      <c r="F1944">
        <f>SUMIFS('DAILY RECORDS'!$E$2:$E$19978,'DAILY RECORDS'!$B$2:$B$19978,C1944,'DAILY RECORDS'!$G$2:$G$19978,"INWARD")</f>
        <v>0</v>
      </c>
      <c r="G1944">
        <f>SUMIFS('DAILY RECORDS'!$E$2:$E$19978,'DAILY RECORDS'!$B$2:$B$19978,C1944,'DAILY RECORDS'!$G$2:$G$19978,"OUTWARD")</f>
        <v>0</v>
      </c>
      <c r="H1944">
        <f t="shared" si="30"/>
        <v>12</v>
      </c>
      <c r="I1944" t="s">
        <v>14</v>
      </c>
      <c r="J1944" t="s">
        <v>1738</v>
      </c>
      <c r="K1944" t="s">
        <v>61</v>
      </c>
      <c r="L1944" s="124">
        <v>45742</v>
      </c>
    </row>
    <row r="1945" spans="1:12" x14ac:dyDescent="0.25">
      <c r="A1945">
        <v>1944</v>
      </c>
      <c r="B1945" t="s">
        <v>9992</v>
      </c>
      <c r="C1945" s="14" t="s">
        <v>8258</v>
      </c>
      <c r="D1945" t="s">
        <v>8259</v>
      </c>
      <c r="E1945">
        <v>18</v>
      </c>
      <c r="F1945">
        <f>SUMIFS('DAILY RECORDS'!$E$2:$E$19978,'DAILY RECORDS'!$B$2:$B$19978,C1945,'DAILY RECORDS'!$G$2:$G$19978,"INWARD")</f>
        <v>0</v>
      </c>
      <c r="G1945">
        <f>SUMIFS('DAILY RECORDS'!$E$2:$E$19978,'DAILY RECORDS'!$B$2:$B$19978,C1945,'DAILY RECORDS'!$G$2:$G$19978,"OUTWARD")</f>
        <v>0</v>
      </c>
      <c r="H1945">
        <f t="shared" si="30"/>
        <v>18</v>
      </c>
      <c r="I1945" t="s">
        <v>14</v>
      </c>
      <c r="J1945" t="s">
        <v>1738</v>
      </c>
      <c r="K1945" t="s">
        <v>764</v>
      </c>
      <c r="L1945" s="124">
        <v>45742</v>
      </c>
    </row>
    <row r="1946" spans="1:12" x14ac:dyDescent="0.25">
      <c r="A1946">
        <v>1945</v>
      </c>
      <c r="B1946" t="s">
        <v>9992</v>
      </c>
      <c r="C1946" s="14" t="s">
        <v>8167</v>
      </c>
      <c r="D1946" t="s">
        <v>8168</v>
      </c>
      <c r="E1946">
        <v>159</v>
      </c>
      <c r="F1946">
        <f>SUMIFS('DAILY RECORDS'!$E$2:$E$19978,'DAILY RECORDS'!$B$2:$B$19978,C1946,'DAILY RECORDS'!$G$2:$G$19978,"INWARD")</f>
        <v>224</v>
      </c>
      <c r="G1946">
        <f>SUMIFS('DAILY RECORDS'!$E$2:$E$19978,'DAILY RECORDS'!$B$2:$B$19978,C1946,'DAILY RECORDS'!$G$2:$G$19978,"OUTWARD")</f>
        <v>215</v>
      </c>
      <c r="H1946">
        <f t="shared" si="30"/>
        <v>168</v>
      </c>
      <c r="I1946" t="s">
        <v>14</v>
      </c>
      <c r="J1946" t="s">
        <v>1738</v>
      </c>
      <c r="K1946" t="s">
        <v>1021</v>
      </c>
      <c r="L1946" s="124">
        <v>45742</v>
      </c>
    </row>
    <row r="1947" spans="1:12" x14ac:dyDescent="0.25">
      <c r="A1947">
        <v>1946</v>
      </c>
      <c r="B1947" t="s">
        <v>9992</v>
      </c>
      <c r="C1947" s="14" t="s">
        <v>8173</v>
      </c>
      <c r="D1947" t="s">
        <v>8174</v>
      </c>
      <c r="E1947">
        <v>235</v>
      </c>
      <c r="F1947">
        <f>SUMIFS('DAILY RECORDS'!$E$2:$E$19978,'DAILY RECORDS'!$B$2:$B$19978,C1947,'DAILY RECORDS'!$G$2:$G$19978,"INWARD")</f>
        <v>224</v>
      </c>
      <c r="G1947">
        <f>SUMIFS('DAILY RECORDS'!$E$2:$E$19978,'DAILY RECORDS'!$B$2:$B$19978,C1947,'DAILY RECORDS'!$G$2:$G$19978,"OUTWARD")</f>
        <v>292</v>
      </c>
      <c r="H1947">
        <f t="shared" si="30"/>
        <v>167</v>
      </c>
      <c r="I1947" t="s">
        <v>14</v>
      </c>
      <c r="J1947" t="s">
        <v>1738</v>
      </c>
      <c r="K1947" t="s">
        <v>761</v>
      </c>
      <c r="L1947" s="124">
        <v>45742</v>
      </c>
    </row>
    <row r="1948" spans="1:12" x14ac:dyDescent="0.25">
      <c r="A1948">
        <v>1947</v>
      </c>
      <c r="B1948" t="s">
        <v>9992</v>
      </c>
      <c r="C1948" s="14" t="s">
        <v>8177</v>
      </c>
      <c r="D1948" t="s">
        <v>8178</v>
      </c>
      <c r="E1948">
        <v>97</v>
      </c>
      <c r="F1948">
        <f>SUMIFS('DAILY RECORDS'!$E$2:$E$19978,'DAILY RECORDS'!$B$2:$B$19978,C1948,'DAILY RECORDS'!$G$2:$G$19978,"INWARD")</f>
        <v>390</v>
      </c>
      <c r="G1948">
        <f>SUMIFS('DAILY RECORDS'!$E$2:$E$19978,'DAILY RECORDS'!$B$2:$B$19978,C1948,'DAILY RECORDS'!$G$2:$G$19978,"OUTWARD")</f>
        <v>275</v>
      </c>
      <c r="H1948">
        <f t="shared" si="30"/>
        <v>212</v>
      </c>
      <c r="I1948" t="s">
        <v>14</v>
      </c>
      <c r="J1948" t="s">
        <v>1738</v>
      </c>
      <c r="K1948" t="s">
        <v>1009</v>
      </c>
      <c r="L1948" s="124">
        <v>45742</v>
      </c>
    </row>
    <row r="1949" spans="1:12" x14ac:dyDescent="0.25">
      <c r="A1949">
        <v>1948</v>
      </c>
      <c r="B1949" t="s">
        <v>9992</v>
      </c>
      <c r="C1949" s="14" t="s">
        <v>8185</v>
      </c>
      <c r="D1949" t="s">
        <v>8186</v>
      </c>
      <c r="E1949">
        <v>10</v>
      </c>
      <c r="F1949">
        <f>SUMIFS('DAILY RECORDS'!$E$2:$E$19978,'DAILY RECORDS'!$B$2:$B$19978,C1949,'DAILY RECORDS'!$G$2:$G$19978,"INWARD")</f>
        <v>0</v>
      </c>
      <c r="G1949">
        <f>SUMIFS('DAILY RECORDS'!$E$2:$E$19978,'DAILY RECORDS'!$B$2:$B$19978,C1949,'DAILY RECORDS'!$G$2:$G$19978,"OUTWARD")</f>
        <v>0</v>
      </c>
      <c r="H1949">
        <f t="shared" si="30"/>
        <v>10</v>
      </c>
      <c r="I1949" t="s">
        <v>14</v>
      </c>
      <c r="J1949" t="s">
        <v>1738</v>
      </c>
      <c r="K1949" t="s">
        <v>1012</v>
      </c>
      <c r="L1949" s="124">
        <v>45742</v>
      </c>
    </row>
    <row r="1950" spans="1:12" x14ac:dyDescent="0.25">
      <c r="A1950">
        <v>1949</v>
      </c>
      <c r="B1950" t="s">
        <v>9992</v>
      </c>
      <c r="C1950" s="14" t="s">
        <v>8181</v>
      </c>
      <c r="D1950" t="s">
        <v>8182</v>
      </c>
      <c r="E1950">
        <v>141</v>
      </c>
      <c r="F1950">
        <f>SUMIFS('DAILY RECORDS'!$E$2:$E$19978,'DAILY RECORDS'!$B$2:$B$19978,C1950,'DAILY RECORDS'!$G$2:$G$19978,"INWARD")</f>
        <v>400</v>
      </c>
      <c r="G1950">
        <f>SUMIFS('DAILY RECORDS'!$E$2:$E$19978,'DAILY RECORDS'!$B$2:$B$19978,C1950,'DAILY RECORDS'!$G$2:$G$19978,"OUTWARD")</f>
        <v>358</v>
      </c>
      <c r="H1950">
        <f t="shared" si="30"/>
        <v>183</v>
      </c>
      <c r="I1950" t="s">
        <v>14</v>
      </c>
      <c r="J1950" t="s">
        <v>1738</v>
      </c>
      <c r="K1950" t="s">
        <v>1006</v>
      </c>
      <c r="L1950" s="124">
        <v>45742</v>
      </c>
    </row>
    <row r="1951" spans="1:12" x14ac:dyDescent="0.25">
      <c r="A1951">
        <v>1950</v>
      </c>
      <c r="B1951" t="s">
        <v>9992</v>
      </c>
      <c r="C1951" s="14" t="s">
        <v>8337</v>
      </c>
      <c r="D1951" t="s">
        <v>8338</v>
      </c>
      <c r="E1951">
        <v>570</v>
      </c>
      <c r="F1951">
        <f>SUMIFS('DAILY RECORDS'!$E$2:$E$19978,'DAILY RECORDS'!$B$2:$B$19978,C1951,'DAILY RECORDS'!$G$2:$G$19978,"INWARD")</f>
        <v>1000</v>
      </c>
      <c r="G1951">
        <f>SUMIFS('DAILY RECORDS'!$E$2:$E$19978,'DAILY RECORDS'!$B$2:$B$19978,C1951,'DAILY RECORDS'!$G$2:$G$19978,"OUTWARD")</f>
        <v>901</v>
      </c>
      <c r="H1951">
        <f t="shared" si="30"/>
        <v>669</v>
      </c>
      <c r="I1951" t="s">
        <v>14</v>
      </c>
      <c r="J1951" t="s">
        <v>1738</v>
      </c>
      <c r="K1951" t="s">
        <v>753</v>
      </c>
      <c r="L1951" s="124">
        <v>45742</v>
      </c>
    </row>
    <row r="1952" spans="1:12" x14ac:dyDescent="0.25">
      <c r="A1952">
        <v>1951</v>
      </c>
      <c r="B1952" t="s">
        <v>9992</v>
      </c>
      <c r="C1952" s="14" t="s">
        <v>8339</v>
      </c>
      <c r="D1952" t="s">
        <v>8340</v>
      </c>
      <c r="E1952">
        <v>171</v>
      </c>
      <c r="F1952">
        <f>SUMIFS('DAILY RECORDS'!$E$2:$E$19978,'DAILY RECORDS'!$B$2:$B$19978,C1952,'DAILY RECORDS'!$G$2:$G$19978,"INWARD")</f>
        <v>800</v>
      </c>
      <c r="G1952">
        <f>SUMIFS('DAILY RECORDS'!$E$2:$E$19978,'DAILY RECORDS'!$B$2:$B$19978,C1952,'DAILY RECORDS'!$G$2:$G$19978,"OUTWARD")</f>
        <v>522</v>
      </c>
      <c r="H1952">
        <f t="shared" si="30"/>
        <v>449</v>
      </c>
      <c r="I1952" t="s">
        <v>14</v>
      </c>
      <c r="J1952" t="s">
        <v>1738</v>
      </c>
      <c r="K1952" t="s">
        <v>58</v>
      </c>
      <c r="L1952" s="124">
        <v>45742</v>
      </c>
    </row>
    <row r="1953" spans="1:12" x14ac:dyDescent="0.25">
      <c r="A1953">
        <v>1952</v>
      </c>
      <c r="B1953" t="s">
        <v>9992</v>
      </c>
      <c r="C1953" s="14" t="s">
        <v>9290</v>
      </c>
      <c r="D1953" t="s">
        <v>8363</v>
      </c>
      <c r="E1953">
        <v>330</v>
      </c>
      <c r="F1953">
        <f>SUMIFS('DAILY RECORDS'!$E$2:$E$19978,'DAILY RECORDS'!$B$2:$B$19978,C1953,'DAILY RECORDS'!$G$2:$G$19978,"INWARD")</f>
        <v>0</v>
      </c>
      <c r="G1953">
        <f>SUMIFS('DAILY RECORDS'!$E$2:$E$19978,'DAILY RECORDS'!$B$2:$B$19978,C1953,'DAILY RECORDS'!$G$2:$G$19978,"OUTWARD")</f>
        <v>50</v>
      </c>
      <c r="H1953">
        <f t="shared" si="30"/>
        <v>280</v>
      </c>
      <c r="I1953" t="s">
        <v>14</v>
      </c>
      <c r="J1953" t="s">
        <v>1738</v>
      </c>
      <c r="K1953" t="s">
        <v>736</v>
      </c>
      <c r="L1953" s="124">
        <v>45742</v>
      </c>
    </row>
    <row r="1954" spans="1:12" x14ac:dyDescent="0.25">
      <c r="A1954">
        <v>1953</v>
      </c>
      <c r="B1954" t="s">
        <v>9992</v>
      </c>
      <c r="C1954" s="14" t="s">
        <v>9291</v>
      </c>
      <c r="D1954" t="s">
        <v>8364</v>
      </c>
      <c r="E1954">
        <v>300</v>
      </c>
      <c r="F1954">
        <f>SUMIFS('DAILY RECORDS'!$E$2:$E$19978,'DAILY RECORDS'!$B$2:$B$19978,C1954,'DAILY RECORDS'!$G$2:$G$19978,"INWARD")</f>
        <v>0</v>
      </c>
      <c r="G1954">
        <f>SUMIFS('DAILY RECORDS'!$E$2:$E$19978,'DAILY RECORDS'!$B$2:$B$19978,C1954,'DAILY RECORDS'!$G$2:$G$19978,"OUTWARD")</f>
        <v>110</v>
      </c>
      <c r="H1954">
        <f t="shared" si="30"/>
        <v>190</v>
      </c>
      <c r="I1954" t="s">
        <v>14</v>
      </c>
      <c r="J1954" t="s">
        <v>1738</v>
      </c>
      <c r="K1954" t="s">
        <v>739</v>
      </c>
      <c r="L1954" s="124">
        <v>45742</v>
      </c>
    </row>
    <row r="1955" spans="1:12" x14ac:dyDescent="0.25">
      <c r="A1955">
        <v>1954</v>
      </c>
      <c r="B1955" t="s">
        <v>9992</v>
      </c>
      <c r="C1955" s="14" t="s">
        <v>9267</v>
      </c>
      <c r="D1955" t="s">
        <v>8365</v>
      </c>
      <c r="E1955">
        <v>205</v>
      </c>
      <c r="F1955">
        <f>SUMIFS('DAILY RECORDS'!$E$2:$E$19978,'DAILY RECORDS'!$B$2:$B$19978,C1955,'DAILY RECORDS'!$G$2:$G$19978,"INWARD")</f>
        <v>10</v>
      </c>
      <c r="G1955">
        <f>SUMIFS('DAILY RECORDS'!$E$2:$E$19978,'DAILY RECORDS'!$B$2:$B$19978,C1955,'DAILY RECORDS'!$G$2:$G$19978,"OUTWARD")</f>
        <v>120</v>
      </c>
      <c r="H1955">
        <f t="shared" si="30"/>
        <v>95</v>
      </c>
      <c r="I1955" t="s">
        <v>14</v>
      </c>
      <c r="J1955" t="s">
        <v>1738</v>
      </c>
      <c r="K1955" t="s">
        <v>742</v>
      </c>
      <c r="L1955" s="124">
        <v>45742</v>
      </c>
    </row>
    <row r="1956" spans="1:12" x14ac:dyDescent="0.25">
      <c r="A1956">
        <v>1955</v>
      </c>
      <c r="B1956" t="s">
        <v>9992</v>
      </c>
      <c r="C1956" s="14" t="s">
        <v>9287</v>
      </c>
      <c r="D1956" t="s">
        <v>8360</v>
      </c>
      <c r="E1956">
        <v>6</v>
      </c>
      <c r="F1956">
        <f>SUMIFS('DAILY RECORDS'!$E$2:$E$19978,'DAILY RECORDS'!$B$2:$B$19978,C1956,'DAILY RECORDS'!$G$2:$G$19978,"INWARD")</f>
        <v>300</v>
      </c>
      <c r="G1956">
        <f>SUMIFS('DAILY RECORDS'!$E$2:$E$19978,'DAILY RECORDS'!$B$2:$B$19978,C1956,'DAILY RECORDS'!$G$2:$G$19978,"OUTWARD")</f>
        <v>150</v>
      </c>
      <c r="H1956">
        <f t="shared" si="30"/>
        <v>156</v>
      </c>
      <c r="I1956" t="s">
        <v>14</v>
      </c>
      <c r="J1956" t="s">
        <v>1738</v>
      </c>
      <c r="K1956" t="s">
        <v>730</v>
      </c>
      <c r="L1956" s="124">
        <v>45742</v>
      </c>
    </row>
    <row r="1957" spans="1:12" x14ac:dyDescent="0.25">
      <c r="A1957">
        <v>1956</v>
      </c>
      <c r="B1957" t="s">
        <v>9992</v>
      </c>
      <c r="C1957" s="14" t="s">
        <v>9288</v>
      </c>
      <c r="D1957" t="s">
        <v>8361</v>
      </c>
      <c r="E1957">
        <v>1</v>
      </c>
      <c r="F1957">
        <f>SUMIFS('DAILY RECORDS'!$E$2:$E$19978,'DAILY RECORDS'!$B$2:$B$19978,C1957,'DAILY RECORDS'!$G$2:$G$19978,"INWARD")</f>
        <v>300</v>
      </c>
      <c r="G1957">
        <f>SUMIFS('DAILY RECORDS'!$E$2:$E$19978,'DAILY RECORDS'!$B$2:$B$19978,C1957,'DAILY RECORDS'!$G$2:$G$19978,"OUTWARD")</f>
        <v>200</v>
      </c>
      <c r="H1957">
        <f t="shared" si="30"/>
        <v>101</v>
      </c>
      <c r="I1957" t="s">
        <v>14</v>
      </c>
      <c r="J1957" t="s">
        <v>1738</v>
      </c>
      <c r="K1957" t="s">
        <v>733</v>
      </c>
      <c r="L1957" s="124">
        <v>45742</v>
      </c>
    </row>
    <row r="1958" spans="1:12" x14ac:dyDescent="0.25">
      <c r="A1958">
        <v>1957</v>
      </c>
      <c r="B1958" t="s">
        <v>9992</v>
      </c>
      <c r="C1958" s="14" t="s">
        <v>9289</v>
      </c>
      <c r="D1958" t="s">
        <v>8362</v>
      </c>
      <c r="E1958">
        <v>244</v>
      </c>
      <c r="F1958">
        <f>SUMIFS('DAILY RECORDS'!$E$2:$E$19978,'DAILY RECORDS'!$B$2:$B$19978,C1958,'DAILY RECORDS'!$G$2:$G$19978,"INWARD")</f>
        <v>0</v>
      </c>
      <c r="G1958">
        <f>SUMIFS('DAILY RECORDS'!$E$2:$E$19978,'DAILY RECORDS'!$B$2:$B$19978,C1958,'DAILY RECORDS'!$G$2:$G$19978,"OUTWARD")</f>
        <v>60</v>
      </c>
      <c r="H1958">
        <f t="shared" si="30"/>
        <v>184</v>
      </c>
      <c r="I1958" t="s">
        <v>14</v>
      </c>
      <c r="J1958" t="s">
        <v>1738</v>
      </c>
      <c r="K1958" t="s">
        <v>1532</v>
      </c>
      <c r="L1958" s="124">
        <v>45742</v>
      </c>
    </row>
    <row r="1959" spans="1:12" x14ac:dyDescent="0.25">
      <c r="A1959">
        <v>1958</v>
      </c>
      <c r="B1959" t="s">
        <v>9992</v>
      </c>
      <c r="C1959" s="14" t="s">
        <v>9264</v>
      </c>
      <c r="D1959" t="s">
        <v>8356</v>
      </c>
      <c r="E1959">
        <v>159</v>
      </c>
      <c r="F1959">
        <f>SUMIFS('DAILY RECORDS'!$E$2:$E$19978,'DAILY RECORDS'!$B$2:$B$19978,C1959,'DAILY RECORDS'!$G$2:$G$19978,"INWARD")</f>
        <v>0</v>
      </c>
      <c r="G1959">
        <f>SUMIFS('DAILY RECORDS'!$E$2:$E$19978,'DAILY RECORDS'!$B$2:$B$19978,C1959,'DAILY RECORDS'!$G$2:$G$19978,"OUTWARD")</f>
        <v>20</v>
      </c>
      <c r="H1959">
        <f t="shared" si="30"/>
        <v>139</v>
      </c>
      <c r="I1959" t="s">
        <v>14</v>
      </c>
      <c r="J1959" t="s">
        <v>1738</v>
      </c>
      <c r="K1959" t="s">
        <v>1047</v>
      </c>
      <c r="L1959" s="124">
        <v>45742</v>
      </c>
    </row>
    <row r="1960" spans="1:12" x14ac:dyDescent="0.25">
      <c r="A1960">
        <v>1959</v>
      </c>
      <c r="B1960" t="s">
        <v>9992</v>
      </c>
      <c r="C1960" s="14" t="s">
        <v>9273</v>
      </c>
      <c r="D1960" t="s">
        <v>8357</v>
      </c>
      <c r="E1960">
        <v>1</v>
      </c>
      <c r="F1960">
        <f>SUMIFS('DAILY RECORDS'!$E$2:$E$19978,'DAILY RECORDS'!$B$2:$B$19978,C1960,'DAILY RECORDS'!$G$2:$G$19978,"INWARD")</f>
        <v>200</v>
      </c>
      <c r="G1960">
        <f>SUMIFS('DAILY RECORDS'!$E$2:$E$19978,'DAILY RECORDS'!$B$2:$B$19978,C1960,'DAILY RECORDS'!$G$2:$G$19978,"OUTWARD")</f>
        <v>50</v>
      </c>
      <c r="H1960">
        <f t="shared" si="30"/>
        <v>151</v>
      </c>
      <c r="I1960" t="s">
        <v>14</v>
      </c>
      <c r="J1960" t="s">
        <v>1738</v>
      </c>
      <c r="K1960" t="s">
        <v>1044</v>
      </c>
      <c r="L1960" s="124">
        <v>45742</v>
      </c>
    </row>
    <row r="1961" spans="1:12" x14ac:dyDescent="0.25">
      <c r="A1961">
        <v>1960</v>
      </c>
      <c r="B1961" t="s">
        <v>9992</v>
      </c>
      <c r="C1961" s="14" t="s">
        <v>9274</v>
      </c>
      <c r="D1961" t="s">
        <v>8358</v>
      </c>
      <c r="E1961">
        <v>38</v>
      </c>
      <c r="F1961">
        <f>SUMIFS('DAILY RECORDS'!$E$2:$E$19978,'DAILY RECORDS'!$B$2:$B$19978,C1961,'DAILY RECORDS'!$G$2:$G$19978,"INWARD")</f>
        <v>300</v>
      </c>
      <c r="G1961">
        <f>SUMIFS('DAILY RECORDS'!$E$2:$E$19978,'DAILY RECORDS'!$B$2:$B$19978,C1961,'DAILY RECORDS'!$G$2:$G$19978,"OUTWARD")</f>
        <v>110</v>
      </c>
      <c r="H1961">
        <f t="shared" si="30"/>
        <v>228</v>
      </c>
      <c r="I1961" t="s">
        <v>14</v>
      </c>
      <c r="J1961" t="s">
        <v>1738</v>
      </c>
      <c r="K1961" t="s">
        <v>1406</v>
      </c>
      <c r="L1961" s="124">
        <v>45742</v>
      </c>
    </row>
    <row r="1962" spans="1:12" x14ac:dyDescent="0.25">
      <c r="A1962">
        <v>1961</v>
      </c>
      <c r="B1962" t="s">
        <v>9992</v>
      </c>
      <c r="C1962" s="14" t="s">
        <v>9386</v>
      </c>
      <c r="D1962" t="s">
        <v>9488</v>
      </c>
      <c r="E1962">
        <v>30</v>
      </c>
      <c r="F1962">
        <f>SUMIFS('DAILY RECORDS'!$E$2:$E$19978,'DAILY RECORDS'!$B$2:$B$19978,C1962,'DAILY RECORDS'!$G$2:$G$19978,"INWARD")</f>
        <v>0</v>
      </c>
      <c r="G1962">
        <f>SUMIFS('DAILY RECORDS'!$E$2:$E$19978,'DAILY RECORDS'!$B$2:$B$19978,C1962,'DAILY RECORDS'!$G$2:$G$19978,"OUTWARD")</f>
        <v>10</v>
      </c>
      <c r="H1962">
        <f t="shared" si="30"/>
        <v>20</v>
      </c>
      <c r="I1962" t="s">
        <v>14</v>
      </c>
      <c r="J1962" t="s">
        <v>1738</v>
      </c>
      <c r="K1962" t="s">
        <v>1039</v>
      </c>
      <c r="L1962" s="124">
        <v>45742</v>
      </c>
    </row>
    <row r="1963" spans="1:12" x14ac:dyDescent="0.25">
      <c r="A1963">
        <v>1962</v>
      </c>
      <c r="B1963" t="s">
        <v>9992</v>
      </c>
      <c r="C1963" s="14" t="s">
        <v>9266</v>
      </c>
      <c r="D1963" t="s">
        <v>8367</v>
      </c>
      <c r="E1963">
        <v>240</v>
      </c>
      <c r="F1963">
        <f>SUMIFS('DAILY RECORDS'!$E$2:$E$19978,'DAILY RECORDS'!$B$2:$B$19978,C1963,'DAILY RECORDS'!$G$2:$G$19978,"INWARD")</f>
        <v>0</v>
      </c>
      <c r="G1963">
        <f>SUMIFS('DAILY RECORDS'!$E$2:$E$19978,'DAILY RECORDS'!$B$2:$B$19978,C1963,'DAILY RECORDS'!$G$2:$G$19978,"OUTWARD")</f>
        <v>80</v>
      </c>
      <c r="H1963">
        <f t="shared" si="30"/>
        <v>160</v>
      </c>
      <c r="I1963" t="s">
        <v>14</v>
      </c>
      <c r="J1963" t="s">
        <v>1738</v>
      </c>
      <c r="K1963" t="s">
        <v>1410</v>
      </c>
      <c r="L1963" s="124">
        <v>45742</v>
      </c>
    </row>
    <row r="1964" spans="1:12" x14ac:dyDescent="0.25">
      <c r="A1964">
        <v>1963</v>
      </c>
      <c r="B1964" t="s">
        <v>9988</v>
      </c>
      <c r="C1964" s="14" t="s">
        <v>1770</v>
      </c>
      <c r="D1964" t="s">
        <v>10542</v>
      </c>
      <c r="E1964">
        <v>115</v>
      </c>
      <c r="F1964">
        <f>SUMIFS('DAILY RECORDS'!$E$2:$E$19978,'DAILY RECORDS'!$B$2:$B$19978,C1964,'DAILY RECORDS'!$G$2:$G$19978,"INWARD")</f>
        <v>400</v>
      </c>
      <c r="G1964">
        <f>SUMIFS('DAILY RECORDS'!$E$2:$E$19978,'DAILY RECORDS'!$B$2:$B$19978,C1964,'DAILY RECORDS'!$G$2:$G$19978,"OUTWARD")</f>
        <v>486</v>
      </c>
      <c r="H1964">
        <f t="shared" si="30"/>
        <v>29</v>
      </c>
      <c r="I1964" t="s">
        <v>14</v>
      </c>
      <c r="J1964" t="s">
        <v>1738</v>
      </c>
      <c r="K1964" t="s">
        <v>253</v>
      </c>
      <c r="L1964" s="124">
        <v>45718</v>
      </c>
    </row>
    <row r="1965" spans="1:12" x14ac:dyDescent="0.25">
      <c r="A1965">
        <v>1964</v>
      </c>
      <c r="C1965" s="14" t="s">
        <v>10592</v>
      </c>
      <c r="D1965" t="s">
        <v>10592</v>
      </c>
      <c r="E1965">
        <v>27</v>
      </c>
      <c r="F1965">
        <f>SUMIFS('DAILY RECORDS'!$E$2:$E$19978,'DAILY RECORDS'!$B$2:$B$19978,C1965,'DAILY RECORDS'!$G$2:$G$19978,"INWARD")</f>
        <v>0</v>
      </c>
      <c r="G1965">
        <f>SUMIFS('DAILY RECORDS'!$E$2:$E$19978,'DAILY RECORDS'!$B$2:$B$19978,C1965,'DAILY RECORDS'!$G$2:$G$19978,"OUTWARD")</f>
        <v>14</v>
      </c>
      <c r="H1965">
        <f t="shared" si="30"/>
        <v>13</v>
      </c>
      <c r="I1965" t="s">
        <v>14</v>
      </c>
      <c r="J1965" t="s">
        <v>1738</v>
      </c>
      <c r="K1965" t="s">
        <v>253</v>
      </c>
      <c r="L1965" s="124">
        <v>45718</v>
      </c>
    </row>
    <row r="1966" spans="1:12" x14ac:dyDescent="0.25">
      <c r="A1966">
        <v>1965</v>
      </c>
      <c r="B1966" t="s">
        <v>9988</v>
      </c>
      <c r="C1966" s="14" t="s">
        <v>1768</v>
      </c>
      <c r="D1966" t="s">
        <v>10540</v>
      </c>
      <c r="E1966">
        <v>9</v>
      </c>
      <c r="F1966">
        <f>SUMIFS('DAILY RECORDS'!$E$2:$E$19978,'DAILY RECORDS'!$B$2:$B$19978,C1966,'DAILY RECORDS'!$G$2:$G$19978,"INWARD")</f>
        <v>200</v>
      </c>
      <c r="G1966">
        <f>SUMIFS('DAILY RECORDS'!$E$2:$E$19978,'DAILY RECORDS'!$B$2:$B$19978,C1966,'DAILY RECORDS'!$G$2:$G$19978,"OUTWARD")</f>
        <v>19</v>
      </c>
      <c r="H1966">
        <f t="shared" si="30"/>
        <v>190</v>
      </c>
      <c r="I1966" t="s">
        <v>14</v>
      </c>
      <c r="J1966" t="s">
        <v>1738</v>
      </c>
      <c r="K1966" t="s">
        <v>814</v>
      </c>
      <c r="L1966" s="124">
        <v>45718</v>
      </c>
    </row>
    <row r="1967" spans="1:12" x14ac:dyDescent="0.25">
      <c r="A1967">
        <v>1966</v>
      </c>
      <c r="B1967" t="s">
        <v>9988</v>
      </c>
      <c r="C1967" s="14" t="s">
        <v>1764</v>
      </c>
      <c r="D1967" t="s">
        <v>1765</v>
      </c>
      <c r="E1967">
        <v>342</v>
      </c>
      <c r="F1967">
        <f>SUMIFS('DAILY RECORDS'!$E$2:$E$19978,'DAILY RECORDS'!$B$2:$B$19978,C1967,'DAILY RECORDS'!$G$2:$G$19978,"INWARD")</f>
        <v>1689</v>
      </c>
      <c r="G1967">
        <f>SUMIFS('DAILY RECORDS'!$E$2:$E$19978,'DAILY RECORDS'!$B$2:$B$19978,C1967,'DAILY RECORDS'!$G$2:$G$19978,"OUTWARD")</f>
        <v>1889</v>
      </c>
      <c r="H1967">
        <f t="shared" si="30"/>
        <v>142</v>
      </c>
      <c r="I1967" t="s">
        <v>14</v>
      </c>
      <c r="J1967" t="s">
        <v>1738</v>
      </c>
      <c r="K1967" t="s">
        <v>62</v>
      </c>
      <c r="L1967" s="124">
        <v>45718</v>
      </c>
    </row>
    <row r="1968" spans="1:12" x14ac:dyDescent="0.25">
      <c r="A1968">
        <v>1967</v>
      </c>
      <c r="B1968" t="s">
        <v>9988</v>
      </c>
      <c r="C1968" s="14" t="s">
        <v>4031</v>
      </c>
      <c r="D1968" t="s">
        <v>4032</v>
      </c>
      <c r="E1968">
        <v>6</v>
      </c>
      <c r="F1968">
        <f>SUMIFS('DAILY RECORDS'!$E$2:$E$19978,'DAILY RECORDS'!$B$2:$B$19978,C1968,'DAILY RECORDS'!$G$2:$G$19978,"INWARD")</f>
        <v>0</v>
      </c>
      <c r="G1968">
        <f>SUMIFS('DAILY RECORDS'!$E$2:$E$19978,'DAILY RECORDS'!$B$2:$B$19978,C1968,'DAILY RECORDS'!$G$2:$G$19978,"OUTWARD")</f>
        <v>0</v>
      </c>
      <c r="H1968">
        <f t="shared" si="30"/>
        <v>6</v>
      </c>
      <c r="I1968" t="s">
        <v>14</v>
      </c>
      <c r="J1968" t="s">
        <v>1738</v>
      </c>
      <c r="K1968" t="s">
        <v>811</v>
      </c>
      <c r="L1968" s="124">
        <v>45718</v>
      </c>
    </row>
    <row r="1969" spans="1:12" x14ac:dyDescent="0.25">
      <c r="A1969">
        <v>1968</v>
      </c>
      <c r="B1969" t="s">
        <v>9988</v>
      </c>
      <c r="C1969" s="14" t="s">
        <v>4029</v>
      </c>
      <c r="D1969" t="s">
        <v>4030</v>
      </c>
      <c r="E1969">
        <v>0</v>
      </c>
      <c r="F1969">
        <f>SUMIFS('DAILY RECORDS'!$E$2:$E$19978,'DAILY RECORDS'!$B$2:$B$19978,C1969,'DAILY RECORDS'!$G$2:$G$19978,"INWARD")</f>
        <v>0</v>
      </c>
      <c r="G1969">
        <f>SUMIFS('DAILY RECORDS'!$E$2:$E$19978,'DAILY RECORDS'!$B$2:$B$19978,C1969,'DAILY RECORDS'!$G$2:$G$19978,"OUTWARD")</f>
        <v>0</v>
      </c>
      <c r="H1969">
        <f t="shared" si="30"/>
        <v>0</v>
      </c>
      <c r="I1969" t="s">
        <v>14</v>
      </c>
      <c r="J1969" t="s">
        <v>1738</v>
      </c>
      <c r="K1969" t="s">
        <v>144</v>
      </c>
      <c r="L1969" s="124">
        <v>45718</v>
      </c>
    </row>
    <row r="1970" spans="1:12" x14ac:dyDescent="0.25">
      <c r="A1970">
        <v>1969</v>
      </c>
      <c r="B1970" t="s">
        <v>9988</v>
      </c>
      <c r="C1970" s="14" t="s">
        <v>1760</v>
      </c>
      <c r="D1970" t="s">
        <v>10539</v>
      </c>
      <c r="E1970">
        <v>164</v>
      </c>
      <c r="F1970">
        <f>SUMIFS('DAILY RECORDS'!$E$2:$E$19978,'DAILY RECORDS'!$B$2:$B$19978,C1970,'DAILY RECORDS'!$G$2:$G$19978,"INWARD")</f>
        <v>244</v>
      </c>
      <c r="G1970">
        <f>SUMIFS('DAILY RECORDS'!$E$2:$E$19978,'DAILY RECORDS'!$B$2:$B$19978,C1970,'DAILY RECORDS'!$G$2:$G$19978,"OUTWARD")</f>
        <v>195</v>
      </c>
      <c r="H1970">
        <f t="shared" si="30"/>
        <v>213</v>
      </c>
      <c r="I1970" t="s">
        <v>25</v>
      </c>
      <c r="J1970" t="s">
        <v>1738</v>
      </c>
      <c r="K1970" t="s">
        <v>803</v>
      </c>
      <c r="L1970" s="124">
        <v>45718</v>
      </c>
    </row>
    <row r="1971" spans="1:12" x14ac:dyDescent="0.25">
      <c r="A1971">
        <v>1970</v>
      </c>
      <c r="B1971" t="s">
        <v>9988</v>
      </c>
      <c r="C1971" s="14" t="s">
        <v>1758</v>
      </c>
      <c r="D1971" t="s">
        <v>1759</v>
      </c>
      <c r="E1971">
        <v>91</v>
      </c>
      <c r="F1971">
        <f>SUMIFS('DAILY RECORDS'!$E$2:$E$19978,'DAILY RECORDS'!$B$2:$B$19978,C1971,'DAILY RECORDS'!$G$2:$G$19978,"INWARD")</f>
        <v>0</v>
      </c>
      <c r="G1971">
        <f>SUMIFS('DAILY RECORDS'!$E$2:$E$19978,'DAILY RECORDS'!$B$2:$B$19978,C1971,'DAILY RECORDS'!$G$2:$G$19978,"OUTWARD")</f>
        <v>15</v>
      </c>
      <c r="H1971">
        <f t="shared" si="30"/>
        <v>76</v>
      </c>
      <c r="I1971" t="s">
        <v>14</v>
      </c>
      <c r="J1971" t="s">
        <v>1738</v>
      </c>
      <c r="K1971" t="s">
        <v>806</v>
      </c>
      <c r="L1971" s="124">
        <v>45718</v>
      </c>
    </row>
    <row r="1972" spans="1:12" x14ac:dyDescent="0.25">
      <c r="A1972">
        <v>1971</v>
      </c>
      <c r="B1972" t="s">
        <v>9988</v>
      </c>
      <c r="C1972" s="14" t="s">
        <v>1736</v>
      </c>
      <c r="D1972" t="s">
        <v>1737</v>
      </c>
      <c r="E1972">
        <v>616</v>
      </c>
      <c r="F1972">
        <f>SUMIFS('DAILY RECORDS'!$E$2:$E$19978,'DAILY RECORDS'!$B$2:$B$19978,C1972,'DAILY RECORDS'!$G$2:$G$19978,"INWARD")</f>
        <v>0</v>
      </c>
      <c r="G1972">
        <f>SUMIFS('DAILY RECORDS'!$E$2:$E$19978,'DAILY RECORDS'!$B$2:$B$19978,C1972,'DAILY RECORDS'!$G$2:$G$19978,"OUTWARD")</f>
        <v>90</v>
      </c>
      <c r="H1972">
        <f t="shared" si="30"/>
        <v>526</v>
      </c>
      <c r="I1972" t="s">
        <v>14</v>
      </c>
      <c r="J1972" t="s">
        <v>1738</v>
      </c>
      <c r="K1972" t="s">
        <v>797</v>
      </c>
      <c r="L1972" s="124">
        <v>45718</v>
      </c>
    </row>
    <row r="1973" spans="1:12" x14ac:dyDescent="0.25">
      <c r="A1973">
        <v>1972</v>
      </c>
      <c r="B1973" t="s">
        <v>9988</v>
      </c>
      <c r="C1973" s="14" t="s">
        <v>1754</v>
      </c>
      <c r="D1973" t="s">
        <v>10541</v>
      </c>
      <c r="E1973">
        <v>36</v>
      </c>
      <c r="F1973">
        <f>SUMIFS('DAILY RECORDS'!$E$2:$E$19978,'DAILY RECORDS'!$B$2:$B$19978,C1973,'DAILY RECORDS'!$G$2:$G$19978,"INWARD")</f>
        <v>0</v>
      </c>
      <c r="G1973">
        <f>SUMIFS('DAILY RECORDS'!$E$2:$E$19978,'DAILY RECORDS'!$B$2:$B$19978,C1973,'DAILY RECORDS'!$G$2:$G$19978,"OUTWARD")</f>
        <v>16</v>
      </c>
      <c r="H1973">
        <f t="shared" si="30"/>
        <v>20</v>
      </c>
      <c r="I1973" t="s">
        <v>14</v>
      </c>
      <c r="J1973" t="s">
        <v>1738</v>
      </c>
      <c r="K1973" t="s">
        <v>1095</v>
      </c>
      <c r="L1973" s="124">
        <v>45718</v>
      </c>
    </row>
    <row r="1974" spans="1:12" x14ac:dyDescent="0.25">
      <c r="A1974">
        <v>1973</v>
      </c>
      <c r="B1974" t="s">
        <v>9988</v>
      </c>
      <c r="C1974" s="14" t="s">
        <v>1756</v>
      </c>
      <c r="D1974" t="s">
        <v>1757</v>
      </c>
      <c r="E1974">
        <v>9</v>
      </c>
      <c r="F1974">
        <f>SUMIFS('DAILY RECORDS'!$E$2:$E$19978,'DAILY RECORDS'!$B$2:$B$19978,C1974,'DAILY RECORDS'!$G$2:$G$19978,"INWARD")</f>
        <v>102</v>
      </c>
      <c r="G1974">
        <f>SUMIFS('DAILY RECORDS'!$E$2:$E$19978,'DAILY RECORDS'!$B$2:$B$19978,C1974,'DAILY RECORDS'!$G$2:$G$19978,"OUTWARD")</f>
        <v>32</v>
      </c>
      <c r="H1974">
        <f t="shared" si="30"/>
        <v>79</v>
      </c>
      <c r="I1974" t="s">
        <v>14</v>
      </c>
      <c r="J1974" t="s">
        <v>1738</v>
      </c>
      <c r="K1974" t="s">
        <v>1585</v>
      </c>
      <c r="L1974" s="124">
        <v>45718</v>
      </c>
    </row>
    <row r="1975" spans="1:12" x14ac:dyDescent="0.25">
      <c r="A1975">
        <v>1974</v>
      </c>
      <c r="B1975" t="s">
        <v>9988</v>
      </c>
      <c r="C1975" s="14" t="s">
        <v>1748</v>
      </c>
      <c r="D1975" t="s">
        <v>1749</v>
      </c>
      <c r="E1975">
        <v>0</v>
      </c>
      <c r="F1975">
        <f>SUMIFS('DAILY RECORDS'!$E$2:$E$19978,'DAILY RECORDS'!$B$2:$B$19978,C1975,'DAILY RECORDS'!$G$2:$G$19978,"INWARD")</f>
        <v>0</v>
      </c>
      <c r="G1975">
        <f>SUMIFS('DAILY RECORDS'!$E$2:$E$19978,'DAILY RECORDS'!$B$2:$B$19978,C1975,'DAILY RECORDS'!$G$2:$G$19978,"OUTWARD")</f>
        <v>0</v>
      </c>
      <c r="H1975">
        <f t="shared" si="30"/>
        <v>0</v>
      </c>
      <c r="I1975" t="s">
        <v>14</v>
      </c>
      <c r="J1975" t="s">
        <v>1738</v>
      </c>
      <c r="K1975" t="s">
        <v>1446</v>
      </c>
      <c r="L1975" s="124">
        <v>45718</v>
      </c>
    </row>
    <row r="1976" spans="1:12" x14ac:dyDescent="0.25">
      <c r="A1976">
        <v>1975</v>
      </c>
      <c r="B1976" t="s">
        <v>9988</v>
      </c>
      <c r="C1976" s="14" t="s">
        <v>4033</v>
      </c>
      <c r="D1976" t="s">
        <v>10543</v>
      </c>
      <c r="E1976">
        <v>6</v>
      </c>
      <c r="F1976">
        <f>SUMIFS('DAILY RECORDS'!$E$2:$E$19978,'DAILY RECORDS'!$B$2:$B$19978,C1976,'DAILY RECORDS'!$G$2:$G$19978,"INWARD")</f>
        <v>0</v>
      </c>
      <c r="G1976">
        <f>SUMIFS('DAILY RECORDS'!$E$2:$E$19978,'DAILY RECORDS'!$B$2:$B$19978,C1976,'DAILY RECORDS'!$G$2:$G$19978,"OUTWARD")</f>
        <v>0</v>
      </c>
      <c r="H1976">
        <f t="shared" si="30"/>
        <v>6</v>
      </c>
      <c r="I1976" t="s">
        <v>14</v>
      </c>
      <c r="J1976" t="s">
        <v>1738</v>
      </c>
      <c r="K1976" t="s">
        <v>1576</v>
      </c>
      <c r="L1976" s="124">
        <v>45718</v>
      </c>
    </row>
    <row r="1977" spans="1:12" x14ac:dyDescent="0.25">
      <c r="A1977">
        <v>1976</v>
      </c>
      <c r="B1977" t="s">
        <v>9988</v>
      </c>
      <c r="C1977" s="14" t="s">
        <v>1781</v>
      </c>
      <c r="D1977" t="s">
        <v>10544</v>
      </c>
      <c r="E1977">
        <v>7</v>
      </c>
      <c r="F1977">
        <f>SUMIFS('DAILY RECORDS'!$E$2:$E$19978,'DAILY RECORDS'!$B$2:$B$19978,C1977,'DAILY RECORDS'!$G$2:$G$19978,"INWARD")</f>
        <v>0</v>
      </c>
      <c r="G1977">
        <f>SUMIFS('DAILY RECORDS'!$E$2:$E$19978,'DAILY RECORDS'!$B$2:$B$19978,C1977,'DAILY RECORDS'!$G$2:$G$19978,"OUTWARD")</f>
        <v>2</v>
      </c>
      <c r="H1977">
        <f t="shared" si="30"/>
        <v>5</v>
      </c>
      <c r="I1977" t="s">
        <v>14</v>
      </c>
      <c r="J1977" t="s">
        <v>1738</v>
      </c>
      <c r="K1977" t="s">
        <v>1098</v>
      </c>
      <c r="L1977" s="124">
        <v>45718</v>
      </c>
    </row>
    <row r="1978" spans="1:12" x14ac:dyDescent="0.25">
      <c r="A1978">
        <v>1977</v>
      </c>
      <c r="B1978" t="s">
        <v>9988</v>
      </c>
      <c r="C1978" s="14" t="s">
        <v>8429</v>
      </c>
      <c r="D1978" t="s">
        <v>8430</v>
      </c>
      <c r="E1978">
        <v>15</v>
      </c>
      <c r="F1978">
        <f>SUMIFS('DAILY RECORDS'!$E$2:$E$19978,'DAILY RECORDS'!$B$2:$B$19978,C1978,'DAILY RECORDS'!$G$2:$G$19978,"INWARD")</f>
        <v>0</v>
      </c>
      <c r="G1978">
        <f>SUMIFS('DAILY RECORDS'!$E$2:$E$19978,'DAILY RECORDS'!$B$2:$B$19978,C1978,'DAILY RECORDS'!$G$2:$G$19978,"OUTWARD")</f>
        <v>0</v>
      </c>
      <c r="H1978">
        <f t="shared" si="30"/>
        <v>15</v>
      </c>
      <c r="I1978" t="s">
        <v>14</v>
      </c>
      <c r="J1978" t="s">
        <v>1738</v>
      </c>
      <c r="K1978" t="s">
        <v>1783</v>
      </c>
      <c r="L1978" s="124">
        <v>45718</v>
      </c>
    </row>
    <row r="1979" spans="1:12" x14ac:dyDescent="0.25">
      <c r="A1979">
        <v>1978</v>
      </c>
      <c r="C1979" s="14" t="s">
        <v>1747</v>
      </c>
      <c r="D1979" t="s">
        <v>1747</v>
      </c>
      <c r="E1979">
        <v>8</v>
      </c>
      <c r="F1979">
        <f>SUMIFS('DAILY RECORDS'!$E$2:$E$19978,'DAILY RECORDS'!$B$2:$B$19978,C1979,'DAILY RECORDS'!$G$2:$G$19978,"INWARD")</f>
        <v>0</v>
      </c>
      <c r="G1979">
        <f>SUMIFS('DAILY RECORDS'!$E$2:$E$19978,'DAILY RECORDS'!$B$2:$B$19978,C1979,'DAILY RECORDS'!$G$2:$G$19978,"OUTWARD")</f>
        <v>0</v>
      </c>
      <c r="H1979">
        <f t="shared" si="30"/>
        <v>8</v>
      </c>
      <c r="I1979" t="s">
        <v>14</v>
      </c>
      <c r="J1979" t="s">
        <v>1738</v>
      </c>
      <c r="K1979" t="s">
        <v>8427</v>
      </c>
      <c r="L1979" s="124">
        <v>45718</v>
      </c>
    </row>
    <row r="1980" spans="1:12" x14ac:dyDescent="0.25">
      <c r="A1980">
        <v>1979</v>
      </c>
      <c r="B1980" t="s">
        <v>9988</v>
      </c>
      <c r="C1980" s="14" t="s">
        <v>1766</v>
      </c>
      <c r="D1980" t="s">
        <v>1767</v>
      </c>
      <c r="E1980">
        <v>44</v>
      </c>
      <c r="F1980">
        <f>SUMIFS('DAILY RECORDS'!$E$2:$E$19978,'DAILY RECORDS'!$B$2:$B$19978,C1980,'DAILY RECORDS'!$G$2:$G$19978,"INWARD")</f>
        <v>170</v>
      </c>
      <c r="G1980">
        <f>SUMIFS('DAILY RECORDS'!$E$2:$E$19978,'DAILY RECORDS'!$B$2:$B$19978,C1980,'DAILY RECORDS'!$G$2:$G$19978,"OUTWARD")</f>
        <v>164</v>
      </c>
      <c r="H1980">
        <f t="shared" si="30"/>
        <v>50</v>
      </c>
      <c r="I1980" t="s">
        <v>14</v>
      </c>
      <c r="J1980" t="s">
        <v>1738</v>
      </c>
      <c r="K1980" t="s">
        <v>102</v>
      </c>
      <c r="L1980" s="124">
        <v>45718</v>
      </c>
    </row>
    <row r="1981" spans="1:12" x14ac:dyDescent="0.25">
      <c r="A1981">
        <v>1980</v>
      </c>
      <c r="B1981" t="s">
        <v>9988</v>
      </c>
      <c r="C1981" s="14" t="s">
        <v>1745</v>
      </c>
      <c r="D1981" t="s">
        <v>1746</v>
      </c>
      <c r="E1981">
        <v>47</v>
      </c>
      <c r="F1981">
        <f>SUMIFS('DAILY RECORDS'!$E$2:$E$19978,'DAILY RECORDS'!$B$2:$B$19978,C1981,'DAILY RECORDS'!$G$2:$G$19978,"INWARD")</f>
        <v>150</v>
      </c>
      <c r="G1981">
        <f>SUMIFS('DAILY RECORDS'!$E$2:$E$19978,'DAILY RECORDS'!$B$2:$B$19978,C1981,'DAILY RECORDS'!$G$2:$G$19978,"OUTWARD")</f>
        <v>112</v>
      </c>
      <c r="H1981">
        <f t="shared" si="30"/>
        <v>85</v>
      </c>
      <c r="I1981" t="s">
        <v>14</v>
      </c>
      <c r="J1981" t="s">
        <v>1738</v>
      </c>
      <c r="K1981" t="s">
        <v>65</v>
      </c>
      <c r="L1981" s="124">
        <v>45718</v>
      </c>
    </row>
    <row r="1982" spans="1:12" x14ac:dyDescent="0.25">
      <c r="A1982">
        <v>1981</v>
      </c>
      <c r="B1982" t="s">
        <v>9988</v>
      </c>
      <c r="C1982" s="14" t="s">
        <v>1762</v>
      </c>
      <c r="D1982" t="s">
        <v>1763</v>
      </c>
      <c r="E1982">
        <v>27</v>
      </c>
      <c r="F1982">
        <f>SUMIFS('DAILY RECORDS'!$E$2:$E$19978,'DAILY RECORDS'!$B$2:$B$19978,C1982,'DAILY RECORDS'!$G$2:$G$19978,"INWARD")</f>
        <v>0</v>
      </c>
      <c r="G1982">
        <f>SUMIFS('DAILY RECORDS'!$E$2:$E$19978,'DAILY RECORDS'!$B$2:$B$19978,C1982,'DAILY RECORDS'!$G$2:$G$19978,"OUTWARD")</f>
        <v>20</v>
      </c>
      <c r="H1982">
        <f t="shared" si="30"/>
        <v>7</v>
      </c>
      <c r="I1982" t="s">
        <v>14</v>
      </c>
      <c r="J1982" t="s">
        <v>1738</v>
      </c>
      <c r="K1982" t="s">
        <v>781</v>
      </c>
      <c r="L1982" s="124">
        <v>45718</v>
      </c>
    </row>
    <row r="1983" spans="1:12" x14ac:dyDescent="0.25">
      <c r="A1983">
        <v>1982</v>
      </c>
      <c r="B1983" t="s">
        <v>9988</v>
      </c>
      <c r="C1983" s="14" t="s">
        <v>1739</v>
      </c>
      <c r="D1983" t="s">
        <v>1740</v>
      </c>
      <c r="E1983">
        <v>54</v>
      </c>
      <c r="F1983">
        <f>SUMIFS('DAILY RECORDS'!$E$2:$E$19978,'DAILY RECORDS'!$B$2:$B$19978,C1983,'DAILY RECORDS'!$G$2:$G$19978,"INWARD")</f>
        <v>0</v>
      </c>
      <c r="G1983">
        <f>SUMIFS('DAILY RECORDS'!$E$2:$E$19978,'DAILY RECORDS'!$B$2:$B$19978,C1983,'DAILY RECORDS'!$G$2:$G$19978,"OUTWARD")</f>
        <v>52</v>
      </c>
      <c r="H1983">
        <f t="shared" si="30"/>
        <v>2</v>
      </c>
      <c r="I1983" t="s">
        <v>14</v>
      </c>
      <c r="J1983" t="s">
        <v>1738</v>
      </c>
      <c r="K1983" t="s">
        <v>92</v>
      </c>
      <c r="L1983" s="124">
        <v>45718</v>
      </c>
    </row>
    <row r="1984" spans="1:12" x14ac:dyDescent="0.25">
      <c r="A1984">
        <v>1983</v>
      </c>
      <c r="B1984" t="s">
        <v>9988</v>
      </c>
      <c r="C1984" s="14" t="s">
        <v>1741</v>
      </c>
      <c r="D1984" t="s">
        <v>1742</v>
      </c>
      <c r="E1984">
        <v>18</v>
      </c>
      <c r="F1984">
        <f>SUMIFS('DAILY RECORDS'!$E$2:$E$19978,'DAILY RECORDS'!$B$2:$B$19978,C1984,'DAILY RECORDS'!$G$2:$G$19978,"INWARD")</f>
        <v>0</v>
      </c>
      <c r="G1984">
        <f>SUMIFS('DAILY RECORDS'!$E$2:$E$19978,'DAILY RECORDS'!$B$2:$B$19978,C1984,'DAILY RECORDS'!$G$2:$G$19978,"OUTWARD")</f>
        <v>4</v>
      </c>
      <c r="H1984">
        <f t="shared" si="30"/>
        <v>14</v>
      </c>
      <c r="I1984" t="s">
        <v>14</v>
      </c>
      <c r="J1984" t="s">
        <v>1738</v>
      </c>
      <c r="K1984" t="s">
        <v>786</v>
      </c>
      <c r="L1984" s="124">
        <v>45718</v>
      </c>
    </row>
    <row r="1985" spans="1:12" x14ac:dyDescent="0.25">
      <c r="A1985">
        <v>1984</v>
      </c>
      <c r="B1985" t="s">
        <v>9988</v>
      </c>
      <c r="C1985" s="14" t="s">
        <v>1743</v>
      </c>
      <c r="D1985" t="s">
        <v>1744</v>
      </c>
      <c r="E1985">
        <v>98</v>
      </c>
      <c r="F1985">
        <f>SUMIFS('DAILY RECORDS'!$E$2:$E$19978,'DAILY RECORDS'!$B$2:$B$19978,C1985,'DAILY RECORDS'!$G$2:$G$19978,"INWARD")</f>
        <v>6</v>
      </c>
      <c r="G1985">
        <f>SUMIFS('DAILY RECORDS'!$E$2:$E$19978,'DAILY RECORDS'!$B$2:$B$19978,C1985,'DAILY RECORDS'!$G$2:$G$19978,"OUTWARD")</f>
        <v>36</v>
      </c>
      <c r="H1985">
        <f t="shared" si="30"/>
        <v>68</v>
      </c>
      <c r="I1985" t="s">
        <v>14</v>
      </c>
      <c r="J1985" t="s">
        <v>1738</v>
      </c>
      <c r="K1985" t="s">
        <v>1122</v>
      </c>
      <c r="L1985" s="124">
        <v>45718</v>
      </c>
    </row>
    <row r="1986" spans="1:12" x14ac:dyDescent="0.25">
      <c r="A1986">
        <v>1985</v>
      </c>
      <c r="B1986" t="s">
        <v>9988</v>
      </c>
      <c r="C1986" s="14" t="s">
        <v>1771</v>
      </c>
      <c r="D1986" t="s">
        <v>1772</v>
      </c>
      <c r="E1986">
        <v>81</v>
      </c>
      <c r="F1986">
        <f>SUMIFS('DAILY RECORDS'!$E$2:$E$19978,'DAILY RECORDS'!$B$2:$B$19978,C1986,'DAILY RECORDS'!$G$2:$G$19978,"INWARD")</f>
        <v>0</v>
      </c>
      <c r="G1986">
        <f>SUMIFS('DAILY RECORDS'!$E$2:$E$19978,'DAILY RECORDS'!$B$2:$B$19978,C1986,'DAILY RECORDS'!$G$2:$G$19978,"OUTWARD")</f>
        <v>4</v>
      </c>
      <c r="H1986">
        <f t="shared" si="30"/>
        <v>77</v>
      </c>
      <c r="I1986" t="s">
        <v>14</v>
      </c>
      <c r="J1986" t="s">
        <v>1738</v>
      </c>
      <c r="K1986" t="s">
        <v>77</v>
      </c>
      <c r="L1986" s="124">
        <v>45718</v>
      </c>
    </row>
    <row r="1987" spans="1:12" x14ac:dyDescent="0.25">
      <c r="A1987">
        <v>1986</v>
      </c>
      <c r="B1987" t="s">
        <v>9988</v>
      </c>
      <c r="C1987" s="14" t="s">
        <v>1773</v>
      </c>
      <c r="D1987" t="s">
        <v>1774</v>
      </c>
      <c r="E1987">
        <v>28</v>
      </c>
      <c r="F1987">
        <f>SUMIFS('DAILY RECORDS'!$E$2:$E$19978,'DAILY RECORDS'!$B$2:$B$19978,C1987,'DAILY RECORDS'!$G$2:$G$19978,"INWARD")</f>
        <v>0</v>
      </c>
      <c r="G1987">
        <f>SUMIFS('DAILY RECORDS'!$E$2:$E$19978,'DAILY RECORDS'!$B$2:$B$19978,C1987,'DAILY RECORDS'!$G$2:$G$19978,"OUTWARD")</f>
        <v>8</v>
      </c>
      <c r="H1987">
        <f t="shared" ref="H1987:H2050" si="31">(E1987+F1987)-G1987</f>
        <v>20</v>
      </c>
      <c r="I1987" t="s">
        <v>14</v>
      </c>
      <c r="J1987" t="s">
        <v>1738</v>
      </c>
      <c r="K1987" t="s">
        <v>791</v>
      </c>
      <c r="L1987" s="124">
        <v>45718</v>
      </c>
    </row>
    <row r="1988" spans="1:12" x14ac:dyDescent="0.25">
      <c r="A1988">
        <v>1987</v>
      </c>
      <c r="B1988" t="s">
        <v>9988</v>
      </c>
      <c r="C1988" s="14" t="s">
        <v>1779</v>
      </c>
      <c r="D1988" t="s">
        <v>1780</v>
      </c>
      <c r="E1988">
        <v>13</v>
      </c>
      <c r="F1988">
        <f>SUMIFS('DAILY RECORDS'!$E$2:$E$19978,'DAILY RECORDS'!$B$2:$B$19978,C1988,'DAILY RECORDS'!$G$2:$G$19978,"INWARD")</f>
        <v>0</v>
      </c>
      <c r="G1988">
        <f>SUMIFS('DAILY RECORDS'!$E$2:$E$19978,'DAILY RECORDS'!$B$2:$B$19978,C1988,'DAILY RECORDS'!$G$2:$G$19978,"OUTWARD")</f>
        <v>6</v>
      </c>
      <c r="H1988">
        <f t="shared" si="31"/>
        <v>7</v>
      </c>
      <c r="I1988" t="s">
        <v>14</v>
      </c>
      <c r="J1988" t="s">
        <v>1738</v>
      </c>
      <c r="K1988" t="s">
        <v>1131</v>
      </c>
      <c r="L1988" s="124">
        <v>45718</v>
      </c>
    </row>
    <row r="1989" spans="1:12" x14ac:dyDescent="0.25">
      <c r="A1989">
        <v>1988</v>
      </c>
      <c r="B1989" t="s">
        <v>9988</v>
      </c>
      <c r="C1989" s="14" t="s">
        <v>1777</v>
      </c>
      <c r="D1989" t="s">
        <v>1778</v>
      </c>
      <c r="E1989">
        <v>9</v>
      </c>
      <c r="F1989">
        <f>SUMIFS('DAILY RECORDS'!$E$2:$E$19978,'DAILY RECORDS'!$B$2:$B$19978,C1989,'DAILY RECORDS'!$G$2:$G$19978,"INWARD")</f>
        <v>50</v>
      </c>
      <c r="G1989">
        <f>SUMIFS('DAILY RECORDS'!$E$2:$E$19978,'DAILY RECORDS'!$B$2:$B$19978,C1989,'DAILY RECORDS'!$G$2:$G$19978,"OUTWARD")</f>
        <v>26</v>
      </c>
      <c r="H1989">
        <f t="shared" si="31"/>
        <v>33</v>
      </c>
      <c r="I1989" t="s">
        <v>14</v>
      </c>
      <c r="J1989" t="s">
        <v>1738</v>
      </c>
      <c r="K1989" t="s">
        <v>1134</v>
      </c>
      <c r="L1989" s="124">
        <v>45718</v>
      </c>
    </row>
    <row r="1990" spans="1:12" x14ac:dyDescent="0.25">
      <c r="A1990">
        <v>1989</v>
      </c>
      <c r="B1990" t="s">
        <v>9988</v>
      </c>
      <c r="C1990" s="14" t="s">
        <v>1775</v>
      </c>
      <c r="D1990" t="s">
        <v>1776</v>
      </c>
      <c r="E1990">
        <v>37</v>
      </c>
      <c r="F1990">
        <f>SUMIFS('DAILY RECORDS'!$E$2:$E$19978,'DAILY RECORDS'!$B$2:$B$19978,C1990,'DAILY RECORDS'!$G$2:$G$19978,"INWARD")</f>
        <v>0</v>
      </c>
      <c r="G1990">
        <f>SUMIFS('DAILY RECORDS'!$E$2:$E$19978,'DAILY RECORDS'!$B$2:$B$19978,C1990,'DAILY RECORDS'!$G$2:$G$19978,"OUTWARD")</f>
        <v>25</v>
      </c>
      <c r="H1990">
        <f t="shared" si="31"/>
        <v>12</v>
      </c>
      <c r="I1990" t="s">
        <v>14</v>
      </c>
      <c r="J1990" t="s">
        <v>1738</v>
      </c>
      <c r="K1990" t="s">
        <v>1106</v>
      </c>
      <c r="L1990" s="124">
        <v>45718</v>
      </c>
    </row>
    <row r="1991" spans="1:12" x14ac:dyDescent="0.25">
      <c r="A1991">
        <v>1990</v>
      </c>
      <c r="B1991" t="s">
        <v>9988</v>
      </c>
      <c r="C1991" s="14" t="s">
        <v>1752</v>
      </c>
      <c r="D1991" t="s">
        <v>1753</v>
      </c>
      <c r="E1991">
        <v>43</v>
      </c>
      <c r="F1991">
        <f>SUMIFS('DAILY RECORDS'!$E$2:$E$19978,'DAILY RECORDS'!$B$2:$B$19978,C1991,'DAILY RECORDS'!$G$2:$G$19978,"INWARD")</f>
        <v>0</v>
      </c>
      <c r="G1991">
        <f>SUMIFS('DAILY RECORDS'!$E$2:$E$19978,'DAILY RECORDS'!$B$2:$B$19978,C1991,'DAILY RECORDS'!$G$2:$G$19978,"OUTWARD")</f>
        <v>2</v>
      </c>
      <c r="H1991">
        <f t="shared" si="31"/>
        <v>41</v>
      </c>
      <c r="I1991" t="s">
        <v>14</v>
      </c>
      <c r="J1991" t="s">
        <v>1738</v>
      </c>
      <c r="K1991" t="s">
        <v>1137</v>
      </c>
      <c r="L1991" s="124">
        <v>45718</v>
      </c>
    </row>
    <row r="1992" spans="1:12" x14ac:dyDescent="0.25">
      <c r="A1992">
        <v>1991</v>
      </c>
      <c r="B1992" t="s">
        <v>9988</v>
      </c>
      <c r="C1992" s="14" t="s">
        <v>4044</v>
      </c>
      <c r="D1992" t="s">
        <v>10545</v>
      </c>
      <c r="E1992">
        <v>0</v>
      </c>
      <c r="F1992">
        <f>SUMIFS('DAILY RECORDS'!$E$2:$E$19978,'DAILY RECORDS'!$B$2:$B$19978,C1992,'DAILY RECORDS'!$G$2:$G$19978,"INWARD")</f>
        <v>30</v>
      </c>
      <c r="G1992">
        <f>SUMIFS('DAILY RECORDS'!$E$2:$E$19978,'DAILY RECORDS'!$B$2:$B$19978,C1992,'DAILY RECORDS'!$G$2:$G$19978,"OUTWARD")</f>
        <v>4</v>
      </c>
      <c r="H1992">
        <f t="shared" si="31"/>
        <v>26</v>
      </c>
      <c r="I1992" t="s">
        <v>14</v>
      </c>
      <c r="J1992" t="s">
        <v>1738</v>
      </c>
      <c r="K1992" t="s">
        <v>1126</v>
      </c>
      <c r="L1992" s="124">
        <v>45718</v>
      </c>
    </row>
    <row r="1993" spans="1:12" x14ac:dyDescent="0.25">
      <c r="A1993">
        <v>1992</v>
      </c>
      <c r="B1993" t="s">
        <v>9988</v>
      </c>
      <c r="C1993" s="14" t="s">
        <v>1750</v>
      </c>
      <c r="D1993" t="s">
        <v>1751</v>
      </c>
      <c r="E1993">
        <v>6</v>
      </c>
      <c r="F1993">
        <f>SUMIFS('DAILY RECORDS'!$E$2:$E$19978,'DAILY RECORDS'!$B$2:$B$19978,C1993,'DAILY RECORDS'!$G$2:$G$19978,"INWARD")</f>
        <v>17</v>
      </c>
      <c r="G1993">
        <f>SUMIFS('DAILY RECORDS'!$E$2:$E$19978,'DAILY RECORDS'!$B$2:$B$19978,C1993,'DAILY RECORDS'!$G$2:$G$19978,"OUTWARD")</f>
        <v>8</v>
      </c>
      <c r="H1993">
        <f t="shared" si="31"/>
        <v>15</v>
      </c>
      <c r="I1993" t="s">
        <v>14</v>
      </c>
      <c r="J1993" t="s">
        <v>1738</v>
      </c>
      <c r="K1993" t="s">
        <v>1117</v>
      </c>
      <c r="L1993" s="124">
        <v>45718</v>
      </c>
    </row>
    <row r="1994" spans="1:12" x14ac:dyDescent="0.25">
      <c r="A1994">
        <v>1993</v>
      </c>
      <c r="B1994" t="s">
        <v>9992</v>
      </c>
      <c r="C1994" s="14" t="s">
        <v>10188</v>
      </c>
      <c r="D1994" t="s">
        <v>8235</v>
      </c>
      <c r="E1994">
        <v>0</v>
      </c>
      <c r="F1994">
        <f>SUMIFS('DAILY RECORDS'!$E$2:$E$19978,'DAILY RECORDS'!$B$2:$B$19978,C1994,'DAILY RECORDS'!$G$2:$G$19978,"INWARD")</f>
        <v>80</v>
      </c>
      <c r="G1994">
        <f>SUMIFS('DAILY RECORDS'!$E$2:$E$19978,'DAILY RECORDS'!$B$2:$B$19978,C1994,'DAILY RECORDS'!$G$2:$G$19978,"OUTWARD")</f>
        <v>80</v>
      </c>
      <c r="H1994">
        <f t="shared" si="31"/>
        <v>0</v>
      </c>
      <c r="I1994" t="s">
        <v>14</v>
      </c>
      <c r="J1994" t="s">
        <v>1738</v>
      </c>
      <c r="L1994" s="124"/>
    </row>
    <row r="1995" spans="1:12" x14ac:dyDescent="0.25">
      <c r="A1995">
        <v>1994</v>
      </c>
      <c r="B1995" t="s">
        <v>9992</v>
      </c>
      <c r="C1995" s="14" t="s">
        <v>8281</v>
      </c>
      <c r="D1995" t="s">
        <v>8282</v>
      </c>
      <c r="E1995">
        <v>0</v>
      </c>
      <c r="F1995">
        <f>SUMIFS('DAILY RECORDS'!$E$2:$E$19978,'DAILY RECORDS'!$B$2:$B$19978,C1995,'DAILY RECORDS'!$G$2:$G$19978,"INWARD")</f>
        <v>50</v>
      </c>
      <c r="G1995">
        <f>SUMIFS('DAILY RECORDS'!$E$2:$E$19978,'DAILY RECORDS'!$B$2:$B$19978,C1995,'DAILY RECORDS'!$G$2:$G$19978,"OUTWARD")</f>
        <v>30</v>
      </c>
      <c r="H1995">
        <f t="shared" si="31"/>
        <v>20</v>
      </c>
      <c r="I1995" t="s">
        <v>14</v>
      </c>
      <c r="J1995" t="s">
        <v>1738</v>
      </c>
      <c r="L1995" s="124">
        <v>45803</v>
      </c>
    </row>
    <row r="1996" spans="1:12" x14ac:dyDescent="0.25">
      <c r="A1996">
        <v>1995</v>
      </c>
      <c r="B1996" t="s">
        <v>9988</v>
      </c>
      <c r="C1996" s="14" t="s">
        <v>1541</v>
      </c>
      <c r="D1996" t="s">
        <v>10634</v>
      </c>
      <c r="E1996">
        <v>12</v>
      </c>
      <c r="F1996">
        <f>SUMIFS('DAILY RECORDS'!$E$2:$E$19978,'DAILY RECORDS'!$B$2:$B$19978,C1996,'DAILY RECORDS'!$G$2:$G$19978,"INWARD")</f>
        <v>0</v>
      </c>
      <c r="G1996">
        <f>SUMIFS('DAILY RECORDS'!$E$2:$E$19978,'DAILY RECORDS'!$B$2:$B$19978,C1996,'DAILY RECORDS'!$G$2:$G$19978,"OUTWARD")</f>
        <v>3</v>
      </c>
      <c r="H1996">
        <f t="shared" si="31"/>
        <v>9</v>
      </c>
      <c r="I1996" t="s">
        <v>14</v>
      </c>
      <c r="J1996" t="s">
        <v>1429</v>
      </c>
      <c r="K1996" t="s">
        <v>20</v>
      </c>
      <c r="L1996" s="124">
        <v>45719</v>
      </c>
    </row>
    <row r="1997" spans="1:12" x14ac:dyDescent="0.25">
      <c r="A1997">
        <v>1996</v>
      </c>
      <c r="B1997" t="s">
        <v>9988</v>
      </c>
      <c r="C1997" s="14" t="s">
        <v>1539</v>
      </c>
      <c r="D1997" t="s">
        <v>1540</v>
      </c>
      <c r="E1997">
        <v>116</v>
      </c>
      <c r="F1997">
        <f>SUMIFS('DAILY RECORDS'!$E$2:$E$19978,'DAILY RECORDS'!$B$2:$B$19978,C1997,'DAILY RECORDS'!$G$2:$G$19978,"INWARD")</f>
        <v>0</v>
      </c>
      <c r="G1997">
        <f>SUMIFS('DAILY RECORDS'!$E$2:$E$19978,'DAILY RECORDS'!$B$2:$B$19978,C1997,'DAILY RECORDS'!$G$2:$G$19978,"OUTWARD")</f>
        <v>6</v>
      </c>
      <c r="H1997">
        <f t="shared" si="31"/>
        <v>110</v>
      </c>
      <c r="I1997" t="s">
        <v>14</v>
      </c>
      <c r="J1997" t="s">
        <v>1429</v>
      </c>
      <c r="K1997" t="s">
        <v>23</v>
      </c>
      <c r="L1997" s="124">
        <v>45719</v>
      </c>
    </row>
    <row r="1998" spans="1:12" x14ac:dyDescent="0.25">
      <c r="A1998">
        <v>1997</v>
      </c>
      <c r="B1998" t="s">
        <v>9988</v>
      </c>
      <c r="C1998" s="14" t="s">
        <v>1535</v>
      </c>
      <c r="D1998" t="s">
        <v>1536</v>
      </c>
      <c r="E1998">
        <v>9</v>
      </c>
      <c r="F1998">
        <f>SUMIFS('DAILY RECORDS'!$E$2:$E$19978,'DAILY RECORDS'!$B$2:$B$19978,C1998,'DAILY RECORDS'!$G$2:$G$19978,"INWARD")</f>
        <v>0</v>
      </c>
      <c r="G1998">
        <f>SUMIFS('DAILY RECORDS'!$E$2:$E$19978,'DAILY RECORDS'!$B$2:$B$19978,C1998,'DAILY RECORDS'!$G$2:$G$19978,"OUTWARD")</f>
        <v>0</v>
      </c>
      <c r="H1998">
        <f t="shared" si="31"/>
        <v>9</v>
      </c>
      <c r="I1998" t="s">
        <v>14</v>
      </c>
      <c r="J1998" t="s">
        <v>1429</v>
      </c>
      <c r="K1998" t="s">
        <v>864</v>
      </c>
      <c r="L1998" s="124">
        <v>45719</v>
      </c>
    </row>
    <row r="1999" spans="1:12" x14ac:dyDescent="0.25">
      <c r="A1999">
        <v>1998</v>
      </c>
      <c r="B1999" t="s">
        <v>9988</v>
      </c>
      <c r="C1999" s="14" t="s">
        <v>1722</v>
      </c>
      <c r="D1999" t="s">
        <v>1723</v>
      </c>
      <c r="E1999">
        <v>5</v>
      </c>
      <c r="F1999">
        <f>SUMIFS('DAILY RECORDS'!$E$2:$E$19978,'DAILY RECORDS'!$B$2:$B$19978,C1999,'DAILY RECORDS'!$G$2:$G$19978,"INWARD")</f>
        <v>3</v>
      </c>
      <c r="G1999">
        <f>SUMIFS('DAILY RECORDS'!$E$2:$E$19978,'DAILY RECORDS'!$B$2:$B$19978,C1999,'DAILY RECORDS'!$G$2:$G$19978,"OUTWARD")</f>
        <v>0</v>
      </c>
      <c r="H1999">
        <f t="shared" si="31"/>
        <v>8</v>
      </c>
      <c r="I1999" t="s">
        <v>14</v>
      </c>
      <c r="J1999" t="s">
        <v>1429</v>
      </c>
      <c r="K1999" t="s">
        <v>16</v>
      </c>
      <c r="L1999" s="124">
        <v>45719</v>
      </c>
    </row>
    <row r="2000" spans="1:12" x14ac:dyDescent="0.25">
      <c r="A2000">
        <v>1999</v>
      </c>
      <c r="B2000" t="s">
        <v>9988</v>
      </c>
      <c r="C2000" s="14" t="s">
        <v>1550</v>
      </c>
      <c r="D2000" t="s">
        <v>1551</v>
      </c>
      <c r="E2000">
        <v>1</v>
      </c>
      <c r="F2000">
        <f>SUMIFS('DAILY RECORDS'!$E$2:$E$19978,'DAILY RECORDS'!$B$2:$B$19978,C2000,'DAILY RECORDS'!$G$2:$G$19978,"INWARD")</f>
        <v>0</v>
      </c>
      <c r="G2000">
        <f>SUMIFS('DAILY RECORDS'!$E$2:$E$19978,'DAILY RECORDS'!$B$2:$B$19978,C2000,'DAILY RECORDS'!$G$2:$G$19978,"OUTWARD")</f>
        <v>1</v>
      </c>
      <c r="H2000">
        <f t="shared" si="31"/>
        <v>0</v>
      </c>
      <c r="I2000" t="s">
        <v>14</v>
      </c>
      <c r="J2000" t="s">
        <v>1429</v>
      </c>
      <c r="K2000" t="s">
        <v>26</v>
      </c>
      <c r="L2000" s="124">
        <v>45719</v>
      </c>
    </row>
    <row r="2001" spans="1:12" x14ac:dyDescent="0.25">
      <c r="A2001">
        <v>2000</v>
      </c>
      <c r="B2001" t="s">
        <v>9988</v>
      </c>
      <c r="C2001" s="14" t="s">
        <v>1552</v>
      </c>
      <c r="D2001" t="s">
        <v>1553</v>
      </c>
      <c r="E2001">
        <v>9</v>
      </c>
      <c r="F2001">
        <f>SUMIFS('DAILY RECORDS'!$E$2:$E$19978,'DAILY RECORDS'!$B$2:$B$19978,C2001,'DAILY RECORDS'!$G$2:$G$19978,"INWARD")</f>
        <v>0</v>
      </c>
      <c r="G2001">
        <f>SUMIFS('DAILY RECORDS'!$E$2:$E$19978,'DAILY RECORDS'!$B$2:$B$19978,C2001,'DAILY RECORDS'!$G$2:$G$19978,"OUTWARD")</f>
        <v>0</v>
      </c>
      <c r="H2001">
        <f t="shared" si="31"/>
        <v>9</v>
      </c>
      <c r="I2001" t="s">
        <v>14</v>
      </c>
      <c r="J2001" t="s">
        <v>1429</v>
      </c>
      <c r="K2001" t="s">
        <v>28</v>
      </c>
      <c r="L2001" s="124">
        <v>45719</v>
      </c>
    </row>
    <row r="2002" spans="1:12" x14ac:dyDescent="0.25">
      <c r="A2002">
        <v>2001</v>
      </c>
      <c r="B2002" t="s">
        <v>9988</v>
      </c>
      <c r="C2002" s="14" t="s">
        <v>1554</v>
      </c>
      <c r="D2002" t="s">
        <v>1555</v>
      </c>
      <c r="E2002">
        <v>12</v>
      </c>
      <c r="F2002">
        <f>SUMIFS('DAILY RECORDS'!$E$2:$E$19978,'DAILY RECORDS'!$B$2:$B$19978,C2002,'DAILY RECORDS'!$G$2:$G$19978,"INWARD")</f>
        <v>0</v>
      </c>
      <c r="G2002">
        <f>SUMIFS('DAILY RECORDS'!$E$2:$E$19978,'DAILY RECORDS'!$B$2:$B$19978,C2002,'DAILY RECORDS'!$G$2:$G$19978,"OUTWARD")</f>
        <v>0</v>
      </c>
      <c r="H2002">
        <f t="shared" si="31"/>
        <v>12</v>
      </c>
      <c r="I2002" t="s">
        <v>14</v>
      </c>
      <c r="J2002" t="s">
        <v>1429</v>
      </c>
      <c r="K2002" t="s">
        <v>1176</v>
      </c>
      <c r="L2002" s="124">
        <v>45719</v>
      </c>
    </row>
    <row r="2003" spans="1:12" x14ac:dyDescent="0.25">
      <c r="A2003">
        <v>2002</v>
      </c>
      <c r="B2003" t="s">
        <v>9988</v>
      </c>
      <c r="C2003" s="14" t="s">
        <v>1546</v>
      </c>
      <c r="D2003" t="s">
        <v>1547</v>
      </c>
      <c r="E2003">
        <v>37</v>
      </c>
      <c r="F2003">
        <f>SUMIFS('DAILY RECORDS'!$E$2:$E$19978,'DAILY RECORDS'!$B$2:$B$19978,C2003,'DAILY RECORDS'!$G$2:$G$19978,"INWARD")</f>
        <v>0</v>
      </c>
      <c r="G2003">
        <f>SUMIFS('DAILY RECORDS'!$E$2:$E$19978,'DAILY RECORDS'!$B$2:$B$19978,C2003,'DAILY RECORDS'!$G$2:$G$19978,"OUTWARD")</f>
        <v>7</v>
      </c>
      <c r="H2003">
        <f t="shared" si="31"/>
        <v>30</v>
      </c>
      <c r="I2003" t="s">
        <v>14</v>
      </c>
      <c r="J2003" t="s">
        <v>1429</v>
      </c>
      <c r="K2003" t="s">
        <v>695</v>
      </c>
      <c r="L2003" s="124">
        <v>45719</v>
      </c>
    </row>
    <row r="2004" spans="1:12" x14ac:dyDescent="0.25">
      <c r="A2004">
        <v>2003</v>
      </c>
      <c r="B2004" t="s">
        <v>9988</v>
      </c>
      <c r="C2004" s="14" t="s">
        <v>1548</v>
      </c>
      <c r="D2004" t="s">
        <v>1549</v>
      </c>
      <c r="E2004">
        <v>30</v>
      </c>
      <c r="F2004">
        <f>SUMIFS('DAILY RECORDS'!$E$2:$E$19978,'DAILY RECORDS'!$B$2:$B$19978,C2004,'DAILY RECORDS'!$G$2:$G$19978,"INWARD")</f>
        <v>0</v>
      </c>
      <c r="G2004">
        <f>SUMIFS('DAILY RECORDS'!$E$2:$E$19978,'DAILY RECORDS'!$B$2:$B$19978,C2004,'DAILY RECORDS'!$G$2:$G$19978,"OUTWARD")</f>
        <v>7</v>
      </c>
      <c r="H2004">
        <f t="shared" si="31"/>
        <v>23</v>
      </c>
      <c r="I2004" t="s">
        <v>14</v>
      </c>
      <c r="J2004" t="s">
        <v>1429</v>
      </c>
      <c r="K2004" t="s">
        <v>770</v>
      </c>
      <c r="L2004" s="124">
        <v>45719</v>
      </c>
    </row>
    <row r="2005" spans="1:12" x14ac:dyDescent="0.25">
      <c r="A2005">
        <v>2004</v>
      </c>
      <c r="C2005" s="14" t="s">
        <v>8444</v>
      </c>
      <c r="D2005" t="s">
        <v>8444</v>
      </c>
      <c r="E2005">
        <v>22</v>
      </c>
      <c r="F2005">
        <f>SUMIFS('DAILY RECORDS'!$E$2:$E$19978,'DAILY RECORDS'!$B$2:$B$19978,C2005,'DAILY RECORDS'!$G$2:$G$19978,"INWARD")</f>
        <v>0</v>
      </c>
      <c r="G2005">
        <f>SUMIFS('DAILY RECORDS'!$E$2:$E$19978,'DAILY RECORDS'!$B$2:$B$19978,C2005,'DAILY RECORDS'!$G$2:$G$19978,"OUTWARD")</f>
        <v>0</v>
      </c>
      <c r="H2005">
        <f t="shared" si="31"/>
        <v>22</v>
      </c>
      <c r="I2005" t="s">
        <v>25</v>
      </c>
      <c r="J2005" t="s">
        <v>1429</v>
      </c>
      <c r="K2005" t="s">
        <v>891</v>
      </c>
      <c r="L2005" s="124">
        <v>45719</v>
      </c>
    </row>
    <row r="2006" spans="1:12" x14ac:dyDescent="0.25">
      <c r="A2006">
        <v>2005</v>
      </c>
      <c r="C2006" s="14" t="s">
        <v>11378</v>
      </c>
      <c r="D2006" t="s">
        <v>1545</v>
      </c>
      <c r="E2006">
        <v>26</v>
      </c>
      <c r="F2006">
        <f>SUMIFS('DAILY RECORDS'!$E$2:$E$19978,'DAILY RECORDS'!$B$2:$B$19978,C2006,'DAILY RECORDS'!$G$2:$G$19978,"INWARD")</f>
        <v>50</v>
      </c>
      <c r="G2006">
        <f>SUMIFS('DAILY RECORDS'!$E$2:$E$19978,'DAILY RECORDS'!$B$2:$B$19978,C2006,'DAILY RECORDS'!$G$2:$G$19978,"OUTWARD")</f>
        <v>24</v>
      </c>
      <c r="H2006">
        <f t="shared" si="31"/>
        <v>52</v>
      </c>
      <c r="I2006" t="s">
        <v>14</v>
      </c>
      <c r="J2006" t="s">
        <v>1429</v>
      </c>
      <c r="K2006" t="s">
        <v>852</v>
      </c>
      <c r="L2006" s="124">
        <v>45719</v>
      </c>
    </row>
    <row r="2007" spans="1:12" x14ac:dyDescent="0.25">
      <c r="A2007">
        <v>2006</v>
      </c>
      <c r="B2007" t="s">
        <v>9988</v>
      </c>
      <c r="C2007" s="14" t="s">
        <v>1543</v>
      </c>
      <c r="D2007" t="s">
        <v>1544</v>
      </c>
      <c r="E2007">
        <v>84</v>
      </c>
      <c r="F2007">
        <f>SUMIFS('DAILY RECORDS'!$E$2:$E$19978,'DAILY RECORDS'!$B$2:$B$19978,C2007,'DAILY RECORDS'!$G$2:$G$19978,"INWARD")</f>
        <v>0</v>
      </c>
      <c r="G2007">
        <f>SUMIFS('DAILY RECORDS'!$E$2:$E$19978,'DAILY RECORDS'!$B$2:$B$19978,C2007,'DAILY RECORDS'!$G$2:$G$19978,"OUTWARD")</f>
        <v>0</v>
      </c>
      <c r="H2007">
        <f t="shared" si="31"/>
        <v>84</v>
      </c>
      <c r="I2007" t="s">
        <v>14</v>
      </c>
      <c r="J2007" t="s">
        <v>1429</v>
      </c>
      <c r="K2007" t="s">
        <v>846</v>
      </c>
      <c r="L2007" s="124">
        <v>45719</v>
      </c>
    </row>
    <row r="2008" spans="1:12" x14ac:dyDescent="0.25">
      <c r="A2008">
        <v>2007</v>
      </c>
      <c r="B2008" t="s">
        <v>9988</v>
      </c>
      <c r="C2008" s="14" t="s">
        <v>1720</v>
      </c>
      <c r="D2008" t="s">
        <v>1721</v>
      </c>
      <c r="E2008">
        <v>162</v>
      </c>
      <c r="F2008">
        <f>SUMIFS('DAILY RECORDS'!$E$2:$E$19978,'DAILY RECORDS'!$B$2:$B$19978,C2008,'DAILY RECORDS'!$G$2:$G$19978,"INWARD")</f>
        <v>0</v>
      </c>
      <c r="G2008">
        <f>SUMIFS('DAILY RECORDS'!$E$2:$E$19978,'DAILY RECORDS'!$B$2:$B$19978,C2008,'DAILY RECORDS'!$G$2:$G$19978,"OUTWARD")</f>
        <v>2</v>
      </c>
      <c r="H2008">
        <f t="shared" si="31"/>
        <v>160</v>
      </c>
      <c r="I2008" t="s">
        <v>14</v>
      </c>
      <c r="J2008" t="s">
        <v>1429</v>
      </c>
      <c r="K2008" t="s">
        <v>692</v>
      </c>
      <c r="L2008" s="124">
        <v>45719</v>
      </c>
    </row>
    <row r="2009" spans="1:12" x14ac:dyDescent="0.25">
      <c r="A2009">
        <v>2008</v>
      </c>
      <c r="B2009" t="s">
        <v>9988</v>
      </c>
      <c r="C2009" s="14" t="s">
        <v>1717</v>
      </c>
      <c r="D2009" t="s">
        <v>3485</v>
      </c>
      <c r="E2009">
        <v>0</v>
      </c>
      <c r="F2009">
        <f>SUMIFS('DAILY RECORDS'!$E$2:$E$19978,'DAILY RECORDS'!$B$2:$B$19978,C2009,'DAILY RECORDS'!$G$2:$G$19978,"INWARD")</f>
        <v>0</v>
      </c>
      <c r="G2009">
        <f>SUMIFS('DAILY RECORDS'!$E$2:$E$19978,'DAILY RECORDS'!$B$2:$B$19978,C2009,'DAILY RECORDS'!$G$2:$G$19978,"OUTWARD")</f>
        <v>0</v>
      </c>
      <c r="H2009">
        <f t="shared" si="31"/>
        <v>0</v>
      </c>
      <c r="I2009" t="s">
        <v>14</v>
      </c>
      <c r="J2009" t="s">
        <v>1429</v>
      </c>
      <c r="K2009" t="s">
        <v>35</v>
      </c>
      <c r="L2009" s="124">
        <v>45719</v>
      </c>
    </row>
    <row r="2010" spans="1:12" x14ac:dyDescent="0.25">
      <c r="A2010">
        <v>2009</v>
      </c>
      <c r="B2010" t="s">
        <v>9988</v>
      </c>
      <c r="C2010" s="14" t="s">
        <v>1718</v>
      </c>
      <c r="D2010" t="s">
        <v>1719</v>
      </c>
      <c r="E2010">
        <v>41</v>
      </c>
      <c r="F2010">
        <f>SUMIFS('DAILY RECORDS'!$E$2:$E$19978,'DAILY RECORDS'!$B$2:$B$19978,C2010,'DAILY RECORDS'!$G$2:$G$19978,"INWARD")</f>
        <v>0</v>
      </c>
      <c r="G2010">
        <f>SUMIFS('DAILY RECORDS'!$E$2:$E$19978,'DAILY RECORDS'!$B$2:$B$19978,C2010,'DAILY RECORDS'!$G$2:$G$19978,"OUTWARD")</f>
        <v>4</v>
      </c>
      <c r="H2010">
        <f t="shared" si="31"/>
        <v>37</v>
      </c>
      <c r="I2010" t="s">
        <v>14</v>
      </c>
      <c r="J2010" t="s">
        <v>1429</v>
      </c>
      <c r="K2010" t="s">
        <v>687</v>
      </c>
      <c r="L2010" s="124">
        <v>45719</v>
      </c>
    </row>
    <row r="2011" spans="1:12" x14ac:dyDescent="0.25">
      <c r="A2011">
        <v>2010</v>
      </c>
      <c r="B2011" t="s">
        <v>9988</v>
      </c>
      <c r="C2011" s="14" t="s">
        <v>1567</v>
      </c>
      <c r="D2011" t="s">
        <v>3484</v>
      </c>
      <c r="E2011">
        <v>21</v>
      </c>
      <c r="F2011">
        <f>SUMIFS('DAILY RECORDS'!$E$2:$E$19978,'DAILY RECORDS'!$B$2:$B$19978,C2011,'DAILY RECORDS'!$G$2:$G$19978,"INWARD")</f>
        <v>0</v>
      </c>
      <c r="G2011">
        <f>SUMIFS('DAILY RECORDS'!$E$2:$E$19978,'DAILY RECORDS'!$B$2:$B$19978,C2011,'DAILY RECORDS'!$G$2:$G$19978,"OUTWARD")</f>
        <v>0</v>
      </c>
      <c r="H2011">
        <f t="shared" si="31"/>
        <v>21</v>
      </c>
      <c r="I2011" t="s">
        <v>14</v>
      </c>
      <c r="J2011" t="s">
        <v>1429</v>
      </c>
      <c r="K2011" t="s">
        <v>54</v>
      </c>
      <c r="L2011" s="124">
        <v>45719</v>
      </c>
    </row>
    <row r="2012" spans="1:12" x14ac:dyDescent="0.25">
      <c r="A2012">
        <v>2011</v>
      </c>
      <c r="B2012" t="s">
        <v>9988</v>
      </c>
      <c r="C2012" s="14" t="s">
        <v>1568</v>
      </c>
      <c r="D2012" t="s">
        <v>1569</v>
      </c>
      <c r="E2012">
        <v>23</v>
      </c>
      <c r="F2012">
        <f>SUMIFS('DAILY RECORDS'!$E$2:$E$19978,'DAILY RECORDS'!$B$2:$B$19978,C2012,'DAILY RECORDS'!$G$2:$G$19978,"INWARD")</f>
        <v>0</v>
      </c>
      <c r="G2012">
        <f>SUMIFS('DAILY RECORDS'!$E$2:$E$19978,'DAILY RECORDS'!$B$2:$B$19978,C2012,'DAILY RECORDS'!$G$2:$G$19978,"OUTWARD")</f>
        <v>7</v>
      </c>
      <c r="H2012">
        <f t="shared" si="31"/>
        <v>16</v>
      </c>
      <c r="I2012" t="s">
        <v>14</v>
      </c>
      <c r="J2012" t="s">
        <v>1429</v>
      </c>
      <c r="K2012" t="s">
        <v>709</v>
      </c>
      <c r="L2012" s="124">
        <v>45719</v>
      </c>
    </row>
    <row r="2013" spans="1:12" x14ac:dyDescent="0.25">
      <c r="A2013">
        <v>2012</v>
      </c>
      <c r="B2013" t="s">
        <v>9988</v>
      </c>
      <c r="C2013" s="14" t="s">
        <v>1563</v>
      </c>
      <c r="D2013" t="s">
        <v>1564</v>
      </c>
      <c r="E2013">
        <v>13</v>
      </c>
      <c r="F2013">
        <f>SUMIFS('DAILY RECORDS'!$E$2:$E$19978,'DAILY RECORDS'!$B$2:$B$19978,C2013,'DAILY RECORDS'!$G$2:$G$19978,"INWARD")</f>
        <v>100</v>
      </c>
      <c r="G2013">
        <f>SUMIFS('DAILY RECORDS'!$E$2:$E$19978,'DAILY RECORDS'!$B$2:$B$19978,C2013,'DAILY RECORDS'!$G$2:$G$19978,"OUTWARD")</f>
        <v>13</v>
      </c>
      <c r="H2013">
        <f t="shared" si="31"/>
        <v>100</v>
      </c>
      <c r="I2013" t="s">
        <v>14</v>
      </c>
      <c r="J2013" t="s">
        <v>1429</v>
      </c>
      <c r="K2013" t="s">
        <v>776</v>
      </c>
      <c r="L2013" s="124">
        <v>45719</v>
      </c>
    </row>
    <row r="2014" spans="1:12" x14ac:dyDescent="0.25">
      <c r="A2014">
        <v>2013</v>
      </c>
      <c r="B2014" t="s">
        <v>9988</v>
      </c>
      <c r="C2014" s="14" t="s">
        <v>1565</v>
      </c>
      <c r="D2014" t="s">
        <v>1566</v>
      </c>
      <c r="E2014">
        <v>14</v>
      </c>
      <c r="F2014">
        <f>SUMIFS('DAILY RECORDS'!$E$2:$E$19978,'DAILY RECORDS'!$B$2:$B$19978,C2014,'DAILY RECORDS'!$G$2:$G$19978,"INWARD")</f>
        <v>0</v>
      </c>
      <c r="G2014">
        <f>SUMIFS('DAILY RECORDS'!$E$2:$E$19978,'DAILY RECORDS'!$B$2:$B$19978,C2014,'DAILY RECORDS'!$G$2:$G$19978,"OUTWARD")</f>
        <v>5</v>
      </c>
      <c r="H2014">
        <f t="shared" si="31"/>
        <v>9</v>
      </c>
      <c r="I2014" t="s">
        <v>14</v>
      </c>
      <c r="J2014" t="s">
        <v>1429</v>
      </c>
      <c r="K2014" t="s">
        <v>966</v>
      </c>
      <c r="L2014" s="124">
        <v>45719</v>
      </c>
    </row>
    <row r="2015" spans="1:12" x14ac:dyDescent="0.25">
      <c r="A2015">
        <v>2014</v>
      </c>
      <c r="B2015" t="s">
        <v>9988</v>
      </c>
      <c r="C2015" s="14" t="s">
        <v>1556</v>
      </c>
      <c r="D2015" t="s">
        <v>1557</v>
      </c>
      <c r="E2015">
        <v>84</v>
      </c>
      <c r="F2015">
        <f>SUMIFS('DAILY RECORDS'!$E$2:$E$19978,'DAILY RECORDS'!$B$2:$B$19978,C2015,'DAILY RECORDS'!$G$2:$G$19978,"INWARD")</f>
        <v>0</v>
      </c>
      <c r="G2015">
        <f>SUMIFS('DAILY RECORDS'!$E$2:$E$19978,'DAILY RECORDS'!$B$2:$B$19978,C2015,'DAILY RECORDS'!$G$2:$G$19978,"OUTWARD")</f>
        <v>0</v>
      </c>
      <c r="H2015">
        <f t="shared" si="31"/>
        <v>84</v>
      </c>
      <c r="I2015" t="s">
        <v>14</v>
      </c>
      <c r="J2015" t="s">
        <v>1429</v>
      </c>
      <c r="K2015" t="s">
        <v>1064</v>
      </c>
      <c r="L2015" s="124">
        <v>45719</v>
      </c>
    </row>
    <row r="2016" spans="1:12" x14ac:dyDescent="0.25">
      <c r="A2016">
        <v>2015</v>
      </c>
      <c r="B2016" t="s">
        <v>9988</v>
      </c>
      <c r="C2016" s="14" t="s">
        <v>1559</v>
      </c>
      <c r="D2016" t="s">
        <v>1560</v>
      </c>
      <c r="E2016">
        <v>36</v>
      </c>
      <c r="F2016">
        <f>SUMIFS('DAILY RECORDS'!$E$2:$E$19978,'DAILY RECORDS'!$B$2:$B$19978,C2016,'DAILY RECORDS'!$G$2:$G$19978,"INWARD")</f>
        <v>0</v>
      </c>
      <c r="G2016">
        <f>SUMIFS('DAILY RECORDS'!$E$2:$E$19978,'DAILY RECORDS'!$B$2:$B$19978,C2016,'DAILY RECORDS'!$G$2:$G$19978,"OUTWARD")</f>
        <v>0</v>
      </c>
      <c r="H2016">
        <f t="shared" si="31"/>
        <v>36</v>
      </c>
      <c r="I2016" t="s">
        <v>14</v>
      </c>
      <c r="J2016" t="s">
        <v>1429</v>
      </c>
      <c r="K2016" t="s">
        <v>912</v>
      </c>
      <c r="L2016" s="124">
        <v>45719</v>
      </c>
    </row>
    <row r="2017" spans="1:12" x14ac:dyDescent="0.25">
      <c r="A2017">
        <v>2016</v>
      </c>
      <c r="B2017" t="s">
        <v>9988</v>
      </c>
      <c r="C2017" s="14" t="s">
        <v>1561</v>
      </c>
      <c r="D2017" t="s">
        <v>1562</v>
      </c>
      <c r="E2017">
        <v>6</v>
      </c>
      <c r="F2017">
        <f>SUMIFS('DAILY RECORDS'!$E$2:$E$19978,'DAILY RECORDS'!$B$2:$B$19978,C2017,'DAILY RECORDS'!$G$2:$G$19978,"INWARD")</f>
        <v>0</v>
      </c>
      <c r="G2017">
        <f>SUMIFS('DAILY RECORDS'!$E$2:$E$19978,'DAILY RECORDS'!$B$2:$B$19978,C2017,'DAILY RECORDS'!$G$2:$G$19978,"OUTWARD")</f>
        <v>6</v>
      </c>
      <c r="H2017">
        <f t="shared" si="31"/>
        <v>0</v>
      </c>
      <c r="I2017" t="s">
        <v>14</v>
      </c>
      <c r="J2017" t="s">
        <v>1429</v>
      </c>
      <c r="K2017" t="s">
        <v>1558</v>
      </c>
      <c r="L2017" s="124">
        <v>45719</v>
      </c>
    </row>
    <row r="2018" spans="1:12" x14ac:dyDescent="0.25">
      <c r="A2018">
        <v>2017</v>
      </c>
      <c r="B2018" t="s">
        <v>9988</v>
      </c>
      <c r="C2018" s="14" t="s">
        <v>1528</v>
      </c>
      <c r="D2018" t="s">
        <v>1529</v>
      </c>
      <c r="E2018">
        <v>6</v>
      </c>
      <c r="F2018">
        <f>SUMIFS('DAILY RECORDS'!$E$2:$E$19978,'DAILY RECORDS'!$B$2:$B$19978,C2018,'DAILY RECORDS'!$G$2:$G$19978,"INWARD")</f>
        <v>0</v>
      </c>
      <c r="G2018">
        <f>SUMIFS('DAILY RECORDS'!$E$2:$E$19978,'DAILY RECORDS'!$B$2:$B$19978,C2018,'DAILY RECORDS'!$G$2:$G$19978,"OUTWARD")</f>
        <v>0</v>
      </c>
      <c r="H2018">
        <f t="shared" si="31"/>
        <v>6</v>
      </c>
      <c r="I2018" t="s">
        <v>14</v>
      </c>
      <c r="J2018" t="s">
        <v>1429</v>
      </c>
      <c r="K2018" t="s">
        <v>61</v>
      </c>
      <c r="L2018" s="124">
        <v>45719</v>
      </c>
    </row>
    <row r="2019" spans="1:12" x14ac:dyDescent="0.25">
      <c r="A2019">
        <v>2018</v>
      </c>
      <c r="C2019" s="14" t="s">
        <v>10860</v>
      </c>
      <c r="D2019" t="s">
        <v>10860</v>
      </c>
      <c r="E2019">
        <v>22</v>
      </c>
      <c r="F2019">
        <f>SUMIFS('DAILY RECORDS'!$E$2:$E$19978,'DAILY RECORDS'!$B$2:$B$19978,C2019,'DAILY RECORDS'!$G$2:$G$19978,"INWARD")</f>
        <v>0</v>
      </c>
      <c r="G2019">
        <f>SUMIFS('DAILY RECORDS'!$E$2:$E$19978,'DAILY RECORDS'!$B$2:$B$19978,C2019,'DAILY RECORDS'!$G$2:$G$19978,"OUTWARD")</f>
        <v>2</v>
      </c>
      <c r="H2019">
        <f t="shared" si="31"/>
        <v>20</v>
      </c>
      <c r="I2019" t="s">
        <v>14</v>
      </c>
      <c r="J2019" t="s">
        <v>1429</v>
      </c>
      <c r="K2019" t="s">
        <v>1031</v>
      </c>
      <c r="L2019" s="124">
        <v>45719</v>
      </c>
    </row>
    <row r="2020" spans="1:12" x14ac:dyDescent="0.25">
      <c r="A2020">
        <v>2019</v>
      </c>
      <c r="B2020" t="s">
        <v>9988</v>
      </c>
      <c r="C2020" s="14" t="s">
        <v>1524</v>
      </c>
      <c r="D2020" t="s">
        <v>1525</v>
      </c>
      <c r="E2020">
        <v>8</v>
      </c>
      <c r="F2020">
        <f>SUMIFS('DAILY RECORDS'!$E$2:$E$19978,'DAILY RECORDS'!$B$2:$B$19978,C2020,'DAILY RECORDS'!$G$2:$G$19978,"INWARD")</f>
        <v>220</v>
      </c>
      <c r="G2020">
        <f>SUMIFS('DAILY RECORDS'!$E$2:$E$19978,'DAILY RECORDS'!$B$2:$B$19978,C2020,'DAILY RECORDS'!$G$2:$G$19978,"OUTWARD")</f>
        <v>227</v>
      </c>
      <c r="H2020">
        <f t="shared" si="31"/>
        <v>1</v>
      </c>
      <c r="I2020" t="s">
        <v>14</v>
      </c>
      <c r="J2020" t="s">
        <v>1429</v>
      </c>
      <c r="K2020" t="s">
        <v>764</v>
      </c>
      <c r="L2020" s="124">
        <v>45719</v>
      </c>
    </row>
    <row r="2021" spans="1:12" x14ac:dyDescent="0.25">
      <c r="A2021">
        <v>2020</v>
      </c>
      <c r="B2021" t="s">
        <v>9988</v>
      </c>
      <c r="C2021" s="14" t="s">
        <v>1526</v>
      </c>
      <c r="D2021" t="s">
        <v>1527</v>
      </c>
      <c r="E2021">
        <v>1</v>
      </c>
      <c r="F2021">
        <f>SUMIFS('DAILY RECORDS'!$E$2:$E$19978,'DAILY RECORDS'!$B$2:$B$19978,C2021,'DAILY RECORDS'!$G$2:$G$19978,"INWARD")</f>
        <v>0</v>
      </c>
      <c r="G2021">
        <f>SUMIFS('DAILY RECORDS'!$E$2:$E$19978,'DAILY RECORDS'!$B$2:$B$19978,C2021,'DAILY RECORDS'!$G$2:$G$19978,"OUTWARD")</f>
        <v>0</v>
      </c>
      <c r="H2021">
        <f t="shared" si="31"/>
        <v>1</v>
      </c>
      <c r="I2021" t="s">
        <v>14</v>
      </c>
      <c r="J2021" t="s">
        <v>1429</v>
      </c>
      <c r="K2021" t="s">
        <v>767</v>
      </c>
      <c r="L2021" s="124">
        <v>45719</v>
      </c>
    </row>
    <row r="2022" spans="1:12" x14ac:dyDescent="0.25">
      <c r="A2022">
        <v>2021</v>
      </c>
      <c r="B2022" t="s">
        <v>9988</v>
      </c>
      <c r="C2022" s="14" t="s">
        <v>1520</v>
      </c>
      <c r="D2022" t="s">
        <v>1521</v>
      </c>
      <c r="E2022">
        <v>17</v>
      </c>
      <c r="F2022">
        <f>SUMIFS('DAILY RECORDS'!$E$2:$E$19978,'DAILY RECORDS'!$B$2:$B$19978,C2022,'DAILY RECORDS'!$G$2:$G$19978,"INWARD")</f>
        <v>50</v>
      </c>
      <c r="G2022">
        <f>SUMIFS('DAILY RECORDS'!$E$2:$E$19978,'DAILY RECORDS'!$B$2:$B$19978,C2022,'DAILY RECORDS'!$G$2:$G$19978,"OUTWARD")</f>
        <v>67</v>
      </c>
      <c r="H2022">
        <f t="shared" si="31"/>
        <v>0</v>
      </c>
      <c r="I2022" t="s">
        <v>14</v>
      </c>
      <c r="J2022" t="s">
        <v>1429</v>
      </c>
      <c r="K2022" t="s">
        <v>55</v>
      </c>
      <c r="L2022" s="124">
        <v>45719</v>
      </c>
    </row>
    <row r="2023" spans="1:12" x14ac:dyDescent="0.25">
      <c r="A2023">
        <v>2022</v>
      </c>
      <c r="B2023" t="s">
        <v>9988</v>
      </c>
      <c r="C2023" s="14" t="s">
        <v>1522</v>
      </c>
      <c r="D2023" t="s">
        <v>1523</v>
      </c>
      <c r="E2023">
        <v>10</v>
      </c>
      <c r="F2023">
        <f>SUMIFS('DAILY RECORDS'!$E$2:$E$19978,'DAILY RECORDS'!$B$2:$B$19978,C2023,'DAILY RECORDS'!$G$2:$G$19978,"INWARD")</f>
        <v>10</v>
      </c>
      <c r="G2023">
        <f>SUMIFS('DAILY RECORDS'!$E$2:$E$19978,'DAILY RECORDS'!$B$2:$B$19978,C2023,'DAILY RECORDS'!$G$2:$G$19978,"OUTWARD")</f>
        <v>9</v>
      </c>
      <c r="H2023">
        <f t="shared" si="31"/>
        <v>11</v>
      </c>
      <c r="I2023" t="s">
        <v>14</v>
      </c>
      <c r="J2023" t="s">
        <v>1429</v>
      </c>
      <c r="K2023" t="s">
        <v>1344</v>
      </c>
      <c r="L2023" s="124">
        <v>45719</v>
      </c>
    </row>
    <row r="2024" spans="1:12" x14ac:dyDescent="0.25">
      <c r="A2024">
        <v>2023</v>
      </c>
      <c r="B2024" t="s">
        <v>9988</v>
      </c>
      <c r="C2024" s="14" t="s">
        <v>2977</v>
      </c>
      <c r="D2024" t="s">
        <v>2978</v>
      </c>
      <c r="E2024">
        <v>2</v>
      </c>
      <c r="F2024">
        <f>SUMIFS('DAILY RECORDS'!$E$2:$E$19978,'DAILY RECORDS'!$B$2:$B$19978,C2024,'DAILY RECORDS'!$G$2:$G$19978,"INWARD")</f>
        <v>0</v>
      </c>
      <c r="G2024">
        <f>SUMIFS('DAILY RECORDS'!$E$2:$E$19978,'DAILY RECORDS'!$B$2:$B$19978,C2024,'DAILY RECORDS'!$G$2:$G$19978,"OUTWARD")</f>
        <v>0</v>
      </c>
      <c r="H2024">
        <f t="shared" si="31"/>
        <v>2</v>
      </c>
      <c r="I2024" t="s">
        <v>14</v>
      </c>
      <c r="J2024" t="s">
        <v>1429</v>
      </c>
      <c r="K2024" t="s">
        <v>761</v>
      </c>
      <c r="L2024" s="124">
        <v>45719</v>
      </c>
    </row>
    <row r="2025" spans="1:12" x14ac:dyDescent="0.25">
      <c r="A2025">
        <v>2024</v>
      </c>
      <c r="B2025" t="s">
        <v>9988</v>
      </c>
      <c r="C2025" s="14" t="s">
        <v>2973</v>
      </c>
      <c r="D2025" t="s">
        <v>2974</v>
      </c>
      <c r="E2025">
        <v>1</v>
      </c>
      <c r="F2025">
        <f>SUMIFS('DAILY RECORDS'!$E$2:$E$19978,'DAILY RECORDS'!$B$2:$B$19978,C2025,'DAILY RECORDS'!$G$2:$G$19978,"INWARD")</f>
        <v>0</v>
      </c>
      <c r="G2025">
        <f>SUMIFS('DAILY RECORDS'!$E$2:$E$19978,'DAILY RECORDS'!$B$2:$B$19978,C2025,'DAILY RECORDS'!$G$2:$G$19978,"OUTWARD")</f>
        <v>0</v>
      </c>
      <c r="H2025">
        <f t="shared" si="31"/>
        <v>1</v>
      </c>
      <c r="I2025" t="s">
        <v>14</v>
      </c>
      <c r="J2025" t="s">
        <v>1429</v>
      </c>
      <c r="K2025" t="s">
        <v>1017</v>
      </c>
      <c r="L2025" s="124">
        <v>45719</v>
      </c>
    </row>
    <row r="2026" spans="1:12" x14ac:dyDescent="0.25">
      <c r="A2026">
        <v>2025</v>
      </c>
      <c r="B2026" t="s">
        <v>9988</v>
      </c>
      <c r="C2026" s="14" t="s">
        <v>2975</v>
      </c>
      <c r="D2026" t="s">
        <v>2976</v>
      </c>
      <c r="E2026">
        <v>3</v>
      </c>
      <c r="F2026">
        <f>SUMIFS('DAILY RECORDS'!$E$2:$E$19978,'DAILY RECORDS'!$B$2:$B$19978,C2026,'DAILY RECORDS'!$G$2:$G$19978,"INWARD")</f>
        <v>0</v>
      </c>
      <c r="G2026">
        <f>SUMIFS('DAILY RECORDS'!$E$2:$E$19978,'DAILY RECORDS'!$B$2:$B$19978,C2026,'DAILY RECORDS'!$G$2:$G$19978,"OUTWARD")</f>
        <v>0</v>
      </c>
      <c r="H2026">
        <f t="shared" si="31"/>
        <v>3</v>
      </c>
      <c r="I2026" t="s">
        <v>14</v>
      </c>
      <c r="J2026" t="s">
        <v>1429</v>
      </c>
      <c r="K2026" t="s">
        <v>1334</v>
      </c>
      <c r="L2026" s="124">
        <v>45719</v>
      </c>
    </row>
    <row r="2027" spans="1:12" x14ac:dyDescent="0.25">
      <c r="A2027">
        <v>2026</v>
      </c>
      <c r="B2027" t="s">
        <v>9988</v>
      </c>
      <c r="C2027" s="14" t="s">
        <v>1518</v>
      </c>
      <c r="D2027" t="s">
        <v>1519</v>
      </c>
      <c r="E2027">
        <v>11</v>
      </c>
      <c r="F2027">
        <f>SUMIFS('DAILY RECORDS'!$E$2:$E$19978,'DAILY RECORDS'!$B$2:$B$19978,C2027,'DAILY RECORDS'!$G$2:$G$19978,"INWARD")</f>
        <v>10</v>
      </c>
      <c r="G2027">
        <f>SUMIFS('DAILY RECORDS'!$E$2:$E$19978,'DAILY RECORDS'!$B$2:$B$19978,C2027,'DAILY RECORDS'!$G$2:$G$19978,"OUTWARD")</f>
        <v>8</v>
      </c>
      <c r="H2027">
        <f t="shared" si="31"/>
        <v>13</v>
      </c>
      <c r="I2027" t="s">
        <v>14</v>
      </c>
      <c r="J2027" t="s">
        <v>1429</v>
      </c>
      <c r="K2027" t="s">
        <v>1337</v>
      </c>
      <c r="L2027" s="124">
        <v>45719</v>
      </c>
    </row>
    <row r="2028" spans="1:12" x14ac:dyDescent="0.25">
      <c r="A2028">
        <v>2027</v>
      </c>
      <c r="C2028" s="14" t="s">
        <v>10606</v>
      </c>
      <c r="D2028" t="s">
        <v>10606</v>
      </c>
      <c r="E2028">
        <v>8</v>
      </c>
      <c r="F2028">
        <f>SUMIFS('DAILY RECORDS'!$E$2:$E$19978,'DAILY RECORDS'!$B$2:$B$19978,C2028,'DAILY RECORDS'!$G$2:$G$19978,"INWARD")</f>
        <v>0</v>
      </c>
      <c r="G2028">
        <f>SUMIFS('DAILY RECORDS'!$E$2:$E$19978,'DAILY RECORDS'!$B$2:$B$19978,C2028,'DAILY RECORDS'!$G$2:$G$19978,"OUTWARD")</f>
        <v>0</v>
      </c>
      <c r="H2028">
        <f t="shared" si="31"/>
        <v>8</v>
      </c>
      <c r="I2028" t="s">
        <v>14</v>
      </c>
      <c r="J2028" t="s">
        <v>1429</v>
      </c>
      <c r="K2028" t="s">
        <v>1009</v>
      </c>
      <c r="L2028" s="124">
        <v>45719</v>
      </c>
    </row>
    <row r="2029" spans="1:12" x14ac:dyDescent="0.25">
      <c r="A2029">
        <v>2028</v>
      </c>
      <c r="B2029" t="s">
        <v>9988</v>
      </c>
      <c r="C2029" s="14" t="s">
        <v>8445</v>
      </c>
      <c r="D2029" t="s">
        <v>10546</v>
      </c>
      <c r="E2029">
        <v>7</v>
      </c>
      <c r="F2029">
        <f>SUMIFS('DAILY RECORDS'!$E$2:$E$19978,'DAILY RECORDS'!$B$2:$B$19978,C2029,'DAILY RECORDS'!$G$2:$G$19978,"INWARD")</f>
        <v>0</v>
      </c>
      <c r="G2029">
        <f>SUMIFS('DAILY RECORDS'!$E$2:$E$19978,'DAILY RECORDS'!$B$2:$B$19978,C2029,'DAILY RECORDS'!$G$2:$G$19978,"OUTWARD")</f>
        <v>0</v>
      </c>
      <c r="H2029">
        <f t="shared" si="31"/>
        <v>7</v>
      </c>
      <c r="I2029" t="s">
        <v>14</v>
      </c>
      <c r="J2029" t="s">
        <v>1429</v>
      </c>
      <c r="K2029" t="s">
        <v>1012</v>
      </c>
      <c r="L2029" s="124">
        <v>45719</v>
      </c>
    </row>
    <row r="2030" spans="1:12" x14ac:dyDescent="0.25">
      <c r="A2030">
        <v>2029</v>
      </c>
      <c r="C2030" s="14" t="s">
        <v>10607</v>
      </c>
      <c r="D2030" t="s">
        <v>10607</v>
      </c>
      <c r="E2030">
        <v>6</v>
      </c>
      <c r="F2030">
        <f>SUMIFS('DAILY RECORDS'!$E$2:$E$19978,'DAILY RECORDS'!$B$2:$B$19978,C2030,'DAILY RECORDS'!$G$2:$G$19978,"INWARD")</f>
        <v>0</v>
      </c>
      <c r="G2030">
        <f>SUMIFS('DAILY RECORDS'!$E$2:$E$19978,'DAILY RECORDS'!$B$2:$B$19978,C2030,'DAILY RECORDS'!$G$2:$G$19978,"OUTWARD")</f>
        <v>0</v>
      </c>
      <c r="H2030">
        <f t="shared" si="31"/>
        <v>6</v>
      </c>
      <c r="I2030" t="s">
        <v>14</v>
      </c>
      <c r="J2030" t="s">
        <v>1429</v>
      </c>
      <c r="K2030" t="s">
        <v>1572</v>
      </c>
      <c r="L2030" s="124">
        <v>45719</v>
      </c>
    </row>
    <row r="2031" spans="1:12" x14ac:dyDescent="0.25">
      <c r="A2031">
        <v>2030</v>
      </c>
      <c r="B2031" t="s">
        <v>9988</v>
      </c>
      <c r="C2031" s="14" t="s">
        <v>1570</v>
      </c>
      <c r="D2031" t="s">
        <v>1571</v>
      </c>
      <c r="E2031">
        <v>9</v>
      </c>
      <c r="F2031">
        <f>SUMIFS('DAILY RECORDS'!$E$2:$E$19978,'DAILY RECORDS'!$B$2:$B$19978,C2031,'DAILY RECORDS'!$G$2:$G$19978,"INWARD")</f>
        <v>0</v>
      </c>
      <c r="G2031">
        <f>SUMIFS('DAILY RECORDS'!$E$2:$E$19978,'DAILY RECORDS'!$B$2:$B$19978,C2031,'DAILY RECORDS'!$G$2:$G$19978,"OUTWARD")</f>
        <v>4</v>
      </c>
      <c r="H2031">
        <f t="shared" si="31"/>
        <v>5</v>
      </c>
      <c r="I2031" t="s">
        <v>14</v>
      </c>
      <c r="J2031" t="s">
        <v>1429</v>
      </c>
      <c r="K2031" t="s">
        <v>1006</v>
      </c>
      <c r="L2031" s="124">
        <v>45719</v>
      </c>
    </row>
    <row r="2032" spans="1:12" x14ac:dyDescent="0.25">
      <c r="A2032">
        <v>2031</v>
      </c>
      <c r="B2032" t="s">
        <v>9988</v>
      </c>
      <c r="C2032" s="14" t="s">
        <v>2617</v>
      </c>
      <c r="D2032" t="s">
        <v>2618</v>
      </c>
      <c r="E2032">
        <v>20</v>
      </c>
      <c r="F2032">
        <f>SUMIFS('DAILY RECORDS'!$E$2:$E$19978,'DAILY RECORDS'!$B$2:$B$19978,C2032,'DAILY RECORDS'!$G$2:$G$19978,"INWARD")</f>
        <v>0</v>
      </c>
      <c r="G2032">
        <f>SUMIFS('DAILY RECORDS'!$E$2:$E$19978,'DAILY RECORDS'!$B$2:$B$19978,C2032,'DAILY RECORDS'!$G$2:$G$19978,"OUTWARD")</f>
        <v>7</v>
      </c>
      <c r="H2032">
        <f t="shared" si="31"/>
        <v>13</v>
      </c>
      <c r="I2032" t="s">
        <v>14</v>
      </c>
      <c r="J2032" t="s">
        <v>1429</v>
      </c>
      <c r="K2032" t="s">
        <v>997</v>
      </c>
      <c r="L2032" s="124">
        <v>45719</v>
      </c>
    </row>
    <row r="2033" spans="1:12" x14ac:dyDescent="0.25">
      <c r="A2033">
        <v>2032</v>
      </c>
      <c r="C2033" s="14" t="s">
        <v>1428</v>
      </c>
      <c r="D2033" t="s">
        <v>1428</v>
      </c>
      <c r="E2033">
        <v>21</v>
      </c>
      <c r="F2033">
        <f>SUMIFS('DAILY RECORDS'!$E$2:$E$19978,'DAILY RECORDS'!$B$2:$B$19978,C2033,'DAILY RECORDS'!$G$2:$G$19978,"INWARD")</f>
        <v>1</v>
      </c>
      <c r="G2033">
        <f>SUMIFS('DAILY RECORDS'!$E$2:$E$19978,'DAILY RECORDS'!$B$2:$B$19978,C2033,'DAILY RECORDS'!$G$2:$G$19978,"OUTWARD")</f>
        <v>2</v>
      </c>
      <c r="H2033">
        <f t="shared" si="31"/>
        <v>20</v>
      </c>
      <c r="I2033" t="s">
        <v>14</v>
      </c>
      <c r="J2033" t="s">
        <v>1429</v>
      </c>
      <c r="K2033" t="s">
        <v>753</v>
      </c>
      <c r="L2033" s="124">
        <v>45719</v>
      </c>
    </row>
    <row r="2034" spans="1:12" x14ac:dyDescent="0.25">
      <c r="A2034">
        <v>2033</v>
      </c>
      <c r="C2034" s="14" t="s">
        <v>1430</v>
      </c>
      <c r="D2034" t="s">
        <v>1430</v>
      </c>
      <c r="E2034">
        <v>17</v>
      </c>
      <c r="F2034">
        <f>SUMIFS('DAILY RECORDS'!$E$2:$E$19978,'DAILY RECORDS'!$B$2:$B$19978,C2034,'DAILY RECORDS'!$G$2:$G$19978,"INWARD")</f>
        <v>0</v>
      </c>
      <c r="G2034">
        <f>SUMIFS('DAILY RECORDS'!$E$2:$E$19978,'DAILY RECORDS'!$B$2:$B$19978,C2034,'DAILY RECORDS'!$G$2:$G$19978,"OUTWARD")</f>
        <v>0</v>
      </c>
      <c r="H2034">
        <f t="shared" si="31"/>
        <v>17</v>
      </c>
      <c r="I2034" t="s">
        <v>14</v>
      </c>
      <c r="J2034" t="s">
        <v>1429</v>
      </c>
      <c r="K2034" t="s">
        <v>756</v>
      </c>
      <c r="L2034" s="124">
        <v>45719</v>
      </c>
    </row>
    <row r="2035" spans="1:12" x14ac:dyDescent="0.25">
      <c r="A2035">
        <v>2034</v>
      </c>
      <c r="C2035" s="14" t="s">
        <v>1431</v>
      </c>
      <c r="D2035" t="s">
        <v>1431</v>
      </c>
      <c r="E2035">
        <v>21</v>
      </c>
      <c r="F2035">
        <f>SUMIFS('DAILY RECORDS'!$E$2:$E$19978,'DAILY RECORDS'!$B$2:$B$19978,C2035,'DAILY RECORDS'!$G$2:$G$19978,"INWARD")</f>
        <v>1</v>
      </c>
      <c r="G2035">
        <f>SUMIFS('DAILY RECORDS'!$E$2:$E$19978,'DAILY RECORDS'!$B$2:$B$19978,C2035,'DAILY RECORDS'!$G$2:$G$19978,"OUTWARD")</f>
        <v>2</v>
      </c>
      <c r="H2035">
        <f t="shared" si="31"/>
        <v>20</v>
      </c>
      <c r="I2035" t="s">
        <v>14</v>
      </c>
      <c r="J2035" t="s">
        <v>1429</v>
      </c>
      <c r="K2035" t="s">
        <v>1377</v>
      </c>
      <c r="L2035" s="124">
        <v>45719</v>
      </c>
    </row>
    <row r="2036" spans="1:12" x14ac:dyDescent="0.25">
      <c r="A2036">
        <v>2035</v>
      </c>
      <c r="C2036" s="14" t="s">
        <v>10603</v>
      </c>
      <c r="D2036" t="s">
        <v>10603</v>
      </c>
      <c r="E2036">
        <v>13</v>
      </c>
      <c r="F2036">
        <f>SUMIFS('DAILY RECORDS'!$E$2:$E$19978,'DAILY RECORDS'!$B$2:$B$19978,C2036,'DAILY RECORDS'!$G$2:$G$19978,"INWARD")</f>
        <v>0</v>
      </c>
      <c r="G2036">
        <f>SUMIFS('DAILY RECORDS'!$E$2:$E$19978,'DAILY RECORDS'!$B$2:$B$19978,C2036,'DAILY RECORDS'!$G$2:$G$19978,"OUTWARD")</f>
        <v>0</v>
      </c>
      <c r="H2036">
        <f t="shared" si="31"/>
        <v>13</v>
      </c>
      <c r="I2036" t="s">
        <v>14</v>
      </c>
      <c r="J2036" t="s">
        <v>1429</v>
      </c>
      <c r="K2036" t="s">
        <v>58</v>
      </c>
      <c r="L2036" s="124">
        <v>45719</v>
      </c>
    </row>
    <row r="2037" spans="1:12" x14ac:dyDescent="0.25">
      <c r="A2037">
        <v>2036</v>
      </c>
      <c r="C2037" s="14" t="s">
        <v>10604</v>
      </c>
      <c r="D2037" t="s">
        <v>10604</v>
      </c>
      <c r="E2037">
        <v>33</v>
      </c>
      <c r="F2037">
        <f>SUMIFS('DAILY RECORDS'!$E$2:$E$19978,'DAILY RECORDS'!$B$2:$B$19978,C2037,'DAILY RECORDS'!$G$2:$G$19978,"INWARD")</f>
        <v>0</v>
      </c>
      <c r="G2037">
        <f>SUMIFS('DAILY RECORDS'!$E$2:$E$19978,'DAILY RECORDS'!$B$2:$B$19978,C2037,'DAILY RECORDS'!$G$2:$G$19978,"OUTWARD")</f>
        <v>0</v>
      </c>
      <c r="H2037">
        <f t="shared" si="31"/>
        <v>33</v>
      </c>
      <c r="I2037" t="s">
        <v>14</v>
      </c>
      <c r="J2037" t="s">
        <v>1429</v>
      </c>
      <c r="K2037" t="s">
        <v>747</v>
      </c>
      <c r="L2037" s="124">
        <v>45719</v>
      </c>
    </row>
    <row r="2038" spans="1:12" x14ac:dyDescent="0.25">
      <c r="A2038">
        <v>2037</v>
      </c>
      <c r="C2038" s="14" t="s">
        <v>10605</v>
      </c>
      <c r="D2038" t="s">
        <v>10605</v>
      </c>
      <c r="E2038">
        <v>13</v>
      </c>
      <c r="F2038">
        <f>SUMIFS('DAILY RECORDS'!$E$2:$E$19978,'DAILY RECORDS'!$B$2:$B$19978,C2038,'DAILY RECORDS'!$G$2:$G$19978,"INWARD")</f>
        <v>0</v>
      </c>
      <c r="G2038">
        <f>SUMIFS('DAILY RECORDS'!$E$2:$E$19978,'DAILY RECORDS'!$B$2:$B$19978,C2038,'DAILY RECORDS'!$G$2:$G$19978,"OUTWARD")</f>
        <v>0</v>
      </c>
      <c r="H2038">
        <f t="shared" si="31"/>
        <v>13</v>
      </c>
      <c r="I2038" t="s">
        <v>14</v>
      </c>
      <c r="J2038" t="s">
        <v>1429</v>
      </c>
      <c r="K2038" t="s">
        <v>750</v>
      </c>
      <c r="L2038" s="124">
        <v>45719</v>
      </c>
    </row>
    <row r="2039" spans="1:12" x14ac:dyDescent="0.25">
      <c r="A2039">
        <v>2038</v>
      </c>
      <c r="C2039" s="14" t="s">
        <v>10600</v>
      </c>
      <c r="D2039" t="s">
        <v>10600</v>
      </c>
      <c r="E2039">
        <v>60</v>
      </c>
      <c r="F2039">
        <f>SUMIFS('DAILY RECORDS'!$E$2:$E$19978,'DAILY RECORDS'!$B$2:$B$19978,C2039,'DAILY RECORDS'!$G$2:$G$19978,"INWARD")</f>
        <v>0</v>
      </c>
      <c r="G2039">
        <f>SUMIFS('DAILY RECORDS'!$E$2:$E$19978,'DAILY RECORDS'!$B$2:$B$19978,C2039,'DAILY RECORDS'!$G$2:$G$19978,"OUTWARD")</f>
        <v>0</v>
      </c>
      <c r="H2039">
        <f t="shared" si="31"/>
        <v>60</v>
      </c>
      <c r="I2039" t="s">
        <v>14</v>
      </c>
      <c r="J2039" t="s">
        <v>1429</v>
      </c>
      <c r="K2039" t="s">
        <v>736</v>
      </c>
      <c r="L2039" s="124">
        <v>45719</v>
      </c>
    </row>
    <row r="2040" spans="1:12" x14ac:dyDescent="0.25">
      <c r="A2040">
        <v>2039</v>
      </c>
      <c r="C2040" s="14" t="s">
        <v>10601</v>
      </c>
      <c r="D2040" t="s">
        <v>10601</v>
      </c>
      <c r="E2040">
        <v>6</v>
      </c>
      <c r="F2040">
        <f>SUMIFS('DAILY RECORDS'!$E$2:$E$19978,'DAILY RECORDS'!$B$2:$B$19978,C2040,'DAILY RECORDS'!$G$2:$G$19978,"INWARD")</f>
        <v>0</v>
      </c>
      <c r="G2040">
        <f>SUMIFS('DAILY RECORDS'!$E$2:$E$19978,'DAILY RECORDS'!$B$2:$B$19978,C2040,'DAILY RECORDS'!$G$2:$G$19978,"OUTWARD")</f>
        <v>0</v>
      </c>
      <c r="H2040">
        <f t="shared" si="31"/>
        <v>6</v>
      </c>
      <c r="I2040" t="s">
        <v>14</v>
      </c>
      <c r="J2040" t="s">
        <v>1429</v>
      </c>
      <c r="K2040" t="s">
        <v>739</v>
      </c>
      <c r="L2040" s="124">
        <v>45719</v>
      </c>
    </row>
    <row r="2041" spans="1:12" x14ac:dyDescent="0.25">
      <c r="A2041">
        <v>2040</v>
      </c>
      <c r="C2041" s="14" t="s">
        <v>10602</v>
      </c>
      <c r="D2041" t="s">
        <v>10602</v>
      </c>
      <c r="E2041">
        <v>16</v>
      </c>
      <c r="F2041">
        <f>SUMIFS('DAILY RECORDS'!$E$2:$E$19978,'DAILY RECORDS'!$B$2:$B$19978,C2041,'DAILY RECORDS'!$G$2:$G$19978,"INWARD")</f>
        <v>0</v>
      </c>
      <c r="G2041">
        <f>SUMIFS('DAILY RECORDS'!$E$2:$E$19978,'DAILY RECORDS'!$B$2:$B$19978,C2041,'DAILY RECORDS'!$G$2:$G$19978,"OUTWARD")</f>
        <v>0</v>
      </c>
      <c r="H2041">
        <f t="shared" si="31"/>
        <v>16</v>
      </c>
      <c r="I2041" t="s">
        <v>14</v>
      </c>
      <c r="J2041" t="s">
        <v>1429</v>
      </c>
      <c r="K2041" t="s">
        <v>742</v>
      </c>
      <c r="L2041" s="124">
        <v>45719</v>
      </c>
    </row>
    <row r="2042" spans="1:12" x14ac:dyDescent="0.25">
      <c r="A2042">
        <v>2041</v>
      </c>
      <c r="C2042" s="14" t="s">
        <v>10597</v>
      </c>
      <c r="D2042" t="s">
        <v>10597</v>
      </c>
      <c r="E2042">
        <v>30</v>
      </c>
      <c r="F2042">
        <f>SUMIFS('DAILY RECORDS'!$E$2:$E$19978,'DAILY RECORDS'!$B$2:$B$19978,C2042,'DAILY RECORDS'!$G$2:$G$19978,"INWARD")</f>
        <v>0</v>
      </c>
      <c r="G2042">
        <f>SUMIFS('DAILY RECORDS'!$E$2:$E$19978,'DAILY RECORDS'!$B$2:$B$19978,C2042,'DAILY RECORDS'!$G$2:$G$19978,"OUTWARD")</f>
        <v>0</v>
      </c>
      <c r="H2042">
        <f t="shared" si="31"/>
        <v>30</v>
      </c>
      <c r="I2042" t="s">
        <v>14</v>
      </c>
      <c r="J2042" t="s">
        <v>1429</v>
      </c>
      <c r="K2042" t="s">
        <v>730</v>
      </c>
      <c r="L2042" s="124">
        <v>45719</v>
      </c>
    </row>
    <row r="2043" spans="1:12" x14ac:dyDescent="0.25">
      <c r="A2043">
        <v>2042</v>
      </c>
      <c r="C2043" s="14" t="s">
        <v>10598</v>
      </c>
      <c r="D2043" t="s">
        <v>10598</v>
      </c>
      <c r="E2043">
        <v>0</v>
      </c>
      <c r="F2043">
        <f>SUMIFS('DAILY RECORDS'!$E$2:$E$19978,'DAILY RECORDS'!$B$2:$B$19978,C2043,'DAILY RECORDS'!$G$2:$G$19978,"INWARD")</f>
        <v>0</v>
      </c>
      <c r="G2043">
        <f>SUMIFS('DAILY RECORDS'!$E$2:$E$19978,'DAILY RECORDS'!$B$2:$B$19978,C2043,'DAILY RECORDS'!$G$2:$G$19978,"OUTWARD")</f>
        <v>0</v>
      </c>
      <c r="H2043">
        <f t="shared" si="31"/>
        <v>0</v>
      </c>
      <c r="I2043" t="s">
        <v>25</v>
      </c>
      <c r="J2043" t="s">
        <v>1429</v>
      </c>
      <c r="K2043" t="s">
        <v>733</v>
      </c>
      <c r="L2043" s="124">
        <v>45719</v>
      </c>
    </row>
    <row r="2044" spans="1:12" x14ac:dyDescent="0.25">
      <c r="A2044">
        <v>2043</v>
      </c>
      <c r="C2044" s="14" t="s">
        <v>10599</v>
      </c>
      <c r="D2044" t="s">
        <v>10599</v>
      </c>
      <c r="E2044">
        <v>2</v>
      </c>
      <c r="F2044">
        <f>SUMIFS('DAILY RECORDS'!$E$2:$E$19978,'DAILY RECORDS'!$B$2:$B$19978,C2044,'DAILY RECORDS'!$G$2:$G$19978,"INWARD")</f>
        <v>0</v>
      </c>
      <c r="G2044">
        <f>SUMIFS('DAILY RECORDS'!$E$2:$E$19978,'DAILY RECORDS'!$B$2:$B$19978,C2044,'DAILY RECORDS'!$G$2:$G$19978,"OUTWARD")</f>
        <v>0</v>
      </c>
      <c r="H2044">
        <f t="shared" si="31"/>
        <v>2</v>
      </c>
      <c r="I2044" t="s">
        <v>14</v>
      </c>
      <c r="J2044" t="s">
        <v>1429</v>
      </c>
      <c r="K2044" t="s">
        <v>1532</v>
      </c>
      <c r="L2044" s="124">
        <v>45719</v>
      </c>
    </row>
    <row r="2045" spans="1:12" x14ac:dyDescent="0.25">
      <c r="A2045">
        <v>2044</v>
      </c>
      <c r="C2045" s="14" t="s">
        <v>10593</v>
      </c>
      <c r="D2045" t="s">
        <v>10593</v>
      </c>
      <c r="E2045">
        <v>14</v>
      </c>
      <c r="F2045">
        <f>SUMIFS('DAILY RECORDS'!$E$2:$E$19978,'DAILY RECORDS'!$B$2:$B$19978,C2045,'DAILY RECORDS'!$G$2:$G$19978,"INWARD")</f>
        <v>0</v>
      </c>
      <c r="G2045">
        <f>SUMIFS('DAILY RECORDS'!$E$2:$E$19978,'DAILY RECORDS'!$B$2:$B$19978,C2045,'DAILY RECORDS'!$G$2:$G$19978,"OUTWARD")</f>
        <v>0</v>
      </c>
      <c r="H2045">
        <f t="shared" si="31"/>
        <v>14</v>
      </c>
      <c r="I2045" t="s">
        <v>14</v>
      </c>
      <c r="J2045" t="s">
        <v>1429</v>
      </c>
      <c r="K2045" t="s">
        <v>1047</v>
      </c>
      <c r="L2045" s="124">
        <v>45719</v>
      </c>
    </row>
    <row r="2046" spans="1:12" x14ac:dyDescent="0.25">
      <c r="A2046">
        <v>2045</v>
      </c>
      <c r="C2046" s="14" t="s">
        <v>10594</v>
      </c>
      <c r="D2046" t="s">
        <v>10594</v>
      </c>
      <c r="E2046">
        <v>6</v>
      </c>
      <c r="F2046">
        <f>SUMIFS('DAILY RECORDS'!$E$2:$E$19978,'DAILY RECORDS'!$B$2:$B$19978,C2046,'DAILY RECORDS'!$G$2:$G$19978,"INWARD")</f>
        <v>0</v>
      </c>
      <c r="G2046">
        <f>SUMIFS('DAILY RECORDS'!$E$2:$E$19978,'DAILY RECORDS'!$B$2:$B$19978,C2046,'DAILY RECORDS'!$G$2:$G$19978,"OUTWARD")</f>
        <v>0</v>
      </c>
      <c r="H2046">
        <f t="shared" si="31"/>
        <v>6</v>
      </c>
      <c r="I2046" t="s">
        <v>14</v>
      </c>
      <c r="J2046" t="s">
        <v>1429</v>
      </c>
      <c r="K2046" t="s">
        <v>1044</v>
      </c>
      <c r="L2046" s="124">
        <v>45719</v>
      </c>
    </row>
    <row r="2047" spans="1:12" x14ac:dyDescent="0.25">
      <c r="A2047">
        <v>2046</v>
      </c>
      <c r="C2047" s="14" t="s">
        <v>10595</v>
      </c>
      <c r="D2047" t="s">
        <v>10595</v>
      </c>
      <c r="E2047">
        <v>6</v>
      </c>
      <c r="F2047">
        <f>SUMIFS('DAILY RECORDS'!$E$2:$E$19978,'DAILY RECORDS'!$B$2:$B$19978,C2047,'DAILY RECORDS'!$G$2:$G$19978,"INWARD")</f>
        <v>0</v>
      </c>
      <c r="G2047">
        <f>SUMIFS('DAILY RECORDS'!$E$2:$E$19978,'DAILY RECORDS'!$B$2:$B$19978,C2047,'DAILY RECORDS'!$G$2:$G$19978,"OUTWARD")</f>
        <v>0</v>
      </c>
      <c r="H2047">
        <f t="shared" si="31"/>
        <v>6</v>
      </c>
      <c r="I2047" t="s">
        <v>14</v>
      </c>
      <c r="J2047" t="s">
        <v>1429</v>
      </c>
      <c r="K2047" t="s">
        <v>1044</v>
      </c>
      <c r="L2047" s="124">
        <v>45719</v>
      </c>
    </row>
    <row r="2048" spans="1:12" x14ac:dyDescent="0.25">
      <c r="A2048">
        <v>2047</v>
      </c>
      <c r="C2048" s="14" t="s">
        <v>10596</v>
      </c>
      <c r="D2048" t="s">
        <v>10596</v>
      </c>
      <c r="E2048">
        <v>0</v>
      </c>
      <c r="F2048">
        <f>SUMIFS('DAILY RECORDS'!$E$2:$E$19978,'DAILY RECORDS'!$B$2:$B$19978,C2048,'DAILY RECORDS'!$G$2:$G$19978,"INWARD")</f>
        <v>0</v>
      </c>
      <c r="G2048">
        <f>SUMIFS('DAILY RECORDS'!$E$2:$E$19978,'DAILY RECORDS'!$B$2:$B$19978,C2048,'DAILY RECORDS'!$G$2:$G$19978,"OUTWARD")</f>
        <v>0</v>
      </c>
      <c r="H2048">
        <f t="shared" si="31"/>
        <v>0</v>
      </c>
      <c r="I2048" t="s">
        <v>14</v>
      </c>
      <c r="J2048" t="s">
        <v>1429</v>
      </c>
      <c r="K2048" t="s">
        <v>1406</v>
      </c>
      <c r="L2048" s="124">
        <v>45719</v>
      </c>
    </row>
    <row r="2049" spans="1:12" x14ac:dyDescent="0.25">
      <c r="A2049">
        <v>2048</v>
      </c>
      <c r="B2049" t="s">
        <v>9988</v>
      </c>
      <c r="C2049" s="14" t="s">
        <v>2625</v>
      </c>
      <c r="D2049" t="s">
        <v>2626</v>
      </c>
      <c r="E2049">
        <v>15</v>
      </c>
      <c r="F2049">
        <f>SUMIFS('DAILY RECORDS'!$E$2:$E$19978,'DAILY RECORDS'!$B$2:$B$19978,C2049,'DAILY RECORDS'!$G$2:$G$19978,"INWARD")</f>
        <v>0</v>
      </c>
      <c r="G2049">
        <f>SUMIFS('DAILY RECORDS'!$E$2:$E$19978,'DAILY RECORDS'!$B$2:$B$19978,C2049,'DAILY RECORDS'!$G$2:$G$19978,"OUTWARD")</f>
        <v>0</v>
      </c>
      <c r="H2049">
        <f t="shared" si="31"/>
        <v>15</v>
      </c>
      <c r="I2049" t="s">
        <v>14</v>
      </c>
      <c r="J2049" t="s">
        <v>1429</v>
      </c>
      <c r="K2049" t="s">
        <v>1039</v>
      </c>
      <c r="L2049" s="124">
        <v>45719</v>
      </c>
    </row>
    <row r="2050" spans="1:12" x14ac:dyDescent="0.25">
      <c r="A2050">
        <v>2049</v>
      </c>
      <c r="B2050" t="s">
        <v>9988</v>
      </c>
      <c r="C2050" s="14" t="s">
        <v>8442</v>
      </c>
      <c r="D2050" t="s">
        <v>8443</v>
      </c>
      <c r="E2050">
        <v>1</v>
      </c>
      <c r="F2050">
        <f>SUMIFS('DAILY RECORDS'!$E$2:$E$19978,'DAILY RECORDS'!$B$2:$B$19978,C2050,'DAILY RECORDS'!$G$2:$G$19978,"INWARD")</f>
        <v>0</v>
      </c>
      <c r="G2050">
        <f>SUMIFS('DAILY RECORDS'!$E$2:$E$19978,'DAILY RECORDS'!$B$2:$B$19978,C2050,'DAILY RECORDS'!$G$2:$G$19978,"OUTWARD")</f>
        <v>0</v>
      </c>
      <c r="H2050">
        <f t="shared" si="31"/>
        <v>1</v>
      </c>
      <c r="I2050" t="s">
        <v>14</v>
      </c>
      <c r="J2050" t="s">
        <v>1429</v>
      </c>
      <c r="K2050" t="s">
        <v>1410</v>
      </c>
      <c r="L2050" s="124">
        <v>45719</v>
      </c>
    </row>
    <row r="2051" spans="1:12" x14ac:dyDescent="0.25">
      <c r="A2051">
        <v>2050</v>
      </c>
      <c r="B2051" t="s">
        <v>9988</v>
      </c>
      <c r="C2051" s="14" t="s">
        <v>1458</v>
      </c>
      <c r="D2051" t="s">
        <v>1459</v>
      </c>
      <c r="E2051">
        <v>319</v>
      </c>
      <c r="F2051">
        <f>SUMIFS('DAILY RECORDS'!$E$2:$E$19978,'DAILY RECORDS'!$B$2:$B$19978,C2051,'DAILY RECORDS'!$G$2:$G$19978,"INWARD")</f>
        <v>0</v>
      </c>
      <c r="G2051">
        <f>SUMIFS('DAILY RECORDS'!$E$2:$E$19978,'DAILY RECORDS'!$B$2:$B$19978,C2051,'DAILY RECORDS'!$G$2:$G$19978,"OUTWARD")</f>
        <v>0</v>
      </c>
      <c r="H2051">
        <f t="shared" ref="H2051:H2114" si="32">(E2051+F2051)-G2051</f>
        <v>319</v>
      </c>
      <c r="I2051" t="s">
        <v>14</v>
      </c>
      <c r="J2051" t="s">
        <v>1429</v>
      </c>
      <c r="K2051" t="s">
        <v>62</v>
      </c>
      <c r="L2051" s="124">
        <v>45719</v>
      </c>
    </row>
    <row r="2052" spans="1:12" x14ac:dyDescent="0.25">
      <c r="A2052">
        <v>2051</v>
      </c>
      <c r="B2052" t="s">
        <v>9988</v>
      </c>
      <c r="C2052" s="14" t="s">
        <v>1454</v>
      </c>
      <c r="D2052" t="s">
        <v>1455</v>
      </c>
      <c r="E2052">
        <v>5</v>
      </c>
      <c r="F2052">
        <f>SUMIFS('DAILY RECORDS'!$E$2:$E$19978,'DAILY RECORDS'!$B$2:$B$19978,C2052,'DAILY RECORDS'!$G$2:$G$19978,"INWARD")</f>
        <v>5</v>
      </c>
      <c r="G2052">
        <f>SUMIFS('DAILY RECORDS'!$E$2:$E$19978,'DAILY RECORDS'!$B$2:$B$19978,C2052,'DAILY RECORDS'!$G$2:$G$19978,"OUTWARD")</f>
        <v>3</v>
      </c>
      <c r="H2052">
        <f t="shared" si="32"/>
        <v>7</v>
      </c>
      <c r="I2052" t="s">
        <v>14</v>
      </c>
      <c r="J2052" t="s">
        <v>1429</v>
      </c>
      <c r="K2052" t="s">
        <v>144</v>
      </c>
      <c r="L2052" s="124">
        <v>45719</v>
      </c>
    </row>
    <row r="2053" spans="1:12" x14ac:dyDescent="0.25">
      <c r="A2053">
        <v>2052</v>
      </c>
      <c r="B2053" t="s">
        <v>9988</v>
      </c>
      <c r="C2053" s="14" t="s">
        <v>1456</v>
      </c>
      <c r="D2053" t="s">
        <v>1457</v>
      </c>
      <c r="E2053">
        <v>5</v>
      </c>
      <c r="F2053">
        <f>SUMIFS('DAILY RECORDS'!$E$2:$E$19978,'DAILY RECORDS'!$B$2:$B$19978,C2053,'DAILY RECORDS'!$G$2:$G$19978,"INWARD")</f>
        <v>0</v>
      </c>
      <c r="G2053">
        <f>SUMIFS('DAILY RECORDS'!$E$2:$E$19978,'DAILY RECORDS'!$B$2:$B$19978,C2053,'DAILY RECORDS'!$G$2:$G$19978,"OUTWARD")</f>
        <v>0</v>
      </c>
      <c r="H2053">
        <f t="shared" si="32"/>
        <v>5</v>
      </c>
      <c r="I2053" t="s">
        <v>14</v>
      </c>
      <c r="J2053" t="s">
        <v>1429</v>
      </c>
      <c r="K2053" t="s">
        <v>806</v>
      </c>
      <c r="L2053" s="124">
        <v>45719</v>
      </c>
    </row>
    <row r="2054" spans="1:12" x14ac:dyDescent="0.25">
      <c r="A2054">
        <v>2053</v>
      </c>
      <c r="B2054" t="s">
        <v>9988</v>
      </c>
      <c r="C2054" s="14" t="s">
        <v>1447</v>
      </c>
      <c r="D2054" t="s">
        <v>10648</v>
      </c>
      <c r="E2054">
        <v>18</v>
      </c>
      <c r="F2054">
        <f>SUMIFS('DAILY RECORDS'!$E$2:$E$19978,'DAILY RECORDS'!$B$2:$B$19978,C2054,'DAILY RECORDS'!$G$2:$G$19978,"INWARD")</f>
        <v>0</v>
      </c>
      <c r="G2054">
        <f>SUMIFS('DAILY RECORDS'!$E$2:$E$19978,'DAILY RECORDS'!$B$2:$B$19978,C2054,'DAILY RECORDS'!$G$2:$G$19978,"OUTWARD")</f>
        <v>9</v>
      </c>
      <c r="H2054">
        <f t="shared" si="32"/>
        <v>9</v>
      </c>
      <c r="I2054" t="s">
        <v>14</v>
      </c>
      <c r="J2054" t="s">
        <v>1429</v>
      </c>
      <c r="K2054" t="s">
        <v>1095</v>
      </c>
      <c r="L2054" s="124">
        <v>45719</v>
      </c>
    </row>
    <row r="2055" spans="1:12" x14ac:dyDescent="0.25">
      <c r="A2055">
        <v>2054</v>
      </c>
      <c r="B2055" t="s">
        <v>9988</v>
      </c>
      <c r="C2055" s="14" t="s">
        <v>1449</v>
      </c>
      <c r="D2055" t="s">
        <v>1450</v>
      </c>
      <c r="E2055">
        <v>29</v>
      </c>
      <c r="F2055">
        <f>SUMIFS('DAILY RECORDS'!$E$2:$E$19978,'DAILY RECORDS'!$B$2:$B$19978,C2055,'DAILY RECORDS'!$G$2:$G$19978,"INWARD")</f>
        <v>0</v>
      </c>
      <c r="G2055">
        <f>SUMIFS('DAILY RECORDS'!$E$2:$E$19978,'DAILY RECORDS'!$B$2:$B$19978,C2055,'DAILY RECORDS'!$G$2:$G$19978,"OUTWARD")</f>
        <v>0</v>
      </c>
      <c r="H2055">
        <f t="shared" si="32"/>
        <v>29</v>
      </c>
      <c r="I2055" t="s">
        <v>14</v>
      </c>
      <c r="J2055" t="s">
        <v>1429</v>
      </c>
      <c r="K2055" t="s">
        <v>1451</v>
      </c>
      <c r="L2055" s="124">
        <v>45719</v>
      </c>
    </row>
    <row r="2056" spans="1:12" x14ac:dyDescent="0.25">
      <c r="A2056">
        <v>2055</v>
      </c>
      <c r="B2056" t="s">
        <v>9988</v>
      </c>
      <c r="C2056" s="14" t="s">
        <v>1444</v>
      </c>
      <c r="D2056" t="s">
        <v>1445</v>
      </c>
      <c r="E2056">
        <v>26</v>
      </c>
      <c r="F2056">
        <f>SUMIFS('DAILY RECORDS'!$E$2:$E$19978,'DAILY RECORDS'!$B$2:$B$19978,C2056,'DAILY RECORDS'!$G$2:$G$19978,"INWARD")</f>
        <v>0</v>
      </c>
      <c r="G2056">
        <f>SUMIFS('DAILY RECORDS'!$E$2:$E$19978,'DAILY RECORDS'!$B$2:$B$19978,C2056,'DAILY RECORDS'!$G$2:$G$19978,"OUTWARD")</f>
        <v>0</v>
      </c>
      <c r="H2056">
        <f t="shared" si="32"/>
        <v>26</v>
      </c>
      <c r="I2056" t="s">
        <v>14</v>
      </c>
      <c r="J2056" t="s">
        <v>1429</v>
      </c>
      <c r="K2056" t="s">
        <v>1098</v>
      </c>
      <c r="L2056" s="124">
        <v>45719</v>
      </c>
    </row>
    <row r="2057" spans="1:12" x14ac:dyDescent="0.25">
      <c r="A2057">
        <v>2056</v>
      </c>
      <c r="B2057" t="s">
        <v>9988</v>
      </c>
      <c r="C2057" s="14" t="s">
        <v>1438</v>
      </c>
      <c r="D2057" t="s">
        <v>1439</v>
      </c>
      <c r="E2057">
        <v>28</v>
      </c>
      <c r="F2057">
        <f>SUMIFS('DAILY RECORDS'!$E$2:$E$19978,'DAILY RECORDS'!$B$2:$B$19978,C2057,'DAILY RECORDS'!$G$2:$G$19978,"INWARD")</f>
        <v>0</v>
      </c>
      <c r="G2057">
        <f>SUMIFS('DAILY RECORDS'!$E$2:$E$19978,'DAILY RECORDS'!$B$2:$B$19978,C2057,'DAILY RECORDS'!$G$2:$G$19978,"OUTWARD")</f>
        <v>0</v>
      </c>
      <c r="H2057">
        <f t="shared" si="32"/>
        <v>28</v>
      </c>
      <c r="I2057" t="s">
        <v>14</v>
      </c>
      <c r="J2057" t="s">
        <v>1429</v>
      </c>
      <c r="K2057" t="s">
        <v>1446</v>
      </c>
      <c r="L2057" s="124">
        <v>45719</v>
      </c>
    </row>
    <row r="2058" spans="1:12" x14ac:dyDescent="0.25">
      <c r="A2058">
        <v>2057</v>
      </c>
      <c r="B2058" t="s">
        <v>9988</v>
      </c>
      <c r="C2058" s="14" t="s">
        <v>1435</v>
      </c>
      <c r="D2058" t="s">
        <v>1436</v>
      </c>
      <c r="E2058">
        <v>21</v>
      </c>
      <c r="F2058">
        <f>SUMIFS('DAILY RECORDS'!$E$2:$E$19978,'DAILY RECORDS'!$B$2:$B$19978,C2058,'DAILY RECORDS'!$G$2:$G$19978,"INWARD")</f>
        <v>0</v>
      </c>
      <c r="G2058">
        <f>SUMIFS('DAILY RECORDS'!$E$2:$E$19978,'DAILY RECORDS'!$B$2:$B$19978,C2058,'DAILY RECORDS'!$G$2:$G$19978,"OUTWARD")</f>
        <v>0</v>
      </c>
      <c r="H2058">
        <f t="shared" si="32"/>
        <v>21</v>
      </c>
      <c r="I2058" t="s">
        <v>14</v>
      </c>
      <c r="J2058" t="s">
        <v>1429</v>
      </c>
      <c r="K2058" t="s">
        <v>1437</v>
      </c>
      <c r="L2058" s="124">
        <v>45719</v>
      </c>
    </row>
    <row r="2059" spans="1:12" x14ac:dyDescent="0.25">
      <c r="A2059">
        <v>2058</v>
      </c>
      <c r="B2059" t="s">
        <v>9988</v>
      </c>
      <c r="C2059" s="14" t="s">
        <v>3390</v>
      </c>
      <c r="D2059" t="s">
        <v>3391</v>
      </c>
      <c r="E2059">
        <v>21</v>
      </c>
      <c r="F2059">
        <f>SUMIFS('DAILY RECORDS'!$E$2:$E$19978,'DAILY RECORDS'!$B$2:$B$19978,C2059,'DAILY RECORDS'!$G$2:$G$19978,"INWARD")</f>
        <v>0</v>
      </c>
      <c r="G2059">
        <f>SUMIFS('DAILY RECORDS'!$E$2:$E$19978,'DAILY RECORDS'!$B$2:$B$19978,C2059,'DAILY RECORDS'!$G$2:$G$19978,"OUTWARD")</f>
        <v>0</v>
      </c>
      <c r="H2059">
        <f t="shared" si="32"/>
        <v>21</v>
      </c>
      <c r="I2059" t="s">
        <v>14</v>
      </c>
      <c r="J2059" t="s">
        <v>1429</v>
      </c>
      <c r="K2059" t="s">
        <v>1440</v>
      </c>
      <c r="L2059" s="124">
        <v>45719</v>
      </c>
    </row>
    <row r="2060" spans="1:12" x14ac:dyDescent="0.25">
      <c r="A2060">
        <v>2059</v>
      </c>
      <c r="B2060" t="s">
        <v>9988</v>
      </c>
      <c r="C2060" s="14" t="s">
        <v>1441</v>
      </c>
      <c r="D2060" t="s">
        <v>1442</v>
      </c>
      <c r="E2060">
        <v>27</v>
      </c>
      <c r="F2060">
        <f>SUMIFS('DAILY RECORDS'!$E$2:$E$19978,'DAILY RECORDS'!$B$2:$B$19978,C2060,'DAILY RECORDS'!$G$2:$G$19978,"INWARD")</f>
        <v>0</v>
      </c>
      <c r="G2060">
        <f>SUMIFS('DAILY RECORDS'!$E$2:$E$19978,'DAILY RECORDS'!$B$2:$B$19978,C2060,'DAILY RECORDS'!$G$2:$G$19978,"OUTWARD")</f>
        <v>0</v>
      </c>
      <c r="H2060">
        <f t="shared" si="32"/>
        <v>27</v>
      </c>
      <c r="I2060" t="s">
        <v>14</v>
      </c>
      <c r="J2060" t="s">
        <v>1429</v>
      </c>
      <c r="K2060" t="s">
        <v>1443</v>
      </c>
      <c r="L2060" s="124">
        <v>45719</v>
      </c>
    </row>
    <row r="2061" spans="1:12" x14ac:dyDescent="0.25">
      <c r="A2061">
        <v>2060</v>
      </c>
      <c r="B2061" t="s">
        <v>9988</v>
      </c>
      <c r="C2061" s="14" t="s">
        <v>1432</v>
      </c>
      <c r="D2061" t="s">
        <v>1433</v>
      </c>
      <c r="E2061">
        <v>1</v>
      </c>
      <c r="F2061">
        <f>SUMIFS('DAILY RECORDS'!$E$2:$E$19978,'DAILY RECORDS'!$B$2:$B$19978,C2061,'DAILY RECORDS'!$G$2:$G$19978,"INWARD")</f>
        <v>0</v>
      </c>
      <c r="G2061">
        <f>SUMIFS('DAILY RECORDS'!$E$2:$E$19978,'DAILY RECORDS'!$B$2:$B$19978,C2061,'DAILY RECORDS'!$G$2:$G$19978,"OUTWARD")</f>
        <v>0</v>
      </c>
      <c r="H2061">
        <f t="shared" si="32"/>
        <v>1</v>
      </c>
      <c r="I2061" t="s">
        <v>14</v>
      </c>
      <c r="J2061" t="s">
        <v>1429</v>
      </c>
      <c r="K2061" t="s">
        <v>1434</v>
      </c>
      <c r="L2061" s="124">
        <v>45719</v>
      </c>
    </row>
    <row r="2062" spans="1:12" x14ac:dyDescent="0.25">
      <c r="A2062">
        <v>2061</v>
      </c>
      <c r="B2062" t="s">
        <v>9988</v>
      </c>
      <c r="C2062" s="14" t="s">
        <v>1730</v>
      </c>
      <c r="D2062" t="s">
        <v>1731</v>
      </c>
      <c r="E2062">
        <v>51</v>
      </c>
      <c r="F2062">
        <f>SUMIFS('DAILY RECORDS'!$E$2:$E$19978,'DAILY RECORDS'!$B$2:$B$19978,C2062,'DAILY RECORDS'!$G$2:$G$19978,"INWARD")</f>
        <v>0</v>
      </c>
      <c r="G2062">
        <f>SUMIFS('DAILY RECORDS'!$E$2:$E$19978,'DAILY RECORDS'!$B$2:$B$19978,C2062,'DAILY RECORDS'!$G$2:$G$19978,"OUTWARD")</f>
        <v>0</v>
      </c>
      <c r="H2062">
        <f t="shared" si="32"/>
        <v>51</v>
      </c>
      <c r="I2062" t="s">
        <v>14</v>
      </c>
      <c r="J2062" t="s">
        <v>1429</v>
      </c>
      <c r="K2062" t="s">
        <v>102</v>
      </c>
      <c r="L2062" s="124">
        <v>45719</v>
      </c>
    </row>
    <row r="2063" spans="1:12" x14ac:dyDescent="0.25">
      <c r="A2063">
        <v>2062</v>
      </c>
      <c r="C2063" s="14" t="s">
        <v>8446</v>
      </c>
      <c r="D2063" t="s">
        <v>8446</v>
      </c>
      <c r="E2063">
        <v>57</v>
      </c>
      <c r="F2063">
        <f>SUMIFS('DAILY RECORDS'!$E$2:$E$19978,'DAILY RECORDS'!$B$2:$B$19978,C2063,'DAILY RECORDS'!$G$2:$G$19978,"INWARD")</f>
        <v>0</v>
      </c>
      <c r="G2063">
        <f>SUMIFS('DAILY RECORDS'!$E$2:$E$19978,'DAILY RECORDS'!$B$2:$B$19978,C2063,'DAILY RECORDS'!$G$2:$G$19978,"OUTWARD")</f>
        <v>0</v>
      </c>
      <c r="H2063">
        <f t="shared" si="32"/>
        <v>57</v>
      </c>
      <c r="I2063" t="s">
        <v>14</v>
      </c>
      <c r="J2063" t="s">
        <v>1429</v>
      </c>
      <c r="K2063" t="s">
        <v>99</v>
      </c>
      <c r="L2063" s="124">
        <v>45719</v>
      </c>
    </row>
    <row r="2064" spans="1:12" x14ac:dyDescent="0.25">
      <c r="A2064">
        <v>2063</v>
      </c>
      <c r="B2064" t="s">
        <v>9988</v>
      </c>
      <c r="C2064" s="14" t="s">
        <v>1724</v>
      </c>
      <c r="D2064" t="s">
        <v>1725</v>
      </c>
      <c r="E2064">
        <v>49</v>
      </c>
      <c r="F2064">
        <f>SUMIFS('DAILY RECORDS'!$E$2:$E$19978,'DAILY RECORDS'!$B$2:$B$19978,C2064,'DAILY RECORDS'!$G$2:$G$19978,"INWARD")</f>
        <v>0</v>
      </c>
      <c r="G2064">
        <f>SUMIFS('DAILY RECORDS'!$E$2:$E$19978,'DAILY RECORDS'!$B$2:$B$19978,C2064,'DAILY RECORDS'!$G$2:$G$19978,"OUTWARD")</f>
        <v>0</v>
      </c>
      <c r="H2064">
        <f t="shared" si="32"/>
        <v>49</v>
      </c>
      <c r="I2064" t="s">
        <v>14</v>
      </c>
      <c r="J2064" t="s">
        <v>1429</v>
      </c>
      <c r="K2064" t="s">
        <v>1726</v>
      </c>
      <c r="L2064" s="124">
        <v>45719</v>
      </c>
    </row>
    <row r="2065" spans="1:12" x14ac:dyDescent="0.25">
      <c r="A2065">
        <v>2064</v>
      </c>
      <c r="B2065" t="s">
        <v>9988</v>
      </c>
      <c r="C2065" s="14" t="s">
        <v>1727</v>
      </c>
      <c r="D2065" t="s">
        <v>1728</v>
      </c>
      <c r="E2065">
        <v>2</v>
      </c>
      <c r="F2065">
        <f>SUMIFS('DAILY RECORDS'!$E$2:$E$19978,'DAILY RECORDS'!$B$2:$B$19978,C2065,'DAILY RECORDS'!$G$2:$G$19978,"INWARD")</f>
        <v>0</v>
      </c>
      <c r="G2065">
        <f>SUMIFS('DAILY RECORDS'!$E$2:$E$19978,'DAILY RECORDS'!$B$2:$B$19978,C2065,'DAILY RECORDS'!$G$2:$G$19978,"OUTWARD")</f>
        <v>0</v>
      </c>
      <c r="H2065">
        <f t="shared" si="32"/>
        <v>2</v>
      </c>
      <c r="I2065" t="s">
        <v>14</v>
      </c>
      <c r="J2065" t="s">
        <v>1429</v>
      </c>
      <c r="K2065" t="s">
        <v>1726</v>
      </c>
      <c r="L2065" s="124">
        <v>45719</v>
      </c>
    </row>
    <row r="2066" spans="1:12" x14ac:dyDescent="0.25">
      <c r="A2066">
        <v>2065</v>
      </c>
      <c r="C2066" s="14" t="s">
        <v>1729</v>
      </c>
      <c r="D2066" t="s">
        <v>1729</v>
      </c>
      <c r="E2066">
        <v>7</v>
      </c>
      <c r="F2066">
        <f>SUMIFS('DAILY RECORDS'!$E$2:$E$19978,'DAILY RECORDS'!$B$2:$B$19978,C2066,'DAILY RECORDS'!$G$2:$G$19978,"INWARD")</f>
        <v>0</v>
      </c>
      <c r="G2066">
        <f>SUMIFS('DAILY RECORDS'!$E$2:$E$19978,'DAILY RECORDS'!$B$2:$B$19978,C2066,'DAILY RECORDS'!$G$2:$G$19978,"OUTWARD")</f>
        <v>0</v>
      </c>
      <c r="H2066">
        <f t="shared" si="32"/>
        <v>7</v>
      </c>
      <c r="I2066" t="s">
        <v>14</v>
      </c>
      <c r="J2066" t="s">
        <v>1429</v>
      </c>
      <c r="K2066" t="s">
        <v>1726</v>
      </c>
      <c r="L2066" s="124">
        <v>45719</v>
      </c>
    </row>
    <row r="2067" spans="1:12" x14ac:dyDescent="0.25">
      <c r="A2067">
        <v>2066</v>
      </c>
      <c r="C2067" s="14" t="s">
        <v>1497</v>
      </c>
      <c r="D2067" t="s">
        <v>1497</v>
      </c>
      <c r="E2067">
        <v>20</v>
      </c>
      <c r="F2067">
        <f>SUMIFS('DAILY RECORDS'!$E$2:$E$19978,'DAILY RECORDS'!$B$2:$B$19978,C2067,'DAILY RECORDS'!$G$2:$G$19978,"INWARD")</f>
        <v>40</v>
      </c>
      <c r="G2067">
        <f>SUMIFS('DAILY RECORDS'!$E$2:$E$19978,'DAILY RECORDS'!$B$2:$B$19978,C2067,'DAILY RECORDS'!$G$2:$G$19978,"OUTWARD")</f>
        <v>11</v>
      </c>
      <c r="H2067">
        <f t="shared" si="32"/>
        <v>49</v>
      </c>
      <c r="I2067" t="s">
        <v>14</v>
      </c>
      <c r="J2067" t="s">
        <v>1429</v>
      </c>
      <c r="K2067" t="s">
        <v>65</v>
      </c>
      <c r="L2067" s="124">
        <v>45719</v>
      </c>
    </row>
    <row r="2068" spans="1:12" x14ac:dyDescent="0.25">
      <c r="A2068">
        <v>2067</v>
      </c>
      <c r="B2068" t="s">
        <v>9988</v>
      </c>
      <c r="C2068" s="14" t="s">
        <v>1490</v>
      </c>
      <c r="D2068" t="s">
        <v>1491</v>
      </c>
      <c r="E2068">
        <v>136</v>
      </c>
      <c r="F2068">
        <f>SUMIFS('DAILY RECORDS'!$E$2:$E$19978,'DAILY RECORDS'!$B$2:$B$19978,C2068,'DAILY RECORDS'!$G$2:$G$19978,"INWARD")</f>
        <v>0</v>
      </c>
      <c r="G2068">
        <f>SUMIFS('DAILY RECORDS'!$E$2:$E$19978,'DAILY RECORDS'!$B$2:$B$19978,C2068,'DAILY RECORDS'!$G$2:$G$19978,"OUTWARD")</f>
        <v>98</v>
      </c>
      <c r="H2068">
        <f t="shared" si="32"/>
        <v>38</v>
      </c>
      <c r="I2068" t="s">
        <v>14</v>
      </c>
      <c r="J2068" t="s">
        <v>1429</v>
      </c>
      <c r="K2068" t="s">
        <v>781</v>
      </c>
      <c r="L2068" s="124">
        <v>45719</v>
      </c>
    </row>
    <row r="2069" spans="1:12" x14ac:dyDescent="0.25">
      <c r="A2069">
        <v>2068</v>
      </c>
      <c r="B2069" t="s">
        <v>9988</v>
      </c>
      <c r="C2069" s="14" t="s">
        <v>1492</v>
      </c>
      <c r="D2069" t="s">
        <v>1493</v>
      </c>
      <c r="E2069">
        <v>82</v>
      </c>
      <c r="F2069">
        <f>SUMIFS('DAILY RECORDS'!$E$2:$E$19978,'DAILY RECORDS'!$B$2:$B$19978,C2069,'DAILY RECORDS'!$G$2:$G$19978,"INWARD")</f>
        <v>0</v>
      </c>
      <c r="G2069">
        <f>SUMIFS('DAILY RECORDS'!$E$2:$E$19978,'DAILY RECORDS'!$B$2:$B$19978,C2069,'DAILY RECORDS'!$G$2:$G$19978,"OUTWARD")</f>
        <v>8</v>
      </c>
      <c r="H2069">
        <f t="shared" si="32"/>
        <v>74</v>
      </c>
      <c r="I2069" t="s">
        <v>14</v>
      </c>
      <c r="J2069" t="s">
        <v>1429</v>
      </c>
      <c r="K2069" t="s">
        <v>957</v>
      </c>
      <c r="L2069" s="124">
        <v>45719</v>
      </c>
    </row>
    <row r="2070" spans="1:12" x14ac:dyDescent="0.25">
      <c r="A2070">
        <v>2069</v>
      </c>
      <c r="B2070" t="s">
        <v>9988</v>
      </c>
      <c r="C2070" s="14" t="s">
        <v>1476</v>
      </c>
      <c r="D2070" t="s">
        <v>1477</v>
      </c>
      <c r="E2070">
        <v>22</v>
      </c>
      <c r="F2070">
        <f>SUMIFS('DAILY RECORDS'!$E$2:$E$19978,'DAILY RECORDS'!$B$2:$B$19978,C2070,'DAILY RECORDS'!$G$2:$G$19978,"INWARD")</f>
        <v>0</v>
      </c>
      <c r="G2070">
        <f>SUMIFS('DAILY RECORDS'!$E$2:$E$19978,'DAILY RECORDS'!$B$2:$B$19978,C2070,'DAILY RECORDS'!$G$2:$G$19978,"OUTWARD")</f>
        <v>3</v>
      </c>
      <c r="H2070">
        <f t="shared" si="32"/>
        <v>19</v>
      </c>
      <c r="I2070" t="s">
        <v>14</v>
      </c>
      <c r="J2070" t="s">
        <v>1429</v>
      </c>
      <c r="K2070" t="s">
        <v>1478</v>
      </c>
      <c r="L2070" s="124">
        <v>45719</v>
      </c>
    </row>
    <row r="2071" spans="1:12" x14ac:dyDescent="0.25">
      <c r="A2071">
        <v>2070</v>
      </c>
      <c r="C2071" s="14" t="s">
        <v>1496</v>
      </c>
      <c r="D2071" t="s">
        <v>1496</v>
      </c>
      <c r="E2071">
        <v>10</v>
      </c>
      <c r="F2071">
        <f>SUMIFS('DAILY RECORDS'!$E$2:$E$19978,'DAILY RECORDS'!$B$2:$B$19978,C2071,'DAILY RECORDS'!$G$2:$G$19978,"INWARD")</f>
        <v>0</v>
      </c>
      <c r="G2071">
        <f>SUMIFS('DAILY RECORDS'!$E$2:$E$19978,'DAILY RECORDS'!$B$2:$B$19978,C2071,'DAILY RECORDS'!$G$2:$G$19978,"OUTWARD")</f>
        <v>6</v>
      </c>
      <c r="H2071">
        <f t="shared" si="32"/>
        <v>4</v>
      </c>
      <c r="I2071" t="s">
        <v>14</v>
      </c>
      <c r="J2071" t="s">
        <v>1429</v>
      </c>
      <c r="K2071" t="s">
        <v>92</v>
      </c>
      <c r="L2071" s="124">
        <v>45812</v>
      </c>
    </row>
    <row r="2072" spans="1:12" x14ac:dyDescent="0.25">
      <c r="A2072">
        <v>2071</v>
      </c>
      <c r="C2072" s="14" t="s">
        <v>8441</v>
      </c>
      <c r="D2072" t="s">
        <v>8441</v>
      </c>
      <c r="E2072">
        <v>4</v>
      </c>
      <c r="F2072">
        <f>SUMIFS('DAILY RECORDS'!$E$2:$E$19978,'DAILY RECORDS'!$B$2:$B$19978,C2072,'DAILY RECORDS'!$G$2:$G$19978,"INWARD")</f>
        <v>0</v>
      </c>
      <c r="G2072">
        <f>SUMIFS('DAILY RECORDS'!$E$2:$E$19978,'DAILY RECORDS'!$B$2:$B$19978,C2072,'DAILY RECORDS'!$G$2:$G$19978,"OUTWARD")</f>
        <v>0</v>
      </c>
      <c r="H2072">
        <f t="shared" si="32"/>
        <v>4</v>
      </c>
      <c r="I2072" t="s">
        <v>14</v>
      </c>
      <c r="J2072" t="s">
        <v>1429</v>
      </c>
      <c r="K2072" t="s">
        <v>1122</v>
      </c>
      <c r="L2072" s="124">
        <v>45719</v>
      </c>
    </row>
    <row r="2073" spans="1:12" x14ac:dyDescent="0.25">
      <c r="A2073">
        <v>2072</v>
      </c>
      <c r="C2073" s="14" t="s">
        <v>1488</v>
      </c>
      <c r="D2073" t="s">
        <v>1488</v>
      </c>
      <c r="E2073">
        <v>100</v>
      </c>
      <c r="F2073">
        <f>SUMIFS('DAILY RECORDS'!$E$2:$E$19978,'DAILY RECORDS'!$B$2:$B$19978,C2073,'DAILY RECORDS'!$G$2:$G$19978,"INWARD")</f>
        <v>0</v>
      </c>
      <c r="G2073">
        <f>SUMIFS('DAILY RECORDS'!$E$2:$E$19978,'DAILY RECORDS'!$B$2:$B$19978,C2073,'DAILY RECORDS'!$G$2:$G$19978,"OUTWARD")</f>
        <v>0</v>
      </c>
      <c r="H2073">
        <f t="shared" si="32"/>
        <v>100</v>
      </c>
      <c r="I2073" t="s">
        <v>14</v>
      </c>
      <c r="J2073" t="s">
        <v>1429</v>
      </c>
      <c r="K2073" t="s">
        <v>1489</v>
      </c>
      <c r="L2073" s="124">
        <v>45719</v>
      </c>
    </row>
    <row r="2074" spans="1:12" x14ac:dyDescent="0.25">
      <c r="A2074">
        <v>2073</v>
      </c>
      <c r="B2074" t="s">
        <v>9988</v>
      </c>
      <c r="C2074" s="14" t="s">
        <v>1473</v>
      </c>
      <c r="D2074" t="s">
        <v>1474</v>
      </c>
      <c r="E2074">
        <v>11</v>
      </c>
      <c r="F2074">
        <f>SUMIFS('DAILY RECORDS'!$E$2:$E$19978,'DAILY RECORDS'!$B$2:$B$19978,C2074,'DAILY RECORDS'!$G$2:$G$19978,"INWARD")</f>
        <v>0</v>
      </c>
      <c r="G2074">
        <f>SUMIFS('DAILY RECORDS'!$E$2:$E$19978,'DAILY RECORDS'!$B$2:$B$19978,C2074,'DAILY RECORDS'!$G$2:$G$19978,"OUTWARD")</f>
        <v>4</v>
      </c>
      <c r="H2074">
        <f t="shared" si="32"/>
        <v>7</v>
      </c>
      <c r="I2074" t="s">
        <v>14</v>
      </c>
      <c r="J2074" t="s">
        <v>1429</v>
      </c>
      <c r="K2074" t="s">
        <v>1475</v>
      </c>
      <c r="L2074" s="124">
        <v>45719</v>
      </c>
    </row>
    <row r="2075" spans="1:12" x14ac:dyDescent="0.25">
      <c r="A2075">
        <v>2074</v>
      </c>
      <c r="C2075" s="14" t="s">
        <v>1495</v>
      </c>
      <c r="D2075" t="s">
        <v>1495</v>
      </c>
      <c r="E2075">
        <v>7</v>
      </c>
      <c r="F2075">
        <f>SUMIFS('DAILY RECORDS'!$E$2:$E$19978,'DAILY RECORDS'!$B$2:$B$19978,C2075,'DAILY RECORDS'!$G$2:$G$19978,"INWARD")</f>
        <v>80</v>
      </c>
      <c r="G2075">
        <f>SUMIFS('DAILY RECORDS'!$E$2:$E$19978,'DAILY RECORDS'!$B$2:$B$19978,C2075,'DAILY RECORDS'!$G$2:$G$19978,"OUTWARD")</f>
        <v>2</v>
      </c>
      <c r="H2075">
        <f t="shared" si="32"/>
        <v>85</v>
      </c>
      <c r="I2075" t="s">
        <v>14</v>
      </c>
      <c r="J2075" t="s">
        <v>1429</v>
      </c>
      <c r="K2075" t="s">
        <v>77</v>
      </c>
      <c r="L2075" s="124">
        <v>45719</v>
      </c>
    </row>
    <row r="2076" spans="1:12" x14ac:dyDescent="0.25">
      <c r="A2076">
        <v>2075</v>
      </c>
      <c r="B2076" t="s">
        <v>9988</v>
      </c>
      <c r="C2076" s="14" t="s">
        <v>1732</v>
      </c>
      <c r="D2076" t="s">
        <v>1733</v>
      </c>
      <c r="E2076">
        <v>1</v>
      </c>
      <c r="F2076">
        <f>SUMIFS('DAILY RECORDS'!$E$2:$E$19978,'DAILY RECORDS'!$B$2:$B$19978,C2076,'DAILY RECORDS'!$G$2:$G$19978,"INWARD")</f>
        <v>0</v>
      </c>
      <c r="G2076">
        <f>SUMIFS('DAILY RECORDS'!$E$2:$E$19978,'DAILY RECORDS'!$B$2:$B$19978,C2076,'DAILY RECORDS'!$G$2:$G$19978,"OUTWARD")</f>
        <v>0</v>
      </c>
      <c r="H2076">
        <f t="shared" si="32"/>
        <v>1</v>
      </c>
      <c r="I2076" t="s">
        <v>14</v>
      </c>
      <c r="J2076" t="s">
        <v>1429</v>
      </c>
      <c r="K2076" t="s">
        <v>791</v>
      </c>
      <c r="L2076" s="124">
        <v>45719</v>
      </c>
    </row>
    <row r="2077" spans="1:12" x14ac:dyDescent="0.25">
      <c r="A2077">
        <v>2076</v>
      </c>
      <c r="B2077" t="s">
        <v>9988</v>
      </c>
      <c r="C2077" s="14" t="s">
        <v>1487</v>
      </c>
      <c r="D2077" t="s">
        <v>3019</v>
      </c>
      <c r="E2077">
        <v>119</v>
      </c>
      <c r="F2077">
        <f>SUMIFS('DAILY RECORDS'!$E$2:$E$19978,'DAILY RECORDS'!$B$2:$B$19978,C2077,'DAILY RECORDS'!$G$2:$G$19978,"INWARD")</f>
        <v>0</v>
      </c>
      <c r="G2077">
        <f>SUMIFS('DAILY RECORDS'!$E$2:$E$19978,'DAILY RECORDS'!$B$2:$B$19978,C2077,'DAILY RECORDS'!$G$2:$G$19978,"OUTWARD")</f>
        <v>19</v>
      </c>
      <c r="H2077">
        <f t="shared" si="32"/>
        <v>100</v>
      </c>
      <c r="I2077" t="s">
        <v>14</v>
      </c>
      <c r="J2077" t="s">
        <v>1429</v>
      </c>
      <c r="K2077" t="s">
        <v>794</v>
      </c>
      <c r="L2077" s="124">
        <v>45719</v>
      </c>
    </row>
    <row r="2078" spans="1:12" x14ac:dyDescent="0.25">
      <c r="A2078">
        <v>2077</v>
      </c>
      <c r="B2078" t="s">
        <v>9988</v>
      </c>
      <c r="C2078" s="14" t="s">
        <v>1468</v>
      </c>
      <c r="D2078" t="s">
        <v>3015</v>
      </c>
      <c r="E2078">
        <v>96</v>
      </c>
      <c r="F2078">
        <f>SUMIFS('DAILY RECORDS'!$E$2:$E$19978,'DAILY RECORDS'!$B$2:$B$19978,C2078,'DAILY RECORDS'!$G$2:$G$19978,"INWARD")</f>
        <v>0</v>
      </c>
      <c r="G2078">
        <f>SUMIFS('DAILY RECORDS'!$E$2:$E$19978,'DAILY RECORDS'!$B$2:$B$19978,C2078,'DAILY RECORDS'!$G$2:$G$19978,"OUTWARD")</f>
        <v>23</v>
      </c>
      <c r="H2078">
        <f t="shared" si="32"/>
        <v>73</v>
      </c>
      <c r="I2078" t="s">
        <v>14</v>
      </c>
      <c r="J2078" t="s">
        <v>1429</v>
      </c>
      <c r="K2078" t="s">
        <v>1469</v>
      </c>
      <c r="L2078" s="124">
        <v>45719</v>
      </c>
    </row>
    <row r="2079" spans="1:12" x14ac:dyDescent="0.25">
      <c r="A2079">
        <v>2078</v>
      </c>
      <c r="B2079" t="s">
        <v>9988</v>
      </c>
      <c r="C2079" s="14" t="s">
        <v>1470</v>
      </c>
      <c r="D2079" t="s">
        <v>1471</v>
      </c>
      <c r="E2079">
        <v>0</v>
      </c>
      <c r="F2079">
        <f>SUMIFS('DAILY RECORDS'!$E$2:$E$19978,'DAILY RECORDS'!$B$2:$B$19978,C2079,'DAILY RECORDS'!$G$2:$G$19978,"INWARD")</f>
        <v>0</v>
      </c>
      <c r="G2079">
        <f>SUMIFS('DAILY RECORDS'!$E$2:$E$19978,'DAILY RECORDS'!$B$2:$B$19978,C2079,'DAILY RECORDS'!$G$2:$G$19978,"OUTWARD")</f>
        <v>0</v>
      </c>
      <c r="H2079">
        <f t="shared" si="32"/>
        <v>0</v>
      </c>
      <c r="I2079" t="s">
        <v>14</v>
      </c>
      <c r="J2079" t="s">
        <v>1429</v>
      </c>
      <c r="K2079" t="s">
        <v>1472</v>
      </c>
      <c r="L2079" s="124">
        <v>45719</v>
      </c>
    </row>
    <row r="2080" spans="1:12" x14ac:dyDescent="0.25">
      <c r="A2080">
        <v>2079</v>
      </c>
      <c r="C2080" s="14" t="s">
        <v>1494</v>
      </c>
      <c r="D2080" t="s">
        <v>1494</v>
      </c>
      <c r="E2080">
        <v>9</v>
      </c>
      <c r="F2080">
        <f>SUMIFS('DAILY RECORDS'!$E$2:$E$19978,'DAILY RECORDS'!$B$2:$B$19978,C2080,'DAILY RECORDS'!$G$2:$G$19978,"INWARD")</f>
        <v>0</v>
      </c>
      <c r="G2080">
        <f>SUMIFS('DAILY RECORDS'!$E$2:$E$19978,'DAILY RECORDS'!$B$2:$B$19978,C2080,'DAILY RECORDS'!$G$2:$G$19978,"OUTWARD")</f>
        <v>9</v>
      </c>
      <c r="H2080">
        <f t="shared" si="32"/>
        <v>0</v>
      </c>
      <c r="I2080" t="s">
        <v>14</v>
      </c>
      <c r="J2080" t="s">
        <v>1429</v>
      </c>
      <c r="K2080" t="s">
        <v>1131</v>
      </c>
      <c r="L2080" s="124">
        <v>45719</v>
      </c>
    </row>
    <row r="2081" spans="1:12" x14ac:dyDescent="0.25">
      <c r="A2081">
        <v>2080</v>
      </c>
      <c r="B2081" t="s">
        <v>9988</v>
      </c>
      <c r="C2081" s="14" t="s">
        <v>1486</v>
      </c>
      <c r="D2081" t="s">
        <v>3018</v>
      </c>
      <c r="E2081">
        <v>67</v>
      </c>
      <c r="F2081">
        <f>SUMIFS('DAILY RECORDS'!$E$2:$E$19978,'DAILY RECORDS'!$B$2:$B$19978,C2081,'DAILY RECORDS'!$G$2:$G$19978,"INWARD")</f>
        <v>0</v>
      </c>
      <c r="G2081">
        <f>SUMIFS('DAILY RECORDS'!$E$2:$E$19978,'DAILY RECORDS'!$B$2:$B$19978,C2081,'DAILY RECORDS'!$G$2:$G$19978,"OUTWARD")</f>
        <v>28</v>
      </c>
      <c r="H2081">
        <f t="shared" si="32"/>
        <v>39</v>
      </c>
      <c r="I2081" t="s">
        <v>14</v>
      </c>
      <c r="J2081" t="s">
        <v>1429</v>
      </c>
      <c r="K2081" t="s">
        <v>1134</v>
      </c>
      <c r="L2081" s="124">
        <v>45719</v>
      </c>
    </row>
    <row r="2082" spans="1:12" x14ac:dyDescent="0.25">
      <c r="A2082">
        <v>2081</v>
      </c>
      <c r="B2082" t="s">
        <v>9988</v>
      </c>
      <c r="C2082" s="14" t="s">
        <v>1464</v>
      </c>
      <c r="D2082" t="s">
        <v>1465</v>
      </c>
      <c r="E2082">
        <v>13</v>
      </c>
      <c r="F2082">
        <f>SUMIFS('DAILY RECORDS'!$E$2:$E$19978,'DAILY RECORDS'!$B$2:$B$19978,C2082,'DAILY RECORDS'!$G$2:$G$19978,"INWARD")</f>
        <v>0</v>
      </c>
      <c r="G2082">
        <f>SUMIFS('DAILY RECORDS'!$E$2:$E$19978,'DAILY RECORDS'!$B$2:$B$19978,C2082,'DAILY RECORDS'!$G$2:$G$19978,"OUTWARD")</f>
        <v>2</v>
      </c>
      <c r="H2082">
        <f t="shared" si="32"/>
        <v>11</v>
      </c>
      <c r="I2082" t="s">
        <v>14</v>
      </c>
      <c r="J2082" t="s">
        <v>1429</v>
      </c>
      <c r="K2082" t="s">
        <v>1106</v>
      </c>
      <c r="L2082" s="124">
        <v>45719</v>
      </c>
    </row>
    <row r="2083" spans="1:12" x14ac:dyDescent="0.25">
      <c r="A2083">
        <v>2082</v>
      </c>
      <c r="B2083" t="s">
        <v>9988</v>
      </c>
      <c r="C2083" s="14" t="s">
        <v>1466</v>
      </c>
      <c r="D2083" t="s">
        <v>1467</v>
      </c>
      <c r="E2083">
        <v>24</v>
      </c>
      <c r="F2083">
        <f>SUMIFS('DAILY RECORDS'!$E$2:$E$19978,'DAILY RECORDS'!$B$2:$B$19978,C2083,'DAILY RECORDS'!$G$2:$G$19978,"INWARD")</f>
        <v>0</v>
      </c>
      <c r="G2083">
        <f>SUMIFS('DAILY RECORDS'!$E$2:$E$19978,'DAILY RECORDS'!$B$2:$B$19978,C2083,'DAILY RECORDS'!$G$2:$G$19978,"OUTWARD")</f>
        <v>2</v>
      </c>
      <c r="H2083">
        <f t="shared" si="32"/>
        <v>22</v>
      </c>
      <c r="I2083" t="s">
        <v>14</v>
      </c>
      <c r="J2083" t="s">
        <v>1429</v>
      </c>
      <c r="K2083" t="s">
        <v>1103</v>
      </c>
      <c r="L2083" s="124">
        <v>45719</v>
      </c>
    </row>
    <row r="2084" spans="1:12" x14ac:dyDescent="0.25">
      <c r="A2084">
        <v>2083</v>
      </c>
      <c r="C2084" s="14" t="s">
        <v>1485</v>
      </c>
      <c r="D2084" t="s">
        <v>1485</v>
      </c>
      <c r="E2084">
        <v>6</v>
      </c>
      <c r="F2084">
        <f>SUMIFS('DAILY RECORDS'!$E$2:$E$19978,'DAILY RECORDS'!$B$2:$B$19978,C2084,'DAILY RECORDS'!$G$2:$G$19978,"INWARD")</f>
        <v>40</v>
      </c>
      <c r="G2084">
        <f>SUMIFS('DAILY RECORDS'!$E$2:$E$19978,'DAILY RECORDS'!$B$2:$B$19978,C2084,'DAILY RECORDS'!$G$2:$G$19978,"OUTWARD")</f>
        <v>4</v>
      </c>
      <c r="H2084">
        <f t="shared" si="32"/>
        <v>42</v>
      </c>
      <c r="I2084" t="s">
        <v>14</v>
      </c>
      <c r="J2084" t="s">
        <v>1429</v>
      </c>
      <c r="K2084" t="s">
        <v>1137</v>
      </c>
      <c r="L2084" s="124">
        <v>45719</v>
      </c>
    </row>
    <row r="2085" spans="1:12" x14ac:dyDescent="0.25">
      <c r="A2085">
        <v>2084</v>
      </c>
      <c r="C2085" s="14" t="s">
        <v>1484</v>
      </c>
      <c r="D2085" t="s">
        <v>1484</v>
      </c>
      <c r="E2085">
        <v>5</v>
      </c>
      <c r="F2085">
        <f>SUMIFS('DAILY RECORDS'!$E$2:$E$19978,'DAILY RECORDS'!$B$2:$B$19978,C2085,'DAILY RECORDS'!$G$2:$G$19978,"INWARD")</f>
        <v>0</v>
      </c>
      <c r="G2085">
        <f>SUMIFS('DAILY RECORDS'!$E$2:$E$19978,'DAILY RECORDS'!$B$2:$B$19978,C2085,'DAILY RECORDS'!$G$2:$G$19978,"OUTWARD")</f>
        <v>1</v>
      </c>
      <c r="H2085">
        <f t="shared" si="32"/>
        <v>4</v>
      </c>
      <c r="I2085" t="s">
        <v>14</v>
      </c>
      <c r="J2085" t="s">
        <v>1429</v>
      </c>
      <c r="K2085" t="s">
        <v>1126</v>
      </c>
      <c r="L2085" s="124">
        <v>45719</v>
      </c>
    </row>
    <row r="2086" spans="1:12" x14ac:dyDescent="0.25">
      <c r="A2086">
        <v>2085</v>
      </c>
      <c r="B2086" t="s">
        <v>9988</v>
      </c>
      <c r="C2086" s="14" t="s">
        <v>1482</v>
      </c>
      <c r="D2086" t="s">
        <v>1483</v>
      </c>
      <c r="E2086">
        <v>3</v>
      </c>
      <c r="F2086">
        <f>SUMIFS('DAILY RECORDS'!$E$2:$E$19978,'DAILY RECORDS'!$B$2:$B$19978,C2086,'DAILY RECORDS'!$G$2:$G$19978,"INWARD")</f>
        <v>0</v>
      </c>
      <c r="G2086">
        <f>SUMIFS('DAILY RECORDS'!$E$2:$E$19978,'DAILY RECORDS'!$B$2:$B$19978,C2086,'DAILY RECORDS'!$G$2:$G$19978,"OUTWARD")</f>
        <v>0</v>
      </c>
      <c r="H2086">
        <f t="shared" si="32"/>
        <v>3</v>
      </c>
      <c r="I2086" t="s">
        <v>14</v>
      </c>
      <c r="J2086" t="s">
        <v>1429</v>
      </c>
      <c r="K2086" t="s">
        <v>1117</v>
      </c>
      <c r="L2086" s="124">
        <v>45719</v>
      </c>
    </row>
    <row r="2087" spans="1:12" x14ac:dyDescent="0.25">
      <c r="A2087">
        <v>2086</v>
      </c>
      <c r="B2087" t="s">
        <v>9988</v>
      </c>
      <c r="C2087" s="14" t="s">
        <v>1479</v>
      </c>
      <c r="D2087" t="s">
        <v>1480</v>
      </c>
      <c r="E2087">
        <v>9</v>
      </c>
      <c r="F2087">
        <f>SUMIFS('DAILY RECORDS'!$E$2:$E$19978,'DAILY RECORDS'!$B$2:$B$19978,C2087,'DAILY RECORDS'!$G$2:$G$19978,"INWARD")</f>
        <v>0</v>
      </c>
      <c r="G2087">
        <f>SUMIFS('DAILY RECORDS'!$E$2:$E$19978,'DAILY RECORDS'!$B$2:$B$19978,C2087,'DAILY RECORDS'!$G$2:$G$19978,"OUTWARD")</f>
        <v>0</v>
      </c>
      <c r="H2087">
        <f t="shared" si="32"/>
        <v>9</v>
      </c>
      <c r="I2087" t="s">
        <v>14</v>
      </c>
      <c r="J2087" t="s">
        <v>1429</v>
      </c>
      <c r="K2087" t="s">
        <v>1481</v>
      </c>
      <c r="L2087" s="124">
        <v>45719</v>
      </c>
    </row>
    <row r="2088" spans="1:12" x14ac:dyDescent="0.25">
      <c r="A2088">
        <v>2087</v>
      </c>
      <c r="B2088" t="s">
        <v>9988</v>
      </c>
      <c r="C2088" s="14" t="s">
        <v>1462</v>
      </c>
      <c r="D2088" t="s">
        <v>1463</v>
      </c>
      <c r="E2088">
        <v>2</v>
      </c>
      <c r="F2088">
        <f>SUMIFS('DAILY RECORDS'!$E$2:$E$19978,'DAILY RECORDS'!$B$2:$B$19978,C2088,'DAILY RECORDS'!$G$2:$G$19978,"INWARD")</f>
        <v>0</v>
      </c>
      <c r="G2088">
        <f>SUMIFS('DAILY RECORDS'!$E$2:$E$19978,'DAILY RECORDS'!$B$2:$B$19978,C2088,'DAILY RECORDS'!$G$2:$G$19978,"OUTWARD")</f>
        <v>0</v>
      </c>
      <c r="H2088">
        <f t="shared" si="32"/>
        <v>2</v>
      </c>
      <c r="I2088" t="s">
        <v>14</v>
      </c>
      <c r="J2088" t="s">
        <v>1429</v>
      </c>
      <c r="K2088" t="s">
        <v>8453</v>
      </c>
      <c r="L2088" s="124">
        <v>45719</v>
      </c>
    </row>
    <row r="2089" spans="1:12" x14ac:dyDescent="0.25">
      <c r="A2089">
        <v>2088</v>
      </c>
      <c r="C2089" s="14" t="s">
        <v>1460</v>
      </c>
      <c r="D2089" t="s">
        <v>1460</v>
      </c>
      <c r="E2089">
        <v>26</v>
      </c>
      <c r="F2089">
        <f>SUMIFS('DAILY RECORDS'!$E$2:$E$19978,'DAILY RECORDS'!$B$2:$B$19978,C2089,'DAILY RECORDS'!$G$2:$G$19978,"INWARD")</f>
        <v>0</v>
      </c>
      <c r="G2089">
        <f>SUMIFS('DAILY RECORDS'!$E$2:$E$19978,'DAILY RECORDS'!$B$2:$B$19978,C2089,'DAILY RECORDS'!$G$2:$G$19978,"OUTWARD")</f>
        <v>0</v>
      </c>
      <c r="H2089">
        <f t="shared" si="32"/>
        <v>26</v>
      </c>
      <c r="I2089" t="s">
        <v>14</v>
      </c>
      <c r="J2089" t="s">
        <v>1429</v>
      </c>
      <c r="K2089" t="s">
        <v>1461</v>
      </c>
      <c r="L2089" s="124">
        <v>45719</v>
      </c>
    </row>
    <row r="2090" spans="1:12" x14ac:dyDescent="0.25">
      <c r="A2090">
        <v>2089</v>
      </c>
      <c r="B2090" t="s">
        <v>9988</v>
      </c>
      <c r="C2090" s="14" t="s">
        <v>1514</v>
      </c>
      <c r="D2090" t="s">
        <v>1515</v>
      </c>
      <c r="E2090">
        <v>3</v>
      </c>
      <c r="F2090">
        <f>SUMIFS('DAILY RECORDS'!$E$2:$E$19978,'DAILY RECORDS'!$B$2:$B$19978,C2090,'DAILY RECORDS'!$G$2:$G$19978,"INWARD")</f>
        <v>0</v>
      </c>
      <c r="G2090">
        <f>SUMIFS('DAILY RECORDS'!$E$2:$E$19978,'DAILY RECORDS'!$B$2:$B$19978,C2090,'DAILY RECORDS'!$G$2:$G$19978,"OUTWARD")</f>
        <v>0</v>
      </c>
      <c r="H2090">
        <f t="shared" si="32"/>
        <v>3</v>
      </c>
      <c r="I2090" t="s">
        <v>14</v>
      </c>
      <c r="J2090" t="s">
        <v>1429</v>
      </c>
      <c r="K2090" t="s">
        <v>490</v>
      </c>
      <c r="L2090" s="124">
        <v>45719</v>
      </c>
    </row>
    <row r="2091" spans="1:12" x14ac:dyDescent="0.25">
      <c r="A2091">
        <v>2090</v>
      </c>
      <c r="B2091" t="s">
        <v>9988</v>
      </c>
      <c r="C2091" s="14" t="s">
        <v>1510</v>
      </c>
      <c r="D2091" t="s">
        <v>1511</v>
      </c>
      <c r="E2091">
        <v>44</v>
      </c>
      <c r="F2091">
        <f>SUMIFS('DAILY RECORDS'!$E$2:$E$19978,'DAILY RECORDS'!$B$2:$B$19978,C2091,'DAILY RECORDS'!$G$2:$G$19978,"INWARD")</f>
        <v>0</v>
      </c>
      <c r="G2091">
        <f>SUMIFS('DAILY RECORDS'!$E$2:$E$19978,'DAILY RECORDS'!$B$2:$B$19978,C2091,'DAILY RECORDS'!$G$2:$G$19978,"OUTWARD")</f>
        <v>4</v>
      </c>
      <c r="H2091">
        <f t="shared" si="32"/>
        <v>40</v>
      </c>
      <c r="I2091" t="s">
        <v>14</v>
      </c>
      <c r="J2091" t="s">
        <v>1429</v>
      </c>
      <c r="K2091" t="s">
        <v>96</v>
      </c>
      <c r="L2091" s="124">
        <v>45719</v>
      </c>
    </row>
    <row r="2092" spans="1:12" x14ac:dyDescent="0.25">
      <c r="A2092">
        <v>2091</v>
      </c>
      <c r="B2092" t="s">
        <v>9988</v>
      </c>
      <c r="C2092" s="14" t="s">
        <v>1506</v>
      </c>
      <c r="D2092" t="s">
        <v>1507</v>
      </c>
      <c r="E2092">
        <v>2</v>
      </c>
      <c r="F2092">
        <f>SUMIFS('DAILY RECORDS'!$E$2:$E$19978,'DAILY RECORDS'!$B$2:$B$19978,C2092,'DAILY RECORDS'!$G$2:$G$19978,"INWARD")</f>
        <v>0</v>
      </c>
      <c r="G2092">
        <f>SUMIFS('DAILY RECORDS'!$E$2:$E$19978,'DAILY RECORDS'!$B$2:$B$19978,C2092,'DAILY RECORDS'!$G$2:$G$19978,"OUTWARD")</f>
        <v>2</v>
      </c>
      <c r="H2092">
        <f t="shared" si="32"/>
        <v>0</v>
      </c>
      <c r="I2092" t="s">
        <v>14</v>
      </c>
      <c r="J2092" t="s">
        <v>1429</v>
      </c>
      <c r="K2092" t="s">
        <v>95</v>
      </c>
      <c r="L2092" s="124">
        <v>45719</v>
      </c>
    </row>
    <row r="2093" spans="1:12" x14ac:dyDescent="0.25">
      <c r="A2093">
        <v>2092</v>
      </c>
      <c r="B2093" t="s">
        <v>9988</v>
      </c>
      <c r="C2093" s="14" t="s">
        <v>1508</v>
      </c>
      <c r="D2093" t="s">
        <v>1509</v>
      </c>
      <c r="E2093">
        <v>5</v>
      </c>
      <c r="F2093">
        <f>SUMIFS('DAILY RECORDS'!$E$2:$E$19978,'DAILY RECORDS'!$B$2:$B$19978,C2093,'DAILY RECORDS'!$G$2:$G$19978,"INWARD")</f>
        <v>0</v>
      </c>
      <c r="G2093">
        <f>SUMIFS('DAILY RECORDS'!$E$2:$E$19978,'DAILY RECORDS'!$B$2:$B$19978,C2093,'DAILY RECORDS'!$G$2:$G$19978,"OUTWARD")</f>
        <v>4</v>
      </c>
      <c r="H2093">
        <f t="shared" si="32"/>
        <v>1</v>
      </c>
      <c r="I2093" t="s">
        <v>14</v>
      </c>
      <c r="J2093" t="s">
        <v>1429</v>
      </c>
      <c r="K2093" t="s">
        <v>591</v>
      </c>
      <c r="L2093" s="124">
        <v>45719</v>
      </c>
    </row>
    <row r="2094" spans="1:12" x14ac:dyDescent="0.25">
      <c r="A2094">
        <v>2093</v>
      </c>
      <c r="B2094" t="s">
        <v>9988</v>
      </c>
      <c r="C2094" s="14" t="s">
        <v>1502</v>
      </c>
      <c r="D2094" t="s">
        <v>1503</v>
      </c>
      <c r="E2094">
        <v>34</v>
      </c>
      <c r="F2094">
        <f>SUMIFS('DAILY RECORDS'!$E$2:$E$19978,'DAILY RECORDS'!$B$2:$B$19978,C2094,'DAILY RECORDS'!$G$2:$G$19978,"INWARD")</f>
        <v>0</v>
      </c>
      <c r="G2094">
        <f>SUMIFS('DAILY RECORDS'!$E$2:$E$19978,'DAILY RECORDS'!$B$2:$B$19978,C2094,'DAILY RECORDS'!$G$2:$G$19978,"OUTWARD")</f>
        <v>0</v>
      </c>
      <c r="H2094">
        <f t="shared" si="32"/>
        <v>34</v>
      </c>
      <c r="I2094" t="s">
        <v>14</v>
      </c>
      <c r="J2094" t="s">
        <v>1429</v>
      </c>
      <c r="K2094" t="s">
        <v>582</v>
      </c>
      <c r="L2094" s="124">
        <v>45719</v>
      </c>
    </row>
    <row r="2095" spans="1:12" x14ac:dyDescent="0.25">
      <c r="A2095">
        <v>2094</v>
      </c>
      <c r="B2095" t="s">
        <v>9988</v>
      </c>
      <c r="C2095" s="14" t="s">
        <v>1504</v>
      </c>
      <c r="D2095" t="s">
        <v>1505</v>
      </c>
      <c r="E2095">
        <v>7</v>
      </c>
      <c r="F2095">
        <f>SUMIFS('DAILY RECORDS'!$E$2:$E$19978,'DAILY RECORDS'!$B$2:$B$19978,C2095,'DAILY RECORDS'!$G$2:$G$19978,"INWARD")</f>
        <v>0</v>
      </c>
      <c r="G2095">
        <f>SUMIFS('DAILY RECORDS'!$E$2:$E$19978,'DAILY RECORDS'!$B$2:$B$19978,C2095,'DAILY RECORDS'!$G$2:$G$19978,"OUTWARD")</f>
        <v>0</v>
      </c>
      <c r="H2095">
        <f t="shared" si="32"/>
        <v>7</v>
      </c>
      <c r="I2095" t="s">
        <v>14</v>
      </c>
      <c r="J2095" t="s">
        <v>1429</v>
      </c>
      <c r="K2095" t="s">
        <v>585</v>
      </c>
      <c r="L2095" s="124">
        <v>45719</v>
      </c>
    </row>
    <row r="2096" spans="1:12" x14ac:dyDescent="0.25">
      <c r="A2096">
        <v>2095</v>
      </c>
      <c r="B2096" t="s">
        <v>9988</v>
      </c>
      <c r="C2096" s="14" t="s">
        <v>1498</v>
      </c>
      <c r="D2096" t="s">
        <v>1499</v>
      </c>
      <c r="E2096">
        <v>2</v>
      </c>
      <c r="F2096">
        <f>SUMIFS('DAILY RECORDS'!$E$2:$E$19978,'DAILY RECORDS'!$B$2:$B$19978,C2096,'DAILY RECORDS'!$G$2:$G$19978,"INWARD")</f>
        <v>0</v>
      </c>
      <c r="G2096">
        <f>SUMIFS('DAILY RECORDS'!$E$2:$E$19978,'DAILY RECORDS'!$B$2:$B$19978,C2096,'DAILY RECORDS'!$G$2:$G$19978,"OUTWARD")</f>
        <v>0</v>
      </c>
      <c r="H2096">
        <f t="shared" si="32"/>
        <v>2</v>
      </c>
      <c r="I2096" t="s">
        <v>14</v>
      </c>
      <c r="J2096" t="s">
        <v>1429</v>
      </c>
      <c r="K2096" t="s">
        <v>570</v>
      </c>
      <c r="L2096" s="124">
        <v>45719</v>
      </c>
    </row>
    <row r="2097" spans="1:12" x14ac:dyDescent="0.25">
      <c r="A2097">
        <v>2096</v>
      </c>
      <c r="B2097" t="s">
        <v>9988</v>
      </c>
      <c r="C2097" s="14" t="s">
        <v>1500</v>
      </c>
      <c r="D2097" t="s">
        <v>1501</v>
      </c>
      <c r="E2097">
        <v>4</v>
      </c>
      <c r="F2097">
        <f>SUMIFS('DAILY RECORDS'!$E$2:$E$19978,'DAILY RECORDS'!$B$2:$B$19978,C2097,'DAILY RECORDS'!$G$2:$G$19978,"INWARD")</f>
        <v>3</v>
      </c>
      <c r="G2097">
        <f>SUMIFS('DAILY RECORDS'!$E$2:$E$19978,'DAILY RECORDS'!$B$2:$B$19978,C2097,'DAILY RECORDS'!$G$2:$G$19978,"OUTWARD")</f>
        <v>3</v>
      </c>
      <c r="H2097">
        <f t="shared" si="32"/>
        <v>4</v>
      </c>
      <c r="I2097" t="s">
        <v>14</v>
      </c>
      <c r="J2097" t="s">
        <v>1429</v>
      </c>
      <c r="K2097" t="s">
        <v>573</v>
      </c>
      <c r="L2097" s="124">
        <v>45719</v>
      </c>
    </row>
    <row r="2098" spans="1:12" x14ac:dyDescent="0.25">
      <c r="A2098">
        <v>2097</v>
      </c>
      <c r="B2098" t="s">
        <v>9988</v>
      </c>
      <c r="C2098" s="14" t="s">
        <v>1698</v>
      </c>
      <c r="D2098" t="s">
        <v>1699</v>
      </c>
      <c r="E2098">
        <v>186</v>
      </c>
      <c r="F2098">
        <f>SUMIFS('DAILY RECORDS'!$E$2:$E$19978,'DAILY RECORDS'!$B$2:$B$19978,C2098,'DAILY RECORDS'!$G$2:$G$19978,"INWARD")</f>
        <v>0</v>
      </c>
      <c r="G2098">
        <f>SUMIFS('DAILY RECORDS'!$E$2:$E$19978,'DAILY RECORDS'!$B$2:$B$19978,C2098,'DAILY RECORDS'!$G$2:$G$19978,"OUTWARD")</f>
        <v>0</v>
      </c>
      <c r="H2098">
        <f t="shared" si="32"/>
        <v>186</v>
      </c>
      <c r="I2098" t="s">
        <v>14</v>
      </c>
      <c r="J2098" t="s">
        <v>1429</v>
      </c>
      <c r="K2098" t="s">
        <v>71</v>
      </c>
      <c r="L2098" s="124">
        <v>45719</v>
      </c>
    </row>
    <row r="2099" spans="1:12" x14ac:dyDescent="0.25">
      <c r="A2099">
        <v>2098</v>
      </c>
      <c r="B2099" t="s">
        <v>9988</v>
      </c>
      <c r="C2099" s="14" t="s">
        <v>1734</v>
      </c>
      <c r="D2099" t="s">
        <v>1735</v>
      </c>
      <c r="E2099">
        <v>9</v>
      </c>
      <c r="F2099">
        <f>SUMIFS('DAILY RECORDS'!$E$2:$E$19978,'DAILY RECORDS'!$B$2:$B$19978,C2099,'DAILY RECORDS'!$G$2:$G$19978,"INWARD")</f>
        <v>0</v>
      </c>
      <c r="G2099">
        <f>SUMIFS('DAILY RECORDS'!$E$2:$E$19978,'DAILY RECORDS'!$B$2:$B$19978,C2099,'DAILY RECORDS'!$G$2:$G$19978,"OUTWARD")</f>
        <v>0</v>
      </c>
      <c r="H2099">
        <f t="shared" si="32"/>
        <v>9</v>
      </c>
      <c r="I2099" t="s">
        <v>14</v>
      </c>
      <c r="J2099" t="s">
        <v>1429</v>
      </c>
      <c r="K2099" t="s">
        <v>74</v>
      </c>
      <c r="L2099" s="124">
        <v>45719</v>
      </c>
    </row>
    <row r="2100" spans="1:12" x14ac:dyDescent="0.25">
      <c r="A2100">
        <v>2099</v>
      </c>
      <c r="B2100" t="s">
        <v>9988</v>
      </c>
      <c r="C2100" s="14" t="s">
        <v>1696</v>
      </c>
      <c r="D2100" t="s">
        <v>1697</v>
      </c>
      <c r="E2100">
        <v>269</v>
      </c>
      <c r="F2100">
        <f>SUMIFS('DAILY RECORDS'!$E$2:$E$19978,'DAILY RECORDS'!$B$2:$B$19978,C2100,'DAILY RECORDS'!$G$2:$G$19978,"INWARD")</f>
        <v>0</v>
      </c>
      <c r="G2100">
        <f>SUMIFS('DAILY RECORDS'!$E$2:$E$19978,'DAILY RECORDS'!$B$2:$B$19978,C2100,'DAILY RECORDS'!$G$2:$G$19978,"OUTWARD")</f>
        <v>0</v>
      </c>
      <c r="H2100">
        <f t="shared" si="32"/>
        <v>269</v>
      </c>
      <c r="I2100" t="s">
        <v>14</v>
      </c>
      <c r="J2100" t="s">
        <v>256</v>
      </c>
      <c r="K2100" t="s">
        <v>11552</v>
      </c>
      <c r="L2100" s="124">
        <v>45719</v>
      </c>
    </row>
    <row r="2101" spans="1:12" x14ac:dyDescent="0.25">
      <c r="A2101">
        <v>2100</v>
      </c>
      <c r="B2101" t="s">
        <v>9988</v>
      </c>
      <c r="C2101" s="14" t="s">
        <v>4583</v>
      </c>
      <c r="D2101" t="s">
        <v>4584</v>
      </c>
      <c r="E2101">
        <v>7</v>
      </c>
      <c r="F2101">
        <f>SUMIFS('DAILY RECORDS'!$E$2:$E$19978,'DAILY RECORDS'!$B$2:$B$19978,C2101,'DAILY RECORDS'!$G$2:$G$19978,"INWARD")</f>
        <v>0</v>
      </c>
      <c r="G2101">
        <f>SUMIFS('DAILY RECORDS'!$E$2:$E$19978,'DAILY RECORDS'!$B$2:$B$19978,C2101,'DAILY RECORDS'!$G$2:$G$19978,"OUTWARD")</f>
        <v>0</v>
      </c>
      <c r="H2101">
        <f t="shared" si="32"/>
        <v>7</v>
      </c>
      <c r="I2101" t="s">
        <v>14</v>
      </c>
      <c r="J2101" t="s">
        <v>1429</v>
      </c>
      <c r="K2101" t="s">
        <v>200</v>
      </c>
      <c r="L2101" s="124">
        <v>45719</v>
      </c>
    </row>
    <row r="2102" spans="1:12" x14ac:dyDescent="0.25">
      <c r="A2102">
        <v>2101</v>
      </c>
      <c r="B2102" t="s">
        <v>9988</v>
      </c>
      <c r="C2102" s="14" t="s">
        <v>1694</v>
      </c>
      <c r="D2102" t="s">
        <v>1695</v>
      </c>
      <c r="E2102">
        <v>25</v>
      </c>
      <c r="F2102">
        <f>SUMIFS('DAILY RECORDS'!$E$2:$E$19978,'DAILY RECORDS'!$B$2:$B$19978,C2102,'DAILY RECORDS'!$G$2:$G$19978,"INWARD")</f>
        <v>0</v>
      </c>
      <c r="G2102">
        <f>SUMIFS('DAILY RECORDS'!$E$2:$E$19978,'DAILY RECORDS'!$B$2:$B$19978,C2102,'DAILY RECORDS'!$G$2:$G$19978,"OUTWARD")</f>
        <v>10</v>
      </c>
      <c r="H2102">
        <f t="shared" si="32"/>
        <v>15</v>
      </c>
      <c r="I2102" t="s">
        <v>14</v>
      </c>
      <c r="J2102" t="s">
        <v>1429</v>
      </c>
      <c r="K2102" t="s">
        <v>658</v>
      </c>
      <c r="L2102" s="124">
        <v>45719</v>
      </c>
    </row>
    <row r="2103" spans="1:12" x14ac:dyDescent="0.25">
      <c r="A2103">
        <v>2102</v>
      </c>
      <c r="C2103" s="14" t="s">
        <v>1516</v>
      </c>
      <c r="D2103" t="s">
        <v>1516</v>
      </c>
      <c r="E2103">
        <v>11</v>
      </c>
      <c r="F2103">
        <f>SUMIFS('DAILY RECORDS'!$E$2:$E$19978,'DAILY RECORDS'!$B$2:$B$19978,C2103,'DAILY RECORDS'!$G$2:$G$19978,"INWARD")</f>
        <v>0</v>
      </c>
      <c r="G2103">
        <f>SUMIFS('DAILY RECORDS'!$E$2:$E$19978,'DAILY RECORDS'!$B$2:$B$19978,C2103,'DAILY RECORDS'!$G$2:$G$19978,"OUTWARD")</f>
        <v>0</v>
      </c>
      <c r="H2103">
        <f t="shared" si="32"/>
        <v>11</v>
      </c>
      <c r="I2103" t="s">
        <v>14</v>
      </c>
      <c r="J2103" t="s">
        <v>1429</v>
      </c>
      <c r="K2103" t="s">
        <v>108</v>
      </c>
      <c r="L2103" s="124">
        <v>45719</v>
      </c>
    </row>
    <row r="2104" spans="1:12" x14ac:dyDescent="0.25">
      <c r="A2104">
        <v>2103</v>
      </c>
      <c r="C2104" s="14" t="s">
        <v>1517</v>
      </c>
      <c r="D2104" t="s">
        <v>1517</v>
      </c>
      <c r="E2104">
        <v>28</v>
      </c>
      <c r="F2104">
        <f>SUMIFS('DAILY RECORDS'!$E$2:$E$19978,'DAILY RECORDS'!$B$2:$B$19978,C2104,'DAILY RECORDS'!$G$2:$G$19978,"INWARD")</f>
        <v>0</v>
      </c>
      <c r="G2104">
        <f>SUMIFS('DAILY RECORDS'!$E$2:$E$19978,'DAILY RECORDS'!$B$2:$B$19978,C2104,'DAILY RECORDS'!$G$2:$G$19978,"OUTWARD")</f>
        <v>0</v>
      </c>
      <c r="H2104">
        <f t="shared" si="32"/>
        <v>28</v>
      </c>
      <c r="I2104" t="s">
        <v>14</v>
      </c>
      <c r="J2104" t="s">
        <v>1429</v>
      </c>
      <c r="K2104" t="s">
        <v>476</v>
      </c>
      <c r="L2104" s="124">
        <v>45719</v>
      </c>
    </row>
    <row r="2105" spans="1:12" x14ac:dyDescent="0.25">
      <c r="A2105">
        <v>2104</v>
      </c>
      <c r="B2105" t="s">
        <v>9992</v>
      </c>
      <c r="C2105" s="14" t="s">
        <v>5669</v>
      </c>
      <c r="D2105" t="s">
        <v>5670</v>
      </c>
      <c r="E2105">
        <v>6</v>
      </c>
      <c r="F2105">
        <f>SUMIFS('DAILY RECORDS'!$E$2:$E$19978,'DAILY RECORDS'!$B$2:$B$19978,C2105,'DAILY RECORDS'!$G$2:$G$19978,"INWARD")</f>
        <v>0</v>
      </c>
      <c r="G2105">
        <f>SUMIFS('DAILY RECORDS'!$E$2:$E$19978,'DAILY RECORDS'!$B$2:$B$19978,C2105,'DAILY RECORDS'!$G$2:$G$19978,"OUTWARD")</f>
        <v>0</v>
      </c>
      <c r="H2105">
        <f t="shared" si="32"/>
        <v>6</v>
      </c>
      <c r="I2105" t="s">
        <v>14</v>
      </c>
      <c r="J2105" t="s">
        <v>1429</v>
      </c>
      <c r="K2105" t="s">
        <v>470</v>
      </c>
      <c r="L2105" s="124">
        <v>45735</v>
      </c>
    </row>
    <row r="2106" spans="1:12" x14ac:dyDescent="0.25">
      <c r="A2106">
        <v>2105</v>
      </c>
      <c r="C2106" s="14" t="s">
        <v>5241</v>
      </c>
      <c r="D2106" t="s">
        <v>5242</v>
      </c>
      <c r="E2106">
        <v>5</v>
      </c>
      <c r="F2106">
        <f>SUMIFS('DAILY RECORDS'!$E$2:$E$19978,'DAILY RECORDS'!$B$2:$B$19978,C2106,'DAILY RECORDS'!$G$2:$G$19978,"INWARD")</f>
        <v>7</v>
      </c>
      <c r="G2106">
        <f>SUMIFS('DAILY RECORDS'!$E$2:$E$19978,'DAILY RECORDS'!$B$2:$B$19978,C2106,'DAILY RECORDS'!$G$2:$G$19978,"OUTWARD")</f>
        <v>12</v>
      </c>
      <c r="H2106">
        <f t="shared" si="32"/>
        <v>0</v>
      </c>
      <c r="I2106" t="s">
        <v>14</v>
      </c>
      <c r="J2106" t="s">
        <v>1429</v>
      </c>
      <c r="K2106" t="s">
        <v>473</v>
      </c>
      <c r="L2106" s="124">
        <v>45826</v>
      </c>
    </row>
    <row r="2107" spans="1:12" x14ac:dyDescent="0.25">
      <c r="A2107">
        <v>2106</v>
      </c>
      <c r="B2107" t="s">
        <v>9988</v>
      </c>
      <c r="C2107" s="14" t="s">
        <v>1704</v>
      </c>
      <c r="D2107" t="s">
        <v>1705</v>
      </c>
      <c r="E2107">
        <v>0</v>
      </c>
      <c r="F2107">
        <f>SUMIFS('DAILY RECORDS'!$E$2:$E$19978,'DAILY RECORDS'!$B$2:$B$19978,C2107,'DAILY RECORDS'!$G$2:$G$19978,"INWARD")</f>
        <v>0</v>
      </c>
      <c r="G2107">
        <f>SUMIFS('DAILY RECORDS'!$E$2:$E$19978,'DAILY RECORDS'!$B$2:$B$19978,C2107,'DAILY RECORDS'!$G$2:$G$19978,"OUTWARD")</f>
        <v>0</v>
      </c>
      <c r="H2107">
        <f t="shared" si="32"/>
        <v>0</v>
      </c>
      <c r="I2107" t="s">
        <v>14</v>
      </c>
      <c r="J2107" t="s">
        <v>1429</v>
      </c>
      <c r="K2107" t="s">
        <v>83</v>
      </c>
      <c r="L2107" s="124">
        <v>45719</v>
      </c>
    </row>
    <row r="2108" spans="1:12" x14ac:dyDescent="0.25">
      <c r="A2108">
        <v>2107</v>
      </c>
      <c r="B2108" t="s">
        <v>9992</v>
      </c>
      <c r="C2108" s="14" t="s">
        <v>5211</v>
      </c>
      <c r="D2108" t="s">
        <v>5212</v>
      </c>
      <c r="E2108">
        <v>18</v>
      </c>
      <c r="F2108">
        <f>SUMIFS('DAILY RECORDS'!$E$2:$E$19978,'DAILY RECORDS'!$B$2:$B$19978,C2108,'DAILY RECORDS'!$G$2:$G$19978,"INWARD")</f>
        <v>87</v>
      </c>
      <c r="G2108">
        <f>SUMIFS('DAILY RECORDS'!$E$2:$E$19978,'DAILY RECORDS'!$B$2:$B$19978,C2108,'DAILY RECORDS'!$G$2:$G$19978,"OUTWARD")</f>
        <v>102</v>
      </c>
      <c r="H2108">
        <f t="shared" si="32"/>
        <v>3</v>
      </c>
      <c r="I2108" t="s">
        <v>14</v>
      </c>
      <c r="J2108" t="s">
        <v>2142</v>
      </c>
      <c r="K2108" t="s">
        <v>1238</v>
      </c>
      <c r="L2108" s="124">
        <v>45734</v>
      </c>
    </row>
    <row r="2109" spans="1:12" x14ac:dyDescent="0.25">
      <c r="A2109">
        <v>2108</v>
      </c>
      <c r="B2109" t="s">
        <v>9988</v>
      </c>
      <c r="C2109" s="14" t="s">
        <v>1706</v>
      </c>
      <c r="D2109" t="s">
        <v>1707</v>
      </c>
      <c r="E2109">
        <v>240</v>
      </c>
      <c r="F2109">
        <f>SUMIFS('DAILY RECORDS'!$E$2:$E$19978,'DAILY RECORDS'!$B$2:$B$19978,C2109,'DAILY RECORDS'!$G$2:$G$19978,"INWARD")</f>
        <v>6</v>
      </c>
      <c r="G2109">
        <f>SUMIFS('DAILY RECORDS'!$E$2:$E$19978,'DAILY RECORDS'!$B$2:$B$19978,C2109,'DAILY RECORDS'!$G$2:$G$19978,"OUTWARD")</f>
        <v>66</v>
      </c>
      <c r="H2109">
        <f t="shared" si="32"/>
        <v>180</v>
      </c>
      <c r="I2109" t="s">
        <v>14</v>
      </c>
      <c r="J2109" t="s">
        <v>1429</v>
      </c>
      <c r="K2109" t="s">
        <v>80</v>
      </c>
      <c r="L2109" s="124">
        <v>45719</v>
      </c>
    </row>
    <row r="2110" spans="1:12" x14ac:dyDescent="0.25">
      <c r="A2110">
        <v>2109</v>
      </c>
      <c r="B2110" t="s">
        <v>9992</v>
      </c>
      <c r="C2110" s="14" t="s">
        <v>5219</v>
      </c>
      <c r="D2110" t="s">
        <v>5220</v>
      </c>
      <c r="E2110">
        <v>4</v>
      </c>
      <c r="F2110">
        <f>SUMIFS('DAILY RECORDS'!$E$2:$E$19978,'DAILY RECORDS'!$B$2:$B$19978,C2110,'DAILY RECORDS'!$G$2:$G$19978,"INWARD")</f>
        <v>0</v>
      </c>
      <c r="G2110">
        <f>SUMIFS('DAILY RECORDS'!$E$2:$E$19978,'DAILY RECORDS'!$B$2:$B$19978,C2110,'DAILY RECORDS'!$G$2:$G$19978,"OUTWARD")</f>
        <v>0</v>
      </c>
      <c r="H2110">
        <f t="shared" si="32"/>
        <v>4</v>
      </c>
      <c r="I2110" t="s">
        <v>14</v>
      </c>
      <c r="J2110" t="s">
        <v>2142</v>
      </c>
      <c r="K2110" t="s">
        <v>858</v>
      </c>
      <c r="L2110" s="124">
        <v>45734</v>
      </c>
    </row>
    <row r="2111" spans="1:12" x14ac:dyDescent="0.25">
      <c r="A2111">
        <v>2110</v>
      </c>
      <c r="B2111" t="s">
        <v>9992</v>
      </c>
      <c r="C2111" s="14" t="s">
        <v>5201</v>
      </c>
      <c r="D2111" t="s">
        <v>5202</v>
      </c>
      <c r="E2111">
        <v>87</v>
      </c>
      <c r="F2111">
        <f>SUMIFS('DAILY RECORDS'!$E$2:$E$19978,'DAILY RECORDS'!$B$2:$B$19978,C2111,'DAILY RECORDS'!$G$2:$G$19978,"INWARD")</f>
        <v>0</v>
      </c>
      <c r="G2111">
        <f>SUMIFS('DAILY RECORDS'!$E$2:$E$19978,'DAILY RECORDS'!$B$2:$B$19978,C2111,'DAILY RECORDS'!$G$2:$G$19978,"OUTWARD")</f>
        <v>40</v>
      </c>
      <c r="H2111">
        <f t="shared" si="32"/>
        <v>47</v>
      </c>
      <c r="I2111" t="s">
        <v>14</v>
      </c>
      <c r="J2111" t="s">
        <v>2142</v>
      </c>
      <c r="K2111" t="s">
        <v>837</v>
      </c>
      <c r="L2111" s="124">
        <v>45734</v>
      </c>
    </row>
    <row r="2112" spans="1:12" x14ac:dyDescent="0.25">
      <c r="A2112">
        <v>2111</v>
      </c>
      <c r="B2112" t="s">
        <v>9992</v>
      </c>
      <c r="C2112" s="14" t="s">
        <v>5203</v>
      </c>
      <c r="D2112" t="s">
        <v>5204</v>
      </c>
      <c r="E2112">
        <v>2</v>
      </c>
      <c r="F2112">
        <f>SUMIFS('DAILY RECORDS'!$E$2:$E$19978,'DAILY RECORDS'!$B$2:$B$19978,C2112,'DAILY RECORDS'!$G$2:$G$19978,"INWARD")</f>
        <v>0</v>
      </c>
      <c r="G2112">
        <f>SUMIFS('DAILY RECORDS'!$E$2:$E$19978,'DAILY RECORDS'!$B$2:$B$19978,C2112,'DAILY RECORDS'!$G$2:$G$19978,"OUTWARD")</f>
        <v>0</v>
      </c>
      <c r="H2112">
        <f t="shared" si="32"/>
        <v>2</v>
      </c>
      <c r="I2112" t="s">
        <v>14</v>
      </c>
      <c r="J2112" t="s">
        <v>2142</v>
      </c>
      <c r="K2112" t="s">
        <v>453</v>
      </c>
      <c r="L2112" s="124">
        <v>45735</v>
      </c>
    </row>
    <row r="2113" spans="1:12" x14ac:dyDescent="0.25">
      <c r="A2113">
        <v>2112</v>
      </c>
      <c r="C2113" s="14" t="s">
        <v>1701</v>
      </c>
      <c r="D2113" t="s">
        <v>1701</v>
      </c>
      <c r="E2113">
        <v>21</v>
      </c>
      <c r="F2113">
        <f>SUMIFS('DAILY RECORDS'!$E$2:$E$19978,'DAILY RECORDS'!$B$2:$B$19978,C2113,'DAILY RECORDS'!$G$2:$G$19978,"INWARD")</f>
        <v>0</v>
      </c>
      <c r="G2113">
        <f>SUMIFS('DAILY RECORDS'!$E$2:$E$19978,'DAILY RECORDS'!$B$2:$B$19978,C2113,'DAILY RECORDS'!$G$2:$G$19978,"OUTWARD")</f>
        <v>0</v>
      </c>
      <c r="H2113">
        <f t="shared" si="32"/>
        <v>21</v>
      </c>
      <c r="I2113" t="s">
        <v>14</v>
      </c>
      <c r="J2113" t="s">
        <v>1429</v>
      </c>
      <c r="K2113" t="s">
        <v>175</v>
      </c>
      <c r="L2113" s="124">
        <v>45719</v>
      </c>
    </row>
    <row r="2114" spans="1:12" x14ac:dyDescent="0.25">
      <c r="A2114">
        <v>2113</v>
      </c>
      <c r="B2114" t="s">
        <v>9988</v>
      </c>
      <c r="C2114" s="14" t="s">
        <v>1702</v>
      </c>
      <c r="D2114" t="s">
        <v>1703</v>
      </c>
      <c r="E2114">
        <v>32</v>
      </c>
      <c r="F2114">
        <f>SUMIFS('DAILY RECORDS'!$E$2:$E$19978,'DAILY RECORDS'!$B$2:$B$19978,C2114,'DAILY RECORDS'!$G$2:$G$19978,"INWARD")</f>
        <v>0</v>
      </c>
      <c r="G2114">
        <f>SUMIFS('DAILY RECORDS'!$E$2:$E$19978,'DAILY RECORDS'!$B$2:$B$19978,C2114,'DAILY RECORDS'!$G$2:$G$19978,"OUTWARD")</f>
        <v>2</v>
      </c>
      <c r="H2114">
        <f t="shared" si="32"/>
        <v>30</v>
      </c>
      <c r="I2114" t="s">
        <v>14</v>
      </c>
      <c r="J2114" t="s">
        <v>1429</v>
      </c>
      <c r="K2114" t="s">
        <v>306</v>
      </c>
      <c r="L2114" s="124">
        <v>45719</v>
      </c>
    </row>
    <row r="2115" spans="1:12" x14ac:dyDescent="0.25">
      <c r="A2115">
        <v>2114</v>
      </c>
      <c r="C2115" s="14" t="s">
        <v>1700</v>
      </c>
      <c r="D2115" t="s">
        <v>1700</v>
      </c>
      <c r="E2115">
        <f>90+28</f>
        <v>118</v>
      </c>
      <c r="F2115">
        <f>SUMIFS('DAILY RECORDS'!$E$2:$E$19978,'DAILY RECORDS'!$B$2:$B$19978,C2115,'DAILY RECORDS'!$G$2:$G$19978,"INWARD")</f>
        <v>0</v>
      </c>
      <c r="G2115">
        <f>SUMIFS('DAILY RECORDS'!$E$2:$E$19978,'DAILY RECORDS'!$B$2:$B$19978,C2115,'DAILY RECORDS'!$G$2:$G$19978,"OUTWARD")</f>
        <v>10</v>
      </c>
      <c r="H2115">
        <f t="shared" ref="H2115:H2177" si="33">(E2115+F2115)-G2115</f>
        <v>108</v>
      </c>
      <c r="I2115" t="s">
        <v>14</v>
      </c>
      <c r="J2115" t="s">
        <v>11523</v>
      </c>
      <c r="K2115" t="s">
        <v>11524</v>
      </c>
      <c r="L2115" s="124">
        <v>45719</v>
      </c>
    </row>
    <row r="2116" spans="1:12" x14ac:dyDescent="0.25">
      <c r="A2116">
        <v>2116</v>
      </c>
      <c r="B2116" t="s">
        <v>9992</v>
      </c>
      <c r="C2116" s="14" t="s">
        <v>5233</v>
      </c>
      <c r="D2116" t="s">
        <v>5234</v>
      </c>
      <c r="E2116">
        <v>8</v>
      </c>
      <c r="F2116">
        <f>SUMIFS('DAILY RECORDS'!$E$2:$E$19978,'DAILY RECORDS'!$B$2:$B$19978,C2116,'DAILY RECORDS'!$G$2:$G$19978,"INWARD")</f>
        <v>0</v>
      </c>
      <c r="G2116">
        <f>SUMIFS('DAILY RECORDS'!$E$2:$E$19978,'DAILY RECORDS'!$B$2:$B$19978,C2116,'DAILY RECORDS'!$G$2:$G$19978,"OUTWARD")</f>
        <v>0</v>
      </c>
      <c r="H2116">
        <f t="shared" si="33"/>
        <v>8</v>
      </c>
      <c r="I2116" t="s">
        <v>14</v>
      </c>
      <c r="J2116" t="s">
        <v>2142</v>
      </c>
      <c r="K2116" t="s">
        <v>20</v>
      </c>
      <c r="L2116" s="124">
        <v>45734</v>
      </c>
    </row>
    <row r="2117" spans="1:12" x14ac:dyDescent="0.25">
      <c r="A2117">
        <v>2117</v>
      </c>
      <c r="B2117" t="s">
        <v>9992</v>
      </c>
      <c r="C2117" s="14" t="s">
        <v>5187</v>
      </c>
      <c r="D2117" t="s">
        <v>5188</v>
      </c>
      <c r="E2117">
        <v>10</v>
      </c>
      <c r="F2117">
        <f>SUMIFS('DAILY RECORDS'!$E$2:$E$19978,'DAILY RECORDS'!$B$2:$B$19978,C2117,'DAILY RECORDS'!$G$2:$G$19978,"INWARD")</f>
        <v>0</v>
      </c>
      <c r="G2117">
        <f>SUMIFS('DAILY RECORDS'!$E$2:$E$19978,'DAILY RECORDS'!$B$2:$B$19978,C2117,'DAILY RECORDS'!$G$2:$G$19978,"OUTWARD")</f>
        <v>0</v>
      </c>
      <c r="H2117">
        <f t="shared" si="33"/>
        <v>10</v>
      </c>
      <c r="I2117" t="s">
        <v>14</v>
      </c>
      <c r="J2117" t="s">
        <v>2142</v>
      </c>
      <c r="K2117" t="s">
        <v>864</v>
      </c>
      <c r="L2117" s="124">
        <v>45734</v>
      </c>
    </row>
    <row r="2118" spans="1:12" x14ac:dyDescent="0.25">
      <c r="A2118">
        <v>2118</v>
      </c>
      <c r="B2118" t="s">
        <v>9992</v>
      </c>
      <c r="C2118" s="14" t="s">
        <v>5209</v>
      </c>
      <c r="D2118" t="s">
        <v>5210</v>
      </c>
      <c r="E2118">
        <v>4</v>
      </c>
      <c r="F2118">
        <f>SUMIFS('DAILY RECORDS'!$E$2:$E$19978,'DAILY RECORDS'!$B$2:$B$19978,C2118,'DAILY RECORDS'!$G$2:$G$19978,"INWARD")</f>
        <v>20</v>
      </c>
      <c r="G2118">
        <f>SUMIFS('DAILY RECORDS'!$E$2:$E$19978,'DAILY RECORDS'!$B$2:$B$19978,C2118,'DAILY RECORDS'!$G$2:$G$19978,"OUTWARD")</f>
        <v>20</v>
      </c>
      <c r="H2118">
        <f t="shared" si="33"/>
        <v>4</v>
      </c>
      <c r="I2118" t="s">
        <v>14</v>
      </c>
      <c r="J2118" t="s">
        <v>2142</v>
      </c>
      <c r="K2118" t="s">
        <v>861</v>
      </c>
      <c r="L2118" s="124">
        <v>45734</v>
      </c>
    </row>
    <row r="2119" spans="1:12" x14ac:dyDescent="0.25">
      <c r="A2119">
        <v>2119</v>
      </c>
      <c r="C2119" s="14" t="s">
        <v>1716</v>
      </c>
      <c r="D2119" t="s">
        <v>1716</v>
      </c>
      <c r="E2119">
        <v>8</v>
      </c>
      <c r="F2119">
        <f>SUMIFS('DAILY RECORDS'!$E$2:$E$19978,'DAILY RECORDS'!$B$2:$B$19978,C2119,'DAILY RECORDS'!$G$2:$G$19978,"INWARD")</f>
        <v>0</v>
      </c>
      <c r="G2119">
        <f>SUMIFS('DAILY RECORDS'!$E$2:$E$19978,'DAILY RECORDS'!$B$2:$B$19978,C2119,'DAILY RECORDS'!$G$2:$G$19978,"OUTWARD")</f>
        <v>0</v>
      </c>
      <c r="H2119">
        <f t="shared" si="33"/>
        <v>8</v>
      </c>
      <c r="I2119" t="s">
        <v>14</v>
      </c>
      <c r="J2119" t="s">
        <v>1429</v>
      </c>
      <c r="K2119" t="s">
        <v>135</v>
      </c>
      <c r="L2119" s="124">
        <v>45719</v>
      </c>
    </row>
    <row r="2120" spans="1:12" x14ac:dyDescent="0.25">
      <c r="A2120">
        <v>2120</v>
      </c>
      <c r="B2120" t="s">
        <v>9988</v>
      </c>
      <c r="C2120" s="14" t="s">
        <v>1714</v>
      </c>
      <c r="D2120" t="s">
        <v>1715</v>
      </c>
      <c r="E2120">
        <v>43</v>
      </c>
      <c r="F2120">
        <f>SUMIFS('DAILY RECORDS'!$E$2:$E$19978,'DAILY RECORDS'!$B$2:$B$19978,C2120,'DAILY RECORDS'!$G$2:$G$19978,"INWARD")</f>
        <v>0</v>
      </c>
      <c r="G2120">
        <f>SUMIFS('DAILY RECORDS'!$E$2:$E$19978,'DAILY RECORDS'!$B$2:$B$19978,C2120,'DAILY RECORDS'!$G$2:$G$19978,"OUTWARD")</f>
        <v>20</v>
      </c>
      <c r="H2120">
        <f t="shared" si="33"/>
        <v>23</v>
      </c>
      <c r="I2120" t="s">
        <v>14</v>
      </c>
      <c r="J2120" t="s">
        <v>1429</v>
      </c>
      <c r="K2120" t="s">
        <v>120</v>
      </c>
      <c r="L2120" s="124">
        <v>45719</v>
      </c>
    </row>
    <row r="2121" spans="1:12" x14ac:dyDescent="0.25">
      <c r="A2121">
        <v>2121</v>
      </c>
      <c r="B2121" t="s">
        <v>9992</v>
      </c>
      <c r="C2121" s="14" t="s">
        <v>5199</v>
      </c>
      <c r="D2121" t="s">
        <v>5200</v>
      </c>
      <c r="E2121">
        <v>3</v>
      </c>
      <c r="F2121">
        <f>SUMIFS('DAILY RECORDS'!$E$2:$E$19978,'DAILY RECORDS'!$B$2:$B$19978,C2121,'DAILY RECORDS'!$G$2:$G$19978,"INWARD")</f>
        <v>45</v>
      </c>
      <c r="G2121">
        <f>SUMIFS('DAILY RECORDS'!$E$2:$E$19978,'DAILY RECORDS'!$B$2:$B$19978,C2121,'DAILY RECORDS'!$G$2:$G$19978,"OUTWARD")</f>
        <v>43</v>
      </c>
      <c r="H2121">
        <f t="shared" si="33"/>
        <v>5</v>
      </c>
      <c r="I2121" t="s">
        <v>14</v>
      </c>
      <c r="J2121" t="s">
        <v>2142</v>
      </c>
      <c r="K2121" t="s">
        <v>23</v>
      </c>
      <c r="L2121" s="124">
        <v>45734</v>
      </c>
    </row>
    <row r="2122" spans="1:12" x14ac:dyDescent="0.25">
      <c r="A2122">
        <v>2122</v>
      </c>
      <c r="B2122" t="s">
        <v>9988</v>
      </c>
      <c r="C2122" s="14" t="s">
        <v>1710</v>
      </c>
      <c r="D2122" t="s">
        <v>1711</v>
      </c>
      <c r="E2122">
        <v>15</v>
      </c>
      <c r="F2122">
        <f>SUMIFS('DAILY RECORDS'!$E$2:$E$19978,'DAILY RECORDS'!$B$2:$B$19978,C2122,'DAILY RECORDS'!$G$2:$G$19978,"INWARD")</f>
        <v>0</v>
      </c>
      <c r="G2122">
        <f>SUMIFS('DAILY RECORDS'!$E$2:$E$19978,'DAILY RECORDS'!$B$2:$B$19978,C2122,'DAILY RECORDS'!$G$2:$G$19978,"OUTWARD")</f>
        <v>0</v>
      </c>
      <c r="H2122">
        <f t="shared" si="33"/>
        <v>15</v>
      </c>
      <c r="I2122" t="s">
        <v>14</v>
      </c>
      <c r="J2122" t="s">
        <v>1429</v>
      </c>
      <c r="K2122" t="s">
        <v>111</v>
      </c>
      <c r="L2122" s="124">
        <v>45719</v>
      </c>
    </row>
    <row r="2123" spans="1:12" x14ac:dyDescent="0.25">
      <c r="A2123">
        <v>2123</v>
      </c>
      <c r="B2123" t="s">
        <v>9988</v>
      </c>
      <c r="C2123" s="14" t="s">
        <v>1712</v>
      </c>
      <c r="D2123" t="s">
        <v>1713</v>
      </c>
      <c r="E2123">
        <v>14</v>
      </c>
      <c r="F2123">
        <f>SUMIFS('DAILY RECORDS'!$E$2:$E$19978,'DAILY RECORDS'!$B$2:$B$19978,C2123,'DAILY RECORDS'!$G$2:$G$19978,"INWARD")</f>
        <v>0</v>
      </c>
      <c r="G2123">
        <f>SUMIFS('DAILY RECORDS'!$E$2:$E$19978,'DAILY RECORDS'!$B$2:$B$19978,C2123,'DAILY RECORDS'!$G$2:$G$19978,"OUTWARD")</f>
        <v>0</v>
      </c>
      <c r="H2123">
        <f t="shared" si="33"/>
        <v>14</v>
      </c>
      <c r="I2123" t="s">
        <v>14</v>
      </c>
      <c r="J2123" t="s">
        <v>1429</v>
      </c>
      <c r="K2123" t="s">
        <v>114</v>
      </c>
      <c r="L2123" s="124">
        <v>45719</v>
      </c>
    </row>
    <row r="2124" spans="1:12" x14ac:dyDescent="0.25">
      <c r="A2124">
        <v>2124</v>
      </c>
      <c r="B2124" t="s">
        <v>9992</v>
      </c>
      <c r="C2124" s="14" t="s">
        <v>5243</v>
      </c>
      <c r="D2124" t="s">
        <v>5244</v>
      </c>
      <c r="E2124">
        <v>9</v>
      </c>
      <c r="F2124">
        <f>SUMIFS('DAILY RECORDS'!$E$2:$E$19978,'DAILY RECORDS'!$B$2:$B$19978,C2124,'DAILY RECORDS'!$G$2:$G$19978,"INWARD")</f>
        <v>0</v>
      </c>
      <c r="G2124">
        <f>SUMIFS('DAILY RECORDS'!$E$2:$E$19978,'DAILY RECORDS'!$B$2:$B$19978,C2124,'DAILY RECORDS'!$G$2:$G$19978,"OUTWARD")</f>
        <v>0</v>
      </c>
      <c r="H2124">
        <f t="shared" si="33"/>
        <v>9</v>
      </c>
      <c r="I2124" t="s">
        <v>14</v>
      </c>
      <c r="J2124" t="s">
        <v>2142</v>
      </c>
      <c r="K2124" t="s">
        <v>45</v>
      </c>
      <c r="L2124" s="124">
        <v>45734</v>
      </c>
    </row>
    <row r="2125" spans="1:12" x14ac:dyDescent="0.25">
      <c r="A2125">
        <v>2125</v>
      </c>
      <c r="C2125" s="14" t="s">
        <v>1708</v>
      </c>
      <c r="D2125" t="s">
        <v>1708</v>
      </c>
      <c r="E2125">
        <v>28</v>
      </c>
      <c r="F2125">
        <f>SUMIFS('DAILY RECORDS'!$E$2:$E$19978,'DAILY RECORDS'!$B$2:$B$19978,C2125,'DAILY RECORDS'!$G$2:$G$19978,"INWARD")</f>
        <v>0</v>
      </c>
      <c r="G2125">
        <f>SUMIFS('DAILY RECORDS'!$E$2:$E$19978,'DAILY RECORDS'!$B$2:$B$19978,C2125,'DAILY RECORDS'!$G$2:$G$19978,"OUTWARD")</f>
        <v>0</v>
      </c>
      <c r="H2125">
        <f t="shared" si="33"/>
        <v>28</v>
      </c>
      <c r="I2125" t="s">
        <v>14</v>
      </c>
      <c r="J2125" t="s">
        <v>1429</v>
      </c>
      <c r="K2125" t="s">
        <v>117</v>
      </c>
      <c r="L2125" s="124">
        <v>45719</v>
      </c>
    </row>
    <row r="2126" spans="1:12" x14ac:dyDescent="0.25">
      <c r="A2126">
        <v>2126</v>
      </c>
      <c r="C2126" s="14" t="s">
        <v>1709</v>
      </c>
      <c r="D2126" t="s">
        <v>1709</v>
      </c>
      <c r="E2126">
        <v>64</v>
      </c>
      <c r="F2126">
        <f>SUMIFS('DAILY RECORDS'!$E$2:$E$19978,'DAILY RECORDS'!$B$2:$B$19978,C2126,'DAILY RECORDS'!$G$2:$G$19978,"INWARD")</f>
        <v>0</v>
      </c>
      <c r="G2126">
        <f>SUMIFS('DAILY RECORDS'!$E$2:$E$19978,'DAILY RECORDS'!$B$2:$B$19978,C2126,'DAILY RECORDS'!$G$2:$G$19978,"OUTWARD")</f>
        <v>0</v>
      </c>
      <c r="H2126">
        <f t="shared" si="33"/>
        <v>64</v>
      </c>
      <c r="I2126" t="s">
        <v>14</v>
      </c>
      <c r="J2126" t="s">
        <v>1429</v>
      </c>
      <c r="K2126" t="s">
        <v>333</v>
      </c>
      <c r="L2126" s="124">
        <v>45719</v>
      </c>
    </row>
    <row r="2127" spans="1:12" x14ac:dyDescent="0.25">
      <c r="A2127">
        <v>2127</v>
      </c>
      <c r="B2127" t="s">
        <v>9992</v>
      </c>
      <c r="C2127" s="14" t="s">
        <v>11593</v>
      </c>
      <c r="D2127" t="s">
        <v>5250</v>
      </c>
      <c r="E2127">
        <v>8</v>
      </c>
      <c r="F2127">
        <f>SUMIFS('DAILY RECORDS'!$E$2:$E$19978,'DAILY RECORDS'!$B$2:$B$19978,C2127,'DAILY RECORDS'!$G$2:$G$19978,"INWARD")</f>
        <v>0</v>
      </c>
      <c r="G2127">
        <f>SUMIFS('DAILY RECORDS'!$E$2:$E$19978,'DAILY RECORDS'!$B$2:$B$19978,C2127,'DAILY RECORDS'!$G$2:$G$19978,"OUTWARD")</f>
        <v>0</v>
      </c>
      <c r="H2127">
        <f t="shared" si="33"/>
        <v>8</v>
      </c>
      <c r="I2127" t="s">
        <v>14</v>
      </c>
      <c r="J2127" t="s">
        <v>2142</v>
      </c>
      <c r="K2127" t="s">
        <v>855</v>
      </c>
      <c r="L2127" s="124">
        <v>45734</v>
      </c>
    </row>
    <row r="2128" spans="1:12" x14ac:dyDescent="0.25">
      <c r="A2128">
        <v>2128</v>
      </c>
      <c r="B2128" t="s">
        <v>9988</v>
      </c>
      <c r="C2128" s="14" t="s">
        <v>1452</v>
      </c>
      <c r="D2128" t="s">
        <v>1453</v>
      </c>
      <c r="E2128">
        <v>24</v>
      </c>
      <c r="F2128">
        <f>SUMIFS('DAILY RECORDS'!$E$2:$E$19978,'DAILY RECORDS'!$B$2:$B$19978,C2128,'DAILY RECORDS'!$G$2:$G$19978,"INWARD")</f>
        <v>0</v>
      </c>
      <c r="G2128">
        <f>SUMIFS('DAILY RECORDS'!$E$2:$E$19978,'DAILY RECORDS'!$B$2:$B$19978,C2128,'DAILY RECORDS'!$G$2:$G$19978,"OUTWARD")</f>
        <v>0</v>
      </c>
      <c r="H2128">
        <f t="shared" si="33"/>
        <v>24</v>
      </c>
      <c r="I2128" t="s">
        <v>14</v>
      </c>
      <c r="J2128" t="s">
        <v>8449</v>
      </c>
      <c r="K2128" t="s">
        <v>8450</v>
      </c>
      <c r="L2128" s="124">
        <v>45719</v>
      </c>
    </row>
    <row r="2129" spans="1:12" x14ac:dyDescent="0.25">
      <c r="A2129">
        <v>2129</v>
      </c>
      <c r="B2129" t="s">
        <v>9988</v>
      </c>
      <c r="C2129" s="14" t="s">
        <v>2249</v>
      </c>
      <c r="D2129" t="s">
        <v>2250</v>
      </c>
      <c r="E2129">
        <v>1</v>
      </c>
      <c r="F2129">
        <f>SUMIFS('DAILY RECORDS'!$E$2:$E$19978,'DAILY RECORDS'!$B$2:$B$19978,C2129,'DAILY RECORDS'!$G$2:$G$19978,"INWARD")</f>
        <v>7</v>
      </c>
      <c r="G2129">
        <f>SUMIFS('DAILY RECORDS'!$E$2:$E$19978,'DAILY RECORDS'!$B$2:$B$19978,C2129,'DAILY RECORDS'!$G$2:$G$19978,"OUTWARD")</f>
        <v>7</v>
      </c>
      <c r="H2129">
        <f t="shared" si="33"/>
        <v>1</v>
      </c>
      <c r="I2129" t="s">
        <v>14</v>
      </c>
      <c r="J2129" t="s">
        <v>2142</v>
      </c>
      <c r="K2129" t="s">
        <v>45</v>
      </c>
      <c r="L2129" s="124">
        <v>45719</v>
      </c>
    </row>
    <row r="2130" spans="1:12" x14ac:dyDescent="0.25">
      <c r="A2130">
        <v>2130</v>
      </c>
      <c r="B2130" t="s">
        <v>9988</v>
      </c>
      <c r="C2130" s="14" t="s">
        <v>2237</v>
      </c>
      <c r="D2130" t="s">
        <v>2238</v>
      </c>
      <c r="E2130">
        <v>21</v>
      </c>
      <c r="F2130">
        <f>SUMIFS('DAILY RECORDS'!$E$2:$E$19978,'DAILY RECORDS'!$B$2:$B$19978,C2130,'DAILY RECORDS'!$G$2:$G$19978,"INWARD")</f>
        <v>16</v>
      </c>
      <c r="G2130">
        <f>SUMIFS('DAILY RECORDS'!$E$2:$E$19978,'DAILY RECORDS'!$B$2:$B$19978,C2130,'DAILY RECORDS'!$G$2:$G$19978,"OUTWARD")</f>
        <v>36</v>
      </c>
      <c r="H2130">
        <f t="shared" si="33"/>
        <v>1</v>
      </c>
      <c r="I2130" t="s">
        <v>14</v>
      </c>
      <c r="J2130" t="s">
        <v>2142</v>
      </c>
      <c r="K2130" t="s">
        <v>864</v>
      </c>
      <c r="L2130" s="124">
        <v>45719</v>
      </c>
    </row>
    <row r="2131" spans="1:12" x14ac:dyDescent="0.25">
      <c r="A2131">
        <v>2131</v>
      </c>
      <c r="B2131" t="s">
        <v>9988</v>
      </c>
      <c r="C2131" s="14" t="s">
        <v>2229</v>
      </c>
      <c r="D2131" t="s">
        <v>2230</v>
      </c>
      <c r="E2131">
        <v>1</v>
      </c>
      <c r="F2131">
        <f>SUMIFS('DAILY RECORDS'!$E$2:$E$19978,'DAILY RECORDS'!$B$2:$B$19978,C2131,'DAILY RECORDS'!$G$2:$G$19978,"INWARD")</f>
        <v>1</v>
      </c>
      <c r="G2131">
        <f>SUMIFS('DAILY RECORDS'!$E$2:$E$19978,'DAILY RECORDS'!$B$2:$B$19978,C2131,'DAILY RECORDS'!$G$2:$G$19978,"OUTWARD")</f>
        <v>0</v>
      </c>
      <c r="H2131">
        <f t="shared" si="33"/>
        <v>2</v>
      </c>
      <c r="I2131" t="s">
        <v>14</v>
      </c>
      <c r="J2131" t="s">
        <v>2142</v>
      </c>
      <c r="K2131" t="s">
        <v>855</v>
      </c>
      <c r="L2131" s="124">
        <v>45719</v>
      </c>
    </row>
    <row r="2132" spans="1:12" x14ac:dyDescent="0.25">
      <c r="A2132">
        <v>2132</v>
      </c>
      <c r="B2132" t="s">
        <v>9988</v>
      </c>
      <c r="C2132" s="14" t="s">
        <v>2233</v>
      </c>
      <c r="D2132" t="s">
        <v>2234</v>
      </c>
      <c r="E2132">
        <v>444</v>
      </c>
      <c r="F2132">
        <f>SUMIFS('DAILY RECORDS'!$E$2:$E$19978,'DAILY RECORDS'!$B$2:$B$19978,C2132,'DAILY RECORDS'!$G$2:$G$19978,"INWARD")</f>
        <v>1000</v>
      </c>
      <c r="G2132">
        <f>SUMIFS('DAILY RECORDS'!$E$2:$E$19978,'DAILY RECORDS'!$B$2:$B$19978,C2132,'DAILY RECORDS'!$G$2:$G$19978,"OUTWARD")</f>
        <v>1104</v>
      </c>
      <c r="H2132">
        <f t="shared" si="33"/>
        <v>340</v>
      </c>
      <c r="I2132" t="s">
        <v>14</v>
      </c>
      <c r="J2132" t="s">
        <v>2142</v>
      </c>
      <c r="K2132" t="s">
        <v>16</v>
      </c>
      <c r="L2132" s="124">
        <v>45719</v>
      </c>
    </row>
    <row r="2133" spans="1:12" x14ac:dyDescent="0.25">
      <c r="A2133">
        <v>2133</v>
      </c>
      <c r="B2133" t="s">
        <v>9988</v>
      </c>
      <c r="C2133" s="14" t="s">
        <v>2259</v>
      </c>
      <c r="D2133" t="s">
        <v>2260</v>
      </c>
      <c r="E2133">
        <v>692</v>
      </c>
      <c r="F2133">
        <f>SUMIFS('DAILY RECORDS'!$E$2:$E$19978,'DAILY RECORDS'!$B$2:$B$19978,C2133,'DAILY RECORDS'!$G$2:$G$19978,"INWARD")</f>
        <v>2200</v>
      </c>
      <c r="G2133">
        <f>SUMIFS('DAILY RECORDS'!$E$2:$E$19978,'DAILY RECORDS'!$B$2:$B$19978,C2133,'DAILY RECORDS'!$G$2:$G$19978,"OUTWARD")</f>
        <v>1730</v>
      </c>
      <c r="H2133">
        <f t="shared" si="33"/>
        <v>1162</v>
      </c>
      <c r="I2133" t="s">
        <v>14</v>
      </c>
      <c r="J2133" t="s">
        <v>2142</v>
      </c>
      <c r="K2133" t="s">
        <v>26</v>
      </c>
      <c r="L2133" s="124">
        <v>45719</v>
      </c>
    </row>
    <row r="2134" spans="1:12" x14ac:dyDescent="0.25">
      <c r="A2134">
        <v>2134</v>
      </c>
      <c r="B2134" t="s">
        <v>9988</v>
      </c>
      <c r="C2134" s="14" t="s">
        <v>2255</v>
      </c>
      <c r="D2134" t="s">
        <v>2256</v>
      </c>
      <c r="E2134">
        <v>230</v>
      </c>
      <c r="F2134">
        <f>SUMIFS('DAILY RECORDS'!$E$2:$E$19978,'DAILY RECORDS'!$B$2:$B$19978,C2134,'DAILY RECORDS'!$G$2:$G$19978,"INWARD")</f>
        <v>6</v>
      </c>
      <c r="G2134">
        <f>SUMIFS('DAILY RECORDS'!$E$2:$E$19978,'DAILY RECORDS'!$B$2:$B$19978,C2134,'DAILY RECORDS'!$G$2:$G$19978,"OUTWARD")</f>
        <v>24</v>
      </c>
      <c r="H2134">
        <f t="shared" si="33"/>
        <v>212</v>
      </c>
      <c r="I2134" t="s">
        <v>14</v>
      </c>
      <c r="J2134" t="s">
        <v>2142</v>
      </c>
      <c r="K2134" t="s">
        <v>695</v>
      </c>
      <c r="L2134" s="124">
        <v>45719</v>
      </c>
    </row>
    <row r="2135" spans="1:12" x14ac:dyDescent="0.25">
      <c r="A2135">
        <v>2135</v>
      </c>
      <c r="B2135" t="s">
        <v>9988</v>
      </c>
      <c r="C2135" s="14" t="s">
        <v>2257</v>
      </c>
      <c r="D2135" t="s">
        <v>2258</v>
      </c>
      <c r="E2135">
        <v>0</v>
      </c>
      <c r="F2135">
        <f>SUMIFS('DAILY RECORDS'!$E$2:$E$19978,'DAILY RECORDS'!$B$2:$B$19978,C2135,'DAILY RECORDS'!$G$2:$G$19978,"INWARD")</f>
        <v>0</v>
      </c>
      <c r="G2135">
        <f>SUMIFS('DAILY RECORDS'!$E$2:$E$19978,'DAILY RECORDS'!$B$2:$B$19978,C2135,'DAILY RECORDS'!$G$2:$G$19978,"OUTWARD")</f>
        <v>0</v>
      </c>
      <c r="H2135">
        <f t="shared" si="33"/>
        <v>0</v>
      </c>
      <c r="I2135" t="s">
        <v>14</v>
      </c>
      <c r="J2135" t="s">
        <v>2142</v>
      </c>
      <c r="K2135" t="s">
        <v>770</v>
      </c>
      <c r="L2135" s="124">
        <v>45719</v>
      </c>
    </row>
    <row r="2136" spans="1:12" x14ac:dyDescent="0.25">
      <c r="A2136">
        <v>2136</v>
      </c>
      <c r="B2136" t="s">
        <v>9988</v>
      </c>
      <c r="C2136" s="14" t="s">
        <v>2253</v>
      </c>
      <c r="D2136" t="s">
        <v>2254</v>
      </c>
      <c r="E2136">
        <v>0</v>
      </c>
      <c r="F2136">
        <f>SUMIFS('DAILY RECORDS'!$E$2:$E$19978,'DAILY RECORDS'!$B$2:$B$19978,C2136,'DAILY RECORDS'!$G$2:$G$19978,"INWARD")</f>
        <v>0</v>
      </c>
      <c r="G2136">
        <f>SUMIFS('DAILY RECORDS'!$E$2:$E$19978,'DAILY RECORDS'!$B$2:$B$19978,C2136,'DAILY RECORDS'!$G$2:$G$19978,"OUTWARD")</f>
        <v>0</v>
      </c>
      <c r="H2136">
        <f t="shared" si="33"/>
        <v>0</v>
      </c>
      <c r="I2136" t="s">
        <v>14</v>
      </c>
      <c r="J2136" t="s">
        <v>2142</v>
      </c>
      <c r="K2136" t="s">
        <v>852</v>
      </c>
      <c r="L2136" s="124">
        <v>45719</v>
      </c>
    </row>
    <row r="2137" spans="1:12" x14ac:dyDescent="0.25">
      <c r="A2137">
        <v>2137</v>
      </c>
      <c r="B2137" t="s">
        <v>9988</v>
      </c>
      <c r="C2137" s="14" t="s">
        <v>2263</v>
      </c>
      <c r="D2137" t="s">
        <v>2264</v>
      </c>
      <c r="E2137">
        <v>260</v>
      </c>
      <c r="F2137">
        <f>SUMIFS('DAILY RECORDS'!$E$2:$E$19978,'DAILY RECORDS'!$B$2:$B$19978,C2137,'DAILY RECORDS'!$G$2:$G$19978,"INWARD")</f>
        <v>0</v>
      </c>
      <c r="G2137">
        <f>SUMIFS('DAILY RECORDS'!$E$2:$E$19978,'DAILY RECORDS'!$B$2:$B$19978,C2137,'DAILY RECORDS'!$G$2:$G$19978,"OUTWARD")</f>
        <v>0</v>
      </c>
      <c r="H2137">
        <f t="shared" si="33"/>
        <v>260</v>
      </c>
      <c r="I2137" t="s">
        <v>14</v>
      </c>
      <c r="J2137" t="s">
        <v>2142</v>
      </c>
      <c r="K2137" t="s">
        <v>11520</v>
      </c>
      <c r="L2137" s="124">
        <v>45719</v>
      </c>
    </row>
    <row r="2138" spans="1:12" x14ac:dyDescent="0.25">
      <c r="A2138">
        <v>2138</v>
      </c>
      <c r="B2138" t="s">
        <v>9988</v>
      </c>
      <c r="C2138" s="14" t="s">
        <v>2245</v>
      </c>
      <c r="D2138" t="s">
        <v>2246</v>
      </c>
      <c r="E2138">
        <v>2</v>
      </c>
      <c r="F2138">
        <f>SUMIFS('DAILY RECORDS'!$E$2:$E$19978,'DAILY RECORDS'!$B$2:$B$19978,C2138,'DAILY RECORDS'!$G$2:$G$19978,"INWARD")</f>
        <v>200</v>
      </c>
      <c r="G2138">
        <f>SUMIFS('DAILY RECORDS'!$E$2:$E$19978,'DAILY RECORDS'!$B$2:$B$19978,C2138,'DAILY RECORDS'!$G$2:$G$19978,"OUTWARD")</f>
        <v>126</v>
      </c>
      <c r="H2138">
        <f t="shared" si="33"/>
        <v>76</v>
      </c>
      <c r="I2138" t="s">
        <v>14</v>
      </c>
      <c r="J2138" t="s">
        <v>2142</v>
      </c>
      <c r="K2138" t="s">
        <v>776</v>
      </c>
      <c r="L2138" s="124">
        <v>45719</v>
      </c>
    </row>
    <row r="2139" spans="1:12" x14ac:dyDescent="0.25">
      <c r="A2139">
        <v>2139</v>
      </c>
      <c r="B2139" t="s">
        <v>9988</v>
      </c>
      <c r="C2139" s="14" t="s">
        <v>2247</v>
      </c>
      <c r="D2139" t="s">
        <v>2248</v>
      </c>
      <c r="E2139">
        <v>25</v>
      </c>
      <c r="F2139">
        <f>SUMIFS('DAILY RECORDS'!$E$2:$E$19978,'DAILY RECORDS'!$B$2:$B$19978,C2139,'DAILY RECORDS'!$G$2:$G$19978,"INWARD")</f>
        <v>0</v>
      </c>
      <c r="G2139">
        <f>SUMIFS('DAILY RECORDS'!$E$2:$E$19978,'DAILY RECORDS'!$B$2:$B$19978,C2139,'DAILY RECORDS'!$G$2:$G$19978,"OUTWARD")</f>
        <v>0</v>
      </c>
      <c r="H2139">
        <f t="shared" si="33"/>
        <v>25</v>
      </c>
      <c r="I2139" t="s">
        <v>14</v>
      </c>
      <c r="J2139" t="s">
        <v>2142</v>
      </c>
      <c r="K2139" t="s">
        <v>966</v>
      </c>
      <c r="L2139" s="124">
        <v>45719</v>
      </c>
    </row>
    <row r="2140" spans="1:12" x14ac:dyDescent="0.25">
      <c r="A2140">
        <v>2140</v>
      </c>
      <c r="B2140" t="s">
        <v>9988</v>
      </c>
      <c r="C2140" s="14" t="s">
        <v>2261</v>
      </c>
      <c r="D2140" t="s">
        <v>2262</v>
      </c>
      <c r="E2140">
        <v>377</v>
      </c>
      <c r="F2140">
        <f>SUMIFS('DAILY RECORDS'!$E$2:$E$19978,'DAILY RECORDS'!$B$2:$B$19978,C2140,'DAILY RECORDS'!$G$2:$G$19978,"INWARD")</f>
        <v>0</v>
      </c>
      <c r="G2140">
        <f>SUMIFS('DAILY RECORDS'!$E$2:$E$19978,'DAILY RECORDS'!$B$2:$B$19978,C2140,'DAILY RECORDS'!$G$2:$G$19978,"OUTWARD")</f>
        <v>10</v>
      </c>
      <c r="H2140">
        <f t="shared" si="33"/>
        <v>367</v>
      </c>
      <c r="I2140" t="s">
        <v>14</v>
      </c>
      <c r="J2140" t="s">
        <v>2142</v>
      </c>
      <c r="K2140" t="s">
        <v>966</v>
      </c>
      <c r="L2140" s="124">
        <v>45719</v>
      </c>
    </row>
    <row r="2141" spans="1:12" x14ac:dyDescent="0.25">
      <c r="A2141">
        <v>2141</v>
      </c>
      <c r="B2141" t="s">
        <v>9988</v>
      </c>
      <c r="C2141" s="14" t="s">
        <v>2241</v>
      </c>
      <c r="D2141" t="s">
        <v>2242</v>
      </c>
      <c r="E2141">
        <v>24</v>
      </c>
      <c r="F2141">
        <f>SUMIFS('DAILY RECORDS'!$E$2:$E$19978,'DAILY RECORDS'!$B$2:$B$19978,C2141,'DAILY RECORDS'!$G$2:$G$19978,"INWARD")</f>
        <v>215</v>
      </c>
      <c r="G2141">
        <f>SUMIFS('DAILY RECORDS'!$E$2:$E$19978,'DAILY RECORDS'!$B$2:$B$19978,C2141,'DAILY RECORDS'!$G$2:$G$19978,"OUTWARD")</f>
        <v>177</v>
      </c>
      <c r="H2141">
        <f t="shared" si="33"/>
        <v>62</v>
      </c>
      <c r="I2141" t="s">
        <v>14</v>
      </c>
      <c r="J2141" t="s">
        <v>2142</v>
      </c>
      <c r="K2141" t="s">
        <v>1064</v>
      </c>
      <c r="L2141" s="124">
        <v>45719</v>
      </c>
    </row>
    <row r="2142" spans="1:12" x14ac:dyDescent="0.25">
      <c r="A2142">
        <v>2142</v>
      </c>
      <c r="B2142" t="s">
        <v>9988</v>
      </c>
      <c r="C2142" s="14" t="s">
        <v>2243</v>
      </c>
      <c r="D2142" t="s">
        <v>2244</v>
      </c>
      <c r="E2142">
        <v>73</v>
      </c>
      <c r="F2142">
        <f>SUMIFS('DAILY RECORDS'!$E$2:$E$19978,'DAILY RECORDS'!$B$2:$B$19978,C2142,'DAILY RECORDS'!$G$2:$G$19978,"INWARD")</f>
        <v>0</v>
      </c>
      <c r="G2142">
        <f>SUMIFS('DAILY RECORDS'!$E$2:$E$19978,'DAILY RECORDS'!$B$2:$B$19978,C2142,'DAILY RECORDS'!$G$2:$G$19978,"OUTWARD")</f>
        <v>0</v>
      </c>
      <c r="H2142">
        <f t="shared" si="33"/>
        <v>73</v>
      </c>
      <c r="I2142" t="s">
        <v>14</v>
      </c>
      <c r="J2142" t="s">
        <v>2142</v>
      </c>
      <c r="K2142" t="s">
        <v>912</v>
      </c>
      <c r="L2142" s="124">
        <v>45719</v>
      </c>
    </row>
    <row r="2143" spans="1:12" x14ac:dyDescent="0.25">
      <c r="A2143">
        <v>2143</v>
      </c>
      <c r="B2143" t="s">
        <v>9988</v>
      </c>
      <c r="C2143" s="14" t="s">
        <v>2239</v>
      </c>
      <c r="D2143" t="s">
        <v>2240</v>
      </c>
      <c r="E2143">
        <v>11</v>
      </c>
      <c r="F2143">
        <f>SUMIFS('DAILY RECORDS'!$E$2:$E$19978,'DAILY RECORDS'!$B$2:$B$19978,C2143,'DAILY RECORDS'!$G$2:$G$19978,"INWARD")</f>
        <v>50</v>
      </c>
      <c r="G2143">
        <f>SUMIFS('DAILY RECORDS'!$E$2:$E$19978,'DAILY RECORDS'!$B$2:$B$19978,C2143,'DAILY RECORDS'!$G$2:$G$19978,"OUTWARD")</f>
        <v>10</v>
      </c>
      <c r="H2143">
        <f t="shared" si="33"/>
        <v>51</v>
      </c>
      <c r="I2143" t="s">
        <v>14</v>
      </c>
      <c r="J2143" t="s">
        <v>2142</v>
      </c>
      <c r="K2143" t="s">
        <v>906</v>
      </c>
      <c r="L2143" s="124">
        <v>45719</v>
      </c>
    </row>
    <row r="2144" spans="1:12" x14ac:dyDescent="0.25">
      <c r="A2144">
        <v>2144</v>
      </c>
      <c r="B2144" t="s">
        <v>9988</v>
      </c>
      <c r="C2144" s="14" t="s">
        <v>2235</v>
      </c>
      <c r="D2144" t="s">
        <v>2236</v>
      </c>
      <c r="E2144">
        <v>16</v>
      </c>
      <c r="F2144">
        <f>SUMIFS('DAILY RECORDS'!$E$2:$E$19978,'DAILY RECORDS'!$B$2:$B$19978,C2144,'DAILY RECORDS'!$G$2:$G$19978,"INWARD")</f>
        <v>0</v>
      </c>
      <c r="G2144">
        <f>SUMIFS('DAILY RECORDS'!$E$2:$E$19978,'DAILY RECORDS'!$B$2:$B$19978,C2144,'DAILY RECORDS'!$G$2:$G$19978,"OUTWARD")</f>
        <v>0</v>
      </c>
      <c r="H2144">
        <f t="shared" si="33"/>
        <v>16</v>
      </c>
      <c r="I2144" t="s">
        <v>14</v>
      </c>
      <c r="J2144" t="s">
        <v>2142</v>
      </c>
      <c r="K2144" t="s">
        <v>903</v>
      </c>
      <c r="L2144" s="124">
        <v>45719</v>
      </c>
    </row>
    <row r="2145" spans="1:12" x14ac:dyDescent="0.25">
      <c r="A2145">
        <v>2145</v>
      </c>
      <c r="B2145" t="s">
        <v>9988</v>
      </c>
      <c r="C2145" s="14" t="s">
        <v>2231</v>
      </c>
      <c r="D2145" t="s">
        <v>2232</v>
      </c>
      <c r="E2145">
        <v>27</v>
      </c>
      <c r="F2145">
        <f>SUMIFS('DAILY RECORDS'!$E$2:$E$19978,'DAILY RECORDS'!$B$2:$B$19978,C2145,'DAILY RECORDS'!$G$2:$G$19978,"INWARD")</f>
        <v>0</v>
      </c>
      <c r="G2145">
        <f>SUMIFS('DAILY RECORDS'!$E$2:$E$19978,'DAILY RECORDS'!$B$2:$B$19978,C2145,'DAILY RECORDS'!$G$2:$G$19978,"OUTWARD")</f>
        <v>6</v>
      </c>
      <c r="H2145">
        <f t="shared" si="33"/>
        <v>21</v>
      </c>
      <c r="I2145" t="s">
        <v>14</v>
      </c>
      <c r="J2145" t="s">
        <v>2142</v>
      </c>
      <c r="K2145" t="s">
        <v>900</v>
      </c>
      <c r="L2145" s="124">
        <v>45719</v>
      </c>
    </row>
    <row r="2146" spans="1:12" x14ac:dyDescent="0.25">
      <c r="A2146">
        <v>2146</v>
      </c>
      <c r="B2146" t="s">
        <v>9988</v>
      </c>
      <c r="C2146" s="14" t="s">
        <v>2435</v>
      </c>
      <c r="D2146" t="s">
        <v>2434</v>
      </c>
      <c r="E2146">
        <v>1</v>
      </c>
      <c r="F2146">
        <f>SUMIFS('DAILY RECORDS'!$E$2:$E$19978,'DAILY RECORDS'!$B$2:$B$19978,C2146,'DAILY RECORDS'!$G$2:$G$19978,"INWARD")</f>
        <v>350</v>
      </c>
      <c r="G2146">
        <f>SUMIFS('DAILY RECORDS'!$E$2:$E$19978,'DAILY RECORDS'!$B$2:$B$19978,C2146,'DAILY RECORDS'!$G$2:$G$19978,"OUTWARD")</f>
        <v>252</v>
      </c>
      <c r="H2146">
        <f t="shared" si="33"/>
        <v>99</v>
      </c>
      <c r="I2146" t="s">
        <v>14</v>
      </c>
      <c r="J2146" t="s">
        <v>2142</v>
      </c>
      <c r="K2146" t="s">
        <v>61</v>
      </c>
      <c r="L2146" s="124">
        <v>45719</v>
      </c>
    </row>
    <row r="2147" spans="1:12" x14ac:dyDescent="0.25">
      <c r="A2147">
        <v>2147</v>
      </c>
      <c r="C2147" s="14" t="s">
        <v>8448</v>
      </c>
      <c r="D2147" t="s">
        <v>8448</v>
      </c>
      <c r="E2147">
        <v>116</v>
      </c>
      <c r="F2147">
        <f>SUMIFS('DAILY RECORDS'!$E$2:$E$19978,'DAILY RECORDS'!$B$2:$B$19978,C2147,'DAILY RECORDS'!$G$2:$G$19978,"INWARD")</f>
        <v>0</v>
      </c>
      <c r="G2147">
        <f>SUMIFS('DAILY RECORDS'!$E$2:$E$19978,'DAILY RECORDS'!$B$2:$B$19978,C2147,'DAILY RECORDS'!$G$2:$G$19978,"OUTWARD")</f>
        <v>0</v>
      </c>
      <c r="H2147">
        <f t="shared" si="33"/>
        <v>116</v>
      </c>
      <c r="I2147" t="s">
        <v>14</v>
      </c>
      <c r="J2147" t="s">
        <v>2142</v>
      </c>
      <c r="K2147" t="s">
        <v>764</v>
      </c>
      <c r="L2147" s="124">
        <v>45719</v>
      </c>
    </row>
    <row r="2148" spans="1:12" x14ac:dyDescent="0.25">
      <c r="A2148">
        <v>2148</v>
      </c>
      <c r="B2148" t="s">
        <v>9988</v>
      </c>
      <c r="C2148" s="14" t="s">
        <v>2267</v>
      </c>
      <c r="D2148" t="s">
        <v>2268</v>
      </c>
      <c r="E2148">
        <v>177</v>
      </c>
      <c r="F2148">
        <f>SUMIFS('DAILY RECORDS'!$E$2:$E$19978,'DAILY RECORDS'!$B$2:$B$19978,C2148,'DAILY RECORDS'!$G$2:$G$19978,"INWARD")</f>
        <v>5</v>
      </c>
      <c r="G2148">
        <f>SUMIFS('DAILY RECORDS'!$E$2:$E$19978,'DAILY RECORDS'!$B$2:$B$19978,C2148,'DAILY RECORDS'!$G$2:$G$19978,"OUTWARD")</f>
        <v>6</v>
      </c>
      <c r="H2148">
        <f t="shared" si="33"/>
        <v>176</v>
      </c>
      <c r="I2148" t="s">
        <v>14</v>
      </c>
      <c r="J2148" t="s">
        <v>2142</v>
      </c>
      <c r="K2148" t="s">
        <v>55</v>
      </c>
      <c r="L2148" s="124">
        <v>45719</v>
      </c>
    </row>
    <row r="2149" spans="1:12" x14ac:dyDescent="0.25">
      <c r="A2149">
        <v>2149</v>
      </c>
      <c r="B2149" t="s">
        <v>9988</v>
      </c>
      <c r="C2149" s="14" t="s">
        <v>4647</v>
      </c>
      <c r="D2149" t="s">
        <v>4648</v>
      </c>
      <c r="E2149">
        <v>0</v>
      </c>
      <c r="F2149">
        <f>SUMIFS('DAILY RECORDS'!$E$2:$E$19978,'DAILY RECORDS'!$B$2:$B$19978,C2149,'DAILY RECORDS'!$G$2:$G$19978,"INWARD")</f>
        <v>13</v>
      </c>
      <c r="G2149">
        <f>SUMIFS('DAILY RECORDS'!$E$2:$E$19978,'DAILY RECORDS'!$B$2:$B$19978,C2149,'DAILY RECORDS'!$G$2:$G$19978,"OUTWARD")</f>
        <v>0</v>
      </c>
      <c r="H2149">
        <f t="shared" si="33"/>
        <v>13</v>
      </c>
      <c r="I2149" t="s">
        <v>14</v>
      </c>
      <c r="J2149" t="s">
        <v>2142</v>
      </c>
      <c r="K2149" t="s">
        <v>1021</v>
      </c>
      <c r="L2149" s="124"/>
    </row>
    <row r="2150" spans="1:12" x14ac:dyDescent="0.25">
      <c r="A2150">
        <v>2150</v>
      </c>
      <c r="B2150" t="s">
        <v>9988</v>
      </c>
      <c r="C2150" s="14" t="s">
        <v>8531</v>
      </c>
      <c r="D2150" t="s">
        <v>2437</v>
      </c>
      <c r="E2150">
        <v>19</v>
      </c>
      <c r="F2150">
        <f>SUMIFS('DAILY RECORDS'!$E$2:$E$19978,'DAILY RECORDS'!$B$2:$B$19978,C2150,'DAILY RECORDS'!$G$2:$G$19978,"INWARD")</f>
        <v>0</v>
      </c>
      <c r="G2150">
        <f>SUMIFS('DAILY RECORDS'!$E$2:$E$19978,'DAILY RECORDS'!$B$2:$B$19978,C2150,'DAILY RECORDS'!$G$2:$G$19978,"OUTWARD")</f>
        <v>10</v>
      </c>
      <c r="H2150">
        <f t="shared" si="33"/>
        <v>9</v>
      </c>
      <c r="I2150" t="s">
        <v>25</v>
      </c>
      <c r="J2150" t="s">
        <v>2142</v>
      </c>
      <c r="K2150" t="s">
        <v>761</v>
      </c>
      <c r="L2150" s="124">
        <v>45719</v>
      </c>
    </row>
    <row r="2151" spans="1:12" x14ac:dyDescent="0.25">
      <c r="A2151">
        <v>2151</v>
      </c>
      <c r="B2151" t="s">
        <v>9988</v>
      </c>
      <c r="C2151" s="14" t="s">
        <v>10337</v>
      </c>
      <c r="D2151" t="s">
        <v>10338</v>
      </c>
      <c r="E2151">
        <v>0</v>
      </c>
      <c r="F2151">
        <f>SUMIFS('DAILY RECORDS'!$E$2:$E$19978,'DAILY RECORDS'!$B$2:$B$19978,C2151,'DAILY RECORDS'!$G$2:$G$19978,"INWARD")</f>
        <v>50</v>
      </c>
      <c r="G2151">
        <f>SUMIFS('DAILY RECORDS'!$E$2:$E$19978,'DAILY RECORDS'!$B$2:$B$19978,C2151,'DAILY RECORDS'!$G$2:$G$19978,"OUTWARD")</f>
        <v>10</v>
      </c>
      <c r="H2151">
        <f t="shared" si="33"/>
        <v>40</v>
      </c>
      <c r="I2151" t="s">
        <v>25</v>
      </c>
      <c r="J2151" t="s">
        <v>2142</v>
      </c>
      <c r="K2151" t="s">
        <v>1017</v>
      </c>
      <c r="L2151" s="124">
        <v>45775</v>
      </c>
    </row>
    <row r="2152" spans="1:12" x14ac:dyDescent="0.25">
      <c r="A2152">
        <v>2152</v>
      </c>
      <c r="B2152" t="s">
        <v>9988</v>
      </c>
      <c r="C2152" s="14" t="s">
        <v>2266</v>
      </c>
      <c r="D2152" t="s">
        <v>651</v>
      </c>
      <c r="E2152">
        <v>13</v>
      </c>
      <c r="F2152">
        <f>SUMIFS('DAILY RECORDS'!$E$2:$E$19978,'DAILY RECORDS'!$B$2:$B$19978,C2152,'DAILY RECORDS'!$G$2:$G$19978,"INWARD")</f>
        <v>0</v>
      </c>
      <c r="G2152">
        <f>SUMIFS('DAILY RECORDS'!$E$2:$E$19978,'DAILY RECORDS'!$B$2:$B$19978,C2152,'DAILY RECORDS'!$G$2:$G$19978,"OUTWARD")</f>
        <v>5</v>
      </c>
      <c r="H2152">
        <f t="shared" si="33"/>
        <v>8</v>
      </c>
      <c r="I2152" t="s">
        <v>14</v>
      </c>
      <c r="J2152" t="s">
        <v>2142</v>
      </c>
      <c r="K2152" t="s">
        <v>1009</v>
      </c>
      <c r="L2152" s="124">
        <v>45719</v>
      </c>
    </row>
    <row r="2153" spans="1:12" x14ac:dyDescent="0.25">
      <c r="A2153">
        <v>2153</v>
      </c>
      <c r="B2153" t="s">
        <v>9988</v>
      </c>
      <c r="C2153" s="14" t="s">
        <v>2952</v>
      </c>
      <c r="D2153" t="s">
        <v>2953</v>
      </c>
      <c r="E2153">
        <v>0</v>
      </c>
      <c r="F2153">
        <f>SUMIFS('DAILY RECORDS'!$E$2:$E$19978,'DAILY RECORDS'!$B$2:$B$19978,C2153,'DAILY RECORDS'!$G$2:$G$19978,"INWARD")</f>
        <v>13</v>
      </c>
      <c r="G2153">
        <f>SUMIFS('DAILY RECORDS'!$E$2:$E$19978,'DAILY RECORDS'!$B$2:$B$19978,C2153,'DAILY RECORDS'!$G$2:$G$19978,"OUTWARD")</f>
        <v>12</v>
      </c>
      <c r="H2153">
        <f t="shared" si="33"/>
        <v>1</v>
      </c>
      <c r="I2153" t="s">
        <v>14</v>
      </c>
      <c r="J2153" t="s">
        <v>2142</v>
      </c>
      <c r="K2153" t="s">
        <v>1012</v>
      </c>
      <c r="L2153" s="124"/>
    </row>
    <row r="2154" spans="1:12" x14ac:dyDescent="0.25">
      <c r="A2154">
        <v>2154</v>
      </c>
      <c r="B2154" t="s">
        <v>9988</v>
      </c>
      <c r="C2154" s="14" t="s">
        <v>2265</v>
      </c>
      <c r="D2154" t="s">
        <v>8447</v>
      </c>
      <c r="E2154">
        <v>25</v>
      </c>
      <c r="F2154">
        <f>SUMIFS('DAILY RECORDS'!$E$2:$E$19978,'DAILY RECORDS'!$B$2:$B$19978,C2154,'DAILY RECORDS'!$G$2:$G$19978,"INWARD")</f>
        <v>2</v>
      </c>
      <c r="G2154">
        <f>SUMIFS('DAILY RECORDS'!$E$2:$E$19978,'DAILY RECORDS'!$B$2:$B$19978,C2154,'DAILY RECORDS'!$G$2:$G$19978,"OUTWARD")</f>
        <v>5</v>
      </c>
      <c r="H2154">
        <f t="shared" si="33"/>
        <v>22</v>
      </c>
      <c r="I2154" t="s">
        <v>14</v>
      </c>
      <c r="J2154" t="s">
        <v>2142</v>
      </c>
      <c r="K2154" t="s">
        <v>1006</v>
      </c>
      <c r="L2154" s="124">
        <v>45719</v>
      </c>
    </row>
    <row r="2155" spans="1:12" x14ac:dyDescent="0.25">
      <c r="A2155">
        <v>2155</v>
      </c>
      <c r="B2155" t="s">
        <v>9988</v>
      </c>
      <c r="C2155" s="14" t="s">
        <v>2287</v>
      </c>
      <c r="D2155" t="s">
        <v>2288</v>
      </c>
      <c r="E2155">
        <v>31</v>
      </c>
      <c r="F2155">
        <f>SUMIFS('DAILY RECORDS'!$E$2:$E$19978,'DAILY RECORDS'!$B$2:$B$19978,C2155,'DAILY RECORDS'!$G$2:$G$19978,"INWARD")</f>
        <v>0</v>
      </c>
      <c r="G2155">
        <f>SUMIFS('DAILY RECORDS'!$E$2:$E$19978,'DAILY RECORDS'!$B$2:$B$19978,C2155,'DAILY RECORDS'!$G$2:$G$19978,"OUTWARD")</f>
        <v>2</v>
      </c>
      <c r="H2155">
        <f t="shared" si="33"/>
        <v>29</v>
      </c>
      <c r="I2155" t="s">
        <v>14</v>
      </c>
      <c r="J2155" t="s">
        <v>2142</v>
      </c>
      <c r="K2155" t="s">
        <v>753</v>
      </c>
      <c r="L2155" s="124">
        <v>45719</v>
      </c>
    </row>
    <row r="2156" spans="1:12" x14ac:dyDescent="0.25">
      <c r="A2156">
        <v>2156</v>
      </c>
      <c r="B2156" t="s">
        <v>9988</v>
      </c>
      <c r="C2156" s="14" t="s">
        <v>2201</v>
      </c>
      <c r="D2156" t="s">
        <v>2202</v>
      </c>
      <c r="E2156">
        <v>8</v>
      </c>
      <c r="F2156">
        <f>SUMIFS('DAILY RECORDS'!$E$2:$E$19978,'DAILY RECORDS'!$B$2:$B$19978,C2156,'DAILY RECORDS'!$G$2:$G$19978,"INWARD")</f>
        <v>0</v>
      </c>
      <c r="G2156">
        <f>SUMIFS('DAILY RECORDS'!$E$2:$E$19978,'DAILY RECORDS'!$B$2:$B$19978,C2156,'DAILY RECORDS'!$G$2:$G$19978,"OUTWARD")</f>
        <v>0</v>
      </c>
      <c r="H2156">
        <f t="shared" si="33"/>
        <v>8</v>
      </c>
      <c r="I2156" t="s">
        <v>14</v>
      </c>
      <c r="J2156" t="s">
        <v>2142</v>
      </c>
      <c r="K2156" t="s">
        <v>58</v>
      </c>
      <c r="L2156" s="124">
        <v>45719</v>
      </c>
    </row>
    <row r="2157" spans="1:12" x14ac:dyDescent="0.25">
      <c r="A2157">
        <v>2157</v>
      </c>
      <c r="B2157" t="s">
        <v>9988</v>
      </c>
      <c r="C2157" s="14" t="s">
        <v>2199</v>
      </c>
      <c r="D2157" t="s">
        <v>2200</v>
      </c>
      <c r="E2157">
        <v>5</v>
      </c>
      <c r="F2157">
        <f>SUMIFS('DAILY RECORDS'!$E$2:$E$19978,'DAILY RECORDS'!$B$2:$B$19978,C2157,'DAILY RECORDS'!$G$2:$G$19978,"INWARD")</f>
        <v>0</v>
      </c>
      <c r="G2157">
        <f>SUMIFS('DAILY RECORDS'!$E$2:$E$19978,'DAILY RECORDS'!$B$2:$B$19978,C2157,'DAILY RECORDS'!$G$2:$G$19978,"OUTWARD")</f>
        <v>5</v>
      </c>
      <c r="H2157">
        <f t="shared" si="33"/>
        <v>0</v>
      </c>
      <c r="I2157" t="s">
        <v>14</v>
      </c>
      <c r="J2157" t="s">
        <v>2142</v>
      </c>
      <c r="K2157" t="s">
        <v>736</v>
      </c>
      <c r="L2157" s="124">
        <v>45719</v>
      </c>
    </row>
    <row r="2158" spans="1:12" x14ac:dyDescent="0.25">
      <c r="A2158">
        <v>2158</v>
      </c>
      <c r="B2158" t="s">
        <v>9988</v>
      </c>
      <c r="C2158" s="14" t="s">
        <v>2197</v>
      </c>
      <c r="D2158" t="s">
        <v>2198</v>
      </c>
      <c r="E2158">
        <v>19</v>
      </c>
      <c r="F2158">
        <f>SUMIFS('DAILY RECORDS'!$E$2:$E$19978,'DAILY RECORDS'!$B$2:$B$19978,C2158,'DAILY RECORDS'!$G$2:$G$19978,"INWARD")</f>
        <v>0</v>
      </c>
      <c r="G2158">
        <f>SUMIFS('DAILY RECORDS'!$E$2:$E$19978,'DAILY RECORDS'!$B$2:$B$19978,C2158,'DAILY RECORDS'!$G$2:$G$19978,"OUTWARD")</f>
        <v>10</v>
      </c>
      <c r="H2158">
        <f t="shared" si="33"/>
        <v>9</v>
      </c>
      <c r="I2158" t="s">
        <v>14</v>
      </c>
      <c r="J2158" t="s">
        <v>2142</v>
      </c>
      <c r="K2158" t="s">
        <v>730</v>
      </c>
      <c r="L2158" s="124">
        <v>45719</v>
      </c>
    </row>
    <row r="2159" spans="1:12" x14ac:dyDescent="0.25">
      <c r="A2159">
        <v>2159</v>
      </c>
      <c r="B2159" t="s">
        <v>9988</v>
      </c>
      <c r="C2159" s="14" t="s">
        <v>2195</v>
      </c>
      <c r="D2159" t="s">
        <v>2196</v>
      </c>
      <c r="E2159">
        <v>23</v>
      </c>
      <c r="F2159">
        <f>SUMIFS('DAILY RECORDS'!$E$2:$E$19978,'DAILY RECORDS'!$B$2:$B$19978,C2159,'DAILY RECORDS'!$G$2:$G$19978,"INWARD")</f>
        <v>0</v>
      </c>
      <c r="G2159">
        <f>SUMIFS('DAILY RECORDS'!$E$2:$E$19978,'DAILY RECORDS'!$B$2:$B$19978,C2159,'DAILY RECORDS'!$G$2:$G$19978,"OUTWARD")</f>
        <v>10</v>
      </c>
      <c r="H2159">
        <f t="shared" si="33"/>
        <v>13</v>
      </c>
      <c r="I2159" t="s">
        <v>14</v>
      </c>
      <c r="J2159" t="s">
        <v>2142</v>
      </c>
      <c r="K2159" t="s">
        <v>1047</v>
      </c>
      <c r="L2159" s="124">
        <v>45719</v>
      </c>
    </row>
    <row r="2160" spans="1:12" x14ac:dyDescent="0.25">
      <c r="A2160">
        <v>2160</v>
      </c>
      <c r="B2160" t="s">
        <v>9988</v>
      </c>
      <c r="C2160" s="14" t="s">
        <v>2183</v>
      </c>
      <c r="D2160" t="s">
        <v>2184</v>
      </c>
      <c r="E2160">
        <v>10</v>
      </c>
      <c r="F2160">
        <f>SUMIFS('DAILY RECORDS'!$E$2:$E$19978,'DAILY RECORDS'!$B$2:$B$19978,C2160,'DAILY RECORDS'!$G$2:$G$19978,"INWARD")</f>
        <v>0</v>
      </c>
      <c r="G2160">
        <f>SUMIFS('DAILY RECORDS'!$E$2:$E$19978,'DAILY RECORDS'!$B$2:$B$19978,C2160,'DAILY RECORDS'!$G$2:$G$19978,"OUTWARD")</f>
        <v>0</v>
      </c>
      <c r="H2160">
        <f t="shared" si="33"/>
        <v>10</v>
      </c>
      <c r="I2160" t="s">
        <v>14</v>
      </c>
      <c r="J2160" t="s">
        <v>2142</v>
      </c>
      <c r="K2160" t="s">
        <v>1039</v>
      </c>
      <c r="L2160" s="124">
        <v>45719</v>
      </c>
    </row>
    <row r="2161" spans="1:12" x14ac:dyDescent="0.25">
      <c r="A2161">
        <v>2161</v>
      </c>
      <c r="B2161" t="s">
        <v>9988</v>
      </c>
      <c r="C2161" s="14" t="s">
        <v>2251</v>
      </c>
      <c r="D2161" t="s">
        <v>2252</v>
      </c>
      <c r="E2161">
        <v>43</v>
      </c>
      <c r="F2161">
        <f>SUMIFS('DAILY RECORDS'!$E$2:$E$19978,'DAILY RECORDS'!$B$2:$B$19978,C2161,'DAILY RECORDS'!$G$2:$G$19978,"INWARD")</f>
        <v>0</v>
      </c>
      <c r="G2161">
        <f>SUMIFS('DAILY RECORDS'!$E$2:$E$19978,'DAILY RECORDS'!$B$2:$B$19978,C2161,'DAILY RECORDS'!$G$2:$G$19978,"OUTWARD")</f>
        <v>0</v>
      </c>
      <c r="H2161">
        <f t="shared" si="33"/>
        <v>43</v>
      </c>
      <c r="I2161" t="s">
        <v>14</v>
      </c>
      <c r="J2161" t="s">
        <v>2142</v>
      </c>
      <c r="K2161" t="s">
        <v>1036</v>
      </c>
      <c r="L2161" s="124">
        <v>45719</v>
      </c>
    </row>
    <row r="2162" spans="1:12" x14ac:dyDescent="0.25">
      <c r="A2162">
        <v>2162</v>
      </c>
      <c r="B2162" t="s">
        <v>9988</v>
      </c>
      <c r="C2162" s="14" t="s">
        <v>2207</v>
      </c>
      <c r="D2162" t="s">
        <v>2208</v>
      </c>
      <c r="E2162">
        <v>6</v>
      </c>
      <c r="F2162">
        <f>SUMIFS('DAILY RECORDS'!$E$2:$E$19978,'DAILY RECORDS'!$B$2:$B$19978,C2162,'DAILY RECORDS'!$G$2:$G$19978,"INWARD")</f>
        <v>0</v>
      </c>
      <c r="G2162">
        <f>SUMIFS('DAILY RECORDS'!$E$2:$E$19978,'DAILY RECORDS'!$B$2:$B$19978,C2162,'DAILY RECORDS'!$G$2:$G$19978,"OUTWARD")</f>
        <v>4</v>
      </c>
      <c r="H2162">
        <f t="shared" si="33"/>
        <v>2</v>
      </c>
      <c r="I2162" t="s">
        <v>14</v>
      </c>
      <c r="J2162" t="s">
        <v>2142</v>
      </c>
      <c r="K2162" t="s">
        <v>253</v>
      </c>
      <c r="L2162" s="124">
        <v>45719</v>
      </c>
    </row>
    <row r="2163" spans="1:12" x14ac:dyDescent="0.25">
      <c r="A2163">
        <v>2163</v>
      </c>
      <c r="B2163" t="s">
        <v>9988</v>
      </c>
      <c r="C2163" s="14" t="s">
        <v>2213</v>
      </c>
      <c r="D2163" t="s">
        <v>2214</v>
      </c>
      <c r="E2163">
        <v>25</v>
      </c>
      <c r="F2163">
        <f>SUMIFS('DAILY RECORDS'!$E$2:$E$19978,'DAILY RECORDS'!$B$2:$B$19978,C2163,'DAILY RECORDS'!$G$2:$G$19978,"INWARD")</f>
        <v>0</v>
      </c>
      <c r="G2163">
        <f>SUMIFS('DAILY RECORDS'!$E$2:$E$19978,'DAILY RECORDS'!$B$2:$B$19978,C2163,'DAILY RECORDS'!$G$2:$G$19978,"OUTWARD")</f>
        <v>0</v>
      </c>
      <c r="H2163">
        <f t="shared" si="33"/>
        <v>25</v>
      </c>
      <c r="I2163" t="s">
        <v>14</v>
      </c>
      <c r="J2163" t="s">
        <v>2142</v>
      </c>
      <c r="K2163" t="s">
        <v>814</v>
      </c>
      <c r="L2163" s="124">
        <v>45719</v>
      </c>
    </row>
    <row r="2164" spans="1:12" x14ac:dyDescent="0.25">
      <c r="A2164">
        <v>2164</v>
      </c>
      <c r="B2164" t="s">
        <v>9988</v>
      </c>
      <c r="C2164" s="14" t="s">
        <v>2211</v>
      </c>
      <c r="D2164" t="s">
        <v>2212</v>
      </c>
      <c r="E2164">
        <v>18</v>
      </c>
      <c r="F2164">
        <f>SUMIFS('DAILY RECORDS'!$E$2:$E$19978,'DAILY RECORDS'!$B$2:$B$19978,C2164,'DAILY RECORDS'!$G$2:$G$19978,"INWARD")</f>
        <v>0</v>
      </c>
      <c r="G2164">
        <f>SUMIFS('DAILY RECORDS'!$E$2:$E$19978,'DAILY RECORDS'!$B$2:$B$19978,C2164,'DAILY RECORDS'!$G$2:$G$19978,"OUTWARD")</f>
        <v>3</v>
      </c>
      <c r="H2164">
        <f t="shared" si="33"/>
        <v>15</v>
      </c>
      <c r="I2164" t="s">
        <v>14</v>
      </c>
      <c r="J2164" t="s">
        <v>2142</v>
      </c>
      <c r="K2164" t="s">
        <v>62</v>
      </c>
      <c r="L2164" s="124">
        <v>45719</v>
      </c>
    </row>
    <row r="2165" spans="1:12" x14ac:dyDescent="0.25">
      <c r="A2165">
        <v>2165</v>
      </c>
      <c r="B2165" t="s">
        <v>9988</v>
      </c>
      <c r="C2165" s="14" t="s">
        <v>2209</v>
      </c>
      <c r="D2165" t="s">
        <v>2210</v>
      </c>
      <c r="E2165">
        <v>16</v>
      </c>
      <c r="F2165">
        <f>SUMIFS('DAILY RECORDS'!$E$2:$E$19978,'DAILY RECORDS'!$B$2:$B$19978,C2165,'DAILY RECORDS'!$G$2:$G$19978,"INWARD")</f>
        <v>30</v>
      </c>
      <c r="G2165">
        <f>SUMIFS('DAILY RECORDS'!$E$2:$E$19978,'DAILY RECORDS'!$B$2:$B$19978,C2165,'DAILY RECORDS'!$G$2:$G$19978,"OUTWARD")</f>
        <v>9</v>
      </c>
      <c r="H2165">
        <f t="shared" si="33"/>
        <v>37</v>
      </c>
      <c r="I2165" t="s">
        <v>14</v>
      </c>
      <c r="J2165" t="s">
        <v>2142</v>
      </c>
      <c r="K2165" t="s">
        <v>144</v>
      </c>
      <c r="L2165" s="124">
        <v>45719</v>
      </c>
    </row>
    <row r="2166" spans="1:12" x14ac:dyDescent="0.25">
      <c r="A2166">
        <v>2166</v>
      </c>
      <c r="B2166" t="s">
        <v>9988</v>
      </c>
      <c r="C2166" s="14" t="s">
        <v>2193</v>
      </c>
      <c r="D2166" t="s">
        <v>2194</v>
      </c>
      <c r="E2166">
        <v>8</v>
      </c>
      <c r="F2166">
        <f>SUMIFS('DAILY RECORDS'!$E$2:$E$19978,'DAILY RECORDS'!$B$2:$B$19978,C2166,'DAILY RECORDS'!$G$2:$G$19978,"INWARD")</f>
        <v>0</v>
      </c>
      <c r="G2166">
        <f>SUMIFS('DAILY RECORDS'!$E$2:$E$19978,'DAILY RECORDS'!$B$2:$B$19978,C2166,'DAILY RECORDS'!$G$2:$G$19978,"OUTWARD")</f>
        <v>0</v>
      </c>
      <c r="H2166">
        <f t="shared" si="33"/>
        <v>8</v>
      </c>
      <c r="I2166" t="s">
        <v>14</v>
      </c>
      <c r="J2166" t="s">
        <v>2142</v>
      </c>
      <c r="K2166" t="s">
        <v>797</v>
      </c>
      <c r="L2166" s="124">
        <v>45719</v>
      </c>
    </row>
    <row r="2167" spans="1:12" x14ac:dyDescent="0.25">
      <c r="A2167">
        <v>2167</v>
      </c>
      <c r="B2167" t="s">
        <v>9988</v>
      </c>
      <c r="C2167" s="14" t="s">
        <v>2203</v>
      </c>
      <c r="D2167" t="s">
        <v>2204</v>
      </c>
      <c r="E2167">
        <v>2</v>
      </c>
      <c r="F2167">
        <f>SUMIFS('DAILY RECORDS'!$E$2:$E$19978,'DAILY RECORDS'!$B$2:$B$19978,C2167,'DAILY RECORDS'!$G$2:$G$19978,"INWARD")</f>
        <v>3</v>
      </c>
      <c r="G2167">
        <f>SUMIFS('DAILY RECORDS'!$E$2:$E$19978,'DAILY RECORDS'!$B$2:$B$19978,C2167,'DAILY RECORDS'!$G$2:$G$19978,"OUTWARD")</f>
        <v>0</v>
      </c>
      <c r="H2167">
        <f t="shared" si="33"/>
        <v>5</v>
      </c>
      <c r="I2167" t="s">
        <v>14</v>
      </c>
      <c r="J2167" t="s">
        <v>2142</v>
      </c>
      <c r="K2167" t="s">
        <v>799</v>
      </c>
      <c r="L2167" s="124">
        <v>45719</v>
      </c>
    </row>
    <row r="2168" spans="1:12" x14ac:dyDescent="0.25">
      <c r="A2168">
        <v>2168</v>
      </c>
      <c r="B2168" t="s">
        <v>9988</v>
      </c>
      <c r="C2168" s="14" t="s">
        <v>2205</v>
      </c>
      <c r="D2168" t="s">
        <v>2206</v>
      </c>
      <c r="E2168">
        <v>5</v>
      </c>
      <c r="F2168">
        <f>SUMIFS('DAILY RECORDS'!$E$2:$E$19978,'DAILY RECORDS'!$B$2:$B$19978,C2168,'DAILY RECORDS'!$G$2:$G$19978,"INWARD")</f>
        <v>54</v>
      </c>
      <c r="G2168">
        <f>SUMIFS('DAILY RECORDS'!$E$2:$E$19978,'DAILY RECORDS'!$B$2:$B$19978,C2168,'DAILY RECORDS'!$G$2:$G$19978,"OUTWARD")</f>
        <v>4</v>
      </c>
      <c r="H2168">
        <f t="shared" si="33"/>
        <v>55</v>
      </c>
      <c r="I2168" t="s">
        <v>14</v>
      </c>
      <c r="J2168" t="s">
        <v>2142</v>
      </c>
      <c r="K2168" t="s">
        <v>8396</v>
      </c>
      <c r="L2168" s="124">
        <v>45719</v>
      </c>
    </row>
    <row r="2169" spans="1:12" x14ac:dyDescent="0.25">
      <c r="A2169">
        <v>2169</v>
      </c>
      <c r="B2169" t="s">
        <v>9988</v>
      </c>
      <c r="C2169" s="14" t="s">
        <v>2189</v>
      </c>
      <c r="D2169" t="s">
        <v>2190</v>
      </c>
      <c r="E2169">
        <v>54</v>
      </c>
      <c r="F2169">
        <f>SUMIFS('DAILY RECORDS'!$E$2:$E$19978,'DAILY RECORDS'!$B$2:$B$19978,C2169,'DAILY RECORDS'!$G$2:$G$19978,"INWARD")</f>
        <v>0</v>
      </c>
      <c r="G2169">
        <f>SUMIFS('DAILY RECORDS'!$E$2:$E$19978,'DAILY RECORDS'!$B$2:$B$19978,C2169,'DAILY RECORDS'!$G$2:$G$19978,"OUTWARD")</f>
        <v>10</v>
      </c>
      <c r="H2169">
        <f t="shared" si="33"/>
        <v>44</v>
      </c>
      <c r="I2169" t="s">
        <v>25</v>
      </c>
      <c r="J2169" t="s">
        <v>2142</v>
      </c>
      <c r="K2169" t="s">
        <v>1095</v>
      </c>
      <c r="L2169" s="124">
        <v>45719</v>
      </c>
    </row>
    <row r="2170" spans="1:12" x14ac:dyDescent="0.25">
      <c r="A2170">
        <v>2170</v>
      </c>
      <c r="B2170" t="s">
        <v>9988</v>
      </c>
      <c r="C2170" s="14" t="s">
        <v>2191</v>
      </c>
      <c r="D2170" t="s">
        <v>2192</v>
      </c>
      <c r="E2170">
        <v>18</v>
      </c>
      <c r="F2170">
        <f>SUMIFS('DAILY RECORDS'!$E$2:$E$19978,'DAILY RECORDS'!$B$2:$B$19978,C2170,'DAILY RECORDS'!$G$2:$G$19978,"INWARD")</f>
        <v>100</v>
      </c>
      <c r="G2170">
        <f>SUMIFS('DAILY RECORDS'!$E$2:$E$19978,'DAILY RECORDS'!$B$2:$B$19978,C2170,'DAILY RECORDS'!$G$2:$G$19978,"OUTWARD")</f>
        <v>17</v>
      </c>
      <c r="H2170">
        <f t="shared" si="33"/>
        <v>101</v>
      </c>
      <c r="I2170" t="s">
        <v>25</v>
      </c>
      <c r="J2170" t="s">
        <v>2142</v>
      </c>
      <c r="K2170" t="s">
        <v>1585</v>
      </c>
      <c r="L2170" s="124">
        <v>45719</v>
      </c>
    </row>
    <row r="2171" spans="1:12" x14ac:dyDescent="0.25">
      <c r="A2171">
        <v>2171</v>
      </c>
      <c r="B2171" t="s">
        <v>9988</v>
      </c>
      <c r="C2171" s="14" t="s">
        <v>2185</v>
      </c>
      <c r="D2171" t="s">
        <v>2186</v>
      </c>
      <c r="E2171">
        <v>20</v>
      </c>
      <c r="F2171">
        <f>SUMIFS('DAILY RECORDS'!$E$2:$E$19978,'DAILY RECORDS'!$B$2:$B$19978,C2171,'DAILY RECORDS'!$G$2:$G$19978,"INWARD")</f>
        <v>0</v>
      </c>
      <c r="G2171">
        <f>SUMIFS('DAILY RECORDS'!$E$2:$E$19978,'DAILY RECORDS'!$B$2:$B$19978,C2171,'DAILY RECORDS'!$G$2:$G$19978,"OUTWARD")</f>
        <v>0</v>
      </c>
      <c r="H2171">
        <f t="shared" si="33"/>
        <v>20</v>
      </c>
      <c r="I2171" t="s">
        <v>25</v>
      </c>
      <c r="J2171" t="s">
        <v>2142</v>
      </c>
      <c r="K2171" t="s">
        <v>1098</v>
      </c>
      <c r="L2171" s="124">
        <v>45719</v>
      </c>
    </row>
    <row r="2172" spans="1:12" x14ac:dyDescent="0.25">
      <c r="A2172">
        <v>2172</v>
      </c>
      <c r="B2172" t="s">
        <v>9988</v>
      </c>
      <c r="C2172" s="14" t="s">
        <v>2187</v>
      </c>
      <c r="D2172" t="s">
        <v>2188</v>
      </c>
      <c r="E2172">
        <v>0</v>
      </c>
      <c r="F2172">
        <f>SUMIFS('DAILY RECORDS'!$E$2:$E$19978,'DAILY RECORDS'!$B$2:$B$19978,C2172,'DAILY RECORDS'!$G$2:$G$19978,"INWARD")</f>
        <v>0</v>
      </c>
      <c r="G2172">
        <f>SUMIFS('DAILY RECORDS'!$E$2:$E$19978,'DAILY RECORDS'!$B$2:$B$19978,C2172,'DAILY RECORDS'!$G$2:$G$19978,"OUTWARD")</f>
        <v>4</v>
      </c>
      <c r="H2172">
        <f t="shared" si="33"/>
        <v>-4</v>
      </c>
      <c r="I2172" t="s">
        <v>14</v>
      </c>
      <c r="J2172" t="s">
        <v>2142</v>
      </c>
      <c r="K2172" t="s">
        <v>1576</v>
      </c>
      <c r="L2172" s="124">
        <v>45719</v>
      </c>
    </row>
    <row r="2173" spans="1:12" x14ac:dyDescent="0.25">
      <c r="A2173">
        <v>2173</v>
      </c>
      <c r="B2173" t="s">
        <v>9988</v>
      </c>
      <c r="C2173" s="14" t="s">
        <v>3266</v>
      </c>
      <c r="D2173" t="s">
        <v>3267</v>
      </c>
      <c r="E2173">
        <v>0</v>
      </c>
      <c r="F2173">
        <f>SUMIFS('DAILY RECORDS'!$E$2:$E$19978,'DAILY RECORDS'!$B$2:$B$19978,C2173,'DAILY RECORDS'!$G$2:$G$19978,"INWARD")</f>
        <v>30</v>
      </c>
      <c r="G2173">
        <f>SUMIFS('DAILY RECORDS'!$E$2:$E$19978,'DAILY RECORDS'!$B$2:$B$19978,C2173,'DAILY RECORDS'!$G$2:$G$19978,"OUTWARD")</f>
        <v>0</v>
      </c>
      <c r="H2173">
        <f t="shared" si="33"/>
        <v>30</v>
      </c>
      <c r="I2173" t="s">
        <v>14</v>
      </c>
      <c r="J2173" t="s">
        <v>2142</v>
      </c>
      <c r="K2173" t="s">
        <v>1437</v>
      </c>
      <c r="L2173" s="124"/>
    </row>
    <row r="2174" spans="1:12" x14ac:dyDescent="0.25">
      <c r="A2174">
        <v>2174</v>
      </c>
      <c r="B2174" t="s">
        <v>9988</v>
      </c>
      <c r="C2174" s="14" t="s">
        <v>3268</v>
      </c>
      <c r="D2174" t="s">
        <v>3269</v>
      </c>
      <c r="E2174">
        <v>0</v>
      </c>
      <c r="F2174">
        <f>SUMIFS('DAILY RECORDS'!$E$2:$E$19978,'DAILY RECORDS'!$B$2:$B$19978,C2174,'DAILY RECORDS'!$G$2:$G$19978,"INWARD")</f>
        <v>30</v>
      </c>
      <c r="G2174">
        <f>SUMIFS('DAILY RECORDS'!$E$2:$E$19978,'DAILY RECORDS'!$B$2:$B$19978,C2174,'DAILY RECORDS'!$G$2:$G$19978,"OUTWARD")</f>
        <v>0</v>
      </c>
      <c r="H2174">
        <f t="shared" si="33"/>
        <v>30</v>
      </c>
      <c r="I2174" t="s">
        <v>14</v>
      </c>
      <c r="J2174" t="s">
        <v>2142</v>
      </c>
      <c r="K2174" t="s">
        <v>1440</v>
      </c>
      <c r="L2174" s="124"/>
    </row>
    <row r="2175" spans="1:12" x14ac:dyDescent="0.25">
      <c r="A2175">
        <v>2175</v>
      </c>
      <c r="B2175" t="s">
        <v>9988</v>
      </c>
      <c r="C2175" s="14" t="s">
        <v>2167</v>
      </c>
      <c r="D2175" t="s">
        <v>2168</v>
      </c>
      <c r="E2175">
        <v>196</v>
      </c>
      <c r="F2175">
        <f>SUMIFS('DAILY RECORDS'!$E$2:$E$19978,'DAILY RECORDS'!$B$2:$B$19978,C2175,'DAILY RECORDS'!$G$2:$G$19978,"INWARD")</f>
        <v>0</v>
      </c>
      <c r="G2175">
        <f>SUMIFS('DAILY RECORDS'!$E$2:$E$19978,'DAILY RECORDS'!$B$2:$B$19978,C2175,'DAILY RECORDS'!$G$2:$G$19978,"OUTWARD")</f>
        <v>15</v>
      </c>
      <c r="H2175">
        <f t="shared" si="33"/>
        <v>181</v>
      </c>
      <c r="I2175" t="s">
        <v>14</v>
      </c>
      <c r="J2175" t="s">
        <v>2142</v>
      </c>
      <c r="K2175" t="s">
        <v>102</v>
      </c>
      <c r="L2175" s="124">
        <v>45719</v>
      </c>
    </row>
    <row r="2176" spans="1:12" x14ac:dyDescent="0.25">
      <c r="A2176">
        <v>2176</v>
      </c>
      <c r="B2176" t="s">
        <v>9988</v>
      </c>
      <c r="C2176" s="14" t="s">
        <v>2165</v>
      </c>
      <c r="D2176" t="s">
        <v>2166</v>
      </c>
      <c r="E2176">
        <v>67</v>
      </c>
      <c r="F2176">
        <f>SUMIFS('DAILY RECORDS'!$E$2:$E$19978,'DAILY RECORDS'!$B$2:$B$19978,C2176,'DAILY RECORDS'!$G$2:$G$19978,"INWARD")</f>
        <v>603</v>
      </c>
      <c r="G2176">
        <f>SUMIFS('DAILY RECORDS'!$E$2:$E$19978,'DAILY RECORDS'!$B$2:$B$19978,C2176,'DAILY RECORDS'!$G$2:$G$19978,"OUTWARD")</f>
        <v>181</v>
      </c>
      <c r="H2176">
        <f t="shared" si="33"/>
        <v>489</v>
      </c>
      <c r="I2176" t="s">
        <v>14</v>
      </c>
      <c r="J2176" t="s">
        <v>2142</v>
      </c>
      <c r="K2176" t="s">
        <v>65</v>
      </c>
      <c r="L2176" s="124">
        <v>45719</v>
      </c>
    </row>
    <row r="2177" spans="1:12" x14ac:dyDescent="0.25">
      <c r="A2177">
        <v>2177</v>
      </c>
      <c r="B2177" t="s">
        <v>9988</v>
      </c>
      <c r="C2177" s="14" t="s">
        <v>2163</v>
      </c>
      <c r="D2177" t="s">
        <v>2164</v>
      </c>
      <c r="E2177">
        <v>195</v>
      </c>
      <c r="F2177">
        <f>SUMIFS('DAILY RECORDS'!$E$2:$E$19978,'DAILY RECORDS'!$B$2:$B$19978,C2177,'DAILY RECORDS'!$G$2:$G$19978,"INWARD")</f>
        <v>0</v>
      </c>
      <c r="G2177">
        <f>SUMIFS('DAILY RECORDS'!$E$2:$E$19978,'DAILY RECORDS'!$B$2:$B$19978,C2177,'DAILY RECORDS'!$G$2:$G$19978,"OUTWARD")</f>
        <v>15</v>
      </c>
      <c r="H2177">
        <f t="shared" si="33"/>
        <v>180</v>
      </c>
      <c r="I2177" t="s">
        <v>14</v>
      </c>
      <c r="J2177" t="s">
        <v>2142</v>
      </c>
      <c r="K2177" t="s">
        <v>92</v>
      </c>
      <c r="L2177" s="124">
        <v>45719</v>
      </c>
    </row>
    <row r="2178" spans="1:12" x14ac:dyDescent="0.25">
      <c r="A2178">
        <v>2178</v>
      </c>
      <c r="B2178" t="s">
        <v>9988</v>
      </c>
      <c r="C2178" s="14" t="s">
        <v>2225</v>
      </c>
      <c r="D2178" t="s">
        <v>2226</v>
      </c>
      <c r="E2178">
        <v>30</v>
      </c>
      <c r="F2178">
        <f>SUMIFS('DAILY RECORDS'!$E$2:$E$19978,'DAILY RECORDS'!$B$2:$B$19978,C2178,'DAILY RECORDS'!$G$2:$G$19978,"INWARD")</f>
        <v>0</v>
      </c>
      <c r="G2178">
        <f>SUMIFS('DAILY RECORDS'!$E$2:$E$19978,'DAILY RECORDS'!$B$2:$B$19978,C2178,'DAILY RECORDS'!$G$2:$G$19978,"OUTWARD")</f>
        <v>20</v>
      </c>
      <c r="H2178">
        <f t="shared" ref="H2178:H2241" si="34">(E2178+F2178)-G2178</f>
        <v>10</v>
      </c>
      <c r="I2178" t="s">
        <v>14</v>
      </c>
      <c r="J2178" t="s">
        <v>2142</v>
      </c>
      <c r="K2178" t="s">
        <v>77</v>
      </c>
      <c r="L2178" s="124">
        <v>45719</v>
      </c>
    </row>
    <row r="2179" spans="1:12" x14ac:dyDescent="0.25">
      <c r="A2179">
        <v>2179</v>
      </c>
      <c r="B2179" t="s">
        <v>9988</v>
      </c>
      <c r="C2179" s="14" t="s">
        <v>2227</v>
      </c>
      <c r="D2179" t="s">
        <v>2228</v>
      </c>
      <c r="E2179">
        <v>49</v>
      </c>
      <c r="F2179">
        <f>SUMIFS('DAILY RECORDS'!$E$2:$E$19978,'DAILY RECORDS'!$B$2:$B$19978,C2179,'DAILY RECORDS'!$G$2:$G$19978,"INWARD")</f>
        <v>0</v>
      </c>
      <c r="G2179">
        <f>SUMIFS('DAILY RECORDS'!$E$2:$E$19978,'DAILY RECORDS'!$B$2:$B$19978,C2179,'DAILY RECORDS'!$G$2:$G$19978,"OUTWARD")</f>
        <v>0</v>
      </c>
      <c r="H2179">
        <f t="shared" si="34"/>
        <v>49</v>
      </c>
      <c r="I2179" t="s">
        <v>14</v>
      </c>
      <c r="J2179" t="s">
        <v>2142</v>
      </c>
      <c r="K2179" t="s">
        <v>791</v>
      </c>
      <c r="L2179" s="124">
        <v>45719</v>
      </c>
    </row>
    <row r="2180" spans="1:12" x14ac:dyDescent="0.25">
      <c r="A2180">
        <v>2180</v>
      </c>
      <c r="B2180" t="s">
        <v>9988</v>
      </c>
      <c r="C2180" s="14" t="s">
        <v>2223</v>
      </c>
      <c r="D2180" t="s">
        <v>2224</v>
      </c>
      <c r="E2180">
        <v>178</v>
      </c>
      <c r="F2180">
        <f>SUMIFS('DAILY RECORDS'!$E$2:$E$19978,'DAILY RECORDS'!$B$2:$B$19978,C2180,'DAILY RECORDS'!$G$2:$G$19978,"INWARD")</f>
        <v>0</v>
      </c>
      <c r="G2180">
        <f>SUMIFS('DAILY RECORDS'!$E$2:$E$19978,'DAILY RECORDS'!$B$2:$B$19978,C2180,'DAILY RECORDS'!$G$2:$G$19978,"OUTWARD")</f>
        <v>12</v>
      </c>
      <c r="H2180">
        <f t="shared" si="34"/>
        <v>166</v>
      </c>
      <c r="I2180" t="s">
        <v>14</v>
      </c>
      <c r="J2180" t="s">
        <v>2142</v>
      </c>
      <c r="K2180" t="s">
        <v>1131</v>
      </c>
      <c r="L2180" s="124">
        <v>45719</v>
      </c>
    </row>
    <row r="2181" spans="1:12" x14ac:dyDescent="0.25">
      <c r="A2181">
        <v>2181</v>
      </c>
      <c r="B2181" t="s">
        <v>9988</v>
      </c>
      <c r="C2181" s="14" t="s">
        <v>2219</v>
      </c>
      <c r="D2181" t="s">
        <v>2220</v>
      </c>
      <c r="E2181">
        <v>261</v>
      </c>
      <c r="F2181">
        <f>SUMIFS('DAILY RECORDS'!$E$2:$E$19978,'DAILY RECORDS'!$B$2:$B$19978,C2181,'DAILY RECORDS'!$G$2:$G$19978,"INWARD")</f>
        <v>0</v>
      </c>
      <c r="G2181">
        <f>SUMIFS('DAILY RECORDS'!$E$2:$E$19978,'DAILY RECORDS'!$B$2:$B$19978,C2181,'DAILY RECORDS'!$G$2:$G$19978,"OUTWARD")</f>
        <v>120</v>
      </c>
      <c r="H2181">
        <f t="shared" si="34"/>
        <v>141</v>
      </c>
      <c r="I2181" t="s">
        <v>14</v>
      </c>
      <c r="J2181" t="s">
        <v>2142</v>
      </c>
      <c r="K2181" t="s">
        <v>1137</v>
      </c>
      <c r="L2181" s="124">
        <v>45719</v>
      </c>
    </row>
    <row r="2182" spans="1:12" x14ac:dyDescent="0.25">
      <c r="A2182">
        <v>2182</v>
      </c>
      <c r="B2182" t="s">
        <v>9988</v>
      </c>
      <c r="C2182" s="14" t="s">
        <v>2221</v>
      </c>
      <c r="D2182" t="s">
        <v>2222</v>
      </c>
      <c r="E2182">
        <v>101</v>
      </c>
      <c r="F2182">
        <f>SUMIFS('DAILY RECORDS'!$E$2:$E$19978,'DAILY RECORDS'!$B$2:$B$19978,C2182,'DAILY RECORDS'!$G$2:$G$19978,"INWARD")</f>
        <v>0</v>
      </c>
      <c r="G2182">
        <f>SUMIFS('DAILY RECORDS'!$E$2:$E$19978,'DAILY RECORDS'!$B$2:$B$19978,C2182,'DAILY RECORDS'!$G$2:$G$19978,"OUTWARD")</f>
        <v>76</v>
      </c>
      <c r="H2182">
        <f t="shared" si="34"/>
        <v>25</v>
      </c>
      <c r="I2182" t="s">
        <v>14</v>
      </c>
      <c r="J2182" t="s">
        <v>2142</v>
      </c>
      <c r="K2182" t="s">
        <v>1126</v>
      </c>
      <c r="L2182" s="124">
        <v>45719</v>
      </c>
    </row>
    <row r="2183" spans="1:12" x14ac:dyDescent="0.25">
      <c r="A2183">
        <v>2183</v>
      </c>
      <c r="B2183" t="s">
        <v>9988</v>
      </c>
      <c r="C2183" s="14" t="s">
        <v>2215</v>
      </c>
      <c r="D2183" t="s">
        <v>2216</v>
      </c>
      <c r="E2183">
        <v>264</v>
      </c>
      <c r="F2183">
        <f>SUMIFS('DAILY RECORDS'!$E$2:$E$19978,'DAILY RECORDS'!$B$2:$B$19978,C2183,'DAILY RECORDS'!$G$2:$G$19978,"INWARD")</f>
        <v>7</v>
      </c>
      <c r="G2183">
        <f>SUMIFS('DAILY RECORDS'!$E$2:$E$19978,'DAILY RECORDS'!$B$2:$B$19978,C2183,'DAILY RECORDS'!$G$2:$G$19978,"OUTWARD")</f>
        <v>240</v>
      </c>
      <c r="H2183">
        <f t="shared" si="34"/>
        <v>31</v>
      </c>
      <c r="I2183" t="s">
        <v>14</v>
      </c>
      <c r="J2183" t="s">
        <v>2142</v>
      </c>
      <c r="K2183" t="s">
        <v>1114</v>
      </c>
      <c r="L2183" s="124">
        <v>45719</v>
      </c>
    </row>
    <row r="2184" spans="1:12" x14ac:dyDescent="0.25">
      <c r="A2184">
        <v>2184</v>
      </c>
      <c r="B2184" t="s">
        <v>9988</v>
      </c>
      <c r="C2184" s="14" t="s">
        <v>2217</v>
      </c>
      <c r="D2184" t="s">
        <v>2218</v>
      </c>
      <c r="E2184">
        <v>474</v>
      </c>
      <c r="F2184">
        <f>SUMIFS('DAILY RECORDS'!$E$2:$E$19978,'DAILY RECORDS'!$B$2:$B$19978,C2184,'DAILY RECORDS'!$G$2:$G$19978,"INWARD")</f>
        <v>0</v>
      </c>
      <c r="G2184">
        <f>SUMIFS('DAILY RECORDS'!$E$2:$E$19978,'DAILY RECORDS'!$B$2:$B$19978,C2184,'DAILY RECORDS'!$G$2:$G$19978,"OUTWARD")</f>
        <v>312</v>
      </c>
      <c r="H2184">
        <f t="shared" si="34"/>
        <v>162</v>
      </c>
      <c r="I2184" t="s">
        <v>14</v>
      </c>
      <c r="J2184" t="s">
        <v>2142</v>
      </c>
      <c r="K2184" t="s">
        <v>8398</v>
      </c>
      <c r="L2184" s="124">
        <v>45719</v>
      </c>
    </row>
    <row r="2185" spans="1:12" x14ac:dyDescent="0.25">
      <c r="A2185">
        <v>2185</v>
      </c>
      <c r="B2185" t="s">
        <v>9988</v>
      </c>
      <c r="C2185" s="14" t="s">
        <v>4187</v>
      </c>
      <c r="D2185" t="s">
        <v>4188</v>
      </c>
      <c r="E2185">
        <v>156</v>
      </c>
      <c r="F2185">
        <f>SUMIFS('DAILY RECORDS'!$E$2:$E$19978,'DAILY RECORDS'!$B$2:$B$19978,C2185,'DAILY RECORDS'!$G$2:$G$19978,"INWARD")</f>
        <v>12</v>
      </c>
      <c r="G2185">
        <f>SUMIFS('DAILY RECORDS'!$E$2:$E$19978,'DAILY RECORDS'!$B$2:$B$19978,C2185,'DAILY RECORDS'!$G$2:$G$19978,"OUTWARD")</f>
        <v>12</v>
      </c>
      <c r="H2185">
        <f t="shared" si="34"/>
        <v>156</v>
      </c>
      <c r="I2185" t="s">
        <v>14</v>
      </c>
      <c r="J2185" t="s">
        <v>2142</v>
      </c>
      <c r="K2185" t="s">
        <v>11519</v>
      </c>
      <c r="L2185" s="124">
        <v>45752</v>
      </c>
    </row>
    <row r="2186" spans="1:12" x14ac:dyDescent="0.25">
      <c r="A2186">
        <v>2186</v>
      </c>
      <c r="B2186" t="s">
        <v>9988</v>
      </c>
      <c r="C2186" s="14" t="s">
        <v>2179</v>
      </c>
      <c r="D2186" t="s">
        <v>2180</v>
      </c>
      <c r="E2186">
        <v>282</v>
      </c>
      <c r="F2186">
        <f>SUMIFS('DAILY RECORDS'!$E$2:$E$19978,'DAILY RECORDS'!$B$2:$B$19978,C2186,'DAILY RECORDS'!$G$2:$G$19978,"INWARD")</f>
        <v>6</v>
      </c>
      <c r="G2186">
        <f>SUMIFS('DAILY RECORDS'!$E$2:$E$19978,'DAILY RECORDS'!$B$2:$B$19978,C2186,'DAILY RECORDS'!$G$2:$G$19978,"OUTWARD")</f>
        <v>144</v>
      </c>
      <c r="H2186">
        <f t="shared" si="34"/>
        <v>144</v>
      </c>
      <c r="I2186" t="s">
        <v>14</v>
      </c>
      <c r="J2186" t="s">
        <v>2142</v>
      </c>
      <c r="K2186" t="s">
        <v>178</v>
      </c>
      <c r="L2186" s="124">
        <v>45719</v>
      </c>
    </row>
    <row r="2187" spans="1:12" x14ac:dyDescent="0.25">
      <c r="A2187">
        <v>2187</v>
      </c>
      <c r="B2187" t="s">
        <v>9988</v>
      </c>
      <c r="C2187" s="14" t="s">
        <v>2181</v>
      </c>
      <c r="D2187" t="s">
        <v>2182</v>
      </c>
      <c r="E2187">
        <v>29</v>
      </c>
      <c r="F2187">
        <f>SUMIFS('DAILY RECORDS'!$E$2:$E$19978,'DAILY RECORDS'!$B$2:$B$19978,C2187,'DAILY RECORDS'!$G$2:$G$19978,"INWARD")</f>
        <v>1</v>
      </c>
      <c r="G2187">
        <f>SUMIFS('DAILY RECORDS'!$E$2:$E$19978,'DAILY RECORDS'!$B$2:$B$19978,C2187,'DAILY RECORDS'!$G$2:$G$19978,"OUTWARD")</f>
        <v>0</v>
      </c>
      <c r="H2187">
        <f t="shared" si="34"/>
        <v>30</v>
      </c>
      <c r="I2187" t="s">
        <v>14</v>
      </c>
      <c r="J2187" t="s">
        <v>2142</v>
      </c>
      <c r="K2187" t="s">
        <v>504</v>
      </c>
      <c r="L2187" s="124">
        <v>45719</v>
      </c>
    </row>
    <row r="2188" spans="1:12" x14ac:dyDescent="0.25">
      <c r="A2188">
        <v>2188</v>
      </c>
      <c r="B2188" t="s">
        <v>9988</v>
      </c>
      <c r="C2188" s="14" t="s">
        <v>2177</v>
      </c>
      <c r="D2188" t="s">
        <v>2178</v>
      </c>
      <c r="E2188">
        <v>156</v>
      </c>
      <c r="F2188">
        <f>SUMIFS('DAILY RECORDS'!$E$2:$E$19978,'DAILY RECORDS'!$B$2:$B$19978,C2188,'DAILY RECORDS'!$G$2:$G$19978,"INWARD")</f>
        <v>1</v>
      </c>
      <c r="G2188">
        <f>SUMIFS('DAILY RECORDS'!$E$2:$E$19978,'DAILY RECORDS'!$B$2:$B$19978,C2188,'DAILY RECORDS'!$G$2:$G$19978,"OUTWARD")</f>
        <v>60</v>
      </c>
      <c r="H2188">
        <f t="shared" si="34"/>
        <v>97</v>
      </c>
      <c r="I2188" t="s">
        <v>14</v>
      </c>
      <c r="J2188" t="s">
        <v>2142</v>
      </c>
      <c r="K2188" t="s">
        <v>490</v>
      </c>
      <c r="L2188" s="124">
        <v>45719</v>
      </c>
    </row>
    <row r="2189" spans="1:12" x14ac:dyDescent="0.25">
      <c r="A2189">
        <v>2189</v>
      </c>
      <c r="B2189" t="s">
        <v>9988</v>
      </c>
      <c r="C2189" s="14" t="s">
        <v>2175</v>
      </c>
      <c r="D2189" t="s">
        <v>2176</v>
      </c>
      <c r="E2189">
        <v>40</v>
      </c>
      <c r="F2189">
        <f>SUMIFS('DAILY RECORDS'!$E$2:$E$19978,'DAILY RECORDS'!$B$2:$B$19978,C2189,'DAILY RECORDS'!$G$2:$G$19978,"INWARD")</f>
        <v>0</v>
      </c>
      <c r="G2189">
        <f>SUMIFS('DAILY RECORDS'!$E$2:$E$19978,'DAILY RECORDS'!$B$2:$B$19978,C2189,'DAILY RECORDS'!$G$2:$G$19978,"OUTWARD")</f>
        <v>0</v>
      </c>
      <c r="H2189">
        <f t="shared" si="34"/>
        <v>40</v>
      </c>
      <c r="I2189" t="s">
        <v>14</v>
      </c>
      <c r="J2189" t="s">
        <v>2142</v>
      </c>
      <c r="K2189" t="s">
        <v>493</v>
      </c>
      <c r="L2189" s="124">
        <v>45719</v>
      </c>
    </row>
    <row r="2190" spans="1:12" x14ac:dyDescent="0.25">
      <c r="A2190">
        <v>2190</v>
      </c>
      <c r="B2190" t="s">
        <v>9988</v>
      </c>
      <c r="C2190" s="14" t="s">
        <v>2171</v>
      </c>
      <c r="D2190" t="s">
        <v>2172</v>
      </c>
      <c r="E2190">
        <v>0</v>
      </c>
      <c r="F2190">
        <f>SUMIFS('DAILY RECORDS'!$E$2:$E$19978,'DAILY RECORDS'!$B$2:$B$19978,C2190,'DAILY RECORDS'!$G$2:$G$19978,"INWARD")</f>
        <v>312</v>
      </c>
      <c r="G2190">
        <f>SUMIFS('DAILY RECORDS'!$E$2:$E$19978,'DAILY RECORDS'!$B$2:$B$19978,C2190,'DAILY RECORDS'!$G$2:$G$19978,"OUTWARD")</f>
        <v>24</v>
      </c>
      <c r="H2190">
        <f t="shared" si="34"/>
        <v>288</v>
      </c>
      <c r="I2190" t="s">
        <v>14</v>
      </c>
      <c r="J2190" t="s">
        <v>2142</v>
      </c>
      <c r="K2190" t="s">
        <v>68</v>
      </c>
      <c r="L2190" s="124">
        <v>45719</v>
      </c>
    </row>
    <row r="2191" spans="1:12" x14ac:dyDescent="0.25">
      <c r="A2191">
        <v>2191</v>
      </c>
      <c r="B2191" t="s">
        <v>9988</v>
      </c>
      <c r="C2191" s="14" t="s">
        <v>4154</v>
      </c>
      <c r="D2191" t="s">
        <v>4155</v>
      </c>
      <c r="E2191">
        <v>0</v>
      </c>
      <c r="F2191">
        <f>SUMIFS('DAILY RECORDS'!$E$2:$E$19978,'DAILY RECORDS'!$B$2:$B$19978,C2191,'DAILY RECORDS'!$G$2:$G$19978,"INWARD")</f>
        <v>288</v>
      </c>
      <c r="G2191">
        <f>SUMIFS('DAILY RECORDS'!$E$2:$E$19978,'DAILY RECORDS'!$B$2:$B$19978,C2191,'DAILY RECORDS'!$G$2:$G$19978,"OUTWARD")</f>
        <v>72</v>
      </c>
      <c r="H2191">
        <f t="shared" si="34"/>
        <v>216</v>
      </c>
      <c r="I2191" t="s">
        <v>14</v>
      </c>
      <c r="J2191" t="s">
        <v>2142</v>
      </c>
      <c r="K2191" t="s">
        <v>479</v>
      </c>
      <c r="L2191" s="124">
        <v>45816</v>
      </c>
    </row>
    <row r="2192" spans="1:12" x14ac:dyDescent="0.25">
      <c r="A2192">
        <v>2192</v>
      </c>
      <c r="B2192" t="s">
        <v>9988</v>
      </c>
      <c r="C2192" s="14" t="s">
        <v>2157</v>
      </c>
      <c r="D2192" t="s">
        <v>2158</v>
      </c>
      <c r="E2192">
        <v>5101</v>
      </c>
      <c r="F2192">
        <f>SUMIFS('DAILY RECORDS'!$E$2:$E$19978,'DAILY RECORDS'!$B$2:$B$19978,C2192,'DAILY RECORDS'!$G$2:$G$19978,"INWARD")</f>
        <v>52</v>
      </c>
      <c r="G2192">
        <f>SUMIFS('DAILY RECORDS'!$E$2:$E$19978,'DAILY RECORDS'!$B$2:$B$19978,C2192,'DAILY RECORDS'!$G$2:$G$19978,"OUTWARD")</f>
        <v>2064</v>
      </c>
      <c r="H2192">
        <f t="shared" si="34"/>
        <v>3089</v>
      </c>
      <c r="I2192" t="s">
        <v>14</v>
      </c>
      <c r="J2192" t="s">
        <v>2142</v>
      </c>
      <c r="K2192" t="s">
        <v>96</v>
      </c>
      <c r="L2192" s="124">
        <v>45719</v>
      </c>
    </row>
    <row r="2193" spans="1:12" x14ac:dyDescent="0.25">
      <c r="A2193">
        <v>2193</v>
      </c>
      <c r="B2193" t="s">
        <v>9988</v>
      </c>
      <c r="C2193" s="14" t="s">
        <v>2173</v>
      </c>
      <c r="D2193" t="s">
        <v>2174</v>
      </c>
      <c r="E2193">
        <v>23</v>
      </c>
      <c r="F2193">
        <f>SUMIFS('DAILY RECORDS'!$E$2:$E$19978,'DAILY RECORDS'!$B$2:$B$19978,C2193,'DAILY RECORDS'!$G$2:$G$19978,"INWARD")</f>
        <v>0</v>
      </c>
      <c r="G2193">
        <f>SUMIFS('DAILY RECORDS'!$E$2:$E$19978,'DAILY RECORDS'!$B$2:$B$19978,C2193,'DAILY RECORDS'!$G$2:$G$19978,"OUTWARD")</f>
        <v>0</v>
      </c>
      <c r="H2193">
        <f t="shared" si="34"/>
        <v>23</v>
      </c>
      <c r="I2193" t="s">
        <v>14</v>
      </c>
      <c r="J2193" t="s">
        <v>2142</v>
      </c>
      <c r="K2193" t="s">
        <v>95</v>
      </c>
      <c r="L2193" s="124">
        <v>45719</v>
      </c>
    </row>
    <row r="2194" spans="1:12" x14ac:dyDescent="0.25">
      <c r="A2194">
        <v>2194</v>
      </c>
      <c r="B2194" t="s">
        <v>9988</v>
      </c>
      <c r="C2194" s="14" t="s">
        <v>2169</v>
      </c>
      <c r="D2194" t="s">
        <v>2170</v>
      </c>
      <c r="E2194">
        <v>738</v>
      </c>
      <c r="F2194">
        <f>SUMIFS('DAILY RECORDS'!$E$2:$E$19978,'DAILY RECORDS'!$B$2:$B$19978,C2194,'DAILY RECORDS'!$G$2:$G$19978,"INWARD")</f>
        <v>300</v>
      </c>
      <c r="G2194">
        <f>SUMIFS('DAILY RECORDS'!$E$2:$E$19978,'DAILY RECORDS'!$B$2:$B$19978,C2194,'DAILY RECORDS'!$G$2:$G$19978,"OUTWARD")</f>
        <v>36</v>
      </c>
      <c r="H2194">
        <f t="shared" si="34"/>
        <v>1002</v>
      </c>
      <c r="I2194" t="s">
        <v>14</v>
      </c>
      <c r="J2194" t="s">
        <v>2142</v>
      </c>
      <c r="K2194" t="s">
        <v>594</v>
      </c>
      <c r="L2194" s="124">
        <v>45719</v>
      </c>
    </row>
    <row r="2195" spans="1:12" x14ac:dyDescent="0.25">
      <c r="A2195">
        <v>2195</v>
      </c>
      <c r="B2195" t="s">
        <v>9988</v>
      </c>
      <c r="C2195" s="14" t="s">
        <v>4156</v>
      </c>
      <c r="D2195" t="s">
        <v>4157</v>
      </c>
      <c r="E2195">
        <v>1068</v>
      </c>
      <c r="F2195">
        <f>SUMIFS('DAILY RECORDS'!$E$2:$E$19978,'DAILY RECORDS'!$B$2:$B$19978,C2195,'DAILY RECORDS'!$G$2:$G$19978,"INWARD")</f>
        <v>0</v>
      </c>
      <c r="G2195">
        <f>SUMIFS('DAILY RECORDS'!$E$2:$E$19978,'DAILY RECORDS'!$B$2:$B$19978,C2195,'DAILY RECORDS'!$G$2:$G$19978,"OUTWARD")</f>
        <v>0</v>
      </c>
      <c r="H2195">
        <f t="shared" si="34"/>
        <v>1068</v>
      </c>
      <c r="I2195" t="s">
        <v>14</v>
      </c>
      <c r="J2195" t="s">
        <v>2142</v>
      </c>
      <c r="K2195" t="s">
        <v>585</v>
      </c>
      <c r="L2195" s="124">
        <v>45719</v>
      </c>
    </row>
    <row r="2196" spans="1:12" x14ac:dyDescent="0.25">
      <c r="A2196">
        <v>2196</v>
      </c>
      <c r="B2196" t="s">
        <v>9988</v>
      </c>
      <c r="C2196" s="14" t="s">
        <v>2161</v>
      </c>
      <c r="D2196" t="s">
        <v>2162</v>
      </c>
      <c r="E2196">
        <v>637</v>
      </c>
      <c r="F2196">
        <f>SUMIFS('DAILY RECORDS'!$E$2:$E$19978,'DAILY RECORDS'!$B$2:$B$19978,C2196,'DAILY RECORDS'!$G$2:$G$19978,"INWARD")</f>
        <v>1200</v>
      </c>
      <c r="G2196">
        <f>SUMIFS('DAILY RECORDS'!$E$2:$E$19978,'DAILY RECORDS'!$B$2:$B$19978,C2196,'DAILY RECORDS'!$G$2:$G$19978,"OUTWARD")</f>
        <v>606</v>
      </c>
      <c r="H2196">
        <f t="shared" si="34"/>
        <v>1231</v>
      </c>
      <c r="I2196" t="s">
        <v>14</v>
      </c>
      <c r="J2196" t="s">
        <v>2142</v>
      </c>
      <c r="K2196" t="s">
        <v>700</v>
      </c>
      <c r="L2196" s="124">
        <v>45719</v>
      </c>
    </row>
    <row r="2197" spans="1:12" x14ac:dyDescent="0.25">
      <c r="A2197">
        <v>2197</v>
      </c>
      <c r="B2197" t="s">
        <v>9988</v>
      </c>
      <c r="C2197" s="14" t="s">
        <v>2159</v>
      </c>
      <c r="D2197" t="s">
        <v>2160</v>
      </c>
      <c r="E2197">
        <v>711</v>
      </c>
      <c r="F2197">
        <f>SUMIFS('DAILY RECORDS'!$E$2:$E$19978,'DAILY RECORDS'!$B$2:$B$19978,C2197,'DAILY RECORDS'!$G$2:$G$19978,"INWARD")</f>
        <v>0</v>
      </c>
      <c r="G2197">
        <f>SUMIFS('DAILY RECORDS'!$E$2:$E$19978,'DAILY RECORDS'!$B$2:$B$19978,C2197,'DAILY RECORDS'!$G$2:$G$19978,"OUTWARD")</f>
        <v>552</v>
      </c>
      <c r="H2197">
        <f t="shared" si="34"/>
        <v>159</v>
      </c>
      <c r="I2197" t="s">
        <v>14</v>
      </c>
      <c r="J2197" t="s">
        <v>2142</v>
      </c>
      <c r="K2197" t="s">
        <v>71</v>
      </c>
      <c r="L2197" s="124">
        <v>45719</v>
      </c>
    </row>
    <row r="2198" spans="1:12" x14ac:dyDescent="0.25">
      <c r="A2198">
        <v>2198</v>
      </c>
      <c r="B2198" t="s">
        <v>9988</v>
      </c>
      <c r="C2198" s="14" t="s">
        <v>2153</v>
      </c>
      <c r="D2198" t="s">
        <v>2154</v>
      </c>
      <c r="E2198">
        <v>24</v>
      </c>
      <c r="F2198">
        <f>SUMIFS('DAILY RECORDS'!$E$2:$E$19978,'DAILY RECORDS'!$B$2:$B$19978,C2198,'DAILY RECORDS'!$G$2:$G$19978,"INWARD")</f>
        <v>288</v>
      </c>
      <c r="G2198">
        <f>SUMIFS('DAILY RECORDS'!$E$2:$E$19978,'DAILY RECORDS'!$B$2:$B$19978,C2198,'DAILY RECORDS'!$G$2:$G$19978,"OUTWARD")</f>
        <v>0</v>
      </c>
      <c r="H2198">
        <f t="shared" si="34"/>
        <v>312</v>
      </c>
      <c r="I2198" t="s">
        <v>14</v>
      </c>
      <c r="J2198" t="s">
        <v>2142</v>
      </c>
      <c r="K2198" t="s">
        <v>74</v>
      </c>
      <c r="L2198" s="124">
        <v>45719</v>
      </c>
    </row>
    <row r="2199" spans="1:12" x14ac:dyDescent="0.25">
      <c r="A2199">
        <v>2199</v>
      </c>
      <c r="B2199" t="s">
        <v>9988</v>
      </c>
      <c r="C2199" s="14" t="s">
        <v>2155</v>
      </c>
      <c r="D2199" t="s">
        <v>2156</v>
      </c>
      <c r="E2199">
        <v>476</v>
      </c>
      <c r="F2199">
        <f>SUMIFS('DAILY RECORDS'!$E$2:$E$19978,'DAILY RECORDS'!$B$2:$B$19978,C2199,'DAILY RECORDS'!$G$2:$G$19978,"INWARD")</f>
        <v>0</v>
      </c>
      <c r="G2199">
        <f>SUMIFS('DAILY RECORDS'!$E$2:$E$19978,'DAILY RECORDS'!$B$2:$B$19978,C2199,'DAILY RECORDS'!$G$2:$G$19978,"OUTWARD")</f>
        <v>72</v>
      </c>
      <c r="H2199">
        <f t="shared" si="34"/>
        <v>404</v>
      </c>
      <c r="I2199" t="s">
        <v>14</v>
      </c>
      <c r="J2199" t="s">
        <v>2142</v>
      </c>
      <c r="K2199" t="s">
        <v>665</v>
      </c>
      <c r="L2199" s="124">
        <v>45719</v>
      </c>
    </row>
    <row r="2200" spans="1:12" x14ac:dyDescent="0.25">
      <c r="A2200">
        <v>2200</v>
      </c>
      <c r="B2200" t="s">
        <v>9988</v>
      </c>
      <c r="C2200" s="14" t="s">
        <v>2147</v>
      </c>
      <c r="D2200" t="s">
        <v>2148</v>
      </c>
      <c r="E2200">
        <v>31</v>
      </c>
      <c r="F2200">
        <f>SUMIFS('DAILY RECORDS'!$E$2:$E$19978,'DAILY RECORDS'!$B$2:$B$19978,C2200,'DAILY RECORDS'!$G$2:$G$19978,"INWARD")</f>
        <v>102</v>
      </c>
      <c r="G2200">
        <f>SUMIFS('DAILY RECORDS'!$E$2:$E$19978,'DAILY RECORDS'!$B$2:$B$19978,C2200,'DAILY RECORDS'!$G$2:$G$19978,"OUTWARD")</f>
        <v>126</v>
      </c>
      <c r="H2200">
        <f t="shared" si="34"/>
        <v>7</v>
      </c>
      <c r="I2200" t="s">
        <v>14</v>
      </c>
      <c r="J2200" t="s">
        <v>2142</v>
      </c>
      <c r="K2200" t="s">
        <v>200</v>
      </c>
      <c r="L2200" s="124">
        <v>45719</v>
      </c>
    </row>
    <row r="2201" spans="1:12" x14ac:dyDescent="0.25">
      <c r="A2201">
        <v>2201</v>
      </c>
      <c r="B2201" t="s">
        <v>9988</v>
      </c>
      <c r="C2201" s="14" t="s">
        <v>2149</v>
      </c>
      <c r="D2201" t="s">
        <v>2150</v>
      </c>
      <c r="E2201">
        <v>24</v>
      </c>
      <c r="F2201">
        <f>SUMIFS('DAILY RECORDS'!$E$2:$E$19978,'DAILY RECORDS'!$B$2:$B$19978,C2201,'DAILY RECORDS'!$G$2:$G$19978,"INWARD")</f>
        <v>0</v>
      </c>
      <c r="G2201">
        <f>SUMIFS('DAILY RECORDS'!$E$2:$E$19978,'DAILY RECORDS'!$B$2:$B$19978,C2201,'DAILY RECORDS'!$G$2:$G$19978,"OUTWARD")</f>
        <v>24</v>
      </c>
      <c r="H2201">
        <f t="shared" si="34"/>
        <v>0</v>
      </c>
      <c r="I2201" t="s">
        <v>14</v>
      </c>
      <c r="J2201" t="s">
        <v>2142</v>
      </c>
      <c r="K2201" t="s">
        <v>658</v>
      </c>
      <c r="L2201" s="124">
        <v>45719</v>
      </c>
    </row>
    <row r="2202" spans="1:12" x14ac:dyDescent="0.25">
      <c r="A2202">
        <v>2202</v>
      </c>
      <c r="B2202" t="s">
        <v>9988</v>
      </c>
      <c r="C2202" s="14" t="s">
        <v>2151</v>
      </c>
      <c r="D2202" t="s">
        <v>2152</v>
      </c>
      <c r="E2202">
        <v>120</v>
      </c>
      <c r="F2202">
        <f>SUMIFS('DAILY RECORDS'!$E$2:$E$19978,'DAILY RECORDS'!$B$2:$B$19978,C2202,'DAILY RECORDS'!$G$2:$G$19978,"INWARD")</f>
        <v>0</v>
      </c>
      <c r="G2202">
        <f>SUMIFS('DAILY RECORDS'!$E$2:$E$19978,'DAILY RECORDS'!$B$2:$B$19978,C2202,'DAILY RECORDS'!$G$2:$G$19978,"OUTWARD")</f>
        <v>24</v>
      </c>
      <c r="H2202">
        <f t="shared" si="34"/>
        <v>96</v>
      </c>
      <c r="I2202" t="s">
        <v>14</v>
      </c>
      <c r="J2202" t="s">
        <v>2142</v>
      </c>
      <c r="K2202" t="s">
        <v>672</v>
      </c>
      <c r="L2202" s="124">
        <v>45719</v>
      </c>
    </row>
    <row r="2203" spans="1:12" x14ac:dyDescent="0.25">
      <c r="A2203">
        <v>2203</v>
      </c>
      <c r="B2203" t="s">
        <v>9988</v>
      </c>
      <c r="C2203" s="14" t="s">
        <v>2140</v>
      </c>
      <c r="D2203" t="s">
        <v>2141</v>
      </c>
      <c r="E2203">
        <v>0</v>
      </c>
      <c r="F2203">
        <f>SUMIFS('DAILY RECORDS'!$E$2:$E$19978,'DAILY RECORDS'!$B$2:$B$19978,C2203,'DAILY RECORDS'!$G$2:$G$19978,"INWARD")</f>
        <v>0</v>
      </c>
      <c r="G2203">
        <f>SUMIFS('DAILY RECORDS'!$E$2:$E$19978,'DAILY RECORDS'!$B$2:$B$19978,C2203,'DAILY RECORDS'!$G$2:$G$19978,"OUTWARD")</f>
        <v>0</v>
      </c>
      <c r="H2203">
        <f t="shared" si="34"/>
        <v>0</v>
      </c>
      <c r="I2203" t="s">
        <v>14</v>
      </c>
      <c r="J2203" t="s">
        <v>2142</v>
      </c>
      <c r="K2203" t="s">
        <v>108</v>
      </c>
      <c r="L2203" s="124">
        <v>45719</v>
      </c>
    </row>
    <row r="2204" spans="1:12" x14ac:dyDescent="0.25">
      <c r="A2204">
        <v>2204</v>
      </c>
      <c r="B2204" t="s">
        <v>9988</v>
      </c>
      <c r="C2204" s="14" t="s">
        <v>2143</v>
      </c>
      <c r="D2204" t="s">
        <v>2144</v>
      </c>
      <c r="E2204">
        <v>306</v>
      </c>
      <c r="F2204">
        <f>SUMIFS('DAILY RECORDS'!$E$2:$E$19978,'DAILY RECORDS'!$B$2:$B$19978,C2204,'DAILY RECORDS'!$G$2:$G$19978,"INWARD")</f>
        <v>0</v>
      </c>
      <c r="G2204">
        <f>SUMIFS('DAILY RECORDS'!$E$2:$E$19978,'DAILY RECORDS'!$B$2:$B$19978,C2204,'DAILY RECORDS'!$G$2:$G$19978,"OUTWARD")</f>
        <v>26</v>
      </c>
      <c r="H2204">
        <f t="shared" si="34"/>
        <v>280</v>
      </c>
      <c r="I2204" t="s">
        <v>14</v>
      </c>
      <c r="J2204" t="s">
        <v>2142</v>
      </c>
      <c r="K2204" t="s">
        <v>476</v>
      </c>
      <c r="L2204" s="124">
        <v>45719</v>
      </c>
    </row>
    <row r="2205" spans="1:12" x14ac:dyDescent="0.25">
      <c r="A2205">
        <v>2205</v>
      </c>
      <c r="B2205" t="s">
        <v>9988</v>
      </c>
      <c r="C2205" s="14" t="s">
        <v>2145</v>
      </c>
      <c r="D2205" t="s">
        <v>2146</v>
      </c>
      <c r="E2205">
        <v>137</v>
      </c>
      <c r="F2205">
        <f>SUMIFS('DAILY RECORDS'!$E$2:$E$19978,'DAILY RECORDS'!$B$2:$B$19978,C2205,'DAILY RECORDS'!$G$2:$G$19978,"INWARD")</f>
        <v>0</v>
      </c>
      <c r="G2205">
        <f>SUMIFS('DAILY RECORDS'!$E$2:$E$19978,'DAILY RECORDS'!$B$2:$B$19978,C2205,'DAILY RECORDS'!$G$2:$G$19978,"OUTWARD")</f>
        <v>60</v>
      </c>
      <c r="H2205">
        <f t="shared" si="34"/>
        <v>77</v>
      </c>
      <c r="I2205" t="s">
        <v>14</v>
      </c>
      <c r="J2205" t="s">
        <v>2142</v>
      </c>
      <c r="K2205" t="s">
        <v>1608</v>
      </c>
      <c r="L2205" s="124">
        <v>45719</v>
      </c>
    </row>
    <row r="2206" spans="1:12" x14ac:dyDescent="0.25">
      <c r="A2206">
        <v>2206</v>
      </c>
      <c r="B2206" t="s">
        <v>9988</v>
      </c>
      <c r="C2206" s="14" t="s">
        <v>2291</v>
      </c>
      <c r="D2206" t="s">
        <v>2292</v>
      </c>
      <c r="E2206">
        <v>549</v>
      </c>
      <c r="F2206">
        <f>SUMIFS('DAILY RECORDS'!$E$2:$E$19978,'DAILY RECORDS'!$B$2:$B$19978,C2206,'DAILY RECORDS'!$G$2:$G$19978,"INWARD")</f>
        <v>0</v>
      </c>
      <c r="G2206">
        <f>SUMIFS('DAILY RECORDS'!$E$2:$E$19978,'DAILY RECORDS'!$B$2:$B$19978,C2206,'DAILY RECORDS'!$G$2:$G$19978,"OUTWARD")</f>
        <v>0</v>
      </c>
      <c r="H2206">
        <f t="shared" si="34"/>
        <v>549</v>
      </c>
      <c r="I2206" t="s">
        <v>14</v>
      </c>
      <c r="J2206" t="s">
        <v>2142</v>
      </c>
      <c r="K2206" t="s">
        <v>83</v>
      </c>
      <c r="L2206" s="124">
        <v>45719</v>
      </c>
    </row>
    <row r="2207" spans="1:12" x14ac:dyDescent="0.25">
      <c r="A2207">
        <v>2207</v>
      </c>
      <c r="B2207" t="s">
        <v>9988</v>
      </c>
      <c r="C2207" s="14" t="s">
        <v>2303</v>
      </c>
      <c r="D2207" t="s">
        <v>2304</v>
      </c>
      <c r="E2207">
        <v>326</v>
      </c>
      <c r="F2207">
        <f>SUMIFS('DAILY RECORDS'!$E$2:$E$19978,'DAILY RECORDS'!$B$2:$B$19978,C2207,'DAILY RECORDS'!$G$2:$G$19978,"INWARD")</f>
        <v>0</v>
      </c>
      <c r="G2207">
        <f>SUMIFS('DAILY RECORDS'!$E$2:$E$19978,'DAILY RECORDS'!$B$2:$B$19978,C2207,'DAILY RECORDS'!$G$2:$G$19978,"OUTWARD")</f>
        <v>0</v>
      </c>
      <c r="H2207">
        <f t="shared" si="34"/>
        <v>326</v>
      </c>
      <c r="I2207" t="s">
        <v>14</v>
      </c>
      <c r="J2207" t="s">
        <v>2142</v>
      </c>
      <c r="K2207" t="s">
        <v>80</v>
      </c>
      <c r="L2207" s="124">
        <v>45719</v>
      </c>
    </row>
    <row r="2208" spans="1:12" x14ac:dyDescent="0.25">
      <c r="A2208">
        <v>2208</v>
      </c>
      <c r="B2208" t="s">
        <v>9988</v>
      </c>
      <c r="C2208" s="14" t="s">
        <v>2439</v>
      </c>
      <c r="D2208" t="s">
        <v>2440</v>
      </c>
      <c r="E2208">
        <v>508</v>
      </c>
      <c r="F2208">
        <f>SUMIFS('DAILY RECORDS'!$E$2:$E$19978,'DAILY RECORDS'!$B$2:$B$19978,C2208,'DAILY RECORDS'!$G$2:$G$19978,"INWARD")</f>
        <v>0</v>
      </c>
      <c r="G2208">
        <f>SUMIFS('DAILY RECORDS'!$E$2:$E$19978,'DAILY RECORDS'!$B$2:$B$19978,C2208,'DAILY RECORDS'!$G$2:$G$19978,"OUTWARD")</f>
        <v>0</v>
      </c>
      <c r="H2208">
        <f t="shared" si="34"/>
        <v>508</v>
      </c>
      <c r="I2208" t="s">
        <v>14</v>
      </c>
      <c r="J2208" t="s">
        <v>2142</v>
      </c>
      <c r="K2208" t="s">
        <v>561</v>
      </c>
      <c r="L2208" s="124">
        <v>45719</v>
      </c>
    </row>
    <row r="2209" spans="1:12" x14ac:dyDescent="0.25">
      <c r="A2209">
        <v>2209</v>
      </c>
      <c r="B2209" t="s">
        <v>9988</v>
      </c>
      <c r="C2209" s="14" t="s">
        <v>2275</v>
      </c>
      <c r="D2209" t="s">
        <v>2276</v>
      </c>
      <c r="E2209">
        <v>37</v>
      </c>
      <c r="F2209">
        <f>SUMIFS('DAILY RECORDS'!$E$2:$E$19978,'DAILY RECORDS'!$B$2:$B$19978,C2209,'DAILY RECORDS'!$G$2:$G$19978,"INWARD")</f>
        <v>0</v>
      </c>
      <c r="G2209">
        <f>SUMIFS('DAILY RECORDS'!$E$2:$E$19978,'DAILY RECORDS'!$B$2:$B$19978,C2209,'DAILY RECORDS'!$G$2:$G$19978,"OUTWARD")</f>
        <v>10</v>
      </c>
      <c r="H2209">
        <f t="shared" si="34"/>
        <v>27</v>
      </c>
      <c r="I2209" t="s">
        <v>14</v>
      </c>
      <c r="J2209" t="s">
        <v>2142</v>
      </c>
      <c r="K2209" t="s">
        <v>89</v>
      </c>
      <c r="L2209" s="124">
        <v>45719</v>
      </c>
    </row>
    <row r="2210" spans="1:12" x14ac:dyDescent="0.25">
      <c r="A2210">
        <v>2210</v>
      </c>
      <c r="B2210" t="s">
        <v>9988</v>
      </c>
      <c r="C2210" s="14" t="s">
        <v>11461</v>
      </c>
      <c r="D2210" t="s">
        <v>11462</v>
      </c>
      <c r="E2210">
        <v>0</v>
      </c>
      <c r="F2210">
        <f>SUMIFS('DAILY RECORDS'!$E$2:$E$19978,'DAILY RECORDS'!$B$2:$B$19978,C2210,'DAILY RECORDS'!$G$2:$G$19978,"INWARD")</f>
        <v>720</v>
      </c>
      <c r="G2210">
        <f>SUMIFS('DAILY RECORDS'!$E$2:$E$19978,'DAILY RECORDS'!$B$2:$B$19978,C2210,'DAILY RECORDS'!$G$2:$G$19978,"OUTWARD")</f>
        <v>240</v>
      </c>
      <c r="H2210">
        <f t="shared" si="34"/>
        <v>480</v>
      </c>
      <c r="I2210" t="s">
        <v>14</v>
      </c>
      <c r="J2210" t="s">
        <v>2142</v>
      </c>
      <c r="K2210" t="s">
        <v>86</v>
      </c>
      <c r="L2210" s="124"/>
    </row>
    <row r="2211" spans="1:12" x14ac:dyDescent="0.25">
      <c r="A2211">
        <v>2211</v>
      </c>
      <c r="B2211" t="s">
        <v>9988</v>
      </c>
      <c r="C2211" s="14" t="s">
        <v>2300</v>
      </c>
      <c r="D2211" t="s">
        <v>2301</v>
      </c>
      <c r="E2211">
        <v>210</v>
      </c>
      <c r="F2211">
        <f>SUMIFS('DAILY RECORDS'!$E$2:$E$19978,'DAILY RECORDS'!$B$2:$B$19978,C2211,'DAILY RECORDS'!$G$2:$G$19978,"INWARD")</f>
        <v>50</v>
      </c>
      <c r="G2211">
        <f>SUMIFS('DAILY RECORDS'!$E$2:$E$19978,'DAILY RECORDS'!$B$2:$B$19978,C2211,'DAILY RECORDS'!$G$2:$G$19978,"OUTWARD")</f>
        <v>82</v>
      </c>
      <c r="H2211">
        <f t="shared" si="34"/>
        <v>178</v>
      </c>
      <c r="I2211" t="s">
        <v>14</v>
      </c>
      <c r="J2211" t="s">
        <v>2142</v>
      </c>
      <c r="K2211" t="s">
        <v>2302</v>
      </c>
      <c r="L2211" s="124">
        <v>45719</v>
      </c>
    </row>
    <row r="2212" spans="1:12" x14ac:dyDescent="0.25">
      <c r="A2212">
        <v>2212</v>
      </c>
      <c r="B2212" t="s">
        <v>9988</v>
      </c>
      <c r="C2212" s="14" t="s">
        <v>2310</v>
      </c>
      <c r="D2212" t="s">
        <v>2311</v>
      </c>
      <c r="E2212">
        <v>198</v>
      </c>
      <c r="F2212">
        <f>SUMIFS('DAILY RECORDS'!$E$2:$E$19978,'DAILY RECORDS'!$B$2:$B$19978,C2212,'DAILY RECORDS'!$G$2:$G$19978,"INWARD")</f>
        <v>0</v>
      </c>
      <c r="G2212">
        <f>SUMIFS('DAILY RECORDS'!$E$2:$E$19978,'DAILY RECORDS'!$B$2:$B$19978,C2212,'DAILY RECORDS'!$G$2:$G$19978,"OUTWARD")</f>
        <v>20</v>
      </c>
      <c r="H2212">
        <f t="shared" si="34"/>
        <v>178</v>
      </c>
      <c r="I2212" t="s">
        <v>14</v>
      </c>
      <c r="J2212" t="s">
        <v>2142</v>
      </c>
      <c r="K2212" t="s">
        <v>2312</v>
      </c>
      <c r="L2212" s="124">
        <v>45719</v>
      </c>
    </row>
    <row r="2213" spans="1:12" x14ac:dyDescent="0.25">
      <c r="A2213">
        <v>2213</v>
      </c>
      <c r="B2213" t="s">
        <v>9988</v>
      </c>
      <c r="C2213" s="14" t="s">
        <v>2285</v>
      </c>
      <c r="D2213" t="s">
        <v>2286</v>
      </c>
      <c r="E2213">
        <v>78</v>
      </c>
      <c r="F2213">
        <f>SUMIFS('DAILY RECORDS'!$E$2:$E$19978,'DAILY RECORDS'!$B$2:$B$19978,C2213,'DAILY RECORDS'!$G$2:$G$19978,"INWARD")</f>
        <v>0</v>
      </c>
      <c r="G2213">
        <f>SUMIFS('DAILY RECORDS'!$E$2:$E$19978,'DAILY RECORDS'!$B$2:$B$19978,C2213,'DAILY RECORDS'!$G$2:$G$19978,"OUTWARD")</f>
        <v>36</v>
      </c>
      <c r="H2213">
        <f t="shared" si="34"/>
        <v>42</v>
      </c>
      <c r="I2213" t="s">
        <v>14</v>
      </c>
      <c r="J2213" t="s">
        <v>2142</v>
      </c>
      <c r="K2213" t="s">
        <v>175</v>
      </c>
      <c r="L2213" s="124">
        <v>45719</v>
      </c>
    </row>
    <row r="2214" spans="1:12" x14ac:dyDescent="0.25">
      <c r="A2214">
        <v>2214</v>
      </c>
      <c r="B2214" t="s">
        <v>9988</v>
      </c>
      <c r="C2214" s="14" t="s">
        <v>2297</v>
      </c>
      <c r="D2214" t="s">
        <v>2298</v>
      </c>
      <c r="E2214">
        <v>398</v>
      </c>
      <c r="F2214">
        <f>SUMIFS('DAILY RECORDS'!$E$2:$E$19978,'DAILY RECORDS'!$B$2:$B$19978,C2214,'DAILY RECORDS'!$G$2:$G$19978,"INWARD")</f>
        <v>3642</v>
      </c>
      <c r="G2214">
        <f>SUMIFS('DAILY RECORDS'!$E$2:$E$19978,'DAILY RECORDS'!$B$2:$B$19978,C2214,'DAILY RECORDS'!$G$2:$G$19978,"OUTWARD")</f>
        <v>636</v>
      </c>
      <c r="H2214">
        <f t="shared" si="34"/>
        <v>3404</v>
      </c>
      <c r="I2214" t="s">
        <v>14</v>
      </c>
      <c r="J2214" t="s">
        <v>2142</v>
      </c>
      <c r="K2214" t="s">
        <v>11516</v>
      </c>
      <c r="L2214" s="124">
        <v>45719</v>
      </c>
    </row>
    <row r="2215" spans="1:12" x14ac:dyDescent="0.25">
      <c r="A2215">
        <v>2215</v>
      </c>
      <c r="B2215" t="s">
        <v>9988</v>
      </c>
      <c r="C2215" s="14" t="s">
        <v>2307</v>
      </c>
      <c r="D2215" t="s">
        <v>2308</v>
      </c>
      <c r="E2215">
        <v>257</v>
      </c>
      <c r="F2215">
        <f>SUMIFS('DAILY RECORDS'!$E$2:$E$19978,'DAILY RECORDS'!$B$2:$B$19978,C2215,'DAILY RECORDS'!$G$2:$G$19978,"INWARD")</f>
        <v>1</v>
      </c>
      <c r="G2215">
        <f>SUMIFS('DAILY RECORDS'!$E$2:$E$19978,'DAILY RECORDS'!$B$2:$B$19978,C2215,'DAILY RECORDS'!$G$2:$G$19978,"OUTWARD")</f>
        <v>114</v>
      </c>
      <c r="H2215">
        <f t="shared" si="34"/>
        <v>144</v>
      </c>
      <c r="I2215" t="s">
        <v>14</v>
      </c>
      <c r="J2215" t="s">
        <v>2142</v>
      </c>
      <c r="K2215" t="s">
        <v>11270</v>
      </c>
      <c r="L2215" s="124">
        <v>45719</v>
      </c>
    </row>
    <row r="2216" spans="1:12" x14ac:dyDescent="0.25">
      <c r="A2216">
        <v>2216</v>
      </c>
      <c r="B2216" t="s">
        <v>9988</v>
      </c>
      <c r="C2216" s="14" t="s">
        <v>2281</v>
      </c>
      <c r="D2216" t="s">
        <v>2282</v>
      </c>
      <c r="E2216">
        <v>4</v>
      </c>
      <c r="F2216">
        <f>SUMIFS('DAILY RECORDS'!$E$2:$E$19978,'DAILY RECORDS'!$B$2:$B$19978,C2216,'DAILY RECORDS'!$G$2:$G$19978,"INWARD")</f>
        <v>0</v>
      </c>
      <c r="G2216">
        <f>SUMIFS('DAILY RECORDS'!$E$2:$E$19978,'DAILY RECORDS'!$B$2:$B$19978,C2216,'DAILY RECORDS'!$G$2:$G$19978,"OUTWARD")</f>
        <v>4</v>
      </c>
      <c r="H2216">
        <f t="shared" si="34"/>
        <v>0</v>
      </c>
      <c r="I2216" t="s">
        <v>25</v>
      </c>
      <c r="J2216" t="s">
        <v>2142</v>
      </c>
      <c r="K2216" t="s">
        <v>105</v>
      </c>
      <c r="L2216" s="124">
        <v>45719</v>
      </c>
    </row>
    <row r="2217" spans="1:12" x14ac:dyDescent="0.25">
      <c r="A2217">
        <v>2217</v>
      </c>
      <c r="B2217" t="s">
        <v>9988</v>
      </c>
      <c r="C2217" s="14" t="s">
        <v>2283</v>
      </c>
      <c r="D2217" t="s">
        <v>2284</v>
      </c>
      <c r="E2217">
        <v>37</v>
      </c>
      <c r="F2217">
        <f>SUMIFS('DAILY RECORDS'!$E$2:$E$19978,'DAILY RECORDS'!$B$2:$B$19978,C2217,'DAILY RECORDS'!$G$2:$G$19978,"INWARD")</f>
        <v>0</v>
      </c>
      <c r="G2217">
        <f>SUMIFS('DAILY RECORDS'!$E$2:$E$19978,'DAILY RECORDS'!$B$2:$B$19978,C2217,'DAILY RECORDS'!$G$2:$G$19978,"OUTWARD")</f>
        <v>0</v>
      </c>
      <c r="H2217">
        <f t="shared" si="34"/>
        <v>37</v>
      </c>
      <c r="I2217" t="s">
        <v>25</v>
      </c>
      <c r="J2217" t="s">
        <v>2142</v>
      </c>
      <c r="K2217" t="s">
        <v>343</v>
      </c>
      <c r="L2217" s="124">
        <v>45719</v>
      </c>
    </row>
    <row r="2218" spans="1:12" x14ac:dyDescent="0.25">
      <c r="A2218">
        <v>2218</v>
      </c>
      <c r="B2218" t="s">
        <v>9988</v>
      </c>
      <c r="C2218" s="14" t="s">
        <v>2293</v>
      </c>
      <c r="D2218" t="s">
        <v>2294</v>
      </c>
      <c r="E2218">
        <v>6</v>
      </c>
      <c r="F2218">
        <f>SUMIFS('DAILY RECORDS'!$E$2:$E$19978,'DAILY RECORDS'!$B$2:$B$19978,C2218,'DAILY RECORDS'!$G$2:$G$19978,"INWARD")</f>
        <v>720</v>
      </c>
      <c r="G2218">
        <f>SUMIFS('DAILY RECORDS'!$E$2:$E$19978,'DAILY RECORDS'!$B$2:$B$19978,C2218,'DAILY RECORDS'!$G$2:$G$19978,"OUTWARD")</f>
        <v>240</v>
      </c>
      <c r="H2218">
        <f t="shared" si="34"/>
        <v>486</v>
      </c>
      <c r="I2218" t="s">
        <v>14</v>
      </c>
      <c r="J2218" t="s">
        <v>2142</v>
      </c>
      <c r="K2218" t="s">
        <v>267</v>
      </c>
      <c r="L2218" s="124">
        <v>45719</v>
      </c>
    </row>
    <row r="2219" spans="1:12" x14ac:dyDescent="0.25">
      <c r="A2219">
        <v>2219</v>
      </c>
      <c r="B2219" t="s">
        <v>9988</v>
      </c>
      <c r="C2219" s="14" t="s">
        <v>2295</v>
      </c>
      <c r="D2219" t="s">
        <v>2296</v>
      </c>
      <c r="E2219">
        <v>1188</v>
      </c>
      <c r="F2219">
        <f>SUMIFS('DAILY RECORDS'!$E$2:$E$19978,'DAILY RECORDS'!$B$2:$B$19978,C2219,'DAILY RECORDS'!$G$2:$G$19978,"INWARD")</f>
        <v>0</v>
      </c>
      <c r="G2219">
        <f>SUMIFS('DAILY RECORDS'!$E$2:$E$19978,'DAILY RECORDS'!$B$2:$B$19978,C2219,'DAILY RECORDS'!$G$2:$G$19978,"OUTWARD")</f>
        <v>480</v>
      </c>
      <c r="H2219">
        <f t="shared" si="34"/>
        <v>708</v>
      </c>
      <c r="I2219" t="s">
        <v>14</v>
      </c>
      <c r="J2219" t="s">
        <v>2142</v>
      </c>
      <c r="K2219" t="s">
        <v>285</v>
      </c>
      <c r="L2219" s="124">
        <v>45719</v>
      </c>
    </row>
    <row r="2220" spans="1:12" x14ac:dyDescent="0.25">
      <c r="A2220">
        <v>2220</v>
      </c>
      <c r="B2220" t="s">
        <v>9988</v>
      </c>
      <c r="C2220" s="14" t="s">
        <v>2305</v>
      </c>
      <c r="D2220" t="s">
        <v>729</v>
      </c>
      <c r="E2220">
        <v>82</v>
      </c>
      <c r="F2220">
        <f>SUMIFS('DAILY RECORDS'!$E$2:$E$19978,'DAILY RECORDS'!$B$2:$B$19978,C2220,'DAILY RECORDS'!$G$2:$G$19978,"INWARD")</f>
        <v>0</v>
      </c>
      <c r="G2220">
        <f>SUMIFS('DAILY RECORDS'!$E$2:$E$19978,'DAILY RECORDS'!$B$2:$B$19978,C2220,'DAILY RECORDS'!$G$2:$G$19978,"OUTWARD")</f>
        <v>32</v>
      </c>
      <c r="H2220">
        <f t="shared" si="34"/>
        <v>50</v>
      </c>
      <c r="I2220" t="s">
        <v>14</v>
      </c>
      <c r="J2220" t="s">
        <v>2142</v>
      </c>
      <c r="K2220" t="s">
        <v>2306</v>
      </c>
      <c r="L2220" s="124">
        <v>45719</v>
      </c>
    </row>
    <row r="2221" spans="1:12" x14ac:dyDescent="0.25">
      <c r="A2221">
        <v>2221</v>
      </c>
      <c r="B2221" t="s">
        <v>9988</v>
      </c>
      <c r="C2221" s="14" t="s">
        <v>2289</v>
      </c>
      <c r="D2221" t="s">
        <v>2290</v>
      </c>
      <c r="E2221">
        <v>633</v>
      </c>
      <c r="F2221">
        <f>SUMIFS('DAILY RECORDS'!$E$2:$E$19978,'DAILY RECORDS'!$B$2:$B$19978,C2221,'DAILY RECORDS'!$G$2:$G$19978,"INWARD")</f>
        <v>0</v>
      </c>
      <c r="G2221">
        <f>SUMIFS('DAILY RECORDS'!$E$2:$E$19978,'DAILY RECORDS'!$B$2:$B$19978,C2221,'DAILY RECORDS'!$G$2:$G$19978,"OUTWARD")</f>
        <v>542</v>
      </c>
      <c r="H2221">
        <f t="shared" si="34"/>
        <v>91</v>
      </c>
      <c r="I2221" t="s">
        <v>14</v>
      </c>
      <c r="J2221" t="s">
        <v>2142</v>
      </c>
      <c r="K2221" t="s">
        <v>138</v>
      </c>
      <c r="L2221" s="124">
        <v>45719</v>
      </c>
    </row>
    <row r="2222" spans="1:12" x14ac:dyDescent="0.25">
      <c r="A2222">
        <v>2222</v>
      </c>
      <c r="B2222" t="s">
        <v>9988</v>
      </c>
      <c r="C2222" s="14" t="s">
        <v>2345</v>
      </c>
      <c r="D2222" t="s">
        <v>2346</v>
      </c>
      <c r="E2222">
        <v>109</v>
      </c>
      <c r="F2222">
        <f>SUMIFS('DAILY RECORDS'!$E$2:$E$19978,'DAILY RECORDS'!$B$2:$B$19978,C2222,'DAILY RECORDS'!$G$2:$G$19978,"INWARD")</f>
        <v>0</v>
      </c>
      <c r="G2222">
        <f>SUMIFS('DAILY RECORDS'!$E$2:$E$19978,'DAILY RECORDS'!$B$2:$B$19978,C2222,'DAILY RECORDS'!$G$2:$G$19978,"OUTWARD")</f>
        <v>11</v>
      </c>
      <c r="H2222">
        <f t="shared" si="34"/>
        <v>98</v>
      </c>
      <c r="I2222" t="s">
        <v>14</v>
      </c>
      <c r="J2222" t="s">
        <v>2142</v>
      </c>
      <c r="K2222" t="s">
        <v>133</v>
      </c>
      <c r="L2222" s="124">
        <v>45719</v>
      </c>
    </row>
    <row r="2223" spans="1:12" x14ac:dyDescent="0.25">
      <c r="A2223">
        <v>2223</v>
      </c>
      <c r="B2223" t="s">
        <v>9988</v>
      </c>
      <c r="C2223" s="14" t="s">
        <v>2347</v>
      </c>
      <c r="D2223" t="s">
        <v>2348</v>
      </c>
      <c r="E2223">
        <v>26</v>
      </c>
      <c r="F2223">
        <f>SUMIFS('DAILY RECORDS'!$E$2:$E$19978,'DAILY RECORDS'!$B$2:$B$19978,C2223,'DAILY RECORDS'!$G$2:$G$19978,"INWARD")</f>
        <v>0</v>
      </c>
      <c r="G2223">
        <f>SUMIFS('DAILY RECORDS'!$E$2:$E$19978,'DAILY RECORDS'!$B$2:$B$19978,C2223,'DAILY RECORDS'!$G$2:$G$19978,"OUTWARD")</f>
        <v>5</v>
      </c>
      <c r="H2223">
        <f t="shared" si="34"/>
        <v>21</v>
      </c>
      <c r="I2223" t="s">
        <v>25</v>
      </c>
      <c r="J2223" t="s">
        <v>2142</v>
      </c>
      <c r="K2223" t="s">
        <v>135</v>
      </c>
      <c r="L2223" s="124">
        <v>45719</v>
      </c>
    </row>
    <row r="2224" spans="1:12" x14ac:dyDescent="0.25">
      <c r="A2224">
        <v>2224</v>
      </c>
      <c r="B2224" t="s">
        <v>9988</v>
      </c>
      <c r="C2224" s="14" t="s">
        <v>2360</v>
      </c>
      <c r="D2224" t="s">
        <v>2361</v>
      </c>
      <c r="E2224">
        <v>122</v>
      </c>
      <c r="F2224">
        <f>SUMIFS('DAILY RECORDS'!$E$2:$E$19978,'DAILY RECORDS'!$B$2:$B$19978,C2224,'DAILY RECORDS'!$G$2:$G$19978,"INWARD")</f>
        <v>0</v>
      </c>
      <c r="G2224">
        <f>SUMIFS('DAILY RECORDS'!$E$2:$E$19978,'DAILY RECORDS'!$B$2:$B$19978,C2224,'DAILY RECORDS'!$G$2:$G$19978,"OUTWARD")</f>
        <v>30</v>
      </c>
      <c r="H2224">
        <f t="shared" si="34"/>
        <v>92</v>
      </c>
      <c r="I2224" t="s">
        <v>14</v>
      </c>
      <c r="J2224" t="s">
        <v>2142</v>
      </c>
      <c r="K2224" t="s">
        <v>2362</v>
      </c>
      <c r="L2224" s="124">
        <v>45719</v>
      </c>
    </row>
    <row r="2225" spans="1:12" x14ac:dyDescent="0.25">
      <c r="A2225">
        <v>2225</v>
      </c>
      <c r="B2225" t="s">
        <v>9988</v>
      </c>
      <c r="C2225" s="14" t="s">
        <v>2278</v>
      </c>
      <c r="D2225" t="s">
        <v>2279</v>
      </c>
      <c r="E2225">
        <v>17</v>
      </c>
      <c r="F2225">
        <f>SUMIFS('DAILY RECORDS'!$E$2:$E$19978,'DAILY RECORDS'!$B$2:$B$19978,C2225,'DAILY RECORDS'!$G$2:$G$19978,"INWARD")</f>
        <v>156</v>
      </c>
      <c r="G2225">
        <f>SUMIFS('DAILY RECORDS'!$E$2:$E$19978,'DAILY RECORDS'!$B$2:$B$19978,C2225,'DAILY RECORDS'!$G$2:$G$19978,"OUTWARD")</f>
        <v>27</v>
      </c>
      <c r="H2225">
        <f t="shared" si="34"/>
        <v>146</v>
      </c>
      <c r="I2225" t="s">
        <v>14</v>
      </c>
      <c r="J2225" t="s">
        <v>2142</v>
      </c>
      <c r="K2225" t="s">
        <v>2280</v>
      </c>
      <c r="L2225" s="124">
        <v>45719</v>
      </c>
    </row>
    <row r="2226" spans="1:12" x14ac:dyDescent="0.25">
      <c r="A2226">
        <v>2226</v>
      </c>
      <c r="B2226" t="s">
        <v>9988</v>
      </c>
      <c r="C2226" s="14" t="s">
        <v>2341</v>
      </c>
      <c r="D2226" t="s">
        <v>2342</v>
      </c>
      <c r="E2226">
        <v>28</v>
      </c>
      <c r="F2226">
        <f>SUMIFS('DAILY RECORDS'!$E$2:$E$19978,'DAILY RECORDS'!$B$2:$B$19978,C2226,'DAILY RECORDS'!$G$2:$G$19978,"INWARD")</f>
        <v>3</v>
      </c>
      <c r="G2226">
        <f>SUMIFS('DAILY RECORDS'!$E$2:$E$19978,'DAILY RECORDS'!$B$2:$B$19978,C2226,'DAILY RECORDS'!$G$2:$G$19978,"OUTWARD")</f>
        <v>1</v>
      </c>
      <c r="H2226">
        <f t="shared" si="34"/>
        <v>30</v>
      </c>
      <c r="I2226" t="s">
        <v>14</v>
      </c>
      <c r="J2226" t="s">
        <v>2142</v>
      </c>
      <c r="K2226" t="s">
        <v>120</v>
      </c>
      <c r="L2226" s="124">
        <v>45719</v>
      </c>
    </row>
    <row r="2227" spans="1:12" x14ac:dyDescent="0.25">
      <c r="A2227">
        <v>2227</v>
      </c>
      <c r="B2227" t="s">
        <v>9988</v>
      </c>
      <c r="C2227" s="14" t="s">
        <v>2343</v>
      </c>
      <c r="D2227" t="s">
        <v>2344</v>
      </c>
      <c r="E2227">
        <v>32</v>
      </c>
      <c r="F2227">
        <f>SUMIFS('DAILY RECORDS'!$E$2:$E$19978,'DAILY RECORDS'!$B$2:$B$19978,C2227,'DAILY RECORDS'!$G$2:$G$19978,"INWARD")</f>
        <v>2</v>
      </c>
      <c r="G2227">
        <f>SUMIFS('DAILY RECORDS'!$E$2:$E$19978,'DAILY RECORDS'!$B$2:$B$19978,C2227,'DAILY RECORDS'!$G$2:$G$19978,"OUTWARD")</f>
        <v>0</v>
      </c>
      <c r="H2227">
        <f t="shared" si="34"/>
        <v>34</v>
      </c>
      <c r="I2227" t="s">
        <v>14</v>
      </c>
      <c r="J2227" t="s">
        <v>2142</v>
      </c>
      <c r="K2227" t="s">
        <v>123</v>
      </c>
      <c r="L2227" s="124">
        <v>45719</v>
      </c>
    </row>
    <row r="2228" spans="1:12" x14ac:dyDescent="0.25">
      <c r="A2228">
        <v>2228</v>
      </c>
      <c r="B2228" t="s">
        <v>9988</v>
      </c>
      <c r="C2228" s="14" t="s">
        <v>2357</v>
      </c>
      <c r="D2228" t="s">
        <v>2358</v>
      </c>
      <c r="E2228">
        <v>17</v>
      </c>
      <c r="F2228">
        <f>SUMIFS('DAILY RECORDS'!$E$2:$E$19978,'DAILY RECORDS'!$B$2:$B$19978,C2228,'DAILY RECORDS'!$G$2:$G$19978,"INWARD")</f>
        <v>0</v>
      </c>
      <c r="G2228">
        <f>SUMIFS('DAILY RECORDS'!$E$2:$E$19978,'DAILY RECORDS'!$B$2:$B$19978,C2228,'DAILY RECORDS'!$G$2:$G$19978,"OUTWARD")</f>
        <v>2</v>
      </c>
      <c r="H2228">
        <f t="shared" si="34"/>
        <v>15</v>
      </c>
      <c r="I2228" t="s">
        <v>14</v>
      </c>
      <c r="J2228" t="s">
        <v>2142</v>
      </c>
      <c r="K2228" t="s">
        <v>2359</v>
      </c>
      <c r="L2228" s="124">
        <v>45719</v>
      </c>
    </row>
    <row r="2229" spans="1:12" x14ac:dyDescent="0.25">
      <c r="A2229">
        <v>2229</v>
      </c>
      <c r="B2229" t="s">
        <v>9988</v>
      </c>
      <c r="C2229" s="14" t="s">
        <v>2272</v>
      </c>
      <c r="D2229" t="s">
        <v>2273</v>
      </c>
      <c r="E2229">
        <v>6</v>
      </c>
      <c r="F2229">
        <f>SUMIFS('DAILY RECORDS'!$E$2:$E$19978,'DAILY RECORDS'!$B$2:$B$19978,C2229,'DAILY RECORDS'!$G$2:$G$19978,"INWARD")</f>
        <v>30</v>
      </c>
      <c r="G2229">
        <f>SUMIFS('DAILY RECORDS'!$E$2:$E$19978,'DAILY RECORDS'!$B$2:$B$19978,C2229,'DAILY RECORDS'!$G$2:$G$19978,"OUTWARD")</f>
        <v>7</v>
      </c>
      <c r="H2229">
        <f t="shared" si="34"/>
        <v>29</v>
      </c>
      <c r="I2229" t="s">
        <v>14</v>
      </c>
      <c r="J2229" t="s">
        <v>2142</v>
      </c>
      <c r="K2229" t="s">
        <v>2274</v>
      </c>
      <c r="L2229" s="124">
        <v>45719</v>
      </c>
    </row>
    <row r="2230" spans="1:12" x14ac:dyDescent="0.25">
      <c r="A2230">
        <v>2230</v>
      </c>
      <c r="B2230" t="s">
        <v>9988</v>
      </c>
      <c r="C2230" s="14" t="s">
        <v>2339</v>
      </c>
      <c r="D2230" t="s">
        <v>2340</v>
      </c>
      <c r="E2230">
        <v>20</v>
      </c>
      <c r="F2230">
        <f>SUMIFS('DAILY RECORDS'!$E$2:$E$19978,'DAILY RECORDS'!$B$2:$B$19978,C2230,'DAILY RECORDS'!$G$2:$G$19978,"INWARD")</f>
        <v>3</v>
      </c>
      <c r="G2230">
        <f>SUMIFS('DAILY RECORDS'!$E$2:$E$19978,'DAILY RECORDS'!$B$2:$B$19978,C2230,'DAILY RECORDS'!$G$2:$G$19978,"OUTWARD")</f>
        <v>16</v>
      </c>
      <c r="H2230">
        <f t="shared" si="34"/>
        <v>7</v>
      </c>
      <c r="I2230" t="s">
        <v>14</v>
      </c>
      <c r="J2230" t="s">
        <v>2142</v>
      </c>
      <c r="K2230" t="s">
        <v>111</v>
      </c>
      <c r="L2230" s="124">
        <v>45719</v>
      </c>
    </row>
    <row r="2231" spans="1:12" x14ac:dyDescent="0.25">
      <c r="A2231">
        <v>2231</v>
      </c>
      <c r="B2231" t="s">
        <v>9988</v>
      </c>
      <c r="C2231" s="14" t="s">
        <v>2353</v>
      </c>
      <c r="D2231" t="s">
        <v>2354</v>
      </c>
      <c r="E2231">
        <v>4</v>
      </c>
      <c r="F2231">
        <f>SUMIFS('DAILY RECORDS'!$E$2:$E$19978,'DAILY RECORDS'!$B$2:$B$19978,C2231,'DAILY RECORDS'!$G$2:$G$19978,"INWARD")</f>
        <v>2</v>
      </c>
      <c r="G2231">
        <f>SUMIFS('DAILY RECORDS'!$E$2:$E$19978,'DAILY RECORDS'!$B$2:$B$19978,C2231,'DAILY RECORDS'!$G$2:$G$19978,"OUTWARD")</f>
        <v>0</v>
      </c>
      <c r="H2231">
        <f t="shared" si="34"/>
        <v>6</v>
      </c>
      <c r="I2231" t="s">
        <v>14</v>
      </c>
      <c r="J2231" t="s">
        <v>2142</v>
      </c>
      <c r="K2231" t="s">
        <v>114</v>
      </c>
      <c r="L2231" s="124">
        <v>45719</v>
      </c>
    </row>
    <row r="2232" spans="1:12" x14ac:dyDescent="0.25">
      <c r="A2232">
        <v>2232</v>
      </c>
      <c r="B2232" t="s">
        <v>9988</v>
      </c>
      <c r="C2232" s="14" t="s">
        <v>2355</v>
      </c>
      <c r="D2232" t="s">
        <v>2356</v>
      </c>
      <c r="E2232">
        <v>5</v>
      </c>
      <c r="F2232">
        <f>SUMIFS('DAILY RECORDS'!$E$2:$E$19978,'DAILY RECORDS'!$B$2:$B$19978,C2232,'DAILY RECORDS'!$G$2:$G$19978,"INWARD")</f>
        <v>0</v>
      </c>
      <c r="G2232">
        <f>SUMIFS('DAILY RECORDS'!$E$2:$E$19978,'DAILY RECORDS'!$B$2:$B$19978,C2232,'DAILY RECORDS'!$G$2:$G$19978,"OUTWARD")</f>
        <v>0</v>
      </c>
      <c r="H2232">
        <f t="shared" si="34"/>
        <v>5</v>
      </c>
      <c r="I2232" t="s">
        <v>14</v>
      </c>
      <c r="J2232" t="s">
        <v>2142</v>
      </c>
      <c r="K2232" t="s">
        <v>349</v>
      </c>
      <c r="L2232" s="124">
        <v>45719</v>
      </c>
    </row>
    <row r="2233" spans="1:12" x14ac:dyDescent="0.25">
      <c r="A2233">
        <v>2233</v>
      </c>
      <c r="B2233" t="s">
        <v>9988</v>
      </c>
      <c r="C2233" s="14" t="s">
        <v>2270</v>
      </c>
      <c r="D2233" t="s">
        <v>2271</v>
      </c>
      <c r="E2233">
        <v>2</v>
      </c>
      <c r="F2233">
        <f>SUMIFS('DAILY RECORDS'!$E$2:$E$19978,'DAILY RECORDS'!$B$2:$B$19978,C2233,'DAILY RECORDS'!$G$2:$G$19978,"INWARD")</f>
        <v>0</v>
      </c>
      <c r="G2233">
        <f>SUMIFS('DAILY RECORDS'!$E$2:$E$19978,'DAILY RECORDS'!$B$2:$B$19978,C2233,'DAILY RECORDS'!$G$2:$G$19978,"OUTWARD")</f>
        <v>0</v>
      </c>
      <c r="H2233">
        <f t="shared" si="34"/>
        <v>2</v>
      </c>
      <c r="I2233" t="s">
        <v>14</v>
      </c>
      <c r="J2233" t="s">
        <v>2142</v>
      </c>
      <c r="K2233" t="s">
        <v>352</v>
      </c>
      <c r="L2233" s="124">
        <v>45719</v>
      </c>
    </row>
    <row r="2234" spans="1:12" x14ac:dyDescent="0.25">
      <c r="A2234">
        <v>2234</v>
      </c>
      <c r="B2234" t="s">
        <v>9988</v>
      </c>
      <c r="C2234" s="14" t="s">
        <v>2335</v>
      </c>
      <c r="D2234" t="s">
        <v>2336</v>
      </c>
      <c r="E2234">
        <v>17</v>
      </c>
      <c r="F2234">
        <f>SUMIFS('DAILY RECORDS'!$E$2:$E$19978,'DAILY RECORDS'!$B$2:$B$19978,C2234,'DAILY RECORDS'!$G$2:$G$19978,"INWARD")</f>
        <v>0</v>
      </c>
      <c r="G2234">
        <f>SUMIFS('DAILY RECORDS'!$E$2:$E$19978,'DAILY RECORDS'!$B$2:$B$19978,C2234,'DAILY RECORDS'!$G$2:$G$19978,"OUTWARD")</f>
        <v>7</v>
      </c>
      <c r="H2234">
        <f t="shared" si="34"/>
        <v>10</v>
      </c>
      <c r="I2234" t="s">
        <v>14</v>
      </c>
      <c r="J2234" t="s">
        <v>2142</v>
      </c>
      <c r="K2234" t="s">
        <v>117</v>
      </c>
      <c r="L2234" s="124">
        <v>45719</v>
      </c>
    </row>
    <row r="2235" spans="1:12" x14ac:dyDescent="0.25">
      <c r="A2235">
        <v>2235</v>
      </c>
      <c r="B2235" t="s">
        <v>9988</v>
      </c>
      <c r="C2235" s="14" t="s">
        <v>2337</v>
      </c>
      <c r="D2235" t="s">
        <v>2338</v>
      </c>
      <c r="E2235">
        <v>15</v>
      </c>
      <c r="F2235">
        <f>SUMIFS('DAILY RECORDS'!$E$2:$E$19978,'DAILY RECORDS'!$B$2:$B$19978,C2235,'DAILY RECORDS'!$G$2:$G$19978,"INWARD")</f>
        <v>0</v>
      </c>
      <c r="G2235">
        <f>SUMIFS('DAILY RECORDS'!$E$2:$E$19978,'DAILY RECORDS'!$B$2:$B$19978,C2235,'DAILY RECORDS'!$G$2:$G$19978,"OUTWARD")</f>
        <v>9</v>
      </c>
      <c r="H2235">
        <f t="shared" si="34"/>
        <v>6</v>
      </c>
      <c r="I2235" t="s">
        <v>14</v>
      </c>
      <c r="J2235" t="s">
        <v>2142</v>
      </c>
      <c r="K2235" t="s">
        <v>333</v>
      </c>
      <c r="L2235" s="124">
        <v>45719</v>
      </c>
    </row>
    <row r="2236" spans="1:12" x14ac:dyDescent="0.25">
      <c r="A2236">
        <v>2236</v>
      </c>
      <c r="B2236" t="s">
        <v>9988</v>
      </c>
      <c r="C2236" s="14" t="s">
        <v>2349</v>
      </c>
      <c r="D2236" t="s">
        <v>2350</v>
      </c>
      <c r="E2236">
        <v>6</v>
      </c>
      <c r="F2236">
        <f>SUMIFS('DAILY RECORDS'!$E$2:$E$19978,'DAILY RECORDS'!$B$2:$B$19978,C2236,'DAILY RECORDS'!$G$2:$G$19978,"INWARD")</f>
        <v>0</v>
      </c>
      <c r="G2236">
        <f>SUMIFS('DAILY RECORDS'!$E$2:$E$19978,'DAILY RECORDS'!$B$2:$B$19978,C2236,'DAILY RECORDS'!$G$2:$G$19978,"OUTWARD")</f>
        <v>3</v>
      </c>
      <c r="H2236">
        <f t="shared" si="34"/>
        <v>3</v>
      </c>
      <c r="I2236" t="s">
        <v>14</v>
      </c>
      <c r="J2236" t="s">
        <v>2142</v>
      </c>
      <c r="K2236" t="s">
        <v>336</v>
      </c>
      <c r="L2236" s="124">
        <v>45719</v>
      </c>
    </row>
    <row r="2237" spans="1:12" x14ac:dyDescent="0.25">
      <c r="A2237">
        <v>2237</v>
      </c>
      <c r="B2237" t="s">
        <v>9988</v>
      </c>
      <c r="C2237" s="14" t="s">
        <v>2351</v>
      </c>
      <c r="D2237" t="s">
        <v>2352</v>
      </c>
      <c r="E2237">
        <v>25</v>
      </c>
      <c r="F2237">
        <f>SUMIFS('DAILY RECORDS'!$E$2:$E$19978,'DAILY RECORDS'!$B$2:$B$19978,C2237,'DAILY RECORDS'!$G$2:$G$19978,"INWARD")</f>
        <v>2</v>
      </c>
      <c r="G2237">
        <f>SUMIFS('DAILY RECORDS'!$E$2:$E$19978,'DAILY RECORDS'!$B$2:$B$19978,C2237,'DAILY RECORDS'!$G$2:$G$19978,"OUTWARD")</f>
        <v>27</v>
      </c>
      <c r="H2237">
        <f t="shared" si="34"/>
        <v>0</v>
      </c>
      <c r="I2237" t="s">
        <v>14</v>
      </c>
      <c r="J2237" t="s">
        <v>2142</v>
      </c>
      <c r="K2237" t="s">
        <v>338</v>
      </c>
      <c r="L2237" s="124">
        <v>45719</v>
      </c>
    </row>
    <row r="2238" spans="1:12" x14ac:dyDescent="0.25">
      <c r="A2238">
        <v>2238</v>
      </c>
      <c r="C2238" s="14" t="s">
        <v>10608</v>
      </c>
      <c r="D2238" t="s">
        <v>10608</v>
      </c>
      <c r="E2238">
        <v>16</v>
      </c>
      <c r="F2238">
        <f>SUMIFS('DAILY RECORDS'!$E$2:$E$19978,'DAILY RECORDS'!$B$2:$B$19978,C2238,'DAILY RECORDS'!$G$2:$G$19978,"INWARD")</f>
        <v>0</v>
      </c>
      <c r="G2238">
        <f>SUMIFS('DAILY RECORDS'!$E$2:$E$19978,'DAILY RECORDS'!$B$2:$B$19978,C2238,'DAILY RECORDS'!$G$2:$G$19978,"OUTWARD")</f>
        <v>0</v>
      </c>
      <c r="H2238">
        <f t="shared" si="34"/>
        <v>16</v>
      </c>
      <c r="I2238" t="s">
        <v>14</v>
      </c>
      <c r="J2238" t="s">
        <v>2142</v>
      </c>
      <c r="K2238" t="s">
        <v>2269</v>
      </c>
      <c r="L2238" s="124">
        <v>45719</v>
      </c>
    </row>
    <row r="2239" spans="1:12" x14ac:dyDescent="0.25">
      <c r="A2239">
        <v>2239</v>
      </c>
      <c r="C2239" s="14" t="s">
        <v>10609</v>
      </c>
      <c r="D2239" t="s">
        <v>10609</v>
      </c>
      <c r="E2239">
        <v>10</v>
      </c>
      <c r="F2239">
        <f>SUMIFS('DAILY RECORDS'!$E$2:$E$19978,'DAILY RECORDS'!$B$2:$B$19978,C2239,'DAILY RECORDS'!$G$2:$G$19978,"INWARD")</f>
        <v>0</v>
      </c>
      <c r="G2239">
        <f>SUMIFS('DAILY RECORDS'!$E$2:$E$19978,'DAILY RECORDS'!$B$2:$B$19978,C2239,'DAILY RECORDS'!$G$2:$G$19978,"OUTWARD")</f>
        <v>10</v>
      </c>
      <c r="H2239">
        <f t="shared" si="34"/>
        <v>0</v>
      </c>
      <c r="I2239" t="s">
        <v>14</v>
      </c>
      <c r="J2239" t="s">
        <v>2142</v>
      </c>
      <c r="K2239" t="s">
        <v>2438</v>
      </c>
      <c r="L2239" s="124">
        <v>45719</v>
      </c>
    </row>
    <row r="2240" spans="1:12" x14ac:dyDescent="0.25">
      <c r="A2240">
        <v>2240</v>
      </c>
      <c r="B2240" t="s">
        <v>9988</v>
      </c>
      <c r="C2240" s="14" t="s">
        <v>2331</v>
      </c>
      <c r="D2240" t="s">
        <v>2332</v>
      </c>
      <c r="E2240">
        <v>55</v>
      </c>
      <c r="F2240">
        <f>SUMIFS('DAILY RECORDS'!$E$2:$E$19978,'DAILY RECORDS'!$B$2:$B$19978,C2240,'DAILY RECORDS'!$G$2:$G$19978,"INWARD")</f>
        <v>0</v>
      </c>
      <c r="G2240">
        <f>SUMIFS('DAILY RECORDS'!$E$2:$E$19978,'DAILY RECORDS'!$B$2:$B$19978,C2240,'DAILY RECORDS'!$G$2:$G$19978,"OUTWARD")</f>
        <v>19</v>
      </c>
      <c r="H2240">
        <f t="shared" si="34"/>
        <v>36</v>
      </c>
      <c r="I2240" t="s">
        <v>25</v>
      </c>
      <c r="J2240" t="s">
        <v>2142</v>
      </c>
      <c r="K2240" t="s">
        <v>168</v>
      </c>
      <c r="L2240" s="124">
        <v>45719</v>
      </c>
    </row>
    <row r="2241" spans="1:12" x14ac:dyDescent="0.25">
      <c r="A2241">
        <v>2241</v>
      </c>
      <c r="B2241" t="s">
        <v>9988</v>
      </c>
      <c r="C2241" s="14" t="s">
        <v>2333</v>
      </c>
      <c r="D2241" t="s">
        <v>2334</v>
      </c>
      <c r="E2241">
        <v>91</v>
      </c>
      <c r="F2241">
        <f>SUMIFS('DAILY RECORDS'!$E$2:$E$19978,'DAILY RECORDS'!$B$2:$B$19978,C2241,'DAILY RECORDS'!$G$2:$G$19978,"INWARD")</f>
        <v>0</v>
      </c>
      <c r="G2241">
        <f>SUMIFS('DAILY RECORDS'!$E$2:$E$19978,'DAILY RECORDS'!$B$2:$B$19978,C2241,'DAILY RECORDS'!$G$2:$G$19978,"OUTWARD")</f>
        <v>30</v>
      </c>
      <c r="H2241">
        <f t="shared" si="34"/>
        <v>61</v>
      </c>
      <c r="I2241" t="s">
        <v>14</v>
      </c>
      <c r="J2241" t="s">
        <v>2142</v>
      </c>
      <c r="K2241" t="s">
        <v>171</v>
      </c>
      <c r="L2241" s="124">
        <v>45719</v>
      </c>
    </row>
    <row r="2242" spans="1:12" x14ac:dyDescent="0.25">
      <c r="A2242">
        <v>2242</v>
      </c>
      <c r="B2242" t="s">
        <v>9988</v>
      </c>
      <c r="C2242" s="14" t="s">
        <v>2325</v>
      </c>
      <c r="D2242" t="s">
        <v>2326</v>
      </c>
      <c r="E2242">
        <v>29</v>
      </c>
      <c r="F2242">
        <f>SUMIFS('DAILY RECORDS'!$E$2:$E$19978,'DAILY RECORDS'!$B$2:$B$19978,C2242,'DAILY RECORDS'!$G$2:$G$19978,"INWARD")</f>
        <v>5</v>
      </c>
      <c r="G2242">
        <f>SUMIFS('DAILY RECORDS'!$E$2:$E$19978,'DAILY RECORDS'!$B$2:$B$19978,C2242,'DAILY RECORDS'!$G$2:$G$19978,"OUTWARD")</f>
        <v>16</v>
      </c>
      <c r="H2242">
        <f t="shared" ref="H2242:H2305" si="35">(E2242+F2242)-G2242</f>
        <v>18</v>
      </c>
      <c r="I2242" t="s">
        <v>25</v>
      </c>
      <c r="J2242" t="s">
        <v>2142</v>
      </c>
      <c r="K2242" t="s">
        <v>163</v>
      </c>
      <c r="L2242" s="124">
        <v>45719</v>
      </c>
    </row>
    <row r="2243" spans="1:12" x14ac:dyDescent="0.25">
      <c r="A2243">
        <v>2243</v>
      </c>
      <c r="B2243" t="s">
        <v>9988</v>
      </c>
      <c r="C2243" s="14" t="s">
        <v>2327</v>
      </c>
      <c r="D2243" t="s">
        <v>2328</v>
      </c>
      <c r="E2243">
        <v>67</v>
      </c>
      <c r="F2243">
        <f>SUMIFS('DAILY RECORDS'!$E$2:$E$19978,'DAILY RECORDS'!$B$2:$B$19978,C2243,'DAILY RECORDS'!$G$2:$G$19978,"INWARD")</f>
        <v>1</v>
      </c>
      <c r="G2243">
        <f>SUMIFS('DAILY RECORDS'!$E$2:$E$19978,'DAILY RECORDS'!$B$2:$B$19978,C2243,'DAILY RECORDS'!$G$2:$G$19978,"OUTWARD")</f>
        <v>0</v>
      </c>
      <c r="H2243">
        <f t="shared" si="35"/>
        <v>68</v>
      </c>
      <c r="I2243" t="s">
        <v>25</v>
      </c>
      <c r="J2243" t="s">
        <v>2142</v>
      </c>
      <c r="K2243" t="s">
        <v>165</v>
      </c>
      <c r="L2243" s="124">
        <v>45719</v>
      </c>
    </row>
    <row r="2244" spans="1:12" x14ac:dyDescent="0.25">
      <c r="A2244">
        <v>2244</v>
      </c>
      <c r="B2244" t="s">
        <v>9988</v>
      </c>
      <c r="C2244" s="14" t="s">
        <v>2329</v>
      </c>
      <c r="D2244" t="s">
        <v>2330</v>
      </c>
      <c r="E2244">
        <v>17</v>
      </c>
      <c r="F2244">
        <f>SUMIFS('DAILY RECORDS'!$E$2:$E$19978,'DAILY RECORDS'!$B$2:$B$19978,C2244,'DAILY RECORDS'!$G$2:$G$19978,"INWARD")</f>
        <v>1</v>
      </c>
      <c r="G2244">
        <f>SUMIFS('DAILY RECORDS'!$E$2:$E$19978,'DAILY RECORDS'!$B$2:$B$19978,C2244,'DAILY RECORDS'!$G$2:$G$19978,"OUTWARD")</f>
        <v>10</v>
      </c>
      <c r="H2244">
        <f t="shared" si="35"/>
        <v>8</v>
      </c>
      <c r="I2244" t="s">
        <v>25</v>
      </c>
      <c r="J2244" t="s">
        <v>2142</v>
      </c>
      <c r="K2244" t="s">
        <v>296</v>
      </c>
      <c r="L2244" s="124">
        <v>45719</v>
      </c>
    </row>
    <row r="2245" spans="1:12" x14ac:dyDescent="0.25">
      <c r="A2245">
        <v>2245</v>
      </c>
      <c r="B2245" t="s">
        <v>9988</v>
      </c>
      <c r="C2245" s="14" t="s">
        <v>2319</v>
      </c>
      <c r="D2245" t="s">
        <v>2320</v>
      </c>
      <c r="E2245">
        <v>37</v>
      </c>
      <c r="F2245">
        <f>SUMIFS('DAILY RECORDS'!$E$2:$E$19978,'DAILY RECORDS'!$B$2:$B$19978,C2245,'DAILY RECORDS'!$G$2:$G$19978,"INWARD")</f>
        <v>3</v>
      </c>
      <c r="G2245">
        <f>SUMIFS('DAILY RECORDS'!$E$2:$E$19978,'DAILY RECORDS'!$B$2:$B$19978,C2245,'DAILY RECORDS'!$G$2:$G$19978,"OUTWARD")</f>
        <v>0</v>
      </c>
      <c r="H2245">
        <f t="shared" si="35"/>
        <v>40</v>
      </c>
      <c r="I2245" t="s">
        <v>25</v>
      </c>
      <c r="J2245" t="s">
        <v>2142</v>
      </c>
      <c r="K2245" t="s">
        <v>157</v>
      </c>
      <c r="L2245" s="124">
        <v>45719</v>
      </c>
    </row>
    <row r="2246" spans="1:12" x14ac:dyDescent="0.25">
      <c r="A2246">
        <v>2246</v>
      </c>
      <c r="B2246" t="s">
        <v>9988</v>
      </c>
      <c r="C2246" s="14" t="s">
        <v>2321</v>
      </c>
      <c r="D2246" t="s">
        <v>2322</v>
      </c>
      <c r="E2246">
        <v>77</v>
      </c>
      <c r="F2246">
        <f>SUMIFS('DAILY RECORDS'!$E$2:$E$19978,'DAILY RECORDS'!$B$2:$B$19978,C2246,'DAILY RECORDS'!$G$2:$G$19978,"INWARD")</f>
        <v>0</v>
      </c>
      <c r="G2246">
        <f>SUMIFS('DAILY RECORDS'!$E$2:$E$19978,'DAILY RECORDS'!$B$2:$B$19978,C2246,'DAILY RECORDS'!$G$2:$G$19978,"OUTWARD")</f>
        <v>0</v>
      </c>
      <c r="H2246">
        <f t="shared" si="35"/>
        <v>77</v>
      </c>
      <c r="I2246" t="s">
        <v>25</v>
      </c>
      <c r="J2246" t="s">
        <v>2142</v>
      </c>
      <c r="K2246" t="s">
        <v>160</v>
      </c>
      <c r="L2246" s="124">
        <v>45719</v>
      </c>
    </row>
    <row r="2247" spans="1:12" x14ac:dyDescent="0.25">
      <c r="A2247">
        <v>2247</v>
      </c>
      <c r="B2247" t="s">
        <v>9988</v>
      </c>
      <c r="C2247" s="14" t="s">
        <v>2323</v>
      </c>
      <c r="D2247" t="s">
        <v>2324</v>
      </c>
      <c r="E2247">
        <v>18</v>
      </c>
      <c r="F2247">
        <f>SUMIFS('DAILY RECORDS'!$E$2:$E$19978,'DAILY RECORDS'!$B$2:$B$19978,C2247,'DAILY RECORDS'!$G$2:$G$19978,"INWARD")</f>
        <v>0</v>
      </c>
      <c r="G2247">
        <f>SUMIFS('DAILY RECORDS'!$E$2:$E$19978,'DAILY RECORDS'!$B$2:$B$19978,C2247,'DAILY RECORDS'!$G$2:$G$19978,"OUTWARD")</f>
        <v>4</v>
      </c>
      <c r="H2247">
        <f t="shared" si="35"/>
        <v>14</v>
      </c>
      <c r="I2247" t="s">
        <v>25</v>
      </c>
      <c r="J2247" t="s">
        <v>2142</v>
      </c>
      <c r="K2247" t="s">
        <v>1855</v>
      </c>
      <c r="L2247" s="124">
        <v>45719</v>
      </c>
    </row>
    <row r="2248" spans="1:12" x14ac:dyDescent="0.25">
      <c r="A2248">
        <v>2248</v>
      </c>
      <c r="B2248" t="s">
        <v>9988</v>
      </c>
      <c r="C2248" s="14" t="s">
        <v>2313</v>
      </c>
      <c r="D2248" t="s">
        <v>2314</v>
      </c>
      <c r="E2248">
        <v>63</v>
      </c>
      <c r="F2248">
        <f>SUMIFS('DAILY RECORDS'!$E$2:$E$19978,'DAILY RECORDS'!$B$2:$B$19978,C2248,'DAILY RECORDS'!$G$2:$G$19978,"INWARD")</f>
        <v>0</v>
      </c>
      <c r="G2248">
        <f>SUMIFS('DAILY RECORDS'!$E$2:$E$19978,'DAILY RECORDS'!$B$2:$B$19978,C2248,'DAILY RECORDS'!$G$2:$G$19978,"OUTWARD")</f>
        <v>0</v>
      </c>
      <c r="H2248">
        <f t="shared" si="35"/>
        <v>63</v>
      </c>
      <c r="I2248" t="s">
        <v>25</v>
      </c>
      <c r="J2248" t="s">
        <v>2142</v>
      </c>
      <c r="K2248" t="s">
        <v>151</v>
      </c>
      <c r="L2248" s="124">
        <v>45719</v>
      </c>
    </row>
    <row r="2249" spans="1:12" x14ac:dyDescent="0.25">
      <c r="A2249">
        <v>2249</v>
      </c>
      <c r="B2249" t="s">
        <v>9988</v>
      </c>
      <c r="C2249" s="14" t="s">
        <v>2315</v>
      </c>
      <c r="D2249" t="s">
        <v>2316</v>
      </c>
      <c r="E2249">
        <v>140</v>
      </c>
      <c r="F2249">
        <f>SUMIFS('DAILY RECORDS'!$E$2:$E$19978,'DAILY RECORDS'!$B$2:$B$19978,C2249,'DAILY RECORDS'!$G$2:$G$19978,"INWARD")</f>
        <v>0</v>
      </c>
      <c r="G2249">
        <f>SUMIFS('DAILY RECORDS'!$E$2:$E$19978,'DAILY RECORDS'!$B$2:$B$19978,C2249,'DAILY RECORDS'!$G$2:$G$19978,"OUTWARD")</f>
        <v>10</v>
      </c>
      <c r="H2249">
        <f t="shared" si="35"/>
        <v>130</v>
      </c>
      <c r="I2249" t="s">
        <v>14</v>
      </c>
      <c r="J2249" t="s">
        <v>2142</v>
      </c>
      <c r="K2249" t="s">
        <v>154</v>
      </c>
      <c r="L2249" s="124">
        <v>45719</v>
      </c>
    </row>
    <row r="2250" spans="1:12" x14ac:dyDescent="0.25">
      <c r="A2250">
        <v>2250</v>
      </c>
      <c r="B2250" t="s">
        <v>9988</v>
      </c>
      <c r="C2250" s="14" t="s">
        <v>2317</v>
      </c>
      <c r="D2250" t="s">
        <v>2318</v>
      </c>
      <c r="E2250">
        <v>55</v>
      </c>
      <c r="F2250">
        <f>SUMIFS('DAILY RECORDS'!$E$2:$E$19978,'DAILY RECORDS'!$B$2:$B$19978,C2250,'DAILY RECORDS'!$G$2:$G$19978,"INWARD")</f>
        <v>0</v>
      </c>
      <c r="G2250">
        <f>SUMIFS('DAILY RECORDS'!$E$2:$E$19978,'DAILY RECORDS'!$B$2:$B$19978,C2250,'DAILY RECORDS'!$G$2:$G$19978,"OUTWARD")</f>
        <v>0</v>
      </c>
      <c r="H2250">
        <f t="shared" si="35"/>
        <v>55</v>
      </c>
      <c r="I2250" t="s">
        <v>25</v>
      </c>
      <c r="J2250" t="s">
        <v>2142</v>
      </c>
      <c r="K2250" t="s">
        <v>282</v>
      </c>
      <c r="L2250" s="124">
        <v>45719</v>
      </c>
    </row>
    <row r="2251" spans="1:12" x14ac:dyDescent="0.25">
      <c r="A2251">
        <v>2251</v>
      </c>
      <c r="C2251" s="14" t="s">
        <v>11514</v>
      </c>
      <c r="D2251" t="s">
        <v>11514</v>
      </c>
      <c r="E2251">
        <v>0</v>
      </c>
      <c r="F2251">
        <f>SUMIFS('DAILY RECORDS'!$E$2:$E$19978,'DAILY RECORDS'!$B$2:$B$19978,C2251,'DAILY RECORDS'!$G$2:$G$19978,"INWARD")</f>
        <v>0</v>
      </c>
      <c r="G2251">
        <f>SUMIFS('DAILY RECORDS'!$E$2:$E$19978,'DAILY RECORDS'!$B$2:$B$19978,C2251,'DAILY RECORDS'!$G$2:$G$19978,"OUTWARD")</f>
        <v>0</v>
      </c>
      <c r="H2251">
        <f t="shared" si="35"/>
        <v>0</v>
      </c>
      <c r="I2251" t="s">
        <v>14</v>
      </c>
      <c r="J2251" t="s">
        <v>2142</v>
      </c>
      <c r="K2251" t="s">
        <v>147</v>
      </c>
      <c r="L2251" s="124"/>
    </row>
    <row r="2252" spans="1:12" x14ac:dyDescent="0.25">
      <c r="A2252">
        <v>2252</v>
      </c>
      <c r="B2252" t="s">
        <v>9988</v>
      </c>
      <c r="C2252" s="14" t="s">
        <v>9383</v>
      </c>
      <c r="D2252" t="s">
        <v>9384</v>
      </c>
      <c r="E2252">
        <v>0</v>
      </c>
      <c r="F2252">
        <f>SUMIFS('DAILY RECORDS'!$E$2:$E$19978,'DAILY RECORDS'!$B$2:$B$19978,C2252,'DAILY RECORDS'!$G$2:$G$19978,"INWARD")</f>
        <v>100</v>
      </c>
      <c r="G2252">
        <f>SUMIFS('DAILY RECORDS'!$E$2:$E$19978,'DAILY RECORDS'!$B$2:$B$19978,C2252,'DAILY RECORDS'!$G$2:$G$19978,"OUTWARD")</f>
        <v>20</v>
      </c>
      <c r="H2252">
        <f t="shared" si="35"/>
        <v>80</v>
      </c>
      <c r="I2252" t="s">
        <v>14</v>
      </c>
      <c r="J2252" t="s">
        <v>2142</v>
      </c>
      <c r="K2252" t="s">
        <v>148</v>
      </c>
      <c r="L2252" s="124">
        <v>45719</v>
      </c>
    </row>
    <row r="2253" spans="1:12" x14ac:dyDescent="0.25">
      <c r="A2253">
        <v>2253</v>
      </c>
      <c r="B2253" t="s">
        <v>9988</v>
      </c>
      <c r="C2253" s="14" t="s">
        <v>1671</v>
      </c>
      <c r="D2253" t="s">
        <v>1672</v>
      </c>
      <c r="E2253">
        <v>117</v>
      </c>
      <c r="F2253">
        <f>SUMIFS('DAILY RECORDS'!$E$2:$E$19978,'DAILY RECORDS'!$B$2:$B$19978,C2253,'DAILY RECORDS'!$G$2:$G$19978,"INWARD")</f>
        <v>0</v>
      </c>
      <c r="G2253">
        <f>SUMIFS('DAILY RECORDS'!$E$2:$E$19978,'DAILY RECORDS'!$B$2:$B$19978,C2253,'DAILY RECORDS'!$G$2:$G$19978,"OUTWARD")</f>
        <v>2</v>
      </c>
      <c r="H2253">
        <f t="shared" si="35"/>
        <v>115</v>
      </c>
      <c r="I2253" t="s">
        <v>14</v>
      </c>
      <c r="J2253" t="s">
        <v>613</v>
      </c>
      <c r="K2253" t="s">
        <v>19</v>
      </c>
      <c r="L2253" s="124">
        <v>45720</v>
      </c>
    </row>
    <row r="2254" spans="1:12" x14ac:dyDescent="0.25">
      <c r="A2254">
        <v>2254</v>
      </c>
      <c r="C2254" s="14" t="s">
        <v>11342</v>
      </c>
      <c r="D2254" t="s">
        <v>1675</v>
      </c>
      <c r="E2254">
        <v>5</v>
      </c>
      <c r="F2254">
        <f>SUMIFS('DAILY RECORDS'!$E$2:$E$19978,'DAILY RECORDS'!$B$2:$B$19978,C2254,'DAILY RECORDS'!$G$2:$G$19978,"INWARD")</f>
        <v>200</v>
      </c>
      <c r="G2254">
        <f>SUMIFS('DAILY RECORDS'!$E$2:$E$19978,'DAILY RECORDS'!$B$2:$B$19978,C2254,'DAILY RECORDS'!$G$2:$G$19978,"OUTWARD")</f>
        <v>0</v>
      </c>
      <c r="H2254">
        <f t="shared" si="35"/>
        <v>205</v>
      </c>
      <c r="I2254" t="s">
        <v>25</v>
      </c>
      <c r="J2254" t="s">
        <v>613</v>
      </c>
      <c r="K2254" t="s">
        <v>770</v>
      </c>
      <c r="L2254" s="124">
        <v>45720</v>
      </c>
    </row>
    <row r="2255" spans="1:12" x14ac:dyDescent="0.25">
      <c r="A2255">
        <v>2255</v>
      </c>
      <c r="B2255" t="s">
        <v>9988</v>
      </c>
      <c r="C2255" s="14" t="s">
        <v>1673</v>
      </c>
      <c r="D2255" t="s">
        <v>1674</v>
      </c>
      <c r="E2255">
        <v>32</v>
      </c>
      <c r="F2255">
        <f>SUMIFS('DAILY RECORDS'!$E$2:$E$19978,'DAILY RECORDS'!$B$2:$B$19978,C2255,'DAILY RECORDS'!$G$2:$G$19978,"INWARD")</f>
        <v>52</v>
      </c>
      <c r="G2255">
        <f>SUMIFS('DAILY RECORDS'!$E$2:$E$19978,'DAILY RECORDS'!$B$2:$B$19978,C2255,'DAILY RECORDS'!$G$2:$G$19978,"OUTWARD")</f>
        <v>30</v>
      </c>
      <c r="H2255">
        <f t="shared" si="35"/>
        <v>54</v>
      </c>
      <c r="I2255" t="s">
        <v>14</v>
      </c>
      <c r="J2255" t="s">
        <v>613</v>
      </c>
      <c r="K2255" t="s">
        <v>16</v>
      </c>
      <c r="L2255" s="124">
        <v>45720</v>
      </c>
    </row>
    <row r="2256" spans="1:12" x14ac:dyDescent="0.25">
      <c r="A2256">
        <v>2256</v>
      </c>
      <c r="B2256" t="s">
        <v>9988</v>
      </c>
      <c r="C2256" s="14" t="s">
        <v>1625</v>
      </c>
      <c r="D2256" t="s">
        <v>1626</v>
      </c>
      <c r="E2256">
        <v>6</v>
      </c>
      <c r="F2256">
        <f>SUMIFS('DAILY RECORDS'!$E$2:$E$19978,'DAILY RECORDS'!$B$2:$B$19978,C2256,'DAILY RECORDS'!$G$2:$G$19978,"INWARD")</f>
        <v>0</v>
      </c>
      <c r="G2256">
        <f>SUMIFS('DAILY RECORDS'!$E$2:$E$19978,'DAILY RECORDS'!$B$2:$B$19978,C2256,'DAILY RECORDS'!$G$2:$G$19978,"OUTWARD")</f>
        <v>2</v>
      </c>
      <c r="H2256">
        <f t="shared" si="35"/>
        <v>4</v>
      </c>
      <c r="I2256" t="s">
        <v>14</v>
      </c>
      <c r="J2256" t="s">
        <v>613</v>
      </c>
      <c r="K2256" t="s">
        <v>1176</v>
      </c>
      <c r="L2256" s="124">
        <v>45721</v>
      </c>
    </row>
    <row r="2257" spans="1:12" x14ac:dyDescent="0.25">
      <c r="A2257">
        <v>2257</v>
      </c>
      <c r="B2257" t="s">
        <v>9988</v>
      </c>
      <c r="C2257" s="14" t="s">
        <v>1627</v>
      </c>
      <c r="D2257" t="s">
        <v>1628</v>
      </c>
      <c r="E2257">
        <v>29</v>
      </c>
      <c r="F2257">
        <f>SUMIFS('DAILY RECORDS'!$E$2:$E$19978,'DAILY RECORDS'!$B$2:$B$19978,C2257,'DAILY RECORDS'!$G$2:$G$19978,"INWARD")</f>
        <v>52</v>
      </c>
      <c r="G2257">
        <f>SUMIFS('DAILY RECORDS'!$E$2:$E$19978,'DAILY RECORDS'!$B$2:$B$19978,C2257,'DAILY RECORDS'!$G$2:$G$19978,"OUTWARD")</f>
        <v>34</v>
      </c>
      <c r="H2257">
        <f t="shared" si="35"/>
        <v>47</v>
      </c>
      <c r="I2257" t="s">
        <v>14</v>
      </c>
      <c r="J2257" t="s">
        <v>613</v>
      </c>
      <c r="K2257" t="s">
        <v>695</v>
      </c>
      <c r="L2257" s="124">
        <v>45721</v>
      </c>
    </row>
    <row r="2258" spans="1:12" x14ac:dyDescent="0.25">
      <c r="A2258">
        <v>2258</v>
      </c>
      <c r="B2258" t="s">
        <v>9988</v>
      </c>
      <c r="C2258" s="14" t="s">
        <v>1629</v>
      </c>
      <c r="D2258" t="s">
        <v>1630</v>
      </c>
      <c r="E2258">
        <v>9</v>
      </c>
      <c r="F2258">
        <f>SUMIFS('DAILY RECORDS'!$E$2:$E$19978,'DAILY RECORDS'!$B$2:$B$19978,C2258,'DAILY RECORDS'!$G$2:$G$19978,"INWARD")</f>
        <v>0</v>
      </c>
      <c r="G2258">
        <f>SUMIFS('DAILY RECORDS'!$E$2:$E$19978,'DAILY RECORDS'!$B$2:$B$19978,C2258,'DAILY RECORDS'!$G$2:$G$19978,"OUTWARD")</f>
        <v>0</v>
      </c>
      <c r="H2258">
        <f t="shared" si="35"/>
        <v>9</v>
      </c>
      <c r="I2258" t="s">
        <v>14</v>
      </c>
      <c r="J2258" t="s">
        <v>613</v>
      </c>
      <c r="K2258" t="s">
        <v>26</v>
      </c>
      <c r="L2258" s="124">
        <v>45721</v>
      </c>
    </row>
    <row r="2259" spans="1:12" x14ac:dyDescent="0.25">
      <c r="A2259">
        <v>2259</v>
      </c>
      <c r="B2259" t="s">
        <v>9988</v>
      </c>
      <c r="C2259" s="14" t="s">
        <v>8437</v>
      </c>
      <c r="D2259" t="s">
        <v>1631</v>
      </c>
      <c r="E2259">
        <v>1</v>
      </c>
      <c r="F2259">
        <f>SUMIFS('DAILY RECORDS'!$E$2:$E$19978,'DAILY RECORDS'!$B$2:$B$19978,C2259,'DAILY RECORDS'!$G$2:$G$19978,"INWARD")</f>
        <v>0</v>
      </c>
      <c r="G2259">
        <f>SUMIFS('DAILY RECORDS'!$E$2:$E$19978,'DAILY RECORDS'!$B$2:$B$19978,C2259,'DAILY RECORDS'!$G$2:$G$19978,"OUTWARD")</f>
        <v>0</v>
      </c>
      <c r="H2259">
        <f t="shared" si="35"/>
        <v>1</v>
      </c>
      <c r="I2259" t="s">
        <v>14</v>
      </c>
      <c r="J2259" t="s">
        <v>613</v>
      </c>
      <c r="K2259" t="s">
        <v>28</v>
      </c>
      <c r="L2259" s="124">
        <v>45721</v>
      </c>
    </row>
    <row r="2260" spans="1:12" x14ac:dyDescent="0.25">
      <c r="A2260">
        <v>2260</v>
      </c>
      <c r="B2260" t="s">
        <v>9988</v>
      </c>
      <c r="C2260" s="14" t="s">
        <v>1632</v>
      </c>
      <c r="D2260" t="s">
        <v>1633</v>
      </c>
      <c r="E2260">
        <v>30</v>
      </c>
      <c r="F2260">
        <f>SUMIFS('DAILY RECORDS'!$E$2:$E$19978,'DAILY RECORDS'!$B$2:$B$19978,C2260,'DAILY RECORDS'!$G$2:$G$19978,"INWARD")</f>
        <v>4</v>
      </c>
      <c r="G2260">
        <f>SUMIFS('DAILY RECORDS'!$E$2:$E$19978,'DAILY RECORDS'!$B$2:$B$19978,C2260,'DAILY RECORDS'!$G$2:$G$19978,"OUTWARD")</f>
        <v>34</v>
      </c>
      <c r="H2260">
        <f t="shared" si="35"/>
        <v>0</v>
      </c>
      <c r="I2260" t="s">
        <v>14</v>
      </c>
      <c r="J2260" t="s">
        <v>613</v>
      </c>
      <c r="K2260" t="s">
        <v>852</v>
      </c>
      <c r="L2260" s="124">
        <v>45721</v>
      </c>
    </row>
    <row r="2261" spans="1:12" x14ac:dyDescent="0.25">
      <c r="A2261">
        <v>2261</v>
      </c>
      <c r="B2261" t="s">
        <v>9988</v>
      </c>
      <c r="C2261" s="14" t="s">
        <v>693</v>
      </c>
      <c r="D2261" t="s">
        <v>694</v>
      </c>
      <c r="E2261">
        <v>414</v>
      </c>
      <c r="F2261">
        <f>SUMIFS('DAILY RECORDS'!$E$2:$E$19978,'DAILY RECORDS'!$B$2:$B$19978,C2261,'DAILY RECORDS'!$G$2:$G$19978,"INWARD")</f>
        <v>0</v>
      </c>
      <c r="G2261">
        <f>SUMIFS('DAILY RECORDS'!$E$2:$E$19978,'DAILY RECORDS'!$B$2:$B$19978,C2261,'DAILY RECORDS'!$G$2:$G$19978,"OUTWARD")</f>
        <v>55</v>
      </c>
      <c r="H2261">
        <f t="shared" si="35"/>
        <v>359</v>
      </c>
      <c r="I2261" t="s">
        <v>14</v>
      </c>
      <c r="J2261" t="s">
        <v>613</v>
      </c>
      <c r="K2261" t="s">
        <v>709</v>
      </c>
      <c r="L2261" s="124">
        <v>45720</v>
      </c>
    </row>
    <row r="2262" spans="1:12" x14ac:dyDescent="0.25">
      <c r="A2262">
        <v>2262</v>
      </c>
      <c r="B2262" t="s">
        <v>9988</v>
      </c>
      <c r="C2262" s="14" t="s">
        <v>1653</v>
      </c>
      <c r="D2262" t="s">
        <v>1654</v>
      </c>
      <c r="E2262">
        <v>480</v>
      </c>
      <c r="F2262">
        <f>SUMIFS('DAILY RECORDS'!$E$2:$E$19978,'DAILY RECORDS'!$B$2:$B$19978,C2262,'DAILY RECORDS'!$G$2:$G$19978,"INWARD")</f>
        <v>0</v>
      </c>
      <c r="G2262">
        <f>SUMIFS('DAILY RECORDS'!$E$2:$E$19978,'DAILY RECORDS'!$B$2:$B$19978,C2262,'DAILY RECORDS'!$G$2:$G$19978,"OUTWARD")</f>
        <v>0</v>
      </c>
      <c r="H2262">
        <f t="shared" si="35"/>
        <v>480</v>
      </c>
      <c r="I2262" t="s">
        <v>14</v>
      </c>
      <c r="J2262" t="s">
        <v>613</v>
      </c>
      <c r="K2262" t="s">
        <v>776</v>
      </c>
      <c r="L2262" s="124">
        <v>45720</v>
      </c>
    </row>
    <row r="2263" spans="1:12" x14ac:dyDescent="0.25">
      <c r="A2263">
        <v>2263</v>
      </c>
      <c r="B2263" t="s">
        <v>9988</v>
      </c>
      <c r="C2263" s="14" t="s">
        <v>1651</v>
      </c>
      <c r="D2263" t="s">
        <v>1652</v>
      </c>
      <c r="E2263">
        <v>110</v>
      </c>
      <c r="F2263">
        <f>SUMIFS('DAILY RECORDS'!$E$2:$E$19978,'DAILY RECORDS'!$B$2:$B$19978,C2263,'DAILY RECORDS'!$G$2:$G$19978,"INWARD")</f>
        <v>0</v>
      </c>
      <c r="G2263">
        <f>SUMIFS('DAILY RECORDS'!$E$2:$E$19978,'DAILY RECORDS'!$B$2:$B$19978,C2263,'DAILY RECORDS'!$G$2:$G$19978,"OUTWARD")</f>
        <v>0</v>
      </c>
      <c r="H2263">
        <f t="shared" si="35"/>
        <v>110</v>
      </c>
      <c r="I2263" t="s">
        <v>25</v>
      </c>
      <c r="J2263" t="s">
        <v>613</v>
      </c>
      <c r="K2263" t="s">
        <v>1302</v>
      </c>
      <c r="L2263" s="124">
        <v>45720</v>
      </c>
    </row>
    <row r="2264" spans="1:12" x14ac:dyDescent="0.25">
      <c r="A2264">
        <v>2264</v>
      </c>
      <c r="B2264" t="s">
        <v>9988</v>
      </c>
      <c r="C2264" s="14" t="s">
        <v>1596</v>
      </c>
      <c r="D2264" t="s">
        <v>1597</v>
      </c>
      <c r="E2264">
        <v>20</v>
      </c>
      <c r="F2264">
        <f>SUMIFS('DAILY RECORDS'!$E$2:$E$19978,'DAILY RECORDS'!$B$2:$B$19978,C2264,'DAILY RECORDS'!$G$2:$G$19978,"INWARD")</f>
        <v>0</v>
      </c>
      <c r="G2264">
        <f>SUMIFS('DAILY RECORDS'!$E$2:$E$19978,'DAILY RECORDS'!$B$2:$B$19978,C2264,'DAILY RECORDS'!$G$2:$G$19978,"OUTWARD")</f>
        <v>0</v>
      </c>
      <c r="H2264">
        <f t="shared" si="35"/>
        <v>20</v>
      </c>
      <c r="I2264" t="s">
        <v>14</v>
      </c>
      <c r="J2264" t="s">
        <v>613</v>
      </c>
      <c r="K2264" t="s">
        <v>850</v>
      </c>
      <c r="L2264" s="124">
        <v>45721</v>
      </c>
    </row>
    <row r="2265" spans="1:12" x14ac:dyDescent="0.25">
      <c r="A2265">
        <v>2265</v>
      </c>
      <c r="B2265" t="s">
        <v>9988</v>
      </c>
      <c r="C2265" s="14" t="s">
        <v>1676</v>
      </c>
      <c r="D2265" t="s">
        <v>1677</v>
      </c>
      <c r="E2265">
        <v>21</v>
      </c>
      <c r="F2265">
        <f>SUMIFS('DAILY RECORDS'!$E$2:$E$19978,'DAILY RECORDS'!$B$2:$B$19978,C2265,'DAILY RECORDS'!$G$2:$G$19978,"INWARD")</f>
        <v>0</v>
      </c>
      <c r="G2265">
        <f>SUMIFS('DAILY RECORDS'!$E$2:$E$19978,'DAILY RECORDS'!$B$2:$B$19978,C2265,'DAILY RECORDS'!$G$2:$G$19978,"OUTWARD")</f>
        <v>0</v>
      </c>
      <c r="H2265">
        <f t="shared" si="35"/>
        <v>21</v>
      </c>
      <c r="I2265" t="s">
        <v>25</v>
      </c>
      <c r="J2265" t="s">
        <v>613</v>
      </c>
      <c r="K2265" t="s">
        <v>843</v>
      </c>
      <c r="L2265" s="124">
        <v>45720</v>
      </c>
    </row>
    <row r="2266" spans="1:12" x14ac:dyDescent="0.25">
      <c r="A2266">
        <v>2266</v>
      </c>
      <c r="B2266" t="s">
        <v>9988</v>
      </c>
      <c r="C2266" s="14" t="s">
        <v>696</v>
      </c>
      <c r="D2266" t="s">
        <v>697</v>
      </c>
      <c r="E2266">
        <v>198</v>
      </c>
      <c r="F2266">
        <f>SUMIFS('DAILY RECORDS'!$E$2:$E$19978,'DAILY RECORDS'!$B$2:$B$19978,C2266,'DAILY RECORDS'!$G$2:$G$19978,"INWARD")</f>
        <v>0</v>
      </c>
      <c r="G2266">
        <f>SUMIFS('DAILY RECORDS'!$E$2:$E$19978,'DAILY RECORDS'!$B$2:$B$19978,C2266,'DAILY RECORDS'!$G$2:$G$19978,"OUTWARD")</f>
        <v>0</v>
      </c>
      <c r="H2266">
        <f t="shared" si="35"/>
        <v>198</v>
      </c>
      <c r="I2266" t="s">
        <v>25</v>
      </c>
      <c r="J2266" t="s">
        <v>613</v>
      </c>
      <c r="K2266" t="s">
        <v>692</v>
      </c>
      <c r="L2266" s="124">
        <v>45720</v>
      </c>
    </row>
    <row r="2267" spans="1:12" x14ac:dyDescent="0.25">
      <c r="A2267">
        <v>2267</v>
      </c>
      <c r="B2267" t="s">
        <v>9988</v>
      </c>
      <c r="C2267" s="14" t="s">
        <v>698</v>
      </c>
      <c r="D2267" t="s">
        <v>699</v>
      </c>
      <c r="E2267">
        <v>1</v>
      </c>
      <c r="F2267">
        <f>SUMIFS('DAILY RECORDS'!$E$2:$E$19978,'DAILY RECORDS'!$B$2:$B$19978,C2267,'DAILY RECORDS'!$G$2:$G$19978,"INWARD")</f>
        <v>0</v>
      </c>
      <c r="G2267">
        <f>SUMIFS('DAILY RECORDS'!$E$2:$E$19978,'DAILY RECORDS'!$B$2:$B$19978,C2267,'DAILY RECORDS'!$G$2:$G$19978,"OUTWARD")</f>
        <v>0</v>
      </c>
      <c r="H2267">
        <f t="shared" si="35"/>
        <v>1</v>
      </c>
      <c r="I2267" t="s">
        <v>25</v>
      </c>
      <c r="J2267" t="s">
        <v>613</v>
      </c>
      <c r="K2267" t="s">
        <v>978</v>
      </c>
      <c r="L2267" s="124">
        <v>45720</v>
      </c>
    </row>
    <row r="2268" spans="1:12" x14ac:dyDescent="0.25">
      <c r="A2268">
        <v>2268</v>
      </c>
      <c r="B2268" t="s">
        <v>9988</v>
      </c>
      <c r="C2268" s="14" t="s">
        <v>688</v>
      </c>
      <c r="D2268" t="s">
        <v>689</v>
      </c>
      <c r="E2268">
        <v>55</v>
      </c>
      <c r="F2268">
        <f>SUMIFS('DAILY RECORDS'!$E$2:$E$19978,'DAILY RECORDS'!$B$2:$B$19978,C2268,'DAILY RECORDS'!$G$2:$G$19978,"INWARD")</f>
        <v>10</v>
      </c>
      <c r="G2268">
        <f>SUMIFS('DAILY RECORDS'!$E$2:$E$19978,'DAILY RECORDS'!$B$2:$B$19978,C2268,'DAILY RECORDS'!$G$2:$G$19978,"OUTWARD")</f>
        <v>20</v>
      </c>
      <c r="H2268">
        <f t="shared" si="35"/>
        <v>45</v>
      </c>
      <c r="I2268" t="s">
        <v>25</v>
      </c>
      <c r="J2268" t="s">
        <v>613</v>
      </c>
      <c r="K2268" t="s">
        <v>35</v>
      </c>
      <c r="L2268" s="124">
        <v>45720</v>
      </c>
    </row>
    <row r="2269" spans="1:12" x14ac:dyDescent="0.25">
      <c r="A2269">
        <v>2269</v>
      </c>
      <c r="B2269" t="s">
        <v>9988</v>
      </c>
      <c r="C2269" s="14" t="s">
        <v>685</v>
      </c>
      <c r="D2269" t="s">
        <v>686</v>
      </c>
      <c r="E2269">
        <v>153</v>
      </c>
      <c r="F2269">
        <f>SUMIFS('DAILY RECORDS'!$E$2:$E$19978,'DAILY RECORDS'!$B$2:$B$19978,C2269,'DAILY RECORDS'!$G$2:$G$19978,"INWARD")</f>
        <v>0</v>
      </c>
      <c r="G2269">
        <f>SUMIFS('DAILY RECORDS'!$E$2:$E$19978,'DAILY RECORDS'!$B$2:$B$19978,C2269,'DAILY RECORDS'!$G$2:$G$19978,"OUTWARD")</f>
        <v>0</v>
      </c>
      <c r="H2269">
        <f t="shared" si="35"/>
        <v>153</v>
      </c>
      <c r="I2269" t="s">
        <v>25</v>
      </c>
      <c r="J2269" t="s">
        <v>613</v>
      </c>
      <c r="K2269" t="s">
        <v>687</v>
      </c>
      <c r="L2269" s="124">
        <v>45720</v>
      </c>
    </row>
    <row r="2270" spans="1:12" x14ac:dyDescent="0.25">
      <c r="A2270">
        <v>2270</v>
      </c>
      <c r="B2270" t="s">
        <v>9988</v>
      </c>
      <c r="C2270" s="14" t="s">
        <v>1598</v>
      </c>
      <c r="D2270" t="s">
        <v>1599</v>
      </c>
      <c r="E2270">
        <v>16</v>
      </c>
      <c r="F2270">
        <f>SUMIFS('DAILY RECORDS'!$E$2:$E$19978,'DAILY RECORDS'!$B$2:$B$19978,C2270,'DAILY RECORDS'!$G$2:$G$19978,"INWARD")</f>
        <v>0</v>
      </c>
      <c r="G2270">
        <f>SUMIFS('DAILY RECORDS'!$E$2:$E$19978,'DAILY RECORDS'!$B$2:$B$19978,C2270,'DAILY RECORDS'!$G$2:$G$19978,"OUTWARD")</f>
        <v>0</v>
      </c>
      <c r="H2270">
        <f t="shared" si="35"/>
        <v>16</v>
      </c>
      <c r="I2270" t="s">
        <v>25</v>
      </c>
      <c r="J2270" t="s">
        <v>613</v>
      </c>
      <c r="K2270" t="s">
        <v>54</v>
      </c>
      <c r="L2270" s="124">
        <v>45721</v>
      </c>
    </row>
    <row r="2271" spans="1:12" x14ac:dyDescent="0.25">
      <c r="A2271">
        <v>2271</v>
      </c>
      <c r="B2271" t="s">
        <v>9988</v>
      </c>
      <c r="C2271" s="14" t="s">
        <v>9983</v>
      </c>
      <c r="D2271" t="s">
        <v>9984</v>
      </c>
      <c r="E2271">
        <v>103</v>
      </c>
      <c r="F2271">
        <f>SUMIFS('DAILY RECORDS'!$E$2:$E$19978,'DAILY RECORDS'!$B$2:$B$19978,C2271,'DAILY RECORDS'!$G$2:$G$19978,"INWARD")</f>
        <v>0</v>
      </c>
      <c r="G2271">
        <f>SUMIFS('DAILY RECORDS'!$E$2:$E$19978,'DAILY RECORDS'!$B$2:$B$19978,C2271,'DAILY RECORDS'!$G$2:$G$19978,"OUTWARD")</f>
        <v>0</v>
      </c>
      <c r="H2271">
        <f t="shared" si="35"/>
        <v>103</v>
      </c>
      <c r="I2271" t="s">
        <v>25</v>
      </c>
      <c r="J2271" t="s">
        <v>613</v>
      </c>
      <c r="K2271" t="s">
        <v>709</v>
      </c>
      <c r="L2271" s="124">
        <v>45720</v>
      </c>
    </row>
    <row r="2272" spans="1:12" x14ac:dyDescent="0.25">
      <c r="A2272">
        <v>2272</v>
      </c>
      <c r="C2272" s="14" t="s">
        <v>8552</v>
      </c>
      <c r="D2272" t="s">
        <v>8552</v>
      </c>
      <c r="E2272">
        <v>46</v>
      </c>
      <c r="F2272">
        <f>SUMIFS('DAILY RECORDS'!$E$2:$E$19978,'DAILY RECORDS'!$B$2:$B$19978,C2272,'DAILY RECORDS'!$G$2:$G$19978,"INWARD")</f>
        <v>0</v>
      </c>
      <c r="G2272">
        <f>SUMIFS('DAILY RECORDS'!$E$2:$E$19978,'DAILY RECORDS'!$B$2:$B$19978,C2272,'DAILY RECORDS'!$G$2:$G$19978,"OUTWARD")</f>
        <v>0</v>
      </c>
      <c r="H2272">
        <f t="shared" si="35"/>
        <v>46</v>
      </c>
      <c r="I2272" t="s">
        <v>25</v>
      </c>
      <c r="J2272" t="s">
        <v>613</v>
      </c>
      <c r="K2272" t="s">
        <v>54</v>
      </c>
      <c r="L2272" s="124">
        <v>45720</v>
      </c>
    </row>
    <row r="2273" spans="1:12" x14ac:dyDescent="0.25">
      <c r="A2273">
        <v>2273</v>
      </c>
      <c r="B2273" t="s">
        <v>9988</v>
      </c>
      <c r="C2273" s="14" t="s">
        <v>1602</v>
      </c>
      <c r="D2273" t="s">
        <v>1603</v>
      </c>
      <c r="E2273">
        <v>1</v>
      </c>
      <c r="F2273">
        <f>SUMIFS('DAILY RECORDS'!$E$2:$E$19978,'DAILY RECORDS'!$B$2:$B$19978,C2273,'DAILY RECORDS'!$G$2:$G$19978,"INWARD")</f>
        <v>0</v>
      </c>
      <c r="G2273">
        <f>SUMIFS('DAILY RECORDS'!$E$2:$E$19978,'DAILY RECORDS'!$B$2:$B$19978,C2273,'DAILY RECORDS'!$G$2:$G$19978,"OUTWARD")</f>
        <v>0</v>
      </c>
      <c r="H2273">
        <f t="shared" si="35"/>
        <v>1</v>
      </c>
      <c r="I2273" t="s">
        <v>25</v>
      </c>
      <c r="J2273" t="s">
        <v>613</v>
      </c>
      <c r="K2273" t="s">
        <v>1302</v>
      </c>
      <c r="L2273" s="124">
        <v>45721</v>
      </c>
    </row>
    <row r="2274" spans="1:12" x14ac:dyDescent="0.25">
      <c r="A2274">
        <v>2274</v>
      </c>
      <c r="B2274" t="s">
        <v>9988</v>
      </c>
      <c r="C2274" s="14" t="s">
        <v>1647</v>
      </c>
      <c r="D2274" t="s">
        <v>1648</v>
      </c>
      <c r="E2274">
        <v>64</v>
      </c>
      <c r="F2274">
        <f>SUMIFS('DAILY RECORDS'!$E$2:$E$19978,'DAILY RECORDS'!$B$2:$B$19978,C2274,'DAILY RECORDS'!$G$2:$G$19978,"INWARD")</f>
        <v>0</v>
      </c>
      <c r="G2274">
        <f>SUMIFS('DAILY RECORDS'!$E$2:$E$19978,'DAILY RECORDS'!$B$2:$B$19978,C2274,'DAILY RECORDS'!$G$2:$G$19978,"OUTWARD")</f>
        <v>0</v>
      </c>
      <c r="H2274">
        <f t="shared" si="35"/>
        <v>64</v>
      </c>
      <c r="I2274" t="s">
        <v>25</v>
      </c>
      <c r="J2274" t="s">
        <v>613</v>
      </c>
      <c r="K2274" t="s">
        <v>1646</v>
      </c>
      <c r="L2274" s="124">
        <v>45720</v>
      </c>
    </row>
    <row r="2275" spans="1:12" x14ac:dyDescent="0.25">
      <c r="A2275">
        <v>2275</v>
      </c>
      <c r="B2275" t="s">
        <v>9988</v>
      </c>
      <c r="C2275" s="14" t="s">
        <v>707</v>
      </c>
      <c r="D2275" t="s">
        <v>708</v>
      </c>
      <c r="E2275">
        <v>104</v>
      </c>
      <c r="F2275">
        <f>SUMIFS('DAILY RECORDS'!$E$2:$E$19978,'DAILY RECORDS'!$B$2:$B$19978,C2275,'DAILY RECORDS'!$G$2:$G$19978,"INWARD")</f>
        <v>0</v>
      </c>
      <c r="G2275">
        <f>SUMIFS('DAILY RECORDS'!$E$2:$E$19978,'DAILY RECORDS'!$B$2:$B$19978,C2275,'DAILY RECORDS'!$G$2:$G$19978,"OUTWARD")</f>
        <v>0</v>
      </c>
      <c r="H2275">
        <f t="shared" si="35"/>
        <v>104</v>
      </c>
      <c r="I2275" t="s">
        <v>25</v>
      </c>
      <c r="J2275" t="s">
        <v>613</v>
      </c>
      <c r="K2275" t="s">
        <v>906</v>
      </c>
      <c r="L2275" s="124">
        <v>45720</v>
      </c>
    </row>
    <row r="2276" spans="1:12" x14ac:dyDescent="0.25">
      <c r="A2276">
        <v>2276</v>
      </c>
      <c r="B2276" t="s">
        <v>9988</v>
      </c>
      <c r="C2276" s="14" t="s">
        <v>1649</v>
      </c>
      <c r="D2276" t="s">
        <v>1650</v>
      </c>
      <c r="E2276">
        <v>96</v>
      </c>
      <c r="F2276">
        <f>SUMIFS('DAILY RECORDS'!$E$2:$E$19978,'DAILY RECORDS'!$B$2:$B$19978,C2276,'DAILY RECORDS'!$G$2:$G$19978,"INWARD")</f>
        <v>0</v>
      </c>
      <c r="G2276">
        <f>SUMIFS('DAILY RECORDS'!$E$2:$E$19978,'DAILY RECORDS'!$B$2:$B$19978,C2276,'DAILY RECORDS'!$G$2:$G$19978,"OUTWARD")</f>
        <v>0</v>
      </c>
      <c r="H2276">
        <f t="shared" si="35"/>
        <v>96</v>
      </c>
      <c r="I2276" t="s">
        <v>25</v>
      </c>
      <c r="J2276" t="s">
        <v>613</v>
      </c>
      <c r="K2276" t="s">
        <v>909</v>
      </c>
      <c r="L2276" s="124">
        <v>45720</v>
      </c>
    </row>
    <row r="2277" spans="1:12" x14ac:dyDescent="0.25">
      <c r="A2277">
        <v>2277</v>
      </c>
      <c r="B2277" t="s">
        <v>9988</v>
      </c>
      <c r="C2277" s="14" t="s">
        <v>1688</v>
      </c>
      <c r="D2277" t="s">
        <v>1689</v>
      </c>
      <c r="E2277">
        <v>16</v>
      </c>
      <c r="F2277">
        <f>SUMIFS('DAILY RECORDS'!$E$2:$E$19978,'DAILY RECORDS'!$B$2:$B$19978,C2277,'DAILY RECORDS'!$G$2:$G$19978,"INWARD")</f>
        <v>0</v>
      </c>
      <c r="G2277">
        <f>SUMIFS('DAILY RECORDS'!$E$2:$E$19978,'DAILY RECORDS'!$B$2:$B$19978,C2277,'DAILY RECORDS'!$G$2:$G$19978,"OUTWARD")</f>
        <v>0</v>
      </c>
      <c r="H2277">
        <f t="shared" si="35"/>
        <v>16</v>
      </c>
      <c r="I2277" t="s">
        <v>25</v>
      </c>
      <c r="J2277" t="s">
        <v>613</v>
      </c>
      <c r="K2277" t="s">
        <v>1680</v>
      </c>
      <c r="L2277" s="124">
        <v>45720</v>
      </c>
    </row>
    <row r="2278" spans="1:12" x14ac:dyDescent="0.25">
      <c r="A2278">
        <v>2278</v>
      </c>
      <c r="B2278" t="s">
        <v>9988</v>
      </c>
      <c r="C2278" s="14" t="s">
        <v>1644</v>
      </c>
      <c r="D2278" t="s">
        <v>1645</v>
      </c>
      <c r="E2278">
        <v>141</v>
      </c>
      <c r="F2278">
        <f>SUMIFS('DAILY RECORDS'!$E$2:$E$19978,'DAILY RECORDS'!$B$2:$B$19978,C2278,'DAILY RECORDS'!$G$2:$G$19978,"INWARD")</f>
        <v>0</v>
      </c>
      <c r="G2278">
        <f>SUMIFS('DAILY RECORDS'!$E$2:$E$19978,'DAILY RECORDS'!$B$2:$B$19978,C2278,'DAILY RECORDS'!$G$2:$G$19978,"OUTWARD")</f>
        <v>10</v>
      </c>
      <c r="H2278">
        <f t="shared" si="35"/>
        <v>131</v>
      </c>
      <c r="I2278" t="s">
        <v>25</v>
      </c>
      <c r="J2278" t="s">
        <v>613</v>
      </c>
      <c r="K2278" t="s">
        <v>11528</v>
      </c>
      <c r="L2278" s="124">
        <v>45720</v>
      </c>
    </row>
    <row r="2279" spans="1:12" x14ac:dyDescent="0.25">
      <c r="A2279">
        <v>2279</v>
      </c>
      <c r="B2279" t="s">
        <v>9988</v>
      </c>
      <c r="C2279" s="14" t="s">
        <v>1684</v>
      </c>
      <c r="D2279" t="s">
        <v>1685</v>
      </c>
      <c r="E2279">
        <v>36</v>
      </c>
      <c r="F2279">
        <f>SUMIFS('DAILY RECORDS'!$E$2:$E$19978,'DAILY RECORDS'!$B$2:$B$19978,C2279,'DAILY RECORDS'!$G$2:$G$19978,"INWARD")</f>
        <v>0</v>
      </c>
      <c r="G2279">
        <f>SUMIFS('DAILY RECORDS'!$E$2:$E$19978,'DAILY RECORDS'!$B$2:$B$19978,C2279,'DAILY RECORDS'!$G$2:$G$19978,"OUTWARD")</f>
        <v>0</v>
      </c>
      <c r="H2279">
        <f t="shared" si="35"/>
        <v>36</v>
      </c>
      <c r="I2279" t="s">
        <v>25</v>
      </c>
      <c r="J2279" t="s">
        <v>613</v>
      </c>
      <c r="K2279" t="s">
        <v>903</v>
      </c>
      <c r="L2279" s="124">
        <v>45720</v>
      </c>
    </row>
    <row r="2280" spans="1:12" x14ac:dyDescent="0.25">
      <c r="A2280">
        <v>2280</v>
      </c>
      <c r="B2280" t="s">
        <v>9988</v>
      </c>
      <c r="C2280" s="14" t="s">
        <v>1681</v>
      </c>
      <c r="D2280" t="s">
        <v>1682</v>
      </c>
      <c r="E2280">
        <v>42</v>
      </c>
      <c r="F2280">
        <f>SUMIFS('DAILY RECORDS'!$E$2:$E$19978,'DAILY RECORDS'!$B$2:$B$19978,C2280,'DAILY RECORDS'!$G$2:$G$19978,"INWARD")</f>
        <v>0</v>
      </c>
      <c r="G2280">
        <f>SUMIFS('DAILY RECORDS'!$E$2:$E$19978,'DAILY RECORDS'!$B$2:$B$19978,C2280,'DAILY RECORDS'!$G$2:$G$19978,"OUTWARD")</f>
        <v>0</v>
      </c>
      <c r="H2280">
        <f t="shared" si="35"/>
        <v>42</v>
      </c>
      <c r="I2280" t="s">
        <v>25</v>
      </c>
      <c r="J2280" t="s">
        <v>613</v>
      </c>
      <c r="K2280" t="s">
        <v>1683</v>
      </c>
      <c r="L2280" s="124">
        <v>45720</v>
      </c>
    </row>
    <row r="2281" spans="1:12" x14ac:dyDescent="0.25">
      <c r="A2281">
        <v>2281</v>
      </c>
      <c r="B2281" t="s">
        <v>9988</v>
      </c>
      <c r="C2281" s="14" t="s">
        <v>1678</v>
      </c>
      <c r="D2281" t="s">
        <v>1679</v>
      </c>
      <c r="E2281">
        <v>9</v>
      </c>
      <c r="F2281">
        <f>SUMIFS('DAILY RECORDS'!$E$2:$E$19978,'DAILY RECORDS'!$B$2:$B$19978,C2281,'DAILY RECORDS'!$G$2:$G$19978,"INWARD")</f>
        <v>0</v>
      </c>
      <c r="G2281">
        <f>SUMIFS('DAILY RECORDS'!$E$2:$E$19978,'DAILY RECORDS'!$B$2:$B$19978,C2281,'DAILY RECORDS'!$G$2:$G$19978,"OUTWARD")</f>
        <v>0</v>
      </c>
      <c r="H2281">
        <f t="shared" si="35"/>
        <v>9</v>
      </c>
      <c r="I2281" t="s">
        <v>25</v>
      </c>
      <c r="J2281" t="s">
        <v>613</v>
      </c>
      <c r="K2281" t="s">
        <v>11527</v>
      </c>
      <c r="L2281" s="124">
        <v>45720</v>
      </c>
    </row>
    <row r="2282" spans="1:12" x14ac:dyDescent="0.25">
      <c r="A2282">
        <v>2282</v>
      </c>
      <c r="B2282" t="s">
        <v>9988</v>
      </c>
      <c r="C2282" s="14" t="s">
        <v>710</v>
      </c>
      <c r="D2282" t="s">
        <v>711</v>
      </c>
      <c r="E2282">
        <v>50</v>
      </c>
      <c r="F2282">
        <f>SUMIFS('DAILY RECORDS'!$E$2:$E$19978,'DAILY RECORDS'!$B$2:$B$19978,C2282,'DAILY RECORDS'!$G$2:$G$19978,"INWARD")</f>
        <v>0</v>
      </c>
      <c r="G2282">
        <f>SUMIFS('DAILY RECORDS'!$E$2:$E$19978,'DAILY RECORDS'!$B$2:$B$19978,C2282,'DAILY RECORDS'!$G$2:$G$19978,"OUTWARD")</f>
        <v>0</v>
      </c>
      <c r="H2282">
        <f t="shared" si="35"/>
        <v>50</v>
      </c>
      <c r="I2282" t="s">
        <v>14</v>
      </c>
      <c r="J2282" t="s">
        <v>613</v>
      </c>
      <c r="K2282" t="s">
        <v>61</v>
      </c>
      <c r="L2282" s="124">
        <v>45720</v>
      </c>
    </row>
    <row r="2283" spans="1:12" x14ac:dyDescent="0.25">
      <c r="A2283">
        <v>2283</v>
      </c>
      <c r="B2283" t="s">
        <v>9988</v>
      </c>
      <c r="C2283" s="14" t="s">
        <v>1617</v>
      </c>
      <c r="D2283" t="s">
        <v>1618</v>
      </c>
      <c r="E2283">
        <v>28</v>
      </c>
      <c r="F2283">
        <f>SUMIFS('DAILY RECORDS'!$E$2:$E$19978,'DAILY RECORDS'!$B$2:$B$19978,C2283,'DAILY RECORDS'!$G$2:$G$19978,"INWARD")</f>
        <v>0</v>
      </c>
      <c r="G2283">
        <f>SUMIFS('DAILY RECORDS'!$E$2:$E$19978,'DAILY RECORDS'!$B$2:$B$19978,C2283,'DAILY RECORDS'!$G$2:$G$19978,"OUTWARD")</f>
        <v>0</v>
      </c>
      <c r="H2283">
        <f t="shared" si="35"/>
        <v>28</v>
      </c>
      <c r="I2283" t="s">
        <v>14</v>
      </c>
      <c r="J2283" t="s">
        <v>613</v>
      </c>
      <c r="K2283" t="s">
        <v>767</v>
      </c>
      <c r="L2283" s="124">
        <v>45721</v>
      </c>
    </row>
    <row r="2284" spans="1:12" x14ac:dyDescent="0.25">
      <c r="A2284">
        <v>2284</v>
      </c>
      <c r="B2284" t="s">
        <v>9988</v>
      </c>
      <c r="C2284" s="14" t="s">
        <v>1669</v>
      </c>
      <c r="D2284" t="s">
        <v>1670</v>
      </c>
      <c r="E2284">
        <v>7</v>
      </c>
      <c r="F2284">
        <f>SUMIFS('DAILY RECORDS'!$E$2:$E$19978,'DAILY RECORDS'!$B$2:$B$19978,C2284,'DAILY RECORDS'!$G$2:$G$19978,"INWARD")</f>
        <v>0</v>
      </c>
      <c r="G2284">
        <f>SUMIFS('DAILY RECORDS'!$E$2:$E$19978,'DAILY RECORDS'!$B$2:$B$19978,C2284,'DAILY RECORDS'!$G$2:$G$19978,"OUTWARD")</f>
        <v>2</v>
      </c>
      <c r="H2284">
        <f t="shared" si="35"/>
        <v>5</v>
      </c>
      <c r="I2284" t="s">
        <v>14</v>
      </c>
      <c r="J2284" t="s">
        <v>613</v>
      </c>
      <c r="K2284" t="s">
        <v>55</v>
      </c>
      <c r="L2284" s="124">
        <v>45720</v>
      </c>
    </row>
    <row r="2285" spans="1:12" x14ac:dyDescent="0.25">
      <c r="A2285">
        <v>2285</v>
      </c>
      <c r="B2285" t="s">
        <v>9988</v>
      </c>
      <c r="C2285" s="14" t="s">
        <v>1600</v>
      </c>
      <c r="D2285" t="s">
        <v>1601</v>
      </c>
      <c r="E2285">
        <v>41</v>
      </c>
      <c r="F2285">
        <f>SUMIFS('DAILY RECORDS'!$E$2:$E$19978,'DAILY RECORDS'!$B$2:$B$19978,C2285,'DAILY RECORDS'!$G$2:$G$19978,"INWARD")</f>
        <v>0</v>
      </c>
      <c r="G2285">
        <f>SUMIFS('DAILY RECORDS'!$E$2:$E$19978,'DAILY RECORDS'!$B$2:$B$19978,C2285,'DAILY RECORDS'!$G$2:$G$19978,"OUTWARD")</f>
        <v>13</v>
      </c>
      <c r="H2285">
        <f t="shared" si="35"/>
        <v>28</v>
      </c>
      <c r="I2285" t="s">
        <v>14</v>
      </c>
      <c r="J2285" t="s">
        <v>613</v>
      </c>
      <c r="K2285" t="s">
        <v>761</v>
      </c>
      <c r="L2285" s="124">
        <v>45721</v>
      </c>
    </row>
    <row r="2286" spans="1:12" x14ac:dyDescent="0.25">
      <c r="A2286">
        <v>2286</v>
      </c>
      <c r="B2286" t="s">
        <v>9988</v>
      </c>
      <c r="C2286" s="14" t="s">
        <v>1692</v>
      </c>
      <c r="D2286" t="s">
        <v>1693</v>
      </c>
      <c r="E2286">
        <v>90</v>
      </c>
      <c r="F2286">
        <f>SUMIFS('DAILY RECORDS'!$E$2:$E$19978,'DAILY RECORDS'!$B$2:$B$19978,C2286,'DAILY RECORDS'!$G$2:$G$19978,"INWARD")</f>
        <v>0</v>
      </c>
      <c r="G2286">
        <f>SUMIFS('DAILY RECORDS'!$E$2:$E$19978,'DAILY RECORDS'!$B$2:$B$19978,C2286,'DAILY RECORDS'!$G$2:$G$19978,"OUTWARD")</f>
        <v>19</v>
      </c>
      <c r="H2286">
        <f t="shared" si="35"/>
        <v>71</v>
      </c>
      <c r="I2286" t="s">
        <v>14</v>
      </c>
      <c r="J2286" t="s">
        <v>613</v>
      </c>
      <c r="K2286" t="s">
        <v>1009</v>
      </c>
      <c r="L2286" s="124">
        <v>45720</v>
      </c>
    </row>
    <row r="2287" spans="1:12" x14ac:dyDescent="0.25">
      <c r="A2287">
        <v>2287</v>
      </c>
      <c r="B2287" t="s">
        <v>9988</v>
      </c>
      <c r="C2287" s="14" t="s">
        <v>1690</v>
      </c>
      <c r="D2287" t="s">
        <v>1691</v>
      </c>
      <c r="E2287">
        <v>46</v>
      </c>
      <c r="F2287">
        <f>SUMIFS('DAILY RECORDS'!$E$2:$E$19978,'DAILY RECORDS'!$B$2:$B$19978,C2287,'DAILY RECORDS'!$G$2:$G$19978,"INWARD")</f>
        <v>0</v>
      </c>
      <c r="G2287">
        <f>SUMIFS('DAILY RECORDS'!$E$2:$E$19978,'DAILY RECORDS'!$B$2:$B$19978,C2287,'DAILY RECORDS'!$G$2:$G$19978,"OUTWARD")</f>
        <v>25</v>
      </c>
      <c r="H2287">
        <f t="shared" si="35"/>
        <v>21</v>
      </c>
      <c r="I2287" t="s">
        <v>14</v>
      </c>
      <c r="J2287" t="s">
        <v>613</v>
      </c>
      <c r="K2287" t="s">
        <v>1006</v>
      </c>
      <c r="L2287" s="124">
        <v>45720</v>
      </c>
    </row>
    <row r="2288" spans="1:12" x14ac:dyDescent="0.25">
      <c r="A2288">
        <v>2288</v>
      </c>
      <c r="B2288" t="s">
        <v>9988</v>
      </c>
      <c r="C2288" s="14" t="s">
        <v>1686</v>
      </c>
      <c r="D2288" t="s">
        <v>1687</v>
      </c>
      <c r="E2288">
        <v>9</v>
      </c>
      <c r="F2288">
        <f>SUMIFS('DAILY RECORDS'!$E$2:$E$19978,'DAILY RECORDS'!$B$2:$B$19978,C2288,'DAILY RECORDS'!$G$2:$G$19978,"INWARD")</f>
        <v>102</v>
      </c>
      <c r="G2288">
        <f>SUMIFS('DAILY RECORDS'!$E$2:$E$19978,'DAILY RECORDS'!$B$2:$B$19978,C2288,'DAILY RECORDS'!$G$2:$G$19978,"OUTWARD")</f>
        <v>31</v>
      </c>
      <c r="H2288">
        <f t="shared" si="35"/>
        <v>80</v>
      </c>
      <c r="I2288" t="s">
        <v>14</v>
      </c>
      <c r="J2288" t="s">
        <v>613</v>
      </c>
      <c r="K2288" t="s">
        <v>1000</v>
      </c>
      <c r="L2288" s="124">
        <v>45720</v>
      </c>
    </row>
    <row r="2289" spans="1:12" x14ac:dyDescent="0.25">
      <c r="A2289">
        <v>2289</v>
      </c>
      <c r="B2289" t="s">
        <v>9988</v>
      </c>
      <c r="C2289" s="14" t="s">
        <v>1592</v>
      </c>
      <c r="D2289" t="s">
        <v>1593</v>
      </c>
      <c r="E2289">
        <v>40</v>
      </c>
      <c r="F2289">
        <f>SUMIFS('DAILY RECORDS'!$E$2:$E$19978,'DAILY RECORDS'!$B$2:$B$19978,C2289,'DAILY RECORDS'!$G$2:$G$19978,"INWARD")</f>
        <v>0</v>
      </c>
      <c r="G2289">
        <f>SUMIFS('DAILY RECORDS'!$E$2:$E$19978,'DAILY RECORDS'!$B$2:$B$19978,C2289,'DAILY RECORDS'!$G$2:$G$19978,"OUTWARD")</f>
        <v>20</v>
      </c>
      <c r="H2289">
        <f t="shared" si="35"/>
        <v>20</v>
      </c>
      <c r="I2289" t="s">
        <v>14</v>
      </c>
      <c r="J2289" t="s">
        <v>613</v>
      </c>
      <c r="K2289" t="s">
        <v>58</v>
      </c>
      <c r="L2289" s="124">
        <v>45721</v>
      </c>
    </row>
    <row r="2290" spans="1:12" x14ac:dyDescent="0.25">
      <c r="A2290">
        <v>2290</v>
      </c>
      <c r="C2290" s="14" t="s">
        <v>1604</v>
      </c>
      <c r="D2290" t="s">
        <v>1604</v>
      </c>
      <c r="E2290">
        <v>71</v>
      </c>
      <c r="F2290">
        <f>SUMIFS('DAILY RECORDS'!$E$2:$E$19978,'DAILY RECORDS'!$B$2:$B$19978,C2290,'DAILY RECORDS'!$G$2:$G$19978,"INWARD")</f>
        <v>0</v>
      </c>
      <c r="G2290">
        <f>SUMIFS('DAILY RECORDS'!$E$2:$E$19978,'DAILY RECORDS'!$B$2:$B$19978,C2290,'DAILY RECORDS'!$G$2:$G$19978,"OUTWARD")</f>
        <v>0</v>
      </c>
      <c r="H2290">
        <f t="shared" si="35"/>
        <v>71</v>
      </c>
      <c r="I2290" t="s">
        <v>14</v>
      </c>
      <c r="J2290" t="s">
        <v>613</v>
      </c>
      <c r="K2290" t="s">
        <v>750</v>
      </c>
      <c r="L2290" s="124">
        <v>45721</v>
      </c>
    </row>
    <row r="2291" spans="1:12" x14ac:dyDescent="0.25">
      <c r="A2291">
        <v>2291</v>
      </c>
      <c r="B2291" t="s">
        <v>9988</v>
      </c>
      <c r="C2291" s="14" t="s">
        <v>1609</v>
      </c>
      <c r="D2291" t="s">
        <v>1610</v>
      </c>
      <c r="E2291">
        <v>103</v>
      </c>
      <c r="F2291">
        <f>SUMIFS('DAILY RECORDS'!$E$2:$E$19978,'DAILY RECORDS'!$B$2:$B$19978,C2291,'DAILY RECORDS'!$G$2:$G$19978,"INWARD")</f>
        <v>0</v>
      </c>
      <c r="G2291">
        <f>SUMIFS('DAILY RECORDS'!$E$2:$E$19978,'DAILY RECORDS'!$B$2:$B$19978,C2291,'DAILY RECORDS'!$G$2:$G$19978,"OUTWARD")</f>
        <v>12</v>
      </c>
      <c r="H2291">
        <f t="shared" si="35"/>
        <v>91</v>
      </c>
      <c r="I2291" t="s">
        <v>14</v>
      </c>
      <c r="J2291" t="s">
        <v>613</v>
      </c>
      <c r="K2291" t="s">
        <v>736</v>
      </c>
      <c r="L2291" s="124">
        <v>45721</v>
      </c>
    </row>
    <row r="2292" spans="1:12" x14ac:dyDescent="0.25">
      <c r="A2292">
        <v>2292</v>
      </c>
      <c r="B2292" t="s">
        <v>9988</v>
      </c>
      <c r="C2292" s="14" t="s">
        <v>1623</v>
      </c>
      <c r="D2292" t="s">
        <v>1624</v>
      </c>
      <c r="E2292">
        <v>14</v>
      </c>
      <c r="F2292">
        <f>SUMIFS('DAILY RECORDS'!$E$2:$E$19978,'DAILY RECORDS'!$B$2:$B$19978,C2292,'DAILY RECORDS'!$G$2:$G$19978,"INWARD")</f>
        <v>0</v>
      </c>
      <c r="G2292">
        <f>SUMIFS('DAILY RECORDS'!$E$2:$E$19978,'DAILY RECORDS'!$B$2:$B$19978,C2292,'DAILY RECORDS'!$G$2:$G$19978,"OUTWARD")</f>
        <v>6</v>
      </c>
      <c r="H2292">
        <f t="shared" si="35"/>
        <v>8</v>
      </c>
      <c r="I2292" t="s">
        <v>14</v>
      </c>
      <c r="J2292" t="s">
        <v>613</v>
      </c>
      <c r="K2292" t="s">
        <v>730</v>
      </c>
      <c r="L2292" s="124">
        <v>45721</v>
      </c>
    </row>
    <row r="2293" spans="1:12" x14ac:dyDescent="0.25">
      <c r="A2293">
        <v>2293</v>
      </c>
      <c r="B2293" t="s">
        <v>9988</v>
      </c>
      <c r="C2293" s="14" t="s">
        <v>1621</v>
      </c>
      <c r="D2293" t="s">
        <v>1622</v>
      </c>
      <c r="E2293">
        <v>12</v>
      </c>
      <c r="F2293">
        <f>SUMIFS('DAILY RECORDS'!$E$2:$E$19978,'DAILY RECORDS'!$B$2:$B$19978,C2293,'DAILY RECORDS'!$G$2:$G$19978,"INWARD")</f>
        <v>0</v>
      </c>
      <c r="G2293">
        <f>SUMIFS('DAILY RECORDS'!$E$2:$E$19978,'DAILY RECORDS'!$B$2:$B$19978,C2293,'DAILY RECORDS'!$G$2:$G$19978,"OUTWARD")</f>
        <v>0</v>
      </c>
      <c r="H2293">
        <f t="shared" si="35"/>
        <v>12</v>
      </c>
      <c r="I2293" t="s">
        <v>14</v>
      </c>
      <c r="J2293" t="s">
        <v>613</v>
      </c>
      <c r="K2293" t="s">
        <v>747</v>
      </c>
      <c r="L2293" s="124">
        <v>45721</v>
      </c>
    </row>
    <row r="2294" spans="1:12" x14ac:dyDescent="0.25">
      <c r="A2294">
        <v>2294</v>
      </c>
      <c r="B2294" t="s">
        <v>9988</v>
      </c>
      <c r="C2294" s="14" t="s">
        <v>1619</v>
      </c>
      <c r="D2294" t="s">
        <v>1620</v>
      </c>
      <c r="E2294">
        <v>13</v>
      </c>
      <c r="F2294">
        <f>SUMIFS('DAILY RECORDS'!$E$2:$E$19978,'DAILY RECORDS'!$B$2:$B$19978,C2294,'DAILY RECORDS'!$G$2:$G$19978,"INWARD")</f>
        <v>60</v>
      </c>
      <c r="G2294">
        <f>SUMIFS('DAILY RECORDS'!$E$2:$E$19978,'DAILY RECORDS'!$B$2:$B$19978,C2294,'DAILY RECORDS'!$G$2:$G$19978,"OUTWARD")</f>
        <v>33</v>
      </c>
      <c r="H2294">
        <f t="shared" si="35"/>
        <v>40</v>
      </c>
      <c r="I2294" t="s">
        <v>14</v>
      </c>
      <c r="J2294" t="s">
        <v>613</v>
      </c>
      <c r="K2294" t="s">
        <v>1532</v>
      </c>
      <c r="L2294" s="124">
        <v>45721</v>
      </c>
    </row>
    <row r="2295" spans="1:12" x14ac:dyDescent="0.25">
      <c r="A2295">
        <v>2295</v>
      </c>
      <c r="B2295" t="s">
        <v>9988</v>
      </c>
      <c r="C2295" s="14" t="s">
        <v>1613</v>
      </c>
      <c r="D2295" t="s">
        <v>1614</v>
      </c>
      <c r="E2295">
        <v>45</v>
      </c>
      <c r="F2295">
        <f>SUMIFS('DAILY RECORDS'!$E$2:$E$19978,'DAILY RECORDS'!$B$2:$B$19978,C2295,'DAILY RECORDS'!$G$2:$G$19978,"INWARD")</f>
        <v>0</v>
      </c>
      <c r="G2295">
        <f>SUMIFS('DAILY RECORDS'!$E$2:$E$19978,'DAILY RECORDS'!$B$2:$B$19978,C2295,'DAILY RECORDS'!$G$2:$G$19978,"OUTWARD")</f>
        <v>2</v>
      </c>
      <c r="H2295">
        <f t="shared" si="35"/>
        <v>43</v>
      </c>
      <c r="I2295" t="s">
        <v>14</v>
      </c>
      <c r="J2295" t="s">
        <v>613</v>
      </c>
      <c r="K2295" t="s">
        <v>1047</v>
      </c>
      <c r="L2295" s="124">
        <v>45721</v>
      </c>
    </row>
    <row r="2296" spans="1:12" x14ac:dyDescent="0.25">
      <c r="A2296">
        <v>2296</v>
      </c>
      <c r="B2296" t="s">
        <v>9988</v>
      </c>
      <c r="C2296" s="14" t="s">
        <v>1611</v>
      </c>
      <c r="D2296" t="s">
        <v>1612</v>
      </c>
      <c r="E2296">
        <v>2</v>
      </c>
      <c r="F2296">
        <f>SUMIFS('DAILY RECORDS'!$E$2:$E$19978,'DAILY RECORDS'!$B$2:$B$19978,C2296,'DAILY RECORDS'!$G$2:$G$19978,"INWARD")</f>
        <v>0</v>
      </c>
      <c r="G2296">
        <f>SUMIFS('DAILY RECORDS'!$E$2:$E$19978,'DAILY RECORDS'!$B$2:$B$19978,C2296,'DAILY RECORDS'!$G$2:$G$19978,"OUTWARD")</f>
        <v>0</v>
      </c>
      <c r="H2296">
        <f t="shared" si="35"/>
        <v>2</v>
      </c>
      <c r="I2296" t="s">
        <v>14</v>
      </c>
      <c r="J2296" t="s">
        <v>613</v>
      </c>
      <c r="K2296" t="s">
        <v>1044</v>
      </c>
      <c r="L2296" s="124">
        <v>45721</v>
      </c>
    </row>
    <row r="2297" spans="1:12" x14ac:dyDescent="0.25">
      <c r="A2297">
        <v>2297</v>
      </c>
      <c r="B2297" t="s">
        <v>9988</v>
      </c>
      <c r="C2297" s="14" t="s">
        <v>1615</v>
      </c>
      <c r="D2297" t="s">
        <v>1616</v>
      </c>
      <c r="E2297">
        <v>8</v>
      </c>
      <c r="F2297">
        <f>SUMIFS('DAILY RECORDS'!$E$2:$E$19978,'DAILY RECORDS'!$B$2:$B$19978,C2297,'DAILY RECORDS'!$G$2:$G$19978,"INWARD")</f>
        <v>0</v>
      </c>
      <c r="G2297">
        <f>SUMIFS('DAILY RECORDS'!$E$2:$E$19978,'DAILY RECORDS'!$B$2:$B$19978,C2297,'DAILY RECORDS'!$G$2:$G$19978,"OUTWARD")</f>
        <v>0</v>
      </c>
      <c r="H2297">
        <f t="shared" si="35"/>
        <v>8</v>
      </c>
      <c r="I2297" t="s">
        <v>14</v>
      </c>
      <c r="J2297" t="s">
        <v>613</v>
      </c>
      <c r="K2297" t="s">
        <v>1406</v>
      </c>
      <c r="L2297" s="124">
        <v>45721</v>
      </c>
    </row>
    <row r="2298" spans="1:12" x14ac:dyDescent="0.25">
      <c r="A2298">
        <v>2298</v>
      </c>
      <c r="B2298" t="s">
        <v>9988</v>
      </c>
      <c r="C2298" s="14" t="s">
        <v>1636</v>
      </c>
      <c r="D2298" t="s">
        <v>1637</v>
      </c>
      <c r="E2298">
        <v>26</v>
      </c>
      <c r="F2298">
        <f>SUMIFS('DAILY RECORDS'!$E$2:$E$19978,'DAILY RECORDS'!$B$2:$B$19978,C2298,'DAILY RECORDS'!$G$2:$G$19978,"INWARD")</f>
        <v>0</v>
      </c>
      <c r="G2298">
        <f>SUMIFS('DAILY RECORDS'!$E$2:$E$19978,'DAILY RECORDS'!$B$2:$B$19978,C2298,'DAILY RECORDS'!$G$2:$G$19978,"OUTWARD")</f>
        <v>0</v>
      </c>
      <c r="H2298">
        <f t="shared" si="35"/>
        <v>26</v>
      </c>
      <c r="I2298" t="s">
        <v>14</v>
      </c>
      <c r="J2298" t="s">
        <v>613</v>
      </c>
      <c r="K2298" t="s">
        <v>1039</v>
      </c>
      <c r="L2298" s="124">
        <v>45721</v>
      </c>
    </row>
    <row r="2299" spans="1:12" x14ac:dyDescent="0.25">
      <c r="A2299">
        <v>2299</v>
      </c>
      <c r="B2299" t="s">
        <v>9988</v>
      </c>
      <c r="C2299" s="14" t="s">
        <v>1638</v>
      </c>
      <c r="D2299" t="s">
        <v>1639</v>
      </c>
      <c r="E2299">
        <v>61</v>
      </c>
      <c r="F2299">
        <f>SUMIFS('DAILY RECORDS'!$E$2:$E$19978,'DAILY RECORDS'!$B$2:$B$19978,C2299,'DAILY RECORDS'!$G$2:$G$19978,"INWARD")</f>
        <v>0</v>
      </c>
      <c r="G2299">
        <f>SUMIFS('DAILY RECORDS'!$E$2:$E$19978,'DAILY RECORDS'!$B$2:$B$19978,C2299,'DAILY RECORDS'!$G$2:$G$19978,"OUTWARD")</f>
        <v>10</v>
      </c>
      <c r="H2299">
        <f t="shared" si="35"/>
        <v>51</v>
      </c>
      <c r="I2299" t="s">
        <v>14</v>
      </c>
      <c r="J2299" t="s">
        <v>613</v>
      </c>
      <c r="K2299" t="s">
        <v>1410</v>
      </c>
      <c r="L2299" s="124">
        <v>45721</v>
      </c>
    </row>
    <row r="2300" spans="1:12" x14ac:dyDescent="0.25">
      <c r="A2300">
        <v>2300</v>
      </c>
      <c r="B2300" t="s">
        <v>9988</v>
      </c>
      <c r="C2300" s="14" t="s">
        <v>1577</v>
      </c>
      <c r="D2300" t="s">
        <v>2865</v>
      </c>
      <c r="E2300">
        <v>22</v>
      </c>
      <c r="F2300">
        <f>SUMIFS('DAILY RECORDS'!$E$2:$E$19978,'DAILY RECORDS'!$B$2:$B$19978,C2300,'DAILY RECORDS'!$G$2:$G$19978,"INWARD")</f>
        <v>151</v>
      </c>
      <c r="G2300">
        <f>SUMIFS('DAILY RECORDS'!$E$2:$E$19978,'DAILY RECORDS'!$B$2:$B$19978,C2300,'DAILY RECORDS'!$G$2:$G$19978,"OUTWARD")</f>
        <v>53</v>
      </c>
      <c r="H2300">
        <f t="shared" si="35"/>
        <v>120</v>
      </c>
      <c r="I2300" t="s">
        <v>14</v>
      </c>
      <c r="J2300" t="s">
        <v>613</v>
      </c>
      <c r="K2300" t="s">
        <v>253</v>
      </c>
      <c r="L2300" s="124">
        <v>45721</v>
      </c>
    </row>
    <row r="2301" spans="1:12" x14ac:dyDescent="0.25">
      <c r="A2301">
        <v>2301</v>
      </c>
      <c r="B2301" t="s">
        <v>9988</v>
      </c>
      <c r="C2301" s="14" t="s">
        <v>1640</v>
      </c>
      <c r="D2301" t="s">
        <v>1641</v>
      </c>
      <c r="E2301">
        <v>269</v>
      </c>
      <c r="F2301">
        <f>SUMIFS('DAILY RECORDS'!$E$2:$E$19978,'DAILY RECORDS'!$B$2:$B$19978,C2301,'DAILY RECORDS'!$G$2:$G$19978,"INWARD")</f>
        <v>0</v>
      </c>
      <c r="G2301">
        <f>SUMIFS('DAILY RECORDS'!$E$2:$E$19978,'DAILY RECORDS'!$B$2:$B$19978,C2301,'DAILY RECORDS'!$G$2:$G$19978,"OUTWARD")</f>
        <v>72</v>
      </c>
      <c r="H2301">
        <f t="shared" si="35"/>
        <v>197</v>
      </c>
      <c r="I2301" t="s">
        <v>14</v>
      </c>
      <c r="J2301" t="s">
        <v>613</v>
      </c>
      <c r="K2301" t="s">
        <v>62</v>
      </c>
      <c r="L2301" s="124">
        <v>45721</v>
      </c>
    </row>
    <row r="2302" spans="1:12" x14ac:dyDescent="0.25">
      <c r="A2302">
        <v>2302</v>
      </c>
      <c r="B2302" t="s">
        <v>9988</v>
      </c>
      <c r="C2302" s="14" t="s">
        <v>1590</v>
      </c>
      <c r="D2302" t="s">
        <v>2864</v>
      </c>
      <c r="E2302">
        <v>95</v>
      </c>
      <c r="F2302">
        <f>SUMIFS('DAILY RECORDS'!$E$2:$E$19978,'DAILY RECORDS'!$B$2:$B$19978,C2302,'DAILY RECORDS'!$G$2:$G$19978,"INWARD")</f>
        <v>300</v>
      </c>
      <c r="G2302">
        <f>SUMIFS('DAILY RECORDS'!$E$2:$E$19978,'DAILY RECORDS'!$B$2:$B$19978,C2302,'DAILY RECORDS'!$G$2:$G$19978,"OUTWARD")</f>
        <v>87</v>
      </c>
      <c r="H2302">
        <f t="shared" si="35"/>
        <v>308</v>
      </c>
      <c r="I2302" t="s">
        <v>14</v>
      </c>
      <c r="J2302" t="s">
        <v>613</v>
      </c>
      <c r="K2302" t="s">
        <v>144</v>
      </c>
      <c r="L2302" s="124">
        <v>45721</v>
      </c>
    </row>
    <row r="2303" spans="1:12" x14ac:dyDescent="0.25">
      <c r="A2303">
        <v>2303</v>
      </c>
      <c r="B2303" t="s">
        <v>9988</v>
      </c>
      <c r="C2303" s="14" t="s">
        <v>1588</v>
      </c>
      <c r="D2303" t="s">
        <v>2863</v>
      </c>
      <c r="E2303">
        <v>59</v>
      </c>
      <c r="F2303">
        <f>SUMIFS('DAILY RECORDS'!$E$2:$E$19978,'DAILY RECORDS'!$B$2:$B$19978,C2303,'DAILY RECORDS'!$G$2:$G$19978,"INWARD")</f>
        <v>99</v>
      </c>
      <c r="G2303">
        <f>SUMIFS('DAILY RECORDS'!$E$2:$E$19978,'DAILY RECORDS'!$B$2:$B$19978,C2303,'DAILY RECORDS'!$G$2:$G$19978,"OUTWARD")</f>
        <v>60</v>
      </c>
      <c r="H2303">
        <f t="shared" si="35"/>
        <v>98</v>
      </c>
      <c r="I2303" t="s">
        <v>14</v>
      </c>
      <c r="J2303" t="s">
        <v>613</v>
      </c>
      <c r="K2303" t="s">
        <v>803</v>
      </c>
      <c r="L2303" s="124">
        <v>45721</v>
      </c>
    </row>
    <row r="2304" spans="1:12" x14ac:dyDescent="0.25">
      <c r="A2304">
        <v>2304</v>
      </c>
      <c r="B2304" t="s">
        <v>9988</v>
      </c>
      <c r="C2304" s="14" t="s">
        <v>1582</v>
      </c>
      <c r="D2304" t="s">
        <v>9686</v>
      </c>
      <c r="E2304">
        <v>40</v>
      </c>
      <c r="F2304">
        <f>SUMIFS('DAILY RECORDS'!$E$2:$E$19978,'DAILY RECORDS'!$B$2:$B$19978,C2304,'DAILY RECORDS'!$G$2:$G$19978,"INWARD")</f>
        <v>0</v>
      </c>
      <c r="G2304">
        <f>SUMIFS('DAILY RECORDS'!$E$2:$E$19978,'DAILY RECORDS'!$B$2:$B$19978,C2304,'DAILY RECORDS'!$G$2:$G$19978,"OUTWARD")</f>
        <v>0</v>
      </c>
      <c r="H2304">
        <f t="shared" si="35"/>
        <v>40</v>
      </c>
      <c r="I2304" t="s">
        <v>14</v>
      </c>
      <c r="J2304" t="s">
        <v>613</v>
      </c>
      <c r="K2304" t="s">
        <v>797</v>
      </c>
      <c r="L2304" s="124">
        <v>45721</v>
      </c>
    </row>
    <row r="2305" spans="1:12" x14ac:dyDescent="0.25">
      <c r="A2305">
        <v>2305</v>
      </c>
      <c r="B2305" t="s">
        <v>9988</v>
      </c>
      <c r="C2305" s="14" t="s">
        <v>1581</v>
      </c>
      <c r="D2305" t="s">
        <v>9685</v>
      </c>
      <c r="E2305">
        <v>43</v>
      </c>
      <c r="F2305">
        <f>SUMIFS('DAILY RECORDS'!$E$2:$E$19978,'DAILY RECORDS'!$B$2:$B$19978,C2305,'DAILY RECORDS'!$G$2:$G$19978,"INWARD")</f>
        <v>0</v>
      </c>
      <c r="G2305">
        <f>SUMIFS('DAILY RECORDS'!$E$2:$E$19978,'DAILY RECORDS'!$B$2:$B$19978,C2305,'DAILY RECORDS'!$G$2:$G$19978,"OUTWARD")</f>
        <v>3</v>
      </c>
      <c r="H2305">
        <f t="shared" si="35"/>
        <v>40</v>
      </c>
      <c r="I2305" t="s">
        <v>14</v>
      </c>
      <c r="J2305" t="s">
        <v>613</v>
      </c>
      <c r="K2305" t="s">
        <v>799</v>
      </c>
      <c r="L2305" s="124">
        <v>45721</v>
      </c>
    </row>
    <row r="2306" spans="1:12" x14ac:dyDescent="0.25">
      <c r="A2306">
        <v>2306</v>
      </c>
      <c r="B2306" t="s">
        <v>9988</v>
      </c>
      <c r="C2306" s="14" t="s">
        <v>1586</v>
      </c>
      <c r="D2306" t="s">
        <v>1587</v>
      </c>
      <c r="E2306">
        <v>58</v>
      </c>
      <c r="F2306">
        <f>SUMIFS('DAILY RECORDS'!$E$2:$E$19978,'DAILY RECORDS'!$B$2:$B$19978,C2306,'DAILY RECORDS'!$G$2:$G$19978,"INWARD")</f>
        <v>0</v>
      </c>
      <c r="G2306">
        <f>SUMIFS('DAILY RECORDS'!$E$2:$E$19978,'DAILY RECORDS'!$B$2:$B$19978,C2306,'DAILY RECORDS'!$G$2:$G$19978,"OUTWARD")</f>
        <v>20</v>
      </c>
      <c r="H2306">
        <f t="shared" ref="H2306:H2369" si="36">(E2306+F2306)-G2306</f>
        <v>38</v>
      </c>
      <c r="I2306" t="s">
        <v>14</v>
      </c>
      <c r="J2306" t="s">
        <v>613</v>
      </c>
      <c r="K2306" t="s">
        <v>1095</v>
      </c>
      <c r="L2306" s="124">
        <v>45721</v>
      </c>
    </row>
    <row r="2307" spans="1:12" x14ac:dyDescent="0.25">
      <c r="A2307">
        <v>2307</v>
      </c>
      <c r="B2307" t="s">
        <v>9988</v>
      </c>
      <c r="C2307" s="14" t="s">
        <v>1584</v>
      </c>
      <c r="D2307" t="s">
        <v>2862</v>
      </c>
      <c r="E2307">
        <v>6</v>
      </c>
      <c r="F2307">
        <f>SUMIFS('DAILY RECORDS'!$E$2:$E$19978,'DAILY RECORDS'!$B$2:$B$19978,C2307,'DAILY RECORDS'!$G$2:$G$19978,"INWARD")</f>
        <v>0</v>
      </c>
      <c r="G2307">
        <f>SUMIFS('DAILY RECORDS'!$E$2:$E$19978,'DAILY RECORDS'!$B$2:$B$19978,C2307,'DAILY RECORDS'!$G$2:$G$19978,"OUTWARD")</f>
        <v>4</v>
      </c>
      <c r="H2307">
        <f t="shared" si="36"/>
        <v>2</v>
      </c>
      <c r="I2307" t="s">
        <v>14</v>
      </c>
      <c r="J2307" t="s">
        <v>613</v>
      </c>
      <c r="K2307" t="s">
        <v>1585</v>
      </c>
      <c r="L2307" s="124">
        <v>45721</v>
      </c>
    </row>
    <row r="2308" spans="1:12" x14ac:dyDescent="0.25">
      <c r="A2308">
        <v>2308</v>
      </c>
      <c r="B2308" t="s">
        <v>9988</v>
      </c>
      <c r="C2308" s="14" t="s">
        <v>1583</v>
      </c>
      <c r="D2308" t="s">
        <v>2861</v>
      </c>
      <c r="E2308">
        <v>27</v>
      </c>
      <c r="F2308">
        <f>SUMIFS('DAILY RECORDS'!$E$2:$E$19978,'DAILY RECORDS'!$B$2:$B$19978,C2308,'DAILY RECORDS'!$G$2:$G$19978,"INWARD")</f>
        <v>0</v>
      </c>
      <c r="G2308">
        <f>SUMIFS('DAILY RECORDS'!$E$2:$E$19978,'DAILY RECORDS'!$B$2:$B$19978,C2308,'DAILY RECORDS'!$G$2:$G$19978,"OUTWARD")</f>
        <v>2</v>
      </c>
      <c r="H2308">
        <f t="shared" si="36"/>
        <v>25</v>
      </c>
      <c r="I2308" t="s">
        <v>14</v>
      </c>
      <c r="J2308" t="s">
        <v>613</v>
      </c>
      <c r="K2308" t="s">
        <v>1451</v>
      </c>
      <c r="L2308" s="124">
        <v>45721</v>
      </c>
    </row>
    <row r="2309" spans="1:12" x14ac:dyDescent="0.25">
      <c r="A2309">
        <v>2309</v>
      </c>
      <c r="B2309" t="s">
        <v>9988</v>
      </c>
      <c r="C2309" s="14" t="s">
        <v>1579</v>
      </c>
      <c r="D2309" t="s">
        <v>1580</v>
      </c>
      <c r="E2309">
        <v>26</v>
      </c>
      <c r="F2309">
        <f>SUMIFS('DAILY RECORDS'!$E$2:$E$19978,'DAILY RECORDS'!$B$2:$B$19978,C2309,'DAILY RECORDS'!$G$2:$G$19978,"INWARD")</f>
        <v>0</v>
      </c>
      <c r="G2309">
        <f>SUMIFS('DAILY RECORDS'!$E$2:$E$19978,'DAILY RECORDS'!$B$2:$B$19978,C2309,'DAILY RECORDS'!$G$2:$G$19978,"OUTWARD")</f>
        <v>0</v>
      </c>
      <c r="H2309">
        <f t="shared" si="36"/>
        <v>26</v>
      </c>
      <c r="I2309" t="s">
        <v>14</v>
      </c>
      <c r="J2309" t="s">
        <v>613</v>
      </c>
      <c r="K2309" t="s">
        <v>1098</v>
      </c>
      <c r="L2309" s="124">
        <v>45721</v>
      </c>
    </row>
    <row r="2310" spans="1:12" x14ac:dyDescent="0.25">
      <c r="A2310">
        <v>2310</v>
      </c>
      <c r="B2310" t="s">
        <v>9988</v>
      </c>
      <c r="C2310" s="14" t="s">
        <v>1575</v>
      </c>
      <c r="D2310" t="s">
        <v>2860</v>
      </c>
      <c r="E2310">
        <v>10</v>
      </c>
      <c r="F2310">
        <f>SUMIFS('DAILY RECORDS'!$E$2:$E$19978,'DAILY RECORDS'!$B$2:$B$19978,C2310,'DAILY RECORDS'!$G$2:$G$19978,"INWARD")</f>
        <v>0</v>
      </c>
      <c r="G2310">
        <f>SUMIFS('DAILY RECORDS'!$E$2:$E$19978,'DAILY RECORDS'!$B$2:$B$19978,C2310,'DAILY RECORDS'!$G$2:$G$19978,"OUTWARD")</f>
        <v>8</v>
      </c>
      <c r="H2310">
        <f t="shared" si="36"/>
        <v>2</v>
      </c>
      <c r="I2310" t="s">
        <v>14</v>
      </c>
      <c r="J2310" t="s">
        <v>613</v>
      </c>
      <c r="K2310" t="s">
        <v>1576</v>
      </c>
      <c r="L2310" s="124">
        <v>45721</v>
      </c>
    </row>
    <row r="2311" spans="1:12" x14ac:dyDescent="0.25">
      <c r="A2311">
        <v>2311</v>
      </c>
      <c r="B2311" t="s">
        <v>9988</v>
      </c>
      <c r="C2311" s="14" t="s">
        <v>1578</v>
      </c>
      <c r="D2311" t="s">
        <v>2859</v>
      </c>
      <c r="E2311">
        <v>19</v>
      </c>
      <c r="F2311">
        <f>SUMIFS('DAILY RECORDS'!$E$2:$E$19978,'DAILY RECORDS'!$B$2:$B$19978,C2311,'DAILY RECORDS'!$G$2:$G$19978,"INWARD")</f>
        <v>0</v>
      </c>
      <c r="G2311">
        <f>SUMIFS('DAILY RECORDS'!$E$2:$E$19978,'DAILY RECORDS'!$B$2:$B$19978,C2311,'DAILY RECORDS'!$G$2:$G$19978,"OUTWARD")</f>
        <v>7</v>
      </c>
      <c r="H2311">
        <f t="shared" si="36"/>
        <v>12</v>
      </c>
      <c r="I2311" t="s">
        <v>14</v>
      </c>
      <c r="J2311" t="s">
        <v>613</v>
      </c>
      <c r="K2311" t="s">
        <v>1446</v>
      </c>
      <c r="L2311" s="124">
        <v>45721</v>
      </c>
    </row>
    <row r="2312" spans="1:12" x14ac:dyDescent="0.25">
      <c r="A2312">
        <v>2312</v>
      </c>
      <c r="B2312" t="s">
        <v>9988</v>
      </c>
      <c r="C2312" s="14" t="s">
        <v>2872</v>
      </c>
      <c r="D2312" t="s">
        <v>2873</v>
      </c>
      <c r="E2312">
        <v>2</v>
      </c>
      <c r="F2312">
        <f>SUMIFS('DAILY RECORDS'!$E$2:$E$19978,'DAILY RECORDS'!$B$2:$B$19978,C2312,'DAILY RECORDS'!$G$2:$G$19978,"INWARD")</f>
        <v>0</v>
      </c>
      <c r="G2312">
        <f>SUMIFS('DAILY RECORDS'!$E$2:$E$19978,'DAILY RECORDS'!$B$2:$B$19978,C2312,'DAILY RECORDS'!$G$2:$G$19978,"OUTWARD")</f>
        <v>2</v>
      </c>
      <c r="H2312">
        <f t="shared" si="36"/>
        <v>0</v>
      </c>
      <c r="I2312" t="s">
        <v>14</v>
      </c>
      <c r="J2312" t="s">
        <v>613</v>
      </c>
      <c r="K2312" t="s">
        <v>1437</v>
      </c>
      <c r="L2312" s="124"/>
    </row>
    <row r="2313" spans="1:12" x14ac:dyDescent="0.25">
      <c r="A2313">
        <v>2313</v>
      </c>
      <c r="B2313" t="s">
        <v>9988</v>
      </c>
      <c r="C2313" s="14" t="s">
        <v>2870</v>
      </c>
      <c r="D2313" t="s">
        <v>2871</v>
      </c>
      <c r="E2313">
        <v>2</v>
      </c>
      <c r="F2313">
        <f>SUMIFS('DAILY RECORDS'!$E$2:$E$19978,'DAILY RECORDS'!$B$2:$B$19978,C2313,'DAILY RECORDS'!$G$2:$G$19978,"INWARD")</f>
        <v>0</v>
      </c>
      <c r="G2313">
        <f>SUMIFS('DAILY RECORDS'!$E$2:$E$19978,'DAILY RECORDS'!$B$2:$B$19978,C2313,'DAILY RECORDS'!$G$2:$G$19978,"OUTWARD")</f>
        <v>2</v>
      </c>
      <c r="H2313">
        <f t="shared" si="36"/>
        <v>0</v>
      </c>
      <c r="I2313" t="s">
        <v>14</v>
      </c>
      <c r="J2313" t="s">
        <v>613</v>
      </c>
      <c r="K2313" t="s">
        <v>1437</v>
      </c>
      <c r="L2313" s="124"/>
    </row>
    <row r="2314" spans="1:12" x14ac:dyDescent="0.25">
      <c r="A2314">
        <v>2314</v>
      </c>
      <c r="B2314" t="s">
        <v>9988</v>
      </c>
      <c r="C2314" s="14" t="s">
        <v>2868</v>
      </c>
      <c r="D2314" t="s">
        <v>2869</v>
      </c>
      <c r="E2314">
        <v>0</v>
      </c>
      <c r="F2314">
        <f>SUMIFS('DAILY RECORDS'!$E$2:$E$19978,'DAILY RECORDS'!$B$2:$B$19978,C2314,'DAILY RECORDS'!$G$2:$G$19978,"INWARD")</f>
        <v>13</v>
      </c>
      <c r="G2314">
        <f>SUMIFS('DAILY RECORDS'!$E$2:$E$19978,'DAILY RECORDS'!$B$2:$B$19978,C2314,'DAILY RECORDS'!$G$2:$G$19978,"OUTWARD")</f>
        <v>5</v>
      </c>
      <c r="H2314">
        <f t="shared" si="36"/>
        <v>8</v>
      </c>
      <c r="I2314" t="s">
        <v>14</v>
      </c>
      <c r="J2314" t="s">
        <v>613</v>
      </c>
      <c r="K2314" t="s">
        <v>1440</v>
      </c>
      <c r="L2314" s="124"/>
    </row>
    <row r="2315" spans="1:12" x14ac:dyDescent="0.25">
      <c r="A2315">
        <v>2315</v>
      </c>
      <c r="B2315" t="s">
        <v>9988</v>
      </c>
      <c r="C2315" s="14" t="s">
        <v>2866</v>
      </c>
      <c r="D2315" t="s">
        <v>2867</v>
      </c>
      <c r="E2315">
        <v>6</v>
      </c>
      <c r="F2315">
        <f>SUMIFS('DAILY RECORDS'!$E$2:$E$19978,'DAILY RECORDS'!$B$2:$B$19978,C2315,'DAILY RECORDS'!$G$2:$G$19978,"INWARD")</f>
        <v>10</v>
      </c>
      <c r="G2315">
        <f>SUMIFS('DAILY RECORDS'!$E$2:$E$19978,'DAILY RECORDS'!$B$2:$B$19978,C2315,'DAILY RECORDS'!$G$2:$G$19978,"OUTWARD")</f>
        <v>11</v>
      </c>
      <c r="H2315">
        <f t="shared" si="36"/>
        <v>5</v>
      </c>
      <c r="I2315" t="s">
        <v>14</v>
      </c>
      <c r="J2315" t="s">
        <v>613</v>
      </c>
      <c r="K2315" t="s">
        <v>1440</v>
      </c>
      <c r="L2315" s="124"/>
    </row>
    <row r="2316" spans="1:12" x14ac:dyDescent="0.25">
      <c r="A2316">
        <v>2316</v>
      </c>
      <c r="B2316" t="s">
        <v>9988</v>
      </c>
      <c r="C2316" s="14" t="s">
        <v>1634</v>
      </c>
      <c r="D2316" t="s">
        <v>1635</v>
      </c>
      <c r="E2316">
        <v>172</v>
      </c>
      <c r="F2316">
        <f>SUMIFS('DAILY RECORDS'!$E$2:$E$19978,'DAILY RECORDS'!$B$2:$B$19978,C2316,'DAILY RECORDS'!$G$2:$G$19978,"INWARD")</f>
        <v>0</v>
      </c>
      <c r="G2316">
        <f>SUMIFS('DAILY RECORDS'!$E$2:$E$19978,'DAILY RECORDS'!$B$2:$B$19978,C2316,'DAILY RECORDS'!$G$2:$G$19978,"OUTWARD")</f>
        <v>0</v>
      </c>
      <c r="H2316">
        <f t="shared" si="36"/>
        <v>172</v>
      </c>
      <c r="I2316" t="s">
        <v>14</v>
      </c>
      <c r="J2316" t="s">
        <v>613</v>
      </c>
      <c r="K2316" t="s">
        <v>1434</v>
      </c>
      <c r="L2316" s="124">
        <v>45721</v>
      </c>
    </row>
    <row r="2317" spans="1:12" x14ac:dyDescent="0.25">
      <c r="A2317">
        <v>2317</v>
      </c>
      <c r="B2317" t="s">
        <v>9988</v>
      </c>
      <c r="C2317" s="14" t="s">
        <v>1655</v>
      </c>
      <c r="D2317" t="s">
        <v>1656</v>
      </c>
      <c r="E2317">
        <v>263</v>
      </c>
      <c r="F2317">
        <f>SUMIFS('DAILY RECORDS'!$E$2:$E$19978,'DAILY RECORDS'!$B$2:$B$19978,C2317,'DAILY RECORDS'!$G$2:$G$19978,"INWARD")</f>
        <v>0</v>
      </c>
      <c r="G2317">
        <f>SUMIFS('DAILY RECORDS'!$E$2:$E$19978,'DAILY RECORDS'!$B$2:$B$19978,C2317,'DAILY RECORDS'!$G$2:$G$19978,"OUTWARD")</f>
        <v>130</v>
      </c>
      <c r="H2317">
        <f t="shared" si="36"/>
        <v>133</v>
      </c>
      <c r="I2317" t="s">
        <v>14</v>
      </c>
      <c r="J2317" t="s">
        <v>613</v>
      </c>
      <c r="K2317" t="s">
        <v>102</v>
      </c>
      <c r="L2317" s="124">
        <v>45720</v>
      </c>
    </row>
    <row r="2318" spans="1:12" x14ac:dyDescent="0.25">
      <c r="A2318">
        <v>2318</v>
      </c>
      <c r="B2318" t="s">
        <v>9988</v>
      </c>
      <c r="C2318" s="14" t="s">
        <v>1657</v>
      </c>
      <c r="D2318" t="s">
        <v>1658</v>
      </c>
      <c r="E2318">
        <v>123</v>
      </c>
      <c r="F2318">
        <f>SUMIFS('DAILY RECORDS'!$E$2:$E$19978,'DAILY RECORDS'!$B$2:$B$19978,C2318,'DAILY RECORDS'!$G$2:$G$19978,"INWARD")</f>
        <v>0</v>
      </c>
      <c r="G2318">
        <f>SUMIFS('DAILY RECORDS'!$E$2:$E$19978,'DAILY RECORDS'!$B$2:$B$19978,C2318,'DAILY RECORDS'!$G$2:$G$19978,"OUTWARD")</f>
        <v>6</v>
      </c>
      <c r="H2318">
        <f t="shared" si="36"/>
        <v>117</v>
      </c>
      <c r="I2318" t="s">
        <v>14</v>
      </c>
      <c r="J2318" t="s">
        <v>613</v>
      </c>
      <c r="K2318" t="s">
        <v>65</v>
      </c>
      <c r="L2318" s="124">
        <v>45720</v>
      </c>
    </row>
    <row r="2319" spans="1:12" x14ac:dyDescent="0.25">
      <c r="A2319">
        <v>2319</v>
      </c>
      <c r="B2319" t="s">
        <v>9988</v>
      </c>
      <c r="C2319" s="14" t="s">
        <v>1659</v>
      </c>
      <c r="D2319" t="s">
        <v>1660</v>
      </c>
      <c r="E2319">
        <v>150</v>
      </c>
      <c r="F2319">
        <f>SUMIFS('DAILY RECORDS'!$E$2:$E$19978,'DAILY RECORDS'!$B$2:$B$19978,C2319,'DAILY RECORDS'!$G$2:$G$19978,"INWARD")</f>
        <v>10</v>
      </c>
      <c r="G2319">
        <f>SUMIFS('DAILY RECORDS'!$E$2:$E$19978,'DAILY RECORDS'!$B$2:$B$19978,C2319,'DAILY RECORDS'!$G$2:$G$19978,"OUTWARD")</f>
        <v>14</v>
      </c>
      <c r="H2319">
        <f t="shared" si="36"/>
        <v>146</v>
      </c>
      <c r="I2319" t="s">
        <v>14</v>
      </c>
      <c r="J2319" t="s">
        <v>613</v>
      </c>
      <c r="K2319" t="s">
        <v>781</v>
      </c>
      <c r="L2319" s="124">
        <v>45720</v>
      </c>
    </row>
    <row r="2320" spans="1:12" x14ac:dyDescent="0.25">
      <c r="A2320">
        <v>2320</v>
      </c>
      <c r="B2320" t="s">
        <v>9988</v>
      </c>
      <c r="C2320" s="14" t="s">
        <v>1665</v>
      </c>
      <c r="D2320" t="s">
        <v>1666</v>
      </c>
      <c r="E2320">
        <v>70</v>
      </c>
      <c r="F2320">
        <f>SUMIFS('DAILY RECORDS'!$E$2:$E$19978,'DAILY RECORDS'!$B$2:$B$19978,C2320,'DAILY RECORDS'!$G$2:$G$19978,"INWARD")</f>
        <v>0</v>
      </c>
      <c r="G2320">
        <f>SUMIFS('DAILY RECORDS'!$E$2:$E$19978,'DAILY RECORDS'!$B$2:$B$19978,C2320,'DAILY RECORDS'!$G$2:$G$19978,"OUTWARD")</f>
        <v>1</v>
      </c>
      <c r="H2320">
        <f t="shared" si="36"/>
        <v>69</v>
      </c>
      <c r="I2320" t="s">
        <v>14</v>
      </c>
      <c r="J2320" t="s">
        <v>613</v>
      </c>
      <c r="K2320" t="s">
        <v>92</v>
      </c>
      <c r="L2320" s="124">
        <v>45720</v>
      </c>
    </row>
    <row r="2321" spans="1:12" x14ac:dyDescent="0.25">
      <c r="A2321">
        <v>2321</v>
      </c>
      <c r="B2321" t="s">
        <v>9988</v>
      </c>
      <c r="C2321" s="14" t="s">
        <v>1667</v>
      </c>
      <c r="D2321" t="s">
        <v>1668</v>
      </c>
      <c r="E2321">
        <v>68</v>
      </c>
      <c r="F2321">
        <f>SUMIFS('DAILY RECORDS'!$E$2:$E$19978,'DAILY RECORDS'!$B$2:$B$19978,C2321,'DAILY RECORDS'!$G$2:$G$19978,"INWARD")</f>
        <v>0</v>
      </c>
      <c r="G2321">
        <f>SUMIFS('DAILY RECORDS'!$E$2:$E$19978,'DAILY RECORDS'!$B$2:$B$19978,C2321,'DAILY RECORDS'!$G$2:$G$19978,"OUTWARD")</f>
        <v>1</v>
      </c>
      <c r="H2321">
        <f t="shared" si="36"/>
        <v>67</v>
      </c>
      <c r="I2321" t="s">
        <v>14</v>
      </c>
      <c r="J2321" t="s">
        <v>613</v>
      </c>
      <c r="K2321" t="s">
        <v>786</v>
      </c>
      <c r="L2321" s="124">
        <v>45720</v>
      </c>
    </row>
    <row r="2322" spans="1:12" x14ac:dyDescent="0.25">
      <c r="A2322">
        <v>2322</v>
      </c>
      <c r="B2322" t="s">
        <v>9988</v>
      </c>
      <c r="C2322" s="14" t="s">
        <v>3999</v>
      </c>
      <c r="D2322" t="s">
        <v>4000</v>
      </c>
      <c r="E2322">
        <v>25</v>
      </c>
      <c r="F2322">
        <f>SUMIFS('DAILY RECORDS'!$E$2:$E$19978,'DAILY RECORDS'!$B$2:$B$19978,C2322,'DAILY RECORDS'!$G$2:$G$19978,"INWARD")</f>
        <v>0</v>
      </c>
      <c r="G2322">
        <f>SUMIFS('DAILY RECORDS'!$E$2:$E$19978,'DAILY RECORDS'!$B$2:$B$19978,C2322,'DAILY RECORDS'!$G$2:$G$19978,"OUTWARD")</f>
        <v>16</v>
      </c>
      <c r="H2322">
        <f t="shared" si="36"/>
        <v>9</v>
      </c>
      <c r="I2322" t="s">
        <v>14</v>
      </c>
      <c r="J2322" t="s">
        <v>613</v>
      </c>
      <c r="K2322" t="s">
        <v>77</v>
      </c>
      <c r="L2322" s="124"/>
    </row>
    <row r="2323" spans="1:12" x14ac:dyDescent="0.25">
      <c r="A2323">
        <v>2323</v>
      </c>
      <c r="B2323" t="s">
        <v>9988</v>
      </c>
      <c r="C2323" s="14" t="s">
        <v>1663</v>
      </c>
      <c r="D2323" t="s">
        <v>1664</v>
      </c>
      <c r="E2323">
        <v>6</v>
      </c>
      <c r="F2323">
        <f>SUMIFS('DAILY RECORDS'!$E$2:$E$19978,'DAILY RECORDS'!$B$2:$B$19978,C2323,'DAILY RECORDS'!$G$2:$G$19978,"INWARD")</f>
        <v>0</v>
      </c>
      <c r="G2323">
        <f>SUMIFS('DAILY RECORDS'!$E$2:$E$19978,'DAILY RECORDS'!$B$2:$B$19978,C2323,'DAILY RECORDS'!$G$2:$G$19978,"OUTWARD")</f>
        <v>4</v>
      </c>
      <c r="H2323">
        <f t="shared" si="36"/>
        <v>2</v>
      </c>
      <c r="I2323" t="s">
        <v>14</v>
      </c>
      <c r="J2323" t="s">
        <v>613</v>
      </c>
      <c r="K2323" t="s">
        <v>794</v>
      </c>
      <c r="L2323" s="124">
        <v>45720</v>
      </c>
    </row>
    <row r="2324" spans="1:12" x14ac:dyDescent="0.25">
      <c r="A2324">
        <v>2324</v>
      </c>
      <c r="B2324" t="s">
        <v>9988</v>
      </c>
      <c r="C2324" s="14" t="s">
        <v>1661</v>
      </c>
      <c r="D2324" t="s">
        <v>1662</v>
      </c>
      <c r="E2324">
        <v>13</v>
      </c>
      <c r="F2324">
        <f>SUMIFS('DAILY RECORDS'!$E$2:$E$19978,'DAILY RECORDS'!$B$2:$B$19978,C2324,'DAILY RECORDS'!$G$2:$G$19978,"INWARD")</f>
        <v>6</v>
      </c>
      <c r="G2324">
        <f>SUMIFS('DAILY RECORDS'!$E$2:$E$19978,'DAILY RECORDS'!$B$2:$B$19978,C2324,'DAILY RECORDS'!$G$2:$G$19978,"OUTWARD")</f>
        <v>0</v>
      </c>
      <c r="H2324">
        <f t="shared" si="36"/>
        <v>19</v>
      </c>
      <c r="I2324" t="s">
        <v>14</v>
      </c>
      <c r="J2324" t="s">
        <v>613</v>
      </c>
      <c r="K2324" t="s">
        <v>1469</v>
      </c>
      <c r="L2324" s="124">
        <v>45720</v>
      </c>
    </row>
    <row r="2325" spans="1:12" x14ac:dyDescent="0.25">
      <c r="A2325">
        <v>2325</v>
      </c>
      <c r="B2325" t="s">
        <v>9988</v>
      </c>
      <c r="C2325" s="14" t="s">
        <v>1573</v>
      </c>
      <c r="D2325" t="s">
        <v>1574</v>
      </c>
      <c r="E2325">
        <v>18</v>
      </c>
      <c r="F2325">
        <f>SUMIFS('DAILY RECORDS'!$E$2:$E$19978,'DAILY RECORDS'!$B$2:$B$19978,C2325,'DAILY RECORDS'!$G$2:$G$19978,"INWARD")</f>
        <v>50</v>
      </c>
      <c r="G2325">
        <f>SUMIFS('DAILY RECORDS'!$E$2:$E$19978,'DAILY RECORDS'!$B$2:$B$19978,C2325,'DAILY RECORDS'!$G$2:$G$19978,"OUTWARD")</f>
        <v>34</v>
      </c>
      <c r="H2325">
        <f t="shared" si="36"/>
        <v>34</v>
      </c>
      <c r="I2325" t="s">
        <v>14</v>
      </c>
      <c r="J2325" t="s">
        <v>613</v>
      </c>
      <c r="K2325" t="s">
        <v>1131</v>
      </c>
      <c r="L2325" s="124">
        <v>45721</v>
      </c>
    </row>
    <row r="2326" spans="1:12" x14ac:dyDescent="0.25">
      <c r="A2326">
        <v>2326</v>
      </c>
      <c r="B2326" t="s">
        <v>9988</v>
      </c>
      <c r="C2326" s="14" t="s">
        <v>1642</v>
      </c>
      <c r="D2326" t="s">
        <v>1643</v>
      </c>
      <c r="E2326">
        <v>60</v>
      </c>
      <c r="F2326">
        <f>SUMIFS('DAILY RECORDS'!$E$2:$E$19978,'DAILY RECORDS'!$B$2:$B$19978,C2326,'DAILY RECORDS'!$G$2:$G$19978,"INWARD")</f>
        <v>123</v>
      </c>
      <c r="G2326">
        <f>SUMIFS('DAILY RECORDS'!$E$2:$E$19978,'DAILY RECORDS'!$B$2:$B$19978,C2326,'DAILY RECORDS'!$G$2:$G$19978,"OUTWARD")</f>
        <v>115</v>
      </c>
      <c r="H2326">
        <f t="shared" si="36"/>
        <v>68</v>
      </c>
      <c r="I2326" t="s">
        <v>14</v>
      </c>
      <c r="J2326" t="s">
        <v>613</v>
      </c>
      <c r="K2326" t="s">
        <v>1134</v>
      </c>
      <c r="L2326" s="124">
        <v>45721</v>
      </c>
    </row>
    <row r="2327" spans="1:12" x14ac:dyDescent="0.25">
      <c r="A2327">
        <v>2327</v>
      </c>
      <c r="B2327" t="s">
        <v>9988</v>
      </c>
      <c r="C2327" s="14" t="s">
        <v>683</v>
      </c>
      <c r="D2327" t="s">
        <v>684</v>
      </c>
      <c r="E2327">
        <v>49</v>
      </c>
      <c r="F2327">
        <f>SUMIFS('DAILY RECORDS'!$E$2:$E$19978,'DAILY RECORDS'!$B$2:$B$19978,C2327,'DAILY RECORDS'!$G$2:$G$19978,"INWARD")</f>
        <v>230</v>
      </c>
      <c r="G2327">
        <f>SUMIFS('DAILY RECORDS'!$E$2:$E$19978,'DAILY RECORDS'!$B$2:$B$19978,C2327,'DAILY RECORDS'!$G$2:$G$19978,"OUTWARD")</f>
        <v>191</v>
      </c>
      <c r="H2327">
        <f t="shared" si="36"/>
        <v>88</v>
      </c>
      <c r="I2327" t="s">
        <v>14</v>
      </c>
      <c r="J2327" t="s">
        <v>613</v>
      </c>
      <c r="K2327" t="s">
        <v>490</v>
      </c>
      <c r="L2327" s="124">
        <v>45720</v>
      </c>
    </row>
    <row r="2328" spans="1:12" x14ac:dyDescent="0.25">
      <c r="A2328">
        <v>2328</v>
      </c>
      <c r="B2328" t="s">
        <v>9988</v>
      </c>
      <c r="C2328" s="14" t="s">
        <v>681</v>
      </c>
      <c r="D2328" t="s">
        <v>682</v>
      </c>
      <c r="E2328">
        <v>372</v>
      </c>
      <c r="F2328">
        <f>SUMIFS('DAILY RECORDS'!$E$2:$E$19978,'DAILY RECORDS'!$B$2:$B$19978,C2328,'DAILY RECORDS'!$G$2:$G$19978,"INWARD")</f>
        <v>0</v>
      </c>
      <c r="G2328">
        <f>SUMIFS('DAILY RECORDS'!$E$2:$E$19978,'DAILY RECORDS'!$B$2:$B$19978,C2328,'DAILY RECORDS'!$G$2:$G$19978,"OUTWARD")</f>
        <v>150</v>
      </c>
      <c r="H2328">
        <f t="shared" si="36"/>
        <v>222</v>
      </c>
      <c r="I2328" t="s">
        <v>14</v>
      </c>
      <c r="J2328" t="s">
        <v>613</v>
      </c>
      <c r="K2328" t="s">
        <v>68</v>
      </c>
      <c r="L2328" s="124">
        <v>45720</v>
      </c>
    </row>
    <row r="2329" spans="1:12" x14ac:dyDescent="0.25">
      <c r="A2329">
        <v>2329</v>
      </c>
      <c r="B2329" t="s">
        <v>9988</v>
      </c>
      <c r="C2329" s="14" t="s">
        <v>4322</v>
      </c>
      <c r="D2329" t="s">
        <v>4323</v>
      </c>
      <c r="E2329">
        <v>126</v>
      </c>
      <c r="F2329">
        <f>SUMIFS('DAILY RECORDS'!$E$2:$E$19978,'DAILY RECORDS'!$B$2:$B$19978,C2329,'DAILY RECORDS'!$G$2:$G$19978,"INWARD")</f>
        <v>0</v>
      </c>
      <c r="G2329">
        <f>SUMIFS('DAILY RECORDS'!$E$2:$E$19978,'DAILY RECORDS'!$B$2:$B$19978,C2329,'DAILY RECORDS'!$G$2:$G$19978,"OUTWARD")</f>
        <v>36</v>
      </c>
      <c r="H2329">
        <f t="shared" si="36"/>
        <v>90</v>
      </c>
      <c r="I2329" t="s">
        <v>14</v>
      </c>
      <c r="J2329" t="s">
        <v>613</v>
      </c>
      <c r="K2329" t="s">
        <v>479</v>
      </c>
      <c r="L2329" s="124">
        <v>45720</v>
      </c>
    </row>
    <row r="2330" spans="1:12" x14ac:dyDescent="0.25">
      <c r="A2330">
        <v>2330</v>
      </c>
      <c r="B2330" t="s">
        <v>9988</v>
      </c>
      <c r="C2330" s="14" t="s">
        <v>701</v>
      </c>
      <c r="D2330" t="s">
        <v>8550</v>
      </c>
      <c r="E2330">
        <v>64</v>
      </c>
      <c r="F2330">
        <f>SUMIFS('DAILY RECORDS'!$E$2:$E$19978,'DAILY RECORDS'!$B$2:$B$19978,C2330,'DAILY RECORDS'!$G$2:$G$19978,"INWARD")</f>
        <v>0</v>
      </c>
      <c r="G2330">
        <f>SUMIFS('DAILY RECORDS'!$E$2:$E$19978,'DAILY RECORDS'!$B$2:$B$19978,C2330,'DAILY RECORDS'!$G$2:$G$19978,"OUTWARD")</f>
        <v>27</v>
      </c>
      <c r="H2330">
        <f t="shared" si="36"/>
        <v>37</v>
      </c>
      <c r="I2330" t="s">
        <v>14</v>
      </c>
      <c r="J2330" t="s">
        <v>613</v>
      </c>
      <c r="K2330" t="s">
        <v>95</v>
      </c>
      <c r="L2330" s="124">
        <v>45720</v>
      </c>
    </row>
    <row r="2331" spans="1:12" x14ac:dyDescent="0.25">
      <c r="A2331">
        <v>2331</v>
      </c>
      <c r="B2331" t="s">
        <v>9988</v>
      </c>
      <c r="C2331" s="14" t="s">
        <v>4297</v>
      </c>
      <c r="D2331" t="s">
        <v>8551</v>
      </c>
      <c r="E2331">
        <v>11</v>
      </c>
      <c r="F2331">
        <f>SUMIFS('DAILY RECORDS'!$E$2:$E$19978,'DAILY RECORDS'!$B$2:$B$19978,C2331,'DAILY RECORDS'!$G$2:$G$19978,"INWARD")</f>
        <v>0</v>
      </c>
      <c r="G2331">
        <f>SUMIFS('DAILY RECORDS'!$E$2:$E$19978,'DAILY RECORDS'!$B$2:$B$19978,C2331,'DAILY RECORDS'!$G$2:$G$19978,"OUTWARD")</f>
        <v>11</v>
      </c>
      <c r="H2331">
        <f t="shared" si="36"/>
        <v>0</v>
      </c>
      <c r="I2331" t="s">
        <v>14</v>
      </c>
      <c r="J2331" t="s">
        <v>613</v>
      </c>
      <c r="K2331" t="s">
        <v>582</v>
      </c>
      <c r="L2331" s="124">
        <v>45720</v>
      </c>
    </row>
    <row r="2332" spans="1:12" x14ac:dyDescent="0.25">
      <c r="A2332">
        <v>2332</v>
      </c>
      <c r="B2332" t="s">
        <v>9988</v>
      </c>
      <c r="C2332" s="14" t="s">
        <v>4291</v>
      </c>
      <c r="D2332" t="s">
        <v>4292</v>
      </c>
      <c r="E2332">
        <v>41</v>
      </c>
      <c r="F2332">
        <f>SUMIFS('DAILY RECORDS'!$E$2:$E$19978,'DAILY RECORDS'!$B$2:$B$19978,C2332,'DAILY RECORDS'!$G$2:$G$19978,"INWARD")</f>
        <v>0</v>
      </c>
      <c r="G2332">
        <f>SUMIFS('DAILY RECORDS'!$E$2:$E$19978,'DAILY RECORDS'!$B$2:$B$19978,C2332,'DAILY RECORDS'!$G$2:$G$19978,"OUTWARD")</f>
        <v>2</v>
      </c>
      <c r="H2332">
        <f t="shared" si="36"/>
        <v>39</v>
      </c>
      <c r="I2332" t="s">
        <v>14</v>
      </c>
      <c r="J2332" t="s">
        <v>613</v>
      </c>
      <c r="K2332" t="s">
        <v>700</v>
      </c>
      <c r="L2332" s="124">
        <v>45720</v>
      </c>
    </row>
    <row r="2333" spans="1:12" x14ac:dyDescent="0.25">
      <c r="A2333">
        <v>2333</v>
      </c>
      <c r="B2333" t="s">
        <v>9988</v>
      </c>
      <c r="C2333" s="14" t="s">
        <v>676</v>
      </c>
      <c r="D2333" t="s">
        <v>677</v>
      </c>
      <c r="E2333">
        <v>11</v>
      </c>
      <c r="F2333">
        <f>SUMIFS('DAILY RECORDS'!$E$2:$E$19978,'DAILY RECORDS'!$B$2:$B$19978,C2333,'DAILY RECORDS'!$G$2:$G$19978,"INWARD")</f>
        <v>270</v>
      </c>
      <c r="G2333">
        <f>SUMIFS('DAILY RECORDS'!$E$2:$E$19978,'DAILY RECORDS'!$B$2:$B$19978,C2333,'DAILY RECORDS'!$G$2:$G$19978,"OUTWARD")</f>
        <v>197</v>
      </c>
      <c r="H2333">
        <f t="shared" si="36"/>
        <v>84</v>
      </c>
      <c r="I2333" t="s">
        <v>14</v>
      </c>
      <c r="J2333" t="s">
        <v>613</v>
      </c>
      <c r="K2333" t="s">
        <v>678</v>
      </c>
      <c r="L2333" s="124">
        <v>45720</v>
      </c>
    </row>
    <row r="2334" spans="1:12" x14ac:dyDescent="0.25">
      <c r="A2334">
        <v>2334</v>
      </c>
      <c r="B2334" t="s">
        <v>9988</v>
      </c>
      <c r="C2334" s="14" t="s">
        <v>666</v>
      </c>
      <c r="D2334" t="s">
        <v>667</v>
      </c>
      <c r="E2334">
        <v>64</v>
      </c>
      <c r="F2334">
        <f>SUMIFS('DAILY RECORDS'!$E$2:$E$19978,'DAILY RECORDS'!$B$2:$B$19978,C2334,'DAILY RECORDS'!$G$2:$G$19978,"INWARD")</f>
        <v>156</v>
      </c>
      <c r="G2334">
        <f>SUMIFS('DAILY RECORDS'!$E$2:$E$19978,'DAILY RECORDS'!$B$2:$B$19978,C2334,'DAILY RECORDS'!$G$2:$G$19978,"OUTWARD")</f>
        <v>216</v>
      </c>
      <c r="H2334">
        <f t="shared" si="36"/>
        <v>4</v>
      </c>
      <c r="I2334" t="s">
        <v>14</v>
      </c>
      <c r="J2334" t="s">
        <v>613</v>
      </c>
      <c r="K2334" t="s">
        <v>71</v>
      </c>
      <c r="L2334" s="124">
        <v>45720</v>
      </c>
    </row>
    <row r="2335" spans="1:12" x14ac:dyDescent="0.25">
      <c r="A2335">
        <v>2335</v>
      </c>
      <c r="B2335" t="s">
        <v>9988</v>
      </c>
      <c r="C2335" s="14" t="s">
        <v>668</v>
      </c>
      <c r="D2335" t="s">
        <v>669</v>
      </c>
      <c r="E2335">
        <v>36</v>
      </c>
      <c r="F2335">
        <f>SUMIFS('DAILY RECORDS'!$E$2:$E$19978,'DAILY RECORDS'!$B$2:$B$19978,C2335,'DAILY RECORDS'!$G$2:$G$19978,"INWARD")</f>
        <v>72</v>
      </c>
      <c r="G2335">
        <f>SUMIFS('DAILY RECORDS'!$E$2:$E$19978,'DAILY RECORDS'!$B$2:$B$19978,C2335,'DAILY RECORDS'!$G$2:$G$19978,"OUTWARD")</f>
        <v>0</v>
      </c>
      <c r="H2335">
        <f t="shared" si="36"/>
        <v>108</v>
      </c>
      <c r="I2335" t="s">
        <v>14</v>
      </c>
      <c r="J2335" t="s">
        <v>613</v>
      </c>
      <c r="K2335" t="s">
        <v>670</v>
      </c>
      <c r="L2335" s="124">
        <v>45720</v>
      </c>
    </row>
    <row r="2336" spans="1:12" x14ac:dyDescent="0.25">
      <c r="A2336">
        <v>2336</v>
      </c>
      <c r="B2336" t="s">
        <v>9988</v>
      </c>
      <c r="C2336" s="14" t="s">
        <v>673</v>
      </c>
      <c r="D2336" t="s">
        <v>674</v>
      </c>
      <c r="E2336">
        <v>114</v>
      </c>
      <c r="F2336">
        <f>SUMIFS('DAILY RECORDS'!$E$2:$E$19978,'DAILY RECORDS'!$B$2:$B$19978,C2336,'DAILY RECORDS'!$G$2:$G$19978,"INWARD")</f>
        <v>313</v>
      </c>
      <c r="G2336">
        <f>SUMIFS('DAILY RECORDS'!$E$2:$E$19978,'DAILY RECORDS'!$B$2:$B$19978,C2336,'DAILY RECORDS'!$G$2:$G$19978,"OUTWARD")</f>
        <v>300</v>
      </c>
      <c r="H2336">
        <f t="shared" si="36"/>
        <v>127</v>
      </c>
      <c r="I2336" t="s">
        <v>14</v>
      </c>
      <c r="J2336" t="s">
        <v>613</v>
      </c>
      <c r="K2336" t="s">
        <v>675</v>
      </c>
      <c r="L2336" s="124">
        <v>45720</v>
      </c>
    </row>
    <row r="2337" spans="1:12" x14ac:dyDescent="0.25">
      <c r="A2337">
        <v>2337</v>
      </c>
      <c r="B2337" t="s">
        <v>9988</v>
      </c>
      <c r="C2337" s="14" t="s">
        <v>661</v>
      </c>
      <c r="D2337" t="s">
        <v>662</v>
      </c>
      <c r="E2337">
        <v>232</v>
      </c>
      <c r="F2337">
        <f>SUMIFS('DAILY RECORDS'!$E$2:$E$19978,'DAILY RECORDS'!$B$2:$B$19978,C2337,'DAILY RECORDS'!$G$2:$G$19978,"INWARD")</f>
        <v>0</v>
      </c>
      <c r="G2337">
        <f>SUMIFS('DAILY RECORDS'!$E$2:$E$19978,'DAILY RECORDS'!$B$2:$B$19978,C2337,'DAILY RECORDS'!$G$2:$G$19978,"OUTWARD")</f>
        <v>36</v>
      </c>
      <c r="H2337">
        <f t="shared" si="36"/>
        <v>196</v>
      </c>
      <c r="I2337" t="s">
        <v>14</v>
      </c>
      <c r="J2337" t="s">
        <v>613</v>
      </c>
      <c r="K2337" t="s">
        <v>74</v>
      </c>
      <c r="L2337" s="124">
        <v>45720</v>
      </c>
    </row>
    <row r="2338" spans="1:12" x14ac:dyDescent="0.25">
      <c r="A2338">
        <v>2338</v>
      </c>
      <c r="B2338" t="s">
        <v>9988</v>
      </c>
      <c r="C2338" s="14" t="s">
        <v>663</v>
      </c>
      <c r="D2338" t="s">
        <v>664</v>
      </c>
      <c r="E2338">
        <v>187</v>
      </c>
      <c r="F2338">
        <f>SUMIFS('DAILY RECORDS'!$E$2:$E$19978,'DAILY RECORDS'!$B$2:$B$19978,C2338,'DAILY RECORDS'!$G$2:$G$19978,"INWARD")</f>
        <v>758</v>
      </c>
      <c r="G2338">
        <f>SUMIFS('DAILY RECORDS'!$E$2:$E$19978,'DAILY RECORDS'!$B$2:$B$19978,C2338,'DAILY RECORDS'!$G$2:$G$19978,"OUTWARD")</f>
        <v>992</v>
      </c>
      <c r="H2338">
        <f t="shared" si="36"/>
        <v>-47</v>
      </c>
      <c r="I2338" t="s">
        <v>14</v>
      </c>
      <c r="J2338" t="s">
        <v>613</v>
      </c>
      <c r="K2338" t="s">
        <v>9520</v>
      </c>
      <c r="L2338" s="124">
        <v>45720</v>
      </c>
    </row>
    <row r="2339" spans="1:12" x14ac:dyDescent="0.25">
      <c r="A2339">
        <v>2339</v>
      </c>
      <c r="B2339" t="s">
        <v>9988</v>
      </c>
      <c r="C2339" s="14" t="s">
        <v>655</v>
      </c>
      <c r="D2339" t="s">
        <v>656</v>
      </c>
      <c r="E2339">
        <v>128</v>
      </c>
      <c r="F2339">
        <f>SUMIFS('DAILY RECORDS'!$E$2:$E$19978,'DAILY RECORDS'!$B$2:$B$19978,C2339,'DAILY RECORDS'!$G$2:$G$19978,"INWARD")</f>
        <v>0</v>
      </c>
      <c r="G2339">
        <f>SUMIFS('DAILY RECORDS'!$E$2:$E$19978,'DAILY RECORDS'!$B$2:$B$19978,C2339,'DAILY RECORDS'!$G$2:$G$19978,"OUTWARD")</f>
        <v>0</v>
      </c>
      <c r="H2339">
        <f t="shared" si="36"/>
        <v>128</v>
      </c>
      <c r="I2339" t="s">
        <v>14</v>
      </c>
      <c r="J2339" t="s">
        <v>613</v>
      </c>
      <c r="K2339" t="s">
        <v>200</v>
      </c>
      <c r="L2339" s="124">
        <v>45720</v>
      </c>
    </row>
    <row r="2340" spans="1:12" x14ac:dyDescent="0.25">
      <c r="A2340">
        <v>2340</v>
      </c>
      <c r="B2340" t="s">
        <v>9988</v>
      </c>
      <c r="C2340" s="14" t="s">
        <v>657</v>
      </c>
      <c r="D2340" t="s">
        <v>4350</v>
      </c>
      <c r="E2340">
        <v>190</v>
      </c>
      <c r="F2340">
        <f>SUMIFS('DAILY RECORDS'!$E$2:$E$19978,'DAILY RECORDS'!$B$2:$B$19978,C2340,'DAILY RECORDS'!$G$2:$G$19978,"INWARD")</f>
        <v>168</v>
      </c>
      <c r="G2340">
        <f>SUMIFS('DAILY RECORDS'!$E$2:$E$19978,'DAILY RECORDS'!$B$2:$B$19978,C2340,'DAILY RECORDS'!$G$2:$G$19978,"OUTWARD")</f>
        <v>36</v>
      </c>
      <c r="H2340">
        <f t="shared" si="36"/>
        <v>322</v>
      </c>
      <c r="I2340" t="s">
        <v>14</v>
      </c>
      <c r="J2340" t="s">
        <v>613</v>
      </c>
      <c r="K2340" t="s">
        <v>658</v>
      </c>
      <c r="L2340" s="124">
        <v>45720</v>
      </c>
    </row>
    <row r="2341" spans="1:12" x14ac:dyDescent="0.25">
      <c r="A2341">
        <v>2341</v>
      </c>
      <c r="B2341" t="s">
        <v>9988</v>
      </c>
      <c r="C2341" s="14" t="s">
        <v>671</v>
      </c>
      <c r="D2341" t="s">
        <v>4343</v>
      </c>
      <c r="E2341">
        <v>128</v>
      </c>
      <c r="F2341">
        <f>SUMIFS('DAILY RECORDS'!$E$2:$E$19978,'DAILY RECORDS'!$B$2:$B$19978,C2341,'DAILY RECORDS'!$G$2:$G$19978,"INWARD")</f>
        <v>0</v>
      </c>
      <c r="G2341">
        <f>SUMIFS('DAILY RECORDS'!$E$2:$E$19978,'DAILY RECORDS'!$B$2:$B$19978,C2341,'DAILY RECORDS'!$G$2:$G$19978,"OUTWARD")</f>
        <v>12</v>
      </c>
      <c r="H2341">
        <f t="shared" si="36"/>
        <v>116</v>
      </c>
      <c r="I2341" t="s">
        <v>14</v>
      </c>
      <c r="J2341" t="s">
        <v>613</v>
      </c>
      <c r="K2341" t="s">
        <v>672</v>
      </c>
      <c r="L2341" s="124">
        <v>45720</v>
      </c>
    </row>
    <row r="2342" spans="1:12" x14ac:dyDescent="0.25">
      <c r="A2342">
        <v>2342</v>
      </c>
      <c r="B2342" t="s">
        <v>9988</v>
      </c>
      <c r="C2342" s="14" t="s">
        <v>1605</v>
      </c>
      <c r="D2342" t="s">
        <v>4340</v>
      </c>
      <c r="E2342">
        <v>28</v>
      </c>
      <c r="F2342">
        <f>SUMIFS('DAILY RECORDS'!$E$2:$E$19978,'DAILY RECORDS'!$B$2:$B$19978,C2342,'DAILY RECORDS'!$G$2:$G$19978,"INWARD")</f>
        <v>0</v>
      </c>
      <c r="G2342">
        <f>SUMIFS('DAILY RECORDS'!$E$2:$E$19978,'DAILY RECORDS'!$B$2:$B$19978,C2342,'DAILY RECORDS'!$G$2:$G$19978,"OUTWARD")</f>
        <v>0</v>
      </c>
      <c r="H2342">
        <f t="shared" si="36"/>
        <v>28</v>
      </c>
      <c r="I2342" t="s">
        <v>14</v>
      </c>
      <c r="J2342" t="s">
        <v>613</v>
      </c>
      <c r="K2342" t="s">
        <v>1606</v>
      </c>
      <c r="L2342" s="124">
        <v>45721</v>
      </c>
    </row>
    <row r="2343" spans="1:12" x14ac:dyDescent="0.25">
      <c r="A2343">
        <v>2343</v>
      </c>
      <c r="B2343" t="s">
        <v>9988</v>
      </c>
      <c r="C2343" s="14" t="s">
        <v>4464</v>
      </c>
      <c r="D2343" t="s">
        <v>4465</v>
      </c>
      <c r="E2343">
        <v>1</v>
      </c>
      <c r="F2343">
        <f>SUMIFS('DAILY RECORDS'!$E$2:$E$19978,'DAILY RECORDS'!$B$2:$B$19978,C2343,'DAILY RECORDS'!$G$2:$G$19978,"INWARD")</f>
        <v>0</v>
      </c>
      <c r="G2343">
        <f>SUMIFS('DAILY RECORDS'!$E$2:$E$19978,'DAILY RECORDS'!$B$2:$B$19978,C2343,'DAILY RECORDS'!$G$2:$G$19978,"OUTWARD")</f>
        <v>0</v>
      </c>
      <c r="H2343">
        <f t="shared" si="36"/>
        <v>1</v>
      </c>
      <c r="I2343" t="s">
        <v>14</v>
      </c>
      <c r="J2343" t="s">
        <v>613</v>
      </c>
      <c r="K2343" t="s">
        <v>108</v>
      </c>
      <c r="L2343" s="124">
        <v>45720</v>
      </c>
    </row>
    <row r="2344" spans="1:12" x14ac:dyDescent="0.25">
      <c r="A2344">
        <v>2344</v>
      </c>
      <c r="B2344" t="s">
        <v>9988</v>
      </c>
      <c r="C2344" s="14" t="s">
        <v>4377</v>
      </c>
      <c r="D2344" t="s">
        <v>4378</v>
      </c>
      <c r="E2344">
        <v>0</v>
      </c>
      <c r="F2344">
        <f>SUMIFS('DAILY RECORDS'!$E$2:$E$19978,'DAILY RECORDS'!$B$2:$B$19978,C2344,'DAILY RECORDS'!$G$2:$G$19978,"INWARD")</f>
        <v>0</v>
      </c>
      <c r="G2344">
        <f>SUMIFS('DAILY RECORDS'!$E$2:$E$19978,'DAILY RECORDS'!$B$2:$B$19978,C2344,'DAILY RECORDS'!$G$2:$G$19978,"OUTWARD")</f>
        <v>0</v>
      </c>
      <c r="H2344">
        <f t="shared" si="36"/>
        <v>0</v>
      </c>
      <c r="I2344" t="s">
        <v>14</v>
      </c>
      <c r="J2344" t="s">
        <v>613</v>
      </c>
      <c r="K2344" t="s">
        <v>476</v>
      </c>
      <c r="L2344" s="124"/>
    </row>
    <row r="2345" spans="1:12" x14ac:dyDescent="0.25">
      <c r="A2345">
        <v>2345</v>
      </c>
      <c r="B2345" t="s">
        <v>9988</v>
      </c>
      <c r="C2345" s="14" t="s">
        <v>1607</v>
      </c>
      <c r="D2345" t="s">
        <v>4349</v>
      </c>
      <c r="E2345">
        <v>30</v>
      </c>
      <c r="F2345">
        <f>SUMIFS('DAILY RECORDS'!$E$2:$E$19978,'DAILY RECORDS'!$B$2:$B$19978,C2345,'DAILY RECORDS'!$G$2:$G$19978,"INWARD")</f>
        <v>120</v>
      </c>
      <c r="G2345">
        <f>SUMIFS('DAILY RECORDS'!$E$2:$E$19978,'DAILY RECORDS'!$B$2:$B$19978,C2345,'DAILY RECORDS'!$G$2:$G$19978,"OUTWARD")</f>
        <v>30</v>
      </c>
      <c r="H2345">
        <f t="shared" si="36"/>
        <v>120</v>
      </c>
      <c r="I2345" t="s">
        <v>14</v>
      </c>
      <c r="J2345" t="s">
        <v>613</v>
      </c>
      <c r="K2345" t="s">
        <v>1608</v>
      </c>
      <c r="L2345" s="124">
        <v>45721</v>
      </c>
    </row>
    <row r="2346" spans="1:12" x14ac:dyDescent="0.25">
      <c r="A2346">
        <v>2346</v>
      </c>
      <c r="B2346" t="s">
        <v>9988</v>
      </c>
      <c r="C2346" s="14" t="s">
        <v>705</v>
      </c>
      <c r="D2346" t="s">
        <v>4346</v>
      </c>
      <c r="E2346">
        <v>78</v>
      </c>
      <c r="F2346">
        <f>SUMIFS('DAILY RECORDS'!$E$2:$E$19978,'DAILY RECORDS'!$B$2:$B$19978,C2346,'DAILY RECORDS'!$G$2:$G$19978,"INWARD")</f>
        <v>0</v>
      </c>
      <c r="G2346">
        <f>SUMIFS('DAILY RECORDS'!$E$2:$E$19978,'DAILY RECORDS'!$B$2:$B$19978,C2346,'DAILY RECORDS'!$G$2:$G$19978,"OUTWARD")</f>
        <v>12</v>
      </c>
      <c r="H2346">
        <f t="shared" si="36"/>
        <v>66</v>
      </c>
      <c r="I2346" t="s">
        <v>14</v>
      </c>
      <c r="J2346" t="s">
        <v>613</v>
      </c>
      <c r="K2346" t="s">
        <v>706</v>
      </c>
      <c r="L2346" s="124">
        <v>45720</v>
      </c>
    </row>
    <row r="2347" spans="1:12" x14ac:dyDescent="0.25">
      <c r="A2347">
        <v>2347</v>
      </c>
      <c r="B2347" t="s">
        <v>9988</v>
      </c>
      <c r="C2347" s="14" t="s">
        <v>642</v>
      </c>
      <c r="D2347" t="s">
        <v>643</v>
      </c>
      <c r="E2347">
        <v>38</v>
      </c>
      <c r="F2347">
        <f>SUMIFS('DAILY RECORDS'!$E$2:$E$19978,'DAILY RECORDS'!$B$2:$B$19978,C2347,'DAILY RECORDS'!$G$2:$G$19978,"INWARD")</f>
        <v>5</v>
      </c>
      <c r="G2347">
        <f>SUMIFS('DAILY RECORDS'!$E$2:$E$19978,'DAILY RECORDS'!$B$2:$B$19978,C2347,'DAILY RECORDS'!$G$2:$G$19978,"OUTWARD")</f>
        <v>24</v>
      </c>
      <c r="H2347">
        <f t="shared" si="36"/>
        <v>19</v>
      </c>
      <c r="I2347" t="s">
        <v>14</v>
      </c>
      <c r="J2347" t="s">
        <v>613</v>
      </c>
      <c r="K2347" t="s">
        <v>470</v>
      </c>
      <c r="L2347" s="124">
        <v>45720</v>
      </c>
    </row>
    <row r="2348" spans="1:12" x14ac:dyDescent="0.25">
      <c r="A2348">
        <v>2348</v>
      </c>
      <c r="B2348" t="s">
        <v>9988</v>
      </c>
      <c r="C2348" s="14" t="s">
        <v>652</v>
      </c>
      <c r="D2348" t="s">
        <v>653</v>
      </c>
      <c r="E2348">
        <v>35</v>
      </c>
      <c r="F2348">
        <f>SUMIFS('DAILY RECORDS'!$E$2:$E$19978,'DAILY RECORDS'!$B$2:$B$19978,C2348,'DAILY RECORDS'!$G$2:$G$19978,"INWARD")</f>
        <v>0</v>
      </c>
      <c r="G2348">
        <f>SUMIFS('DAILY RECORDS'!$E$2:$E$19978,'DAILY RECORDS'!$B$2:$B$19978,C2348,'DAILY RECORDS'!$G$2:$G$19978,"OUTWARD")</f>
        <v>0</v>
      </c>
      <c r="H2348">
        <f t="shared" si="36"/>
        <v>35</v>
      </c>
      <c r="I2348" t="s">
        <v>25</v>
      </c>
      <c r="J2348" t="s">
        <v>613</v>
      </c>
      <c r="K2348" t="s">
        <v>654</v>
      </c>
      <c r="L2348" s="124">
        <v>45720</v>
      </c>
    </row>
    <row r="2349" spans="1:12" x14ac:dyDescent="0.25">
      <c r="A2349">
        <v>2349</v>
      </c>
      <c r="B2349" t="s">
        <v>9988</v>
      </c>
      <c r="C2349" s="14" t="s">
        <v>650</v>
      </c>
      <c r="D2349" t="s">
        <v>8549</v>
      </c>
      <c r="E2349">
        <v>119</v>
      </c>
      <c r="F2349">
        <f>SUMIFS('DAILY RECORDS'!$E$2:$E$19978,'DAILY RECORDS'!$B$2:$B$19978,C2349,'DAILY RECORDS'!$G$2:$G$19978,"INWARD")</f>
        <v>372</v>
      </c>
      <c r="G2349">
        <f>SUMIFS('DAILY RECORDS'!$E$2:$E$19978,'DAILY RECORDS'!$B$2:$B$19978,C2349,'DAILY RECORDS'!$G$2:$G$19978,"OUTWARD")</f>
        <v>316</v>
      </c>
      <c r="H2349">
        <f t="shared" si="36"/>
        <v>175</v>
      </c>
      <c r="I2349" t="s">
        <v>14</v>
      </c>
      <c r="J2349" t="s">
        <v>613</v>
      </c>
      <c r="K2349" t="s">
        <v>80</v>
      </c>
      <c r="L2349" s="124">
        <v>45720</v>
      </c>
    </row>
    <row r="2350" spans="1:12" x14ac:dyDescent="0.25">
      <c r="A2350">
        <v>2350</v>
      </c>
      <c r="B2350" t="s">
        <v>9988</v>
      </c>
      <c r="C2350" s="14" t="s">
        <v>648</v>
      </c>
      <c r="D2350" t="s">
        <v>649</v>
      </c>
      <c r="E2350">
        <v>260</v>
      </c>
      <c r="F2350">
        <f>SUMIFS('DAILY RECORDS'!$E$2:$E$19978,'DAILY RECORDS'!$B$2:$B$19978,C2350,'DAILY RECORDS'!$G$2:$G$19978,"INWARD")</f>
        <v>0</v>
      </c>
      <c r="G2350">
        <f>SUMIFS('DAILY RECORDS'!$E$2:$E$19978,'DAILY RECORDS'!$B$2:$B$19978,C2350,'DAILY RECORDS'!$G$2:$G$19978,"OUTWARD")</f>
        <v>260</v>
      </c>
      <c r="H2350">
        <f t="shared" si="36"/>
        <v>0</v>
      </c>
      <c r="I2350" t="s">
        <v>14</v>
      </c>
      <c r="J2350" t="s">
        <v>613</v>
      </c>
      <c r="K2350" t="s">
        <v>89</v>
      </c>
      <c r="L2350" s="124">
        <v>45720</v>
      </c>
    </row>
    <row r="2351" spans="1:12" x14ac:dyDescent="0.25">
      <c r="A2351">
        <v>2351</v>
      </c>
      <c r="B2351" t="s">
        <v>9988</v>
      </c>
      <c r="C2351" s="14" t="s">
        <v>644</v>
      </c>
      <c r="D2351" t="s">
        <v>645</v>
      </c>
      <c r="E2351">
        <v>82</v>
      </c>
      <c r="F2351">
        <f>SUMIFS('DAILY RECORDS'!$E$2:$E$19978,'DAILY RECORDS'!$B$2:$B$19978,C2351,'DAILY RECORDS'!$G$2:$G$19978,"INWARD")</f>
        <v>0</v>
      </c>
      <c r="G2351">
        <f>SUMIFS('DAILY RECORDS'!$E$2:$E$19978,'DAILY RECORDS'!$B$2:$B$19978,C2351,'DAILY RECORDS'!$G$2:$G$19978,"OUTWARD")</f>
        <v>6</v>
      </c>
      <c r="H2351">
        <f t="shared" si="36"/>
        <v>76</v>
      </c>
      <c r="I2351" t="s">
        <v>14</v>
      </c>
      <c r="J2351" t="s">
        <v>613</v>
      </c>
      <c r="K2351" t="s">
        <v>175</v>
      </c>
      <c r="L2351" s="124">
        <v>45720</v>
      </c>
    </row>
    <row r="2352" spans="1:12" x14ac:dyDescent="0.25">
      <c r="A2352">
        <v>2352</v>
      </c>
      <c r="B2352" t="s">
        <v>9988</v>
      </c>
      <c r="C2352" s="14" t="s">
        <v>646</v>
      </c>
      <c r="D2352" t="s">
        <v>647</v>
      </c>
      <c r="E2352">
        <v>175</v>
      </c>
      <c r="F2352">
        <f>SUMIFS('DAILY RECORDS'!$E$2:$E$19978,'DAILY RECORDS'!$B$2:$B$19978,C2352,'DAILY RECORDS'!$G$2:$G$19978,"INWARD")</f>
        <v>2</v>
      </c>
      <c r="G2352">
        <f>SUMIFS('DAILY RECORDS'!$E$2:$E$19978,'DAILY RECORDS'!$B$2:$B$19978,C2352,'DAILY RECORDS'!$G$2:$G$19978,"OUTWARD")</f>
        <v>56</v>
      </c>
      <c r="H2352">
        <f t="shared" si="36"/>
        <v>121</v>
      </c>
      <c r="I2352" t="s">
        <v>14</v>
      </c>
      <c r="J2352" t="s">
        <v>613</v>
      </c>
      <c r="K2352" t="s">
        <v>306</v>
      </c>
      <c r="L2352" s="124">
        <v>45720</v>
      </c>
    </row>
    <row r="2353" spans="1:12" x14ac:dyDescent="0.25">
      <c r="A2353">
        <v>2353</v>
      </c>
      <c r="B2353" t="s">
        <v>9988</v>
      </c>
      <c r="C2353" s="14" t="s">
        <v>636</v>
      </c>
      <c r="D2353" t="s">
        <v>637</v>
      </c>
      <c r="E2353">
        <v>183</v>
      </c>
      <c r="F2353">
        <f>SUMIFS('DAILY RECORDS'!$E$2:$E$19978,'DAILY RECORDS'!$B$2:$B$19978,C2353,'DAILY RECORDS'!$G$2:$G$19978,"INWARD")</f>
        <v>0</v>
      </c>
      <c r="G2353">
        <f>SUMIFS('DAILY RECORDS'!$E$2:$E$19978,'DAILY RECORDS'!$B$2:$B$19978,C2353,'DAILY RECORDS'!$G$2:$G$19978,"OUTWARD")</f>
        <v>61</v>
      </c>
      <c r="H2353">
        <f t="shared" si="36"/>
        <v>122</v>
      </c>
      <c r="I2353" t="s">
        <v>14</v>
      </c>
      <c r="J2353" t="s">
        <v>613</v>
      </c>
      <c r="K2353" t="s">
        <v>157</v>
      </c>
      <c r="L2353" s="124">
        <v>45720</v>
      </c>
    </row>
    <row r="2354" spans="1:12" x14ac:dyDescent="0.25">
      <c r="A2354">
        <v>2354</v>
      </c>
      <c r="B2354" t="s">
        <v>9988</v>
      </c>
      <c r="C2354" s="14" t="s">
        <v>640</v>
      </c>
      <c r="D2354" t="s">
        <v>641</v>
      </c>
      <c r="E2354">
        <v>239</v>
      </c>
      <c r="F2354">
        <f>SUMIFS('DAILY RECORDS'!$E$2:$E$19978,'DAILY RECORDS'!$B$2:$B$19978,C2354,'DAILY RECORDS'!$G$2:$G$19978,"INWARD")</f>
        <v>1</v>
      </c>
      <c r="G2354">
        <f>SUMIFS('DAILY RECORDS'!$E$2:$E$19978,'DAILY RECORDS'!$B$2:$B$19978,C2354,'DAILY RECORDS'!$G$2:$G$19978,"OUTWARD")</f>
        <v>12</v>
      </c>
      <c r="H2354">
        <f t="shared" si="36"/>
        <v>228</v>
      </c>
      <c r="I2354" t="s">
        <v>14</v>
      </c>
      <c r="J2354" t="s">
        <v>613</v>
      </c>
      <c r="K2354" t="s">
        <v>105</v>
      </c>
      <c r="L2354" s="124">
        <v>45720</v>
      </c>
    </row>
    <row r="2355" spans="1:12" x14ac:dyDescent="0.25">
      <c r="A2355">
        <v>2355</v>
      </c>
      <c r="B2355" t="s">
        <v>9988</v>
      </c>
      <c r="C2355" s="14" t="s">
        <v>638</v>
      </c>
      <c r="D2355" t="s">
        <v>639</v>
      </c>
      <c r="E2355">
        <v>317</v>
      </c>
      <c r="F2355">
        <f>SUMIFS('DAILY RECORDS'!$E$2:$E$19978,'DAILY RECORDS'!$B$2:$B$19978,C2355,'DAILY RECORDS'!$G$2:$G$19978,"INWARD")</f>
        <v>0</v>
      </c>
      <c r="G2355">
        <f>SUMIFS('DAILY RECORDS'!$E$2:$E$19978,'DAILY RECORDS'!$B$2:$B$19978,C2355,'DAILY RECORDS'!$G$2:$G$19978,"OUTWARD")</f>
        <v>192</v>
      </c>
      <c r="H2355">
        <f t="shared" si="36"/>
        <v>125</v>
      </c>
      <c r="I2355" t="s">
        <v>14</v>
      </c>
      <c r="J2355" t="s">
        <v>613</v>
      </c>
      <c r="K2355" t="s">
        <v>343</v>
      </c>
      <c r="L2355" s="124">
        <v>45720</v>
      </c>
    </row>
    <row r="2356" spans="1:12" x14ac:dyDescent="0.25">
      <c r="A2356">
        <v>2356</v>
      </c>
      <c r="B2356" t="s">
        <v>9988</v>
      </c>
      <c r="C2356" s="14" t="s">
        <v>620</v>
      </c>
      <c r="D2356" t="s">
        <v>621</v>
      </c>
      <c r="E2356">
        <v>25</v>
      </c>
      <c r="F2356">
        <f>SUMIFS('DAILY RECORDS'!$E$2:$E$19978,'DAILY RECORDS'!$B$2:$B$19978,C2356,'DAILY RECORDS'!$G$2:$G$19978,"INWARD")</f>
        <v>0</v>
      </c>
      <c r="G2356">
        <f>SUMIFS('DAILY RECORDS'!$E$2:$E$19978,'DAILY RECORDS'!$B$2:$B$19978,C2356,'DAILY RECORDS'!$G$2:$G$19978,"OUTWARD")</f>
        <v>0</v>
      </c>
      <c r="H2356">
        <f t="shared" si="36"/>
        <v>25</v>
      </c>
      <c r="I2356" t="s">
        <v>25</v>
      </c>
      <c r="J2356" t="s">
        <v>613</v>
      </c>
      <c r="K2356" t="s">
        <v>622</v>
      </c>
      <c r="L2356" s="124">
        <v>45720</v>
      </c>
    </row>
    <row r="2357" spans="1:12" x14ac:dyDescent="0.25">
      <c r="A2357">
        <v>2357</v>
      </c>
      <c r="B2357" t="s">
        <v>9988</v>
      </c>
      <c r="C2357" s="14" t="s">
        <v>623</v>
      </c>
      <c r="D2357" t="s">
        <v>624</v>
      </c>
      <c r="E2357">
        <v>57</v>
      </c>
      <c r="F2357">
        <f>SUMIFS('DAILY RECORDS'!$E$2:$E$19978,'DAILY RECORDS'!$B$2:$B$19978,C2357,'DAILY RECORDS'!$G$2:$G$19978,"INWARD")</f>
        <v>1</v>
      </c>
      <c r="G2357">
        <f>SUMIFS('DAILY RECORDS'!$E$2:$E$19978,'DAILY RECORDS'!$B$2:$B$19978,C2357,'DAILY RECORDS'!$G$2:$G$19978,"OUTWARD")</f>
        <v>4</v>
      </c>
      <c r="H2357">
        <f t="shared" si="36"/>
        <v>54</v>
      </c>
      <c r="I2357" t="s">
        <v>14</v>
      </c>
      <c r="J2357" t="s">
        <v>613</v>
      </c>
      <c r="K2357" t="s">
        <v>625</v>
      </c>
      <c r="L2357" s="124">
        <v>45720</v>
      </c>
    </row>
    <row r="2358" spans="1:12" x14ac:dyDescent="0.25">
      <c r="A2358">
        <v>2358</v>
      </c>
      <c r="B2358" t="s">
        <v>9988</v>
      </c>
      <c r="C2358" s="14" t="s">
        <v>634</v>
      </c>
      <c r="D2358" t="s">
        <v>3560</v>
      </c>
      <c r="E2358">
        <v>710</v>
      </c>
      <c r="F2358">
        <f>SUMIFS('DAILY RECORDS'!$E$2:$E$19978,'DAILY RECORDS'!$B$2:$B$19978,C2358,'DAILY RECORDS'!$G$2:$G$19978,"INWARD")</f>
        <v>0</v>
      </c>
      <c r="G2358">
        <f>SUMIFS('DAILY RECORDS'!$E$2:$E$19978,'DAILY RECORDS'!$B$2:$B$19978,C2358,'DAILY RECORDS'!$G$2:$G$19978,"OUTWARD")</f>
        <v>359</v>
      </c>
      <c r="H2358">
        <f t="shared" si="36"/>
        <v>351</v>
      </c>
      <c r="I2358" t="s">
        <v>25</v>
      </c>
      <c r="J2358" t="s">
        <v>613</v>
      </c>
      <c r="K2358" t="s">
        <v>138</v>
      </c>
      <c r="L2358" s="124">
        <v>45720</v>
      </c>
    </row>
    <row r="2359" spans="1:12" x14ac:dyDescent="0.25">
      <c r="A2359">
        <v>2359</v>
      </c>
      <c r="B2359" t="s">
        <v>9988</v>
      </c>
      <c r="C2359" s="14" t="s">
        <v>632</v>
      </c>
      <c r="D2359" t="s">
        <v>3559</v>
      </c>
      <c r="E2359">
        <v>160</v>
      </c>
      <c r="F2359">
        <f>SUMIFS('DAILY RECORDS'!$E$2:$E$19978,'DAILY RECORDS'!$B$2:$B$19978,C2359,'DAILY RECORDS'!$G$2:$G$19978,"INWARD")</f>
        <v>200</v>
      </c>
      <c r="G2359">
        <f>SUMIFS('DAILY RECORDS'!$E$2:$E$19978,'DAILY RECORDS'!$B$2:$B$19978,C2359,'DAILY RECORDS'!$G$2:$G$19978,"OUTWARD")</f>
        <v>182</v>
      </c>
      <c r="H2359">
        <f t="shared" si="36"/>
        <v>178</v>
      </c>
      <c r="I2359" t="s">
        <v>25</v>
      </c>
      <c r="J2359" t="s">
        <v>613</v>
      </c>
      <c r="K2359" t="s">
        <v>133</v>
      </c>
      <c r="L2359" s="124">
        <v>45720</v>
      </c>
    </row>
    <row r="2360" spans="1:12" x14ac:dyDescent="0.25">
      <c r="A2360">
        <v>2360</v>
      </c>
      <c r="B2360" t="s">
        <v>9988</v>
      </c>
      <c r="C2360" s="14" t="s">
        <v>630</v>
      </c>
      <c r="D2360" t="s">
        <v>3558</v>
      </c>
      <c r="E2360">
        <v>85</v>
      </c>
      <c r="F2360">
        <f>SUMIFS('DAILY RECORDS'!$E$2:$E$19978,'DAILY RECORDS'!$B$2:$B$19978,C2360,'DAILY RECORDS'!$G$2:$G$19978,"INWARD")</f>
        <v>400</v>
      </c>
      <c r="G2360">
        <f>SUMIFS('DAILY RECORDS'!$E$2:$E$19978,'DAILY RECORDS'!$B$2:$B$19978,C2360,'DAILY RECORDS'!$G$2:$G$19978,"OUTWARD")</f>
        <v>138</v>
      </c>
      <c r="H2360">
        <f t="shared" si="36"/>
        <v>347</v>
      </c>
      <c r="I2360" t="s">
        <v>25</v>
      </c>
      <c r="J2360" t="s">
        <v>613</v>
      </c>
      <c r="K2360" t="s">
        <v>120</v>
      </c>
      <c r="L2360" s="124">
        <v>45720</v>
      </c>
    </row>
    <row r="2361" spans="1:12" x14ac:dyDescent="0.25">
      <c r="A2361">
        <v>2361</v>
      </c>
      <c r="B2361" t="s">
        <v>9988</v>
      </c>
      <c r="C2361" s="14" t="s">
        <v>628</v>
      </c>
      <c r="D2361" t="s">
        <v>3561</v>
      </c>
      <c r="E2361">
        <v>187</v>
      </c>
      <c r="F2361">
        <f>SUMIFS('DAILY RECORDS'!$E$2:$E$19978,'DAILY RECORDS'!$B$2:$B$19978,C2361,'DAILY RECORDS'!$G$2:$G$19978,"INWARD")</f>
        <v>40</v>
      </c>
      <c r="G2361">
        <f>SUMIFS('DAILY RECORDS'!$E$2:$E$19978,'DAILY RECORDS'!$B$2:$B$19978,C2361,'DAILY RECORDS'!$G$2:$G$19978,"OUTWARD")</f>
        <v>72</v>
      </c>
      <c r="H2361">
        <f t="shared" si="36"/>
        <v>155</v>
      </c>
      <c r="I2361" t="s">
        <v>25</v>
      </c>
      <c r="J2361" t="s">
        <v>613</v>
      </c>
      <c r="K2361" t="s">
        <v>111</v>
      </c>
      <c r="L2361" s="124">
        <v>45720</v>
      </c>
    </row>
    <row r="2362" spans="1:12" x14ac:dyDescent="0.25">
      <c r="A2362">
        <v>2362</v>
      </c>
      <c r="B2362" t="s">
        <v>9988</v>
      </c>
      <c r="C2362" s="14" t="s">
        <v>626</v>
      </c>
      <c r="D2362" t="s">
        <v>3549</v>
      </c>
      <c r="E2362">
        <v>61</v>
      </c>
      <c r="F2362">
        <f>SUMIFS('DAILY RECORDS'!$E$2:$E$19978,'DAILY RECORDS'!$B$2:$B$19978,C2362,'DAILY RECORDS'!$G$2:$G$19978,"INWARD")</f>
        <v>3</v>
      </c>
      <c r="G2362">
        <f>SUMIFS('DAILY RECORDS'!$E$2:$E$19978,'DAILY RECORDS'!$B$2:$B$19978,C2362,'DAILY RECORDS'!$G$2:$G$19978,"OUTWARD")</f>
        <v>2</v>
      </c>
      <c r="H2362">
        <f t="shared" si="36"/>
        <v>62</v>
      </c>
      <c r="I2362" t="s">
        <v>14</v>
      </c>
      <c r="J2362" t="s">
        <v>613</v>
      </c>
      <c r="K2362" t="s">
        <v>117</v>
      </c>
      <c r="L2362" s="124">
        <v>45720</v>
      </c>
    </row>
    <row r="2363" spans="1:12" x14ac:dyDescent="0.25">
      <c r="A2363">
        <v>2363</v>
      </c>
      <c r="B2363" t="s">
        <v>9988</v>
      </c>
      <c r="C2363" s="14" t="s">
        <v>627</v>
      </c>
      <c r="D2363" t="s">
        <v>3550</v>
      </c>
      <c r="E2363">
        <v>62</v>
      </c>
      <c r="F2363">
        <f>SUMIFS('DAILY RECORDS'!$E$2:$E$19978,'DAILY RECORDS'!$B$2:$B$19978,C2363,'DAILY RECORDS'!$G$2:$G$19978,"INWARD")</f>
        <v>6</v>
      </c>
      <c r="G2363">
        <f>SUMIFS('DAILY RECORDS'!$E$2:$E$19978,'DAILY RECORDS'!$B$2:$B$19978,C2363,'DAILY RECORDS'!$G$2:$G$19978,"OUTWARD")</f>
        <v>2</v>
      </c>
      <c r="H2363">
        <f t="shared" si="36"/>
        <v>66</v>
      </c>
      <c r="I2363" t="s">
        <v>14</v>
      </c>
      <c r="J2363" t="s">
        <v>613</v>
      </c>
      <c r="K2363" t="s">
        <v>127</v>
      </c>
      <c r="L2363" s="124">
        <v>45720</v>
      </c>
    </row>
    <row r="2364" spans="1:12" x14ac:dyDescent="0.25">
      <c r="A2364">
        <v>2364</v>
      </c>
      <c r="B2364" t="s">
        <v>9988</v>
      </c>
      <c r="C2364" s="14" t="s">
        <v>618</v>
      </c>
      <c r="D2364" t="s">
        <v>3551</v>
      </c>
      <c r="E2364">
        <v>6</v>
      </c>
      <c r="F2364">
        <f>SUMIFS('DAILY RECORDS'!$E$2:$E$19978,'DAILY RECORDS'!$B$2:$B$19978,C2364,'DAILY RECORDS'!$G$2:$G$19978,"INWARD")</f>
        <v>1</v>
      </c>
      <c r="G2364">
        <f>SUMIFS('DAILY RECORDS'!$E$2:$E$19978,'DAILY RECORDS'!$B$2:$B$19978,C2364,'DAILY RECORDS'!$G$2:$G$19978,"OUTWARD")</f>
        <v>6</v>
      </c>
      <c r="H2364">
        <f t="shared" si="36"/>
        <v>1</v>
      </c>
      <c r="I2364" t="s">
        <v>25</v>
      </c>
      <c r="J2364" t="s">
        <v>613</v>
      </c>
      <c r="K2364" t="s">
        <v>126</v>
      </c>
      <c r="L2364" s="124">
        <v>45720</v>
      </c>
    </row>
    <row r="2365" spans="1:12" x14ac:dyDescent="0.25">
      <c r="A2365">
        <v>2365</v>
      </c>
      <c r="B2365" t="s">
        <v>9988</v>
      </c>
      <c r="C2365" s="14" t="s">
        <v>619</v>
      </c>
      <c r="D2365" t="s">
        <v>3552</v>
      </c>
      <c r="E2365">
        <v>6</v>
      </c>
      <c r="F2365">
        <f>SUMIFS('DAILY RECORDS'!$E$2:$E$19978,'DAILY RECORDS'!$B$2:$B$19978,C2365,'DAILY RECORDS'!$G$2:$G$19978,"INWARD")</f>
        <v>2</v>
      </c>
      <c r="G2365">
        <f>SUMIFS('DAILY RECORDS'!$E$2:$E$19978,'DAILY RECORDS'!$B$2:$B$19978,C2365,'DAILY RECORDS'!$G$2:$G$19978,"OUTWARD")</f>
        <v>6</v>
      </c>
      <c r="H2365">
        <f t="shared" si="36"/>
        <v>2</v>
      </c>
      <c r="I2365" t="s">
        <v>25</v>
      </c>
      <c r="J2365" t="s">
        <v>613</v>
      </c>
      <c r="K2365" t="s">
        <v>250</v>
      </c>
      <c r="L2365" s="124">
        <v>45720</v>
      </c>
    </row>
    <row r="2366" spans="1:12" x14ac:dyDescent="0.25">
      <c r="A2366">
        <v>2366</v>
      </c>
      <c r="B2366" t="s">
        <v>9988</v>
      </c>
      <c r="C2366" s="14" t="s">
        <v>616</v>
      </c>
      <c r="D2366" t="s">
        <v>617</v>
      </c>
      <c r="E2366">
        <v>137</v>
      </c>
      <c r="F2366">
        <f>SUMIFS('DAILY RECORDS'!$E$2:$E$19978,'DAILY RECORDS'!$B$2:$B$19978,C2366,'DAILY RECORDS'!$G$2:$G$19978,"INWARD")</f>
        <v>0</v>
      </c>
      <c r="G2366">
        <f>SUMIFS('DAILY RECORDS'!$E$2:$E$19978,'DAILY RECORDS'!$B$2:$B$19978,C2366,'DAILY RECORDS'!$G$2:$G$19978,"OUTWARD")</f>
        <v>79</v>
      </c>
      <c r="H2366">
        <f t="shared" si="36"/>
        <v>58</v>
      </c>
      <c r="I2366" t="s">
        <v>14</v>
      </c>
      <c r="J2366" t="s">
        <v>613</v>
      </c>
      <c r="K2366" t="s">
        <v>187</v>
      </c>
      <c r="L2366" s="124">
        <v>45720</v>
      </c>
    </row>
    <row r="2367" spans="1:12" x14ac:dyDescent="0.25">
      <c r="A2367">
        <v>2367</v>
      </c>
      <c r="B2367" t="s">
        <v>9988</v>
      </c>
      <c r="C2367" s="14" t="s">
        <v>722</v>
      </c>
      <c r="D2367" t="s">
        <v>723</v>
      </c>
      <c r="E2367">
        <v>473</v>
      </c>
      <c r="F2367">
        <f>SUMIFS('DAILY RECORDS'!$E$2:$E$19978,'DAILY RECORDS'!$B$2:$B$19978,C2367,'DAILY RECORDS'!$G$2:$G$19978,"INWARD")</f>
        <v>0</v>
      </c>
      <c r="G2367">
        <f>SUMIFS('DAILY RECORDS'!$E$2:$E$19978,'DAILY RECORDS'!$B$2:$B$19978,C2367,'DAILY RECORDS'!$G$2:$G$19978,"OUTWARD")</f>
        <v>146</v>
      </c>
      <c r="H2367">
        <f t="shared" si="36"/>
        <v>327</v>
      </c>
      <c r="I2367" t="s">
        <v>14</v>
      </c>
      <c r="J2367" t="s">
        <v>613</v>
      </c>
      <c r="K2367" t="s">
        <v>168</v>
      </c>
      <c r="L2367" s="124">
        <v>45720</v>
      </c>
    </row>
    <row r="2368" spans="1:12" x14ac:dyDescent="0.25">
      <c r="A2368">
        <v>2368</v>
      </c>
      <c r="B2368" t="s">
        <v>9988</v>
      </c>
      <c r="C2368" s="14" t="s">
        <v>718</v>
      </c>
      <c r="D2368" t="s">
        <v>719</v>
      </c>
      <c r="E2368">
        <v>141</v>
      </c>
      <c r="F2368">
        <f>SUMIFS('DAILY RECORDS'!$E$2:$E$19978,'DAILY RECORDS'!$B$2:$B$19978,C2368,'DAILY RECORDS'!$G$2:$G$19978,"INWARD")</f>
        <v>0</v>
      </c>
      <c r="G2368">
        <f>SUMIFS('DAILY RECORDS'!$E$2:$E$19978,'DAILY RECORDS'!$B$2:$B$19978,C2368,'DAILY RECORDS'!$G$2:$G$19978,"OUTWARD")</f>
        <v>24</v>
      </c>
      <c r="H2368">
        <f t="shared" si="36"/>
        <v>117</v>
      </c>
      <c r="I2368" t="s">
        <v>14</v>
      </c>
      <c r="J2368" t="s">
        <v>613</v>
      </c>
      <c r="K2368" t="s">
        <v>163</v>
      </c>
      <c r="L2368" s="124">
        <v>45720</v>
      </c>
    </row>
    <row r="2369" spans="1:12" x14ac:dyDescent="0.25">
      <c r="A2369">
        <v>2369</v>
      </c>
      <c r="B2369" t="s">
        <v>9988</v>
      </c>
      <c r="C2369" s="14" t="s">
        <v>720</v>
      </c>
      <c r="D2369" t="s">
        <v>721</v>
      </c>
      <c r="E2369">
        <v>43</v>
      </c>
      <c r="F2369">
        <f>SUMIFS('DAILY RECORDS'!$E$2:$E$19978,'DAILY RECORDS'!$B$2:$B$19978,C2369,'DAILY RECORDS'!$G$2:$G$19978,"INWARD")</f>
        <v>4</v>
      </c>
      <c r="G2369">
        <f>SUMIFS('DAILY RECORDS'!$E$2:$E$19978,'DAILY RECORDS'!$B$2:$B$19978,C2369,'DAILY RECORDS'!$G$2:$G$19978,"OUTWARD")</f>
        <v>46</v>
      </c>
      <c r="H2369">
        <f t="shared" si="36"/>
        <v>1</v>
      </c>
      <c r="I2369" t="s">
        <v>14</v>
      </c>
      <c r="J2369" t="s">
        <v>613</v>
      </c>
      <c r="K2369" t="s">
        <v>165</v>
      </c>
      <c r="L2369" s="124">
        <v>45720</v>
      </c>
    </row>
    <row r="2370" spans="1:12" x14ac:dyDescent="0.25">
      <c r="A2370">
        <v>2370</v>
      </c>
      <c r="B2370" t="s">
        <v>9988</v>
      </c>
      <c r="C2370" s="14" t="s">
        <v>714</v>
      </c>
      <c r="D2370" t="s">
        <v>715</v>
      </c>
      <c r="E2370">
        <v>93</v>
      </c>
      <c r="F2370">
        <f>SUMIFS('DAILY RECORDS'!$E$2:$E$19978,'DAILY RECORDS'!$B$2:$B$19978,C2370,'DAILY RECORDS'!$G$2:$G$19978,"INWARD")</f>
        <v>1</v>
      </c>
      <c r="G2370">
        <f>SUMIFS('DAILY RECORDS'!$E$2:$E$19978,'DAILY RECORDS'!$B$2:$B$19978,C2370,'DAILY RECORDS'!$G$2:$G$19978,"OUTWARD")</f>
        <v>10</v>
      </c>
      <c r="H2370">
        <f t="shared" ref="H2370:H2434" si="37">(E2370+F2370)-G2370</f>
        <v>84</v>
      </c>
      <c r="I2370" t="s">
        <v>14</v>
      </c>
      <c r="J2370" t="s">
        <v>613</v>
      </c>
      <c r="K2370" t="s">
        <v>154</v>
      </c>
      <c r="L2370" s="124">
        <v>45720</v>
      </c>
    </row>
    <row r="2371" spans="1:12" x14ac:dyDescent="0.25">
      <c r="A2371">
        <v>2371</v>
      </c>
      <c r="B2371" t="s">
        <v>9988</v>
      </c>
      <c r="C2371" s="14" t="s">
        <v>716</v>
      </c>
      <c r="D2371" t="s">
        <v>717</v>
      </c>
      <c r="E2371">
        <v>51</v>
      </c>
      <c r="F2371">
        <f>SUMIFS('DAILY RECORDS'!$E$2:$E$19978,'DAILY RECORDS'!$B$2:$B$19978,C2371,'DAILY RECORDS'!$G$2:$G$19978,"INWARD")</f>
        <v>4</v>
      </c>
      <c r="G2371">
        <f>SUMIFS('DAILY RECORDS'!$E$2:$E$19978,'DAILY RECORDS'!$B$2:$B$19978,C2371,'DAILY RECORDS'!$G$2:$G$19978,"OUTWARD")</f>
        <v>29</v>
      </c>
      <c r="H2371">
        <f t="shared" si="37"/>
        <v>26</v>
      </c>
      <c r="I2371" t="s">
        <v>14</v>
      </c>
      <c r="J2371" t="s">
        <v>613</v>
      </c>
      <c r="K2371" t="s">
        <v>160</v>
      </c>
      <c r="L2371" s="124">
        <v>45720</v>
      </c>
    </row>
    <row r="2372" spans="1:12" x14ac:dyDescent="0.25">
      <c r="C2372" s="14"/>
      <c r="F2372">
        <f>SUMIFS('DAILY RECORDS'!$E$2:$E$19978,'DAILY RECORDS'!$B$2:$B$19978,C2372,'DAILY RECORDS'!$G$2:$G$19978,"INWARD")</f>
        <v>0</v>
      </c>
      <c r="G2372">
        <f>SUMIFS('DAILY RECORDS'!$E$2:$E$19978,'DAILY RECORDS'!$B$2:$B$19978,C2372,'DAILY RECORDS'!$G$2:$G$19978,"OUTWARD")</f>
        <v>0</v>
      </c>
      <c r="H2372">
        <f>(E2372+F2372)-G2372</f>
        <v>0</v>
      </c>
      <c r="L2372" s="124"/>
    </row>
    <row r="2373" spans="1:12" x14ac:dyDescent="0.25">
      <c r="A2373">
        <v>2372</v>
      </c>
      <c r="B2373" t="s">
        <v>9988</v>
      </c>
      <c r="C2373" s="14" t="s">
        <v>712</v>
      </c>
      <c r="D2373" t="s">
        <v>713</v>
      </c>
      <c r="E2373">
        <v>7</v>
      </c>
      <c r="F2373">
        <f>SUMIFS('DAILY RECORDS'!$E$2:$E$19978,'DAILY RECORDS'!$B$2:$B$19978,C2373,'DAILY RECORDS'!$G$2:$G$19978,"INWARD")</f>
        <v>1</v>
      </c>
      <c r="G2373">
        <f>SUMIFS('DAILY RECORDS'!$E$2:$E$19978,'DAILY RECORDS'!$B$2:$B$19978,C2373,'DAILY RECORDS'!$G$2:$G$19978,"OUTWARD")</f>
        <v>3</v>
      </c>
      <c r="H2373">
        <f t="shared" si="37"/>
        <v>5</v>
      </c>
      <c r="I2373" t="s">
        <v>14</v>
      </c>
      <c r="J2373" t="s">
        <v>613</v>
      </c>
      <c r="K2373" t="s">
        <v>151</v>
      </c>
      <c r="L2373" s="124">
        <v>45720</v>
      </c>
    </row>
    <row r="2374" spans="1:12" x14ac:dyDescent="0.25">
      <c r="A2374">
        <v>2373</v>
      </c>
      <c r="B2374" t="s">
        <v>9988</v>
      </c>
      <c r="C2374" s="14" t="s">
        <v>614</v>
      </c>
      <c r="D2374" t="s">
        <v>615</v>
      </c>
      <c r="E2374">
        <v>282</v>
      </c>
      <c r="F2374">
        <f>SUMIFS('DAILY RECORDS'!$E$2:$E$19978,'DAILY RECORDS'!$B$2:$B$19978,C2374,'DAILY RECORDS'!$G$2:$G$19978,"INWARD")</f>
        <v>0</v>
      </c>
      <c r="G2374">
        <f>SUMIFS('DAILY RECORDS'!$E$2:$E$19978,'DAILY RECORDS'!$B$2:$B$19978,C2374,'DAILY RECORDS'!$G$2:$G$19978,"OUTWARD")</f>
        <v>0</v>
      </c>
      <c r="H2374">
        <f t="shared" si="37"/>
        <v>282</v>
      </c>
      <c r="I2374" t="s">
        <v>14</v>
      </c>
      <c r="J2374" t="s">
        <v>613</v>
      </c>
      <c r="K2374" t="s">
        <v>147</v>
      </c>
      <c r="L2374" s="124">
        <v>45720</v>
      </c>
    </row>
    <row r="2375" spans="1:12" x14ac:dyDescent="0.25">
      <c r="A2375">
        <v>2374</v>
      </c>
      <c r="B2375" t="s">
        <v>9988</v>
      </c>
      <c r="C2375" s="14" t="s">
        <v>611</v>
      </c>
      <c r="D2375" t="s">
        <v>612</v>
      </c>
      <c r="E2375">
        <v>221</v>
      </c>
      <c r="F2375">
        <f>SUMIFS('DAILY RECORDS'!$E$2:$E$19978,'DAILY RECORDS'!$B$2:$B$19978,C2375,'DAILY RECORDS'!$G$2:$G$19978,"INWARD")</f>
        <v>0</v>
      </c>
      <c r="G2375">
        <f>SUMIFS('DAILY RECORDS'!$E$2:$E$19978,'DAILY RECORDS'!$B$2:$B$19978,C2375,'DAILY RECORDS'!$G$2:$G$19978,"OUTWARD")</f>
        <v>72</v>
      </c>
      <c r="H2375">
        <f t="shared" si="37"/>
        <v>149</v>
      </c>
      <c r="I2375" t="s">
        <v>14</v>
      </c>
      <c r="J2375" t="s">
        <v>613</v>
      </c>
      <c r="K2375" t="s">
        <v>148</v>
      </c>
      <c r="L2375" s="124">
        <v>45720</v>
      </c>
    </row>
    <row r="2376" spans="1:12" x14ac:dyDescent="0.25">
      <c r="A2376">
        <v>2375</v>
      </c>
      <c r="B2376" t="s">
        <v>9988</v>
      </c>
      <c r="C2376" s="14" t="s">
        <v>825</v>
      </c>
      <c r="D2376" t="s">
        <v>3502</v>
      </c>
      <c r="E2376">
        <v>9</v>
      </c>
      <c r="F2376">
        <f>SUMIFS('DAILY RECORDS'!$E$2:$E$19978,'DAILY RECORDS'!$B$2:$B$19978,C2376,'DAILY RECORDS'!$G$2:$G$19978,"INWARD")</f>
        <v>27</v>
      </c>
      <c r="G2376">
        <f>SUMIFS('DAILY RECORDS'!$E$2:$E$19978,'DAILY RECORDS'!$B$2:$B$19978,C2376,'DAILY RECORDS'!$G$2:$G$19978,"OUTWARD")</f>
        <v>1</v>
      </c>
      <c r="H2376">
        <f t="shared" si="37"/>
        <v>35</v>
      </c>
      <c r="I2376" t="s">
        <v>14</v>
      </c>
      <c r="J2376" t="s">
        <v>726</v>
      </c>
      <c r="K2376" t="s">
        <v>45</v>
      </c>
      <c r="L2376" s="124">
        <v>45720</v>
      </c>
    </row>
    <row r="2377" spans="1:12" x14ac:dyDescent="0.25">
      <c r="A2377">
        <v>2376</v>
      </c>
      <c r="B2377" t="s">
        <v>9988</v>
      </c>
      <c r="C2377" s="14" t="s">
        <v>798</v>
      </c>
      <c r="D2377" t="s">
        <v>8535</v>
      </c>
      <c r="E2377">
        <v>39</v>
      </c>
      <c r="F2377">
        <f>SUMIFS('DAILY RECORDS'!$E$2:$E$19978,'DAILY RECORDS'!$B$2:$B$19978,C2377,'DAILY RECORDS'!$G$2:$G$19978,"INWARD")</f>
        <v>0</v>
      </c>
      <c r="G2377">
        <f>SUMIFS('DAILY RECORDS'!$E$2:$E$19978,'DAILY RECORDS'!$B$2:$B$19978,C2377,'DAILY RECORDS'!$G$2:$G$19978,"OUTWARD")</f>
        <v>37</v>
      </c>
      <c r="H2377">
        <f t="shared" si="37"/>
        <v>2</v>
      </c>
      <c r="I2377" t="s">
        <v>14</v>
      </c>
      <c r="J2377" t="s">
        <v>726</v>
      </c>
      <c r="K2377" t="s">
        <v>48</v>
      </c>
      <c r="L2377" s="124">
        <v>45720</v>
      </c>
    </row>
    <row r="2378" spans="1:12" x14ac:dyDescent="0.25">
      <c r="A2378">
        <v>2377</v>
      </c>
      <c r="B2378" t="s">
        <v>9988</v>
      </c>
      <c r="C2378" s="14" t="s">
        <v>824</v>
      </c>
      <c r="D2378" t="s">
        <v>3510</v>
      </c>
      <c r="E2378">
        <v>2</v>
      </c>
      <c r="F2378">
        <f>SUMIFS('DAILY RECORDS'!$E$2:$E$19978,'DAILY RECORDS'!$B$2:$B$19978,C2378,'DAILY RECORDS'!$G$2:$G$19978,"INWARD")</f>
        <v>0</v>
      </c>
      <c r="G2378">
        <f>SUMIFS('DAILY RECORDS'!$E$2:$E$19978,'DAILY RECORDS'!$B$2:$B$19978,C2378,'DAILY RECORDS'!$G$2:$G$19978,"OUTWARD")</f>
        <v>2</v>
      </c>
      <c r="H2378">
        <f t="shared" si="37"/>
        <v>0</v>
      </c>
      <c r="I2378" t="s">
        <v>14</v>
      </c>
      <c r="J2378" t="s">
        <v>726</v>
      </c>
      <c r="K2378" t="s">
        <v>51</v>
      </c>
      <c r="L2378" s="124">
        <v>45720</v>
      </c>
    </row>
    <row r="2379" spans="1:12" x14ac:dyDescent="0.25">
      <c r="A2379">
        <v>2378</v>
      </c>
      <c r="B2379" t="s">
        <v>9988</v>
      </c>
      <c r="C2379" s="14" t="s">
        <v>822</v>
      </c>
      <c r="D2379" t="s">
        <v>3511</v>
      </c>
      <c r="E2379">
        <v>3</v>
      </c>
      <c r="F2379">
        <f>SUMIFS('DAILY RECORDS'!$E$2:$E$19978,'DAILY RECORDS'!$B$2:$B$19978,C2379,'DAILY RECORDS'!$G$2:$G$19978,"INWARD")</f>
        <v>0</v>
      </c>
      <c r="G2379">
        <f>SUMIFS('DAILY RECORDS'!$E$2:$E$19978,'DAILY RECORDS'!$B$2:$B$19978,C2379,'DAILY RECORDS'!$G$2:$G$19978,"OUTWARD")</f>
        <v>1</v>
      </c>
      <c r="H2379">
        <f t="shared" si="37"/>
        <v>2</v>
      </c>
      <c r="I2379" t="s">
        <v>14</v>
      </c>
      <c r="J2379" t="s">
        <v>726</v>
      </c>
      <c r="K2379" t="s">
        <v>823</v>
      </c>
      <c r="L2379" s="124">
        <v>45720</v>
      </c>
    </row>
    <row r="2380" spans="1:12" x14ac:dyDescent="0.25">
      <c r="A2380">
        <v>2379</v>
      </c>
      <c r="B2380" t="s">
        <v>9988</v>
      </c>
      <c r="C2380" s="14" t="s">
        <v>820</v>
      </c>
      <c r="D2380" t="s">
        <v>3503</v>
      </c>
      <c r="E2380">
        <v>8</v>
      </c>
      <c r="F2380">
        <f>SUMIFS('DAILY RECORDS'!$E$2:$E$19978,'DAILY RECORDS'!$B$2:$B$19978,C2380,'DAILY RECORDS'!$G$2:$G$19978,"INWARD")</f>
        <v>26</v>
      </c>
      <c r="G2380">
        <f>SUMIFS('DAILY RECORDS'!$E$2:$E$19978,'DAILY RECORDS'!$B$2:$B$19978,C2380,'DAILY RECORDS'!$G$2:$G$19978,"OUTWARD")</f>
        <v>1</v>
      </c>
      <c r="H2380">
        <f t="shared" si="37"/>
        <v>33</v>
      </c>
      <c r="I2380" t="s">
        <v>14</v>
      </c>
      <c r="J2380" t="s">
        <v>726</v>
      </c>
      <c r="K2380" t="s">
        <v>821</v>
      </c>
      <c r="L2380" s="124">
        <v>45720</v>
      </c>
    </row>
    <row r="2381" spans="1:12" x14ac:dyDescent="0.25">
      <c r="A2381">
        <v>2380</v>
      </c>
      <c r="B2381" t="s">
        <v>9988</v>
      </c>
      <c r="C2381" s="14" t="s">
        <v>3506</v>
      </c>
      <c r="D2381" t="s">
        <v>3507</v>
      </c>
      <c r="E2381">
        <v>2</v>
      </c>
      <c r="F2381">
        <f>SUMIFS('DAILY RECORDS'!$E$2:$E$19978,'DAILY RECORDS'!$B$2:$B$19978,C2381,'DAILY RECORDS'!$G$2:$G$19978,"INWARD")</f>
        <v>2</v>
      </c>
      <c r="G2381">
        <f>SUMIFS('DAILY RECORDS'!$E$2:$E$19978,'DAILY RECORDS'!$B$2:$B$19978,C2381,'DAILY RECORDS'!$G$2:$G$19978,"OUTWARD")</f>
        <v>7</v>
      </c>
      <c r="H2381">
        <f t="shared" si="37"/>
        <v>-3</v>
      </c>
      <c r="I2381" t="s">
        <v>25</v>
      </c>
      <c r="J2381" t="s">
        <v>726</v>
      </c>
      <c r="K2381" t="s">
        <v>821</v>
      </c>
      <c r="L2381" s="124">
        <v>45720</v>
      </c>
    </row>
    <row r="2382" spans="1:12" x14ac:dyDescent="0.25">
      <c r="A2382">
        <v>2381</v>
      </c>
      <c r="B2382" t="s">
        <v>9988</v>
      </c>
      <c r="C2382" s="14" t="s">
        <v>833</v>
      </c>
      <c r="D2382" t="s">
        <v>3508</v>
      </c>
      <c r="E2382">
        <v>10</v>
      </c>
      <c r="F2382">
        <f>SUMIFS('DAILY RECORDS'!$E$2:$E$19978,'DAILY RECORDS'!$B$2:$B$19978,C2382,'DAILY RECORDS'!$G$2:$G$19978,"INWARD")</f>
        <v>0</v>
      </c>
      <c r="G2382">
        <f>SUMIFS('DAILY RECORDS'!$E$2:$E$19978,'DAILY RECORDS'!$B$2:$B$19978,C2382,'DAILY RECORDS'!$G$2:$G$19978,"OUTWARD")</f>
        <v>4</v>
      </c>
      <c r="H2382">
        <f t="shared" si="37"/>
        <v>6</v>
      </c>
      <c r="I2382" t="s">
        <v>14</v>
      </c>
      <c r="J2382" t="s">
        <v>726</v>
      </c>
      <c r="K2382" t="s">
        <v>36</v>
      </c>
      <c r="L2382" s="124">
        <v>45720</v>
      </c>
    </row>
    <row r="2383" spans="1:12" x14ac:dyDescent="0.25">
      <c r="A2383">
        <v>2382</v>
      </c>
      <c r="B2383" t="s">
        <v>9988</v>
      </c>
      <c r="C2383" s="14" t="s">
        <v>832</v>
      </c>
      <c r="D2383" t="s">
        <v>3516</v>
      </c>
      <c r="E2383">
        <v>1</v>
      </c>
      <c r="F2383">
        <f>SUMIFS('DAILY RECORDS'!$E$2:$E$19978,'DAILY RECORDS'!$B$2:$B$19978,C2383,'DAILY RECORDS'!$G$2:$G$19978,"INWARD")</f>
        <v>0</v>
      </c>
      <c r="G2383">
        <f>SUMIFS('DAILY RECORDS'!$E$2:$E$19978,'DAILY RECORDS'!$B$2:$B$19978,C2383,'DAILY RECORDS'!$G$2:$G$19978,"OUTWARD")</f>
        <v>0</v>
      </c>
      <c r="H2383">
        <f t="shared" si="37"/>
        <v>1</v>
      </c>
      <c r="I2383" t="s">
        <v>14</v>
      </c>
      <c r="J2383" t="s">
        <v>726</v>
      </c>
      <c r="K2383" t="s">
        <v>38</v>
      </c>
      <c r="L2383" s="124">
        <v>45720</v>
      </c>
    </row>
    <row r="2384" spans="1:12" x14ac:dyDescent="0.25">
      <c r="A2384">
        <v>2383</v>
      </c>
      <c r="B2384" t="s">
        <v>9988</v>
      </c>
      <c r="C2384" s="14" t="s">
        <v>830</v>
      </c>
      <c r="D2384" t="s">
        <v>831</v>
      </c>
      <c r="E2384">
        <v>1</v>
      </c>
      <c r="F2384">
        <f>SUMIFS('DAILY RECORDS'!$E$2:$E$19978,'DAILY RECORDS'!$B$2:$B$19978,C2384,'DAILY RECORDS'!$G$2:$G$19978,"INWARD")</f>
        <v>0</v>
      </c>
      <c r="G2384">
        <f>SUMIFS('DAILY RECORDS'!$E$2:$E$19978,'DAILY RECORDS'!$B$2:$B$19978,C2384,'DAILY RECORDS'!$G$2:$G$19978,"OUTWARD")</f>
        <v>0</v>
      </c>
      <c r="H2384">
        <f t="shared" si="37"/>
        <v>1</v>
      </c>
      <c r="I2384" t="s">
        <v>14</v>
      </c>
      <c r="J2384" t="s">
        <v>726</v>
      </c>
      <c r="K2384" t="s">
        <v>40</v>
      </c>
      <c r="L2384" s="124">
        <v>45720</v>
      </c>
    </row>
    <row r="2385" spans="1:12" x14ac:dyDescent="0.25">
      <c r="A2385">
        <v>2384</v>
      </c>
      <c r="B2385" t="s">
        <v>9988</v>
      </c>
      <c r="C2385" s="14" t="s">
        <v>828</v>
      </c>
      <c r="D2385" t="s">
        <v>829</v>
      </c>
      <c r="E2385">
        <v>4</v>
      </c>
      <c r="F2385">
        <f>SUMIFS('DAILY RECORDS'!$E$2:$E$19978,'DAILY RECORDS'!$B$2:$B$19978,C2385,'DAILY RECORDS'!$G$2:$G$19978,"INWARD")</f>
        <v>0</v>
      </c>
      <c r="G2385">
        <f>SUMIFS('DAILY RECORDS'!$E$2:$E$19978,'DAILY RECORDS'!$B$2:$B$19978,C2385,'DAILY RECORDS'!$G$2:$G$19978,"OUTWARD")</f>
        <v>0</v>
      </c>
      <c r="H2385">
        <f t="shared" si="37"/>
        <v>4</v>
      </c>
      <c r="I2385" t="s">
        <v>14</v>
      </c>
      <c r="J2385" t="s">
        <v>726</v>
      </c>
      <c r="K2385" t="s">
        <v>42</v>
      </c>
      <c r="L2385" s="124">
        <v>45720</v>
      </c>
    </row>
    <row r="2386" spans="1:12" x14ac:dyDescent="0.25">
      <c r="A2386">
        <v>2385</v>
      </c>
      <c r="B2386" t="s">
        <v>9988</v>
      </c>
      <c r="C2386" s="14" t="s">
        <v>826</v>
      </c>
      <c r="D2386" t="s">
        <v>3509</v>
      </c>
      <c r="E2386">
        <v>9</v>
      </c>
      <c r="F2386">
        <f>SUMIFS('DAILY RECORDS'!$E$2:$E$19978,'DAILY RECORDS'!$B$2:$B$19978,C2386,'DAILY RECORDS'!$G$2:$G$19978,"INWARD")</f>
        <v>0</v>
      </c>
      <c r="G2386">
        <f>SUMIFS('DAILY RECORDS'!$E$2:$E$19978,'DAILY RECORDS'!$B$2:$B$19978,C2386,'DAILY RECORDS'!$G$2:$G$19978,"OUTWARD")</f>
        <v>3</v>
      </c>
      <c r="H2386">
        <f t="shared" si="37"/>
        <v>6</v>
      </c>
      <c r="I2386" t="s">
        <v>14</v>
      </c>
      <c r="J2386" t="s">
        <v>726</v>
      </c>
      <c r="K2386" t="s">
        <v>827</v>
      </c>
      <c r="L2386" s="124">
        <v>45720</v>
      </c>
    </row>
    <row r="2387" spans="1:12" x14ac:dyDescent="0.25">
      <c r="A2387">
        <v>2386</v>
      </c>
      <c r="C2387" s="14" t="s">
        <v>8541</v>
      </c>
      <c r="D2387" t="s">
        <v>8541</v>
      </c>
      <c r="E2387">
        <v>2</v>
      </c>
      <c r="F2387">
        <f>SUMIFS('DAILY RECORDS'!$E$2:$E$19978,'DAILY RECORDS'!$B$2:$B$19978,C2387,'DAILY RECORDS'!$G$2:$G$19978,"INWARD")</f>
        <v>0</v>
      </c>
      <c r="G2387">
        <f>SUMIFS('DAILY RECORDS'!$E$2:$E$19978,'DAILY RECORDS'!$B$2:$B$19978,C2387,'DAILY RECORDS'!$G$2:$G$19978,"OUTWARD")</f>
        <v>2</v>
      </c>
      <c r="H2387">
        <f t="shared" si="37"/>
        <v>0</v>
      </c>
      <c r="I2387" t="s">
        <v>14</v>
      </c>
      <c r="J2387" t="s">
        <v>726</v>
      </c>
      <c r="K2387" t="s">
        <v>30</v>
      </c>
      <c r="L2387" s="124">
        <v>45720</v>
      </c>
    </row>
    <row r="2388" spans="1:12" x14ac:dyDescent="0.25">
      <c r="A2388">
        <v>2387</v>
      </c>
      <c r="C2388" s="14" t="s">
        <v>8540</v>
      </c>
      <c r="D2388" t="s">
        <v>8540</v>
      </c>
      <c r="E2388">
        <v>1</v>
      </c>
      <c r="F2388">
        <f>SUMIFS('DAILY RECORDS'!$E$2:$E$19978,'DAILY RECORDS'!$B$2:$B$19978,C2388,'DAILY RECORDS'!$G$2:$G$19978,"INWARD")</f>
        <v>0</v>
      </c>
      <c r="G2388">
        <f>SUMIFS('DAILY RECORDS'!$E$2:$E$19978,'DAILY RECORDS'!$B$2:$B$19978,C2388,'DAILY RECORDS'!$G$2:$G$19978,"OUTWARD")</f>
        <v>0</v>
      </c>
      <c r="H2388">
        <f t="shared" si="37"/>
        <v>1</v>
      </c>
      <c r="I2388" t="s">
        <v>14</v>
      </c>
      <c r="J2388" t="s">
        <v>726</v>
      </c>
      <c r="K2388" t="s">
        <v>32</v>
      </c>
      <c r="L2388" s="124">
        <v>45720</v>
      </c>
    </row>
    <row r="2389" spans="1:12" x14ac:dyDescent="0.25">
      <c r="A2389">
        <v>2388</v>
      </c>
      <c r="C2389" s="14" t="s">
        <v>8539</v>
      </c>
      <c r="D2389" t="s">
        <v>8539</v>
      </c>
      <c r="E2389">
        <v>16</v>
      </c>
      <c r="F2389">
        <f>SUMIFS('DAILY RECORDS'!$E$2:$E$19978,'DAILY RECORDS'!$B$2:$B$19978,C2389,'DAILY RECORDS'!$G$2:$G$19978,"INWARD")</f>
        <v>0</v>
      </c>
      <c r="G2389">
        <f>SUMIFS('DAILY RECORDS'!$E$2:$E$19978,'DAILY RECORDS'!$B$2:$B$19978,C2389,'DAILY RECORDS'!$G$2:$G$19978,"OUTWARD")</f>
        <v>0</v>
      </c>
      <c r="H2389">
        <f t="shared" si="37"/>
        <v>16</v>
      </c>
      <c r="I2389" t="s">
        <v>14</v>
      </c>
      <c r="J2389" t="s">
        <v>726</v>
      </c>
      <c r="K2389" t="s">
        <v>834</v>
      </c>
      <c r="L2389" s="124">
        <v>45720</v>
      </c>
    </row>
    <row r="2390" spans="1:12" x14ac:dyDescent="0.25">
      <c r="A2390">
        <v>2389</v>
      </c>
      <c r="B2390" t="s">
        <v>9988</v>
      </c>
      <c r="C2390" s="14" t="s">
        <v>774</v>
      </c>
      <c r="D2390" t="s">
        <v>775</v>
      </c>
      <c r="E2390">
        <v>41</v>
      </c>
      <c r="F2390">
        <f>SUMIFS('DAILY RECORDS'!$E$2:$E$19978,'DAILY RECORDS'!$B$2:$B$19978,C2390,'DAILY RECORDS'!$G$2:$G$19978,"INWARD")</f>
        <v>0</v>
      </c>
      <c r="G2390">
        <f>SUMIFS('DAILY RECORDS'!$E$2:$E$19978,'DAILY RECORDS'!$B$2:$B$19978,C2390,'DAILY RECORDS'!$G$2:$G$19978,"OUTWARD")</f>
        <v>18</v>
      </c>
      <c r="H2390">
        <f t="shared" si="37"/>
        <v>23</v>
      </c>
      <c r="I2390" t="s">
        <v>14</v>
      </c>
      <c r="J2390" t="s">
        <v>726</v>
      </c>
      <c r="K2390" t="s">
        <v>23</v>
      </c>
      <c r="L2390" s="124">
        <v>45720</v>
      </c>
    </row>
    <row r="2391" spans="1:12" x14ac:dyDescent="0.25">
      <c r="A2391">
        <v>2390</v>
      </c>
      <c r="B2391" t="s">
        <v>9988</v>
      </c>
      <c r="C2391" s="14" t="s">
        <v>773</v>
      </c>
      <c r="D2391" t="s">
        <v>3760</v>
      </c>
      <c r="E2391">
        <v>30</v>
      </c>
      <c r="F2391">
        <f>SUMIFS('DAILY RECORDS'!$E$2:$E$19978,'DAILY RECORDS'!$B$2:$B$19978,C2391,'DAILY RECORDS'!$G$2:$G$19978,"INWARD")</f>
        <v>0</v>
      </c>
      <c r="G2391">
        <f>SUMIFS('DAILY RECORDS'!$E$2:$E$19978,'DAILY RECORDS'!$B$2:$B$19978,C2391,'DAILY RECORDS'!$G$2:$G$19978,"OUTWARD")</f>
        <v>2</v>
      </c>
      <c r="H2391">
        <f t="shared" si="37"/>
        <v>28</v>
      </c>
      <c r="I2391" t="s">
        <v>25</v>
      </c>
      <c r="J2391" t="s">
        <v>726</v>
      </c>
      <c r="K2391" t="s">
        <v>16</v>
      </c>
      <c r="L2391" s="124">
        <v>45720</v>
      </c>
    </row>
    <row r="2392" spans="1:12" x14ac:dyDescent="0.25">
      <c r="A2392">
        <v>2391</v>
      </c>
      <c r="B2392" t="s">
        <v>9988</v>
      </c>
      <c r="C2392" s="14" t="s">
        <v>772</v>
      </c>
      <c r="D2392" t="s">
        <v>3620</v>
      </c>
      <c r="E2392">
        <v>26</v>
      </c>
      <c r="F2392">
        <f>SUMIFS('DAILY RECORDS'!$E$2:$E$19978,'DAILY RECORDS'!$B$2:$B$19978,C2392,'DAILY RECORDS'!$G$2:$G$19978,"INWARD")</f>
        <v>0</v>
      </c>
      <c r="G2392">
        <f>SUMIFS('DAILY RECORDS'!$E$2:$E$19978,'DAILY RECORDS'!$B$2:$B$19978,C2392,'DAILY RECORDS'!$G$2:$G$19978,"OUTWARD")</f>
        <v>5</v>
      </c>
      <c r="H2392">
        <f t="shared" si="37"/>
        <v>21</v>
      </c>
      <c r="I2392" t="s">
        <v>25</v>
      </c>
      <c r="J2392" t="s">
        <v>726</v>
      </c>
      <c r="K2392" t="s">
        <v>26</v>
      </c>
      <c r="L2392" s="124">
        <v>45720</v>
      </c>
    </row>
    <row r="2393" spans="1:12" x14ac:dyDescent="0.25">
      <c r="A2393">
        <v>2392</v>
      </c>
      <c r="B2393" t="s">
        <v>9988</v>
      </c>
      <c r="C2393" s="14" t="s">
        <v>771</v>
      </c>
      <c r="D2393" t="s">
        <v>3621</v>
      </c>
      <c r="E2393">
        <v>3</v>
      </c>
      <c r="F2393">
        <f>SUMIFS('DAILY RECORDS'!$E$2:$E$19978,'DAILY RECORDS'!$B$2:$B$19978,C2393,'DAILY RECORDS'!$G$2:$G$19978,"INWARD")</f>
        <v>0</v>
      </c>
      <c r="G2393">
        <f>SUMIFS('DAILY RECORDS'!$E$2:$E$19978,'DAILY RECORDS'!$B$2:$B$19978,C2393,'DAILY RECORDS'!$G$2:$G$19978,"OUTWARD")</f>
        <v>3</v>
      </c>
      <c r="H2393">
        <f t="shared" si="37"/>
        <v>0</v>
      </c>
      <c r="I2393" t="s">
        <v>25</v>
      </c>
      <c r="J2393" t="s">
        <v>726</v>
      </c>
      <c r="K2393" t="s">
        <v>28</v>
      </c>
      <c r="L2393" s="124">
        <v>45720</v>
      </c>
    </row>
    <row r="2394" spans="1:12" x14ac:dyDescent="0.25">
      <c r="A2394">
        <v>2393</v>
      </c>
      <c r="B2394" t="s">
        <v>9988</v>
      </c>
      <c r="C2394" s="14" t="s">
        <v>10473</v>
      </c>
      <c r="D2394" t="s">
        <v>3619</v>
      </c>
      <c r="E2394">
        <v>21</v>
      </c>
      <c r="F2394">
        <f>SUMIFS('DAILY RECORDS'!$E$2:$E$19978,'DAILY RECORDS'!$B$2:$B$19978,C2394,'DAILY RECORDS'!$G$2:$G$19978,"INWARD")</f>
        <v>24</v>
      </c>
      <c r="G2394">
        <f>SUMIFS('DAILY RECORDS'!$E$2:$E$19978,'DAILY RECORDS'!$B$2:$B$19978,C2394,'DAILY RECORDS'!$G$2:$G$19978,"OUTWARD")</f>
        <v>12</v>
      </c>
      <c r="H2394">
        <f t="shared" si="37"/>
        <v>33</v>
      </c>
      <c r="I2394" t="s">
        <v>25</v>
      </c>
      <c r="J2394" t="s">
        <v>726</v>
      </c>
      <c r="K2394" t="s">
        <v>695</v>
      </c>
      <c r="L2394" s="124">
        <v>45720</v>
      </c>
    </row>
    <row r="2395" spans="1:12" x14ac:dyDescent="0.25">
      <c r="A2395">
        <v>2394</v>
      </c>
      <c r="C2395" s="14" t="s">
        <v>8548</v>
      </c>
      <c r="D2395" t="s">
        <v>851</v>
      </c>
      <c r="E2395">
        <v>8</v>
      </c>
      <c r="F2395">
        <f>SUMIFS('DAILY RECORDS'!$E$2:$E$19978,'DAILY RECORDS'!$B$2:$B$19978,C2395,'DAILY RECORDS'!$G$2:$G$19978,"INWARD")</f>
        <v>16</v>
      </c>
      <c r="G2395">
        <f>SUMIFS('DAILY RECORDS'!$E$2:$E$19978,'DAILY RECORDS'!$B$2:$B$19978,C2395,'DAILY RECORDS'!$G$2:$G$19978,"OUTWARD")</f>
        <v>12</v>
      </c>
      <c r="H2395">
        <f t="shared" si="37"/>
        <v>12</v>
      </c>
      <c r="I2395" t="s">
        <v>25</v>
      </c>
      <c r="J2395" t="s">
        <v>726</v>
      </c>
      <c r="K2395" t="s">
        <v>852</v>
      </c>
      <c r="L2395" s="124">
        <v>45720</v>
      </c>
    </row>
    <row r="2396" spans="1:12" x14ac:dyDescent="0.25">
      <c r="A2396">
        <v>2395</v>
      </c>
      <c r="C2396" s="14" t="s">
        <v>849</v>
      </c>
      <c r="D2396" t="s">
        <v>8547</v>
      </c>
      <c r="E2396">
        <v>5</v>
      </c>
      <c r="F2396">
        <f>SUMIFS('DAILY RECORDS'!$E$2:$E$19978,'DAILY RECORDS'!$B$2:$B$19978,C2396,'DAILY RECORDS'!$G$2:$G$19978,"INWARD")</f>
        <v>0</v>
      </c>
      <c r="G2396">
        <f>SUMIFS('DAILY RECORDS'!$E$2:$E$19978,'DAILY RECORDS'!$B$2:$B$19978,C2396,'DAILY RECORDS'!$G$2:$G$19978,"OUTWARD")</f>
        <v>0</v>
      </c>
      <c r="H2396">
        <f t="shared" si="37"/>
        <v>5</v>
      </c>
      <c r="I2396" t="s">
        <v>25</v>
      </c>
      <c r="J2396" t="s">
        <v>726</v>
      </c>
      <c r="K2396" t="s">
        <v>850</v>
      </c>
      <c r="L2396" s="124">
        <v>45720</v>
      </c>
    </row>
    <row r="2397" spans="1:12" x14ac:dyDescent="0.25">
      <c r="A2397">
        <v>2396</v>
      </c>
      <c r="C2397" s="14" t="s">
        <v>8546</v>
      </c>
      <c r="D2397" t="s">
        <v>847</v>
      </c>
      <c r="E2397">
        <v>0</v>
      </c>
      <c r="F2397">
        <f>SUMIFS('DAILY RECORDS'!$E$2:$E$19978,'DAILY RECORDS'!$B$2:$B$19978,C2397,'DAILY RECORDS'!$G$2:$G$19978,"INWARD")</f>
        <v>6</v>
      </c>
      <c r="G2397">
        <f>SUMIFS('DAILY RECORDS'!$E$2:$E$19978,'DAILY RECORDS'!$B$2:$B$19978,C2397,'DAILY RECORDS'!$G$2:$G$19978,"OUTWARD")</f>
        <v>0</v>
      </c>
      <c r="H2397">
        <f t="shared" si="37"/>
        <v>6</v>
      </c>
      <c r="I2397" t="s">
        <v>14</v>
      </c>
      <c r="J2397" t="s">
        <v>726</v>
      </c>
      <c r="K2397" t="s">
        <v>848</v>
      </c>
      <c r="L2397" s="124">
        <v>45720</v>
      </c>
    </row>
    <row r="2398" spans="1:12" x14ac:dyDescent="0.25">
      <c r="A2398">
        <v>2397</v>
      </c>
      <c r="C2398" s="14" t="s">
        <v>844</v>
      </c>
      <c r="D2398" t="s">
        <v>845</v>
      </c>
      <c r="E2398">
        <v>8</v>
      </c>
      <c r="F2398">
        <f>SUMIFS('DAILY RECORDS'!$E$2:$E$19978,'DAILY RECORDS'!$B$2:$B$19978,C2398,'DAILY RECORDS'!$G$2:$G$19978,"INWARD")</f>
        <v>0</v>
      </c>
      <c r="G2398">
        <f>SUMIFS('DAILY RECORDS'!$E$2:$E$19978,'DAILY RECORDS'!$B$2:$B$19978,C2398,'DAILY RECORDS'!$G$2:$G$19978,"OUTWARD")</f>
        <v>3</v>
      </c>
      <c r="H2398">
        <f t="shared" si="37"/>
        <v>5</v>
      </c>
      <c r="I2398" t="s">
        <v>25</v>
      </c>
      <c r="J2398" t="s">
        <v>726</v>
      </c>
      <c r="K2398" t="s">
        <v>846</v>
      </c>
      <c r="L2398" s="124">
        <v>45720</v>
      </c>
    </row>
    <row r="2399" spans="1:12" x14ac:dyDescent="0.25">
      <c r="A2399">
        <v>2398</v>
      </c>
      <c r="C2399" s="14" t="s">
        <v>842</v>
      </c>
      <c r="D2399" t="s">
        <v>8545</v>
      </c>
      <c r="E2399">
        <v>2</v>
      </c>
      <c r="F2399">
        <f>SUMIFS('DAILY RECORDS'!$E$2:$E$19978,'DAILY RECORDS'!$B$2:$B$19978,C2399,'DAILY RECORDS'!$G$2:$G$19978,"INWARD")</f>
        <v>0</v>
      </c>
      <c r="G2399">
        <f>SUMIFS('DAILY RECORDS'!$E$2:$E$19978,'DAILY RECORDS'!$B$2:$B$19978,C2399,'DAILY RECORDS'!$G$2:$G$19978,"OUTWARD")</f>
        <v>0</v>
      </c>
      <c r="H2399">
        <f t="shared" si="37"/>
        <v>2</v>
      </c>
      <c r="I2399" t="s">
        <v>25</v>
      </c>
      <c r="J2399" t="s">
        <v>726</v>
      </c>
      <c r="K2399" t="s">
        <v>843</v>
      </c>
      <c r="L2399" s="124">
        <v>45720</v>
      </c>
    </row>
    <row r="2400" spans="1:12" x14ac:dyDescent="0.25">
      <c r="A2400">
        <v>2399</v>
      </c>
      <c r="C2400" s="14" t="s">
        <v>8436</v>
      </c>
      <c r="D2400" t="s">
        <v>8544</v>
      </c>
      <c r="E2400">
        <v>10</v>
      </c>
      <c r="F2400">
        <f>SUMIFS('DAILY RECORDS'!$E$2:$E$19978,'DAILY RECORDS'!$B$2:$B$19978,C2400,'DAILY RECORDS'!$G$2:$G$19978,"INWARD")</f>
        <v>0</v>
      </c>
      <c r="G2400">
        <f>SUMIFS('DAILY RECORDS'!$E$2:$E$19978,'DAILY RECORDS'!$B$2:$B$19978,C2400,'DAILY RECORDS'!$G$2:$G$19978,"OUTWARD")</f>
        <v>0</v>
      </c>
      <c r="H2400">
        <f t="shared" si="37"/>
        <v>10</v>
      </c>
      <c r="I2400" t="s">
        <v>25</v>
      </c>
      <c r="J2400" t="s">
        <v>726</v>
      </c>
      <c r="K2400" t="s">
        <v>841</v>
      </c>
      <c r="L2400" s="124">
        <v>45720</v>
      </c>
    </row>
    <row r="2401" spans="1:12" x14ac:dyDescent="0.25">
      <c r="A2401">
        <v>2400</v>
      </c>
      <c r="B2401" t="s">
        <v>9988</v>
      </c>
      <c r="C2401" s="14" t="s">
        <v>816</v>
      </c>
      <c r="D2401" t="s">
        <v>817</v>
      </c>
      <c r="E2401">
        <v>20</v>
      </c>
      <c r="F2401">
        <f>SUMIFS('DAILY RECORDS'!$E$2:$E$19978,'DAILY RECORDS'!$B$2:$B$19978,C2401,'DAILY RECORDS'!$G$2:$G$19978,"INWARD")</f>
        <v>50</v>
      </c>
      <c r="G2401">
        <f>SUMIFS('DAILY RECORDS'!$E$2:$E$19978,'DAILY RECORDS'!$B$2:$B$19978,C2401,'DAILY RECORDS'!$G$2:$G$19978,"OUTWARD")</f>
        <v>41</v>
      </c>
      <c r="H2401">
        <f t="shared" si="37"/>
        <v>29</v>
      </c>
      <c r="I2401" t="s">
        <v>14</v>
      </c>
      <c r="J2401" t="s">
        <v>726</v>
      </c>
      <c r="K2401" t="s">
        <v>11513</v>
      </c>
      <c r="L2401" s="124">
        <v>45720</v>
      </c>
    </row>
    <row r="2402" spans="1:12" x14ac:dyDescent="0.25">
      <c r="A2402">
        <v>2401</v>
      </c>
      <c r="B2402" t="s">
        <v>9988</v>
      </c>
      <c r="C2402" s="14" t="s">
        <v>818</v>
      </c>
      <c r="D2402" t="s">
        <v>819</v>
      </c>
      <c r="E2402">
        <v>24</v>
      </c>
      <c r="F2402">
        <f>SUMIFS('DAILY RECORDS'!$E$2:$E$19978,'DAILY RECORDS'!$B$2:$B$19978,C2402,'DAILY RECORDS'!$G$2:$G$19978,"INWARD")</f>
        <v>0</v>
      </c>
      <c r="G2402">
        <f>SUMIFS('DAILY RECORDS'!$E$2:$E$19978,'DAILY RECORDS'!$B$2:$B$19978,C2402,'DAILY RECORDS'!$G$2:$G$19978,"OUTWARD")</f>
        <v>6</v>
      </c>
      <c r="H2402">
        <f t="shared" si="37"/>
        <v>18</v>
      </c>
      <c r="I2402" t="s">
        <v>14</v>
      </c>
      <c r="J2402" t="s">
        <v>726</v>
      </c>
      <c r="K2402" t="s">
        <v>687</v>
      </c>
      <c r="L2402" s="124">
        <v>45720</v>
      </c>
    </row>
    <row r="2403" spans="1:12" x14ac:dyDescent="0.25">
      <c r="A2403">
        <v>2402</v>
      </c>
      <c r="B2403" t="s">
        <v>9988</v>
      </c>
      <c r="C2403" s="14" t="s">
        <v>724</v>
      </c>
      <c r="D2403" t="s">
        <v>725</v>
      </c>
      <c r="E2403">
        <v>41</v>
      </c>
      <c r="F2403">
        <f>SUMIFS('DAILY RECORDS'!$E$2:$E$19978,'DAILY RECORDS'!$B$2:$B$19978,C2403,'DAILY RECORDS'!$G$2:$G$19978,"INWARD")</f>
        <v>0</v>
      </c>
      <c r="G2403">
        <f>SUMIFS('DAILY RECORDS'!$E$2:$E$19978,'DAILY RECORDS'!$B$2:$B$19978,C2403,'DAILY RECORDS'!$G$2:$G$19978,"OUTWARD")</f>
        <v>1</v>
      </c>
      <c r="H2403">
        <f t="shared" si="37"/>
        <v>40</v>
      </c>
      <c r="I2403" t="s">
        <v>14</v>
      </c>
      <c r="J2403" t="s">
        <v>726</v>
      </c>
      <c r="K2403" t="s">
        <v>727</v>
      </c>
      <c r="L2403" s="124">
        <v>45720</v>
      </c>
    </row>
    <row r="2404" spans="1:12" x14ac:dyDescent="0.25">
      <c r="A2404">
        <v>2403</v>
      </c>
      <c r="B2404" t="s">
        <v>9988</v>
      </c>
      <c r="C2404" s="14" t="s">
        <v>4671</v>
      </c>
      <c r="D2404" t="s">
        <v>4672</v>
      </c>
      <c r="E2404">
        <v>163</v>
      </c>
      <c r="F2404">
        <f>SUMIFS('DAILY RECORDS'!$E$2:$E$19978,'DAILY RECORDS'!$B$2:$B$19978,C2404,'DAILY RECORDS'!$G$2:$G$19978,"INWARD")</f>
        <v>0</v>
      </c>
      <c r="G2404">
        <f>SUMIFS('DAILY RECORDS'!$E$2:$E$19978,'DAILY RECORDS'!$B$2:$B$19978,C2404,'DAILY RECORDS'!$G$2:$G$19978,"OUTWARD")</f>
        <v>0</v>
      </c>
      <c r="H2404">
        <f t="shared" si="37"/>
        <v>163</v>
      </c>
      <c r="I2404" t="s">
        <v>14</v>
      </c>
      <c r="J2404" t="s">
        <v>726</v>
      </c>
      <c r="K2404" t="s">
        <v>54</v>
      </c>
      <c r="L2404" s="124">
        <v>45720</v>
      </c>
    </row>
    <row r="2405" spans="1:12" x14ac:dyDescent="0.25">
      <c r="A2405">
        <v>2404</v>
      </c>
      <c r="B2405" t="s">
        <v>9988</v>
      </c>
      <c r="C2405" s="14" t="s">
        <v>777</v>
      </c>
      <c r="D2405" t="s">
        <v>778</v>
      </c>
      <c r="E2405">
        <v>320</v>
      </c>
      <c r="F2405">
        <f>SUMIFS('DAILY RECORDS'!$E$2:$E$19978,'DAILY RECORDS'!$B$2:$B$19978,C2405,'DAILY RECORDS'!$G$2:$G$19978,"INWARD")</f>
        <v>0</v>
      </c>
      <c r="G2405">
        <f>SUMIFS('DAILY RECORDS'!$E$2:$E$19978,'DAILY RECORDS'!$B$2:$B$19978,C2405,'DAILY RECORDS'!$G$2:$G$19978,"OUTWARD")</f>
        <v>93</v>
      </c>
      <c r="H2405">
        <f t="shared" si="37"/>
        <v>227</v>
      </c>
      <c r="I2405" t="s">
        <v>14</v>
      </c>
      <c r="J2405" t="s">
        <v>726</v>
      </c>
      <c r="K2405" t="s">
        <v>709</v>
      </c>
      <c r="L2405" s="124">
        <v>45720</v>
      </c>
    </row>
    <row r="2406" spans="1:12" x14ac:dyDescent="0.25">
      <c r="A2406">
        <v>2405</v>
      </c>
      <c r="B2406" t="s">
        <v>9988</v>
      </c>
      <c r="C2406" s="14" t="s">
        <v>768</v>
      </c>
      <c r="D2406" t="s">
        <v>769</v>
      </c>
      <c r="E2406">
        <v>11</v>
      </c>
      <c r="F2406">
        <f>SUMIFS('DAILY RECORDS'!$E$2:$E$19978,'DAILY RECORDS'!$B$2:$B$19978,C2406,'DAILY RECORDS'!$G$2:$G$19978,"INWARD")</f>
        <v>0</v>
      </c>
      <c r="G2406">
        <f>SUMIFS('DAILY RECORDS'!$E$2:$E$19978,'DAILY RECORDS'!$B$2:$B$19978,C2406,'DAILY RECORDS'!$G$2:$G$19978,"OUTWARD")</f>
        <v>2</v>
      </c>
      <c r="H2406">
        <f t="shared" si="37"/>
        <v>9</v>
      </c>
      <c r="I2406" t="s">
        <v>25</v>
      </c>
      <c r="J2406" t="s">
        <v>726</v>
      </c>
      <c r="K2406" t="s">
        <v>61</v>
      </c>
      <c r="L2406" s="124">
        <v>45720</v>
      </c>
    </row>
    <row r="2407" spans="1:12" x14ac:dyDescent="0.25">
      <c r="A2407">
        <v>2406</v>
      </c>
      <c r="B2407" t="s">
        <v>9988</v>
      </c>
      <c r="C2407" s="14" t="s">
        <v>762</v>
      </c>
      <c r="D2407" t="s">
        <v>763</v>
      </c>
      <c r="E2407">
        <v>6</v>
      </c>
      <c r="F2407">
        <f>SUMIFS('DAILY RECORDS'!$E$2:$E$19978,'DAILY RECORDS'!$B$2:$B$19978,C2407,'DAILY RECORDS'!$G$2:$G$19978,"INWARD")</f>
        <v>0</v>
      </c>
      <c r="G2407">
        <f>SUMIFS('DAILY RECORDS'!$E$2:$E$19978,'DAILY RECORDS'!$B$2:$B$19978,C2407,'DAILY RECORDS'!$G$2:$G$19978,"OUTWARD")</f>
        <v>0</v>
      </c>
      <c r="H2407">
        <f t="shared" si="37"/>
        <v>6</v>
      </c>
      <c r="I2407" t="s">
        <v>25</v>
      </c>
      <c r="J2407" t="s">
        <v>726</v>
      </c>
      <c r="K2407" t="s">
        <v>764</v>
      </c>
      <c r="L2407" s="124">
        <v>45720</v>
      </c>
    </row>
    <row r="2408" spans="1:12" x14ac:dyDescent="0.25">
      <c r="A2408">
        <v>2407</v>
      </c>
      <c r="B2408" t="s">
        <v>9988</v>
      </c>
      <c r="C2408" s="14" t="s">
        <v>765</v>
      </c>
      <c r="D2408" t="s">
        <v>766</v>
      </c>
      <c r="E2408">
        <v>20</v>
      </c>
      <c r="F2408">
        <f>SUMIFS('DAILY RECORDS'!$E$2:$E$19978,'DAILY RECORDS'!$B$2:$B$19978,C2408,'DAILY RECORDS'!$G$2:$G$19978,"INWARD")</f>
        <v>0</v>
      </c>
      <c r="G2408">
        <f>SUMIFS('DAILY RECORDS'!$E$2:$E$19978,'DAILY RECORDS'!$B$2:$B$19978,C2408,'DAILY RECORDS'!$G$2:$G$19978,"OUTWARD")</f>
        <v>9</v>
      </c>
      <c r="H2408">
        <f t="shared" si="37"/>
        <v>11</v>
      </c>
      <c r="I2408" t="s">
        <v>25</v>
      </c>
      <c r="J2408" t="s">
        <v>726</v>
      </c>
      <c r="K2408" t="s">
        <v>767</v>
      </c>
      <c r="L2408" s="124">
        <v>45720</v>
      </c>
    </row>
    <row r="2409" spans="1:12" x14ac:dyDescent="0.25">
      <c r="A2409">
        <v>2408</v>
      </c>
      <c r="B2409" t="s">
        <v>9988</v>
      </c>
      <c r="C2409" s="14" t="s">
        <v>757</v>
      </c>
      <c r="D2409" t="s">
        <v>758</v>
      </c>
      <c r="E2409">
        <v>177</v>
      </c>
      <c r="F2409">
        <f>SUMIFS('DAILY RECORDS'!$E$2:$E$19978,'DAILY RECORDS'!$B$2:$B$19978,C2409,'DAILY RECORDS'!$G$2:$G$19978,"INWARD")</f>
        <v>0</v>
      </c>
      <c r="G2409">
        <f>SUMIFS('DAILY RECORDS'!$E$2:$E$19978,'DAILY RECORDS'!$B$2:$B$19978,C2409,'DAILY RECORDS'!$G$2:$G$19978,"OUTWARD")</f>
        <v>10</v>
      </c>
      <c r="H2409">
        <f t="shared" si="37"/>
        <v>167</v>
      </c>
      <c r="I2409" t="s">
        <v>14</v>
      </c>
      <c r="J2409" t="s">
        <v>726</v>
      </c>
      <c r="K2409" t="s">
        <v>55</v>
      </c>
      <c r="L2409" s="124">
        <v>45720</v>
      </c>
    </row>
    <row r="2410" spans="1:12" x14ac:dyDescent="0.25">
      <c r="A2410">
        <v>2409</v>
      </c>
      <c r="B2410" t="s">
        <v>9988</v>
      </c>
      <c r="C2410" s="14" t="s">
        <v>759</v>
      </c>
      <c r="D2410" t="s">
        <v>760</v>
      </c>
      <c r="E2410">
        <v>2</v>
      </c>
      <c r="F2410">
        <f>SUMIFS('DAILY RECORDS'!$E$2:$E$19978,'DAILY RECORDS'!$B$2:$B$19978,C2410,'DAILY RECORDS'!$G$2:$G$19978,"INWARD")</f>
        <v>0</v>
      </c>
      <c r="G2410">
        <f>SUMIFS('DAILY RECORDS'!$E$2:$E$19978,'DAILY RECORDS'!$B$2:$B$19978,C2410,'DAILY RECORDS'!$G$2:$G$19978,"OUTWARD")</f>
        <v>0</v>
      </c>
      <c r="H2410">
        <f t="shared" si="37"/>
        <v>2</v>
      </c>
      <c r="I2410" t="s">
        <v>14</v>
      </c>
      <c r="J2410" t="s">
        <v>726</v>
      </c>
      <c r="K2410" t="s">
        <v>761</v>
      </c>
      <c r="L2410" s="124">
        <v>45720</v>
      </c>
    </row>
    <row r="2411" spans="1:12" x14ac:dyDescent="0.25">
      <c r="A2411">
        <v>2410</v>
      </c>
      <c r="B2411" t="s">
        <v>9988</v>
      </c>
      <c r="C2411" s="14" t="s">
        <v>11169</v>
      </c>
      <c r="D2411" t="s">
        <v>11170</v>
      </c>
      <c r="E2411">
        <v>0</v>
      </c>
      <c r="F2411">
        <f>SUMIFS('DAILY RECORDS'!$E$2:$E$19978,'DAILY RECORDS'!$B$2:$B$19978,C2411,'DAILY RECORDS'!$G$2:$G$19978,"INWARD")</f>
        <v>5</v>
      </c>
      <c r="G2411">
        <f>SUMIFS('DAILY RECORDS'!$E$2:$E$19978,'DAILY RECORDS'!$B$2:$B$19978,C2411,'DAILY RECORDS'!$G$2:$G$19978,"OUTWARD")</f>
        <v>4</v>
      </c>
      <c r="H2411">
        <f t="shared" si="37"/>
        <v>1</v>
      </c>
      <c r="I2411" t="s">
        <v>14</v>
      </c>
      <c r="J2411" t="s">
        <v>726</v>
      </c>
      <c r="K2411" t="s">
        <v>1017</v>
      </c>
      <c r="L2411" s="124">
        <v>45807</v>
      </c>
    </row>
    <row r="2412" spans="1:12" x14ac:dyDescent="0.25">
      <c r="A2412">
        <v>2411</v>
      </c>
      <c r="B2412" t="s">
        <v>9988</v>
      </c>
      <c r="C2412" s="14" t="s">
        <v>751</v>
      </c>
      <c r="D2412" t="s">
        <v>752</v>
      </c>
      <c r="E2412">
        <v>6</v>
      </c>
      <c r="F2412">
        <f>SUMIFS('DAILY RECORDS'!$E$2:$E$19978,'DAILY RECORDS'!$B$2:$B$19978,C2412,'DAILY RECORDS'!$G$2:$G$19978,"INWARD")</f>
        <v>22</v>
      </c>
      <c r="G2412">
        <f>SUMIFS('DAILY RECORDS'!$E$2:$E$19978,'DAILY RECORDS'!$B$2:$B$19978,C2412,'DAILY RECORDS'!$G$2:$G$19978,"OUTWARD")</f>
        <v>10</v>
      </c>
      <c r="H2412">
        <f t="shared" si="37"/>
        <v>18</v>
      </c>
      <c r="I2412" t="s">
        <v>14</v>
      </c>
      <c r="J2412" t="s">
        <v>726</v>
      </c>
      <c r="K2412" t="s">
        <v>753</v>
      </c>
      <c r="L2412" s="124">
        <v>45720</v>
      </c>
    </row>
    <row r="2413" spans="1:12" x14ac:dyDescent="0.25">
      <c r="A2413">
        <v>2412</v>
      </c>
      <c r="B2413" t="s">
        <v>9988</v>
      </c>
      <c r="C2413" s="14" t="s">
        <v>754</v>
      </c>
      <c r="D2413" t="s">
        <v>755</v>
      </c>
      <c r="E2413">
        <v>20</v>
      </c>
      <c r="F2413">
        <f>SUMIFS('DAILY RECORDS'!$E$2:$E$19978,'DAILY RECORDS'!$B$2:$B$19978,C2413,'DAILY RECORDS'!$G$2:$G$19978,"INWARD")</f>
        <v>0</v>
      </c>
      <c r="G2413">
        <f>SUMIFS('DAILY RECORDS'!$E$2:$E$19978,'DAILY RECORDS'!$B$2:$B$19978,C2413,'DAILY RECORDS'!$G$2:$G$19978,"OUTWARD")</f>
        <v>5</v>
      </c>
      <c r="H2413">
        <f t="shared" si="37"/>
        <v>15</v>
      </c>
      <c r="I2413" t="s">
        <v>14</v>
      </c>
      <c r="J2413" t="s">
        <v>726</v>
      </c>
      <c r="K2413" t="s">
        <v>756</v>
      </c>
      <c r="L2413" s="124">
        <v>45720</v>
      </c>
    </row>
    <row r="2414" spans="1:12" x14ac:dyDescent="0.25">
      <c r="A2414">
        <v>2413</v>
      </c>
      <c r="B2414" t="s">
        <v>9988</v>
      </c>
      <c r="C2414" s="14" t="s">
        <v>743</v>
      </c>
      <c r="D2414" t="s">
        <v>744</v>
      </c>
      <c r="E2414">
        <v>3</v>
      </c>
      <c r="F2414">
        <f>SUMIFS('DAILY RECORDS'!$E$2:$E$19978,'DAILY RECORDS'!$B$2:$B$19978,C2414,'DAILY RECORDS'!$G$2:$G$19978,"INWARD")</f>
        <v>0</v>
      </c>
      <c r="G2414">
        <f>SUMIFS('DAILY RECORDS'!$E$2:$E$19978,'DAILY RECORDS'!$B$2:$B$19978,C2414,'DAILY RECORDS'!$G$2:$G$19978,"OUTWARD")</f>
        <v>18</v>
      </c>
      <c r="H2414">
        <f t="shared" si="37"/>
        <v>-15</v>
      </c>
      <c r="I2414" t="s">
        <v>14</v>
      </c>
      <c r="J2414" t="s">
        <v>726</v>
      </c>
      <c r="K2414" t="s">
        <v>58</v>
      </c>
      <c r="L2414" s="124">
        <v>45720</v>
      </c>
    </row>
    <row r="2415" spans="1:12" x14ac:dyDescent="0.25">
      <c r="A2415">
        <v>2414</v>
      </c>
      <c r="B2415" t="s">
        <v>9988</v>
      </c>
      <c r="C2415" s="14" t="s">
        <v>745</v>
      </c>
      <c r="D2415" t="s">
        <v>746</v>
      </c>
      <c r="E2415">
        <v>3</v>
      </c>
      <c r="F2415">
        <f>SUMIFS('DAILY RECORDS'!$E$2:$E$19978,'DAILY RECORDS'!$B$2:$B$19978,C2415,'DAILY RECORDS'!$G$2:$G$19978,"INWARD")</f>
        <v>129</v>
      </c>
      <c r="G2415">
        <f>SUMIFS('DAILY RECORDS'!$E$2:$E$19978,'DAILY RECORDS'!$B$2:$B$19978,C2415,'DAILY RECORDS'!$G$2:$G$19978,"OUTWARD")</f>
        <v>58</v>
      </c>
      <c r="H2415">
        <f t="shared" si="37"/>
        <v>74</v>
      </c>
      <c r="I2415" t="s">
        <v>14</v>
      </c>
      <c r="J2415" t="s">
        <v>726</v>
      </c>
      <c r="K2415" t="s">
        <v>747</v>
      </c>
      <c r="L2415" s="124">
        <v>45720</v>
      </c>
    </row>
    <row r="2416" spans="1:12" x14ac:dyDescent="0.25">
      <c r="A2416">
        <v>2415</v>
      </c>
      <c r="B2416" t="s">
        <v>9988</v>
      </c>
      <c r="C2416" s="14" t="s">
        <v>748</v>
      </c>
      <c r="D2416" t="s">
        <v>749</v>
      </c>
      <c r="E2416">
        <v>22</v>
      </c>
      <c r="F2416">
        <f>SUMIFS('DAILY RECORDS'!$E$2:$E$19978,'DAILY RECORDS'!$B$2:$B$19978,C2416,'DAILY RECORDS'!$G$2:$G$19978,"INWARD")</f>
        <v>1</v>
      </c>
      <c r="G2416">
        <f>SUMIFS('DAILY RECORDS'!$E$2:$E$19978,'DAILY RECORDS'!$B$2:$B$19978,C2416,'DAILY RECORDS'!$G$2:$G$19978,"OUTWARD")</f>
        <v>0</v>
      </c>
      <c r="H2416">
        <f t="shared" si="37"/>
        <v>23</v>
      </c>
      <c r="I2416" t="s">
        <v>14</v>
      </c>
      <c r="J2416" t="s">
        <v>726</v>
      </c>
      <c r="K2416" t="s">
        <v>750</v>
      </c>
      <c r="L2416" s="124">
        <v>45720</v>
      </c>
    </row>
    <row r="2417" spans="1:12" x14ac:dyDescent="0.25">
      <c r="A2417">
        <v>2416</v>
      </c>
      <c r="B2417" t="s">
        <v>9988</v>
      </c>
      <c r="C2417" s="14" t="s">
        <v>734</v>
      </c>
      <c r="D2417" t="s">
        <v>735</v>
      </c>
      <c r="E2417">
        <v>12</v>
      </c>
      <c r="F2417">
        <f>SUMIFS('DAILY RECORDS'!$E$2:$E$19978,'DAILY RECORDS'!$B$2:$B$19978,C2417,'DAILY RECORDS'!$G$2:$G$19978,"INWARD")</f>
        <v>0</v>
      </c>
      <c r="G2417">
        <f>SUMIFS('DAILY RECORDS'!$E$2:$E$19978,'DAILY RECORDS'!$B$2:$B$19978,C2417,'DAILY RECORDS'!$G$2:$G$19978,"OUTWARD")</f>
        <v>20</v>
      </c>
      <c r="H2417">
        <f t="shared" si="37"/>
        <v>-8</v>
      </c>
      <c r="I2417" t="s">
        <v>14</v>
      </c>
      <c r="J2417" t="s">
        <v>726</v>
      </c>
      <c r="K2417" t="s">
        <v>736</v>
      </c>
      <c r="L2417" s="124">
        <v>45720</v>
      </c>
    </row>
    <row r="2418" spans="1:12" x14ac:dyDescent="0.25">
      <c r="A2418">
        <v>2417</v>
      </c>
      <c r="B2418" t="s">
        <v>9988</v>
      </c>
      <c r="C2418" s="14" t="s">
        <v>737</v>
      </c>
      <c r="D2418" t="s">
        <v>738</v>
      </c>
      <c r="E2418">
        <v>10</v>
      </c>
      <c r="F2418">
        <f>SUMIFS('DAILY RECORDS'!$E$2:$E$19978,'DAILY RECORDS'!$B$2:$B$19978,C2418,'DAILY RECORDS'!$G$2:$G$19978,"INWARD")</f>
        <v>35</v>
      </c>
      <c r="G2418">
        <f>SUMIFS('DAILY RECORDS'!$E$2:$E$19978,'DAILY RECORDS'!$B$2:$B$19978,C2418,'DAILY RECORDS'!$G$2:$G$19978,"OUTWARD")</f>
        <v>16</v>
      </c>
      <c r="H2418">
        <f t="shared" si="37"/>
        <v>29</v>
      </c>
      <c r="I2418" t="s">
        <v>14</v>
      </c>
      <c r="J2418" t="s">
        <v>726</v>
      </c>
      <c r="K2418" t="s">
        <v>739</v>
      </c>
      <c r="L2418" s="124">
        <v>45720</v>
      </c>
    </row>
    <row r="2419" spans="1:12" x14ac:dyDescent="0.25">
      <c r="A2419">
        <v>2418</v>
      </c>
      <c r="B2419" t="s">
        <v>9988</v>
      </c>
      <c r="C2419" s="14" t="s">
        <v>740</v>
      </c>
      <c r="D2419" t="s">
        <v>741</v>
      </c>
      <c r="E2419">
        <v>3</v>
      </c>
      <c r="F2419">
        <f>SUMIFS('DAILY RECORDS'!$E$2:$E$19978,'DAILY RECORDS'!$B$2:$B$19978,C2419,'DAILY RECORDS'!$G$2:$G$19978,"INWARD")</f>
        <v>52</v>
      </c>
      <c r="G2419">
        <f>SUMIFS('DAILY RECORDS'!$E$2:$E$19978,'DAILY RECORDS'!$B$2:$B$19978,C2419,'DAILY RECORDS'!$G$2:$G$19978,"OUTWARD")</f>
        <v>16</v>
      </c>
      <c r="H2419">
        <f t="shared" si="37"/>
        <v>39</v>
      </c>
      <c r="I2419" t="s">
        <v>14</v>
      </c>
      <c r="J2419" t="s">
        <v>726</v>
      </c>
      <c r="K2419" t="s">
        <v>742</v>
      </c>
      <c r="L2419" s="124">
        <v>45720</v>
      </c>
    </row>
    <row r="2420" spans="1:12" x14ac:dyDescent="0.25">
      <c r="A2420">
        <v>2419</v>
      </c>
      <c r="B2420" t="s">
        <v>9988</v>
      </c>
      <c r="C2420" s="14" t="s">
        <v>731</v>
      </c>
      <c r="D2420" t="s">
        <v>732</v>
      </c>
      <c r="E2420">
        <v>74</v>
      </c>
      <c r="F2420">
        <f>SUMIFS('DAILY RECORDS'!$E$2:$E$19978,'DAILY RECORDS'!$B$2:$B$19978,C2420,'DAILY RECORDS'!$G$2:$G$19978,"INWARD")</f>
        <v>100</v>
      </c>
      <c r="G2420">
        <f>SUMIFS('DAILY RECORDS'!$E$2:$E$19978,'DAILY RECORDS'!$B$2:$B$19978,C2420,'DAILY RECORDS'!$G$2:$G$19978,"OUTWARD")</f>
        <v>57</v>
      </c>
      <c r="H2420">
        <f t="shared" si="37"/>
        <v>117</v>
      </c>
      <c r="I2420" t="s">
        <v>14</v>
      </c>
      <c r="J2420" t="s">
        <v>726</v>
      </c>
      <c r="K2420" t="s">
        <v>730</v>
      </c>
      <c r="L2420" s="124">
        <v>45720</v>
      </c>
    </row>
    <row r="2421" spans="1:12" x14ac:dyDescent="0.25">
      <c r="A2421">
        <v>2420</v>
      </c>
      <c r="B2421" t="s">
        <v>9988</v>
      </c>
      <c r="C2421" s="14" t="s">
        <v>812</v>
      </c>
      <c r="D2421" t="s">
        <v>813</v>
      </c>
      <c r="E2421">
        <v>14</v>
      </c>
      <c r="F2421">
        <f>SUMIFS('DAILY RECORDS'!$E$2:$E$19978,'DAILY RECORDS'!$B$2:$B$19978,C2421,'DAILY RECORDS'!$G$2:$G$19978,"INWARD")</f>
        <v>22</v>
      </c>
      <c r="G2421">
        <f>SUMIFS('DAILY RECORDS'!$E$2:$E$19978,'DAILY RECORDS'!$B$2:$B$19978,C2421,'DAILY RECORDS'!$G$2:$G$19978,"OUTWARD")</f>
        <v>8</v>
      </c>
      <c r="H2421">
        <f t="shared" si="37"/>
        <v>28</v>
      </c>
      <c r="I2421" t="s">
        <v>14</v>
      </c>
      <c r="J2421" t="s">
        <v>726</v>
      </c>
      <c r="K2421" t="s">
        <v>253</v>
      </c>
      <c r="L2421" s="124">
        <v>45720</v>
      </c>
    </row>
    <row r="2422" spans="1:12" x14ac:dyDescent="0.25">
      <c r="A2422">
        <v>2421</v>
      </c>
      <c r="C2422" s="14" t="s">
        <v>8536</v>
      </c>
      <c r="D2422" t="s">
        <v>8536</v>
      </c>
      <c r="E2422">
        <v>2</v>
      </c>
      <c r="F2422">
        <f>SUMIFS('DAILY RECORDS'!$E$2:$E$19978,'DAILY RECORDS'!$B$2:$B$19978,C2422,'DAILY RECORDS'!$G$2:$G$19978,"INWARD")</f>
        <v>0</v>
      </c>
      <c r="G2422">
        <f>SUMIFS('DAILY RECORDS'!$E$2:$E$19978,'DAILY RECORDS'!$B$2:$B$19978,C2422,'DAILY RECORDS'!$G$2:$G$19978,"OUTWARD")</f>
        <v>0</v>
      </c>
      <c r="H2422">
        <f t="shared" si="37"/>
        <v>2</v>
      </c>
      <c r="I2422" t="s">
        <v>14</v>
      </c>
      <c r="J2422" t="s">
        <v>726</v>
      </c>
      <c r="K2422" t="s">
        <v>814</v>
      </c>
      <c r="L2422" s="124">
        <v>45720</v>
      </c>
    </row>
    <row r="2423" spans="1:12" x14ac:dyDescent="0.25">
      <c r="A2423">
        <v>2422</v>
      </c>
      <c r="B2423" t="s">
        <v>9988</v>
      </c>
      <c r="C2423" s="14" t="s">
        <v>807</v>
      </c>
      <c r="D2423" t="s">
        <v>808</v>
      </c>
      <c r="E2423">
        <v>27</v>
      </c>
      <c r="F2423">
        <f>SUMIFS('DAILY RECORDS'!$E$2:$E$19978,'DAILY RECORDS'!$B$2:$B$19978,C2423,'DAILY RECORDS'!$G$2:$G$19978,"INWARD")</f>
        <v>0</v>
      </c>
      <c r="G2423">
        <f>SUMIFS('DAILY RECORDS'!$E$2:$E$19978,'DAILY RECORDS'!$B$2:$B$19978,C2423,'DAILY RECORDS'!$G$2:$G$19978,"OUTWARD")</f>
        <v>0</v>
      </c>
      <c r="H2423">
        <f t="shared" si="37"/>
        <v>27</v>
      </c>
      <c r="I2423" t="s">
        <v>14</v>
      </c>
      <c r="J2423" t="s">
        <v>726</v>
      </c>
      <c r="K2423" t="s">
        <v>62</v>
      </c>
      <c r="L2423" s="124">
        <v>45720</v>
      </c>
    </row>
    <row r="2424" spans="1:12" x14ac:dyDescent="0.25">
      <c r="A2424">
        <v>2423</v>
      </c>
      <c r="B2424" t="s">
        <v>9988</v>
      </c>
      <c r="C2424" s="14" t="s">
        <v>8435</v>
      </c>
      <c r="D2424" t="s">
        <v>8538</v>
      </c>
      <c r="E2424">
        <v>3</v>
      </c>
      <c r="F2424">
        <f>SUMIFS('DAILY RECORDS'!$E$2:$E$19978,'DAILY RECORDS'!$B$2:$B$19978,C2424,'DAILY RECORDS'!$G$2:$G$19978,"INWARD")</f>
        <v>0</v>
      </c>
      <c r="G2424">
        <f>SUMIFS('DAILY RECORDS'!$E$2:$E$19978,'DAILY RECORDS'!$B$2:$B$19978,C2424,'DAILY RECORDS'!$G$2:$G$19978,"OUTWARD")</f>
        <v>1</v>
      </c>
      <c r="H2424">
        <f t="shared" si="37"/>
        <v>2</v>
      </c>
      <c r="I2424" t="s">
        <v>14</v>
      </c>
      <c r="J2424" t="s">
        <v>726</v>
      </c>
      <c r="K2424" t="s">
        <v>811</v>
      </c>
      <c r="L2424" s="124">
        <v>45720</v>
      </c>
    </row>
    <row r="2425" spans="1:12" x14ac:dyDescent="0.25">
      <c r="A2425">
        <v>2424</v>
      </c>
      <c r="B2425" t="s">
        <v>9988</v>
      </c>
      <c r="C2425" s="14" t="s">
        <v>8434</v>
      </c>
      <c r="D2425" t="s">
        <v>8537</v>
      </c>
      <c r="E2425">
        <v>3</v>
      </c>
      <c r="F2425">
        <f>SUMIFS('DAILY RECORDS'!$E$2:$E$19978,'DAILY RECORDS'!$B$2:$B$19978,C2425,'DAILY RECORDS'!$G$2:$G$19978,"INWARD")</f>
        <v>0</v>
      </c>
      <c r="G2425">
        <f>SUMIFS('DAILY RECORDS'!$E$2:$E$19978,'DAILY RECORDS'!$B$2:$B$19978,C2425,'DAILY RECORDS'!$G$2:$G$19978,"OUTWARD")</f>
        <v>1</v>
      </c>
      <c r="H2425">
        <f t="shared" si="37"/>
        <v>2</v>
      </c>
      <c r="I2425" t="s">
        <v>14</v>
      </c>
      <c r="J2425" t="s">
        <v>726</v>
      </c>
      <c r="K2425" t="s">
        <v>1067</v>
      </c>
      <c r="L2425" s="124">
        <v>45720</v>
      </c>
    </row>
    <row r="2426" spans="1:12" x14ac:dyDescent="0.25">
      <c r="A2426">
        <v>2425</v>
      </c>
      <c r="B2426" t="s">
        <v>9988</v>
      </c>
      <c r="C2426" s="14" t="s">
        <v>809</v>
      </c>
      <c r="D2426" t="s">
        <v>810</v>
      </c>
      <c r="E2426">
        <v>13</v>
      </c>
      <c r="F2426">
        <f>SUMIFS('DAILY RECORDS'!$E$2:$E$19978,'DAILY RECORDS'!$B$2:$B$19978,C2426,'DAILY RECORDS'!$G$2:$G$19978,"INWARD")</f>
        <v>0</v>
      </c>
      <c r="G2426">
        <f>SUMIFS('DAILY RECORDS'!$E$2:$E$19978,'DAILY RECORDS'!$B$2:$B$19978,C2426,'DAILY RECORDS'!$G$2:$G$19978,"OUTWARD")</f>
        <v>2</v>
      </c>
      <c r="H2426">
        <f t="shared" si="37"/>
        <v>11</v>
      </c>
      <c r="I2426" t="s">
        <v>14</v>
      </c>
      <c r="J2426" t="s">
        <v>726</v>
      </c>
      <c r="K2426" t="s">
        <v>9515</v>
      </c>
      <c r="L2426" s="124">
        <v>45720</v>
      </c>
    </row>
    <row r="2427" spans="1:12" x14ac:dyDescent="0.25">
      <c r="A2427">
        <v>2426</v>
      </c>
      <c r="B2427" t="s">
        <v>9988</v>
      </c>
      <c r="C2427" s="14" t="s">
        <v>800</v>
      </c>
      <c r="D2427" t="s">
        <v>801</v>
      </c>
      <c r="E2427">
        <v>1</v>
      </c>
      <c r="F2427">
        <f>SUMIFS('DAILY RECORDS'!$E$2:$E$19978,'DAILY RECORDS'!$B$2:$B$19978,C2427,'DAILY RECORDS'!$G$2:$G$19978,"INWARD")</f>
        <v>12</v>
      </c>
      <c r="G2427">
        <f>SUMIFS('DAILY RECORDS'!$E$2:$E$19978,'DAILY RECORDS'!$B$2:$B$19978,C2427,'DAILY RECORDS'!$G$2:$G$19978,"OUTWARD")</f>
        <v>2</v>
      </c>
      <c r="H2427">
        <f t="shared" si="37"/>
        <v>11</v>
      </c>
      <c r="I2427" t="s">
        <v>14</v>
      </c>
      <c r="J2427" t="s">
        <v>726</v>
      </c>
      <c r="K2427" t="s">
        <v>144</v>
      </c>
      <c r="L2427" s="124">
        <v>45720</v>
      </c>
    </row>
    <row r="2428" spans="1:12" x14ac:dyDescent="0.25">
      <c r="A2428">
        <v>2427</v>
      </c>
      <c r="B2428" t="s">
        <v>9988</v>
      </c>
      <c r="C2428" s="14" t="s">
        <v>804</v>
      </c>
      <c r="D2428" t="s">
        <v>805</v>
      </c>
      <c r="E2428">
        <v>1</v>
      </c>
      <c r="F2428">
        <f>SUMIFS('DAILY RECORDS'!$E$2:$E$19978,'DAILY RECORDS'!$B$2:$B$19978,C2428,'DAILY RECORDS'!$G$2:$G$19978,"INWARD")</f>
        <v>12</v>
      </c>
      <c r="G2428">
        <f>SUMIFS('DAILY RECORDS'!$E$2:$E$19978,'DAILY RECORDS'!$B$2:$B$19978,C2428,'DAILY RECORDS'!$G$2:$G$19978,"OUTWARD")</f>
        <v>2</v>
      </c>
      <c r="H2428">
        <f t="shared" si="37"/>
        <v>11</v>
      </c>
      <c r="I2428" t="s">
        <v>14</v>
      </c>
      <c r="J2428" t="s">
        <v>726</v>
      </c>
      <c r="K2428" t="s">
        <v>803</v>
      </c>
      <c r="L2428" s="124">
        <v>45720</v>
      </c>
    </row>
    <row r="2429" spans="1:12" x14ac:dyDescent="0.25">
      <c r="A2429">
        <v>2428</v>
      </c>
      <c r="B2429" t="s">
        <v>9988</v>
      </c>
      <c r="C2429" s="14" t="s">
        <v>795</v>
      </c>
      <c r="D2429" t="s">
        <v>796</v>
      </c>
      <c r="E2429">
        <v>49</v>
      </c>
      <c r="F2429">
        <f>SUMIFS('DAILY RECORDS'!$E$2:$E$19978,'DAILY RECORDS'!$B$2:$B$19978,C2429,'DAILY RECORDS'!$G$2:$G$19978,"INWARD")</f>
        <v>0</v>
      </c>
      <c r="G2429">
        <f>SUMIFS('DAILY RECORDS'!$E$2:$E$19978,'DAILY RECORDS'!$B$2:$B$19978,C2429,'DAILY RECORDS'!$G$2:$G$19978,"OUTWARD")</f>
        <v>0</v>
      </c>
      <c r="H2429">
        <f t="shared" si="37"/>
        <v>49</v>
      </c>
      <c r="I2429" t="s">
        <v>14</v>
      </c>
      <c r="J2429" t="s">
        <v>726</v>
      </c>
      <c r="K2429" t="s">
        <v>797</v>
      </c>
      <c r="L2429" s="124">
        <v>45720</v>
      </c>
    </row>
    <row r="2430" spans="1:12" x14ac:dyDescent="0.25">
      <c r="A2430">
        <v>2429</v>
      </c>
      <c r="B2430" t="s">
        <v>9988</v>
      </c>
      <c r="C2430" s="14" t="s">
        <v>835</v>
      </c>
      <c r="D2430" t="s">
        <v>836</v>
      </c>
      <c r="E2430">
        <v>20</v>
      </c>
      <c r="F2430">
        <f>SUMIFS('DAILY RECORDS'!$E$2:$E$19978,'DAILY RECORDS'!$B$2:$B$19978,C2430,'DAILY RECORDS'!$G$2:$G$19978,"INWARD")</f>
        <v>0</v>
      </c>
      <c r="G2430">
        <f>SUMIFS('DAILY RECORDS'!$E$2:$E$19978,'DAILY RECORDS'!$B$2:$B$19978,C2430,'DAILY RECORDS'!$G$2:$G$19978,"OUTWARD")</f>
        <v>0</v>
      </c>
      <c r="H2430">
        <f t="shared" si="37"/>
        <v>20</v>
      </c>
      <c r="I2430" t="s">
        <v>14</v>
      </c>
      <c r="J2430" t="s">
        <v>726</v>
      </c>
      <c r="K2430" t="s">
        <v>799</v>
      </c>
      <c r="L2430" s="124">
        <v>45720</v>
      </c>
    </row>
    <row r="2431" spans="1:12" x14ac:dyDescent="0.25">
      <c r="A2431">
        <v>2430</v>
      </c>
      <c r="B2431" t="s">
        <v>9988</v>
      </c>
      <c r="C2431" s="14" t="s">
        <v>3688</v>
      </c>
      <c r="D2431" t="s">
        <v>3689</v>
      </c>
      <c r="E2431">
        <v>71</v>
      </c>
      <c r="F2431">
        <f>SUMIFS('DAILY RECORDS'!$E$2:$E$19978,'DAILY RECORDS'!$B$2:$B$19978,C2431,'DAILY RECORDS'!$G$2:$G$19978,"INWARD")</f>
        <v>0</v>
      </c>
      <c r="G2431">
        <f>SUMIFS('DAILY RECORDS'!$E$2:$E$19978,'DAILY RECORDS'!$B$2:$B$19978,C2431,'DAILY RECORDS'!$G$2:$G$19978,"OUTWARD")</f>
        <v>29</v>
      </c>
      <c r="H2431">
        <f t="shared" si="37"/>
        <v>42</v>
      </c>
      <c r="I2431" t="s">
        <v>14</v>
      </c>
      <c r="J2431" t="s">
        <v>726</v>
      </c>
      <c r="K2431" t="s">
        <v>102</v>
      </c>
      <c r="L2431" s="124"/>
    </row>
    <row r="2432" spans="1:12" x14ac:dyDescent="0.25">
      <c r="A2432">
        <v>2431</v>
      </c>
      <c r="B2432" t="s">
        <v>9988</v>
      </c>
      <c r="C2432" s="14" t="s">
        <v>3686</v>
      </c>
      <c r="D2432" t="s">
        <v>3687</v>
      </c>
      <c r="E2432">
        <v>51</v>
      </c>
      <c r="F2432">
        <f>SUMIFS('DAILY RECORDS'!$E$2:$E$19978,'DAILY RECORDS'!$B$2:$B$19978,C2432,'DAILY RECORDS'!$G$2:$G$19978,"INWARD")</f>
        <v>0</v>
      </c>
      <c r="G2432">
        <f>SUMIFS('DAILY RECORDS'!$E$2:$E$19978,'DAILY RECORDS'!$B$2:$B$19978,C2432,'DAILY RECORDS'!$G$2:$G$19978,"OUTWARD")</f>
        <v>22</v>
      </c>
      <c r="H2432">
        <f t="shared" si="37"/>
        <v>29</v>
      </c>
      <c r="I2432" t="s">
        <v>14</v>
      </c>
      <c r="J2432" t="s">
        <v>726</v>
      </c>
      <c r="K2432" t="s">
        <v>99</v>
      </c>
      <c r="L2432" s="124"/>
    </row>
    <row r="2433" spans="1:12" x14ac:dyDescent="0.25">
      <c r="A2433">
        <v>2432</v>
      </c>
      <c r="C2433" s="14" t="s">
        <v>3690</v>
      </c>
      <c r="D2433" t="s">
        <v>3691</v>
      </c>
      <c r="E2433">
        <v>0</v>
      </c>
      <c r="F2433">
        <f>SUMIFS('DAILY RECORDS'!$E$2:$E$19978,'DAILY RECORDS'!$B$2:$B$19978,C2433,'DAILY RECORDS'!$G$2:$G$19978,"INWARD")</f>
        <v>0</v>
      </c>
      <c r="G2433">
        <f>SUMIFS('DAILY RECORDS'!$E$2:$E$19978,'DAILY RECORDS'!$B$2:$B$19978,C2433,'DAILY RECORDS'!$G$2:$G$19978,"OUTWARD")</f>
        <v>0</v>
      </c>
      <c r="H2433">
        <f t="shared" si="37"/>
        <v>0</v>
      </c>
      <c r="I2433" t="s">
        <v>14</v>
      </c>
      <c r="J2433" t="s">
        <v>726</v>
      </c>
      <c r="K2433" t="s">
        <v>1726</v>
      </c>
      <c r="L2433" s="124"/>
    </row>
    <row r="2434" spans="1:12" x14ac:dyDescent="0.25">
      <c r="A2434">
        <v>2433</v>
      </c>
      <c r="C2434" s="14" t="s">
        <v>3426</v>
      </c>
      <c r="D2434" t="s">
        <v>3427</v>
      </c>
      <c r="E2434">
        <v>0</v>
      </c>
      <c r="F2434">
        <f>SUMIFS('DAILY RECORDS'!$E$2:$E$19978,'DAILY RECORDS'!$B$2:$B$19978,C2434,'DAILY RECORDS'!$G$2:$G$19978,"INWARD")</f>
        <v>0</v>
      </c>
      <c r="G2434">
        <f>SUMIFS('DAILY RECORDS'!$E$2:$E$19978,'DAILY RECORDS'!$B$2:$B$19978,C2434,'DAILY RECORDS'!$G$2:$G$19978,"OUTWARD")</f>
        <v>0</v>
      </c>
      <c r="H2434">
        <f t="shared" si="37"/>
        <v>0</v>
      </c>
      <c r="I2434" t="s">
        <v>14</v>
      </c>
      <c r="J2434" t="s">
        <v>726</v>
      </c>
      <c r="K2434" t="s">
        <v>11408</v>
      </c>
      <c r="L2434" s="124"/>
    </row>
    <row r="2435" spans="1:12" x14ac:dyDescent="0.25">
      <c r="A2435">
        <v>2434</v>
      </c>
      <c r="B2435" t="s">
        <v>9988</v>
      </c>
      <c r="C2435" s="14" t="s">
        <v>779</v>
      </c>
      <c r="D2435" t="s">
        <v>780</v>
      </c>
      <c r="E2435">
        <v>14</v>
      </c>
      <c r="F2435">
        <f>SUMIFS('DAILY RECORDS'!$E$2:$E$19978,'DAILY RECORDS'!$B$2:$B$19978,C2435,'DAILY RECORDS'!$G$2:$G$19978,"INWARD")</f>
        <v>22</v>
      </c>
      <c r="G2435">
        <f>SUMIFS('DAILY RECORDS'!$E$2:$E$19978,'DAILY RECORDS'!$B$2:$B$19978,C2435,'DAILY RECORDS'!$G$2:$G$19978,"OUTWARD")</f>
        <v>6</v>
      </c>
      <c r="H2435">
        <f t="shared" ref="H2435:H2498" si="38">(E2435+F2435)-G2435</f>
        <v>30</v>
      </c>
      <c r="I2435" t="s">
        <v>14</v>
      </c>
      <c r="J2435" t="s">
        <v>726</v>
      </c>
      <c r="K2435" t="s">
        <v>65</v>
      </c>
      <c r="L2435" s="124">
        <v>45720</v>
      </c>
    </row>
    <row r="2436" spans="1:12" x14ac:dyDescent="0.25">
      <c r="A2436">
        <v>2435</v>
      </c>
      <c r="B2436" t="s">
        <v>9988</v>
      </c>
      <c r="C2436" s="14" t="s">
        <v>782</v>
      </c>
      <c r="D2436" t="s">
        <v>783</v>
      </c>
      <c r="E2436">
        <v>12</v>
      </c>
      <c r="F2436">
        <f>SUMIFS('DAILY RECORDS'!$E$2:$E$19978,'DAILY RECORDS'!$B$2:$B$19978,C2436,'DAILY RECORDS'!$G$2:$G$19978,"INWARD")</f>
        <v>12</v>
      </c>
      <c r="G2436">
        <f>SUMIFS('DAILY RECORDS'!$E$2:$E$19978,'DAILY RECORDS'!$B$2:$B$19978,C2436,'DAILY RECORDS'!$G$2:$G$19978,"OUTWARD")</f>
        <v>2</v>
      </c>
      <c r="H2436">
        <f t="shared" si="38"/>
        <v>22</v>
      </c>
      <c r="I2436" t="s">
        <v>14</v>
      </c>
      <c r="J2436" t="s">
        <v>726</v>
      </c>
      <c r="K2436" t="s">
        <v>92</v>
      </c>
      <c r="L2436" s="124">
        <v>45720</v>
      </c>
    </row>
    <row r="2437" spans="1:12" x14ac:dyDescent="0.25">
      <c r="A2437">
        <v>2436</v>
      </c>
      <c r="B2437" t="s">
        <v>9988</v>
      </c>
      <c r="C2437" s="14" t="s">
        <v>784</v>
      </c>
      <c r="D2437" t="s">
        <v>785</v>
      </c>
      <c r="E2437">
        <v>20</v>
      </c>
      <c r="F2437">
        <f>SUMIFS('DAILY RECORDS'!$E$2:$E$19978,'DAILY RECORDS'!$B$2:$B$19978,C2437,'DAILY RECORDS'!$G$2:$G$19978,"INWARD")</f>
        <v>18</v>
      </c>
      <c r="G2437">
        <f>SUMIFS('DAILY RECORDS'!$E$2:$E$19978,'DAILY RECORDS'!$B$2:$B$19978,C2437,'DAILY RECORDS'!$G$2:$G$19978,"OUTWARD")</f>
        <v>6</v>
      </c>
      <c r="H2437">
        <f t="shared" si="38"/>
        <v>32</v>
      </c>
      <c r="I2437" t="s">
        <v>14</v>
      </c>
      <c r="J2437" t="s">
        <v>726</v>
      </c>
      <c r="K2437" t="s">
        <v>786</v>
      </c>
      <c r="L2437" s="124">
        <v>45720</v>
      </c>
    </row>
    <row r="2438" spans="1:12" x14ac:dyDescent="0.25">
      <c r="A2438">
        <v>2437</v>
      </c>
      <c r="B2438" t="s">
        <v>9988</v>
      </c>
      <c r="C2438" s="14" t="s">
        <v>787</v>
      </c>
      <c r="D2438" t="s">
        <v>788</v>
      </c>
      <c r="E2438">
        <v>29</v>
      </c>
      <c r="F2438">
        <f>SUMIFS('DAILY RECORDS'!$E$2:$E$19978,'DAILY RECORDS'!$B$2:$B$19978,C2438,'DAILY RECORDS'!$G$2:$G$19978,"INWARD")</f>
        <v>0</v>
      </c>
      <c r="G2438">
        <f>SUMIFS('DAILY RECORDS'!$E$2:$E$19978,'DAILY RECORDS'!$B$2:$B$19978,C2438,'DAILY RECORDS'!$G$2:$G$19978,"OUTWARD")</f>
        <v>0</v>
      </c>
      <c r="H2438">
        <f t="shared" si="38"/>
        <v>29</v>
      </c>
      <c r="I2438" t="s">
        <v>14</v>
      </c>
      <c r="J2438" t="s">
        <v>726</v>
      </c>
      <c r="K2438" t="s">
        <v>77</v>
      </c>
      <c r="L2438" s="124">
        <v>45720</v>
      </c>
    </row>
    <row r="2439" spans="1:12" x14ac:dyDescent="0.25">
      <c r="A2439">
        <v>2438</v>
      </c>
      <c r="B2439" t="s">
        <v>9988</v>
      </c>
      <c r="C2439" s="14" t="s">
        <v>789</v>
      </c>
      <c r="D2439" t="s">
        <v>790</v>
      </c>
      <c r="E2439">
        <v>0</v>
      </c>
      <c r="F2439">
        <f>SUMIFS('DAILY RECORDS'!$E$2:$E$19978,'DAILY RECORDS'!$B$2:$B$19978,C2439,'DAILY RECORDS'!$G$2:$G$19978,"INWARD")</f>
        <v>0</v>
      </c>
      <c r="G2439">
        <f>SUMIFS('DAILY RECORDS'!$E$2:$E$19978,'DAILY RECORDS'!$B$2:$B$19978,C2439,'DAILY RECORDS'!$G$2:$G$19978,"OUTWARD")</f>
        <v>0</v>
      </c>
      <c r="H2439">
        <f t="shared" si="38"/>
        <v>0</v>
      </c>
      <c r="I2439" t="s">
        <v>14</v>
      </c>
      <c r="J2439" t="s">
        <v>726</v>
      </c>
      <c r="K2439" t="s">
        <v>791</v>
      </c>
      <c r="L2439" s="124">
        <v>45720</v>
      </c>
    </row>
    <row r="2440" spans="1:12" x14ac:dyDescent="0.25">
      <c r="A2440">
        <v>2439</v>
      </c>
      <c r="B2440" t="s">
        <v>9988</v>
      </c>
      <c r="C2440" s="14" t="s">
        <v>792</v>
      </c>
      <c r="D2440" t="s">
        <v>793</v>
      </c>
      <c r="E2440">
        <v>0</v>
      </c>
      <c r="F2440">
        <f>SUMIFS('DAILY RECORDS'!$E$2:$E$19978,'DAILY RECORDS'!$B$2:$B$19978,C2440,'DAILY RECORDS'!$G$2:$G$19978,"INWARD")</f>
        <v>0</v>
      </c>
      <c r="G2440">
        <f>SUMIFS('DAILY RECORDS'!$E$2:$E$19978,'DAILY RECORDS'!$B$2:$B$19978,C2440,'DAILY RECORDS'!$G$2:$G$19978,"OUTWARD")</f>
        <v>0</v>
      </c>
      <c r="H2440">
        <f t="shared" si="38"/>
        <v>0</v>
      </c>
      <c r="I2440" t="s">
        <v>14</v>
      </c>
      <c r="J2440" t="s">
        <v>726</v>
      </c>
      <c r="K2440" t="s">
        <v>794</v>
      </c>
      <c r="L2440" s="124">
        <v>45720</v>
      </c>
    </row>
    <row r="2441" spans="1:12" x14ac:dyDescent="0.25">
      <c r="A2441">
        <v>2440</v>
      </c>
      <c r="B2441" t="s">
        <v>9992</v>
      </c>
      <c r="C2441" s="14" t="s">
        <v>5303</v>
      </c>
      <c r="D2441" t="s">
        <v>5304</v>
      </c>
      <c r="E2441">
        <v>290</v>
      </c>
      <c r="F2441">
        <f>SUMIFS('DAILY RECORDS'!$E$2:$E$19978,'DAILY RECORDS'!$B$2:$B$19978,C2441,'DAILY RECORDS'!$G$2:$G$19978,"INWARD")</f>
        <v>0</v>
      </c>
      <c r="G2441">
        <f>SUMIFS('DAILY RECORDS'!$E$2:$E$19978,'DAILY RECORDS'!$B$2:$B$19978,C2441,'DAILY RECORDS'!$G$2:$G$19978,"OUTWARD")</f>
        <v>0</v>
      </c>
      <c r="H2441">
        <f t="shared" si="38"/>
        <v>290</v>
      </c>
      <c r="I2441" t="s">
        <v>14</v>
      </c>
      <c r="J2441" t="s">
        <v>8766</v>
      </c>
      <c r="K2441" t="s">
        <v>8769</v>
      </c>
      <c r="L2441" s="124">
        <v>45727</v>
      </c>
    </row>
    <row r="2442" spans="1:12" x14ac:dyDescent="0.25">
      <c r="A2442">
        <v>2441</v>
      </c>
      <c r="B2442" t="s">
        <v>9992</v>
      </c>
      <c r="C2442" s="14" t="s">
        <v>5291</v>
      </c>
      <c r="D2442" t="s">
        <v>5292</v>
      </c>
      <c r="E2442">
        <v>38</v>
      </c>
      <c r="F2442">
        <f>SUMIFS('DAILY RECORDS'!$E$2:$E$19978,'DAILY RECORDS'!$B$2:$B$19978,C2442,'DAILY RECORDS'!$G$2:$G$19978,"INWARD")</f>
        <v>600</v>
      </c>
      <c r="G2442">
        <f>SUMIFS('DAILY RECORDS'!$E$2:$E$19978,'DAILY RECORDS'!$B$2:$B$19978,C2442,'DAILY RECORDS'!$G$2:$G$19978,"OUTWARD")</f>
        <v>100</v>
      </c>
      <c r="H2442">
        <f t="shared" si="38"/>
        <v>538</v>
      </c>
      <c r="I2442" t="s">
        <v>14</v>
      </c>
      <c r="J2442" t="s">
        <v>8766</v>
      </c>
      <c r="K2442" t="s">
        <v>8768</v>
      </c>
      <c r="L2442" s="124">
        <v>45727</v>
      </c>
    </row>
    <row r="2443" spans="1:12" x14ac:dyDescent="0.25">
      <c r="A2443">
        <v>2442</v>
      </c>
      <c r="B2443" t="s">
        <v>9992</v>
      </c>
      <c r="C2443" s="14" t="s">
        <v>5299</v>
      </c>
      <c r="D2443" t="s">
        <v>5300</v>
      </c>
      <c r="E2443">
        <v>152</v>
      </c>
      <c r="F2443">
        <f>SUMIFS('DAILY RECORDS'!$E$2:$E$19978,'DAILY RECORDS'!$B$2:$B$19978,C2443,'DAILY RECORDS'!$G$2:$G$19978,"INWARD")</f>
        <v>0</v>
      </c>
      <c r="G2443">
        <f>SUMIFS('DAILY RECORDS'!$E$2:$E$19978,'DAILY RECORDS'!$B$2:$B$19978,C2443,'DAILY RECORDS'!$G$2:$G$19978,"OUTWARD")</f>
        <v>60</v>
      </c>
      <c r="H2443">
        <f t="shared" si="38"/>
        <v>92</v>
      </c>
      <c r="I2443" t="s">
        <v>14</v>
      </c>
      <c r="J2443" t="s">
        <v>8771</v>
      </c>
      <c r="K2443" t="s">
        <v>8401</v>
      </c>
      <c r="L2443" s="124">
        <v>45727</v>
      </c>
    </row>
    <row r="2444" spans="1:12" x14ac:dyDescent="0.25">
      <c r="A2444">
        <v>2443</v>
      </c>
      <c r="B2444" t="s">
        <v>9992</v>
      </c>
      <c r="C2444" s="14" t="s">
        <v>5327</v>
      </c>
      <c r="D2444" t="s">
        <v>5328</v>
      </c>
      <c r="E2444">
        <v>334</v>
      </c>
      <c r="F2444">
        <f>SUMIFS('DAILY RECORDS'!$E$2:$E$19978,'DAILY RECORDS'!$B$2:$B$19978,C2444,'DAILY RECORDS'!$G$2:$G$19978,"INWARD")</f>
        <v>0</v>
      </c>
      <c r="G2444">
        <f>SUMIFS('DAILY RECORDS'!$E$2:$E$19978,'DAILY RECORDS'!$B$2:$B$19978,C2444,'DAILY RECORDS'!$G$2:$G$19978,"OUTWARD")</f>
        <v>0</v>
      </c>
      <c r="H2444">
        <f t="shared" si="38"/>
        <v>334</v>
      </c>
      <c r="I2444" t="s">
        <v>25</v>
      </c>
      <c r="J2444" t="s">
        <v>8770</v>
      </c>
      <c r="K2444" t="s">
        <v>866</v>
      </c>
      <c r="L2444" s="124">
        <v>45727</v>
      </c>
    </row>
    <row r="2445" spans="1:12" x14ac:dyDescent="0.25">
      <c r="A2445">
        <v>2444</v>
      </c>
      <c r="B2445" t="s">
        <v>9992</v>
      </c>
      <c r="C2445" s="14" t="s">
        <v>5297</v>
      </c>
      <c r="D2445" t="s">
        <v>5298</v>
      </c>
      <c r="E2445">
        <v>18</v>
      </c>
      <c r="F2445">
        <f>SUMIFS('DAILY RECORDS'!$E$2:$E$19978,'DAILY RECORDS'!$B$2:$B$19978,C2445,'DAILY RECORDS'!$G$2:$G$19978,"INWARD")</f>
        <v>0</v>
      </c>
      <c r="G2445">
        <f>SUMIFS('DAILY RECORDS'!$E$2:$E$19978,'DAILY RECORDS'!$B$2:$B$19978,C2445,'DAILY RECORDS'!$G$2:$G$19978,"OUTWARD")</f>
        <v>0</v>
      </c>
      <c r="H2445">
        <f t="shared" si="38"/>
        <v>18</v>
      </c>
      <c r="I2445" t="s">
        <v>25</v>
      </c>
      <c r="J2445" t="s">
        <v>9503</v>
      </c>
      <c r="K2445" t="s">
        <v>8399</v>
      </c>
      <c r="L2445" s="124">
        <v>45727</v>
      </c>
    </row>
    <row r="2446" spans="1:12" x14ac:dyDescent="0.25">
      <c r="A2446">
        <v>2445</v>
      </c>
      <c r="B2446" t="s">
        <v>9988</v>
      </c>
      <c r="C2446" s="14" t="s">
        <v>2371</v>
      </c>
      <c r="D2446" t="s">
        <v>2442</v>
      </c>
      <c r="E2446">
        <v>55</v>
      </c>
      <c r="F2446">
        <f>SUMIFS('DAILY RECORDS'!$E$2:$E$19978,'DAILY RECORDS'!$B$2:$B$19978,C2446,'DAILY RECORDS'!$G$2:$G$19978,"INWARD")</f>
        <v>30</v>
      </c>
      <c r="G2446">
        <f>SUMIFS('DAILY RECORDS'!$E$2:$E$19978,'DAILY RECORDS'!$B$2:$B$19978,C2446,'DAILY RECORDS'!$G$2:$G$19978,"OUTWARD")</f>
        <v>21</v>
      </c>
      <c r="H2446">
        <f t="shared" si="38"/>
        <v>64</v>
      </c>
      <c r="I2446" t="s">
        <v>25</v>
      </c>
      <c r="J2446" t="s">
        <v>9511</v>
      </c>
      <c r="K2446" t="s">
        <v>9512</v>
      </c>
      <c r="L2446" s="124">
        <v>45733</v>
      </c>
    </row>
    <row r="2447" spans="1:12" x14ac:dyDescent="0.25">
      <c r="A2447">
        <v>2446</v>
      </c>
      <c r="B2447" t="s">
        <v>9988</v>
      </c>
      <c r="C2447" s="14" t="s">
        <v>2369</v>
      </c>
      <c r="D2447" t="s">
        <v>2441</v>
      </c>
      <c r="E2447">
        <v>407</v>
      </c>
      <c r="F2447">
        <f>SUMIFS('DAILY RECORDS'!$E$2:$E$19978,'DAILY RECORDS'!$B$2:$B$19978,C2447,'DAILY RECORDS'!$G$2:$G$19978,"INWARD")</f>
        <v>500</v>
      </c>
      <c r="G2447">
        <f>SUMIFS('DAILY RECORDS'!$E$2:$E$19978,'DAILY RECORDS'!$B$2:$B$19978,C2447,'DAILY RECORDS'!$G$2:$G$19978,"OUTWARD")</f>
        <v>423</v>
      </c>
      <c r="H2447">
        <f t="shared" si="38"/>
        <v>484</v>
      </c>
      <c r="I2447" t="s">
        <v>14</v>
      </c>
      <c r="J2447" t="s">
        <v>2370</v>
      </c>
      <c r="K2447" t="s">
        <v>45</v>
      </c>
      <c r="L2447" s="124">
        <v>45723</v>
      </c>
    </row>
    <row r="2448" spans="1:12" x14ac:dyDescent="0.25">
      <c r="A2448">
        <v>2447</v>
      </c>
      <c r="B2448" t="s">
        <v>9988</v>
      </c>
      <c r="C2448" s="14" t="s">
        <v>2372</v>
      </c>
      <c r="D2448" t="s">
        <v>2443</v>
      </c>
      <c r="E2448">
        <v>160</v>
      </c>
      <c r="F2448">
        <f>SUMIFS('DAILY RECORDS'!$E$2:$E$19978,'DAILY RECORDS'!$B$2:$B$19978,C2448,'DAILY RECORDS'!$G$2:$G$19978,"INWARD")</f>
        <v>40</v>
      </c>
      <c r="G2448">
        <f>SUMIFS('DAILY RECORDS'!$E$2:$E$19978,'DAILY RECORDS'!$B$2:$B$19978,C2448,'DAILY RECORDS'!$G$2:$G$19978,"OUTWARD")</f>
        <v>25</v>
      </c>
      <c r="H2448">
        <f t="shared" si="38"/>
        <v>175</v>
      </c>
      <c r="I2448" t="s">
        <v>14</v>
      </c>
      <c r="J2448" t="s">
        <v>2370</v>
      </c>
      <c r="K2448" t="s">
        <v>36</v>
      </c>
      <c r="L2448" s="124">
        <v>45723</v>
      </c>
    </row>
    <row r="2449" spans="1:12" x14ac:dyDescent="0.25">
      <c r="A2449">
        <v>2448</v>
      </c>
      <c r="B2449" t="s">
        <v>9988</v>
      </c>
      <c r="C2449" s="14" t="s">
        <v>2373</v>
      </c>
      <c r="D2449" t="s">
        <v>2444</v>
      </c>
      <c r="E2449">
        <v>96</v>
      </c>
      <c r="F2449">
        <f>SUMIFS('DAILY RECORDS'!$E$2:$E$19978,'DAILY RECORDS'!$B$2:$B$19978,C2449,'DAILY RECORDS'!$G$2:$G$19978,"INWARD")</f>
        <v>0</v>
      </c>
      <c r="G2449">
        <f>SUMIFS('DAILY RECORDS'!$E$2:$E$19978,'DAILY RECORDS'!$B$2:$B$19978,C2449,'DAILY RECORDS'!$G$2:$G$19978,"OUTWARD")</f>
        <v>7</v>
      </c>
      <c r="H2449">
        <f t="shared" si="38"/>
        <v>89</v>
      </c>
      <c r="I2449" t="s">
        <v>14</v>
      </c>
      <c r="J2449" t="s">
        <v>2370</v>
      </c>
      <c r="K2449" t="s">
        <v>16</v>
      </c>
      <c r="L2449" s="124">
        <v>45723</v>
      </c>
    </row>
    <row r="2450" spans="1:12" x14ac:dyDescent="0.25">
      <c r="A2450">
        <v>2449</v>
      </c>
      <c r="B2450" t="s">
        <v>9988</v>
      </c>
      <c r="C2450" s="14" t="s">
        <v>4741</v>
      </c>
      <c r="D2450" t="s">
        <v>4742</v>
      </c>
      <c r="E2450">
        <v>162</v>
      </c>
      <c r="F2450">
        <f>SUMIFS('DAILY RECORDS'!$E$2:$E$19978,'DAILY RECORDS'!$B$2:$B$19978,C2450,'DAILY RECORDS'!$G$2:$G$19978,"INWARD")</f>
        <v>0</v>
      </c>
      <c r="G2450">
        <f>SUMIFS('DAILY RECORDS'!$E$2:$E$19978,'DAILY RECORDS'!$B$2:$B$19978,C2450,'DAILY RECORDS'!$G$2:$G$19978,"OUTWARD")</f>
        <v>40</v>
      </c>
      <c r="H2450">
        <f t="shared" si="38"/>
        <v>122</v>
      </c>
      <c r="I2450" t="s">
        <v>14</v>
      </c>
      <c r="J2450" t="s">
        <v>2370</v>
      </c>
      <c r="K2450" t="s">
        <v>2386</v>
      </c>
      <c r="L2450" s="124"/>
    </row>
    <row r="2451" spans="1:12" x14ac:dyDescent="0.25">
      <c r="A2451">
        <v>2450</v>
      </c>
      <c r="B2451" t="s">
        <v>9988</v>
      </c>
      <c r="C2451" s="14" t="s">
        <v>2376</v>
      </c>
      <c r="D2451" t="s">
        <v>2446</v>
      </c>
      <c r="E2451">
        <v>41</v>
      </c>
      <c r="F2451">
        <f>SUMIFS('DAILY RECORDS'!$E$2:$E$19978,'DAILY RECORDS'!$B$2:$B$19978,C2451,'DAILY RECORDS'!$G$2:$G$19978,"INWARD")</f>
        <v>0</v>
      </c>
      <c r="G2451">
        <f>SUMIFS('DAILY RECORDS'!$E$2:$E$19978,'DAILY RECORDS'!$B$2:$B$19978,C2451,'DAILY RECORDS'!$G$2:$G$19978,"OUTWARD")</f>
        <v>0</v>
      </c>
      <c r="H2451">
        <f t="shared" si="38"/>
        <v>41</v>
      </c>
      <c r="I2451" t="s">
        <v>25</v>
      </c>
      <c r="J2451" t="s">
        <v>2370</v>
      </c>
      <c r="K2451" t="s">
        <v>35</v>
      </c>
      <c r="L2451" s="124">
        <v>45723</v>
      </c>
    </row>
    <row r="2452" spans="1:12" x14ac:dyDescent="0.25">
      <c r="A2452">
        <v>2451</v>
      </c>
      <c r="B2452" t="s">
        <v>9988</v>
      </c>
      <c r="C2452" s="14" t="s">
        <v>2375</v>
      </c>
      <c r="D2452" t="s">
        <v>10549</v>
      </c>
      <c r="E2452">
        <v>87</v>
      </c>
      <c r="F2452">
        <f>SUMIFS('DAILY RECORDS'!$E$2:$E$19978,'DAILY RECORDS'!$B$2:$B$19978,C2452,'DAILY RECORDS'!$G$2:$G$19978,"INWARD")</f>
        <v>0</v>
      </c>
      <c r="G2452">
        <f>SUMIFS('DAILY RECORDS'!$E$2:$E$19978,'DAILY RECORDS'!$B$2:$B$19978,C2452,'DAILY RECORDS'!$G$2:$G$19978,"OUTWARD")</f>
        <v>0</v>
      </c>
      <c r="H2452">
        <f t="shared" si="38"/>
        <v>87</v>
      </c>
      <c r="I2452" t="s">
        <v>25</v>
      </c>
      <c r="J2452" t="s">
        <v>2370</v>
      </c>
      <c r="K2452" t="s">
        <v>687</v>
      </c>
      <c r="L2452" s="124">
        <v>45723</v>
      </c>
    </row>
    <row r="2453" spans="1:12" x14ac:dyDescent="0.25">
      <c r="A2453">
        <v>2452</v>
      </c>
      <c r="B2453" t="s">
        <v>9988</v>
      </c>
      <c r="C2453" s="14" t="s">
        <v>2374</v>
      </c>
      <c r="D2453" t="s">
        <v>2445</v>
      </c>
      <c r="E2453">
        <v>222</v>
      </c>
      <c r="F2453">
        <f>SUMIFS('DAILY RECORDS'!$E$2:$E$19978,'DAILY RECORDS'!$B$2:$B$19978,C2453,'DAILY RECORDS'!$G$2:$G$19978,"INWARD")</f>
        <v>0</v>
      </c>
      <c r="G2453">
        <f>SUMIFS('DAILY RECORDS'!$E$2:$E$19978,'DAILY RECORDS'!$B$2:$B$19978,C2453,'DAILY RECORDS'!$G$2:$G$19978,"OUTWARD")</f>
        <v>0</v>
      </c>
      <c r="H2453">
        <f t="shared" si="38"/>
        <v>222</v>
      </c>
      <c r="I2453" t="s">
        <v>14</v>
      </c>
      <c r="J2453" t="s">
        <v>2370</v>
      </c>
      <c r="K2453" t="s">
        <v>727</v>
      </c>
      <c r="L2453" s="124">
        <v>45723</v>
      </c>
    </row>
    <row r="2454" spans="1:12" x14ac:dyDescent="0.25">
      <c r="A2454">
        <v>2453</v>
      </c>
      <c r="C2454" s="14" t="s">
        <v>2390</v>
      </c>
      <c r="D2454" t="s">
        <v>2390</v>
      </c>
      <c r="E2454">
        <v>1</v>
      </c>
      <c r="F2454">
        <f>SUMIFS('DAILY RECORDS'!$E$2:$E$19978,'DAILY RECORDS'!$B$2:$B$19978,C2454,'DAILY RECORDS'!$G$2:$G$19978,"INWARD")</f>
        <v>0</v>
      </c>
      <c r="G2454">
        <f>SUMIFS('DAILY RECORDS'!$E$2:$E$19978,'DAILY RECORDS'!$B$2:$B$19978,C2454,'DAILY RECORDS'!$G$2:$G$19978,"OUTWARD")</f>
        <v>0</v>
      </c>
      <c r="H2454">
        <f t="shared" si="38"/>
        <v>1</v>
      </c>
      <c r="I2454" t="s">
        <v>14</v>
      </c>
      <c r="J2454" t="s">
        <v>2381</v>
      </c>
      <c r="K2454" t="s">
        <v>16</v>
      </c>
      <c r="L2454" s="124">
        <v>45723</v>
      </c>
    </row>
    <row r="2455" spans="1:12" x14ac:dyDescent="0.25">
      <c r="A2455">
        <v>2454</v>
      </c>
      <c r="C2455" s="14">
        <v>906910050</v>
      </c>
      <c r="D2455" t="s">
        <v>2387</v>
      </c>
      <c r="E2455">
        <v>2</v>
      </c>
      <c r="F2455">
        <f>SUMIFS('DAILY RECORDS'!$E$2:$E$19978,'DAILY RECORDS'!$B$2:$B$19978,C2455,'DAILY RECORDS'!$G$2:$G$19978,"INWARD")</f>
        <v>0</v>
      </c>
      <c r="G2455">
        <f>SUMIFS('DAILY RECORDS'!$E$2:$E$19978,'DAILY RECORDS'!$B$2:$B$19978,C2455,'DAILY RECORDS'!$G$2:$G$19978,"OUTWARD")</f>
        <v>0</v>
      </c>
      <c r="H2455">
        <f t="shared" si="38"/>
        <v>2</v>
      </c>
      <c r="I2455" t="s">
        <v>14</v>
      </c>
      <c r="J2455" t="s">
        <v>2381</v>
      </c>
      <c r="K2455" t="s">
        <v>16</v>
      </c>
      <c r="L2455" s="124">
        <v>45723</v>
      </c>
    </row>
    <row r="2456" spans="1:12" x14ac:dyDescent="0.25">
      <c r="A2456">
        <v>2455</v>
      </c>
      <c r="C2456" s="14">
        <v>906912050</v>
      </c>
      <c r="D2456" t="s">
        <v>2388</v>
      </c>
      <c r="E2456">
        <v>20</v>
      </c>
      <c r="F2456">
        <f>SUMIFS('DAILY RECORDS'!$E$2:$E$19978,'DAILY RECORDS'!$B$2:$B$19978,C2456,'DAILY RECORDS'!$G$2:$G$19978,"INWARD")</f>
        <v>0</v>
      </c>
      <c r="G2456">
        <f>SUMIFS('DAILY RECORDS'!$E$2:$E$19978,'DAILY RECORDS'!$B$2:$B$19978,C2456,'DAILY RECORDS'!$G$2:$G$19978,"OUTWARD")</f>
        <v>2</v>
      </c>
      <c r="H2456">
        <f t="shared" si="38"/>
        <v>18</v>
      </c>
      <c r="I2456" t="s">
        <v>14</v>
      </c>
      <c r="J2456" t="s">
        <v>2381</v>
      </c>
      <c r="K2456" t="s">
        <v>16</v>
      </c>
      <c r="L2456" s="124">
        <v>45723</v>
      </c>
    </row>
    <row r="2457" spans="1:12" x14ac:dyDescent="0.25">
      <c r="A2457">
        <v>2456</v>
      </c>
      <c r="C2457" s="14">
        <v>165160022</v>
      </c>
      <c r="D2457" t="s">
        <v>2389</v>
      </c>
      <c r="E2457">
        <v>1</v>
      </c>
      <c r="F2457">
        <f>SUMIFS('DAILY RECORDS'!$E$2:$E$19978,'DAILY RECORDS'!$B$2:$B$19978,C2457,'DAILY RECORDS'!$G$2:$G$19978,"INWARD")</f>
        <v>0</v>
      </c>
      <c r="G2457">
        <f>SUMIFS('DAILY RECORDS'!$E$2:$E$19978,'DAILY RECORDS'!$B$2:$B$19978,C2457,'DAILY RECORDS'!$G$2:$G$19978,"OUTWARD")</f>
        <v>0</v>
      </c>
      <c r="H2457">
        <f t="shared" si="38"/>
        <v>1</v>
      </c>
      <c r="I2457" t="s">
        <v>14</v>
      </c>
      <c r="J2457" t="s">
        <v>2381</v>
      </c>
      <c r="K2457" t="s">
        <v>16</v>
      </c>
      <c r="L2457" s="124">
        <v>45723</v>
      </c>
    </row>
    <row r="2458" spans="1:12" x14ac:dyDescent="0.25">
      <c r="A2458">
        <v>2457</v>
      </c>
      <c r="B2458" t="s">
        <v>9988</v>
      </c>
      <c r="C2458" s="14" t="s">
        <v>2391</v>
      </c>
      <c r="D2458" t="s">
        <v>2453</v>
      </c>
      <c r="E2458">
        <v>202</v>
      </c>
      <c r="F2458">
        <f>SUMIFS('DAILY RECORDS'!$E$2:$E$19978,'DAILY RECORDS'!$B$2:$B$19978,C2458,'DAILY RECORDS'!$G$2:$G$19978,"INWARD")</f>
        <v>30</v>
      </c>
      <c r="G2458">
        <f>SUMIFS('DAILY RECORDS'!$E$2:$E$19978,'DAILY RECORDS'!$B$2:$B$19978,C2458,'DAILY RECORDS'!$G$2:$G$19978,"OUTWARD")</f>
        <v>10</v>
      </c>
      <c r="H2458">
        <f t="shared" si="38"/>
        <v>222</v>
      </c>
      <c r="I2458" t="s">
        <v>14</v>
      </c>
      <c r="J2458" t="s">
        <v>2381</v>
      </c>
      <c r="K2458" t="s">
        <v>26</v>
      </c>
      <c r="L2458" s="124">
        <v>45723</v>
      </c>
    </row>
    <row r="2459" spans="1:12" x14ac:dyDescent="0.25">
      <c r="A2459">
        <v>2458</v>
      </c>
      <c r="B2459" t="s">
        <v>9988</v>
      </c>
      <c r="C2459" s="14" t="s">
        <v>2395</v>
      </c>
      <c r="D2459" t="s">
        <v>2454</v>
      </c>
      <c r="E2459">
        <v>3</v>
      </c>
      <c r="F2459">
        <f>SUMIFS('DAILY RECORDS'!$E$2:$E$19978,'DAILY RECORDS'!$B$2:$B$19978,C2459,'DAILY RECORDS'!$G$2:$G$19978,"INWARD")</f>
        <v>0</v>
      </c>
      <c r="G2459">
        <f>SUMIFS('DAILY RECORDS'!$E$2:$E$19978,'DAILY RECORDS'!$B$2:$B$19978,C2459,'DAILY RECORDS'!$G$2:$G$19978,"OUTWARD")</f>
        <v>0</v>
      </c>
      <c r="H2459">
        <f t="shared" si="38"/>
        <v>3</v>
      </c>
      <c r="I2459" t="s">
        <v>25</v>
      </c>
      <c r="J2459" t="s">
        <v>2381</v>
      </c>
      <c r="K2459" t="s">
        <v>28</v>
      </c>
      <c r="L2459" s="124">
        <v>45723</v>
      </c>
    </row>
    <row r="2460" spans="1:12" x14ac:dyDescent="0.25">
      <c r="A2460">
        <v>2459</v>
      </c>
      <c r="B2460" t="s">
        <v>9988</v>
      </c>
      <c r="C2460" s="14" t="s">
        <v>2392</v>
      </c>
      <c r="D2460" t="s">
        <v>2455</v>
      </c>
      <c r="E2460">
        <v>37</v>
      </c>
      <c r="F2460">
        <f>SUMIFS('DAILY RECORDS'!$E$2:$E$19978,'DAILY RECORDS'!$B$2:$B$19978,C2460,'DAILY RECORDS'!$G$2:$G$19978,"INWARD")</f>
        <v>0</v>
      </c>
      <c r="G2460">
        <f>SUMIFS('DAILY RECORDS'!$E$2:$E$19978,'DAILY RECORDS'!$B$2:$B$19978,C2460,'DAILY RECORDS'!$G$2:$G$19978,"OUTWARD")</f>
        <v>40</v>
      </c>
      <c r="H2460">
        <f t="shared" si="38"/>
        <v>-3</v>
      </c>
      <c r="I2460" t="s">
        <v>14</v>
      </c>
      <c r="J2460" t="s">
        <v>2381</v>
      </c>
      <c r="K2460" t="s">
        <v>1176</v>
      </c>
      <c r="L2460" s="124">
        <v>45723</v>
      </c>
    </row>
    <row r="2461" spans="1:12" x14ac:dyDescent="0.25">
      <c r="A2461">
        <v>2460</v>
      </c>
      <c r="B2461" t="s">
        <v>9992</v>
      </c>
      <c r="C2461" s="14" t="s">
        <v>5301</v>
      </c>
      <c r="D2461" t="s">
        <v>5302</v>
      </c>
      <c r="E2461">
        <v>260</v>
      </c>
      <c r="F2461">
        <f>SUMIFS('DAILY RECORDS'!$E$2:$E$19978,'DAILY RECORDS'!$B$2:$B$19978,C2461,'DAILY RECORDS'!$G$2:$G$19978,"INWARD")</f>
        <v>0</v>
      </c>
      <c r="G2461">
        <f>SUMIFS('DAILY RECORDS'!$E$2:$E$19978,'DAILY RECORDS'!$B$2:$B$19978,C2461,'DAILY RECORDS'!$G$2:$G$19978,"OUTWARD")</f>
        <v>0</v>
      </c>
      <c r="H2461">
        <f t="shared" si="38"/>
        <v>260</v>
      </c>
      <c r="I2461" t="s">
        <v>14</v>
      </c>
      <c r="J2461" t="s">
        <v>2381</v>
      </c>
      <c r="K2461" t="s">
        <v>981</v>
      </c>
      <c r="L2461" s="124">
        <v>45735</v>
      </c>
    </row>
    <row r="2462" spans="1:12" x14ac:dyDescent="0.25">
      <c r="A2462">
        <v>2461</v>
      </c>
      <c r="B2462" t="s">
        <v>9992</v>
      </c>
      <c r="C2462" s="14" t="s">
        <v>8767</v>
      </c>
      <c r="D2462" t="s">
        <v>10501</v>
      </c>
      <c r="E2462">
        <v>270</v>
      </c>
      <c r="F2462">
        <f>SUMIFS('DAILY RECORDS'!$E$2:$E$19978,'DAILY RECORDS'!$B$2:$B$19978,C2462,'DAILY RECORDS'!$G$2:$G$19978,"INWARD")</f>
        <v>0</v>
      </c>
      <c r="G2462">
        <f>SUMIFS('DAILY RECORDS'!$E$2:$E$19978,'DAILY RECORDS'!$B$2:$B$19978,C2462,'DAILY RECORDS'!$G$2:$G$19978,"OUTWARD")</f>
        <v>0</v>
      </c>
      <c r="H2462">
        <f t="shared" si="38"/>
        <v>270</v>
      </c>
      <c r="I2462" t="s">
        <v>14</v>
      </c>
      <c r="J2462" t="s">
        <v>2381</v>
      </c>
      <c r="K2462" t="s">
        <v>2385</v>
      </c>
      <c r="L2462" s="124">
        <v>45735</v>
      </c>
    </row>
    <row r="2463" spans="1:12" x14ac:dyDescent="0.25">
      <c r="A2463">
        <v>2462</v>
      </c>
      <c r="B2463" t="s">
        <v>9988</v>
      </c>
      <c r="C2463" s="14" t="s">
        <v>4576</v>
      </c>
      <c r="D2463" t="s">
        <v>10548</v>
      </c>
      <c r="E2463">
        <v>144</v>
      </c>
      <c r="F2463">
        <f>SUMIFS('DAILY RECORDS'!$E$2:$E$19978,'DAILY RECORDS'!$B$2:$B$19978,C2463,'DAILY RECORDS'!$G$2:$G$19978,"INWARD")</f>
        <v>0</v>
      </c>
      <c r="G2463">
        <f>SUMIFS('DAILY RECORDS'!$E$2:$E$19978,'DAILY RECORDS'!$B$2:$B$19978,C2463,'DAILY RECORDS'!$G$2:$G$19978,"OUTWARD")</f>
        <v>0</v>
      </c>
      <c r="H2463">
        <f t="shared" si="38"/>
        <v>144</v>
      </c>
      <c r="I2463" t="s">
        <v>25</v>
      </c>
      <c r="J2463" t="s">
        <v>2381</v>
      </c>
      <c r="K2463" t="s">
        <v>35</v>
      </c>
      <c r="L2463" s="124">
        <v>45735</v>
      </c>
    </row>
    <row r="2464" spans="1:12" x14ac:dyDescent="0.25">
      <c r="A2464">
        <v>2463</v>
      </c>
      <c r="B2464" t="s">
        <v>9988</v>
      </c>
      <c r="C2464" s="14" t="s">
        <v>2393</v>
      </c>
      <c r="D2464" t="s">
        <v>2456</v>
      </c>
      <c r="E2464">
        <v>5</v>
      </c>
      <c r="F2464">
        <f>SUMIFS('DAILY RECORDS'!$E$2:$E$19978,'DAILY RECORDS'!$B$2:$B$19978,C2464,'DAILY RECORDS'!$G$2:$G$19978,"INWARD")</f>
        <v>0</v>
      </c>
      <c r="G2464">
        <f>SUMIFS('DAILY RECORDS'!$E$2:$E$19978,'DAILY RECORDS'!$B$2:$B$19978,C2464,'DAILY RECORDS'!$G$2:$G$19978,"OUTWARD")</f>
        <v>0</v>
      </c>
      <c r="H2464">
        <f t="shared" si="38"/>
        <v>5</v>
      </c>
      <c r="I2464" t="s">
        <v>14</v>
      </c>
      <c r="J2464" t="s">
        <v>2381</v>
      </c>
      <c r="K2464" t="s">
        <v>687</v>
      </c>
      <c r="L2464" s="124">
        <v>45723</v>
      </c>
    </row>
    <row r="2465" spans="1:12" x14ac:dyDescent="0.25">
      <c r="A2465">
        <v>2464</v>
      </c>
      <c r="B2465" t="s">
        <v>9988</v>
      </c>
      <c r="C2465" s="14" t="s">
        <v>2057</v>
      </c>
      <c r="D2465" t="s">
        <v>2058</v>
      </c>
      <c r="E2465">
        <v>257</v>
      </c>
      <c r="F2465">
        <f>SUMIFS('DAILY RECORDS'!$E$2:$E$19978,'DAILY RECORDS'!$B$2:$B$19978,C2465,'DAILY RECORDS'!$G$2:$G$19978,"INWARD")</f>
        <v>0</v>
      </c>
      <c r="G2465">
        <f>SUMIFS('DAILY RECORDS'!$E$2:$E$19978,'DAILY RECORDS'!$B$2:$B$19978,C2465,'DAILY RECORDS'!$G$2:$G$19978,"OUTWARD")</f>
        <v>30</v>
      </c>
      <c r="H2465">
        <f t="shared" si="38"/>
        <v>227</v>
      </c>
      <c r="I2465" t="s">
        <v>14</v>
      </c>
      <c r="J2465" t="s">
        <v>9021</v>
      </c>
      <c r="K2465" t="s">
        <v>9020</v>
      </c>
      <c r="L2465" s="124">
        <v>45723</v>
      </c>
    </row>
    <row r="2466" spans="1:12" x14ac:dyDescent="0.25">
      <c r="A2466">
        <v>2465</v>
      </c>
      <c r="B2466" t="s">
        <v>9988</v>
      </c>
      <c r="C2466" s="14" t="s">
        <v>2401</v>
      </c>
      <c r="D2466" t="s">
        <v>2460</v>
      </c>
      <c r="E2466">
        <v>643</v>
      </c>
      <c r="F2466">
        <f>SUMIFS('DAILY RECORDS'!$E$2:$E$19978,'DAILY RECORDS'!$B$2:$B$19978,C2466,'DAILY RECORDS'!$G$2:$G$19978,"INWARD")</f>
        <v>0</v>
      </c>
      <c r="G2466">
        <f>SUMIFS('DAILY RECORDS'!$E$2:$E$19978,'DAILY RECORDS'!$B$2:$B$19978,C2466,'DAILY RECORDS'!$G$2:$G$19978,"OUTWARD")</f>
        <v>5</v>
      </c>
      <c r="H2466">
        <f t="shared" si="38"/>
        <v>638</v>
      </c>
      <c r="I2466" t="s">
        <v>14</v>
      </c>
      <c r="J2466" t="s">
        <v>2399</v>
      </c>
      <c r="K2466" t="s">
        <v>45</v>
      </c>
      <c r="L2466" s="124">
        <v>45724</v>
      </c>
    </row>
    <row r="2467" spans="1:12" x14ac:dyDescent="0.25">
      <c r="A2467">
        <v>2466</v>
      </c>
      <c r="B2467" t="s">
        <v>9988</v>
      </c>
      <c r="C2467" s="14" t="s">
        <v>2398</v>
      </c>
      <c r="D2467" t="s">
        <v>2458</v>
      </c>
      <c r="E2467">
        <v>244</v>
      </c>
      <c r="F2467">
        <f>SUMIFS('DAILY RECORDS'!$E$2:$E$19978,'DAILY RECORDS'!$B$2:$B$19978,C2467,'DAILY RECORDS'!$G$2:$G$19978,"INWARD")</f>
        <v>0</v>
      </c>
      <c r="G2467">
        <f>SUMIFS('DAILY RECORDS'!$E$2:$E$19978,'DAILY RECORDS'!$B$2:$B$19978,C2467,'DAILY RECORDS'!$G$2:$G$19978,"OUTWARD")</f>
        <v>3</v>
      </c>
      <c r="H2467">
        <f t="shared" si="38"/>
        <v>241</v>
      </c>
      <c r="I2467" t="s">
        <v>14</v>
      </c>
      <c r="J2467" t="s">
        <v>2399</v>
      </c>
      <c r="K2467" t="s">
        <v>36</v>
      </c>
      <c r="L2467" s="124">
        <v>45724</v>
      </c>
    </row>
    <row r="2468" spans="1:12" x14ac:dyDescent="0.25">
      <c r="A2468">
        <v>2467</v>
      </c>
      <c r="B2468" t="s">
        <v>9988</v>
      </c>
      <c r="C2468" s="14" t="s">
        <v>2400</v>
      </c>
      <c r="D2468" t="s">
        <v>2459</v>
      </c>
      <c r="E2468">
        <v>239</v>
      </c>
      <c r="F2468">
        <f>SUMIFS('DAILY RECORDS'!$E$2:$E$19978,'DAILY RECORDS'!$B$2:$B$19978,C2468,'DAILY RECORDS'!$G$2:$G$19978,"INWARD")</f>
        <v>1</v>
      </c>
      <c r="G2468">
        <f>SUMIFS('DAILY RECORDS'!$E$2:$E$19978,'DAILY RECORDS'!$B$2:$B$19978,C2468,'DAILY RECORDS'!$G$2:$G$19978,"OUTWARD")</f>
        <v>0</v>
      </c>
      <c r="H2468">
        <f t="shared" si="38"/>
        <v>240</v>
      </c>
      <c r="I2468" t="s">
        <v>14</v>
      </c>
      <c r="J2468" t="s">
        <v>2399</v>
      </c>
      <c r="K2468" t="s">
        <v>36</v>
      </c>
      <c r="L2468" s="124">
        <v>45724</v>
      </c>
    </row>
    <row r="2469" spans="1:12" x14ac:dyDescent="0.25">
      <c r="A2469">
        <v>2468</v>
      </c>
      <c r="B2469" t="s">
        <v>9988</v>
      </c>
      <c r="C2469" s="14" t="s">
        <v>2404</v>
      </c>
      <c r="D2469" t="s">
        <v>2463</v>
      </c>
      <c r="E2469">
        <v>249</v>
      </c>
      <c r="F2469">
        <f>SUMIFS('DAILY RECORDS'!$E$2:$E$19978,'DAILY RECORDS'!$B$2:$B$19978,C2469,'DAILY RECORDS'!$G$2:$G$19978,"INWARD")</f>
        <v>0</v>
      </c>
      <c r="G2469">
        <f>SUMIFS('DAILY RECORDS'!$E$2:$E$19978,'DAILY RECORDS'!$B$2:$B$19978,C2469,'DAILY RECORDS'!$G$2:$G$19978,"OUTWARD")</f>
        <v>36</v>
      </c>
      <c r="H2469">
        <f t="shared" si="38"/>
        <v>213</v>
      </c>
      <c r="I2469" t="s">
        <v>14</v>
      </c>
      <c r="J2469" t="s">
        <v>2399</v>
      </c>
      <c r="K2469" t="s">
        <v>16</v>
      </c>
      <c r="L2469" s="124">
        <v>45724</v>
      </c>
    </row>
    <row r="2470" spans="1:12" x14ac:dyDescent="0.25">
      <c r="A2470">
        <v>2469</v>
      </c>
      <c r="B2470" t="s">
        <v>9988</v>
      </c>
      <c r="C2470" s="14" t="s">
        <v>2403</v>
      </c>
      <c r="D2470" t="s">
        <v>2462</v>
      </c>
      <c r="E2470">
        <v>58</v>
      </c>
      <c r="F2470">
        <f>SUMIFS('DAILY RECORDS'!$E$2:$E$19978,'DAILY RECORDS'!$B$2:$B$19978,C2470,'DAILY RECORDS'!$G$2:$G$19978,"INWARD")</f>
        <v>0</v>
      </c>
      <c r="G2470">
        <f>SUMIFS('DAILY RECORDS'!$E$2:$E$19978,'DAILY RECORDS'!$B$2:$B$19978,C2470,'DAILY RECORDS'!$G$2:$G$19978,"OUTWARD")</f>
        <v>0</v>
      </c>
      <c r="H2470">
        <f t="shared" si="38"/>
        <v>58</v>
      </c>
      <c r="I2470" t="s">
        <v>14</v>
      </c>
      <c r="J2470" t="s">
        <v>2399</v>
      </c>
      <c r="K2470" t="s">
        <v>26</v>
      </c>
      <c r="L2470" s="124">
        <v>45724</v>
      </c>
    </row>
    <row r="2471" spans="1:12" x14ac:dyDescent="0.25">
      <c r="A2471">
        <v>2470</v>
      </c>
      <c r="B2471" t="s">
        <v>9988</v>
      </c>
      <c r="C2471" s="14" t="s">
        <v>2402</v>
      </c>
      <c r="D2471" t="s">
        <v>2461</v>
      </c>
      <c r="E2471">
        <v>77</v>
      </c>
      <c r="F2471">
        <f>SUMIFS('DAILY RECORDS'!$E$2:$E$19978,'DAILY RECORDS'!$B$2:$B$19978,C2471,'DAILY RECORDS'!$G$2:$G$19978,"INWARD")</f>
        <v>0</v>
      </c>
      <c r="G2471">
        <f>SUMIFS('DAILY RECORDS'!$E$2:$E$19978,'DAILY RECORDS'!$B$2:$B$19978,C2471,'DAILY RECORDS'!$G$2:$G$19978,"OUTWARD")</f>
        <v>44</v>
      </c>
      <c r="H2471">
        <f t="shared" si="38"/>
        <v>33</v>
      </c>
      <c r="I2471" t="s">
        <v>14</v>
      </c>
      <c r="J2471" t="s">
        <v>2399</v>
      </c>
      <c r="K2471" t="s">
        <v>28</v>
      </c>
      <c r="L2471" s="124">
        <v>45724</v>
      </c>
    </row>
    <row r="2472" spans="1:12" x14ac:dyDescent="0.25">
      <c r="A2472">
        <v>2471</v>
      </c>
      <c r="B2472" t="s">
        <v>9988</v>
      </c>
      <c r="C2472" s="14" t="s">
        <v>2406</v>
      </c>
      <c r="D2472" t="s">
        <v>2464</v>
      </c>
      <c r="E2472">
        <v>99</v>
      </c>
      <c r="F2472">
        <f>SUMIFS('DAILY RECORDS'!$E$2:$E$19978,'DAILY RECORDS'!$B$2:$B$19978,C2472,'DAILY RECORDS'!$G$2:$G$19978,"INWARD")</f>
        <v>0</v>
      </c>
      <c r="G2472">
        <f>SUMIFS('DAILY RECORDS'!$E$2:$E$19978,'DAILY RECORDS'!$B$2:$B$19978,C2472,'DAILY RECORDS'!$G$2:$G$19978,"OUTWARD")</f>
        <v>0</v>
      </c>
      <c r="H2472">
        <f t="shared" si="38"/>
        <v>99</v>
      </c>
      <c r="I2472" t="s">
        <v>14</v>
      </c>
      <c r="J2472" t="s">
        <v>2399</v>
      </c>
      <c r="K2472" t="s">
        <v>692</v>
      </c>
      <c r="L2472" s="124">
        <v>45724</v>
      </c>
    </row>
    <row r="2473" spans="1:12" x14ac:dyDescent="0.25">
      <c r="A2473">
        <v>2472</v>
      </c>
      <c r="B2473" t="s">
        <v>9988</v>
      </c>
      <c r="C2473" s="14" t="s">
        <v>2407</v>
      </c>
      <c r="D2473" t="s">
        <v>2465</v>
      </c>
      <c r="E2473">
        <v>98</v>
      </c>
      <c r="F2473">
        <f>SUMIFS('DAILY RECORDS'!$E$2:$E$19978,'DAILY RECORDS'!$B$2:$B$19978,C2473,'DAILY RECORDS'!$G$2:$G$19978,"INWARD")</f>
        <v>0</v>
      </c>
      <c r="G2473">
        <f>SUMIFS('DAILY RECORDS'!$E$2:$E$19978,'DAILY RECORDS'!$B$2:$B$19978,C2473,'DAILY RECORDS'!$G$2:$G$19978,"OUTWARD")</f>
        <v>0</v>
      </c>
      <c r="H2473">
        <f t="shared" si="38"/>
        <v>98</v>
      </c>
      <c r="I2473" t="s">
        <v>14</v>
      </c>
      <c r="J2473" t="s">
        <v>2399</v>
      </c>
      <c r="K2473" t="s">
        <v>692</v>
      </c>
      <c r="L2473" s="124">
        <v>45724</v>
      </c>
    </row>
    <row r="2474" spans="1:12" x14ac:dyDescent="0.25">
      <c r="A2474">
        <v>2473</v>
      </c>
      <c r="B2474" t="s">
        <v>9988</v>
      </c>
      <c r="C2474" s="14" t="s">
        <v>2405</v>
      </c>
      <c r="D2474" t="s">
        <v>9518</v>
      </c>
      <c r="E2474">
        <v>657</v>
      </c>
      <c r="F2474">
        <f>SUMIFS('DAILY RECORDS'!$E$2:$E$19978,'DAILY RECORDS'!$B$2:$B$19978,C2474,'DAILY RECORDS'!$G$2:$G$19978,"INWARD")</f>
        <v>0</v>
      </c>
      <c r="G2474">
        <f>SUMIFS('DAILY RECORDS'!$E$2:$E$19978,'DAILY RECORDS'!$B$2:$B$19978,C2474,'DAILY RECORDS'!$G$2:$G$19978,"OUTWARD")</f>
        <v>6</v>
      </c>
      <c r="H2474">
        <f t="shared" si="38"/>
        <v>651</v>
      </c>
      <c r="I2474" t="s">
        <v>14</v>
      </c>
      <c r="J2474" t="s">
        <v>2399</v>
      </c>
      <c r="K2474" t="s">
        <v>978</v>
      </c>
      <c r="L2474" s="124">
        <v>45724</v>
      </c>
    </row>
    <row r="2475" spans="1:12" x14ac:dyDescent="0.25">
      <c r="A2475">
        <v>2474</v>
      </c>
      <c r="B2475" t="s">
        <v>9988</v>
      </c>
      <c r="C2475" s="14" t="s">
        <v>2555</v>
      </c>
      <c r="D2475" t="s">
        <v>2556</v>
      </c>
      <c r="E2475">
        <v>2065</v>
      </c>
      <c r="F2475">
        <f>SUMIFS('DAILY RECORDS'!$E$2:$E$19978,'DAILY RECORDS'!$B$2:$B$19978,C2475,'DAILY RECORDS'!$G$2:$G$19978,"INWARD")</f>
        <v>20</v>
      </c>
      <c r="G2475">
        <f>SUMIFS('DAILY RECORDS'!$E$2:$E$19978,'DAILY RECORDS'!$B$2:$B$19978,C2475,'DAILY RECORDS'!$G$2:$G$19978,"OUTWARD")</f>
        <v>1020</v>
      </c>
      <c r="H2475">
        <f t="shared" si="38"/>
        <v>1065</v>
      </c>
      <c r="I2475" t="s">
        <v>14</v>
      </c>
      <c r="J2475" t="s">
        <v>2399</v>
      </c>
      <c r="K2475" t="s">
        <v>687</v>
      </c>
      <c r="L2475" s="124">
        <v>45745</v>
      </c>
    </row>
    <row r="2476" spans="1:12" x14ac:dyDescent="0.25">
      <c r="A2476">
        <v>2475</v>
      </c>
      <c r="B2476" t="s">
        <v>9992</v>
      </c>
      <c r="C2476" s="14" t="s">
        <v>5311</v>
      </c>
      <c r="D2476" t="s">
        <v>5312</v>
      </c>
      <c r="E2476">
        <v>38</v>
      </c>
      <c r="F2476">
        <f>SUMIFS('DAILY RECORDS'!$E$2:$E$19978,'DAILY RECORDS'!$B$2:$B$19978,C2476,'DAILY RECORDS'!$G$2:$G$19978,"INWARD")</f>
        <v>0</v>
      </c>
      <c r="G2476">
        <f>SUMIFS('DAILY RECORDS'!$E$2:$E$19978,'DAILY RECORDS'!$B$2:$B$19978,C2476,'DAILY RECORDS'!$G$2:$G$19978,"OUTWARD")</f>
        <v>0</v>
      </c>
      <c r="H2476">
        <f t="shared" si="38"/>
        <v>38</v>
      </c>
      <c r="I2476" t="s">
        <v>14</v>
      </c>
      <c r="J2476" t="s">
        <v>8624</v>
      </c>
      <c r="L2476" s="124">
        <v>45735</v>
      </c>
    </row>
    <row r="2477" spans="1:12" x14ac:dyDescent="0.25">
      <c r="A2477">
        <v>2476</v>
      </c>
      <c r="B2477" t="s">
        <v>9992</v>
      </c>
      <c r="C2477" s="14" t="s">
        <v>5319</v>
      </c>
      <c r="D2477" t="s">
        <v>5320</v>
      </c>
      <c r="E2477">
        <v>114</v>
      </c>
      <c r="F2477">
        <f>SUMIFS('DAILY RECORDS'!$E$2:$E$19978,'DAILY RECORDS'!$B$2:$B$19978,C2477,'DAILY RECORDS'!$G$2:$G$19978,"INWARD")</f>
        <v>0</v>
      </c>
      <c r="G2477">
        <f>SUMIFS('DAILY RECORDS'!$E$2:$E$19978,'DAILY RECORDS'!$B$2:$B$19978,C2477,'DAILY RECORDS'!$G$2:$G$19978,"OUTWARD")</f>
        <v>50</v>
      </c>
      <c r="H2477">
        <f t="shared" si="38"/>
        <v>64</v>
      </c>
      <c r="I2477" t="s">
        <v>14</v>
      </c>
      <c r="J2477" t="s">
        <v>8624</v>
      </c>
      <c r="L2477" s="124">
        <v>45735</v>
      </c>
    </row>
    <row r="2478" spans="1:12" x14ac:dyDescent="0.25">
      <c r="A2478">
        <v>2477</v>
      </c>
      <c r="B2478" t="s">
        <v>9992</v>
      </c>
      <c r="C2478" s="14" t="s">
        <v>5321</v>
      </c>
      <c r="D2478" t="s">
        <v>5322</v>
      </c>
      <c r="E2478">
        <v>39</v>
      </c>
      <c r="F2478">
        <f>SUMIFS('DAILY RECORDS'!$E$2:$E$19978,'DAILY RECORDS'!$B$2:$B$19978,C2478,'DAILY RECORDS'!$G$2:$G$19978,"INWARD")</f>
        <v>0</v>
      </c>
      <c r="G2478">
        <f>SUMIFS('DAILY RECORDS'!$E$2:$E$19978,'DAILY RECORDS'!$B$2:$B$19978,C2478,'DAILY RECORDS'!$G$2:$G$19978,"OUTWARD")</f>
        <v>2</v>
      </c>
      <c r="H2478">
        <f t="shared" si="38"/>
        <v>37</v>
      </c>
      <c r="I2478" t="s">
        <v>14</v>
      </c>
      <c r="J2478" t="s">
        <v>8624</v>
      </c>
      <c r="L2478" s="124">
        <v>45735</v>
      </c>
    </row>
    <row r="2479" spans="1:12" x14ac:dyDescent="0.25">
      <c r="A2479">
        <v>2478</v>
      </c>
      <c r="C2479" s="14" t="s">
        <v>9656</v>
      </c>
      <c r="D2479" t="s">
        <v>9562</v>
      </c>
      <c r="E2479">
        <v>70</v>
      </c>
      <c r="F2479">
        <f>SUMIFS('DAILY RECORDS'!$E$2:$E$19978,'DAILY RECORDS'!$B$2:$B$19978,C2479,'DAILY RECORDS'!$G$2:$G$19978,"INWARD")</f>
        <v>50</v>
      </c>
      <c r="G2479">
        <f>SUMIFS('DAILY RECORDS'!$E$2:$E$19978,'DAILY RECORDS'!$B$2:$B$19978,C2479,'DAILY RECORDS'!$G$2:$G$19978,"OUTWARD")</f>
        <v>50</v>
      </c>
      <c r="H2479">
        <f t="shared" si="38"/>
        <v>70</v>
      </c>
      <c r="I2479" t="s">
        <v>14</v>
      </c>
      <c r="J2479" t="s">
        <v>9490</v>
      </c>
      <c r="K2479" t="s">
        <v>45</v>
      </c>
      <c r="L2479" s="124">
        <v>45744</v>
      </c>
    </row>
    <row r="2480" spans="1:12" x14ac:dyDescent="0.25">
      <c r="A2480">
        <v>2479</v>
      </c>
      <c r="C2480" s="14" t="s">
        <v>9655</v>
      </c>
      <c r="D2480" t="s">
        <v>4</v>
      </c>
      <c r="E2480">
        <v>80</v>
      </c>
      <c r="F2480">
        <f>SUMIFS('DAILY RECORDS'!$E$2:$E$19978,'DAILY RECORDS'!$B$2:$B$19978,C2480,'DAILY RECORDS'!$G$2:$G$19978,"INWARD")</f>
        <v>0</v>
      </c>
      <c r="G2480">
        <f>SUMIFS('DAILY RECORDS'!$E$2:$E$19978,'DAILY RECORDS'!$B$2:$B$19978,C2480,'DAILY RECORDS'!$G$2:$G$19978,"OUTWARD")</f>
        <v>0</v>
      </c>
      <c r="H2480">
        <f t="shared" si="38"/>
        <v>80</v>
      </c>
      <c r="I2480" t="s">
        <v>14</v>
      </c>
      <c r="J2480" t="s">
        <v>9490</v>
      </c>
      <c r="K2480" t="s">
        <v>48</v>
      </c>
      <c r="L2480" s="124">
        <v>45744</v>
      </c>
    </row>
    <row r="2481" spans="1:12" x14ac:dyDescent="0.25">
      <c r="A2481">
        <v>2480</v>
      </c>
      <c r="C2481" s="14" t="s">
        <v>9654</v>
      </c>
      <c r="D2481" t="s">
        <v>4</v>
      </c>
      <c r="E2481">
        <v>80</v>
      </c>
      <c r="F2481">
        <f>SUMIFS('DAILY RECORDS'!$E$2:$E$19978,'DAILY RECORDS'!$B$2:$B$19978,C2481,'DAILY RECORDS'!$G$2:$G$19978,"INWARD")</f>
        <v>0</v>
      </c>
      <c r="G2481">
        <f>SUMIFS('DAILY RECORDS'!$E$2:$E$19978,'DAILY RECORDS'!$B$2:$B$19978,C2481,'DAILY RECORDS'!$G$2:$G$19978,"OUTWARD")</f>
        <v>0</v>
      </c>
      <c r="H2481">
        <f t="shared" si="38"/>
        <v>80</v>
      </c>
      <c r="I2481" t="s">
        <v>14</v>
      </c>
      <c r="J2481" t="s">
        <v>9490</v>
      </c>
      <c r="K2481" t="s">
        <v>51</v>
      </c>
      <c r="L2481" s="124">
        <v>45744</v>
      </c>
    </row>
    <row r="2482" spans="1:12" x14ac:dyDescent="0.25">
      <c r="A2482">
        <v>2481</v>
      </c>
      <c r="C2482" s="14" t="s">
        <v>9653</v>
      </c>
      <c r="D2482" t="s">
        <v>4</v>
      </c>
      <c r="E2482">
        <v>80</v>
      </c>
      <c r="F2482">
        <f>SUMIFS('DAILY RECORDS'!$E$2:$E$19978,'DAILY RECORDS'!$B$2:$B$19978,C2482,'DAILY RECORDS'!$G$2:$G$19978,"INWARD")</f>
        <v>0</v>
      </c>
      <c r="G2482">
        <f>SUMIFS('DAILY RECORDS'!$E$2:$E$19978,'DAILY RECORDS'!$B$2:$B$19978,C2482,'DAILY RECORDS'!$G$2:$G$19978,"OUTWARD")</f>
        <v>0</v>
      </c>
      <c r="H2482">
        <f t="shared" si="38"/>
        <v>80</v>
      </c>
      <c r="I2482" t="s">
        <v>14</v>
      </c>
      <c r="J2482" t="s">
        <v>9490</v>
      </c>
      <c r="K2482" t="s">
        <v>823</v>
      </c>
      <c r="L2482" s="124">
        <v>45744</v>
      </c>
    </row>
    <row r="2483" spans="1:12" x14ac:dyDescent="0.25">
      <c r="A2483">
        <v>2482</v>
      </c>
      <c r="C2483" s="14" t="s">
        <v>9652</v>
      </c>
      <c r="D2483" t="s">
        <v>4</v>
      </c>
      <c r="E2483">
        <v>60</v>
      </c>
      <c r="F2483">
        <f>SUMIFS('DAILY RECORDS'!$E$2:$E$19978,'DAILY RECORDS'!$B$2:$B$19978,C2483,'DAILY RECORDS'!$G$2:$G$19978,"INWARD")</f>
        <v>0</v>
      </c>
      <c r="G2483">
        <f>SUMIFS('DAILY RECORDS'!$E$2:$E$19978,'DAILY RECORDS'!$B$2:$B$19978,C2483,'DAILY RECORDS'!$G$2:$G$19978,"OUTWARD")</f>
        <v>0</v>
      </c>
      <c r="H2483">
        <f t="shared" si="38"/>
        <v>60</v>
      </c>
      <c r="I2483" t="s">
        <v>14</v>
      </c>
      <c r="J2483" t="s">
        <v>9490</v>
      </c>
      <c r="K2483" t="s">
        <v>821</v>
      </c>
      <c r="L2483" s="124">
        <v>45744</v>
      </c>
    </row>
    <row r="2484" spans="1:12" x14ac:dyDescent="0.25">
      <c r="A2484">
        <v>2483</v>
      </c>
      <c r="B2484" t="s">
        <v>9666</v>
      </c>
      <c r="C2484" s="14" t="s">
        <v>9603</v>
      </c>
      <c r="D2484" t="s">
        <v>9651</v>
      </c>
      <c r="E2484">
        <v>80</v>
      </c>
      <c r="F2484">
        <f>SUMIFS('DAILY RECORDS'!$E$2:$E$19978,'DAILY RECORDS'!$B$2:$B$19978,C2484,'DAILY RECORDS'!$G$2:$G$19978,"INWARD")</f>
        <v>0</v>
      </c>
      <c r="G2484">
        <f>SUMIFS('DAILY RECORDS'!$E$2:$E$19978,'DAILY RECORDS'!$B$2:$B$19978,C2484,'DAILY RECORDS'!$G$2:$G$19978,"OUTWARD")</f>
        <v>0</v>
      </c>
      <c r="H2484">
        <f t="shared" si="38"/>
        <v>80</v>
      </c>
      <c r="I2484" t="s">
        <v>14</v>
      </c>
      <c r="J2484" t="s">
        <v>9490</v>
      </c>
      <c r="K2484" t="s">
        <v>36</v>
      </c>
      <c r="L2484" s="124">
        <v>45744</v>
      </c>
    </row>
    <row r="2485" spans="1:12" x14ac:dyDescent="0.25">
      <c r="A2485">
        <v>2484</v>
      </c>
      <c r="B2485" t="s">
        <v>9666</v>
      </c>
      <c r="C2485" s="14" t="s">
        <v>9538</v>
      </c>
      <c r="D2485" t="s">
        <v>9650</v>
      </c>
      <c r="E2485">
        <v>80</v>
      </c>
      <c r="F2485">
        <f>SUMIFS('DAILY RECORDS'!$E$2:$E$19978,'DAILY RECORDS'!$B$2:$B$19978,C2485,'DAILY RECORDS'!$G$2:$G$19978,"INWARD")</f>
        <v>0</v>
      </c>
      <c r="G2485">
        <f>SUMIFS('DAILY RECORDS'!$E$2:$E$19978,'DAILY RECORDS'!$B$2:$B$19978,C2485,'DAILY RECORDS'!$G$2:$G$19978,"OUTWARD")</f>
        <v>0</v>
      </c>
      <c r="H2485">
        <f t="shared" si="38"/>
        <v>80</v>
      </c>
      <c r="I2485" t="s">
        <v>14</v>
      </c>
      <c r="J2485" t="s">
        <v>9490</v>
      </c>
      <c r="K2485" t="s">
        <v>38</v>
      </c>
      <c r="L2485" s="124">
        <v>45744</v>
      </c>
    </row>
    <row r="2486" spans="1:12" x14ac:dyDescent="0.25">
      <c r="A2486">
        <v>2485</v>
      </c>
      <c r="B2486" t="s">
        <v>9666</v>
      </c>
      <c r="C2486" s="14" t="s">
        <v>9594</v>
      </c>
      <c r="D2486" t="s">
        <v>9649</v>
      </c>
      <c r="E2486">
        <v>60</v>
      </c>
      <c r="F2486">
        <f>SUMIFS('DAILY RECORDS'!$E$2:$E$19978,'DAILY RECORDS'!$B$2:$B$19978,C2486,'DAILY RECORDS'!$G$2:$G$19978,"INWARD")</f>
        <v>0</v>
      </c>
      <c r="G2486">
        <f>SUMIFS('DAILY RECORDS'!$E$2:$E$19978,'DAILY RECORDS'!$B$2:$B$19978,C2486,'DAILY RECORDS'!$G$2:$G$19978,"OUTWARD")</f>
        <v>0</v>
      </c>
      <c r="H2486">
        <f t="shared" si="38"/>
        <v>60</v>
      </c>
      <c r="I2486" t="s">
        <v>14</v>
      </c>
      <c r="J2486" t="s">
        <v>9490</v>
      </c>
      <c r="K2486" t="s">
        <v>40</v>
      </c>
      <c r="L2486" s="124">
        <v>45744</v>
      </c>
    </row>
    <row r="2487" spans="1:12" x14ac:dyDescent="0.25">
      <c r="A2487">
        <v>2486</v>
      </c>
      <c r="B2487" t="s">
        <v>9666</v>
      </c>
      <c r="C2487" s="14" t="s">
        <v>9543</v>
      </c>
      <c r="D2487" t="s">
        <v>9648</v>
      </c>
      <c r="E2487">
        <v>80</v>
      </c>
      <c r="F2487">
        <f>SUMIFS('DAILY RECORDS'!$E$2:$E$19978,'DAILY RECORDS'!$B$2:$B$19978,C2487,'DAILY RECORDS'!$G$2:$G$19978,"INWARD")</f>
        <v>0</v>
      </c>
      <c r="G2487">
        <f>SUMIFS('DAILY RECORDS'!$E$2:$E$19978,'DAILY RECORDS'!$B$2:$B$19978,C2487,'DAILY RECORDS'!$G$2:$G$19978,"OUTWARD")</f>
        <v>0</v>
      </c>
      <c r="H2487">
        <f t="shared" si="38"/>
        <v>80</v>
      </c>
      <c r="I2487" t="s">
        <v>14</v>
      </c>
      <c r="J2487" t="s">
        <v>9490</v>
      </c>
      <c r="K2487" t="s">
        <v>42</v>
      </c>
      <c r="L2487" s="124">
        <v>45744</v>
      </c>
    </row>
    <row r="2488" spans="1:12" x14ac:dyDescent="0.25">
      <c r="A2488">
        <v>2487</v>
      </c>
      <c r="B2488" t="s">
        <v>9666</v>
      </c>
      <c r="C2488" s="14" t="s">
        <v>9557</v>
      </c>
      <c r="D2488" t="s">
        <v>9647</v>
      </c>
      <c r="E2488">
        <v>80</v>
      </c>
      <c r="F2488">
        <f>SUMIFS('DAILY RECORDS'!$E$2:$E$19978,'DAILY RECORDS'!$B$2:$B$19978,C2488,'DAILY RECORDS'!$G$2:$G$19978,"INWARD")</f>
        <v>0</v>
      </c>
      <c r="G2488">
        <f>SUMIFS('DAILY RECORDS'!$E$2:$E$19978,'DAILY RECORDS'!$B$2:$B$19978,C2488,'DAILY RECORDS'!$G$2:$G$19978,"OUTWARD")</f>
        <v>10</v>
      </c>
      <c r="H2488">
        <f t="shared" si="38"/>
        <v>70</v>
      </c>
      <c r="I2488" t="s">
        <v>14</v>
      </c>
      <c r="J2488" t="s">
        <v>9490</v>
      </c>
      <c r="K2488" t="s">
        <v>827</v>
      </c>
      <c r="L2488" s="124">
        <v>45744</v>
      </c>
    </row>
    <row r="2489" spans="1:12" x14ac:dyDescent="0.25">
      <c r="A2489">
        <v>2488</v>
      </c>
      <c r="C2489" s="14" t="s">
        <v>9646</v>
      </c>
      <c r="D2489" t="s">
        <v>4</v>
      </c>
      <c r="E2489">
        <v>80</v>
      </c>
      <c r="F2489">
        <f>SUMIFS('DAILY RECORDS'!$E$2:$E$19978,'DAILY RECORDS'!$B$2:$B$19978,C2489,'DAILY RECORDS'!$G$2:$G$19978,"INWARD")</f>
        <v>0</v>
      </c>
      <c r="G2489">
        <f>SUMIFS('DAILY RECORDS'!$E$2:$E$19978,'DAILY RECORDS'!$B$2:$B$19978,C2489,'DAILY RECORDS'!$G$2:$G$19978,"OUTWARD")</f>
        <v>0</v>
      </c>
      <c r="H2489">
        <f t="shared" si="38"/>
        <v>80</v>
      </c>
      <c r="I2489" t="s">
        <v>14</v>
      </c>
      <c r="J2489" t="s">
        <v>9490</v>
      </c>
      <c r="K2489" t="s">
        <v>20</v>
      </c>
      <c r="L2489" s="124">
        <v>45744</v>
      </c>
    </row>
    <row r="2490" spans="1:12" x14ac:dyDescent="0.25">
      <c r="A2490">
        <v>2489</v>
      </c>
      <c r="C2490" s="14" t="s">
        <v>9645</v>
      </c>
      <c r="D2490" t="s">
        <v>4</v>
      </c>
      <c r="E2490">
        <v>80</v>
      </c>
      <c r="F2490">
        <f>SUMIFS('DAILY RECORDS'!$E$2:$E$19978,'DAILY RECORDS'!$B$2:$B$19978,C2490,'DAILY RECORDS'!$G$2:$G$19978,"INWARD")</f>
        <v>0</v>
      </c>
      <c r="G2490">
        <f>SUMIFS('DAILY RECORDS'!$E$2:$E$19978,'DAILY RECORDS'!$B$2:$B$19978,C2490,'DAILY RECORDS'!$G$2:$G$19978,"OUTWARD")</f>
        <v>0</v>
      </c>
      <c r="H2490">
        <f t="shared" si="38"/>
        <v>80</v>
      </c>
      <c r="I2490" t="s">
        <v>14</v>
      </c>
      <c r="J2490" t="s">
        <v>9490</v>
      </c>
      <c r="K2490" t="s">
        <v>30</v>
      </c>
      <c r="L2490" s="124">
        <v>45744</v>
      </c>
    </row>
    <row r="2491" spans="1:12" x14ac:dyDescent="0.25">
      <c r="A2491">
        <v>2490</v>
      </c>
      <c r="C2491" s="14" t="s">
        <v>9573</v>
      </c>
      <c r="D2491" t="s">
        <v>9573</v>
      </c>
      <c r="E2491">
        <v>80</v>
      </c>
      <c r="F2491">
        <f>SUMIFS('DAILY RECORDS'!$E$2:$E$19978,'DAILY RECORDS'!$B$2:$B$19978,C2491,'DAILY RECORDS'!$G$2:$G$19978,"INWARD")</f>
        <v>0</v>
      </c>
      <c r="G2491">
        <f>SUMIFS('DAILY RECORDS'!$E$2:$E$19978,'DAILY RECORDS'!$B$2:$B$19978,C2491,'DAILY RECORDS'!$G$2:$G$19978,"OUTWARD")</f>
        <v>0</v>
      </c>
      <c r="H2491">
        <f t="shared" si="38"/>
        <v>80</v>
      </c>
      <c r="I2491" t="s">
        <v>14</v>
      </c>
      <c r="J2491" t="s">
        <v>9490</v>
      </c>
      <c r="K2491" t="s">
        <v>32</v>
      </c>
      <c r="L2491" s="124">
        <v>45744</v>
      </c>
    </row>
    <row r="2492" spans="1:12" x14ac:dyDescent="0.25">
      <c r="A2492">
        <v>2491</v>
      </c>
      <c r="C2492" s="14" t="s">
        <v>9644</v>
      </c>
      <c r="D2492" t="s">
        <v>4</v>
      </c>
      <c r="E2492">
        <v>60</v>
      </c>
      <c r="F2492">
        <f>SUMIFS('DAILY RECORDS'!$E$2:$E$19978,'DAILY RECORDS'!$B$2:$B$19978,C2492,'DAILY RECORDS'!$G$2:$G$19978,"INWARD")</f>
        <v>0</v>
      </c>
      <c r="G2492">
        <f>SUMIFS('DAILY RECORDS'!$E$2:$E$19978,'DAILY RECORDS'!$B$2:$B$19978,C2492,'DAILY RECORDS'!$G$2:$G$19978,"OUTWARD")</f>
        <v>0</v>
      </c>
      <c r="H2492">
        <f t="shared" si="38"/>
        <v>60</v>
      </c>
      <c r="I2492" t="s">
        <v>14</v>
      </c>
      <c r="J2492" t="s">
        <v>9490</v>
      </c>
      <c r="K2492" t="s">
        <v>834</v>
      </c>
      <c r="L2492" s="124">
        <v>45744</v>
      </c>
    </row>
    <row r="2493" spans="1:12" x14ac:dyDescent="0.25">
      <c r="A2493">
        <v>2492</v>
      </c>
      <c r="B2493" t="s">
        <v>9666</v>
      </c>
      <c r="C2493" s="14" t="s">
        <v>9607</v>
      </c>
      <c r="D2493" t="s">
        <v>9643</v>
      </c>
      <c r="E2493">
        <v>30</v>
      </c>
      <c r="F2493">
        <f>SUMIFS('DAILY RECORDS'!$E$2:$E$19978,'DAILY RECORDS'!$B$2:$B$19978,C2493,'DAILY RECORDS'!$G$2:$G$19978,"INWARD")</f>
        <v>0</v>
      </c>
      <c r="G2493">
        <f>SUMIFS('DAILY RECORDS'!$E$2:$E$19978,'DAILY RECORDS'!$B$2:$B$19978,C2493,'DAILY RECORDS'!$G$2:$G$19978,"OUTWARD")</f>
        <v>0</v>
      </c>
      <c r="H2493">
        <f t="shared" si="38"/>
        <v>30</v>
      </c>
      <c r="I2493" t="s">
        <v>14</v>
      </c>
      <c r="J2493" t="s">
        <v>9490</v>
      </c>
      <c r="K2493" t="s">
        <v>8525</v>
      </c>
      <c r="L2493" s="124">
        <v>45744</v>
      </c>
    </row>
    <row r="2494" spans="1:12" x14ac:dyDescent="0.25">
      <c r="A2494">
        <v>2493</v>
      </c>
      <c r="B2494" t="s">
        <v>9666</v>
      </c>
      <c r="C2494" s="14" t="s">
        <v>9580</v>
      </c>
      <c r="D2494" t="s">
        <v>9642</v>
      </c>
      <c r="E2494">
        <v>60</v>
      </c>
      <c r="F2494">
        <f>SUMIFS('DAILY RECORDS'!$E$2:$E$19978,'DAILY RECORDS'!$B$2:$B$19978,C2494,'DAILY RECORDS'!$G$2:$G$19978,"INWARD")</f>
        <v>0</v>
      </c>
      <c r="G2494">
        <f>SUMIFS('DAILY RECORDS'!$E$2:$E$19978,'DAILY RECORDS'!$B$2:$B$19978,C2494,'DAILY RECORDS'!$G$2:$G$19978,"OUTWARD")</f>
        <v>0</v>
      </c>
      <c r="H2494">
        <f t="shared" si="38"/>
        <v>60</v>
      </c>
      <c r="I2494" t="s">
        <v>14</v>
      </c>
      <c r="J2494" t="s">
        <v>9490</v>
      </c>
      <c r="K2494" t="s">
        <v>23</v>
      </c>
      <c r="L2494" s="124">
        <v>45744</v>
      </c>
    </row>
    <row r="2495" spans="1:12" x14ac:dyDescent="0.25">
      <c r="A2495">
        <v>2494</v>
      </c>
      <c r="B2495" t="s">
        <v>9666</v>
      </c>
      <c r="C2495" s="14" t="s">
        <v>9574</v>
      </c>
      <c r="D2495" t="s">
        <v>9641</v>
      </c>
      <c r="E2495">
        <v>70</v>
      </c>
      <c r="F2495">
        <f>SUMIFS('DAILY RECORDS'!$E$2:$E$19978,'DAILY RECORDS'!$B$2:$B$19978,C2495,'DAILY RECORDS'!$G$2:$G$19978,"INWARD")</f>
        <v>0</v>
      </c>
      <c r="G2495">
        <f>SUMIFS('DAILY RECORDS'!$E$2:$E$19978,'DAILY RECORDS'!$B$2:$B$19978,C2495,'DAILY RECORDS'!$G$2:$G$19978,"OUTWARD")</f>
        <v>40</v>
      </c>
      <c r="H2495">
        <f t="shared" si="38"/>
        <v>30</v>
      </c>
      <c r="I2495" t="s">
        <v>14</v>
      </c>
      <c r="J2495" t="s">
        <v>9490</v>
      </c>
      <c r="K2495" t="s">
        <v>837</v>
      </c>
      <c r="L2495" s="124">
        <v>45744</v>
      </c>
    </row>
    <row r="2496" spans="1:12" x14ac:dyDescent="0.25">
      <c r="A2496">
        <v>2495</v>
      </c>
      <c r="B2496" t="s">
        <v>9666</v>
      </c>
      <c r="C2496" s="14" t="s">
        <v>9545</v>
      </c>
      <c r="D2496" t="s">
        <v>9640</v>
      </c>
      <c r="E2496">
        <v>80</v>
      </c>
      <c r="F2496">
        <f>SUMIFS('DAILY RECORDS'!$E$2:$E$19978,'DAILY RECORDS'!$B$2:$B$19978,C2496,'DAILY RECORDS'!$G$2:$G$19978,"INWARD")</f>
        <v>0</v>
      </c>
      <c r="G2496">
        <f>SUMIFS('DAILY RECORDS'!$E$2:$E$19978,'DAILY RECORDS'!$B$2:$B$19978,C2496,'DAILY RECORDS'!$G$2:$G$19978,"OUTWARD")</f>
        <v>0</v>
      </c>
      <c r="H2496">
        <f t="shared" si="38"/>
        <v>80</v>
      </c>
      <c r="I2496" t="s">
        <v>14</v>
      </c>
      <c r="J2496" t="s">
        <v>9490</v>
      </c>
      <c r="K2496" t="s">
        <v>840</v>
      </c>
      <c r="L2496" s="124">
        <v>45744</v>
      </c>
    </row>
    <row r="2497" spans="1:12" x14ac:dyDescent="0.25">
      <c r="A2497">
        <v>2496</v>
      </c>
      <c r="B2497" t="s">
        <v>9666</v>
      </c>
      <c r="C2497" s="14" t="s">
        <v>9593</v>
      </c>
      <c r="D2497" t="s">
        <v>9639</v>
      </c>
      <c r="E2497">
        <v>80</v>
      </c>
      <c r="F2497">
        <f>SUMIFS('DAILY RECORDS'!$E$2:$E$19978,'DAILY RECORDS'!$B$2:$B$19978,C2497,'DAILY RECORDS'!$G$2:$G$19978,"INWARD")</f>
        <v>0</v>
      </c>
      <c r="G2497">
        <f>SUMIFS('DAILY RECORDS'!$E$2:$E$19978,'DAILY RECORDS'!$B$2:$B$19978,C2497,'DAILY RECORDS'!$G$2:$G$19978,"OUTWARD")</f>
        <v>0</v>
      </c>
      <c r="H2497">
        <f t="shared" si="38"/>
        <v>80</v>
      </c>
      <c r="I2497" t="s">
        <v>14</v>
      </c>
      <c r="J2497" t="s">
        <v>9490</v>
      </c>
      <c r="K2497" t="s">
        <v>8403</v>
      </c>
      <c r="L2497" s="124">
        <v>45744</v>
      </c>
    </row>
    <row r="2498" spans="1:12" x14ac:dyDescent="0.25">
      <c r="A2498">
        <v>2497</v>
      </c>
      <c r="B2498" t="s">
        <v>9666</v>
      </c>
      <c r="C2498" s="14" t="s">
        <v>9610</v>
      </c>
      <c r="D2498" t="s">
        <v>9638</v>
      </c>
      <c r="E2498">
        <v>60</v>
      </c>
      <c r="F2498">
        <f>SUMIFS('DAILY RECORDS'!$E$2:$E$19978,'DAILY RECORDS'!$B$2:$B$19978,C2498,'DAILY RECORDS'!$G$2:$G$19978,"INWARD")</f>
        <v>0</v>
      </c>
      <c r="G2498">
        <f>SUMIFS('DAILY RECORDS'!$E$2:$E$19978,'DAILY RECORDS'!$B$2:$B$19978,C2498,'DAILY RECORDS'!$G$2:$G$19978,"OUTWARD")</f>
        <v>30</v>
      </c>
      <c r="H2498">
        <f t="shared" si="38"/>
        <v>30</v>
      </c>
      <c r="I2498" t="s">
        <v>14</v>
      </c>
      <c r="J2498" t="s">
        <v>9490</v>
      </c>
      <c r="K2498" t="s">
        <v>8404</v>
      </c>
      <c r="L2498" s="124">
        <v>45744</v>
      </c>
    </row>
    <row r="2499" spans="1:12" x14ac:dyDescent="0.25">
      <c r="A2499">
        <v>2498</v>
      </c>
      <c r="B2499" t="s">
        <v>9666</v>
      </c>
      <c r="C2499" s="14" t="s">
        <v>9541</v>
      </c>
      <c r="D2499" t="s">
        <v>9637</v>
      </c>
      <c r="E2499">
        <v>60</v>
      </c>
      <c r="F2499">
        <f>SUMIFS('DAILY RECORDS'!$E$2:$E$19978,'DAILY RECORDS'!$B$2:$B$19978,C2499,'DAILY RECORDS'!$G$2:$G$19978,"INWARD")</f>
        <v>0</v>
      </c>
      <c r="G2499">
        <f>SUMIFS('DAILY RECORDS'!$E$2:$E$19978,'DAILY RECORDS'!$B$2:$B$19978,C2499,'DAILY RECORDS'!$G$2:$G$19978,"OUTWARD")</f>
        <v>0</v>
      </c>
      <c r="H2499">
        <f t="shared" ref="H2499:H2562" si="39">(E2499+F2499)-G2499</f>
        <v>60</v>
      </c>
      <c r="I2499" t="s">
        <v>14</v>
      </c>
      <c r="J2499" t="s">
        <v>9490</v>
      </c>
      <c r="K2499" t="s">
        <v>864</v>
      </c>
      <c r="L2499" s="124">
        <v>45744</v>
      </c>
    </row>
    <row r="2500" spans="1:12" x14ac:dyDescent="0.25">
      <c r="A2500">
        <v>2499</v>
      </c>
      <c r="B2500" t="s">
        <v>9666</v>
      </c>
      <c r="C2500" s="14" t="s">
        <v>9571</v>
      </c>
      <c r="D2500" t="s">
        <v>9635</v>
      </c>
      <c r="E2500">
        <v>80</v>
      </c>
      <c r="F2500">
        <f>SUMIFS('DAILY RECORDS'!$E$2:$E$19978,'DAILY RECORDS'!$B$2:$B$19978,C2500,'DAILY RECORDS'!$G$2:$G$19978,"INWARD")</f>
        <v>0</v>
      </c>
      <c r="G2500">
        <f>SUMIFS('DAILY RECORDS'!$E$2:$E$19978,'DAILY RECORDS'!$B$2:$B$19978,C2500,'DAILY RECORDS'!$G$2:$G$19978,"OUTWARD")</f>
        <v>0</v>
      </c>
      <c r="H2500">
        <f t="shared" si="39"/>
        <v>80</v>
      </c>
      <c r="I2500" t="s">
        <v>14</v>
      </c>
      <c r="J2500" t="s">
        <v>9490</v>
      </c>
      <c r="K2500" t="s">
        <v>866</v>
      </c>
      <c r="L2500" s="124">
        <v>45744</v>
      </c>
    </row>
    <row r="2501" spans="1:12" x14ac:dyDescent="0.25">
      <c r="A2501">
        <v>2500</v>
      </c>
      <c r="B2501" t="s">
        <v>9666</v>
      </c>
      <c r="C2501" s="14" t="s">
        <v>9553</v>
      </c>
      <c r="D2501" t="s">
        <v>9636</v>
      </c>
      <c r="E2501">
        <v>80</v>
      </c>
      <c r="F2501">
        <f>SUMIFS('DAILY RECORDS'!$E$2:$E$19978,'DAILY RECORDS'!$B$2:$B$19978,C2501,'DAILY RECORDS'!$G$2:$G$19978,"INWARD")</f>
        <v>0</v>
      </c>
      <c r="G2501">
        <f>SUMIFS('DAILY RECORDS'!$E$2:$E$19978,'DAILY RECORDS'!$B$2:$B$19978,C2501,'DAILY RECORDS'!$G$2:$G$19978,"OUTWARD")</f>
        <v>0</v>
      </c>
      <c r="H2501">
        <f t="shared" si="39"/>
        <v>80</v>
      </c>
      <c r="I2501" t="s">
        <v>14</v>
      </c>
      <c r="J2501" t="s">
        <v>9490</v>
      </c>
      <c r="K2501" t="s">
        <v>885</v>
      </c>
      <c r="L2501" s="124">
        <v>45744</v>
      </c>
    </row>
    <row r="2502" spans="1:12" x14ac:dyDescent="0.25">
      <c r="A2502">
        <v>2501</v>
      </c>
      <c r="B2502" t="s">
        <v>9666</v>
      </c>
      <c r="C2502" s="14" t="s">
        <v>9589</v>
      </c>
      <c r="D2502" t="s">
        <v>9634</v>
      </c>
      <c r="E2502">
        <v>80</v>
      </c>
      <c r="F2502">
        <f>SUMIFS('DAILY RECORDS'!$E$2:$E$19978,'DAILY RECORDS'!$B$2:$B$19978,C2502,'DAILY RECORDS'!$G$2:$G$19978,"INWARD")</f>
        <v>0</v>
      </c>
      <c r="G2502">
        <f>SUMIFS('DAILY RECORDS'!$E$2:$E$19978,'DAILY RECORDS'!$B$2:$B$19978,C2502,'DAILY RECORDS'!$G$2:$G$19978,"OUTWARD")</f>
        <v>0</v>
      </c>
      <c r="H2502">
        <f t="shared" si="39"/>
        <v>80</v>
      </c>
      <c r="I2502" t="s">
        <v>14</v>
      </c>
      <c r="J2502" t="s">
        <v>9490</v>
      </c>
      <c r="K2502" t="s">
        <v>8401</v>
      </c>
      <c r="L2502" s="124">
        <v>45744</v>
      </c>
    </row>
    <row r="2503" spans="1:12" x14ac:dyDescent="0.25">
      <c r="A2503">
        <v>2502</v>
      </c>
      <c r="B2503" t="s">
        <v>9666</v>
      </c>
      <c r="C2503" s="14" t="s">
        <v>9550</v>
      </c>
      <c r="D2503" t="s">
        <v>9633</v>
      </c>
      <c r="E2503">
        <v>80</v>
      </c>
      <c r="F2503">
        <f>SUMIFS('DAILY RECORDS'!$E$2:$E$19978,'DAILY RECORDS'!$B$2:$B$19978,C2503,'DAILY RECORDS'!$G$2:$G$19978,"INWARD")</f>
        <v>0</v>
      </c>
      <c r="G2503">
        <f>SUMIFS('DAILY RECORDS'!$E$2:$E$19978,'DAILY RECORDS'!$B$2:$B$19978,C2503,'DAILY RECORDS'!$G$2:$G$19978,"OUTWARD")</f>
        <v>0</v>
      </c>
      <c r="H2503">
        <f t="shared" si="39"/>
        <v>80</v>
      </c>
      <c r="I2503" t="s">
        <v>14</v>
      </c>
      <c r="J2503" t="s">
        <v>9490</v>
      </c>
      <c r="K2503" t="s">
        <v>8402</v>
      </c>
      <c r="L2503" s="124">
        <v>45744</v>
      </c>
    </row>
    <row r="2504" spans="1:12" x14ac:dyDescent="0.25">
      <c r="A2504">
        <v>2503</v>
      </c>
      <c r="B2504" t="s">
        <v>9666</v>
      </c>
      <c r="C2504" s="14" t="s">
        <v>9611</v>
      </c>
      <c r="D2504" t="s">
        <v>9679</v>
      </c>
      <c r="E2504">
        <v>80</v>
      </c>
      <c r="F2504">
        <f>SUMIFS('DAILY RECORDS'!$E$2:$E$19978,'DAILY RECORDS'!$B$2:$B$19978,C2504,'DAILY RECORDS'!$G$2:$G$19978,"INWARD")</f>
        <v>0</v>
      </c>
      <c r="G2504">
        <f>SUMIFS('DAILY RECORDS'!$E$2:$E$19978,'DAILY RECORDS'!$B$2:$B$19978,C2504,'DAILY RECORDS'!$G$2:$G$19978,"OUTWARD")</f>
        <v>0</v>
      </c>
      <c r="H2504">
        <f t="shared" si="39"/>
        <v>80</v>
      </c>
      <c r="I2504" t="s">
        <v>14</v>
      </c>
      <c r="J2504" t="s">
        <v>9490</v>
      </c>
      <c r="K2504" t="s">
        <v>16</v>
      </c>
      <c r="L2504" s="124">
        <v>45744</v>
      </c>
    </row>
    <row r="2505" spans="1:12" x14ac:dyDescent="0.25">
      <c r="A2505">
        <v>2504</v>
      </c>
      <c r="B2505" t="s">
        <v>9666</v>
      </c>
      <c r="C2505" s="14" t="s">
        <v>9549</v>
      </c>
      <c r="D2505" t="s">
        <v>9678</v>
      </c>
      <c r="E2505">
        <v>80</v>
      </c>
      <c r="F2505">
        <f>SUMIFS('DAILY RECORDS'!$E$2:$E$19978,'DAILY RECORDS'!$B$2:$B$19978,C2505,'DAILY RECORDS'!$G$2:$G$19978,"INWARD")</f>
        <v>0</v>
      </c>
      <c r="G2505">
        <f>SUMIFS('DAILY RECORDS'!$E$2:$E$19978,'DAILY RECORDS'!$B$2:$B$19978,C2505,'DAILY RECORDS'!$G$2:$G$19978,"OUTWARD")</f>
        <v>20</v>
      </c>
      <c r="H2505">
        <f t="shared" si="39"/>
        <v>60</v>
      </c>
      <c r="I2505" t="s">
        <v>14</v>
      </c>
      <c r="J2505" t="s">
        <v>9490</v>
      </c>
      <c r="K2505" t="s">
        <v>19</v>
      </c>
      <c r="L2505" s="124">
        <v>45744</v>
      </c>
    </row>
    <row r="2506" spans="1:12" x14ac:dyDescent="0.25">
      <c r="A2506">
        <v>2505</v>
      </c>
      <c r="B2506" t="s">
        <v>9666</v>
      </c>
      <c r="C2506" s="14" t="s">
        <v>9613</v>
      </c>
      <c r="D2506" t="s">
        <v>9677</v>
      </c>
      <c r="E2506">
        <v>80</v>
      </c>
      <c r="F2506">
        <f>SUMIFS('DAILY RECORDS'!$E$2:$E$19978,'DAILY RECORDS'!$B$2:$B$19978,C2506,'DAILY RECORDS'!$G$2:$G$19978,"INWARD")</f>
        <v>0</v>
      </c>
      <c r="G2506">
        <f>SUMIFS('DAILY RECORDS'!$E$2:$E$19978,'DAILY RECORDS'!$B$2:$B$19978,C2506,'DAILY RECORDS'!$G$2:$G$19978,"OUTWARD")</f>
        <v>0</v>
      </c>
      <c r="H2506">
        <f t="shared" si="39"/>
        <v>80</v>
      </c>
      <c r="I2506" t="s">
        <v>14</v>
      </c>
      <c r="J2506" t="s">
        <v>9490</v>
      </c>
      <c r="K2506" t="s">
        <v>8390</v>
      </c>
      <c r="L2506" s="124">
        <v>45744</v>
      </c>
    </row>
    <row r="2507" spans="1:12" x14ac:dyDescent="0.25">
      <c r="A2507">
        <v>2506</v>
      </c>
      <c r="B2507" t="s">
        <v>9666</v>
      </c>
      <c r="C2507" s="14" t="s">
        <v>9598</v>
      </c>
      <c r="D2507" t="s">
        <v>9676</v>
      </c>
      <c r="E2507">
        <v>80</v>
      </c>
      <c r="F2507">
        <f>SUMIFS('DAILY RECORDS'!$E$2:$E$19978,'DAILY RECORDS'!$B$2:$B$19978,C2507,'DAILY RECORDS'!$G$2:$G$19978,"INWARD")</f>
        <v>0</v>
      </c>
      <c r="G2507">
        <f>SUMIFS('DAILY RECORDS'!$E$2:$E$19978,'DAILY RECORDS'!$B$2:$B$19978,C2507,'DAILY RECORDS'!$G$2:$G$19978,"OUTWARD")</f>
        <v>0</v>
      </c>
      <c r="H2507">
        <f t="shared" si="39"/>
        <v>80</v>
      </c>
      <c r="I2507" t="s">
        <v>14</v>
      </c>
      <c r="J2507" t="s">
        <v>9490</v>
      </c>
      <c r="K2507" t="s">
        <v>26</v>
      </c>
      <c r="L2507" s="124">
        <v>45744</v>
      </c>
    </row>
    <row r="2508" spans="1:12" x14ac:dyDescent="0.25">
      <c r="A2508">
        <v>2507</v>
      </c>
      <c r="B2508" t="s">
        <v>9666</v>
      </c>
      <c r="C2508" s="14" t="s">
        <v>9544</v>
      </c>
      <c r="D2508" t="s">
        <v>9675</v>
      </c>
      <c r="E2508">
        <v>110</v>
      </c>
      <c r="F2508">
        <f>SUMIFS('DAILY RECORDS'!$E$2:$E$19978,'DAILY RECORDS'!$B$2:$B$19978,C2508,'DAILY RECORDS'!$G$2:$G$19978,"INWARD")</f>
        <v>50</v>
      </c>
      <c r="G2508">
        <f>SUMIFS('DAILY RECORDS'!$E$2:$E$19978,'DAILY RECORDS'!$B$2:$B$19978,C2508,'DAILY RECORDS'!$G$2:$G$19978,"OUTWARD")</f>
        <v>50</v>
      </c>
      <c r="H2508">
        <f t="shared" si="39"/>
        <v>110</v>
      </c>
      <c r="I2508" t="s">
        <v>14</v>
      </c>
      <c r="J2508" t="s">
        <v>9490</v>
      </c>
      <c r="K2508" t="s">
        <v>28</v>
      </c>
      <c r="L2508" s="124">
        <v>45744</v>
      </c>
    </row>
    <row r="2509" spans="1:12" x14ac:dyDescent="0.25">
      <c r="A2509">
        <v>2508</v>
      </c>
      <c r="B2509" t="s">
        <v>9666</v>
      </c>
      <c r="C2509" s="14" t="s">
        <v>9576</v>
      </c>
      <c r="D2509" t="s">
        <v>9674</v>
      </c>
      <c r="E2509">
        <v>90</v>
      </c>
      <c r="F2509">
        <f>SUMIFS('DAILY RECORDS'!$E$2:$E$19978,'DAILY RECORDS'!$B$2:$B$19978,C2509,'DAILY RECORDS'!$G$2:$G$19978,"INWARD")</f>
        <v>0</v>
      </c>
      <c r="G2509">
        <f>SUMIFS('DAILY RECORDS'!$E$2:$E$19978,'DAILY RECORDS'!$B$2:$B$19978,C2509,'DAILY RECORDS'!$G$2:$G$19978,"OUTWARD")</f>
        <v>0</v>
      </c>
      <c r="H2509">
        <f t="shared" si="39"/>
        <v>90</v>
      </c>
      <c r="I2509" t="s">
        <v>14</v>
      </c>
      <c r="J2509" t="s">
        <v>9490</v>
      </c>
      <c r="K2509" t="s">
        <v>1176</v>
      </c>
      <c r="L2509" s="124">
        <v>45744</v>
      </c>
    </row>
    <row r="2510" spans="1:12" x14ac:dyDescent="0.25">
      <c r="A2510">
        <v>2509</v>
      </c>
      <c r="B2510" t="s">
        <v>9666</v>
      </c>
      <c r="C2510" s="14" t="s">
        <v>9596</v>
      </c>
      <c r="D2510" t="s">
        <v>9673</v>
      </c>
      <c r="E2510">
        <v>80</v>
      </c>
      <c r="F2510">
        <f>SUMIFS('DAILY RECORDS'!$E$2:$E$19978,'DAILY RECORDS'!$B$2:$B$19978,C2510,'DAILY RECORDS'!$G$2:$G$19978,"INWARD")</f>
        <v>0</v>
      </c>
      <c r="G2510">
        <f>SUMIFS('DAILY RECORDS'!$E$2:$E$19978,'DAILY RECORDS'!$B$2:$B$19978,C2510,'DAILY RECORDS'!$G$2:$G$19978,"OUTWARD")</f>
        <v>0</v>
      </c>
      <c r="H2510">
        <f t="shared" si="39"/>
        <v>80</v>
      </c>
      <c r="I2510" t="s">
        <v>14</v>
      </c>
      <c r="J2510" t="s">
        <v>9490</v>
      </c>
      <c r="K2510" t="s">
        <v>8524</v>
      </c>
      <c r="L2510" s="124">
        <v>45744</v>
      </c>
    </row>
    <row r="2511" spans="1:12" x14ac:dyDescent="0.25">
      <c r="A2511">
        <v>2510</v>
      </c>
      <c r="B2511" t="s">
        <v>9666</v>
      </c>
      <c r="C2511" s="14" t="s">
        <v>9597</v>
      </c>
      <c r="D2511" t="s">
        <v>9671</v>
      </c>
      <c r="E2511">
        <v>70</v>
      </c>
      <c r="F2511">
        <f>SUMIFS('DAILY RECORDS'!$E$2:$E$19978,'DAILY RECORDS'!$B$2:$B$19978,C2511,'DAILY RECORDS'!$G$2:$G$19978,"INWARD")</f>
        <v>0</v>
      </c>
      <c r="G2511">
        <f>SUMIFS('DAILY RECORDS'!$E$2:$E$19978,'DAILY RECORDS'!$B$2:$B$19978,C2511,'DAILY RECORDS'!$G$2:$G$19978,"OUTWARD")</f>
        <v>0</v>
      </c>
      <c r="H2511">
        <f t="shared" si="39"/>
        <v>70</v>
      </c>
      <c r="I2511" t="s">
        <v>14</v>
      </c>
      <c r="J2511" t="s">
        <v>9490</v>
      </c>
      <c r="K2511" t="s">
        <v>9672</v>
      </c>
      <c r="L2511" s="124">
        <v>45744</v>
      </c>
    </row>
    <row r="2512" spans="1:12" x14ac:dyDescent="0.25">
      <c r="A2512">
        <v>2511</v>
      </c>
      <c r="B2512" t="s">
        <v>9666</v>
      </c>
      <c r="C2512" s="14" t="s">
        <v>9583</v>
      </c>
      <c r="D2512" t="s">
        <v>9670</v>
      </c>
      <c r="E2512">
        <v>80</v>
      </c>
      <c r="F2512">
        <f>SUMIFS('DAILY RECORDS'!$E$2:$E$19978,'DAILY RECORDS'!$B$2:$B$19978,C2512,'DAILY RECORDS'!$G$2:$G$19978,"INWARD")</f>
        <v>0</v>
      </c>
      <c r="G2512">
        <f>SUMIFS('DAILY RECORDS'!$E$2:$E$19978,'DAILY RECORDS'!$B$2:$B$19978,C2512,'DAILY RECORDS'!$G$2:$G$19978,"OUTWARD")</f>
        <v>0</v>
      </c>
      <c r="H2512">
        <f t="shared" si="39"/>
        <v>80</v>
      </c>
      <c r="I2512" t="s">
        <v>14</v>
      </c>
      <c r="J2512" t="s">
        <v>9490</v>
      </c>
      <c r="K2512" t="s">
        <v>695</v>
      </c>
      <c r="L2512" s="124">
        <v>45744</v>
      </c>
    </row>
    <row r="2513" spans="1:12" x14ac:dyDescent="0.25">
      <c r="A2513">
        <v>2512</v>
      </c>
      <c r="C2513" s="14" t="s">
        <v>9669</v>
      </c>
      <c r="D2513" t="s">
        <v>4</v>
      </c>
      <c r="E2513">
        <v>80</v>
      </c>
      <c r="F2513">
        <f>SUMIFS('DAILY RECORDS'!$E$2:$E$19978,'DAILY RECORDS'!$B$2:$B$19978,C2513,'DAILY RECORDS'!$G$2:$G$19978,"INWARD")</f>
        <v>0</v>
      </c>
      <c r="G2513">
        <f>SUMIFS('DAILY RECORDS'!$E$2:$E$19978,'DAILY RECORDS'!$B$2:$B$19978,C2513,'DAILY RECORDS'!$G$2:$G$19978,"OUTWARD")</f>
        <v>0</v>
      </c>
      <c r="H2513">
        <f t="shared" si="39"/>
        <v>80</v>
      </c>
      <c r="I2513" t="s">
        <v>14</v>
      </c>
      <c r="J2513" t="s">
        <v>9490</v>
      </c>
      <c r="K2513" t="s">
        <v>770</v>
      </c>
      <c r="L2513" s="124">
        <v>45744</v>
      </c>
    </row>
    <row r="2514" spans="1:12" x14ac:dyDescent="0.25">
      <c r="A2514">
        <v>2513</v>
      </c>
      <c r="B2514" t="s">
        <v>9666</v>
      </c>
      <c r="C2514" s="14" t="s">
        <v>9546</v>
      </c>
      <c r="D2514" t="s">
        <v>9668</v>
      </c>
      <c r="E2514">
        <v>70</v>
      </c>
      <c r="F2514">
        <f>SUMIFS('DAILY RECORDS'!$E$2:$E$19978,'DAILY RECORDS'!$B$2:$B$19978,C2514,'DAILY RECORDS'!$G$2:$G$19978,"INWARD")</f>
        <v>0</v>
      </c>
      <c r="G2514">
        <f>SUMIFS('DAILY RECORDS'!$E$2:$E$19978,'DAILY RECORDS'!$B$2:$B$19978,C2514,'DAILY RECORDS'!$G$2:$G$19978,"OUTWARD")</f>
        <v>0</v>
      </c>
      <c r="H2514">
        <f t="shared" si="39"/>
        <v>70</v>
      </c>
      <c r="I2514" t="s">
        <v>14</v>
      </c>
      <c r="J2514" t="s">
        <v>9490</v>
      </c>
      <c r="K2514" t="s">
        <v>891</v>
      </c>
      <c r="L2514" s="124">
        <v>45744</v>
      </c>
    </row>
    <row r="2515" spans="1:12" x14ac:dyDescent="0.25">
      <c r="A2515">
        <v>2514</v>
      </c>
      <c r="B2515" t="s">
        <v>9666</v>
      </c>
      <c r="C2515" s="14" t="s">
        <v>9591</v>
      </c>
      <c r="D2515" t="s">
        <v>9667</v>
      </c>
      <c r="E2515">
        <v>70</v>
      </c>
      <c r="F2515">
        <f>SUMIFS('DAILY RECORDS'!$E$2:$E$19978,'DAILY RECORDS'!$B$2:$B$19978,C2515,'DAILY RECORDS'!$G$2:$G$19978,"INWARD")</f>
        <v>0</v>
      </c>
      <c r="G2515">
        <f>SUMIFS('DAILY RECORDS'!$E$2:$E$19978,'DAILY RECORDS'!$B$2:$B$19978,C2515,'DAILY RECORDS'!$G$2:$G$19978,"OUTWARD")</f>
        <v>0</v>
      </c>
      <c r="H2515">
        <f t="shared" si="39"/>
        <v>70</v>
      </c>
      <c r="I2515" t="s">
        <v>14</v>
      </c>
      <c r="J2515" t="s">
        <v>9490</v>
      </c>
      <c r="K2515" t="s">
        <v>894</v>
      </c>
      <c r="L2515" s="124">
        <v>45744</v>
      </c>
    </row>
    <row r="2516" spans="1:12" x14ac:dyDescent="0.25">
      <c r="A2516">
        <v>2515</v>
      </c>
      <c r="B2516" t="s">
        <v>9666</v>
      </c>
      <c r="C2516" s="14" t="s">
        <v>9568</v>
      </c>
      <c r="D2516" t="s">
        <v>9665</v>
      </c>
      <c r="E2516">
        <v>60</v>
      </c>
      <c r="F2516">
        <f>SUMIFS('DAILY RECORDS'!$E$2:$E$19978,'DAILY RECORDS'!$B$2:$B$19978,C2516,'DAILY RECORDS'!$G$2:$G$19978,"INWARD")</f>
        <v>0</v>
      </c>
      <c r="G2516">
        <f>SUMIFS('DAILY RECORDS'!$E$2:$E$19978,'DAILY RECORDS'!$B$2:$B$19978,C2516,'DAILY RECORDS'!$G$2:$G$19978,"OUTWARD")</f>
        <v>0</v>
      </c>
      <c r="H2516">
        <f t="shared" si="39"/>
        <v>60</v>
      </c>
      <c r="I2516" t="s">
        <v>14</v>
      </c>
      <c r="J2516" t="s">
        <v>9490</v>
      </c>
      <c r="K2516" t="s">
        <v>8523</v>
      </c>
      <c r="L2516" s="124">
        <v>45744</v>
      </c>
    </row>
    <row r="2517" spans="1:12" x14ac:dyDescent="0.25">
      <c r="A2517">
        <v>2516</v>
      </c>
      <c r="C2517" s="14" t="s">
        <v>9664</v>
      </c>
      <c r="D2517" t="s">
        <v>4</v>
      </c>
      <c r="E2517">
        <v>80</v>
      </c>
      <c r="F2517">
        <f>SUMIFS('DAILY RECORDS'!$E$2:$E$19978,'DAILY RECORDS'!$B$2:$B$19978,C2517,'DAILY RECORDS'!$G$2:$G$19978,"INWARD")</f>
        <v>0</v>
      </c>
      <c r="G2517">
        <f>SUMIFS('DAILY RECORDS'!$E$2:$E$19978,'DAILY RECORDS'!$B$2:$B$19978,C2517,'DAILY RECORDS'!$G$2:$G$19978,"OUTWARD")</f>
        <v>0</v>
      </c>
      <c r="H2517">
        <f t="shared" si="39"/>
        <v>80</v>
      </c>
      <c r="I2517" t="s">
        <v>14</v>
      </c>
      <c r="J2517" t="s">
        <v>9490</v>
      </c>
      <c r="K2517" t="s">
        <v>852</v>
      </c>
      <c r="L2517" s="124">
        <v>45744</v>
      </c>
    </row>
    <row r="2518" spans="1:12" x14ac:dyDescent="0.25">
      <c r="A2518">
        <v>2517</v>
      </c>
      <c r="B2518" t="s">
        <v>9666</v>
      </c>
      <c r="C2518" s="14" t="s">
        <v>9572</v>
      </c>
      <c r="D2518" t="s">
        <v>9663</v>
      </c>
      <c r="E2518">
        <v>80</v>
      </c>
      <c r="F2518">
        <f>SUMIFS('DAILY RECORDS'!$E$2:$E$19978,'DAILY RECORDS'!$B$2:$B$19978,C2518,'DAILY RECORDS'!$G$2:$G$19978,"INWARD")</f>
        <v>0</v>
      </c>
      <c r="G2518">
        <f>SUMIFS('DAILY RECORDS'!$E$2:$E$19978,'DAILY RECORDS'!$B$2:$B$19978,C2518,'DAILY RECORDS'!$G$2:$G$19978,"OUTWARD")</f>
        <v>60</v>
      </c>
      <c r="H2518">
        <f t="shared" si="39"/>
        <v>20</v>
      </c>
      <c r="I2518" t="s">
        <v>14</v>
      </c>
      <c r="J2518" t="s">
        <v>9490</v>
      </c>
      <c r="K2518" t="s">
        <v>850</v>
      </c>
      <c r="L2518" s="124">
        <v>45744</v>
      </c>
    </row>
    <row r="2519" spans="1:12" x14ac:dyDescent="0.25">
      <c r="A2519">
        <v>2518</v>
      </c>
      <c r="B2519" t="s">
        <v>9666</v>
      </c>
      <c r="C2519" s="14" t="s">
        <v>9616</v>
      </c>
      <c r="D2519" t="s">
        <v>9658</v>
      </c>
      <c r="E2519">
        <v>70</v>
      </c>
      <c r="F2519">
        <f>SUMIFS('DAILY RECORDS'!$E$2:$E$19978,'DAILY RECORDS'!$B$2:$B$19978,C2519,'DAILY RECORDS'!$G$2:$G$19978,"INWARD")</f>
        <v>0</v>
      </c>
      <c r="G2519">
        <f>SUMIFS('DAILY RECORDS'!$E$2:$E$19978,'DAILY RECORDS'!$B$2:$B$19978,C2519,'DAILY RECORDS'!$G$2:$G$19978,"OUTWARD")</f>
        <v>0</v>
      </c>
      <c r="H2519">
        <f t="shared" si="39"/>
        <v>70</v>
      </c>
      <c r="I2519" t="s">
        <v>14</v>
      </c>
      <c r="J2519" t="s">
        <v>9490</v>
      </c>
      <c r="K2519" t="s">
        <v>848</v>
      </c>
      <c r="L2519" s="124">
        <v>45744</v>
      </c>
    </row>
    <row r="2520" spans="1:12" x14ac:dyDescent="0.25">
      <c r="A2520">
        <v>2519</v>
      </c>
      <c r="B2520" t="s">
        <v>9666</v>
      </c>
      <c r="C2520" s="14" t="s">
        <v>9547</v>
      </c>
      <c r="D2520" t="s">
        <v>9662</v>
      </c>
      <c r="E2520">
        <v>80</v>
      </c>
      <c r="F2520">
        <f>SUMIFS('DAILY RECORDS'!$E$2:$E$19978,'DAILY RECORDS'!$B$2:$B$19978,C2520,'DAILY RECORDS'!$G$2:$G$19978,"INWARD")</f>
        <v>0</v>
      </c>
      <c r="G2520">
        <f>SUMIFS('DAILY RECORDS'!$E$2:$E$19978,'DAILY RECORDS'!$B$2:$B$19978,C2520,'DAILY RECORDS'!$G$2:$G$19978,"OUTWARD")</f>
        <v>0</v>
      </c>
      <c r="H2520">
        <f t="shared" si="39"/>
        <v>80</v>
      </c>
      <c r="I2520" t="s">
        <v>14</v>
      </c>
      <c r="J2520" t="s">
        <v>9490</v>
      </c>
      <c r="K2520" t="s">
        <v>882</v>
      </c>
      <c r="L2520" s="124">
        <v>45744</v>
      </c>
    </row>
    <row r="2521" spans="1:12" x14ac:dyDescent="0.25">
      <c r="A2521">
        <v>2520</v>
      </c>
      <c r="C2521" s="14" t="s">
        <v>9661</v>
      </c>
      <c r="D2521" t="s">
        <v>4</v>
      </c>
      <c r="E2521">
        <v>80</v>
      </c>
      <c r="F2521">
        <f>SUMIFS('DAILY RECORDS'!$E$2:$E$19978,'DAILY RECORDS'!$B$2:$B$19978,C2521,'DAILY RECORDS'!$G$2:$G$19978,"INWARD")</f>
        <v>0</v>
      </c>
      <c r="G2521">
        <f>SUMIFS('DAILY RECORDS'!$E$2:$E$19978,'DAILY RECORDS'!$B$2:$B$19978,C2521,'DAILY RECORDS'!$G$2:$G$19978,"OUTWARD")</f>
        <v>0</v>
      </c>
      <c r="H2521">
        <f t="shared" si="39"/>
        <v>80</v>
      </c>
      <c r="I2521" t="s">
        <v>14</v>
      </c>
      <c r="J2521" t="s">
        <v>9490</v>
      </c>
      <c r="K2521" t="s">
        <v>1057</v>
      </c>
      <c r="L2521" s="124">
        <v>45744</v>
      </c>
    </row>
    <row r="2522" spans="1:12" x14ac:dyDescent="0.25">
      <c r="A2522">
        <v>2521</v>
      </c>
      <c r="B2522" t="s">
        <v>9666</v>
      </c>
      <c r="C2522" s="14" t="s">
        <v>9614</v>
      </c>
      <c r="D2522" t="s">
        <v>9660</v>
      </c>
      <c r="E2522">
        <v>80</v>
      </c>
      <c r="F2522">
        <f>SUMIFS('DAILY RECORDS'!$E$2:$E$19978,'DAILY RECORDS'!$B$2:$B$19978,C2522,'DAILY RECORDS'!$G$2:$G$19978,"INWARD")</f>
        <v>0</v>
      </c>
      <c r="G2522">
        <f>SUMIFS('DAILY RECORDS'!$E$2:$E$19978,'DAILY RECORDS'!$B$2:$B$19978,C2522,'DAILY RECORDS'!$G$2:$G$19978,"OUTWARD")</f>
        <v>0</v>
      </c>
      <c r="H2522">
        <f t="shared" si="39"/>
        <v>80</v>
      </c>
      <c r="I2522" t="s">
        <v>14</v>
      </c>
      <c r="J2522" t="s">
        <v>9490</v>
      </c>
      <c r="K2522" t="s">
        <v>846</v>
      </c>
      <c r="L2522" s="124">
        <v>45744</v>
      </c>
    </row>
    <row r="2523" spans="1:12" x14ac:dyDescent="0.25">
      <c r="A2523">
        <v>2522</v>
      </c>
      <c r="B2523" t="s">
        <v>9666</v>
      </c>
      <c r="C2523" s="14" t="s">
        <v>9617</v>
      </c>
      <c r="D2523" t="s">
        <v>9659</v>
      </c>
      <c r="E2523">
        <v>70</v>
      </c>
      <c r="F2523">
        <f>SUMIFS('DAILY RECORDS'!$E$2:$E$19978,'DAILY RECORDS'!$B$2:$B$19978,C2523,'DAILY RECORDS'!$G$2:$G$19978,"INWARD")</f>
        <v>0</v>
      </c>
      <c r="G2523">
        <f>SUMIFS('DAILY RECORDS'!$E$2:$E$19978,'DAILY RECORDS'!$B$2:$B$19978,C2523,'DAILY RECORDS'!$G$2:$G$19978,"OUTWARD")</f>
        <v>0</v>
      </c>
      <c r="H2523">
        <f t="shared" si="39"/>
        <v>70</v>
      </c>
      <c r="I2523" t="s">
        <v>14</v>
      </c>
      <c r="J2523" t="s">
        <v>9490</v>
      </c>
      <c r="K2523" t="s">
        <v>843</v>
      </c>
      <c r="L2523" s="124">
        <v>45744</v>
      </c>
    </row>
    <row r="2524" spans="1:12" x14ac:dyDescent="0.25">
      <c r="A2524">
        <v>2523</v>
      </c>
      <c r="B2524" t="s">
        <v>9666</v>
      </c>
      <c r="C2524" s="14" t="s">
        <v>9584</v>
      </c>
      <c r="D2524" t="s">
        <v>9658</v>
      </c>
      <c r="E2524">
        <v>80</v>
      </c>
      <c r="F2524">
        <f>SUMIFS('DAILY RECORDS'!$E$2:$E$19978,'DAILY RECORDS'!$B$2:$B$19978,C2524,'DAILY RECORDS'!$G$2:$G$19978,"INWARD")</f>
        <v>0</v>
      </c>
      <c r="G2524">
        <f>SUMIFS('DAILY RECORDS'!$E$2:$E$19978,'DAILY RECORDS'!$B$2:$B$19978,C2524,'DAILY RECORDS'!$G$2:$G$19978,"OUTWARD")</f>
        <v>0</v>
      </c>
      <c r="H2524">
        <f t="shared" si="39"/>
        <v>80</v>
      </c>
      <c r="I2524" t="s">
        <v>14</v>
      </c>
      <c r="J2524" t="s">
        <v>9490</v>
      </c>
      <c r="K2524" t="s">
        <v>841</v>
      </c>
      <c r="L2524" s="124">
        <v>45744</v>
      </c>
    </row>
    <row r="2525" spans="1:12" x14ac:dyDescent="0.25">
      <c r="A2525">
        <v>2524</v>
      </c>
      <c r="B2525" t="s">
        <v>9666</v>
      </c>
      <c r="C2525" s="14" t="s">
        <v>9567</v>
      </c>
      <c r="D2525" t="s">
        <v>9657</v>
      </c>
      <c r="E2525">
        <v>80</v>
      </c>
      <c r="F2525">
        <f>SUMIFS('DAILY RECORDS'!$E$2:$E$19978,'DAILY RECORDS'!$B$2:$B$19978,C2525,'DAILY RECORDS'!$G$2:$G$19978,"INWARD")</f>
        <v>0</v>
      </c>
      <c r="G2525">
        <f>SUMIFS('DAILY RECORDS'!$E$2:$E$19978,'DAILY RECORDS'!$B$2:$B$19978,C2525,'DAILY RECORDS'!$G$2:$G$19978,"OUTWARD")</f>
        <v>0</v>
      </c>
      <c r="H2525">
        <f t="shared" si="39"/>
        <v>80</v>
      </c>
      <c r="I2525" t="s">
        <v>14</v>
      </c>
      <c r="J2525" t="s">
        <v>9490</v>
      </c>
      <c r="K2525" t="s">
        <v>8521</v>
      </c>
      <c r="L2525" s="124">
        <v>45744</v>
      </c>
    </row>
    <row r="2526" spans="1:12" x14ac:dyDescent="0.25">
      <c r="A2526">
        <v>2525</v>
      </c>
      <c r="B2526" t="s">
        <v>9666</v>
      </c>
      <c r="C2526" s="14" t="s">
        <v>9618</v>
      </c>
      <c r="D2526" t="s">
        <v>9666</v>
      </c>
      <c r="E2526">
        <v>96</v>
      </c>
      <c r="F2526">
        <f>SUMIFS('DAILY RECORDS'!$E$2:$E$19978,'DAILY RECORDS'!$B$2:$B$19978,C2526,'DAILY RECORDS'!$G$2:$G$19978,"INWARD")</f>
        <v>0</v>
      </c>
      <c r="G2526">
        <f>SUMIFS('DAILY RECORDS'!$E$2:$E$19978,'DAILY RECORDS'!$B$2:$B$19978,C2526,'DAILY RECORDS'!$G$2:$G$19978,"OUTWARD")</f>
        <v>0</v>
      </c>
      <c r="H2526">
        <f t="shared" si="39"/>
        <v>96</v>
      </c>
      <c r="I2526" t="s">
        <v>14</v>
      </c>
      <c r="J2526" t="s">
        <v>9490</v>
      </c>
      <c r="K2526" t="s">
        <v>692</v>
      </c>
      <c r="L2526" s="124">
        <v>45744</v>
      </c>
    </row>
    <row r="2527" spans="1:12" x14ac:dyDescent="0.25">
      <c r="A2527">
        <v>2526</v>
      </c>
      <c r="B2527" t="s">
        <v>9666</v>
      </c>
      <c r="C2527" s="14" t="s">
        <v>9578</v>
      </c>
      <c r="D2527" t="s">
        <v>9693</v>
      </c>
      <c r="E2527">
        <v>80</v>
      </c>
      <c r="F2527">
        <f>SUMIFS('DAILY RECORDS'!$E$2:$E$19978,'DAILY RECORDS'!$B$2:$B$19978,C2527,'DAILY RECORDS'!$G$2:$G$19978,"INWARD")</f>
        <v>0</v>
      </c>
      <c r="G2527">
        <f>SUMIFS('DAILY RECORDS'!$E$2:$E$19978,'DAILY RECORDS'!$B$2:$B$19978,C2527,'DAILY RECORDS'!$G$2:$G$19978,"OUTWARD")</f>
        <v>0</v>
      </c>
      <c r="H2527">
        <f t="shared" si="39"/>
        <v>80</v>
      </c>
      <c r="I2527" t="s">
        <v>14</v>
      </c>
      <c r="J2527" t="s">
        <v>9490</v>
      </c>
      <c r="K2527" t="s">
        <v>35</v>
      </c>
      <c r="L2527" s="124">
        <v>45744</v>
      </c>
    </row>
    <row r="2528" spans="1:12" x14ac:dyDescent="0.25">
      <c r="A2528">
        <v>2527</v>
      </c>
      <c r="B2528" t="s">
        <v>9666</v>
      </c>
      <c r="C2528" s="14" t="s">
        <v>9586</v>
      </c>
      <c r="D2528" t="s">
        <v>9692</v>
      </c>
      <c r="E2528">
        <v>30</v>
      </c>
      <c r="F2528">
        <f>SUMIFS('DAILY RECORDS'!$E$2:$E$19978,'DAILY RECORDS'!$B$2:$B$19978,C2528,'DAILY RECORDS'!$G$2:$G$19978,"INWARD")</f>
        <v>0</v>
      </c>
      <c r="G2528">
        <f>SUMIFS('DAILY RECORDS'!$E$2:$E$19978,'DAILY RECORDS'!$B$2:$B$19978,C2528,'DAILY RECORDS'!$G$2:$G$19978,"OUTWARD")</f>
        <v>0</v>
      </c>
      <c r="H2528">
        <f t="shared" si="39"/>
        <v>30</v>
      </c>
      <c r="I2528" t="s">
        <v>14</v>
      </c>
      <c r="J2528" t="s">
        <v>9490</v>
      </c>
      <c r="K2528" t="s">
        <v>687</v>
      </c>
      <c r="L2528" s="124">
        <v>45744</v>
      </c>
    </row>
    <row r="2529" spans="1:12" x14ac:dyDescent="0.25">
      <c r="A2529">
        <v>2528</v>
      </c>
      <c r="B2529" t="s">
        <v>9666</v>
      </c>
      <c r="C2529" s="14" t="s">
        <v>9608</v>
      </c>
      <c r="D2529" t="s">
        <v>9691</v>
      </c>
      <c r="E2529">
        <v>60</v>
      </c>
      <c r="F2529">
        <f>SUMIFS('DAILY RECORDS'!$E$2:$E$19978,'DAILY RECORDS'!$B$2:$B$19978,C2529,'DAILY RECORDS'!$G$2:$G$19978,"INWARD")</f>
        <v>0</v>
      </c>
      <c r="G2529">
        <f>SUMIFS('DAILY RECORDS'!$E$2:$E$19978,'DAILY RECORDS'!$B$2:$B$19978,C2529,'DAILY RECORDS'!$G$2:$G$19978,"OUTWARD")</f>
        <v>0</v>
      </c>
      <c r="H2529">
        <f t="shared" si="39"/>
        <v>60</v>
      </c>
      <c r="I2529" t="s">
        <v>14</v>
      </c>
      <c r="J2529" t="s">
        <v>9490</v>
      </c>
      <c r="K2529" t="s">
        <v>727</v>
      </c>
      <c r="L2529" s="124">
        <v>45744</v>
      </c>
    </row>
    <row r="2530" spans="1:12" x14ac:dyDescent="0.25">
      <c r="A2530">
        <v>2529</v>
      </c>
      <c r="B2530" t="s">
        <v>9666</v>
      </c>
      <c r="C2530" s="14" t="s">
        <v>9604</v>
      </c>
      <c r="D2530" t="s">
        <v>9690</v>
      </c>
      <c r="E2530">
        <v>80</v>
      </c>
      <c r="F2530">
        <f>SUMIFS('DAILY RECORDS'!$E$2:$E$19978,'DAILY RECORDS'!$B$2:$B$19978,C2530,'DAILY RECORDS'!$G$2:$G$19978,"INWARD")</f>
        <v>0</v>
      </c>
      <c r="G2530">
        <f>SUMIFS('DAILY RECORDS'!$E$2:$E$19978,'DAILY RECORDS'!$B$2:$B$19978,C2530,'DAILY RECORDS'!$G$2:$G$19978,"OUTWARD")</f>
        <v>0</v>
      </c>
      <c r="H2530">
        <f t="shared" si="39"/>
        <v>80</v>
      </c>
      <c r="I2530" t="s">
        <v>14</v>
      </c>
      <c r="J2530" t="s">
        <v>9490</v>
      </c>
      <c r="K2530" t="s">
        <v>8772</v>
      </c>
      <c r="L2530" s="124">
        <v>45744</v>
      </c>
    </row>
    <row r="2531" spans="1:12" x14ac:dyDescent="0.25">
      <c r="A2531">
        <v>2530</v>
      </c>
      <c r="B2531" t="s">
        <v>9988</v>
      </c>
      <c r="C2531" s="14" t="s">
        <v>3916</v>
      </c>
      <c r="D2531" t="s">
        <v>3917</v>
      </c>
      <c r="E2531">
        <v>170</v>
      </c>
      <c r="F2531">
        <f>SUMIFS('DAILY RECORDS'!$E$2:$E$19978,'DAILY RECORDS'!$B$2:$B$19978,C2531,'DAILY RECORDS'!$G$2:$G$19978,"INWARD")</f>
        <v>0</v>
      </c>
      <c r="G2531">
        <f>SUMIFS('DAILY RECORDS'!$E$2:$E$19978,'DAILY RECORDS'!$B$2:$B$19978,C2531,'DAILY RECORDS'!$G$2:$G$19978,"OUTWARD")</f>
        <v>75</v>
      </c>
      <c r="H2531">
        <f t="shared" si="39"/>
        <v>95</v>
      </c>
      <c r="I2531" t="s">
        <v>25</v>
      </c>
      <c r="J2531" t="s">
        <v>9490</v>
      </c>
      <c r="K2531" t="s">
        <v>54</v>
      </c>
      <c r="L2531" s="124">
        <v>45744</v>
      </c>
    </row>
    <row r="2532" spans="1:12" x14ac:dyDescent="0.25">
      <c r="A2532">
        <v>2531</v>
      </c>
      <c r="B2532" t="s">
        <v>9988</v>
      </c>
      <c r="C2532" s="14" t="s">
        <v>3918</v>
      </c>
      <c r="D2532" t="s">
        <v>3919</v>
      </c>
      <c r="E2532">
        <v>79</v>
      </c>
      <c r="F2532">
        <f>SUMIFS('DAILY RECORDS'!$E$2:$E$19978,'DAILY RECORDS'!$B$2:$B$19978,C2532,'DAILY RECORDS'!$G$2:$G$19978,"INWARD")</f>
        <v>0</v>
      </c>
      <c r="G2532">
        <f>SUMIFS('DAILY RECORDS'!$E$2:$E$19978,'DAILY RECORDS'!$B$2:$B$19978,C2532,'DAILY RECORDS'!$G$2:$G$19978,"OUTWARD")</f>
        <v>30</v>
      </c>
      <c r="H2532">
        <f t="shared" si="39"/>
        <v>49</v>
      </c>
      <c r="I2532" t="s">
        <v>25</v>
      </c>
      <c r="J2532" t="s">
        <v>9490</v>
      </c>
      <c r="K2532" t="s">
        <v>709</v>
      </c>
      <c r="L2532" s="124">
        <v>45744</v>
      </c>
    </row>
    <row r="2533" spans="1:12" x14ac:dyDescent="0.25">
      <c r="A2533">
        <v>2532</v>
      </c>
      <c r="B2533" t="s">
        <v>9666</v>
      </c>
      <c r="C2533" s="14" t="s">
        <v>9564</v>
      </c>
      <c r="D2533" t="s">
        <v>9689</v>
      </c>
      <c r="E2533">
        <v>80</v>
      </c>
      <c r="F2533">
        <f>SUMIFS('DAILY RECORDS'!$E$2:$E$19978,'DAILY RECORDS'!$B$2:$B$19978,C2533,'DAILY RECORDS'!$G$2:$G$19978,"INWARD")</f>
        <v>0</v>
      </c>
      <c r="G2533">
        <f>SUMIFS('DAILY RECORDS'!$E$2:$E$19978,'DAILY RECORDS'!$B$2:$B$19978,C2533,'DAILY RECORDS'!$G$2:$G$19978,"OUTWARD")</f>
        <v>0</v>
      </c>
      <c r="H2533">
        <f t="shared" si="39"/>
        <v>80</v>
      </c>
      <c r="I2533" t="s">
        <v>14</v>
      </c>
      <c r="J2533" t="s">
        <v>9490</v>
      </c>
      <c r="K2533" t="s">
        <v>776</v>
      </c>
      <c r="L2533" s="124">
        <v>45744</v>
      </c>
    </row>
    <row r="2534" spans="1:12" x14ac:dyDescent="0.25">
      <c r="A2534">
        <v>2533</v>
      </c>
      <c r="B2534" t="s">
        <v>9666</v>
      </c>
      <c r="C2534" s="14" t="s">
        <v>9577</v>
      </c>
      <c r="D2534" t="s">
        <v>9682</v>
      </c>
      <c r="E2534">
        <v>80</v>
      </c>
      <c r="F2534">
        <f>SUMIFS('DAILY RECORDS'!$E$2:$E$19978,'DAILY RECORDS'!$B$2:$B$19978,C2534,'DAILY RECORDS'!$G$2:$G$19978,"INWARD")</f>
        <v>0</v>
      </c>
      <c r="G2534">
        <f>SUMIFS('DAILY RECORDS'!$E$2:$E$19978,'DAILY RECORDS'!$B$2:$B$19978,C2534,'DAILY RECORDS'!$G$2:$G$19978,"OUTWARD")</f>
        <v>0</v>
      </c>
      <c r="H2534">
        <f t="shared" si="39"/>
        <v>80</v>
      </c>
      <c r="I2534" t="s">
        <v>14</v>
      </c>
      <c r="J2534" t="s">
        <v>9490</v>
      </c>
      <c r="K2534" t="s">
        <v>966</v>
      </c>
      <c r="L2534" s="124">
        <v>45744</v>
      </c>
    </row>
    <row r="2535" spans="1:12" x14ac:dyDescent="0.25">
      <c r="A2535">
        <v>2534</v>
      </c>
      <c r="B2535" t="s">
        <v>9666</v>
      </c>
      <c r="C2535" s="14" t="s">
        <v>9563</v>
      </c>
      <c r="D2535" t="s">
        <v>9681</v>
      </c>
      <c r="E2535">
        <v>80</v>
      </c>
      <c r="F2535">
        <f>SUMIFS('DAILY RECORDS'!$E$2:$E$19978,'DAILY RECORDS'!$B$2:$B$19978,C2535,'DAILY RECORDS'!$G$2:$G$19978,"INWARD")</f>
        <v>0</v>
      </c>
      <c r="G2535">
        <f>SUMIFS('DAILY RECORDS'!$E$2:$E$19978,'DAILY RECORDS'!$B$2:$B$19978,C2535,'DAILY RECORDS'!$G$2:$G$19978,"OUTWARD")</f>
        <v>0</v>
      </c>
      <c r="H2535">
        <f t="shared" si="39"/>
        <v>80</v>
      </c>
      <c r="I2535" t="s">
        <v>14</v>
      </c>
      <c r="J2535" t="s">
        <v>9490</v>
      </c>
      <c r="K2535" t="s">
        <v>1302</v>
      </c>
      <c r="L2535" s="124">
        <v>45744</v>
      </c>
    </row>
    <row r="2536" spans="1:12" x14ac:dyDescent="0.25">
      <c r="A2536">
        <v>2535</v>
      </c>
      <c r="B2536" t="s">
        <v>9666</v>
      </c>
      <c r="C2536" s="14" t="s">
        <v>9605</v>
      </c>
      <c r="D2536" t="s">
        <v>9680</v>
      </c>
      <c r="E2536">
        <v>80</v>
      </c>
      <c r="F2536">
        <f>SUMIFS('DAILY RECORDS'!$E$2:$E$19978,'DAILY RECORDS'!$B$2:$B$19978,C2536,'DAILY RECORDS'!$G$2:$G$19978,"INWARD")</f>
        <v>0</v>
      </c>
      <c r="G2536">
        <f>SUMIFS('DAILY RECORDS'!$E$2:$E$19978,'DAILY RECORDS'!$B$2:$B$19978,C2536,'DAILY RECORDS'!$G$2:$G$19978,"OUTWARD")</f>
        <v>0</v>
      </c>
      <c r="H2536">
        <f t="shared" si="39"/>
        <v>80</v>
      </c>
      <c r="I2536" t="s">
        <v>14</v>
      </c>
      <c r="J2536" t="s">
        <v>9490</v>
      </c>
      <c r="K2536" t="s">
        <v>8762</v>
      </c>
      <c r="L2536" s="124">
        <v>45744</v>
      </c>
    </row>
    <row r="2537" spans="1:12" x14ac:dyDescent="0.25">
      <c r="A2537">
        <v>2536</v>
      </c>
      <c r="B2537" t="s">
        <v>9666</v>
      </c>
      <c r="C2537" s="14" t="s">
        <v>9560</v>
      </c>
      <c r="D2537" t="s">
        <v>9700</v>
      </c>
      <c r="E2537">
        <v>30</v>
      </c>
      <c r="F2537">
        <f>SUMIFS('DAILY RECORDS'!$E$2:$E$19978,'DAILY RECORDS'!$B$2:$B$19978,C2537,'DAILY RECORDS'!$G$2:$G$19978,"INWARD")</f>
        <v>0</v>
      </c>
      <c r="G2537">
        <f>SUMIFS('DAILY RECORDS'!$E$2:$E$19978,'DAILY RECORDS'!$B$2:$B$19978,C2537,'DAILY RECORDS'!$G$2:$G$19978,"OUTWARD")</f>
        <v>0</v>
      </c>
      <c r="H2537">
        <f t="shared" si="39"/>
        <v>30</v>
      </c>
      <c r="I2537" t="s">
        <v>14</v>
      </c>
      <c r="J2537" t="s">
        <v>9490</v>
      </c>
      <c r="K2537" t="s">
        <v>1064</v>
      </c>
      <c r="L2537" s="124">
        <v>45744</v>
      </c>
    </row>
    <row r="2538" spans="1:12" x14ac:dyDescent="0.25">
      <c r="A2538">
        <v>2537</v>
      </c>
      <c r="B2538" t="s">
        <v>9666</v>
      </c>
      <c r="C2538" s="14" t="s">
        <v>9559</v>
      </c>
      <c r="D2538" t="s">
        <v>9699</v>
      </c>
      <c r="E2538">
        <v>30</v>
      </c>
      <c r="F2538">
        <f>SUMIFS('DAILY RECORDS'!$E$2:$E$19978,'DAILY RECORDS'!$B$2:$B$19978,C2538,'DAILY RECORDS'!$G$2:$G$19978,"INWARD")</f>
        <v>0</v>
      </c>
      <c r="G2538">
        <f>SUMIFS('DAILY RECORDS'!$E$2:$E$19978,'DAILY RECORDS'!$B$2:$B$19978,C2538,'DAILY RECORDS'!$G$2:$G$19978,"OUTWARD")</f>
        <v>20</v>
      </c>
      <c r="H2538">
        <f t="shared" si="39"/>
        <v>10</v>
      </c>
      <c r="I2538" t="s">
        <v>14</v>
      </c>
      <c r="J2538" t="s">
        <v>9490</v>
      </c>
      <c r="K2538" t="s">
        <v>912</v>
      </c>
      <c r="L2538" s="124">
        <v>45744</v>
      </c>
    </row>
    <row r="2539" spans="1:12" x14ac:dyDescent="0.25">
      <c r="A2539">
        <v>2538</v>
      </c>
      <c r="B2539" t="s">
        <v>9666</v>
      </c>
      <c r="C2539" s="14" t="s">
        <v>9554</v>
      </c>
      <c r="D2539" t="s">
        <v>9698</v>
      </c>
      <c r="E2539">
        <v>30</v>
      </c>
      <c r="F2539">
        <f>SUMIFS('DAILY RECORDS'!$E$2:$E$19978,'DAILY RECORDS'!$B$2:$B$19978,C2539,'DAILY RECORDS'!$G$2:$G$19978,"INWARD")</f>
        <v>0</v>
      </c>
      <c r="G2539">
        <f>SUMIFS('DAILY RECORDS'!$E$2:$E$19978,'DAILY RECORDS'!$B$2:$B$19978,C2539,'DAILY RECORDS'!$G$2:$G$19978,"OUTWARD")</f>
        <v>0</v>
      </c>
      <c r="H2539">
        <f t="shared" si="39"/>
        <v>30</v>
      </c>
      <c r="I2539" t="s">
        <v>14</v>
      </c>
      <c r="J2539" t="s">
        <v>9490</v>
      </c>
      <c r="K2539" t="s">
        <v>1558</v>
      </c>
      <c r="L2539" s="124">
        <v>45744</v>
      </c>
    </row>
    <row r="2540" spans="1:12" x14ac:dyDescent="0.25">
      <c r="A2540">
        <v>2539</v>
      </c>
      <c r="B2540" t="s">
        <v>9666</v>
      </c>
      <c r="C2540" s="14" t="s">
        <v>9551</v>
      </c>
      <c r="D2540" t="s">
        <v>9696</v>
      </c>
      <c r="E2540">
        <v>30</v>
      </c>
      <c r="F2540">
        <f>SUMIFS('DAILY RECORDS'!$E$2:$E$19978,'DAILY RECORDS'!$B$2:$B$19978,C2540,'DAILY RECORDS'!$G$2:$G$19978,"INWARD")</f>
        <v>0</v>
      </c>
      <c r="G2540">
        <f>SUMIFS('DAILY RECORDS'!$E$2:$E$19978,'DAILY RECORDS'!$B$2:$B$19978,C2540,'DAILY RECORDS'!$G$2:$G$19978,"OUTWARD")</f>
        <v>0</v>
      </c>
      <c r="H2540">
        <f t="shared" si="39"/>
        <v>30</v>
      </c>
      <c r="I2540" t="s">
        <v>14</v>
      </c>
      <c r="J2540" t="s">
        <v>9490</v>
      </c>
      <c r="K2540" t="s">
        <v>9697</v>
      </c>
      <c r="L2540" s="124">
        <v>45744</v>
      </c>
    </row>
    <row r="2541" spans="1:12" x14ac:dyDescent="0.25">
      <c r="A2541">
        <v>2540</v>
      </c>
      <c r="B2541" t="s">
        <v>9666</v>
      </c>
      <c r="C2541" s="14" t="s">
        <v>9556</v>
      </c>
      <c r="D2541" t="s">
        <v>9694</v>
      </c>
      <c r="E2541">
        <v>30</v>
      </c>
      <c r="F2541">
        <f>SUMIFS('DAILY RECORDS'!$E$2:$E$19978,'DAILY RECORDS'!$B$2:$B$19978,C2541,'DAILY RECORDS'!$G$2:$G$19978,"INWARD")</f>
        <v>0</v>
      </c>
      <c r="G2541">
        <f>SUMIFS('DAILY RECORDS'!$E$2:$E$19978,'DAILY RECORDS'!$B$2:$B$19978,C2541,'DAILY RECORDS'!$G$2:$G$19978,"OUTWARD")</f>
        <v>0</v>
      </c>
      <c r="H2541">
        <f t="shared" si="39"/>
        <v>30</v>
      </c>
      <c r="I2541" t="s">
        <v>14</v>
      </c>
      <c r="J2541" t="s">
        <v>9490</v>
      </c>
      <c r="K2541" t="s">
        <v>9695</v>
      </c>
      <c r="L2541" s="124">
        <v>45744</v>
      </c>
    </row>
    <row r="2542" spans="1:12" x14ac:dyDescent="0.25">
      <c r="A2542">
        <v>2541</v>
      </c>
      <c r="C2542" s="14" t="s">
        <v>9701</v>
      </c>
      <c r="D2542" t="s">
        <v>9701</v>
      </c>
      <c r="E2542">
        <v>20</v>
      </c>
      <c r="F2542">
        <f>SUMIFS('DAILY RECORDS'!$E$2:$E$19978,'DAILY RECORDS'!$B$2:$B$19978,C2542,'DAILY RECORDS'!$G$2:$G$19978,"INWARD")</f>
        <v>0</v>
      </c>
      <c r="G2542">
        <f>SUMIFS('DAILY RECORDS'!$E$2:$E$19978,'DAILY RECORDS'!$B$2:$B$19978,C2542,'DAILY RECORDS'!$G$2:$G$19978,"OUTWARD")</f>
        <v>0</v>
      </c>
      <c r="H2542">
        <f t="shared" si="39"/>
        <v>20</v>
      </c>
      <c r="I2542" t="s">
        <v>25</v>
      </c>
      <c r="J2542" t="s">
        <v>9490</v>
      </c>
      <c r="K2542" t="s">
        <v>61</v>
      </c>
      <c r="L2542" s="124">
        <v>45744</v>
      </c>
    </row>
    <row r="2543" spans="1:12" x14ac:dyDescent="0.25">
      <c r="A2543">
        <v>2542</v>
      </c>
      <c r="B2543" t="s">
        <v>9666</v>
      </c>
      <c r="C2543" s="14" t="s">
        <v>9599</v>
      </c>
      <c r="D2543" t="s">
        <v>9666</v>
      </c>
      <c r="E2543">
        <v>30</v>
      </c>
      <c r="F2543">
        <f>SUMIFS('DAILY RECORDS'!$E$2:$E$19978,'DAILY RECORDS'!$B$2:$B$19978,C2543,'DAILY RECORDS'!$G$2:$G$19978,"INWARD")</f>
        <v>0</v>
      </c>
      <c r="G2543">
        <f>SUMIFS('DAILY RECORDS'!$E$2:$E$19978,'DAILY RECORDS'!$B$2:$B$19978,C2543,'DAILY RECORDS'!$G$2:$G$19978,"OUTWARD")</f>
        <v>0</v>
      </c>
      <c r="H2543">
        <f t="shared" si="39"/>
        <v>30</v>
      </c>
      <c r="I2543" t="s">
        <v>14</v>
      </c>
      <c r="J2543" t="s">
        <v>9490</v>
      </c>
      <c r="K2543" t="s">
        <v>764</v>
      </c>
      <c r="L2543" s="124">
        <v>45744</v>
      </c>
    </row>
    <row r="2544" spans="1:12" x14ac:dyDescent="0.25">
      <c r="A2544">
        <v>2543</v>
      </c>
      <c r="B2544" t="s">
        <v>9666</v>
      </c>
      <c r="C2544" s="14" t="s">
        <v>9702</v>
      </c>
      <c r="D2544" t="s">
        <v>9602</v>
      </c>
      <c r="E2544">
        <v>20</v>
      </c>
      <c r="F2544">
        <f>SUMIFS('DAILY RECORDS'!$E$2:$E$19978,'DAILY RECORDS'!$B$2:$B$19978,C2544,'DAILY RECORDS'!$G$2:$G$19978,"INWARD")</f>
        <v>0</v>
      </c>
      <c r="G2544">
        <f>SUMIFS('DAILY RECORDS'!$E$2:$E$19978,'DAILY RECORDS'!$B$2:$B$19978,C2544,'DAILY RECORDS'!$G$2:$G$19978,"OUTWARD")</f>
        <v>0</v>
      </c>
      <c r="H2544">
        <f t="shared" si="39"/>
        <v>20</v>
      </c>
      <c r="I2544" t="s">
        <v>14</v>
      </c>
      <c r="J2544" t="s">
        <v>9490</v>
      </c>
      <c r="K2544" t="s">
        <v>767</v>
      </c>
      <c r="L2544" s="124">
        <v>45744</v>
      </c>
    </row>
    <row r="2545" spans="1:12" x14ac:dyDescent="0.25">
      <c r="A2545">
        <v>2544</v>
      </c>
      <c r="B2545" t="s">
        <v>9666</v>
      </c>
      <c r="C2545" s="14" t="s">
        <v>9612</v>
      </c>
      <c r="D2545" t="s">
        <v>9703</v>
      </c>
      <c r="E2545">
        <v>10</v>
      </c>
      <c r="F2545">
        <f>SUMIFS('DAILY RECORDS'!$E$2:$E$19978,'DAILY RECORDS'!$B$2:$B$19978,C2545,'DAILY RECORDS'!$G$2:$G$19978,"INWARD")</f>
        <v>0</v>
      </c>
      <c r="G2545">
        <f>SUMIFS('DAILY RECORDS'!$E$2:$E$19978,'DAILY RECORDS'!$B$2:$B$19978,C2545,'DAILY RECORDS'!$G$2:$G$19978,"OUTWARD")</f>
        <v>0</v>
      </c>
      <c r="H2545">
        <f t="shared" si="39"/>
        <v>10</v>
      </c>
      <c r="I2545" t="s">
        <v>14</v>
      </c>
      <c r="J2545" t="s">
        <v>9490</v>
      </c>
      <c r="K2545" t="s">
        <v>2089</v>
      </c>
      <c r="L2545" s="124">
        <v>45744</v>
      </c>
    </row>
    <row r="2546" spans="1:12" x14ac:dyDescent="0.25">
      <c r="A2546">
        <v>2545</v>
      </c>
      <c r="B2546" t="s">
        <v>9666</v>
      </c>
      <c r="C2546" s="14" t="s">
        <v>9704</v>
      </c>
      <c r="D2546" t="s">
        <v>9565</v>
      </c>
      <c r="E2546">
        <v>30</v>
      </c>
      <c r="F2546">
        <f>SUMIFS('DAILY RECORDS'!$E$2:$E$19978,'DAILY RECORDS'!$B$2:$B$19978,C2546,'DAILY RECORDS'!$G$2:$G$19978,"INWARD")</f>
        <v>0</v>
      </c>
      <c r="G2546">
        <f>SUMIFS('DAILY RECORDS'!$E$2:$E$19978,'DAILY RECORDS'!$B$2:$B$19978,C2546,'DAILY RECORDS'!$G$2:$G$19978,"OUTWARD")</f>
        <v>0</v>
      </c>
      <c r="H2546">
        <f t="shared" si="39"/>
        <v>30</v>
      </c>
      <c r="I2546" t="s">
        <v>14</v>
      </c>
      <c r="J2546" t="s">
        <v>9490</v>
      </c>
      <c r="K2546" t="s">
        <v>55</v>
      </c>
      <c r="L2546" s="124">
        <v>45744</v>
      </c>
    </row>
    <row r="2547" spans="1:12" x14ac:dyDescent="0.25">
      <c r="A2547">
        <v>2546</v>
      </c>
      <c r="B2547" t="s">
        <v>9666</v>
      </c>
      <c r="C2547" s="14" t="s">
        <v>9570</v>
      </c>
      <c r="D2547" t="s">
        <v>9705</v>
      </c>
      <c r="E2547">
        <v>30</v>
      </c>
      <c r="F2547">
        <f>SUMIFS('DAILY RECORDS'!$E$2:$E$19978,'DAILY RECORDS'!$B$2:$B$19978,C2547,'DAILY RECORDS'!$G$2:$G$19978,"INWARD")</f>
        <v>0</v>
      </c>
      <c r="G2547">
        <f>SUMIFS('DAILY RECORDS'!$E$2:$E$19978,'DAILY RECORDS'!$B$2:$B$19978,C2547,'DAILY RECORDS'!$G$2:$G$19978,"OUTWARD")</f>
        <v>0</v>
      </c>
      <c r="H2547">
        <f t="shared" si="39"/>
        <v>30</v>
      </c>
      <c r="I2547" t="s">
        <v>14</v>
      </c>
      <c r="J2547" t="s">
        <v>9490</v>
      </c>
      <c r="K2547" t="s">
        <v>1021</v>
      </c>
      <c r="L2547" s="124">
        <v>45744</v>
      </c>
    </row>
    <row r="2548" spans="1:12" x14ac:dyDescent="0.25">
      <c r="A2548">
        <v>2547</v>
      </c>
      <c r="B2548" t="s">
        <v>9666</v>
      </c>
      <c r="C2548" s="14" t="s">
        <v>9575</v>
      </c>
      <c r="D2548" t="s">
        <v>9706</v>
      </c>
      <c r="E2548">
        <v>30</v>
      </c>
      <c r="F2548">
        <f>SUMIFS('DAILY RECORDS'!$E$2:$E$19978,'DAILY RECORDS'!$B$2:$B$19978,C2548,'DAILY RECORDS'!$G$2:$G$19978,"INWARD")</f>
        <v>0</v>
      </c>
      <c r="G2548">
        <f>SUMIFS('DAILY RECORDS'!$E$2:$E$19978,'DAILY RECORDS'!$B$2:$B$19978,C2548,'DAILY RECORDS'!$G$2:$G$19978,"OUTWARD")</f>
        <v>0</v>
      </c>
      <c r="H2548">
        <f t="shared" si="39"/>
        <v>30</v>
      </c>
      <c r="I2548" t="s">
        <v>14</v>
      </c>
      <c r="J2548" t="s">
        <v>9490</v>
      </c>
      <c r="K2548" t="s">
        <v>1344</v>
      </c>
      <c r="L2548" s="124">
        <v>45744</v>
      </c>
    </row>
    <row r="2549" spans="1:12" x14ac:dyDescent="0.25">
      <c r="A2549">
        <v>2548</v>
      </c>
      <c r="B2549" t="s">
        <v>9666</v>
      </c>
      <c r="C2549" s="14" t="s">
        <v>9561</v>
      </c>
      <c r="D2549" t="s">
        <v>9707</v>
      </c>
      <c r="E2549">
        <v>30</v>
      </c>
      <c r="F2549">
        <f>SUMIFS('DAILY RECORDS'!$E$2:$E$19978,'DAILY RECORDS'!$B$2:$B$19978,C2549,'DAILY RECORDS'!$G$2:$G$19978,"INWARD")</f>
        <v>0</v>
      </c>
      <c r="G2549">
        <f>SUMIFS('DAILY RECORDS'!$E$2:$E$19978,'DAILY RECORDS'!$B$2:$B$19978,C2549,'DAILY RECORDS'!$G$2:$G$19978,"OUTWARD")</f>
        <v>0</v>
      </c>
      <c r="H2549">
        <f t="shared" si="39"/>
        <v>30</v>
      </c>
      <c r="I2549" t="s">
        <v>14</v>
      </c>
      <c r="J2549" t="s">
        <v>9490</v>
      </c>
      <c r="K2549" t="s">
        <v>761</v>
      </c>
      <c r="L2549" s="124">
        <v>45744</v>
      </c>
    </row>
    <row r="2550" spans="1:12" x14ac:dyDescent="0.25">
      <c r="A2550">
        <v>2549</v>
      </c>
      <c r="B2550" t="s">
        <v>9666</v>
      </c>
      <c r="C2550" s="14" t="s">
        <v>9592</v>
      </c>
      <c r="D2550" t="s">
        <v>9708</v>
      </c>
      <c r="E2550">
        <v>20</v>
      </c>
      <c r="F2550">
        <f>SUMIFS('DAILY RECORDS'!$E$2:$E$19978,'DAILY RECORDS'!$B$2:$B$19978,C2550,'DAILY RECORDS'!$G$2:$G$19978,"INWARD")</f>
        <v>0</v>
      </c>
      <c r="G2550">
        <f>SUMIFS('DAILY RECORDS'!$E$2:$E$19978,'DAILY RECORDS'!$B$2:$B$19978,C2550,'DAILY RECORDS'!$G$2:$G$19978,"OUTWARD")</f>
        <v>0</v>
      </c>
      <c r="H2550">
        <f t="shared" si="39"/>
        <v>20</v>
      </c>
      <c r="I2550" t="s">
        <v>14</v>
      </c>
      <c r="J2550" t="s">
        <v>9490</v>
      </c>
      <c r="K2550" t="s">
        <v>1017</v>
      </c>
      <c r="L2550" s="124">
        <v>45744</v>
      </c>
    </row>
    <row r="2551" spans="1:12" x14ac:dyDescent="0.25">
      <c r="A2551">
        <v>2550</v>
      </c>
      <c r="B2551" t="s">
        <v>9666</v>
      </c>
      <c r="C2551" s="14" t="s">
        <v>9619</v>
      </c>
      <c r="D2551" t="s">
        <v>9666</v>
      </c>
      <c r="E2551">
        <v>6</v>
      </c>
      <c r="F2551">
        <f>SUMIFS('DAILY RECORDS'!$E$2:$E$19978,'DAILY RECORDS'!$B$2:$B$19978,C2551,'DAILY RECORDS'!$G$2:$G$19978,"INWARD")</f>
        <v>0</v>
      </c>
      <c r="G2551">
        <f>SUMIFS('DAILY RECORDS'!$E$2:$E$19978,'DAILY RECORDS'!$B$2:$B$19978,C2551,'DAILY RECORDS'!$G$2:$G$19978,"OUTWARD")</f>
        <v>4</v>
      </c>
      <c r="H2551">
        <f t="shared" si="39"/>
        <v>2</v>
      </c>
      <c r="I2551" t="s">
        <v>14</v>
      </c>
      <c r="J2551" t="s">
        <v>9490</v>
      </c>
      <c r="K2551" t="s">
        <v>1334</v>
      </c>
      <c r="L2551" s="124">
        <v>45744</v>
      </c>
    </row>
    <row r="2552" spans="1:12" x14ac:dyDescent="0.25">
      <c r="A2552">
        <v>2551</v>
      </c>
      <c r="B2552" t="s">
        <v>9666</v>
      </c>
      <c r="C2552" s="14" t="s">
        <v>9709</v>
      </c>
      <c r="D2552" t="s">
        <v>9710</v>
      </c>
      <c r="E2552">
        <v>20</v>
      </c>
      <c r="F2552">
        <f>SUMIFS('DAILY RECORDS'!$E$2:$E$19978,'DAILY RECORDS'!$B$2:$B$19978,C2552,'DAILY RECORDS'!$G$2:$G$19978,"INWARD")</f>
        <v>0</v>
      </c>
      <c r="G2552">
        <f>SUMIFS('DAILY RECORDS'!$E$2:$E$19978,'DAILY RECORDS'!$B$2:$B$19978,C2552,'DAILY RECORDS'!$G$2:$G$19978,"OUTWARD")</f>
        <v>0</v>
      </c>
      <c r="H2552">
        <f t="shared" si="39"/>
        <v>20</v>
      </c>
      <c r="I2552" t="s">
        <v>14</v>
      </c>
      <c r="J2552" t="s">
        <v>9490</v>
      </c>
      <c r="K2552" t="s">
        <v>1009</v>
      </c>
      <c r="L2552" s="124">
        <v>45744</v>
      </c>
    </row>
    <row r="2553" spans="1:12" x14ac:dyDescent="0.25">
      <c r="A2553">
        <v>2552</v>
      </c>
      <c r="B2553" t="s">
        <v>9666</v>
      </c>
      <c r="C2553" s="14" t="s">
        <v>9540</v>
      </c>
      <c r="D2553" t="s">
        <v>9711</v>
      </c>
      <c r="E2553">
        <v>10</v>
      </c>
      <c r="F2553">
        <f>SUMIFS('DAILY RECORDS'!$E$2:$E$19978,'DAILY RECORDS'!$B$2:$B$19978,C2553,'DAILY RECORDS'!$G$2:$G$19978,"INWARD")</f>
        <v>0</v>
      </c>
      <c r="G2553">
        <f>SUMIFS('DAILY RECORDS'!$E$2:$E$19978,'DAILY RECORDS'!$B$2:$B$19978,C2553,'DAILY RECORDS'!$G$2:$G$19978,"OUTWARD")</f>
        <v>10</v>
      </c>
      <c r="H2553">
        <f t="shared" si="39"/>
        <v>0</v>
      </c>
      <c r="I2553" t="s">
        <v>14</v>
      </c>
      <c r="J2553" t="s">
        <v>9490</v>
      </c>
      <c r="K2553" t="s">
        <v>1012</v>
      </c>
      <c r="L2553" s="124">
        <v>45744</v>
      </c>
    </row>
    <row r="2554" spans="1:12" x14ac:dyDescent="0.25">
      <c r="A2554">
        <v>2553</v>
      </c>
      <c r="B2554" t="s">
        <v>9666</v>
      </c>
      <c r="C2554" s="14" t="s">
        <v>9542</v>
      </c>
      <c r="D2554" t="s">
        <v>9712</v>
      </c>
      <c r="E2554">
        <v>30</v>
      </c>
      <c r="F2554">
        <f>SUMIFS('DAILY RECORDS'!$E$2:$E$19978,'DAILY RECORDS'!$B$2:$B$19978,C2554,'DAILY RECORDS'!$G$2:$G$19978,"INWARD")</f>
        <v>0</v>
      </c>
      <c r="G2554">
        <f>SUMIFS('DAILY RECORDS'!$E$2:$E$19978,'DAILY RECORDS'!$B$2:$B$19978,C2554,'DAILY RECORDS'!$G$2:$G$19978,"OUTWARD")</f>
        <v>0</v>
      </c>
      <c r="H2554">
        <f t="shared" si="39"/>
        <v>30</v>
      </c>
      <c r="I2554" t="s">
        <v>14</v>
      </c>
      <c r="J2554" t="s">
        <v>9490</v>
      </c>
      <c r="K2554" t="s">
        <v>1572</v>
      </c>
      <c r="L2554" s="124">
        <v>45744</v>
      </c>
    </row>
    <row r="2555" spans="1:12" x14ac:dyDescent="0.25">
      <c r="A2555">
        <v>2554</v>
      </c>
      <c r="B2555" t="s">
        <v>9992</v>
      </c>
      <c r="C2555" s="14" t="s">
        <v>7935</v>
      </c>
      <c r="D2555" t="s">
        <v>7936</v>
      </c>
      <c r="E2555">
        <v>2</v>
      </c>
      <c r="F2555">
        <f>SUMIFS('DAILY RECORDS'!$E$2:$E$19978,'DAILY RECORDS'!$B$2:$B$19978,C2555,'DAILY RECORDS'!$G$2:$G$19978,"INWARD")</f>
        <v>200</v>
      </c>
      <c r="G2555">
        <f>SUMIFS('DAILY RECORDS'!$E$2:$E$19978,'DAILY RECORDS'!$B$2:$B$19978,C2555,'DAILY RECORDS'!$G$2:$G$19978,"OUTWARD")</f>
        <v>2</v>
      </c>
      <c r="H2555">
        <f t="shared" si="39"/>
        <v>200</v>
      </c>
      <c r="I2555" t="s">
        <v>25</v>
      </c>
      <c r="J2555" t="s">
        <v>9490</v>
      </c>
      <c r="K2555" t="s">
        <v>753</v>
      </c>
      <c r="L2555" s="124">
        <v>45744</v>
      </c>
    </row>
    <row r="2556" spans="1:12" x14ac:dyDescent="0.25">
      <c r="A2556">
        <v>2555</v>
      </c>
      <c r="B2556" t="s">
        <v>9666</v>
      </c>
      <c r="C2556" s="14" t="s">
        <v>9595</v>
      </c>
      <c r="D2556" t="s">
        <v>9713</v>
      </c>
      <c r="E2556">
        <v>30</v>
      </c>
      <c r="F2556">
        <f>SUMIFS('DAILY RECORDS'!$E$2:$E$19978,'DAILY RECORDS'!$B$2:$B$19978,C2556,'DAILY RECORDS'!$G$2:$G$19978,"INWARD")</f>
        <v>0</v>
      </c>
      <c r="G2556">
        <f>SUMIFS('DAILY RECORDS'!$E$2:$E$19978,'DAILY RECORDS'!$B$2:$B$19978,C2556,'DAILY RECORDS'!$G$2:$G$19978,"OUTWARD")</f>
        <v>0</v>
      </c>
      <c r="H2556">
        <f t="shared" si="39"/>
        <v>30</v>
      </c>
      <c r="I2556" t="s">
        <v>14</v>
      </c>
      <c r="J2556" t="s">
        <v>9490</v>
      </c>
      <c r="K2556" t="s">
        <v>58</v>
      </c>
      <c r="L2556" s="124">
        <v>45744</v>
      </c>
    </row>
    <row r="2557" spans="1:12" x14ac:dyDescent="0.25">
      <c r="A2557">
        <v>2556</v>
      </c>
      <c r="B2557" t="s">
        <v>9666</v>
      </c>
      <c r="C2557" s="14" t="s">
        <v>9590</v>
      </c>
      <c r="D2557" t="s">
        <v>9714</v>
      </c>
      <c r="E2557">
        <v>30</v>
      </c>
      <c r="F2557">
        <f>SUMIFS('DAILY RECORDS'!$E$2:$E$19978,'DAILY RECORDS'!$B$2:$B$19978,C2557,'DAILY RECORDS'!$G$2:$G$19978,"INWARD")</f>
        <v>0</v>
      </c>
      <c r="G2557">
        <f>SUMIFS('DAILY RECORDS'!$E$2:$E$19978,'DAILY RECORDS'!$B$2:$B$19978,C2557,'DAILY RECORDS'!$G$2:$G$19978,"OUTWARD")</f>
        <v>0</v>
      </c>
      <c r="H2557">
        <f t="shared" si="39"/>
        <v>30</v>
      </c>
      <c r="I2557" t="s">
        <v>14</v>
      </c>
      <c r="J2557" t="s">
        <v>9490</v>
      </c>
      <c r="K2557" t="s">
        <v>747</v>
      </c>
      <c r="L2557" s="124">
        <v>45744</v>
      </c>
    </row>
    <row r="2558" spans="1:12" x14ac:dyDescent="0.25">
      <c r="A2558">
        <v>2557</v>
      </c>
      <c r="B2558" t="s">
        <v>9666</v>
      </c>
      <c r="C2558" s="14" t="s">
        <v>9588</v>
      </c>
      <c r="D2558" t="s">
        <v>9666</v>
      </c>
      <c r="E2558">
        <v>30</v>
      </c>
      <c r="F2558">
        <f>SUMIFS('DAILY RECORDS'!$E$2:$E$19978,'DAILY RECORDS'!$B$2:$B$19978,C2558,'DAILY RECORDS'!$G$2:$G$19978,"INWARD")</f>
        <v>0</v>
      </c>
      <c r="G2558">
        <f>SUMIFS('DAILY RECORDS'!$E$2:$E$19978,'DAILY RECORDS'!$B$2:$B$19978,C2558,'DAILY RECORDS'!$G$2:$G$19978,"OUTWARD")</f>
        <v>0</v>
      </c>
      <c r="H2558">
        <f t="shared" si="39"/>
        <v>30</v>
      </c>
      <c r="I2558" t="s">
        <v>14</v>
      </c>
      <c r="J2558" t="s">
        <v>9490</v>
      </c>
      <c r="K2558" t="s">
        <v>750</v>
      </c>
      <c r="L2558" s="124">
        <v>45744</v>
      </c>
    </row>
    <row r="2559" spans="1:12" x14ac:dyDescent="0.25">
      <c r="A2559">
        <v>2558</v>
      </c>
      <c r="B2559" t="s">
        <v>9992</v>
      </c>
      <c r="C2559" s="14" t="s">
        <v>7929</v>
      </c>
      <c r="D2559" t="s">
        <v>7930</v>
      </c>
      <c r="E2559">
        <v>24</v>
      </c>
      <c r="F2559">
        <f>SUMIFS('DAILY RECORDS'!$E$2:$E$19978,'DAILY RECORDS'!$B$2:$B$19978,C2559,'DAILY RECORDS'!$G$2:$G$19978,"INWARD")</f>
        <v>0</v>
      </c>
      <c r="G2559">
        <f>SUMIFS('DAILY RECORDS'!$E$2:$E$19978,'DAILY RECORDS'!$B$2:$B$19978,C2559,'DAILY RECORDS'!$G$2:$G$19978,"OUTWARD")</f>
        <v>0</v>
      </c>
      <c r="H2559">
        <f t="shared" si="39"/>
        <v>24</v>
      </c>
      <c r="I2559" t="s">
        <v>25</v>
      </c>
      <c r="J2559" t="s">
        <v>9490</v>
      </c>
      <c r="K2559" t="s">
        <v>736</v>
      </c>
      <c r="L2559" s="124">
        <v>45744</v>
      </c>
    </row>
    <row r="2560" spans="1:12" x14ac:dyDescent="0.25">
      <c r="A2560">
        <v>2559</v>
      </c>
      <c r="B2560" t="s">
        <v>9992</v>
      </c>
      <c r="C2560" s="14" t="s">
        <v>7953</v>
      </c>
      <c r="D2560" t="s">
        <v>7954</v>
      </c>
      <c r="E2560">
        <v>13</v>
      </c>
      <c r="F2560">
        <f>SUMIFS('DAILY RECORDS'!$E$2:$E$19978,'DAILY RECORDS'!$B$2:$B$19978,C2560,'DAILY RECORDS'!$G$2:$G$19978,"INWARD")</f>
        <v>0</v>
      </c>
      <c r="G2560">
        <f>SUMIFS('DAILY RECORDS'!$E$2:$E$19978,'DAILY RECORDS'!$B$2:$B$19978,C2560,'DAILY RECORDS'!$G$2:$G$19978,"OUTWARD")</f>
        <v>0</v>
      </c>
      <c r="H2560">
        <f t="shared" si="39"/>
        <v>13</v>
      </c>
      <c r="I2560" t="s">
        <v>25</v>
      </c>
      <c r="J2560" t="s">
        <v>9490</v>
      </c>
      <c r="K2560" t="s">
        <v>730</v>
      </c>
      <c r="L2560" s="124">
        <v>45744</v>
      </c>
    </row>
    <row r="2561" spans="1:12" x14ac:dyDescent="0.25">
      <c r="A2561">
        <v>2560</v>
      </c>
      <c r="B2561" t="s">
        <v>9992</v>
      </c>
      <c r="C2561" s="14" t="s">
        <v>7903</v>
      </c>
      <c r="D2561" t="s">
        <v>7904</v>
      </c>
      <c r="E2561">
        <v>57</v>
      </c>
      <c r="F2561">
        <f>SUMIFS('DAILY RECORDS'!$E$2:$E$19978,'DAILY RECORDS'!$B$2:$B$19978,C2561,'DAILY RECORDS'!$G$2:$G$19978,"INWARD")</f>
        <v>3</v>
      </c>
      <c r="G2561">
        <f>SUMIFS('DAILY RECORDS'!$E$2:$E$19978,'DAILY RECORDS'!$B$2:$B$19978,C2561,'DAILY RECORDS'!$G$2:$G$19978,"OUTWARD")</f>
        <v>3</v>
      </c>
      <c r="H2561">
        <f t="shared" si="39"/>
        <v>57</v>
      </c>
      <c r="I2561" t="s">
        <v>25</v>
      </c>
      <c r="J2561" t="s">
        <v>9490</v>
      </c>
      <c r="K2561" t="s">
        <v>253</v>
      </c>
      <c r="L2561" s="124">
        <v>45744</v>
      </c>
    </row>
    <row r="2562" spans="1:12" x14ac:dyDescent="0.25">
      <c r="A2562">
        <v>2561</v>
      </c>
      <c r="B2562" t="s">
        <v>9992</v>
      </c>
      <c r="C2562" s="14" t="s">
        <v>7905</v>
      </c>
      <c r="D2562" t="s">
        <v>7906</v>
      </c>
      <c r="E2562">
        <v>72</v>
      </c>
      <c r="F2562">
        <f>SUMIFS('DAILY RECORDS'!$E$2:$E$19978,'DAILY RECORDS'!$B$2:$B$19978,C2562,'DAILY RECORDS'!$G$2:$G$19978,"INWARD")</f>
        <v>50</v>
      </c>
      <c r="G2562">
        <f>SUMIFS('DAILY RECORDS'!$E$2:$E$19978,'DAILY RECORDS'!$B$2:$B$19978,C2562,'DAILY RECORDS'!$G$2:$G$19978,"OUTWARD")</f>
        <v>0</v>
      </c>
      <c r="H2562">
        <f t="shared" si="39"/>
        <v>122</v>
      </c>
      <c r="I2562" t="s">
        <v>25</v>
      </c>
      <c r="J2562" t="s">
        <v>9490</v>
      </c>
      <c r="K2562" t="s">
        <v>62</v>
      </c>
      <c r="L2562" s="124">
        <v>45744</v>
      </c>
    </row>
    <row r="2563" spans="1:12" x14ac:dyDescent="0.25">
      <c r="A2563">
        <v>2562</v>
      </c>
      <c r="B2563" t="s">
        <v>9992</v>
      </c>
      <c r="C2563" s="14" t="s">
        <v>7919</v>
      </c>
      <c r="D2563" t="s">
        <v>7920</v>
      </c>
      <c r="E2563">
        <v>39</v>
      </c>
      <c r="F2563">
        <f>SUMIFS('DAILY RECORDS'!$E$2:$E$19978,'DAILY RECORDS'!$B$2:$B$19978,C2563,'DAILY RECORDS'!$G$2:$G$19978,"INWARD")</f>
        <v>0</v>
      </c>
      <c r="G2563">
        <f>SUMIFS('DAILY RECORDS'!$E$2:$E$19978,'DAILY RECORDS'!$B$2:$B$19978,C2563,'DAILY RECORDS'!$G$2:$G$19978,"OUTWARD")</f>
        <v>0</v>
      </c>
      <c r="H2563">
        <f t="shared" ref="H2563:H2626" si="40">(E2563+F2563)-G2563</f>
        <v>39</v>
      </c>
      <c r="I2563" t="s">
        <v>25</v>
      </c>
      <c r="J2563" t="s">
        <v>9490</v>
      </c>
      <c r="K2563" t="s">
        <v>144</v>
      </c>
      <c r="L2563" s="124">
        <v>45744</v>
      </c>
    </row>
    <row r="2564" spans="1:12" x14ac:dyDescent="0.25">
      <c r="A2564">
        <v>2563</v>
      </c>
      <c r="B2564" t="s">
        <v>9992</v>
      </c>
      <c r="C2564" s="14" t="s">
        <v>7917</v>
      </c>
      <c r="D2564" t="s">
        <v>7918</v>
      </c>
      <c r="E2564">
        <v>50</v>
      </c>
      <c r="F2564">
        <f>SUMIFS('DAILY RECORDS'!$E$2:$E$19978,'DAILY RECORDS'!$B$2:$B$19978,C2564,'DAILY RECORDS'!$G$2:$G$19978,"INWARD")</f>
        <v>0</v>
      </c>
      <c r="G2564">
        <f>SUMIFS('DAILY RECORDS'!$E$2:$E$19978,'DAILY RECORDS'!$B$2:$B$19978,C2564,'DAILY RECORDS'!$G$2:$G$19978,"OUTWARD")</f>
        <v>0</v>
      </c>
      <c r="H2564">
        <f t="shared" si="40"/>
        <v>50</v>
      </c>
      <c r="I2564" t="s">
        <v>25</v>
      </c>
      <c r="J2564" t="s">
        <v>9490</v>
      </c>
      <c r="K2564" t="s">
        <v>102</v>
      </c>
      <c r="L2564" s="124">
        <v>45744</v>
      </c>
    </row>
    <row r="2565" spans="1:12" x14ac:dyDescent="0.25">
      <c r="A2565">
        <v>2564</v>
      </c>
      <c r="B2565" t="s">
        <v>9992</v>
      </c>
      <c r="C2565" s="14" t="s">
        <v>7913</v>
      </c>
      <c r="D2565" t="s">
        <v>7914</v>
      </c>
      <c r="E2565">
        <v>149</v>
      </c>
      <c r="F2565">
        <f>SUMIFS('DAILY RECORDS'!$E$2:$E$19978,'DAILY RECORDS'!$B$2:$B$19978,C2565,'DAILY RECORDS'!$G$2:$G$19978,"INWARD")</f>
        <v>0</v>
      </c>
      <c r="G2565">
        <f>SUMIFS('DAILY RECORDS'!$E$2:$E$19978,'DAILY RECORDS'!$B$2:$B$19978,C2565,'DAILY RECORDS'!$G$2:$G$19978,"OUTWARD")</f>
        <v>0</v>
      </c>
      <c r="H2565">
        <f t="shared" si="40"/>
        <v>149</v>
      </c>
      <c r="I2565" t="s">
        <v>25</v>
      </c>
      <c r="J2565" t="s">
        <v>9490</v>
      </c>
      <c r="K2565" t="s">
        <v>65</v>
      </c>
      <c r="L2565" s="124">
        <v>45744</v>
      </c>
    </row>
    <row r="2566" spans="1:12" x14ac:dyDescent="0.25">
      <c r="A2566">
        <v>2565</v>
      </c>
      <c r="B2566" t="s">
        <v>9992</v>
      </c>
      <c r="C2566" s="14" t="s">
        <v>7915</v>
      </c>
      <c r="D2566" t="s">
        <v>7916</v>
      </c>
      <c r="E2566">
        <v>120</v>
      </c>
      <c r="F2566">
        <f>SUMIFS('DAILY RECORDS'!$E$2:$E$19978,'DAILY RECORDS'!$B$2:$B$19978,C2566,'DAILY RECORDS'!$G$2:$G$19978,"INWARD")</f>
        <v>6</v>
      </c>
      <c r="G2566">
        <f>SUMIFS('DAILY RECORDS'!$E$2:$E$19978,'DAILY RECORDS'!$B$2:$B$19978,C2566,'DAILY RECORDS'!$G$2:$G$19978,"OUTWARD")</f>
        <v>6</v>
      </c>
      <c r="H2566">
        <f t="shared" si="40"/>
        <v>120</v>
      </c>
      <c r="I2566" t="s">
        <v>25</v>
      </c>
      <c r="J2566" t="s">
        <v>9490</v>
      </c>
      <c r="K2566" t="s">
        <v>92</v>
      </c>
      <c r="L2566" s="124">
        <v>45744</v>
      </c>
    </row>
    <row r="2567" spans="1:12" x14ac:dyDescent="0.25">
      <c r="A2567">
        <v>2566</v>
      </c>
      <c r="B2567" t="s">
        <v>9992</v>
      </c>
      <c r="C2567" s="14" t="s">
        <v>7909</v>
      </c>
      <c r="D2567" t="s">
        <v>7910</v>
      </c>
      <c r="E2567">
        <v>0</v>
      </c>
      <c r="F2567">
        <f>SUMIFS('DAILY RECORDS'!$E$2:$E$19978,'DAILY RECORDS'!$B$2:$B$19978,C2567,'DAILY RECORDS'!$G$2:$G$19978,"INWARD")</f>
        <v>0</v>
      </c>
      <c r="G2567">
        <f>SUMIFS('DAILY RECORDS'!$E$2:$E$19978,'DAILY RECORDS'!$B$2:$B$19978,C2567,'DAILY RECORDS'!$G$2:$G$19978,"OUTWARD")</f>
        <v>0</v>
      </c>
      <c r="H2567">
        <f t="shared" si="40"/>
        <v>0</v>
      </c>
      <c r="I2567" t="s">
        <v>14</v>
      </c>
      <c r="J2567" t="s">
        <v>9490</v>
      </c>
      <c r="K2567" t="s">
        <v>77</v>
      </c>
      <c r="L2567" s="124">
        <v>45744</v>
      </c>
    </row>
    <row r="2568" spans="1:12" x14ac:dyDescent="0.25">
      <c r="A2568">
        <v>2567</v>
      </c>
      <c r="B2568" t="s">
        <v>9992</v>
      </c>
      <c r="C2568" s="14" t="s">
        <v>7911</v>
      </c>
      <c r="D2568" t="s">
        <v>7912</v>
      </c>
      <c r="E2568">
        <v>43</v>
      </c>
      <c r="F2568">
        <f>SUMIFS('DAILY RECORDS'!$E$2:$E$19978,'DAILY RECORDS'!$B$2:$B$19978,C2568,'DAILY RECORDS'!$G$2:$G$19978,"INWARD")</f>
        <v>0</v>
      </c>
      <c r="G2568">
        <f>SUMIFS('DAILY RECORDS'!$E$2:$E$19978,'DAILY RECORDS'!$B$2:$B$19978,C2568,'DAILY RECORDS'!$G$2:$G$19978,"OUTWARD")</f>
        <v>15</v>
      </c>
      <c r="H2568">
        <f t="shared" si="40"/>
        <v>28</v>
      </c>
      <c r="I2568" t="s">
        <v>25</v>
      </c>
      <c r="J2568" t="s">
        <v>9490</v>
      </c>
      <c r="K2568" t="s">
        <v>1131</v>
      </c>
      <c r="L2568" s="124">
        <v>45744</v>
      </c>
    </row>
    <row r="2569" spans="1:12" x14ac:dyDescent="0.25">
      <c r="A2569">
        <v>2568</v>
      </c>
      <c r="B2569" t="s">
        <v>9992</v>
      </c>
      <c r="C2569" s="14" t="s">
        <v>7897</v>
      </c>
      <c r="D2569" t="s">
        <v>7898</v>
      </c>
      <c r="E2569">
        <v>0</v>
      </c>
      <c r="F2569">
        <f>SUMIFS('DAILY RECORDS'!$E$2:$E$19978,'DAILY RECORDS'!$B$2:$B$19978,C2569,'DAILY RECORDS'!$G$2:$G$19978,"INWARD")</f>
        <v>25</v>
      </c>
      <c r="G2569">
        <f>SUMIFS('DAILY RECORDS'!$E$2:$E$19978,'DAILY RECORDS'!$B$2:$B$19978,C2569,'DAILY RECORDS'!$G$2:$G$19978,"OUTWARD")</f>
        <v>0</v>
      </c>
      <c r="H2569">
        <f t="shared" si="40"/>
        <v>25</v>
      </c>
      <c r="I2569" t="s">
        <v>25</v>
      </c>
      <c r="J2569" t="s">
        <v>9490</v>
      </c>
      <c r="K2569" t="s">
        <v>178</v>
      </c>
      <c r="L2569" s="124">
        <v>45744</v>
      </c>
    </row>
    <row r="2570" spans="1:12" x14ac:dyDescent="0.25">
      <c r="A2570">
        <v>2569</v>
      </c>
      <c r="B2570" t="s">
        <v>9992</v>
      </c>
      <c r="C2570" s="14" t="s">
        <v>7899</v>
      </c>
      <c r="D2570" t="s">
        <v>7900</v>
      </c>
      <c r="E2570">
        <v>9</v>
      </c>
      <c r="F2570">
        <f>SUMIFS('DAILY RECORDS'!$E$2:$E$19978,'DAILY RECORDS'!$B$2:$B$19978,C2570,'DAILY RECORDS'!$G$2:$G$19978,"INWARD")</f>
        <v>0</v>
      </c>
      <c r="G2570">
        <f>SUMIFS('DAILY RECORDS'!$E$2:$E$19978,'DAILY RECORDS'!$B$2:$B$19978,C2570,'DAILY RECORDS'!$G$2:$G$19978,"OUTWARD")</f>
        <v>0</v>
      </c>
      <c r="H2570">
        <f t="shared" si="40"/>
        <v>9</v>
      </c>
      <c r="I2570" t="s">
        <v>25</v>
      </c>
      <c r="J2570" t="s">
        <v>9490</v>
      </c>
      <c r="K2570" t="s">
        <v>490</v>
      </c>
      <c r="L2570" s="124">
        <v>45744</v>
      </c>
    </row>
    <row r="2571" spans="1:12" x14ac:dyDescent="0.25">
      <c r="A2571">
        <v>2570</v>
      </c>
      <c r="B2571" t="s">
        <v>9992</v>
      </c>
      <c r="C2571" s="14" t="s">
        <v>7895</v>
      </c>
      <c r="D2571" t="s">
        <v>7896</v>
      </c>
      <c r="E2571">
        <v>149</v>
      </c>
      <c r="F2571">
        <f>SUMIFS('DAILY RECORDS'!$E$2:$E$19978,'DAILY RECORDS'!$B$2:$B$19978,C2571,'DAILY RECORDS'!$G$2:$G$19978,"INWARD")</f>
        <v>250</v>
      </c>
      <c r="G2571">
        <f>SUMIFS('DAILY RECORDS'!$E$2:$E$19978,'DAILY RECORDS'!$B$2:$B$19978,C2571,'DAILY RECORDS'!$G$2:$G$19978,"OUTWARD")</f>
        <v>0</v>
      </c>
      <c r="H2571">
        <f t="shared" si="40"/>
        <v>399</v>
      </c>
      <c r="I2571" t="s">
        <v>25</v>
      </c>
      <c r="J2571" t="s">
        <v>9490</v>
      </c>
      <c r="K2571" t="s">
        <v>68</v>
      </c>
      <c r="L2571" s="124">
        <v>45744</v>
      </c>
    </row>
    <row r="2572" spans="1:12" x14ac:dyDescent="0.25">
      <c r="A2572">
        <v>2571</v>
      </c>
      <c r="B2572" t="s">
        <v>9992</v>
      </c>
      <c r="C2572" s="14" t="s">
        <v>7873</v>
      </c>
      <c r="D2572" t="s">
        <v>7874</v>
      </c>
      <c r="E2572">
        <v>77</v>
      </c>
      <c r="F2572">
        <f>SUMIFS('DAILY RECORDS'!$E$2:$E$19978,'DAILY RECORDS'!$B$2:$B$19978,C2572,'DAILY RECORDS'!$G$2:$G$19978,"INWARD")</f>
        <v>1500</v>
      </c>
      <c r="G2572">
        <f>SUMIFS('DAILY RECORDS'!$E$2:$E$19978,'DAILY RECORDS'!$B$2:$B$19978,C2572,'DAILY RECORDS'!$G$2:$G$19978,"OUTWARD")</f>
        <v>570</v>
      </c>
      <c r="H2572">
        <f t="shared" si="40"/>
        <v>1007</v>
      </c>
      <c r="I2572" t="s">
        <v>25</v>
      </c>
      <c r="J2572" t="s">
        <v>9490</v>
      </c>
      <c r="K2572" t="s">
        <v>96</v>
      </c>
      <c r="L2572" s="124">
        <v>45744</v>
      </c>
    </row>
    <row r="2573" spans="1:12" x14ac:dyDescent="0.25">
      <c r="A2573">
        <v>2572</v>
      </c>
      <c r="B2573" t="s">
        <v>9992</v>
      </c>
      <c r="C2573" s="14" t="s">
        <v>7875</v>
      </c>
      <c r="D2573" t="s">
        <v>7876</v>
      </c>
      <c r="E2573">
        <v>287</v>
      </c>
      <c r="F2573">
        <f>SUMIFS('DAILY RECORDS'!$E$2:$E$19978,'DAILY RECORDS'!$B$2:$B$19978,C2573,'DAILY RECORDS'!$G$2:$G$19978,"INWARD")</f>
        <v>545</v>
      </c>
      <c r="G2573">
        <f>SUMIFS('DAILY RECORDS'!$E$2:$E$19978,'DAILY RECORDS'!$B$2:$B$19978,C2573,'DAILY RECORDS'!$G$2:$G$19978,"OUTWARD")</f>
        <v>276</v>
      </c>
      <c r="H2573">
        <f t="shared" si="40"/>
        <v>556</v>
      </c>
      <c r="I2573" t="s">
        <v>25</v>
      </c>
      <c r="J2573" t="s">
        <v>9490</v>
      </c>
      <c r="K2573" t="s">
        <v>95</v>
      </c>
      <c r="L2573" s="124">
        <v>45744</v>
      </c>
    </row>
    <row r="2574" spans="1:12" x14ac:dyDescent="0.25">
      <c r="A2574">
        <v>2573</v>
      </c>
      <c r="B2574" t="s">
        <v>9992</v>
      </c>
      <c r="C2574" s="14" t="s">
        <v>7883</v>
      </c>
      <c r="D2574" t="s">
        <v>7884</v>
      </c>
      <c r="E2574">
        <v>165</v>
      </c>
      <c r="F2574">
        <f>SUMIFS('DAILY RECORDS'!$E$2:$E$19978,'DAILY RECORDS'!$B$2:$B$19978,C2574,'DAILY RECORDS'!$G$2:$G$19978,"INWARD")</f>
        <v>100</v>
      </c>
      <c r="G2574">
        <f>SUMIFS('DAILY RECORDS'!$E$2:$E$19978,'DAILY RECORDS'!$B$2:$B$19978,C2574,'DAILY RECORDS'!$G$2:$G$19978,"OUTWARD")</f>
        <v>72</v>
      </c>
      <c r="H2574">
        <f t="shared" si="40"/>
        <v>193</v>
      </c>
      <c r="I2574" t="s">
        <v>25</v>
      </c>
      <c r="J2574" t="s">
        <v>9490</v>
      </c>
      <c r="K2574" t="s">
        <v>71</v>
      </c>
      <c r="L2574" s="124">
        <v>45744</v>
      </c>
    </row>
    <row r="2575" spans="1:12" x14ac:dyDescent="0.25">
      <c r="A2575">
        <v>2574</v>
      </c>
      <c r="B2575" t="s">
        <v>9992</v>
      </c>
      <c r="C2575" s="14" t="s">
        <v>7885</v>
      </c>
      <c r="D2575" t="s">
        <v>7886</v>
      </c>
      <c r="E2575">
        <v>112</v>
      </c>
      <c r="F2575">
        <f>SUMIFS('DAILY RECORDS'!$E$2:$E$19978,'DAILY RECORDS'!$B$2:$B$19978,C2575,'DAILY RECORDS'!$G$2:$G$19978,"INWARD")</f>
        <v>0</v>
      </c>
      <c r="G2575">
        <f>SUMIFS('DAILY RECORDS'!$E$2:$E$19978,'DAILY RECORDS'!$B$2:$B$19978,C2575,'DAILY RECORDS'!$G$2:$G$19978,"OUTWARD")</f>
        <v>0</v>
      </c>
      <c r="H2575">
        <f t="shared" si="40"/>
        <v>112</v>
      </c>
      <c r="I2575" t="s">
        <v>25</v>
      </c>
      <c r="J2575" t="s">
        <v>9490</v>
      </c>
      <c r="K2575" t="s">
        <v>74</v>
      </c>
      <c r="L2575" s="124">
        <v>45744</v>
      </c>
    </row>
    <row r="2576" spans="1:12" x14ac:dyDescent="0.25">
      <c r="A2576">
        <v>2575</v>
      </c>
      <c r="B2576" t="s">
        <v>9992</v>
      </c>
      <c r="C2576" s="14" t="s">
        <v>7857</v>
      </c>
      <c r="D2576" t="s">
        <v>7858</v>
      </c>
      <c r="E2576">
        <v>91</v>
      </c>
      <c r="F2576">
        <f>SUMIFS('DAILY RECORDS'!$E$2:$E$19978,'DAILY RECORDS'!$B$2:$B$19978,C2576,'DAILY RECORDS'!$G$2:$G$19978,"INWARD")</f>
        <v>500</v>
      </c>
      <c r="G2576">
        <f>SUMIFS('DAILY RECORDS'!$E$2:$E$19978,'DAILY RECORDS'!$B$2:$B$19978,C2576,'DAILY RECORDS'!$G$2:$G$19978,"OUTWARD")</f>
        <v>44</v>
      </c>
      <c r="H2576">
        <f t="shared" si="40"/>
        <v>547</v>
      </c>
      <c r="I2576" t="s">
        <v>25</v>
      </c>
      <c r="J2576" t="s">
        <v>9490</v>
      </c>
      <c r="K2576" t="s">
        <v>200</v>
      </c>
      <c r="L2576" s="124">
        <v>45744</v>
      </c>
    </row>
    <row r="2577" spans="1:12" x14ac:dyDescent="0.25">
      <c r="A2577">
        <v>2576</v>
      </c>
      <c r="B2577" t="s">
        <v>9992</v>
      </c>
      <c r="C2577" s="14" t="s">
        <v>7891</v>
      </c>
      <c r="D2577" t="s">
        <v>7892</v>
      </c>
      <c r="E2577">
        <v>67</v>
      </c>
      <c r="F2577">
        <f>SUMIFS('DAILY RECORDS'!$E$2:$E$19978,'DAILY RECORDS'!$B$2:$B$19978,C2577,'DAILY RECORDS'!$G$2:$G$19978,"INWARD")</f>
        <v>400</v>
      </c>
      <c r="G2577">
        <f>SUMIFS('DAILY RECORDS'!$E$2:$E$19978,'DAILY RECORDS'!$B$2:$B$19978,C2577,'DAILY RECORDS'!$G$2:$G$19978,"OUTWARD")</f>
        <v>12</v>
      </c>
      <c r="H2577">
        <f t="shared" si="40"/>
        <v>455</v>
      </c>
      <c r="I2577" t="s">
        <v>25</v>
      </c>
      <c r="J2577" t="s">
        <v>9490</v>
      </c>
      <c r="K2577" t="s">
        <v>108</v>
      </c>
      <c r="L2577" s="124">
        <v>45744</v>
      </c>
    </row>
    <row r="2578" spans="1:12" x14ac:dyDescent="0.25">
      <c r="A2578">
        <v>2577</v>
      </c>
      <c r="B2578" t="s">
        <v>9992</v>
      </c>
      <c r="C2578" s="14" t="s">
        <v>7855</v>
      </c>
      <c r="D2578" t="s">
        <v>7856</v>
      </c>
      <c r="E2578">
        <v>19</v>
      </c>
      <c r="F2578">
        <f>SUMIFS('DAILY RECORDS'!$E$2:$E$19978,'DAILY RECORDS'!$B$2:$B$19978,C2578,'DAILY RECORDS'!$G$2:$G$19978,"INWARD")</f>
        <v>100</v>
      </c>
      <c r="G2578">
        <f>SUMIFS('DAILY RECORDS'!$E$2:$E$19978,'DAILY RECORDS'!$B$2:$B$19978,C2578,'DAILY RECORDS'!$G$2:$G$19978,"OUTWARD")</f>
        <v>16</v>
      </c>
      <c r="H2578">
        <f t="shared" si="40"/>
        <v>103</v>
      </c>
      <c r="I2578" t="s">
        <v>25</v>
      </c>
      <c r="J2578" t="s">
        <v>9490</v>
      </c>
      <c r="K2578" t="s">
        <v>181</v>
      </c>
      <c r="L2578" s="124">
        <v>45744</v>
      </c>
    </row>
    <row r="2579" spans="1:12" x14ac:dyDescent="0.25">
      <c r="A2579">
        <v>2578</v>
      </c>
      <c r="B2579" t="s">
        <v>9992</v>
      </c>
      <c r="C2579" s="14" t="s">
        <v>7861</v>
      </c>
      <c r="D2579" t="s">
        <v>7862</v>
      </c>
      <c r="E2579">
        <v>77</v>
      </c>
      <c r="F2579">
        <f>SUMIFS('DAILY RECORDS'!$E$2:$E$19978,'DAILY RECORDS'!$B$2:$B$19978,C2579,'DAILY RECORDS'!$G$2:$G$19978,"INWARD")</f>
        <v>0</v>
      </c>
      <c r="G2579">
        <f>SUMIFS('DAILY RECORDS'!$E$2:$E$19978,'DAILY RECORDS'!$B$2:$B$19978,C2579,'DAILY RECORDS'!$G$2:$G$19978,"OUTWARD")</f>
        <v>10</v>
      </c>
      <c r="H2579">
        <f t="shared" si="40"/>
        <v>67</v>
      </c>
      <c r="I2579" t="s">
        <v>25</v>
      </c>
      <c r="J2579" t="s">
        <v>9490</v>
      </c>
      <c r="K2579" t="s">
        <v>83</v>
      </c>
      <c r="L2579" s="124">
        <v>45744</v>
      </c>
    </row>
    <row r="2580" spans="1:12" x14ac:dyDescent="0.25">
      <c r="A2580">
        <v>2579</v>
      </c>
      <c r="B2580" t="s">
        <v>9992</v>
      </c>
      <c r="C2580" s="14" t="s">
        <v>7859</v>
      </c>
      <c r="D2580" t="s">
        <v>7860</v>
      </c>
      <c r="E2580">
        <v>60</v>
      </c>
      <c r="F2580">
        <f>SUMIFS('DAILY RECORDS'!$E$2:$E$19978,'DAILY RECORDS'!$B$2:$B$19978,C2580,'DAILY RECORDS'!$G$2:$G$19978,"INWARD")</f>
        <v>0</v>
      </c>
      <c r="G2580">
        <f>SUMIFS('DAILY RECORDS'!$E$2:$E$19978,'DAILY RECORDS'!$B$2:$B$19978,C2580,'DAILY RECORDS'!$G$2:$G$19978,"OUTWARD")</f>
        <v>6</v>
      </c>
      <c r="H2580">
        <f t="shared" si="40"/>
        <v>54</v>
      </c>
      <c r="I2580" t="s">
        <v>25</v>
      </c>
      <c r="J2580" t="s">
        <v>9490</v>
      </c>
      <c r="K2580" t="s">
        <v>89</v>
      </c>
      <c r="L2580" s="124">
        <v>45744</v>
      </c>
    </row>
    <row r="2581" spans="1:12" x14ac:dyDescent="0.25">
      <c r="A2581">
        <v>2580</v>
      </c>
      <c r="B2581" t="s">
        <v>9992</v>
      </c>
      <c r="C2581" s="14" t="s">
        <v>7889</v>
      </c>
      <c r="D2581" t="s">
        <v>7890</v>
      </c>
      <c r="E2581">
        <v>80</v>
      </c>
      <c r="F2581">
        <f>SUMIFS('DAILY RECORDS'!$E$2:$E$19978,'DAILY RECORDS'!$B$2:$B$19978,C2581,'DAILY RECORDS'!$G$2:$G$19978,"INWARD")</f>
        <v>0</v>
      </c>
      <c r="G2581">
        <f>SUMIFS('DAILY RECORDS'!$E$2:$E$19978,'DAILY RECORDS'!$B$2:$B$19978,C2581,'DAILY RECORDS'!$G$2:$G$19978,"OUTWARD")</f>
        <v>12</v>
      </c>
      <c r="H2581">
        <f t="shared" si="40"/>
        <v>68</v>
      </c>
      <c r="I2581" t="s">
        <v>25</v>
      </c>
      <c r="J2581" t="s">
        <v>9490</v>
      </c>
      <c r="K2581" t="s">
        <v>105</v>
      </c>
      <c r="L2581" s="124">
        <v>45744</v>
      </c>
    </row>
    <row r="2582" spans="1:12" x14ac:dyDescent="0.25">
      <c r="A2582">
        <v>2581</v>
      </c>
      <c r="B2582" t="s">
        <v>9988</v>
      </c>
      <c r="C2582" s="14" t="s">
        <v>2981</v>
      </c>
      <c r="D2582" t="s">
        <v>2982</v>
      </c>
      <c r="E2582">
        <v>25</v>
      </c>
      <c r="F2582">
        <f>SUMIFS('DAILY RECORDS'!$E$2:$E$19978,'DAILY RECORDS'!$B$2:$B$19978,C2582,'DAILY RECORDS'!$G$2:$G$19978,"INWARD")</f>
        <v>0</v>
      </c>
      <c r="G2582">
        <f>SUMIFS('DAILY RECORDS'!$E$2:$E$19978,'DAILY RECORDS'!$B$2:$B$19978,C2582,'DAILY RECORDS'!$G$2:$G$19978,"OUTWARD")</f>
        <v>4</v>
      </c>
      <c r="H2582">
        <f t="shared" si="40"/>
        <v>21</v>
      </c>
      <c r="I2582" t="s">
        <v>14</v>
      </c>
      <c r="J2582" t="s">
        <v>9521</v>
      </c>
      <c r="K2582" t="s">
        <v>20</v>
      </c>
      <c r="L2582" s="124">
        <v>45744</v>
      </c>
    </row>
    <row r="2583" spans="1:12" x14ac:dyDescent="0.25">
      <c r="A2583">
        <v>2582</v>
      </c>
      <c r="B2583" t="s">
        <v>9988</v>
      </c>
      <c r="C2583" s="14" t="s">
        <v>2983</v>
      </c>
      <c r="D2583" t="s">
        <v>2984</v>
      </c>
      <c r="E2583">
        <v>34</v>
      </c>
      <c r="F2583">
        <f>SUMIFS('DAILY RECORDS'!$E$2:$E$19978,'DAILY RECORDS'!$B$2:$B$19978,C2583,'DAILY RECORDS'!$G$2:$G$19978,"INWARD")</f>
        <v>20</v>
      </c>
      <c r="G2583">
        <f>SUMIFS('DAILY RECORDS'!$E$2:$E$19978,'DAILY RECORDS'!$B$2:$B$19978,C2583,'DAILY RECORDS'!$G$2:$G$19978,"OUTWARD")</f>
        <v>15</v>
      </c>
      <c r="H2583">
        <f t="shared" si="40"/>
        <v>39</v>
      </c>
      <c r="I2583" t="s">
        <v>14</v>
      </c>
      <c r="J2583" t="s">
        <v>9521</v>
      </c>
      <c r="K2583" t="s">
        <v>26</v>
      </c>
      <c r="L2583" s="124">
        <v>45744</v>
      </c>
    </row>
    <row r="2584" spans="1:12" x14ac:dyDescent="0.25">
      <c r="A2584">
        <v>2583</v>
      </c>
      <c r="C2584" s="14" t="s">
        <v>9968</v>
      </c>
      <c r="D2584" t="s">
        <v>9968</v>
      </c>
      <c r="E2584">
        <v>27</v>
      </c>
      <c r="F2584">
        <f>SUMIFS('DAILY RECORDS'!$E$2:$E$19978,'DAILY RECORDS'!$B$2:$B$19978,C2584,'DAILY RECORDS'!$G$2:$G$19978,"INWARD")</f>
        <v>0</v>
      </c>
      <c r="G2584">
        <f>SUMIFS('DAILY RECORDS'!$E$2:$E$19978,'DAILY RECORDS'!$B$2:$B$19978,C2584,'DAILY RECORDS'!$G$2:$G$19978,"OUTWARD")</f>
        <v>6</v>
      </c>
      <c r="H2584">
        <f t="shared" si="40"/>
        <v>21</v>
      </c>
      <c r="I2584" t="s">
        <v>14</v>
      </c>
      <c r="J2584" t="s">
        <v>9521</v>
      </c>
      <c r="K2584" t="s">
        <v>695</v>
      </c>
      <c r="L2584" s="124">
        <v>45744</v>
      </c>
    </row>
    <row r="2585" spans="1:12" x14ac:dyDescent="0.25">
      <c r="A2585">
        <v>2584</v>
      </c>
      <c r="B2585" t="s">
        <v>9988</v>
      </c>
      <c r="C2585" s="14" t="s">
        <v>2985</v>
      </c>
      <c r="D2585" t="s">
        <v>2986</v>
      </c>
      <c r="E2585">
        <v>25</v>
      </c>
      <c r="F2585">
        <f>SUMIFS('DAILY RECORDS'!$E$2:$E$19978,'DAILY RECORDS'!$B$2:$B$19978,C2585,'DAILY RECORDS'!$G$2:$G$19978,"INWARD")</f>
        <v>24</v>
      </c>
      <c r="G2585">
        <f>SUMIFS('DAILY RECORDS'!$E$2:$E$19978,'DAILY RECORDS'!$B$2:$B$19978,C2585,'DAILY RECORDS'!$G$2:$G$19978,"OUTWARD")</f>
        <v>20</v>
      </c>
      <c r="H2585">
        <f t="shared" si="40"/>
        <v>29</v>
      </c>
      <c r="I2585" t="s">
        <v>14</v>
      </c>
      <c r="J2585" t="s">
        <v>9521</v>
      </c>
      <c r="K2585" t="s">
        <v>35</v>
      </c>
      <c r="L2585" s="124">
        <v>45744</v>
      </c>
    </row>
    <row r="2586" spans="1:12" x14ac:dyDescent="0.25">
      <c r="A2586">
        <v>2585</v>
      </c>
      <c r="B2586" t="s">
        <v>9992</v>
      </c>
      <c r="C2586" s="14" t="s">
        <v>8103</v>
      </c>
      <c r="D2586" t="s">
        <v>8104</v>
      </c>
      <c r="E2586">
        <v>1411</v>
      </c>
      <c r="F2586">
        <f>SUMIFS('DAILY RECORDS'!$E$2:$E$19978,'DAILY RECORDS'!$B$2:$B$19978,C2586,'DAILY RECORDS'!$G$2:$G$19978,"INWARD")</f>
        <v>0</v>
      </c>
      <c r="G2586">
        <f>SUMIFS('DAILY RECORDS'!$E$2:$E$19978,'DAILY RECORDS'!$B$2:$B$19978,C2586,'DAILY RECORDS'!$G$2:$G$19978,"OUTWARD")</f>
        <v>10</v>
      </c>
      <c r="H2586">
        <f t="shared" si="40"/>
        <v>1401</v>
      </c>
      <c r="I2586" t="s">
        <v>14</v>
      </c>
      <c r="J2586" t="s">
        <v>9521</v>
      </c>
      <c r="K2586" t="s">
        <v>9530</v>
      </c>
      <c r="L2586" s="124">
        <v>45744</v>
      </c>
    </row>
    <row r="2587" spans="1:12" x14ac:dyDescent="0.25">
      <c r="A2587">
        <v>2586</v>
      </c>
      <c r="B2587" t="s">
        <v>9992</v>
      </c>
      <c r="C2587" s="14" t="s">
        <v>7981</v>
      </c>
      <c r="D2587" t="s">
        <v>7982</v>
      </c>
      <c r="E2587">
        <v>1452</v>
      </c>
      <c r="F2587">
        <f>SUMIFS('DAILY RECORDS'!$E$2:$E$19978,'DAILY RECORDS'!$B$2:$B$19978,C2587,'DAILY RECORDS'!$G$2:$G$19978,"INWARD")</f>
        <v>0</v>
      </c>
      <c r="G2587">
        <f>SUMIFS('DAILY RECORDS'!$E$2:$E$19978,'DAILY RECORDS'!$B$2:$B$19978,C2587,'DAILY RECORDS'!$G$2:$G$19978,"OUTWARD")</f>
        <v>10</v>
      </c>
      <c r="H2587">
        <f t="shared" si="40"/>
        <v>1442</v>
      </c>
      <c r="I2587" t="s">
        <v>14</v>
      </c>
      <c r="J2587" t="s">
        <v>9521</v>
      </c>
      <c r="K2587" t="s">
        <v>58</v>
      </c>
      <c r="L2587" s="124">
        <v>45744</v>
      </c>
    </row>
    <row r="2588" spans="1:12" x14ac:dyDescent="0.25">
      <c r="A2588">
        <v>2587</v>
      </c>
      <c r="B2588" t="s">
        <v>9992</v>
      </c>
      <c r="C2588" s="14" t="s">
        <v>7965</v>
      </c>
      <c r="D2588" t="s">
        <v>7966</v>
      </c>
      <c r="E2588">
        <v>688</v>
      </c>
      <c r="F2588">
        <f>SUMIFS('DAILY RECORDS'!$E$2:$E$19978,'DAILY RECORDS'!$B$2:$B$19978,C2588,'DAILY RECORDS'!$G$2:$G$19978,"INWARD")</f>
        <v>0</v>
      </c>
      <c r="G2588">
        <f>SUMIFS('DAILY RECORDS'!$E$2:$E$19978,'DAILY RECORDS'!$B$2:$B$19978,C2588,'DAILY RECORDS'!$G$2:$G$19978,"OUTWARD")</f>
        <v>10</v>
      </c>
      <c r="H2588">
        <f t="shared" si="40"/>
        <v>678</v>
      </c>
      <c r="I2588" t="s">
        <v>14</v>
      </c>
      <c r="J2588" t="s">
        <v>9521</v>
      </c>
      <c r="K2588" t="s">
        <v>253</v>
      </c>
      <c r="L2588" s="124">
        <v>45744</v>
      </c>
    </row>
    <row r="2589" spans="1:12" x14ac:dyDescent="0.25">
      <c r="A2589">
        <v>2588</v>
      </c>
      <c r="B2589" t="s">
        <v>9992</v>
      </c>
      <c r="C2589" s="14" t="s">
        <v>7967</v>
      </c>
      <c r="D2589" t="s">
        <v>7968</v>
      </c>
      <c r="E2589">
        <v>1358</v>
      </c>
      <c r="F2589">
        <f>SUMIFS('DAILY RECORDS'!$E$2:$E$19978,'DAILY RECORDS'!$B$2:$B$19978,C2589,'DAILY RECORDS'!$G$2:$G$19978,"INWARD")</f>
        <v>0</v>
      </c>
      <c r="G2589">
        <f>SUMIFS('DAILY RECORDS'!$E$2:$E$19978,'DAILY RECORDS'!$B$2:$B$19978,C2589,'DAILY RECORDS'!$G$2:$G$19978,"OUTWARD")</f>
        <v>10</v>
      </c>
      <c r="H2589">
        <f t="shared" si="40"/>
        <v>1348</v>
      </c>
      <c r="I2589" t="s">
        <v>14</v>
      </c>
      <c r="J2589" t="s">
        <v>9521</v>
      </c>
      <c r="K2589" t="s">
        <v>62</v>
      </c>
      <c r="L2589" s="124">
        <v>45744</v>
      </c>
    </row>
    <row r="2590" spans="1:12" x14ac:dyDescent="0.25">
      <c r="A2590">
        <v>2589</v>
      </c>
      <c r="B2590" t="s">
        <v>9992</v>
      </c>
      <c r="C2590" s="14" t="s">
        <v>7999</v>
      </c>
      <c r="D2590" t="s">
        <v>8000</v>
      </c>
      <c r="E2590">
        <v>1144</v>
      </c>
      <c r="F2590">
        <f>SUMIFS('DAILY RECORDS'!$E$2:$E$19978,'DAILY RECORDS'!$B$2:$B$19978,C2590,'DAILY RECORDS'!$G$2:$G$19978,"INWARD")</f>
        <v>0</v>
      </c>
      <c r="G2590">
        <f>SUMIFS('DAILY RECORDS'!$E$2:$E$19978,'DAILY RECORDS'!$B$2:$B$19978,C2590,'DAILY RECORDS'!$G$2:$G$19978,"OUTWARD")</f>
        <v>10</v>
      </c>
      <c r="H2590">
        <f t="shared" si="40"/>
        <v>1134</v>
      </c>
      <c r="I2590" t="s">
        <v>14</v>
      </c>
      <c r="J2590" t="s">
        <v>9521</v>
      </c>
      <c r="K2590" t="s">
        <v>144</v>
      </c>
      <c r="L2590" s="124">
        <v>45744</v>
      </c>
    </row>
    <row r="2591" spans="1:12" x14ac:dyDescent="0.25">
      <c r="A2591">
        <v>2590</v>
      </c>
      <c r="B2591" t="s">
        <v>9992</v>
      </c>
      <c r="C2591" s="14" t="s">
        <v>8055</v>
      </c>
      <c r="D2591" t="s">
        <v>8056</v>
      </c>
      <c r="E2591">
        <v>1192</v>
      </c>
      <c r="F2591">
        <f>SUMIFS('DAILY RECORDS'!$E$2:$E$19978,'DAILY RECORDS'!$B$2:$B$19978,C2591,'DAILY RECORDS'!$G$2:$G$19978,"INWARD")</f>
        <v>0</v>
      </c>
      <c r="G2591">
        <f>SUMIFS('DAILY RECORDS'!$E$2:$E$19978,'DAILY RECORDS'!$B$2:$B$19978,C2591,'DAILY RECORDS'!$G$2:$G$19978,"OUTWARD")</f>
        <v>10</v>
      </c>
      <c r="H2591">
        <f t="shared" si="40"/>
        <v>1182</v>
      </c>
      <c r="I2591" t="s">
        <v>14</v>
      </c>
      <c r="J2591" t="s">
        <v>9521</v>
      </c>
      <c r="K2591" t="s">
        <v>9529</v>
      </c>
      <c r="L2591" s="124">
        <v>45744</v>
      </c>
    </row>
    <row r="2592" spans="1:12" x14ac:dyDescent="0.25">
      <c r="A2592">
        <v>2591</v>
      </c>
      <c r="B2592" t="s">
        <v>9992</v>
      </c>
      <c r="C2592" s="14" t="s">
        <v>7971</v>
      </c>
      <c r="D2592" t="s">
        <v>7972</v>
      </c>
      <c r="E2592">
        <v>1389</v>
      </c>
      <c r="F2592">
        <f>SUMIFS('DAILY RECORDS'!$E$2:$E$19978,'DAILY RECORDS'!$B$2:$B$19978,C2592,'DAILY RECORDS'!$G$2:$G$19978,"INWARD")</f>
        <v>0</v>
      </c>
      <c r="G2592">
        <f>SUMIFS('DAILY RECORDS'!$E$2:$E$19978,'DAILY RECORDS'!$B$2:$B$19978,C2592,'DAILY RECORDS'!$G$2:$G$19978,"OUTWARD")</f>
        <v>10</v>
      </c>
      <c r="H2592">
        <f t="shared" si="40"/>
        <v>1379</v>
      </c>
      <c r="I2592" t="s">
        <v>14</v>
      </c>
      <c r="J2592" t="s">
        <v>9521</v>
      </c>
      <c r="K2592" t="s">
        <v>102</v>
      </c>
      <c r="L2592" s="124">
        <v>45744</v>
      </c>
    </row>
    <row r="2593" spans="1:12" x14ac:dyDescent="0.25">
      <c r="A2593">
        <v>2592</v>
      </c>
      <c r="B2593" t="s">
        <v>9992</v>
      </c>
      <c r="C2593" s="14" t="s">
        <v>7969</v>
      </c>
      <c r="D2593" t="s">
        <v>7970</v>
      </c>
      <c r="E2593">
        <v>1520</v>
      </c>
      <c r="F2593">
        <f>SUMIFS('DAILY RECORDS'!$E$2:$E$19978,'DAILY RECORDS'!$B$2:$B$19978,C2593,'DAILY RECORDS'!$G$2:$G$19978,"INWARD")</f>
        <v>0</v>
      </c>
      <c r="G2593">
        <f>SUMIFS('DAILY RECORDS'!$E$2:$E$19978,'DAILY RECORDS'!$B$2:$B$19978,C2593,'DAILY RECORDS'!$G$2:$G$19978,"OUTWARD")</f>
        <v>10</v>
      </c>
      <c r="H2593">
        <f t="shared" si="40"/>
        <v>1510</v>
      </c>
      <c r="I2593" t="s">
        <v>14</v>
      </c>
      <c r="J2593" t="s">
        <v>9521</v>
      </c>
      <c r="K2593" t="s">
        <v>65</v>
      </c>
      <c r="L2593" s="124">
        <v>45744</v>
      </c>
    </row>
    <row r="2594" spans="1:12" x14ac:dyDescent="0.25">
      <c r="A2594">
        <v>2593</v>
      </c>
      <c r="B2594" t="s">
        <v>9992</v>
      </c>
      <c r="C2594" s="14" t="s">
        <v>7985</v>
      </c>
      <c r="D2594" t="s">
        <v>7986</v>
      </c>
      <c r="E2594">
        <v>1427</v>
      </c>
      <c r="F2594">
        <f>SUMIFS('DAILY RECORDS'!$E$2:$E$19978,'DAILY RECORDS'!$B$2:$B$19978,C2594,'DAILY RECORDS'!$G$2:$G$19978,"INWARD")</f>
        <v>0</v>
      </c>
      <c r="G2594">
        <f>SUMIFS('DAILY RECORDS'!$E$2:$E$19978,'DAILY RECORDS'!$B$2:$B$19978,C2594,'DAILY RECORDS'!$G$2:$G$19978,"OUTWARD")</f>
        <v>10</v>
      </c>
      <c r="H2594">
        <f t="shared" si="40"/>
        <v>1417</v>
      </c>
      <c r="I2594" t="s">
        <v>14</v>
      </c>
      <c r="J2594" t="s">
        <v>9521</v>
      </c>
      <c r="K2594" t="s">
        <v>9528</v>
      </c>
      <c r="L2594" s="124">
        <v>45744</v>
      </c>
    </row>
    <row r="2595" spans="1:12" x14ac:dyDescent="0.25">
      <c r="A2595">
        <v>2594</v>
      </c>
      <c r="B2595" t="s">
        <v>9992</v>
      </c>
      <c r="C2595" s="14" t="s">
        <v>8041</v>
      </c>
      <c r="D2595" t="s">
        <v>8042</v>
      </c>
      <c r="E2595">
        <v>887</v>
      </c>
      <c r="F2595">
        <f>SUMIFS('DAILY RECORDS'!$E$2:$E$19978,'DAILY RECORDS'!$B$2:$B$19978,C2595,'DAILY RECORDS'!$G$2:$G$19978,"INWARD")</f>
        <v>0</v>
      </c>
      <c r="G2595">
        <f>SUMIFS('DAILY RECORDS'!$E$2:$E$19978,'DAILY RECORDS'!$B$2:$B$19978,C2595,'DAILY RECORDS'!$G$2:$G$19978,"OUTWARD")</f>
        <v>10</v>
      </c>
      <c r="H2595">
        <f t="shared" si="40"/>
        <v>877</v>
      </c>
      <c r="I2595" t="s">
        <v>14</v>
      </c>
      <c r="J2595" t="s">
        <v>9521</v>
      </c>
      <c r="K2595" t="s">
        <v>9526</v>
      </c>
      <c r="L2595" s="124">
        <v>45744</v>
      </c>
    </row>
    <row r="2596" spans="1:12" x14ac:dyDescent="0.25">
      <c r="A2596">
        <v>2595</v>
      </c>
      <c r="B2596" t="s">
        <v>9992</v>
      </c>
      <c r="C2596" s="14" t="s">
        <v>8097</v>
      </c>
      <c r="D2596" t="s">
        <v>8098</v>
      </c>
      <c r="E2596">
        <v>1080</v>
      </c>
      <c r="F2596">
        <f>SUMIFS('DAILY RECORDS'!$E$2:$E$19978,'DAILY RECORDS'!$B$2:$B$19978,C2596,'DAILY RECORDS'!$G$2:$G$19978,"INWARD")</f>
        <v>0</v>
      </c>
      <c r="G2596">
        <f>SUMIFS('DAILY RECORDS'!$E$2:$E$19978,'DAILY RECORDS'!$B$2:$B$19978,C2596,'DAILY RECORDS'!$G$2:$G$19978,"OUTWARD")</f>
        <v>10</v>
      </c>
      <c r="H2596">
        <f t="shared" si="40"/>
        <v>1070</v>
      </c>
      <c r="I2596" t="s">
        <v>14</v>
      </c>
      <c r="J2596" t="s">
        <v>9521</v>
      </c>
      <c r="K2596" t="s">
        <v>9527</v>
      </c>
      <c r="L2596" s="124">
        <v>45744</v>
      </c>
    </row>
    <row r="2597" spans="1:12" x14ac:dyDescent="0.25">
      <c r="A2597">
        <v>2596</v>
      </c>
      <c r="B2597" t="s">
        <v>9992</v>
      </c>
      <c r="C2597" s="14" t="s">
        <v>8013</v>
      </c>
      <c r="D2597" t="s">
        <v>8014</v>
      </c>
      <c r="E2597">
        <v>997</v>
      </c>
      <c r="F2597">
        <f>SUMIFS('DAILY RECORDS'!$E$2:$E$19978,'DAILY RECORDS'!$B$2:$B$19978,C2597,'DAILY RECORDS'!$G$2:$G$19978,"INWARD")</f>
        <v>0</v>
      </c>
      <c r="G2597">
        <f>SUMIFS('DAILY RECORDS'!$E$2:$E$19978,'DAILY RECORDS'!$B$2:$B$19978,C2597,'DAILY RECORDS'!$G$2:$G$19978,"OUTWARD")</f>
        <v>10</v>
      </c>
      <c r="H2597">
        <f t="shared" si="40"/>
        <v>987</v>
      </c>
      <c r="I2597" t="s">
        <v>14</v>
      </c>
      <c r="J2597" t="s">
        <v>9521</v>
      </c>
      <c r="K2597" t="s">
        <v>184</v>
      </c>
      <c r="L2597" s="124">
        <v>45744</v>
      </c>
    </row>
    <row r="2598" spans="1:12" x14ac:dyDescent="0.25">
      <c r="A2598">
        <v>2597</v>
      </c>
      <c r="B2598" t="s">
        <v>9992</v>
      </c>
      <c r="C2598" s="14" t="s">
        <v>8045</v>
      </c>
      <c r="D2598" t="s">
        <v>8046</v>
      </c>
      <c r="E2598">
        <v>258</v>
      </c>
      <c r="F2598">
        <f>SUMIFS('DAILY RECORDS'!$E$2:$E$19978,'DAILY RECORDS'!$B$2:$B$19978,C2598,'DAILY RECORDS'!$G$2:$G$19978,"INWARD")</f>
        <v>0</v>
      </c>
      <c r="G2598">
        <f>SUMIFS('DAILY RECORDS'!$E$2:$E$19978,'DAILY RECORDS'!$B$2:$B$19978,C2598,'DAILY RECORDS'!$G$2:$G$19978,"OUTWARD")</f>
        <v>10</v>
      </c>
      <c r="H2598">
        <f t="shared" si="40"/>
        <v>248</v>
      </c>
      <c r="I2598" t="s">
        <v>14</v>
      </c>
      <c r="J2598" t="s">
        <v>9521</v>
      </c>
      <c r="K2598" t="s">
        <v>71</v>
      </c>
      <c r="L2598" s="124">
        <v>45744</v>
      </c>
    </row>
    <row r="2599" spans="1:12" x14ac:dyDescent="0.25">
      <c r="A2599">
        <v>2598</v>
      </c>
      <c r="B2599" t="s">
        <v>9992</v>
      </c>
      <c r="C2599" s="14" t="s">
        <v>8007</v>
      </c>
      <c r="D2599" t="s">
        <v>8008</v>
      </c>
      <c r="E2599">
        <v>1426</v>
      </c>
      <c r="F2599">
        <f>SUMIFS('DAILY RECORDS'!$E$2:$E$19978,'DAILY RECORDS'!$B$2:$B$19978,C2599,'DAILY RECORDS'!$G$2:$G$19978,"INWARD")</f>
        <v>0</v>
      </c>
      <c r="G2599">
        <f>SUMIFS('DAILY RECORDS'!$E$2:$E$19978,'DAILY RECORDS'!$B$2:$B$19978,C2599,'DAILY RECORDS'!$G$2:$G$19978,"OUTWARD")</f>
        <v>10</v>
      </c>
      <c r="H2599">
        <f t="shared" si="40"/>
        <v>1416</v>
      </c>
      <c r="I2599" t="s">
        <v>14</v>
      </c>
      <c r="J2599" t="s">
        <v>9521</v>
      </c>
      <c r="K2599" t="s">
        <v>74</v>
      </c>
      <c r="L2599" s="124">
        <v>45744</v>
      </c>
    </row>
    <row r="2600" spans="1:12" x14ac:dyDescent="0.25">
      <c r="A2600">
        <v>2599</v>
      </c>
      <c r="B2600" t="s">
        <v>9992</v>
      </c>
      <c r="C2600" s="14" t="s">
        <v>8027</v>
      </c>
      <c r="D2600" t="s">
        <v>8028</v>
      </c>
      <c r="E2600">
        <v>1249</v>
      </c>
      <c r="F2600">
        <f>SUMIFS('DAILY RECORDS'!$E$2:$E$19978,'DAILY RECORDS'!$B$2:$B$19978,C2600,'DAILY RECORDS'!$G$2:$G$19978,"INWARD")</f>
        <v>0</v>
      </c>
      <c r="G2600">
        <f>SUMIFS('DAILY RECORDS'!$E$2:$E$19978,'DAILY RECORDS'!$B$2:$B$19978,C2600,'DAILY RECORDS'!$G$2:$G$19978,"OUTWARD")</f>
        <v>10</v>
      </c>
      <c r="H2600">
        <f t="shared" si="40"/>
        <v>1239</v>
      </c>
      <c r="I2600" t="s">
        <v>14</v>
      </c>
      <c r="J2600" t="s">
        <v>9521</v>
      </c>
      <c r="K2600" t="s">
        <v>9523</v>
      </c>
      <c r="L2600" s="124">
        <v>45744</v>
      </c>
    </row>
    <row r="2601" spans="1:12" x14ac:dyDescent="0.25">
      <c r="A2601">
        <v>2600</v>
      </c>
      <c r="B2601" t="s">
        <v>9992</v>
      </c>
      <c r="C2601" s="14" t="s">
        <v>8063</v>
      </c>
      <c r="D2601" t="s">
        <v>8064</v>
      </c>
      <c r="E2601">
        <v>1370</v>
      </c>
      <c r="F2601">
        <f>SUMIFS('DAILY RECORDS'!$E$2:$E$19978,'DAILY RECORDS'!$B$2:$B$19978,C2601,'DAILY RECORDS'!$G$2:$G$19978,"INWARD")</f>
        <v>0</v>
      </c>
      <c r="G2601">
        <f>SUMIFS('DAILY RECORDS'!$E$2:$E$19978,'DAILY RECORDS'!$B$2:$B$19978,C2601,'DAILY RECORDS'!$G$2:$G$19978,"OUTWARD")</f>
        <v>10</v>
      </c>
      <c r="H2601">
        <f t="shared" si="40"/>
        <v>1360</v>
      </c>
      <c r="I2601" t="s">
        <v>14</v>
      </c>
      <c r="J2601" t="s">
        <v>9521</v>
      </c>
      <c r="K2601" t="s">
        <v>9524</v>
      </c>
      <c r="L2601" s="124">
        <v>45744</v>
      </c>
    </row>
    <row r="2602" spans="1:12" x14ac:dyDescent="0.25">
      <c r="A2602">
        <v>2601</v>
      </c>
      <c r="B2602" t="s">
        <v>9992</v>
      </c>
      <c r="C2602" s="14" t="s">
        <v>8107</v>
      </c>
      <c r="D2602" t="s">
        <v>8108</v>
      </c>
      <c r="E2602">
        <v>473</v>
      </c>
      <c r="F2602">
        <f>SUMIFS('DAILY RECORDS'!$E$2:$E$19978,'DAILY RECORDS'!$B$2:$B$19978,C2602,'DAILY RECORDS'!$G$2:$G$19978,"INWARD")</f>
        <v>0</v>
      </c>
      <c r="G2602">
        <f>SUMIFS('DAILY RECORDS'!$E$2:$E$19978,'DAILY RECORDS'!$B$2:$B$19978,C2602,'DAILY RECORDS'!$G$2:$G$19978,"OUTWARD")</f>
        <v>10</v>
      </c>
      <c r="H2602">
        <f t="shared" si="40"/>
        <v>463</v>
      </c>
      <c r="I2602" t="s">
        <v>14</v>
      </c>
      <c r="J2602" t="s">
        <v>9521</v>
      </c>
      <c r="K2602" t="s">
        <v>175</v>
      </c>
      <c r="L2602" s="124">
        <v>45744</v>
      </c>
    </row>
    <row r="2603" spans="1:12" x14ac:dyDescent="0.25">
      <c r="A2603">
        <v>2602</v>
      </c>
      <c r="B2603" t="s">
        <v>9992</v>
      </c>
      <c r="C2603" s="14" t="s">
        <v>8053</v>
      </c>
      <c r="D2603" t="s">
        <v>8054</v>
      </c>
      <c r="E2603">
        <v>1406</v>
      </c>
      <c r="F2603">
        <f>SUMIFS('DAILY RECORDS'!$E$2:$E$19978,'DAILY RECORDS'!$B$2:$B$19978,C2603,'DAILY RECORDS'!$G$2:$G$19978,"INWARD")</f>
        <v>0</v>
      </c>
      <c r="G2603">
        <f>SUMIFS('DAILY RECORDS'!$E$2:$E$19978,'DAILY RECORDS'!$B$2:$B$19978,C2603,'DAILY RECORDS'!$G$2:$G$19978,"OUTWARD")</f>
        <v>10</v>
      </c>
      <c r="H2603">
        <f t="shared" si="40"/>
        <v>1396</v>
      </c>
      <c r="I2603" t="s">
        <v>14</v>
      </c>
      <c r="J2603" t="s">
        <v>9521</v>
      </c>
      <c r="K2603" t="s">
        <v>9525</v>
      </c>
      <c r="L2603" s="124">
        <v>45744</v>
      </c>
    </row>
    <row r="2604" spans="1:12" x14ac:dyDescent="0.25">
      <c r="A2604">
        <v>2603</v>
      </c>
      <c r="B2604" t="s">
        <v>9992</v>
      </c>
      <c r="C2604" s="14" t="s">
        <v>8015</v>
      </c>
      <c r="D2604" t="s">
        <v>8016</v>
      </c>
      <c r="E2604">
        <v>1212</v>
      </c>
      <c r="F2604">
        <f>SUMIFS('DAILY RECORDS'!$E$2:$E$19978,'DAILY RECORDS'!$B$2:$B$19978,C2604,'DAILY RECORDS'!$G$2:$G$19978,"INWARD")</f>
        <v>0</v>
      </c>
      <c r="G2604">
        <f>SUMIFS('DAILY RECORDS'!$E$2:$E$19978,'DAILY RECORDS'!$B$2:$B$19978,C2604,'DAILY RECORDS'!$G$2:$G$19978,"OUTWARD")</f>
        <v>10</v>
      </c>
      <c r="H2604">
        <f t="shared" si="40"/>
        <v>1202</v>
      </c>
      <c r="I2604" t="s">
        <v>14</v>
      </c>
      <c r="J2604" t="s">
        <v>9521</v>
      </c>
      <c r="K2604" t="s">
        <v>138</v>
      </c>
      <c r="L2604" s="124">
        <v>45744</v>
      </c>
    </row>
    <row r="2605" spans="1:12" x14ac:dyDescent="0.25">
      <c r="A2605">
        <v>2604</v>
      </c>
      <c r="B2605" t="s">
        <v>9992</v>
      </c>
      <c r="C2605" s="14" t="s">
        <v>7983</v>
      </c>
      <c r="D2605" t="s">
        <v>7984</v>
      </c>
      <c r="E2605">
        <v>1142</v>
      </c>
      <c r="F2605">
        <f>SUMIFS('DAILY RECORDS'!$E$2:$E$19978,'DAILY RECORDS'!$B$2:$B$19978,C2605,'DAILY RECORDS'!$G$2:$G$19978,"INWARD")</f>
        <v>0</v>
      </c>
      <c r="G2605">
        <f>SUMIFS('DAILY RECORDS'!$E$2:$E$19978,'DAILY RECORDS'!$B$2:$B$19978,C2605,'DAILY RECORDS'!$G$2:$G$19978,"OUTWARD")</f>
        <v>10</v>
      </c>
      <c r="H2605">
        <f t="shared" si="40"/>
        <v>1132</v>
      </c>
      <c r="I2605" t="s">
        <v>14</v>
      </c>
      <c r="J2605" t="s">
        <v>9521</v>
      </c>
      <c r="K2605" t="s">
        <v>133</v>
      </c>
      <c r="L2605" s="124">
        <v>45744</v>
      </c>
    </row>
    <row r="2606" spans="1:12" x14ac:dyDescent="0.25">
      <c r="A2606">
        <v>2605</v>
      </c>
      <c r="B2606" t="s">
        <v>9992</v>
      </c>
      <c r="C2606" s="14" t="s">
        <v>8079</v>
      </c>
      <c r="D2606" t="s">
        <v>8080</v>
      </c>
      <c r="E2606">
        <v>1296</v>
      </c>
      <c r="F2606">
        <f>SUMIFS('DAILY RECORDS'!$E$2:$E$19978,'DAILY RECORDS'!$B$2:$B$19978,C2606,'DAILY RECORDS'!$G$2:$G$19978,"INWARD")</f>
        <v>0</v>
      </c>
      <c r="G2606">
        <f>SUMIFS('DAILY RECORDS'!$E$2:$E$19978,'DAILY RECORDS'!$B$2:$B$19978,C2606,'DAILY RECORDS'!$G$2:$G$19978,"OUTWARD")</f>
        <v>10</v>
      </c>
      <c r="H2606">
        <f t="shared" si="40"/>
        <v>1286</v>
      </c>
      <c r="I2606" t="s">
        <v>14</v>
      </c>
      <c r="J2606" t="s">
        <v>9521</v>
      </c>
      <c r="K2606" t="s">
        <v>9522</v>
      </c>
      <c r="L2606" s="124">
        <v>45744</v>
      </c>
    </row>
    <row r="2607" spans="1:12" x14ac:dyDescent="0.25">
      <c r="A2607">
        <v>2606</v>
      </c>
      <c r="B2607" t="s">
        <v>9992</v>
      </c>
      <c r="C2607" s="14" t="s">
        <v>7557</v>
      </c>
      <c r="D2607" t="s">
        <v>7558</v>
      </c>
      <c r="E2607">
        <v>20</v>
      </c>
      <c r="F2607">
        <f>SUMIFS('DAILY RECORDS'!$E$2:$E$19978,'DAILY RECORDS'!$B$2:$B$19978,C2607,'DAILY RECORDS'!$G$2:$G$19978,"INWARD")</f>
        <v>0</v>
      </c>
      <c r="G2607">
        <f>SUMIFS('DAILY RECORDS'!$E$2:$E$19978,'DAILY RECORDS'!$B$2:$B$19978,C2607,'DAILY RECORDS'!$G$2:$G$19978,"OUTWARD")</f>
        <v>0</v>
      </c>
      <c r="H2607">
        <f t="shared" si="40"/>
        <v>20</v>
      </c>
      <c r="I2607" t="s">
        <v>14</v>
      </c>
      <c r="J2607" t="s">
        <v>9521</v>
      </c>
      <c r="K2607" t="s">
        <v>111</v>
      </c>
      <c r="L2607" s="124">
        <v>45744</v>
      </c>
    </row>
    <row r="2608" spans="1:12" x14ac:dyDescent="0.25">
      <c r="A2608">
        <v>2607</v>
      </c>
      <c r="B2608" t="s">
        <v>9992</v>
      </c>
      <c r="C2608" s="14" t="s">
        <v>7329</v>
      </c>
      <c r="D2608" t="s">
        <v>7330</v>
      </c>
      <c r="E2608">
        <v>104</v>
      </c>
      <c r="F2608">
        <f>SUMIFS('DAILY RECORDS'!$E$2:$E$19978,'DAILY RECORDS'!$B$2:$B$19978,C2608,'DAILY RECORDS'!$G$2:$G$19978,"INWARD")</f>
        <v>0</v>
      </c>
      <c r="G2608">
        <f>SUMIFS('DAILY RECORDS'!$E$2:$E$19978,'DAILY RECORDS'!$B$2:$B$19978,C2608,'DAILY RECORDS'!$G$2:$G$19978,"OUTWARD")</f>
        <v>0</v>
      </c>
      <c r="H2608">
        <f t="shared" si="40"/>
        <v>104</v>
      </c>
      <c r="I2608" t="s">
        <v>14</v>
      </c>
      <c r="J2608" t="s">
        <v>9521</v>
      </c>
      <c r="L2608" s="124">
        <v>45744</v>
      </c>
    </row>
    <row r="2609" spans="1:12" x14ac:dyDescent="0.25">
      <c r="A2609">
        <v>2608</v>
      </c>
      <c r="C2609" s="14" t="s">
        <v>10666</v>
      </c>
      <c r="D2609" t="s">
        <v>4</v>
      </c>
      <c r="E2609">
        <v>7</v>
      </c>
      <c r="F2609">
        <f>SUMIFS('DAILY RECORDS'!$E$2:$E$19978,'DAILY RECORDS'!$B$2:$B$19978,C2609,'DAILY RECORDS'!$G$2:$G$19978,"INWARD")</f>
        <v>0</v>
      </c>
      <c r="G2609">
        <f>SUMIFS('DAILY RECORDS'!$E$2:$E$19978,'DAILY RECORDS'!$B$2:$B$19978,C2609,'DAILY RECORDS'!$G$2:$G$19978,"OUTWARD")</f>
        <v>0</v>
      </c>
      <c r="H2609">
        <f t="shared" si="40"/>
        <v>7</v>
      </c>
      <c r="I2609" t="s">
        <v>14</v>
      </c>
      <c r="J2609" t="s">
        <v>9521</v>
      </c>
      <c r="L2609" s="124">
        <v>45744</v>
      </c>
    </row>
    <row r="2610" spans="1:12" x14ac:dyDescent="0.25">
      <c r="A2610">
        <v>2609</v>
      </c>
      <c r="C2610" s="14" t="s">
        <v>9625</v>
      </c>
      <c r="D2610" t="s">
        <v>9625</v>
      </c>
      <c r="E2610">
        <v>1263</v>
      </c>
      <c r="F2610">
        <f>SUMIFS('DAILY RECORDS'!$E$2:$E$19978,'DAILY RECORDS'!$B$2:$B$19978,C2610,'DAILY RECORDS'!$G$2:$G$19978,"INWARD")</f>
        <v>0</v>
      </c>
      <c r="G2610">
        <f>SUMIFS('DAILY RECORDS'!$E$2:$E$19978,'DAILY RECORDS'!$B$2:$B$19978,C2610,'DAILY RECORDS'!$G$2:$G$19978,"OUTWARD")</f>
        <v>0</v>
      </c>
      <c r="H2610">
        <f t="shared" si="40"/>
        <v>1263</v>
      </c>
      <c r="I2610" t="s">
        <v>14</v>
      </c>
      <c r="J2610" t="s">
        <v>9521</v>
      </c>
      <c r="L2610" s="124">
        <v>45744</v>
      </c>
    </row>
    <row r="2611" spans="1:12" x14ac:dyDescent="0.25">
      <c r="A2611">
        <v>2610</v>
      </c>
      <c r="C2611" s="14" t="s">
        <v>9626</v>
      </c>
      <c r="D2611" t="s">
        <v>9626</v>
      </c>
      <c r="E2611">
        <v>410</v>
      </c>
      <c r="F2611">
        <f>SUMIFS('DAILY RECORDS'!$E$2:$E$19978,'DAILY RECORDS'!$B$2:$B$19978,C2611,'DAILY RECORDS'!$G$2:$G$19978,"INWARD")</f>
        <v>0</v>
      </c>
      <c r="G2611">
        <f>SUMIFS('DAILY RECORDS'!$E$2:$E$19978,'DAILY RECORDS'!$B$2:$B$19978,C2611,'DAILY RECORDS'!$G$2:$G$19978,"OUTWARD")</f>
        <v>0</v>
      </c>
      <c r="H2611">
        <f t="shared" si="40"/>
        <v>410</v>
      </c>
      <c r="I2611" t="s">
        <v>14</v>
      </c>
      <c r="J2611" t="s">
        <v>9521</v>
      </c>
      <c r="L2611" s="124">
        <v>45744</v>
      </c>
    </row>
    <row r="2612" spans="1:12" x14ac:dyDescent="0.25">
      <c r="A2612">
        <v>2611</v>
      </c>
      <c r="C2612" s="14" t="s">
        <v>9627</v>
      </c>
      <c r="D2612" t="s">
        <v>9627</v>
      </c>
      <c r="E2612">
        <v>454</v>
      </c>
      <c r="F2612">
        <f>SUMIFS('DAILY RECORDS'!$E$2:$E$19978,'DAILY RECORDS'!$B$2:$B$19978,C2612,'DAILY RECORDS'!$G$2:$G$19978,"INWARD")</f>
        <v>0</v>
      </c>
      <c r="G2612">
        <f>SUMIFS('DAILY RECORDS'!$E$2:$E$19978,'DAILY RECORDS'!$B$2:$B$19978,C2612,'DAILY RECORDS'!$G$2:$G$19978,"OUTWARD")</f>
        <v>0</v>
      </c>
      <c r="H2612">
        <f t="shared" si="40"/>
        <v>454</v>
      </c>
      <c r="I2612" t="s">
        <v>14</v>
      </c>
      <c r="J2612" t="s">
        <v>9521</v>
      </c>
      <c r="L2612" s="124">
        <v>45744</v>
      </c>
    </row>
    <row r="2613" spans="1:12" x14ac:dyDescent="0.25">
      <c r="A2613">
        <v>2612</v>
      </c>
      <c r="C2613" s="14" t="s">
        <v>9628</v>
      </c>
      <c r="D2613" t="s">
        <v>9628</v>
      </c>
      <c r="E2613">
        <v>1020</v>
      </c>
      <c r="F2613">
        <f>SUMIFS('DAILY RECORDS'!$E$2:$E$19978,'DAILY RECORDS'!$B$2:$B$19978,C2613,'DAILY RECORDS'!$G$2:$G$19978,"INWARD")</f>
        <v>0</v>
      </c>
      <c r="G2613">
        <f>SUMIFS('DAILY RECORDS'!$E$2:$E$19978,'DAILY RECORDS'!$B$2:$B$19978,C2613,'DAILY RECORDS'!$G$2:$G$19978,"OUTWARD")</f>
        <v>0</v>
      </c>
      <c r="H2613">
        <f t="shared" si="40"/>
        <v>1020</v>
      </c>
      <c r="I2613" t="s">
        <v>14</v>
      </c>
      <c r="J2613" t="s">
        <v>9521</v>
      </c>
      <c r="L2613" s="124">
        <v>45744</v>
      </c>
    </row>
    <row r="2614" spans="1:12" x14ac:dyDescent="0.25">
      <c r="A2614">
        <v>2613</v>
      </c>
      <c r="C2614" s="14" t="s">
        <v>9629</v>
      </c>
      <c r="D2614" t="s">
        <v>9629</v>
      </c>
      <c r="E2614">
        <v>885</v>
      </c>
      <c r="F2614">
        <f>SUMIFS('DAILY RECORDS'!$E$2:$E$19978,'DAILY RECORDS'!$B$2:$B$19978,C2614,'DAILY RECORDS'!$G$2:$G$19978,"INWARD")</f>
        <v>0</v>
      </c>
      <c r="G2614">
        <f>SUMIFS('DAILY RECORDS'!$E$2:$E$19978,'DAILY RECORDS'!$B$2:$B$19978,C2614,'DAILY RECORDS'!$G$2:$G$19978,"OUTWARD")</f>
        <v>0</v>
      </c>
      <c r="H2614">
        <f t="shared" si="40"/>
        <v>885</v>
      </c>
      <c r="I2614" t="s">
        <v>14</v>
      </c>
      <c r="J2614" t="s">
        <v>9521</v>
      </c>
      <c r="L2614" s="124">
        <v>45744</v>
      </c>
    </row>
    <row r="2615" spans="1:12" x14ac:dyDescent="0.25">
      <c r="A2615">
        <v>2614</v>
      </c>
      <c r="C2615" s="14" t="s">
        <v>9630</v>
      </c>
      <c r="D2615" t="s">
        <v>9630</v>
      </c>
      <c r="E2615">
        <v>382</v>
      </c>
      <c r="F2615">
        <f>SUMIFS('DAILY RECORDS'!$E$2:$E$19978,'DAILY RECORDS'!$B$2:$B$19978,C2615,'DAILY RECORDS'!$G$2:$G$19978,"INWARD")</f>
        <v>0</v>
      </c>
      <c r="G2615">
        <f>SUMIFS('DAILY RECORDS'!$E$2:$E$19978,'DAILY RECORDS'!$B$2:$B$19978,C2615,'DAILY RECORDS'!$G$2:$G$19978,"OUTWARD")</f>
        <v>0</v>
      </c>
      <c r="H2615">
        <f t="shared" si="40"/>
        <v>382</v>
      </c>
      <c r="I2615" t="s">
        <v>14</v>
      </c>
      <c r="J2615" t="s">
        <v>9521</v>
      </c>
      <c r="L2615" s="124">
        <v>45744</v>
      </c>
    </row>
    <row r="2616" spans="1:12" x14ac:dyDescent="0.25">
      <c r="A2616">
        <v>2615</v>
      </c>
      <c r="B2616" t="s">
        <v>9992</v>
      </c>
      <c r="C2616" s="14" t="s">
        <v>7122</v>
      </c>
      <c r="D2616" t="s">
        <v>7123</v>
      </c>
      <c r="E2616">
        <v>710</v>
      </c>
      <c r="F2616">
        <f>SUMIFS('DAILY RECORDS'!$E$2:$E$19978,'DAILY RECORDS'!$B$2:$B$19978,C2616,'DAILY RECORDS'!$G$2:$G$19978,"INWARD")</f>
        <v>0</v>
      </c>
      <c r="G2616">
        <f>SUMIFS('DAILY RECORDS'!$E$2:$E$19978,'DAILY RECORDS'!$B$2:$B$19978,C2616,'DAILY RECORDS'!$G$2:$G$19978,"OUTWARD")</f>
        <v>0</v>
      </c>
      <c r="H2616">
        <f t="shared" si="40"/>
        <v>710</v>
      </c>
      <c r="I2616" t="s">
        <v>14</v>
      </c>
      <c r="J2616" t="s">
        <v>9715</v>
      </c>
      <c r="K2616" t="s">
        <v>45</v>
      </c>
      <c r="L2616" s="124">
        <v>45745</v>
      </c>
    </row>
    <row r="2617" spans="1:12" x14ac:dyDescent="0.25">
      <c r="A2617">
        <v>2616</v>
      </c>
      <c r="B2617" t="s">
        <v>9992</v>
      </c>
      <c r="C2617" s="14" t="s">
        <v>7847</v>
      </c>
      <c r="D2617" t="s">
        <v>7848</v>
      </c>
      <c r="E2617">
        <v>707</v>
      </c>
      <c r="F2617">
        <f>SUMIFS('DAILY RECORDS'!$E$2:$E$19978,'DAILY RECORDS'!$B$2:$B$19978,C2617,'DAILY RECORDS'!$G$2:$G$19978,"INWARD")</f>
        <v>0</v>
      </c>
      <c r="G2617">
        <f>SUMIFS('DAILY RECORDS'!$E$2:$E$19978,'DAILY RECORDS'!$B$2:$B$19978,C2617,'DAILY RECORDS'!$G$2:$G$19978,"OUTWARD")</f>
        <v>0</v>
      </c>
      <c r="H2617">
        <f t="shared" si="40"/>
        <v>707</v>
      </c>
      <c r="I2617" t="s">
        <v>14</v>
      </c>
      <c r="J2617" t="s">
        <v>9715</v>
      </c>
      <c r="K2617" t="s">
        <v>36</v>
      </c>
      <c r="L2617" s="124">
        <v>45745</v>
      </c>
    </row>
    <row r="2618" spans="1:12" x14ac:dyDescent="0.25">
      <c r="A2618">
        <v>2617</v>
      </c>
      <c r="B2618" t="s">
        <v>9995</v>
      </c>
      <c r="C2618" s="14" t="s">
        <v>9716</v>
      </c>
      <c r="D2618" t="s">
        <v>7846</v>
      </c>
      <c r="E2618">
        <v>546</v>
      </c>
      <c r="F2618">
        <f>SUMIFS('DAILY RECORDS'!$E$2:$E$19978,'DAILY RECORDS'!$B$2:$B$19978,C2618,'DAILY RECORDS'!$G$2:$G$19978,"INWARD")</f>
        <v>0</v>
      </c>
      <c r="G2618">
        <f>SUMIFS('DAILY RECORDS'!$E$2:$E$19978,'DAILY RECORDS'!$B$2:$B$19978,C2618,'DAILY RECORDS'!$G$2:$G$19978,"OUTWARD")</f>
        <v>20</v>
      </c>
      <c r="H2618">
        <f t="shared" si="40"/>
        <v>526</v>
      </c>
      <c r="I2618" t="s">
        <v>14</v>
      </c>
      <c r="J2618" t="s">
        <v>9715</v>
      </c>
      <c r="K2618" t="s">
        <v>38</v>
      </c>
      <c r="L2618" s="124">
        <v>45745</v>
      </c>
    </row>
    <row r="2619" spans="1:12" x14ac:dyDescent="0.25">
      <c r="A2619">
        <v>2618</v>
      </c>
      <c r="B2619" t="s">
        <v>9992</v>
      </c>
      <c r="C2619" s="14" t="s">
        <v>7820</v>
      </c>
      <c r="D2619" t="s">
        <v>7821</v>
      </c>
      <c r="E2619">
        <v>745</v>
      </c>
      <c r="F2619">
        <f>SUMIFS('DAILY RECORDS'!$E$2:$E$19978,'DAILY RECORDS'!$B$2:$B$19978,C2619,'DAILY RECORDS'!$G$2:$G$19978,"INWARD")</f>
        <v>0</v>
      </c>
      <c r="G2619">
        <f>SUMIFS('DAILY RECORDS'!$E$2:$E$19978,'DAILY RECORDS'!$B$2:$B$19978,C2619,'DAILY RECORDS'!$G$2:$G$19978,"OUTWARD")</f>
        <v>30</v>
      </c>
      <c r="H2619">
        <f t="shared" si="40"/>
        <v>715</v>
      </c>
      <c r="I2619" t="s">
        <v>14</v>
      </c>
      <c r="J2619" t="s">
        <v>9715</v>
      </c>
      <c r="K2619" t="s">
        <v>20</v>
      </c>
      <c r="L2619" s="124">
        <v>45745</v>
      </c>
    </row>
    <row r="2620" spans="1:12" x14ac:dyDescent="0.25">
      <c r="A2620">
        <v>2619</v>
      </c>
      <c r="B2620" t="s">
        <v>9992</v>
      </c>
      <c r="C2620" s="14" t="s">
        <v>7818</v>
      </c>
      <c r="D2620" t="s">
        <v>7819</v>
      </c>
      <c r="E2620">
        <v>1662</v>
      </c>
      <c r="F2620">
        <f>SUMIFS('DAILY RECORDS'!$E$2:$E$19978,'DAILY RECORDS'!$B$2:$B$19978,C2620,'DAILY RECORDS'!$G$2:$G$19978,"INWARD")</f>
        <v>0</v>
      </c>
      <c r="G2620">
        <f>SUMIFS('DAILY RECORDS'!$E$2:$E$19978,'DAILY RECORDS'!$B$2:$B$19978,C2620,'DAILY RECORDS'!$G$2:$G$19978,"OUTWARD")</f>
        <v>110</v>
      </c>
      <c r="H2620">
        <f t="shared" si="40"/>
        <v>1552</v>
      </c>
      <c r="I2620" t="s">
        <v>14</v>
      </c>
      <c r="J2620" t="s">
        <v>9715</v>
      </c>
      <c r="K2620" t="s">
        <v>23</v>
      </c>
      <c r="L2620" s="124">
        <v>45745</v>
      </c>
    </row>
    <row r="2621" spans="1:12" x14ac:dyDescent="0.25">
      <c r="A2621">
        <v>2620</v>
      </c>
      <c r="B2621" t="s">
        <v>9992</v>
      </c>
      <c r="C2621" s="14" t="s">
        <v>7840</v>
      </c>
      <c r="D2621" t="s">
        <v>7841</v>
      </c>
      <c r="E2621">
        <v>1500</v>
      </c>
      <c r="F2621">
        <f>SUMIFS('DAILY RECORDS'!$E$2:$E$19978,'DAILY RECORDS'!$B$2:$B$19978,C2621,'DAILY RECORDS'!$G$2:$G$19978,"INWARD")</f>
        <v>0</v>
      </c>
      <c r="G2621">
        <f>SUMIFS('DAILY RECORDS'!$E$2:$E$19978,'DAILY RECORDS'!$B$2:$B$19978,C2621,'DAILY RECORDS'!$G$2:$G$19978,"OUTWARD")</f>
        <v>50</v>
      </c>
      <c r="H2621">
        <f t="shared" si="40"/>
        <v>1450</v>
      </c>
      <c r="I2621" t="s">
        <v>14</v>
      </c>
      <c r="J2621" t="s">
        <v>9715</v>
      </c>
      <c r="K2621" t="s">
        <v>864</v>
      </c>
      <c r="L2621" s="124">
        <v>45745</v>
      </c>
    </row>
    <row r="2622" spans="1:12" x14ac:dyDescent="0.25">
      <c r="A2622">
        <v>2621</v>
      </c>
      <c r="B2622" t="s">
        <v>9992</v>
      </c>
      <c r="C2622" s="14" t="s">
        <v>7128</v>
      </c>
      <c r="D2622" t="s">
        <v>7129</v>
      </c>
      <c r="E2622">
        <v>1268</v>
      </c>
      <c r="F2622">
        <f>SUMIFS('DAILY RECORDS'!$E$2:$E$19978,'DAILY RECORDS'!$B$2:$B$19978,C2622,'DAILY RECORDS'!$G$2:$G$19978,"INWARD")</f>
        <v>0</v>
      </c>
      <c r="G2622">
        <f>SUMIFS('DAILY RECORDS'!$E$2:$E$19978,'DAILY RECORDS'!$B$2:$B$19978,C2622,'DAILY RECORDS'!$G$2:$G$19978,"OUTWARD")</f>
        <v>40</v>
      </c>
      <c r="H2622">
        <f t="shared" si="40"/>
        <v>1228</v>
      </c>
      <c r="I2622" t="s">
        <v>14</v>
      </c>
      <c r="J2622" t="s">
        <v>9715</v>
      </c>
      <c r="K2622" t="s">
        <v>16</v>
      </c>
      <c r="L2622" s="124">
        <v>45745</v>
      </c>
    </row>
    <row r="2623" spans="1:12" x14ac:dyDescent="0.25">
      <c r="A2623">
        <v>2622</v>
      </c>
      <c r="B2623" t="s">
        <v>9992</v>
      </c>
      <c r="C2623" s="14" t="s">
        <v>7126</v>
      </c>
      <c r="D2623" t="s">
        <v>7127</v>
      </c>
      <c r="E2623">
        <v>822</v>
      </c>
      <c r="F2623">
        <f>SUMIFS('DAILY RECORDS'!$E$2:$E$19978,'DAILY RECORDS'!$B$2:$B$19978,C2623,'DAILY RECORDS'!$G$2:$G$19978,"INWARD")</f>
        <v>0</v>
      </c>
      <c r="G2623">
        <f>SUMIFS('DAILY RECORDS'!$E$2:$E$19978,'DAILY RECORDS'!$B$2:$B$19978,C2623,'DAILY RECORDS'!$G$2:$G$19978,"OUTWARD")</f>
        <v>380</v>
      </c>
      <c r="H2623">
        <f t="shared" si="40"/>
        <v>442</v>
      </c>
      <c r="I2623" t="s">
        <v>14</v>
      </c>
      <c r="J2623" t="s">
        <v>9715</v>
      </c>
      <c r="K2623" t="s">
        <v>26</v>
      </c>
      <c r="L2623" s="124">
        <v>45745</v>
      </c>
    </row>
    <row r="2624" spans="1:12" x14ac:dyDescent="0.25">
      <c r="A2624">
        <v>2623</v>
      </c>
      <c r="B2624" t="s">
        <v>9992</v>
      </c>
      <c r="C2624" s="14" t="s">
        <v>7124</v>
      </c>
      <c r="D2624" t="s">
        <v>7125</v>
      </c>
      <c r="E2624">
        <v>1494</v>
      </c>
      <c r="F2624">
        <f>SUMIFS('DAILY RECORDS'!$E$2:$E$19978,'DAILY RECORDS'!$B$2:$B$19978,C2624,'DAILY RECORDS'!$G$2:$G$19978,"INWARD")</f>
        <v>0</v>
      </c>
      <c r="G2624">
        <f>SUMIFS('DAILY RECORDS'!$E$2:$E$19978,'DAILY RECORDS'!$B$2:$B$19978,C2624,'DAILY RECORDS'!$G$2:$G$19978,"OUTWARD")</f>
        <v>130</v>
      </c>
      <c r="H2624">
        <f t="shared" si="40"/>
        <v>1364</v>
      </c>
      <c r="I2624" t="s">
        <v>14</v>
      </c>
      <c r="J2624" t="s">
        <v>9715</v>
      </c>
      <c r="K2624" t="s">
        <v>695</v>
      </c>
      <c r="L2624" s="124">
        <v>45745</v>
      </c>
    </row>
    <row r="2625" spans="1:12" x14ac:dyDescent="0.25">
      <c r="A2625">
        <v>2624</v>
      </c>
      <c r="B2625" t="s">
        <v>9992</v>
      </c>
      <c r="C2625" s="14" t="s">
        <v>7180</v>
      </c>
      <c r="D2625" t="s">
        <v>7181</v>
      </c>
      <c r="E2625">
        <v>874</v>
      </c>
      <c r="F2625">
        <f>SUMIFS('DAILY RECORDS'!$E$2:$E$19978,'DAILY RECORDS'!$B$2:$B$19978,C2625,'DAILY RECORDS'!$G$2:$G$19978,"INWARD")</f>
        <v>0</v>
      </c>
      <c r="G2625">
        <f>SUMIFS('DAILY RECORDS'!$E$2:$E$19978,'DAILY RECORDS'!$B$2:$B$19978,C2625,'DAILY RECORDS'!$G$2:$G$19978,"OUTWARD")</f>
        <v>0</v>
      </c>
      <c r="H2625">
        <f t="shared" si="40"/>
        <v>874</v>
      </c>
      <c r="I2625" t="s">
        <v>14</v>
      </c>
      <c r="J2625" t="s">
        <v>9715</v>
      </c>
      <c r="K2625" t="s">
        <v>35</v>
      </c>
      <c r="L2625" s="124">
        <v>45745</v>
      </c>
    </row>
    <row r="2626" spans="1:12" x14ac:dyDescent="0.25">
      <c r="A2626">
        <v>2625</v>
      </c>
      <c r="B2626" t="s">
        <v>9992</v>
      </c>
      <c r="C2626" s="14" t="s">
        <v>7174</v>
      </c>
      <c r="D2626" t="s">
        <v>7175</v>
      </c>
      <c r="E2626">
        <v>10</v>
      </c>
      <c r="F2626">
        <f>SUMIFS('DAILY RECORDS'!$E$2:$E$19978,'DAILY RECORDS'!$B$2:$B$19978,C2626,'DAILY RECORDS'!$G$2:$G$19978,"INWARD")</f>
        <v>0</v>
      </c>
      <c r="G2626">
        <f>SUMIFS('DAILY RECORDS'!$E$2:$E$19978,'DAILY RECORDS'!$B$2:$B$19978,C2626,'DAILY RECORDS'!$G$2:$G$19978,"OUTWARD")</f>
        <v>0</v>
      </c>
      <c r="H2626">
        <f t="shared" si="40"/>
        <v>10</v>
      </c>
      <c r="I2626" t="s">
        <v>14</v>
      </c>
      <c r="J2626" t="s">
        <v>9715</v>
      </c>
      <c r="K2626" t="s">
        <v>687</v>
      </c>
      <c r="L2626" s="124">
        <v>45745</v>
      </c>
    </row>
    <row r="2627" spans="1:12" x14ac:dyDescent="0.25">
      <c r="A2627">
        <v>2626</v>
      </c>
      <c r="B2627" t="s">
        <v>9992</v>
      </c>
      <c r="C2627" s="14" t="s">
        <v>7168</v>
      </c>
      <c r="D2627" t="s">
        <v>7169</v>
      </c>
      <c r="E2627">
        <v>424</v>
      </c>
      <c r="F2627">
        <f>SUMIFS('DAILY RECORDS'!$E$2:$E$19978,'DAILY RECORDS'!$B$2:$B$19978,C2627,'DAILY RECORDS'!$G$2:$G$19978,"INWARD")</f>
        <v>0</v>
      </c>
      <c r="G2627">
        <f>SUMIFS('DAILY RECORDS'!$E$2:$E$19978,'DAILY RECORDS'!$B$2:$B$19978,C2627,'DAILY RECORDS'!$G$2:$G$19978,"OUTWARD")</f>
        <v>100</v>
      </c>
      <c r="H2627">
        <f t="shared" ref="H2627:H2690" si="41">(E2627+F2627)-G2627</f>
        <v>324</v>
      </c>
      <c r="I2627" t="s">
        <v>14</v>
      </c>
      <c r="J2627" t="s">
        <v>9715</v>
      </c>
      <c r="K2627" t="s">
        <v>54</v>
      </c>
      <c r="L2627" s="124">
        <v>45745</v>
      </c>
    </row>
    <row r="2628" spans="1:12" x14ac:dyDescent="0.25">
      <c r="A2628">
        <v>2627</v>
      </c>
      <c r="B2628" t="s">
        <v>9992</v>
      </c>
      <c r="C2628" s="14" t="s">
        <v>7609</v>
      </c>
      <c r="D2628" t="s">
        <v>7610</v>
      </c>
      <c r="E2628">
        <v>250</v>
      </c>
      <c r="F2628">
        <f>SUMIFS('DAILY RECORDS'!$E$2:$E$19978,'DAILY RECORDS'!$B$2:$B$19978,C2628,'DAILY RECORDS'!$G$2:$G$19978,"INWARD")</f>
        <v>0</v>
      </c>
      <c r="G2628">
        <f>SUMIFS('DAILY RECORDS'!$E$2:$E$19978,'DAILY RECORDS'!$B$2:$B$19978,C2628,'DAILY RECORDS'!$G$2:$G$19978,"OUTWARD")</f>
        <v>10</v>
      </c>
      <c r="H2628">
        <f t="shared" si="41"/>
        <v>240</v>
      </c>
      <c r="I2628" t="s">
        <v>14</v>
      </c>
      <c r="J2628" t="s">
        <v>9715</v>
      </c>
      <c r="K2628" t="s">
        <v>764</v>
      </c>
      <c r="L2628" s="124">
        <v>45745</v>
      </c>
    </row>
    <row r="2629" spans="1:12" x14ac:dyDescent="0.25">
      <c r="A2629">
        <v>2628</v>
      </c>
      <c r="B2629" t="s">
        <v>9992</v>
      </c>
      <c r="C2629" s="14" t="s">
        <v>7158</v>
      </c>
      <c r="D2629" t="s">
        <v>7159</v>
      </c>
      <c r="E2629">
        <v>926</v>
      </c>
      <c r="F2629">
        <f>SUMIFS('DAILY RECORDS'!$E$2:$E$19978,'DAILY RECORDS'!$B$2:$B$19978,C2629,'DAILY RECORDS'!$G$2:$G$19978,"INWARD")</f>
        <v>0</v>
      </c>
      <c r="G2629">
        <f>SUMIFS('DAILY RECORDS'!$E$2:$E$19978,'DAILY RECORDS'!$B$2:$B$19978,C2629,'DAILY RECORDS'!$G$2:$G$19978,"OUTWARD")</f>
        <v>500</v>
      </c>
      <c r="H2629">
        <f t="shared" si="41"/>
        <v>426</v>
      </c>
      <c r="I2629" t="s">
        <v>14</v>
      </c>
      <c r="J2629" t="s">
        <v>9715</v>
      </c>
      <c r="K2629" t="s">
        <v>55</v>
      </c>
      <c r="L2629" s="124">
        <v>45745</v>
      </c>
    </row>
    <row r="2630" spans="1:12" x14ac:dyDescent="0.25">
      <c r="A2630">
        <v>2629</v>
      </c>
      <c r="B2630" t="s">
        <v>9992</v>
      </c>
      <c r="C2630" s="14" t="s">
        <v>7834</v>
      </c>
      <c r="D2630" t="s">
        <v>7835</v>
      </c>
      <c r="E2630">
        <v>1489</v>
      </c>
      <c r="F2630">
        <f>SUMIFS('DAILY RECORDS'!$E$2:$E$19978,'DAILY RECORDS'!$B$2:$B$19978,C2630,'DAILY RECORDS'!$G$2:$G$19978,"INWARD")</f>
        <v>0</v>
      </c>
      <c r="G2630">
        <f>SUMIFS('DAILY RECORDS'!$E$2:$E$19978,'DAILY RECORDS'!$B$2:$B$19978,C2630,'DAILY RECORDS'!$G$2:$G$19978,"OUTWARD")</f>
        <v>0</v>
      </c>
      <c r="H2630">
        <f t="shared" si="41"/>
        <v>1489</v>
      </c>
      <c r="I2630" t="s">
        <v>14</v>
      </c>
      <c r="J2630" t="s">
        <v>9715</v>
      </c>
      <c r="K2630" t="s">
        <v>58</v>
      </c>
      <c r="L2630" s="124">
        <v>45745</v>
      </c>
    </row>
    <row r="2631" spans="1:12" x14ac:dyDescent="0.25">
      <c r="A2631">
        <v>2630</v>
      </c>
      <c r="B2631" t="s">
        <v>9992</v>
      </c>
      <c r="C2631" s="14" t="s">
        <v>7844</v>
      </c>
      <c r="D2631" t="s">
        <v>7845</v>
      </c>
      <c r="E2631">
        <v>349</v>
      </c>
      <c r="F2631">
        <f>SUMIFS('DAILY RECORDS'!$E$2:$E$19978,'DAILY RECORDS'!$B$2:$B$19978,C2631,'DAILY RECORDS'!$G$2:$G$19978,"INWARD")</f>
        <v>0</v>
      </c>
      <c r="G2631">
        <f>SUMIFS('DAILY RECORDS'!$E$2:$E$19978,'DAILY RECORDS'!$B$2:$B$19978,C2631,'DAILY RECORDS'!$G$2:$G$19978,"OUTWARD")</f>
        <v>50</v>
      </c>
      <c r="H2631">
        <f t="shared" si="41"/>
        <v>299</v>
      </c>
      <c r="I2631" t="s">
        <v>14</v>
      </c>
      <c r="J2631" t="s">
        <v>9715</v>
      </c>
      <c r="K2631" t="s">
        <v>736</v>
      </c>
      <c r="L2631" s="124">
        <v>45745</v>
      </c>
    </row>
    <row r="2632" spans="1:12" x14ac:dyDescent="0.25">
      <c r="A2632">
        <v>2631</v>
      </c>
      <c r="B2632" t="s">
        <v>9992</v>
      </c>
      <c r="C2632" s="14" t="s">
        <v>7186</v>
      </c>
      <c r="D2632" t="s">
        <v>7187</v>
      </c>
      <c r="E2632">
        <v>1517</v>
      </c>
      <c r="F2632">
        <f>SUMIFS('DAILY RECORDS'!$E$2:$E$19978,'DAILY RECORDS'!$B$2:$B$19978,C2632,'DAILY RECORDS'!$G$2:$G$19978,"INWARD")</f>
        <v>0</v>
      </c>
      <c r="G2632">
        <f>SUMIFS('DAILY RECORDS'!$E$2:$E$19978,'DAILY RECORDS'!$B$2:$B$19978,C2632,'DAILY RECORDS'!$G$2:$G$19978,"OUTWARD")</f>
        <v>0</v>
      </c>
      <c r="H2632">
        <f t="shared" si="41"/>
        <v>1517</v>
      </c>
      <c r="I2632" t="s">
        <v>14</v>
      </c>
      <c r="J2632" t="s">
        <v>9715</v>
      </c>
      <c r="K2632" t="s">
        <v>62</v>
      </c>
      <c r="L2632" s="124">
        <v>45745</v>
      </c>
    </row>
    <row r="2633" spans="1:12" x14ac:dyDescent="0.25">
      <c r="A2633">
        <v>2632</v>
      </c>
      <c r="B2633" t="s">
        <v>9992</v>
      </c>
      <c r="C2633" s="14" t="s">
        <v>7832</v>
      </c>
      <c r="D2633" t="s">
        <v>7833</v>
      </c>
      <c r="E2633">
        <v>1838</v>
      </c>
      <c r="F2633">
        <f>SUMIFS('DAILY RECORDS'!$E$2:$E$19978,'DAILY RECORDS'!$B$2:$B$19978,C2633,'DAILY RECORDS'!$G$2:$G$19978,"INWARD")</f>
        <v>0</v>
      </c>
      <c r="G2633">
        <f>SUMIFS('DAILY RECORDS'!$E$2:$E$19978,'DAILY RECORDS'!$B$2:$B$19978,C2633,'DAILY RECORDS'!$G$2:$G$19978,"OUTWARD")</f>
        <v>10</v>
      </c>
      <c r="H2633">
        <f t="shared" si="41"/>
        <v>1828</v>
      </c>
      <c r="I2633" t="s">
        <v>14</v>
      </c>
      <c r="J2633" t="s">
        <v>9715</v>
      </c>
      <c r="K2633" t="s">
        <v>144</v>
      </c>
      <c r="L2633" s="124">
        <v>45745</v>
      </c>
    </row>
    <row r="2634" spans="1:12" x14ac:dyDescent="0.25">
      <c r="A2634">
        <v>2633</v>
      </c>
      <c r="B2634" t="s">
        <v>9992</v>
      </c>
      <c r="C2634" s="14" t="s">
        <v>7824</v>
      </c>
      <c r="D2634" t="s">
        <v>7825</v>
      </c>
      <c r="E2634">
        <v>1019</v>
      </c>
      <c r="F2634">
        <f>SUMIFS('DAILY RECORDS'!$E$2:$E$19978,'DAILY RECORDS'!$B$2:$B$19978,C2634,'DAILY RECORDS'!$G$2:$G$19978,"INWARD")</f>
        <v>0</v>
      </c>
      <c r="G2634">
        <f>SUMIFS('DAILY RECORDS'!$E$2:$E$19978,'DAILY RECORDS'!$B$2:$B$19978,C2634,'DAILY RECORDS'!$G$2:$G$19978,"OUTWARD")</f>
        <v>50</v>
      </c>
      <c r="H2634">
        <f t="shared" si="41"/>
        <v>969</v>
      </c>
      <c r="I2634" t="s">
        <v>14</v>
      </c>
      <c r="J2634" t="s">
        <v>9715</v>
      </c>
      <c r="K2634" t="s">
        <v>797</v>
      </c>
      <c r="L2634" s="124">
        <v>45745</v>
      </c>
    </row>
    <row r="2635" spans="1:12" x14ac:dyDescent="0.25">
      <c r="A2635">
        <v>2634</v>
      </c>
      <c r="B2635" t="s">
        <v>9992</v>
      </c>
      <c r="C2635" s="14" t="s">
        <v>7849</v>
      </c>
      <c r="D2635" t="s">
        <v>7850</v>
      </c>
      <c r="E2635">
        <v>1212</v>
      </c>
      <c r="F2635">
        <f>SUMIFS('DAILY RECORDS'!$E$2:$E$19978,'DAILY RECORDS'!$B$2:$B$19978,C2635,'DAILY RECORDS'!$G$2:$G$19978,"INWARD")</f>
        <v>0</v>
      </c>
      <c r="G2635">
        <f>SUMIFS('DAILY RECORDS'!$E$2:$E$19978,'DAILY RECORDS'!$B$2:$B$19978,C2635,'DAILY RECORDS'!$G$2:$G$19978,"OUTWARD")</f>
        <v>0</v>
      </c>
      <c r="H2635">
        <f t="shared" si="41"/>
        <v>1212</v>
      </c>
      <c r="I2635" t="s">
        <v>14</v>
      </c>
      <c r="J2635" t="s">
        <v>9715</v>
      </c>
      <c r="K2635" t="s">
        <v>65</v>
      </c>
      <c r="L2635" s="124">
        <v>45745</v>
      </c>
    </row>
    <row r="2636" spans="1:12" x14ac:dyDescent="0.25">
      <c r="A2636">
        <v>2635</v>
      </c>
      <c r="B2636" t="s">
        <v>9992</v>
      </c>
      <c r="C2636" s="14" t="s">
        <v>7836</v>
      </c>
      <c r="D2636" t="s">
        <v>7837</v>
      </c>
      <c r="E2636">
        <v>616</v>
      </c>
      <c r="F2636">
        <f>SUMIFS('DAILY RECORDS'!$E$2:$E$19978,'DAILY RECORDS'!$B$2:$B$19978,C2636,'DAILY RECORDS'!$G$2:$G$19978,"INWARD")</f>
        <v>0</v>
      </c>
      <c r="G2636">
        <f>SUMIFS('DAILY RECORDS'!$E$2:$E$19978,'DAILY RECORDS'!$B$2:$B$19978,C2636,'DAILY RECORDS'!$G$2:$G$19978,"OUTWARD")</f>
        <v>0</v>
      </c>
      <c r="H2636">
        <f t="shared" si="41"/>
        <v>616</v>
      </c>
      <c r="I2636" t="s">
        <v>14</v>
      </c>
      <c r="J2636" t="s">
        <v>9715</v>
      </c>
      <c r="K2636" t="s">
        <v>92</v>
      </c>
      <c r="L2636" s="124">
        <v>45745</v>
      </c>
    </row>
    <row r="2637" spans="1:12" x14ac:dyDescent="0.25">
      <c r="A2637">
        <v>2636</v>
      </c>
      <c r="B2637" t="s">
        <v>9992</v>
      </c>
      <c r="C2637" s="14" t="s">
        <v>7176</v>
      </c>
      <c r="D2637" t="s">
        <v>7177</v>
      </c>
      <c r="E2637">
        <v>350</v>
      </c>
      <c r="F2637">
        <f>SUMIFS('DAILY RECORDS'!$E$2:$E$19978,'DAILY RECORDS'!$B$2:$B$19978,C2637,'DAILY RECORDS'!$G$2:$G$19978,"INWARD")</f>
        <v>0</v>
      </c>
      <c r="G2637">
        <f>SUMIFS('DAILY RECORDS'!$E$2:$E$19978,'DAILY RECORDS'!$B$2:$B$19978,C2637,'DAILY RECORDS'!$G$2:$G$19978,"OUTWARD")</f>
        <v>0</v>
      </c>
      <c r="H2637">
        <f t="shared" si="41"/>
        <v>350</v>
      </c>
      <c r="I2637" t="s">
        <v>14</v>
      </c>
      <c r="J2637" t="s">
        <v>9715</v>
      </c>
      <c r="K2637" t="s">
        <v>490</v>
      </c>
      <c r="L2637" s="124">
        <v>45745</v>
      </c>
    </row>
    <row r="2638" spans="1:12" x14ac:dyDescent="0.25">
      <c r="A2638">
        <v>2637</v>
      </c>
      <c r="B2638" t="s">
        <v>9992</v>
      </c>
      <c r="C2638" s="14" t="s">
        <v>7164</v>
      </c>
      <c r="D2638" t="s">
        <v>7165</v>
      </c>
      <c r="E2638">
        <v>1824</v>
      </c>
      <c r="F2638">
        <f>SUMIFS('DAILY RECORDS'!$E$2:$E$19978,'DAILY RECORDS'!$B$2:$B$19978,C2638,'DAILY RECORDS'!$G$2:$G$19978,"INWARD")</f>
        <v>0</v>
      </c>
      <c r="G2638">
        <f>SUMIFS('DAILY RECORDS'!$E$2:$E$19978,'DAILY RECORDS'!$B$2:$B$19978,C2638,'DAILY RECORDS'!$G$2:$G$19978,"OUTWARD")</f>
        <v>10</v>
      </c>
      <c r="H2638">
        <f t="shared" si="41"/>
        <v>1814</v>
      </c>
      <c r="I2638" t="s">
        <v>14</v>
      </c>
      <c r="J2638" t="s">
        <v>9715</v>
      </c>
      <c r="K2638" t="s">
        <v>184</v>
      </c>
      <c r="L2638" s="124">
        <v>45745</v>
      </c>
    </row>
    <row r="2639" spans="1:12" x14ac:dyDescent="0.25">
      <c r="A2639">
        <v>2638</v>
      </c>
      <c r="B2639" t="s">
        <v>9992</v>
      </c>
      <c r="C2639" s="14" t="s">
        <v>7178</v>
      </c>
      <c r="D2639" t="s">
        <v>7179</v>
      </c>
      <c r="E2639">
        <v>71</v>
      </c>
      <c r="F2639">
        <f>SUMIFS('DAILY RECORDS'!$E$2:$E$19978,'DAILY RECORDS'!$B$2:$B$19978,C2639,'DAILY RECORDS'!$G$2:$G$19978,"INWARD")</f>
        <v>0</v>
      </c>
      <c r="G2639">
        <f>SUMIFS('DAILY RECORDS'!$E$2:$E$19978,'DAILY RECORDS'!$B$2:$B$19978,C2639,'DAILY RECORDS'!$G$2:$G$19978,"OUTWARD")</f>
        <v>20</v>
      </c>
      <c r="H2639">
        <f t="shared" si="41"/>
        <v>51</v>
      </c>
      <c r="I2639" t="s">
        <v>14</v>
      </c>
      <c r="J2639" t="s">
        <v>9715</v>
      </c>
      <c r="K2639" t="s">
        <v>71</v>
      </c>
      <c r="L2639" s="124">
        <v>45745</v>
      </c>
    </row>
    <row r="2640" spans="1:12" x14ac:dyDescent="0.25">
      <c r="A2640">
        <v>2639</v>
      </c>
      <c r="B2640" t="s">
        <v>9992</v>
      </c>
      <c r="C2640" s="14" t="s">
        <v>7194</v>
      </c>
      <c r="D2640" t="s">
        <v>7195</v>
      </c>
      <c r="E2640">
        <v>2362</v>
      </c>
      <c r="F2640">
        <f>SUMIFS('DAILY RECORDS'!$E$2:$E$19978,'DAILY RECORDS'!$B$2:$B$19978,C2640,'DAILY RECORDS'!$G$2:$G$19978,"INWARD")</f>
        <v>0</v>
      </c>
      <c r="G2640">
        <f>SUMIFS('DAILY RECORDS'!$E$2:$E$19978,'DAILY RECORDS'!$B$2:$B$19978,C2640,'DAILY RECORDS'!$G$2:$G$19978,"OUTWARD")</f>
        <v>40</v>
      </c>
      <c r="H2640">
        <f t="shared" si="41"/>
        <v>2322</v>
      </c>
      <c r="I2640" t="s">
        <v>14</v>
      </c>
      <c r="J2640" t="s">
        <v>9715</v>
      </c>
      <c r="K2640" t="s">
        <v>74</v>
      </c>
      <c r="L2640" s="124">
        <v>45745</v>
      </c>
    </row>
    <row r="2641" spans="1:12" x14ac:dyDescent="0.25">
      <c r="A2641">
        <v>2640</v>
      </c>
      <c r="B2641" t="s">
        <v>9992</v>
      </c>
      <c r="C2641" s="14" t="s">
        <v>7192</v>
      </c>
      <c r="D2641" t="s">
        <v>7193</v>
      </c>
      <c r="E2641">
        <v>92</v>
      </c>
      <c r="F2641">
        <f>SUMIFS('DAILY RECORDS'!$E$2:$E$19978,'DAILY RECORDS'!$B$2:$B$19978,C2641,'DAILY RECORDS'!$G$2:$G$19978,"INWARD")</f>
        <v>0</v>
      </c>
      <c r="G2641">
        <f>SUMIFS('DAILY RECORDS'!$E$2:$E$19978,'DAILY RECORDS'!$B$2:$B$19978,C2641,'DAILY RECORDS'!$G$2:$G$19978,"OUTWARD")</f>
        <v>40</v>
      </c>
      <c r="H2641">
        <f t="shared" si="41"/>
        <v>52</v>
      </c>
      <c r="I2641" t="s">
        <v>14</v>
      </c>
      <c r="J2641" t="s">
        <v>9715</v>
      </c>
      <c r="K2641" t="s">
        <v>200</v>
      </c>
      <c r="L2641" s="124">
        <v>45745</v>
      </c>
    </row>
    <row r="2642" spans="1:12" x14ac:dyDescent="0.25">
      <c r="A2642">
        <v>2641</v>
      </c>
      <c r="B2642" t="s">
        <v>9992</v>
      </c>
      <c r="C2642" s="14" t="s">
        <v>7162</v>
      </c>
      <c r="D2642" t="s">
        <v>7163</v>
      </c>
      <c r="E2642">
        <v>668</v>
      </c>
      <c r="F2642">
        <f>SUMIFS('DAILY RECORDS'!$E$2:$E$19978,'DAILY RECORDS'!$B$2:$B$19978,C2642,'DAILY RECORDS'!$G$2:$G$19978,"INWARD")</f>
        <v>0</v>
      </c>
      <c r="G2642">
        <f>SUMIFS('DAILY RECORDS'!$E$2:$E$19978,'DAILY RECORDS'!$B$2:$B$19978,C2642,'DAILY RECORDS'!$G$2:$G$19978,"OUTWARD")</f>
        <v>10</v>
      </c>
      <c r="H2642">
        <f t="shared" si="41"/>
        <v>658</v>
      </c>
      <c r="I2642" t="s">
        <v>14</v>
      </c>
      <c r="J2642" t="s">
        <v>9715</v>
      </c>
      <c r="K2642" t="s">
        <v>83</v>
      </c>
      <c r="L2642" s="124">
        <v>45745</v>
      </c>
    </row>
    <row r="2643" spans="1:12" x14ac:dyDescent="0.25">
      <c r="A2643">
        <v>2642</v>
      </c>
      <c r="B2643" t="s">
        <v>9992</v>
      </c>
      <c r="C2643" s="14" t="s">
        <v>7106</v>
      </c>
      <c r="D2643" t="s">
        <v>7107</v>
      </c>
      <c r="E2643">
        <v>7</v>
      </c>
      <c r="F2643">
        <f>SUMIFS('DAILY RECORDS'!$E$2:$E$19978,'DAILY RECORDS'!$B$2:$B$19978,C2643,'DAILY RECORDS'!$G$2:$G$19978,"INWARD")</f>
        <v>0</v>
      </c>
      <c r="G2643">
        <f>SUMIFS('DAILY RECORDS'!$E$2:$E$19978,'DAILY RECORDS'!$B$2:$B$19978,C2643,'DAILY RECORDS'!$G$2:$G$19978,"OUTWARD")</f>
        <v>0</v>
      </c>
      <c r="H2643">
        <f t="shared" si="41"/>
        <v>7</v>
      </c>
      <c r="I2643" t="s">
        <v>14</v>
      </c>
      <c r="J2643" t="s">
        <v>9715</v>
      </c>
      <c r="K2643" t="s">
        <v>89</v>
      </c>
      <c r="L2643" s="124">
        <v>45745</v>
      </c>
    </row>
    <row r="2644" spans="1:12" x14ac:dyDescent="0.25">
      <c r="A2644">
        <v>2643</v>
      </c>
      <c r="B2644" t="s">
        <v>9992</v>
      </c>
      <c r="C2644" s="14" t="s">
        <v>7108</v>
      </c>
      <c r="D2644" t="s">
        <v>7109</v>
      </c>
      <c r="E2644">
        <v>763</v>
      </c>
      <c r="F2644">
        <f>SUMIFS('DAILY RECORDS'!$E$2:$E$19978,'DAILY RECORDS'!$B$2:$B$19978,C2644,'DAILY RECORDS'!$G$2:$G$19978,"INWARD")</f>
        <v>0</v>
      </c>
      <c r="G2644">
        <f>SUMIFS('DAILY RECORDS'!$E$2:$E$19978,'DAILY RECORDS'!$B$2:$B$19978,C2644,'DAILY RECORDS'!$G$2:$G$19978,"OUTWARD")</f>
        <v>30</v>
      </c>
      <c r="H2644">
        <f t="shared" si="41"/>
        <v>733</v>
      </c>
      <c r="I2644" t="s">
        <v>14</v>
      </c>
      <c r="J2644" t="s">
        <v>9715</v>
      </c>
      <c r="K2644" t="s">
        <v>175</v>
      </c>
      <c r="L2644" s="124">
        <v>45745</v>
      </c>
    </row>
    <row r="2645" spans="1:12" x14ac:dyDescent="0.25">
      <c r="A2645">
        <v>2644</v>
      </c>
      <c r="B2645" t="s">
        <v>9992</v>
      </c>
      <c r="C2645" s="14" t="s">
        <v>7182</v>
      </c>
      <c r="D2645" t="s">
        <v>7183</v>
      </c>
      <c r="E2645">
        <v>744</v>
      </c>
      <c r="F2645">
        <f>SUMIFS('DAILY RECORDS'!$E$2:$E$19978,'DAILY RECORDS'!$B$2:$B$19978,C2645,'DAILY RECORDS'!$G$2:$G$19978,"INWARD")</f>
        <v>0</v>
      </c>
      <c r="G2645">
        <f>SUMIFS('DAILY RECORDS'!$E$2:$E$19978,'DAILY RECORDS'!$B$2:$B$19978,C2645,'DAILY RECORDS'!$G$2:$G$19978,"OUTWARD")</f>
        <v>50</v>
      </c>
      <c r="H2645">
        <f t="shared" si="41"/>
        <v>694</v>
      </c>
      <c r="I2645" t="s">
        <v>14</v>
      </c>
      <c r="J2645" t="s">
        <v>9715</v>
      </c>
      <c r="K2645" t="s">
        <v>138</v>
      </c>
      <c r="L2645" s="124">
        <v>45747</v>
      </c>
    </row>
    <row r="2646" spans="1:12" x14ac:dyDescent="0.25">
      <c r="A2646">
        <v>2645</v>
      </c>
      <c r="B2646" t="s">
        <v>9992</v>
      </c>
      <c r="C2646" s="14" t="s">
        <v>7156</v>
      </c>
      <c r="D2646" t="s">
        <v>7157</v>
      </c>
      <c r="E2646">
        <v>1490</v>
      </c>
      <c r="F2646">
        <f>SUMIFS('DAILY RECORDS'!$E$2:$E$19978,'DAILY RECORDS'!$B$2:$B$19978,C2646,'DAILY RECORDS'!$G$2:$G$19978,"INWARD")</f>
        <v>0</v>
      </c>
      <c r="G2646">
        <f>SUMIFS('DAILY RECORDS'!$E$2:$E$19978,'DAILY RECORDS'!$B$2:$B$19978,C2646,'DAILY RECORDS'!$G$2:$G$19978,"OUTWARD")</f>
        <v>0</v>
      </c>
      <c r="H2646">
        <f t="shared" si="41"/>
        <v>1490</v>
      </c>
      <c r="I2646" t="s">
        <v>14</v>
      </c>
      <c r="J2646" t="s">
        <v>9715</v>
      </c>
      <c r="K2646" t="s">
        <v>133</v>
      </c>
      <c r="L2646" s="124">
        <v>45747</v>
      </c>
    </row>
    <row r="2647" spans="1:12" x14ac:dyDescent="0.25">
      <c r="A2647">
        <v>2646</v>
      </c>
      <c r="B2647" t="s">
        <v>9992</v>
      </c>
      <c r="C2647" s="14" t="s">
        <v>7206</v>
      </c>
      <c r="D2647" t="s">
        <v>7207</v>
      </c>
      <c r="E2647">
        <v>806</v>
      </c>
      <c r="F2647">
        <f>SUMIFS('DAILY RECORDS'!$E$2:$E$19978,'DAILY RECORDS'!$B$2:$B$19978,C2647,'DAILY RECORDS'!$G$2:$G$19978,"INWARD")</f>
        <v>0</v>
      </c>
      <c r="G2647">
        <f>SUMIFS('DAILY RECORDS'!$E$2:$E$19978,'DAILY RECORDS'!$B$2:$B$19978,C2647,'DAILY RECORDS'!$G$2:$G$19978,"OUTWARD")</f>
        <v>0</v>
      </c>
      <c r="H2647">
        <f t="shared" si="41"/>
        <v>806</v>
      </c>
      <c r="I2647" t="s">
        <v>14</v>
      </c>
      <c r="J2647" t="s">
        <v>9715</v>
      </c>
      <c r="K2647" t="s">
        <v>120</v>
      </c>
      <c r="L2647" s="124">
        <v>45747</v>
      </c>
    </row>
    <row r="2648" spans="1:12" x14ac:dyDescent="0.25">
      <c r="A2648">
        <v>2647</v>
      </c>
      <c r="B2648" t="s">
        <v>9992</v>
      </c>
      <c r="C2648" s="14" t="s">
        <v>7104</v>
      </c>
      <c r="D2648" t="s">
        <v>7105</v>
      </c>
      <c r="E2648">
        <v>1240</v>
      </c>
      <c r="F2648">
        <f>SUMIFS('DAILY RECORDS'!$E$2:$E$19978,'DAILY RECORDS'!$B$2:$B$19978,C2648,'DAILY RECORDS'!$G$2:$G$19978,"INWARD")</f>
        <v>0</v>
      </c>
      <c r="G2648">
        <f>SUMIFS('DAILY RECORDS'!$E$2:$E$19978,'DAILY RECORDS'!$B$2:$B$19978,C2648,'DAILY RECORDS'!$G$2:$G$19978,"OUTWARD")</f>
        <v>0</v>
      </c>
      <c r="H2648">
        <f t="shared" si="41"/>
        <v>1240</v>
      </c>
      <c r="I2648" t="s">
        <v>14</v>
      </c>
      <c r="J2648" t="s">
        <v>9715</v>
      </c>
      <c r="K2648" t="s">
        <v>111</v>
      </c>
      <c r="L2648" s="124">
        <v>45747</v>
      </c>
    </row>
    <row r="2649" spans="1:12" x14ac:dyDescent="0.25">
      <c r="A2649">
        <v>2648</v>
      </c>
      <c r="B2649" t="s">
        <v>9992</v>
      </c>
      <c r="C2649" s="14" t="s">
        <v>7154</v>
      </c>
      <c r="D2649" t="s">
        <v>7155</v>
      </c>
      <c r="E2649">
        <v>903</v>
      </c>
      <c r="F2649">
        <f>SUMIFS('DAILY RECORDS'!$E$2:$E$19978,'DAILY RECORDS'!$B$2:$B$19978,C2649,'DAILY RECORDS'!$G$2:$G$19978,"INWARD")</f>
        <v>0</v>
      </c>
      <c r="G2649">
        <f>SUMIFS('DAILY RECORDS'!$E$2:$E$19978,'DAILY RECORDS'!$B$2:$B$19978,C2649,'DAILY RECORDS'!$G$2:$G$19978,"OUTWARD")</f>
        <v>0</v>
      </c>
      <c r="H2649">
        <f t="shared" si="41"/>
        <v>903</v>
      </c>
      <c r="I2649" t="s">
        <v>14</v>
      </c>
      <c r="J2649" t="s">
        <v>9715</v>
      </c>
      <c r="K2649" t="s">
        <v>117</v>
      </c>
      <c r="L2649" s="124">
        <v>45747</v>
      </c>
    </row>
    <row r="2650" spans="1:12" x14ac:dyDescent="0.25">
      <c r="A2650">
        <v>2649</v>
      </c>
      <c r="B2650" t="s">
        <v>9992</v>
      </c>
      <c r="C2650" s="14" t="s">
        <v>7114</v>
      </c>
      <c r="D2650" t="s">
        <v>7115</v>
      </c>
      <c r="E2650">
        <v>3092</v>
      </c>
      <c r="F2650">
        <f>SUMIFS('DAILY RECORDS'!$E$2:$E$19978,'DAILY RECORDS'!$B$2:$B$19978,C2650,'DAILY RECORDS'!$G$2:$G$19978,"INWARD")</f>
        <v>0</v>
      </c>
      <c r="G2650">
        <f>SUMIFS('DAILY RECORDS'!$E$2:$E$19978,'DAILY RECORDS'!$B$2:$B$19978,C2650,'DAILY RECORDS'!$G$2:$G$19978,"OUTWARD")</f>
        <v>0</v>
      </c>
      <c r="H2650">
        <f t="shared" si="41"/>
        <v>3092</v>
      </c>
      <c r="I2650" t="s">
        <v>14</v>
      </c>
      <c r="J2650" t="s">
        <v>9715</v>
      </c>
      <c r="K2650" t="s">
        <v>187</v>
      </c>
      <c r="L2650" s="124">
        <v>45747</v>
      </c>
    </row>
    <row r="2651" spans="1:12" x14ac:dyDescent="0.25">
      <c r="A2651">
        <v>2650</v>
      </c>
      <c r="B2651" t="s">
        <v>9992</v>
      </c>
      <c r="C2651" s="14" t="s">
        <v>7190</v>
      </c>
      <c r="D2651" t="s">
        <v>7191</v>
      </c>
      <c r="E2651">
        <v>1655</v>
      </c>
      <c r="F2651">
        <f>SUMIFS('DAILY RECORDS'!$E$2:$E$19978,'DAILY RECORDS'!$B$2:$B$19978,C2651,'DAILY RECORDS'!$G$2:$G$19978,"INWARD")</f>
        <v>0</v>
      </c>
      <c r="G2651">
        <f>SUMIFS('DAILY RECORDS'!$E$2:$E$19978,'DAILY RECORDS'!$B$2:$B$19978,C2651,'DAILY RECORDS'!$G$2:$G$19978,"OUTWARD")</f>
        <v>0</v>
      </c>
      <c r="H2651">
        <f t="shared" si="41"/>
        <v>1655</v>
      </c>
      <c r="I2651" t="s">
        <v>14</v>
      </c>
      <c r="J2651" t="s">
        <v>9715</v>
      </c>
      <c r="K2651" t="s">
        <v>171</v>
      </c>
      <c r="L2651" s="124">
        <v>45747</v>
      </c>
    </row>
    <row r="2652" spans="1:12" x14ac:dyDescent="0.25">
      <c r="A2652">
        <v>2651</v>
      </c>
      <c r="B2652" t="s">
        <v>9992</v>
      </c>
      <c r="C2652" s="14" t="s">
        <v>7184</v>
      </c>
      <c r="D2652" t="s">
        <v>7185</v>
      </c>
      <c r="E2652">
        <v>2387</v>
      </c>
      <c r="F2652">
        <f>SUMIFS('DAILY RECORDS'!$E$2:$E$19978,'DAILY RECORDS'!$B$2:$B$19978,C2652,'DAILY RECORDS'!$G$2:$G$19978,"INWARD")</f>
        <v>0</v>
      </c>
      <c r="G2652">
        <f>SUMIFS('DAILY RECORDS'!$E$2:$E$19978,'DAILY RECORDS'!$B$2:$B$19978,C2652,'DAILY RECORDS'!$G$2:$G$19978,"OUTWARD")</f>
        <v>30</v>
      </c>
      <c r="H2652">
        <f t="shared" si="41"/>
        <v>2357</v>
      </c>
      <c r="I2652" t="s">
        <v>14</v>
      </c>
      <c r="J2652" t="s">
        <v>9715</v>
      </c>
      <c r="K2652" t="s">
        <v>163</v>
      </c>
      <c r="L2652" s="124">
        <v>45747</v>
      </c>
    </row>
    <row r="2653" spans="1:12" x14ac:dyDescent="0.25">
      <c r="A2653">
        <v>2652</v>
      </c>
      <c r="B2653" t="s">
        <v>9992</v>
      </c>
      <c r="C2653" s="14" t="s">
        <v>7120</v>
      </c>
      <c r="D2653" t="s">
        <v>7121</v>
      </c>
      <c r="E2653">
        <v>1386</v>
      </c>
      <c r="F2653">
        <f>SUMIFS('DAILY RECORDS'!$E$2:$E$19978,'DAILY RECORDS'!$B$2:$B$19978,C2653,'DAILY RECORDS'!$G$2:$G$19978,"INWARD")</f>
        <v>0</v>
      </c>
      <c r="G2653">
        <f>SUMIFS('DAILY RECORDS'!$E$2:$E$19978,'DAILY RECORDS'!$B$2:$B$19978,C2653,'DAILY RECORDS'!$G$2:$G$19978,"OUTWARD")</f>
        <v>0</v>
      </c>
      <c r="H2653">
        <f t="shared" si="41"/>
        <v>1386</v>
      </c>
      <c r="I2653" t="s">
        <v>14</v>
      </c>
      <c r="J2653" t="s">
        <v>9715</v>
      </c>
      <c r="K2653" t="s">
        <v>157</v>
      </c>
      <c r="L2653" s="124">
        <v>45747</v>
      </c>
    </row>
    <row r="2654" spans="1:12" x14ac:dyDescent="0.25">
      <c r="A2654">
        <v>2653</v>
      </c>
      <c r="B2654" t="s">
        <v>9666</v>
      </c>
      <c r="C2654" s="14" t="s">
        <v>9718</v>
      </c>
      <c r="D2654" t="s">
        <v>9718</v>
      </c>
      <c r="E2654">
        <v>699</v>
      </c>
      <c r="F2654">
        <f>SUMIFS('DAILY RECORDS'!$E$2:$E$19978,'DAILY RECORDS'!$B$2:$B$19978,C2654,'DAILY RECORDS'!$G$2:$G$19978,"INWARD")</f>
        <v>0</v>
      </c>
      <c r="G2654">
        <f>SUMIFS('DAILY RECORDS'!$E$2:$E$19978,'DAILY RECORDS'!$B$2:$B$19978,C2654,'DAILY RECORDS'!$G$2:$G$19978,"OUTWARD")</f>
        <v>20</v>
      </c>
      <c r="H2654">
        <f t="shared" si="41"/>
        <v>679</v>
      </c>
      <c r="I2654" t="s">
        <v>14</v>
      </c>
      <c r="J2654" t="s">
        <v>9719</v>
      </c>
      <c r="K2654" t="s">
        <v>45</v>
      </c>
      <c r="L2654" s="124">
        <v>45747</v>
      </c>
    </row>
    <row r="2655" spans="1:12" x14ac:dyDescent="0.25">
      <c r="A2655">
        <v>2654</v>
      </c>
      <c r="C2655" s="14" t="s">
        <v>9720</v>
      </c>
      <c r="D2655" t="s">
        <v>9720</v>
      </c>
      <c r="E2655">
        <v>312</v>
      </c>
      <c r="F2655">
        <f>SUMIFS('DAILY RECORDS'!$E$2:$E$19978,'DAILY RECORDS'!$B$2:$B$19978,C2655,'DAILY RECORDS'!$G$2:$G$19978,"INWARD")</f>
        <v>0</v>
      </c>
      <c r="G2655">
        <f>SUMIFS('DAILY RECORDS'!$E$2:$E$19978,'DAILY RECORDS'!$B$2:$B$19978,C2655,'DAILY RECORDS'!$G$2:$G$19978,"OUTWARD")</f>
        <v>0</v>
      </c>
      <c r="H2655">
        <f t="shared" si="41"/>
        <v>312</v>
      </c>
      <c r="I2655" t="s">
        <v>14</v>
      </c>
      <c r="J2655" t="s">
        <v>9719</v>
      </c>
      <c r="K2655" t="s">
        <v>45</v>
      </c>
      <c r="L2655" s="124">
        <v>45747</v>
      </c>
    </row>
    <row r="2656" spans="1:12" x14ac:dyDescent="0.25">
      <c r="A2656">
        <v>2655</v>
      </c>
      <c r="B2656" t="s">
        <v>9988</v>
      </c>
      <c r="C2656" s="14" t="s">
        <v>9721</v>
      </c>
      <c r="D2656" t="s">
        <v>9722</v>
      </c>
      <c r="E2656">
        <v>426</v>
      </c>
      <c r="F2656">
        <f>SUMIFS('DAILY RECORDS'!$E$2:$E$19978,'DAILY RECORDS'!$B$2:$B$19978,C2656,'DAILY RECORDS'!$G$2:$G$19978,"INWARD")</f>
        <v>0</v>
      </c>
      <c r="G2656">
        <f>SUMIFS('DAILY RECORDS'!$E$2:$E$19978,'DAILY RECORDS'!$B$2:$B$19978,C2656,'DAILY RECORDS'!$G$2:$G$19978,"OUTWARD")</f>
        <v>0</v>
      </c>
      <c r="H2656">
        <f t="shared" si="41"/>
        <v>426</v>
      </c>
      <c r="I2656" t="s">
        <v>14</v>
      </c>
      <c r="J2656" t="s">
        <v>9719</v>
      </c>
      <c r="K2656" t="s">
        <v>36</v>
      </c>
      <c r="L2656" s="124">
        <v>45747</v>
      </c>
    </row>
    <row r="2657" spans="1:12" x14ac:dyDescent="0.25">
      <c r="A2657">
        <v>2656</v>
      </c>
      <c r="B2657" t="s">
        <v>9988</v>
      </c>
      <c r="C2657" s="14" t="s">
        <v>9723</v>
      </c>
      <c r="D2657" t="s">
        <v>9724</v>
      </c>
      <c r="E2657">
        <v>649</v>
      </c>
      <c r="F2657">
        <f>SUMIFS('DAILY RECORDS'!$E$2:$E$19978,'DAILY RECORDS'!$B$2:$B$19978,C2657,'DAILY RECORDS'!$G$2:$G$19978,"INWARD")</f>
        <v>0</v>
      </c>
      <c r="G2657">
        <f>SUMIFS('DAILY RECORDS'!$E$2:$E$19978,'DAILY RECORDS'!$B$2:$B$19978,C2657,'DAILY RECORDS'!$G$2:$G$19978,"OUTWARD")</f>
        <v>10</v>
      </c>
      <c r="H2657">
        <f t="shared" si="41"/>
        <v>639</v>
      </c>
      <c r="I2657" t="s">
        <v>14</v>
      </c>
      <c r="J2657" t="s">
        <v>9719</v>
      </c>
      <c r="K2657" t="s">
        <v>20</v>
      </c>
      <c r="L2657" s="124">
        <v>45747</v>
      </c>
    </row>
    <row r="2658" spans="1:12" x14ac:dyDescent="0.25">
      <c r="A2658">
        <v>2657</v>
      </c>
      <c r="B2658" t="s">
        <v>9988</v>
      </c>
      <c r="C2658" s="14" t="s">
        <v>9730</v>
      </c>
      <c r="D2658" t="s">
        <v>9731</v>
      </c>
      <c r="E2658">
        <v>0</v>
      </c>
      <c r="F2658">
        <f>SUMIFS('DAILY RECORDS'!$E$2:$E$19978,'DAILY RECORDS'!$B$2:$B$19978,C2658,'DAILY RECORDS'!$G$2:$G$19978,"INWARD")</f>
        <v>0</v>
      </c>
      <c r="G2658">
        <f>SUMIFS('DAILY RECORDS'!$E$2:$E$19978,'DAILY RECORDS'!$B$2:$B$19978,C2658,'DAILY RECORDS'!$G$2:$G$19978,"OUTWARD")</f>
        <v>0</v>
      </c>
      <c r="H2658">
        <f t="shared" si="41"/>
        <v>0</v>
      </c>
      <c r="I2658" t="s">
        <v>14</v>
      </c>
      <c r="J2658" t="s">
        <v>9719</v>
      </c>
      <c r="K2658" t="s">
        <v>16</v>
      </c>
      <c r="L2658" s="124">
        <v>45747</v>
      </c>
    </row>
    <row r="2659" spans="1:12" x14ac:dyDescent="0.25">
      <c r="A2659">
        <v>2658</v>
      </c>
      <c r="B2659" t="s">
        <v>9988</v>
      </c>
      <c r="C2659" s="14" t="s">
        <v>9728</v>
      </c>
      <c r="D2659" t="s">
        <v>9729</v>
      </c>
      <c r="E2659">
        <v>1012</v>
      </c>
      <c r="F2659">
        <f>SUMIFS('DAILY RECORDS'!$E$2:$E$19978,'DAILY RECORDS'!$B$2:$B$19978,C2659,'DAILY RECORDS'!$G$2:$G$19978,"INWARD")</f>
        <v>0</v>
      </c>
      <c r="G2659">
        <f>SUMIFS('DAILY RECORDS'!$E$2:$E$19978,'DAILY RECORDS'!$B$2:$B$19978,C2659,'DAILY RECORDS'!$G$2:$G$19978,"OUTWARD")</f>
        <v>0</v>
      </c>
      <c r="H2659">
        <f t="shared" si="41"/>
        <v>1012</v>
      </c>
      <c r="I2659" t="s">
        <v>14</v>
      </c>
      <c r="J2659" t="s">
        <v>9719</v>
      </c>
      <c r="K2659" t="s">
        <v>28</v>
      </c>
      <c r="L2659" s="124">
        <v>45747</v>
      </c>
    </row>
    <row r="2660" spans="1:12" x14ac:dyDescent="0.25">
      <c r="A2660">
        <v>2659</v>
      </c>
      <c r="B2660" t="s">
        <v>9988</v>
      </c>
      <c r="C2660" s="14" t="s">
        <v>9726</v>
      </c>
      <c r="D2660" t="s">
        <v>9727</v>
      </c>
      <c r="E2660">
        <v>632</v>
      </c>
      <c r="F2660">
        <f>SUMIFS('DAILY RECORDS'!$E$2:$E$19978,'DAILY RECORDS'!$B$2:$B$19978,C2660,'DAILY RECORDS'!$G$2:$G$19978,"INWARD")</f>
        <v>0</v>
      </c>
      <c r="G2660">
        <f>SUMIFS('DAILY RECORDS'!$E$2:$E$19978,'DAILY RECORDS'!$B$2:$B$19978,C2660,'DAILY RECORDS'!$G$2:$G$19978,"OUTWARD")</f>
        <v>0</v>
      </c>
      <c r="H2660">
        <f t="shared" si="41"/>
        <v>632</v>
      </c>
      <c r="I2660" t="s">
        <v>14</v>
      </c>
      <c r="J2660" t="s">
        <v>9719</v>
      </c>
      <c r="K2660" t="s">
        <v>1176</v>
      </c>
      <c r="L2660" s="124">
        <v>45747</v>
      </c>
    </row>
    <row r="2661" spans="1:12" x14ac:dyDescent="0.25">
      <c r="A2661">
        <v>2660</v>
      </c>
      <c r="B2661" t="s">
        <v>9988</v>
      </c>
      <c r="C2661" s="14" t="s">
        <v>9732</v>
      </c>
      <c r="D2661" t="s">
        <v>9733</v>
      </c>
      <c r="E2661">
        <v>425</v>
      </c>
      <c r="F2661">
        <f>SUMIFS('DAILY RECORDS'!$E$2:$E$19978,'DAILY RECORDS'!$B$2:$B$19978,C2661,'DAILY RECORDS'!$G$2:$G$19978,"INWARD")</f>
        <v>0</v>
      </c>
      <c r="G2661">
        <f>SUMIFS('DAILY RECORDS'!$E$2:$E$19978,'DAILY RECORDS'!$B$2:$B$19978,C2661,'DAILY RECORDS'!$G$2:$G$19978,"OUTWARD")</f>
        <v>0</v>
      </c>
      <c r="H2661">
        <f t="shared" si="41"/>
        <v>425</v>
      </c>
      <c r="I2661" t="s">
        <v>14</v>
      </c>
      <c r="J2661" t="s">
        <v>9719</v>
      </c>
      <c r="K2661" t="s">
        <v>695</v>
      </c>
      <c r="L2661" s="124">
        <v>45747</v>
      </c>
    </row>
    <row r="2662" spans="1:12" x14ac:dyDescent="0.25">
      <c r="A2662">
        <v>2661</v>
      </c>
      <c r="C2662" s="14" t="s">
        <v>9734</v>
      </c>
      <c r="D2662" t="s">
        <v>9734</v>
      </c>
      <c r="E2662">
        <v>221</v>
      </c>
      <c r="F2662">
        <f>SUMIFS('DAILY RECORDS'!$E$2:$E$19978,'DAILY RECORDS'!$B$2:$B$19978,C2662,'DAILY RECORDS'!$G$2:$G$19978,"INWARD")</f>
        <v>0</v>
      </c>
      <c r="G2662">
        <f>SUMIFS('DAILY RECORDS'!$E$2:$E$19978,'DAILY RECORDS'!$B$2:$B$19978,C2662,'DAILY RECORDS'!$G$2:$G$19978,"OUTWARD")</f>
        <v>0</v>
      </c>
      <c r="H2662">
        <f t="shared" si="41"/>
        <v>221</v>
      </c>
      <c r="I2662" t="s">
        <v>14</v>
      </c>
      <c r="J2662" t="s">
        <v>9719</v>
      </c>
      <c r="K2662" t="s">
        <v>770</v>
      </c>
      <c r="L2662" s="124">
        <v>45747</v>
      </c>
    </row>
    <row r="2663" spans="1:12" x14ac:dyDescent="0.25">
      <c r="A2663">
        <v>2662</v>
      </c>
      <c r="B2663" t="s">
        <v>9988</v>
      </c>
      <c r="C2663" s="14" t="s">
        <v>9735</v>
      </c>
      <c r="D2663" t="s">
        <v>9736</v>
      </c>
      <c r="E2663">
        <v>110</v>
      </c>
      <c r="F2663">
        <f>SUMIFS('DAILY RECORDS'!$E$2:$E$19978,'DAILY RECORDS'!$B$2:$B$19978,C2663,'DAILY RECORDS'!$G$2:$G$19978,"INWARD")</f>
        <v>0</v>
      </c>
      <c r="G2663">
        <f>SUMIFS('DAILY RECORDS'!$E$2:$E$19978,'DAILY RECORDS'!$B$2:$B$19978,C2663,'DAILY RECORDS'!$G$2:$G$19978,"OUTWARD")</f>
        <v>0</v>
      </c>
      <c r="H2663">
        <f t="shared" si="41"/>
        <v>110</v>
      </c>
      <c r="I2663" t="s">
        <v>14</v>
      </c>
      <c r="J2663" t="s">
        <v>9719</v>
      </c>
      <c r="K2663" t="s">
        <v>891</v>
      </c>
      <c r="L2663" s="124">
        <v>45747</v>
      </c>
    </row>
    <row r="2664" spans="1:12" x14ac:dyDescent="0.25">
      <c r="A2664">
        <v>2663</v>
      </c>
      <c r="B2664" t="s">
        <v>9992</v>
      </c>
      <c r="C2664" s="14" t="s">
        <v>7838</v>
      </c>
      <c r="D2664" t="s">
        <v>7839</v>
      </c>
      <c r="E2664">
        <v>71</v>
      </c>
      <c r="F2664">
        <f>SUMIFS('DAILY RECORDS'!$E$2:$E$19978,'DAILY RECORDS'!$B$2:$B$19978,C2664,'DAILY RECORDS'!$G$2:$G$19978,"INWARD")</f>
        <v>0</v>
      </c>
      <c r="G2664">
        <f>SUMIFS('DAILY RECORDS'!$E$2:$E$19978,'DAILY RECORDS'!$B$2:$B$19978,C2664,'DAILY RECORDS'!$G$2:$G$19978,"OUTWARD")</f>
        <v>0</v>
      </c>
      <c r="H2664">
        <f t="shared" si="41"/>
        <v>71</v>
      </c>
      <c r="I2664" t="s">
        <v>14</v>
      </c>
      <c r="J2664" t="s">
        <v>9719</v>
      </c>
      <c r="K2664" t="s">
        <v>852</v>
      </c>
      <c r="L2664" s="124">
        <v>45747</v>
      </c>
    </row>
    <row r="2665" spans="1:12" x14ac:dyDescent="0.25">
      <c r="A2665">
        <v>2664</v>
      </c>
      <c r="B2665" t="s">
        <v>9992</v>
      </c>
      <c r="C2665" s="14" t="s">
        <v>7400</v>
      </c>
      <c r="D2665" t="s">
        <v>7401</v>
      </c>
      <c r="E2665">
        <v>71</v>
      </c>
      <c r="F2665">
        <f>SUMIFS('DAILY RECORDS'!$E$2:$E$19978,'DAILY RECORDS'!$B$2:$B$19978,C2665,'DAILY RECORDS'!$G$2:$G$19978,"INWARD")</f>
        <v>0</v>
      </c>
      <c r="G2665">
        <f>SUMIFS('DAILY RECORDS'!$E$2:$E$19978,'DAILY RECORDS'!$B$2:$B$19978,C2665,'DAILY RECORDS'!$G$2:$G$19978,"OUTWARD")</f>
        <v>0</v>
      </c>
      <c r="H2665">
        <f t="shared" si="41"/>
        <v>71</v>
      </c>
      <c r="I2665" t="s">
        <v>14</v>
      </c>
      <c r="J2665" t="s">
        <v>9719</v>
      </c>
      <c r="K2665" t="s">
        <v>692</v>
      </c>
      <c r="L2665" s="124">
        <v>45747</v>
      </c>
    </row>
    <row r="2666" spans="1:12" x14ac:dyDescent="0.25">
      <c r="A2666">
        <v>2665</v>
      </c>
      <c r="B2666" t="s">
        <v>9992</v>
      </c>
      <c r="C2666" s="14" t="s">
        <v>7406</v>
      </c>
      <c r="D2666" t="s">
        <v>7407</v>
      </c>
      <c r="E2666">
        <v>1986</v>
      </c>
      <c r="F2666">
        <f>SUMIFS('DAILY RECORDS'!$E$2:$E$19978,'DAILY RECORDS'!$B$2:$B$19978,C2666,'DAILY RECORDS'!$G$2:$G$19978,"INWARD")</f>
        <v>0</v>
      </c>
      <c r="G2666">
        <f>SUMIFS('DAILY RECORDS'!$E$2:$E$19978,'DAILY RECORDS'!$B$2:$B$19978,C2666,'DAILY RECORDS'!$G$2:$G$19978,"OUTWARD")</f>
        <v>0</v>
      </c>
      <c r="H2666">
        <f t="shared" si="41"/>
        <v>1986</v>
      </c>
      <c r="I2666" t="s">
        <v>14</v>
      </c>
      <c r="J2666" t="s">
        <v>9719</v>
      </c>
      <c r="K2666" t="s">
        <v>35</v>
      </c>
      <c r="L2666" s="124">
        <v>45747</v>
      </c>
    </row>
    <row r="2667" spans="1:12" x14ac:dyDescent="0.25">
      <c r="A2667">
        <v>2666</v>
      </c>
      <c r="B2667" t="s">
        <v>9992</v>
      </c>
      <c r="C2667" s="14" t="s">
        <v>7378</v>
      </c>
      <c r="D2667" t="s">
        <v>7379</v>
      </c>
      <c r="E2667">
        <v>1408</v>
      </c>
      <c r="F2667">
        <f>SUMIFS('DAILY RECORDS'!$E$2:$E$19978,'DAILY RECORDS'!$B$2:$B$19978,C2667,'DAILY RECORDS'!$G$2:$G$19978,"INWARD")</f>
        <v>0</v>
      </c>
      <c r="G2667">
        <f>SUMIFS('DAILY RECORDS'!$E$2:$E$19978,'DAILY RECORDS'!$B$2:$B$19978,C2667,'DAILY RECORDS'!$G$2:$G$19978,"OUTWARD")</f>
        <v>0</v>
      </c>
      <c r="H2667">
        <f t="shared" si="41"/>
        <v>1408</v>
      </c>
      <c r="I2667" t="s">
        <v>14</v>
      </c>
      <c r="J2667" t="s">
        <v>9719</v>
      </c>
      <c r="K2667" t="s">
        <v>54</v>
      </c>
      <c r="L2667" s="124">
        <v>45747</v>
      </c>
    </row>
    <row r="2668" spans="1:12" x14ac:dyDescent="0.25">
      <c r="A2668">
        <v>2667</v>
      </c>
      <c r="B2668" t="s">
        <v>9992</v>
      </c>
      <c r="C2668" s="14" t="s">
        <v>7418</v>
      </c>
      <c r="D2668" t="s">
        <v>7419</v>
      </c>
      <c r="E2668">
        <v>1204</v>
      </c>
      <c r="F2668">
        <f>SUMIFS('DAILY RECORDS'!$E$2:$E$19978,'DAILY RECORDS'!$B$2:$B$19978,C2668,'DAILY RECORDS'!$G$2:$G$19978,"INWARD")</f>
        <v>0</v>
      </c>
      <c r="G2668">
        <f>SUMIFS('DAILY RECORDS'!$E$2:$E$19978,'DAILY RECORDS'!$B$2:$B$19978,C2668,'DAILY RECORDS'!$G$2:$G$19978,"OUTWARD")</f>
        <v>40</v>
      </c>
      <c r="H2668">
        <f t="shared" si="41"/>
        <v>1164</v>
      </c>
      <c r="I2668" t="s">
        <v>14</v>
      </c>
      <c r="J2668" t="s">
        <v>9719</v>
      </c>
      <c r="K2668" t="s">
        <v>776</v>
      </c>
      <c r="L2668" s="124">
        <v>45747</v>
      </c>
    </row>
    <row r="2669" spans="1:12" x14ac:dyDescent="0.25">
      <c r="A2669">
        <v>2668</v>
      </c>
      <c r="B2669" t="s">
        <v>9992</v>
      </c>
      <c r="C2669" s="14" t="s">
        <v>7452</v>
      </c>
      <c r="D2669" t="s">
        <v>7453</v>
      </c>
      <c r="E2669">
        <v>481</v>
      </c>
      <c r="F2669">
        <f>SUMIFS('DAILY RECORDS'!$E$2:$E$19978,'DAILY RECORDS'!$B$2:$B$19978,C2669,'DAILY RECORDS'!$G$2:$G$19978,"INWARD")</f>
        <v>0</v>
      </c>
      <c r="G2669">
        <f>SUMIFS('DAILY RECORDS'!$E$2:$E$19978,'DAILY RECORDS'!$B$2:$B$19978,C2669,'DAILY RECORDS'!$G$2:$G$19978,"OUTWARD")</f>
        <v>0</v>
      </c>
      <c r="H2669">
        <f t="shared" si="41"/>
        <v>481</v>
      </c>
      <c r="I2669" t="s">
        <v>14</v>
      </c>
      <c r="J2669" t="s">
        <v>9719</v>
      </c>
      <c r="K2669" t="s">
        <v>61</v>
      </c>
      <c r="L2669" s="124">
        <v>45747</v>
      </c>
    </row>
    <row r="2670" spans="1:12" x14ac:dyDescent="0.25">
      <c r="A2670">
        <v>2669</v>
      </c>
      <c r="B2670" t="s">
        <v>9992</v>
      </c>
      <c r="C2670" s="14" t="s">
        <v>7444</v>
      </c>
      <c r="D2670" t="s">
        <v>7445</v>
      </c>
      <c r="E2670">
        <v>116</v>
      </c>
      <c r="F2670">
        <f>SUMIFS('DAILY RECORDS'!$E$2:$E$19978,'DAILY RECORDS'!$B$2:$B$19978,C2670,'DAILY RECORDS'!$G$2:$G$19978,"INWARD")</f>
        <v>0</v>
      </c>
      <c r="G2670">
        <f>SUMIFS('DAILY RECORDS'!$E$2:$E$19978,'DAILY RECORDS'!$B$2:$B$19978,C2670,'DAILY RECORDS'!$G$2:$G$19978,"OUTWARD")</f>
        <v>0</v>
      </c>
      <c r="H2670">
        <f t="shared" si="41"/>
        <v>116</v>
      </c>
      <c r="I2670" t="s">
        <v>14</v>
      </c>
      <c r="J2670" t="s">
        <v>9719</v>
      </c>
      <c r="K2670" t="s">
        <v>764</v>
      </c>
      <c r="L2670" s="124">
        <v>45747</v>
      </c>
    </row>
    <row r="2671" spans="1:12" x14ac:dyDescent="0.25">
      <c r="A2671">
        <v>2670</v>
      </c>
      <c r="B2671" t="s">
        <v>9992</v>
      </c>
      <c r="C2671" s="14" t="s">
        <v>7402</v>
      </c>
      <c r="D2671" t="s">
        <v>7403</v>
      </c>
      <c r="E2671">
        <v>0</v>
      </c>
      <c r="F2671">
        <f>SUMIFS('DAILY RECORDS'!$E$2:$E$19978,'DAILY RECORDS'!$B$2:$B$19978,C2671,'DAILY RECORDS'!$G$2:$G$19978,"INWARD")</f>
        <v>0</v>
      </c>
      <c r="G2671">
        <f>SUMIFS('DAILY RECORDS'!$E$2:$E$19978,'DAILY RECORDS'!$B$2:$B$19978,C2671,'DAILY RECORDS'!$G$2:$G$19978,"OUTWARD")</f>
        <v>0</v>
      </c>
      <c r="H2671">
        <f t="shared" si="41"/>
        <v>0</v>
      </c>
      <c r="I2671" t="s">
        <v>14</v>
      </c>
      <c r="J2671" t="s">
        <v>9719</v>
      </c>
      <c r="K2671" t="s">
        <v>55</v>
      </c>
      <c r="L2671" s="124">
        <v>45747</v>
      </c>
    </row>
    <row r="2672" spans="1:12" x14ac:dyDescent="0.25">
      <c r="A2672">
        <v>2671</v>
      </c>
      <c r="B2672" t="s">
        <v>9992</v>
      </c>
      <c r="C2672" s="14" t="s">
        <v>7394</v>
      </c>
      <c r="D2672" t="s">
        <v>7395</v>
      </c>
      <c r="E2672">
        <v>870</v>
      </c>
      <c r="F2672">
        <f>SUMIFS('DAILY RECORDS'!$E$2:$E$19978,'DAILY RECORDS'!$B$2:$B$19978,C2672,'DAILY RECORDS'!$G$2:$G$19978,"INWARD")</f>
        <v>96</v>
      </c>
      <c r="G2672">
        <f>SUMIFS('DAILY RECORDS'!$E$2:$E$19978,'DAILY RECORDS'!$B$2:$B$19978,C2672,'DAILY RECORDS'!$G$2:$G$19978,"OUTWARD")</f>
        <v>0</v>
      </c>
      <c r="H2672">
        <f t="shared" si="41"/>
        <v>966</v>
      </c>
      <c r="I2672" t="s">
        <v>14</v>
      </c>
      <c r="J2672" t="s">
        <v>9719</v>
      </c>
      <c r="K2672" t="s">
        <v>761</v>
      </c>
      <c r="L2672" s="124">
        <v>45747</v>
      </c>
    </row>
    <row r="2673" spans="1:12" x14ac:dyDescent="0.25">
      <c r="A2673">
        <v>2672</v>
      </c>
      <c r="B2673" t="s">
        <v>9992</v>
      </c>
      <c r="C2673" s="14" t="s">
        <v>7649</v>
      </c>
      <c r="D2673" t="s">
        <v>7650</v>
      </c>
      <c r="E2673">
        <v>490</v>
      </c>
      <c r="F2673">
        <f>SUMIFS('DAILY RECORDS'!$E$2:$E$19978,'DAILY RECORDS'!$B$2:$B$19978,C2673,'DAILY RECORDS'!$G$2:$G$19978,"INWARD")</f>
        <v>0</v>
      </c>
      <c r="G2673">
        <f>SUMIFS('DAILY RECORDS'!$E$2:$E$19978,'DAILY RECORDS'!$B$2:$B$19978,C2673,'DAILY RECORDS'!$G$2:$G$19978,"OUTWARD")</f>
        <v>0</v>
      </c>
      <c r="H2673">
        <f t="shared" si="41"/>
        <v>490</v>
      </c>
      <c r="I2673" t="s">
        <v>14</v>
      </c>
      <c r="J2673" t="s">
        <v>9719</v>
      </c>
      <c r="K2673" t="s">
        <v>730</v>
      </c>
      <c r="L2673" s="124">
        <v>45747</v>
      </c>
    </row>
    <row r="2674" spans="1:12" x14ac:dyDescent="0.25">
      <c r="A2674">
        <v>2673</v>
      </c>
      <c r="B2674" t="s">
        <v>9992</v>
      </c>
      <c r="C2674" s="14" t="s">
        <v>7619</v>
      </c>
      <c r="D2674" t="s">
        <v>7620</v>
      </c>
      <c r="E2674">
        <v>816</v>
      </c>
      <c r="F2674">
        <f>SUMIFS('DAILY RECORDS'!$E$2:$E$19978,'DAILY RECORDS'!$B$2:$B$19978,C2674,'DAILY RECORDS'!$G$2:$G$19978,"INWARD")</f>
        <v>0</v>
      </c>
      <c r="G2674">
        <f>SUMIFS('DAILY RECORDS'!$E$2:$E$19978,'DAILY RECORDS'!$B$2:$B$19978,C2674,'DAILY RECORDS'!$G$2:$G$19978,"OUTWARD")</f>
        <v>0</v>
      </c>
      <c r="H2674">
        <f t="shared" si="41"/>
        <v>816</v>
      </c>
      <c r="I2674" t="s">
        <v>14</v>
      </c>
      <c r="J2674" t="s">
        <v>9719</v>
      </c>
      <c r="K2674" t="s">
        <v>1047</v>
      </c>
      <c r="L2674" s="124">
        <v>45747</v>
      </c>
    </row>
    <row r="2675" spans="1:12" x14ac:dyDescent="0.25">
      <c r="A2675">
        <v>2674</v>
      </c>
      <c r="B2675" t="s">
        <v>9992</v>
      </c>
      <c r="C2675" s="14" t="s">
        <v>7254</v>
      </c>
      <c r="D2675" t="s">
        <v>7255</v>
      </c>
      <c r="E2675">
        <v>387</v>
      </c>
      <c r="F2675">
        <f>SUMIFS('DAILY RECORDS'!$E$2:$E$19978,'DAILY RECORDS'!$B$2:$B$19978,C2675,'DAILY RECORDS'!$G$2:$G$19978,"INWARD")</f>
        <v>0</v>
      </c>
      <c r="G2675">
        <f>SUMIFS('DAILY RECORDS'!$E$2:$E$19978,'DAILY RECORDS'!$B$2:$B$19978,C2675,'DAILY RECORDS'!$G$2:$G$19978,"OUTWARD")</f>
        <v>0</v>
      </c>
      <c r="H2675">
        <f t="shared" si="41"/>
        <v>387</v>
      </c>
      <c r="I2675" t="s">
        <v>14</v>
      </c>
      <c r="J2675" t="s">
        <v>9719</v>
      </c>
      <c r="K2675" t="s">
        <v>814</v>
      </c>
      <c r="L2675" s="124">
        <v>45747</v>
      </c>
    </row>
    <row r="2676" spans="1:12" x14ac:dyDescent="0.25">
      <c r="A2676">
        <v>2675</v>
      </c>
      <c r="B2676" t="s">
        <v>9992</v>
      </c>
      <c r="C2676" s="14" t="s">
        <v>7621</v>
      </c>
      <c r="D2676" t="s">
        <v>7622</v>
      </c>
      <c r="E2676">
        <v>640</v>
      </c>
      <c r="F2676">
        <f>SUMIFS('DAILY RECORDS'!$E$2:$E$19978,'DAILY RECORDS'!$B$2:$B$19978,C2676,'DAILY RECORDS'!$G$2:$G$19978,"INWARD")</f>
        <v>0</v>
      </c>
      <c r="G2676">
        <f>SUMIFS('DAILY RECORDS'!$E$2:$E$19978,'DAILY RECORDS'!$B$2:$B$19978,C2676,'DAILY RECORDS'!$G$2:$G$19978,"OUTWARD")</f>
        <v>0</v>
      </c>
      <c r="H2676">
        <f t="shared" si="41"/>
        <v>640</v>
      </c>
      <c r="I2676" t="s">
        <v>14</v>
      </c>
      <c r="J2676" t="s">
        <v>9719</v>
      </c>
      <c r="K2676" t="s">
        <v>144</v>
      </c>
      <c r="L2676" s="124">
        <v>45747</v>
      </c>
    </row>
    <row r="2677" spans="1:12" x14ac:dyDescent="0.25">
      <c r="A2677">
        <v>2676</v>
      </c>
      <c r="B2677" t="s">
        <v>9992</v>
      </c>
      <c r="C2677" s="14" t="s">
        <v>7733</v>
      </c>
      <c r="D2677" t="s">
        <v>7734</v>
      </c>
      <c r="E2677">
        <v>180</v>
      </c>
      <c r="F2677">
        <f>SUMIFS('DAILY RECORDS'!$E$2:$E$19978,'DAILY RECORDS'!$B$2:$B$19978,C2677,'DAILY RECORDS'!$G$2:$G$19978,"INWARD")</f>
        <v>0</v>
      </c>
      <c r="G2677">
        <f>SUMIFS('DAILY RECORDS'!$E$2:$E$19978,'DAILY RECORDS'!$B$2:$B$19978,C2677,'DAILY RECORDS'!$G$2:$G$19978,"OUTWARD")</f>
        <v>40</v>
      </c>
      <c r="H2677">
        <f t="shared" si="41"/>
        <v>140</v>
      </c>
      <c r="I2677" t="s">
        <v>14</v>
      </c>
      <c r="J2677" t="s">
        <v>9719</v>
      </c>
      <c r="K2677" t="s">
        <v>803</v>
      </c>
      <c r="L2677" s="124">
        <v>45747</v>
      </c>
    </row>
    <row r="2678" spans="1:12" x14ac:dyDescent="0.25">
      <c r="A2678">
        <v>2677</v>
      </c>
      <c r="B2678" t="s">
        <v>9992</v>
      </c>
      <c r="C2678" s="14" t="s">
        <v>7242</v>
      </c>
      <c r="D2678" t="s">
        <v>7243</v>
      </c>
      <c r="E2678">
        <v>3584</v>
      </c>
      <c r="F2678">
        <f>SUMIFS('DAILY RECORDS'!$E$2:$E$19978,'DAILY RECORDS'!$B$2:$B$19978,C2678,'DAILY RECORDS'!$G$2:$G$19978,"INWARD")</f>
        <v>0</v>
      </c>
      <c r="G2678">
        <f>SUMIFS('DAILY RECORDS'!$E$2:$E$19978,'DAILY RECORDS'!$B$2:$B$19978,C2678,'DAILY RECORDS'!$G$2:$G$19978,"OUTWARD")</f>
        <v>0</v>
      </c>
      <c r="H2678">
        <f t="shared" si="41"/>
        <v>3584</v>
      </c>
      <c r="I2678" t="s">
        <v>14</v>
      </c>
      <c r="J2678" t="s">
        <v>9719</v>
      </c>
      <c r="K2678" t="s">
        <v>102</v>
      </c>
      <c r="L2678" s="124">
        <v>45747</v>
      </c>
    </row>
    <row r="2679" spans="1:12" x14ac:dyDescent="0.25">
      <c r="A2679">
        <v>2678</v>
      </c>
      <c r="B2679" t="s">
        <v>9992</v>
      </c>
      <c r="C2679" s="14" t="s">
        <v>7246</v>
      </c>
      <c r="D2679" t="s">
        <v>7247</v>
      </c>
      <c r="E2679">
        <v>1026</v>
      </c>
      <c r="F2679">
        <f>SUMIFS('DAILY RECORDS'!$E$2:$E$19978,'DAILY RECORDS'!$B$2:$B$19978,C2679,'DAILY RECORDS'!$G$2:$G$19978,"INWARD")</f>
        <v>0</v>
      </c>
      <c r="G2679">
        <f>SUMIFS('DAILY RECORDS'!$E$2:$E$19978,'DAILY RECORDS'!$B$2:$B$19978,C2679,'DAILY RECORDS'!$G$2:$G$19978,"OUTWARD")</f>
        <v>0</v>
      </c>
      <c r="H2679">
        <f t="shared" si="41"/>
        <v>1026</v>
      </c>
      <c r="I2679" t="s">
        <v>14</v>
      </c>
      <c r="J2679" t="s">
        <v>9719</v>
      </c>
      <c r="K2679" t="s">
        <v>65</v>
      </c>
      <c r="L2679" s="124">
        <v>45747</v>
      </c>
    </row>
    <row r="2680" spans="1:12" x14ac:dyDescent="0.25">
      <c r="A2680">
        <v>2679</v>
      </c>
      <c r="B2680" t="s">
        <v>9992</v>
      </c>
      <c r="C2680" s="14" t="s">
        <v>7244</v>
      </c>
      <c r="D2680" t="s">
        <v>7245</v>
      </c>
      <c r="E2680">
        <v>2382</v>
      </c>
      <c r="F2680">
        <f>SUMIFS('DAILY RECORDS'!$E$2:$E$19978,'DAILY RECORDS'!$B$2:$B$19978,C2680,'DAILY RECORDS'!$G$2:$G$19978,"INWARD")</f>
        <v>0</v>
      </c>
      <c r="G2680">
        <f>SUMIFS('DAILY RECORDS'!$E$2:$E$19978,'DAILY RECORDS'!$B$2:$B$19978,C2680,'DAILY RECORDS'!$G$2:$G$19978,"OUTWARD")</f>
        <v>0</v>
      </c>
      <c r="H2680">
        <f t="shared" si="41"/>
        <v>2382</v>
      </c>
      <c r="I2680" t="s">
        <v>14</v>
      </c>
      <c r="J2680" t="s">
        <v>9719</v>
      </c>
      <c r="K2680" t="s">
        <v>92</v>
      </c>
      <c r="L2680" s="124">
        <v>45747</v>
      </c>
    </row>
    <row r="2681" spans="1:12" x14ac:dyDescent="0.25">
      <c r="A2681">
        <v>2680</v>
      </c>
      <c r="B2681" t="s">
        <v>9992</v>
      </c>
      <c r="C2681" s="14" t="s">
        <v>7278</v>
      </c>
      <c r="D2681" t="s">
        <v>7279</v>
      </c>
      <c r="E2681">
        <v>406</v>
      </c>
      <c r="F2681">
        <f>SUMIFS('DAILY RECORDS'!$E$2:$E$19978,'DAILY RECORDS'!$B$2:$B$19978,C2681,'DAILY RECORDS'!$G$2:$G$19978,"INWARD")</f>
        <v>0</v>
      </c>
      <c r="G2681">
        <f>SUMIFS('DAILY RECORDS'!$E$2:$E$19978,'DAILY RECORDS'!$B$2:$B$19978,C2681,'DAILY RECORDS'!$G$2:$G$19978,"OUTWARD")</f>
        <v>0</v>
      </c>
      <c r="H2681">
        <f t="shared" si="41"/>
        <v>406</v>
      </c>
      <c r="I2681" t="s">
        <v>14</v>
      </c>
      <c r="J2681" t="s">
        <v>9719</v>
      </c>
      <c r="K2681" t="s">
        <v>77</v>
      </c>
      <c r="L2681" s="124">
        <v>45747</v>
      </c>
    </row>
    <row r="2682" spans="1:12" x14ac:dyDescent="0.25">
      <c r="A2682">
        <v>2681</v>
      </c>
      <c r="B2682" t="s">
        <v>9992</v>
      </c>
      <c r="C2682" s="14" t="s">
        <v>7260</v>
      </c>
      <c r="D2682" t="s">
        <v>7261</v>
      </c>
      <c r="E2682">
        <v>1410</v>
      </c>
      <c r="F2682">
        <f>SUMIFS('DAILY RECORDS'!$E$2:$E$19978,'DAILY RECORDS'!$B$2:$B$19978,C2682,'DAILY RECORDS'!$G$2:$G$19978,"INWARD")</f>
        <v>0</v>
      </c>
      <c r="G2682">
        <f>SUMIFS('DAILY RECORDS'!$E$2:$E$19978,'DAILY RECORDS'!$B$2:$B$19978,C2682,'DAILY RECORDS'!$G$2:$G$19978,"OUTWARD")</f>
        <v>0</v>
      </c>
      <c r="H2682">
        <f t="shared" si="41"/>
        <v>1410</v>
      </c>
      <c r="I2682" t="s">
        <v>14</v>
      </c>
      <c r="J2682" t="s">
        <v>9719</v>
      </c>
      <c r="K2682" t="s">
        <v>178</v>
      </c>
      <c r="L2682" s="124">
        <v>45747</v>
      </c>
    </row>
    <row r="2683" spans="1:12" x14ac:dyDescent="0.25">
      <c r="A2683">
        <v>2682</v>
      </c>
      <c r="B2683" t="s">
        <v>9992</v>
      </c>
      <c r="C2683" s="14" t="s">
        <v>7266</v>
      </c>
      <c r="D2683" t="s">
        <v>7267</v>
      </c>
      <c r="E2683">
        <v>1448</v>
      </c>
      <c r="F2683">
        <f>SUMIFS('DAILY RECORDS'!$E$2:$E$19978,'DAILY RECORDS'!$B$2:$B$19978,C2683,'DAILY RECORDS'!$G$2:$G$19978,"INWARD")</f>
        <v>0</v>
      </c>
      <c r="G2683">
        <f>SUMIFS('DAILY RECORDS'!$E$2:$E$19978,'DAILY RECORDS'!$B$2:$B$19978,C2683,'DAILY RECORDS'!$G$2:$G$19978,"OUTWARD")</f>
        <v>0</v>
      </c>
      <c r="H2683">
        <f t="shared" si="41"/>
        <v>1448</v>
      </c>
      <c r="I2683" t="s">
        <v>14</v>
      </c>
      <c r="J2683" t="s">
        <v>9719</v>
      </c>
      <c r="K2683" t="s">
        <v>490</v>
      </c>
      <c r="L2683" s="124">
        <v>45747</v>
      </c>
    </row>
    <row r="2684" spans="1:12" x14ac:dyDescent="0.25">
      <c r="A2684">
        <v>2683</v>
      </c>
      <c r="B2684" t="s">
        <v>9992</v>
      </c>
      <c r="C2684" s="14" t="s">
        <v>7262</v>
      </c>
      <c r="D2684" t="s">
        <v>7263</v>
      </c>
      <c r="E2684">
        <v>1315</v>
      </c>
      <c r="F2684">
        <f>SUMIFS('DAILY RECORDS'!$E$2:$E$19978,'DAILY RECORDS'!$B$2:$B$19978,C2684,'DAILY RECORDS'!$G$2:$G$19978,"INWARD")</f>
        <v>0</v>
      </c>
      <c r="G2684">
        <f>SUMIFS('DAILY RECORDS'!$E$2:$E$19978,'DAILY RECORDS'!$B$2:$B$19978,C2684,'DAILY RECORDS'!$G$2:$G$19978,"OUTWARD")</f>
        <v>0</v>
      </c>
      <c r="H2684">
        <f t="shared" si="41"/>
        <v>1315</v>
      </c>
      <c r="I2684" t="s">
        <v>14</v>
      </c>
      <c r="J2684" t="s">
        <v>9719</v>
      </c>
      <c r="K2684" t="s">
        <v>493</v>
      </c>
      <c r="L2684" s="124">
        <v>45747</v>
      </c>
    </row>
    <row r="2685" spans="1:12" x14ac:dyDescent="0.25">
      <c r="A2685">
        <v>2684</v>
      </c>
      <c r="B2685" t="s">
        <v>9992</v>
      </c>
      <c r="C2685" s="14" t="s">
        <v>7288</v>
      </c>
      <c r="D2685" t="s">
        <v>7289</v>
      </c>
      <c r="E2685">
        <v>895</v>
      </c>
      <c r="F2685">
        <f>SUMIFS('DAILY RECORDS'!$E$2:$E$19978,'DAILY RECORDS'!$B$2:$B$19978,C2685,'DAILY RECORDS'!$G$2:$G$19978,"INWARD")</f>
        <v>0</v>
      </c>
      <c r="G2685">
        <f>SUMIFS('DAILY RECORDS'!$E$2:$E$19978,'DAILY RECORDS'!$B$2:$B$19978,C2685,'DAILY RECORDS'!$G$2:$G$19978,"OUTWARD")</f>
        <v>0</v>
      </c>
      <c r="H2685">
        <f t="shared" si="41"/>
        <v>895</v>
      </c>
      <c r="I2685" t="s">
        <v>14</v>
      </c>
      <c r="J2685" t="s">
        <v>9719</v>
      </c>
      <c r="K2685" t="s">
        <v>68</v>
      </c>
      <c r="L2685" s="124">
        <v>45747</v>
      </c>
    </row>
    <row r="2686" spans="1:12" x14ac:dyDescent="0.25">
      <c r="A2686">
        <v>2685</v>
      </c>
      <c r="B2686" t="s">
        <v>9992</v>
      </c>
      <c r="C2686" s="14" t="s">
        <v>7276</v>
      </c>
      <c r="D2686" t="s">
        <v>7277</v>
      </c>
      <c r="E2686">
        <v>1598</v>
      </c>
      <c r="F2686">
        <f>SUMIFS('DAILY RECORDS'!$E$2:$E$19978,'DAILY RECORDS'!$B$2:$B$19978,C2686,'DAILY RECORDS'!$G$2:$G$19978,"INWARD")</f>
        <v>0</v>
      </c>
      <c r="G2686">
        <f>SUMIFS('DAILY RECORDS'!$E$2:$E$19978,'DAILY RECORDS'!$B$2:$B$19978,C2686,'DAILY RECORDS'!$G$2:$G$19978,"OUTWARD")</f>
        <v>0</v>
      </c>
      <c r="H2686">
        <f t="shared" si="41"/>
        <v>1598</v>
      </c>
      <c r="I2686" t="s">
        <v>14</v>
      </c>
      <c r="J2686" t="s">
        <v>9719</v>
      </c>
      <c r="K2686" t="s">
        <v>96</v>
      </c>
      <c r="L2686" s="124">
        <v>45747</v>
      </c>
    </row>
    <row r="2687" spans="1:12" x14ac:dyDescent="0.25">
      <c r="A2687">
        <v>2686</v>
      </c>
      <c r="B2687" t="s">
        <v>9992</v>
      </c>
      <c r="C2687" s="14" t="s">
        <v>7280</v>
      </c>
      <c r="D2687" t="s">
        <v>7281</v>
      </c>
      <c r="E2687">
        <v>3187</v>
      </c>
      <c r="F2687">
        <f>SUMIFS('DAILY RECORDS'!$E$2:$E$19978,'DAILY RECORDS'!$B$2:$B$19978,C2687,'DAILY RECORDS'!$G$2:$G$19978,"INWARD")</f>
        <v>0</v>
      </c>
      <c r="G2687">
        <f>SUMIFS('DAILY RECORDS'!$E$2:$E$19978,'DAILY RECORDS'!$B$2:$B$19978,C2687,'DAILY RECORDS'!$G$2:$G$19978,"OUTWARD")</f>
        <v>0</v>
      </c>
      <c r="H2687">
        <f t="shared" si="41"/>
        <v>3187</v>
      </c>
      <c r="I2687" t="s">
        <v>14</v>
      </c>
      <c r="J2687" t="s">
        <v>9719</v>
      </c>
      <c r="K2687" t="s">
        <v>9999</v>
      </c>
      <c r="L2687" s="124">
        <v>45747</v>
      </c>
    </row>
    <row r="2688" spans="1:12" x14ac:dyDescent="0.25">
      <c r="A2688">
        <v>2687</v>
      </c>
      <c r="B2688" t="s">
        <v>9992</v>
      </c>
      <c r="C2688" s="14" t="s">
        <v>7250</v>
      </c>
      <c r="D2688" t="s">
        <v>7251</v>
      </c>
      <c r="E2688">
        <v>1254</v>
      </c>
      <c r="F2688">
        <f>SUMIFS('DAILY RECORDS'!$E$2:$E$19978,'DAILY RECORDS'!$B$2:$B$19978,C2688,'DAILY RECORDS'!$G$2:$G$19978,"INWARD")</f>
        <v>0</v>
      </c>
      <c r="G2688">
        <f>SUMIFS('DAILY RECORDS'!$E$2:$E$19978,'DAILY RECORDS'!$B$2:$B$19978,C2688,'DAILY RECORDS'!$G$2:$G$19978,"OUTWARD")</f>
        <v>20</v>
      </c>
      <c r="H2688">
        <f t="shared" si="41"/>
        <v>1234</v>
      </c>
      <c r="I2688" t="s">
        <v>14</v>
      </c>
      <c r="J2688" t="s">
        <v>9719</v>
      </c>
      <c r="K2688" t="s">
        <v>184</v>
      </c>
      <c r="L2688" s="124">
        <v>45747</v>
      </c>
    </row>
    <row r="2689" spans="1:12" x14ac:dyDescent="0.25">
      <c r="A2689">
        <v>2688</v>
      </c>
      <c r="B2689" t="s">
        <v>9992</v>
      </c>
      <c r="C2689" s="14" t="s">
        <v>7248</v>
      </c>
      <c r="D2689" t="s">
        <v>7249</v>
      </c>
      <c r="E2689">
        <v>1886</v>
      </c>
      <c r="F2689">
        <f>SUMIFS('DAILY RECORDS'!$E$2:$E$19978,'DAILY RECORDS'!$B$2:$B$19978,C2689,'DAILY RECORDS'!$G$2:$G$19978,"INWARD")</f>
        <v>0</v>
      </c>
      <c r="G2689">
        <f>SUMIFS('DAILY RECORDS'!$E$2:$E$19978,'DAILY RECORDS'!$B$2:$B$19978,C2689,'DAILY RECORDS'!$G$2:$G$19978,"OUTWARD")</f>
        <v>70</v>
      </c>
      <c r="H2689">
        <f t="shared" si="41"/>
        <v>1816</v>
      </c>
      <c r="I2689" t="s">
        <v>14</v>
      </c>
      <c r="J2689" t="s">
        <v>9719</v>
      </c>
      <c r="K2689" t="s">
        <v>74</v>
      </c>
      <c r="L2689" s="124">
        <v>45747</v>
      </c>
    </row>
    <row r="2690" spans="1:12" x14ac:dyDescent="0.25">
      <c r="A2690">
        <v>2689</v>
      </c>
      <c r="B2690" t="s">
        <v>9992</v>
      </c>
      <c r="C2690" s="14" t="s">
        <v>7272</v>
      </c>
      <c r="D2690" t="s">
        <v>7345</v>
      </c>
      <c r="E2690">
        <v>123</v>
      </c>
      <c r="F2690">
        <f>SUMIFS('DAILY RECORDS'!$E$2:$E$19978,'DAILY RECORDS'!$B$2:$B$19978,C2690,'DAILY RECORDS'!$G$2:$G$19978,"INWARD")</f>
        <v>0</v>
      </c>
      <c r="G2690">
        <f>SUMIFS('DAILY RECORDS'!$E$2:$E$19978,'DAILY RECORDS'!$B$2:$B$19978,C2690,'DAILY RECORDS'!$G$2:$G$19978,"OUTWARD")</f>
        <v>0</v>
      </c>
      <c r="H2690">
        <f t="shared" si="41"/>
        <v>123</v>
      </c>
      <c r="I2690" t="s">
        <v>14</v>
      </c>
      <c r="J2690" t="s">
        <v>9719</v>
      </c>
      <c r="K2690" t="s">
        <v>181</v>
      </c>
      <c r="L2690" s="124">
        <v>45747</v>
      </c>
    </row>
    <row r="2691" spans="1:12" x14ac:dyDescent="0.25">
      <c r="A2691">
        <v>2690</v>
      </c>
      <c r="B2691" t="s">
        <v>9992</v>
      </c>
      <c r="C2691" s="14" t="s">
        <v>7270</v>
      </c>
      <c r="D2691" t="s">
        <v>7271</v>
      </c>
      <c r="E2691">
        <v>575</v>
      </c>
      <c r="F2691">
        <f>SUMIFS('DAILY RECORDS'!$E$2:$E$19978,'DAILY RECORDS'!$B$2:$B$19978,C2691,'DAILY RECORDS'!$G$2:$G$19978,"INWARD")</f>
        <v>0</v>
      </c>
      <c r="G2691">
        <f>SUMIFS('DAILY RECORDS'!$E$2:$E$19978,'DAILY RECORDS'!$B$2:$B$19978,C2691,'DAILY RECORDS'!$G$2:$G$19978,"OUTWARD")</f>
        <v>0</v>
      </c>
      <c r="H2691">
        <f t="shared" ref="H2691:H2754" si="42">(E2691+F2691)-G2691</f>
        <v>575</v>
      </c>
      <c r="I2691" t="s">
        <v>14</v>
      </c>
      <c r="J2691" t="s">
        <v>9719</v>
      </c>
      <c r="K2691" t="s">
        <v>545</v>
      </c>
      <c r="L2691" s="124">
        <v>45747</v>
      </c>
    </row>
    <row r="2692" spans="1:12" x14ac:dyDescent="0.25">
      <c r="A2692">
        <v>2691</v>
      </c>
      <c r="B2692" t="s">
        <v>9992</v>
      </c>
      <c r="C2692" s="14" t="s">
        <v>7274</v>
      </c>
      <c r="D2692" t="s">
        <v>7275</v>
      </c>
      <c r="E2692">
        <v>1272</v>
      </c>
      <c r="F2692">
        <f>SUMIFS('DAILY RECORDS'!$E$2:$E$19978,'DAILY RECORDS'!$B$2:$B$19978,C2692,'DAILY RECORDS'!$G$2:$G$19978,"INWARD")</f>
        <v>0</v>
      </c>
      <c r="G2692">
        <f>SUMIFS('DAILY RECORDS'!$E$2:$E$19978,'DAILY RECORDS'!$B$2:$B$19978,C2692,'DAILY RECORDS'!$G$2:$G$19978,"OUTWARD")</f>
        <v>90</v>
      </c>
      <c r="H2692">
        <f t="shared" si="42"/>
        <v>1182</v>
      </c>
      <c r="I2692" t="s">
        <v>14</v>
      </c>
      <c r="J2692" t="s">
        <v>9719</v>
      </c>
      <c r="K2692" t="s">
        <v>83</v>
      </c>
      <c r="L2692" s="124">
        <v>45747</v>
      </c>
    </row>
    <row r="2693" spans="1:12" x14ac:dyDescent="0.25">
      <c r="A2693">
        <v>2692</v>
      </c>
      <c r="B2693" t="s">
        <v>9992</v>
      </c>
      <c r="C2693" s="14" t="s">
        <v>9737</v>
      </c>
      <c r="D2693" t="s">
        <v>7273</v>
      </c>
      <c r="E2693">
        <v>1931</v>
      </c>
      <c r="F2693">
        <f>SUMIFS('DAILY RECORDS'!$E$2:$E$19978,'DAILY RECORDS'!$B$2:$B$19978,C2693,'DAILY RECORDS'!$G$2:$G$19978,"INWARD")</f>
        <v>0</v>
      </c>
      <c r="G2693">
        <f>SUMIFS('DAILY RECORDS'!$E$2:$E$19978,'DAILY RECORDS'!$B$2:$B$19978,C2693,'DAILY RECORDS'!$G$2:$G$19978,"OUTWARD")</f>
        <v>40</v>
      </c>
      <c r="H2693">
        <f t="shared" si="42"/>
        <v>1891</v>
      </c>
      <c r="I2693" t="s">
        <v>14</v>
      </c>
      <c r="J2693" t="s">
        <v>9719</v>
      </c>
      <c r="K2693" t="s">
        <v>10000</v>
      </c>
      <c r="L2693" s="124">
        <v>45747</v>
      </c>
    </row>
    <row r="2694" spans="1:12" x14ac:dyDescent="0.25">
      <c r="A2694">
        <v>2693</v>
      </c>
      <c r="C2694" s="14" t="s">
        <v>9725</v>
      </c>
      <c r="D2694" t="s">
        <v>9725</v>
      </c>
      <c r="E2694">
        <v>230</v>
      </c>
      <c r="F2694">
        <f>SUMIFS('DAILY RECORDS'!$E$2:$E$19978,'DAILY RECORDS'!$B$2:$B$19978,C2694,'DAILY RECORDS'!$G$2:$G$19978,"INWARD")</f>
        <v>0</v>
      </c>
      <c r="G2694">
        <f>SUMIFS('DAILY RECORDS'!$E$2:$E$19978,'DAILY RECORDS'!$B$2:$B$19978,C2694,'DAILY RECORDS'!$G$2:$G$19978,"OUTWARD")</f>
        <v>0</v>
      </c>
      <c r="H2694">
        <f t="shared" si="42"/>
        <v>230</v>
      </c>
      <c r="I2694" t="s">
        <v>14</v>
      </c>
      <c r="J2694" t="s">
        <v>9719</v>
      </c>
      <c r="L2694" s="124">
        <v>45747</v>
      </c>
    </row>
    <row r="2695" spans="1:12" x14ac:dyDescent="0.25">
      <c r="A2695">
        <v>2694</v>
      </c>
      <c r="B2695" t="s">
        <v>9992</v>
      </c>
      <c r="C2695" s="14" t="s">
        <v>7728</v>
      </c>
      <c r="D2695" t="s">
        <v>7729</v>
      </c>
      <c r="E2695">
        <v>819</v>
      </c>
      <c r="F2695">
        <f>SUMIFS('DAILY RECORDS'!$E$2:$E$19978,'DAILY RECORDS'!$B$2:$B$19978,C2695,'DAILY RECORDS'!$G$2:$G$19978,"INWARD")</f>
        <v>0</v>
      </c>
      <c r="G2695">
        <f>SUMIFS('DAILY RECORDS'!$E$2:$E$19978,'DAILY RECORDS'!$B$2:$B$19978,C2695,'DAILY RECORDS'!$G$2:$G$19978,"OUTWARD")</f>
        <v>0</v>
      </c>
      <c r="H2695">
        <f t="shared" si="42"/>
        <v>819</v>
      </c>
      <c r="I2695" t="s">
        <v>14</v>
      </c>
      <c r="J2695" t="s">
        <v>9717</v>
      </c>
      <c r="K2695" t="s">
        <v>20</v>
      </c>
      <c r="L2695" s="124">
        <v>45747</v>
      </c>
    </row>
    <row r="2696" spans="1:12" x14ac:dyDescent="0.25">
      <c r="A2696">
        <v>2695</v>
      </c>
      <c r="B2696" t="s">
        <v>9992</v>
      </c>
      <c r="C2696" s="14" t="s">
        <v>7726</v>
      </c>
      <c r="D2696" t="s">
        <v>7727</v>
      </c>
      <c r="E2696">
        <v>686</v>
      </c>
      <c r="F2696">
        <f>SUMIFS('DAILY RECORDS'!$E$2:$E$19978,'DAILY RECORDS'!$B$2:$B$19978,C2696,'DAILY RECORDS'!$G$2:$G$19978,"INWARD")</f>
        <v>0</v>
      </c>
      <c r="G2696">
        <f>SUMIFS('DAILY RECORDS'!$E$2:$E$19978,'DAILY RECORDS'!$B$2:$B$19978,C2696,'DAILY RECORDS'!$G$2:$G$19978,"OUTWARD")</f>
        <v>0</v>
      </c>
      <c r="H2696">
        <f t="shared" si="42"/>
        <v>686</v>
      </c>
      <c r="I2696" t="s">
        <v>14</v>
      </c>
      <c r="J2696" t="s">
        <v>9717</v>
      </c>
      <c r="K2696" t="s">
        <v>23</v>
      </c>
      <c r="L2696" s="124">
        <v>45747</v>
      </c>
    </row>
    <row r="2697" spans="1:12" x14ac:dyDescent="0.25">
      <c r="A2697">
        <v>2696</v>
      </c>
      <c r="B2697" t="s">
        <v>9992</v>
      </c>
      <c r="C2697" s="14" t="s">
        <v>7310</v>
      </c>
      <c r="D2697" t="s">
        <v>7311</v>
      </c>
      <c r="E2697">
        <v>1100</v>
      </c>
      <c r="F2697">
        <f>SUMIFS('DAILY RECORDS'!$E$2:$E$19978,'DAILY RECORDS'!$B$2:$B$19978,C2697,'DAILY RECORDS'!$G$2:$G$19978,"INWARD")</f>
        <v>0</v>
      </c>
      <c r="G2697">
        <f>SUMIFS('DAILY RECORDS'!$E$2:$E$19978,'DAILY RECORDS'!$B$2:$B$19978,C2697,'DAILY RECORDS'!$G$2:$G$19978,"OUTWARD")</f>
        <v>20</v>
      </c>
      <c r="H2697">
        <f t="shared" si="42"/>
        <v>1080</v>
      </c>
      <c r="I2697" t="s">
        <v>14</v>
      </c>
      <c r="J2697" t="s">
        <v>9717</v>
      </c>
      <c r="K2697" t="s">
        <v>26</v>
      </c>
      <c r="L2697" s="124">
        <v>45747</v>
      </c>
    </row>
    <row r="2698" spans="1:12" x14ac:dyDescent="0.25">
      <c r="A2698">
        <v>2697</v>
      </c>
      <c r="B2698" t="s">
        <v>9992</v>
      </c>
      <c r="C2698" s="14" t="s">
        <v>7323</v>
      </c>
      <c r="D2698" t="s">
        <v>7324</v>
      </c>
      <c r="E2698">
        <v>1244</v>
      </c>
      <c r="F2698">
        <f>SUMIFS('DAILY RECORDS'!$E$2:$E$19978,'DAILY RECORDS'!$B$2:$B$19978,C2698,'DAILY RECORDS'!$G$2:$G$19978,"INWARD")</f>
        <v>0</v>
      </c>
      <c r="G2698">
        <f>SUMIFS('DAILY RECORDS'!$E$2:$E$19978,'DAILY RECORDS'!$B$2:$B$19978,C2698,'DAILY RECORDS'!$G$2:$G$19978,"OUTWARD")</f>
        <v>0</v>
      </c>
      <c r="H2698">
        <f t="shared" si="42"/>
        <v>1244</v>
      </c>
      <c r="I2698" t="s">
        <v>14</v>
      </c>
      <c r="J2698" t="s">
        <v>9717</v>
      </c>
      <c r="K2698" t="s">
        <v>695</v>
      </c>
      <c r="L2698" s="124">
        <v>45747</v>
      </c>
    </row>
    <row r="2699" spans="1:12" x14ac:dyDescent="0.25">
      <c r="A2699">
        <v>2698</v>
      </c>
      <c r="B2699" t="s">
        <v>9992</v>
      </c>
      <c r="C2699" s="14" t="s">
        <v>7360</v>
      </c>
      <c r="D2699" t="s">
        <v>7361</v>
      </c>
      <c r="E2699">
        <v>484</v>
      </c>
      <c r="F2699">
        <f>SUMIFS('DAILY RECORDS'!$E$2:$E$19978,'DAILY RECORDS'!$B$2:$B$19978,C2699,'DAILY RECORDS'!$G$2:$G$19978,"INWARD")</f>
        <v>0</v>
      </c>
      <c r="G2699">
        <f>SUMIFS('DAILY RECORDS'!$E$2:$E$19978,'DAILY RECORDS'!$B$2:$B$19978,C2699,'DAILY RECORDS'!$G$2:$G$19978,"OUTWARD")</f>
        <v>0</v>
      </c>
      <c r="H2699">
        <f t="shared" si="42"/>
        <v>484</v>
      </c>
      <c r="I2699" t="s">
        <v>14</v>
      </c>
      <c r="J2699" t="s">
        <v>9717</v>
      </c>
      <c r="K2699" t="s">
        <v>852</v>
      </c>
      <c r="L2699" s="124">
        <v>45747</v>
      </c>
    </row>
    <row r="2700" spans="1:12" x14ac:dyDescent="0.25">
      <c r="A2700">
        <v>2699</v>
      </c>
      <c r="B2700" t="s">
        <v>9992</v>
      </c>
      <c r="C2700" s="14" t="s">
        <v>7339</v>
      </c>
      <c r="D2700" t="s">
        <v>7340</v>
      </c>
      <c r="E2700">
        <v>1114</v>
      </c>
      <c r="F2700">
        <f>SUMIFS('DAILY RECORDS'!$E$2:$E$19978,'DAILY RECORDS'!$B$2:$B$19978,C2700,'DAILY RECORDS'!$G$2:$G$19978,"INWARD")</f>
        <v>0</v>
      </c>
      <c r="G2700">
        <f>SUMIFS('DAILY RECORDS'!$E$2:$E$19978,'DAILY RECORDS'!$B$2:$B$19978,C2700,'DAILY RECORDS'!$G$2:$G$19978,"OUTWARD")</f>
        <v>10</v>
      </c>
      <c r="H2700">
        <f t="shared" si="42"/>
        <v>1104</v>
      </c>
      <c r="I2700" t="s">
        <v>14</v>
      </c>
      <c r="J2700" t="s">
        <v>9717</v>
      </c>
      <c r="K2700" t="s">
        <v>692</v>
      </c>
      <c r="L2700" s="124">
        <v>45747</v>
      </c>
    </row>
    <row r="2701" spans="1:12" x14ac:dyDescent="0.25">
      <c r="A2701">
        <v>2700</v>
      </c>
      <c r="B2701" t="s">
        <v>9992</v>
      </c>
      <c r="C2701" s="14" t="s">
        <v>7312</v>
      </c>
      <c r="D2701" t="s">
        <v>7313</v>
      </c>
      <c r="E2701">
        <v>2459</v>
      </c>
      <c r="F2701">
        <f>SUMIFS('DAILY RECORDS'!$E$2:$E$19978,'DAILY RECORDS'!$B$2:$B$19978,C2701,'DAILY RECORDS'!$G$2:$G$19978,"INWARD")</f>
        <v>0</v>
      </c>
      <c r="G2701">
        <f>SUMIFS('DAILY RECORDS'!$E$2:$E$19978,'DAILY RECORDS'!$B$2:$B$19978,C2701,'DAILY RECORDS'!$G$2:$G$19978,"OUTWARD")</f>
        <v>30</v>
      </c>
      <c r="H2701">
        <f t="shared" si="42"/>
        <v>2429</v>
      </c>
      <c r="I2701" t="s">
        <v>14</v>
      </c>
      <c r="J2701" t="s">
        <v>9717</v>
      </c>
      <c r="K2701" t="s">
        <v>35</v>
      </c>
      <c r="L2701" s="124">
        <v>45747</v>
      </c>
    </row>
    <row r="2702" spans="1:12" x14ac:dyDescent="0.25">
      <c r="A2702">
        <v>2701</v>
      </c>
      <c r="B2702" t="s">
        <v>9992</v>
      </c>
      <c r="C2702" s="14" t="s">
        <v>7314</v>
      </c>
      <c r="D2702" t="s">
        <v>7315</v>
      </c>
      <c r="E2702">
        <v>87</v>
      </c>
      <c r="F2702">
        <f>SUMIFS('DAILY RECORDS'!$E$2:$E$19978,'DAILY RECORDS'!$B$2:$B$19978,C2702,'DAILY RECORDS'!$G$2:$G$19978,"INWARD")</f>
        <v>0</v>
      </c>
      <c r="G2702">
        <f>SUMIFS('DAILY RECORDS'!$E$2:$E$19978,'DAILY RECORDS'!$B$2:$B$19978,C2702,'DAILY RECORDS'!$G$2:$G$19978,"OUTWARD")</f>
        <v>17</v>
      </c>
      <c r="H2702">
        <f t="shared" si="42"/>
        <v>70</v>
      </c>
      <c r="I2702" t="s">
        <v>14</v>
      </c>
      <c r="J2702" t="s">
        <v>9717</v>
      </c>
      <c r="K2702" t="s">
        <v>54</v>
      </c>
      <c r="L2702" s="124">
        <v>45747</v>
      </c>
    </row>
    <row r="2703" spans="1:12" x14ac:dyDescent="0.25">
      <c r="A2703">
        <v>2702</v>
      </c>
      <c r="B2703" t="s">
        <v>9992</v>
      </c>
      <c r="C2703" s="14" t="s">
        <v>7318</v>
      </c>
      <c r="D2703" t="s">
        <v>7319</v>
      </c>
      <c r="E2703">
        <v>918</v>
      </c>
      <c r="F2703">
        <f>SUMIFS('DAILY RECORDS'!$E$2:$E$19978,'DAILY RECORDS'!$B$2:$B$19978,C2703,'DAILY RECORDS'!$G$2:$G$19978,"INWARD")</f>
        <v>0</v>
      </c>
      <c r="G2703">
        <f>SUMIFS('DAILY RECORDS'!$E$2:$E$19978,'DAILY RECORDS'!$B$2:$B$19978,C2703,'DAILY RECORDS'!$G$2:$G$19978,"OUTWARD")</f>
        <v>0</v>
      </c>
      <c r="H2703">
        <f t="shared" si="42"/>
        <v>918</v>
      </c>
      <c r="I2703" t="s">
        <v>14</v>
      </c>
      <c r="J2703" t="s">
        <v>9717</v>
      </c>
      <c r="K2703" t="s">
        <v>776</v>
      </c>
      <c r="L2703" s="124">
        <v>45747</v>
      </c>
    </row>
    <row r="2704" spans="1:12" x14ac:dyDescent="0.25">
      <c r="A2704">
        <v>2703</v>
      </c>
      <c r="B2704" t="s">
        <v>9992</v>
      </c>
      <c r="C2704" s="14" t="s">
        <v>7502</v>
      </c>
      <c r="D2704" t="s">
        <v>7503</v>
      </c>
      <c r="E2704">
        <v>1265</v>
      </c>
      <c r="F2704">
        <f>SUMIFS('DAILY RECORDS'!$E$2:$E$19978,'DAILY RECORDS'!$B$2:$B$19978,C2704,'DAILY RECORDS'!$G$2:$G$19978,"INWARD")</f>
        <v>0</v>
      </c>
      <c r="G2704">
        <f>SUMIFS('DAILY RECORDS'!$E$2:$E$19978,'DAILY RECORDS'!$B$2:$B$19978,C2704,'DAILY RECORDS'!$G$2:$G$19978,"OUTWARD")</f>
        <v>0</v>
      </c>
      <c r="H2704">
        <f t="shared" si="42"/>
        <v>1265</v>
      </c>
      <c r="I2704" t="s">
        <v>14</v>
      </c>
      <c r="J2704" t="s">
        <v>9717</v>
      </c>
      <c r="K2704" t="s">
        <v>61</v>
      </c>
      <c r="L2704" s="124">
        <v>45747</v>
      </c>
    </row>
    <row r="2705" spans="1:12" x14ac:dyDescent="0.25">
      <c r="A2705">
        <v>2704</v>
      </c>
      <c r="B2705" t="s">
        <v>9992</v>
      </c>
      <c r="C2705" s="14" t="s">
        <v>7475</v>
      </c>
      <c r="D2705" t="s">
        <v>7476</v>
      </c>
      <c r="E2705">
        <v>1422</v>
      </c>
      <c r="F2705">
        <f>SUMIFS('DAILY RECORDS'!$E$2:$E$19978,'DAILY RECORDS'!$B$2:$B$19978,C2705,'DAILY RECORDS'!$G$2:$G$19978,"INWARD")</f>
        <v>0</v>
      </c>
      <c r="G2705">
        <f>SUMIFS('DAILY RECORDS'!$E$2:$E$19978,'DAILY RECORDS'!$B$2:$B$19978,C2705,'DAILY RECORDS'!$G$2:$G$19978,"OUTWARD")</f>
        <v>0</v>
      </c>
      <c r="H2705">
        <f t="shared" si="42"/>
        <v>1422</v>
      </c>
      <c r="I2705" t="s">
        <v>14</v>
      </c>
      <c r="J2705" t="s">
        <v>9717</v>
      </c>
      <c r="K2705" t="s">
        <v>764</v>
      </c>
      <c r="L2705" s="124">
        <v>45747</v>
      </c>
    </row>
    <row r="2706" spans="1:12" x14ac:dyDescent="0.25">
      <c r="A2706">
        <v>2705</v>
      </c>
      <c r="B2706" t="s">
        <v>9992</v>
      </c>
      <c r="C2706" s="14" t="s">
        <v>7500</v>
      </c>
      <c r="D2706" t="s">
        <v>7501</v>
      </c>
      <c r="E2706">
        <v>1363</v>
      </c>
      <c r="F2706">
        <f>SUMIFS('DAILY RECORDS'!$E$2:$E$19978,'DAILY RECORDS'!$B$2:$B$19978,C2706,'DAILY RECORDS'!$G$2:$G$19978,"INWARD")</f>
        <v>0</v>
      </c>
      <c r="G2706">
        <f>SUMIFS('DAILY RECORDS'!$E$2:$E$19978,'DAILY RECORDS'!$B$2:$B$19978,C2706,'DAILY RECORDS'!$G$2:$G$19978,"OUTWARD")</f>
        <v>0</v>
      </c>
      <c r="H2706">
        <f t="shared" si="42"/>
        <v>1363</v>
      </c>
      <c r="I2706" t="s">
        <v>14</v>
      </c>
      <c r="J2706" t="s">
        <v>9717</v>
      </c>
      <c r="K2706" t="s">
        <v>55</v>
      </c>
      <c r="L2706" s="124">
        <v>45747</v>
      </c>
    </row>
    <row r="2707" spans="1:12" x14ac:dyDescent="0.25">
      <c r="A2707">
        <v>2706</v>
      </c>
      <c r="B2707" t="s">
        <v>9992</v>
      </c>
      <c r="C2707" s="14" t="s">
        <v>7495</v>
      </c>
      <c r="D2707" t="s">
        <v>7496</v>
      </c>
      <c r="E2707">
        <v>2170</v>
      </c>
      <c r="F2707">
        <f>SUMIFS('DAILY RECORDS'!$E$2:$E$19978,'DAILY RECORDS'!$B$2:$B$19978,C2707,'DAILY RECORDS'!$G$2:$G$19978,"INWARD")</f>
        <v>0</v>
      </c>
      <c r="G2707">
        <f>SUMIFS('DAILY RECORDS'!$E$2:$E$19978,'DAILY RECORDS'!$B$2:$B$19978,C2707,'DAILY RECORDS'!$G$2:$G$19978,"OUTWARD")</f>
        <v>20</v>
      </c>
      <c r="H2707">
        <f t="shared" si="42"/>
        <v>2150</v>
      </c>
      <c r="I2707" t="s">
        <v>14</v>
      </c>
      <c r="J2707" t="s">
        <v>9717</v>
      </c>
      <c r="K2707" t="s">
        <v>753</v>
      </c>
      <c r="L2707" s="124">
        <v>45747</v>
      </c>
    </row>
    <row r="2708" spans="1:12" x14ac:dyDescent="0.25">
      <c r="A2708">
        <v>2707</v>
      </c>
      <c r="B2708" t="s">
        <v>9992</v>
      </c>
      <c r="C2708" s="14" t="s">
        <v>7472</v>
      </c>
      <c r="D2708" t="s">
        <v>7473</v>
      </c>
      <c r="E2708">
        <v>1356</v>
      </c>
      <c r="F2708">
        <f>SUMIFS('DAILY RECORDS'!$E$2:$E$19978,'DAILY RECORDS'!$B$2:$B$19978,C2708,'DAILY RECORDS'!$G$2:$G$19978,"INWARD")</f>
        <v>0</v>
      </c>
      <c r="G2708">
        <f>SUMIFS('DAILY RECORDS'!$E$2:$E$19978,'DAILY RECORDS'!$B$2:$B$19978,C2708,'DAILY RECORDS'!$G$2:$G$19978,"OUTWARD")</f>
        <v>0</v>
      </c>
      <c r="H2708">
        <f t="shared" si="42"/>
        <v>1356</v>
      </c>
      <c r="I2708" t="s">
        <v>14</v>
      </c>
      <c r="J2708" t="s">
        <v>9717</v>
      </c>
      <c r="K2708" t="s">
        <v>58</v>
      </c>
      <c r="L2708" s="124">
        <v>45747</v>
      </c>
    </row>
    <row r="2709" spans="1:12" x14ac:dyDescent="0.25">
      <c r="A2709">
        <v>2708</v>
      </c>
      <c r="B2709" t="s">
        <v>9992</v>
      </c>
      <c r="C2709" s="14" t="s">
        <v>7477</v>
      </c>
      <c r="D2709" t="s">
        <v>7478</v>
      </c>
      <c r="E2709">
        <v>1354</v>
      </c>
      <c r="F2709">
        <f>SUMIFS('DAILY RECORDS'!$E$2:$E$19978,'DAILY RECORDS'!$B$2:$B$19978,C2709,'DAILY RECORDS'!$G$2:$G$19978,"INWARD")</f>
        <v>0</v>
      </c>
      <c r="G2709">
        <f>SUMIFS('DAILY RECORDS'!$E$2:$E$19978,'DAILY RECORDS'!$B$2:$B$19978,C2709,'DAILY RECORDS'!$G$2:$G$19978,"OUTWARD")</f>
        <v>0</v>
      </c>
      <c r="H2709">
        <f t="shared" si="42"/>
        <v>1354</v>
      </c>
      <c r="I2709" t="s">
        <v>14</v>
      </c>
      <c r="J2709" t="s">
        <v>9717</v>
      </c>
      <c r="K2709" t="s">
        <v>736</v>
      </c>
      <c r="L2709" s="124">
        <v>45747</v>
      </c>
    </row>
    <row r="2710" spans="1:12" x14ac:dyDescent="0.25">
      <c r="A2710">
        <v>2709</v>
      </c>
      <c r="B2710" t="s">
        <v>9992</v>
      </c>
      <c r="C2710" s="14" t="s">
        <v>7512</v>
      </c>
      <c r="D2710" t="s">
        <v>7513</v>
      </c>
      <c r="E2710">
        <v>952</v>
      </c>
      <c r="F2710">
        <f>SUMIFS('DAILY RECORDS'!$E$2:$E$19978,'DAILY RECORDS'!$B$2:$B$19978,C2710,'DAILY RECORDS'!$G$2:$G$19978,"INWARD")</f>
        <v>0</v>
      </c>
      <c r="G2710">
        <f>SUMIFS('DAILY RECORDS'!$E$2:$E$19978,'DAILY RECORDS'!$B$2:$B$19978,C2710,'DAILY RECORDS'!$G$2:$G$19978,"OUTWARD")</f>
        <v>0</v>
      </c>
      <c r="H2710">
        <f t="shared" si="42"/>
        <v>952</v>
      </c>
      <c r="I2710" t="s">
        <v>14</v>
      </c>
      <c r="J2710" t="s">
        <v>9717</v>
      </c>
      <c r="K2710" t="s">
        <v>730</v>
      </c>
      <c r="L2710" s="124">
        <v>45747</v>
      </c>
    </row>
    <row r="2711" spans="1:12" x14ac:dyDescent="0.25">
      <c r="A2711">
        <v>2710</v>
      </c>
      <c r="B2711" t="s">
        <v>9992</v>
      </c>
      <c r="C2711" s="14" t="s">
        <v>7356</v>
      </c>
      <c r="D2711" t="s">
        <v>7357</v>
      </c>
      <c r="E2711">
        <v>3578</v>
      </c>
      <c r="F2711">
        <f>SUMIFS('DAILY RECORDS'!$E$2:$E$19978,'DAILY RECORDS'!$B$2:$B$19978,C2711,'DAILY RECORDS'!$G$2:$G$19978,"INWARD")</f>
        <v>0</v>
      </c>
      <c r="G2711">
        <f>SUMIFS('DAILY RECORDS'!$E$2:$E$19978,'DAILY RECORDS'!$B$2:$B$19978,C2711,'DAILY RECORDS'!$G$2:$G$19978,"OUTWARD")</f>
        <v>0</v>
      </c>
      <c r="H2711">
        <f t="shared" si="42"/>
        <v>3578</v>
      </c>
      <c r="I2711" t="s">
        <v>14</v>
      </c>
      <c r="J2711" t="s">
        <v>9717</v>
      </c>
      <c r="K2711" t="s">
        <v>9998</v>
      </c>
      <c r="L2711" s="124">
        <v>45747</v>
      </c>
    </row>
    <row r="2712" spans="1:12" x14ac:dyDescent="0.25">
      <c r="A2712">
        <v>2711</v>
      </c>
      <c r="B2712" t="s">
        <v>9988</v>
      </c>
      <c r="C2712" s="14" t="s">
        <v>3519</v>
      </c>
      <c r="D2712" t="s">
        <v>3520</v>
      </c>
      <c r="E2712">
        <v>1267</v>
      </c>
      <c r="F2712">
        <f>SUMIFS('DAILY RECORDS'!$E$2:$E$19978,'DAILY RECORDS'!$B$2:$B$19978,C2712,'DAILY RECORDS'!$G$2:$G$19978,"INWARD")</f>
        <v>0</v>
      </c>
      <c r="G2712">
        <f>SUMIFS('DAILY RECORDS'!$E$2:$E$19978,'DAILY RECORDS'!$B$2:$B$19978,C2712,'DAILY RECORDS'!$G$2:$G$19978,"OUTWARD")</f>
        <v>0</v>
      </c>
      <c r="H2712">
        <f t="shared" si="42"/>
        <v>1267</v>
      </c>
      <c r="I2712" t="s">
        <v>14</v>
      </c>
      <c r="J2712" t="s">
        <v>9717</v>
      </c>
      <c r="K2712" t="s">
        <v>253</v>
      </c>
      <c r="L2712" s="124">
        <v>45747</v>
      </c>
    </row>
    <row r="2713" spans="1:12" x14ac:dyDescent="0.25">
      <c r="A2713">
        <v>2712</v>
      </c>
      <c r="B2713" t="s">
        <v>9992</v>
      </c>
      <c r="C2713" s="14" t="s">
        <v>7504</v>
      </c>
      <c r="D2713" t="s">
        <v>7505</v>
      </c>
      <c r="E2713">
        <v>1331</v>
      </c>
      <c r="F2713">
        <f>SUMIFS('DAILY RECORDS'!$E$2:$E$19978,'DAILY RECORDS'!$B$2:$B$19978,C2713,'DAILY RECORDS'!$G$2:$G$19978,"INWARD")</f>
        <v>0</v>
      </c>
      <c r="G2713">
        <f>SUMIFS('DAILY RECORDS'!$E$2:$E$19978,'DAILY RECORDS'!$B$2:$B$19978,C2713,'DAILY RECORDS'!$G$2:$G$19978,"OUTWARD")</f>
        <v>0</v>
      </c>
      <c r="H2713">
        <f t="shared" si="42"/>
        <v>1331</v>
      </c>
      <c r="I2713" t="s">
        <v>14</v>
      </c>
      <c r="J2713" t="s">
        <v>9717</v>
      </c>
      <c r="K2713" t="s">
        <v>62</v>
      </c>
      <c r="L2713" s="124">
        <v>45747</v>
      </c>
    </row>
    <row r="2714" spans="1:12" x14ac:dyDescent="0.25">
      <c r="A2714">
        <v>2713</v>
      </c>
      <c r="B2714" t="s">
        <v>9992</v>
      </c>
      <c r="C2714" s="14" t="s">
        <v>7506</v>
      </c>
      <c r="D2714" t="s">
        <v>7507</v>
      </c>
      <c r="E2714">
        <v>1342</v>
      </c>
      <c r="F2714">
        <f>SUMIFS('DAILY RECORDS'!$E$2:$E$19978,'DAILY RECORDS'!$B$2:$B$19978,C2714,'DAILY RECORDS'!$G$2:$G$19978,"INWARD")</f>
        <v>0</v>
      </c>
      <c r="G2714">
        <f>SUMIFS('DAILY RECORDS'!$E$2:$E$19978,'DAILY RECORDS'!$B$2:$B$19978,C2714,'DAILY RECORDS'!$G$2:$G$19978,"OUTWARD")</f>
        <v>0</v>
      </c>
      <c r="H2714">
        <f t="shared" si="42"/>
        <v>1342</v>
      </c>
      <c r="I2714" t="s">
        <v>14</v>
      </c>
      <c r="J2714" t="s">
        <v>9717</v>
      </c>
      <c r="K2714" t="s">
        <v>144</v>
      </c>
      <c r="L2714" s="124">
        <v>45747</v>
      </c>
    </row>
    <row r="2715" spans="1:12" x14ac:dyDescent="0.25">
      <c r="A2715">
        <v>2714</v>
      </c>
      <c r="B2715" t="s">
        <v>9992</v>
      </c>
      <c r="C2715" s="14" t="s">
        <v>7514</v>
      </c>
      <c r="D2715" t="s">
        <v>7515</v>
      </c>
      <c r="E2715">
        <v>1500</v>
      </c>
      <c r="F2715">
        <f>SUMIFS('DAILY RECORDS'!$E$2:$E$19978,'DAILY RECORDS'!$B$2:$B$19978,C2715,'DAILY RECORDS'!$G$2:$G$19978,"INWARD")</f>
        <v>0</v>
      </c>
      <c r="G2715">
        <f>SUMIFS('DAILY RECORDS'!$E$2:$E$19978,'DAILY RECORDS'!$B$2:$B$19978,C2715,'DAILY RECORDS'!$G$2:$G$19978,"OUTWARD")</f>
        <v>0</v>
      </c>
      <c r="H2715">
        <f t="shared" si="42"/>
        <v>1500</v>
      </c>
      <c r="I2715" t="s">
        <v>14</v>
      </c>
      <c r="J2715" t="s">
        <v>9717</v>
      </c>
      <c r="K2715" t="s">
        <v>102</v>
      </c>
      <c r="L2715" s="124">
        <v>45747</v>
      </c>
    </row>
    <row r="2716" spans="1:12" x14ac:dyDescent="0.25">
      <c r="A2716">
        <v>2715</v>
      </c>
      <c r="B2716" t="s">
        <v>9992</v>
      </c>
      <c r="C2716" s="14" t="s">
        <v>7252</v>
      </c>
      <c r="D2716" t="s">
        <v>7253</v>
      </c>
      <c r="E2716">
        <v>1592</v>
      </c>
      <c r="F2716">
        <f>SUMIFS('DAILY RECORDS'!$E$2:$E$19978,'DAILY RECORDS'!$B$2:$B$19978,C2716,'DAILY RECORDS'!$G$2:$G$19978,"INWARD")</f>
        <v>0</v>
      </c>
      <c r="G2716">
        <f>SUMIFS('DAILY RECORDS'!$E$2:$E$19978,'DAILY RECORDS'!$B$2:$B$19978,C2716,'DAILY RECORDS'!$G$2:$G$19978,"OUTWARD")</f>
        <v>40</v>
      </c>
      <c r="H2716">
        <f t="shared" si="42"/>
        <v>1552</v>
      </c>
      <c r="I2716" t="s">
        <v>14</v>
      </c>
      <c r="J2716" t="s">
        <v>9717</v>
      </c>
      <c r="K2716" t="s">
        <v>65</v>
      </c>
      <c r="L2716" s="124">
        <v>45747</v>
      </c>
    </row>
    <row r="2717" spans="1:12" x14ac:dyDescent="0.25">
      <c r="A2717">
        <v>2716</v>
      </c>
      <c r="B2717" t="s">
        <v>9992</v>
      </c>
      <c r="C2717" s="14" t="s">
        <v>7659</v>
      </c>
      <c r="D2717" t="s">
        <v>7660</v>
      </c>
      <c r="E2717">
        <v>876</v>
      </c>
      <c r="F2717">
        <f>SUMIFS('DAILY RECORDS'!$E$2:$E$19978,'DAILY RECORDS'!$B$2:$B$19978,C2717,'DAILY RECORDS'!$G$2:$G$19978,"INWARD")</f>
        <v>0</v>
      </c>
      <c r="G2717">
        <f>SUMIFS('DAILY RECORDS'!$E$2:$E$19978,'DAILY RECORDS'!$B$2:$B$19978,C2717,'DAILY RECORDS'!$G$2:$G$19978,"OUTWARD")</f>
        <v>0</v>
      </c>
      <c r="H2717">
        <f t="shared" si="42"/>
        <v>876</v>
      </c>
      <c r="I2717" t="s">
        <v>14</v>
      </c>
      <c r="J2717" t="s">
        <v>9717</v>
      </c>
      <c r="K2717" t="s">
        <v>92</v>
      </c>
      <c r="L2717" s="124">
        <v>45747</v>
      </c>
    </row>
    <row r="2718" spans="1:12" x14ac:dyDescent="0.25">
      <c r="A2718">
        <v>2717</v>
      </c>
      <c r="B2718" t="s">
        <v>9992</v>
      </c>
      <c r="C2718" s="14" t="s">
        <v>7327</v>
      </c>
      <c r="D2718" t="s">
        <v>7328</v>
      </c>
      <c r="E2718">
        <v>7</v>
      </c>
      <c r="F2718">
        <f>SUMIFS('DAILY RECORDS'!$E$2:$E$19978,'DAILY RECORDS'!$B$2:$B$19978,C2718,'DAILY RECORDS'!$G$2:$G$19978,"INWARD")</f>
        <v>0</v>
      </c>
      <c r="G2718">
        <f>SUMIFS('DAILY RECORDS'!$E$2:$E$19978,'DAILY RECORDS'!$B$2:$B$19978,C2718,'DAILY RECORDS'!$G$2:$G$19978,"OUTWARD")</f>
        <v>0</v>
      </c>
      <c r="H2718">
        <f t="shared" si="42"/>
        <v>7</v>
      </c>
      <c r="I2718" t="s">
        <v>14</v>
      </c>
      <c r="J2718" t="s">
        <v>9717</v>
      </c>
      <c r="K2718" t="s">
        <v>77</v>
      </c>
      <c r="L2718" s="124">
        <v>45747</v>
      </c>
    </row>
    <row r="2719" spans="1:12" x14ac:dyDescent="0.25">
      <c r="A2719">
        <v>2718</v>
      </c>
      <c r="B2719" t="s">
        <v>9992</v>
      </c>
      <c r="C2719" s="14" t="s">
        <v>7766</v>
      </c>
      <c r="D2719" t="s">
        <v>7767</v>
      </c>
      <c r="E2719">
        <v>2550</v>
      </c>
      <c r="F2719">
        <f>SUMIFS('DAILY RECORDS'!$E$2:$E$19978,'DAILY RECORDS'!$B$2:$B$19978,C2719,'DAILY RECORDS'!$G$2:$G$19978,"INWARD")</f>
        <v>0</v>
      </c>
      <c r="G2719">
        <f>SUMIFS('DAILY RECORDS'!$E$2:$E$19978,'DAILY RECORDS'!$B$2:$B$19978,C2719,'DAILY RECORDS'!$G$2:$G$19978,"OUTWARD")</f>
        <v>0</v>
      </c>
      <c r="H2719">
        <f t="shared" si="42"/>
        <v>2550</v>
      </c>
      <c r="I2719" t="s">
        <v>14</v>
      </c>
      <c r="J2719" t="s">
        <v>9717</v>
      </c>
      <c r="K2719" t="s">
        <v>178</v>
      </c>
      <c r="L2719" s="124">
        <v>45747</v>
      </c>
    </row>
    <row r="2720" spans="1:12" x14ac:dyDescent="0.25">
      <c r="A2720">
        <v>2719</v>
      </c>
      <c r="B2720" t="s">
        <v>9992</v>
      </c>
      <c r="C2720" s="14" t="s">
        <v>7784</v>
      </c>
      <c r="D2720" t="s">
        <v>7785</v>
      </c>
      <c r="E2720">
        <v>1942</v>
      </c>
      <c r="F2720">
        <f>SUMIFS('DAILY RECORDS'!$E$2:$E$19978,'DAILY RECORDS'!$B$2:$B$19978,C2720,'DAILY RECORDS'!$G$2:$G$19978,"INWARD")</f>
        <v>0</v>
      </c>
      <c r="G2720">
        <f>SUMIFS('DAILY RECORDS'!$E$2:$E$19978,'DAILY RECORDS'!$B$2:$B$19978,C2720,'DAILY RECORDS'!$G$2:$G$19978,"OUTWARD")</f>
        <v>0</v>
      </c>
      <c r="H2720">
        <f t="shared" si="42"/>
        <v>1942</v>
      </c>
      <c r="I2720" t="s">
        <v>14</v>
      </c>
      <c r="J2720" t="s">
        <v>9717</v>
      </c>
      <c r="K2720" t="s">
        <v>490</v>
      </c>
      <c r="L2720" s="124">
        <v>45747</v>
      </c>
    </row>
    <row r="2721" spans="1:12" x14ac:dyDescent="0.25">
      <c r="A2721">
        <v>2720</v>
      </c>
      <c r="B2721" t="s">
        <v>9992</v>
      </c>
      <c r="C2721" s="14" t="s">
        <v>7741</v>
      </c>
      <c r="D2721" t="s">
        <v>10589</v>
      </c>
      <c r="E2721">
        <v>831</v>
      </c>
      <c r="F2721">
        <f>SUMIFS('DAILY RECORDS'!$E$2:$E$19978,'DAILY RECORDS'!$B$2:$B$19978,C2721,'DAILY RECORDS'!$G$2:$G$19978,"INWARD")</f>
        <v>0</v>
      </c>
      <c r="G2721">
        <f>SUMIFS('DAILY RECORDS'!$E$2:$E$19978,'DAILY RECORDS'!$B$2:$B$19978,C2721,'DAILY RECORDS'!$G$2:$G$19978,"OUTWARD")</f>
        <v>0</v>
      </c>
      <c r="H2721">
        <f t="shared" si="42"/>
        <v>831</v>
      </c>
      <c r="I2721" t="s">
        <v>14</v>
      </c>
      <c r="J2721" t="s">
        <v>9717</v>
      </c>
      <c r="K2721" t="s">
        <v>493</v>
      </c>
      <c r="L2721" s="124">
        <v>45747</v>
      </c>
    </row>
    <row r="2722" spans="1:12" x14ac:dyDescent="0.25">
      <c r="A2722">
        <v>2721</v>
      </c>
      <c r="B2722" t="s">
        <v>9992</v>
      </c>
      <c r="C2722" s="14" t="s">
        <v>7746</v>
      </c>
      <c r="D2722" t="s">
        <v>7747</v>
      </c>
      <c r="E2722">
        <v>1894</v>
      </c>
      <c r="F2722">
        <f>SUMIFS('DAILY RECORDS'!$E$2:$E$19978,'DAILY RECORDS'!$B$2:$B$19978,C2722,'DAILY RECORDS'!$G$2:$G$19978,"INWARD")</f>
        <v>0</v>
      </c>
      <c r="G2722">
        <f>SUMIFS('DAILY RECORDS'!$E$2:$E$19978,'DAILY RECORDS'!$B$2:$B$19978,C2722,'DAILY RECORDS'!$G$2:$G$19978,"OUTWARD")</f>
        <v>0</v>
      </c>
      <c r="H2722">
        <f t="shared" si="42"/>
        <v>1894</v>
      </c>
      <c r="I2722" t="s">
        <v>14</v>
      </c>
      <c r="J2722" t="s">
        <v>9717</v>
      </c>
      <c r="K2722" t="s">
        <v>68</v>
      </c>
      <c r="L2722" s="124">
        <v>45747</v>
      </c>
    </row>
    <row r="2723" spans="1:12" x14ac:dyDescent="0.25">
      <c r="A2723">
        <v>2722</v>
      </c>
      <c r="B2723" t="s">
        <v>9992</v>
      </c>
      <c r="C2723" s="14" t="s">
        <v>7800</v>
      </c>
      <c r="D2723" t="s">
        <v>7801</v>
      </c>
      <c r="E2723">
        <v>1190</v>
      </c>
      <c r="F2723">
        <f>SUMIFS('DAILY RECORDS'!$E$2:$E$19978,'DAILY RECORDS'!$B$2:$B$19978,C2723,'DAILY RECORDS'!$G$2:$G$19978,"INWARD")</f>
        <v>0</v>
      </c>
      <c r="G2723">
        <f>SUMIFS('DAILY RECORDS'!$E$2:$E$19978,'DAILY RECORDS'!$B$2:$B$19978,C2723,'DAILY RECORDS'!$G$2:$G$19978,"OUTWARD")</f>
        <v>0</v>
      </c>
      <c r="H2723">
        <f t="shared" si="42"/>
        <v>1190</v>
      </c>
      <c r="I2723" t="s">
        <v>14</v>
      </c>
      <c r="J2723" t="s">
        <v>9717</v>
      </c>
      <c r="K2723" t="s">
        <v>479</v>
      </c>
      <c r="L2723" s="124">
        <v>45747</v>
      </c>
    </row>
    <row r="2724" spans="1:12" x14ac:dyDescent="0.25">
      <c r="A2724">
        <v>2723</v>
      </c>
      <c r="B2724" t="s">
        <v>9992</v>
      </c>
      <c r="C2724" s="14" t="s">
        <v>7770</v>
      </c>
      <c r="D2724" t="s">
        <v>7771</v>
      </c>
      <c r="E2724">
        <v>1015</v>
      </c>
      <c r="F2724">
        <f>SUMIFS('DAILY RECORDS'!$E$2:$E$19978,'DAILY RECORDS'!$B$2:$B$19978,C2724,'DAILY RECORDS'!$G$2:$G$19978,"INWARD")</f>
        <v>0</v>
      </c>
      <c r="G2724">
        <f>SUMIFS('DAILY RECORDS'!$E$2:$E$19978,'DAILY RECORDS'!$B$2:$B$19978,C2724,'DAILY RECORDS'!$G$2:$G$19978,"OUTWARD")</f>
        <v>0</v>
      </c>
      <c r="H2724">
        <f t="shared" si="42"/>
        <v>1015</v>
      </c>
      <c r="I2724" t="s">
        <v>14</v>
      </c>
      <c r="J2724" t="s">
        <v>9717</v>
      </c>
      <c r="K2724" t="s">
        <v>184</v>
      </c>
      <c r="L2724" s="124">
        <v>45747</v>
      </c>
    </row>
    <row r="2725" spans="1:12" x14ac:dyDescent="0.25">
      <c r="A2725">
        <v>2724</v>
      </c>
      <c r="B2725" t="s">
        <v>9992</v>
      </c>
      <c r="C2725" s="14" t="s">
        <v>7816</v>
      </c>
      <c r="D2725" t="s">
        <v>7817</v>
      </c>
      <c r="E2725">
        <v>1966</v>
      </c>
      <c r="F2725">
        <f>SUMIFS('DAILY RECORDS'!$E$2:$E$19978,'DAILY RECORDS'!$B$2:$B$19978,C2725,'DAILY RECORDS'!$G$2:$G$19978,"INWARD")</f>
        <v>0</v>
      </c>
      <c r="G2725">
        <f>SUMIFS('DAILY RECORDS'!$E$2:$E$19978,'DAILY RECORDS'!$B$2:$B$19978,C2725,'DAILY RECORDS'!$G$2:$G$19978,"OUTWARD")</f>
        <v>0</v>
      </c>
      <c r="H2725">
        <f t="shared" si="42"/>
        <v>1966</v>
      </c>
      <c r="I2725" t="s">
        <v>14</v>
      </c>
      <c r="J2725" t="s">
        <v>9717</v>
      </c>
      <c r="K2725" t="s">
        <v>71</v>
      </c>
      <c r="L2725" s="124">
        <v>45747</v>
      </c>
    </row>
    <row r="2726" spans="1:12" x14ac:dyDescent="0.25">
      <c r="A2726">
        <v>2725</v>
      </c>
      <c r="B2726" t="s">
        <v>9992</v>
      </c>
      <c r="C2726" s="14" t="s">
        <v>7750</v>
      </c>
      <c r="D2726" t="s">
        <v>7751</v>
      </c>
      <c r="E2726">
        <v>250</v>
      </c>
      <c r="F2726">
        <f>SUMIFS('DAILY RECORDS'!$E$2:$E$19978,'DAILY RECORDS'!$B$2:$B$19978,C2726,'DAILY RECORDS'!$G$2:$G$19978,"INWARD")</f>
        <v>0</v>
      </c>
      <c r="G2726">
        <f>SUMIFS('DAILY RECORDS'!$E$2:$E$19978,'DAILY RECORDS'!$B$2:$B$19978,C2726,'DAILY RECORDS'!$G$2:$G$19978,"OUTWARD")</f>
        <v>60</v>
      </c>
      <c r="H2726">
        <f t="shared" si="42"/>
        <v>190</v>
      </c>
      <c r="I2726" t="s">
        <v>14</v>
      </c>
      <c r="J2726" t="s">
        <v>9717</v>
      </c>
      <c r="K2726" t="s">
        <v>74</v>
      </c>
      <c r="L2726" s="124">
        <v>45747</v>
      </c>
    </row>
    <row r="2727" spans="1:12" x14ac:dyDescent="0.25">
      <c r="A2727">
        <v>2726</v>
      </c>
      <c r="B2727" t="s">
        <v>9992</v>
      </c>
      <c r="C2727" s="14" t="s">
        <v>7788</v>
      </c>
      <c r="D2727" t="s">
        <v>7789</v>
      </c>
      <c r="E2727">
        <v>867</v>
      </c>
      <c r="F2727">
        <f>SUMIFS('DAILY RECORDS'!$E$2:$E$19978,'DAILY RECORDS'!$B$2:$B$19978,C2727,'DAILY RECORDS'!$G$2:$G$19978,"INWARD")</f>
        <v>0</v>
      </c>
      <c r="G2727">
        <f>SUMIFS('DAILY RECORDS'!$E$2:$E$19978,'DAILY RECORDS'!$B$2:$B$19978,C2727,'DAILY RECORDS'!$G$2:$G$19978,"OUTWARD")</f>
        <v>0</v>
      </c>
      <c r="H2727">
        <f t="shared" si="42"/>
        <v>867</v>
      </c>
      <c r="I2727" t="s">
        <v>14</v>
      </c>
      <c r="J2727" t="s">
        <v>9717</v>
      </c>
      <c r="K2727" t="s">
        <v>200</v>
      </c>
      <c r="L2727" s="124">
        <v>45747</v>
      </c>
    </row>
    <row r="2728" spans="1:12" x14ac:dyDescent="0.25">
      <c r="A2728">
        <v>2727</v>
      </c>
      <c r="B2728" t="s">
        <v>9992</v>
      </c>
      <c r="C2728" s="14" t="s">
        <v>7780</v>
      </c>
      <c r="D2728" t="s">
        <v>7781</v>
      </c>
      <c r="E2728">
        <v>623</v>
      </c>
      <c r="F2728">
        <f>SUMIFS('DAILY RECORDS'!$E$2:$E$19978,'DAILY RECORDS'!$B$2:$B$19978,C2728,'DAILY RECORDS'!$G$2:$G$19978,"INWARD")</f>
        <v>0</v>
      </c>
      <c r="G2728">
        <f>SUMIFS('DAILY RECORDS'!$E$2:$E$19978,'DAILY RECORDS'!$B$2:$B$19978,C2728,'DAILY RECORDS'!$G$2:$G$19978,"OUTWARD")</f>
        <v>0</v>
      </c>
      <c r="H2728">
        <f t="shared" si="42"/>
        <v>623</v>
      </c>
      <c r="I2728" t="s">
        <v>14</v>
      </c>
      <c r="J2728" t="s">
        <v>9717</v>
      </c>
      <c r="K2728" t="s">
        <v>108</v>
      </c>
      <c r="L2728" s="124">
        <v>45747</v>
      </c>
    </row>
    <row r="2729" spans="1:12" x14ac:dyDescent="0.25">
      <c r="A2729">
        <v>2728</v>
      </c>
      <c r="B2729" t="s">
        <v>9992</v>
      </c>
      <c r="C2729" s="14" t="s">
        <v>7768</v>
      </c>
      <c r="D2729" t="s">
        <v>7769</v>
      </c>
      <c r="E2729">
        <v>875</v>
      </c>
      <c r="F2729">
        <f>SUMIFS('DAILY RECORDS'!$E$2:$E$19978,'DAILY RECORDS'!$B$2:$B$19978,C2729,'DAILY RECORDS'!$G$2:$G$19978,"INWARD")</f>
        <v>0</v>
      </c>
      <c r="G2729">
        <f>SUMIFS('DAILY RECORDS'!$E$2:$E$19978,'DAILY RECORDS'!$B$2:$B$19978,C2729,'DAILY RECORDS'!$G$2:$G$19978,"OUTWARD")</f>
        <v>0</v>
      </c>
      <c r="H2729">
        <f t="shared" si="42"/>
        <v>875</v>
      </c>
      <c r="I2729" t="s">
        <v>14</v>
      </c>
      <c r="J2729" t="s">
        <v>9717</v>
      </c>
      <c r="K2729" t="s">
        <v>476</v>
      </c>
      <c r="L2729" s="124">
        <v>45747</v>
      </c>
    </row>
    <row r="2730" spans="1:12" x14ac:dyDescent="0.25">
      <c r="A2730">
        <v>2729</v>
      </c>
      <c r="B2730" t="s">
        <v>9992</v>
      </c>
      <c r="C2730" s="14" t="s">
        <v>7754</v>
      </c>
      <c r="D2730" t="s">
        <v>7755</v>
      </c>
      <c r="E2730">
        <v>1999</v>
      </c>
      <c r="F2730">
        <f>SUMIFS('DAILY RECORDS'!$E$2:$E$19978,'DAILY RECORDS'!$B$2:$B$19978,C2730,'DAILY RECORDS'!$G$2:$G$19978,"INWARD")</f>
        <v>0</v>
      </c>
      <c r="G2730">
        <f>SUMIFS('DAILY RECORDS'!$E$2:$E$19978,'DAILY RECORDS'!$B$2:$B$19978,C2730,'DAILY RECORDS'!$G$2:$G$19978,"OUTWARD")</f>
        <v>0</v>
      </c>
      <c r="H2730">
        <f t="shared" si="42"/>
        <v>1999</v>
      </c>
      <c r="I2730" t="s">
        <v>14</v>
      </c>
      <c r="J2730" t="s">
        <v>9717</v>
      </c>
      <c r="K2730" t="s">
        <v>181</v>
      </c>
      <c r="L2730" s="124">
        <v>45747</v>
      </c>
    </row>
    <row r="2731" spans="1:12" x14ac:dyDescent="0.25">
      <c r="A2731">
        <v>2730</v>
      </c>
      <c r="B2731" t="s">
        <v>9992</v>
      </c>
      <c r="C2731" s="14" t="s">
        <v>7752</v>
      </c>
      <c r="D2731" t="s">
        <v>7753</v>
      </c>
      <c r="E2731">
        <v>664</v>
      </c>
      <c r="F2731">
        <f>SUMIFS('DAILY RECORDS'!$E$2:$E$19978,'DAILY RECORDS'!$B$2:$B$19978,C2731,'DAILY RECORDS'!$G$2:$G$19978,"INWARD")</f>
        <v>0</v>
      </c>
      <c r="G2731">
        <f>SUMIFS('DAILY RECORDS'!$E$2:$E$19978,'DAILY RECORDS'!$B$2:$B$19978,C2731,'DAILY RECORDS'!$G$2:$G$19978,"OUTWARD")</f>
        <v>0</v>
      </c>
      <c r="H2731">
        <f t="shared" si="42"/>
        <v>664</v>
      </c>
      <c r="I2731" t="s">
        <v>14</v>
      </c>
      <c r="J2731" t="s">
        <v>9717</v>
      </c>
      <c r="K2731" t="s">
        <v>83</v>
      </c>
      <c r="L2731" s="124">
        <v>45747</v>
      </c>
    </row>
    <row r="2732" spans="1:12" x14ac:dyDescent="0.25">
      <c r="A2732">
        <v>2731</v>
      </c>
      <c r="B2732" t="s">
        <v>9992</v>
      </c>
      <c r="C2732" s="14" t="s">
        <v>7760</v>
      </c>
      <c r="D2732" t="s">
        <v>7761</v>
      </c>
      <c r="E2732">
        <v>2146</v>
      </c>
      <c r="F2732">
        <f>SUMIFS('DAILY RECORDS'!$E$2:$E$19978,'DAILY RECORDS'!$B$2:$B$19978,C2732,'DAILY RECORDS'!$G$2:$G$19978,"INWARD")</f>
        <v>0</v>
      </c>
      <c r="G2732">
        <f>SUMIFS('DAILY RECORDS'!$E$2:$E$19978,'DAILY RECORDS'!$B$2:$B$19978,C2732,'DAILY RECORDS'!$G$2:$G$19978,"OUTWARD")</f>
        <v>0</v>
      </c>
      <c r="H2732">
        <f t="shared" si="42"/>
        <v>2146</v>
      </c>
      <c r="I2732" t="s">
        <v>14</v>
      </c>
      <c r="J2732" t="s">
        <v>9717</v>
      </c>
      <c r="K2732" t="s">
        <v>89</v>
      </c>
      <c r="L2732" s="124">
        <v>45747</v>
      </c>
    </row>
    <row r="2733" spans="1:12" x14ac:dyDescent="0.25">
      <c r="A2733">
        <v>2732</v>
      </c>
      <c r="B2733" t="s">
        <v>9992</v>
      </c>
      <c r="C2733" s="14" t="s">
        <v>7814</v>
      </c>
      <c r="D2733" t="s">
        <v>7815</v>
      </c>
      <c r="E2733">
        <v>1458</v>
      </c>
      <c r="F2733">
        <f>SUMIFS('DAILY RECORDS'!$E$2:$E$19978,'DAILY RECORDS'!$B$2:$B$19978,C2733,'DAILY RECORDS'!$G$2:$G$19978,"INWARD")</f>
        <v>0</v>
      </c>
      <c r="G2733">
        <f>SUMIFS('DAILY RECORDS'!$E$2:$E$19978,'DAILY RECORDS'!$B$2:$B$19978,C2733,'DAILY RECORDS'!$G$2:$G$19978,"OUTWARD")</f>
        <v>0</v>
      </c>
      <c r="H2733">
        <f t="shared" si="42"/>
        <v>1458</v>
      </c>
      <c r="I2733" t="s">
        <v>14</v>
      </c>
      <c r="J2733" t="s">
        <v>9717</v>
      </c>
      <c r="K2733" t="s">
        <v>175</v>
      </c>
      <c r="L2733" s="124">
        <v>45747</v>
      </c>
    </row>
    <row r="2734" spans="1:12" x14ac:dyDescent="0.25">
      <c r="A2734">
        <v>2733</v>
      </c>
      <c r="B2734" t="s">
        <v>9992</v>
      </c>
      <c r="C2734" s="14" t="s">
        <v>7742</v>
      </c>
      <c r="D2734" t="s">
        <v>7743</v>
      </c>
      <c r="E2734">
        <v>956</v>
      </c>
      <c r="F2734">
        <f>SUMIFS('DAILY RECORDS'!$E$2:$E$19978,'DAILY RECORDS'!$B$2:$B$19978,C2734,'DAILY RECORDS'!$G$2:$G$19978,"INWARD")</f>
        <v>0</v>
      </c>
      <c r="G2734">
        <f>SUMIFS('DAILY RECORDS'!$E$2:$E$19978,'DAILY RECORDS'!$B$2:$B$19978,C2734,'DAILY RECORDS'!$G$2:$G$19978,"OUTWARD")</f>
        <v>0</v>
      </c>
      <c r="H2734">
        <f t="shared" si="42"/>
        <v>956</v>
      </c>
      <c r="I2734" t="s">
        <v>14</v>
      </c>
      <c r="J2734" t="s">
        <v>9717</v>
      </c>
      <c r="K2734" t="s">
        <v>105</v>
      </c>
      <c r="L2734" s="124">
        <v>45747</v>
      </c>
    </row>
    <row r="2735" spans="1:12" x14ac:dyDescent="0.25">
      <c r="A2735">
        <v>2734</v>
      </c>
      <c r="C2735" s="14" t="s">
        <v>659</v>
      </c>
      <c r="D2735" t="s">
        <v>659</v>
      </c>
      <c r="E2735">
        <v>124</v>
      </c>
      <c r="F2735">
        <f>SUMIFS('DAILY RECORDS'!$E$2:$E$19978,'DAILY RECORDS'!$B$2:$B$19978,C2735,'DAILY RECORDS'!$G$2:$G$19978,"INWARD")</f>
        <v>0</v>
      </c>
      <c r="G2735">
        <f>SUMIFS('DAILY RECORDS'!$E$2:$E$19978,'DAILY RECORDS'!$B$2:$B$19978,C2735,'DAILY RECORDS'!$G$2:$G$19978,"OUTWARD")</f>
        <v>0</v>
      </c>
      <c r="H2735">
        <f t="shared" si="42"/>
        <v>124</v>
      </c>
      <c r="I2735" t="s">
        <v>14</v>
      </c>
      <c r="J2735" t="s">
        <v>9519</v>
      </c>
      <c r="L2735" s="124">
        <v>45720</v>
      </c>
    </row>
    <row r="2736" spans="1:12" x14ac:dyDescent="0.25">
      <c r="A2736">
        <v>2735</v>
      </c>
      <c r="C2736" s="14" t="s">
        <v>660</v>
      </c>
      <c r="D2736" t="s">
        <v>660</v>
      </c>
      <c r="E2736">
        <v>85</v>
      </c>
      <c r="F2736">
        <f>SUMIFS('DAILY RECORDS'!$E$2:$E$19978,'DAILY RECORDS'!$B$2:$B$19978,C2736,'DAILY RECORDS'!$G$2:$G$19978,"INWARD")</f>
        <v>0</v>
      </c>
      <c r="G2736">
        <f>SUMIFS('DAILY RECORDS'!$E$2:$E$19978,'DAILY RECORDS'!$B$2:$B$19978,C2736,'DAILY RECORDS'!$G$2:$G$19978,"OUTWARD")</f>
        <v>0</v>
      </c>
      <c r="H2736">
        <f t="shared" si="42"/>
        <v>85</v>
      </c>
      <c r="I2736" t="s">
        <v>14</v>
      </c>
      <c r="J2736" t="s">
        <v>9519</v>
      </c>
      <c r="L2736" s="124">
        <v>45720</v>
      </c>
    </row>
    <row r="2737" spans="1:12" x14ac:dyDescent="0.25">
      <c r="A2737">
        <v>2736</v>
      </c>
      <c r="B2737" t="s">
        <v>9988</v>
      </c>
      <c r="C2737" s="14" t="s">
        <v>3161</v>
      </c>
      <c r="D2737" t="s">
        <v>3162</v>
      </c>
      <c r="E2737">
        <v>10</v>
      </c>
      <c r="F2737">
        <f>SUMIFS('DAILY RECORDS'!$E$2:$E$19978,'DAILY RECORDS'!$B$2:$B$19978,C2737,'DAILY RECORDS'!$G$2:$G$19978,"INWARD")</f>
        <v>0</v>
      </c>
      <c r="G2737">
        <f>SUMIFS('DAILY RECORDS'!$E$2:$E$19978,'DAILY RECORDS'!$B$2:$B$19978,C2737,'DAILY RECORDS'!$G$2:$G$19978,"OUTWARD")</f>
        <v>1</v>
      </c>
      <c r="H2737">
        <f t="shared" si="42"/>
        <v>9</v>
      </c>
      <c r="I2737" t="s">
        <v>14</v>
      </c>
      <c r="J2737" t="s">
        <v>9425</v>
      </c>
      <c r="K2737" t="s">
        <v>9426</v>
      </c>
      <c r="L2737" s="124">
        <v>45742</v>
      </c>
    </row>
    <row r="2738" spans="1:12" x14ac:dyDescent="0.25">
      <c r="A2738">
        <v>2737</v>
      </c>
      <c r="B2738" t="s">
        <v>9988</v>
      </c>
      <c r="C2738" s="14" t="s">
        <v>3163</v>
      </c>
      <c r="D2738" t="s">
        <v>10474</v>
      </c>
      <c r="E2738">
        <v>6</v>
      </c>
      <c r="F2738">
        <f>SUMIFS('DAILY RECORDS'!$E$2:$E$19978,'DAILY RECORDS'!$B$2:$B$19978,C2738,'DAILY RECORDS'!$G$2:$G$19978,"INWARD")</f>
        <v>0</v>
      </c>
      <c r="G2738">
        <f>SUMIFS('DAILY RECORDS'!$E$2:$E$19978,'DAILY RECORDS'!$B$2:$B$19978,C2738,'DAILY RECORDS'!$G$2:$G$19978,"OUTWARD")</f>
        <v>3</v>
      </c>
      <c r="H2738">
        <f t="shared" si="42"/>
        <v>3</v>
      </c>
      <c r="I2738" t="s">
        <v>14</v>
      </c>
      <c r="J2738" t="s">
        <v>9425</v>
      </c>
      <c r="K2738" t="s">
        <v>9426</v>
      </c>
      <c r="L2738" s="124">
        <v>45742</v>
      </c>
    </row>
    <row r="2739" spans="1:12" x14ac:dyDescent="0.25">
      <c r="A2739">
        <v>2738</v>
      </c>
      <c r="B2739" t="s">
        <v>9988</v>
      </c>
      <c r="C2739" s="14" t="s">
        <v>3153</v>
      </c>
      <c r="D2739" t="s">
        <v>3154</v>
      </c>
      <c r="E2739">
        <v>7</v>
      </c>
      <c r="F2739">
        <f>SUMIFS('DAILY RECORDS'!$E$2:$E$19978,'DAILY RECORDS'!$B$2:$B$19978,C2739,'DAILY RECORDS'!$G$2:$G$19978,"INWARD")</f>
        <v>0</v>
      </c>
      <c r="G2739">
        <f>SUMIFS('DAILY RECORDS'!$E$2:$E$19978,'DAILY RECORDS'!$B$2:$B$19978,C2739,'DAILY RECORDS'!$G$2:$G$19978,"OUTWARD")</f>
        <v>1</v>
      </c>
      <c r="H2739">
        <f t="shared" si="42"/>
        <v>6</v>
      </c>
      <c r="I2739" t="s">
        <v>14</v>
      </c>
      <c r="J2739" t="s">
        <v>9425</v>
      </c>
      <c r="K2739" t="s">
        <v>9426</v>
      </c>
      <c r="L2739" s="124">
        <v>45742</v>
      </c>
    </row>
    <row r="2740" spans="1:12" x14ac:dyDescent="0.25">
      <c r="A2740">
        <v>2739</v>
      </c>
      <c r="B2740" t="s">
        <v>9988</v>
      </c>
      <c r="C2740" s="14" t="s">
        <v>3155</v>
      </c>
      <c r="D2740" t="s">
        <v>3156</v>
      </c>
      <c r="E2740">
        <v>4</v>
      </c>
      <c r="F2740">
        <f>SUMIFS('DAILY RECORDS'!$E$2:$E$19978,'DAILY RECORDS'!$B$2:$B$19978,C2740,'DAILY RECORDS'!$G$2:$G$19978,"INWARD")</f>
        <v>4</v>
      </c>
      <c r="G2740">
        <f>SUMIFS('DAILY RECORDS'!$E$2:$E$19978,'DAILY RECORDS'!$B$2:$B$19978,C2740,'DAILY RECORDS'!$G$2:$G$19978,"OUTWARD")</f>
        <v>4</v>
      </c>
      <c r="H2740">
        <f t="shared" si="42"/>
        <v>4</v>
      </c>
      <c r="I2740" t="s">
        <v>14</v>
      </c>
      <c r="J2740" t="s">
        <v>9425</v>
      </c>
      <c r="K2740" t="s">
        <v>9426</v>
      </c>
      <c r="L2740" s="124">
        <v>45742</v>
      </c>
    </row>
    <row r="2741" spans="1:12" x14ac:dyDescent="0.25">
      <c r="A2741">
        <v>2740</v>
      </c>
      <c r="B2741" t="s">
        <v>9988</v>
      </c>
      <c r="C2741" s="14" t="s">
        <v>3183</v>
      </c>
      <c r="D2741" t="s">
        <v>3184</v>
      </c>
      <c r="E2741">
        <v>6</v>
      </c>
      <c r="F2741">
        <f>SUMIFS('DAILY RECORDS'!$E$2:$E$19978,'DAILY RECORDS'!$B$2:$B$19978,C2741,'DAILY RECORDS'!$G$2:$G$19978,"INWARD")</f>
        <v>0</v>
      </c>
      <c r="G2741">
        <f>SUMIFS('DAILY RECORDS'!$E$2:$E$19978,'DAILY RECORDS'!$B$2:$B$19978,C2741,'DAILY RECORDS'!$G$2:$G$19978,"OUTWARD")</f>
        <v>1</v>
      </c>
      <c r="H2741">
        <f t="shared" si="42"/>
        <v>5</v>
      </c>
      <c r="I2741" t="s">
        <v>14</v>
      </c>
      <c r="J2741" t="s">
        <v>9425</v>
      </c>
      <c r="K2741" t="s">
        <v>9426</v>
      </c>
      <c r="L2741" s="124">
        <v>45742</v>
      </c>
    </row>
    <row r="2742" spans="1:12" x14ac:dyDescent="0.25">
      <c r="A2742">
        <v>2741</v>
      </c>
      <c r="B2742" t="s">
        <v>9988</v>
      </c>
      <c r="C2742" s="14" t="s">
        <v>3181</v>
      </c>
      <c r="D2742" t="s">
        <v>3182</v>
      </c>
      <c r="E2742">
        <v>4</v>
      </c>
      <c r="F2742">
        <f>SUMIFS('DAILY RECORDS'!$E$2:$E$19978,'DAILY RECORDS'!$B$2:$B$19978,C2742,'DAILY RECORDS'!$G$2:$G$19978,"INWARD")</f>
        <v>8</v>
      </c>
      <c r="G2742">
        <f>SUMIFS('DAILY RECORDS'!$E$2:$E$19978,'DAILY RECORDS'!$B$2:$B$19978,C2742,'DAILY RECORDS'!$G$2:$G$19978,"OUTWARD")</f>
        <v>10</v>
      </c>
      <c r="H2742">
        <f t="shared" si="42"/>
        <v>2</v>
      </c>
      <c r="I2742" t="s">
        <v>14</v>
      </c>
      <c r="J2742" t="s">
        <v>9425</v>
      </c>
      <c r="K2742" t="s">
        <v>9426</v>
      </c>
      <c r="L2742" s="124">
        <v>45742</v>
      </c>
    </row>
    <row r="2743" spans="1:12" x14ac:dyDescent="0.25">
      <c r="A2743">
        <v>2742</v>
      </c>
      <c r="B2743" t="s">
        <v>9988</v>
      </c>
      <c r="C2743" s="14" t="s">
        <v>8556</v>
      </c>
      <c r="D2743" t="s">
        <v>3185</v>
      </c>
      <c r="E2743">
        <v>7</v>
      </c>
      <c r="F2743">
        <f>SUMIFS('DAILY RECORDS'!$E$2:$E$19978,'DAILY RECORDS'!$B$2:$B$19978,C2743,'DAILY RECORDS'!$G$2:$G$19978,"INWARD")</f>
        <v>0</v>
      </c>
      <c r="G2743">
        <f>SUMIFS('DAILY RECORDS'!$E$2:$E$19978,'DAILY RECORDS'!$B$2:$B$19978,C2743,'DAILY RECORDS'!$G$2:$G$19978,"OUTWARD")</f>
        <v>2</v>
      </c>
      <c r="H2743">
        <f t="shared" si="42"/>
        <v>5</v>
      </c>
      <c r="I2743" t="s">
        <v>14</v>
      </c>
      <c r="J2743" t="s">
        <v>9425</v>
      </c>
      <c r="K2743" t="s">
        <v>9426</v>
      </c>
      <c r="L2743" s="124">
        <v>45742</v>
      </c>
    </row>
    <row r="2744" spans="1:12" x14ac:dyDescent="0.25">
      <c r="A2744">
        <v>2743</v>
      </c>
      <c r="B2744" t="s">
        <v>9988</v>
      </c>
      <c r="C2744" s="14" t="s">
        <v>3186</v>
      </c>
      <c r="D2744" t="s">
        <v>3187</v>
      </c>
      <c r="E2744">
        <v>2</v>
      </c>
      <c r="F2744">
        <f>SUMIFS('DAILY RECORDS'!$E$2:$E$19978,'DAILY RECORDS'!$B$2:$B$19978,C2744,'DAILY RECORDS'!$G$2:$G$19978,"INWARD")</f>
        <v>0</v>
      </c>
      <c r="G2744">
        <f>SUMIFS('DAILY RECORDS'!$E$2:$E$19978,'DAILY RECORDS'!$B$2:$B$19978,C2744,'DAILY RECORDS'!$G$2:$G$19978,"OUTWARD")</f>
        <v>0</v>
      </c>
      <c r="H2744">
        <f t="shared" si="42"/>
        <v>2</v>
      </c>
      <c r="I2744" t="s">
        <v>14</v>
      </c>
      <c r="J2744" t="s">
        <v>9425</v>
      </c>
      <c r="K2744" t="s">
        <v>9426</v>
      </c>
      <c r="L2744" s="124">
        <v>45742</v>
      </c>
    </row>
    <row r="2745" spans="1:12" x14ac:dyDescent="0.25">
      <c r="A2745">
        <v>2744</v>
      </c>
      <c r="B2745" t="s">
        <v>9988</v>
      </c>
      <c r="C2745" s="14" t="s">
        <v>3173</v>
      </c>
      <c r="D2745" t="s">
        <v>3174</v>
      </c>
      <c r="E2745">
        <v>11</v>
      </c>
      <c r="F2745">
        <f>SUMIFS('DAILY RECORDS'!$E$2:$E$19978,'DAILY RECORDS'!$B$2:$B$19978,C2745,'DAILY RECORDS'!$G$2:$G$19978,"INWARD")</f>
        <v>0</v>
      </c>
      <c r="G2745">
        <f>SUMIFS('DAILY RECORDS'!$E$2:$E$19978,'DAILY RECORDS'!$B$2:$B$19978,C2745,'DAILY RECORDS'!$G$2:$G$19978,"OUTWARD")</f>
        <v>6</v>
      </c>
      <c r="H2745">
        <f t="shared" si="42"/>
        <v>5</v>
      </c>
      <c r="I2745" t="s">
        <v>14</v>
      </c>
      <c r="J2745" t="s">
        <v>9425</v>
      </c>
      <c r="K2745" t="s">
        <v>9426</v>
      </c>
      <c r="L2745" s="124">
        <v>45742</v>
      </c>
    </row>
    <row r="2746" spans="1:12" x14ac:dyDescent="0.25">
      <c r="A2746">
        <v>2745</v>
      </c>
      <c r="B2746" t="s">
        <v>9988</v>
      </c>
      <c r="C2746" s="14" t="s">
        <v>3177</v>
      </c>
      <c r="D2746" t="s">
        <v>3178</v>
      </c>
      <c r="E2746">
        <v>12</v>
      </c>
      <c r="F2746">
        <f>SUMIFS('DAILY RECORDS'!$E$2:$E$19978,'DAILY RECORDS'!$B$2:$B$19978,C2746,'DAILY RECORDS'!$G$2:$G$19978,"INWARD")</f>
        <v>10</v>
      </c>
      <c r="G2746">
        <f>SUMIFS('DAILY RECORDS'!$E$2:$E$19978,'DAILY RECORDS'!$B$2:$B$19978,C2746,'DAILY RECORDS'!$G$2:$G$19978,"OUTWARD")</f>
        <v>17</v>
      </c>
      <c r="H2746">
        <f t="shared" si="42"/>
        <v>5</v>
      </c>
      <c r="I2746" t="s">
        <v>14</v>
      </c>
      <c r="J2746" t="s">
        <v>9425</v>
      </c>
      <c r="K2746" t="s">
        <v>9426</v>
      </c>
      <c r="L2746" s="124">
        <v>45742</v>
      </c>
    </row>
    <row r="2747" spans="1:12" x14ac:dyDescent="0.25">
      <c r="A2747">
        <v>2746</v>
      </c>
      <c r="B2747" t="s">
        <v>9988</v>
      </c>
      <c r="C2747" s="14" t="s">
        <v>3148</v>
      </c>
      <c r="D2747" t="s">
        <v>3149</v>
      </c>
      <c r="E2747">
        <v>6</v>
      </c>
      <c r="F2747">
        <f>SUMIFS('DAILY RECORDS'!$E$2:$E$19978,'DAILY RECORDS'!$B$2:$B$19978,C2747,'DAILY RECORDS'!$G$2:$G$19978,"INWARD")</f>
        <v>0</v>
      </c>
      <c r="G2747">
        <f>SUMIFS('DAILY RECORDS'!$E$2:$E$19978,'DAILY RECORDS'!$B$2:$B$19978,C2747,'DAILY RECORDS'!$G$2:$G$19978,"OUTWARD")</f>
        <v>0</v>
      </c>
      <c r="H2747">
        <f t="shared" si="42"/>
        <v>6</v>
      </c>
      <c r="I2747" t="s">
        <v>14</v>
      </c>
      <c r="J2747" t="s">
        <v>9425</v>
      </c>
      <c r="K2747" t="s">
        <v>9426</v>
      </c>
      <c r="L2747" s="124">
        <v>45742</v>
      </c>
    </row>
    <row r="2748" spans="1:12" x14ac:dyDescent="0.25">
      <c r="A2748">
        <v>2747</v>
      </c>
      <c r="B2748" t="s">
        <v>9988</v>
      </c>
      <c r="C2748" s="14" t="s">
        <v>3157</v>
      </c>
      <c r="D2748" t="s">
        <v>3158</v>
      </c>
      <c r="E2748">
        <v>1</v>
      </c>
      <c r="F2748">
        <f>SUMIFS('DAILY RECORDS'!$E$2:$E$19978,'DAILY RECORDS'!$B$2:$B$19978,C2748,'DAILY RECORDS'!$G$2:$G$19978,"INWARD")</f>
        <v>8</v>
      </c>
      <c r="G2748">
        <f>SUMIFS('DAILY RECORDS'!$E$2:$E$19978,'DAILY RECORDS'!$B$2:$B$19978,C2748,'DAILY RECORDS'!$G$2:$G$19978,"OUTWARD")</f>
        <v>1</v>
      </c>
      <c r="H2748">
        <f t="shared" si="42"/>
        <v>8</v>
      </c>
      <c r="I2748" t="s">
        <v>14</v>
      </c>
      <c r="J2748" t="s">
        <v>9425</v>
      </c>
      <c r="K2748" t="s">
        <v>9426</v>
      </c>
      <c r="L2748" s="124">
        <v>45742</v>
      </c>
    </row>
    <row r="2749" spans="1:12" x14ac:dyDescent="0.25">
      <c r="A2749">
        <v>2748</v>
      </c>
      <c r="B2749" t="s">
        <v>9988</v>
      </c>
      <c r="C2749" s="14" t="s">
        <v>3159</v>
      </c>
      <c r="D2749" t="s">
        <v>3160</v>
      </c>
      <c r="E2749">
        <v>1</v>
      </c>
      <c r="F2749">
        <f>SUMIFS('DAILY RECORDS'!$E$2:$E$19978,'DAILY RECORDS'!$B$2:$B$19978,C2749,'DAILY RECORDS'!$G$2:$G$19978,"INWARD")</f>
        <v>4</v>
      </c>
      <c r="G2749">
        <f>SUMIFS('DAILY RECORDS'!$E$2:$E$19978,'DAILY RECORDS'!$B$2:$B$19978,C2749,'DAILY RECORDS'!$G$2:$G$19978,"OUTWARD")</f>
        <v>1</v>
      </c>
      <c r="H2749">
        <f t="shared" si="42"/>
        <v>4</v>
      </c>
      <c r="I2749" t="s">
        <v>14</v>
      </c>
      <c r="J2749" t="s">
        <v>9425</v>
      </c>
      <c r="K2749" t="s">
        <v>9426</v>
      </c>
      <c r="L2749" s="124">
        <v>45742</v>
      </c>
    </row>
    <row r="2750" spans="1:12" x14ac:dyDescent="0.25">
      <c r="A2750">
        <v>2749</v>
      </c>
      <c r="B2750" t="s">
        <v>9988</v>
      </c>
      <c r="C2750" s="14" t="s">
        <v>3169</v>
      </c>
      <c r="D2750" t="s">
        <v>3170</v>
      </c>
      <c r="E2750">
        <v>3</v>
      </c>
      <c r="F2750">
        <f>SUMIFS('DAILY RECORDS'!$E$2:$E$19978,'DAILY RECORDS'!$B$2:$B$19978,C2750,'DAILY RECORDS'!$G$2:$G$19978,"INWARD")</f>
        <v>0</v>
      </c>
      <c r="G2750">
        <f>SUMIFS('DAILY RECORDS'!$E$2:$E$19978,'DAILY RECORDS'!$B$2:$B$19978,C2750,'DAILY RECORDS'!$G$2:$G$19978,"OUTWARD")</f>
        <v>2</v>
      </c>
      <c r="H2750">
        <f t="shared" si="42"/>
        <v>1</v>
      </c>
      <c r="I2750" t="s">
        <v>14</v>
      </c>
      <c r="J2750" t="s">
        <v>9425</v>
      </c>
      <c r="K2750" t="s">
        <v>9426</v>
      </c>
      <c r="L2750" s="124">
        <v>45742</v>
      </c>
    </row>
    <row r="2751" spans="1:12" x14ac:dyDescent="0.25">
      <c r="A2751">
        <v>2750</v>
      </c>
      <c r="B2751" t="s">
        <v>9988</v>
      </c>
      <c r="C2751" s="14" t="s">
        <v>3171</v>
      </c>
      <c r="D2751" t="s">
        <v>3172</v>
      </c>
      <c r="E2751">
        <v>1</v>
      </c>
      <c r="F2751">
        <f>SUMIFS('DAILY RECORDS'!$E$2:$E$19978,'DAILY RECORDS'!$B$2:$B$19978,C2751,'DAILY RECORDS'!$G$2:$G$19978,"INWARD")</f>
        <v>0</v>
      </c>
      <c r="G2751">
        <f>SUMIFS('DAILY RECORDS'!$E$2:$E$19978,'DAILY RECORDS'!$B$2:$B$19978,C2751,'DAILY RECORDS'!$G$2:$G$19978,"OUTWARD")</f>
        <v>0</v>
      </c>
      <c r="H2751">
        <f t="shared" si="42"/>
        <v>1</v>
      </c>
      <c r="I2751" t="s">
        <v>14</v>
      </c>
      <c r="J2751" t="s">
        <v>9425</v>
      </c>
      <c r="K2751" t="s">
        <v>9426</v>
      </c>
      <c r="L2751" s="124">
        <v>45742</v>
      </c>
    </row>
    <row r="2752" spans="1:12" x14ac:dyDescent="0.25">
      <c r="A2752">
        <v>2751</v>
      </c>
      <c r="B2752" t="s">
        <v>9988</v>
      </c>
      <c r="C2752" s="14" t="s">
        <v>3151</v>
      </c>
      <c r="D2752" t="s">
        <v>3152</v>
      </c>
      <c r="E2752">
        <v>2</v>
      </c>
      <c r="F2752">
        <f>SUMIFS('DAILY RECORDS'!$E$2:$E$19978,'DAILY RECORDS'!$B$2:$B$19978,C2752,'DAILY RECORDS'!$G$2:$G$19978,"INWARD")</f>
        <v>0</v>
      </c>
      <c r="G2752">
        <f>SUMIFS('DAILY RECORDS'!$E$2:$E$19978,'DAILY RECORDS'!$B$2:$B$19978,C2752,'DAILY RECORDS'!$G$2:$G$19978,"OUTWARD")</f>
        <v>0</v>
      </c>
      <c r="H2752">
        <f t="shared" si="42"/>
        <v>2</v>
      </c>
      <c r="I2752" t="s">
        <v>14</v>
      </c>
      <c r="J2752" t="s">
        <v>9425</v>
      </c>
      <c r="K2752" t="s">
        <v>9426</v>
      </c>
      <c r="L2752" s="124">
        <v>45742</v>
      </c>
    </row>
    <row r="2753" spans="1:12" x14ac:dyDescent="0.25">
      <c r="A2753">
        <v>2752</v>
      </c>
      <c r="B2753" t="s">
        <v>9988</v>
      </c>
      <c r="C2753" s="14" t="s">
        <v>3150</v>
      </c>
      <c r="D2753" t="s">
        <v>10299</v>
      </c>
      <c r="E2753">
        <v>1</v>
      </c>
      <c r="F2753">
        <f>SUMIFS('DAILY RECORDS'!$E$2:$E$19978,'DAILY RECORDS'!$B$2:$B$19978,C2753,'DAILY RECORDS'!$G$2:$G$19978,"INWARD")</f>
        <v>2</v>
      </c>
      <c r="G2753">
        <f>SUMIFS('DAILY RECORDS'!$E$2:$E$19978,'DAILY RECORDS'!$B$2:$B$19978,C2753,'DAILY RECORDS'!$G$2:$G$19978,"OUTWARD")</f>
        <v>1</v>
      </c>
      <c r="H2753">
        <f t="shared" si="42"/>
        <v>2</v>
      </c>
      <c r="I2753" t="s">
        <v>14</v>
      </c>
      <c r="J2753" t="s">
        <v>9425</v>
      </c>
      <c r="K2753" t="s">
        <v>9426</v>
      </c>
      <c r="L2753" s="124">
        <v>45742</v>
      </c>
    </row>
    <row r="2754" spans="1:12" x14ac:dyDescent="0.25">
      <c r="A2754">
        <v>2753</v>
      </c>
      <c r="B2754" t="s">
        <v>9988</v>
      </c>
      <c r="C2754" s="14" t="s">
        <v>10297</v>
      </c>
      <c r="D2754" t="s">
        <v>10298</v>
      </c>
      <c r="E2754">
        <v>1</v>
      </c>
      <c r="F2754">
        <f>SUMIFS('DAILY RECORDS'!$E$2:$E$19978,'DAILY RECORDS'!$B$2:$B$19978,C2754,'DAILY RECORDS'!$G$2:$G$19978,"INWARD")</f>
        <v>0</v>
      </c>
      <c r="G2754">
        <f>SUMIFS('DAILY RECORDS'!$E$2:$E$19978,'DAILY RECORDS'!$B$2:$B$19978,C2754,'DAILY RECORDS'!$G$2:$G$19978,"OUTWARD")</f>
        <v>1</v>
      </c>
      <c r="H2754">
        <f t="shared" si="42"/>
        <v>0</v>
      </c>
      <c r="I2754" t="s">
        <v>14</v>
      </c>
      <c r="J2754" t="s">
        <v>9425</v>
      </c>
      <c r="K2754" t="s">
        <v>9426</v>
      </c>
      <c r="L2754" s="124"/>
    </row>
    <row r="2755" spans="1:12" x14ac:dyDescent="0.25">
      <c r="A2755">
        <v>2754</v>
      </c>
      <c r="B2755" t="s">
        <v>9988</v>
      </c>
      <c r="C2755" s="14" t="s">
        <v>3175</v>
      </c>
      <c r="D2755" t="s">
        <v>3176</v>
      </c>
      <c r="E2755">
        <v>2</v>
      </c>
      <c r="F2755">
        <f>SUMIFS('DAILY RECORDS'!$E$2:$E$19978,'DAILY RECORDS'!$B$2:$B$19978,C2755,'DAILY RECORDS'!$G$2:$G$19978,"INWARD")</f>
        <v>0</v>
      </c>
      <c r="G2755">
        <f>SUMIFS('DAILY RECORDS'!$E$2:$E$19978,'DAILY RECORDS'!$B$2:$B$19978,C2755,'DAILY RECORDS'!$G$2:$G$19978,"OUTWARD")</f>
        <v>2</v>
      </c>
      <c r="H2755">
        <f t="shared" ref="H2755:H2818" si="43">(E2755+F2755)-G2755</f>
        <v>0</v>
      </c>
      <c r="I2755" t="s">
        <v>14</v>
      </c>
      <c r="J2755" t="s">
        <v>9425</v>
      </c>
      <c r="K2755" t="s">
        <v>9426</v>
      </c>
      <c r="L2755" s="124">
        <v>45742</v>
      </c>
    </row>
    <row r="2756" spans="1:12" x14ac:dyDescent="0.25">
      <c r="A2756">
        <v>2755</v>
      </c>
      <c r="B2756" t="s">
        <v>9988</v>
      </c>
      <c r="C2756" s="14" t="s">
        <v>3145</v>
      </c>
      <c r="D2756" t="s">
        <v>9423</v>
      </c>
      <c r="E2756">
        <v>1</v>
      </c>
      <c r="F2756">
        <f>SUMIFS('DAILY RECORDS'!$E$2:$E$19978,'DAILY RECORDS'!$B$2:$B$19978,C2756,'DAILY RECORDS'!$G$2:$G$19978,"INWARD")</f>
        <v>0</v>
      </c>
      <c r="G2756">
        <f>SUMIFS('DAILY RECORDS'!$E$2:$E$19978,'DAILY RECORDS'!$B$2:$B$19978,C2756,'DAILY RECORDS'!$G$2:$G$19978,"OUTWARD")</f>
        <v>0</v>
      </c>
      <c r="H2756">
        <f t="shared" si="43"/>
        <v>1</v>
      </c>
      <c r="I2756" t="s">
        <v>14</v>
      </c>
      <c r="J2756" t="s">
        <v>9425</v>
      </c>
      <c r="K2756" t="s">
        <v>9426</v>
      </c>
      <c r="L2756" s="124">
        <v>45742</v>
      </c>
    </row>
    <row r="2757" spans="1:12" x14ac:dyDescent="0.25">
      <c r="A2757">
        <v>2756</v>
      </c>
      <c r="B2757" t="s">
        <v>9988</v>
      </c>
      <c r="C2757" s="14" t="s">
        <v>3146</v>
      </c>
      <c r="D2757" t="s">
        <v>3147</v>
      </c>
      <c r="E2757">
        <v>3</v>
      </c>
      <c r="F2757">
        <f>SUMIFS('DAILY RECORDS'!$E$2:$E$19978,'DAILY RECORDS'!$B$2:$B$19978,C2757,'DAILY RECORDS'!$G$2:$G$19978,"INWARD")</f>
        <v>10</v>
      </c>
      <c r="G2757">
        <f>SUMIFS('DAILY RECORDS'!$E$2:$E$19978,'DAILY RECORDS'!$B$2:$B$19978,C2757,'DAILY RECORDS'!$G$2:$G$19978,"OUTWARD")</f>
        <v>5</v>
      </c>
      <c r="H2757">
        <f t="shared" si="43"/>
        <v>8</v>
      </c>
      <c r="I2757" t="s">
        <v>14</v>
      </c>
      <c r="J2757" t="s">
        <v>9425</v>
      </c>
      <c r="K2757" t="s">
        <v>9426</v>
      </c>
      <c r="L2757" s="124">
        <v>45742</v>
      </c>
    </row>
    <row r="2758" spans="1:12" x14ac:dyDescent="0.25">
      <c r="A2758">
        <v>2757</v>
      </c>
      <c r="B2758" t="s">
        <v>9996</v>
      </c>
      <c r="C2758" s="14" t="s">
        <v>9424</v>
      </c>
      <c r="D2758" t="s">
        <v>9427</v>
      </c>
      <c r="E2758">
        <v>8</v>
      </c>
      <c r="F2758">
        <f>SUMIFS('DAILY RECORDS'!$E$2:$E$19978,'DAILY RECORDS'!$B$2:$B$19978,C2758,'DAILY RECORDS'!$G$2:$G$19978,"INWARD")</f>
        <v>0</v>
      </c>
      <c r="G2758">
        <f>SUMIFS('DAILY RECORDS'!$E$2:$E$19978,'DAILY RECORDS'!$B$2:$B$19978,C2758,'DAILY RECORDS'!$G$2:$G$19978,"OUTWARD")</f>
        <v>3</v>
      </c>
      <c r="H2758">
        <f t="shared" si="43"/>
        <v>5</v>
      </c>
      <c r="I2758" t="s">
        <v>14</v>
      </c>
      <c r="J2758" t="s">
        <v>9425</v>
      </c>
      <c r="K2758" t="s">
        <v>9426</v>
      </c>
      <c r="L2758" s="124">
        <v>45780</v>
      </c>
    </row>
    <row r="2759" spans="1:12" x14ac:dyDescent="0.25">
      <c r="A2759">
        <v>2758</v>
      </c>
      <c r="B2759" t="s">
        <v>9996</v>
      </c>
      <c r="C2759" s="14" t="s">
        <v>9452</v>
      </c>
      <c r="D2759" t="s">
        <v>9453</v>
      </c>
      <c r="E2759">
        <v>44</v>
      </c>
      <c r="F2759">
        <f>SUMIFS('DAILY RECORDS'!$E$2:$E$19978,'DAILY RECORDS'!$B$2:$B$19978,C2759,'DAILY RECORDS'!$G$2:$G$19978,"INWARD")</f>
        <v>2</v>
      </c>
      <c r="G2759">
        <f>SUMIFS('DAILY RECORDS'!$E$2:$E$19978,'DAILY RECORDS'!$B$2:$B$19978,C2759,'DAILY RECORDS'!$G$2:$G$19978,"OUTWARD")</f>
        <v>12</v>
      </c>
      <c r="H2759">
        <f t="shared" si="43"/>
        <v>34</v>
      </c>
      <c r="I2759" t="s">
        <v>14</v>
      </c>
      <c r="J2759" t="s">
        <v>9425</v>
      </c>
      <c r="K2759" t="s">
        <v>9426</v>
      </c>
      <c r="L2759" s="124">
        <v>45780</v>
      </c>
    </row>
    <row r="2760" spans="1:12" x14ac:dyDescent="0.25">
      <c r="A2760">
        <v>2759</v>
      </c>
      <c r="B2760" t="s">
        <v>9996</v>
      </c>
      <c r="C2760" s="14" t="s">
        <v>9464</v>
      </c>
      <c r="D2760" t="s">
        <v>9465</v>
      </c>
      <c r="E2760">
        <v>35</v>
      </c>
      <c r="F2760">
        <f>SUMIFS('DAILY RECORDS'!$E$2:$E$19978,'DAILY RECORDS'!$B$2:$B$19978,C2760,'DAILY RECORDS'!$G$2:$G$19978,"INWARD")</f>
        <v>0</v>
      </c>
      <c r="G2760">
        <f>SUMIFS('DAILY RECORDS'!$E$2:$E$19978,'DAILY RECORDS'!$B$2:$B$19978,C2760,'DAILY RECORDS'!$G$2:$G$19978,"OUTWARD")</f>
        <v>2</v>
      </c>
      <c r="H2760">
        <f t="shared" si="43"/>
        <v>33</v>
      </c>
      <c r="I2760" t="s">
        <v>14</v>
      </c>
      <c r="J2760" t="s">
        <v>9425</v>
      </c>
      <c r="K2760" t="s">
        <v>9426</v>
      </c>
      <c r="L2760" s="124">
        <v>45780</v>
      </c>
    </row>
    <row r="2761" spans="1:12" x14ac:dyDescent="0.25">
      <c r="A2761">
        <v>2760</v>
      </c>
      <c r="B2761" t="s">
        <v>9996</v>
      </c>
      <c r="C2761" s="14" t="s">
        <v>9438</v>
      </c>
      <c r="D2761" t="s">
        <v>9439</v>
      </c>
      <c r="E2761">
        <v>1</v>
      </c>
      <c r="F2761">
        <f>SUMIFS('DAILY RECORDS'!$E$2:$E$19978,'DAILY RECORDS'!$B$2:$B$19978,C2761,'DAILY RECORDS'!$G$2:$G$19978,"INWARD")</f>
        <v>5</v>
      </c>
      <c r="G2761">
        <f>SUMIFS('DAILY RECORDS'!$E$2:$E$19978,'DAILY RECORDS'!$B$2:$B$19978,C2761,'DAILY RECORDS'!$G$2:$G$19978,"OUTWARD")</f>
        <v>5</v>
      </c>
      <c r="H2761">
        <f t="shared" si="43"/>
        <v>1</v>
      </c>
      <c r="I2761" t="s">
        <v>14</v>
      </c>
      <c r="J2761" t="s">
        <v>9425</v>
      </c>
      <c r="K2761" t="s">
        <v>9426</v>
      </c>
      <c r="L2761" s="124">
        <v>45780</v>
      </c>
    </row>
    <row r="2762" spans="1:12" x14ac:dyDescent="0.25">
      <c r="A2762">
        <v>2761</v>
      </c>
      <c r="B2762" t="s">
        <v>9996</v>
      </c>
      <c r="C2762" s="14" t="s">
        <v>9430</v>
      </c>
      <c r="D2762" t="s">
        <v>9431</v>
      </c>
      <c r="E2762">
        <v>5</v>
      </c>
      <c r="F2762">
        <f>SUMIFS('DAILY RECORDS'!$E$2:$E$19978,'DAILY RECORDS'!$B$2:$B$19978,C2762,'DAILY RECORDS'!$G$2:$G$19978,"INWARD")</f>
        <v>0</v>
      </c>
      <c r="G2762">
        <f>SUMIFS('DAILY RECORDS'!$E$2:$E$19978,'DAILY RECORDS'!$B$2:$B$19978,C2762,'DAILY RECORDS'!$G$2:$G$19978,"OUTWARD")</f>
        <v>0</v>
      </c>
      <c r="H2762">
        <f t="shared" si="43"/>
        <v>5</v>
      </c>
      <c r="I2762" t="s">
        <v>14</v>
      </c>
      <c r="J2762" t="s">
        <v>9425</v>
      </c>
      <c r="K2762" t="s">
        <v>9426</v>
      </c>
      <c r="L2762" s="124">
        <v>45780</v>
      </c>
    </row>
    <row r="2763" spans="1:12" x14ac:dyDescent="0.25">
      <c r="A2763">
        <v>2762</v>
      </c>
      <c r="B2763" t="s">
        <v>9996</v>
      </c>
      <c r="C2763" s="14" t="s">
        <v>9450</v>
      </c>
      <c r="D2763" t="s">
        <v>9451</v>
      </c>
      <c r="E2763">
        <v>2</v>
      </c>
      <c r="F2763">
        <f>SUMIFS('DAILY RECORDS'!$E$2:$E$19978,'DAILY RECORDS'!$B$2:$B$19978,C2763,'DAILY RECORDS'!$G$2:$G$19978,"INWARD")</f>
        <v>0</v>
      </c>
      <c r="G2763">
        <f>SUMIFS('DAILY RECORDS'!$E$2:$E$19978,'DAILY RECORDS'!$B$2:$B$19978,C2763,'DAILY RECORDS'!$G$2:$G$19978,"OUTWARD")</f>
        <v>2</v>
      </c>
      <c r="H2763">
        <f t="shared" si="43"/>
        <v>0</v>
      </c>
      <c r="I2763" t="s">
        <v>14</v>
      </c>
      <c r="J2763" t="s">
        <v>9425</v>
      </c>
      <c r="K2763" t="s">
        <v>9426</v>
      </c>
      <c r="L2763" s="124">
        <v>45780</v>
      </c>
    </row>
    <row r="2764" spans="1:12" x14ac:dyDescent="0.25">
      <c r="A2764">
        <v>2763</v>
      </c>
      <c r="B2764" t="s">
        <v>9996</v>
      </c>
      <c r="C2764" s="14" t="s">
        <v>9458</v>
      </c>
      <c r="D2764" t="s">
        <v>9459</v>
      </c>
      <c r="E2764">
        <v>2</v>
      </c>
      <c r="F2764">
        <f>SUMIFS('DAILY RECORDS'!$E$2:$E$19978,'DAILY RECORDS'!$B$2:$B$19978,C2764,'DAILY RECORDS'!$G$2:$G$19978,"INWARD")</f>
        <v>0</v>
      </c>
      <c r="G2764">
        <f>SUMIFS('DAILY RECORDS'!$E$2:$E$19978,'DAILY RECORDS'!$B$2:$B$19978,C2764,'DAILY RECORDS'!$G$2:$G$19978,"OUTWARD")</f>
        <v>0</v>
      </c>
      <c r="H2764">
        <f t="shared" si="43"/>
        <v>2</v>
      </c>
      <c r="I2764" t="s">
        <v>14</v>
      </c>
      <c r="J2764" t="s">
        <v>9425</v>
      </c>
      <c r="K2764" t="s">
        <v>9426</v>
      </c>
      <c r="L2764" s="124">
        <v>45780</v>
      </c>
    </row>
    <row r="2765" spans="1:12" x14ac:dyDescent="0.25">
      <c r="A2765">
        <v>2764</v>
      </c>
      <c r="B2765" t="s">
        <v>9996</v>
      </c>
      <c r="C2765" s="14" t="s">
        <v>9428</v>
      </c>
      <c r="D2765" t="s">
        <v>9429</v>
      </c>
      <c r="E2765">
        <v>1</v>
      </c>
      <c r="F2765">
        <f>SUMIFS('DAILY RECORDS'!$E$2:$E$19978,'DAILY RECORDS'!$B$2:$B$19978,C2765,'DAILY RECORDS'!$G$2:$G$19978,"INWARD")</f>
        <v>0</v>
      </c>
      <c r="G2765">
        <f>SUMIFS('DAILY RECORDS'!$E$2:$E$19978,'DAILY RECORDS'!$B$2:$B$19978,C2765,'DAILY RECORDS'!$G$2:$G$19978,"OUTWARD")</f>
        <v>0</v>
      </c>
      <c r="H2765">
        <f t="shared" si="43"/>
        <v>1</v>
      </c>
      <c r="I2765" t="s">
        <v>14</v>
      </c>
      <c r="J2765" t="s">
        <v>9425</v>
      </c>
      <c r="K2765" t="s">
        <v>9426</v>
      </c>
      <c r="L2765" s="124">
        <v>45780</v>
      </c>
    </row>
    <row r="2766" spans="1:12" x14ac:dyDescent="0.25">
      <c r="A2766">
        <v>2765</v>
      </c>
      <c r="B2766" t="s">
        <v>9996</v>
      </c>
      <c r="C2766" s="14" t="s">
        <v>9468</v>
      </c>
      <c r="D2766" t="s">
        <v>9469</v>
      </c>
      <c r="E2766">
        <v>7</v>
      </c>
      <c r="F2766">
        <f>SUMIFS('DAILY RECORDS'!$E$2:$E$19978,'DAILY RECORDS'!$B$2:$B$19978,C2766,'DAILY RECORDS'!$G$2:$G$19978,"INWARD")</f>
        <v>0</v>
      </c>
      <c r="G2766">
        <f>SUMIFS('DAILY RECORDS'!$E$2:$E$19978,'DAILY RECORDS'!$B$2:$B$19978,C2766,'DAILY RECORDS'!$G$2:$G$19978,"OUTWARD")</f>
        <v>5</v>
      </c>
      <c r="H2766">
        <f t="shared" si="43"/>
        <v>2</v>
      </c>
      <c r="I2766" t="s">
        <v>14</v>
      </c>
      <c r="J2766" t="s">
        <v>9425</v>
      </c>
      <c r="K2766" t="s">
        <v>9426</v>
      </c>
      <c r="L2766" s="124">
        <v>45780</v>
      </c>
    </row>
    <row r="2767" spans="1:12" x14ac:dyDescent="0.25">
      <c r="A2767">
        <v>2766</v>
      </c>
      <c r="B2767" t="s">
        <v>9996</v>
      </c>
      <c r="C2767" s="14" t="s">
        <v>9454</v>
      </c>
      <c r="D2767" t="s">
        <v>9455</v>
      </c>
      <c r="E2767">
        <v>4</v>
      </c>
      <c r="F2767">
        <f>SUMIFS('DAILY RECORDS'!$E$2:$E$19978,'DAILY RECORDS'!$B$2:$B$19978,C2767,'DAILY RECORDS'!$G$2:$G$19978,"INWARD")</f>
        <v>0</v>
      </c>
      <c r="G2767">
        <f>SUMIFS('DAILY RECORDS'!$E$2:$E$19978,'DAILY RECORDS'!$B$2:$B$19978,C2767,'DAILY RECORDS'!$G$2:$G$19978,"OUTWARD")</f>
        <v>4</v>
      </c>
      <c r="H2767">
        <f t="shared" si="43"/>
        <v>0</v>
      </c>
      <c r="I2767" t="s">
        <v>14</v>
      </c>
      <c r="J2767" t="s">
        <v>9425</v>
      </c>
      <c r="K2767" t="s">
        <v>9426</v>
      </c>
      <c r="L2767" s="124">
        <v>45780</v>
      </c>
    </row>
    <row r="2768" spans="1:12" x14ac:dyDescent="0.25">
      <c r="A2768">
        <v>2767</v>
      </c>
      <c r="B2768" t="s">
        <v>9988</v>
      </c>
      <c r="C2768" s="14" t="s">
        <v>10255</v>
      </c>
      <c r="D2768" t="s">
        <v>10256</v>
      </c>
      <c r="E2768">
        <v>0</v>
      </c>
      <c r="F2768">
        <f>SUMIFS('DAILY RECORDS'!$E$2:$E$19978,'DAILY RECORDS'!$B$2:$B$19978,C2768,'DAILY RECORDS'!$G$2:$G$19978,"INWARD")</f>
        <v>2</v>
      </c>
      <c r="G2768">
        <f>SUMIFS('DAILY RECORDS'!$E$2:$E$19978,'DAILY RECORDS'!$B$2:$B$19978,C2768,'DAILY RECORDS'!$G$2:$G$19978,"OUTWARD")</f>
        <v>1</v>
      </c>
      <c r="H2768">
        <f t="shared" si="43"/>
        <v>1</v>
      </c>
      <c r="I2768" t="s">
        <v>14</v>
      </c>
      <c r="J2768" t="s">
        <v>10272</v>
      </c>
      <c r="K2768" t="s">
        <v>10272</v>
      </c>
      <c r="L2768" s="124"/>
    </row>
    <row r="2769" spans="1:12" x14ac:dyDescent="0.25">
      <c r="A2769">
        <v>2768</v>
      </c>
      <c r="B2769" t="s">
        <v>9988</v>
      </c>
      <c r="C2769" s="14" t="s">
        <v>10504</v>
      </c>
      <c r="D2769" t="s">
        <v>10505</v>
      </c>
      <c r="E2769">
        <v>132</v>
      </c>
      <c r="F2769">
        <f>SUMIFS('DAILY RECORDS'!$E$2:$E$19978,'DAILY RECORDS'!$B$2:$B$19978,C2769,'DAILY RECORDS'!$G$2:$G$19978,"INWARD")</f>
        <v>0</v>
      </c>
      <c r="G2769">
        <f>SUMIFS('DAILY RECORDS'!$E$2:$E$19978,'DAILY RECORDS'!$B$2:$B$19978,C2769,'DAILY RECORDS'!$G$2:$G$19978,"OUTWARD")</f>
        <v>24</v>
      </c>
      <c r="H2769">
        <f t="shared" si="43"/>
        <v>108</v>
      </c>
      <c r="I2769" t="s">
        <v>14</v>
      </c>
      <c r="L2769" s="124"/>
    </row>
    <row r="2770" spans="1:12" x14ac:dyDescent="0.25">
      <c r="A2770">
        <v>2769</v>
      </c>
      <c r="B2770" t="s">
        <v>9988</v>
      </c>
      <c r="C2770" s="14" t="s">
        <v>2786</v>
      </c>
      <c r="D2770" t="s">
        <v>2787</v>
      </c>
      <c r="E2770">
        <v>2</v>
      </c>
      <c r="F2770">
        <f>SUMIFS('DAILY RECORDS'!$E$2:$E$19978,'DAILY RECORDS'!$B$2:$B$19978,C2770,'DAILY RECORDS'!$G$2:$G$19978,"INWARD")</f>
        <v>45</v>
      </c>
      <c r="G2770">
        <f>SUMIFS('DAILY RECORDS'!$E$2:$E$19978,'DAILY RECORDS'!$B$2:$B$19978,C2770,'DAILY RECORDS'!$G$2:$G$19978,"OUTWARD")</f>
        <v>3</v>
      </c>
      <c r="H2770">
        <f t="shared" si="43"/>
        <v>44</v>
      </c>
      <c r="I2770" t="s">
        <v>14</v>
      </c>
      <c r="L2770" s="124">
        <v>45724</v>
      </c>
    </row>
    <row r="2771" spans="1:12" x14ac:dyDescent="0.25">
      <c r="A2771">
        <v>2770</v>
      </c>
      <c r="B2771" t="s">
        <v>9988</v>
      </c>
      <c r="C2771" s="14" t="s">
        <v>3796</v>
      </c>
      <c r="D2771" t="s">
        <v>3797</v>
      </c>
      <c r="E2771">
        <v>39</v>
      </c>
      <c r="F2771">
        <f>SUMIFS('DAILY RECORDS'!$E$2:$E$19978,'DAILY RECORDS'!$B$2:$B$19978,C2771,'DAILY RECORDS'!$G$2:$G$19978,"INWARD")</f>
        <v>0</v>
      </c>
      <c r="G2771">
        <f>SUMIFS('DAILY RECORDS'!$E$2:$E$19978,'DAILY RECORDS'!$B$2:$B$19978,C2771,'DAILY RECORDS'!$G$2:$G$19978,"OUTWARD")</f>
        <v>0</v>
      </c>
      <c r="H2771">
        <f t="shared" si="43"/>
        <v>39</v>
      </c>
      <c r="I2771" t="s">
        <v>14</v>
      </c>
      <c r="L2771" s="124">
        <v>45733</v>
      </c>
    </row>
    <row r="2772" spans="1:12" x14ac:dyDescent="0.25">
      <c r="A2772">
        <v>2771</v>
      </c>
      <c r="B2772" t="s">
        <v>9988</v>
      </c>
      <c r="C2772" s="14" t="s">
        <v>3794</v>
      </c>
      <c r="D2772" t="s">
        <v>3795</v>
      </c>
      <c r="E2772">
        <v>60</v>
      </c>
      <c r="F2772">
        <f>SUMIFS('DAILY RECORDS'!$E$2:$E$19978,'DAILY RECORDS'!$B$2:$B$19978,C2772,'DAILY RECORDS'!$G$2:$G$19978,"INWARD")</f>
        <v>0</v>
      </c>
      <c r="G2772">
        <f>SUMIFS('DAILY RECORDS'!$E$2:$E$19978,'DAILY RECORDS'!$B$2:$B$19978,C2772,'DAILY RECORDS'!$G$2:$G$19978,"OUTWARD")</f>
        <v>0</v>
      </c>
      <c r="H2772">
        <f t="shared" si="43"/>
        <v>60</v>
      </c>
      <c r="I2772" t="s">
        <v>14</v>
      </c>
      <c r="L2772" s="124">
        <v>45733</v>
      </c>
    </row>
    <row r="2773" spans="1:12" x14ac:dyDescent="0.25">
      <c r="A2773">
        <v>2772</v>
      </c>
      <c r="B2773" t="s">
        <v>9988</v>
      </c>
      <c r="C2773" s="14" t="s">
        <v>3824</v>
      </c>
      <c r="D2773" t="s">
        <v>3825</v>
      </c>
      <c r="E2773">
        <v>5</v>
      </c>
      <c r="F2773">
        <f>SUMIFS('DAILY RECORDS'!$E$2:$E$19978,'DAILY RECORDS'!$B$2:$B$19978,C2773,'DAILY RECORDS'!$G$2:$G$19978,"INWARD")</f>
        <v>0</v>
      </c>
      <c r="G2773">
        <f>SUMIFS('DAILY RECORDS'!$E$2:$E$19978,'DAILY RECORDS'!$B$2:$B$19978,C2773,'DAILY RECORDS'!$G$2:$G$19978,"OUTWARD")</f>
        <v>2</v>
      </c>
      <c r="H2773">
        <f t="shared" si="43"/>
        <v>3</v>
      </c>
      <c r="I2773" t="s">
        <v>14</v>
      </c>
      <c r="L2773" s="124">
        <v>45733</v>
      </c>
    </row>
    <row r="2774" spans="1:12" x14ac:dyDescent="0.25">
      <c r="A2774">
        <v>2773</v>
      </c>
      <c r="B2774" t="s">
        <v>9988</v>
      </c>
      <c r="C2774" s="14" t="s">
        <v>3830</v>
      </c>
      <c r="D2774" t="s">
        <v>3831</v>
      </c>
      <c r="E2774">
        <v>23</v>
      </c>
      <c r="F2774">
        <f>SUMIFS('DAILY RECORDS'!$E$2:$E$19978,'DAILY RECORDS'!$B$2:$B$19978,C2774,'DAILY RECORDS'!$G$2:$G$19978,"INWARD")</f>
        <v>0</v>
      </c>
      <c r="G2774">
        <f>SUMIFS('DAILY RECORDS'!$E$2:$E$19978,'DAILY RECORDS'!$B$2:$B$19978,C2774,'DAILY RECORDS'!$G$2:$G$19978,"OUTWARD")</f>
        <v>3</v>
      </c>
      <c r="H2774">
        <f t="shared" si="43"/>
        <v>20</v>
      </c>
      <c r="I2774" t="s">
        <v>14</v>
      </c>
      <c r="L2774" s="124">
        <v>45733</v>
      </c>
    </row>
    <row r="2775" spans="1:12" x14ac:dyDescent="0.25">
      <c r="A2775">
        <v>2774</v>
      </c>
      <c r="B2775" t="s">
        <v>9988</v>
      </c>
      <c r="C2775" s="14" t="s">
        <v>3816</v>
      </c>
      <c r="D2775" t="s">
        <v>3817</v>
      </c>
      <c r="E2775">
        <v>21</v>
      </c>
      <c r="F2775">
        <f>SUMIFS('DAILY RECORDS'!$E$2:$E$19978,'DAILY RECORDS'!$B$2:$B$19978,C2775,'DAILY RECORDS'!$G$2:$G$19978,"INWARD")</f>
        <v>0</v>
      </c>
      <c r="G2775">
        <f>SUMIFS('DAILY RECORDS'!$E$2:$E$19978,'DAILY RECORDS'!$B$2:$B$19978,C2775,'DAILY RECORDS'!$G$2:$G$19978,"OUTWARD")</f>
        <v>4</v>
      </c>
      <c r="H2775">
        <f t="shared" si="43"/>
        <v>17</v>
      </c>
      <c r="I2775" t="s">
        <v>14</v>
      </c>
      <c r="L2775" s="124">
        <v>45733</v>
      </c>
    </row>
    <row r="2776" spans="1:12" x14ac:dyDescent="0.25">
      <c r="A2776">
        <v>2775</v>
      </c>
      <c r="B2776" t="s">
        <v>9988</v>
      </c>
      <c r="C2776" s="14" t="s">
        <v>3810</v>
      </c>
      <c r="D2776" t="s">
        <v>3811</v>
      </c>
      <c r="E2776">
        <v>25</v>
      </c>
      <c r="F2776">
        <f>SUMIFS('DAILY RECORDS'!$E$2:$E$19978,'DAILY RECORDS'!$B$2:$B$19978,C2776,'DAILY RECORDS'!$G$2:$G$19978,"INWARD")</f>
        <v>0</v>
      </c>
      <c r="G2776">
        <f>SUMIFS('DAILY RECORDS'!$E$2:$E$19978,'DAILY RECORDS'!$B$2:$B$19978,C2776,'DAILY RECORDS'!$G$2:$G$19978,"OUTWARD")</f>
        <v>2</v>
      </c>
      <c r="H2776">
        <f t="shared" si="43"/>
        <v>23</v>
      </c>
      <c r="I2776" t="s">
        <v>14</v>
      </c>
      <c r="L2776" s="124">
        <v>45733</v>
      </c>
    </row>
    <row r="2777" spans="1:12" x14ac:dyDescent="0.25">
      <c r="A2777">
        <v>2776</v>
      </c>
      <c r="B2777" t="s">
        <v>9988</v>
      </c>
      <c r="C2777" s="14" t="s">
        <v>3788</v>
      </c>
      <c r="D2777" t="s">
        <v>3789</v>
      </c>
      <c r="E2777">
        <v>44</v>
      </c>
      <c r="F2777">
        <f>SUMIFS('DAILY RECORDS'!$E$2:$E$19978,'DAILY RECORDS'!$B$2:$B$19978,C2777,'DAILY RECORDS'!$G$2:$G$19978,"INWARD")</f>
        <v>0</v>
      </c>
      <c r="G2777">
        <f>SUMIFS('DAILY RECORDS'!$E$2:$E$19978,'DAILY RECORDS'!$B$2:$B$19978,C2777,'DAILY RECORDS'!$G$2:$G$19978,"OUTWARD")</f>
        <v>0</v>
      </c>
      <c r="H2777">
        <f t="shared" si="43"/>
        <v>44</v>
      </c>
      <c r="I2777" t="s">
        <v>14</v>
      </c>
      <c r="L2777" s="124">
        <v>45733</v>
      </c>
    </row>
    <row r="2778" spans="1:12" x14ac:dyDescent="0.25">
      <c r="A2778">
        <v>2777</v>
      </c>
      <c r="B2778" t="s">
        <v>9988</v>
      </c>
      <c r="C2778" s="14" t="s">
        <v>3834</v>
      </c>
      <c r="D2778" t="s">
        <v>3835</v>
      </c>
      <c r="E2778">
        <v>0</v>
      </c>
      <c r="F2778">
        <f>SUMIFS('DAILY RECORDS'!$E$2:$E$19978,'DAILY RECORDS'!$B$2:$B$19978,C2778,'DAILY RECORDS'!$G$2:$G$19978,"INWARD")</f>
        <v>0</v>
      </c>
      <c r="G2778">
        <f>SUMIFS('DAILY RECORDS'!$E$2:$E$19978,'DAILY RECORDS'!$B$2:$B$19978,C2778,'DAILY RECORDS'!$G$2:$G$19978,"OUTWARD")</f>
        <v>0</v>
      </c>
      <c r="H2778">
        <f t="shared" si="43"/>
        <v>0</v>
      </c>
      <c r="I2778" t="s">
        <v>14</v>
      </c>
      <c r="L2778" s="124">
        <v>45733</v>
      </c>
    </row>
    <row r="2779" spans="1:12" x14ac:dyDescent="0.25">
      <c r="A2779">
        <v>2778</v>
      </c>
      <c r="B2779" t="s">
        <v>9988</v>
      </c>
      <c r="C2779" s="14" t="s">
        <v>3792</v>
      </c>
      <c r="D2779" t="s">
        <v>3793</v>
      </c>
      <c r="E2779">
        <v>9</v>
      </c>
      <c r="F2779">
        <f>SUMIFS('DAILY RECORDS'!$E$2:$E$19978,'DAILY RECORDS'!$B$2:$B$19978,C2779,'DAILY RECORDS'!$G$2:$G$19978,"INWARD")</f>
        <v>0</v>
      </c>
      <c r="G2779">
        <f>SUMIFS('DAILY RECORDS'!$E$2:$E$19978,'DAILY RECORDS'!$B$2:$B$19978,C2779,'DAILY RECORDS'!$G$2:$G$19978,"OUTWARD")</f>
        <v>0</v>
      </c>
      <c r="H2779">
        <f t="shared" si="43"/>
        <v>9</v>
      </c>
      <c r="I2779" t="s">
        <v>14</v>
      </c>
      <c r="L2779" s="124">
        <v>45733</v>
      </c>
    </row>
    <row r="2780" spans="1:12" x14ac:dyDescent="0.25">
      <c r="A2780">
        <v>2779</v>
      </c>
      <c r="B2780" t="s">
        <v>9988</v>
      </c>
      <c r="C2780" s="14" t="s">
        <v>3820</v>
      </c>
      <c r="D2780" t="s">
        <v>3821</v>
      </c>
      <c r="E2780">
        <v>37</v>
      </c>
      <c r="F2780">
        <f>SUMIFS('DAILY RECORDS'!$E$2:$E$19978,'DAILY RECORDS'!$B$2:$B$19978,C2780,'DAILY RECORDS'!$G$2:$G$19978,"INWARD")</f>
        <v>0</v>
      </c>
      <c r="G2780">
        <f>SUMIFS('DAILY RECORDS'!$E$2:$E$19978,'DAILY RECORDS'!$B$2:$B$19978,C2780,'DAILY RECORDS'!$G$2:$G$19978,"OUTWARD")</f>
        <v>27</v>
      </c>
      <c r="H2780">
        <f t="shared" si="43"/>
        <v>10</v>
      </c>
      <c r="I2780" t="s">
        <v>14</v>
      </c>
      <c r="L2780" s="124">
        <v>45733</v>
      </c>
    </row>
    <row r="2781" spans="1:12" x14ac:dyDescent="0.25">
      <c r="A2781">
        <v>2780</v>
      </c>
      <c r="B2781" t="s">
        <v>9988</v>
      </c>
      <c r="C2781" s="14" t="s">
        <v>3802</v>
      </c>
      <c r="D2781" t="s">
        <v>3803</v>
      </c>
      <c r="E2781">
        <v>15</v>
      </c>
      <c r="F2781">
        <f>SUMIFS('DAILY RECORDS'!$E$2:$E$19978,'DAILY RECORDS'!$B$2:$B$19978,C2781,'DAILY RECORDS'!$G$2:$G$19978,"INWARD")</f>
        <v>0</v>
      </c>
      <c r="G2781">
        <f>SUMIFS('DAILY RECORDS'!$E$2:$E$19978,'DAILY RECORDS'!$B$2:$B$19978,C2781,'DAILY RECORDS'!$G$2:$G$19978,"OUTWARD")</f>
        <v>3</v>
      </c>
      <c r="H2781">
        <f t="shared" si="43"/>
        <v>12</v>
      </c>
      <c r="I2781" t="s">
        <v>14</v>
      </c>
      <c r="L2781" s="124">
        <v>45733</v>
      </c>
    </row>
    <row r="2782" spans="1:12" x14ac:dyDescent="0.25">
      <c r="A2782">
        <v>2781</v>
      </c>
      <c r="B2782" t="s">
        <v>9988</v>
      </c>
      <c r="C2782" s="14" t="s">
        <v>3798</v>
      </c>
      <c r="D2782" t="s">
        <v>3799</v>
      </c>
      <c r="E2782">
        <v>126</v>
      </c>
      <c r="F2782">
        <f>SUMIFS('DAILY RECORDS'!$E$2:$E$19978,'DAILY RECORDS'!$B$2:$B$19978,C2782,'DAILY RECORDS'!$G$2:$G$19978,"INWARD")</f>
        <v>0</v>
      </c>
      <c r="G2782">
        <f>SUMIFS('DAILY RECORDS'!$E$2:$E$19978,'DAILY RECORDS'!$B$2:$B$19978,C2782,'DAILY RECORDS'!$G$2:$G$19978,"OUTWARD")</f>
        <v>14</v>
      </c>
      <c r="H2782">
        <f t="shared" si="43"/>
        <v>112</v>
      </c>
      <c r="I2782" t="s">
        <v>14</v>
      </c>
      <c r="L2782" s="124">
        <v>45733</v>
      </c>
    </row>
    <row r="2783" spans="1:12" x14ac:dyDescent="0.25">
      <c r="A2783">
        <v>2782</v>
      </c>
      <c r="B2783" t="s">
        <v>9988</v>
      </c>
      <c r="C2783" s="14" t="s">
        <v>3806</v>
      </c>
      <c r="D2783" t="s">
        <v>3807</v>
      </c>
      <c r="E2783">
        <v>146</v>
      </c>
      <c r="F2783">
        <f>SUMIFS('DAILY RECORDS'!$E$2:$E$19978,'DAILY RECORDS'!$B$2:$B$19978,C2783,'DAILY RECORDS'!$G$2:$G$19978,"INWARD")</f>
        <v>0</v>
      </c>
      <c r="G2783">
        <f>SUMIFS('DAILY RECORDS'!$E$2:$E$19978,'DAILY RECORDS'!$B$2:$B$19978,C2783,'DAILY RECORDS'!$G$2:$G$19978,"OUTWARD")</f>
        <v>24</v>
      </c>
      <c r="H2783">
        <f t="shared" si="43"/>
        <v>122</v>
      </c>
      <c r="I2783" t="s">
        <v>14</v>
      </c>
      <c r="L2783" s="124">
        <v>45733</v>
      </c>
    </row>
    <row r="2784" spans="1:12" x14ac:dyDescent="0.25">
      <c r="A2784">
        <v>2783</v>
      </c>
      <c r="B2784" t="s">
        <v>9988</v>
      </c>
      <c r="C2784" s="14" t="s">
        <v>2690</v>
      </c>
      <c r="D2784" t="s">
        <v>2691</v>
      </c>
      <c r="E2784">
        <v>5</v>
      </c>
      <c r="F2784">
        <f>SUMIFS('DAILY RECORDS'!$E$2:$E$19978,'DAILY RECORDS'!$B$2:$B$19978,C2784,'DAILY RECORDS'!$G$2:$G$19978,"INWARD")</f>
        <v>0</v>
      </c>
      <c r="G2784">
        <f>SUMIFS('DAILY RECORDS'!$E$2:$E$19978,'DAILY RECORDS'!$B$2:$B$19978,C2784,'DAILY RECORDS'!$G$2:$G$19978,"OUTWARD")</f>
        <v>0</v>
      </c>
      <c r="H2784">
        <f t="shared" si="43"/>
        <v>5</v>
      </c>
      <c r="I2784" t="s">
        <v>14</v>
      </c>
      <c r="L2784" s="124">
        <v>45733</v>
      </c>
    </row>
    <row r="2785" spans="1:12" x14ac:dyDescent="0.25">
      <c r="A2785">
        <v>2784</v>
      </c>
      <c r="B2785" t="s">
        <v>9988</v>
      </c>
      <c r="C2785" s="14" t="s">
        <v>3822</v>
      </c>
      <c r="D2785" t="s">
        <v>3823</v>
      </c>
      <c r="E2785">
        <v>0</v>
      </c>
      <c r="F2785">
        <f>SUMIFS('DAILY RECORDS'!$E$2:$E$19978,'DAILY RECORDS'!$B$2:$B$19978,C2785,'DAILY RECORDS'!$G$2:$G$19978,"INWARD")</f>
        <v>0</v>
      </c>
      <c r="G2785">
        <f>SUMIFS('DAILY RECORDS'!$E$2:$E$19978,'DAILY RECORDS'!$B$2:$B$19978,C2785,'DAILY RECORDS'!$G$2:$G$19978,"OUTWARD")</f>
        <v>0</v>
      </c>
      <c r="H2785">
        <f t="shared" si="43"/>
        <v>0</v>
      </c>
      <c r="I2785" t="s">
        <v>14</v>
      </c>
      <c r="L2785" s="124">
        <v>45733</v>
      </c>
    </row>
    <row r="2786" spans="1:12" x14ac:dyDescent="0.25">
      <c r="A2786">
        <v>2785</v>
      </c>
      <c r="B2786" t="s">
        <v>9988</v>
      </c>
      <c r="C2786" s="14" t="s">
        <v>3804</v>
      </c>
      <c r="D2786" t="s">
        <v>3805</v>
      </c>
      <c r="E2786">
        <v>21</v>
      </c>
      <c r="F2786">
        <f>SUMIFS('DAILY RECORDS'!$E$2:$E$19978,'DAILY RECORDS'!$B$2:$B$19978,C2786,'DAILY RECORDS'!$G$2:$G$19978,"INWARD")</f>
        <v>0</v>
      </c>
      <c r="G2786">
        <f>SUMIFS('DAILY RECORDS'!$E$2:$E$19978,'DAILY RECORDS'!$B$2:$B$19978,C2786,'DAILY RECORDS'!$G$2:$G$19978,"OUTWARD")</f>
        <v>3</v>
      </c>
      <c r="H2786">
        <f t="shared" si="43"/>
        <v>18</v>
      </c>
      <c r="I2786" t="s">
        <v>14</v>
      </c>
      <c r="L2786" s="124">
        <v>45733</v>
      </c>
    </row>
    <row r="2787" spans="1:12" x14ac:dyDescent="0.25">
      <c r="A2787">
        <v>2786</v>
      </c>
      <c r="B2787" t="s">
        <v>9988</v>
      </c>
      <c r="C2787" s="14" t="s">
        <v>3800</v>
      </c>
      <c r="D2787" t="s">
        <v>3801</v>
      </c>
      <c r="E2787">
        <v>41</v>
      </c>
      <c r="F2787">
        <f>SUMIFS('DAILY RECORDS'!$E$2:$E$19978,'DAILY RECORDS'!$B$2:$B$19978,C2787,'DAILY RECORDS'!$G$2:$G$19978,"INWARD")</f>
        <v>0</v>
      </c>
      <c r="G2787">
        <f>SUMIFS('DAILY RECORDS'!$E$2:$E$19978,'DAILY RECORDS'!$B$2:$B$19978,C2787,'DAILY RECORDS'!$G$2:$G$19978,"OUTWARD")</f>
        <v>15</v>
      </c>
      <c r="H2787">
        <f t="shared" si="43"/>
        <v>26</v>
      </c>
      <c r="I2787" t="s">
        <v>14</v>
      </c>
      <c r="L2787" s="124">
        <v>45733</v>
      </c>
    </row>
    <row r="2788" spans="1:12" x14ac:dyDescent="0.25">
      <c r="A2788">
        <v>2787</v>
      </c>
      <c r="B2788" t="s">
        <v>9988</v>
      </c>
      <c r="C2788" s="14" t="s">
        <v>3808</v>
      </c>
      <c r="D2788" t="s">
        <v>3809</v>
      </c>
      <c r="E2788">
        <v>122</v>
      </c>
      <c r="F2788">
        <f>SUMIFS('DAILY RECORDS'!$E$2:$E$19978,'DAILY RECORDS'!$B$2:$B$19978,C2788,'DAILY RECORDS'!$G$2:$G$19978,"INWARD")</f>
        <v>0</v>
      </c>
      <c r="G2788">
        <f>SUMIFS('DAILY RECORDS'!$E$2:$E$19978,'DAILY RECORDS'!$B$2:$B$19978,C2788,'DAILY RECORDS'!$G$2:$G$19978,"OUTWARD")</f>
        <v>6</v>
      </c>
      <c r="H2788">
        <f t="shared" si="43"/>
        <v>116</v>
      </c>
      <c r="I2788" t="s">
        <v>14</v>
      </c>
      <c r="L2788" s="124">
        <v>45733</v>
      </c>
    </row>
    <row r="2789" spans="1:12" x14ac:dyDescent="0.25">
      <c r="A2789">
        <v>2788</v>
      </c>
      <c r="B2789" t="s">
        <v>9988</v>
      </c>
      <c r="C2789" s="14" t="s">
        <v>3790</v>
      </c>
      <c r="D2789" t="s">
        <v>3791</v>
      </c>
      <c r="E2789">
        <v>15</v>
      </c>
      <c r="F2789">
        <f>SUMIFS('DAILY RECORDS'!$E$2:$E$19978,'DAILY RECORDS'!$B$2:$B$19978,C2789,'DAILY RECORDS'!$G$2:$G$19978,"INWARD")</f>
        <v>0</v>
      </c>
      <c r="G2789">
        <f>SUMIFS('DAILY RECORDS'!$E$2:$E$19978,'DAILY RECORDS'!$B$2:$B$19978,C2789,'DAILY RECORDS'!$G$2:$G$19978,"OUTWARD")</f>
        <v>0</v>
      </c>
      <c r="H2789">
        <f t="shared" si="43"/>
        <v>15</v>
      </c>
      <c r="I2789" t="s">
        <v>14</v>
      </c>
      <c r="L2789" s="124">
        <v>45733</v>
      </c>
    </row>
    <row r="2790" spans="1:12" x14ac:dyDescent="0.25">
      <c r="A2790">
        <v>2789</v>
      </c>
      <c r="B2790" t="s">
        <v>9988</v>
      </c>
      <c r="C2790" s="14" t="s">
        <v>3828</v>
      </c>
      <c r="D2790" t="s">
        <v>3829</v>
      </c>
      <c r="E2790">
        <v>11</v>
      </c>
      <c r="F2790">
        <f>SUMIFS('DAILY RECORDS'!$E$2:$E$19978,'DAILY RECORDS'!$B$2:$B$19978,C2790,'DAILY RECORDS'!$G$2:$G$19978,"INWARD")</f>
        <v>0</v>
      </c>
      <c r="G2790">
        <f>SUMIFS('DAILY RECORDS'!$E$2:$E$19978,'DAILY RECORDS'!$B$2:$B$19978,C2790,'DAILY RECORDS'!$G$2:$G$19978,"OUTWARD")</f>
        <v>4</v>
      </c>
      <c r="H2790">
        <f t="shared" si="43"/>
        <v>7</v>
      </c>
      <c r="I2790" t="s">
        <v>14</v>
      </c>
      <c r="L2790" s="124">
        <v>45733</v>
      </c>
    </row>
    <row r="2791" spans="1:12" x14ac:dyDescent="0.25">
      <c r="A2791">
        <v>2790</v>
      </c>
      <c r="B2791" t="s">
        <v>9988</v>
      </c>
      <c r="C2791" s="14" t="s">
        <v>4675</v>
      </c>
      <c r="D2791" t="s">
        <v>4676</v>
      </c>
      <c r="E2791">
        <v>7</v>
      </c>
      <c r="F2791">
        <f>SUMIFS('DAILY RECORDS'!$E$2:$E$19978,'DAILY RECORDS'!$B$2:$B$19978,C2791,'DAILY RECORDS'!$G$2:$G$19978,"INWARD")</f>
        <v>251</v>
      </c>
      <c r="G2791">
        <f>SUMIFS('DAILY RECORDS'!$E$2:$E$19978,'DAILY RECORDS'!$B$2:$B$19978,C2791,'DAILY RECORDS'!$G$2:$G$19978,"OUTWARD")</f>
        <v>223</v>
      </c>
      <c r="H2791">
        <f t="shared" si="43"/>
        <v>35</v>
      </c>
      <c r="I2791" t="s">
        <v>25</v>
      </c>
      <c r="L2791" s="124">
        <v>45733</v>
      </c>
    </row>
    <row r="2792" spans="1:12" x14ac:dyDescent="0.25">
      <c r="A2792">
        <v>2791</v>
      </c>
      <c r="B2792" t="s">
        <v>9988</v>
      </c>
      <c r="C2792" s="14" t="s">
        <v>3228</v>
      </c>
      <c r="D2792" t="s">
        <v>3229</v>
      </c>
      <c r="E2792">
        <v>141</v>
      </c>
      <c r="F2792">
        <f>SUMIFS('DAILY RECORDS'!$E$2:$E$19978,'DAILY RECORDS'!$B$2:$B$19978,C2792,'DAILY RECORDS'!$G$2:$G$19978,"INWARD")</f>
        <v>610</v>
      </c>
      <c r="G2792">
        <f>SUMIFS('DAILY RECORDS'!$E$2:$E$19978,'DAILY RECORDS'!$B$2:$B$19978,C2792,'DAILY RECORDS'!$G$2:$G$19978,"OUTWARD")</f>
        <v>291</v>
      </c>
      <c r="H2792">
        <f t="shared" si="43"/>
        <v>460</v>
      </c>
      <c r="I2792" t="s">
        <v>14</v>
      </c>
      <c r="L2792" s="124">
        <v>45733</v>
      </c>
    </row>
    <row r="2793" spans="1:12" x14ac:dyDescent="0.25">
      <c r="A2793">
        <v>2792</v>
      </c>
      <c r="B2793" t="s">
        <v>9988</v>
      </c>
      <c r="C2793" s="14" t="s">
        <v>4679</v>
      </c>
      <c r="D2793" t="s">
        <v>4680</v>
      </c>
      <c r="E2793">
        <v>44</v>
      </c>
      <c r="F2793">
        <f>SUMIFS('DAILY RECORDS'!$E$2:$E$19978,'DAILY RECORDS'!$B$2:$B$19978,C2793,'DAILY RECORDS'!$G$2:$G$19978,"INWARD")</f>
        <v>40</v>
      </c>
      <c r="G2793">
        <f>SUMIFS('DAILY RECORDS'!$E$2:$E$19978,'DAILY RECORDS'!$B$2:$B$19978,C2793,'DAILY RECORDS'!$G$2:$G$19978,"OUTWARD")</f>
        <v>44</v>
      </c>
      <c r="H2793">
        <f t="shared" si="43"/>
        <v>40</v>
      </c>
      <c r="I2793" t="s">
        <v>25</v>
      </c>
      <c r="L2793" s="124">
        <v>45733</v>
      </c>
    </row>
    <row r="2794" spans="1:12" x14ac:dyDescent="0.25">
      <c r="A2794">
        <v>2793</v>
      </c>
      <c r="B2794" t="s">
        <v>9988</v>
      </c>
      <c r="C2794" s="14" t="s">
        <v>3237</v>
      </c>
      <c r="D2794" t="s">
        <v>3238</v>
      </c>
      <c r="E2794">
        <v>14</v>
      </c>
      <c r="F2794">
        <f>SUMIFS('DAILY RECORDS'!$E$2:$E$19978,'DAILY RECORDS'!$B$2:$B$19978,C2794,'DAILY RECORDS'!$G$2:$G$19978,"INWARD")</f>
        <v>20</v>
      </c>
      <c r="G2794">
        <f>SUMIFS('DAILY RECORDS'!$E$2:$E$19978,'DAILY RECORDS'!$B$2:$B$19978,C2794,'DAILY RECORDS'!$G$2:$G$19978,"OUTWARD")</f>
        <v>0</v>
      </c>
      <c r="H2794">
        <f t="shared" si="43"/>
        <v>34</v>
      </c>
      <c r="I2794" t="s">
        <v>14</v>
      </c>
      <c r="L2794" s="124">
        <v>45733</v>
      </c>
    </row>
    <row r="2795" spans="1:12" x14ac:dyDescent="0.25">
      <c r="A2795">
        <v>2794</v>
      </c>
      <c r="B2795" t="s">
        <v>9988</v>
      </c>
      <c r="C2795" s="14" t="s">
        <v>3235</v>
      </c>
      <c r="D2795" t="s">
        <v>3236</v>
      </c>
      <c r="E2795">
        <v>23</v>
      </c>
      <c r="F2795">
        <f>SUMIFS('DAILY RECORDS'!$E$2:$E$19978,'DAILY RECORDS'!$B$2:$B$19978,C2795,'DAILY RECORDS'!$G$2:$G$19978,"INWARD")</f>
        <v>20</v>
      </c>
      <c r="G2795">
        <f>SUMIFS('DAILY RECORDS'!$E$2:$E$19978,'DAILY RECORDS'!$B$2:$B$19978,C2795,'DAILY RECORDS'!$G$2:$G$19978,"OUTWARD")</f>
        <v>0</v>
      </c>
      <c r="H2795">
        <f t="shared" si="43"/>
        <v>43</v>
      </c>
      <c r="I2795" t="s">
        <v>14</v>
      </c>
      <c r="L2795" s="124">
        <v>45733</v>
      </c>
    </row>
    <row r="2796" spans="1:12" x14ac:dyDescent="0.25">
      <c r="A2796">
        <v>2795</v>
      </c>
      <c r="B2796" t="s">
        <v>9988</v>
      </c>
      <c r="C2796" s="14" t="s">
        <v>3245</v>
      </c>
      <c r="D2796" t="s">
        <v>3246</v>
      </c>
      <c r="E2796">
        <v>0</v>
      </c>
      <c r="F2796">
        <f>SUMIFS('DAILY RECORDS'!$E$2:$E$19978,'DAILY RECORDS'!$B$2:$B$19978,C2796,'DAILY RECORDS'!$G$2:$G$19978,"INWARD")</f>
        <v>0</v>
      </c>
      <c r="G2796">
        <f>SUMIFS('DAILY RECORDS'!$E$2:$E$19978,'DAILY RECORDS'!$B$2:$B$19978,C2796,'DAILY RECORDS'!$G$2:$G$19978,"OUTWARD")</f>
        <v>0</v>
      </c>
      <c r="H2796">
        <f t="shared" si="43"/>
        <v>0</v>
      </c>
      <c r="I2796" t="s">
        <v>14</v>
      </c>
      <c r="L2796" s="124">
        <v>45733</v>
      </c>
    </row>
    <row r="2797" spans="1:12" x14ac:dyDescent="0.25">
      <c r="A2797">
        <v>2796</v>
      </c>
      <c r="B2797" t="s">
        <v>9988</v>
      </c>
      <c r="C2797" s="14" t="s">
        <v>3243</v>
      </c>
      <c r="D2797" t="s">
        <v>3244</v>
      </c>
      <c r="E2797">
        <v>0</v>
      </c>
      <c r="F2797">
        <f>SUMIFS('DAILY RECORDS'!$E$2:$E$19978,'DAILY RECORDS'!$B$2:$B$19978,C2797,'DAILY RECORDS'!$G$2:$G$19978,"INWARD")</f>
        <v>0</v>
      </c>
      <c r="G2797">
        <f>SUMIFS('DAILY RECORDS'!$E$2:$E$19978,'DAILY RECORDS'!$B$2:$B$19978,C2797,'DAILY RECORDS'!$G$2:$G$19978,"OUTWARD")</f>
        <v>0</v>
      </c>
      <c r="H2797">
        <f t="shared" si="43"/>
        <v>0</v>
      </c>
      <c r="I2797" t="s">
        <v>14</v>
      </c>
      <c r="L2797" s="124">
        <v>45733</v>
      </c>
    </row>
    <row r="2798" spans="1:12" x14ac:dyDescent="0.25">
      <c r="A2798">
        <v>2797</v>
      </c>
      <c r="B2798" t="s">
        <v>9988</v>
      </c>
      <c r="C2798" s="14" t="s">
        <v>3251</v>
      </c>
      <c r="D2798" t="s">
        <v>3252</v>
      </c>
      <c r="E2798">
        <v>4</v>
      </c>
      <c r="F2798">
        <f>SUMIFS('DAILY RECORDS'!$E$2:$E$19978,'DAILY RECORDS'!$B$2:$B$19978,C2798,'DAILY RECORDS'!$G$2:$G$19978,"INWARD")</f>
        <v>0</v>
      </c>
      <c r="G2798">
        <f>SUMIFS('DAILY RECORDS'!$E$2:$E$19978,'DAILY RECORDS'!$B$2:$B$19978,C2798,'DAILY RECORDS'!$G$2:$G$19978,"OUTWARD")</f>
        <v>0</v>
      </c>
      <c r="H2798">
        <f t="shared" si="43"/>
        <v>4</v>
      </c>
      <c r="I2798" t="s">
        <v>14</v>
      </c>
      <c r="L2798" s="124">
        <v>45733</v>
      </c>
    </row>
    <row r="2799" spans="1:12" x14ac:dyDescent="0.25">
      <c r="A2799">
        <v>2798</v>
      </c>
      <c r="B2799" t="s">
        <v>9988</v>
      </c>
      <c r="C2799" s="14" t="s">
        <v>3253</v>
      </c>
      <c r="D2799" t="s">
        <v>3254</v>
      </c>
      <c r="E2799">
        <v>5</v>
      </c>
      <c r="F2799">
        <f>SUMIFS('DAILY RECORDS'!$E$2:$E$19978,'DAILY RECORDS'!$B$2:$B$19978,C2799,'DAILY RECORDS'!$G$2:$G$19978,"INWARD")</f>
        <v>0</v>
      </c>
      <c r="G2799">
        <f>SUMIFS('DAILY RECORDS'!$E$2:$E$19978,'DAILY RECORDS'!$B$2:$B$19978,C2799,'DAILY RECORDS'!$G$2:$G$19978,"OUTWARD")</f>
        <v>0</v>
      </c>
      <c r="H2799">
        <f t="shared" si="43"/>
        <v>5</v>
      </c>
      <c r="I2799" t="s">
        <v>14</v>
      </c>
      <c r="L2799" s="124">
        <v>45733</v>
      </c>
    </row>
    <row r="2800" spans="1:12" x14ac:dyDescent="0.25">
      <c r="A2800">
        <v>2799</v>
      </c>
      <c r="B2800" t="s">
        <v>9988</v>
      </c>
      <c r="C2800" s="14" t="s">
        <v>4677</v>
      </c>
      <c r="D2800" t="s">
        <v>4678</v>
      </c>
      <c r="E2800">
        <v>18</v>
      </c>
      <c r="F2800">
        <f>SUMIFS('DAILY RECORDS'!$E$2:$E$19978,'DAILY RECORDS'!$B$2:$B$19978,C2800,'DAILY RECORDS'!$G$2:$G$19978,"INWARD")</f>
        <v>20</v>
      </c>
      <c r="G2800">
        <f>SUMIFS('DAILY RECORDS'!$E$2:$E$19978,'DAILY RECORDS'!$B$2:$B$19978,C2800,'DAILY RECORDS'!$G$2:$G$19978,"OUTWARD")</f>
        <v>3</v>
      </c>
      <c r="H2800">
        <f t="shared" si="43"/>
        <v>35</v>
      </c>
      <c r="I2800" t="s">
        <v>25</v>
      </c>
      <c r="L2800" s="124">
        <v>45733</v>
      </c>
    </row>
    <row r="2801" spans="1:12" x14ac:dyDescent="0.25">
      <c r="A2801">
        <v>2800</v>
      </c>
      <c r="B2801" t="s">
        <v>9988</v>
      </c>
      <c r="C2801" s="14" t="s">
        <v>3241</v>
      </c>
      <c r="D2801" t="s">
        <v>3242</v>
      </c>
      <c r="E2801">
        <v>8</v>
      </c>
      <c r="F2801">
        <f>SUMIFS('DAILY RECORDS'!$E$2:$E$19978,'DAILY RECORDS'!$B$2:$B$19978,C2801,'DAILY RECORDS'!$G$2:$G$19978,"INWARD")</f>
        <v>0</v>
      </c>
      <c r="G2801">
        <f>SUMIFS('DAILY RECORDS'!$E$2:$E$19978,'DAILY RECORDS'!$B$2:$B$19978,C2801,'DAILY RECORDS'!$G$2:$G$19978,"OUTWARD")</f>
        <v>0</v>
      </c>
      <c r="H2801">
        <f t="shared" si="43"/>
        <v>8</v>
      </c>
      <c r="I2801" t="s">
        <v>14</v>
      </c>
      <c r="L2801" s="124">
        <v>45733</v>
      </c>
    </row>
    <row r="2802" spans="1:12" x14ac:dyDescent="0.25">
      <c r="A2802">
        <v>2801</v>
      </c>
      <c r="B2802" t="s">
        <v>9988</v>
      </c>
      <c r="C2802" s="14" t="s">
        <v>3239</v>
      </c>
      <c r="D2802" t="s">
        <v>3240</v>
      </c>
      <c r="E2802">
        <v>0</v>
      </c>
      <c r="F2802">
        <f>SUMIFS('DAILY RECORDS'!$E$2:$E$19978,'DAILY RECORDS'!$B$2:$B$19978,C2802,'DAILY RECORDS'!$G$2:$G$19978,"INWARD")</f>
        <v>0</v>
      </c>
      <c r="G2802">
        <f>SUMIFS('DAILY RECORDS'!$E$2:$E$19978,'DAILY RECORDS'!$B$2:$B$19978,C2802,'DAILY RECORDS'!$G$2:$G$19978,"OUTWARD")</f>
        <v>0</v>
      </c>
      <c r="H2802">
        <f t="shared" si="43"/>
        <v>0</v>
      </c>
      <c r="I2802" t="s">
        <v>14</v>
      </c>
      <c r="L2802" s="124">
        <v>45733</v>
      </c>
    </row>
    <row r="2803" spans="1:12" x14ac:dyDescent="0.25">
      <c r="A2803">
        <v>2802</v>
      </c>
      <c r="B2803" t="s">
        <v>9988</v>
      </c>
      <c r="C2803" s="14" t="s">
        <v>3231</v>
      </c>
      <c r="D2803" t="s">
        <v>3232</v>
      </c>
      <c r="E2803">
        <v>0</v>
      </c>
      <c r="F2803">
        <f>SUMIFS('DAILY RECORDS'!$E$2:$E$19978,'DAILY RECORDS'!$B$2:$B$19978,C2803,'DAILY RECORDS'!$G$2:$G$19978,"INWARD")</f>
        <v>0</v>
      </c>
      <c r="G2803">
        <f>SUMIFS('DAILY RECORDS'!$E$2:$E$19978,'DAILY RECORDS'!$B$2:$B$19978,C2803,'DAILY RECORDS'!$G$2:$G$19978,"OUTWARD")</f>
        <v>0</v>
      </c>
      <c r="H2803">
        <f t="shared" si="43"/>
        <v>0</v>
      </c>
      <c r="I2803" t="s">
        <v>14</v>
      </c>
      <c r="L2803" s="124">
        <v>45733</v>
      </c>
    </row>
    <row r="2804" spans="1:12" x14ac:dyDescent="0.25">
      <c r="A2804">
        <v>2803</v>
      </c>
      <c r="B2804" t="s">
        <v>9988</v>
      </c>
      <c r="C2804" s="14" t="s">
        <v>2419</v>
      </c>
      <c r="D2804" t="s">
        <v>2477</v>
      </c>
      <c r="E2804">
        <v>239</v>
      </c>
      <c r="F2804">
        <f>SUMIFS('DAILY RECORDS'!$E$2:$E$19978,'DAILY RECORDS'!$B$2:$B$19978,C2804,'DAILY RECORDS'!$G$2:$G$19978,"INWARD")</f>
        <v>0</v>
      </c>
      <c r="G2804">
        <f>SUMIFS('DAILY RECORDS'!$E$2:$E$19978,'DAILY RECORDS'!$B$2:$B$19978,C2804,'DAILY RECORDS'!$G$2:$G$19978,"OUTWARD")</f>
        <v>258</v>
      </c>
      <c r="H2804">
        <f t="shared" si="43"/>
        <v>-19</v>
      </c>
      <c r="I2804" t="s">
        <v>14</v>
      </c>
      <c r="L2804" s="124">
        <v>45722</v>
      </c>
    </row>
    <row r="2805" spans="1:12" x14ac:dyDescent="0.25">
      <c r="A2805">
        <v>2804</v>
      </c>
      <c r="B2805" t="s">
        <v>9988</v>
      </c>
      <c r="C2805" s="14" t="s">
        <v>2420</v>
      </c>
      <c r="D2805" t="s">
        <v>2478</v>
      </c>
      <c r="E2805">
        <v>98</v>
      </c>
      <c r="F2805">
        <f>SUMIFS('DAILY RECORDS'!$E$2:$E$19978,'DAILY RECORDS'!$B$2:$B$19978,C2805,'DAILY RECORDS'!$G$2:$G$19978,"INWARD")</f>
        <v>8</v>
      </c>
      <c r="G2805">
        <f>SUMIFS('DAILY RECORDS'!$E$2:$E$19978,'DAILY RECORDS'!$B$2:$B$19978,C2805,'DAILY RECORDS'!$G$2:$G$19978,"OUTWARD")</f>
        <v>106</v>
      </c>
      <c r="H2805">
        <f t="shared" si="43"/>
        <v>0</v>
      </c>
      <c r="I2805" t="s">
        <v>14</v>
      </c>
      <c r="L2805" s="124">
        <v>45722</v>
      </c>
    </row>
    <row r="2806" spans="1:12" x14ac:dyDescent="0.25">
      <c r="A2806">
        <v>2805</v>
      </c>
      <c r="B2806" t="s">
        <v>9988</v>
      </c>
      <c r="C2806" s="14" t="s">
        <v>2421</v>
      </c>
      <c r="D2806" t="s">
        <v>2479</v>
      </c>
      <c r="E2806">
        <v>27</v>
      </c>
      <c r="F2806">
        <f>SUMIFS('DAILY RECORDS'!$E$2:$E$19978,'DAILY RECORDS'!$B$2:$B$19978,C2806,'DAILY RECORDS'!$G$2:$G$19978,"INWARD")</f>
        <v>0</v>
      </c>
      <c r="G2806">
        <f>SUMIFS('DAILY RECORDS'!$E$2:$E$19978,'DAILY RECORDS'!$B$2:$B$19978,C2806,'DAILY RECORDS'!$G$2:$G$19978,"OUTWARD")</f>
        <v>8</v>
      </c>
      <c r="H2806">
        <f t="shared" si="43"/>
        <v>19</v>
      </c>
      <c r="I2806" t="s">
        <v>14</v>
      </c>
      <c r="L2806" s="124">
        <v>45722</v>
      </c>
    </row>
    <row r="2807" spans="1:12" x14ac:dyDescent="0.25">
      <c r="A2807">
        <v>2806</v>
      </c>
      <c r="B2807" t="s">
        <v>9988</v>
      </c>
      <c r="C2807" s="14" t="s">
        <v>2422</v>
      </c>
      <c r="D2807" t="s">
        <v>2480</v>
      </c>
      <c r="E2807">
        <v>69</v>
      </c>
      <c r="F2807">
        <f>SUMIFS('DAILY RECORDS'!$E$2:$E$19978,'DAILY RECORDS'!$B$2:$B$19978,C2807,'DAILY RECORDS'!$G$2:$G$19978,"INWARD")</f>
        <v>0</v>
      </c>
      <c r="G2807">
        <f>SUMIFS('DAILY RECORDS'!$E$2:$E$19978,'DAILY RECORDS'!$B$2:$B$19978,C2807,'DAILY RECORDS'!$G$2:$G$19978,"OUTWARD")</f>
        <v>11</v>
      </c>
      <c r="H2807">
        <f t="shared" si="43"/>
        <v>58</v>
      </c>
      <c r="I2807" t="s">
        <v>14</v>
      </c>
      <c r="L2807" s="124">
        <v>45722</v>
      </c>
    </row>
    <row r="2808" spans="1:12" x14ac:dyDescent="0.25">
      <c r="A2808">
        <v>2807</v>
      </c>
      <c r="B2808" t="s">
        <v>9988</v>
      </c>
      <c r="C2808" s="14" t="s">
        <v>2425</v>
      </c>
      <c r="D2808" t="s">
        <v>2481</v>
      </c>
      <c r="E2808">
        <v>87</v>
      </c>
      <c r="F2808">
        <f>SUMIFS('DAILY RECORDS'!$E$2:$E$19978,'DAILY RECORDS'!$B$2:$B$19978,C2808,'DAILY RECORDS'!$G$2:$G$19978,"INWARD")</f>
        <v>0</v>
      </c>
      <c r="G2808">
        <f>SUMIFS('DAILY RECORDS'!$E$2:$E$19978,'DAILY RECORDS'!$B$2:$B$19978,C2808,'DAILY RECORDS'!$G$2:$G$19978,"OUTWARD")</f>
        <v>38</v>
      </c>
      <c r="H2808">
        <f t="shared" si="43"/>
        <v>49</v>
      </c>
      <c r="I2808" t="s">
        <v>14</v>
      </c>
      <c r="L2808" s="124">
        <v>45722</v>
      </c>
    </row>
    <row r="2809" spans="1:12" x14ac:dyDescent="0.25">
      <c r="A2809">
        <v>2808</v>
      </c>
      <c r="B2809" t="s">
        <v>9988</v>
      </c>
      <c r="C2809" s="14" t="s">
        <v>2426</v>
      </c>
      <c r="D2809" t="s">
        <v>2482</v>
      </c>
      <c r="E2809">
        <v>29</v>
      </c>
      <c r="F2809">
        <f>SUMIFS('DAILY RECORDS'!$E$2:$E$19978,'DAILY RECORDS'!$B$2:$B$19978,C2809,'DAILY RECORDS'!$G$2:$G$19978,"INWARD")</f>
        <v>160</v>
      </c>
      <c r="G2809">
        <f>SUMIFS('DAILY RECORDS'!$E$2:$E$19978,'DAILY RECORDS'!$B$2:$B$19978,C2809,'DAILY RECORDS'!$G$2:$G$19978,"OUTWARD")</f>
        <v>70</v>
      </c>
      <c r="H2809">
        <f t="shared" si="43"/>
        <v>119</v>
      </c>
      <c r="I2809" t="s">
        <v>14</v>
      </c>
      <c r="L2809" s="124">
        <v>45722</v>
      </c>
    </row>
    <row r="2810" spans="1:12" x14ac:dyDescent="0.25">
      <c r="A2810">
        <v>2809</v>
      </c>
      <c r="B2810" t="s">
        <v>9988</v>
      </c>
      <c r="C2810" s="14" t="s">
        <v>2427</v>
      </c>
      <c r="D2810" t="s">
        <v>2483</v>
      </c>
      <c r="E2810">
        <v>52</v>
      </c>
      <c r="F2810">
        <f>SUMIFS('DAILY RECORDS'!$E$2:$E$19978,'DAILY RECORDS'!$B$2:$B$19978,C2810,'DAILY RECORDS'!$G$2:$G$19978,"INWARD")</f>
        <v>736</v>
      </c>
      <c r="G2810">
        <f>SUMIFS('DAILY RECORDS'!$E$2:$E$19978,'DAILY RECORDS'!$B$2:$B$19978,C2810,'DAILY RECORDS'!$G$2:$G$19978,"OUTWARD")</f>
        <v>508</v>
      </c>
      <c r="H2810">
        <f t="shared" si="43"/>
        <v>280</v>
      </c>
      <c r="I2810" t="s">
        <v>14</v>
      </c>
      <c r="L2810" s="124">
        <v>45722</v>
      </c>
    </row>
    <row r="2811" spans="1:12" x14ac:dyDescent="0.25">
      <c r="A2811">
        <v>2810</v>
      </c>
      <c r="B2811" t="s">
        <v>9988</v>
      </c>
      <c r="C2811" s="14" t="s">
        <v>2432</v>
      </c>
      <c r="D2811" t="s">
        <v>2486</v>
      </c>
      <c r="E2811">
        <v>34</v>
      </c>
      <c r="F2811">
        <f>SUMIFS('DAILY RECORDS'!$E$2:$E$19978,'DAILY RECORDS'!$B$2:$B$19978,C2811,'DAILY RECORDS'!$G$2:$G$19978,"INWARD")</f>
        <v>100</v>
      </c>
      <c r="G2811">
        <f>SUMIFS('DAILY RECORDS'!$E$2:$E$19978,'DAILY RECORDS'!$B$2:$B$19978,C2811,'DAILY RECORDS'!$G$2:$G$19978,"OUTWARD")</f>
        <v>51</v>
      </c>
      <c r="H2811">
        <f t="shared" si="43"/>
        <v>83</v>
      </c>
      <c r="I2811" t="s">
        <v>14</v>
      </c>
      <c r="L2811" s="124">
        <v>45722</v>
      </c>
    </row>
    <row r="2812" spans="1:12" x14ac:dyDescent="0.25">
      <c r="A2812">
        <v>2811</v>
      </c>
      <c r="B2812" t="s">
        <v>9988</v>
      </c>
      <c r="C2812" s="14" t="s">
        <v>4707</v>
      </c>
      <c r="D2812" t="s">
        <v>4708</v>
      </c>
      <c r="E2812">
        <v>11</v>
      </c>
      <c r="F2812">
        <f>SUMIFS('DAILY RECORDS'!$E$2:$E$19978,'DAILY RECORDS'!$B$2:$B$19978,C2812,'DAILY RECORDS'!$G$2:$G$19978,"INWARD")</f>
        <v>0</v>
      </c>
      <c r="G2812">
        <f>SUMIFS('DAILY RECORDS'!$E$2:$E$19978,'DAILY RECORDS'!$B$2:$B$19978,C2812,'DAILY RECORDS'!$G$2:$G$19978,"OUTWARD")</f>
        <v>7</v>
      </c>
      <c r="H2812">
        <f t="shared" si="43"/>
        <v>4</v>
      </c>
      <c r="I2812" t="s">
        <v>14</v>
      </c>
      <c r="L2812" s="124">
        <v>45733</v>
      </c>
    </row>
    <row r="2813" spans="1:12" x14ac:dyDescent="0.25">
      <c r="A2813">
        <v>2812</v>
      </c>
      <c r="B2813" t="s">
        <v>9988</v>
      </c>
      <c r="C2813" s="14" t="s">
        <v>4709</v>
      </c>
      <c r="D2813" t="s">
        <v>4710</v>
      </c>
      <c r="E2813">
        <v>49</v>
      </c>
      <c r="F2813">
        <f>SUMIFS('DAILY RECORDS'!$E$2:$E$19978,'DAILY RECORDS'!$B$2:$B$19978,C2813,'DAILY RECORDS'!$G$2:$G$19978,"INWARD")</f>
        <v>0</v>
      </c>
      <c r="G2813">
        <f>SUMIFS('DAILY RECORDS'!$E$2:$E$19978,'DAILY RECORDS'!$B$2:$B$19978,C2813,'DAILY RECORDS'!$G$2:$G$19978,"OUTWARD")</f>
        <v>11</v>
      </c>
      <c r="H2813">
        <f t="shared" si="43"/>
        <v>38</v>
      </c>
      <c r="I2813" t="s">
        <v>14</v>
      </c>
      <c r="L2813" s="124">
        <v>45733</v>
      </c>
    </row>
    <row r="2814" spans="1:12" x14ac:dyDescent="0.25">
      <c r="A2814">
        <v>2813</v>
      </c>
      <c r="B2814" t="s">
        <v>9988</v>
      </c>
      <c r="C2814" s="14" t="s">
        <v>4699</v>
      </c>
      <c r="D2814" t="s">
        <v>4700</v>
      </c>
      <c r="E2814">
        <v>36</v>
      </c>
      <c r="F2814">
        <f>SUMIFS('DAILY RECORDS'!$E$2:$E$19978,'DAILY RECORDS'!$B$2:$B$19978,C2814,'DAILY RECORDS'!$G$2:$G$19978,"INWARD")</f>
        <v>0</v>
      </c>
      <c r="G2814">
        <f>SUMIFS('DAILY RECORDS'!$E$2:$E$19978,'DAILY RECORDS'!$B$2:$B$19978,C2814,'DAILY RECORDS'!$G$2:$G$19978,"OUTWARD")</f>
        <v>4</v>
      </c>
      <c r="H2814">
        <f t="shared" si="43"/>
        <v>32</v>
      </c>
      <c r="I2814" t="s">
        <v>14</v>
      </c>
      <c r="L2814" s="124">
        <v>45733</v>
      </c>
    </row>
    <row r="2815" spans="1:12" x14ac:dyDescent="0.25">
      <c r="A2815">
        <v>2814</v>
      </c>
      <c r="B2815" t="s">
        <v>9988</v>
      </c>
      <c r="C2815" s="14" t="s">
        <v>4705</v>
      </c>
      <c r="D2815" t="s">
        <v>4706</v>
      </c>
      <c r="E2815">
        <v>137</v>
      </c>
      <c r="F2815">
        <f>SUMIFS('DAILY RECORDS'!$E$2:$E$19978,'DAILY RECORDS'!$B$2:$B$19978,C2815,'DAILY RECORDS'!$G$2:$G$19978,"INWARD")</f>
        <v>4</v>
      </c>
      <c r="G2815">
        <f>SUMIFS('DAILY RECORDS'!$E$2:$E$19978,'DAILY RECORDS'!$B$2:$B$19978,C2815,'DAILY RECORDS'!$G$2:$G$19978,"OUTWARD")</f>
        <v>40</v>
      </c>
      <c r="H2815">
        <f t="shared" si="43"/>
        <v>101</v>
      </c>
      <c r="I2815" t="s">
        <v>14</v>
      </c>
      <c r="L2815" s="124">
        <v>45733</v>
      </c>
    </row>
    <row r="2816" spans="1:12" x14ac:dyDescent="0.25">
      <c r="A2816">
        <v>2815</v>
      </c>
      <c r="B2816" t="s">
        <v>9988</v>
      </c>
      <c r="C2816" s="14" t="s">
        <v>2954</v>
      </c>
      <c r="D2816" t="s">
        <v>2955</v>
      </c>
      <c r="E2816">
        <v>47</v>
      </c>
      <c r="F2816">
        <f>SUMIFS('DAILY RECORDS'!$E$2:$E$19978,'DAILY RECORDS'!$B$2:$B$19978,C2816,'DAILY RECORDS'!$G$2:$G$19978,"INWARD")</f>
        <v>0</v>
      </c>
      <c r="G2816">
        <f>SUMIFS('DAILY RECORDS'!$E$2:$E$19978,'DAILY RECORDS'!$B$2:$B$19978,C2816,'DAILY RECORDS'!$G$2:$G$19978,"OUTWARD")</f>
        <v>6</v>
      </c>
      <c r="H2816">
        <f t="shared" si="43"/>
        <v>41</v>
      </c>
      <c r="I2816" t="s">
        <v>14</v>
      </c>
      <c r="L2816" s="124">
        <v>45733</v>
      </c>
    </row>
    <row r="2817" spans="1:12" x14ac:dyDescent="0.25">
      <c r="A2817">
        <v>2816</v>
      </c>
      <c r="B2817" t="s">
        <v>9988</v>
      </c>
      <c r="C2817" s="14" t="s">
        <v>4703</v>
      </c>
      <c r="D2817" t="s">
        <v>4704</v>
      </c>
      <c r="E2817">
        <v>195</v>
      </c>
      <c r="F2817">
        <f>SUMIFS('DAILY RECORDS'!$E$2:$E$19978,'DAILY RECORDS'!$B$2:$B$19978,C2817,'DAILY RECORDS'!$G$2:$G$19978,"INWARD")</f>
        <v>105</v>
      </c>
      <c r="G2817">
        <f>SUMIFS('DAILY RECORDS'!$E$2:$E$19978,'DAILY RECORDS'!$B$2:$B$19978,C2817,'DAILY RECORDS'!$G$2:$G$19978,"OUTWARD")</f>
        <v>216</v>
      </c>
      <c r="H2817">
        <f t="shared" si="43"/>
        <v>84</v>
      </c>
      <c r="I2817" t="s">
        <v>14</v>
      </c>
      <c r="L2817" s="124">
        <v>45733</v>
      </c>
    </row>
    <row r="2818" spans="1:12" x14ac:dyDescent="0.25">
      <c r="A2818">
        <v>2817</v>
      </c>
      <c r="B2818" t="s">
        <v>9988</v>
      </c>
      <c r="C2818" s="14" t="s">
        <v>4697</v>
      </c>
      <c r="D2818" t="s">
        <v>4698</v>
      </c>
      <c r="E2818">
        <v>72</v>
      </c>
      <c r="F2818">
        <f>SUMIFS('DAILY RECORDS'!$E$2:$E$19978,'DAILY RECORDS'!$B$2:$B$19978,C2818,'DAILY RECORDS'!$G$2:$G$19978,"INWARD")</f>
        <v>0</v>
      </c>
      <c r="G2818">
        <f>SUMIFS('DAILY RECORDS'!$E$2:$E$19978,'DAILY RECORDS'!$B$2:$B$19978,C2818,'DAILY RECORDS'!$G$2:$G$19978,"OUTWARD")</f>
        <v>37</v>
      </c>
      <c r="H2818">
        <f t="shared" si="43"/>
        <v>35</v>
      </c>
      <c r="I2818" t="s">
        <v>14</v>
      </c>
      <c r="L2818" s="124">
        <v>45733</v>
      </c>
    </row>
    <row r="2819" spans="1:12" x14ac:dyDescent="0.25">
      <c r="A2819">
        <v>2818</v>
      </c>
      <c r="B2819" t="s">
        <v>9988</v>
      </c>
      <c r="C2819" s="14" t="s">
        <v>4701</v>
      </c>
      <c r="D2819" t="s">
        <v>4702</v>
      </c>
      <c r="E2819">
        <v>13</v>
      </c>
      <c r="F2819">
        <f>SUMIFS('DAILY RECORDS'!$E$2:$E$19978,'DAILY RECORDS'!$B$2:$B$19978,C2819,'DAILY RECORDS'!$G$2:$G$19978,"INWARD")</f>
        <v>102</v>
      </c>
      <c r="G2819">
        <f>SUMIFS('DAILY RECORDS'!$E$2:$E$19978,'DAILY RECORDS'!$B$2:$B$19978,C2819,'DAILY RECORDS'!$G$2:$G$19978,"OUTWARD")</f>
        <v>11</v>
      </c>
      <c r="H2819">
        <f t="shared" ref="H2819:H2882" si="44">(E2819+F2819)-G2819</f>
        <v>104</v>
      </c>
      <c r="I2819" t="s">
        <v>14</v>
      </c>
      <c r="L2819" s="124">
        <v>45733</v>
      </c>
    </row>
    <row r="2820" spans="1:12" x14ac:dyDescent="0.25">
      <c r="A2820">
        <v>2819</v>
      </c>
      <c r="B2820" t="s">
        <v>9988</v>
      </c>
      <c r="C2820" s="14" t="s">
        <v>2549</v>
      </c>
      <c r="D2820" t="s">
        <v>2550</v>
      </c>
      <c r="E2820">
        <v>25</v>
      </c>
      <c r="F2820">
        <f>SUMIFS('DAILY RECORDS'!$E$2:$E$19978,'DAILY RECORDS'!$B$2:$B$19978,C2820,'DAILY RECORDS'!$G$2:$G$19978,"INWARD")</f>
        <v>150</v>
      </c>
      <c r="G2820">
        <f>SUMIFS('DAILY RECORDS'!$E$2:$E$19978,'DAILY RECORDS'!$B$2:$B$19978,C2820,'DAILY RECORDS'!$G$2:$G$19978,"OUTWARD")</f>
        <v>41</v>
      </c>
      <c r="H2820">
        <f t="shared" si="44"/>
        <v>134</v>
      </c>
      <c r="I2820" t="s">
        <v>14</v>
      </c>
      <c r="L2820" s="124">
        <v>45733</v>
      </c>
    </row>
    <row r="2821" spans="1:12" x14ac:dyDescent="0.25">
      <c r="A2821">
        <v>2820</v>
      </c>
      <c r="B2821" t="s">
        <v>9988</v>
      </c>
      <c r="C2821" s="14" t="s">
        <v>2674</v>
      </c>
      <c r="D2821" t="s">
        <v>2675</v>
      </c>
      <c r="E2821">
        <v>102</v>
      </c>
      <c r="F2821">
        <f>SUMIFS('DAILY RECORDS'!$E$2:$E$19978,'DAILY RECORDS'!$B$2:$B$19978,C2821,'DAILY RECORDS'!$G$2:$G$19978,"INWARD")</f>
        <v>0</v>
      </c>
      <c r="G2821">
        <f>SUMIFS('DAILY RECORDS'!$E$2:$E$19978,'DAILY RECORDS'!$B$2:$B$19978,C2821,'DAILY RECORDS'!$G$2:$G$19978,"OUTWARD")</f>
        <v>12</v>
      </c>
      <c r="H2821">
        <f t="shared" si="44"/>
        <v>90</v>
      </c>
      <c r="I2821" t="s">
        <v>14</v>
      </c>
      <c r="L2821" s="124">
        <v>45733</v>
      </c>
    </row>
    <row r="2822" spans="1:12" x14ac:dyDescent="0.25">
      <c r="A2822">
        <v>2821</v>
      </c>
      <c r="B2822" t="s">
        <v>9988</v>
      </c>
      <c r="C2822" s="14" t="s">
        <v>2557</v>
      </c>
      <c r="D2822" t="s">
        <v>2558</v>
      </c>
      <c r="E2822">
        <v>42</v>
      </c>
      <c r="F2822">
        <f>SUMIFS('DAILY RECORDS'!$E$2:$E$19978,'DAILY RECORDS'!$B$2:$B$19978,C2822,'DAILY RECORDS'!$G$2:$G$19978,"INWARD")</f>
        <v>1</v>
      </c>
      <c r="G2822">
        <f>SUMIFS('DAILY RECORDS'!$E$2:$E$19978,'DAILY RECORDS'!$B$2:$B$19978,C2822,'DAILY RECORDS'!$G$2:$G$19978,"OUTWARD")</f>
        <v>18</v>
      </c>
      <c r="H2822">
        <f t="shared" si="44"/>
        <v>25</v>
      </c>
      <c r="I2822" t="s">
        <v>25</v>
      </c>
      <c r="L2822" s="124">
        <v>45733</v>
      </c>
    </row>
    <row r="2823" spans="1:12" x14ac:dyDescent="0.25">
      <c r="A2823">
        <v>2822</v>
      </c>
      <c r="B2823" t="s">
        <v>9988</v>
      </c>
      <c r="C2823" s="14" t="s">
        <v>2562</v>
      </c>
      <c r="D2823" t="s">
        <v>2563</v>
      </c>
      <c r="E2823">
        <v>34</v>
      </c>
      <c r="F2823">
        <f>SUMIFS('DAILY RECORDS'!$E$2:$E$19978,'DAILY RECORDS'!$B$2:$B$19978,C2823,'DAILY RECORDS'!$G$2:$G$19978,"INWARD")</f>
        <v>0</v>
      </c>
      <c r="G2823">
        <f>SUMIFS('DAILY RECORDS'!$E$2:$E$19978,'DAILY RECORDS'!$B$2:$B$19978,C2823,'DAILY RECORDS'!$G$2:$G$19978,"OUTWARD")</f>
        <v>11</v>
      </c>
      <c r="H2823">
        <f t="shared" si="44"/>
        <v>23</v>
      </c>
      <c r="I2823" t="s">
        <v>14</v>
      </c>
      <c r="L2823" s="124">
        <v>45733</v>
      </c>
    </row>
    <row r="2824" spans="1:12" x14ac:dyDescent="0.25">
      <c r="A2824">
        <v>2823</v>
      </c>
      <c r="B2824" t="s">
        <v>9988</v>
      </c>
      <c r="C2824" s="14" t="s">
        <v>4715</v>
      </c>
      <c r="D2824" t="s">
        <v>4716</v>
      </c>
      <c r="E2824">
        <v>56</v>
      </c>
      <c r="F2824">
        <f>SUMIFS('DAILY RECORDS'!$E$2:$E$19978,'DAILY RECORDS'!$B$2:$B$19978,C2824,'DAILY RECORDS'!$G$2:$G$19978,"INWARD")</f>
        <v>0</v>
      </c>
      <c r="G2824">
        <f>SUMIFS('DAILY RECORDS'!$E$2:$E$19978,'DAILY RECORDS'!$B$2:$B$19978,C2824,'DAILY RECORDS'!$G$2:$G$19978,"OUTWARD")</f>
        <v>26</v>
      </c>
      <c r="H2824">
        <f t="shared" si="44"/>
        <v>30</v>
      </c>
      <c r="I2824" t="s">
        <v>25</v>
      </c>
      <c r="L2824" s="124">
        <v>45733</v>
      </c>
    </row>
    <row r="2825" spans="1:12" x14ac:dyDescent="0.25">
      <c r="A2825">
        <v>2824</v>
      </c>
      <c r="B2825" t="s">
        <v>9988</v>
      </c>
      <c r="C2825" s="14" t="s">
        <v>2409</v>
      </c>
      <c r="D2825" t="s">
        <v>2467</v>
      </c>
      <c r="E2825">
        <v>8</v>
      </c>
      <c r="F2825">
        <f>SUMIFS('DAILY RECORDS'!$E$2:$E$19978,'DAILY RECORDS'!$B$2:$B$19978,C2825,'DAILY RECORDS'!$G$2:$G$19978,"INWARD")</f>
        <v>0</v>
      </c>
      <c r="G2825">
        <f>SUMIFS('DAILY RECORDS'!$E$2:$E$19978,'DAILY RECORDS'!$B$2:$B$19978,C2825,'DAILY RECORDS'!$G$2:$G$19978,"OUTWARD")</f>
        <v>4</v>
      </c>
      <c r="H2825">
        <f t="shared" si="44"/>
        <v>4</v>
      </c>
      <c r="I2825" t="s">
        <v>14</v>
      </c>
      <c r="L2825" s="124">
        <v>45724</v>
      </c>
    </row>
    <row r="2826" spans="1:12" x14ac:dyDescent="0.25">
      <c r="A2826">
        <v>2825</v>
      </c>
      <c r="B2826" t="s">
        <v>9988</v>
      </c>
      <c r="C2826" s="14" t="s">
        <v>2410</v>
      </c>
      <c r="D2826" t="s">
        <v>2468</v>
      </c>
      <c r="E2826">
        <v>11</v>
      </c>
      <c r="F2826">
        <f>SUMIFS('DAILY RECORDS'!$E$2:$E$19978,'DAILY RECORDS'!$B$2:$B$19978,C2826,'DAILY RECORDS'!$G$2:$G$19978,"INWARD")</f>
        <v>3</v>
      </c>
      <c r="G2826">
        <f>SUMIFS('DAILY RECORDS'!$E$2:$E$19978,'DAILY RECORDS'!$B$2:$B$19978,C2826,'DAILY RECORDS'!$G$2:$G$19978,"OUTWARD")</f>
        <v>1</v>
      </c>
      <c r="H2826">
        <f t="shared" si="44"/>
        <v>13</v>
      </c>
      <c r="I2826" t="s">
        <v>14</v>
      </c>
      <c r="L2826" s="124">
        <v>45724</v>
      </c>
    </row>
    <row r="2827" spans="1:12" x14ac:dyDescent="0.25">
      <c r="A2827">
        <v>2826</v>
      </c>
      <c r="B2827" t="s">
        <v>9988</v>
      </c>
      <c r="C2827" s="14" t="s">
        <v>2412</v>
      </c>
      <c r="D2827" t="s">
        <v>2469</v>
      </c>
      <c r="E2827">
        <v>72</v>
      </c>
      <c r="F2827">
        <f>SUMIFS('DAILY RECORDS'!$E$2:$E$19978,'DAILY RECORDS'!$B$2:$B$19978,C2827,'DAILY RECORDS'!$G$2:$G$19978,"INWARD")</f>
        <v>100</v>
      </c>
      <c r="G2827">
        <f>SUMIFS('DAILY RECORDS'!$E$2:$E$19978,'DAILY RECORDS'!$B$2:$B$19978,C2827,'DAILY RECORDS'!$G$2:$G$19978,"OUTWARD")</f>
        <v>102</v>
      </c>
      <c r="H2827">
        <f t="shared" si="44"/>
        <v>70</v>
      </c>
      <c r="I2827" t="s">
        <v>14</v>
      </c>
      <c r="L2827" s="124">
        <v>45724</v>
      </c>
    </row>
    <row r="2828" spans="1:12" x14ac:dyDescent="0.25">
      <c r="A2828">
        <v>2827</v>
      </c>
      <c r="B2828" t="s">
        <v>9988</v>
      </c>
      <c r="C2828" s="14" t="s">
        <v>2413</v>
      </c>
      <c r="D2828" t="s">
        <v>2470</v>
      </c>
      <c r="E2828">
        <v>64</v>
      </c>
      <c r="F2828">
        <f>SUMIFS('DAILY RECORDS'!$E$2:$E$19978,'DAILY RECORDS'!$B$2:$B$19978,C2828,'DAILY RECORDS'!$G$2:$G$19978,"INWARD")</f>
        <v>0</v>
      </c>
      <c r="G2828">
        <f>SUMIFS('DAILY RECORDS'!$E$2:$E$19978,'DAILY RECORDS'!$B$2:$B$19978,C2828,'DAILY RECORDS'!$G$2:$G$19978,"OUTWARD")</f>
        <v>1</v>
      </c>
      <c r="H2828">
        <f t="shared" si="44"/>
        <v>63</v>
      </c>
      <c r="I2828" t="s">
        <v>14</v>
      </c>
      <c r="L2828" s="124">
        <v>45724</v>
      </c>
    </row>
    <row r="2829" spans="1:12" x14ac:dyDescent="0.25">
      <c r="A2829">
        <v>2828</v>
      </c>
      <c r="B2829" t="s">
        <v>9988</v>
      </c>
      <c r="C2829" s="14" t="s">
        <v>2411</v>
      </c>
      <c r="D2829" t="s">
        <v>2471</v>
      </c>
      <c r="E2829">
        <v>31</v>
      </c>
      <c r="F2829">
        <f>SUMIFS('DAILY RECORDS'!$E$2:$E$19978,'DAILY RECORDS'!$B$2:$B$19978,C2829,'DAILY RECORDS'!$G$2:$G$19978,"INWARD")</f>
        <v>1</v>
      </c>
      <c r="G2829">
        <f>SUMIFS('DAILY RECORDS'!$E$2:$E$19978,'DAILY RECORDS'!$B$2:$B$19978,C2829,'DAILY RECORDS'!$G$2:$G$19978,"OUTWARD")</f>
        <v>0</v>
      </c>
      <c r="H2829">
        <f t="shared" si="44"/>
        <v>32</v>
      </c>
      <c r="I2829" t="s">
        <v>14</v>
      </c>
      <c r="L2829" s="124">
        <v>45724</v>
      </c>
    </row>
    <row r="2830" spans="1:12" x14ac:dyDescent="0.25">
      <c r="A2830">
        <v>2829</v>
      </c>
      <c r="B2830" t="s">
        <v>9988</v>
      </c>
      <c r="C2830" s="14" t="s">
        <v>2414</v>
      </c>
      <c r="D2830" t="s">
        <v>2472</v>
      </c>
      <c r="E2830">
        <v>68</v>
      </c>
      <c r="F2830">
        <f>SUMIFS('DAILY RECORDS'!$E$2:$E$19978,'DAILY RECORDS'!$B$2:$B$19978,C2830,'DAILY RECORDS'!$G$2:$G$19978,"INWARD")</f>
        <v>0</v>
      </c>
      <c r="G2830">
        <f>SUMIFS('DAILY RECORDS'!$E$2:$E$19978,'DAILY RECORDS'!$B$2:$B$19978,C2830,'DAILY RECORDS'!$G$2:$G$19978,"OUTWARD")</f>
        <v>0</v>
      </c>
      <c r="H2830">
        <f t="shared" si="44"/>
        <v>68</v>
      </c>
      <c r="I2830" t="s">
        <v>14</v>
      </c>
      <c r="L2830" s="124">
        <v>45724</v>
      </c>
    </row>
    <row r="2831" spans="1:12" x14ac:dyDescent="0.25">
      <c r="A2831">
        <v>2830</v>
      </c>
      <c r="B2831" t="s">
        <v>9988</v>
      </c>
      <c r="C2831" s="14" t="s">
        <v>2415</v>
      </c>
      <c r="D2831" t="s">
        <v>2473</v>
      </c>
      <c r="E2831">
        <v>96</v>
      </c>
      <c r="F2831">
        <f>SUMIFS('DAILY RECORDS'!$E$2:$E$19978,'DAILY RECORDS'!$B$2:$B$19978,C2831,'DAILY RECORDS'!$G$2:$G$19978,"INWARD")</f>
        <v>0</v>
      </c>
      <c r="G2831">
        <f>SUMIFS('DAILY RECORDS'!$E$2:$E$19978,'DAILY RECORDS'!$B$2:$B$19978,C2831,'DAILY RECORDS'!$G$2:$G$19978,"OUTWARD")</f>
        <v>90</v>
      </c>
      <c r="H2831">
        <f t="shared" si="44"/>
        <v>6</v>
      </c>
      <c r="I2831" t="s">
        <v>14</v>
      </c>
      <c r="L2831" s="124">
        <v>45724</v>
      </c>
    </row>
    <row r="2832" spans="1:12" x14ac:dyDescent="0.25">
      <c r="A2832">
        <v>2831</v>
      </c>
      <c r="B2832" t="s">
        <v>9988</v>
      </c>
      <c r="C2832" s="14" t="s">
        <v>2416</v>
      </c>
      <c r="D2832" t="s">
        <v>2474</v>
      </c>
      <c r="E2832">
        <v>37</v>
      </c>
      <c r="F2832">
        <f>SUMIFS('DAILY RECORDS'!$E$2:$E$19978,'DAILY RECORDS'!$B$2:$B$19978,C2832,'DAILY RECORDS'!$G$2:$G$19978,"INWARD")</f>
        <v>0</v>
      </c>
      <c r="G2832">
        <f>SUMIFS('DAILY RECORDS'!$E$2:$E$19978,'DAILY RECORDS'!$B$2:$B$19978,C2832,'DAILY RECORDS'!$G$2:$G$19978,"OUTWARD")</f>
        <v>33</v>
      </c>
      <c r="H2832">
        <f t="shared" si="44"/>
        <v>4</v>
      </c>
      <c r="I2832" t="s">
        <v>14</v>
      </c>
      <c r="L2832" s="124">
        <v>45724</v>
      </c>
    </row>
    <row r="2833" spans="1:12" x14ac:dyDescent="0.25">
      <c r="A2833">
        <v>2832</v>
      </c>
      <c r="B2833" t="s">
        <v>9988</v>
      </c>
      <c r="C2833" s="14" t="s">
        <v>2417</v>
      </c>
      <c r="D2833" t="s">
        <v>2475</v>
      </c>
      <c r="E2833">
        <v>16</v>
      </c>
      <c r="F2833">
        <f>SUMIFS('DAILY RECORDS'!$E$2:$E$19978,'DAILY RECORDS'!$B$2:$B$19978,C2833,'DAILY RECORDS'!$G$2:$G$19978,"INWARD")</f>
        <v>0</v>
      </c>
      <c r="G2833">
        <f>SUMIFS('DAILY RECORDS'!$E$2:$E$19978,'DAILY RECORDS'!$B$2:$B$19978,C2833,'DAILY RECORDS'!$G$2:$G$19978,"OUTWARD")</f>
        <v>0</v>
      </c>
      <c r="H2833">
        <f t="shared" si="44"/>
        <v>16</v>
      </c>
      <c r="I2833" t="s">
        <v>14</v>
      </c>
      <c r="L2833" s="124">
        <v>45724</v>
      </c>
    </row>
    <row r="2834" spans="1:12" x14ac:dyDescent="0.25">
      <c r="A2834">
        <v>2833</v>
      </c>
      <c r="B2834" t="s">
        <v>9988</v>
      </c>
      <c r="C2834" s="14" t="s">
        <v>2418</v>
      </c>
      <c r="D2834" t="s">
        <v>2476</v>
      </c>
      <c r="E2834">
        <v>518</v>
      </c>
      <c r="F2834">
        <f>SUMIFS('DAILY RECORDS'!$E$2:$E$19978,'DAILY RECORDS'!$B$2:$B$19978,C2834,'DAILY RECORDS'!$G$2:$G$19978,"INWARD")</f>
        <v>407</v>
      </c>
      <c r="G2834">
        <f>SUMIFS('DAILY RECORDS'!$E$2:$E$19978,'DAILY RECORDS'!$B$2:$B$19978,C2834,'DAILY RECORDS'!$G$2:$G$19978,"OUTWARD")</f>
        <v>661</v>
      </c>
      <c r="H2834">
        <f t="shared" si="44"/>
        <v>264</v>
      </c>
      <c r="I2834" t="s">
        <v>14</v>
      </c>
      <c r="L2834" s="124">
        <v>45724</v>
      </c>
    </row>
    <row r="2835" spans="1:12" x14ac:dyDescent="0.25">
      <c r="A2835">
        <v>2834</v>
      </c>
      <c r="B2835" t="s">
        <v>9988</v>
      </c>
      <c r="C2835" s="14" t="s">
        <v>2408</v>
      </c>
      <c r="D2835" t="s">
        <v>2466</v>
      </c>
      <c r="E2835">
        <v>20</v>
      </c>
      <c r="F2835">
        <f>SUMIFS('DAILY RECORDS'!$E$2:$E$19978,'DAILY RECORDS'!$B$2:$B$19978,C2835,'DAILY RECORDS'!$G$2:$G$19978,"INWARD")</f>
        <v>0</v>
      </c>
      <c r="G2835">
        <f>SUMIFS('DAILY RECORDS'!$E$2:$E$19978,'DAILY RECORDS'!$B$2:$B$19978,C2835,'DAILY RECORDS'!$G$2:$G$19978,"OUTWARD")</f>
        <v>0</v>
      </c>
      <c r="H2835">
        <f t="shared" si="44"/>
        <v>20</v>
      </c>
      <c r="I2835" t="s">
        <v>14</v>
      </c>
      <c r="L2835" s="124">
        <v>45724</v>
      </c>
    </row>
    <row r="2836" spans="1:12" x14ac:dyDescent="0.25">
      <c r="A2836">
        <v>2835</v>
      </c>
      <c r="B2836" t="s">
        <v>9988</v>
      </c>
      <c r="C2836" s="14" t="s">
        <v>2096</v>
      </c>
      <c r="D2836" t="s">
        <v>2097</v>
      </c>
      <c r="E2836">
        <v>51</v>
      </c>
      <c r="F2836">
        <f>SUMIFS('DAILY RECORDS'!$E$2:$E$19978,'DAILY RECORDS'!$B$2:$B$19978,C2836,'DAILY RECORDS'!$G$2:$G$19978,"INWARD")</f>
        <v>0</v>
      </c>
      <c r="G2836">
        <f>SUMIFS('DAILY RECORDS'!$E$2:$E$19978,'DAILY RECORDS'!$B$2:$B$19978,C2836,'DAILY RECORDS'!$G$2:$G$19978,"OUTWARD")</f>
        <v>45</v>
      </c>
      <c r="H2836">
        <f t="shared" si="44"/>
        <v>6</v>
      </c>
      <c r="I2836" t="s">
        <v>14</v>
      </c>
      <c r="L2836" s="124">
        <v>45717</v>
      </c>
    </row>
    <row r="2837" spans="1:12" x14ac:dyDescent="0.25">
      <c r="A2837">
        <v>2836</v>
      </c>
      <c r="B2837" t="s">
        <v>9988</v>
      </c>
      <c r="C2837" s="14" t="s">
        <v>2098</v>
      </c>
      <c r="D2837" t="s">
        <v>2099</v>
      </c>
      <c r="E2837">
        <v>29</v>
      </c>
      <c r="F2837">
        <f>SUMIFS('DAILY RECORDS'!$E$2:$E$19978,'DAILY RECORDS'!$B$2:$B$19978,C2837,'DAILY RECORDS'!$G$2:$G$19978,"INWARD")</f>
        <v>0</v>
      </c>
      <c r="G2837">
        <f>SUMIFS('DAILY RECORDS'!$E$2:$E$19978,'DAILY RECORDS'!$B$2:$B$19978,C2837,'DAILY RECORDS'!$G$2:$G$19978,"OUTWARD")</f>
        <v>8</v>
      </c>
      <c r="H2837">
        <f t="shared" si="44"/>
        <v>21</v>
      </c>
      <c r="I2837" t="s">
        <v>14</v>
      </c>
      <c r="J2837" t="s">
        <v>1784</v>
      </c>
      <c r="K2837" t="s">
        <v>23</v>
      </c>
      <c r="L2837" s="124">
        <v>45717</v>
      </c>
    </row>
    <row r="2838" spans="1:12" x14ac:dyDescent="0.25">
      <c r="A2838">
        <v>2837</v>
      </c>
      <c r="B2838" t="s">
        <v>9988</v>
      </c>
      <c r="C2838" s="14" t="s">
        <v>4575</v>
      </c>
      <c r="D2838" t="s">
        <v>10547</v>
      </c>
      <c r="E2838">
        <v>144</v>
      </c>
      <c r="F2838">
        <f>SUMIFS('DAILY RECORDS'!$E$2:$E$19978,'DAILY RECORDS'!$B$2:$B$19978,C2838,'DAILY RECORDS'!$G$2:$G$19978,"INWARD")</f>
        <v>0</v>
      </c>
      <c r="G2838">
        <f>SUMIFS('DAILY RECORDS'!$E$2:$E$19978,'DAILY RECORDS'!$B$2:$B$19978,C2838,'DAILY RECORDS'!$G$2:$G$19978,"OUTWARD")</f>
        <v>0</v>
      </c>
      <c r="H2838">
        <f t="shared" si="44"/>
        <v>144</v>
      </c>
      <c r="I2838" t="s">
        <v>25</v>
      </c>
      <c r="L2838" s="124">
        <v>45735</v>
      </c>
    </row>
    <row r="2839" spans="1:12" x14ac:dyDescent="0.25">
      <c r="A2839">
        <v>2838</v>
      </c>
      <c r="B2839" t="s">
        <v>9988</v>
      </c>
      <c r="C2839" s="14" t="s">
        <v>4960</v>
      </c>
      <c r="D2839" t="s">
        <v>4961</v>
      </c>
      <c r="E2839">
        <v>52</v>
      </c>
      <c r="F2839">
        <f>SUMIFS('DAILY RECORDS'!$E$2:$E$19978,'DAILY RECORDS'!$B$2:$B$19978,C2839,'DAILY RECORDS'!$G$2:$G$19978,"INWARD")</f>
        <v>0</v>
      </c>
      <c r="G2839">
        <f>SUMIFS('DAILY RECORDS'!$E$2:$E$19978,'DAILY RECORDS'!$B$2:$B$19978,C2839,'DAILY RECORDS'!$G$2:$G$19978,"OUTWARD")</f>
        <v>216</v>
      </c>
      <c r="H2839">
        <f t="shared" si="44"/>
        <v>-164</v>
      </c>
      <c r="I2839" t="s">
        <v>25</v>
      </c>
      <c r="L2839" s="124">
        <v>45733</v>
      </c>
    </row>
    <row r="2840" spans="1:12" x14ac:dyDescent="0.25">
      <c r="A2840">
        <v>2839</v>
      </c>
      <c r="B2840" t="s">
        <v>9988</v>
      </c>
      <c r="C2840" s="14" t="s">
        <v>4988</v>
      </c>
      <c r="D2840" t="s">
        <v>4989</v>
      </c>
      <c r="E2840">
        <v>41</v>
      </c>
      <c r="F2840">
        <f>SUMIFS('DAILY RECORDS'!$E$2:$E$19978,'DAILY RECORDS'!$B$2:$B$19978,C2840,'DAILY RECORDS'!$G$2:$G$19978,"INWARD")</f>
        <v>0</v>
      </c>
      <c r="G2840">
        <f>SUMIFS('DAILY RECORDS'!$E$2:$E$19978,'DAILY RECORDS'!$B$2:$B$19978,C2840,'DAILY RECORDS'!$G$2:$G$19978,"OUTWARD")</f>
        <v>23</v>
      </c>
      <c r="H2840">
        <f t="shared" si="44"/>
        <v>18</v>
      </c>
      <c r="I2840" t="s">
        <v>25</v>
      </c>
      <c r="L2840" s="124">
        <v>45733</v>
      </c>
    </row>
    <row r="2841" spans="1:12" x14ac:dyDescent="0.25">
      <c r="A2841">
        <v>2840</v>
      </c>
      <c r="B2841" t="s">
        <v>9988</v>
      </c>
      <c r="C2841" s="14" t="s">
        <v>4998</v>
      </c>
      <c r="D2841" t="s">
        <v>4999</v>
      </c>
      <c r="E2841">
        <v>7</v>
      </c>
      <c r="F2841">
        <f>SUMIFS('DAILY RECORDS'!$E$2:$E$19978,'DAILY RECORDS'!$B$2:$B$19978,C2841,'DAILY RECORDS'!$G$2:$G$19978,"INWARD")</f>
        <v>0</v>
      </c>
      <c r="G2841">
        <f>SUMIFS('DAILY RECORDS'!$E$2:$E$19978,'DAILY RECORDS'!$B$2:$B$19978,C2841,'DAILY RECORDS'!$G$2:$G$19978,"OUTWARD")</f>
        <v>7</v>
      </c>
      <c r="H2841">
        <f t="shared" si="44"/>
        <v>0</v>
      </c>
      <c r="I2841" t="s">
        <v>25</v>
      </c>
      <c r="L2841" s="124">
        <v>45733</v>
      </c>
    </row>
    <row r="2842" spans="1:12" x14ac:dyDescent="0.25">
      <c r="A2842">
        <v>2841</v>
      </c>
      <c r="B2842" t="s">
        <v>9988</v>
      </c>
      <c r="C2842" s="14" t="s">
        <v>4990</v>
      </c>
      <c r="D2842" t="s">
        <v>4991</v>
      </c>
      <c r="E2842">
        <v>11</v>
      </c>
      <c r="F2842">
        <f>SUMIFS('DAILY RECORDS'!$E$2:$E$19978,'DAILY RECORDS'!$B$2:$B$19978,C2842,'DAILY RECORDS'!$G$2:$G$19978,"INWARD")</f>
        <v>0</v>
      </c>
      <c r="G2842">
        <f>SUMIFS('DAILY RECORDS'!$E$2:$E$19978,'DAILY RECORDS'!$B$2:$B$19978,C2842,'DAILY RECORDS'!$G$2:$G$19978,"OUTWARD")</f>
        <v>0</v>
      </c>
      <c r="H2842">
        <f t="shared" si="44"/>
        <v>11</v>
      </c>
      <c r="I2842" t="s">
        <v>25</v>
      </c>
      <c r="L2842" s="124">
        <v>45733</v>
      </c>
    </row>
    <row r="2843" spans="1:12" x14ac:dyDescent="0.25">
      <c r="A2843">
        <v>2842</v>
      </c>
      <c r="B2843" t="s">
        <v>9988</v>
      </c>
      <c r="C2843" s="14" t="s">
        <v>4958</v>
      </c>
      <c r="D2843" t="s">
        <v>9509</v>
      </c>
      <c r="E2843">
        <v>159</v>
      </c>
      <c r="F2843">
        <f>SUMIFS('DAILY RECORDS'!$E$2:$E$19978,'DAILY RECORDS'!$B$2:$B$19978,C2843,'DAILY RECORDS'!$G$2:$G$19978,"INWARD")</f>
        <v>60</v>
      </c>
      <c r="G2843">
        <f>SUMIFS('DAILY RECORDS'!$E$2:$E$19978,'DAILY RECORDS'!$B$2:$B$19978,C2843,'DAILY RECORDS'!$G$2:$G$19978,"OUTWARD")</f>
        <v>0</v>
      </c>
      <c r="H2843">
        <f t="shared" si="44"/>
        <v>219</v>
      </c>
      <c r="I2843" t="s">
        <v>14</v>
      </c>
      <c r="L2843" s="124" t="s">
        <v>9422</v>
      </c>
    </row>
    <row r="2844" spans="1:12" x14ac:dyDescent="0.25">
      <c r="A2844">
        <v>2843</v>
      </c>
      <c r="B2844" t="s">
        <v>9988</v>
      </c>
      <c r="C2844" s="14" t="s">
        <v>4996</v>
      </c>
      <c r="D2844" t="s">
        <v>4997</v>
      </c>
      <c r="E2844">
        <v>4</v>
      </c>
      <c r="F2844">
        <f>SUMIFS('DAILY RECORDS'!$E$2:$E$19978,'DAILY RECORDS'!$B$2:$B$19978,C2844,'DAILY RECORDS'!$G$2:$G$19978,"INWARD")</f>
        <v>0</v>
      </c>
      <c r="G2844">
        <f>SUMIFS('DAILY RECORDS'!$E$2:$E$19978,'DAILY RECORDS'!$B$2:$B$19978,C2844,'DAILY RECORDS'!$G$2:$G$19978,"OUTWARD")</f>
        <v>0</v>
      </c>
      <c r="H2844">
        <f t="shared" si="44"/>
        <v>4</v>
      </c>
      <c r="I2844" t="s">
        <v>25</v>
      </c>
      <c r="L2844" s="124">
        <v>45733</v>
      </c>
    </row>
    <row r="2845" spans="1:12" x14ac:dyDescent="0.25">
      <c r="A2845">
        <v>2844</v>
      </c>
      <c r="B2845" t="s">
        <v>9988</v>
      </c>
      <c r="C2845" s="14" t="s">
        <v>4954</v>
      </c>
      <c r="D2845" t="s">
        <v>4955</v>
      </c>
      <c r="E2845">
        <v>22</v>
      </c>
      <c r="F2845">
        <f>SUMIFS('DAILY RECORDS'!$E$2:$E$19978,'DAILY RECORDS'!$B$2:$B$19978,C2845,'DAILY RECORDS'!$G$2:$G$19978,"INWARD")</f>
        <v>0</v>
      </c>
      <c r="G2845">
        <f>SUMIFS('DAILY RECORDS'!$E$2:$E$19978,'DAILY RECORDS'!$B$2:$B$19978,C2845,'DAILY RECORDS'!$G$2:$G$19978,"OUTWARD")</f>
        <v>0</v>
      </c>
      <c r="H2845">
        <f t="shared" si="44"/>
        <v>22</v>
      </c>
      <c r="I2845" t="s">
        <v>14</v>
      </c>
      <c r="L2845" s="124">
        <v>45733</v>
      </c>
    </row>
    <row r="2846" spans="1:12" x14ac:dyDescent="0.25">
      <c r="A2846">
        <v>2845</v>
      </c>
      <c r="B2846" t="s">
        <v>9988</v>
      </c>
      <c r="C2846" s="14" t="s">
        <v>4940</v>
      </c>
      <c r="D2846" t="s">
        <v>4941</v>
      </c>
      <c r="E2846">
        <v>90</v>
      </c>
      <c r="F2846">
        <f>SUMIFS('DAILY RECORDS'!$E$2:$E$19978,'DAILY RECORDS'!$B$2:$B$19978,C2846,'DAILY RECORDS'!$G$2:$G$19978,"INWARD")</f>
        <v>200</v>
      </c>
      <c r="G2846">
        <f>SUMIFS('DAILY RECORDS'!$E$2:$E$19978,'DAILY RECORDS'!$B$2:$B$19978,C2846,'DAILY RECORDS'!$G$2:$G$19978,"OUTWARD")</f>
        <v>60</v>
      </c>
      <c r="H2846">
        <f t="shared" si="44"/>
        <v>230</v>
      </c>
      <c r="I2846" t="s">
        <v>14</v>
      </c>
      <c r="L2846" s="124">
        <v>45733</v>
      </c>
    </row>
    <row r="2847" spans="1:12" x14ac:dyDescent="0.25">
      <c r="A2847">
        <v>2846</v>
      </c>
      <c r="B2847" t="s">
        <v>9988</v>
      </c>
      <c r="C2847" s="14" t="s">
        <v>4942</v>
      </c>
      <c r="D2847" t="s">
        <v>4943</v>
      </c>
      <c r="E2847">
        <v>4</v>
      </c>
      <c r="F2847">
        <f>SUMIFS('DAILY RECORDS'!$E$2:$E$19978,'DAILY RECORDS'!$B$2:$B$19978,C2847,'DAILY RECORDS'!$G$2:$G$19978,"INWARD")</f>
        <v>0</v>
      </c>
      <c r="G2847">
        <f>SUMIFS('DAILY RECORDS'!$E$2:$E$19978,'DAILY RECORDS'!$B$2:$B$19978,C2847,'DAILY RECORDS'!$G$2:$G$19978,"OUTWARD")</f>
        <v>0</v>
      </c>
      <c r="H2847">
        <f t="shared" si="44"/>
        <v>4</v>
      </c>
      <c r="I2847" t="s">
        <v>14</v>
      </c>
      <c r="L2847" s="124">
        <v>45733</v>
      </c>
    </row>
    <row r="2848" spans="1:12" x14ac:dyDescent="0.25">
      <c r="A2848">
        <v>2847</v>
      </c>
      <c r="B2848" t="s">
        <v>9988</v>
      </c>
      <c r="C2848" s="14" t="s">
        <v>1819</v>
      </c>
      <c r="D2848" t="s">
        <v>1820</v>
      </c>
      <c r="E2848">
        <v>27</v>
      </c>
      <c r="F2848">
        <f>SUMIFS('DAILY RECORDS'!$E$2:$E$19978,'DAILY RECORDS'!$B$2:$B$19978,C2848,'DAILY RECORDS'!$G$2:$G$19978,"INWARD")</f>
        <v>0</v>
      </c>
      <c r="G2848">
        <f>SUMIFS('DAILY RECORDS'!$E$2:$E$19978,'DAILY RECORDS'!$B$2:$B$19978,C2848,'DAILY RECORDS'!$G$2:$G$19978,"OUTWARD")</f>
        <v>0</v>
      </c>
      <c r="H2848">
        <f t="shared" si="44"/>
        <v>27</v>
      </c>
      <c r="I2848" t="s">
        <v>14</v>
      </c>
      <c r="L2848" s="124">
        <v>45733</v>
      </c>
    </row>
    <row r="2849" spans="1:12" x14ac:dyDescent="0.25">
      <c r="A2849">
        <v>2848</v>
      </c>
      <c r="B2849" t="s">
        <v>9988</v>
      </c>
      <c r="C2849" s="14" t="s">
        <v>3662</v>
      </c>
      <c r="D2849" t="s">
        <v>3663</v>
      </c>
      <c r="E2849">
        <v>0</v>
      </c>
      <c r="F2849">
        <f>SUMIFS('DAILY RECORDS'!$E$2:$E$19978,'DAILY RECORDS'!$B$2:$B$19978,C2849,'DAILY RECORDS'!$G$2:$G$19978,"INWARD")</f>
        <v>2</v>
      </c>
      <c r="G2849">
        <f>SUMIFS('DAILY RECORDS'!$E$2:$E$19978,'DAILY RECORDS'!$B$2:$B$19978,C2849,'DAILY RECORDS'!$G$2:$G$19978,"OUTWARD")</f>
        <v>2</v>
      </c>
      <c r="H2849">
        <f t="shared" si="44"/>
        <v>0</v>
      </c>
      <c r="I2849" t="s">
        <v>14</v>
      </c>
      <c r="L2849" s="124"/>
    </row>
    <row r="2850" spans="1:12" x14ac:dyDescent="0.25">
      <c r="A2850">
        <v>2849</v>
      </c>
      <c r="B2850" t="s">
        <v>9988</v>
      </c>
      <c r="C2850" s="14" t="s">
        <v>2668</v>
      </c>
      <c r="D2850" t="s">
        <v>2669</v>
      </c>
      <c r="E2850">
        <v>0</v>
      </c>
      <c r="F2850">
        <f>SUMIFS('DAILY RECORDS'!$E$2:$E$19978,'DAILY RECORDS'!$B$2:$B$19978,C2850,'DAILY RECORDS'!$G$2:$G$19978,"INWARD")</f>
        <v>0</v>
      </c>
      <c r="G2850">
        <f>SUMIFS('DAILY RECORDS'!$E$2:$E$19978,'DAILY RECORDS'!$B$2:$B$19978,C2850,'DAILY RECORDS'!$G$2:$G$19978,"OUTWARD")</f>
        <v>0</v>
      </c>
      <c r="H2850">
        <f t="shared" si="44"/>
        <v>0</v>
      </c>
      <c r="I2850" t="s">
        <v>14</v>
      </c>
      <c r="L2850" s="124">
        <v>45745</v>
      </c>
    </row>
    <row r="2851" spans="1:12" x14ac:dyDescent="0.25">
      <c r="A2851">
        <v>2850</v>
      </c>
      <c r="B2851" t="s">
        <v>9988</v>
      </c>
      <c r="C2851" s="14" t="s">
        <v>4826</v>
      </c>
      <c r="D2851" t="s">
        <v>4828</v>
      </c>
      <c r="E2851">
        <v>0</v>
      </c>
      <c r="F2851">
        <f>SUMIFS('DAILY RECORDS'!$E$2:$E$19978,'DAILY RECORDS'!$B$2:$B$19978,C2851,'DAILY RECORDS'!$G$2:$G$19978,"INWARD")</f>
        <v>10</v>
      </c>
      <c r="G2851">
        <f>SUMIFS('DAILY RECORDS'!$E$2:$E$19978,'DAILY RECORDS'!$B$2:$B$19978,C2851,'DAILY RECORDS'!$G$2:$G$19978,"OUTWARD")</f>
        <v>0</v>
      </c>
      <c r="H2851">
        <f t="shared" si="44"/>
        <v>10</v>
      </c>
      <c r="I2851" t="s">
        <v>14</v>
      </c>
      <c r="L2851" s="124">
        <v>45745</v>
      </c>
    </row>
    <row r="2852" spans="1:12" x14ac:dyDescent="0.25">
      <c r="A2852">
        <v>2851</v>
      </c>
      <c r="B2852" t="s">
        <v>9988</v>
      </c>
      <c r="C2852" s="14" t="s">
        <v>9008</v>
      </c>
      <c r="D2852" t="s">
        <v>3230</v>
      </c>
      <c r="E2852">
        <v>126</v>
      </c>
      <c r="F2852">
        <f>SUMIFS('DAILY RECORDS'!$E$2:$E$19978,'DAILY RECORDS'!$B$2:$B$19978,C2852,'DAILY RECORDS'!$G$2:$G$19978,"INWARD")</f>
        <v>610</v>
      </c>
      <c r="G2852">
        <f>SUMIFS('DAILY RECORDS'!$E$2:$E$19978,'DAILY RECORDS'!$B$2:$B$19978,C2852,'DAILY RECORDS'!$G$2:$G$19978,"OUTWARD")</f>
        <v>291</v>
      </c>
      <c r="H2852">
        <f t="shared" si="44"/>
        <v>445</v>
      </c>
      <c r="I2852" t="s">
        <v>14</v>
      </c>
      <c r="L2852" s="124">
        <v>45733</v>
      </c>
    </row>
    <row r="2853" spans="1:12" x14ac:dyDescent="0.25">
      <c r="A2853">
        <v>2852</v>
      </c>
      <c r="B2853" t="s">
        <v>9988</v>
      </c>
      <c r="C2853" s="14" t="s">
        <v>8391</v>
      </c>
      <c r="D2853" t="s">
        <v>8406</v>
      </c>
      <c r="E2853">
        <v>36</v>
      </c>
      <c r="F2853">
        <f>SUMIFS('DAILY RECORDS'!$E$2:$E$19978,'DAILY RECORDS'!$B$2:$B$19978,C2853,'DAILY RECORDS'!$G$2:$G$19978,"INWARD")</f>
        <v>0</v>
      </c>
      <c r="G2853">
        <f>SUMIFS('DAILY RECORDS'!$E$2:$E$19978,'DAILY RECORDS'!$B$2:$B$19978,C2853,'DAILY RECORDS'!$G$2:$G$19978,"OUTWARD")</f>
        <v>7</v>
      </c>
      <c r="H2853">
        <f t="shared" si="44"/>
        <v>29</v>
      </c>
      <c r="I2853" t="s">
        <v>14</v>
      </c>
      <c r="L2853" s="124">
        <v>45724</v>
      </c>
    </row>
    <row r="2854" spans="1:12" x14ac:dyDescent="0.25">
      <c r="A2854">
        <v>2853</v>
      </c>
      <c r="B2854" t="s">
        <v>9988</v>
      </c>
      <c r="C2854" s="14" t="s">
        <v>8625</v>
      </c>
      <c r="D2854" t="s">
        <v>9510</v>
      </c>
      <c r="E2854">
        <v>6</v>
      </c>
      <c r="F2854">
        <f>SUMIFS('DAILY RECORDS'!$E$2:$E$19978,'DAILY RECORDS'!$B$2:$B$19978,C2854,'DAILY RECORDS'!$G$2:$G$19978,"INWARD")</f>
        <v>40</v>
      </c>
      <c r="G2854">
        <f>SUMIFS('DAILY RECORDS'!$E$2:$E$19978,'DAILY RECORDS'!$B$2:$B$19978,C2854,'DAILY RECORDS'!$G$2:$G$19978,"OUTWARD")</f>
        <v>0</v>
      </c>
      <c r="H2854">
        <f t="shared" si="44"/>
        <v>46</v>
      </c>
      <c r="I2854" t="s">
        <v>14</v>
      </c>
      <c r="L2854" s="124">
        <v>45733</v>
      </c>
    </row>
    <row r="2855" spans="1:12" x14ac:dyDescent="0.25">
      <c r="A2855">
        <v>2854</v>
      </c>
      <c r="B2855" t="s">
        <v>9988</v>
      </c>
      <c r="C2855" s="14" t="s">
        <v>8626</v>
      </c>
      <c r="D2855" t="s">
        <v>10638</v>
      </c>
      <c r="E2855">
        <v>11</v>
      </c>
      <c r="F2855">
        <f>SUMIFS('DAILY RECORDS'!$E$2:$E$19978,'DAILY RECORDS'!$B$2:$B$19978,C2855,'DAILY RECORDS'!$G$2:$G$19978,"INWARD")</f>
        <v>40</v>
      </c>
      <c r="G2855">
        <f>SUMIFS('DAILY RECORDS'!$E$2:$E$19978,'DAILY RECORDS'!$B$2:$B$19978,C2855,'DAILY RECORDS'!$G$2:$G$19978,"OUTWARD")</f>
        <v>0</v>
      </c>
      <c r="H2855">
        <f t="shared" si="44"/>
        <v>51</v>
      </c>
      <c r="I2855" t="s">
        <v>14</v>
      </c>
      <c r="L2855" s="124">
        <v>45733</v>
      </c>
    </row>
    <row r="2856" spans="1:12" x14ac:dyDescent="0.25">
      <c r="A2856">
        <v>2855</v>
      </c>
      <c r="B2856" t="s">
        <v>9990</v>
      </c>
      <c r="C2856" s="14" t="s">
        <v>8461</v>
      </c>
      <c r="D2856" t="s">
        <v>8462</v>
      </c>
      <c r="E2856">
        <v>1</v>
      </c>
      <c r="F2856">
        <f>SUMIFS('DAILY RECORDS'!$E$2:$E$19978,'DAILY RECORDS'!$B$2:$B$19978,C2856,'DAILY RECORDS'!$G$2:$G$19978,"INWARD")</f>
        <v>2</v>
      </c>
      <c r="G2856">
        <f>SUMIFS('DAILY RECORDS'!$E$2:$E$19978,'DAILY RECORDS'!$B$2:$B$19978,C2856,'DAILY RECORDS'!$G$2:$G$19978,"OUTWARD")</f>
        <v>5</v>
      </c>
      <c r="H2856">
        <f t="shared" si="44"/>
        <v>-2</v>
      </c>
      <c r="I2856" t="s">
        <v>14</v>
      </c>
      <c r="L2856" s="124"/>
    </row>
    <row r="2857" spans="1:12" x14ac:dyDescent="0.25">
      <c r="A2857">
        <v>2856</v>
      </c>
      <c r="B2857" t="s">
        <v>9991</v>
      </c>
      <c r="C2857" s="14">
        <v>8980001100</v>
      </c>
      <c r="D2857" t="s">
        <v>8749</v>
      </c>
      <c r="E2857">
        <v>44</v>
      </c>
      <c r="F2857">
        <f>SUMIFS('DAILY RECORDS'!$E$2:$E$19978,'DAILY RECORDS'!$B$2:$B$19978,C2857,'DAILY RECORDS'!$G$2:$G$19978,"INWARD")</f>
        <v>0</v>
      </c>
      <c r="G2857">
        <f>SUMIFS('DAILY RECORDS'!$E$2:$E$19978,'DAILY RECORDS'!$B$2:$B$19978,C2857,'DAILY RECORDS'!$G$2:$G$19978,"OUTWARD")</f>
        <v>24</v>
      </c>
      <c r="H2857">
        <f t="shared" si="44"/>
        <v>20</v>
      </c>
      <c r="I2857" t="s">
        <v>14</v>
      </c>
      <c r="L2857" s="124">
        <v>45736</v>
      </c>
    </row>
    <row r="2858" spans="1:12" x14ac:dyDescent="0.25">
      <c r="A2858">
        <v>2857</v>
      </c>
      <c r="B2858" t="s">
        <v>9991</v>
      </c>
      <c r="C2858" s="14">
        <v>8980004100</v>
      </c>
      <c r="D2858" t="s">
        <v>8752</v>
      </c>
      <c r="E2858">
        <v>60</v>
      </c>
      <c r="F2858">
        <f>SUMIFS('DAILY RECORDS'!$E$2:$E$19978,'DAILY RECORDS'!$B$2:$B$19978,C2858,'DAILY RECORDS'!$G$2:$G$19978,"INWARD")</f>
        <v>0</v>
      </c>
      <c r="G2858">
        <f>SUMIFS('DAILY RECORDS'!$E$2:$E$19978,'DAILY RECORDS'!$B$2:$B$19978,C2858,'DAILY RECORDS'!$G$2:$G$19978,"OUTWARD")</f>
        <v>24</v>
      </c>
      <c r="H2858">
        <f t="shared" si="44"/>
        <v>36</v>
      </c>
      <c r="I2858" t="s">
        <v>14</v>
      </c>
      <c r="L2858" s="124">
        <v>45736</v>
      </c>
    </row>
    <row r="2859" spans="1:12" x14ac:dyDescent="0.25">
      <c r="A2859">
        <v>2858</v>
      </c>
      <c r="B2859" t="s">
        <v>9991</v>
      </c>
      <c r="C2859" s="14">
        <v>3280826100</v>
      </c>
      <c r="D2859" t="s">
        <v>10258</v>
      </c>
      <c r="E2859">
        <v>0</v>
      </c>
      <c r="F2859">
        <f>SUMIFS('DAILY RECORDS'!$E$2:$E$19978,'DAILY RECORDS'!$B$2:$B$19978,C2859,'DAILY RECORDS'!$G$2:$G$19978,"INWARD")</f>
        <v>4</v>
      </c>
      <c r="G2859">
        <f>SUMIFS('DAILY RECORDS'!$E$2:$E$19978,'DAILY RECORDS'!$B$2:$B$19978,C2859,'DAILY RECORDS'!$G$2:$G$19978,"OUTWARD")</f>
        <v>4</v>
      </c>
      <c r="H2859">
        <f t="shared" si="44"/>
        <v>0</v>
      </c>
      <c r="I2859" t="s">
        <v>14</v>
      </c>
      <c r="L2859" s="124"/>
    </row>
    <row r="2860" spans="1:12" x14ac:dyDescent="0.25">
      <c r="A2860">
        <v>2859</v>
      </c>
      <c r="B2860" t="s">
        <v>9991</v>
      </c>
      <c r="C2860" s="14" t="s">
        <v>9318</v>
      </c>
      <c r="D2860" t="s">
        <v>8758</v>
      </c>
      <c r="E2860">
        <v>13</v>
      </c>
      <c r="F2860">
        <f>SUMIFS('DAILY RECORDS'!$E$2:$E$19978,'DAILY RECORDS'!$B$2:$B$19978,C2860,'DAILY RECORDS'!$G$2:$G$19978,"INWARD")</f>
        <v>0</v>
      </c>
      <c r="G2860">
        <f>SUMIFS('DAILY RECORDS'!$E$2:$E$19978,'DAILY RECORDS'!$B$2:$B$19978,C2860,'DAILY RECORDS'!$G$2:$G$19978,"OUTWARD")</f>
        <v>13</v>
      </c>
      <c r="H2860">
        <f t="shared" si="44"/>
        <v>0</v>
      </c>
      <c r="I2860" t="s">
        <v>14</v>
      </c>
      <c r="L2860" s="124">
        <v>45745</v>
      </c>
    </row>
    <row r="2861" spans="1:12" x14ac:dyDescent="0.25">
      <c r="A2861">
        <v>2860</v>
      </c>
      <c r="B2861" t="s">
        <v>9991</v>
      </c>
      <c r="C2861" s="14" t="s">
        <v>9319</v>
      </c>
      <c r="D2861" t="s">
        <v>8759</v>
      </c>
      <c r="E2861">
        <v>6</v>
      </c>
      <c r="F2861">
        <f>SUMIFS('DAILY RECORDS'!$E$2:$E$19978,'DAILY RECORDS'!$B$2:$B$19978,C2861,'DAILY RECORDS'!$G$2:$G$19978,"INWARD")</f>
        <v>0</v>
      </c>
      <c r="G2861">
        <f>SUMIFS('DAILY RECORDS'!$E$2:$E$19978,'DAILY RECORDS'!$B$2:$B$19978,C2861,'DAILY RECORDS'!$G$2:$G$19978,"OUTWARD")</f>
        <v>6</v>
      </c>
      <c r="H2861">
        <f t="shared" si="44"/>
        <v>0</v>
      </c>
      <c r="I2861" t="s">
        <v>14</v>
      </c>
      <c r="L2861" s="124">
        <v>45745</v>
      </c>
    </row>
    <row r="2862" spans="1:12" x14ac:dyDescent="0.25">
      <c r="A2862">
        <v>2861</v>
      </c>
      <c r="B2862" t="s">
        <v>9991</v>
      </c>
      <c r="C2862" s="14" t="s">
        <v>8644</v>
      </c>
      <c r="D2862" t="s">
        <v>8757</v>
      </c>
      <c r="E2862">
        <v>20</v>
      </c>
      <c r="F2862">
        <f>SUMIFS('DAILY RECORDS'!$E$2:$E$19978,'DAILY RECORDS'!$B$2:$B$19978,C2862,'DAILY RECORDS'!$G$2:$G$19978,"INWARD")</f>
        <v>0</v>
      </c>
      <c r="G2862">
        <f>SUMIFS('DAILY RECORDS'!$E$2:$E$19978,'DAILY RECORDS'!$B$2:$B$19978,C2862,'DAILY RECORDS'!$G$2:$G$19978,"OUTWARD")</f>
        <v>20</v>
      </c>
      <c r="H2862">
        <f t="shared" si="44"/>
        <v>0</v>
      </c>
      <c r="I2862" t="s">
        <v>14</v>
      </c>
      <c r="L2862" s="124">
        <v>45745</v>
      </c>
    </row>
    <row r="2863" spans="1:12" x14ac:dyDescent="0.25">
      <c r="A2863">
        <v>2862</v>
      </c>
      <c r="B2863" t="s">
        <v>9992</v>
      </c>
      <c r="C2863" s="14" t="s">
        <v>2491</v>
      </c>
      <c r="D2863" t="s">
        <v>2504</v>
      </c>
      <c r="E2863">
        <v>0</v>
      </c>
      <c r="F2863">
        <f>SUMIFS('DAILY RECORDS'!$E$2:$E$19978,'DAILY RECORDS'!$B$2:$B$19978,C2863,'DAILY RECORDS'!$G$2:$G$19978,"INWARD")</f>
        <v>0</v>
      </c>
      <c r="G2863">
        <f>SUMIFS('DAILY RECORDS'!$E$2:$E$19978,'DAILY RECORDS'!$B$2:$B$19978,C2863,'DAILY RECORDS'!$G$2:$G$19978,"OUTWARD")</f>
        <v>0</v>
      </c>
      <c r="H2863">
        <f t="shared" si="44"/>
        <v>0</v>
      </c>
      <c r="I2863" t="s">
        <v>14</v>
      </c>
      <c r="L2863" s="124">
        <v>45722</v>
      </c>
    </row>
    <row r="2864" spans="1:12" x14ac:dyDescent="0.25">
      <c r="A2864">
        <v>2863</v>
      </c>
      <c r="B2864" t="s">
        <v>9992</v>
      </c>
      <c r="C2864" s="14" t="s">
        <v>2497</v>
      </c>
      <c r="D2864" t="s">
        <v>2508</v>
      </c>
      <c r="E2864">
        <v>0</v>
      </c>
      <c r="F2864">
        <f>SUMIFS('DAILY RECORDS'!$E$2:$E$19978,'DAILY RECORDS'!$B$2:$B$19978,C2864,'DAILY RECORDS'!$G$2:$G$19978,"INWARD")</f>
        <v>0</v>
      </c>
      <c r="G2864">
        <f>SUMIFS('DAILY RECORDS'!$E$2:$E$19978,'DAILY RECORDS'!$B$2:$B$19978,C2864,'DAILY RECORDS'!$G$2:$G$19978,"OUTWARD")</f>
        <v>0</v>
      </c>
      <c r="H2864">
        <f t="shared" si="44"/>
        <v>0</v>
      </c>
      <c r="I2864" t="s">
        <v>14</v>
      </c>
      <c r="L2864" s="124">
        <v>45722</v>
      </c>
    </row>
    <row r="2865" spans="1:12" x14ac:dyDescent="0.25">
      <c r="A2865">
        <v>2864</v>
      </c>
      <c r="B2865" t="s">
        <v>9992</v>
      </c>
      <c r="C2865" s="14" t="s">
        <v>10245</v>
      </c>
      <c r="D2865" t="s">
        <v>6805</v>
      </c>
      <c r="E2865">
        <v>196</v>
      </c>
      <c r="F2865">
        <f>SUMIFS('DAILY RECORDS'!$E$2:$E$19978,'DAILY RECORDS'!$B$2:$B$19978,C2865,'DAILY RECORDS'!$G$2:$G$19978,"INWARD")</f>
        <v>720</v>
      </c>
      <c r="G2865">
        <f>SUMIFS('DAILY RECORDS'!$E$2:$E$19978,'DAILY RECORDS'!$B$2:$B$19978,C2865,'DAILY RECORDS'!$G$2:$G$19978,"OUTWARD")</f>
        <v>192</v>
      </c>
      <c r="H2865">
        <f t="shared" si="44"/>
        <v>724</v>
      </c>
      <c r="I2865" t="s">
        <v>14</v>
      </c>
      <c r="L2865" s="124">
        <v>45722</v>
      </c>
    </row>
    <row r="2866" spans="1:12" x14ac:dyDescent="0.25">
      <c r="A2866">
        <v>2865</v>
      </c>
      <c r="B2866" t="s">
        <v>9992</v>
      </c>
      <c r="C2866" s="14" t="s">
        <v>10175</v>
      </c>
      <c r="D2866" t="s">
        <v>6819</v>
      </c>
      <c r="E2866">
        <v>90</v>
      </c>
      <c r="F2866">
        <f>SUMIFS('DAILY RECORDS'!$E$2:$E$19978,'DAILY RECORDS'!$B$2:$B$19978,C2866,'DAILY RECORDS'!$G$2:$G$19978,"INWARD")</f>
        <v>0</v>
      </c>
      <c r="G2866">
        <f>SUMIFS('DAILY RECORDS'!$E$2:$E$19978,'DAILY RECORDS'!$B$2:$B$19978,C2866,'DAILY RECORDS'!$G$2:$G$19978,"OUTWARD")</f>
        <v>84</v>
      </c>
      <c r="H2866">
        <f t="shared" si="44"/>
        <v>6</v>
      </c>
      <c r="I2866" t="s">
        <v>14</v>
      </c>
      <c r="L2866" s="124">
        <v>45724</v>
      </c>
    </row>
    <row r="2867" spans="1:12" x14ac:dyDescent="0.25">
      <c r="A2867">
        <v>2866</v>
      </c>
      <c r="B2867" t="s">
        <v>9992</v>
      </c>
      <c r="C2867" s="14" t="s">
        <v>7094</v>
      </c>
      <c r="D2867" t="s">
        <v>7095</v>
      </c>
      <c r="E2867">
        <v>0</v>
      </c>
      <c r="F2867">
        <f>SUMIFS('DAILY RECORDS'!$E$2:$E$19978,'DAILY RECORDS'!$B$2:$B$19978,C2867,'DAILY RECORDS'!$G$2:$G$19978,"INWARD")</f>
        <v>0</v>
      </c>
      <c r="G2867">
        <f>SUMIFS('DAILY RECORDS'!$E$2:$E$19978,'DAILY RECORDS'!$B$2:$B$19978,C2867,'DAILY RECORDS'!$G$2:$G$19978,"OUTWARD")</f>
        <v>50</v>
      </c>
      <c r="H2867">
        <f t="shared" si="44"/>
        <v>-50</v>
      </c>
      <c r="I2867" t="s">
        <v>14</v>
      </c>
      <c r="L2867" s="124">
        <v>45724</v>
      </c>
    </row>
    <row r="2868" spans="1:12" x14ac:dyDescent="0.25">
      <c r="A2868">
        <v>2867</v>
      </c>
      <c r="B2868" t="s">
        <v>9992</v>
      </c>
      <c r="C2868" s="14" t="s">
        <v>7092</v>
      </c>
      <c r="D2868" t="s">
        <v>7093</v>
      </c>
      <c r="E2868">
        <v>0</v>
      </c>
      <c r="F2868">
        <f>SUMIFS('DAILY RECORDS'!$E$2:$E$19978,'DAILY RECORDS'!$B$2:$B$19978,C2868,'DAILY RECORDS'!$G$2:$G$19978,"INWARD")</f>
        <v>0</v>
      </c>
      <c r="G2868">
        <f>SUMIFS('DAILY RECORDS'!$E$2:$E$19978,'DAILY RECORDS'!$B$2:$B$19978,C2868,'DAILY RECORDS'!$G$2:$G$19978,"OUTWARD")</f>
        <v>40</v>
      </c>
      <c r="H2868">
        <f t="shared" si="44"/>
        <v>-40</v>
      </c>
      <c r="I2868" t="s">
        <v>14</v>
      </c>
      <c r="L2868" s="124">
        <v>45724</v>
      </c>
    </row>
    <row r="2869" spans="1:12" x14ac:dyDescent="0.25">
      <c r="A2869">
        <v>2868</v>
      </c>
      <c r="B2869" t="s">
        <v>9992</v>
      </c>
      <c r="C2869" s="14" t="s">
        <v>6977</v>
      </c>
      <c r="D2869" t="s">
        <v>6978</v>
      </c>
      <c r="E2869">
        <v>0</v>
      </c>
      <c r="F2869">
        <f>SUMIFS('DAILY RECORDS'!$E$2:$E$19978,'DAILY RECORDS'!$B$2:$B$19978,C2869,'DAILY RECORDS'!$G$2:$G$19978,"INWARD")</f>
        <v>0</v>
      </c>
      <c r="G2869">
        <f>SUMIFS('DAILY RECORDS'!$E$2:$E$19978,'DAILY RECORDS'!$B$2:$B$19978,C2869,'DAILY RECORDS'!$G$2:$G$19978,"OUTWARD")</f>
        <v>0</v>
      </c>
      <c r="H2869">
        <f t="shared" si="44"/>
        <v>0</v>
      </c>
      <c r="I2869" t="s">
        <v>14</v>
      </c>
      <c r="L2869" s="124">
        <v>45724</v>
      </c>
    </row>
    <row r="2870" spans="1:12" x14ac:dyDescent="0.25">
      <c r="A2870">
        <v>2869</v>
      </c>
      <c r="B2870" t="s">
        <v>9992</v>
      </c>
      <c r="C2870" s="14" t="s">
        <v>6969</v>
      </c>
      <c r="D2870" t="s">
        <v>6970</v>
      </c>
      <c r="E2870">
        <v>0</v>
      </c>
      <c r="F2870">
        <f>SUMIFS('DAILY RECORDS'!$E$2:$E$19978,'DAILY RECORDS'!$B$2:$B$19978,C2870,'DAILY RECORDS'!$G$2:$G$19978,"INWARD")</f>
        <v>0</v>
      </c>
      <c r="G2870">
        <f>SUMIFS('DAILY RECORDS'!$E$2:$E$19978,'DAILY RECORDS'!$B$2:$B$19978,C2870,'DAILY RECORDS'!$G$2:$G$19978,"OUTWARD")</f>
        <v>0</v>
      </c>
      <c r="H2870">
        <f t="shared" si="44"/>
        <v>0</v>
      </c>
      <c r="I2870" t="s">
        <v>14</v>
      </c>
      <c r="L2870" s="124">
        <v>45724</v>
      </c>
    </row>
    <row r="2871" spans="1:12" x14ac:dyDescent="0.25">
      <c r="A2871">
        <v>2870</v>
      </c>
      <c r="B2871" t="s">
        <v>9992</v>
      </c>
      <c r="C2871" s="14" t="s">
        <v>6766</v>
      </c>
      <c r="D2871" t="s">
        <v>6767</v>
      </c>
      <c r="E2871">
        <v>0</v>
      </c>
      <c r="F2871">
        <f>SUMIFS('DAILY RECORDS'!$E$2:$E$19978,'DAILY RECORDS'!$B$2:$B$19978,C2871,'DAILY RECORDS'!$G$2:$G$19978,"INWARD")</f>
        <v>0</v>
      </c>
      <c r="G2871">
        <f>SUMIFS('DAILY RECORDS'!$E$2:$E$19978,'DAILY RECORDS'!$B$2:$B$19978,C2871,'DAILY RECORDS'!$G$2:$G$19978,"OUTWARD")</f>
        <v>0</v>
      </c>
      <c r="H2871">
        <f t="shared" si="44"/>
        <v>0</v>
      </c>
      <c r="I2871" t="s">
        <v>14</v>
      </c>
      <c r="L2871" s="124">
        <v>45724</v>
      </c>
    </row>
    <row r="2872" spans="1:12" x14ac:dyDescent="0.25">
      <c r="A2872">
        <v>2871</v>
      </c>
      <c r="B2872" t="s">
        <v>9992</v>
      </c>
      <c r="C2872" s="14" t="s">
        <v>6257</v>
      </c>
      <c r="D2872" t="s">
        <v>6258</v>
      </c>
      <c r="E2872">
        <v>48</v>
      </c>
      <c r="F2872">
        <f>SUMIFS('DAILY RECORDS'!$E$2:$E$19978,'DAILY RECORDS'!$B$2:$B$19978,C2872,'DAILY RECORDS'!$G$2:$G$19978,"INWARD")</f>
        <v>0</v>
      </c>
      <c r="G2872">
        <f>SUMIFS('DAILY RECORDS'!$E$2:$E$19978,'DAILY RECORDS'!$B$2:$B$19978,C2872,'DAILY RECORDS'!$G$2:$G$19978,"OUTWARD")</f>
        <v>5</v>
      </c>
      <c r="H2872">
        <f t="shared" si="44"/>
        <v>43</v>
      </c>
      <c r="I2872" t="s">
        <v>14</v>
      </c>
      <c r="L2872" s="124">
        <v>45725</v>
      </c>
    </row>
    <row r="2873" spans="1:12" x14ac:dyDescent="0.25">
      <c r="A2873">
        <v>2872</v>
      </c>
      <c r="B2873" t="s">
        <v>9992</v>
      </c>
      <c r="C2873" s="14" t="s">
        <v>6337</v>
      </c>
      <c r="D2873" t="s">
        <v>6338</v>
      </c>
      <c r="E2873">
        <v>15</v>
      </c>
      <c r="F2873">
        <f>SUMIFS('DAILY RECORDS'!$E$2:$E$19978,'DAILY RECORDS'!$B$2:$B$19978,C2873,'DAILY RECORDS'!$G$2:$G$19978,"INWARD")</f>
        <v>0</v>
      </c>
      <c r="G2873">
        <f>SUMIFS('DAILY RECORDS'!$E$2:$E$19978,'DAILY RECORDS'!$B$2:$B$19978,C2873,'DAILY RECORDS'!$G$2:$G$19978,"OUTWARD")</f>
        <v>14</v>
      </c>
      <c r="H2873">
        <f t="shared" si="44"/>
        <v>1</v>
      </c>
      <c r="I2873" t="s">
        <v>14</v>
      </c>
      <c r="L2873" s="124">
        <v>45725</v>
      </c>
    </row>
    <row r="2874" spans="1:12" x14ac:dyDescent="0.25">
      <c r="A2874">
        <v>2873</v>
      </c>
      <c r="B2874" t="s">
        <v>9992</v>
      </c>
      <c r="C2874" s="14" t="s">
        <v>6343</v>
      </c>
      <c r="D2874" t="s">
        <v>6344</v>
      </c>
      <c r="E2874">
        <v>7</v>
      </c>
      <c r="F2874">
        <f>SUMIFS('DAILY RECORDS'!$E$2:$E$19978,'DAILY RECORDS'!$B$2:$B$19978,C2874,'DAILY RECORDS'!$G$2:$G$19978,"INWARD")</f>
        <v>0</v>
      </c>
      <c r="G2874">
        <f>SUMIFS('DAILY RECORDS'!$E$2:$E$19978,'DAILY RECORDS'!$B$2:$B$19978,C2874,'DAILY RECORDS'!$G$2:$G$19978,"OUTWARD")</f>
        <v>0</v>
      </c>
      <c r="H2874">
        <f t="shared" si="44"/>
        <v>7</v>
      </c>
      <c r="I2874" t="s">
        <v>14</v>
      </c>
      <c r="L2874" s="124">
        <v>45725</v>
      </c>
    </row>
    <row r="2875" spans="1:12" x14ac:dyDescent="0.25">
      <c r="A2875">
        <v>2874</v>
      </c>
      <c r="B2875" t="s">
        <v>9992</v>
      </c>
      <c r="C2875" s="14" t="s">
        <v>6345</v>
      </c>
      <c r="D2875" t="s">
        <v>6346</v>
      </c>
      <c r="E2875">
        <v>80</v>
      </c>
      <c r="F2875">
        <f>SUMIFS('DAILY RECORDS'!$E$2:$E$19978,'DAILY RECORDS'!$B$2:$B$19978,C2875,'DAILY RECORDS'!$G$2:$G$19978,"INWARD")</f>
        <v>0</v>
      </c>
      <c r="G2875">
        <f>SUMIFS('DAILY RECORDS'!$E$2:$E$19978,'DAILY RECORDS'!$B$2:$B$19978,C2875,'DAILY RECORDS'!$G$2:$G$19978,"OUTWARD")</f>
        <v>0</v>
      </c>
      <c r="H2875">
        <f t="shared" si="44"/>
        <v>80</v>
      </c>
      <c r="I2875" t="s">
        <v>14</v>
      </c>
      <c r="L2875" s="124">
        <v>45725</v>
      </c>
    </row>
    <row r="2876" spans="1:12" x14ac:dyDescent="0.25">
      <c r="A2876">
        <v>2875</v>
      </c>
      <c r="B2876" t="s">
        <v>9992</v>
      </c>
      <c r="C2876" s="14" t="s">
        <v>6996</v>
      </c>
      <c r="D2876" t="s">
        <v>6997</v>
      </c>
      <c r="E2876">
        <v>180</v>
      </c>
      <c r="F2876">
        <f>SUMIFS('DAILY RECORDS'!$E$2:$E$19978,'DAILY RECORDS'!$B$2:$B$19978,C2876,'DAILY RECORDS'!$G$2:$G$19978,"INWARD")</f>
        <v>0</v>
      </c>
      <c r="G2876">
        <f>SUMIFS('DAILY RECORDS'!$E$2:$E$19978,'DAILY RECORDS'!$B$2:$B$19978,C2876,'DAILY RECORDS'!$G$2:$G$19978,"OUTWARD")</f>
        <v>0</v>
      </c>
      <c r="H2876">
        <f t="shared" si="44"/>
        <v>180</v>
      </c>
      <c r="I2876" t="s">
        <v>14</v>
      </c>
      <c r="L2876" s="124">
        <v>45726</v>
      </c>
    </row>
    <row r="2877" spans="1:12" x14ac:dyDescent="0.25">
      <c r="A2877">
        <v>2876</v>
      </c>
      <c r="B2877" t="s">
        <v>9992</v>
      </c>
      <c r="C2877" s="14" t="s">
        <v>5317</v>
      </c>
      <c r="D2877" t="s">
        <v>5318</v>
      </c>
      <c r="E2877">
        <v>0</v>
      </c>
      <c r="F2877">
        <f>SUMIFS('DAILY RECORDS'!$E$2:$E$19978,'DAILY RECORDS'!$B$2:$B$19978,C2877,'DAILY RECORDS'!$G$2:$G$19978,"INWARD")</f>
        <v>0</v>
      </c>
      <c r="G2877">
        <f>SUMIFS('DAILY RECORDS'!$E$2:$E$19978,'DAILY RECORDS'!$B$2:$B$19978,C2877,'DAILY RECORDS'!$G$2:$G$19978,"OUTWARD")</f>
        <v>0</v>
      </c>
      <c r="H2877">
        <f t="shared" si="44"/>
        <v>0</v>
      </c>
      <c r="I2877" t="s">
        <v>25</v>
      </c>
      <c r="L2877" s="124">
        <v>45727</v>
      </c>
    </row>
    <row r="2878" spans="1:12" x14ac:dyDescent="0.25">
      <c r="A2878">
        <v>2877</v>
      </c>
      <c r="B2878" t="s">
        <v>9992</v>
      </c>
      <c r="C2878" s="14" t="s">
        <v>10230</v>
      </c>
      <c r="D2878" t="s">
        <v>5339</v>
      </c>
      <c r="E2878">
        <v>13</v>
      </c>
      <c r="F2878">
        <f>SUMIFS('DAILY RECORDS'!$E$2:$E$19978,'DAILY RECORDS'!$B$2:$B$19978,C2878,'DAILY RECORDS'!$G$2:$G$19978,"INWARD")</f>
        <v>0</v>
      </c>
      <c r="G2878">
        <f>SUMIFS('DAILY RECORDS'!$E$2:$E$19978,'DAILY RECORDS'!$B$2:$B$19978,C2878,'DAILY RECORDS'!$G$2:$G$19978,"OUTWARD")</f>
        <v>13</v>
      </c>
      <c r="H2878">
        <f t="shared" si="44"/>
        <v>0</v>
      </c>
      <c r="I2878" t="s">
        <v>25</v>
      </c>
      <c r="L2878" s="124">
        <v>45727</v>
      </c>
    </row>
    <row r="2879" spans="1:12" x14ac:dyDescent="0.25">
      <c r="A2879">
        <v>2878</v>
      </c>
      <c r="B2879" t="s">
        <v>9992</v>
      </c>
      <c r="C2879" s="14" t="s">
        <v>5336</v>
      </c>
      <c r="D2879" t="s">
        <v>5337</v>
      </c>
      <c r="E2879">
        <v>1</v>
      </c>
      <c r="F2879">
        <f>SUMIFS('DAILY RECORDS'!$E$2:$E$19978,'DAILY RECORDS'!$B$2:$B$19978,C2879,'DAILY RECORDS'!$G$2:$G$19978,"INWARD")</f>
        <v>0</v>
      </c>
      <c r="G2879">
        <f>SUMIFS('DAILY RECORDS'!$E$2:$E$19978,'DAILY RECORDS'!$B$2:$B$19978,C2879,'DAILY RECORDS'!$G$2:$G$19978,"OUTWARD")</f>
        <v>0</v>
      </c>
      <c r="H2879">
        <f t="shared" si="44"/>
        <v>1</v>
      </c>
      <c r="I2879" t="s">
        <v>25</v>
      </c>
      <c r="L2879" s="124">
        <v>45727</v>
      </c>
    </row>
    <row r="2880" spans="1:12" x14ac:dyDescent="0.25">
      <c r="A2880">
        <v>2879</v>
      </c>
      <c r="B2880" t="s">
        <v>9992</v>
      </c>
      <c r="C2880" s="14" t="s">
        <v>5360</v>
      </c>
      <c r="D2880" t="s">
        <v>5361</v>
      </c>
      <c r="E2880">
        <v>4</v>
      </c>
      <c r="F2880">
        <f>SUMIFS('DAILY RECORDS'!$E$2:$E$19978,'DAILY RECORDS'!$B$2:$B$19978,C2880,'DAILY RECORDS'!$G$2:$G$19978,"INWARD")</f>
        <v>0</v>
      </c>
      <c r="G2880">
        <f>SUMIFS('DAILY RECORDS'!$E$2:$E$19978,'DAILY RECORDS'!$B$2:$B$19978,C2880,'DAILY RECORDS'!$G$2:$G$19978,"OUTWARD")</f>
        <v>18</v>
      </c>
      <c r="H2880">
        <f t="shared" si="44"/>
        <v>-14</v>
      </c>
      <c r="I2880" t="s">
        <v>25</v>
      </c>
      <c r="L2880" s="124">
        <v>45727</v>
      </c>
    </row>
    <row r="2881" spans="1:12" x14ac:dyDescent="0.25">
      <c r="A2881">
        <v>2880</v>
      </c>
      <c r="B2881" t="s">
        <v>9992</v>
      </c>
      <c r="C2881" s="14" t="s">
        <v>5366</v>
      </c>
      <c r="D2881" t="s">
        <v>5367</v>
      </c>
      <c r="E2881">
        <v>2</v>
      </c>
      <c r="F2881">
        <f>SUMIFS('DAILY RECORDS'!$E$2:$E$19978,'DAILY RECORDS'!$B$2:$B$19978,C2881,'DAILY RECORDS'!$G$2:$G$19978,"INWARD")</f>
        <v>4</v>
      </c>
      <c r="G2881">
        <f>SUMIFS('DAILY RECORDS'!$E$2:$E$19978,'DAILY RECORDS'!$B$2:$B$19978,C2881,'DAILY RECORDS'!$G$2:$G$19978,"OUTWARD")</f>
        <v>0</v>
      </c>
      <c r="H2881">
        <f t="shared" si="44"/>
        <v>6</v>
      </c>
      <c r="I2881" t="s">
        <v>25</v>
      </c>
      <c r="L2881" s="124">
        <v>45727</v>
      </c>
    </row>
    <row r="2882" spans="1:12" x14ac:dyDescent="0.25">
      <c r="A2882">
        <v>2881</v>
      </c>
      <c r="B2882" t="s">
        <v>9992</v>
      </c>
      <c r="C2882" s="14" t="s">
        <v>5358</v>
      </c>
      <c r="D2882" t="s">
        <v>5359</v>
      </c>
      <c r="E2882">
        <v>2</v>
      </c>
      <c r="F2882">
        <f>SUMIFS('DAILY RECORDS'!$E$2:$E$19978,'DAILY RECORDS'!$B$2:$B$19978,C2882,'DAILY RECORDS'!$G$2:$G$19978,"INWARD")</f>
        <v>0</v>
      </c>
      <c r="G2882">
        <f>SUMIFS('DAILY RECORDS'!$E$2:$E$19978,'DAILY RECORDS'!$B$2:$B$19978,C2882,'DAILY RECORDS'!$G$2:$G$19978,"OUTWARD")</f>
        <v>18</v>
      </c>
      <c r="H2882">
        <f t="shared" si="44"/>
        <v>-16</v>
      </c>
      <c r="I2882" t="s">
        <v>25</v>
      </c>
      <c r="L2882" s="124">
        <v>45727</v>
      </c>
    </row>
    <row r="2883" spans="1:12" x14ac:dyDescent="0.25">
      <c r="A2883">
        <v>2882</v>
      </c>
      <c r="B2883" t="s">
        <v>9992</v>
      </c>
      <c r="C2883" s="14" t="s">
        <v>5350</v>
      </c>
      <c r="D2883" t="s">
        <v>5351</v>
      </c>
      <c r="E2883">
        <v>0</v>
      </c>
      <c r="F2883">
        <f>SUMIFS('DAILY RECORDS'!$E$2:$E$19978,'DAILY RECORDS'!$B$2:$B$19978,C2883,'DAILY RECORDS'!$G$2:$G$19978,"INWARD")</f>
        <v>0</v>
      </c>
      <c r="G2883">
        <f>SUMIFS('DAILY RECORDS'!$E$2:$E$19978,'DAILY RECORDS'!$B$2:$B$19978,C2883,'DAILY RECORDS'!$G$2:$G$19978,"OUTWARD")</f>
        <v>0</v>
      </c>
      <c r="H2883">
        <f t="shared" ref="H2883:H2946" si="45">(E2883+F2883)-G2883</f>
        <v>0</v>
      </c>
      <c r="I2883" t="s">
        <v>25</v>
      </c>
      <c r="L2883" s="124">
        <v>45727</v>
      </c>
    </row>
    <row r="2884" spans="1:12" x14ac:dyDescent="0.25">
      <c r="A2884">
        <v>2883</v>
      </c>
      <c r="B2884" t="s">
        <v>9992</v>
      </c>
      <c r="C2884" s="14" t="s">
        <v>5346</v>
      </c>
      <c r="D2884" t="s">
        <v>5347</v>
      </c>
      <c r="E2884">
        <v>18</v>
      </c>
      <c r="F2884">
        <f>SUMIFS('DAILY RECORDS'!$E$2:$E$19978,'DAILY RECORDS'!$B$2:$B$19978,C2884,'DAILY RECORDS'!$G$2:$G$19978,"INWARD")</f>
        <v>0</v>
      </c>
      <c r="G2884">
        <f>SUMIFS('DAILY RECORDS'!$E$2:$E$19978,'DAILY RECORDS'!$B$2:$B$19978,C2884,'DAILY RECORDS'!$G$2:$G$19978,"OUTWARD")</f>
        <v>29</v>
      </c>
      <c r="H2884">
        <f t="shared" si="45"/>
        <v>-11</v>
      </c>
      <c r="I2884" t="s">
        <v>25</v>
      </c>
      <c r="L2884" s="124">
        <v>45727</v>
      </c>
    </row>
    <row r="2885" spans="1:12" x14ac:dyDescent="0.25">
      <c r="A2885">
        <v>2884</v>
      </c>
      <c r="B2885" t="s">
        <v>9992</v>
      </c>
      <c r="C2885" s="14" t="s">
        <v>5458</v>
      </c>
      <c r="D2885" t="s">
        <v>5459</v>
      </c>
      <c r="E2885">
        <v>6</v>
      </c>
      <c r="F2885">
        <f>SUMIFS('DAILY RECORDS'!$E$2:$E$19978,'DAILY RECORDS'!$B$2:$B$19978,C2885,'DAILY RECORDS'!$G$2:$G$19978,"INWARD")</f>
        <v>0</v>
      </c>
      <c r="G2885">
        <f>SUMIFS('DAILY RECORDS'!$E$2:$E$19978,'DAILY RECORDS'!$B$2:$B$19978,C2885,'DAILY RECORDS'!$G$2:$G$19978,"OUTWARD")</f>
        <v>44</v>
      </c>
      <c r="H2885">
        <f t="shared" si="45"/>
        <v>-38</v>
      </c>
      <c r="I2885" t="s">
        <v>25</v>
      </c>
      <c r="L2885" s="124">
        <v>45727</v>
      </c>
    </row>
    <row r="2886" spans="1:12" x14ac:dyDescent="0.25">
      <c r="A2886">
        <v>2885</v>
      </c>
      <c r="B2886" t="s">
        <v>9992</v>
      </c>
      <c r="C2886" s="14" t="s">
        <v>5442</v>
      </c>
      <c r="D2886" t="s">
        <v>5443</v>
      </c>
      <c r="E2886">
        <v>166</v>
      </c>
      <c r="F2886">
        <f>SUMIFS('DAILY RECORDS'!$E$2:$E$19978,'DAILY RECORDS'!$B$2:$B$19978,C2886,'DAILY RECORDS'!$G$2:$G$19978,"INWARD")</f>
        <v>241.75</v>
      </c>
      <c r="G2886">
        <f>SUMIFS('DAILY RECORDS'!$E$2:$E$19978,'DAILY RECORDS'!$B$2:$B$19978,C2886,'DAILY RECORDS'!$G$2:$G$19978,"OUTWARD")</f>
        <v>150</v>
      </c>
      <c r="H2886">
        <f t="shared" si="45"/>
        <v>257.75</v>
      </c>
      <c r="I2886" t="s">
        <v>25</v>
      </c>
      <c r="L2886" s="124">
        <v>45727</v>
      </c>
    </row>
    <row r="2887" spans="1:12" x14ac:dyDescent="0.25">
      <c r="A2887">
        <v>2886</v>
      </c>
      <c r="B2887" t="s">
        <v>9992</v>
      </c>
      <c r="C2887" s="14" t="s">
        <v>5414</v>
      </c>
      <c r="D2887" t="s">
        <v>5415</v>
      </c>
      <c r="E2887">
        <v>0</v>
      </c>
      <c r="F2887">
        <f>SUMIFS('DAILY RECORDS'!$E$2:$E$19978,'DAILY RECORDS'!$B$2:$B$19978,C2887,'DAILY RECORDS'!$G$2:$G$19978,"INWARD")</f>
        <v>0</v>
      </c>
      <c r="G2887">
        <f>SUMIFS('DAILY RECORDS'!$E$2:$E$19978,'DAILY RECORDS'!$B$2:$B$19978,C2887,'DAILY RECORDS'!$G$2:$G$19978,"OUTWARD")</f>
        <v>0</v>
      </c>
      <c r="H2887">
        <f t="shared" si="45"/>
        <v>0</v>
      </c>
      <c r="I2887" t="s">
        <v>14</v>
      </c>
      <c r="L2887" s="124">
        <v>45727</v>
      </c>
    </row>
    <row r="2888" spans="1:12" x14ac:dyDescent="0.25">
      <c r="A2888">
        <v>2887</v>
      </c>
      <c r="B2888" t="s">
        <v>9992</v>
      </c>
      <c r="C2888" s="14" t="s">
        <v>5392</v>
      </c>
      <c r="D2888" t="s">
        <v>5393</v>
      </c>
      <c r="E2888">
        <v>4</v>
      </c>
      <c r="F2888">
        <f>SUMIFS('DAILY RECORDS'!$E$2:$E$19978,'DAILY RECORDS'!$B$2:$B$19978,C2888,'DAILY RECORDS'!$G$2:$G$19978,"INWARD")</f>
        <v>0</v>
      </c>
      <c r="G2888">
        <f>SUMIFS('DAILY RECORDS'!$E$2:$E$19978,'DAILY RECORDS'!$B$2:$B$19978,C2888,'DAILY RECORDS'!$G$2:$G$19978,"OUTWARD")</f>
        <v>4</v>
      </c>
      <c r="H2888">
        <f t="shared" si="45"/>
        <v>0</v>
      </c>
      <c r="I2888" t="s">
        <v>14</v>
      </c>
      <c r="L2888" s="124">
        <v>45727</v>
      </c>
    </row>
    <row r="2889" spans="1:12" x14ac:dyDescent="0.25">
      <c r="A2889">
        <v>2888</v>
      </c>
      <c r="B2889" t="s">
        <v>9992</v>
      </c>
      <c r="C2889" s="14" t="s">
        <v>5869</v>
      </c>
      <c r="D2889" t="s">
        <v>5870</v>
      </c>
      <c r="E2889">
        <v>1</v>
      </c>
      <c r="F2889">
        <f>SUMIFS('DAILY RECORDS'!$E$2:$E$19978,'DAILY RECORDS'!$B$2:$B$19978,C2889,'DAILY RECORDS'!$G$2:$G$19978,"INWARD")</f>
        <v>0</v>
      </c>
      <c r="G2889">
        <f>SUMIFS('DAILY RECORDS'!$E$2:$E$19978,'DAILY RECORDS'!$B$2:$B$19978,C2889,'DAILY RECORDS'!$G$2:$G$19978,"OUTWARD")</f>
        <v>10</v>
      </c>
      <c r="H2889">
        <f t="shared" si="45"/>
        <v>-9</v>
      </c>
      <c r="I2889" t="s">
        <v>14</v>
      </c>
      <c r="L2889" s="124">
        <v>45733</v>
      </c>
    </row>
    <row r="2890" spans="1:12" x14ac:dyDescent="0.25">
      <c r="A2890">
        <v>2889</v>
      </c>
      <c r="B2890" t="s">
        <v>9992</v>
      </c>
      <c r="C2890" s="14" t="s">
        <v>5889</v>
      </c>
      <c r="D2890" t="s">
        <v>5890</v>
      </c>
      <c r="E2890">
        <v>60</v>
      </c>
      <c r="F2890">
        <f>SUMIFS('DAILY RECORDS'!$E$2:$E$19978,'DAILY RECORDS'!$B$2:$B$19978,C2890,'DAILY RECORDS'!$G$2:$G$19978,"INWARD")</f>
        <v>0</v>
      </c>
      <c r="G2890">
        <f>SUMIFS('DAILY RECORDS'!$E$2:$E$19978,'DAILY RECORDS'!$B$2:$B$19978,C2890,'DAILY RECORDS'!$G$2:$G$19978,"OUTWARD")</f>
        <v>20</v>
      </c>
      <c r="H2890">
        <f t="shared" si="45"/>
        <v>40</v>
      </c>
      <c r="I2890" t="s">
        <v>25</v>
      </c>
      <c r="L2890" s="124">
        <v>45733</v>
      </c>
    </row>
    <row r="2891" spans="1:12" x14ac:dyDescent="0.25">
      <c r="A2891">
        <v>2890</v>
      </c>
      <c r="B2891" t="s">
        <v>9992</v>
      </c>
      <c r="C2891" s="14" t="s">
        <v>5472</v>
      </c>
      <c r="D2891" t="s">
        <v>5473</v>
      </c>
      <c r="E2891">
        <v>0</v>
      </c>
      <c r="F2891">
        <f>SUMIFS('DAILY RECORDS'!$E$2:$E$19978,'DAILY RECORDS'!$B$2:$B$19978,C2891,'DAILY RECORDS'!$G$2:$G$19978,"INWARD")</f>
        <v>0</v>
      </c>
      <c r="G2891">
        <f>SUMIFS('DAILY RECORDS'!$E$2:$E$19978,'DAILY RECORDS'!$B$2:$B$19978,C2891,'DAILY RECORDS'!$G$2:$G$19978,"OUTWARD")</f>
        <v>0</v>
      </c>
      <c r="H2891">
        <f t="shared" si="45"/>
        <v>0</v>
      </c>
      <c r="I2891" t="s">
        <v>14</v>
      </c>
      <c r="L2891" s="124">
        <v>45733</v>
      </c>
    </row>
    <row r="2892" spans="1:12" x14ac:dyDescent="0.25">
      <c r="A2892">
        <v>2891</v>
      </c>
      <c r="B2892" t="s">
        <v>9992</v>
      </c>
      <c r="C2892" s="14" t="s">
        <v>10278</v>
      </c>
      <c r="D2892" t="s">
        <v>5126</v>
      </c>
      <c r="E2892">
        <v>220</v>
      </c>
      <c r="F2892">
        <f>SUMIFS('DAILY RECORDS'!$E$2:$E$19978,'DAILY RECORDS'!$B$2:$B$19978,C2892,'DAILY RECORDS'!$G$2:$G$19978,"INWARD")</f>
        <v>0</v>
      </c>
      <c r="G2892">
        <f>SUMIFS('DAILY RECORDS'!$E$2:$E$19978,'DAILY RECORDS'!$B$2:$B$19978,C2892,'DAILY RECORDS'!$G$2:$G$19978,"OUTWARD")</f>
        <v>220</v>
      </c>
      <c r="H2892">
        <f t="shared" si="45"/>
        <v>0</v>
      </c>
      <c r="I2892" t="s">
        <v>14</v>
      </c>
      <c r="L2892" s="124">
        <v>45733</v>
      </c>
    </row>
    <row r="2893" spans="1:12" x14ac:dyDescent="0.25">
      <c r="A2893">
        <v>2892</v>
      </c>
      <c r="B2893" t="s">
        <v>9992</v>
      </c>
      <c r="C2893" s="14" t="s">
        <v>5139</v>
      </c>
      <c r="D2893" t="s">
        <v>5140</v>
      </c>
      <c r="E2893">
        <v>0</v>
      </c>
      <c r="F2893">
        <f>SUMIFS('DAILY RECORDS'!$E$2:$E$19978,'DAILY RECORDS'!$B$2:$B$19978,C2893,'DAILY RECORDS'!$G$2:$G$19978,"INWARD")</f>
        <v>1</v>
      </c>
      <c r="G2893">
        <f>SUMIFS('DAILY RECORDS'!$E$2:$E$19978,'DAILY RECORDS'!$B$2:$B$19978,C2893,'DAILY RECORDS'!$G$2:$G$19978,"OUTWARD")</f>
        <v>0</v>
      </c>
      <c r="H2893">
        <f t="shared" si="45"/>
        <v>1</v>
      </c>
      <c r="I2893" t="s">
        <v>14</v>
      </c>
      <c r="L2893" s="124">
        <v>45733</v>
      </c>
    </row>
    <row r="2894" spans="1:12" x14ac:dyDescent="0.25">
      <c r="A2894">
        <v>2893</v>
      </c>
      <c r="B2894" t="s">
        <v>9992</v>
      </c>
      <c r="C2894" s="14" t="s">
        <v>5132</v>
      </c>
      <c r="D2894" t="s">
        <v>5133</v>
      </c>
      <c r="E2894">
        <v>0</v>
      </c>
      <c r="F2894">
        <f>SUMIFS('DAILY RECORDS'!$E$2:$E$19978,'DAILY RECORDS'!$B$2:$B$19978,C2894,'DAILY RECORDS'!$G$2:$G$19978,"INWARD")</f>
        <v>0</v>
      </c>
      <c r="G2894">
        <f>SUMIFS('DAILY RECORDS'!$E$2:$E$19978,'DAILY RECORDS'!$B$2:$B$19978,C2894,'DAILY RECORDS'!$G$2:$G$19978,"OUTWARD")</f>
        <v>0</v>
      </c>
      <c r="H2894">
        <f t="shared" si="45"/>
        <v>0</v>
      </c>
      <c r="I2894" t="s">
        <v>14</v>
      </c>
      <c r="L2894" s="124">
        <v>45733</v>
      </c>
    </row>
    <row r="2895" spans="1:12" x14ac:dyDescent="0.25">
      <c r="A2895">
        <v>2894</v>
      </c>
      <c r="B2895" t="s">
        <v>9992</v>
      </c>
      <c r="C2895" s="14" t="s">
        <v>5939</v>
      </c>
      <c r="D2895" t="s">
        <v>5940</v>
      </c>
      <c r="E2895">
        <v>3</v>
      </c>
      <c r="F2895">
        <f>SUMIFS('DAILY RECORDS'!$E$2:$E$19978,'DAILY RECORDS'!$B$2:$B$19978,C2895,'DAILY RECORDS'!$G$2:$G$19978,"INWARD")</f>
        <v>0</v>
      </c>
      <c r="G2895">
        <f>SUMIFS('DAILY RECORDS'!$E$2:$E$19978,'DAILY RECORDS'!$B$2:$B$19978,C2895,'DAILY RECORDS'!$G$2:$G$19978,"OUTWARD")</f>
        <v>0</v>
      </c>
      <c r="H2895">
        <f t="shared" si="45"/>
        <v>3</v>
      </c>
      <c r="I2895" t="s">
        <v>25</v>
      </c>
      <c r="L2895" s="124">
        <v>45733</v>
      </c>
    </row>
    <row r="2896" spans="1:12" x14ac:dyDescent="0.25">
      <c r="A2896">
        <v>2895</v>
      </c>
      <c r="B2896" t="s">
        <v>9992</v>
      </c>
      <c r="C2896" s="14" t="s">
        <v>6494</v>
      </c>
      <c r="D2896" t="s">
        <v>6495</v>
      </c>
      <c r="E2896">
        <v>16</v>
      </c>
      <c r="F2896">
        <f>SUMIFS('DAILY RECORDS'!$E$2:$E$19978,'DAILY RECORDS'!$B$2:$B$19978,C2896,'DAILY RECORDS'!$G$2:$G$19978,"INWARD")</f>
        <v>0</v>
      </c>
      <c r="G2896">
        <f>SUMIFS('DAILY RECORDS'!$E$2:$E$19978,'DAILY RECORDS'!$B$2:$B$19978,C2896,'DAILY RECORDS'!$G$2:$G$19978,"OUTWARD")</f>
        <v>16</v>
      </c>
      <c r="H2896">
        <f t="shared" si="45"/>
        <v>0</v>
      </c>
      <c r="I2896" t="s">
        <v>14</v>
      </c>
      <c r="L2896" s="124">
        <v>45733</v>
      </c>
    </row>
    <row r="2897" spans="1:12" x14ac:dyDescent="0.25">
      <c r="A2897">
        <v>2896</v>
      </c>
      <c r="B2897" t="s">
        <v>9992</v>
      </c>
      <c r="C2897" s="14" t="s">
        <v>6520</v>
      </c>
      <c r="D2897" t="s">
        <v>6521</v>
      </c>
      <c r="E2897">
        <v>14</v>
      </c>
      <c r="F2897">
        <f>SUMIFS('DAILY RECORDS'!$E$2:$E$19978,'DAILY RECORDS'!$B$2:$B$19978,C2897,'DAILY RECORDS'!$G$2:$G$19978,"INWARD")</f>
        <v>0</v>
      </c>
      <c r="G2897">
        <f>SUMIFS('DAILY RECORDS'!$E$2:$E$19978,'DAILY RECORDS'!$B$2:$B$19978,C2897,'DAILY RECORDS'!$G$2:$G$19978,"OUTWARD")</f>
        <v>6</v>
      </c>
      <c r="H2897">
        <f t="shared" si="45"/>
        <v>8</v>
      </c>
      <c r="I2897" t="s">
        <v>25</v>
      </c>
      <c r="L2897" s="124">
        <v>45734</v>
      </c>
    </row>
    <row r="2898" spans="1:12" x14ac:dyDescent="0.25">
      <c r="A2898">
        <v>2897</v>
      </c>
      <c r="B2898" t="s">
        <v>9992</v>
      </c>
      <c r="C2898" s="14" t="s">
        <v>10819</v>
      </c>
      <c r="D2898" t="s">
        <v>6177</v>
      </c>
      <c r="E2898">
        <v>7</v>
      </c>
      <c r="F2898">
        <f>SUMIFS('DAILY RECORDS'!$E$2:$E$19978,'DAILY RECORDS'!$B$2:$B$19978,C2898,'DAILY RECORDS'!$G$2:$G$19978,"INWARD")</f>
        <v>0</v>
      </c>
      <c r="G2898">
        <f>SUMIFS('DAILY RECORDS'!$E$2:$E$19978,'DAILY RECORDS'!$B$2:$B$19978,C2898,'DAILY RECORDS'!$G$2:$G$19978,"OUTWARD")</f>
        <v>9</v>
      </c>
      <c r="H2898">
        <f t="shared" si="45"/>
        <v>-2</v>
      </c>
      <c r="I2898" t="s">
        <v>14</v>
      </c>
      <c r="L2898" s="124">
        <v>45734</v>
      </c>
    </row>
    <row r="2899" spans="1:12" x14ac:dyDescent="0.25">
      <c r="A2899">
        <v>2898</v>
      </c>
      <c r="B2899" t="s">
        <v>9992</v>
      </c>
      <c r="C2899" s="14" t="s">
        <v>6192</v>
      </c>
      <c r="D2899" t="s">
        <v>6193</v>
      </c>
      <c r="E2899">
        <v>10</v>
      </c>
      <c r="F2899">
        <f>SUMIFS('DAILY RECORDS'!$E$2:$E$19978,'DAILY RECORDS'!$B$2:$B$19978,C2899,'DAILY RECORDS'!$G$2:$G$19978,"INWARD")</f>
        <v>0</v>
      </c>
      <c r="G2899">
        <f>SUMIFS('DAILY RECORDS'!$E$2:$E$19978,'DAILY RECORDS'!$B$2:$B$19978,C2899,'DAILY RECORDS'!$G$2:$G$19978,"OUTWARD")</f>
        <v>5</v>
      </c>
      <c r="H2899">
        <f t="shared" si="45"/>
        <v>5</v>
      </c>
      <c r="I2899" t="s">
        <v>14</v>
      </c>
      <c r="L2899" s="124">
        <v>45734</v>
      </c>
    </row>
    <row r="2900" spans="1:12" x14ac:dyDescent="0.25">
      <c r="A2900">
        <v>2899</v>
      </c>
      <c r="B2900" t="s">
        <v>9992</v>
      </c>
      <c r="C2900" s="14" t="s">
        <v>6194</v>
      </c>
      <c r="D2900" t="s">
        <v>6195</v>
      </c>
      <c r="E2900">
        <v>24</v>
      </c>
      <c r="F2900">
        <f>SUMIFS('DAILY RECORDS'!$E$2:$E$19978,'DAILY RECORDS'!$B$2:$B$19978,C2900,'DAILY RECORDS'!$G$2:$G$19978,"INWARD")</f>
        <v>0</v>
      </c>
      <c r="G2900">
        <f>SUMIFS('DAILY RECORDS'!$E$2:$E$19978,'DAILY RECORDS'!$B$2:$B$19978,C2900,'DAILY RECORDS'!$G$2:$G$19978,"OUTWARD")</f>
        <v>0</v>
      </c>
      <c r="H2900">
        <f t="shared" si="45"/>
        <v>24</v>
      </c>
      <c r="I2900" t="s">
        <v>14</v>
      </c>
      <c r="L2900" s="124">
        <v>45734</v>
      </c>
    </row>
    <row r="2901" spans="1:12" x14ac:dyDescent="0.25">
      <c r="A2901">
        <v>2900</v>
      </c>
      <c r="B2901" t="s">
        <v>9992</v>
      </c>
      <c r="C2901" s="14" t="s">
        <v>6188</v>
      </c>
      <c r="D2901" t="s">
        <v>6189</v>
      </c>
      <c r="E2901">
        <v>9</v>
      </c>
      <c r="F2901">
        <f>SUMIFS('DAILY RECORDS'!$E$2:$E$19978,'DAILY RECORDS'!$B$2:$B$19978,C2901,'DAILY RECORDS'!$G$2:$G$19978,"INWARD")</f>
        <v>0</v>
      </c>
      <c r="G2901">
        <f>SUMIFS('DAILY RECORDS'!$E$2:$E$19978,'DAILY RECORDS'!$B$2:$B$19978,C2901,'DAILY RECORDS'!$G$2:$G$19978,"OUTWARD")</f>
        <v>8</v>
      </c>
      <c r="H2901">
        <f t="shared" si="45"/>
        <v>1</v>
      </c>
      <c r="I2901" t="s">
        <v>14</v>
      </c>
      <c r="L2901" s="124">
        <v>45734</v>
      </c>
    </row>
    <row r="2902" spans="1:12" x14ac:dyDescent="0.25">
      <c r="A2902">
        <v>2901</v>
      </c>
      <c r="B2902" t="s">
        <v>9992</v>
      </c>
      <c r="C2902" s="14" t="s">
        <v>6225</v>
      </c>
      <c r="D2902" t="s">
        <v>6226</v>
      </c>
      <c r="E2902">
        <v>8</v>
      </c>
      <c r="F2902">
        <f>SUMIFS('DAILY RECORDS'!$E$2:$E$19978,'DAILY RECORDS'!$B$2:$B$19978,C2902,'DAILY RECORDS'!$G$2:$G$19978,"INWARD")</f>
        <v>0</v>
      </c>
      <c r="G2902">
        <f>SUMIFS('DAILY RECORDS'!$E$2:$E$19978,'DAILY RECORDS'!$B$2:$B$19978,C2902,'DAILY RECORDS'!$G$2:$G$19978,"OUTWARD")</f>
        <v>8</v>
      </c>
      <c r="H2902">
        <f t="shared" si="45"/>
        <v>0</v>
      </c>
      <c r="I2902" t="s">
        <v>14</v>
      </c>
      <c r="L2902" s="124">
        <v>45734</v>
      </c>
    </row>
    <row r="2903" spans="1:12" x14ac:dyDescent="0.25">
      <c r="A2903">
        <v>2902</v>
      </c>
      <c r="B2903" t="s">
        <v>9992</v>
      </c>
      <c r="C2903" s="14" t="s">
        <v>6370</v>
      </c>
      <c r="D2903" t="s">
        <v>6371</v>
      </c>
      <c r="E2903">
        <v>17</v>
      </c>
      <c r="F2903">
        <f>SUMIFS('DAILY RECORDS'!$E$2:$E$19978,'DAILY RECORDS'!$B$2:$B$19978,C2903,'DAILY RECORDS'!$G$2:$G$19978,"INWARD")</f>
        <v>0</v>
      </c>
      <c r="G2903">
        <f>SUMIFS('DAILY RECORDS'!$E$2:$E$19978,'DAILY RECORDS'!$B$2:$B$19978,C2903,'DAILY RECORDS'!$G$2:$G$19978,"OUTWARD")</f>
        <v>4</v>
      </c>
      <c r="H2903">
        <f t="shared" si="45"/>
        <v>13</v>
      </c>
      <c r="I2903" t="s">
        <v>14</v>
      </c>
      <c r="J2903" t="s">
        <v>11376</v>
      </c>
      <c r="K2903" t="s">
        <v>840</v>
      </c>
      <c r="L2903" s="124">
        <v>45734</v>
      </c>
    </row>
    <row r="2904" spans="1:12" x14ac:dyDescent="0.25">
      <c r="A2904">
        <v>2903</v>
      </c>
      <c r="B2904" t="s">
        <v>9992</v>
      </c>
      <c r="C2904" s="14" t="s">
        <v>5237</v>
      </c>
      <c r="D2904" t="s">
        <v>5238</v>
      </c>
      <c r="E2904">
        <v>11</v>
      </c>
      <c r="F2904">
        <f>SUMIFS('DAILY RECORDS'!$E$2:$E$19978,'DAILY RECORDS'!$B$2:$B$19978,C2904,'DAILY RECORDS'!$G$2:$G$19978,"INWARD")</f>
        <v>58</v>
      </c>
      <c r="G2904">
        <f>SUMIFS('DAILY RECORDS'!$E$2:$E$19978,'DAILY RECORDS'!$B$2:$B$19978,C2904,'DAILY RECORDS'!$G$2:$G$19978,"OUTWARD")</f>
        <v>25</v>
      </c>
      <c r="H2904">
        <f t="shared" si="45"/>
        <v>44</v>
      </c>
      <c r="I2904" t="s">
        <v>14</v>
      </c>
      <c r="J2904" t="s">
        <v>2142</v>
      </c>
      <c r="K2904" t="s">
        <v>36</v>
      </c>
      <c r="L2904" s="124">
        <v>45734</v>
      </c>
    </row>
    <row r="2905" spans="1:12" x14ac:dyDescent="0.25">
      <c r="A2905">
        <v>2904</v>
      </c>
      <c r="B2905" t="s">
        <v>9992</v>
      </c>
      <c r="C2905" s="14" t="s">
        <v>5189</v>
      </c>
      <c r="D2905" t="s">
        <v>5190</v>
      </c>
      <c r="E2905">
        <v>3</v>
      </c>
      <c r="F2905">
        <f>SUMIFS('DAILY RECORDS'!$E$2:$E$19978,'DAILY RECORDS'!$B$2:$B$19978,C2905,'DAILY RECORDS'!$G$2:$G$19978,"INWARD")</f>
        <v>55</v>
      </c>
      <c r="G2905">
        <f>SUMIFS('DAILY RECORDS'!$E$2:$E$19978,'DAILY RECORDS'!$B$2:$B$19978,C2905,'DAILY RECORDS'!$G$2:$G$19978,"OUTWARD")</f>
        <v>5</v>
      </c>
      <c r="H2905">
        <f t="shared" si="45"/>
        <v>53</v>
      </c>
      <c r="I2905" t="s">
        <v>14</v>
      </c>
      <c r="J2905" t="s">
        <v>2142</v>
      </c>
      <c r="K2905" t="s">
        <v>866</v>
      </c>
      <c r="L2905" s="124">
        <v>45734</v>
      </c>
    </row>
    <row r="2906" spans="1:12" x14ac:dyDescent="0.25">
      <c r="A2906">
        <v>2905</v>
      </c>
      <c r="B2906" t="s">
        <v>9992</v>
      </c>
      <c r="C2906" s="14" t="s">
        <v>5239</v>
      </c>
      <c r="D2906" t="s">
        <v>5240</v>
      </c>
      <c r="E2906">
        <v>49</v>
      </c>
      <c r="F2906">
        <f>SUMIFS('DAILY RECORDS'!$E$2:$E$19978,'DAILY RECORDS'!$B$2:$B$19978,C2906,'DAILY RECORDS'!$G$2:$G$19978,"INWARD")</f>
        <v>77</v>
      </c>
      <c r="G2906">
        <f>SUMIFS('DAILY RECORDS'!$E$2:$E$19978,'DAILY RECORDS'!$B$2:$B$19978,C2906,'DAILY RECORDS'!$G$2:$G$19978,"OUTWARD")</f>
        <v>62</v>
      </c>
      <c r="H2906">
        <f t="shared" si="45"/>
        <v>64</v>
      </c>
      <c r="I2906" t="s">
        <v>14</v>
      </c>
      <c r="J2906" t="s">
        <v>2142</v>
      </c>
      <c r="K2906" t="s">
        <v>38</v>
      </c>
      <c r="L2906" s="124">
        <v>45734</v>
      </c>
    </row>
    <row r="2907" spans="1:12" x14ac:dyDescent="0.25">
      <c r="A2907">
        <v>2906</v>
      </c>
      <c r="B2907" t="s">
        <v>9992</v>
      </c>
      <c r="C2907" s="14" t="s">
        <v>5223</v>
      </c>
      <c r="D2907" t="s">
        <v>5224</v>
      </c>
      <c r="E2907">
        <v>0</v>
      </c>
      <c r="F2907">
        <f>SUMIFS('DAILY RECORDS'!$E$2:$E$19978,'DAILY RECORDS'!$B$2:$B$19978,C2907,'DAILY RECORDS'!$G$2:$G$19978,"INWARD")</f>
        <v>0</v>
      </c>
      <c r="G2907">
        <f>SUMIFS('DAILY RECORDS'!$E$2:$E$19978,'DAILY RECORDS'!$B$2:$B$19978,C2907,'DAILY RECORDS'!$G$2:$G$19978,"OUTWARD")</f>
        <v>0</v>
      </c>
      <c r="H2907">
        <f t="shared" si="45"/>
        <v>0</v>
      </c>
      <c r="I2907" t="s">
        <v>14</v>
      </c>
      <c r="L2907" s="124">
        <v>45734</v>
      </c>
    </row>
    <row r="2908" spans="1:12" x14ac:dyDescent="0.25">
      <c r="A2908">
        <v>2907</v>
      </c>
      <c r="B2908" t="s">
        <v>9992</v>
      </c>
      <c r="C2908" s="14" t="s">
        <v>11594</v>
      </c>
      <c r="D2908" t="s">
        <v>5252</v>
      </c>
      <c r="E2908">
        <v>4</v>
      </c>
      <c r="F2908">
        <f>SUMIFS('DAILY RECORDS'!$E$2:$E$19978,'DAILY RECORDS'!$B$2:$B$19978,C2908,'DAILY RECORDS'!$G$2:$G$19978,"INWARD")</f>
        <v>11</v>
      </c>
      <c r="G2908">
        <f>SUMIFS('DAILY RECORDS'!$E$2:$E$19978,'DAILY RECORDS'!$B$2:$B$19978,C2908,'DAILY RECORDS'!$G$2:$G$19978,"OUTWARD")</f>
        <v>1</v>
      </c>
      <c r="H2908">
        <f t="shared" si="45"/>
        <v>14</v>
      </c>
      <c r="I2908" t="s">
        <v>14</v>
      </c>
      <c r="J2908" t="s">
        <v>2142</v>
      </c>
      <c r="K2908" t="s">
        <v>1225</v>
      </c>
      <c r="L2908" s="124">
        <v>45734</v>
      </c>
    </row>
    <row r="2909" spans="1:12" x14ac:dyDescent="0.25">
      <c r="A2909">
        <v>2908</v>
      </c>
      <c r="B2909" t="s">
        <v>9992</v>
      </c>
      <c r="C2909" s="14" t="s">
        <v>5215</v>
      </c>
      <c r="D2909" t="s">
        <v>5216</v>
      </c>
      <c r="E2909">
        <v>0</v>
      </c>
      <c r="F2909">
        <f>SUMIFS('DAILY RECORDS'!$E$2:$E$19978,'DAILY RECORDS'!$B$2:$B$19978,C2909,'DAILY RECORDS'!$G$2:$G$19978,"INWARD")</f>
        <v>0</v>
      </c>
      <c r="G2909">
        <f>SUMIFS('DAILY RECORDS'!$E$2:$E$19978,'DAILY RECORDS'!$B$2:$B$19978,C2909,'DAILY RECORDS'!$G$2:$G$19978,"OUTWARD")</f>
        <v>0</v>
      </c>
      <c r="H2909">
        <f t="shared" si="45"/>
        <v>0</v>
      </c>
      <c r="I2909" t="s">
        <v>14</v>
      </c>
      <c r="L2909" s="124">
        <v>45734</v>
      </c>
    </row>
    <row r="2910" spans="1:12" x14ac:dyDescent="0.25">
      <c r="A2910">
        <v>2909</v>
      </c>
      <c r="B2910" t="s">
        <v>9992</v>
      </c>
      <c r="C2910" s="14" t="s">
        <v>5217</v>
      </c>
      <c r="D2910" t="s">
        <v>5218</v>
      </c>
      <c r="E2910">
        <v>0</v>
      </c>
      <c r="F2910">
        <f>SUMIFS('DAILY RECORDS'!$E$2:$E$19978,'DAILY RECORDS'!$B$2:$B$19978,C2910,'DAILY RECORDS'!$G$2:$G$19978,"INWARD")</f>
        <v>0</v>
      </c>
      <c r="G2910">
        <f>SUMIFS('DAILY RECORDS'!$E$2:$E$19978,'DAILY RECORDS'!$B$2:$B$19978,C2910,'DAILY RECORDS'!$G$2:$G$19978,"OUTWARD")</f>
        <v>0</v>
      </c>
      <c r="H2910">
        <f t="shared" si="45"/>
        <v>0</v>
      </c>
      <c r="I2910" t="s">
        <v>14</v>
      </c>
      <c r="L2910" s="124">
        <v>45734</v>
      </c>
    </row>
    <row r="2911" spans="1:12" x14ac:dyDescent="0.25">
      <c r="A2911">
        <v>2910</v>
      </c>
      <c r="B2911" t="s">
        <v>9992</v>
      </c>
      <c r="C2911" s="14" t="s">
        <v>5231</v>
      </c>
      <c r="D2911" t="s">
        <v>5232</v>
      </c>
      <c r="E2911">
        <v>2</v>
      </c>
      <c r="F2911">
        <f>SUMIFS('DAILY RECORDS'!$E$2:$E$19978,'DAILY RECORDS'!$B$2:$B$19978,C2911,'DAILY RECORDS'!$G$2:$G$19978,"INWARD")</f>
        <v>0</v>
      </c>
      <c r="G2911">
        <f>SUMIFS('DAILY RECORDS'!$E$2:$E$19978,'DAILY RECORDS'!$B$2:$B$19978,C2911,'DAILY RECORDS'!$G$2:$G$19978,"OUTWARD")</f>
        <v>0</v>
      </c>
      <c r="H2911">
        <f t="shared" si="45"/>
        <v>2</v>
      </c>
      <c r="I2911" t="s">
        <v>14</v>
      </c>
      <c r="J2911" t="s">
        <v>2142</v>
      </c>
      <c r="K2911" t="s">
        <v>11592</v>
      </c>
      <c r="L2911" s="124">
        <v>45735</v>
      </c>
    </row>
    <row r="2912" spans="1:12" x14ac:dyDescent="0.25">
      <c r="A2912">
        <v>2911</v>
      </c>
      <c r="B2912" t="s">
        <v>9992</v>
      </c>
      <c r="C2912" s="14" t="s">
        <v>5207</v>
      </c>
      <c r="D2912" t="s">
        <v>5208</v>
      </c>
      <c r="E2912">
        <v>0</v>
      </c>
      <c r="F2912">
        <f>SUMIFS('DAILY RECORDS'!$E$2:$E$19978,'DAILY RECORDS'!$B$2:$B$19978,C2912,'DAILY RECORDS'!$G$2:$G$19978,"INWARD")</f>
        <v>0</v>
      </c>
      <c r="G2912">
        <f>SUMIFS('DAILY RECORDS'!$E$2:$E$19978,'DAILY RECORDS'!$B$2:$B$19978,C2912,'DAILY RECORDS'!$G$2:$G$19978,"OUTWARD")</f>
        <v>0</v>
      </c>
      <c r="H2912">
        <f t="shared" si="45"/>
        <v>0</v>
      </c>
      <c r="I2912" t="s">
        <v>14</v>
      </c>
      <c r="L2912" s="124">
        <v>45735</v>
      </c>
    </row>
    <row r="2913" spans="1:12" x14ac:dyDescent="0.25">
      <c r="A2913">
        <v>2912</v>
      </c>
      <c r="B2913" t="s">
        <v>9992</v>
      </c>
      <c r="C2913" s="14" t="s">
        <v>8558</v>
      </c>
      <c r="D2913" t="s">
        <v>10565</v>
      </c>
      <c r="E2913">
        <v>3</v>
      </c>
      <c r="F2913">
        <f>SUMIFS('DAILY RECORDS'!$E$2:$E$19978,'DAILY RECORDS'!$B$2:$B$19978,C2913,'DAILY RECORDS'!$G$2:$G$19978,"INWARD")</f>
        <v>0</v>
      </c>
      <c r="G2913">
        <f>SUMIFS('DAILY RECORDS'!$E$2:$E$19978,'DAILY RECORDS'!$B$2:$B$19978,C2913,'DAILY RECORDS'!$G$2:$G$19978,"OUTWARD")</f>
        <v>1</v>
      </c>
      <c r="H2913">
        <f t="shared" si="45"/>
        <v>2</v>
      </c>
      <c r="I2913" t="s">
        <v>25</v>
      </c>
      <c r="L2913" s="124">
        <v>45735</v>
      </c>
    </row>
    <row r="2914" spans="1:12" x14ac:dyDescent="0.25">
      <c r="A2914">
        <v>2913</v>
      </c>
      <c r="B2914" t="s">
        <v>9992</v>
      </c>
      <c r="C2914" s="14" t="s">
        <v>5278</v>
      </c>
      <c r="D2914" t="s">
        <v>5279</v>
      </c>
      <c r="E2914">
        <v>6</v>
      </c>
      <c r="F2914">
        <f>SUMIFS('DAILY RECORDS'!$E$2:$E$19978,'DAILY RECORDS'!$B$2:$B$19978,C2914,'DAILY RECORDS'!$G$2:$G$19978,"INWARD")</f>
        <v>0</v>
      </c>
      <c r="G2914">
        <f>SUMIFS('DAILY RECORDS'!$E$2:$E$19978,'DAILY RECORDS'!$B$2:$B$19978,C2914,'DAILY RECORDS'!$G$2:$G$19978,"OUTWARD")</f>
        <v>0</v>
      </c>
      <c r="H2914">
        <f t="shared" si="45"/>
        <v>6</v>
      </c>
      <c r="I2914" t="s">
        <v>14</v>
      </c>
      <c r="L2914" s="124">
        <v>45735</v>
      </c>
    </row>
    <row r="2915" spans="1:12" x14ac:dyDescent="0.25">
      <c r="A2915">
        <v>2914</v>
      </c>
      <c r="B2915" t="s">
        <v>9992</v>
      </c>
      <c r="C2915" s="14" t="s">
        <v>5266</v>
      </c>
      <c r="D2915" t="s">
        <v>10557</v>
      </c>
      <c r="E2915">
        <v>1</v>
      </c>
      <c r="F2915">
        <f>SUMIFS('DAILY RECORDS'!$E$2:$E$19978,'DAILY RECORDS'!$B$2:$B$19978,C2915,'DAILY RECORDS'!$G$2:$G$19978,"INWARD")</f>
        <v>0</v>
      </c>
      <c r="G2915">
        <f>SUMIFS('DAILY RECORDS'!$E$2:$E$19978,'DAILY RECORDS'!$B$2:$B$19978,C2915,'DAILY RECORDS'!$G$2:$G$19978,"OUTWARD")</f>
        <v>0</v>
      </c>
      <c r="H2915">
        <f t="shared" si="45"/>
        <v>1</v>
      </c>
      <c r="I2915" t="s">
        <v>14</v>
      </c>
      <c r="L2915" s="124">
        <v>45735</v>
      </c>
    </row>
    <row r="2916" spans="1:12" x14ac:dyDescent="0.25">
      <c r="A2916">
        <v>2915</v>
      </c>
      <c r="B2916" t="s">
        <v>9992</v>
      </c>
      <c r="C2916" s="14" t="s">
        <v>8569</v>
      </c>
      <c r="D2916" t="s">
        <v>6094</v>
      </c>
      <c r="E2916">
        <v>16</v>
      </c>
      <c r="F2916">
        <f>SUMIFS('DAILY RECORDS'!$E$2:$E$19978,'DAILY RECORDS'!$B$2:$B$19978,C2916,'DAILY RECORDS'!$G$2:$G$19978,"INWARD")</f>
        <v>0</v>
      </c>
      <c r="G2916">
        <f>SUMIFS('DAILY RECORDS'!$E$2:$E$19978,'DAILY RECORDS'!$B$2:$B$19978,C2916,'DAILY RECORDS'!$G$2:$G$19978,"OUTWARD")</f>
        <v>0</v>
      </c>
      <c r="H2916">
        <f t="shared" si="45"/>
        <v>16</v>
      </c>
      <c r="I2916" t="s">
        <v>14</v>
      </c>
      <c r="J2916" t="s">
        <v>11376</v>
      </c>
      <c r="K2916" t="s">
        <v>981</v>
      </c>
      <c r="L2916" s="124">
        <v>45735</v>
      </c>
    </row>
    <row r="2917" spans="1:12" x14ac:dyDescent="0.25">
      <c r="A2917">
        <v>2916</v>
      </c>
      <c r="B2917" t="s">
        <v>9992</v>
      </c>
      <c r="C2917" s="14" t="s">
        <v>5605</v>
      </c>
      <c r="D2917" t="s">
        <v>5606</v>
      </c>
      <c r="E2917">
        <v>20</v>
      </c>
      <c r="F2917">
        <f>SUMIFS('DAILY RECORDS'!$E$2:$E$19978,'DAILY RECORDS'!$B$2:$B$19978,C2917,'DAILY RECORDS'!$G$2:$G$19978,"INWARD")</f>
        <v>0</v>
      </c>
      <c r="G2917">
        <f>SUMIFS('DAILY RECORDS'!$E$2:$E$19978,'DAILY RECORDS'!$B$2:$B$19978,C2917,'DAILY RECORDS'!$G$2:$G$19978,"OUTWARD")</f>
        <v>0</v>
      </c>
      <c r="H2917">
        <f t="shared" si="45"/>
        <v>20</v>
      </c>
      <c r="I2917" t="s">
        <v>14</v>
      </c>
      <c r="L2917" s="124">
        <v>45735</v>
      </c>
    </row>
    <row r="2918" spans="1:12" x14ac:dyDescent="0.25">
      <c r="A2918">
        <v>2917</v>
      </c>
      <c r="B2918" t="s">
        <v>9992</v>
      </c>
      <c r="C2918" s="14" t="s">
        <v>5504</v>
      </c>
      <c r="D2918" t="s">
        <v>5505</v>
      </c>
      <c r="E2918">
        <v>0</v>
      </c>
      <c r="F2918">
        <f>SUMIFS('DAILY RECORDS'!$E$2:$E$19978,'DAILY RECORDS'!$B$2:$B$19978,C2918,'DAILY RECORDS'!$G$2:$G$19978,"INWARD")</f>
        <v>0</v>
      </c>
      <c r="G2918">
        <f>SUMIFS('DAILY RECORDS'!$E$2:$E$19978,'DAILY RECORDS'!$B$2:$B$19978,C2918,'DAILY RECORDS'!$G$2:$G$19978,"OUTWARD")</f>
        <v>0</v>
      </c>
      <c r="H2918">
        <f t="shared" si="45"/>
        <v>0</v>
      </c>
      <c r="I2918" t="s">
        <v>14</v>
      </c>
      <c r="L2918" s="124">
        <v>45735</v>
      </c>
    </row>
    <row r="2919" spans="1:12" x14ac:dyDescent="0.25">
      <c r="A2919">
        <v>2918</v>
      </c>
      <c r="B2919" t="s">
        <v>9992</v>
      </c>
      <c r="C2919" s="14" t="s">
        <v>5607</v>
      </c>
      <c r="D2919" t="s">
        <v>5608</v>
      </c>
      <c r="E2919">
        <v>2</v>
      </c>
      <c r="F2919">
        <f>SUMIFS('DAILY RECORDS'!$E$2:$E$19978,'DAILY RECORDS'!$B$2:$B$19978,C2919,'DAILY RECORDS'!$G$2:$G$19978,"INWARD")</f>
        <v>0</v>
      </c>
      <c r="G2919">
        <f>SUMIFS('DAILY RECORDS'!$E$2:$E$19978,'DAILY RECORDS'!$B$2:$B$19978,C2919,'DAILY RECORDS'!$G$2:$G$19978,"OUTWARD")</f>
        <v>0</v>
      </c>
      <c r="H2919">
        <f t="shared" si="45"/>
        <v>2</v>
      </c>
      <c r="I2919" t="s">
        <v>14</v>
      </c>
      <c r="L2919" s="124">
        <v>45735</v>
      </c>
    </row>
    <row r="2920" spans="1:12" x14ac:dyDescent="0.25">
      <c r="A2920">
        <v>2919</v>
      </c>
      <c r="B2920" t="s">
        <v>9992</v>
      </c>
      <c r="C2920" s="14" t="s">
        <v>5631</v>
      </c>
      <c r="D2920" t="s">
        <v>5632</v>
      </c>
      <c r="E2920">
        <v>8</v>
      </c>
      <c r="F2920">
        <f>SUMIFS('DAILY RECORDS'!$E$2:$E$19978,'DAILY RECORDS'!$B$2:$B$19978,C2920,'DAILY RECORDS'!$G$2:$G$19978,"INWARD")</f>
        <v>0</v>
      </c>
      <c r="G2920">
        <f>SUMIFS('DAILY RECORDS'!$E$2:$E$19978,'DAILY RECORDS'!$B$2:$B$19978,C2920,'DAILY RECORDS'!$G$2:$G$19978,"OUTWARD")</f>
        <v>0</v>
      </c>
      <c r="H2920">
        <f t="shared" si="45"/>
        <v>8</v>
      </c>
      <c r="I2920" t="s">
        <v>14</v>
      </c>
      <c r="L2920" s="124">
        <v>45735</v>
      </c>
    </row>
    <row r="2921" spans="1:12" x14ac:dyDescent="0.25">
      <c r="A2921">
        <v>2920</v>
      </c>
      <c r="B2921" t="s">
        <v>9992</v>
      </c>
      <c r="C2921" s="14" t="s">
        <v>5524</v>
      </c>
      <c r="D2921" t="s">
        <v>9970</v>
      </c>
      <c r="E2921">
        <v>2</v>
      </c>
      <c r="F2921">
        <f>SUMIFS('DAILY RECORDS'!$E$2:$E$19978,'DAILY RECORDS'!$B$2:$B$19978,C2921,'DAILY RECORDS'!$G$2:$G$19978,"INWARD")</f>
        <v>0</v>
      </c>
      <c r="G2921">
        <f>SUMIFS('DAILY RECORDS'!$E$2:$E$19978,'DAILY RECORDS'!$B$2:$B$19978,C2921,'DAILY RECORDS'!$G$2:$G$19978,"OUTWARD")</f>
        <v>0</v>
      </c>
      <c r="H2921">
        <f t="shared" si="45"/>
        <v>2</v>
      </c>
      <c r="I2921" t="s">
        <v>14</v>
      </c>
      <c r="L2921" s="124">
        <v>45735</v>
      </c>
    </row>
    <row r="2922" spans="1:12" x14ac:dyDescent="0.25">
      <c r="A2922">
        <v>2921</v>
      </c>
      <c r="B2922" t="s">
        <v>9992</v>
      </c>
      <c r="C2922" s="14" t="s">
        <v>5525</v>
      </c>
      <c r="D2922" t="s">
        <v>9969</v>
      </c>
      <c r="E2922">
        <v>1</v>
      </c>
      <c r="F2922">
        <f>SUMIFS('DAILY RECORDS'!$E$2:$E$19978,'DAILY RECORDS'!$B$2:$B$19978,C2922,'DAILY RECORDS'!$G$2:$G$19978,"INWARD")</f>
        <v>0</v>
      </c>
      <c r="G2922">
        <f>SUMIFS('DAILY RECORDS'!$E$2:$E$19978,'DAILY RECORDS'!$B$2:$B$19978,C2922,'DAILY RECORDS'!$G$2:$G$19978,"OUTWARD")</f>
        <v>0</v>
      </c>
      <c r="H2922">
        <f t="shared" si="45"/>
        <v>1</v>
      </c>
      <c r="I2922" t="s">
        <v>14</v>
      </c>
      <c r="L2922" s="124">
        <v>45735</v>
      </c>
    </row>
    <row r="2923" spans="1:12" x14ac:dyDescent="0.25">
      <c r="A2923">
        <v>2922</v>
      </c>
      <c r="B2923" t="s">
        <v>9992</v>
      </c>
      <c r="C2923" s="14" t="s">
        <v>5661</v>
      </c>
      <c r="D2923" t="s">
        <v>5662</v>
      </c>
      <c r="E2923">
        <v>7</v>
      </c>
      <c r="F2923">
        <f>SUMIFS('DAILY RECORDS'!$E$2:$E$19978,'DAILY RECORDS'!$B$2:$B$19978,C2923,'DAILY RECORDS'!$G$2:$G$19978,"INWARD")</f>
        <v>0</v>
      </c>
      <c r="G2923">
        <f>SUMIFS('DAILY RECORDS'!$E$2:$E$19978,'DAILY RECORDS'!$B$2:$B$19978,C2923,'DAILY RECORDS'!$G$2:$G$19978,"OUTWARD")</f>
        <v>7</v>
      </c>
      <c r="H2923">
        <f t="shared" si="45"/>
        <v>0</v>
      </c>
      <c r="I2923" t="s">
        <v>14</v>
      </c>
      <c r="L2923" s="124">
        <v>45735</v>
      </c>
    </row>
    <row r="2924" spans="1:12" x14ac:dyDescent="0.25">
      <c r="A2924">
        <v>2923</v>
      </c>
      <c r="B2924" t="s">
        <v>9992</v>
      </c>
      <c r="C2924" s="14" t="s">
        <v>5645</v>
      </c>
      <c r="D2924" t="s">
        <v>5646</v>
      </c>
      <c r="E2924">
        <v>21</v>
      </c>
      <c r="F2924">
        <f>SUMIFS('DAILY RECORDS'!$E$2:$E$19978,'DAILY RECORDS'!$B$2:$B$19978,C2924,'DAILY RECORDS'!$G$2:$G$19978,"INWARD")</f>
        <v>0</v>
      </c>
      <c r="G2924">
        <f>SUMIFS('DAILY RECORDS'!$E$2:$E$19978,'DAILY RECORDS'!$B$2:$B$19978,C2924,'DAILY RECORDS'!$G$2:$G$19978,"OUTWARD")</f>
        <v>0</v>
      </c>
      <c r="H2924">
        <f t="shared" si="45"/>
        <v>21</v>
      </c>
      <c r="I2924" t="s">
        <v>14</v>
      </c>
      <c r="L2924" s="124">
        <v>45735</v>
      </c>
    </row>
    <row r="2925" spans="1:12" x14ac:dyDescent="0.25">
      <c r="A2925">
        <v>2924</v>
      </c>
      <c r="B2925" t="s">
        <v>9992</v>
      </c>
      <c r="C2925" s="14" t="s">
        <v>5536</v>
      </c>
      <c r="D2925" t="s">
        <v>5537</v>
      </c>
      <c r="E2925">
        <v>0</v>
      </c>
      <c r="F2925">
        <f>SUMIFS('DAILY RECORDS'!$E$2:$E$19978,'DAILY RECORDS'!$B$2:$B$19978,C2925,'DAILY RECORDS'!$G$2:$G$19978,"INWARD")</f>
        <v>0</v>
      </c>
      <c r="G2925">
        <f>SUMIFS('DAILY RECORDS'!$E$2:$E$19978,'DAILY RECORDS'!$B$2:$B$19978,C2925,'DAILY RECORDS'!$G$2:$G$19978,"OUTWARD")</f>
        <v>0</v>
      </c>
      <c r="H2925">
        <f t="shared" si="45"/>
        <v>0</v>
      </c>
      <c r="I2925" t="s">
        <v>14</v>
      </c>
      <c r="L2925" s="124">
        <v>45735</v>
      </c>
    </row>
    <row r="2926" spans="1:12" x14ac:dyDescent="0.25">
      <c r="A2926">
        <v>2925</v>
      </c>
      <c r="B2926" t="s">
        <v>9992</v>
      </c>
      <c r="C2926" s="14" t="s">
        <v>5552</v>
      </c>
      <c r="D2926" t="s">
        <v>5553</v>
      </c>
      <c r="E2926">
        <v>108</v>
      </c>
      <c r="F2926">
        <f>SUMIFS('DAILY RECORDS'!$E$2:$E$19978,'DAILY RECORDS'!$B$2:$B$19978,C2926,'DAILY RECORDS'!$G$2:$G$19978,"INWARD")</f>
        <v>50</v>
      </c>
      <c r="G2926">
        <f>SUMIFS('DAILY RECORDS'!$E$2:$E$19978,'DAILY RECORDS'!$B$2:$B$19978,C2926,'DAILY RECORDS'!$G$2:$G$19978,"OUTWARD")</f>
        <v>108</v>
      </c>
      <c r="H2926">
        <f t="shared" si="45"/>
        <v>50</v>
      </c>
      <c r="I2926" t="s">
        <v>14</v>
      </c>
      <c r="L2926" s="124">
        <v>45735</v>
      </c>
    </row>
    <row r="2927" spans="1:12" x14ac:dyDescent="0.25">
      <c r="A2927">
        <v>2926</v>
      </c>
      <c r="B2927" t="s">
        <v>9992</v>
      </c>
      <c r="C2927" s="14" t="s">
        <v>11166</v>
      </c>
      <c r="D2927" t="s">
        <v>5839</v>
      </c>
      <c r="E2927">
        <v>33</v>
      </c>
      <c r="F2927">
        <f>SUMIFS('DAILY RECORDS'!$E$2:$E$19978,'DAILY RECORDS'!$B$2:$B$19978,C2927,'DAILY RECORDS'!$G$2:$G$19978,"INWARD")</f>
        <v>0</v>
      </c>
      <c r="G2927">
        <f>SUMIFS('DAILY RECORDS'!$E$2:$E$19978,'DAILY RECORDS'!$B$2:$B$19978,C2927,'DAILY RECORDS'!$G$2:$G$19978,"OUTWARD")</f>
        <v>11</v>
      </c>
      <c r="H2927">
        <f t="shared" si="45"/>
        <v>22</v>
      </c>
      <c r="I2927" t="s">
        <v>14</v>
      </c>
      <c r="L2927" s="124">
        <v>45735</v>
      </c>
    </row>
    <row r="2928" spans="1:12" x14ac:dyDescent="0.25">
      <c r="A2928">
        <v>2927</v>
      </c>
      <c r="B2928" t="s">
        <v>9992</v>
      </c>
      <c r="C2928" s="14" t="s">
        <v>10220</v>
      </c>
      <c r="D2928" t="s">
        <v>2891</v>
      </c>
      <c r="E2928">
        <v>10</v>
      </c>
      <c r="F2928">
        <f>SUMIFS('DAILY RECORDS'!$E$2:$E$19978,'DAILY RECORDS'!$B$2:$B$19978,C2928,'DAILY RECORDS'!$G$2:$G$19978,"INWARD")</f>
        <v>0</v>
      </c>
      <c r="G2928">
        <f>SUMIFS('DAILY RECORDS'!$E$2:$E$19978,'DAILY RECORDS'!$B$2:$B$19978,C2928,'DAILY RECORDS'!$G$2:$G$19978,"OUTWARD")</f>
        <v>10</v>
      </c>
      <c r="H2928">
        <f t="shared" si="45"/>
        <v>0</v>
      </c>
      <c r="I2928" t="s">
        <v>14</v>
      </c>
      <c r="L2928" s="124">
        <v>45735</v>
      </c>
    </row>
    <row r="2929" spans="1:12" x14ac:dyDescent="0.25">
      <c r="A2929">
        <v>2928</v>
      </c>
      <c r="B2929" t="s">
        <v>9992</v>
      </c>
      <c r="C2929" s="14" t="s">
        <v>10286</v>
      </c>
      <c r="D2929" t="s">
        <v>10573</v>
      </c>
      <c r="E2929">
        <v>2</v>
      </c>
      <c r="F2929">
        <f>SUMIFS('DAILY RECORDS'!$E$2:$E$19978,'DAILY RECORDS'!$B$2:$B$19978,C2929,'DAILY RECORDS'!$G$2:$G$19978,"INWARD")</f>
        <v>11</v>
      </c>
      <c r="G2929">
        <f>SUMIFS('DAILY RECORDS'!$E$2:$E$19978,'DAILY RECORDS'!$B$2:$B$19978,C2929,'DAILY RECORDS'!$G$2:$G$19978,"OUTWARD")</f>
        <v>13</v>
      </c>
      <c r="H2929">
        <f t="shared" si="45"/>
        <v>0</v>
      </c>
      <c r="I2929" t="s">
        <v>25</v>
      </c>
      <c r="L2929" s="124">
        <v>45735</v>
      </c>
    </row>
    <row r="2930" spans="1:12" x14ac:dyDescent="0.25">
      <c r="A2930">
        <v>2929</v>
      </c>
      <c r="B2930" t="s">
        <v>9992</v>
      </c>
      <c r="C2930" s="14" t="s">
        <v>7853</v>
      </c>
      <c r="D2930" t="s">
        <v>7854</v>
      </c>
      <c r="E2930">
        <v>307</v>
      </c>
      <c r="F2930">
        <f>SUMIFS('DAILY RECORDS'!$E$2:$E$19978,'DAILY RECORDS'!$B$2:$B$19978,C2930,'DAILY RECORDS'!$G$2:$G$19978,"INWARD")</f>
        <v>1000</v>
      </c>
      <c r="G2930">
        <f>SUMIFS('DAILY RECORDS'!$E$2:$E$19978,'DAILY RECORDS'!$B$2:$B$19978,C2930,'DAILY RECORDS'!$G$2:$G$19978,"OUTWARD")</f>
        <v>340</v>
      </c>
      <c r="H2930">
        <f t="shared" si="45"/>
        <v>967</v>
      </c>
      <c r="I2930" t="s">
        <v>25</v>
      </c>
      <c r="L2930" s="124">
        <v>45744</v>
      </c>
    </row>
    <row r="2931" spans="1:12" x14ac:dyDescent="0.25">
      <c r="A2931">
        <v>2930</v>
      </c>
      <c r="B2931" t="s">
        <v>9992</v>
      </c>
      <c r="C2931" s="14" t="s">
        <v>11056</v>
      </c>
      <c r="D2931" t="s">
        <v>5074</v>
      </c>
      <c r="E2931">
        <v>280</v>
      </c>
      <c r="F2931">
        <f>SUMIFS('DAILY RECORDS'!$E$2:$E$19978,'DAILY RECORDS'!$B$2:$B$19978,C2931,'DAILY RECORDS'!$G$2:$G$19978,"INWARD")</f>
        <v>0</v>
      </c>
      <c r="G2931">
        <f>SUMIFS('DAILY RECORDS'!$E$2:$E$19978,'DAILY RECORDS'!$B$2:$B$19978,C2931,'DAILY RECORDS'!$G$2:$G$19978,"OUTWARD")</f>
        <v>20</v>
      </c>
      <c r="H2931">
        <f t="shared" si="45"/>
        <v>260</v>
      </c>
      <c r="I2931" t="s">
        <v>14</v>
      </c>
      <c r="L2931" s="124">
        <v>45743</v>
      </c>
    </row>
    <row r="2932" spans="1:12" x14ac:dyDescent="0.25">
      <c r="A2932">
        <v>2931</v>
      </c>
      <c r="B2932" t="s">
        <v>9992</v>
      </c>
      <c r="C2932" s="14" t="s">
        <v>5171</v>
      </c>
      <c r="D2932" t="s">
        <v>5172</v>
      </c>
      <c r="E2932">
        <v>80</v>
      </c>
      <c r="F2932">
        <f>SUMIFS('DAILY RECORDS'!$E$2:$E$19978,'DAILY RECORDS'!$B$2:$B$19978,C2932,'DAILY RECORDS'!$G$2:$G$19978,"INWARD")</f>
        <v>0</v>
      </c>
      <c r="G2932">
        <f>SUMIFS('DAILY RECORDS'!$E$2:$E$19978,'DAILY RECORDS'!$B$2:$B$19978,C2932,'DAILY RECORDS'!$G$2:$G$19978,"OUTWARD")</f>
        <v>0</v>
      </c>
      <c r="H2932">
        <f t="shared" si="45"/>
        <v>80</v>
      </c>
      <c r="I2932" t="s">
        <v>14</v>
      </c>
      <c r="L2932" s="124">
        <v>45743</v>
      </c>
    </row>
    <row r="2933" spans="1:12" x14ac:dyDescent="0.25">
      <c r="A2933">
        <v>2932</v>
      </c>
      <c r="B2933" t="s">
        <v>9992</v>
      </c>
      <c r="C2933" s="14" t="s">
        <v>5476</v>
      </c>
      <c r="D2933" t="s">
        <v>9967</v>
      </c>
      <c r="E2933">
        <v>136.75</v>
      </c>
      <c r="F2933">
        <f>SUMIFS('DAILY RECORDS'!$E$2:$E$19978,'DAILY RECORDS'!$B$2:$B$19978,C2933,'DAILY RECORDS'!$G$2:$G$19978,"INWARD")</f>
        <v>120</v>
      </c>
      <c r="G2933">
        <f>SUMIFS('DAILY RECORDS'!$E$2:$E$19978,'DAILY RECORDS'!$B$2:$B$19978,C2933,'DAILY RECORDS'!$G$2:$G$19978,"OUTWARD")</f>
        <v>16</v>
      </c>
      <c r="H2933">
        <f t="shared" si="45"/>
        <v>240.75</v>
      </c>
      <c r="I2933" t="s">
        <v>25</v>
      </c>
      <c r="L2933" s="124">
        <v>45743</v>
      </c>
    </row>
    <row r="2934" spans="1:12" x14ac:dyDescent="0.25">
      <c r="A2934">
        <v>2933</v>
      </c>
      <c r="B2934" t="s">
        <v>9992</v>
      </c>
      <c r="C2934" s="14" t="s">
        <v>5127</v>
      </c>
      <c r="D2934" t="s">
        <v>5128</v>
      </c>
      <c r="E2934">
        <v>250</v>
      </c>
      <c r="F2934">
        <f>SUMIFS('DAILY RECORDS'!$E$2:$E$19978,'DAILY RECORDS'!$B$2:$B$19978,C2934,'DAILY RECORDS'!$G$2:$G$19978,"INWARD")</f>
        <v>0</v>
      </c>
      <c r="G2934">
        <f>SUMIFS('DAILY RECORDS'!$E$2:$E$19978,'DAILY RECORDS'!$B$2:$B$19978,C2934,'DAILY RECORDS'!$G$2:$G$19978,"OUTWARD")</f>
        <v>0</v>
      </c>
      <c r="H2934">
        <f t="shared" si="45"/>
        <v>250</v>
      </c>
      <c r="I2934" t="s">
        <v>14</v>
      </c>
      <c r="L2934" s="124">
        <v>45743</v>
      </c>
    </row>
    <row r="2935" spans="1:12" x14ac:dyDescent="0.25">
      <c r="A2935">
        <v>2934</v>
      </c>
      <c r="B2935" t="s">
        <v>9992</v>
      </c>
      <c r="C2935" s="14" t="s">
        <v>9491</v>
      </c>
      <c r="D2935" t="s">
        <v>7069</v>
      </c>
      <c r="E2935">
        <v>6990</v>
      </c>
      <c r="F2935">
        <f>SUMIFS('DAILY RECORDS'!$E$2:$E$19978,'DAILY RECORDS'!$B$2:$B$19978,C2935,'DAILY RECORDS'!$G$2:$G$19978,"INWARD")</f>
        <v>0</v>
      </c>
      <c r="G2935">
        <f>SUMIFS('DAILY RECORDS'!$E$2:$E$19978,'DAILY RECORDS'!$B$2:$B$19978,C2935,'DAILY RECORDS'!$G$2:$G$19978,"OUTWARD")</f>
        <v>0</v>
      </c>
      <c r="H2935">
        <f t="shared" si="45"/>
        <v>6990</v>
      </c>
      <c r="I2935" t="s">
        <v>14</v>
      </c>
      <c r="L2935" s="124">
        <v>45724</v>
      </c>
    </row>
    <row r="2936" spans="1:12" x14ac:dyDescent="0.25">
      <c r="A2936">
        <v>2935</v>
      </c>
      <c r="B2936" t="s">
        <v>9992</v>
      </c>
      <c r="C2936" s="14" t="s">
        <v>9494</v>
      </c>
      <c r="D2936" t="s">
        <v>7080</v>
      </c>
      <c r="E2936">
        <v>960</v>
      </c>
      <c r="F2936">
        <f>SUMIFS('DAILY RECORDS'!$E$2:$E$19978,'DAILY RECORDS'!$B$2:$B$19978,C2936,'DAILY RECORDS'!$G$2:$G$19978,"INWARD")</f>
        <v>0</v>
      </c>
      <c r="G2936">
        <f>SUMIFS('DAILY RECORDS'!$E$2:$E$19978,'DAILY RECORDS'!$B$2:$B$19978,C2936,'DAILY RECORDS'!$G$2:$G$19978,"OUTWARD")</f>
        <v>0</v>
      </c>
      <c r="H2936">
        <f t="shared" si="45"/>
        <v>960</v>
      </c>
      <c r="I2936" t="s">
        <v>14</v>
      </c>
      <c r="L2936" s="124">
        <v>45724</v>
      </c>
    </row>
    <row r="2937" spans="1:12" x14ac:dyDescent="0.25">
      <c r="A2937">
        <v>2936</v>
      </c>
      <c r="B2937" t="s">
        <v>9992</v>
      </c>
      <c r="C2937" s="14" t="s">
        <v>9496</v>
      </c>
      <c r="D2937" t="s">
        <v>7088</v>
      </c>
      <c r="E2937">
        <v>4104</v>
      </c>
      <c r="F2937">
        <f>SUMIFS('DAILY RECORDS'!$E$2:$E$19978,'DAILY RECORDS'!$B$2:$B$19978,C2937,'DAILY RECORDS'!$G$2:$G$19978,"INWARD")</f>
        <v>0</v>
      </c>
      <c r="G2937">
        <f>SUMIFS('DAILY RECORDS'!$E$2:$E$19978,'DAILY RECORDS'!$B$2:$B$19978,C2937,'DAILY RECORDS'!$G$2:$G$19978,"OUTWARD")</f>
        <v>0</v>
      </c>
      <c r="H2937">
        <f t="shared" si="45"/>
        <v>4104</v>
      </c>
      <c r="I2937" t="s">
        <v>14</v>
      </c>
      <c r="L2937" s="124">
        <v>45724</v>
      </c>
    </row>
    <row r="2938" spans="1:12" x14ac:dyDescent="0.25">
      <c r="A2938">
        <v>2937</v>
      </c>
      <c r="B2938" t="s">
        <v>9992</v>
      </c>
      <c r="C2938" s="14" t="s">
        <v>8394</v>
      </c>
      <c r="D2938" t="s">
        <v>9497</v>
      </c>
      <c r="E2938">
        <v>72</v>
      </c>
      <c r="F2938">
        <f>SUMIFS('DAILY RECORDS'!$E$2:$E$19978,'DAILY RECORDS'!$B$2:$B$19978,C2938,'DAILY RECORDS'!$G$2:$G$19978,"INWARD")</f>
        <v>0</v>
      </c>
      <c r="G2938">
        <f>SUMIFS('DAILY RECORDS'!$E$2:$E$19978,'DAILY RECORDS'!$B$2:$B$19978,C2938,'DAILY RECORDS'!$G$2:$G$19978,"OUTWARD")</f>
        <v>0</v>
      </c>
      <c r="H2938">
        <f t="shared" si="45"/>
        <v>72</v>
      </c>
      <c r="I2938" t="s">
        <v>14</v>
      </c>
      <c r="L2938" s="124">
        <v>45724</v>
      </c>
    </row>
    <row r="2939" spans="1:12" x14ac:dyDescent="0.25">
      <c r="A2939">
        <v>2938</v>
      </c>
      <c r="B2939" t="s">
        <v>9992</v>
      </c>
      <c r="C2939" s="14" t="s">
        <v>9504</v>
      </c>
      <c r="D2939" t="s">
        <v>8633</v>
      </c>
      <c r="E2939">
        <v>8</v>
      </c>
      <c r="F2939">
        <f>SUMIFS('DAILY RECORDS'!$E$2:$E$19978,'DAILY RECORDS'!$B$2:$B$19978,C2939,'DAILY RECORDS'!$G$2:$G$19978,"INWARD")</f>
        <v>0</v>
      </c>
      <c r="G2939">
        <f>SUMIFS('DAILY RECORDS'!$E$2:$E$19978,'DAILY RECORDS'!$B$2:$B$19978,C2939,'DAILY RECORDS'!$G$2:$G$19978,"OUTWARD")</f>
        <v>0</v>
      </c>
      <c r="H2939">
        <f t="shared" si="45"/>
        <v>8</v>
      </c>
      <c r="I2939" t="s">
        <v>25</v>
      </c>
      <c r="L2939" s="124">
        <v>45735</v>
      </c>
    </row>
    <row r="2940" spans="1:12" x14ac:dyDescent="0.25">
      <c r="A2940">
        <v>2939</v>
      </c>
      <c r="B2940" t="s">
        <v>9992</v>
      </c>
      <c r="C2940" s="14" t="s">
        <v>9631</v>
      </c>
      <c r="D2940" t="s">
        <v>9632</v>
      </c>
      <c r="E2940">
        <v>6</v>
      </c>
      <c r="F2940">
        <f>SUMIFS('DAILY RECORDS'!$E$2:$E$19978,'DAILY RECORDS'!$B$2:$B$19978,C2940,'DAILY RECORDS'!$G$2:$G$19978,"INWARD")</f>
        <v>0</v>
      </c>
      <c r="G2940">
        <f>SUMIFS('DAILY RECORDS'!$E$2:$E$19978,'DAILY RECORDS'!$B$2:$B$19978,C2940,'DAILY RECORDS'!$G$2:$G$19978,"OUTWARD")</f>
        <v>0</v>
      </c>
      <c r="H2940">
        <f t="shared" si="45"/>
        <v>6</v>
      </c>
      <c r="I2940" t="s">
        <v>14</v>
      </c>
      <c r="L2940" s="124">
        <v>45745</v>
      </c>
    </row>
    <row r="2941" spans="1:12" x14ac:dyDescent="0.25">
      <c r="A2941">
        <v>2940</v>
      </c>
      <c r="B2941" t="s">
        <v>9992</v>
      </c>
      <c r="C2941" s="14" t="s">
        <v>9956</v>
      </c>
      <c r="D2941" t="s">
        <v>9957</v>
      </c>
      <c r="E2941">
        <v>188</v>
      </c>
      <c r="F2941">
        <f>SUMIFS('DAILY RECORDS'!$E$2:$E$19978,'DAILY RECORDS'!$B$2:$B$19978,C2941,'DAILY RECORDS'!$G$2:$G$19978,"INWARD")</f>
        <v>0</v>
      </c>
      <c r="G2941">
        <f>SUMIFS('DAILY RECORDS'!$E$2:$E$19978,'DAILY RECORDS'!$B$2:$B$19978,C2941,'DAILY RECORDS'!$G$2:$G$19978,"OUTWARD")</f>
        <v>0</v>
      </c>
      <c r="H2941">
        <f t="shared" si="45"/>
        <v>188</v>
      </c>
      <c r="I2941" t="s">
        <v>14</v>
      </c>
      <c r="L2941" s="124">
        <v>45743</v>
      </c>
    </row>
    <row r="2942" spans="1:12" x14ac:dyDescent="0.25">
      <c r="A2942">
        <v>2941</v>
      </c>
      <c r="B2942" t="s">
        <v>9992</v>
      </c>
      <c r="C2942" s="14" t="s">
        <v>9958</v>
      </c>
      <c r="D2942" t="s">
        <v>9959</v>
      </c>
      <c r="E2942">
        <v>35</v>
      </c>
      <c r="F2942">
        <f>SUMIFS('DAILY RECORDS'!$E$2:$E$19978,'DAILY RECORDS'!$B$2:$B$19978,C2942,'DAILY RECORDS'!$G$2:$G$19978,"INWARD")</f>
        <v>0</v>
      </c>
      <c r="G2942">
        <f>SUMIFS('DAILY RECORDS'!$E$2:$E$19978,'DAILY RECORDS'!$B$2:$B$19978,C2942,'DAILY RECORDS'!$G$2:$G$19978,"OUTWARD")</f>
        <v>0</v>
      </c>
      <c r="H2942">
        <f t="shared" si="45"/>
        <v>35</v>
      </c>
      <c r="I2942" t="s">
        <v>14</v>
      </c>
      <c r="L2942" s="124">
        <v>45743</v>
      </c>
    </row>
    <row r="2943" spans="1:12" x14ac:dyDescent="0.25">
      <c r="A2943">
        <v>2942</v>
      </c>
      <c r="B2943" t="s">
        <v>9992</v>
      </c>
      <c r="C2943" s="14" t="s">
        <v>9954</v>
      </c>
      <c r="D2943" t="s">
        <v>9955</v>
      </c>
      <c r="E2943">
        <v>343</v>
      </c>
      <c r="F2943">
        <f>SUMIFS('DAILY RECORDS'!$E$2:$E$19978,'DAILY RECORDS'!$B$2:$B$19978,C2943,'DAILY RECORDS'!$G$2:$G$19978,"INWARD")</f>
        <v>0</v>
      </c>
      <c r="G2943">
        <f>SUMIFS('DAILY RECORDS'!$E$2:$E$19978,'DAILY RECORDS'!$B$2:$B$19978,C2943,'DAILY RECORDS'!$G$2:$G$19978,"OUTWARD")</f>
        <v>0</v>
      </c>
      <c r="H2943">
        <f t="shared" si="45"/>
        <v>343</v>
      </c>
      <c r="I2943" t="s">
        <v>14</v>
      </c>
      <c r="L2943" s="124">
        <v>45743</v>
      </c>
    </row>
    <row r="2944" spans="1:12" x14ac:dyDescent="0.25">
      <c r="A2944">
        <v>2943</v>
      </c>
      <c r="B2944" t="s">
        <v>9992</v>
      </c>
      <c r="C2944" s="14" t="s">
        <v>9960</v>
      </c>
      <c r="D2944" t="s">
        <v>9961</v>
      </c>
      <c r="E2944">
        <v>0</v>
      </c>
      <c r="F2944">
        <f>SUMIFS('DAILY RECORDS'!$E$2:$E$19978,'DAILY RECORDS'!$B$2:$B$19978,C2944,'DAILY RECORDS'!$G$2:$G$19978,"INWARD")</f>
        <v>0</v>
      </c>
      <c r="G2944">
        <f>SUMIFS('DAILY RECORDS'!$E$2:$E$19978,'DAILY RECORDS'!$B$2:$B$19978,C2944,'DAILY RECORDS'!$G$2:$G$19978,"OUTWARD")</f>
        <v>0</v>
      </c>
      <c r="H2944">
        <f t="shared" si="45"/>
        <v>0</v>
      </c>
      <c r="I2944" t="s">
        <v>14</v>
      </c>
      <c r="L2944" s="124">
        <v>45743</v>
      </c>
    </row>
    <row r="2945" spans="1:12" x14ac:dyDescent="0.25">
      <c r="A2945">
        <v>2944</v>
      </c>
      <c r="B2945" t="s">
        <v>9992</v>
      </c>
      <c r="C2945" s="14" t="s">
        <v>9962</v>
      </c>
      <c r="D2945" t="s">
        <v>9963</v>
      </c>
      <c r="E2945">
        <v>0</v>
      </c>
      <c r="F2945">
        <f>SUMIFS('DAILY RECORDS'!$E$2:$E$19978,'DAILY RECORDS'!$B$2:$B$19978,C2945,'DAILY RECORDS'!$G$2:$G$19978,"INWARD")</f>
        <v>0</v>
      </c>
      <c r="G2945">
        <f>SUMIFS('DAILY RECORDS'!$E$2:$E$19978,'DAILY RECORDS'!$B$2:$B$19978,C2945,'DAILY RECORDS'!$G$2:$G$19978,"OUTWARD")</f>
        <v>0</v>
      </c>
      <c r="H2945">
        <f t="shared" si="45"/>
        <v>0</v>
      </c>
      <c r="I2945" t="s">
        <v>14</v>
      </c>
      <c r="L2945" s="124">
        <v>45743</v>
      </c>
    </row>
    <row r="2946" spans="1:12" x14ac:dyDescent="0.25">
      <c r="A2946">
        <v>2945</v>
      </c>
      <c r="B2946" t="s">
        <v>9992</v>
      </c>
      <c r="C2946" s="14" t="s">
        <v>9964</v>
      </c>
      <c r="D2946" t="s">
        <v>9965</v>
      </c>
      <c r="E2946">
        <v>76</v>
      </c>
      <c r="F2946">
        <f>SUMIFS('DAILY RECORDS'!$E$2:$E$19978,'DAILY RECORDS'!$B$2:$B$19978,C2946,'DAILY RECORDS'!$G$2:$G$19978,"INWARD")</f>
        <v>0</v>
      </c>
      <c r="G2946">
        <f>SUMIFS('DAILY RECORDS'!$E$2:$E$19978,'DAILY RECORDS'!$B$2:$B$19978,C2946,'DAILY RECORDS'!$G$2:$G$19978,"OUTWARD")</f>
        <v>0</v>
      </c>
      <c r="H2946">
        <f t="shared" si="45"/>
        <v>76</v>
      </c>
      <c r="I2946" t="s">
        <v>14</v>
      </c>
      <c r="L2946" s="124">
        <v>45743</v>
      </c>
    </row>
    <row r="2947" spans="1:12" x14ac:dyDescent="0.25">
      <c r="A2947">
        <v>2946</v>
      </c>
      <c r="C2947" s="14" t="s">
        <v>8529</v>
      </c>
      <c r="D2947" t="s">
        <v>8529</v>
      </c>
      <c r="E2947">
        <v>22</v>
      </c>
      <c r="F2947">
        <f>SUMIFS('DAILY RECORDS'!$E$2:$E$19978,'DAILY RECORDS'!$B$2:$B$19978,C2947,'DAILY RECORDS'!$G$2:$G$19978,"INWARD")</f>
        <v>0</v>
      </c>
      <c r="G2947">
        <f>SUMIFS('DAILY RECORDS'!$E$2:$E$19978,'DAILY RECORDS'!$B$2:$B$19978,C2947,'DAILY RECORDS'!$G$2:$G$19978,"OUTWARD")</f>
        <v>0</v>
      </c>
      <c r="H2947">
        <f t="shared" ref="H2947:H3010" si="46">(E2947+F2947)-G2947</f>
        <v>22</v>
      </c>
      <c r="I2947" t="s">
        <v>14</v>
      </c>
      <c r="L2947" s="124">
        <v>45733</v>
      </c>
    </row>
    <row r="2948" spans="1:12" x14ac:dyDescent="0.25">
      <c r="A2948">
        <v>2947</v>
      </c>
      <c r="C2948" s="14" t="s">
        <v>8530</v>
      </c>
      <c r="D2948" t="s">
        <v>8530</v>
      </c>
      <c r="E2948">
        <v>1</v>
      </c>
      <c r="F2948">
        <f>SUMIFS('DAILY RECORDS'!$E$2:$E$19978,'DAILY RECORDS'!$B$2:$B$19978,C2948,'DAILY RECORDS'!$G$2:$G$19978,"INWARD")</f>
        <v>0</v>
      </c>
      <c r="G2948">
        <f>SUMIFS('DAILY RECORDS'!$E$2:$E$19978,'DAILY RECORDS'!$B$2:$B$19978,C2948,'DAILY RECORDS'!$G$2:$G$19978,"OUTWARD")</f>
        <v>0</v>
      </c>
      <c r="H2948">
        <f t="shared" si="46"/>
        <v>1</v>
      </c>
      <c r="I2948" t="s">
        <v>14</v>
      </c>
      <c r="L2948" s="124">
        <v>45733</v>
      </c>
    </row>
    <row r="2949" spans="1:12" x14ac:dyDescent="0.25">
      <c r="A2949">
        <v>2948</v>
      </c>
      <c r="C2949" s="14" t="s">
        <v>8632</v>
      </c>
      <c r="D2949" t="s">
        <v>8632</v>
      </c>
      <c r="E2949">
        <v>29</v>
      </c>
      <c r="F2949">
        <f>SUMIFS('DAILY RECORDS'!$E$2:$E$19978,'DAILY RECORDS'!$B$2:$B$19978,C2949,'DAILY RECORDS'!$G$2:$G$19978,"INWARD")</f>
        <v>0</v>
      </c>
      <c r="G2949">
        <f>SUMIFS('DAILY RECORDS'!$E$2:$E$19978,'DAILY RECORDS'!$B$2:$B$19978,C2949,'DAILY RECORDS'!$G$2:$G$19978,"OUTWARD")</f>
        <v>0</v>
      </c>
      <c r="H2949">
        <f t="shared" si="46"/>
        <v>29</v>
      </c>
      <c r="I2949" t="s">
        <v>14</v>
      </c>
      <c r="L2949" s="124">
        <v>45735</v>
      </c>
    </row>
    <row r="2950" spans="1:12" x14ac:dyDescent="0.25">
      <c r="A2950">
        <v>2949</v>
      </c>
      <c r="C2950" s="14" t="s">
        <v>10223</v>
      </c>
      <c r="D2950" t="s">
        <v>4</v>
      </c>
      <c r="E2950">
        <v>10</v>
      </c>
      <c r="F2950">
        <f>SUMIFS('DAILY RECORDS'!$E$2:$E$19978,'DAILY RECORDS'!$B$2:$B$19978,C2950,'DAILY RECORDS'!$G$2:$G$19978,"INWARD")</f>
        <v>0</v>
      </c>
      <c r="G2950">
        <f>SUMIFS('DAILY RECORDS'!$E$2:$E$19978,'DAILY RECORDS'!$B$2:$B$19978,C2950,'DAILY RECORDS'!$G$2:$G$19978,"OUTWARD")</f>
        <v>0</v>
      </c>
      <c r="H2950">
        <f t="shared" si="46"/>
        <v>10</v>
      </c>
      <c r="I2950" t="s">
        <v>14</v>
      </c>
      <c r="L2950" s="124">
        <v>45754</v>
      </c>
    </row>
    <row r="2951" spans="1:12" x14ac:dyDescent="0.25">
      <c r="A2951">
        <v>2950</v>
      </c>
      <c r="C2951" s="14" t="s">
        <v>9747</v>
      </c>
      <c r="D2951" t="s">
        <v>9747</v>
      </c>
      <c r="E2951">
        <v>0</v>
      </c>
      <c r="F2951">
        <f>SUMIFS('DAILY RECORDS'!$E$2:$E$19978,'DAILY RECORDS'!$B$2:$B$19978,C2951,'DAILY RECORDS'!$G$2:$G$19978,"INWARD")</f>
        <v>10</v>
      </c>
      <c r="G2951">
        <f>SUMIFS('DAILY RECORDS'!$E$2:$E$19978,'DAILY RECORDS'!$B$2:$B$19978,C2951,'DAILY RECORDS'!$G$2:$G$19978,"OUTWARD")</f>
        <v>11</v>
      </c>
      <c r="H2951">
        <f t="shared" si="46"/>
        <v>-1</v>
      </c>
      <c r="I2951" t="s">
        <v>14</v>
      </c>
      <c r="L2951" s="124"/>
    </row>
    <row r="2952" spans="1:12" x14ac:dyDescent="0.25">
      <c r="A2952">
        <v>2951</v>
      </c>
      <c r="C2952" s="14" t="s">
        <v>9759</v>
      </c>
      <c r="D2952" t="s">
        <v>9760</v>
      </c>
      <c r="E2952">
        <v>0</v>
      </c>
      <c r="F2952">
        <f>SUMIFS('DAILY RECORDS'!$E$2:$E$19978,'DAILY RECORDS'!$B$2:$B$19978,C2952,'DAILY RECORDS'!$G$2:$G$19978,"INWARD")</f>
        <v>4</v>
      </c>
      <c r="G2952">
        <f>SUMIFS('DAILY RECORDS'!$E$2:$E$19978,'DAILY RECORDS'!$B$2:$B$19978,C2952,'DAILY RECORDS'!$G$2:$G$19978,"OUTWARD")</f>
        <v>0</v>
      </c>
      <c r="H2952">
        <f t="shared" si="46"/>
        <v>4</v>
      </c>
      <c r="I2952" t="s">
        <v>14</v>
      </c>
      <c r="L2952" s="124"/>
    </row>
    <row r="2953" spans="1:12" x14ac:dyDescent="0.25">
      <c r="A2953">
        <v>2952</v>
      </c>
      <c r="B2953" t="s">
        <v>9991</v>
      </c>
      <c r="C2953" s="14" t="s">
        <v>9739</v>
      </c>
      <c r="D2953" t="s">
        <v>9753</v>
      </c>
      <c r="E2953">
        <v>0</v>
      </c>
      <c r="F2953">
        <f>SUMIFS('DAILY RECORDS'!$E$2:$E$19978,'DAILY RECORDS'!$B$2:$B$19978,C2953,'DAILY RECORDS'!$G$2:$G$19978,"INWARD")</f>
        <v>12</v>
      </c>
      <c r="G2953">
        <f>SUMIFS('DAILY RECORDS'!$E$2:$E$19978,'DAILY RECORDS'!$B$2:$B$19978,C2953,'DAILY RECORDS'!$G$2:$G$19978,"OUTWARD")</f>
        <v>12</v>
      </c>
      <c r="H2953">
        <f t="shared" si="46"/>
        <v>0</v>
      </c>
      <c r="I2953" t="s">
        <v>14</v>
      </c>
      <c r="L2953" s="124"/>
    </row>
    <row r="2954" spans="1:12" x14ac:dyDescent="0.25">
      <c r="A2954">
        <v>2953</v>
      </c>
      <c r="C2954" s="14" t="s">
        <v>10224</v>
      </c>
      <c r="D2954" t="s">
        <v>10224</v>
      </c>
      <c r="E2954">
        <v>3</v>
      </c>
      <c r="F2954">
        <f>SUMIFS('DAILY RECORDS'!$E$2:$E$19978,'DAILY RECORDS'!$B$2:$B$19978,C2954,'DAILY RECORDS'!$G$2:$G$19978,"INWARD")</f>
        <v>0</v>
      </c>
      <c r="G2954">
        <f>SUMIFS('DAILY RECORDS'!$E$2:$E$19978,'DAILY RECORDS'!$B$2:$B$19978,C2954,'DAILY RECORDS'!$G$2:$G$19978,"OUTWARD")</f>
        <v>0</v>
      </c>
      <c r="H2954">
        <f t="shared" si="46"/>
        <v>3</v>
      </c>
      <c r="I2954" t="s">
        <v>14</v>
      </c>
      <c r="L2954" s="124">
        <v>45754</v>
      </c>
    </row>
    <row r="2955" spans="1:12" x14ac:dyDescent="0.25">
      <c r="A2955">
        <v>2954</v>
      </c>
      <c r="C2955" s="14" t="s">
        <v>10226</v>
      </c>
      <c r="D2955" t="s">
        <v>10226</v>
      </c>
      <c r="E2955">
        <v>2</v>
      </c>
      <c r="F2955">
        <f>SUMIFS('DAILY RECORDS'!$E$2:$E$19978,'DAILY RECORDS'!$B$2:$B$19978,C2955,'DAILY RECORDS'!$G$2:$G$19978,"INWARD")</f>
        <v>0</v>
      </c>
      <c r="G2955">
        <f>SUMIFS('DAILY RECORDS'!$E$2:$E$19978,'DAILY RECORDS'!$B$2:$B$19978,C2955,'DAILY RECORDS'!$G$2:$G$19978,"OUTWARD")</f>
        <v>0</v>
      </c>
      <c r="H2955">
        <f t="shared" si="46"/>
        <v>2</v>
      </c>
      <c r="I2955" t="s">
        <v>25</v>
      </c>
      <c r="L2955" s="124">
        <v>45754</v>
      </c>
    </row>
    <row r="2956" spans="1:12" x14ac:dyDescent="0.25">
      <c r="A2956">
        <v>2955</v>
      </c>
      <c r="C2956" s="14" t="s">
        <v>10227</v>
      </c>
      <c r="D2956" t="s">
        <v>10227</v>
      </c>
      <c r="E2956">
        <v>6</v>
      </c>
      <c r="F2956">
        <f>SUMIFS('DAILY RECORDS'!$E$2:$E$19978,'DAILY RECORDS'!$B$2:$B$19978,C2956,'DAILY RECORDS'!$G$2:$G$19978,"INWARD")</f>
        <v>0</v>
      </c>
      <c r="G2956">
        <f>SUMIFS('DAILY RECORDS'!$E$2:$E$19978,'DAILY RECORDS'!$B$2:$B$19978,C2956,'DAILY RECORDS'!$G$2:$G$19978,"OUTWARD")</f>
        <v>0</v>
      </c>
      <c r="H2956">
        <f t="shared" si="46"/>
        <v>6</v>
      </c>
      <c r="I2956" t="s">
        <v>14</v>
      </c>
      <c r="L2956" s="124">
        <v>45754</v>
      </c>
    </row>
    <row r="2957" spans="1:12" x14ac:dyDescent="0.25">
      <c r="A2957">
        <v>2956</v>
      </c>
      <c r="B2957" t="s">
        <v>9992</v>
      </c>
      <c r="C2957" s="14" t="s">
        <v>6474</v>
      </c>
      <c r="D2957" t="s">
        <v>6475</v>
      </c>
      <c r="E2957">
        <v>0</v>
      </c>
      <c r="F2957">
        <f>SUMIFS('DAILY RECORDS'!$E$2:$E$19978,'DAILY RECORDS'!$B$2:$B$19978,C2957,'DAILY RECORDS'!$G$2:$G$19978,"INWARD")</f>
        <v>0</v>
      </c>
      <c r="G2957">
        <f>SUMIFS('DAILY RECORDS'!$E$2:$E$19978,'DAILY RECORDS'!$B$2:$B$19978,C2957,'DAILY RECORDS'!$G$2:$G$19978,"OUTWARD")</f>
        <v>0</v>
      </c>
      <c r="H2957">
        <f t="shared" si="46"/>
        <v>0</v>
      </c>
      <c r="I2957" t="s">
        <v>14</v>
      </c>
      <c r="L2957" s="124"/>
    </row>
    <row r="2958" spans="1:12" x14ac:dyDescent="0.25">
      <c r="A2958">
        <v>2957</v>
      </c>
      <c r="B2958" t="s">
        <v>9988</v>
      </c>
      <c r="C2958" s="14" t="s">
        <v>4306</v>
      </c>
      <c r="D2958" t="s">
        <v>4307</v>
      </c>
      <c r="E2958">
        <v>0</v>
      </c>
      <c r="F2958">
        <f>SUMIFS('DAILY RECORDS'!$E$2:$E$19978,'DAILY RECORDS'!$B$2:$B$19978,C2958,'DAILY RECORDS'!$G$2:$G$19978,"INWARD")</f>
        <v>0</v>
      </c>
      <c r="G2958">
        <f>SUMIFS('DAILY RECORDS'!$E$2:$E$19978,'DAILY RECORDS'!$B$2:$B$19978,C2958,'DAILY RECORDS'!$G$2:$G$19978,"OUTWARD")</f>
        <v>0</v>
      </c>
      <c r="H2958">
        <f t="shared" si="46"/>
        <v>0</v>
      </c>
      <c r="I2958" t="s">
        <v>14</v>
      </c>
      <c r="L2958" s="124"/>
    </row>
    <row r="2959" spans="1:12" x14ac:dyDescent="0.25">
      <c r="A2959">
        <v>2958</v>
      </c>
      <c r="B2959" t="s">
        <v>9988</v>
      </c>
      <c r="C2959" s="14" t="s">
        <v>3063</v>
      </c>
      <c r="D2959" t="s">
        <v>3064</v>
      </c>
      <c r="E2959">
        <v>2</v>
      </c>
      <c r="F2959">
        <f>SUMIFS('DAILY RECORDS'!$E$2:$E$19978,'DAILY RECORDS'!$B$2:$B$19978,C2959,'DAILY RECORDS'!$G$2:$G$19978,"INWARD")</f>
        <v>8</v>
      </c>
      <c r="G2959">
        <f>SUMIFS('DAILY RECORDS'!$E$2:$E$19978,'DAILY RECORDS'!$B$2:$B$19978,C2959,'DAILY RECORDS'!$G$2:$G$19978,"OUTWARD")</f>
        <v>3</v>
      </c>
      <c r="H2959">
        <f t="shared" si="46"/>
        <v>7</v>
      </c>
      <c r="I2959" t="s">
        <v>25</v>
      </c>
      <c r="L2959" s="124"/>
    </row>
    <row r="2960" spans="1:12" x14ac:dyDescent="0.25">
      <c r="A2960">
        <v>2959</v>
      </c>
      <c r="B2960" t="s">
        <v>9988</v>
      </c>
      <c r="C2960" s="14" t="s">
        <v>4466</v>
      </c>
      <c r="D2960" t="s">
        <v>4467</v>
      </c>
      <c r="E2960">
        <v>84</v>
      </c>
      <c r="F2960">
        <f>SUMIFS('DAILY RECORDS'!$E$2:$E$19978,'DAILY RECORDS'!$B$2:$B$19978,C2960,'DAILY RECORDS'!$G$2:$G$19978,"INWARD")</f>
        <v>12</v>
      </c>
      <c r="G2960">
        <f>SUMIFS('DAILY RECORDS'!$E$2:$E$19978,'DAILY RECORDS'!$B$2:$B$19978,C2960,'DAILY RECORDS'!$G$2:$G$19978,"OUTWARD")</f>
        <v>96</v>
      </c>
      <c r="H2960">
        <f t="shared" si="46"/>
        <v>0</v>
      </c>
      <c r="I2960" t="s">
        <v>14</v>
      </c>
      <c r="L2960" s="124"/>
    </row>
    <row r="2961" spans="1:12" x14ac:dyDescent="0.25">
      <c r="A2961">
        <v>2960</v>
      </c>
      <c r="B2961" t="s">
        <v>9991</v>
      </c>
      <c r="C2961" s="14" t="s">
        <v>8643</v>
      </c>
      <c r="D2961" t="s">
        <v>8756</v>
      </c>
      <c r="E2961">
        <v>10</v>
      </c>
      <c r="F2961">
        <f>SUMIFS('DAILY RECORDS'!$E$2:$E$19978,'DAILY RECORDS'!$B$2:$B$19978,C2961,'DAILY RECORDS'!$G$2:$G$19978,"INWARD")</f>
        <v>0</v>
      </c>
      <c r="G2961">
        <f>SUMIFS('DAILY RECORDS'!$E$2:$E$19978,'DAILY RECORDS'!$B$2:$B$19978,C2961,'DAILY RECORDS'!$G$2:$G$19978,"OUTWARD")</f>
        <v>10</v>
      </c>
      <c r="H2961">
        <f t="shared" si="46"/>
        <v>0</v>
      </c>
      <c r="I2961" t="s">
        <v>14</v>
      </c>
      <c r="L2961" s="124"/>
    </row>
    <row r="2962" spans="1:12" x14ac:dyDescent="0.25">
      <c r="A2962">
        <v>2961</v>
      </c>
      <c r="B2962" t="s">
        <v>9991</v>
      </c>
      <c r="C2962" s="14" t="s">
        <v>8642</v>
      </c>
      <c r="D2962" t="s">
        <v>8756</v>
      </c>
      <c r="E2962">
        <v>5</v>
      </c>
      <c r="F2962">
        <f>SUMIFS('DAILY RECORDS'!$E$2:$E$19978,'DAILY RECORDS'!$B$2:$B$19978,C2962,'DAILY RECORDS'!$G$2:$G$19978,"INWARD")</f>
        <v>0</v>
      </c>
      <c r="G2962">
        <f>SUMIFS('DAILY RECORDS'!$E$2:$E$19978,'DAILY RECORDS'!$B$2:$B$19978,C2962,'DAILY RECORDS'!$G$2:$G$19978,"OUTWARD")</f>
        <v>5</v>
      </c>
      <c r="H2962">
        <f t="shared" si="46"/>
        <v>0</v>
      </c>
      <c r="I2962" t="s">
        <v>14</v>
      </c>
      <c r="L2962" s="124"/>
    </row>
    <row r="2963" spans="1:12" x14ac:dyDescent="0.25">
      <c r="A2963">
        <v>2962</v>
      </c>
      <c r="B2963" t="s">
        <v>9992</v>
      </c>
      <c r="C2963" s="14" t="s">
        <v>2778</v>
      </c>
      <c r="D2963" t="s">
        <v>2779</v>
      </c>
      <c r="E2963">
        <v>5</v>
      </c>
      <c r="F2963">
        <f>SUMIFS('DAILY RECORDS'!$E$2:$E$19978,'DAILY RECORDS'!$B$2:$B$19978,C2963,'DAILY RECORDS'!$G$2:$G$19978,"INWARD")</f>
        <v>0</v>
      </c>
      <c r="G2963">
        <f>SUMIFS('DAILY RECORDS'!$E$2:$E$19978,'DAILY RECORDS'!$B$2:$B$19978,C2963,'DAILY RECORDS'!$G$2:$G$19978,"OUTWARD")</f>
        <v>5</v>
      </c>
      <c r="H2963">
        <f t="shared" si="46"/>
        <v>0</v>
      </c>
      <c r="I2963" t="s">
        <v>14</v>
      </c>
      <c r="L2963" s="124"/>
    </row>
    <row r="2964" spans="1:12" x14ac:dyDescent="0.25">
      <c r="A2964">
        <v>2963</v>
      </c>
      <c r="B2964" t="s">
        <v>9988</v>
      </c>
      <c r="C2964" s="14" t="s">
        <v>3562</v>
      </c>
      <c r="D2964" t="s">
        <v>3563</v>
      </c>
      <c r="E2964">
        <v>0</v>
      </c>
      <c r="F2964">
        <f>SUMIFS('DAILY RECORDS'!$E$2:$E$19978,'DAILY RECORDS'!$B$2:$B$19978,C2964,'DAILY RECORDS'!$G$2:$G$19978,"INWARD")</f>
        <v>0</v>
      </c>
      <c r="G2964">
        <f>SUMIFS('DAILY RECORDS'!$E$2:$E$19978,'DAILY RECORDS'!$B$2:$B$19978,C2964,'DAILY RECORDS'!$G$2:$G$19978,"OUTWARD")</f>
        <v>16</v>
      </c>
      <c r="H2964">
        <f t="shared" si="46"/>
        <v>-16</v>
      </c>
      <c r="I2964" t="s">
        <v>14</v>
      </c>
      <c r="L2964" s="124"/>
    </row>
    <row r="2965" spans="1:12" x14ac:dyDescent="0.25">
      <c r="A2965">
        <v>2964</v>
      </c>
      <c r="B2965" t="s">
        <v>9988</v>
      </c>
      <c r="C2965" s="14" t="s">
        <v>4687</v>
      </c>
      <c r="D2965" t="s">
        <v>4688</v>
      </c>
      <c r="E2965">
        <v>0</v>
      </c>
      <c r="F2965">
        <f>SUMIFS('DAILY RECORDS'!$E$2:$E$19978,'DAILY RECORDS'!$B$2:$B$19978,C2965,'DAILY RECORDS'!$G$2:$G$19978,"INWARD")</f>
        <v>50</v>
      </c>
      <c r="G2965">
        <f>SUMIFS('DAILY RECORDS'!$E$2:$E$19978,'DAILY RECORDS'!$B$2:$B$19978,C2965,'DAILY RECORDS'!$G$2:$G$19978,"OUTWARD")</f>
        <v>25</v>
      </c>
      <c r="H2965">
        <f t="shared" si="46"/>
        <v>25</v>
      </c>
      <c r="I2965" t="s">
        <v>14</v>
      </c>
      <c r="L2965" s="124"/>
    </row>
    <row r="2966" spans="1:12" x14ac:dyDescent="0.25">
      <c r="A2966">
        <v>2965</v>
      </c>
      <c r="B2966" t="s">
        <v>9988</v>
      </c>
      <c r="C2966" s="14" t="s">
        <v>2621</v>
      </c>
      <c r="D2966" t="s">
        <v>2622</v>
      </c>
      <c r="E2966">
        <v>0</v>
      </c>
      <c r="F2966">
        <f>SUMIFS('DAILY RECORDS'!$E$2:$E$19978,'DAILY RECORDS'!$B$2:$B$19978,C2966,'DAILY RECORDS'!$G$2:$G$19978,"INWARD")</f>
        <v>1</v>
      </c>
      <c r="G2966">
        <f>SUMIFS('DAILY RECORDS'!$E$2:$E$19978,'DAILY RECORDS'!$B$2:$B$19978,C2966,'DAILY RECORDS'!$G$2:$G$19978,"OUTWARD")</f>
        <v>6</v>
      </c>
      <c r="H2966">
        <f t="shared" si="46"/>
        <v>-5</v>
      </c>
      <c r="I2966" t="s">
        <v>14</v>
      </c>
      <c r="L2966" s="124"/>
    </row>
    <row r="2967" spans="1:12" x14ac:dyDescent="0.25">
      <c r="A2967">
        <v>2966</v>
      </c>
      <c r="B2967" t="s">
        <v>9988</v>
      </c>
      <c r="C2967" s="14" t="s">
        <v>2635</v>
      </c>
      <c r="D2967" t="s">
        <v>2636</v>
      </c>
      <c r="E2967">
        <v>0</v>
      </c>
      <c r="F2967">
        <f>SUMIFS('DAILY RECORDS'!$E$2:$E$19978,'DAILY RECORDS'!$B$2:$B$19978,C2967,'DAILY RECORDS'!$G$2:$G$19978,"INWARD")</f>
        <v>6</v>
      </c>
      <c r="G2967">
        <f>SUMIFS('DAILY RECORDS'!$E$2:$E$19978,'DAILY RECORDS'!$B$2:$B$19978,C2967,'DAILY RECORDS'!$G$2:$G$19978,"OUTWARD")</f>
        <v>6</v>
      </c>
      <c r="H2967">
        <f t="shared" si="46"/>
        <v>0</v>
      </c>
      <c r="I2967" t="s">
        <v>14</v>
      </c>
      <c r="L2967" s="124"/>
    </row>
    <row r="2968" spans="1:12" x14ac:dyDescent="0.25">
      <c r="A2968">
        <v>2967</v>
      </c>
      <c r="B2968" t="s">
        <v>9988</v>
      </c>
      <c r="C2968" s="14" t="s">
        <v>3832</v>
      </c>
      <c r="D2968" t="s">
        <v>3833</v>
      </c>
      <c r="E2968">
        <v>0</v>
      </c>
      <c r="F2968">
        <f>SUMIFS('DAILY RECORDS'!$E$2:$E$19978,'DAILY RECORDS'!$B$2:$B$19978,C2968,'DAILY RECORDS'!$G$2:$G$19978,"INWARD")</f>
        <v>0</v>
      </c>
      <c r="G2968">
        <f>SUMIFS('DAILY RECORDS'!$E$2:$E$19978,'DAILY RECORDS'!$B$2:$B$19978,C2968,'DAILY RECORDS'!$G$2:$G$19978,"OUTWARD")</f>
        <v>4</v>
      </c>
      <c r="H2968">
        <f t="shared" si="46"/>
        <v>-4</v>
      </c>
      <c r="I2968" t="s">
        <v>14</v>
      </c>
      <c r="L2968" s="124"/>
    </row>
    <row r="2969" spans="1:12" x14ac:dyDescent="0.25">
      <c r="A2969">
        <v>2968</v>
      </c>
      <c r="B2969" t="s">
        <v>9988</v>
      </c>
      <c r="C2969" s="14" t="s">
        <v>4643</v>
      </c>
      <c r="D2969" t="s">
        <v>4644</v>
      </c>
      <c r="E2969">
        <v>0</v>
      </c>
      <c r="F2969">
        <f>SUMIFS('DAILY RECORDS'!$E$2:$E$19978,'DAILY RECORDS'!$B$2:$B$19978,C2969,'DAILY RECORDS'!$G$2:$G$19978,"INWARD")</f>
        <v>803</v>
      </c>
      <c r="G2969">
        <f>SUMIFS('DAILY RECORDS'!$E$2:$E$19978,'DAILY RECORDS'!$B$2:$B$19978,C2969,'DAILY RECORDS'!$G$2:$G$19978,"OUTWARD")</f>
        <v>132</v>
      </c>
      <c r="H2969">
        <f t="shared" si="46"/>
        <v>671</v>
      </c>
      <c r="I2969" t="s">
        <v>14</v>
      </c>
      <c r="L2969" s="124"/>
    </row>
    <row r="2970" spans="1:12" x14ac:dyDescent="0.25">
      <c r="A2970">
        <v>2969</v>
      </c>
      <c r="B2970" t="s">
        <v>9988</v>
      </c>
      <c r="C2970" s="14" t="s">
        <v>4123</v>
      </c>
      <c r="D2970" t="s">
        <v>4124</v>
      </c>
      <c r="E2970">
        <v>0</v>
      </c>
      <c r="F2970">
        <f>SUMIFS('DAILY RECORDS'!$E$2:$E$19978,'DAILY RECORDS'!$B$2:$B$19978,C2970,'DAILY RECORDS'!$G$2:$G$19978,"INWARD")</f>
        <v>992</v>
      </c>
      <c r="G2970">
        <f>SUMIFS('DAILY RECORDS'!$E$2:$E$19978,'DAILY RECORDS'!$B$2:$B$19978,C2970,'DAILY RECORDS'!$G$2:$G$19978,"OUTWARD")</f>
        <v>852</v>
      </c>
      <c r="H2970">
        <f t="shared" si="46"/>
        <v>140</v>
      </c>
      <c r="I2970" t="s">
        <v>14</v>
      </c>
      <c r="L2970" s="124"/>
    </row>
    <row r="2971" spans="1:12" x14ac:dyDescent="0.25">
      <c r="A2971">
        <v>2970</v>
      </c>
      <c r="B2971" t="s">
        <v>9992</v>
      </c>
      <c r="C2971" s="14" t="s">
        <v>9292</v>
      </c>
      <c r="D2971" t="s">
        <v>8366</v>
      </c>
      <c r="E2971">
        <v>0</v>
      </c>
      <c r="F2971">
        <f>SUMIFS('DAILY RECORDS'!$E$2:$E$19978,'DAILY RECORDS'!$B$2:$B$19978,C2971,'DAILY RECORDS'!$G$2:$G$19978,"INWARD")</f>
        <v>200</v>
      </c>
      <c r="G2971">
        <f>SUMIFS('DAILY RECORDS'!$E$2:$E$19978,'DAILY RECORDS'!$B$2:$B$19978,C2971,'DAILY RECORDS'!$G$2:$G$19978,"OUTWARD")</f>
        <v>0</v>
      </c>
      <c r="H2971">
        <f t="shared" si="46"/>
        <v>200</v>
      </c>
      <c r="I2971" t="s">
        <v>14</v>
      </c>
      <c r="L2971" s="124"/>
    </row>
    <row r="2972" spans="1:12" x14ac:dyDescent="0.25">
      <c r="A2972">
        <v>2971</v>
      </c>
      <c r="B2972" t="s">
        <v>9988</v>
      </c>
      <c r="C2972" s="14" t="s">
        <v>4316</v>
      </c>
      <c r="D2972" t="s">
        <v>4317</v>
      </c>
      <c r="E2972">
        <v>0</v>
      </c>
      <c r="F2972">
        <f>SUMIFS('DAILY RECORDS'!$E$2:$E$19978,'DAILY RECORDS'!$B$2:$B$19978,C2972,'DAILY RECORDS'!$G$2:$G$19978,"INWARD")</f>
        <v>0</v>
      </c>
      <c r="G2972">
        <f>SUMIFS('DAILY RECORDS'!$E$2:$E$19978,'DAILY RECORDS'!$B$2:$B$19978,C2972,'DAILY RECORDS'!$G$2:$G$19978,"OUTWARD")</f>
        <v>0</v>
      </c>
      <c r="H2972">
        <f t="shared" si="46"/>
        <v>0</v>
      </c>
      <c r="I2972" t="s">
        <v>14</v>
      </c>
      <c r="L2972" s="124"/>
    </row>
    <row r="2973" spans="1:12" x14ac:dyDescent="0.25">
      <c r="A2973">
        <v>2972</v>
      </c>
      <c r="B2973" t="s">
        <v>4</v>
      </c>
      <c r="C2973" s="14">
        <v>135120362</v>
      </c>
      <c r="D2973" t="s">
        <v>10189</v>
      </c>
      <c r="E2973">
        <v>0</v>
      </c>
      <c r="F2973">
        <f>SUMIFS('DAILY RECORDS'!$E$2:$E$19978,'DAILY RECORDS'!$B$2:$B$19978,C2973,'DAILY RECORDS'!$G$2:$G$19978,"INWARD")</f>
        <v>16</v>
      </c>
      <c r="G2973">
        <f>SUMIFS('DAILY RECORDS'!$E$2:$E$19978,'DAILY RECORDS'!$B$2:$B$19978,C2973,'DAILY RECORDS'!$G$2:$G$19978,"OUTWARD")</f>
        <v>5</v>
      </c>
      <c r="H2973">
        <f t="shared" si="46"/>
        <v>11</v>
      </c>
      <c r="I2973" t="s">
        <v>25</v>
      </c>
      <c r="L2973" s="124"/>
    </row>
    <row r="2974" spans="1:12" x14ac:dyDescent="0.25">
      <c r="A2974">
        <v>2973</v>
      </c>
      <c r="B2974" t="s">
        <v>4</v>
      </c>
      <c r="C2974" s="14">
        <v>135120182</v>
      </c>
      <c r="D2974" t="s">
        <v>10190</v>
      </c>
      <c r="E2974">
        <v>0</v>
      </c>
      <c r="F2974">
        <f>SUMIFS('DAILY RECORDS'!$E$2:$E$19978,'DAILY RECORDS'!$B$2:$B$19978,C2974,'DAILY RECORDS'!$G$2:$G$19978,"INWARD")</f>
        <v>3</v>
      </c>
      <c r="G2974">
        <f>SUMIFS('DAILY RECORDS'!$E$2:$E$19978,'DAILY RECORDS'!$B$2:$B$19978,C2974,'DAILY RECORDS'!$G$2:$G$19978,"OUTWARD")</f>
        <v>2</v>
      </c>
      <c r="H2974">
        <f t="shared" si="46"/>
        <v>1</v>
      </c>
      <c r="I2974" t="s">
        <v>25</v>
      </c>
      <c r="L2974" s="124"/>
    </row>
    <row r="2975" spans="1:12" x14ac:dyDescent="0.25">
      <c r="A2975">
        <v>2974</v>
      </c>
      <c r="B2975" t="s">
        <v>4</v>
      </c>
      <c r="C2975" s="14">
        <v>135110162</v>
      </c>
      <c r="D2975" t="s">
        <v>10118</v>
      </c>
      <c r="E2975">
        <v>0</v>
      </c>
      <c r="F2975">
        <f>SUMIFS('DAILY RECORDS'!$E$2:$E$19978,'DAILY RECORDS'!$B$2:$B$19978,C2975,'DAILY RECORDS'!$G$2:$G$19978,"INWARD")</f>
        <v>2</v>
      </c>
      <c r="G2975">
        <f>SUMIFS('DAILY RECORDS'!$E$2:$E$19978,'DAILY RECORDS'!$B$2:$B$19978,C2975,'DAILY RECORDS'!$G$2:$G$19978,"OUTWARD")</f>
        <v>2</v>
      </c>
      <c r="H2975">
        <f t="shared" si="46"/>
        <v>0</v>
      </c>
      <c r="I2975" t="s">
        <v>25</v>
      </c>
      <c r="L2975" s="124"/>
    </row>
    <row r="2976" spans="1:12" x14ac:dyDescent="0.25">
      <c r="A2976">
        <v>2975</v>
      </c>
      <c r="B2976" t="s">
        <v>4</v>
      </c>
      <c r="C2976" s="14">
        <v>135800052</v>
      </c>
      <c r="D2976" t="s">
        <v>10119</v>
      </c>
      <c r="E2976">
        <v>0</v>
      </c>
      <c r="F2976">
        <f>SUMIFS('DAILY RECORDS'!$E$2:$E$19978,'DAILY RECORDS'!$B$2:$B$19978,C2976,'DAILY RECORDS'!$G$2:$G$19978,"INWARD")</f>
        <v>2</v>
      </c>
      <c r="G2976">
        <f>SUMIFS('DAILY RECORDS'!$E$2:$E$19978,'DAILY RECORDS'!$B$2:$B$19978,C2976,'DAILY RECORDS'!$G$2:$G$19978,"OUTWARD")</f>
        <v>2</v>
      </c>
      <c r="H2976">
        <f t="shared" si="46"/>
        <v>0</v>
      </c>
      <c r="I2976" t="s">
        <v>25</v>
      </c>
      <c r="L2976" s="124"/>
    </row>
    <row r="2977" spans="1:12" x14ac:dyDescent="0.25">
      <c r="A2977">
        <v>2976</v>
      </c>
      <c r="B2977" t="s">
        <v>4</v>
      </c>
      <c r="C2977" s="14" t="s">
        <v>10120</v>
      </c>
      <c r="D2977" t="s">
        <v>10121</v>
      </c>
      <c r="E2977">
        <v>0</v>
      </c>
      <c r="F2977">
        <f>SUMIFS('DAILY RECORDS'!$E$2:$E$19978,'DAILY RECORDS'!$B$2:$B$19978,C2977,'DAILY RECORDS'!$G$2:$G$19978,"INWARD")</f>
        <v>3</v>
      </c>
      <c r="G2977">
        <f>SUMIFS('DAILY RECORDS'!$E$2:$E$19978,'DAILY RECORDS'!$B$2:$B$19978,C2977,'DAILY RECORDS'!$G$2:$G$19978,"OUTWARD")</f>
        <v>1</v>
      </c>
      <c r="H2977">
        <f t="shared" si="46"/>
        <v>2</v>
      </c>
      <c r="I2977" t="s">
        <v>25</v>
      </c>
      <c r="L2977" s="124"/>
    </row>
    <row r="2978" spans="1:12" x14ac:dyDescent="0.25">
      <c r="A2978">
        <v>2977</v>
      </c>
      <c r="B2978" t="s">
        <v>4</v>
      </c>
      <c r="C2978" s="14" t="s">
        <v>10122</v>
      </c>
      <c r="D2978" t="s">
        <v>10123</v>
      </c>
      <c r="E2978">
        <v>0</v>
      </c>
      <c r="F2978">
        <f>SUMIFS('DAILY RECORDS'!$E$2:$E$19978,'DAILY RECORDS'!$B$2:$B$19978,C2978,'DAILY RECORDS'!$G$2:$G$19978,"INWARD")</f>
        <v>7</v>
      </c>
      <c r="G2978">
        <f>SUMIFS('DAILY RECORDS'!$E$2:$E$19978,'DAILY RECORDS'!$B$2:$B$19978,C2978,'DAILY RECORDS'!$G$2:$G$19978,"OUTWARD")</f>
        <v>3</v>
      </c>
      <c r="H2978">
        <f t="shared" si="46"/>
        <v>4</v>
      </c>
      <c r="I2978" t="s">
        <v>25</v>
      </c>
      <c r="L2978" s="124"/>
    </row>
    <row r="2979" spans="1:12" x14ac:dyDescent="0.25">
      <c r="A2979">
        <v>2978</v>
      </c>
      <c r="B2979" t="s">
        <v>9988</v>
      </c>
      <c r="C2979" s="14" t="s">
        <v>4564</v>
      </c>
      <c r="D2979" t="s">
        <v>4565</v>
      </c>
      <c r="E2979">
        <v>218</v>
      </c>
      <c r="F2979">
        <f>SUMIFS('DAILY RECORDS'!$E$2:$E$19978,'DAILY RECORDS'!$B$2:$B$19978,C2979,'DAILY RECORDS'!$G$2:$G$19978,"INWARD")</f>
        <v>72</v>
      </c>
      <c r="G2979">
        <f>SUMIFS('DAILY RECORDS'!$E$2:$E$19978,'DAILY RECORDS'!$B$2:$B$19978,C2979,'DAILY RECORDS'!$G$2:$G$19978,"OUTWARD")</f>
        <v>0</v>
      </c>
      <c r="H2979">
        <f t="shared" si="46"/>
        <v>290</v>
      </c>
      <c r="I2979" t="s">
        <v>14</v>
      </c>
      <c r="L2979" s="124">
        <v>45752</v>
      </c>
    </row>
    <row r="2980" spans="1:12" x14ac:dyDescent="0.25">
      <c r="A2980">
        <v>2979</v>
      </c>
      <c r="B2980" t="s">
        <v>9988</v>
      </c>
      <c r="C2980" s="14" t="s">
        <v>2599</v>
      </c>
      <c r="D2980" t="s">
        <v>2600</v>
      </c>
      <c r="E2980">
        <v>4</v>
      </c>
      <c r="F2980">
        <f>SUMIFS('DAILY RECORDS'!$E$2:$E$19978,'DAILY RECORDS'!$B$2:$B$19978,C2980,'DAILY RECORDS'!$G$2:$G$19978,"INWARD")</f>
        <v>0</v>
      </c>
      <c r="G2980">
        <f>SUMIFS('DAILY RECORDS'!$E$2:$E$19978,'DAILY RECORDS'!$B$2:$B$19978,C2980,'DAILY RECORDS'!$G$2:$G$19978,"OUTWARD")</f>
        <v>0</v>
      </c>
      <c r="H2980">
        <f t="shared" si="46"/>
        <v>4</v>
      </c>
      <c r="I2980" t="s">
        <v>14</v>
      </c>
      <c r="L2980" s="124">
        <v>45752</v>
      </c>
    </row>
    <row r="2981" spans="1:12" x14ac:dyDescent="0.25">
      <c r="A2981">
        <v>2980</v>
      </c>
      <c r="B2981" t="s">
        <v>9988</v>
      </c>
      <c r="C2981" s="14" t="s">
        <v>3430</v>
      </c>
      <c r="D2981" t="s">
        <v>3431</v>
      </c>
      <c r="E2981">
        <v>479</v>
      </c>
      <c r="F2981">
        <f>SUMIFS('DAILY RECORDS'!$E$2:$E$19978,'DAILY RECORDS'!$B$2:$B$19978,C2981,'DAILY RECORDS'!$G$2:$G$19978,"INWARD")</f>
        <v>0</v>
      </c>
      <c r="G2981">
        <f>SUMIFS('DAILY RECORDS'!$E$2:$E$19978,'DAILY RECORDS'!$B$2:$B$19978,C2981,'DAILY RECORDS'!$G$2:$G$19978,"OUTWARD")</f>
        <v>0</v>
      </c>
      <c r="H2981">
        <f t="shared" si="46"/>
        <v>479</v>
      </c>
      <c r="I2981" t="s">
        <v>14</v>
      </c>
      <c r="J2981" t="s">
        <v>256</v>
      </c>
      <c r="K2981" t="s">
        <v>11587</v>
      </c>
      <c r="L2981" s="124"/>
    </row>
    <row r="2982" spans="1:12" x14ac:dyDescent="0.25">
      <c r="A2982">
        <v>2981</v>
      </c>
      <c r="B2982" t="s">
        <v>9988</v>
      </c>
      <c r="C2982" s="14" t="s">
        <v>4387</v>
      </c>
      <c r="D2982" t="s">
        <v>4388</v>
      </c>
      <c r="E2982">
        <v>600</v>
      </c>
      <c r="F2982">
        <f>SUMIFS('DAILY RECORDS'!$E$2:$E$19978,'DAILY RECORDS'!$B$2:$B$19978,C2982,'DAILY RECORDS'!$G$2:$G$19978,"INWARD")</f>
        <v>0</v>
      </c>
      <c r="G2982">
        <f>SUMIFS('DAILY RECORDS'!$E$2:$E$19978,'DAILY RECORDS'!$B$2:$B$19978,C2982,'DAILY RECORDS'!$G$2:$G$19978,"OUTWARD")</f>
        <v>24</v>
      </c>
      <c r="H2982">
        <f t="shared" si="46"/>
        <v>576</v>
      </c>
      <c r="I2982" t="s">
        <v>14</v>
      </c>
      <c r="L2982" s="124"/>
    </row>
    <row r="2983" spans="1:12" x14ac:dyDescent="0.25">
      <c r="A2983">
        <v>2982</v>
      </c>
      <c r="B2983" t="s">
        <v>9988</v>
      </c>
      <c r="C2983" s="14" t="s">
        <v>4536</v>
      </c>
      <c r="D2983" t="s">
        <v>4537</v>
      </c>
      <c r="E2983">
        <v>6</v>
      </c>
      <c r="F2983">
        <f>SUMIFS('DAILY RECORDS'!$E$2:$E$19978,'DAILY RECORDS'!$B$2:$B$19978,C2983,'DAILY RECORDS'!$G$2:$G$19978,"INWARD")</f>
        <v>6</v>
      </c>
      <c r="G2983">
        <f>SUMIFS('DAILY RECORDS'!$E$2:$E$19978,'DAILY RECORDS'!$B$2:$B$19978,C2983,'DAILY RECORDS'!$G$2:$G$19978,"OUTWARD")</f>
        <v>6</v>
      </c>
      <c r="H2983">
        <f t="shared" si="46"/>
        <v>6</v>
      </c>
      <c r="I2983" t="s">
        <v>14</v>
      </c>
      <c r="L2983" s="124"/>
    </row>
    <row r="2984" spans="1:12" x14ac:dyDescent="0.25">
      <c r="A2984">
        <v>2983</v>
      </c>
      <c r="B2984" t="s">
        <v>9988</v>
      </c>
      <c r="C2984" s="14" t="s">
        <v>3777</v>
      </c>
      <c r="D2984" t="s">
        <v>3778</v>
      </c>
      <c r="E2984">
        <v>8</v>
      </c>
      <c r="F2984">
        <f>SUMIFS('DAILY RECORDS'!$E$2:$E$19978,'DAILY RECORDS'!$B$2:$B$19978,C2984,'DAILY RECORDS'!$G$2:$G$19978,"INWARD")</f>
        <v>0</v>
      </c>
      <c r="G2984">
        <f>SUMIFS('DAILY RECORDS'!$E$2:$E$19978,'DAILY RECORDS'!$B$2:$B$19978,C2984,'DAILY RECORDS'!$G$2:$G$19978,"OUTWARD")</f>
        <v>0</v>
      </c>
      <c r="H2984">
        <f t="shared" si="46"/>
        <v>8</v>
      </c>
      <c r="I2984" t="s">
        <v>14</v>
      </c>
      <c r="L2984" s="124"/>
    </row>
    <row r="2985" spans="1:12" x14ac:dyDescent="0.25">
      <c r="A2985">
        <v>2984</v>
      </c>
      <c r="B2985" t="s">
        <v>9992</v>
      </c>
      <c r="C2985" s="14" t="s">
        <v>7038</v>
      </c>
      <c r="D2985" t="s">
        <v>7039</v>
      </c>
      <c r="E2985">
        <v>6</v>
      </c>
      <c r="F2985">
        <f>SUMIFS('DAILY RECORDS'!$E$2:$E$19978,'DAILY RECORDS'!$B$2:$B$19978,C2985,'DAILY RECORDS'!$G$2:$G$19978,"INWARD")</f>
        <v>1</v>
      </c>
      <c r="G2985">
        <f>SUMIFS('DAILY RECORDS'!$E$2:$E$19978,'DAILY RECORDS'!$B$2:$B$19978,C2985,'DAILY RECORDS'!$G$2:$G$19978,"OUTWARD")</f>
        <v>0</v>
      </c>
      <c r="H2985">
        <f t="shared" si="46"/>
        <v>7</v>
      </c>
      <c r="I2985" t="s">
        <v>14</v>
      </c>
      <c r="L2985" s="124"/>
    </row>
    <row r="2986" spans="1:12" x14ac:dyDescent="0.25">
      <c r="A2986">
        <v>2985</v>
      </c>
      <c r="B2986" t="s">
        <v>9988</v>
      </c>
      <c r="C2986" s="14" t="s">
        <v>10129</v>
      </c>
      <c r="D2986" t="s">
        <v>3677</v>
      </c>
      <c r="E2986">
        <v>1</v>
      </c>
      <c r="F2986">
        <f>SUMIFS('DAILY RECORDS'!$E$2:$E$19978,'DAILY RECORDS'!$B$2:$B$19978,C2986,'DAILY RECORDS'!$G$2:$G$19978,"INWARD")</f>
        <v>0</v>
      </c>
      <c r="G2986">
        <f>SUMIFS('DAILY RECORDS'!$E$2:$E$19978,'DAILY RECORDS'!$B$2:$B$19978,C2986,'DAILY RECORDS'!$G$2:$G$19978,"OUTWARD")</f>
        <v>0</v>
      </c>
      <c r="H2986">
        <f t="shared" si="46"/>
        <v>1</v>
      </c>
      <c r="I2986" t="s">
        <v>14</v>
      </c>
      <c r="L2986" s="124"/>
    </row>
    <row r="2987" spans="1:12" x14ac:dyDescent="0.25">
      <c r="A2987">
        <v>2986</v>
      </c>
      <c r="B2987" t="s">
        <v>9988</v>
      </c>
      <c r="C2987" s="14" t="s">
        <v>4753</v>
      </c>
      <c r="D2987" t="s">
        <v>4754</v>
      </c>
      <c r="E2987">
        <v>0</v>
      </c>
      <c r="F2987">
        <f>SUMIFS('DAILY RECORDS'!$E$2:$E$19978,'DAILY RECORDS'!$B$2:$B$19978,C2987,'DAILY RECORDS'!$G$2:$G$19978,"INWARD")</f>
        <v>40</v>
      </c>
      <c r="G2987">
        <f>SUMIFS('DAILY RECORDS'!$E$2:$E$19978,'DAILY RECORDS'!$B$2:$B$19978,C2987,'DAILY RECORDS'!$G$2:$G$19978,"OUTWARD")</f>
        <v>24</v>
      </c>
      <c r="H2987">
        <f t="shared" si="46"/>
        <v>16</v>
      </c>
      <c r="I2987" t="s">
        <v>14</v>
      </c>
      <c r="L2987" s="124">
        <v>45752</v>
      </c>
    </row>
    <row r="2988" spans="1:12" x14ac:dyDescent="0.25">
      <c r="A2988">
        <v>2987</v>
      </c>
      <c r="B2988" t="s">
        <v>9988</v>
      </c>
      <c r="C2988" s="14" t="s">
        <v>703</v>
      </c>
      <c r="D2988" t="s">
        <v>704</v>
      </c>
      <c r="E2988">
        <v>10</v>
      </c>
      <c r="F2988">
        <f>SUMIFS('DAILY RECORDS'!$E$2:$E$19978,'DAILY RECORDS'!$B$2:$B$19978,C2988,'DAILY RECORDS'!$G$2:$G$19978,"INWARD")</f>
        <v>0</v>
      </c>
      <c r="G2988">
        <f>SUMIFS('DAILY RECORDS'!$E$2:$E$19978,'DAILY RECORDS'!$B$2:$B$19978,C2988,'DAILY RECORDS'!$G$2:$G$19978,"OUTWARD")</f>
        <v>10</v>
      </c>
      <c r="H2988">
        <f t="shared" si="46"/>
        <v>0</v>
      </c>
      <c r="I2988" t="s">
        <v>25</v>
      </c>
      <c r="J2988" t="s">
        <v>613</v>
      </c>
      <c r="K2988" t="s">
        <v>582</v>
      </c>
      <c r="L2988" s="124"/>
    </row>
    <row r="2989" spans="1:12" x14ac:dyDescent="0.25">
      <c r="A2989">
        <v>2988</v>
      </c>
      <c r="B2989" t="s">
        <v>4</v>
      </c>
      <c r="C2989" s="14" t="s">
        <v>10138</v>
      </c>
      <c r="D2989" t="s">
        <v>4</v>
      </c>
      <c r="E2989">
        <v>8</v>
      </c>
      <c r="F2989">
        <f>SUMIFS('DAILY RECORDS'!$E$2:$E$19978,'DAILY RECORDS'!$B$2:$B$19978,C2989,'DAILY RECORDS'!$G$2:$G$19978,"INWARD")</f>
        <v>0</v>
      </c>
      <c r="G2989">
        <f>SUMIFS('DAILY RECORDS'!$E$2:$E$19978,'DAILY RECORDS'!$B$2:$B$19978,C2989,'DAILY RECORDS'!$G$2:$G$19978,"OUTWARD")</f>
        <v>8</v>
      </c>
      <c r="H2989">
        <f t="shared" si="46"/>
        <v>0</v>
      </c>
      <c r="I2989" t="s">
        <v>14</v>
      </c>
      <c r="L2989" s="124"/>
    </row>
    <row r="2990" spans="1:12" x14ac:dyDescent="0.25">
      <c r="A2990">
        <v>2989</v>
      </c>
      <c r="B2990" t="s">
        <v>9988</v>
      </c>
      <c r="C2990" s="14" t="s">
        <v>3061</v>
      </c>
      <c r="D2990" t="s">
        <v>10192</v>
      </c>
      <c r="E2990">
        <v>0</v>
      </c>
      <c r="F2990">
        <f>SUMIFS('DAILY RECORDS'!$E$2:$E$19978,'DAILY RECORDS'!$B$2:$B$19978,C2990,'DAILY RECORDS'!$G$2:$G$19978,"INWARD")</f>
        <v>6</v>
      </c>
      <c r="G2990">
        <f>SUMIFS('DAILY RECORDS'!$E$2:$E$19978,'DAILY RECORDS'!$B$2:$B$19978,C2990,'DAILY RECORDS'!$G$2:$G$19978,"OUTWARD")</f>
        <v>6</v>
      </c>
      <c r="H2990">
        <f t="shared" si="46"/>
        <v>0</v>
      </c>
      <c r="I2990" t="s">
        <v>25</v>
      </c>
      <c r="L2990" s="124"/>
    </row>
    <row r="2991" spans="1:12" x14ac:dyDescent="0.25">
      <c r="A2991">
        <v>2990</v>
      </c>
      <c r="B2991" t="s">
        <v>9988</v>
      </c>
      <c r="C2991" s="14" t="s">
        <v>4522</v>
      </c>
      <c r="D2991" t="s">
        <v>4523</v>
      </c>
      <c r="E2991">
        <v>0</v>
      </c>
      <c r="F2991">
        <f>SUMIFS('DAILY RECORDS'!$E$2:$E$19978,'DAILY RECORDS'!$B$2:$B$19978,C2991,'DAILY RECORDS'!$G$2:$G$19978,"INWARD")</f>
        <v>24</v>
      </c>
      <c r="G2991">
        <f>SUMIFS('DAILY RECORDS'!$E$2:$E$19978,'DAILY RECORDS'!$B$2:$B$19978,C2991,'DAILY RECORDS'!$G$2:$G$19978,"OUTWARD")</f>
        <v>24</v>
      </c>
      <c r="H2991">
        <f t="shared" si="46"/>
        <v>0</v>
      </c>
      <c r="I2991" t="s">
        <v>25</v>
      </c>
      <c r="L2991" s="124"/>
    </row>
    <row r="2992" spans="1:12" x14ac:dyDescent="0.25">
      <c r="A2992">
        <v>2991</v>
      </c>
      <c r="B2992" t="s">
        <v>9988</v>
      </c>
      <c r="C2992" s="14" t="s">
        <v>4532</v>
      </c>
      <c r="D2992" t="s">
        <v>4533</v>
      </c>
      <c r="E2992">
        <v>0</v>
      </c>
      <c r="F2992">
        <f>SUMIFS('DAILY RECORDS'!$E$2:$E$19978,'DAILY RECORDS'!$B$2:$B$19978,C2992,'DAILY RECORDS'!$G$2:$G$19978,"INWARD")</f>
        <v>36</v>
      </c>
      <c r="G2992">
        <f>SUMIFS('DAILY RECORDS'!$E$2:$E$19978,'DAILY RECORDS'!$B$2:$B$19978,C2992,'DAILY RECORDS'!$G$2:$G$19978,"OUTWARD")</f>
        <v>36</v>
      </c>
      <c r="H2992">
        <f t="shared" si="46"/>
        <v>0</v>
      </c>
      <c r="I2992" t="s">
        <v>14</v>
      </c>
      <c r="L2992" s="124"/>
    </row>
    <row r="2993" spans="1:12" x14ac:dyDescent="0.25">
      <c r="A2993">
        <v>2992</v>
      </c>
      <c r="B2993" t="s">
        <v>9992</v>
      </c>
      <c r="C2993" s="14" t="s">
        <v>8351</v>
      </c>
      <c r="D2993" t="s">
        <v>8352</v>
      </c>
      <c r="E2993">
        <v>15</v>
      </c>
      <c r="F2993">
        <f>SUMIFS('DAILY RECORDS'!$E$2:$E$19978,'DAILY RECORDS'!$B$2:$B$19978,C2993,'DAILY RECORDS'!$G$2:$G$19978,"INWARD")</f>
        <v>55</v>
      </c>
      <c r="G2993">
        <f>SUMIFS('DAILY RECORDS'!$E$2:$E$19978,'DAILY RECORDS'!$B$2:$B$19978,C2993,'DAILY RECORDS'!$G$2:$G$19978,"OUTWARD")</f>
        <v>27</v>
      </c>
      <c r="H2993">
        <f t="shared" si="46"/>
        <v>43</v>
      </c>
      <c r="I2993" t="s">
        <v>14</v>
      </c>
      <c r="L2993" s="124"/>
    </row>
    <row r="2994" spans="1:12" x14ac:dyDescent="0.25">
      <c r="A2994">
        <v>2993</v>
      </c>
      <c r="B2994" t="s">
        <v>9988</v>
      </c>
      <c r="C2994" s="14" t="s">
        <v>4516</v>
      </c>
      <c r="D2994" t="s">
        <v>4517</v>
      </c>
      <c r="E2994">
        <v>0</v>
      </c>
      <c r="F2994">
        <f>SUMIFS('DAILY RECORDS'!$E$2:$E$19978,'DAILY RECORDS'!$B$2:$B$19978,C2994,'DAILY RECORDS'!$G$2:$G$19978,"INWARD")</f>
        <v>12</v>
      </c>
      <c r="G2994">
        <f>SUMIFS('DAILY RECORDS'!$E$2:$E$19978,'DAILY RECORDS'!$B$2:$B$19978,C2994,'DAILY RECORDS'!$G$2:$G$19978,"OUTWARD")</f>
        <v>12</v>
      </c>
      <c r="H2994">
        <f t="shared" si="46"/>
        <v>0</v>
      </c>
      <c r="I2994" t="s">
        <v>14</v>
      </c>
      <c r="L2994" s="124"/>
    </row>
    <row r="2995" spans="1:12" x14ac:dyDescent="0.25">
      <c r="A2995">
        <v>2994</v>
      </c>
      <c r="B2995" t="s">
        <v>9988</v>
      </c>
      <c r="C2995" s="14" t="s">
        <v>2833</v>
      </c>
      <c r="D2995" t="s">
        <v>2834</v>
      </c>
      <c r="E2995">
        <v>0</v>
      </c>
      <c r="F2995">
        <f>SUMIFS('DAILY RECORDS'!$E$2:$E$19978,'DAILY RECORDS'!$B$2:$B$19978,C2995,'DAILY RECORDS'!$G$2:$G$19978,"INWARD")</f>
        <v>0</v>
      </c>
      <c r="G2995">
        <f>SUMIFS('DAILY RECORDS'!$E$2:$E$19978,'DAILY RECORDS'!$B$2:$B$19978,C2995,'DAILY RECORDS'!$G$2:$G$19978,"OUTWARD")</f>
        <v>0</v>
      </c>
      <c r="H2995">
        <f t="shared" si="46"/>
        <v>0</v>
      </c>
      <c r="I2995" t="s">
        <v>14</v>
      </c>
      <c r="L2995" s="124"/>
    </row>
    <row r="2996" spans="1:12" x14ac:dyDescent="0.25">
      <c r="A2996">
        <v>2995</v>
      </c>
      <c r="B2996" t="s">
        <v>9988</v>
      </c>
      <c r="C2996" s="14" t="s">
        <v>4336</v>
      </c>
      <c r="D2996" t="s">
        <v>4337</v>
      </c>
      <c r="E2996">
        <v>50</v>
      </c>
      <c r="F2996">
        <f>SUMIFS('DAILY RECORDS'!$E$2:$E$19978,'DAILY RECORDS'!$B$2:$B$19978,C2996,'DAILY RECORDS'!$G$2:$G$19978,"INWARD")</f>
        <v>210</v>
      </c>
      <c r="G2996">
        <f>SUMIFS('DAILY RECORDS'!$E$2:$E$19978,'DAILY RECORDS'!$B$2:$B$19978,C2996,'DAILY RECORDS'!$G$2:$G$19978,"OUTWARD")</f>
        <v>137</v>
      </c>
      <c r="H2996">
        <f t="shared" si="46"/>
        <v>123</v>
      </c>
      <c r="I2996" t="s">
        <v>14</v>
      </c>
      <c r="J2996" t="s">
        <v>613</v>
      </c>
      <c r="K2996" t="s">
        <v>178</v>
      </c>
      <c r="L2996" s="124"/>
    </row>
    <row r="2997" spans="1:12" x14ac:dyDescent="0.25">
      <c r="A2997">
        <v>2996</v>
      </c>
      <c r="B2997" t="s">
        <v>9991</v>
      </c>
      <c r="C2997" s="14">
        <v>7330050100</v>
      </c>
      <c r="D2997" t="s">
        <v>9986</v>
      </c>
      <c r="E2997">
        <v>0</v>
      </c>
      <c r="F2997">
        <f>SUMIFS('DAILY RECORDS'!$E$2:$E$19978,'DAILY RECORDS'!$B$2:$B$19978,C2997,'DAILY RECORDS'!$G$2:$G$19978,"INWARD")</f>
        <v>30</v>
      </c>
      <c r="G2997">
        <f>SUMIFS('DAILY RECORDS'!$E$2:$E$19978,'DAILY RECORDS'!$B$2:$B$19978,C2997,'DAILY RECORDS'!$G$2:$G$19978,"OUTWARD")</f>
        <v>0</v>
      </c>
      <c r="H2997">
        <f t="shared" si="46"/>
        <v>30</v>
      </c>
      <c r="I2997" t="s">
        <v>14</v>
      </c>
      <c r="L2997" s="124"/>
    </row>
    <row r="2998" spans="1:12" x14ac:dyDescent="0.25">
      <c r="A2998">
        <v>2997</v>
      </c>
      <c r="B2998" t="s">
        <v>4</v>
      </c>
      <c r="C2998" s="14" t="s">
        <v>10139</v>
      </c>
      <c r="D2998" t="s">
        <v>10141</v>
      </c>
      <c r="E2998">
        <v>12</v>
      </c>
      <c r="F2998">
        <f>SUMIFS('DAILY RECORDS'!$E$2:$E$19978,'DAILY RECORDS'!$B$2:$B$19978,C2998,'DAILY RECORDS'!$G$2:$G$19978,"INWARD")</f>
        <v>0</v>
      </c>
      <c r="G2998">
        <f>SUMIFS('DAILY RECORDS'!$E$2:$E$19978,'DAILY RECORDS'!$B$2:$B$19978,C2998,'DAILY RECORDS'!$G$2:$G$19978,"OUTWARD")</f>
        <v>12</v>
      </c>
      <c r="H2998">
        <f t="shared" si="46"/>
        <v>0</v>
      </c>
      <c r="I2998" t="s">
        <v>25</v>
      </c>
      <c r="L2998" s="124"/>
    </row>
    <row r="2999" spans="1:12" x14ac:dyDescent="0.25">
      <c r="A2999">
        <v>2998</v>
      </c>
      <c r="B2999" t="s">
        <v>9988</v>
      </c>
      <c r="C2999" s="14" t="s">
        <v>2926</v>
      </c>
      <c r="D2999" t="s">
        <v>2927</v>
      </c>
      <c r="E2999">
        <v>200</v>
      </c>
      <c r="F2999">
        <f>SUMIFS('DAILY RECORDS'!$E$2:$E$19978,'DAILY RECORDS'!$B$2:$B$19978,C2999,'DAILY RECORDS'!$G$2:$G$19978,"INWARD")</f>
        <v>0</v>
      </c>
      <c r="G2999">
        <f>SUMIFS('DAILY RECORDS'!$E$2:$E$19978,'DAILY RECORDS'!$B$2:$B$19978,C2999,'DAILY RECORDS'!$G$2:$G$19978,"OUTWARD")</f>
        <v>200</v>
      </c>
      <c r="H2999">
        <f t="shared" si="46"/>
        <v>0</v>
      </c>
      <c r="I2999" t="s">
        <v>14</v>
      </c>
      <c r="J2999" t="s">
        <v>256</v>
      </c>
      <c r="K2999" t="s">
        <v>1814</v>
      </c>
      <c r="L2999" s="124"/>
    </row>
    <row r="3000" spans="1:12" x14ac:dyDescent="0.25">
      <c r="A3000">
        <v>2999</v>
      </c>
      <c r="B3000" t="s">
        <v>9988</v>
      </c>
      <c r="C3000" s="14" t="s">
        <v>10164</v>
      </c>
      <c r="D3000" t="s">
        <v>10165</v>
      </c>
      <c r="E3000">
        <v>250</v>
      </c>
      <c r="F3000">
        <f>SUMIFS('DAILY RECORDS'!$E$2:$E$19978,'DAILY RECORDS'!$B$2:$B$19978,C3000,'DAILY RECORDS'!$G$2:$G$19978,"INWARD")</f>
        <v>0</v>
      </c>
      <c r="G3000">
        <f>SUMIFS('DAILY RECORDS'!$E$2:$E$19978,'DAILY RECORDS'!$B$2:$B$19978,C3000,'DAILY RECORDS'!$G$2:$G$19978,"OUTWARD")</f>
        <v>250</v>
      </c>
      <c r="H3000">
        <f t="shared" si="46"/>
        <v>0</v>
      </c>
      <c r="I3000" t="s">
        <v>14</v>
      </c>
      <c r="L3000" s="124">
        <v>45748</v>
      </c>
    </row>
    <row r="3001" spans="1:12" x14ac:dyDescent="0.25">
      <c r="A3001">
        <v>3000</v>
      </c>
      <c r="B3001" t="s">
        <v>9988</v>
      </c>
      <c r="C3001" s="14" t="s">
        <v>3490</v>
      </c>
      <c r="D3001" t="s">
        <v>3491</v>
      </c>
      <c r="E3001">
        <v>0</v>
      </c>
      <c r="F3001">
        <f>SUMIFS('DAILY RECORDS'!$E$2:$E$19978,'DAILY RECORDS'!$B$2:$B$19978,C3001,'DAILY RECORDS'!$G$2:$G$19978,"INWARD")</f>
        <v>5</v>
      </c>
      <c r="G3001">
        <f>SUMIFS('DAILY RECORDS'!$E$2:$E$19978,'DAILY RECORDS'!$B$2:$B$19978,C3001,'DAILY RECORDS'!$G$2:$G$19978,"OUTWARD")</f>
        <v>5</v>
      </c>
      <c r="H3001">
        <f t="shared" si="46"/>
        <v>0</v>
      </c>
      <c r="I3001" t="s">
        <v>14</v>
      </c>
      <c r="L3001" s="124"/>
    </row>
    <row r="3002" spans="1:12" x14ac:dyDescent="0.25">
      <c r="A3002">
        <v>3001</v>
      </c>
      <c r="B3002" t="s">
        <v>9988</v>
      </c>
      <c r="C3002" s="14" t="s">
        <v>4623</v>
      </c>
      <c r="D3002" t="s">
        <v>4624</v>
      </c>
      <c r="E3002">
        <v>0</v>
      </c>
      <c r="F3002">
        <f>SUMIFS('DAILY RECORDS'!$E$2:$E$19978,'DAILY RECORDS'!$B$2:$B$19978,C3002,'DAILY RECORDS'!$G$2:$G$19978,"INWARD")</f>
        <v>204</v>
      </c>
      <c r="G3002">
        <f>SUMIFS('DAILY RECORDS'!$E$2:$E$19978,'DAILY RECORDS'!$B$2:$B$19978,C3002,'DAILY RECORDS'!$G$2:$G$19978,"OUTWARD")</f>
        <v>204</v>
      </c>
      <c r="H3002">
        <f t="shared" si="46"/>
        <v>0</v>
      </c>
      <c r="I3002" t="s">
        <v>14</v>
      </c>
      <c r="L3002" s="124"/>
    </row>
    <row r="3003" spans="1:12" x14ac:dyDescent="0.25">
      <c r="A3003">
        <v>3002</v>
      </c>
      <c r="B3003" t="s">
        <v>9988</v>
      </c>
      <c r="C3003" s="14" t="s">
        <v>4542</v>
      </c>
      <c r="D3003" t="s">
        <v>4543</v>
      </c>
      <c r="E3003">
        <v>0</v>
      </c>
      <c r="F3003">
        <f>SUMIFS('DAILY RECORDS'!$E$2:$E$19978,'DAILY RECORDS'!$B$2:$B$19978,C3003,'DAILY RECORDS'!$G$2:$G$19978,"INWARD")</f>
        <v>12</v>
      </c>
      <c r="G3003">
        <f>SUMIFS('DAILY RECORDS'!$E$2:$E$19978,'DAILY RECORDS'!$B$2:$B$19978,C3003,'DAILY RECORDS'!$G$2:$G$19978,"OUTWARD")</f>
        <v>12</v>
      </c>
      <c r="H3003">
        <f t="shared" si="46"/>
        <v>0</v>
      </c>
      <c r="I3003" t="s">
        <v>14</v>
      </c>
      <c r="L3003" s="124"/>
    </row>
    <row r="3004" spans="1:12" x14ac:dyDescent="0.25">
      <c r="A3004">
        <v>3003</v>
      </c>
      <c r="B3004" t="s">
        <v>9988</v>
      </c>
      <c r="C3004" s="14" t="s">
        <v>4538</v>
      </c>
      <c r="D3004" t="s">
        <v>4539</v>
      </c>
      <c r="E3004">
        <v>0</v>
      </c>
      <c r="F3004">
        <f>SUMIFS('DAILY RECORDS'!$E$2:$E$19978,'DAILY RECORDS'!$B$2:$B$19978,C3004,'DAILY RECORDS'!$G$2:$G$19978,"INWARD")</f>
        <v>12</v>
      </c>
      <c r="G3004">
        <f>SUMIFS('DAILY RECORDS'!$E$2:$E$19978,'DAILY RECORDS'!$B$2:$B$19978,C3004,'DAILY RECORDS'!$G$2:$G$19978,"OUTWARD")</f>
        <v>12</v>
      </c>
      <c r="H3004">
        <f t="shared" si="46"/>
        <v>0</v>
      </c>
      <c r="I3004" t="s">
        <v>14</v>
      </c>
      <c r="L3004" s="124"/>
    </row>
    <row r="3005" spans="1:12" x14ac:dyDescent="0.25">
      <c r="A3005">
        <v>3004</v>
      </c>
      <c r="B3005" t="s">
        <v>9988</v>
      </c>
      <c r="C3005" s="14" t="s">
        <v>4526</v>
      </c>
      <c r="D3005" t="s">
        <v>4527</v>
      </c>
      <c r="E3005">
        <v>0</v>
      </c>
      <c r="F3005">
        <f>SUMIFS('DAILY RECORDS'!$E$2:$E$19978,'DAILY RECORDS'!$B$2:$B$19978,C3005,'DAILY RECORDS'!$G$2:$G$19978,"INWARD")</f>
        <v>12</v>
      </c>
      <c r="G3005">
        <f>SUMIFS('DAILY RECORDS'!$E$2:$E$19978,'DAILY RECORDS'!$B$2:$B$19978,C3005,'DAILY RECORDS'!$G$2:$G$19978,"OUTWARD")</f>
        <v>12</v>
      </c>
      <c r="H3005">
        <f t="shared" si="46"/>
        <v>0</v>
      </c>
      <c r="I3005" t="s">
        <v>14</v>
      </c>
      <c r="L3005" s="124"/>
    </row>
    <row r="3006" spans="1:12" x14ac:dyDescent="0.25">
      <c r="A3006">
        <v>3005</v>
      </c>
      <c r="B3006" t="s">
        <v>4</v>
      </c>
      <c r="C3006" s="14" t="s">
        <v>10131</v>
      </c>
      <c r="D3006" t="s">
        <v>10131</v>
      </c>
      <c r="E3006">
        <v>0</v>
      </c>
      <c r="F3006">
        <f>SUMIFS('DAILY RECORDS'!$E$2:$E$19978,'DAILY RECORDS'!$B$2:$B$19978,C3006,'DAILY RECORDS'!$G$2:$G$19978,"INWARD")</f>
        <v>1</v>
      </c>
      <c r="G3006">
        <f>SUMIFS('DAILY RECORDS'!$E$2:$E$19978,'DAILY RECORDS'!$B$2:$B$19978,C3006,'DAILY RECORDS'!$G$2:$G$19978,"OUTWARD")</f>
        <v>1</v>
      </c>
      <c r="H3006">
        <f t="shared" si="46"/>
        <v>0</v>
      </c>
      <c r="I3006" t="s">
        <v>14</v>
      </c>
      <c r="L3006" s="124"/>
    </row>
    <row r="3007" spans="1:12" x14ac:dyDescent="0.25">
      <c r="A3007">
        <v>3006</v>
      </c>
      <c r="B3007" t="s">
        <v>4</v>
      </c>
      <c r="C3007" s="14" t="s">
        <v>9581</v>
      </c>
      <c r="D3007" t="s">
        <v>9581</v>
      </c>
      <c r="E3007">
        <v>0</v>
      </c>
      <c r="F3007">
        <f>SUMIFS('DAILY RECORDS'!$E$2:$E$19978,'DAILY RECORDS'!$B$2:$B$19978,C3007,'DAILY RECORDS'!$G$2:$G$19978,"INWARD")</f>
        <v>50</v>
      </c>
      <c r="G3007">
        <f>SUMIFS('DAILY RECORDS'!$E$2:$E$19978,'DAILY RECORDS'!$B$2:$B$19978,C3007,'DAILY RECORDS'!$G$2:$G$19978,"OUTWARD")</f>
        <v>50</v>
      </c>
      <c r="H3007">
        <f t="shared" si="46"/>
        <v>0</v>
      </c>
      <c r="I3007" t="s">
        <v>14</v>
      </c>
      <c r="L3007" s="124"/>
    </row>
    <row r="3008" spans="1:12" x14ac:dyDescent="0.25">
      <c r="A3008">
        <v>3007</v>
      </c>
      <c r="B3008" t="s">
        <v>4</v>
      </c>
      <c r="C3008" s="14" t="s">
        <v>9582</v>
      </c>
      <c r="D3008" t="s">
        <v>9582</v>
      </c>
      <c r="E3008">
        <v>0</v>
      </c>
      <c r="F3008">
        <f>SUMIFS('DAILY RECORDS'!$E$2:$E$19978,'DAILY RECORDS'!$B$2:$B$19978,C3008,'DAILY RECORDS'!$G$2:$G$19978,"INWARD")</f>
        <v>20</v>
      </c>
      <c r="G3008">
        <f>SUMIFS('DAILY RECORDS'!$E$2:$E$19978,'DAILY RECORDS'!$B$2:$B$19978,C3008,'DAILY RECORDS'!$G$2:$G$19978,"OUTWARD")</f>
        <v>20</v>
      </c>
      <c r="H3008">
        <f t="shared" si="46"/>
        <v>0</v>
      </c>
      <c r="I3008" t="s">
        <v>14</v>
      </c>
      <c r="L3008" s="124"/>
    </row>
    <row r="3009" spans="1:12" x14ac:dyDescent="0.25">
      <c r="A3009">
        <v>3008</v>
      </c>
      <c r="B3009" t="s">
        <v>4</v>
      </c>
      <c r="C3009" s="14" t="s">
        <v>10271</v>
      </c>
      <c r="D3009" t="s">
        <v>9600</v>
      </c>
      <c r="E3009">
        <v>0</v>
      </c>
      <c r="F3009">
        <f>SUMIFS('DAILY RECORDS'!$E$2:$E$19978,'DAILY RECORDS'!$B$2:$B$19978,C3009,'DAILY RECORDS'!$G$2:$G$19978,"INWARD")</f>
        <v>50</v>
      </c>
      <c r="G3009">
        <f>SUMIFS('DAILY RECORDS'!$E$2:$E$19978,'DAILY RECORDS'!$B$2:$B$19978,C3009,'DAILY RECORDS'!$G$2:$G$19978,"OUTWARD")</f>
        <v>50</v>
      </c>
      <c r="H3009">
        <f t="shared" si="46"/>
        <v>0</v>
      </c>
      <c r="I3009" t="s">
        <v>14</v>
      </c>
      <c r="L3009" s="124"/>
    </row>
    <row r="3010" spans="1:12" x14ac:dyDescent="0.25">
      <c r="A3010">
        <v>3009</v>
      </c>
      <c r="B3010" t="s">
        <v>4</v>
      </c>
      <c r="C3010" s="14" t="s">
        <v>10264</v>
      </c>
      <c r="D3010" t="s">
        <v>9552</v>
      </c>
      <c r="E3010">
        <v>0</v>
      </c>
      <c r="F3010">
        <f>SUMIFS('DAILY RECORDS'!$E$2:$E$19978,'DAILY RECORDS'!$B$2:$B$19978,C3010,'DAILY RECORDS'!$G$2:$G$19978,"INWARD")</f>
        <v>50</v>
      </c>
      <c r="G3010">
        <f>SUMIFS('DAILY RECORDS'!$E$2:$E$19978,'DAILY RECORDS'!$B$2:$B$19978,C3010,'DAILY RECORDS'!$G$2:$G$19978,"OUTWARD")</f>
        <v>50</v>
      </c>
      <c r="H3010">
        <f t="shared" si="46"/>
        <v>0</v>
      </c>
      <c r="I3010" t="s">
        <v>14</v>
      </c>
      <c r="L3010" s="124"/>
    </row>
    <row r="3011" spans="1:12" x14ac:dyDescent="0.25">
      <c r="A3011">
        <v>3010</v>
      </c>
      <c r="B3011" t="s">
        <v>9988</v>
      </c>
      <c r="C3011" s="14" t="s">
        <v>3942</v>
      </c>
      <c r="D3011" t="s">
        <v>3943</v>
      </c>
      <c r="E3011">
        <v>0</v>
      </c>
      <c r="F3011">
        <f>SUMIFS('DAILY RECORDS'!$E$2:$E$19978,'DAILY RECORDS'!$B$2:$B$19978,C3011,'DAILY RECORDS'!$G$2:$G$19978,"INWARD")</f>
        <v>36</v>
      </c>
      <c r="G3011">
        <f>SUMIFS('DAILY RECORDS'!$E$2:$E$19978,'DAILY RECORDS'!$B$2:$B$19978,C3011,'DAILY RECORDS'!$G$2:$G$19978,"OUTWARD")</f>
        <v>36</v>
      </c>
      <c r="H3011">
        <f t="shared" ref="H3011:H3074" si="47">(E3011+F3011)-G3011</f>
        <v>0</v>
      </c>
      <c r="I3011" t="s">
        <v>14</v>
      </c>
      <c r="L3011" s="124"/>
    </row>
    <row r="3012" spans="1:12" x14ac:dyDescent="0.25">
      <c r="A3012">
        <v>3011</v>
      </c>
      <c r="B3012" t="s">
        <v>9988</v>
      </c>
      <c r="C3012" s="14" t="s">
        <v>3934</v>
      </c>
      <c r="D3012" t="s">
        <v>3935</v>
      </c>
      <c r="E3012">
        <v>0</v>
      </c>
      <c r="F3012">
        <f>SUMIFS('DAILY RECORDS'!$E$2:$E$19978,'DAILY RECORDS'!$B$2:$B$19978,C3012,'DAILY RECORDS'!$G$2:$G$19978,"INWARD")</f>
        <v>24</v>
      </c>
      <c r="G3012">
        <f>SUMIFS('DAILY RECORDS'!$E$2:$E$19978,'DAILY RECORDS'!$B$2:$B$19978,C3012,'DAILY RECORDS'!$G$2:$G$19978,"OUTWARD")</f>
        <v>24</v>
      </c>
      <c r="H3012">
        <f t="shared" si="47"/>
        <v>0</v>
      </c>
      <c r="I3012" t="s">
        <v>14</v>
      </c>
      <c r="L3012" s="124"/>
    </row>
    <row r="3013" spans="1:12" x14ac:dyDescent="0.25">
      <c r="A3013">
        <v>3012</v>
      </c>
      <c r="B3013" t="s">
        <v>9988</v>
      </c>
      <c r="C3013" s="14" t="s">
        <v>2653</v>
      </c>
      <c r="D3013" t="s">
        <v>2654</v>
      </c>
      <c r="E3013">
        <v>0</v>
      </c>
      <c r="F3013">
        <f>SUMIFS('DAILY RECORDS'!$E$2:$E$19978,'DAILY RECORDS'!$B$2:$B$19978,C3013,'DAILY RECORDS'!$G$2:$G$19978,"INWARD")</f>
        <v>0</v>
      </c>
      <c r="G3013">
        <f>SUMIFS('DAILY RECORDS'!$E$2:$E$19978,'DAILY RECORDS'!$B$2:$B$19978,C3013,'DAILY RECORDS'!$G$2:$G$19978,"OUTWARD")</f>
        <v>0</v>
      </c>
      <c r="H3013">
        <f t="shared" si="47"/>
        <v>0</v>
      </c>
      <c r="I3013" t="s">
        <v>14</v>
      </c>
      <c r="L3013" s="124"/>
    </row>
    <row r="3014" spans="1:12" x14ac:dyDescent="0.25">
      <c r="A3014">
        <v>3013</v>
      </c>
      <c r="B3014" t="s">
        <v>9988</v>
      </c>
      <c r="C3014" s="14" t="s">
        <v>3952</v>
      </c>
      <c r="D3014" t="s">
        <v>3953</v>
      </c>
      <c r="E3014">
        <v>0</v>
      </c>
      <c r="F3014">
        <f>SUMIFS('DAILY RECORDS'!$E$2:$E$19978,'DAILY RECORDS'!$B$2:$B$19978,C3014,'DAILY RECORDS'!$G$2:$G$19978,"INWARD")</f>
        <v>18</v>
      </c>
      <c r="G3014">
        <f>SUMIFS('DAILY RECORDS'!$E$2:$E$19978,'DAILY RECORDS'!$B$2:$B$19978,C3014,'DAILY RECORDS'!$G$2:$G$19978,"OUTWARD")</f>
        <v>0</v>
      </c>
      <c r="H3014">
        <f t="shared" si="47"/>
        <v>18</v>
      </c>
      <c r="I3014" t="s">
        <v>14</v>
      </c>
      <c r="L3014" s="124"/>
    </row>
    <row r="3015" spans="1:12" x14ac:dyDescent="0.25">
      <c r="A3015">
        <v>3014</v>
      </c>
      <c r="B3015" t="s">
        <v>9988</v>
      </c>
      <c r="C3015" s="14" t="s">
        <v>2619</v>
      </c>
      <c r="D3015" t="s">
        <v>2620</v>
      </c>
      <c r="E3015">
        <v>0</v>
      </c>
      <c r="F3015">
        <f>SUMIFS('DAILY RECORDS'!$E$2:$E$19978,'DAILY RECORDS'!$B$2:$B$19978,C3015,'DAILY RECORDS'!$G$2:$G$19978,"INWARD")</f>
        <v>40</v>
      </c>
      <c r="G3015">
        <f>SUMIFS('DAILY RECORDS'!$E$2:$E$19978,'DAILY RECORDS'!$B$2:$B$19978,C3015,'DAILY RECORDS'!$G$2:$G$19978,"OUTWARD")</f>
        <v>39</v>
      </c>
      <c r="H3015">
        <f t="shared" si="47"/>
        <v>1</v>
      </c>
      <c r="I3015" t="s">
        <v>14</v>
      </c>
      <c r="L3015" s="124"/>
    </row>
    <row r="3016" spans="1:12" x14ac:dyDescent="0.25">
      <c r="A3016">
        <v>3015</v>
      </c>
      <c r="B3016" t="s">
        <v>9988</v>
      </c>
      <c r="C3016" s="14" t="s">
        <v>3932</v>
      </c>
      <c r="D3016" t="s">
        <v>3933</v>
      </c>
      <c r="E3016">
        <v>0</v>
      </c>
      <c r="F3016">
        <f>SUMIFS('DAILY RECORDS'!$E$2:$E$19978,'DAILY RECORDS'!$B$2:$B$19978,C3016,'DAILY RECORDS'!$G$2:$G$19978,"INWARD")</f>
        <v>6</v>
      </c>
      <c r="G3016">
        <f>SUMIFS('DAILY RECORDS'!$E$2:$E$19978,'DAILY RECORDS'!$B$2:$B$19978,C3016,'DAILY RECORDS'!$G$2:$G$19978,"OUTWARD")</f>
        <v>0</v>
      </c>
      <c r="H3016">
        <f t="shared" si="47"/>
        <v>6</v>
      </c>
      <c r="I3016" t="s">
        <v>14</v>
      </c>
      <c r="L3016" s="124"/>
    </row>
    <row r="3017" spans="1:12" x14ac:dyDescent="0.25">
      <c r="A3017">
        <v>3016</v>
      </c>
      <c r="B3017" t="s">
        <v>9988</v>
      </c>
      <c r="C3017" s="14" t="s">
        <v>3948</v>
      </c>
      <c r="D3017" t="s">
        <v>3949</v>
      </c>
      <c r="E3017">
        <v>0</v>
      </c>
      <c r="F3017">
        <f>SUMIFS('DAILY RECORDS'!$E$2:$E$19978,'DAILY RECORDS'!$B$2:$B$19978,C3017,'DAILY RECORDS'!$G$2:$G$19978,"INWARD")</f>
        <v>6</v>
      </c>
      <c r="G3017">
        <f>SUMIFS('DAILY RECORDS'!$E$2:$E$19978,'DAILY RECORDS'!$B$2:$B$19978,C3017,'DAILY RECORDS'!$G$2:$G$19978,"OUTWARD")</f>
        <v>6</v>
      </c>
      <c r="H3017">
        <f t="shared" si="47"/>
        <v>0</v>
      </c>
      <c r="I3017" t="s">
        <v>14</v>
      </c>
      <c r="L3017" s="124"/>
    </row>
    <row r="3018" spans="1:12" x14ac:dyDescent="0.25">
      <c r="A3018">
        <v>3017</v>
      </c>
      <c r="B3018" t="s">
        <v>9988</v>
      </c>
      <c r="C3018" s="14" t="s">
        <v>4528</v>
      </c>
      <c r="D3018" t="s">
        <v>4529</v>
      </c>
      <c r="E3018">
        <v>0</v>
      </c>
      <c r="F3018">
        <f>SUMIFS('DAILY RECORDS'!$E$2:$E$19978,'DAILY RECORDS'!$B$2:$B$19978,C3018,'DAILY RECORDS'!$G$2:$G$19978,"INWARD")</f>
        <v>12</v>
      </c>
      <c r="G3018">
        <f>SUMIFS('DAILY RECORDS'!$E$2:$E$19978,'DAILY RECORDS'!$B$2:$B$19978,C3018,'DAILY RECORDS'!$G$2:$G$19978,"OUTWARD")</f>
        <v>12</v>
      </c>
      <c r="H3018">
        <f t="shared" si="47"/>
        <v>0</v>
      </c>
      <c r="I3018" t="s">
        <v>14</v>
      </c>
      <c r="L3018" s="124"/>
    </row>
    <row r="3019" spans="1:12" x14ac:dyDescent="0.25">
      <c r="A3019">
        <v>3018</v>
      </c>
      <c r="B3019" t="s">
        <v>9988</v>
      </c>
      <c r="C3019" s="14" t="s">
        <v>4558</v>
      </c>
      <c r="D3019" t="s">
        <v>4559</v>
      </c>
      <c r="E3019">
        <v>0</v>
      </c>
      <c r="F3019">
        <f>SUMIFS('DAILY RECORDS'!$E$2:$E$19978,'DAILY RECORDS'!$B$2:$B$19978,C3019,'DAILY RECORDS'!$G$2:$G$19978,"INWARD")</f>
        <v>24</v>
      </c>
      <c r="G3019">
        <f>SUMIFS('DAILY RECORDS'!$E$2:$E$19978,'DAILY RECORDS'!$B$2:$B$19978,C3019,'DAILY RECORDS'!$G$2:$G$19978,"OUTWARD")</f>
        <v>20</v>
      </c>
      <c r="H3019">
        <f t="shared" si="47"/>
        <v>4</v>
      </c>
      <c r="I3019" t="s">
        <v>14</v>
      </c>
      <c r="L3019" s="124"/>
    </row>
    <row r="3020" spans="1:12" x14ac:dyDescent="0.25">
      <c r="A3020">
        <v>3019</v>
      </c>
      <c r="B3020" t="s">
        <v>9988</v>
      </c>
      <c r="C3020" s="14" t="s">
        <v>4556</v>
      </c>
      <c r="D3020" t="s">
        <v>4557</v>
      </c>
      <c r="E3020">
        <v>0</v>
      </c>
      <c r="F3020">
        <f>SUMIFS('DAILY RECORDS'!$E$2:$E$19978,'DAILY RECORDS'!$B$2:$B$19978,C3020,'DAILY RECORDS'!$G$2:$G$19978,"INWARD")</f>
        <v>24</v>
      </c>
      <c r="G3020">
        <f>SUMIFS('DAILY RECORDS'!$E$2:$E$19978,'DAILY RECORDS'!$B$2:$B$19978,C3020,'DAILY RECORDS'!$G$2:$G$19978,"OUTWARD")</f>
        <v>20</v>
      </c>
      <c r="H3020">
        <f t="shared" si="47"/>
        <v>4</v>
      </c>
      <c r="I3020" t="s">
        <v>14</v>
      </c>
      <c r="L3020" s="124"/>
    </row>
    <row r="3021" spans="1:12" x14ac:dyDescent="0.25">
      <c r="A3021">
        <v>3020</v>
      </c>
      <c r="B3021" t="s">
        <v>9988</v>
      </c>
      <c r="C3021" s="14" t="s">
        <v>3424</v>
      </c>
      <c r="D3021" t="s">
        <v>3425</v>
      </c>
      <c r="E3021">
        <v>0</v>
      </c>
      <c r="F3021">
        <f>SUMIFS('DAILY RECORDS'!$E$2:$E$19978,'DAILY RECORDS'!$B$2:$B$19978,C3021,'DAILY RECORDS'!$G$2:$G$19978,"INWARD")</f>
        <v>24</v>
      </c>
      <c r="G3021">
        <f>SUMIFS('DAILY RECORDS'!$E$2:$E$19978,'DAILY RECORDS'!$B$2:$B$19978,C3021,'DAILY RECORDS'!$G$2:$G$19978,"OUTWARD")</f>
        <v>20</v>
      </c>
      <c r="H3021">
        <f t="shared" si="47"/>
        <v>4</v>
      </c>
      <c r="I3021" t="s">
        <v>14</v>
      </c>
      <c r="J3021" t="s">
        <v>256</v>
      </c>
      <c r="K3021" t="s">
        <v>1825</v>
      </c>
      <c r="L3021" s="124"/>
    </row>
    <row r="3022" spans="1:12" x14ac:dyDescent="0.25">
      <c r="A3022">
        <v>3021</v>
      </c>
      <c r="B3022" t="s">
        <v>9988</v>
      </c>
      <c r="C3022" s="14" t="s">
        <v>10471</v>
      </c>
      <c r="D3022" t="s">
        <v>10472</v>
      </c>
      <c r="E3022">
        <v>0</v>
      </c>
      <c r="F3022">
        <f>SUMIFS('DAILY RECORDS'!$E$2:$E$19978,'DAILY RECORDS'!$B$2:$B$19978,C3022,'DAILY RECORDS'!$G$2:$G$19978,"INWARD")</f>
        <v>6</v>
      </c>
      <c r="G3022">
        <f>SUMIFS('DAILY RECORDS'!$E$2:$E$19978,'DAILY RECORDS'!$B$2:$B$19978,C3022,'DAILY RECORDS'!$G$2:$G$19978,"OUTWARD")</f>
        <v>0</v>
      </c>
      <c r="H3022">
        <f t="shared" si="47"/>
        <v>6</v>
      </c>
      <c r="I3022" t="s">
        <v>14</v>
      </c>
      <c r="L3022" s="124"/>
    </row>
    <row r="3023" spans="1:12" x14ac:dyDescent="0.25">
      <c r="A3023">
        <v>3022</v>
      </c>
      <c r="B3023" t="s">
        <v>9988</v>
      </c>
      <c r="C3023" s="14" t="s">
        <v>3878</v>
      </c>
      <c r="D3023" t="s">
        <v>3879</v>
      </c>
      <c r="E3023">
        <v>3</v>
      </c>
      <c r="F3023">
        <f>SUMIFS('DAILY RECORDS'!$E$2:$E$19978,'DAILY RECORDS'!$B$2:$B$19978,C3023,'DAILY RECORDS'!$G$2:$G$19978,"INWARD")</f>
        <v>0</v>
      </c>
      <c r="G3023">
        <f>SUMIFS('DAILY RECORDS'!$E$2:$E$19978,'DAILY RECORDS'!$B$2:$B$19978,C3023,'DAILY RECORDS'!$G$2:$G$19978,"OUTWARD")</f>
        <v>3</v>
      </c>
      <c r="H3023">
        <f t="shared" si="47"/>
        <v>0</v>
      </c>
      <c r="I3023" t="s">
        <v>14</v>
      </c>
      <c r="L3023" s="124"/>
    </row>
    <row r="3024" spans="1:12" x14ac:dyDescent="0.25">
      <c r="A3024">
        <v>3023</v>
      </c>
      <c r="B3024" t="s">
        <v>9988</v>
      </c>
      <c r="C3024" s="14" t="s">
        <v>2582</v>
      </c>
      <c r="D3024" t="s">
        <v>2583</v>
      </c>
      <c r="E3024">
        <v>0</v>
      </c>
      <c r="F3024">
        <f>SUMIFS('DAILY RECORDS'!$E$2:$E$19978,'DAILY RECORDS'!$B$2:$B$19978,C3024,'DAILY RECORDS'!$G$2:$G$19978,"INWARD")</f>
        <v>11</v>
      </c>
      <c r="G3024">
        <f>SUMIFS('DAILY RECORDS'!$E$2:$E$19978,'DAILY RECORDS'!$B$2:$B$19978,C3024,'DAILY RECORDS'!$G$2:$G$19978,"OUTWARD")</f>
        <v>10</v>
      </c>
      <c r="H3024">
        <f t="shared" si="47"/>
        <v>1</v>
      </c>
      <c r="I3024" t="s">
        <v>14</v>
      </c>
      <c r="L3024" s="124">
        <v>45776</v>
      </c>
    </row>
    <row r="3025" spans="1:12" x14ac:dyDescent="0.25">
      <c r="A3025">
        <v>3024</v>
      </c>
      <c r="B3025" t="s">
        <v>9988</v>
      </c>
      <c r="C3025" s="14" t="s">
        <v>4391</v>
      </c>
      <c r="D3025" t="s">
        <v>4392</v>
      </c>
      <c r="E3025">
        <v>0</v>
      </c>
      <c r="F3025">
        <f>SUMIFS('DAILY RECORDS'!$E$2:$E$19978,'DAILY RECORDS'!$B$2:$B$19978,C3025,'DAILY RECORDS'!$G$2:$G$19978,"INWARD")</f>
        <v>24</v>
      </c>
      <c r="G3025">
        <f>SUMIFS('DAILY RECORDS'!$E$2:$E$19978,'DAILY RECORDS'!$B$2:$B$19978,C3025,'DAILY RECORDS'!$G$2:$G$19978,"OUTWARD")</f>
        <v>24</v>
      </c>
      <c r="H3025">
        <f t="shared" si="47"/>
        <v>0</v>
      </c>
      <c r="I3025" t="s">
        <v>14</v>
      </c>
      <c r="L3025" s="124">
        <v>45769</v>
      </c>
    </row>
    <row r="3026" spans="1:12" x14ac:dyDescent="0.25">
      <c r="A3026">
        <v>3025</v>
      </c>
      <c r="B3026" t="s">
        <v>9988</v>
      </c>
      <c r="C3026" s="14" t="s">
        <v>2966</v>
      </c>
      <c r="D3026" t="s">
        <v>2967</v>
      </c>
      <c r="E3026">
        <v>0</v>
      </c>
      <c r="F3026">
        <f>SUMIFS('DAILY RECORDS'!$E$2:$E$19978,'DAILY RECORDS'!$B$2:$B$19978,C3026,'DAILY RECORDS'!$G$2:$G$19978,"INWARD")</f>
        <v>753</v>
      </c>
      <c r="G3026">
        <f>SUMIFS('DAILY RECORDS'!$E$2:$E$19978,'DAILY RECORDS'!$B$2:$B$19978,C3026,'DAILY RECORDS'!$G$2:$G$19978,"OUTWARD")</f>
        <v>276</v>
      </c>
      <c r="H3026">
        <f t="shared" si="47"/>
        <v>477</v>
      </c>
      <c r="I3026" t="s">
        <v>14</v>
      </c>
      <c r="L3026" s="124">
        <v>45769</v>
      </c>
    </row>
    <row r="3027" spans="1:12" x14ac:dyDescent="0.25">
      <c r="A3027">
        <v>3026</v>
      </c>
      <c r="B3027" t="s">
        <v>9988</v>
      </c>
      <c r="C3027" s="14" t="s">
        <v>3053</v>
      </c>
      <c r="D3027" t="s">
        <v>3054</v>
      </c>
      <c r="E3027">
        <v>0</v>
      </c>
      <c r="F3027">
        <f>SUMIFS('DAILY RECORDS'!$E$2:$E$19978,'DAILY RECORDS'!$B$2:$B$19978,C3027,'DAILY RECORDS'!$G$2:$G$19978,"INWARD")</f>
        <v>6</v>
      </c>
      <c r="G3027">
        <f>SUMIFS('DAILY RECORDS'!$E$2:$E$19978,'DAILY RECORDS'!$B$2:$B$19978,C3027,'DAILY RECORDS'!$G$2:$G$19978,"OUTWARD")</f>
        <v>6</v>
      </c>
      <c r="H3027">
        <f t="shared" si="47"/>
        <v>0</v>
      </c>
      <c r="I3027" t="s">
        <v>14</v>
      </c>
      <c r="L3027" s="124">
        <v>45769</v>
      </c>
    </row>
    <row r="3028" spans="1:12" x14ac:dyDescent="0.25">
      <c r="A3028">
        <v>3027</v>
      </c>
      <c r="B3028" t="s">
        <v>9988</v>
      </c>
      <c r="C3028" s="14" t="s">
        <v>3055</v>
      </c>
      <c r="D3028" t="s">
        <v>3056</v>
      </c>
      <c r="E3028">
        <v>0</v>
      </c>
      <c r="F3028">
        <f>SUMIFS('DAILY RECORDS'!$E$2:$E$19978,'DAILY RECORDS'!$B$2:$B$19978,C3028,'DAILY RECORDS'!$G$2:$G$19978,"INWARD")</f>
        <v>12</v>
      </c>
      <c r="G3028">
        <f>SUMIFS('DAILY RECORDS'!$E$2:$E$19978,'DAILY RECORDS'!$B$2:$B$19978,C3028,'DAILY RECORDS'!$G$2:$G$19978,"OUTWARD")</f>
        <v>12</v>
      </c>
      <c r="H3028">
        <f t="shared" si="47"/>
        <v>0</v>
      </c>
      <c r="I3028" t="s">
        <v>14</v>
      </c>
      <c r="L3028" s="124">
        <v>45769</v>
      </c>
    </row>
    <row r="3029" spans="1:12" x14ac:dyDescent="0.25">
      <c r="A3029">
        <v>3028</v>
      </c>
      <c r="B3029" t="s">
        <v>9988</v>
      </c>
      <c r="C3029" s="14" t="s">
        <v>3973</v>
      </c>
      <c r="D3029" t="s">
        <v>3974</v>
      </c>
      <c r="E3029">
        <v>2</v>
      </c>
      <c r="F3029">
        <f>SUMIFS('DAILY RECORDS'!$E$2:$E$19978,'DAILY RECORDS'!$B$2:$B$19978,C3029,'DAILY RECORDS'!$G$2:$G$19978,"INWARD")</f>
        <v>0</v>
      </c>
      <c r="G3029">
        <f>SUMIFS('DAILY RECORDS'!$E$2:$E$19978,'DAILY RECORDS'!$B$2:$B$19978,C3029,'DAILY RECORDS'!$G$2:$G$19978,"OUTWARD")</f>
        <v>9</v>
      </c>
      <c r="H3029">
        <f t="shared" si="47"/>
        <v>-7</v>
      </c>
      <c r="I3029" t="s">
        <v>14</v>
      </c>
      <c r="L3029" s="124">
        <v>45771</v>
      </c>
    </row>
    <row r="3030" spans="1:12" x14ac:dyDescent="0.25">
      <c r="A3030">
        <v>3029</v>
      </c>
      <c r="C3030" s="14" t="s">
        <v>10311</v>
      </c>
      <c r="D3030" t="s">
        <v>10311</v>
      </c>
      <c r="E3030">
        <v>0</v>
      </c>
      <c r="F3030">
        <f>SUMIFS('DAILY RECORDS'!$E$2:$E$19978,'DAILY RECORDS'!$B$2:$B$19978,C3030,'DAILY RECORDS'!$G$2:$G$19978,"INWARD")</f>
        <v>0</v>
      </c>
      <c r="G3030">
        <f>SUMIFS('DAILY RECORDS'!$E$2:$E$19978,'DAILY RECORDS'!$B$2:$B$19978,C3030,'DAILY RECORDS'!$G$2:$G$19978,"OUTWARD")</f>
        <v>0</v>
      </c>
      <c r="H3030">
        <f t="shared" si="47"/>
        <v>0</v>
      </c>
      <c r="I3030" t="s">
        <v>14</v>
      </c>
      <c r="L3030" s="124">
        <v>45771</v>
      </c>
    </row>
    <row r="3031" spans="1:12" x14ac:dyDescent="0.25">
      <c r="A3031">
        <v>3030</v>
      </c>
      <c r="C3031" s="14" t="s">
        <v>10312</v>
      </c>
      <c r="D3031" t="s">
        <v>10312</v>
      </c>
      <c r="E3031">
        <v>0</v>
      </c>
      <c r="F3031">
        <f>SUMIFS('DAILY RECORDS'!$E$2:$E$19978,'DAILY RECORDS'!$B$2:$B$19978,C3031,'DAILY RECORDS'!$G$2:$G$19978,"INWARD")</f>
        <v>124</v>
      </c>
      <c r="G3031">
        <f>SUMIFS('DAILY RECORDS'!$E$2:$E$19978,'DAILY RECORDS'!$B$2:$B$19978,C3031,'DAILY RECORDS'!$G$2:$G$19978,"OUTWARD")</f>
        <v>124</v>
      </c>
      <c r="H3031">
        <f t="shared" si="47"/>
        <v>0</v>
      </c>
      <c r="I3031" t="s">
        <v>14</v>
      </c>
      <c r="L3031" s="124">
        <v>45771</v>
      </c>
    </row>
    <row r="3032" spans="1:12" x14ac:dyDescent="0.25">
      <c r="A3032">
        <v>3031</v>
      </c>
      <c r="C3032" s="14" t="s">
        <v>10253</v>
      </c>
      <c r="D3032" t="s">
        <v>10253</v>
      </c>
      <c r="E3032">
        <v>0</v>
      </c>
      <c r="F3032">
        <f>SUMIFS('DAILY RECORDS'!$E$2:$E$19978,'DAILY RECORDS'!$B$2:$B$19978,C3032,'DAILY RECORDS'!$G$2:$G$19978,"INWARD")</f>
        <v>10</v>
      </c>
      <c r="G3032">
        <f>SUMIFS('DAILY RECORDS'!$E$2:$E$19978,'DAILY RECORDS'!$B$2:$B$19978,C3032,'DAILY RECORDS'!$G$2:$G$19978,"OUTWARD")</f>
        <v>10</v>
      </c>
      <c r="H3032">
        <f t="shared" si="47"/>
        <v>0</v>
      </c>
      <c r="I3032" t="s">
        <v>14</v>
      </c>
      <c r="L3032" s="124">
        <v>45776</v>
      </c>
    </row>
    <row r="3033" spans="1:12" x14ac:dyDescent="0.25">
      <c r="A3033">
        <v>3032</v>
      </c>
      <c r="B3033" t="s">
        <v>9992</v>
      </c>
      <c r="C3033" s="14" t="s">
        <v>10327</v>
      </c>
      <c r="D3033" t="s">
        <v>11260</v>
      </c>
      <c r="E3033">
        <v>0</v>
      </c>
      <c r="F3033">
        <f>SUMIFS('DAILY RECORDS'!$E$2:$E$19978,'DAILY RECORDS'!$B$2:$B$19978,C3033,'DAILY RECORDS'!$G$2:$G$19978,"INWARD")</f>
        <v>105</v>
      </c>
      <c r="G3033">
        <f>SUMIFS('DAILY RECORDS'!$E$2:$E$19978,'DAILY RECORDS'!$B$2:$B$19978,C3033,'DAILY RECORDS'!$G$2:$G$19978,"OUTWARD")</f>
        <v>55</v>
      </c>
      <c r="H3033">
        <f t="shared" si="47"/>
        <v>50</v>
      </c>
      <c r="I3033" t="s">
        <v>14</v>
      </c>
      <c r="L3033" s="124">
        <v>45771</v>
      </c>
    </row>
    <row r="3034" spans="1:12" x14ac:dyDescent="0.25">
      <c r="A3034">
        <v>3033</v>
      </c>
      <c r="B3034" t="s">
        <v>9988</v>
      </c>
      <c r="C3034" s="14" t="s">
        <v>4437</v>
      </c>
      <c r="D3034" t="s">
        <v>4438</v>
      </c>
      <c r="E3034">
        <v>0</v>
      </c>
      <c r="F3034">
        <f>SUMIFS('DAILY RECORDS'!$E$2:$E$19978,'DAILY RECORDS'!$B$2:$B$19978,C3034,'DAILY RECORDS'!$G$2:$G$19978,"INWARD")</f>
        <v>21</v>
      </c>
      <c r="G3034">
        <f>SUMIFS('DAILY RECORDS'!$E$2:$E$19978,'DAILY RECORDS'!$B$2:$B$19978,C3034,'DAILY RECORDS'!$G$2:$G$19978,"OUTWARD")</f>
        <v>20</v>
      </c>
      <c r="H3034">
        <f t="shared" si="47"/>
        <v>1</v>
      </c>
      <c r="I3034" t="s">
        <v>25</v>
      </c>
      <c r="L3034" s="124">
        <v>45775</v>
      </c>
    </row>
    <row r="3035" spans="1:12" x14ac:dyDescent="0.25">
      <c r="A3035">
        <v>3034</v>
      </c>
      <c r="B3035" t="s">
        <v>9992</v>
      </c>
      <c r="C3035" s="14" t="s">
        <v>11483</v>
      </c>
      <c r="D3035" t="s">
        <v>10334</v>
      </c>
      <c r="E3035">
        <v>0</v>
      </c>
      <c r="F3035">
        <f>SUMIFS('DAILY RECORDS'!$E$2:$E$19978,'DAILY RECORDS'!$B$2:$B$19978,C3035,'DAILY RECORDS'!$G$2:$G$19978,"INWARD")</f>
        <v>20</v>
      </c>
      <c r="G3035">
        <f>SUMIFS('DAILY RECORDS'!$E$2:$E$19978,'DAILY RECORDS'!$B$2:$B$19978,C3035,'DAILY RECORDS'!$G$2:$G$19978,"OUTWARD")</f>
        <v>20</v>
      </c>
      <c r="H3035">
        <f t="shared" si="47"/>
        <v>0</v>
      </c>
      <c r="I3035" t="s">
        <v>14</v>
      </c>
      <c r="L3035" s="124">
        <v>45775</v>
      </c>
    </row>
    <row r="3036" spans="1:12" x14ac:dyDescent="0.25">
      <c r="A3036">
        <v>3035</v>
      </c>
      <c r="B3036" t="s">
        <v>10459</v>
      </c>
      <c r="C3036" s="14" t="s">
        <v>10688</v>
      </c>
      <c r="D3036" t="s">
        <v>10688</v>
      </c>
      <c r="E3036">
        <v>49</v>
      </c>
      <c r="F3036">
        <f>SUMIFS('DAILY RECORDS'!$E$2:$E$19978,'DAILY RECORDS'!$B$2:$B$19978,C3036,'DAILY RECORDS'!$G$2:$G$19978,"INWARD")</f>
        <v>0</v>
      </c>
      <c r="G3036">
        <f>SUMIFS('DAILY RECORDS'!$E$2:$E$19978,'DAILY RECORDS'!$B$2:$B$19978,C3036,'DAILY RECORDS'!$G$2:$G$19978,"OUTWARD")</f>
        <v>8</v>
      </c>
      <c r="H3036">
        <f t="shared" si="47"/>
        <v>41</v>
      </c>
      <c r="I3036" t="s">
        <v>25</v>
      </c>
      <c r="L3036" s="124">
        <v>45752</v>
      </c>
    </row>
    <row r="3037" spans="1:12" x14ac:dyDescent="0.25">
      <c r="A3037">
        <v>3036</v>
      </c>
      <c r="B3037" t="s">
        <v>10459</v>
      </c>
      <c r="C3037" s="14" t="s">
        <v>10346</v>
      </c>
      <c r="D3037" t="s">
        <v>10346</v>
      </c>
      <c r="E3037">
        <v>157</v>
      </c>
      <c r="F3037">
        <f>SUMIFS('DAILY RECORDS'!$E$2:$E$19978,'DAILY RECORDS'!$B$2:$B$19978,C3037,'DAILY RECORDS'!$G$2:$G$19978,"INWARD")</f>
        <v>0</v>
      </c>
      <c r="G3037">
        <f>SUMIFS('DAILY RECORDS'!$E$2:$E$19978,'DAILY RECORDS'!$B$2:$B$19978,C3037,'DAILY RECORDS'!$G$2:$G$19978,"OUTWARD")</f>
        <v>25</v>
      </c>
      <c r="H3037">
        <f t="shared" si="47"/>
        <v>132</v>
      </c>
      <c r="I3037" t="s">
        <v>25</v>
      </c>
      <c r="L3037" s="124">
        <v>45752</v>
      </c>
    </row>
    <row r="3038" spans="1:12" x14ac:dyDescent="0.25">
      <c r="A3038">
        <v>3037</v>
      </c>
      <c r="B3038" t="s">
        <v>10459</v>
      </c>
      <c r="C3038" s="14" t="s">
        <v>10347</v>
      </c>
      <c r="D3038" t="s">
        <v>10347</v>
      </c>
      <c r="E3038">
        <v>184</v>
      </c>
      <c r="F3038">
        <f>SUMIFS('DAILY RECORDS'!$E$2:$E$19978,'DAILY RECORDS'!$B$2:$B$19978,C3038,'DAILY RECORDS'!$G$2:$G$19978,"INWARD")</f>
        <v>0</v>
      </c>
      <c r="G3038">
        <f>SUMIFS('DAILY RECORDS'!$E$2:$E$19978,'DAILY RECORDS'!$B$2:$B$19978,C3038,'DAILY RECORDS'!$G$2:$G$19978,"OUTWARD")</f>
        <v>25</v>
      </c>
      <c r="H3038">
        <f t="shared" si="47"/>
        <v>159</v>
      </c>
      <c r="I3038" t="s">
        <v>25</v>
      </c>
      <c r="L3038" s="124">
        <v>45752</v>
      </c>
    </row>
    <row r="3039" spans="1:12" x14ac:dyDescent="0.25">
      <c r="A3039">
        <v>3038</v>
      </c>
      <c r="B3039" t="s">
        <v>10459</v>
      </c>
      <c r="C3039" s="14" t="s">
        <v>10348</v>
      </c>
      <c r="D3039" t="s">
        <v>10348</v>
      </c>
      <c r="E3039">
        <v>38</v>
      </c>
      <c r="F3039">
        <f>SUMIFS('DAILY RECORDS'!$E$2:$E$19978,'DAILY RECORDS'!$B$2:$B$19978,C3039,'DAILY RECORDS'!$G$2:$G$19978,"INWARD")</f>
        <v>0</v>
      </c>
      <c r="G3039">
        <f>SUMIFS('DAILY RECORDS'!$E$2:$E$19978,'DAILY RECORDS'!$B$2:$B$19978,C3039,'DAILY RECORDS'!$G$2:$G$19978,"OUTWARD")</f>
        <v>8</v>
      </c>
      <c r="H3039">
        <f t="shared" si="47"/>
        <v>30</v>
      </c>
      <c r="I3039" t="s">
        <v>25</v>
      </c>
      <c r="L3039" s="124">
        <v>45752</v>
      </c>
    </row>
    <row r="3040" spans="1:12" x14ac:dyDescent="0.25">
      <c r="A3040">
        <v>3039</v>
      </c>
      <c r="B3040" t="s">
        <v>10459</v>
      </c>
      <c r="C3040" s="14" t="s">
        <v>10349</v>
      </c>
      <c r="D3040" t="s">
        <v>10349</v>
      </c>
      <c r="E3040">
        <v>34</v>
      </c>
      <c r="F3040">
        <f>SUMIFS('DAILY RECORDS'!$E$2:$E$19978,'DAILY RECORDS'!$B$2:$B$19978,C3040,'DAILY RECORDS'!$G$2:$G$19978,"INWARD")</f>
        <v>0</v>
      </c>
      <c r="G3040">
        <f>SUMIFS('DAILY RECORDS'!$E$2:$E$19978,'DAILY RECORDS'!$B$2:$B$19978,C3040,'DAILY RECORDS'!$G$2:$G$19978,"OUTWARD")</f>
        <v>0</v>
      </c>
      <c r="H3040">
        <f t="shared" si="47"/>
        <v>34</v>
      </c>
      <c r="I3040" t="s">
        <v>25</v>
      </c>
      <c r="L3040" s="124">
        <v>45752</v>
      </c>
    </row>
    <row r="3041" spans="1:12" x14ac:dyDescent="0.25">
      <c r="A3041">
        <v>3040</v>
      </c>
      <c r="B3041" t="s">
        <v>10459</v>
      </c>
      <c r="C3041" s="14" t="s">
        <v>10350</v>
      </c>
      <c r="D3041" t="s">
        <v>10350</v>
      </c>
      <c r="E3041">
        <v>13</v>
      </c>
      <c r="F3041">
        <f>SUMIFS('DAILY RECORDS'!$E$2:$E$19978,'DAILY RECORDS'!$B$2:$B$19978,C3041,'DAILY RECORDS'!$G$2:$G$19978,"INWARD")</f>
        <v>0</v>
      </c>
      <c r="G3041">
        <f>SUMIFS('DAILY RECORDS'!$E$2:$E$19978,'DAILY RECORDS'!$B$2:$B$19978,C3041,'DAILY RECORDS'!$G$2:$G$19978,"OUTWARD")</f>
        <v>10</v>
      </c>
      <c r="H3041">
        <f t="shared" si="47"/>
        <v>3</v>
      </c>
      <c r="I3041" t="s">
        <v>14</v>
      </c>
      <c r="L3041" s="124">
        <v>45752</v>
      </c>
    </row>
    <row r="3042" spans="1:12" x14ac:dyDescent="0.25">
      <c r="A3042">
        <v>3041</v>
      </c>
      <c r="B3042" t="s">
        <v>10459</v>
      </c>
      <c r="C3042" s="14" t="s">
        <v>10351</v>
      </c>
      <c r="D3042" t="s">
        <v>10351</v>
      </c>
      <c r="E3042">
        <v>1</v>
      </c>
      <c r="F3042">
        <f>SUMIFS('DAILY RECORDS'!$E$2:$E$19978,'DAILY RECORDS'!$B$2:$B$19978,C3042,'DAILY RECORDS'!$G$2:$G$19978,"INWARD")</f>
        <v>0</v>
      </c>
      <c r="G3042">
        <f>SUMIFS('DAILY RECORDS'!$E$2:$E$19978,'DAILY RECORDS'!$B$2:$B$19978,C3042,'DAILY RECORDS'!$G$2:$G$19978,"OUTWARD")</f>
        <v>0</v>
      </c>
      <c r="H3042">
        <f t="shared" si="47"/>
        <v>1</v>
      </c>
      <c r="I3042" t="s">
        <v>14</v>
      </c>
      <c r="L3042" s="124">
        <v>45752</v>
      </c>
    </row>
    <row r="3043" spans="1:12" x14ac:dyDescent="0.25">
      <c r="A3043">
        <v>3042</v>
      </c>
      <c r="B3043" t="s">
        <v>10459</v>
      </c>
      <c r="C3043" s="14" t="s">
        <v>10352</v>
      </c>
      <c r="D3043" t="s">
        <v>10352</v>
      </c>
      <c r="E3043">
        <v>2</v>
      </c>
      <c r="F3043">
        <f>SUMIFS('DAILY RECORDS'!$E$2:$E$19978,'DAILY RECORDS'!$B$2:$B$19978,C3043,'DAILY RECORDS'!$G$2:$G$19978,"INWARD")</f>
        <v>0</v>
      </c>
      <c r="G3043">
        <f>SUMIFS('DAILY RECORDS'!$E$2:$E$19978,'DAILY RECORDS'!$B$2:$B$19978,C3043,'DAILY RECORDS'!$G$2:$G$19978,"OUTWARD")</f>
        <v>0</v>
      </c>
      <c r="H3043">
        <f t="shared" si="47"/>
        <v>2</v>
      </c>
      <c r="I3043" t="s">
        <v>14</v>
      </c>
      <c r="L3043" s="124">
        <v>45752</v>
      </c>
    </row>
    <row r="3044" spans="1:12" x14ac:dyDescent="0.25">
      <c r="A3044">
        <v>3043</v>
      </c>
      <c r="B3044" t="s">
        <v>10459</v>
      </c>
      <c r="C3044" s="14" t="s">
        <v>10353</v>
      </c>
      <c r="D3044" t="s">
        <v>10353</v>
      </c>
      <c r="E3044">
        <v>20</v>
      </c>
      <c r="F3044">
        <f>SUMIFS('DAILY RECORDS'!$E$2:$E$19978,'DAILY RECORDS'!$B$2:$B$19978,C3044,'DAILY RECORDS'!$G$2:$G$19978,"INWARD")</f>
        <v>0</v>
      </c>
      <c r="G3044">
        <f>SUMIFS('DAILY RECORDS'!$E$2:$E$19978,'DAILY RECORDS'!$B$2:$B$19978,C3044,'DAILY RECORDS'!$G$2:$G$19978,"OUTWARD")</f>
        <v>0</v>
      </c>
      <c r="H3044">
        <f t="shared" si="47"/>
        <v>20</v>
      </c>
      <c r="I3044" t="s">
        <v>14</v>
      </c>
      <c r="L3044" s="124">
        <v>45752</v>
      </c>
    </row>
    <row r="3045" spans="1:12" x14ac:dyDescent="0.25">
      <c r="A3045">
        <v>3044</v>
      </c>
      <c r="B3045" t="s">
        <v>10459</v>
      </c>
      <c r="C3045" s="14" t="s">
        <v>10354</v>
      </c>
      <c r="D3045" t="s">
        <v>10354</v>
      </c>
      <c r="E3045">
        <v>2</v>
      </c>
      <c r="F3045">
        <f>SUMIFS('DAILY RECORDS'!$E$2:$E$19978,'DAILY RECORDS'!$B$2:$B$19978,C3045,'DAILY RECORDS'!$G$2:$G$19978,"INWARD")</f>
        <v>0</v>
      </c>
      <c r="G3045">
        <f>SUMIFS('DAILY RECORDS'!$E$2:$E$19978,'DAILY RECORDS'!$B$2:$B$19978,C3045,'DAILY RECORDS'!$G$2:$G$19978,"OUTWARD")</f>
        <v>0</v>
      </c>
      <c r="H3045">
        <f t="shared" si="47"/>
        <v>2</v>
      </c>
      <c r="I3045" t="s">
        <v>14</v>
      </c>
      <c r="L3045" s="124">
        <v>45752</v>
      </c>
    </row>
    <row r="3046" spans="1:12" x14ac:dyDescent="0.25">
      <c r="A3046">
        <v>3045</v>
      </c>
      <c r="B3046" t="s">
        <v>10459</v>
      </c>
      <c r="C3046" s="14" t="s">
        <v>10355</v>
      </c>
      <c r="D3046" t="s">
        <v>10355</v>
      </c>
      <c r="E3046">
        <v>8</v>
      </c>
      <c r="F3046">
        <f>SUMIFS('DAILY RECORDS'!$E$2:$E$19978,'DAILY RECORDS'!$B$2:$B$19978,C3046,'DAILY RECORDS'!$G$2:$G$19978,"INWARD")</f>
        <v>0</v>
      </c>
      <c r="G3046">
        <f>SUMIFS('DAILY RECORDS'!$E$2:$E$19978,'DAILY RECORDS'!$B$2:$B$19978,C3046,'DAILY RECORDS'!$G$2:$G$19978,"OUTWARD")</f>
        <v>0</v>
      </c>
      <c r="H3046">
        <f t="shared" si="47"/>
        <v>8</v>
      </c>
      <c r="I3046" t="s">
        <v>14</v>
      </c>
      <c r="L3046" s="124">
        <v>45752</v>
      </c>
    </row>
    <row r="3047" spans="1:12" x14ac:dyDescent="0.25">
      <c r="A3047">
        <v>3046</v>
      </c>
      <c r="B3047" t="s">
        <v>10459</v>
      </c>
      <c r="C3047" s="14" t="s">
        <v>10356</v>
      </c>
      <c r="D3047" t="s">
        <v>10356</v>
      </c>
      <c r="E3047">
        <v>6</v>
      </c>
      <c r="F3047">
        <f>SUMIFS('DAILY RECORDS'!$E$2:$E$19978,'DAILY RECORDS'!$B$2:$B$19978,C3047,'DAILY RECORDS'!$G$2:$G$19978,"INWARD")</f>
        <v>0</v>
      </c>
      <c r="G3047">
        <f>SUMIFS('DAILY RECORDS'!$E$2:$E$19978,'DAILY RECORDS'!$B$2:$B$19978,C3047,'DAILY RECORDS'!$G$2:$G$19978,"OUTWARD")</f>
        <v>0</v>
      </c>
      <c r="H3047">
        <f t="shared" si="47"/>
        <v>6</v>
      </c>
      <c r="I3047" t="s">
        <v>14</v>
      </c>
      <c r="L3047" s="124">
        <v>45752</v>
      </c>
    </row>
    <row r="3048" spans="1:12" x14ac:dyDescent="0.25">
      <c r="A3048">
        <v>3047</v>
      </c>
      <c r="B3048" t="s">
        <v>10459</v>
      </c>
      <c r="C3048" s="14" t="s">
        <v>10357</v>
      </c>
      <c r="D3048" t="s">
        <v>10357</v>
      </c>
      <c r="E3048">
        <v>19</v>
      </c>
      <c r="F3048">
        <f>SUMIFS('DAILY RECORDS'!$E$2:$E$19978,'DAILY RECORDS'!$B$2:$B$19978,C3048,'DAILY RECORDS'!$G$2:$G$19978,"INWARD")</f>
        <v>50</v>
      </c>
      <c r="G3048">
        <f>SUMIFS('DAILY RECORDS'!$E$2:$E$19978,'DAILY RECORDS'!$B$2:$B$19978,C3048,'DAILY RECORDS'!$G$2:$G$19978,"OUTWARD")</f>
        <v>35</v>
      </c>
      <c r="H3048">
        <f t="shared" si="47"/>
        <v>34</v>
      </c>
      <c r="I3048" t="s">
        <v>14</v>
      </c>
      <c r="L3048" s="124">
        <v>45752</v>
      </c>
    </row>
    <row r="3049" spans="1:12" x14ac:dyDescent="0.25">
      <c r="A3049">
        <v>3048</v>
      </c>
      <c r="B3049" t="s">
        <v>10459</v>
      </c>
      <c r="C3049" s="14" t="s">
        <v>10358</v>
      </c>
      <c r="D3049" t="s">
        <v>10358</v>
      </c>
      <c r="E3049">
        <v>6</v>
      </c>
      <c r="F3049">
        <f>SUMIFS('DAILY RECORDS'!$E$2:$E$19978,'DAILY RECORDS'!$B$2:$B$19978,C3049,'DAILY RECORDS'!$G$2:$G$19978,"INWARD")</f>
        <v>0</v>
      </c>
      <c r="G3049">
        <f>SUMIFS('DAILY RECORDS'!$E$2:$E$19978,'DAILY RECORDS'!$B$2:$B$19978,C3049,'DAILY RECORDS'!$G$2:$G$19978,"OUTWARD")</f>
        <v>0</v>
      </c>
      <c r="H3049">
        <f t="shared" si="47"/>
        <v>6</v>
      </c>
      <c r="I3049" t="s">
        <v>14</v>
      </c>
      <c r="L3049" s="124">
        <v>45752</v>
      </c>
    </row>
    <row r="3050" spans="1:12" x14ac:dyDescent="0.25">
      <c r="A3050">
        <v>3049</v>
      </c>
      <c r="B3050" t="s">
        <v>10459</v>
      </c>
      <c r="C3050" s="14" t="s">
        <v>10359</v>
      </c>
      <c r="D3050" t="s">
        <v>10359</v>
      </c>
      <c r="E3050">
        <v>15</v>
      </c>
      <c r="F3050">
        <f>SUMIFS('DAILY RECORDS'!$E$2:$E$19978,'DAILY RECORDS'!$B$2:$B$19978,C3050,'DAILY RECORDS'!$G$2:$G$19978,"INWARD")</f>
        <v>0</v>
      </c>
      <c r="G3050">
        <f>SUMIFS('DAILY RECORDS'!$E$2:$E$19978,'DAILY RECORDS'!$B$2:$B$19978,C3050,'DAILY RECORDS'!$G$2:$G$19978,"OUTWARD")</f>
        <v>0</v>
      </c>
      <c r="H3050">
        <f t="shared" si="47"/>
        <v>15</v>
      </c>
      <c r="I3050" t="s">
        <v>14</v>
      </c>
      <c r="L3050" s="124">
        <v>45752</v>
      </c>
    </row>
    <row r="3051" spans="1:12" x14ac:dyDescent="0.25">
      <c r="A3051">
        <v>3050</v>
      </c>
      <c r="B3051" t="s">
        <v>10459</v>
      </c>
      <c r="C3051" s="14" t="s">
        <v>10360</v>
      </c>
      <c r="D3051" t="s">
        <v>10360</v>
      </c>
      <c r="E3051">
        <v>22</v>
      </c>
      <c r="F3051">
        <f>SUMIFS('DAILY RECORDS'!$E$2:$E$19978,'DAILY RECORDS'!$B$2:$B$19978,C3051,'DAILY RECORDS'!$G$2:$G$19978,"INWARD")</f>
        <v>0</v>
      </c>
      <c r="G3051">
        <f>SUMIFS('DAILY RECORDS'!$E$2:$E$19978,'DAILY RECORDS'!$B$2:$B$19978,C3051,'DAILY RECORDS'!$G$2:$G$19978,"OUTWARD")</f>
        <v>0</v>
      </c>
      <c r="H3051">
        <f t="shared" si="47"/>
        <v>22</v>
      </c>
      <c r="I3051" t="s">
        <v>14</v>
      </c>
      <c r="L3051" s="124">
        <v>45752</v>
      </c>
    </row>
    <row r="3052" spans="1:12" x14ac:dyDescent="0.25">
      <c r="A3052">
        <v>3051</v>
      </c>
      <c r="B3052" t="s">
        <v>10459</v>
      </c>
      <c r="C3052" s="14" t="s">
        <v>10361</v>
      </c>
      <c r="D3052" t="s">
        <v>10361</v>
      </c>
      <c r="E3052">
        <v>4</v>
      </c>
      <c r="F3052">
        <f>SUMIFS('DAILY RECORDS'!$E$2:$E$19978,'DAILY RECORDS'!$B$2:$B$19978,C3052,'DAILY RECORDS'!$G$2:$G$19978,"INWARD")</f>
        <v>0</v>
      </c>
      <c r="G3052">
        <f>SUMIFS('DAILY RECORDS'!$E$2:$E$19978,'DAILY RECORDS'!$B$2:$B$19978,C3052,'DAILY RECORDS'!$G$2:$G$19978,"OUTWARD")</f>
        <v>0</v>
      </c>
      <c r="H3052">
        <f t="shared" si="47"/>
        <v>4</v>
      </c>
      <c r="I3052" t="s">
        <v>14</v>
      </c>
      <c r="L3052" s="124">
        <v>45752</v>
      </c>
    </row>
    <row r="3053" spans="1:12" x14ac:dyDescent="0.25">
      <c r="A3053">
        <v>3052</v>
      </c>
      <c r="B3053" t="s">
        <v>10459</v>
      </c>
      <c r="C3053" s="14" t="s">
        <v>10362</v>
      </c>
      <c r="D3053" t="s">
        <v>10362</v>
      </c>
      <c r="E3053">
        <v>14</v>
      </c>
      <c r="F3053">
        <f>SUMIFS('DAILY RECORDS'!$E$2:$E$19978,'DAILY RECORDS'!$B$2:$B$19978,C3053,'DAILY RECORDS'!$G$2:$G$19978,"INWARD")</f>
        <v>0</v>
      </c>
      <c r="G3053">
        <f>SUMIFS('DAILY RECORDS'!$E$2:$E$19978,'DAILY RECORDS'!$B$2:$B$19978,C3053,'DAILY RECORDS'!$G$2:$G$19978,"OUTWARD")</f>
        <v>0</v>
      </c>
      <c r="H3053">
        <f t="shared" si="47"/>
        <v>14</v>
      </c>
      <c r="I3053" t="s">
        <v>14</v>
      </c>
      <c r="L3053" s="124">
        <v>45752</v>
      </c>
    </row>
    <row r="3054" spans="1:12" x14ac:dyDescent="0.25">
      <c r="A3054">
        <v>3053</v>
      </c>
      <c r="B3054" t="s">
        <v>10459</v>
      </c>
      <c r="C3054" s="14" t="s">
        <v>10363</v>
      </c>
      <c r="D3054" t="s">
        <v>10363</v>
      </c>
      <c r="E3054">
        <v>6</v>
      </c>
      <c r="F3054">
        <f>SUMIFS('DAILY RECORDS'!$E$2:$E$19978,'DAILY RECORDS'!$B$2:$B$19978,C3054,'DAILY RECORDS'!$G$2:$G$19978,"INWARD")</f>
        <v>0</v>
      </c>
      <c r="G3054">
        <f>SUMIFS('DAILY RECORDS'!$E$2:$E$19978,'DAILY RECORDS'!$B$2:$B$19978,C3054,'DAILY RECORDS'!$G$2:$G$19978,"OUTWARD")</f>
        <v>2</v>
      </c>
      <c r="H3054">
        <f t="shared" si="47"/>
        <v>4</v>
      </c>
      <c r="I3054" t="s">
        <v>14</v>
      </c>
      <c r="L3054" s="124">
        <v>45752</v>
      </c>
    </row>
    <row r="3055" spans="1:12" x14ac:dyDescent="0.25">
      <c r="A3055">
        <v>3054</v>
      </c>
      <c r="B3055" t="s">
        <v>10459</v>
      </c>
      <c r="C3055" s="14" t="s">
        <v>10364</v>
      </c>
      <c r="D3055" t="s">
        <v>10364</v>
      </c>
      <c r="E3055">
        <v>5</v>
      </c>
      <c r="F3055">
        <f>SUMIFS('DAILY RECORDS'!$E$2:$E$19978,'DAILY RECORDS'!$B$2:$B$19978,C3055,'DAILY RECORDS'!$G$2:$G$19978,"INWARD")</f>
        <v>0</v>
      </c>
      <c r="G3055">
        <f>SUMIFS('DAILY RECORDS'!$E$2:$E$19978,'DAILY RECORDS'!$B$2:$B$19978,C3055,'DAILY RECORDS'!$G$2:$G$19978,"OUTWARD")</f>
        <v>0</v>
      </c>
      <c r="H3055">
        <f t="shared" si="47"/>
        <v>5</v>
      </c>
      <c r="I3055" t="s">
        <v>14</v>
      </c>
      <c r="L3055" s="124">
        <v>45752</v>
      </c>
    </row>
    <row r="3056" spans="1:12" x14ac:dyDescent="0.25">
      <c r="A3056">
        <v>3055</v>
      </c>
      <c r="B3056" t="s">
        <v>10459</v>
      </c>
      <c r="C3056" s="14" t="s">
        <v>10365</v>
      </c>
      <c r="D3056" t="s">
        <v>10365</v>
      </c>
      <c r="E3056">
        <v>5</v>
      </c>
      <c r="F3056">
        <f>SUMIFS('DAILY RECORDS'!$E$2:$E$19978,'DAILY RECORDS'!$B$2:$B$19978,C3056,'DAILY RECORDS'!$G$2:$G$19978,"INWARD")</f>
        <v>0</v>
      </c>
      <c r="G3056">
        <f>SUMIFS('DAILY RECORDS'!$E$2:$E$19978,'DAILY RECORDS'!$B$2:$B$19978,C3056,'DAILY RECORDS'!$G$2:$G$19978,"OUTWARD")</f>
        <v>0</v>
      </c>
      <c r="H3056">
        <f t="shared" si="47"/>
        <v>5</v>
      </c>
      <c r="I3056" t="s">
        <v>14</v>
      </c>
      <c r="L3056" s="124">
        <v>45752</v>
      </c>
    </row>
    <row r="3057" spans="1:12" x14ac:dyDescent="0.25">
      <c r="A3057">
        <v>3056</v>
      </c>
      <c r="B3057" t="s">
        <v>10459</v>
      </c>
      <c r="C3057" s="14" t="s">
        <v>10366</v>
      </c>
      <c r="D3057" t="s">
        <v>10366</v>
      </c>
      <c r="E3057">
        <v>2</v>
      </c>
      <c r="F3057">
        <f>SUMIFS('DAILY RECORDS'!$E$2:$E$19978,'DAILY RECORDS'!$B$2:$B$19978,C3057,'DAILY RECORDS'!$G$2:$G$19978,"INWARD")</f>
        <v>0</v>
      </c>
      <c r="G3057">
        <f>SUMIFS('DAILY RECORDS'!$E$2:$E$19978,'DAILY RECORDS'!$B$2:$B$19978,C3057,'DAILY RECORDS'!$G$2:$G$19978,"OUTWARD")</f>
        <v>0</v>
      </c>
      <c r="H3057">
        <f t="shared" si="47"/>
        <v>2</v>
      </c>
      <c r="I3057" t="s">
        <v>14</v>
      </c>
      <c r="L3057" s="124">
        <v>45752</v>
      </c>
    </row>
    <row r="3058" spans="1:12" x14ac:dyDescent="0.25">
      <c r="A3058">
        <v>3057</v>
      </c>
      <c r="B3058" t="s">
        <v>10459</v>
      </c>
      <c r="C3058" s="14" t="s">
        <v>10367</v>
      </c>
      <c r="D3058" t="s">
        <v>10367</v>
      </c>
      <c r="E3058">
        <v>1</v>
      </c>
      <c r="F3058">
        <f>SUMIFS('DAILY RECORDS'!$E$2:$E$19978,'DAILY RECORDS'!$B$2:$B$19978,C3058,'DAILY RECORDS'!$G$2:$G$19978,"INWARD")</f>
        <v>0</v>
      </c>
      <c r="G3058">
        <f>SUMIFS('DAILY RECORDS'!$E$2:$E$19978,'DAILY RECORDS'!$B$2:$B$19978,C3058,'DAILY RECORDS'!$G$2:$G$19978,"OUTWARD")</f>
        <v>0</v>
      </c>
      <c r="H3058">
        <f t="shared" si="47"/>
        <v>1</v>
      </c>
      <c r="I3058" t="s">
        <v>14</v>
      </c>
      <c r="L3058" s="124">
        <v>45752</v>
      </c>
    </row>
    <row r="3059" spans="1:12" x14ac:dyDescent="0.25">
      <c r="A3059">
        <v>3058</v>
      </c>
      <c r="B3059" t="s">
        <v>10459</v>
      </c>
      <c r="C3059" s="14" t="s">
        <v>10368</v>
      </c>
      <c r="D3059" t="s">
        <v>10368</v>
      </c>
      <c r="E3059">
        <v>205</v>
      </c>
      <c r="F3059">
        <f>SUMIFS('DAILY RECORDS'!$E$2:$E$19978,'DAILY RECORDS'!$B$2:$B$19978,C3059,'DAILY RECORDS'!$G$2:$G$19978,"INWARD")</f>
        <v>0</v>
      </c>
      <c r="G3059">
        <f>SUMIFS('DAILY RECORDS'!$E$2:$E$19978,'DAILY RECORDS'!$B$2:$B$19978,C3059,'DAILY RECORDS'!$G$2:$G$19978,"OUTWARD")</f>
        <v>0</v>
      </c>
      <c r="H3059">
        <f t="shared" si="47"/>
        <v>205</v>
      </c>
      <c r="I3059" t="s">
        <v>14</v>
      </c>
      <c r="L3059" s="124">
        <v>45752</v>
      </c>
    </row>
    <row r="3060" spans="1:12" x14ac:dyDescent="0.25">
      <c r="A3060">
        <v>3059</v>
      </c>
      <c r="B3060" t="s">
        <v>10459</v>
      </c>
      <c r="C3060" s="14" t="s">
        <v>10369</v>
      </c>
      <c r="D3060" t="s">
        <v>10369</v>
      </c>
      <c r="E3060">
        <v>375</v>
      </c>
      <c r="F3060">
        <f>SUMIFS('DAILY RECORDS'!$E$2:$E$19978,'DAILY RECORDS'!$B$2:$B$19978,C3060,'DAILY RECORDS'!$G$2:$G$19978,"INWARD")</f>
        <v>0</v>
      </c>
      <c r="G3060">
        <f>SUMIFS('DAILY RECORDS'!$E$2:$E$19978,'DAILY RECORDS'!$B$2:$B$19978,C3060,'DAILY RECORDS'!$G$2:$G$19978,"OUTWARD")</f>
        <v>0</v>
      </c>
      <c r="H3060">
        <f t="shared" si="47"/>
        <v>375</v>
      </c>
      <c r="I3060" t="s">
        <v>14</v>
      </c>
      <c r="L3060" s="124">
        <v>45752</v>
      </c>
    </row>
    <row r="3061" spans="1:12" x14ac:dyDescent="0.25">
      <c r="A3061">
        <v>3060</v>
      </c>
      <c r="B3061" t="s">
        <v>10459</v>
      </c>
      <c r="C3061" s="14" t="s">
        <v>10370</v>
      </c>
      <c r="D3061" t="s">
        <v>10370</v>
      </c>
      <c r="E3061">
        <v>4</v>
      </c>
      <c r="F3061">
        <f>SUMIFS('DAILY RECORDS'!$E$2:$E$19978,'DAILY RECORDS'!$B$2:$B$19978,C3061,'DAILY RECORDS'!$G$2:$G$19978,"INWARD")</f>
        <v>0</v>
      </c>
      <c r="G3061">
        <f>SUMIFS('DAILY RECORDS'!$E$2:$E$19978,'DAILY RECORDS'!$B$2:$B$19978,C3061,'DAILY RECORDS'!$G$2:$G$19978,"OUTWARD")</f>
        <v>0</v>
      </c>
      <c r="H3061">
        <f t="shared" si="47"/>
        <v>4</v>
      </c>
      <c r="I3061" t="s">
        <v>14</v>
      </c>
      <c r="L3061" s="124">
        <v>45752</v>
      </c>
    </row>
    <row r="3062" spans="1:12" x14ac:dyDescent="0.25">
      <c r="A3062">
        <v>3061</v>
      </c>
      <c r="B3062" t="s">
        <v>10459</v>
      </c>
      <c r="C3062" s="14" t="s">
        <v>10371</v>
      </c>
      <c r="D3062" t="s">
        <v>10371</v>
      </c>
      <c r="E3062">
        <v>7</v>
      </c>
      <c r="F3062">
        <f>SUMIFS('DAILY RECORDS'!$E$2:$E$19978,'DAILY RECORDS'!$B$2:$B$19978,C3062,'DAILY RECORDS'!$G$2:$G$19978,"INWARD")</f>
        <v>0</v>
      </c>
      <c r="G3062">
        <f>SUMIFS('DAILY RECORDS'!$E$2:$E$19978,'DAILY RECORDS'!$B$2:$B$19978,C3062,'DAILY RECORDS'!$G$2:$G$19978,"OUTWARD")</f>
        <v>0</v>
      </c>
      <c r="H3062">
        <f t="shared" si="47"/>
        <v>7</v>
      </c>
      <c r="I3062" t="s">
        <v>14</v>
      </c>
      <c r="L3062" s="124">
        <v>45752</v>
      </c>
    </row>
    <row r="3063" spans="1:12" x14ac:dyDescent="0.25">
      <c r="A3063">
        <v>3062</v>
      </c>
      <c r="B3063" t="s">
        <v>10459</v>
      </c>
      <c r="C3063" s="14" t="s">
        <v>10372</v>
      </c>
      <c r="D3063" t="s">
        <v>10372</v>
      </c>
      <c r="E3063">
        <v>18</v>
      </c>
      <c r="F3063">
        <f>SUMIFS('DAILY RECORDS'!$E$2:$E$19978,'DAILY RECORDS'!$B$2:$B$19978,C3063,'DAILY RECORDS'!$G$2:$G$19978,"INWARD")</f>
        <v>0</v>
      </c>
      <c r="G3063">
        <f>SUMIFS('DAILY RECORDS'!$E$2:$E$19978,'DAILY RECORDS'!$B$2:$B$19978,C3063,'DAILY RECORDS'!$G$2:$G$19978,"OUTWARD")</f>
        <v>0</v>
      </c>
      <c r="H3063">
        <f t="shared" si="47"/>
        <v>18</v>
      </c>
      <c r="I3063" t="s">
        <v>14</v>
      </c>
      <c r="L3063" s="124">
        <v>45752</v>
      </c>
    </row>
    <row r="3064" spans="1:12" x14ac:dyDescent="0.25">
      <c r="A3064">
        <v>3063</v>
      </c>
      <c r="B3064" t="s">
        <v>10459</v>
      </c>
      <c r="C3064" s="14" t="s">
        <v>10373</v>
      </c>
      <c r="D3064" t="s">
        <v>10373</v>
      </c>
      <c r="E3064">
        <v>17</v>
      </c>
      <c r="F3064">
        <f>SUMIFS('DAILY RECORDS'!$E$2:$E$19978,'DAILY RECORDS'!$B$2:$B$19978,C3064,'DAILY RECORDS'!$G$2:$G$19978,"INWARD")</f>
        <v>0</v>
      </c>
      <c r="G3064">
        <f>SUMIFS('DAILY RECORDS'!$E$2:$E$19978,'DAILY RECORDS'!$B$2:$B$19978,C3064,'DAILY RECORDS'!$G$2:$G$19978,"OUTWARD")</f>
        <v>0</v>
      </c>
      <c r="H3064">
        <f t="shared" si="47"/>
        <v>17</v>
      </c>
      <c r="I3064" t="s">
        <v>14</v>
      </c>
      <c r="L3064" s="124">
        <v>45752</v>
      </c>
    </row>
    <row r="3065" spans="1:12" x14ac:dyDescent="0.25">
      <c r="A3065">
        <v>3064</v>
      </c>
      <c r="B3065" t="s">
        <v>10459</v>
      </c>
      <c r="C3065" s="14" t="s">
        <v>10374</v>
      </c>
      <c r="D3065" t="s">
        <v>10374</v>
      </c>
      <c r="E3065">
        <v>15</v>
      </c>
      <c r="F3065">
        <f>SUMIFS('DAILY RECORDS'!$E$2:$E$19978,'DAILY RECORDS'!$B$2:$B$19978,C3065,'DAILY RECORDS'!$G$2:$G$19978,"INWARD")</f>
        <v>0</v>
      </c>
      <c r="G3065">
        <f>SUMIFS('DAILY RECORDS'!$E$2:$E$19978,'DAILY RECORDS'!$B$2:$B$19978,C3065,'DAILY RECORDS'!$G$2:$G$19978,"OUTWARD")</f>
        <v>0</v>
      </c>
      <c r="H3065">
        <f t="shared" si="47"/>
        <v>15</v>
      </c>
      <c r="I3065" t="s">
        <v>14</v>
      </c>
      <c r="L3065" s="124">
        <v>45752</v>
      </c>
    </row>
    <row r="3066" spans="1:12" x14ac:dyDescent="0.25">
      <c r="A3066">
        <v>3065</v>
      </c>
      <c r="B3066" t="s">
        <v>10459</v>
      </c>
      <c r="C3066" s="14" t="s">
        <v>10375</v>
      </c>
      <c r="D3066" t="s">
        <v>10375</v>
      </c>
      <c r="E3066">
        <v>18</v>
      </c>
      <c r="F3066">
        <f>SUMIFS('DAILY RECORDS'!$E$2:$E$19978,'DAILY RECORDS'!$B$2:$B$19978,C3066,'DAILY RECORDS'!$G$2:$G$19978,"INWARD")</f>
        <v>0</v>
      </c>
      <c r="G3066">
        <f>SUMIFS('DAILY RECORDS'!$E$2:$E$19978,'DAILY RECORDS'!$B$2:$B$19978,C3066,'DAILY RECORDS'!$G$2:$G$19978,"OUTWARD")</f>
        <v>0</v>
      </c>
      <c r="H3066">
        <f t="shared" si="47"/>
        <v>18</v>
      </c>
      <c r="I3066" t="s">
        <v>14</v>
      </c>
      <c r="L3066" s="124">
        <v>45752</v>
      </c>
    </row>
    <row r="3067" spans="1:12" x14ac:dyDescent="0.25">
      <c r="A3067">
        <v>3066</v>
      </c>
      <c r="B3067" t="s">
        <v>10459</v>
      </c>
      <c r="C3067" s="14" t="s">
        <v>10376</v>
      </c>
      <c r="D3067" t="s">
        <v>10376</v>
      </c>
      <c r="E3067">
        <v>738</v>
      </c>
      <c r="F3067">
        <f>SUMIFS('DAILY RECORDS'!$E$2:$E$19978,'DAILY RECORDS'!$B$2:$B$19978,C3067,'DAILY RECORDS'!$G$2:$G$19978,"INWARD")</f>
        <v>0</v>
      </c>
      <c r="G3067">
        <f>SUMIFS('DAILY RECORDS'!$E$2:$E$19978,'DAILY RECORDS'!$B$2:$B$19978,C3067,'DAILY RECORDS'!$G$2:$G$19978,"OUTWARD")</f>
        <v>0</v>
      </c>
      <c r="H3067">
        <f t="shared" si="47"/>
        <v>738</v>
      </c>
      <c r="I3067" t="s">
        <v>25</v>
      </c>
      <c r="L3067" s="124">
        <v>45752</v>
      </c>
    </row>
    <row r="3068" spans="1:12" x14ac:dyDescent="0.25">
      <c r="A3068">
        <v>3067</v>
      </c>
      <c r="B3068" t="s">
        <v>10459</v>
      </c>
      <c r="C3068" s="14" t="s">
        <v>10377</v>
      </c>
      <c r="D3068" t="s">
        <v>10377</v>
      </c>
      <c r="E3068">
        <v>345</v>
      </c>
      <c r="F3068">
        <f>SUMIFS('DAILY RECORDS'!$E$2:$E$19978,'DAILY RECORDS'!$B$2:$B$19978,C3068,'DAILY RECORDS'!$G$2:$G$19978,"INWARD")</f>
        <v>0</v>
      </c>
      <c r="G3068">
        <f>SUMIFS('DAILY RECORDS'!$E$2:$E$19978,'DAILY RECORDS'!$B$2:$B$19978,C3068,'DAILY RECORDS'!$G$2:$G$19978,"OUTWARD")</f>
        <v>0</v>
      </c>
      <c r="H3068">
        <f t="shared" si="47"/>
        <v>345</v>
      </c>
      <c r="I3068" t="s">
        <v>25</v>
      </c>
      <c r="L3068" s="124">
        <v>45752</v>
      </c>
    </row>
    <row r="3069" spans="1:12" x14ac:dyDescent="0.25">
      <c r="A3069">
        <v>3068</v>
      </c>
      <c r="B3069" t="s">
        <v>10459</v>
      </c>
      <c r="C3069" s="14" t="s">
        <v>10378</v>
      </c>
      <c r="D3069" t="s">
        <v>10378</v>
      </c>
      <c r="E3069">
        <v>630</v>
      </c>
      <c r="F3069">
        <f>SUMIFS('DAILY RECORDS'!$E$2:$E$19978,'DAILY RECORDS'!$B$2:$B$19978,C3069,'DAILY RECORDS'!$G$2:$G$19978,"INWARD")</f>
        <v>0</v>
      </c>
      <c r="G3069">
        <f>SUMIFS('DAILY RECORDS'!$E$2:$E$19978,'DAILY RECORDS'!$B$2:$B$19978,C3069,'DAILY RECORDS'!$G$2:$G$19978,"OUTWARD")</f>
        <v>0</v>
      </c>
      <c r="H3069">
        <f t="shared" si="47"/>
        <v>630</v>
      </c>
      <c r="I3069" t="s">
        <v>14</v>
      </c>
      <c r="L3069" s="124">
        <v>45752</v>
      </c>
    </row>
    <row r="3070" spans="1:12" x14ac:dyDescent="0.25">
      <c r="A3070">
        <v>3069</v>
      </c>
      <c r="B3070" t="s">
        <v>10459</v>
      </c>
      <c r="C3070" s="14" t="s">
        <v>10379</v>
      </c>
      <c r="D3070" t="s">
        <v>10379</v>
      </c>
      <c r="E3070">
        <v>2393</v>
      </c>
      <c r="F3070">
        <f>SUMIFS('DAILY RECORDS'!$E$2:$E$19978,'DAILY RECORDS'!$B$2:$B$19978,C3070,'DAILY RECORDS'!$G$2:$G$19978,"INWARD")</f>
        <v>0</v>
      </c>
      <c r="G3070">
        <f>SUMIFS('DAILY RECORDS'!$E$2:$E$19978,'DAILY RECORDS'!$B$2:$B$19978,C3070,'DAILY RECORDS'!$G$2:$G$19978,"OUTWARD")</f>
        <v>0</v>
      </c>
      <c r="H3070">
        <f t="shared" si="47"/>
        <v>2393</v>
      </c>
      <c r="I3070" t="s">
        <v>14</v>
      </c>
      <c r="L3070" s="124">
        <v>45752</v>
      </c>
    </row>
    <row r="3071" spans="1:12" x14ac:dyDescent="0.25">
      <c r="A3071">
        <v>3070</v>
      </c>
      <c r="B3071" t="s">
        <v>10459</v>
      </c>
      <c r="C3071" s="14" t="s">
        <v>10380</v>
      </c>
      <c r="D3071" t="s">
        <v>10380</v>
      </c>
      <c r="E3071">
        <v>13</v>
      </c>
      <c r="F3071">
        <f>SUMIFS('DAILY RECORDS'!$E$2:$E$19978,'DAILY RECORDS'!$B$2:$B$19978,C3071,'DAILY RECORDS'!$G$2:$G$19978,"INWARD")</f>
        <v>0</v>
      </c>
      <c r="G3071">
        <f>SUMIFS('DAILY RECORDS'!$E$2:$E$19978,'DAILY RECORDS'!$B$2:$B$19978,C3071,'DAILY RECORDS'!$G$2:$G$19978,"OUTWARD")</f>
        <v>0</v>
      </c>
      <c r="H3071">
        <f t="shared" si="47"/>
        <v>13</v>
      </c>
      <c r="I3071" t="s">
        <v>14</v>
      </c>
      <c r="L3071" s="124">
        <v>45752</v>
      </c>
    </row>
    <row r="3072" spans="1:12" x14ac:dyDescent="0.25">
      <c r="A3072">
        <v>3071</v>
      </c>
      <c r="B3072" t="s">
        <v>10459</v>
      </c>
      <c r="C3072" s="14" t="s">
        <v>10381</v>
      </c>
      <c r="D3072" t="s">
        <v>10381</v>
      </c>
      <c r="E3072">
        <v>13</v>
      </c>
      <c r="F3072">
        <f>SUMIFS('DAILY RECORDS'!$E$2:$E$19978,'DAILY RECORDS'!$B$2:$B$19978,C3072,'DAILY RECORDS'!$G$2:$G$19978,"INWARD")</f>
        <v>0</v>
      </c>
      <c r="G3072">
        <f>SUMIFS('DAILY RECORDS'!$E$2:$E$19978,'DAILY RECORDS'!$B$2:$B$19978,C3072,'DAILY RECORDS'!$G$2:$G$19978,"OUTWARD")</f>
        <v>0</v>
      </c>
      <c r="H3072">
        <f t="shared" si="47"/>
        <v>13</v>
      </c>
      <c r="I3072" t="s">
        <v>14</v>
      </c>
      <c r="L3072" s="124">
        <v>45752</v>
      </c>
    </row>
    <row r="3073" spans="1:12" x14ac:dyDescent="0.25">
      <c r="A3073">
        <v>3072</v>
      </c>
      <c r="B3073" t="s">
        <v>10459</v>
      </c>
      <c r="C3073" s="14" t="s">
        <v>10382</v>
      </c>
      <c r="D3073" t="s">
        <v>10382</v>
      </c>
      <c r="E3073">
        <v>61</v>
      </c>
      <c r="F3073">
        <f>SUMIFS('DAILY RECORDS'!$E$2:$E$19978,'DAILY RECORDS'!$B$2:$B$19978,C3073,'DAILY RECORDS'!$G$2:$G$19978,"INWARD")</f>
        <v>0</v>
      </c>
      <c r="G3073">
        <f>SUMIFS('DAILY RECORDS'!$E$2:$E$19978,'DAILY RECORDS'!$B$2:$B$19978,C3073,'DAILY RECORDS'!$G$2:$G$19978,"OUTWARD")</f>
        <v>0</v>
      </c>
      <c r="H3073">
        <f t="shared" si="47"/>
        <v>61</v>
      </c>
      <c r="I3073" t="s">
        <v>14</v>
      </c>
      <c r="L3073" s="124">
        <v>45752</v>
      </c>
    </row>
    <row r="3074" spans="1:12" x14ac:dyDescent="0.25">
      <c r="A3074">
        <v>3073</v>
      </c>
      <c r="B3074" t="s">
        <v>10459</v>
      </c>
      <c r="C3074" s="14" t="s">
        <v>10383</v>
      </c>
      <c r="D3074" t="s">
        <v>10383</v>
      </c>
      <c r="E3074">
        <v>32</v>
      </c>
      <c r="F3074">
        <f>SUMIFS('DAILY RECORDS'!$E$2:$E$19978,'DAILY RECORDS'!$B$2:$B$19978,C3074,'DAILY RECORDS'!$G$2:$G$19978,"INWARD")</f>
        <v>0</v>
      </c>
      <c r="G3074">
        <f>SUMIFS('DAILY RECORDS'!$E$2:$E$19978,'DAILY RECORDS'!$B$2:$B$19978,C3074,'DAILY RECORDS'!$G$2:$G$19978,"OUTWARD")</f>
        <v>0</v>
      </c>
      <c r="H3074">
        <f t="shared" si="47"/>
        <v>32</v>
      </c>
      <c r="I3074" t="s">
        <v>14</v>
      </c>
      <c r="L3074" s="124">
        <v>45752</v>
      </c>
    </row>
    <row r="3075" spans="1:12" x14ac:dyDescent="0.25">
      <c r="A3075">
        <v>3074</v>
      </c>
      <c r="B3075" t="s">
        <v>10459</v>
      </c>
      <c r="C3075" s="14" t="s">
        <v>10384</v>
      </c>
      <c r="D3075" t="s">
        <v>10384</v>
      </c>
      <c r="E3075">
        <v>12</v>
      </c>
      <c r="F3075">
        <f>SUMIFS('DAILY RECORDS'!$E$2:$E$19978,'DAILY RECORDS'!$B$2:$B$19978,C3075,'DAILY RECORDS'!$G$2:$G$19978,"INWARD")</f>
        <v>0</v>
      </c>
      <c r="G3075">
        <f>SUMIFS('DAILY RECORDS'!$E$2:$E$19978,'DAILY RECORDS'!$B$2:$B$19978,C3075,'DAILY RECORDS'!$G$2:$G$19978,"OUTWARD")</f>
        <v>0</v>
      </c>
      <c r="H3075">
        <f t="shared" ref="H3075:H3138" si="48">(E3075+F3075)-G3075</f>
        <v>12</v>
      </c>
      <c r="I3075" t="s">
        <v>14</v>
      </c>
      <c r="L3075" s="124">
        <v>45752</v>
      </c>
    </row>
    <row r="3076" spans="1:12" x14ac:dyDescent="0.25">
      <c r="A3076">
        <v>3075</v>
      </c>
      <c r="B3076" t="s">
        <v>10459</v>
      </c>
      <c r="C3076" s="14" t="s">
        <v>10385</v>
      </c>
      <c r="D3076" t="s">
        <v>10385</v>
      </c>
      <c r="E3076">
        <v>25</v>
      </c>
      <c r="F3076">
        <f>SUMIFS('DAILY RECORDS'!$E$2:$E$19978,'DAILY RECORDS'!$B$2:$B$19978,C3076,'DAILY RECORDS'!$G$2:$G$19978,"INWARD")</f>
        <v>0</v>
      </c>
      <c r="G3076">
        <f>SUMIFS('DAILY RECORDS'!$E$2:$E$19978,'DAILY RECORDS'!$B$2:$B$19978,C3076,'DAILY RECORDS'!$G$2:$G$19978,"OUTWARD")</f>
        <v>0</v>
      </c>
      <c r="H3076">
        <f t="shared" si="48"/>
        <v>25</v>
      </c>
      <c r="I3076" t="s">
        <v>14</v>
      </c>
      <c r="L3076" s="124">
        <v>45752</v>
      </c>
    </row>
    <row r="3077" spans="1:12" x14ac:dyDescent="0.25">
      <c r="A3077">
        <v>3076</v>
      </c>
      <c r="B3077" t="s">
        <v>10459</v>
      </c>
      <c r="C3077" s="14" t="s">
        <v>10386</v>
      </c>
      <c r="D3077" t="s">
        <v>10386</v>
      </c>
      <c r="E3077">
        <v>37</v>
      </c>
      <c r="F3077">
        <f>SUMIFS('DAILY RECORDS'!$E$2:$E$19978,'DAILY RECORDS'!$B$2:$B$19978,C3077,'DAILY RECORDS'!$G$2:$G$19978,"INWARD")</f>
        <v>0</v>
      </c>
      <c r="G3077">
        <f>SUMIFS('DAILY RECORDS'!$E$2:$E$19978,'DAILY RECORDS'!$B$2:$B$19978,C3077,'DAILY RECORDS'!$G$2:$G$19978,"OUTWARD")</f>
        <v>0</v>
      </c>
      <c r="H3077">
        <f t="shared" si="48"/>
        <v>37</v>
      </c>
      <c r="I3077" t="s">
        <v>14</v>
      </c>
      <c r="L3077" s="124">
        <v>45752</v>
      </c>
    </row>
    <row r="3078" spans="1:12" x14ac:dyDescent="0.25">
      <c r="A3078">
        <v>3077</v>
      </c>
      <c r="B3078" t="s">
        <v>10459</v>
      </c>
      <c r="C3078" s="14" t="s">
        <v>10387</v>
      </c>
      <c r="D3078" t="s">
        <v>10387</v>
      </c>
      <c r="E3078">
        <v>8</v>
      </c>
      <c r="F3078">
        <f>SUMIFS('DAILY RECORDS'!$E$2:$E$19978,'DAILY RECORDS'!$B$2:$B$19978,C3078,'DAILY RECORDS'!$G$2:$G$19978,"INWARD")</f>
        <v>0</v>
      </c>
      <c r="G3078">
        <f>SUMIFS('DAILY RECORDS'!$E$2:$E$19978,'DAILY RECORDS'!$B$2:$B$19978,C3078,'DAILY RECORDS'!$G$2:$G$19978,"OUTWARD")</f>
        <v>0</v>
      </c>
      <c r="H3078">
        <f t="shared" si="48"/>
        <v>8</v>
      </c>
      <c r="I3078" t="s">
        <v>14</v>
      </c>
      <c r="L3078" s="124">
        <v>45752</v>
      </c>
    </row>
    <row r="3079" spans="1:12" x14ac:dyDescent="0.25">
      <c r="A3079">
        <v>3078</v>
      </c>
      <c r="B3079" t="s">
        <v>10459</v>
      </c>
      <c r="C3079" s="14" t="s">
        <v>10388</v>
      </c>
      <c r="D3079" t="s">
        <v>10388</v>
      </c>
      <c r="E3079">
        <v>19</v>
      </c>
      <c r="F3079">
        <f>SUMIFS('DAILY RECORDS'!$E$2:$E$19978,'DAILY RECORDS'!$B$2:$B$19978,C3079,'DAILY RECORDS'!$G$2:$G$19978,"INWARD")</f>
        <v>0</v>
      </c>
      <c r="G3079">
        <f>SUMIFS('DAILY RECORDS'!$E$2:$E$19978,'DAILY RECORDS'!$B$2:$B$19978,C3079,'DAILY RECORDS'!$G$2:$G$19978,"OUTWARD")</f>
        <v>0</v>
      </c>
      <c r="H3079">
        <f t="shared" si="48"/>
        <v>19</v>
      </c>
      <c r="I3079" t="s">
        <v>14</v>
      </c>
      <c r="L3079" s="124">
        <v>45752</v>
      </c>
    </row>
    <row r="3080" spans="1:12" x14ac:dyDescent="0.25">
      <c r="A3080">
        <v>3079</v>
      </c>
      <c r="B3080" t="s">
        <v>10459</v>
      </c>
      <c r="C3080" s="14" t="s">
        <v>10389</v>
      </c>
      <c r="D3080" t="s">
        <v>10389</v>
      </c>
      <c r="E3080">
        <v>40</v>
      </c>
      <c r="F3080">
        <f>SUMIFS('DAILY RECORDS'!$E$2:$E$19978,'DAILY RECORDS'!$B$2:$B$19978,C3080,'DAILY RECORDS'!$G$2:$G$19978,"INWARD")</f>
        <v>0</v>
      </c>
      <c r="G3080">
        <f>SUMIFS('DAILY RECORDS'!$E$2:$E$19978,'DAILY RECORDS'!$B$2:$B$19978,C3080,'DAILY RECORDS'!$G$2:$G$19978,"OUTWARD")</f>
        <v>0</v>
      </c>
      <c r="H3080">
        <f t="shared" si="48"/>
        <v>40</v>
      </c>
      <c r="I3080" t="s">
        <v>14</v>
      </c>
      <c r="L3080" s="124">
        <v>45752</v>
      </c>
    </row>
    <row r="3081" spans="1:12" x14ac:dyDescent="0.25">
      <c r="A3081">
        <v>3080</v>
      </c>
      <c r="B3081" t="s">
        <v>10459</v>
      </c>
      <c r="C3081" s="14" t="s">
        <v>10390</v>
      </c>
      <c r="D3081" t="s">
        <v>10390</v>
      </c>
      <c r="E3081">
        <v>24</v>
      </c>
      <c r="F3081">
        <f>SUMIFS('DAILY RECORDS'!$E$2:$E$19978,'DAILY RECORDS'!$B$2:$B$19978,C3081,'DAILY RECORDS'!$G$2:$G$19978,"INWARD")</f>
        <v>0</v>
      </c>
      <c r="G3081">
        <f>SUMIFS('DAILY RECORDS'!$E$2:$E$19978,'DAILY RECORDS'!$B$2:$B$19978,C3081,'DAILY RECORDS'!$G$2:$G$19978,"OUTWARD")</f>
        <v>0</v>
      </c>
      <c r="H3081">
        <f t="shared" si="48"/>
        <v>24</v>
      </c>
      <c r="I3081" t="s">
        <v>14</v>
      </c>
      <c r="L3081" s="124">
        <v>45752</v>
      </c>
    </row>
    <row r="3082" spans="1:12" x14ac:dyDescent="0.25">
      <c r="A3082">
        <v>3081</v>
      </c>
      <c r="B3082" t="s">
        <v>10459</v>
      </c>
      <c r="C3082" s="14" t="s">
        <v>10391</v>
      </c>
      <c r="D3082" t="s">
        <v>10391</v>
      </c>
      <c r="E3082">
        <v>70</v>
      </c>
      <c r="F3082">
        <f>SUMIFS('DAILY RECORDS'!$E$2:$E$19978,'DAILY RECORDS'!$B$2:$B$19978,C3082,'DAILY RECORDS'!$G$2:$G$19978,"INWARD")</f>
        <v>0</v>
      </c>
      <c r="G3082">
        <f>SUMIFS('DAILY RECORDS'!$E$2:$E$19978,'DAILY RECORDS'!$B$2:$B$19978,C3082,'DAILY RECORDS'!$G$2:$G$19978,"OUTWARD")</f>
        <v>0</v>
      </c>
      <c r="H3082">
        <f t="shared" si="48"/>
        <v>70</v>
      </c>
      <c r="I3082" t="s">
        <v>14</v>
      </c>
      <c r="L3082" s="124">
        <v>45752</v>
      </c>
    </row>
    <row r="3083" spans="1:12" x14ac:dyDescent="0.25">
      <c r="A3083">
        <v>3082</v>
      </c>
      <c r="B3083" t="s">
        <v>10459</v>
      </c>
      <c r="C3083" s="14" t="s">
        <v>10392</v>
      </c>
      <c r="D3083" t="s">
        <v>10392</v>
      </c>
      <c r="E3083">
        <v>4580</v>
      </c>
      <c r="F3083">
        <f>SUMIFS('DAILY RECORDS'!$E$2:$E$19978,'DAILY RECORDS'!$B$2:$B$19978,C3083,'DAILY RECORDS'!$G$2:$G$19978,"INWARD")</f>
        <v>0</v>
      </c>
      <c r="G3083">
        <f>SUMIFS('DAILY RECORDS'!$E$2:$E$19978,'DAILY RECORDS'!$B$2:$B$19978,C3083,'DAILY RECORDS'!$G$2:$G$19978,"OUTWARD")</f>
        <v>0</v>
      </c>
      <c r="H3083">
        <f t="shared" si="48"/>
        <v>4580</v>
      </c>
      <c r="I3083" t="s">
        <v>14</v>
      </c>
      <c r="L3083" s="124">
        <v>45752</v>
      </c>
    </row>
    <row r="3084" spans="1:12" x14ac:dyDescent="0.25">
      <c r="A3084">
        <v>3083</v>
      </c>
      <c r="B3084" t="s">
        <v>10459</v>
      </c>
      <c r="C3084" s="14" t="s">
        <v>10393</v>
      </c>
      <c r="D3084" t="s">
        <v>10393</v>
      </c>
      <c r="E3084">
        <v>5</v>
      </c>
      <c r="F3084">
        <f>SUMIFS('DAILY RECORDS'!$E$2:$E$19978,'DAILY RECORDS'!$B$2:$B$19978,C3084,'DAILY RECORDS'!$G$2:$G$19978,"INWARD")</f>
        <v>0</v>
      </c>
      <c r="G3084">
        <f>SUMIFS('DAILY RECORDS'!$E$2:$E$19978,'DAILY RECORDS'!$B$2:$B$19978,C3084,'DAILY RECORDS'!$G$2:$G$19978,"OUTWARD")</f>
        <v>0</v>
      </c>
      <c r="H3084">
        <f t="shared" si="48"/>
        <v>5</v>
      </c>
      <c r="I3084" t="s">
        <v>14</v>
      </c>
      <c r="L3084" s="124">
        <v>45752</v>
      </c>
    </row>
    <row r="3085" spans="1:12" x14ac:dyDescent="0.25">
      <c r="A3085">
        <v>3084</v>
      </c>
      <c r="B3085" t="s">
        <v>10459</v>
      </c>
      <c r="C3085" s="14" t="s">
        <v>10394</v>
      </c>
      <c r="D3085" t="s">
        <v>10394</v>
      </c>
      <c r="E3085">
        <v>105</v>
      </c>
      <c r="F3085">
        <f>SUMIFS('DAILY RECORDS'!$E$2:$E$19978,'DAILY RECORDS'!$B$2:$B$19978,C3085,'DAILY RECORDS'!$G$2:$G$19978,"INWARD")</f>
        <v>0</v>
      </c>
      <c r="G3085">
        <f>SUMIFS('DAILY RECORDS'!$E$2:$E$19978,'DAILY RECORDS'!$B$2:$B$19978,C3085,'DAILY RECORDS'!$G$2:$G$19978,"OUTWARD")</f>
        <v>0</v>
      </c>
      <c r="H3085">
        <f t="shared" si="48"/>
        <v>105</v>
      </c>
      <c r="I3085" t="s">
        <v>14</v>
      </c>
      <c r="L3085" s="124">
        <v>45752</v>
      </c>
    </row>
    <row r="3086" spans="1:12" x14ac:dyDescent="0.25">
      <c r="A3086">
        <v>3085</v>
      </c>
      <c r="B3086" t="s">
        <v>10459</v>
      </c>
      <c r="C3086" s="14" t="s">
        <v>10395</v>
      </c>
      <c r="D3086" t="s">
        <v>10395</v>
      </c>
      <c r="E3086">
        <v>29</v>
      </c>
      <c r="F3086">
        <f>SUMIFS('DAILY RECORDS'!$E$2:$E$19978,'DAILY RECORDS'!$B$2:$B$19978,C3086,'DAILY RECORDS'!$G$2:$G$19978,"INWARD")</f>
        <v>0</v>
      </c>
      <c r="G3086">
        <f>SUMIFS('DAILY RECORDS'!$E$2:$E$19978,'DAILY RECORDS'!$B$2:$B$19978,C3086,'DAILY RECORDS'!$G$2:$G$19978,"OUTWARD")</f>
        <v>0</v>
      </c>
      <c r="H3086">
        <f t="shared" si="48"/>
        <v>29</v>
      </c>
      <c r="I3086" t="s">
        <v>14</v>
      </c>
      <c r="L3086" s="124">
        <v>45752</v>
      </c>
    </row>
    <row r="3087" spans="1:12" x14ac:dyDescent="0.25">
      <c r="A3087">
        <v>3086</v>
      </c>
      <c r="B3087" t="s">
        <v>10459</v>
      </c>
      <c r="C3087" s="14" t="s">
        <v>10396</v>
      </c>
      <c r="D3087" t="s">
        <v>10396</v>
      </c>
      <c r="E3087">
        <v>11</v>
      </c>
      <c r="F3087">
        <f>SUMIFS('DAILY RECORDS'!$E$2:$E$19978,'DAILY RECORDS'!$B$2:$B$19978,C3087,'DAILY RECORDS'!$G$2:$G$19978,"INWARD")</f>
        <v>0</v>
      </c>
      <c r="G3087">
        <f>SUMIFS('DAILY RECORDS'!$E$2:$E$19978,'DAILY RECORDS'!$B$2:$B$19978,C3087,'DAILY RECORDS'!$G$2:$G$19978,"OUTWARD")</f>
        <v>0</v>
      </c>
      <c r="H3087">
        <f t="shared" si="48"/>
        <v>11</v>
      </c>
      <c r="I3087" t="s">
        <v>14</v>
      </c>
      <c r="L3087" s="124">
        <v>45752</v>
      </c>
    </row>
    <row r="3088" spans="1:12" x14ac:dyDescent="0.25">
      <c r="A3088">
        <v>3087</v>
      </c>
      <c r="B3088" t="s">
        <v>10459</v>
      </c>
      <c r="C3088" s="14" t="s">
        <v>10397</v>
      </c>
      <c r="D3088" t="s">
        <v>10397</v>
      </c>
      <c r="E3088">
        <v>2</v>
      </c>
      <c r="F3088">
        <f>SUMIFS('DAILY RECORDS'!$E$2:$E$19978,'DAILY RECORDS'!$B$2:$B$19978,C3088,'DAILY RECORDS'!$G$2:$G$19978,"INWARD")</f>
        <v>0</v>
      </c>
      <c r="G3088">
        <f>SUMIFS('DAILY RECORDS'!$E$2:$E$19978,'DAILY RECORDS'!$B$2:$B$19978,C3088,'DAILY RECORDS'!$G$2:$G$19978,"OUTWARD")</f>
        <v>0</v>
      </c>
      <c r="H3088">
        <f t="shared" si="48"/>
        <v>2</v>
      </c>
      <c r="I3088" t="s">
        <v>10458</v>
      </c>
      <c r="L3088" s="124">
        <v>45752</v>
      </c>
    </row>
    <row r="3089" spans="1:12" x14ac:dyDescent="0.25">
      <c r="A3089">
        <v>3088</v>
      </c>
      <c r="B3089" t="s">
        <v>10459</v>
      </c>
      <c r="C3089" s="14" t="s">
        <v>10398</v>
      </c>
      <c r="D3089" t="s">
        <v>10398</v>
      </c>
      <c r="E3089">
        <v>5</v>
      </c>
      <c r="F3089">
        <f>SUMIFS('DAILY RECORDS'!$E$2:$E$19978,'DAILY RECORDS'!$B$2:$B$19978,C3089,'DAILY RECORDS'!$G$2:$G$19978,"INWARD")</f>
        <v>0</v>
      </c>
      <c r="G3089">
        <f>SUMIFS('DAILY RECORDS'!$E$2:$E$19978,'DAILY RECORDS'!$B$2:$B$19978,C3089,'DAILY RECORDS'!$G$2:$G$19978,"OUTWARD")</f>
        <v>4</v>
      </c>
      <c r="H3089">
        <f t="shared" si="48"/>
        <v>1</v>
      </c>
      <c r="I3089" t="s">
        <v>14</v>
      </c>
      <c r="L3089" s="124">
        <v>45752</v>
      </c>
    </row>
    <row r="3090" spans="1:12" x14ac:dyDescent="0.25">
      <c r="A3090">
        <v>3089</v>
      </c>
      <c r="B3090" t="s">
        <v>10459</v>
      </c>
      <c r="C3090" s="14" t="s">
        <v>10399</v>
      </c>
      <c r="D3090" t="s">
        <v>10399</v>
      </c>
      <c r="E3090">
        <v>3</v>
      </c>
      <c r="F3090">
        <f>SUMIFS('DAILY RECORDS'!$E$2:$E$19978,'DAILY RECORDS'!$B$2:$B$19978,C3090,'DAILY RECORDS'!$G$2:$G$19978,"INWARD")</f>
        <v>0</v>
      </c>
      <c r="G3090">
        <f>SUMIFS('DAILY RECORDS'!$E$2:$E$19978,'DAILY RECORDS'!$B$2:$B$19978,C3090,'DAILY RECORDS'!$G$2:$G$19978,"OUTWARD")</f>
        <v>0</v>
      </c>
      <c r="H3090">
        <f t="shared" si="48"/>
        <v>3</v>
      </c>
      <c r="I3090" t="s">
        <v>14</v>
      </c>
      <c r="L3090" s="124">
        <v>45752</v>
      </c>
    </row>
    <row r="3091" spans="1:12" x14ac:dyDescent="0.25">
      <c r="A3091">
        <v>3090</v>
      </c>
      <c r="B3091" t="s">
        <v>10459</v>
      </c>
      <c r="C3091" s="14" t="s">
        <v>10400</v>
      </c>
      <c r="D3091" t="s">
        <v>10400</v>
      </c>
      <c r="E3091">
        <v>10</v>
      </c>
      <c r="F3091">
        <f>SUMIFS('DAILY RECORDS'!$E$2:$E$19978,'DAILY RECORDS'!$B$2:$B$19978,C3091,'DAILY RECORDS'!$G$2:$G$19978,"INWARD")</f>
        <v>0</v>
      </c>
      <c r="G3091">
        <f>SUMIFS('DAILY RECORDS'!$E$2:$E$19978,'DAILY RECORDS'!$B$2:$B$19978,C3091,'DAILY RECORDS'!$G$2:$G$19978,"OUTWARD")</f>
        <v>0</v>
      </c>
      <c r="H3091">
        <f t="shared" si="48"/>
        <v>10</v>
      </c>
      <c r="I3091" t="s">
        <v>14</v>
      </c>
      <c r="L3091" s="124">
        <v>45752</v>
      </c>
    </row>
    <row r="3092" spans="1:12" x14ac:dyDescent="0.25">
      <c r="A3092">
        <v>3091</v>
      </c>
      <c r="B3092" t="s">
        <v>10459</v>
      </c>
      <c r="C3092" s="14" t="s">
        <v>10401</v>
      </c>
      <c r="D3092" t="s">
        <v>10401</v>
      </c>
      <c r="E3092">
        <v>2</v>
      </c>
      <c r="F3092">
        <f>SUMIFS('DAILY RECORDS'!$E$2:$E$19978,'DAILY RECORDS'!$B$2:$B$19978,C3092,'DAILY RECORDS'!$G$2:$G$19978,"INWARD")</f>
        <v>0</v>
      </c>
      <c r="G3092">
        <f>SUMIFS('DAILY RECORDS'!$E$2:$E$19978,'DAILY RECORDS'!$B$2:$B$19978,C3092,'DAILY RECORDS'!$G$2:$G$19978,"OUTWARD")</f>
        <v>0</v>
      </c>
      <c r="H3092">
        <f t="shared" si="48"/>
        <v>2</v>
      </c>
      <c r="I3092" t="s">
        <v>14</v>
      </c>
      <c r="L3092" s="124">
        <v>45752</v>
      </c>
    </row>
    <row r="3093" spans="1:12" x14ac:dyDescent="0.25">
      <c r="A3093">
        <v>3092</v>
      </c>
      <c r="B3093" t="s">
        <v>10459</v>
      </c>
      <c r="C3093" s="14" t="s">
        <v>10402</v>
      </c>
      <c r="D3093" t="s">
        <v>10402</v>
      </c>
      <c r="E3093">
        <v>25</v>
      </c>
      <c r="F3093">
        <f>SUMIFS('DAILY RECORDS'!$E$2:$E$19978,'DAILY RECORDS'!$B$2:$B$19978,C3093,'DAILY RECORDS'!$G$2:$G$19978,"INWARD")</f>
        <v>0</v>
      </c>
      <c r="G3093">
        <f>SUMIFS('DAILY RECORDS'!$E$2:$E$19978,'DAILY RECORDS'!$B$2:$B$19978,C3093,'DAILY RECORDS'!$G$2:$G$19978,"OUTWARD")</f>
        <v>0</v>
      </c>
      <c r="H3093">
        <f t="shared" si="48"/>
        <v>25</v>
      </c>
      <c r="I3093" t="s">
        <v>14</v>
      </c>
      <c r="L3093" s="124">
        <v>45752</v>
      </c>
    </row>
    <row r="3094" spans="1:12" x14ac:dyDescent="0.25">
      <c r="A3094">
        <v>3093</v>
      </c>
      <c r="B3094" t="s">
        <v>10459</v>
      </c>
      <c r="C3094" s="14" t="s">
        <v>10403</v>
      </c>
      <c r="D3094" t="s">
        <v>10403</v>
      </c>
      <c r="E3094">
        <v>31</v>
      </c>
      <c r="F3094">
        <f>SUMIFS('DAILY RECORDS'!$E$2:$E$19978,'DAILY RECORDS'!$B$2:$B$19978,C3094,'DAILY RECORDS'!$G$2:$G$19978,"INWARD")</f>
        <v>0</v>
      </c>
      <c r="G3094">
        <f>SUMIFS('DAILY RECORDS'!$E$2:$E$19978,'DAILY RECORDS'!$B$2:$B$19978,C3094,'DAILY RECORDS'!$G$2:$G$19978,"OUTWARD")</f>
        <v>0</v>
      </c>
      <c r="H3094">
        <f t="shared" si="48"/>
        <v>31</v>
      </c>
      <c r="I3094" t="s">
        <v>14</v>
      </c>
      <c r="L3094" s="124">
        <v>45752</v>
      </c>
    </row>
    <row r="3095" spans="1:12" x14ac:dyDescent="0.25">
      <c r="A3095">
        <v>3094</v>
      </c>
      <c r="B3095" t="s">
        <v>10459</v>
      </c>
      <c r="C3095" s="14" t="s">
        <v>10404</v>
      </c>
      <c r="D3095" t="s">
        <v>10404</v>
      </c>
      <c r="E3095">
        <v>17</v>
      </c>
      <c r="F3095">
        <f>SUMIFS('DAILY RECORDS'!$E$2:$E$19978,'DAILY RECORDS'!$B$2:$B$19978,C3095,'DAILY RECORDS'!$G$2:$G$19978,"INWARD")</f>
        <v>0</v>
      </c>
      <c r="G3095">
        <f>SUMIFS('DAILY RECORDS'!$E$2:$E$19978,'DAILY RECORDS'!$B$2:$B$19978,C3095,'DAILY RECORDS'!$G$2:$G$19978,"OUTWARD")</f>
        <v>0</v>
      </c>
      <c r="H3095">
        <f t="shared" si="48"/>
        <v>17</v>
      </c>
      <c r="I3095" t="s">
        <v>14</v>
      </c>
      <c r="L3095" s="124">
        <v>45752</v>
      </c>
    </row>
    <row r="3096" spans="1:12" x14ac:dyDescent="0.25">
      <c r="A3096">
        <v>3095</v>
      </c>
      <c r="B3096" t="s">
        <v>10459</v>
      </c>
      <c r="C3096" s="14" t="s">
        <v>10405</v>
      </c>
      <c r="D3096" t="s">
        <v>10405</v>
      </c>
      <c r="E3096">
        <v>52</v>
      </c>
      <c r="F3096">
        <f>SUMIFS('DAILY RECORDS'!$E$2:$E$19978,'DAILY RECORDS'!$B$2:$B$19978,C3096,'DAILY RECORDS'!$G$2:$G$19978,"INWARD")</f>
        <v>0</v>
      </c>
      <c r="G3096">
        <f>SUMIFS('DAILY RECORDS'!$E$2:$E$19978,'DAILY RECORDS'!$B$2:$B$19978,C3096,'DAILY RECORDS'!$G$2:$G$19978,"OUTWARD")</f>
        <v>0</v>
      </c>
      <c r="H3096">
        <f t="shared" si="48"/>
        <v>52</v>
      </c>
      <c r="I3096" t="s">
        <v>14</v>
      </c>
      <c r="L3096" s="124">
        <v>45752</v>
      </c>
    </row>
    <row r="3097" spans="1:12" x14ac:dyDescent="0.25">
      <c r="A3097">
        <v>3096</v>
      </c>
      <c r="B3097" t="s">
        <v>10459</v>
      </c>
      <c r="C3097" s="14" t="s">
        <v>10406</v>
      </c>
      <c r="D3097" t="s">
        <v>10406</v>
      </c>
      <c r="E3097">
        <v>67</v>
      </c>
      <c r="F3097">
        <f>SUMIFS('DAILY RECORDS'!$E$2:$E$19978,'DAILY RECORDS'!$B$2:$B$19978,C3097,'DAILY RECORDS'!$G$2:$G$19978,"INWARD")</f>
        <v>0</v>
      </c>
      <c r="G3097">
        <f>SUMIFS('DAILY RECORDS'!$E$2:$E$19978,'DAILY RECORDS'!$B$2:$B$19978,C3097,'DAILY RECORDS'!$G$2:$G$19978,"OUTWARD")</f>
        <v>0</v>
      </c>
      <c r="H3097">
        <f t="shared" si="48"/>
        <v>67</v>
      </c>
      <c r="I3097" t="s">
        <v>14</v>
      </c>
      <c r="L3097" s="124">
        <v>45752</v>
      </c>
    </row>
    <row r="3098" spans="1:12" x14ac:dyDescent="0.25">
      <c r="A3098">
        <v>3097</v>
      </c>
      <c r="B3098" t="s">
        <v>10459</v>
      </c>
      <c r="C3098" s="14" t="s">
        <v>10407</v>
      </c>
      <c r="D3098" t="s">
        <v>10407</v>
      </c>
      <c r="E3098">
        <v>12</v>
      </c>
      <c r="F3098">
        <f>SUMIFS('DAILY RECORDS'!$E$2:$E$19978,'DAILY RECORDS'!$B$2:$B$19978,C3098,'DAILY RECORDS'!$G$2:$G$19978,"INWARD")</f>
        <v>0</v>
      </c>
      <c r="G3098">
        <f>SUMIFS('DAILY RECORDS'!$E$2:$E$19978,'DAILY RECORDS'!$B$2:$B$19978,C3098,'DAILY RECORDS'!$G$2:$G$19978,"OUTWARD")</f>
        <v>0</v>
      </c>
      <c r="H3098">
        <f t="shared" si="48"/>
        <v>12</v>
      </c>
      <c r="I3098" t="s">
        <v>14</v>
      </c>
      <c r="L3098" s="124">
        <v>45752</v>
      </c>
    </row>
    <row r="3099" spans="1:12" x14ac:dyDescent="0.25">
      <c r="A3099">
        <v>3098</v>
      </c>
      <c r="B3099" t="s">
        <v>10459</v>
      </c>
      <c r="C3099" s="14" t="s">
        <v>10408</v>
      </c>
      <c r="D3099" t="s">
        <v>10408</v>
      </c>
      <c r="E3099">
        <v>3</v>
      </c>
      <c r="F3099">
        <f>SUMIFS('DAILY RECORDS'!$E$2:$E$19978,'DAILY RECORDS'!$B$2:$B$19978,C3099,'DAILY RECORDS'!$G$2:$G$19978,"INWARD")</f>
        <v>0</v>
      </c>
      <c r="G3099">
        <f>SUMIFS('DAILY RECORDS'!$E$2:$E$19978,'DAILY RECORDS'!$B$2:$B$19978,C3099,'DAILY RECORDS'!$G$2:$G$19978,"OUTWARD")</f>
        <v>0</v>
      </c>
      <c r="H3099">
        <f t="shared" si="48"/>
        <v>3</v>
      </c>
      <c r="I3099" t="s">
        <v>14</v>
      </c>
      <c r="L3099" s="124">
        <v>45752</v>
      </c>
    </row>
    <row r="3100" spans="1:12" x14ac:dyDescent="0.25">
      <c r="A3100">
        <v>3099</v>
      </c>
      <c r="B3100" t="s">
        <v>10459</v>
      </c>
      <c r="C3100" s="14" t="s">
        <v>10409</v>
      </c>
      <c r="D3100" t="s">
        <v>10409</v>
      </c>
      <c r="E3100">
        <v>69</v>
      </c>
      <c r="F3100">
        <f>SUMIFS('DAILY RECORDS'!$E$2:$E$19978,'DAILY RECORDS'!$B$2:$B$19978,C3100,'DAILY RECORDS'!$G$2:$G$19978,"INWARD")</f>
        <v>0</v>
      </c>
      <c r="G3100">
        <f>SUMIFS('DAILY RECORDS'!$E$2:$E$19978,'DAILY RECORDS'!$B$2:$B$19978,C3100,'DAILY RECORDS'!$G$2:$G$19978,"OUTWARD")</f>
        <v>0</v>
      </c>
      <c r="H3100">
        <f t="shared" si="48"/>
        <v>69</v>
      </c>
      <c r="I3100" t="s">
        <v>14</v>
      </c>
      <c r="L3100" s="124">
        <v>45752</v>
      </c>
    </row>
    <row r="3101" spans="1:12" x14ac:dyDescent="0.25">
      <c r="A3101">
        <v>3100</v>
      </c>
      <c r="B3101" t="s">
        <v>10459</v>
      </c>
      <c r="C3101" s="14" t="s">
        <v>10410</v>
      </c>
      <c r="D3101" t="s">
        <v>10410</v>
      </c>
      <c r="E3101">
        <v>108</v>
      </c>
      <c r="F3101">
        <f>SUMIFS('DAILY RECORDS'!$E$2:$E$19978,'DAILY RECORDS'!$B$2:$B$19978,C3101,'DAILY RECORDS'!$G$2:$G$19978,"INWARD")</f>
        <v>0</v>
      </c>
      <c r="G3101">
        <f>SUMIFS('DAILY RECORDS'!$E$2:$E$19978,'DAILY RECORDS'!$B$2:$B$19978,C3101,'DAILY RECORDS'!$G$2:$G$19978,"OUTWARD")</f>
        <v>0</v>
      </c>
      <c r="H3101">
        <f t="shared" si="48"/>
        <v>108</v>
      </c>
      <c r="I3101" t="s">
        <v>14</v>
      </c>
      <c r="L3101" s="124">
        <v>45752</v>
      </c>
    </row>
    <row r="3102" spans="1:12" x14ac:dyDescent="0.25">
      <c r="A3102">
        <v>3101</v>
      </c>
      <c r="B3102" t="s">
        <v>10459</v>
      </c>
      <c r="C3102" s="14" t="s">
        <v>10411</v>
      </c>
      <c r="D3102" t="s">
        <v>10411</v>
      </c>
      <c r="E3102">
        <v>400</v>
      </c>
      <c r="F3102">
        <f>SUMIFS('DAILY RECORDS'!$E$2:$E$19978,'DAILY RECORDS'!$B$2:$B$19978,C3102,'DAILY RECORDS'!$G$2:$G$19978,"INWARD")</f>
        <v>0</v>
      </c>
      <c r="G3102">
        <f>SUMIFS('DAILY RECORDS'!$E$2:$E$19978,'DAILY RECORDS'!$B$2:$B$19978,C3102,'DAILY RECORDS'!$G$2:$G$19978,"OUTWARD")</f>
        <v>0</v>
      </c>
      <c r="H3102">
        <f t="shared" si="48"/>
        <v>400</v>
      </c>
      <c r="I3102" t="s">
        <v>14</v>
      </c>
      <c r="L3102" s="124">
        <v>45752</v>
      </c>
    </row>
    <row r="3103" spans="1:12" x14ac:dyDescent="0.25">
      <c r="A3103">
        <v>3102</v>
      </c>
      <c r="B3103" t="s">
        <v>10459</v>
      </c>
      <c r="C3103" s="14" t="s">
        <v>10412</v>
      </c>
      <c r="D3103" t="s">
        <v>10412</v>
      </c>
      <c r="E3103">
        <v>420</v>
      </c>
      <c r="F3103">
        <f>SUMIFS('DAILY RECORDS'!$E$2:$E$19978,'DAILY RECORDS'!$B$2:$B$19978,C3103,'DAILY RECORDS'!$G$2:$G$19978,"INWARD")</f>
        <v>0</v>
      </c>
      <c r="G3103">
        <f>SUMIFS('DAILY RECORDS'!$E$2:$E$19978,'DAILY RECORDS'!$B$2:$B$19978,C3103,'DAILY RECORDS'!$G$2:$G$19978,"OUTWARD")</f>
        <v>0</v>
      </c>
      <c r="H3103">
        <f t="shared" si="48"/>
        <v>420</v>
      </c>
      <c r="I3103" t="s">
        <v>14</v>
      </c>
      <c r="L3103" s="124">
        <v>45752</v>
      </c>
    </row>
    <row r="3104" spans="1:12" x14ac:dyDescent="0.25">
      <c r="A3104">
        <v>3103</v>
      </c>
      <c r="B3104" t="s">
        <v>10459</v>
      </c>
      <c r="C3104" s="14" t="s">
        <v>10413</v>
      </c>
      <c r="D3104" t="s">
        <v>10413</v>
      </c>
      <c r="E3104">
        <v>132</v>
      </c>
      <c r="F3104">
        <f>SUMIFS('DAILY RECORDS'!$E$2:$E$19978,'DAILY RECORDS'!$B$2:$B$19978,C3104,'DAILY RECORDS'!$G$2:$G$19978,"INWARD")</f>
        <v>0</v>
      </c>
      <c r="G3104">
        <f>SUMIFS('DAILY RECORDS'!$E$2:$E$19978,'DAILY RECORDS'!$B$2:$B$19978,C3104,'DAILY RECORDS'!$G$2:$G$19978,"OUTWARD")</f>
        <v>0</v>
      </c>
      <c r="H3104">
        <f t="shared" si="48"/>
        <v>132</v>
      </c>
      <c r="I3104" t="s">
        <v>14</v>
      </c>
      <c r="L3104" s="124">
        <v>45752</v>
      </c>
    </row>
    <row r="3105" spans="1:12" x14ac:dyDescent="0.25">
      <c r="A3105">
        <v>3104</v>
      </c>
      <c r="B3105" t="s">
        <v>10459</v>
      </c>
      <c r="C3105" s="14" t="s">
        <v>10414</v>
      </c>
      <c r="D3105" t="s">
        <v>10414</v>
      </c>
      <c r="E3105">
        <v>12</v>
      </c>
      <c r="F3105">
        <f>SUMIFS('DAILY RECORDS'!$E$2:$E$19978,'DAILY RECORDS'!$B$2:$B$19978,C3105,'DAILY RECORDS'!$G$2:$G$19978,"INWARD")</f>
        <v>0</v>
      </c>
      <c r="G3105">
        <f>SUMIFS('DAILY RECORDS'!$E$2:$E$19978,'DAILY RECORDS'!$B$2:$B$19978,C3105,'DAILY RECORDS'!$G$2:$G$19978,"OUTWARD")</f>
        <v>0</v>
      </c>
      <c r="H3105">
        <f t="shared" si="48"/>
        <v>12</v>
      </c>
      <c r="I3105" t="s">
        <v>14</v>
      </c>
      <c r="L3105" s="124">
        <v>45752</v>
      </c>
    </row>
    <row r="3106" spans="1:12" x14ac:dyDescent="0.25">
      <c r="A3106">
        <v>3105</v>
      </c>
      <c r="B3106" t="s">
        <v>10459</v>
      </c>
      <c r="C3106" s="14" t="s">
        <v>10415</v>
      </c>
      <c r="D3106" t="s">
        <v>10415</v>
      </c>
      <c r="E3106">
        <v>34</v>
      </c>
      <c r="F3106">
        <f>SUMIFS('DAILY RECORDS'!$E$2:$E$19978,'DAILY RECORDS'!$B$2:$B$19978,C3106,'DAILY RECORDS'!$G$2:$G$19978,"INWARD")</f>
        <v>0</v>
      </c>
      <c r="G3106">
        <f>SUMIFS('DAILY RECORDS'!$E$2:$E$19978,'DAILY RECORDS'!$B$2:$B$19978,C3106,'DAILY RECORDS'!$G$2:$G$19978,"OUTWARD")</f>
        <v>0</v>
      </c>
      <c r="H3106">
        <f t="shared" si="48"/>
        <v>34</v>
      </c>
      <c r="I3106" t="s">
        <v>14</v>
      </c>
      <c r="L3106" s="124">
        <v>45752</v>
      </c>
    </row>
    <row r="3107" spans="1:12" x14ac:dyDescent="0.25">
      <c r="A3107">
        <v>3106</v>
      </c>
      <c r="B3107" t="s">
        <v>10459</v>
      </c>
      <c r="C3107" s="14" t="s">
        <v>10416</v>
      </c>
      <c r="D3107" t="s">
        <v>10416</v>
      </c>
      <c r="E3107">
        <v>4</v>
      </c>
      <c r="F3107">
        <f>SUMIFS('DAILY RECORDS'!$E$2:$E$19978,'DAILY RECORDS'!$B$2:$B$19978,C3107,'DAILY RECORDS'!$G$2:$G$19978,"INWARD")</f>
        <v>0</v>
      </c>
      <c r="G3107">
        <f>SUMIFS('DAILY RECORDS'!$E$2:$E$19978,'DAILY RECORDS'!$B$2:$B$19978,C3107,'DAILY RECORDS'!$G$2:$G$19978,"OUTWARD")</f>
        <v>0</v>
      </c>
      <c r="H3107">
        <f t="shared" si="48"/>
        <v>4</v>
      </c>
      <c r="I3107" t="s">
        <v>14</v>
      </c>
      <c r="L3107" s="124">
        <v>45752</v>
      </c>
    </row>
    <row r="3108" spans="1:12" x14ac:dyDescent="0.25">
      <c r="A3108">
        <v>3107</v>
      </c>
      <c r="B3108" t="s">
        <v>10459</v>
      </c>
      <c r="C3108" s="14" t="s">
        <v>10417</v>
      </c>
      <c r="D3108" t="s">
        <v>10417</v>
      </c>
      <c r="E3108">
        <v>4</v>
      </c>
      <c r="F3108">
        <f>SUMIFS('DAILY RECORDS'!$E$2:$E$19978,'DAILY RECORDS'!$B$2:$B$19978,C3108,'DAILY RECORDS'!$G$2:$G$19978,"INWARD")</f>
        <v>0</v>
      </c>
      <c r="G3108">
        <f>SUMIFS('DAILY RECORDS'!$E$2:$E$19978,'DAILY RECORDS'!$B$2:$B$19978,C3108,'DAILY RECORDS'!$G$2:$G$19978,"OUTWARD")</f>
        <v>0</v>
      </c>
      <c r="H3108">
        <f t="shared" si="48"/>
        <v>4</v>
      </c>
      <c r="I3108" t="s">
        <v>14</v>
      </c>
      <c r="L3108" s="124">
        <v>45752</v>
      </c>
    </row>
    <row r="3109" spans="1:12" x14ac:dyDescent="0.25">
      <c r="A3109">
        <v>3108</v>
      </c>
      <c r="B3109" t="s">
        <v>10459</v>
      </c>
      <c r="C3109" s="14" t="s">
        <v>10418</v>
      </c>
      <c r="D3109" t="s">
        <v>10418</v>
      </c>
      <c r="E3109">
        <v>12</v>
      </c>
      <c r="F3109">
        <f>SUMIFS('DAILY RECORDS'!$E$2:$E$19978,'DAILY RECORDS'!$B$2:$B$19978,C3109,'DAILY RECORDS'!$G$2:$G$19978,"INWARD")</f>
        <v>0</v>
      </c>
      <c r="G3109">
        <f>SUMIFS('DAILY RECORDS'!$E$2:$E$19978,'DAILY RECORDS'!$B$2:$B$19978,C3109,'DAILY RECORDS'!$G$2:$G$19978,"OUTWARD")</f>
        <v>0</v>
      </c>
      <c r="H3109">
        <f t="shared" si="48"/>
        <v>12</v>
      </c>
      <c r="I3109" t="s">
        <v>14</v>
      </c>
      <c r="L3109" s="124">
        <v>45752</v>
      </c>
    </row>
    <row r="3110" spans="1:12" x14ac:dyDescent="0.25">
      <c r="A3110">
        <v>3109</v>
      </c>
      <c r="B3110" t="s">
        <v>10459</v>
      </c>
      <c r="C3110" s="14" t="s">
        <v>10419</v>
      </c>
      <c r="D3110" t="s">
        <v>10419</v>
      </c>
      <c r="E3110">
        <v>9</v>
      </c>
      <c r="F3110">
        <f>SUMIFS('DAILY RECORDS'!$E$2:$E$19978,'DAILY RECORDS'!$B$2:$B$19978,C3110,'DAILY RECORDS'!$G$2:$G$19978,"INWARD")</f>
        <v>0</v>
      </c>
      <c r="G3110">
        <f>SUMIFS('DAILY RECORDS'!$E$2:$E$19978,'DAILY RECORDS'!$B$2:$B$19978,C3110,'DAILY RECORDS'!$G$2:$G$19978,"OUTWARD")</f>
        <v>0</v>
      </c>
      <c r="H3110">
        <f t="shared" si="48"/>
        <v>9</v>
      </c>
      <c r="I3110" t="s">
        <v>14</v>
      </c>
      <c r="L3110" s="124">
        <v>45752</v>
      </c>
    </row>
    <row r="3111" spans="1:12" x14ac:dyDescent="0.25">
      <c r="A3111">
        <v>3110</v>
      </c>
      <c r="B3111" t="s">
        <v>10459</v>
      </c>
      <c r="C3111" s="14" t="s">
        <v>10420</v>
      </c>
      <c r="D3111" t="s">
        <v>10420</v>
      </c>
      <c r="E3111">
        <v>9</v>
      </c>
      <c r="F3111">
        <f>SUMIFS('DAILY RECORDS'!$E$2:$E$19978,'DAILY RECORDS'!$B$2:$B$19978,C3111,'DAILY RECORDS'!$G$2:$G$19978,"INWARD")</f>
        <v>0</v>
      </c>
      <c r="G3111">
        <f>SUMIFS('DAILY RECORDS'!$E$2:$E$19978,'DAILY RECORDS'!$B$2:$B$19978,C3111,'DAILY RECORDS'!$G$2:$G$19978,"OUTWARD")</f>
        <v>0</v>
      </c>
      <c r="H3111">
        <f t="shared" si="48"/>
        <v>9</v>
      </c>
      <c r="I3111" t="s">
        <v>14</v>
      </c>
      <c r="L3111" s="124">
        <v>45752</v>
      </c>
    </row>
    <row r="3112" spans="1:12" x14ac:dyDescent="0.25">
      <c r="A3112">
        <v>3111</v>
      </c>
      <c r="B3112" t="s">
        <v>10459</v>
      </c>
      <c r="C3112" s="14" t="s">
        <v>10421</v>
      </c>
      <c r="D3112" t="s">
        <v>10421</v>
      </c>
      <c r="E3112">
        <v>6</v>
      </c>
      <c r="F3112">
        <f>SUMIFS('DAILY RECORDS'!$E$2:$E$19978,'DAILY RECORDS'!$B$2:$B$19978,C3112,'DAILY RECORDS'!$G$2:$G$19978,"INWARD")</f>
        <v>0</v>
      </c>
      <c r="G3112">
        <f>SUMIFS('DAILY RECORDS'!$E$2:$E$19978,'DAILY RECORDS'!$B$2:$B$19978,C3112,'DAILY RECORDS'!$G$2:$G$19978,"OUTWARD")</f>
        <v>0</v>
      </c>
      <c r="H3112">
        <f t="shared" si="48"/>
        <v>6</v>
      </c>
      <c r="I3112" t="s">
        <v>14</v>
      </c>
      <c r="L3112" s="124">
        <v>45752</v>
      </c>
    </row>
    <row r="3113" spans="1:12" x14ac:dyDescent="0.25">
      <c r="A3113">
        <v>3112</v>
      </c>
      <c r="B3113" t="s">
        <v>10459</v>
      </c>
      <c r="C3113" s="14" t="s">
        <v>10422</v>
      </c>
      <c r="D3113" t="s">
        <v>10422</v>
      </c>
      <c r="E3113">
        <v>12</v>
      </c>
      <c r="F3113">
        <f>SUMIFS('DAILY RECORDS'!$E$2:$E$19978,'DAILY RECORDS'!$B$2:$B$19978,C3113,'DAILY RECORDS'!$G$2:$G$19978,"INWARD")</f>
        <v>0</v>
      </c>
      <c r="G3113">
        <f>SUMIFS('DAILY RECORDS'!$E$2:$E$19978,'DAILY RECORDS'!$B$2:$B$19978,C3113,'DAILY RECORDS'!$G$2:$G$19978,"OUTWARD")</f>
        <v>0</v>
      </c>
      <c r="H3113">
        <f t="shared" si="48"/>
        <v>12</v>
      </c>
      <c r="I3113" t="s">
        <v>14</v>
      </c>
      <c r="L3113" s="124">
        <v>45752</v>
      </c>
    </row>
    <row r="3114" spans="1:12" x14ac:dyDescent="0.25">
      <c r="A3114">
        <v>3113</v>
      </c>
      <c r="B3114" t="s">
        <v>10459</v>
      </c>
      <c r="C3114" s="14" t="s">
        <v>10423</v>
      </c>
      <c r="D3114" t="s">
        <v>10423</v>
      </c>
      <c r="E3114">
        <v>12</v>
      </c>
      <c r="F3114">
        <f>SUMIFS('DAILY RECORDS'!$E$2:$E$19978,'DAILY RECORDS'!$B$2:$B$19978,C3114,'DAILY RECORDS'!$G$2:$G$19978,"INWARD")</f>
        <v>0</v>
      </c>
      <c r="G3114">
        <f>SUMIFS('DAILY RECORDS'!$E$2:$E$19978,'DAILY RECORDS'!$B$2:$B$19978,C3114,'DAILY RECORDS'!$G$2:$G$19978,"OUTWARD")</f>
        <v>0</v>
      </c>
      <c r="H3114">
        <f t="shared" si="48"/>
        <v>12</v>
      </c>
      <c r="I3114" t="s">
        <v>14</v>
      </c>
      <c r="L3114" s="124">
        <v>45752</v>
      </c>
    </row>
    <row r="3115" spans="1:12" x14ac:dyDescent="0.25">
      <c r="A3115">
        <v>3114</v>
      </c>
      <c r="B3115" t="s">
        <v>10459</v>
      </c>
      <c r="C3115" s="14" t="s">
        <v>10424</v>
      </c>
      <c r="D3115" t="s">
        <v>10424</v>
      </c>
      <c r="E3115">
        <v>7</v>
      </c>
      <c r="F3115">
        <f>SUMIFS('DAILY RECORDS'!$E$2:$E$19978,'DAILY RECORDS'!$B$2:$B$19978,C3115,'DAILY RECORDS'!$G$2:$G$19978,"INWARD")</f>
        <v>0</v>
      </c>
      <c r="G3115">
        <f>SUMIFS('DAILY RECORDS'!$E$2:$E$19978,'DAILY RECORDS'!$B$2:$B$19978,C3115,'DAILY RECORDS'!$G$2:$G$19978,"OUTWARD")</f>
        <v>0</v>
      </c>
      <c r="H3115">
        <f t="shared" si="48"/>
        <v>7</v>
      </c>
      <c r="I3115" t="s">
        <v>14</v>
      </c>
      <c r="L3115" s="124">
        <v>45752</v>
      </c>
    </row>
    <row r="3116" spans="1:12" x14ac:dyDescent="0.25">
      <c r="A3116">
        <v>3115</v>
      </c>
      <c r="B3116" t="s">
        <v>10459</v>
      </c>
      <c r="C3116" s="14" t="s">
        <v>10425</v>
      </c>
      <c r="D3116" t="s">
        <v>10425</v>
      </c>
      <c r="E3116">
        <v>12</v>
      </c>
      <c r="F3116">
        <f>SUMIFS('DAILY RECORDS'!$E$2:$E$19978,'DAILY RECORDS'!$B$2:$B$19978,C3116,'DAILY RECORDS'!$G$2:$G$19978,"INWARD")</f>
        <v>0</v>
      </c>
      <c r="G3116">
        <f>SUMIFS('DAILY RECORDS'!$E$2:$E$19978,'DAILY RECORDS'!$B$2:$B$19978,C3116,'DAILY RECORDS'!$G$2:$G$19978,"OUTWARD")</f>
        <v>0</v>
      </c>
      <c r="H3116">
        <f t="shared" si="48"/>
        <v>12</v>
      </c>
      <c r="I3116" t="s">
        <v>14</v>
      </c>
      <c r="L3116" s="124">
        <v>45752</v>
      </c>
    </row>
    <row r="3117" spans="1:12" x14ac:dyDescent="0.25">
      <c r="A3117">
        <v>3116</v>
      </c>
      <c r="B3117" t="s">
        <v>10459</v>
      </c>
      <c r="C3117" s="14" t="s">
        <v>10426</v>
      </c>
      <c r="D3117" t="s">
        <v>10426</v>
      </c>
      <c r="E3117">
        <v>492</v>
      </c>
      <c r="F3117">
        <f>SUMIFS('DAILY RECORDS'!$E$2:$E$19978,'DAILY RECORDS'!$B$2:$B$19978,C3117,'DAILY RECORDS'!$G$2:$G$19978,"INWARD")</f>
        <v>0</v>
      </c>
      <c r="G3117">
        <f>SUMIFS('DAILY RECORDS'!$E$2:$E$19978,'DAILY RECORDS'!$B$2:$B$19978,C3117,'DAILY RECORDS'!$G$2:$G$19978,"OUTWARD")</f>
        <v>0</v>
      </c>
      <c r="H3117">
        <f t="shared" si="48"/>
        <v>492</v>
      </c>
      <c r="I3117" t="s">
        <v>14</v>
      </c>
      <c r="L3117" s="124">
        <v>45752</v>
      </c>
    </row>
    <row r="3118" spans="1:12" x14ac:dyDescent="0.25">
      <c r="A3118">
        <v>3117</v>
      </c>
      <c r="B3118" t="s">
        <v>10459</v>
      </c>
      <c r="C3118" s="14" t="s">
        <v>10427</v>
      </c>
      <c r="D3118" t="s">
        <v>10427</v>
      </c>
      <c r="E3118">
        <v>68</v>
      </c>
      <c r="F3118">
        <f>SUMIFS('DAILY RECORDS'!$E$2:$E$19978,'DAILY RECORDS'!$B$2:$B$19978,C3118,'DAILY RECORDS'!$G$2:$G$19978,"INWARD")</f>
        <v>0</v>
      </c>
      <c r="G3118">
        <f>SUMIFS('DAILY RECORDS'!$E$2:$E$19978,'DAILY RECORDS'!$B$2:$B$19978,C3118,'DAILY RECORDS'!$G$2:$G$19978,"OUTWARD")</f>
        <v>0</v>
      </c>
      <c r="H3118">
        <f t="shared" si="48"/>
        <v>68</v>
      </c>
      <c r="I3118" t="s">
        <v>14</v>
      </c>
      <c r="L3118" s="124">
        <v>45752</v>
      </c>
    </row>
    <row r="3119" spans="1:12" x14ac:dyDescent="0.25">
      <c r="A3119">
        <v>3118</v>
      </c>
      <c r="B3119" t="s">
        <v>10459</v>
      </c>
      <c r="C3119" s="14" t="s">
        <v>10428</v>
      </c>
      <c r="D3119" t="s">
        <v>10428</v>
      </c>
      <c r="E3119">
        <v>62</v>
      </c>
      <c r="F3119">
        <f>SUMIFS('DAILY RECORDS'!$E$2:$E$19978,'DAILY RECORDS'!$B$2:$B$19978,C3119,'DAILY RECORDS'!$G$2:$G$19978,"INWARD")</f>
        <v>0</v>
      </c>
      <c r="G3119">
        <f>SUMIFS('DAILY RECORDS'!$E$2:$E$19978,'DAILY RECORDS'!$B$2:$B$19978,C3119,'DAILY RECORDS'!$G$2:$G$19978,"OUTWARD")</f>
        <v>0</v>
      </c>
      <c r="H3119">
        <f t="shared" si="48"/>
        <v>62</v>
      </c>
      <c r="I3119" t="s">
        <v>14</v>
      </c>
      <c r="L3119" s="124">
        <v>45752</v>
      </c>
    </row>
    <row r="3120" spans="1:12" x14ac:dyDescent="0.25">
      <c r="A3120">
        <v>3119</v>
      </c>
      <c r="B3120" t="s">
        <v>10459</v>
      </c>
      <c r="C3120" s="14" t="s">
        <v>10429</v>
      </c>
      <c r="D3120" t="s">
        <v>10429</v>
      </c>
      <c r="E3120">
        <v>20</v>
      </c>
      <c r="F3120">
        <f>SUMIFS('DAILY RECORDS'!$E$2:$E$19978,'DAILY RECORDS'!$B$2:$B$19978,C3120,'DAILY RECORDS'!$G$2:$G$19978,"INWARD")</f>
        <v>0</v>
      </c>
      <c r="G3120">
        <f>SUMIFS('DAILY RECORDS'!$E$2:$E$19978,'DAILY RECORDS'!$B$2:$B$19978,C3120,'DAILY RECORDS'!$G$2:$G$19978,"OUTWARD")</f>
        <v>0</v>
      </c>
      <c r="H3120">
        <f t="shared" si="48"/>
        <v>20</v>
      </c>
      <c r="I3120" t="s">
        <v>14</v>
      </c>
      <c r="L3120" s="124">
        <v>45752</v>
      </c>
    </row>
    <row r="3121" spans="1:12" x14ac:dyDescent="0.25">
      <c r="A3121">
        <v>3120</v>
      </c>
      <c r="B3121" t="s">
        <v>10459</v>
      </c>
      <c r="C3121" s="14" t="s">
        <v>10430</v>
      </c>
      <c r="D3121" t="s">
        <v>10430</v>
      </c>
      <c r="E3121">
        <v>273</v>
      </c>
      <c r="F3121">
        <f>SUMIFS('DAILY RECORDS'!$E$2:$E$19978,'DAILY RECORDS'!$B$2:$B$19978,C3121,'DAILY RECORDS'!$G$2:$G$19978,"INWARD")</f>
        <v>0</v>
      </c>
      <c r="G3121">
        <f>SUMIFS('DAILY RECORDS'!$E$2:$E$19978,'DAILY RECORDS'!$B$2:$B$19978,C3121,'DAILY RECORDS'!$G$2:$G$19978,"OUTWARD")</f>
        <v>0</v>
      </c>
      <c r="H3121">
        <f t="shared" si="48"/>
        <v>273</v>
      </c>
      <c r="I3121" t="s">
        <v>14</v>
      </c>
      <c r="L3121" s="124">
        <v>45752</v>
      </c>
    </row>
    <row r="3122" spans="1:12" x14ac:dyDescent="0.25">
      <c r="A3122">
        <v>3121</v>
      </c>
      <c r="B3122" t="s">
        <v>10459</v>
      </c>
      <c r="C3122" s="14" t="s">
        <v>10431</v>
      </c>
      <c r="D3122" t="s">
        <v>10431</v>
      </c>
      <c r="E3122">
        <v>109</v>
      </c>
      <c r="F3122">
        <f>SUMIFS('DAILY RECORDS'!$E$2:$E$19978,'DAILY RECORDS'!$B$2:$B$19978,C3122,'DAILY RECORDS'!$G$2:$G$19978,"INWARD")</f>
        <v>0</v>
      </c>
      <c r="G3122">
        <f>SUMIFS('DAILY RECORDS'!$E$2:$E$19978,'DAILY RECORDS'!$B$2:$B$19978,C3122,'DAILY RECORDS'!$G$2:$G$19978,"OUTWARD")</f>
        <v>6</v>
      </c>
      <c r="H3122">
        <f t="shared" si="48"/>
        <v>103</v>
      </c>
      <c r="I3122" t="s">
        <v>14</v>
      </c>
      <c r="L3122" s="124">
        <v>45752</v>
      </c>
    </row>
    <row r="3123" spans="1:12" x14ac:dyDescent="0.25">
      <c r="A3123">
        <v>3122</v>
      </c>
      <c r="B3123" t="s">
        <v>10459</v>
      </c>
      <c r="C3123" s="14" t="s">
        <v>10432</v>
      </c>
      <c r="D3123" t="s">
        <v>10432</v>
      </c>
      <c r="E3123">
        <v>202</v>
      </c>
      <c r="F3123">
        <f>SUMIFS('DAILY RECORDS'!$E$2:$E$19978,'DAILY RECORDS'!$B$2:$B$19978,C3123,'DAILY RECORDS'!$G$2:$G$19978,"INWARD")</f>
        <v>0</v>
      </c>
      <c r="G3123">
        <f>SUMIFS('DAILY RECORDS'!$E$2:$E$19978,'DAILY RECORDS'!$B$2:$B$19978,C3123,'DAILY RECORDS'!$G$2:$G$19978,"OUTWARD")</f>
        <v>0</v>
      </c>
      <c r="H3123">
        <f t="shared" si="48"/>
        <v>202</v>
      </c>
      <c r="I3123" t="s">
        <v>14</v>
      </c>
      <c r="L3123" s="124">
        <v>45752</v>
      </c>
    </row>
    <row r="3124" spans="1:12" x14ac:dyDescent="0.25">
      <c r="A3124">
        <v>3123</v>
      </c>
      <c r="B3124" t="s">
        <v>10459</v>
      </c>
      <c r="C3124" s="14" t="s">
        <v>10433</v>
      </c>
      <c r="D3124" t="s">
        <v>10433</v>
      </c>
      <c r="E3124">
        <v>185</v>
      </c>
      <c r="F3124">
        <f>SUMIFS('DAILY RECORDS'!$E$2:$E$19978,'DAILY RECORDS'!$B$2:$B$19978,C3124,'DAILY RECORDS'!$G$2:$G$19978,"INWARD")</f>
        <v>0</v>
      </c>
      <c r="G3124">
        <f>SUMIFS('DAILY RECORDS'!$E$2:$E$19978,'DAILY RECORDS'!$B$2:$B$19978,C3124,'DAILY RECORDS'!$G$2:$G$19978,"OUTWARD")</f>
        <v>0</v>
      </c>
      <c r="H3124">
        <f t="shared" si="48"/>
        <v>185</v>
      </c>
      <c r="I3124" t="s">
        <v>14</v>
      </c>
      <c r="L3124" s="124">
        <v>45752</v>
      </c>
    </row>
    <row r="3125" spans="1:12" x14ac:dyDescent="0.25">
      <c r="A3125">
        <v>3124</v>
      </c>
      <c r="B3125" t="s">
        <v>10459</v>
      </c>
      <c r="C3125" s="14" t="s">
        <v>10434</v>
      </c>
      <c r="D3125" t="s">
        <v>10434</v>
      </c>
      <c r="E3125">
        <v>697</v>
      </c>
      <c r="F3125">
        <f>SUMIFS('DAILY RECORDS'!$E$2:$E$19978,'DAILY RECORDS'!$B$2:$B$19978,C3125,'DAILY RECORDS'!$G$2:$G$19978,"INWARD")</f>
        <v>0</v>
      </c>
      <c r="G3125">
        <f>SUMIFS('DAILY RECORDS'!$E$2:$E$19978,'DAILY RECORDS'!$B$2:$B$19978,C3125,'DAILY RECORDS'!$G$2:$G$19978,"OUTWARD")</f>
        <v>0</v>
      </c>
      <c r="H3125">
        <f t="shared" si="48"/>
        <v>697</v>
      </c>
      <c r="I3125" t="s">
        <v>14</v>
      </c>
      <c r="L3125" s="124">
        <v>45752</v>
      </c>
    </row>
    <row r="3126" spans="1:12" x14ac:dyDescent="0.25">
      <c r="A3126">
        <v>3125</v>
      </c>
      <c r="B3126" t="s">
        <v>10459</v>
      </c>
      <c r="C3126" s="14" t="s">
        <v>10435</v>
      </c>
      <c r="D3126" t="s">
        <v>10435</v>
      </c>
      <c r="E3126">
        <v>153</v>
      </c>
      <c r="F3126">
        <f>SUMIFS('DAILY RECORDS'!$E$2:$E$19978,'DAILY RECORDS'!$B$2:$B$19978,C3126,'DAILY RECORDS'!$G$2:$G$19978,"INWARD")</f>
        <v>0</v>
      </c>
      <c r="G3126">
        <f>SUMIFS('DAILY RECORDS'!$E$2:$E$19978,'DAILY RECORDS'!$B$2:$B$19978,C3126,'DAILY RECORDS'!$G$2:$G$19978,"OUTWARD")</f>
        <v>0</v>
      </c>
      <c r="H3126">
        <f t="shared" si="48"/>
        <v>153</v>
      </c>
      <c r="I3126" t="s">
        <v>14</v>
      </c>
      <c r="L3126" s="124">
        <v>45752</v>
      </c>
    </row>
    <row r="3127" spans="1:12" x14ac:dyDescent="0.25">
      <c r="A3127">
        <v>3126</v>
      </c>
      <c r="B3127" t="s">
        <v>10459</v>
      </c>
      <c r="C3127" s="14" t="s">
        <v>10436</v>
      </c>
      <c r="D3127" t="s">
        <v>10436</v>
      </c>
      <c r="E3127">
        <v>18</v>
      </c>
      <c r="F3127">
        <f>SUMIFS('DAILY RECORDS'!$E$2:$E$19978,'DAILY RECORDS'!$B$2:$B$19978,C3127,'DAILY RECORDS'!$G$2:$G$19978,"INWARD")</f>
        <v>0</v>
      </c>
      <c r="G3127">
        <f>SUMIFS('DAILY RECORDS'!$E$2:$E$19978,'DAILY RECORDS'!$B$2:$B$19978,C3127,'DAILY RECORDS'!$G$2:$G$19978,"OUTWARD")</f>
        <v>0</v>
      </c>
      <c r="H3127">
        <f t="shared" si="48"/>
        <v>18</v>
      </c>
      <c r="I3127" t="s">
        <v>14</v>
      </c>
      <c r="L3127" s="124">
        <v>45752</v>
      </c>
    </row>
    <row r="3128" spans="1:12" x14ac:dyDescent="0.25">
      <c r="A3128">
        <v>3127</v>
      </c>
      <c r="B3128" t="s">
        <v>10459</v>
      </c>
      <c r="C3128" s="14" t="s">
        <v>10437</v>
      </c>
      <c r="D3128" t="s">
        <v>10437</v>
      </c>
      <c r="E3128">
        <v>40</v>
      </c>
      <c r="F3128">
        <f>SUMIFS('DAILY RECORDS'!$E$2:$E$19978,'DAILY RECORDS'!$B$2:$B$19978,C3128,'DAILY RECORDS'!$G$2:$G$19978,"INWARD")</f>
        <v>0</v>
      </c>
      <c r="G3128">
        <f>SUMIFS('DAILY RECORDS'!$E$2:$E$19978,'DAILY RECORDS'!$B$2:$B$19978,C3128,'DAILY RECORDS'!$G$2:$G$19978,"OUTWARD")</f>
        <v>0</v>
      </c>
      <c r="H3128">
        <f t="shared" si="48"/>
        <v>40</v>
      </c>
      <c r="I3128" t="s">
        <v>14</v>
      </c>
      <c r="L3128" s="124">
        <v>45752</v>
      </c>
    </row>
    <row r="3129" spans="1:12" x14ac:dyDescent="0.25">
      <c r="A3129">
        <v>3128</v>
      </c>
      <c r="B3129" t="s">
        <v>10459</v>
      </c>
      <c r="C3129" s="14" t="s">
        <v>10438</v>
      </c>
      <c r="D3129" t="s">
        <v>10438</v>
      </c>
      <c r="E3129">
        <v>52</v>
      </c>
      <c r="F3129">
        <f>SUMIFS('DAILY RECORDS'!$E$2:$E$19978,'DAILY RECORDS'!$B$2:$B$19978,C3129,'DAILY RECORDS'!$G$2:$G$19978,"INWARD")</f>
        <v>0</v>
      </c>
      <c r="G3129">
        <f>SUMIFS('DAILY RECORDS'!$E$2:$E$19978,'DAILY RECORDS'!$B$2:$B$19978,C3129,'DAILY RECORDS'!$G$2:$G$19978,"OUTWARD")</f>
        <v>0</v>
      </c>
      <c r="H3129">
        <f t="shared" si="48"/>
        <v>52</v>
      </c>
      <c r="I3129" t="s">
        <v>14</v>
      </c>
      <c r="L3129" s="124">
        <v>45752</v>
      </c>
    </row>
    <row r="3130" spans="1:12" x14ac:dyDescent="0.25">
      <c r="A3130">
        <v>3129</v>
      </c>
      <c r="B3130" t="s">
        <v>10459</v>
      </c>
      <c r="C3130" s="14" t="s">
        <v>10439</v>
      </c>
      <c r="D3130" t="s">
        <v>10439</v>
      </c>
      <c r="E3130">
        <v>50</v>
      </c>
      <c r="F3130">
        <f>SUMIFS('DAILY RECORDS'!$E$2:$E$19978,'DAILY RECORDS'!$B$2:$B$19978,C3130,'DAILY RECORDS'!$G$2:$G$19978,"INWARD")</f>
        <v>0</v>
      </c>
      <c r="G3130">
        <f>SUMIFS('DAILY RECORDS'!$E$2:$E$19978,'DAILY RECORDS'!$B$2:$B$19978,C3130,'DAILY RECORDS'!$G$2:$G$19978,"OUTWARD")</f>
        <v>0</v>
      </c>
      <c r="H3130">
        <f t="shared" si="48"/>
        <v>50</v>
      </c>
      <c r="I3130" t="s">
        <v>14</v>
      </c>
      <c r="L3130" s="124">
        <v>45752</v>
      </c>
    </row>
    <row r="3131" spans="1:12" x14ac:dyDescent="0.25">
      <c r="A3131">
        <v>3130</v>
      </c>
      <c r="B3131" t="s">
        <v>10459</v>
      </c>
      <c r="C3131" s="14" t="s">
        <v>10440</v>
      </c>
      <c r="D3131" t="s">
        <v>10440</v>
      </c>
      <c r="E3131">
        <v>121</v>
      </c>
      <c r="F3131">
        <f>SUMIFS('DAILY RECORDS'!$E$2:$E$19978,'DAILY RECORDS'!$B$2:$B$19978,C3131,'DAILY RECORDS'!$G$2:$G$19978,"INWARD")</f>
        <v>0</v>
      </c>
      <c r="G3131">
        <f>SUMIFS('DAILY RECORDS'!$E$2:$E$19978,'DAILY RECORDS'!$B$2:$B$19978,C3131,'DAILY RECORDS'!$G$2:$G$19978,"OUTWARD")</f>
        <v>0</v>
      </c>
      <c r="H3131">
        <f t="shared" si="48"/>
        <v>121</v>
      </c>
      <c r="I3131" t="s">
        <v>14</v>
      </c>
      <c r="L3131" s="124">
        <v>45752</v>
      </c>
    </row>
    <row r="3132" spans="1:12" x14ac:dyDescent="0.25">
      <c r="A3132">
        <v>3131</v>
      </c>
      <c r="B3132" t="s">
        <v>10459</v>
      </c>
      <c r="C3132" s="14" t="s">
        <v>10441</v>
      </c>
      <c r="D3132" t="s">
        <v>10441</v>
      </c>
      <c r="E3132">
        <v>63</v>
      </c>
      <c r="F3132">
        <f>SUMIFS('DAILY RECORDS'!$E$2:$E$19978,'DAILY RECORDS'!$B$2:$B$19978,C3132,'DAILY RECORDS'!$G$2:$G$19978,"INWARD")</f>
        <v>0</v>
      </c>
      <c r="G3132">
        <f>SUMIFS('DAILY RECORDS'!$E$2:$E$19978,'DAILY RECORDS'!$B$2:$B$19978,C3132,'DAILY RECORDS'!$G$2:$G$19978,"OUTWARD")</f>
        <v>0</v>
      </c>
      <c r="H3132">
        <f t="shared" si="48"/>
        <v>63</v>
      </c>
      <c r="I3132" t="s">
        <v>14</v>
      </c>
      <c r="L3132" s="124">
        <v>45752</v>
      </c>
    </row>
    <row r="3133" spans="1:12" x14ac:dyDescent="0.25">
      <c r="A3133">
        <v>3132</v>
      </c>
      <c r="B3133" t="s">
        <v>10459</v>
      </c>
      <c r="C3133" s="14" t="s">
        <v>10442</v>
      </c>
      <c r="D3133" t="s">
        <v>10442</v>
      </c>
      <c r="E3133">
        <v>10</v>
      </c>
      <c r="F3133">
        <f>SUMIFS('DAILY RECORDS'!$E$2:$E$19978,'DAILY RECORDS'!$B$2:$B$19978,C3133,'DAILY RECORDS'!$G$2:$G$19978,"INWARD")</f>
        <v>0</v>
      </c>
      <c r="G3133">
        <f>SUMIFS('DAILY RECORDS'!$E$2:$E$19978,'DAILY RECORDS'!$B$2:$B$19978,C3133,'DAILY RECORDS'!$G$2:$G$19978,"OUTWARD")</f>
        <v>0</v>
      </c>
      <c r="H3133">
        <f t="shared" si="48"/>
        <v>10</v>
      </c>
      <c r="I3133" t="s">
        <v>14</v>
      </c>
      <c r="L3133" s="124">
        <v>45752</v>
      </c>
    </row>
    <row r="3134" spans="1:12" x14ac:dyDescent="0.25">
      <c r="A3134">
        <v>3133</v>
      </c>
      <c r="B3134" t="s">
        <v>10459</v>
      </c>
      <c r="C3134" s="14" t="s">
        <v>10443</v>
      </c>
      <c r="D3134" t="s">
        <v>10443</v>
      </c>
      <c r="E3134">
        <v>21</v>
      </c>
      <c r="F3134">
        <f>SUMIFS('DAILY RECORDS'!$E$2:$E$19978,'DAILY RECORDS'!$B$2:$B$19978,C3134,'DAILY RECORDS'!$G$2:$G$19978,"INWARD")</f>
        <v>0</v>
      </c>
      <c r="G3134">
        <f>SUMIFS('DAILY RECORDS'!$E$2:$E$19978,'DAILY RECORDS'!$B$2:$B$19978,C3134,'DAILY RECORDS'!$G$2:$G$19978,"OUTWARD")</f>
        <v>0</v>
      </c>
      <c r="H3134">
        <f t="shared" si="48"/>
        <v>21</v>
      </c>
      <c r="I3134" t="s">
        <v>14</v>
      </c>
      <c r="L3134" s="124">
        <v>45752</v>
      </c>
    </row>
    <row r="3135" spans="1:12" x14ac:dyDescent="0.25">
      <c r="A3135">
        <v>3134</v>
      </c>
      <c r="B3135" t="s">
        <v>10459</v>
      </c>
      <c r="C3135" s="14" t="s">
        <v>10444</v>
      </c>
      <c r="D3135" t="s">
        <v>10444</v>
      </c>
      <c r="E3135">
        <v>9</v>
      </c>
      <c r="F3135">
        <f>SUMIFS('DAILY RECORDS'!$E$2:$E$19978,'DAILY RECORDS'!$B$2:$B$19978,C3135,'DAILY RECORDS'!$G$2:$G$19978,"INWARD")</f>
        <v>0</v>
      </c>
      <c r="G3135">
        <f>SUMIFS('DAILY RECORDS'!$E$2:$E$19978,'DAILY RECORDS'!$B$2:$B$19978,C3135,'DAILY RECORDS'!$G$2:$G$19978,"OUTWARD")</f>
        <v>0</v>
      </c>
      <c r="H3135">
        <f t="shared" si="48"/>
        <v>9</v>
      </c>
      <c r="I3135" t="s">
        <v>14</v>
      </c>
      <c r="L3135" s="124">
        <v>45752</v>
      </c>
    </row>
    <row r="3136" spans="1:12" x14ac:dyDescent="0.25">
      <c r="A3136">
        <v>3135</v>
      </c>
      <c r="B3136" t="s">
        <v>10459</v>
      </c>
      <c r="C3136" s="14" t="s">
        <v>10445</v>
      </c>
      <c r="D3136" t="s">
        <v>10445</v>
      </c>
      <c r="E3136">
        <v>13</v>
      </c>
      <c r="F3136">
        <f>SUMIFS('DAILY RECORDS'!$E$2:$E$19978,'DAILY RECORDS'!$B$2:$B$19978,C3136,'DAILY RECORDS'!$G$2:$G$19978,"INWARD")</f>
        <v>0</v>
      </c>
      <c r="G3136">
        <f>SUMIFS('DAILY RECORDS'!$E$2:$E$19978,'DAILY RECORDS'!$B$2:$B$19978,C3136,'DAILY RECORDS'!$G$2:$G$19978,"OUTWARD")</f>
        <v>0</v>
      </c>
      <c r="H3136">
        <f t="shared" si="48"/>
        <v>13</v>
      </c>
      <c r="I3136" t="s">
        <v>14</v>
      </c>
      <c r="L3136" s="124">
        <v>45752</v>
      </c>
    </row>
    <row r="3137" spans="1:12" x14ac:dyDescent="0.25">
      <c r="A3137">
        <v>3136</v>
      </c>
      <c r="B3137" t="s">
        <v>10459</v>
      </c>
      <c r="C3137" s="14" t="s">
        <v>10446</v>
      </c>
      <c r="D3137" t="s">
        <v>10446</v>
      </c>
      <c r="E3137">
        <v>7</v>
      </c>
      <c r="F3137">
        <f>SUMIFS('DAILY RECORDS'!$E$2:$E$19978,'DAILY RECORDS'!$B$2:$B$19978,C3137,'DAILY RECORDS'!$G$2:$G$19978,"INWARD")</f>
        <v>0</v>
      </c>
      <c r="G3137">
        <f>SUMIFS('DAILY RECORDS'!$E$2:$E$19978,'DAILY RECORDS'!$B$2:$B$19978,C3137,'DAILY RECORDS'!$G$2:$G$19978,"OUTWARD")</f>
        <v>0</v>
      </c>
      <c r="H3137">
        <f t="shared" si="48"/>
        <v>7</v>
      </c>
      <c r="I3137" t="s">
        <v>14</v>
      </c>
      <c r="L3137" s="124">
        <v>45752</v>
      </c>
    </row>
    <row r="3138" spans="1:12" x14ac:dyDescent="0.25">
      <c r="A3138">
        <v>3137</v>
      </c>
      <c r="B3138" t="s">
        <v>10459</v>
      </c>
      <c r="C3138" s="14" t="s">
        <v>10447</v>
      </c>
      <c r="D3138" t="s">
        <v>10447</v>
      </c>
      <c r="E3138">
        <v>16</v>
      </c>
      <c r="F3138">
        <f>SUMIFS('DAILY RECORDS'!$E$2:$E$19978,'DAILY RECORDS'!$B$2:$B$19978,C3138,'DAILY RECORDS'!$G$2:$G$19978,"INWARD")</f>
        <v>0</v>
      </c>
      <c r="G3138">
        <f>SUMIFS('DAILY RECORDS'!$E$2:$E$19978,'DAILY RECORDS'!$B$2:$B$19978,C3138,'DAILY RECORDS'!$G$2:$G$19978,"OUTWARD")</f>
        <v>16</v>
      </c>
      <c r="H3138">
        <f t="shared" si="48"/>
        <v>0</v>
      </c>
      <c r="I3138" t="s">
        <v>14</v>
      </c>
      <c r="L3138" s="124">
        <v>45752</v>
      </c>
    </row>
    <row r="3139" spans="1:12" x14ac:dyDescent="0.25">
      <c r="A3139">
        <v>3138</v>
      </c>
      <c r="B3139" t="s">
        <v>10459</v>
      </c>
      <c r="C3139" s="14" t="s">
        <v>10448</v>
      </c>
      <c r="D3139" t="s">
        <v>10448</v>
      </c>
      <c r="E3139">
        <v>28</v>
      </c>
      <c r="F3139">
        <f>SUMIFS('DAILY RECORDS'!$E$2:$E$19978,'DAILY RECORDS'!$B$2:$B$19978,C3139,'DAILY RECORDS'!$G$2:$G$19978,"INWARD")</f>
        <v>0</v>
      </c>
      <c r="G3139">
        <f>SUMIFS('DAILY RECORDS'!$E$2:$E$19978,'DAILY RECORDS'!$B$2:$B$19978,C3139,'DAILY RECORDS'!$G$2:$G$19978,"OUTWARD")</f>
        <v>0</v>
      </c>
      <c r="H3139">
        <f t="shared" ref="H3139:H3202" si="49">(E3139+F3139)-G3139</f>
        <v>28</v>
      </c>
      <c r="I3139" t="s">
        <v>14</v>
      </c>
      <c r="L3139" s="124">
        <v>45752</v>
      </c>
    </row>
    <row r="3140" spans="1:12" x14ac:dyDescent="0.25">
      <c r="A3140">
        <v>3139</v>
      </c>
      <c r="B3140" t="s">
        <v>10459</v>
      </c>
      <c r="C3140" s="14" t="s">
        <v>10449</v>
      </c>
      <c r="D3140" t="s">
        <v>10449</v>
      </c>
      <c r="E3140">
        <v>16</v>
      </c>
      <c r="F3140">
        <f>SUMIFS('DAILY RECORDS'!$E$2:$E$19978,'DAILY RECORDS'!$B$2:$B$19978,C3140,'DAILY RECORDS'!$G$2:$G$19978,"INWARD")</f>
        <v>0</v>
      </c>
      <c r="G3140">
        <f>SUMIFS('DAILY RECORDS'!$E$2:$E$19978,'DAILY RECORDS'!$B$2:$B$19978,C3140,'DAILY RECORDS'!$G$2:$G$19978,"OUTWARD")</f>
        <v>0</v>
      </c>
      <c r="H3140">
        <f t="shared" si="49"/>
        <v>16</v>
      </c>
      <c r="I3140" t="s">
        <v>14</v>
      </c>
      <c r="L3140" s="124">
        <v>45752</v>
      </c>
    </row>
    <row r="3141" spans="1:12" x14ac:dyDescent="0.25">
      <c r="A3141">
        <v>3140</v>
      </c>
      <c r="B3141" t="s">
        <v>10459</v>
      </c>
      <c r="C3141" s="14" t="s">
        <v>10450</v>
      </c>
      <c r="D3141" t="s">
        <v>10450</v>
      </c>
      <c r="E3141">
        <v>83</v>
      </c>
      <c r="F3141">
        <f>SUMIFS('DAILY RECORDS'!$E$2:$E$19978,'DAILY RECORDS'!$B$2:$B$19978,C3141,'DAILY RECORDS'!$G$2:$G$19978,"INWARD")</f>
        <v>0</v>
      </c>
      <c r="G3141">
        <f>SUMIFS('DAILY RECORDS'!$E$2:$E$19978,'DAILY RECORDS'!$B$2:$B$19978,C3141,'DAILY RECORDS'!$G$2:$G$19978,"OUTWARD")</f>
        <v>0</v>
      </c>
      <c r="H3141">
        <f t="shared" si="49"/>
        <v>83</v>
      </c>
      <c r="I3141" t="s">
        <v>14</v>
      </c>
      <c r="L3141" s="124">
        <v>45752</v>
      </c>
    </row>
    <row r="3142" spans="1:12" x14ac:dyDescent="0.25">
      <c r="A3142">
        <v>3141</v>
      </c>
      <c r="B3142" t="s">
        <v>10459</v>
      </c>
      <c r="C3142" s="14" t="s">
        <v>10451</v>
      </c>
      <c r="D3142" t="s">
        <v>10451</v>
      </c>
      <c r="E3142">
        <v>83</v>
      </c>
      <c r="F3142">
        <f>SUMIFS('DAILY RECORDS'!$E$2:$E$19978,'DAILY RECORDS'!$B$2:$B$19978,C3142,'DAILY RECORDS'!$G$2:$G$19978,"INWARD")</f>
        <v>0</v>
      </c>
      <c r="G3142">
        <f>SUMIFS('DAILY RECORDS'!$E$2:$E$19978,'DAILY RECORDS'!$B$2:$B$19978,C3142,'DAILY RECORDS'!$G$2:$G$19978,"OUTWARD")</f>
        <v>0</v>
      </c>
      <c r="H3142">
        <f t="shared" si="49"/>
        <v>83</v>
      </c>
      <c r="I3142" t="s">
        <v>14</v>
      </c>
      <c r="L3142" s="124">
        <v>45752</v>
      </c>
    </row>
    <row r="3143" spans="1:12" x14ac:dyDescent="0.25">
      <c r="A3143">
        <v>3142</v>
      </c>
      <c r="B3143" t="s">
        <v>10459</v>
      </c>
      <c r="C3143" s="14" t="s">
        <v>10452</v>
      </c>
      <c r="D3143" t="s">
        <v>10452</v>
      </c>
      <c r="E3143">
        <v>37</v>
      </c>
      <c r="F3143">
        <f>SUMIFS('DAILY RECORDS'!$E$2:$E$19978,'DAILY RECORDS'!$B$2:$B$19978,C3143,'DAILY RECORDS'!$G$2:$G$19978,"INWARD")</f>
        <v>0</v>
      </c>
      <c r="G3143">
        <f>SUMIFS('DAILY RECORDS'!$E$2:$E$19978,'DAILY RECORDS'!$B$2:$B$19978,C3143,'DAILY RECORDS'!$G$2:$G$19978,"OUTWARD")</f>
        <v>0</v>
      </c>
      <c r="H3143">
        <f t="shared" si="49"/>
        <v>37</v>
      </c>
      <c r="I3143" t="s">
        <v>14</v>
      </c>
      <c r="L3143" s="124">
        <v>45752</v>
      </c>
    </row>
    <row r="3144" spans="1:12" x14ac:dyDescent="0.25">
      <c r="A3144">
        <v>3143</v>
      </c>
      <c r="B3144" t="s">
        <v>10459</v>
      </c>
      <c r="C3144" s="14" t="s">
        <v>10453</v>
      </c>
      <c r="D3144" t="s">
        <v>10453</v>
      </c>
      <c r="E3144">
        <v>15</v>
      </c>
      <c r="F3144">
        <f>SUMIFS('DAILY RECORDS'!$E$2:$E$19978,'DAILY RECORDS'!$B$2:$B$19978,C3144,'DAILY RECORDS'!$G$2:$G$19978,"INWARD")</f>
        <v>0</v>
      </c>
      <c r="G3144">
        <f>SUMIFS('DAILY RECORDS'!$E$2:$E$19978,'DAILY RECORDS'!$B$2:$B$19978,C3144,'DAILY RECORDS'!$G$2:$G$19978,"OUTWARD")</f>
        <v>0</v>
      </c>
      <c r="H3144">
        <f t="shared" si="49"/>
        <v>15</v>
      </c>
      <c r="I3144" t="s">
        <v>14</v>
      </c>
      <c r="L3144" s="124">
        <v>45752</v>
      </c>
    </row>
    <row r="3145" spans="1:12" x14ac:dyDescent="0.25">
      <c r="A3145">
        <v>3144</v>
      </c>
      <c r="B3145" t="s">
        <v>10459</v>
      </c>
      <c r="C3145" s="14" t="s">
        <v>10221</v>
      </c>
      <c r="D3145" t="s">
        <v>10221</v>
      </c>
      <c r="E3145">
        <v>15</v>
      </c>
      <c r="F3145">
        <f>SUMIFS('DAILY RECORDS'!$E$2:$E$19978,'DAILY RECORDS'!$B$2:$B$19978,C3145,'DAILY RECORDS'!$G$2:$G$19978,"INWARD")</f>
        <v>12</v>
      </c>
      <c r="G3145">
        <f>SUMIFS('DAILY RECORDS'!$E$2:$E$19978,'DAILY RECORDS'!$B$2:$B$19978,C3145,'DAILY RECORDS'!$G$2:$G$19978,"OUTWARD")</f>
        <v>17</v>
      </c>
      <c r="H3145">
        <f t="shared" si="49"/>
        <v>10</v>
      </c>
      <c r="I3145" t="s">
        <v>14</v>
      </c>
      <c r="L3145" s="124">
        <v>45752</v>
      </c>
    </row>
    <row r="3146" spans="1:12" x14ac:dyDescent="0.25">
      <c r="A3146">
        <v>3145</v>
      </c>
      <c r="B3146" t="s">
        <v>10459</v>
      </c>
      <c r="C3146" s="14" t="s">
        <v>10454</v>
      </c>
      <c r="D3146" t="s">
        <v>10454</v>
      </c>
      <c r="E3146">
        <v>25</v>
      </c>
      <c r="F3146">
        <f>SUMIFS('DAILY RECORDS'!$E$2:$E$19978,'DAILY RECORDS'!$B$2:$B$19978,C3146,'DAILY RECORDS'!$G$2:$G$19978,"INWARD")</f>
        <v>0</v>
      </c>
      <c r="G3146">
        <f>SUMIFS('DAILY RECORDS'!$E$2:$E$19978,'DAILY RECORDS'!$B$2:$B$19978,C3146,'DAILY RECORDS'!$G$2:$G$19978,"OUTWARD")</f>
        <v>0</v>
      </c>
      <c r="H3146">
        <f t="shared" si="49"/>
        <v>25</v>
      </c>
      <c r="I3146" t="s">
        <v>14</v>
      </c>
      <c r="L3146" s="124">
        <v>45752</v>
      </c>
    </row>
    <row r="3147" spans="1:12" x14ac:dyDescent="0.25">
      <c r="A3147">
        <v>3146</v>
      </c>
      <c r="B3147" t="s">
        <v>10459</v>
      </c>
      <c r="C3147" s="14" t="s">
        <v>10455</v>
      </c>
      <c r="D3147" t="s">
        <v>10455</v>
      </c>
      <c r="E3147">
        <v>38</v>
      </c>
      <c r="F3147">
        <f>SUMIFS('DAILY RECORDS'!$E$2:$E$19978,'DAILY RECORDS'!$B$2:$B$19978,C3147,'DAILY RECORDS'!$G$2:$G$19978,"INWARD")</f>
        <v>0</v>
      </c>
      <c r="G3147">
        <f>SUMIFS('DAILY RECORDS'!$E$2:$E$19978,'DAILY RECORDS'!$B$2:$B$19978,C3147,'DAILY RECORDS'!$G$2:$G$19978,"OUTWARD")</f>
        <v>0</v>
      </c>
      <c r="H3147">
        <f t="shared" si="49"/>
        <v>38</v>
      </c>
      <c r="I3147" t="s">
        <v>14</v>
      </c>
      <c r="L3147" s="124">
        <v>45752</v>
      </c>
    </row>
    <row r="3148" spans="1:12" x14ac:dyDescent="0.25">
      <c r="A3148">
        <v>3147</v>
      </c>
      <c r="B3148" t="s">
        <v>10459</v>
      </c>
      <c r="C3148" s="14" t="s">
        <v>10456</v>
      </c>
      <c r="D3148" t="s">
        <v>10456</v>
      </c>
      <c r="E3148">
        <v>35</v>
      </c>
      <c r="F3148">
        <f>SUMIFS('DAILY RECORDS'!$E$2:$E$19978,'DAILY RECORDS'!$B$2:$B$19978,C3148,'DAILY RECORDS'!$G$2:$G$19978,"INWARD")</f>
        <v>0</v>
      </c>
      <c r="G3148">
        <f>SUMIFS('DAILY RECORDS'!$E$2:$E$19978,'DAILY RECORDS'!$B$2:$B$19978,C3148,'DAILY RECORDS'!$G$2:$G$19978,"OUTWARD")</f>
        <v>0</v>
      </c>
      <c r="H3148">
        <f t="shared" si="49"/>
        <v>35</v>
      </c>
      <c r="I3148" t="s">
        <v>14</v>
      </c>
      <c r="L3148" s="124">
        <v>45752</v>
      </c>
    </row>
    <row r="3149" spans="1:12" x14ac:dyDescent="0.25">
      <c r="A3149">
        <v>3148</v>
      </c>
      <c r="B3149" t="s">
        <v>10459</v>
      </c>
      <c r="C3149" s="14" t="s">
        <v>10457</v>
      </c>
      <c r="D3149" t="s">
        <v>10457</v>
      </c>
      <c r="E3149">
        <v>250</v>
      </c>
      <c r="F3149">
        <f>SUMIFS('DAILY RECORDS'!$E$2:$E$19978,'DAILY RECORDS'!$B$2:$B$19978,C3149,'DAILY RECORDS'!$G$2:$G$19978,"INWARD")</f>
        <v>0</v>
      </c>
      <c r="G3149">
        <f>SUMIFS('DAILY RECORDS'!$E$2:$E$19978,'DAILY RECORDS'!$B$2:$B$19978,C3149,'DAILY RECORDS'!$G$2:$G$19978,"OUTWARD")</f>
        <v>0</v>
      </c>
      <c r="H3149">
        <f t="shared" si="49"/>
        <v>250</v>
      </c>
      <c r="I3149" t="s">
        <v>14</v>
      </c>
      <c r="L3149" s="124">
        <v>45752</v>
      </c>
    </row>
    <row r="3150" spans="1:12" x14ac:dyDescent="0.25">
      <c r="A3150">
        <v>3149</v>
      </c>
      <c r="B3150" t="s">
        <v>9988</v>
      </c>
      <c r="C3150" s="14" t="s">
        <v>3993</v>
      </c>
      <c r="D3150" t="s">
        <v>3994</v>
      </c>
      <c r="E3150">
        <v>0</v>
      </c>
      <c r="F3150">
        <f>SUMIFS('DAILY RECORDS'!$E$2:$E$19978,'DAILY RECORDS'!$B$2:$B$19978,C3150,'DAILY RECORDS'!$G$2:$G$19978,"INWARD")</f>
        <v>24</v>
      </c>
      <c r="G3150">
        <f>SUMIFS('DAILY RECORDS'!$E$2:$E$19978,'DAILY RECORDS'!$B$2:$B$19978,C3150,'DAILY RECORDS'!$G$2:$G$19978,"OUTWARD")</f>
        <v>24</v>
      </c>
      <c r="H3150">
        <f t="shared" si="49"/>
        <v>0</v>
      </c>
      <c r="I3150" t="s">
        <v>14</v>
      </c>
      <c r="L3150" s="124">
        <v>45776</v>
      </c>
    </row>
    <row r="3151" spans="1:12" x14ac:dyDescent="0.25">
      <c r="A3151">
        <v>3150</v>
      </c>
      <c r="B3151" t="s">
        <v>9988</v>
      </c>
      <c r="C3151" s="14" t="s">
        <v>3224</v>
      </c>
      <c r="D3151" t="s">
        <v>3225</v>
      </c>
      <c r="E3151">
        <v>0</v>
      </c>
      <c r="F3151">
        <f>SUMIFS('DAILY RECORDS'!$E$2:$E$19978,'DAILY RECORDS'!$B$2:$B$19978,C3151,'DAILY RECORDS'!$G$2:$G$19978,"INWARD")</f>
        <v>0</v>
      </c>
      <c r="G3151">
        <f>SUMIFS('DAILY RECORDS'!$E$2:$E$19978,'DAILY RECORDS'!$B$2:$B$19978,C3151,'DAILY RECORDS'!$G$2:$G$19978,"OUTWARD")</f>
        <v>5</v>
      </c>
      <c r="H3151">
        <f t="shared" si="49"/>
        <v>-5</v>
      </c>
      <c r="I3151" t="s">
        <v>14</v>
      </c>
      <c r="L3151" s="124"/>
    </row>
    <row r="3152" spans="1:12" x14ac:dyDescent="0.25">
      <c r="A3152">
        <v>3151</v>
      </c>
      <c r="B3152" t="s">
        <v>9988</v>
      </c>
      <c r="C3152" s="14" t="s">
        <v>3226</v>
      </c>
      <c r="D3152" t="s">
        <v>3227</v>
      </c>
      <c r="E3152">
        <v>0</v>
      </c>
      <c r="F3152">
        <f>SUMIFS('DAILY RECORDS'!$E$2:$E$19978,'DAILY RECORDS'!$B$2:$B$19978,C3152,'DAILY RECORDS'!$G$2:$G$19978,"INWARD")</f>
        <v>0</v>
      </c>
      <c r="G3152">
        <f>SUMIFS('DAILY RECORDS'!$E$2:$E$19978,'DAILY RECORDS'!$B$2:$B$19978,C3152,'DAILY RECORDS'!$G$2:$G$19978,"OUTWARD")</f>
        <v>5</v>
      </c>
      <c r="H3152">
        <f t="shared" si="49"/>
        <v>-5</v>
      </c>
      <c r="I3152" t="s">
        <v>14</v>
      </c>
      <c r="L3152" s="124"/>
    </row>
    <row r="3153" spans="1:12" x14ac:dyDescent="0.25">
      <c r="A3153">
        <v>3152</v>
      </c>
      <c r="B3153" t="s">
        <v>9988</v>
      </c>
      <c r="C3153" s="14" t="s">
        <v>10476</v>
      </c>
      <c r="D3153" t="s">
        <v>10478</v>
      </c>
      <c r="E3153">
        <v>0</v>
      </c>
      <c r="F3153">
        <f>SUMIFS('DAILY RECORDS'!$E$2:$E$19978,'DAILY RECORDS'!$B$2:$B$19978,C3153,'DAILY RECORDS'!$G$2:$G$19978,"INWARD")</f>
        <v>166</v>
      </c>
      <c r="G3153">
        <f>SUMIFS('DAILY RECORDS'!$E$2:$E$19978,'DAILY RECORDS'!$B$2:$B$19978,C3153,'DAILY RECORDS'!$G$2:$G$19978,"OUTWARD")</f>
        <v>104</v>
      </c>
      <c r="H3153">
        <f t="shared" si="49"/>
        <v>62</v>
      </c>
      <c r="I3153" t="s">
        <v>25</v>
      </c>
      <c r="L3153" s="124">
        <v>45778</v>
      </c>
    </row>
    <row r="3154" spans="1:12" x14ac:dyDescent="0.25">
      <c r="A3154">
        <v>3153</v>
      </c>
      <c r="B3154" t="s">
        <v>9988</v>
      </c>
      <c r="C3154" s="14" t="s">
        <v>10479</v>
      </c>
      <c r="D3154" t="s">
        <v>10480</v>
      </c>
      <c r="E3154">
        <v>0</v>
      </c>
      <c r="F3154">
        <f>SUMIFS('DAILY RECORDS'!$E$2:$E$19978,'DAILY RECORDS'!$B$2:$B$19978,C3154,'DAILY RECORDS'!$G$2:$G$19978,"INWARD")</f>
        <v>163</v>
      </c>
      <c r="G3154">
        <f>SUMIFS('DAILY RECORDS'!$E$2:$E$19978,'DAILY RECORDS'!$B$2:$B$19978,C3154,'DAILY RECORDS'!$G$2:$G$19978,"OUTWARD")</f>
        <v>104</v>
      </c>
      <c r="H3154">
        <f t="shared" si="49"/>
        <v>59</v>
      </c>
      <c r="I3154" t="s">
        <v>25</v>
      </c>
      <c r="L3154" s="124">
        <v>45778</v>
      </c>
    </row>
    <row r="3155" spans="1:12" x14ac:dyDescent="0.25">
      <c r="A3155">
        <v>3154</v>
      </c>
      <c r="B3155" t="s">
        <v>9988</v>
      </c>
      <c r="C3155" s="14" t="s">
        <v>4146</v>
      </c>
      <c r="D3155" t="s">
        <v>4147</v>
      </c>
      <c r="E3155">
        <v>0</v>
      </c>
      <c r="F3155">
        <f>SUMIFS('DAILY RECORDS'!$E$2:$E$19978,'DAILY RECORDS'!$B$2:$B$19978,C3155,'DAILY RECORDS'!$G$2:$G$19978,"INWARD")</f>
        <v>12</v>
      </c>
      <c r="G3155">
        <f>SUMIFS('DAILY RECORDS'!$E$2:$E$19978,'DAILY RECORDS'!$B$2:$B$19978,C3155,'DAILY RECORDS'!$G$2:$G$19978,"OUTWARD")</f>
        <v>12</v>
      </c>
      <c r="H3155">
        <f t="shared" si="49"/>
        <v>0</v>
      </c>
      <c r="I3155" t="s">
        <v>14</v>
      </c>
      <c r="L3155" s="124">
        <v>45778</v>
      </c>
    </row>
    <row r="3156" spans="1:12" x14ac:dyDescent="0.25">
      <c r="A3156">
        <v>3155</v>
      </c>
      <c r="B3156" t="s">
        <v>9988</v>
      </c>
      <c r="C3156" s="14" t="s">
        <v>10485</v>
      </c>
      <c r="D3156" t="s">
        <v>11478</v>
      </c>
      <c r="E3156">
        <v>0</v>
      </c>
      <c r="F3156">
        <f>SUMIFS('DAILY RECORDS'!$E$2:$E$19978,'DAILY RECORDS'!$B$2:$B$19978,C3156,'DAILY RECORDS'!$G$2:$G$19978,"INWARD")</f>
        <v>111</v>
      </c>
      <c r="G3156">
        <f>SUMIFS('DAILY RECORDS'!$E$2:$E$19978,'DAILY RECORDS'!$B$2:$B$19978,C3156,'DAILY RECORDS'!$G$2:$G$19978,"OUTWARD")</f>
        <v>57</v>
      </c>
      <c r="H3156">
        <f t="shared" si="49"/>
        <v>54</v>
      </c>
      <c r="I3156" t="s">
        <v>14</v>
      </c>
      <c r="L3156" s="124"/>
    </row>
    <row r="3157" spans="1:12" x14ac:dyDescent="0.25">
      <c r="A3157">
        <v>3156</v>
      </c>
      <c r="B3157" t="s">
        <v>9988</v>
      </c>
      <c r="C3157" s="14" t="s">
        <v>10487</v>
      </c>
      <c r="D3157" t="s">
        <v>10488</v>
      </c>
      <c r="E3157">
        <v>0</v>
      </c>
      <c r="F3157">
        <f>SUMIFS('DAILY RECORDS'!$E$2:$E$19978,'DAILY RECORDS'!$B$2:$B$19978,C3157,'DAILY RECORDS'!$G$2:$G$19978,"INWARD")</f>
        <v>97</v>
      </c>
      <c r="G3157">
        <f>SUMIFS('DAILY RECORDS'!$E$2:$E$19978,'DAILY RECORDS'!$B$2:$B$19978,C3157,'DAILY RECORDS'!$G$2:$G$19978,"OUTWARD")</f>
        <v>54</v>
      </c>
      <c r="H3157">
        <f t="shared" si="49"/>
        <v>43</v>
      </c>
      <c r="I3157" t="s">
        <v>14</v>
      </c>
      <c r="L3157" s="124"/>
    </row>
    <row r="3158" spans="1:12" x14ac:dyDescent="0.25">
      <c r="A3158">
        <v>3157</v>
      </c>
      <c r="B3158" t="s">
        <v>9988</v>
      </c>
      <c r="C3158" s="14" t="s">
        <v>10654</v>
      </c>
      <c r="D3158" t="s">
        <v>10655</v>
      </c>
      <c r="E3158">
        <v>10</v>
      </c>
      <c r="F3158">
        <f>SUMIFS('DAILY RECORDS'!$E$2:$E$19978,'DAILY RECORDS'!$B$2:$B$19978,C3158,'DAILY RECORDS'!$G$2:$G$19978,"INWARD")</f>
        <v>60</v>
      </c>
      <c r="G3158">
        <f>SUMIFS('DAILY RECORDS'!$E$2:$E$19978,'DAILY RECORDS'!$B$2:$B$19978,C3158,'DAILY RECORDS'!$G$2:$G$19978,"OUTWARD")</f>
        <v>70</v>
      </c>
      <c r="H3158">
        <f t="shared" si="49"/>
        <v>0</v>
      </c>
      <c r="I3158" t="s">
        <v>25</v>
      </c>
      <c r="L3158" s="124"/>
    </row>
    <row r="3159" spans="1:12" x14ac:dyDescent="0.25">
      <c r="A3159">
        <v>3158</v>
      </c>
      <c r="B3159" t="s">
        <v>9991</v>
      </c>
      <c r="C3159" s="14" t="s">
        <v>10512</v>
      </c>
      <c r="D3159" t="s">
        <v>10513</v>
      </c>
      <c r="E3159">
        <v>0</v>
      </c>
      <c r="F3159">
        <f>SUMIFS('DAILY RECORDS'!$E$2:$E$19978,'DAILY RECORDS'!$B$2:$B$19978,C3159,'DAILY RECORDS'!$G$2:$G$19978,"INWARD")</f>
        <v>20</v>
      </c>
      <c r="G3159">
        <f>SUMIFS('DAILY RECORDS'!$E$2:$E$19978,'DAILY RECORDS'!$B$2:$B$19978,C3159,'DAILY RECORDS'!$G$2:$G$19978,"OUTWARD")</f>
        <v>0</v>
      </c>
      <c r="H3159">
        <f t="shared" si="49"/>
        <v>20</v>
      </c>
      <c r="I3159" t="s">
        <v>14</v>
      </c>
      <c r="L3159" s="124">
        <v>45779</v>
      </c>
    </row>
    <row r="3160" spans="1:12" x14ac:dyDescent="0.25">
      <c r="A3160">
        <v>3159</v>
      </c>
      <c r="C3160" s="14" t="s">
        <v>10514</v>
      </c>
      <c r="D3160" t="s">
        <v>10514</v>
      </c>
      <c r="E3160">
        <v>0</v>
      </c>
      <c r="F3160">
        <f>SUMIFS('DAILY RECORDS'!$E$2:$E$19978,'DAILY RECORDS'!$B$2:$B$19978,C3160,'DAILY RECORDS'!$G$2:$G$19978,"INWARD")</f>
        <v>1</v>
      </c>
      <c r="G3160">
        <f>SUMIFS('DAILY RECORDS'!$E$2:$E$19978,'DAILY RECORDS'!$B$2:$B$19978,C3160,'DAILY RECORDS'!$G$2:$G$19978,"OUTWARD")</f>
        <v>1</v>
      </c>
      <c r="H3160">
        <f t="shared" si="49"/>
        <v>0</v>
      </c>
      <c r="I3160" t="s">
        <v>25</v>
      </c>
      <c r="L3160" s="124"/>
    </row>
    <row r="3161" spans="1:12" x14ac:dyDescent="0.25">
      <c r="A3161">
        <v>3160</v>
      </c>
      <c r="C3161" s="14" t="s">
        <v>10516</v>
      </c>
      <c r="D3161" t="s">
        <v>10516</v>
      </c>
      <c r="E3161">
        <v>0</v>
      </c>
      <c r="F3161">
        <f>SUMIFS('DAILY RECORDS'!$E$2:$E$19978,'DAILY RECORDS'!$B$2:$B$19978,C3161,'DAILY RECORDS'!$G$2:$G$19978,"INWARD")</f>
        <v>21</v>
      </c>
      <c r="G3161">
        <f>SUMIFS('DAILY RECORDS'!$E$2:$E$19978,'DAILY RECORDS'!$B$2:$B$19978,C3161,'DAILY RECORDS'!$G$2:$G$19978,"OUTWARD")</f>
        <v>21</v>
      </c>
      <c r="H3161">
        <f t="shared" si="49"/>
        <v>0</v>
      </c>
      <c r="I3161" t="s">
        <v>14</v>
      </c>
      <c r="L3161" s="124"/>
    </row>
    <row r="3162" spans="1:12" x14ac:dyDescent="0.25">
      <c r="A3162">
        <v>3161</v>
      </c>
      <c r="C3162" s="14" t="s">
        <v>10632</v>
      </c>
      <c r="D3162" t="s">
        <v>10632</v>
      </c>
      <c r="E3162">
        <v>0</v>
      </c>
      <c r="F3162">
        <f>SUMIFS('DAILY RECORDS'!$E$2:$E$19978,'DAILY RECORDS'!$B$2:$B$19978,C3162,'DAILY RECORDS'!$G$2:$G$19978,"INWARD")</f>
        <v>3</v>
      </c>
      <c r="G3162">
        <f>SUMIFS('DAILY RECORDS'!$E$2:$E$19978,'DAILY RECORDS'!$B$2:$B$19978,C3162,'DAILY RECORDS'!$G$2:$G$19978,"OUTWARD")</f>
        <v>3</v>
      </c>
      <c r="H3162">
        <f t="shared" si="49"/>
        <v>0</v>
      </c>
      <c r="I3162" t="s">
        <v>25</v>
      </c>
      <c r="L3162" s="124">
        <v>45784</v>
      </c>
    </row>
    <row r="3163" spans="1:12" x14ac:dyDescent="0.25">
      <c r="A3163">
        <v>3162</v>
      </c>
      <c r="C3163" s="14" t="s">
        <v>10629</v>
      </c>
      <c r="D3163" t="s">
        <v>10629</v>
      </c>
      <c r="E3163">
        <v>0</v>
      </c>
      <c r="F3163">
        <f>SUMIFS('DAILY RECORDS'!$E$2:$E$19978,'DAILY RECORDS'!$B$2:$B$19978,C3163,'DAILY RECORDS'!$G$2:$G$19978,"INWARD")</f>
        <v>0</v>
      </c>
      <c r="G3163">
        <f>SUMIFS('DAILY RECORDS'!$E$2:$E$19978,'DAILY RECORDS'!$B$2:$B$19978,C3163,'DAILY RECORDS'!$G$2:$G$19978,"OUTWARD")</f>
        <v>30</v>
      </c>
      <c r="H3163">
        <f t="shared" si="49"/>
        <v>-30</v>
      </c>
      <c r="I3163" t="s">
        <v>14</v>
      </c>
      <c r="L3163" s="124"/>
    </row>
    <row r="3164" spans="1:12" x14ac:dyDescent="0.25">
      <c r="A3164">
        <v>3163</v>
      </c>
      <c r="B3164" t="s">
        <v>9988</v>
      </c>
      <c r="C3164" s="14" t="s">
        <v>10635</v>
      </c>
      <c r="D3164" t="s">
        <v>10636</v>
      </c>
      <c r="E3164">
        <v>0</v>
      </c>
      <c r="F3164">
        <f>SUMIFS('DAILY RECORDS'!$E$2:$E$19978,'DAILY RECORDS'!$B$2:$B$19978,C3164,'DAILY RECORDS'!$G$2:$G$19978,"INWARD")</f>
        <v>12</v>
      </c>
      <c r="G3164">
        <f>SUMIFS('DAILY RECORDS'!$E$2:$E$19978,'DAILY RECORDS'!$B$2:$B$19978,C3164,'DAILY RECORDS'!$G$2:$G$19978,"OUTWARD")</f>
        <v>12</v>
      </c>
      <c r="H3164">
        <f t="shared" si="49"/>
        <v>0</v>
      </c>
      <c r="I3164" t="s">
        <v>14</v>
      </c>
      <c r="L3164" s="124"/>
    </row>
    <row r="3165" spans="1:12" x14ac:dyDescent="0.25">
      <c r="A3165">
        <v>3164</v>
      </c>
      <c r="B3165" t="s">
        <v>9988</v>
      </c>
      <c r="C3165" s="14" t="s">
        <v>4195</v>
      </c>
      <c r="D3165" t="s">
        <v>4196</v>
      </c>
      <c r="E3165">
        <v>0</v>
      </c>
      <c r="F3165">
        <f>SUMIFS('DAILY RECORDS'!$E$2:$E$19978,'DAILY RECORDS'!$B$2:$B$19978,C3165,'DAILY RECORDS'!$G$2:$G$19978,"INWARD")</f>
        <v>12</v>
      </c>
      <c r="G3165">
        <f>SUMIFS('DAILY RECORDS'!$E$2:$E$19978,'DAILY RECORDS'!$B$2:$B$19978,C3165,'DAILY RECORDS'!$G$2:$G$19978,"OUTWARD")</f>
        <v>12</v>
      </c>
      <c r="H3165">
        <f t="shared" si="49"/>
        <v>0</v>
      </c>
      <c r="I3165" t="s">
        <v>14</v>
      </c>
      <c r="L3165" s="124">
        <v>45785</v>
      </c>
    </row>
    <row r="3166" spans="1:12" x14ac:dyDescent="0.25">
      <c r="A3166">
        <v>3165</v>
      </c>
      <c r="B3166" t="s">
        <v>9992</v>
      </c>
      <c r="C3166" s="14" t="s">
        <v>9316</v>
      </c>
      <c r="D3166" t="s">
        <v>5492</v>
      </c>
      <c r="E3166">
        <v>0</v>
      </c>
      <c r="F3166">
        <f>SUMIFS('DAILY RECORDS'!$E$2:$E$19978,'DAILY RECORDS'!$B$2:$B$19978,C3166,'DAILY RECORDS'!$G$2:$G$19978,"INWARD")</f>
        <v>121</v>
      </c>
      <c r="G3166">
        <f>SUMIFS('DAILY RECORDS'!$E$2:$E$19978,'DAILY RECORDS'!$B$2:$B$19978,C3166,'DAILY RECORDS'!$G$2:$G$19978,"OUTWARD")</f>
        <v>0</v>
      </c>
      <c r="H3166">
        <f t="shared" si="49"/>
        <v>121</v>
      </c>
      <c r="I3166" t="s">
        <v>25</v>
      </c>
      <c r="L3166" s="124">
        <v>45785</v>
      </c>
    </row>
    <row r="3167" spans="1:12" x14ac:dyDescent="0.25">
      <c r="A3167">
        <v>3166</v>
      </c>
      <c r="C3167" s="14" t="s">
        <v>10331</v>
      </c>
      <c r="D3167" t="s">
        <v>10331</v>
      </c>
      <c r="E3167">
        <v>0</v>
      </c>
      <c r="F3167">
        <f>SUMIFS('DAILY RECORDS'!$E$2:$E$19978,'DAILY RECORDS'!$B$2:$B$19978,C3167,'DAILY RECORDS'!$G$2:$G$19978,"INWARD")</f>
        <v>0</v>
      </c>
      <c r="G3167">
        <f>SUMIFS('DAILY RECORDS'!$E$2:$E$19978,'DAILY RECORDS'!$B$2:$B$19978,C3167,'DAILY RECORDS'!$G$2:$G$19978,"OUTWARD")</f>
        <v>0</v>
      </c>
      <c r="H3167">
        <f t="shared" si="49"/>
        <v>0</v>
      </c>
      <c r="I3167" t="s">
        <v>14</v>
      </c>
      <c r="L3167" s="124"/>
    </row>
    <row r="3168" spans="1:12" x14ac:dyDescent="0.25">
      <c r="A3168">
        <v>3167</v>
      </c>
      <c r="C3168" s="14" t="s">
        <v>10330</v>
      </c>
      <c r="D3168" t="s">
        <v>10330</v>
      </c>
      <c r="E3168">
        <v>0</v>
      </c>
      <c r="F3168">
        <f>SUMIFS('DAILY RECORDS'!$E$2:$E$19978,'DAILY RECORDS'!$B$2:$B$19978,C3168,'DAILY RECORDS'!$G$2:$G$19978,"INWARD")</f>
        <v>510</v>
      </c>
      <c r="G3168">
        <f>SUMIFS('DAILY RECORDS'!$E$2:$E$19978,'DAILY RECORDS'!$B$2:$B$19978,C3168,'DAILY RECORDS'!$G$2:$G$19978,"OUTWARD")</f>
        <v>360</v>
      </c>
      <c r="H3168">
        <f t="shared" si="49"/>
        <v>150</v>
      </c>
      <c r="I3168" t="s">
        <v>14</v>
      </c>
      <c r="L3168" s="124"/>
    </row>
    <row r="3169" spans="1:12" x14ac:dyDescent="0.25">
      <c r="A3169">
        <v>3168</v>
      </c>
      <c r="C3169" s="14" t="s">
        <v>10329</v>
      </c>
      <c r="D3169" t="s">
        <v>10329</v>
      </c>
      <c r="E3169">
        <v>0</v>
      </c>
      <c r="F3169">
        <f>SUMIFS('DAILY RECORDS'!$E$2:$E$19978,'DAILY RECORDS'!$B$2:$B$19978,C3169,'DAILY RECORDS'!$G$2:$G$19978,"INWARD")</f>
        <v>510</v>
      </c>
      <c r="G3169">
        <f>SUMIFS('DAILY RECORDS'!$E$2:$E$19978,'DAILY RECORDS'!$B$2:$B$19978,C3169,'DAILY RECORDS'!$G$2:$G$19978,"OUTWARD")</f>
        <v>200</v>
      </c>
      <c r="H3169">
        <f t="shared" si="49"/>
        <v>310</v>
      </c>
      <c r="I3169" t="s">
        <v>14</v>
      </c>
      <c r="L3169" s="124"/>
    </row>
    <row r="3170" spans="1:12" x14ac:dyDescent="0.25">
      <c r="A3170">
        <v>3169</v>
      </c>
      <c r="C3170" s="14" t="s">
        <v>10304</v>
      </c>
      <c r="D3170" t="s">
        <v>10304</v>
      </c>
      <c r="E3170">
        <v>0</v>
      </c>
      <c r="F3170">
        <f>SUMIFS('DAILY RECORDS'!$E$2:$E$19978,'DAILY RECORDS'!$B$2:$B$19978,C3170,'DAILY RECORDS'!$G$2:$G$19978,"INWARD")</f>
        <v>0</v>
      </c>
      <c r="G3170">
        <f>SUMIFS('DAILY RECORDS'!$E$2:$E$19978,'DAILY RECORDS'!$B$2:$B$19978,C3170,'DAILY RECORDS'!$G$2:$G$19978,"OUTWARD")</f>
        <v>12</v>
      </c>
      <c r="H3170">
        <f t="shared" si="49"/>
        <v>-12</v>
      </c>
      <c r="I3170" t="s">
        <v>14</v>
      </c>
      <c r="L3170" s="124"/>
    </row>
    <row r="3171" spans="1:12" x14ac:dyDescent="0.25">
      <c r="A3171">
        <v>3170</v>
      </c>
      <c r="C3171" s="14" t="s">
        <v>10303</v>
      </c>
      <c r="D3171" t="s">
        <v>10303</v>
      </c>
      <c r="E3171">
        <v>0</v>
      </c>
      <c r="F3171">
        <f>SUMIFS('DAILY RECORDS'!$E$2:$E$19978,'DAILY RECORDS'!$B$2:$B$19978,C3171,'DAILY RECORDS'!$G$2:$G$19978,"INWARD")</f>
        <v>0</v>
      </c>
      <c r="G3171">
        <f>SUMIFS('DAILY RECORDS'!$E$2:$E$19978,'DAILY RECORDS'!$B$2:$B$19978,C3171,'DAILY RECORDS'!$G$2:$G$19978,"OUTWARD")</f>
        <v>35</v>
      </c>
      <c r="H3171">
        <f t="shared" si="49"/>
        <v>-35</v>
      </c>
      <c r="I3171" t="s">
        <v>14</v>
      </c>
      <c r="L3171" s="124"/>
    </row>
    <row r="3172" spans="1:12" x14ac:dyDescent="0.25">
      <c r="A3172">
        <v>3171</v>
      </c>
      <c r="C3172" s="14" t="s">
        <v>10296</v>
      </c>
      <c r="D3172" t="s">
        <v>10296</v>
      </c>
      <c r="E3172">
        <v>0</v>
      </c>
      <c r="F3172">
        <f>SUMIFS('DAILY RECORDS'!$E$2:$E$19978,'DAILY RECORDS'!$B$2:$B$19978,C3172,'DAILY RECORDS'!$G$2:$G$19978,"INWARD")</f>
        <v>0</v>
      </c>
      <c r="G3172">
        <f>SUMIFS('DAILY RECORDS'!$E$2:$E$19978,'DAILY RECORDS'!$B$2:$B$19978,C3172,'DAILY RECORDS'!$G$2:$G$19978,"OUTWARD")</f>
        <v>2</v>
      </c>
      <c r="H3172">
        <f t="shared" si="49"/>
        <v>-2</v>
      </c>
      <c r="I3172" t="s">
        <v>14</v>
      </c>
      <c r="L3172" s="124"/>
    </row>
    <row r="3173" spans="1:12" x14ac:dyDescent="0.25">
      <c r="A3173">
        <v>3172</v>
      </c>
      <c r="C3173" s="14" t="s">
        <v>10295</v>
      </c>
      <c r="D3173" t="s">
        <v>10295</v>
      </c>
      <c r="E3173">
        <v>0</v>
      </c>
      <c r="F3173">
        <f>SUMIFS('DAILY RECORDS'!$E$2:$E$19978,'DAILY RECORDS'!$B$2:$B$19978,C3173,'DAILY RECORDS'!$G$2:$G$19978,"INWARD")</f>
        <v>0</v>
      </c>
      <c r="G3173">
        <f>SUMIFS('DAILY RECORDS'!$E$2:$E$19978,'DAILY RECORDS'!$B$2:$B$19978,C3173,'DAILY RECORDS'!$G$2:$G$19978,"OUTWARD")</f>
        <v>1</v>
      </c>
      <c r="H3173">
        <f t="shared" si="49"/>
        <v>-1</v>
      </c>
      <c r="I3173" t="s">
        <v>14</v>
      </c>
      <c r="L3173" s="124"/>
    </row>
    <row r="3174" spans="1:12" x14ac:dyDescent="0.25">
      <c r="A3174">
        <v>3173</v>
      </c>
      <c r="C3174" s="14" t="s">
        <v>11481</v>
      </c>
      <c r="D3174" t="s">
        <v>11222</v>
      </c>
      <c r="E3174">
        <v>0</v>
      </c>
      <c r="F3174">
        <f>SUMIFS('DAILY RECORDS'!$E$2:$E$19978,'DAILY RECORDS'!$B$2:$B$19978,C3174,'DAILY RECORDS'!$G$2:$G$19978,"INWARD")</f>
        <v>584</v>
      </c>
      <c r="G3174">
        <f>SUMIFS('DAILY RECORDS'!$E$2:$E$19978,'DAILY RECORDS'!$B$2:$B$19978,C3174,'DAILY RECORDS'!$G$2:$G$19978,"OUTWARD")</f>
        <v>503</v>
      </c>
      <c r="H3174">
        <f t="shared" si="49"/>
        <v>81</v>
      </c>
      <c r="I3174" t="s">
        <v>25</v>
      </c>
      <c r="L3174" s="124"/>
    </row>
    <row r="3175" spans="1:12" x14ac:dyDescent="0.25">
      <c r="A3175">
        <v>3174</v>
      </c>
      <c r="C3175" s="14" t="s">
        <v>1533</v>
      </c>
      <c r="D3175" t="s">
        <v>1533</v>
      </c>
      <c r="E3175">
        <v>0</v>
      </c>
      <c r="F3175">
        <f>SUMIFS('DAILY RECORDS'!$E$2:$E$19978,'DAILY RECORDS'!$B$2:$B$19978,C3175,'DAILY RECORDS'!$G$2:$G$19978,"INWARD")</f>
        <v>1</v>
      </c>
      <c r="G3175">
        <f>SUMIFS('DAILY RECORDS'!$E$2:$E$19978,'DAILY RECORDS'!$B$2:$B$19978,C3175,'DAILY RECORDS'!$G$2:$G$19978,"OUTWARD")</f>
        <v>0</v>
      </c>
      <c r="H3175">
        <f t="shared" si="49"/>
        <v>1</v>
      </c>
      <c r="I3175" t="s">
        <v>25</v>
      </c>
      <c r="L3175" s="124"/>
    </row>
    <row r="3176" spans="1:12" x14ac:dyDescent="0.25">
      <c r="A3176">
        <v>3175</v>
      </c>
      <c r="C3176" s="14" t="s">
        <v>1534</v>
      </c>
      <c r="D3176" t="s">
        <v>1534</v>
      </c>
      <c r="E3176">
        <v>0</v>
      </c>
      <c r="F3176">
        <f>SUMIFS('DAILY RECORDS'!$E$2:$E$19978,'DAILY RECORDS'!$B$2:$B$19978,C3176,'DAILY RECORDS'!$G$2:$G$19978,"INWARD")</f>
        <v>1</v>
      </c>
      <c r="G3176">
        <f>SUMIFS('DAILY RECORDS'!$E$2:$E$19978,'DAILY RECORDS'!$B$2:$B$19978,C3176,'DAILY RECORDS'!$G$2:$G$19978,"OUTWARD")</f>
        <v>0</v>
      </c>
      <c r="H3176">
        <f t="shared" si="49"/>
        <v>1</v>
      </c>
      <c r="I3176" t="s">
        <v>25</v>
      </c>
      <c r="L3176" s="124"/>
    </row>
    <row r="3177" spans="1:12" x14ac:dyDescent="0.25">
      <c r="A3177">
        <v>3176</v>
      </c>
      <c r="C3177" s="14" t="s">
        <v>10004</v>
      </c>
      <c r="D3177" t="s">
        <v>10004</v>
      </c>
      <c r="E3177">
        <v>0</v>
      </c>
      <c r="F3177">
        <f>SUMIFS('DAILY RECORDS'!$E$2:$E$19978,'DAILY RECORDS'!$B$2:$B$19978,C3177,'DAILY RECORDS'!$G$2:$G$19978,"INWARD")</f>
        <v>1</v>
      </c>
      <c r="G3177">
        <f>SUMIFS('DAILY RECORDS'!$E$2:$E$19978,'DAILY RECORDS'!$B$2:$B$19978,C3177,'DAILY RECORDS'!$G$2:$G$19978,"OUTWARD")</f>
        <v>0</v>
      </c>
      <c r="H3177">
        <f t="shared" si="49"/>
        <v>1</v>
      </c>
      <c r="I3177" t="s">
        <v>14</v>
      </c>
      <c r="L3177" s="124"/>
    </row>
    <row r="3178" spans="1:12" x14ac:dyDescent="0.25">
      <c r="A3178">
        <v>3177</v>
      </c>
      <c r="C3178" s="14" t="s">
        <v>9953</v>
      </c>
      <c r="D3178" t="s">
        <v>9953</v>
      </c>
      <c r="E3178">
        <v>0</v>
      </c>
      <c r="F3178">
        <f>SUMIFS('DAILY RECORDS'!$E$2:$E$19978,'DAILY RECORDS'!$B$2:$B$19978,C3178,'DAILY RECORDS'!$G$2:$G$19978,"INWARD")</f>
        <v>0</v>
      </c>
      <c r="G3178">
        <f>SUMIFS('DAILY RECORDS'!$E$2:$E$19978,'DAILY RECORDS'!$B$2:$B$19978,C3178,'DAILY RECORDS'!$G$2:$G$19978,"OUTWARD")</f>
        <v>6</v>
      </c>
      <c r="H3178">
        <f t="shared" si="49"/>
        <v>-6</v>
      </c>
      <c r="I3178" t="s">
        <v>14</v>
      </c>
      <c r="L3178" s="124"/>
    </row>
    <row r="3179" spans="1:12" x14ac:dyDescent="0.25">
      <c r="A3179">
        <v>3178</v>
      </c>
      <c r="C3179" s="14" t="s">
        <v>9769</v>
      </c>
      <c r="D3179" t="s">
        <v>9769</v>
      </c>
      <c r="E3179">
        <v>0</v>
      </c>
      <c r="F3179">
        <f>SUMIFS('DAILY RECORDS'!$E$2:$E$19978,'DAILY RECORDS'!$B$2:$B$19978,C3179,'DAILY RECORDS'!$G$2:$G$19978,"INWARD")</f>
        <v>0</v>
      </c>
      <c r="G3179">
        <f>SUMIFS('DAILY RECORDS'!$E$2:$E$19978,'DAILY RECORDS'!$B$2:$B$19978,C3179,'DAILY RECORDS'!$G$2:$G$19978,"OUTWARD")</f>
        <v>10</v>
      </c>
      <c r="H3179">
        <f t="shared" si="49"/>
        <v>-10</v>
      </c>
      <c r="I3179" t="s">
        <v>14</v>
      </c>
      <c r="L3179" s="124"/>
    </row>
    <row r="3180" spans="1:12" x14ac:dyDescent="0.25">
      <c r="A3180">
        <v>3179</v>
      </c>
      <c r="C3180" s="14" t="s">
        <v>9767</v>
      </c>
      <c r="D3180" t="s">
        <v>9767</v>
      </c>
      <c r="E3180">
        <v>0</v>
      </c>
      <c r="F3180">
        <f>SUMIFS('DAILY RECORDS'!$E$2:$E$19978,'DAILY RECORDS'!$B$2:$B$19978,C3180,'DAILY RECORDS'!$G$2:$G$19978,"INWARD")</f>
        <v>0</v>
      </c>
      <c r="G3180">
        <f>SUMIFS('DAILY RECORDS'!$E$2:$E$19978,'DAILY RECORDS'!$B$2:$B$19978,C3180,'DAILY RECORDS'!$G$2:$G$19978,"OUTWARD")</f>
        <v>3</v>
      </c>
      <c r="H3180">
        <f t="shared" si="49"/>
        <v>-3</v>
      </c>
      <c r="I3180" t="s">
        <v>14</v>
      </c>
      <c r="L3180" s="124"/>
    </row>
    <row r="3181" spans="1:12" x14ac:dyDescent="0.25">
      <c r="A3181">
        <v>3180</v>
      </c>
      <c r="C3181" s="14" t="s">
        <v>9746</v>
      </c>
      <c r="D3181" t="s">
        <v>9746</v>
      </c>
      <c r="E3181">
        <v>0</v>
      </c>
      <c r="F3181">
        <f>SUMIFS('DAILY RECORDS'!$E$2:$E$19978,'DAILY RECORDS'!$B$2:$B$19978,C3181,'DAILY RECORDS'!$G$2:$G$19978,"INWARD")</f>
        <v>65</v>
      </c>
      <c r="G3181">
        <f>SUMIFS('DAILY RECORDS'!$E$2:$E$19978,'DAILY RECORDS'!$B$2:$B$19978,C3181,'DAILY RECORDS'!$G$2:$G$19978,"OUTWARD")</f>
        <v>16</v>
      </c>
      <c r="H3181">
        <f t="shared" si="49"/>
        <v>49</v>
      </c>
      <c r="I3181" t="s">
        <v>14</v>
      </c>
      <c r="L3181" s="124"/>
    </row>
    <row r="3182" spans="1:12" x14ac:dyDescent="0.25">
      <c r="A3182">
        <v>3181</v>
      </c>
      <c r="C3182" s="14" t="s">
        <v>9745</v>
      </c>
      <c r="D3182" t="s">
        <v>9745</v>
      </c>
      <c r="E3182">
        <v>0</v>
      </c>
      <c r="F3182">
        <f>SUMIFS('DAILY RECORDS'!$E$2:$E$19978,'DAILY RECORDS'!$B$2:$B$19978,C3182,'DAILY RECORDS'!$G$2:$G$19978,"INWARD")</f>
        <v>0</v>
      </c>
      <c r="G3182">
        <f>SUMIFS('DAILY RECORDS'!$E$2:$E$19978,'DAILY RECORDS'!$B$2:$B$19978,C3182,'DAILY RECORDS'!$G$2:$G$19978,"OUTWARD")</f>
        <v>10</v>
      </c>
      <c r="H3182">
        <f t="shared" si="49"/>
        <v>-10</v>
      </c>
      <c r="I3182" t="s">
        <v>14</v>
      </c>
      <c r="L3182" s="124"/>
    </row>
    <row r="3183" spans="1:12" x14ac:dyDescent="0.25">
      <c r="A3183">
        <v>3182</v>
      </c>
      <c r="C3183" s="14" t="s">
        <v>9761</v>
      </c>
      <c r="D3183" t="s">
        <v>9761</v>
      </c>
      <c r="E3183">
        <v>0</v>
      </c>
      <c r="F3183">
        <f>SUMIFS('DAILY RECORDS'!$E$2:$E$19978,'DAILY RECORDS'!$B$2:$B$19978,C3183,'DAILY RECORDS'!$G$2:$G$19978,"INWARD")</f>
        <v>5</v>
      </c>
      <c r="G3183">
        <f>SUMIFS('DAILY RECORDS'!$E$2:$E$19978,'DAILY RECORDS'!$B$2:$B$19978,C3183,'DAILY RECORDS'!$G$2:$G$19978,"OUTWARD")</f>
        <v>0</v>
      </c>
      <c r="H3183">
        <f t="shared" si="49"/>
        <v>5</v>
      </c>
      <c r="I3183" t="s">
        <v>25</v>
      </c>
      <c r="L3183" s="124"/>
    </row>
    <row r="3184" spans="1:12" x14ac:dyDescent="0.25">
      <c r="A3184">
        <v>3183</v>
      </c>
      <c r="C3184" s="14" t="s">
        <v>9471</v>
      </c>
      <c r="D3184" t="s">
        <v>9471</v>
      </c>
      <c r="E3184">
        <v>0</v>
      </c>
      <c r="F3184">
        <f>SUMIFS('DAILY RECORDS'!$E$2:$E$19978,'DAILY RECORDS'!$B$2:$B$19978,C3184,'DAILY RECORDS'!$G$2:$G$19978,"INWARD")</f>
        <v>40</v>
      </c>
      <c r="G3184">
        <f>SUMIFS('DAILY RECORDS'!$E$2:$E$19978,'DAILY RECORDS'!$B$2:$B$19978,C3184,'DAILY RECORDS'!$G$2:$G$19978,"OUTWARD")</f>
        <v>20</v>
      </c>
      <c r="H3184">
        <f t="shared" si="49"/>
        <v>20</v>
      </c>
      <c r="I3184" t="s">
        <v>14</v>
      </c>
      <c r="L3184" s="124"/>
    </row>
    <row r="3185" spans="1:12" x14ac:dyDescent="0.25">
      <c r="A3185">
        <v>3184</v>
      </c>
      <c r="C3185" s="14" t="s">
        <v>9472</v>
      </c>
      <c r="D3185" t="s">
        <v>9472</v>
      </c>
      <c r="E3185">
        <v>0</v>
      </c>
      <c r="F3185">
        <f>SUMIFS('DAILY RECORDS'!$E$2:$E$19978,'DAILY RECORDS'!$B$2:$B$19978,C3185,'DAILY RECORDS'!$G$2:$G$19978,"INWARD")</f>
        <v>40</v>
      </c>
      <c r="G3185">
        <f>SUMIFS('DAILY RECORDS'!$E$2:$E$19978,'DAILY RECORDS'!$B$2:$B$19978,C3185,'DAILY RECORDS'!$G$2:$G$19978,"OUTWARD")</f>
        <v>20</v>
      </c>
      <c r="H3185">
        <f t="shared" si="49"/>
        <v>20</v>
      </c>
      <c r="I3185" t="s">
        <v>14</v>
      </c>
      <c r="L3185" s="124"/>
    </row>
    <row r="3186" spans="1:12" x14ac:dyDescent="0.25">
      <c r="A3186">
        <v>3185</v>
      </c>
      <c r="C3186" s="14" t="s">
        <v>1531</v>
      </c>
      <c r="D3186" t="s">
        <v>1531</v>
      </c>
      <c r="E3186">
        <v>0</v>
      </c>
      <c r="F3186">
        <f>SUMIFS('DAILY RECORDS'!$E$2:$E$19978,'DAILY RECORDS'!$B$2:$B$19978,C3186,'DAILY RECORDS'!$G$2:$G$19978,"INWARD")</f>
        <v>20</v>
      </c>
      <c r="G3186">
        <f>SUMIFS('DAILY RECORDS'!$E$2:$E$19978,'DAILY RECORDS'!$B$2:$B$19978,C3186,'DAILY RECORDS'!$G$2:$G$19978,"OUTWARD")</f>
        <v>13</v>
      </c>
      <c r="H3186">
        <f t="shared" si="49"/>
        <v>7</v>
      </c>
      <c r="I3186" t="s">
        <v>25</v>
      </c>
      <c r="L3186" s="124"/>
    </row>
    <row r="3187" spans="1:12" x14ac:dyDescent="0.25">
      <c r="A3187">
        <v>3186</v>
      </c>
      <c r="C3187" s="14" t="s">
        <v>9255</v>
      </c>
      <c r="D3187" t="s">
        <v>9255</v>
      </c>
      <c r="E3187">
        <v>0</v>
      </c>
      <c r="F3187">
        <f>SUMIFS('DAILY RECORDS'!$E$2:$E$19978,'DAILY RECORDS'!$B$2:$B$19978,C3187,'DAILY RECORDS'!$G$2:$G$19978,"INWARD")</f>
        <v>12</v>
      </c>
      <c r="G3187">
        <f>SUMIFS('DAILY RECORDS'!$E$2:$E$19978,'DAILY RECORDS'!$B$2:$B$19978,C3187,'DAILY RECORDS'!$G$2:$G$19978,"OUTWARD")</f>
        <v>14</v>
      </c>
      <c r="H3187">
        <f t="shared" si="49"/>
        <v>-2</v>
      </c>
      <c r="I3187" t="s">
        <v>25</v>
      </c>
      <c r="L3187" s="124"/>
    </row>
    <row r="3188" spans="1:12" x14ac:dyDescent="0.25">
      <c r="A3188">
        <v>3187</v>
      </c>
      <c r="C3188" s="14" t="s">
        <v>9408</v>
      </c>
      <c r="D3188" t="s">
        <v>9408</v>
      </c>
      <c r="E3188">
        <v>0</v>
      </c>
      <c r="F3188">
        <f>SUMIFS('DAILY RECORDS'!$E$2:$E$19978,'DAILY RECORDS'!$B$2:$B$19978,C3188,'DAILY RECORDS'!$G$2:$G$19978,"INWARD")</f>
        <v>0</v>
      </c>
      <c r="G3188">
        <f>SUMIFS('DAILY RECORDS'!$E$2:$E$19978,'DAILY RECORDS'!$B$2:$B$19978,C3188,'DAILY RECORDS'!$G$2:$G$19978,"OUTWARD")</f>
        <v>12</v>
      </c>
      <c r="H3188">
        <f t="shared" si="49"/>
        <v>-12</v>
      </c>
      <c r="I3188" t="s">
        <v>14</v>
      </c>
      <c r="L3188" s="124"/>
    </row>
    <row r="3189" spans="1:12" x14ac:dyDescent="0.25">
      <c r="A3189">
        <v>3188</v>
      </c>
      <c r="C3189" s="14" t="s">
        <v>9395</v>
      </c>
      <c r="D3189" t="s">
        <v>9395</v>
      </c>
      <c r="E3189">
        <v>0</v>
      </c>
      <c r="F3189">
        <f>SUMIFS('DAILY RECORDS'!$E$2:$E$19978,'DAILY RECORDS'!$B$2:$B$19978,C3189,'DAILY RECORDS'!$G$2:$G$19978,"INWARD")</f>
        <v>0</v>
      </c>
      <c r="G3189">
        <f>SUMIFS('DAILY RECORDS'!$E$2:$E$19978,'DAILY RECORDS'!$B$2:$B$19978,C3189,'DAILY RECORDS'!$G$2:$G$19978,"OUTWARD")</f>
        <v>12</v>
      </c>
      <c r="H3189">
        <f t="shared" si="49"/>
        <v>-12</v>
      </c>
      <c r="I3189" t="s">
        <v>14</v>
      </c>
      <c r="L3189" s="124"/>
    </row>
    <row r="3190" spans="1:12" x14ac:dyDescent="0.25">
      <c r="A3190">
        <v>3189</v>
      </c>
      <c r="C3190" s="14" t="s">
        <v>9262</v>
      </c>
      <c r="D3190" t="s">
        <v>9262</v>
      </c>
      <c r="E3190">
        <v>0</v>
      </c>
      <c r="F3190">
        <f>SUMIFS('DAILY RECORDS'!$E$2:$E$19978,'DAILY RECORDS'!$B$2:$B$19978,C3190,'DAILY RECORDS'!$G$2:$G$19978,"INWARD")</f>
        <v>0</v>
      </c>
      <c r="G3190">
        <f>SUMIFS('DAILY RECORDS'!$E$2:$E$19978,'DAILY RECORDS'!$B$2:$B$19978,C3190,'DAILY RECORDS'!$G$2:$G$19978,"OUTWARD")</f>
        <v>10</v>
      </c>
      <c r="H3190">
        <f t="shared" si="49"/>
        <v>-10</v>
      </c>
      <c r="I3190" t="s">
        <v>14</v>
      </c>
      <c r="L3190" s="124"/>
    </row>
    <row r="3191" spans="1:12" x14ac:dyDescent="0.25">
      <c r="A3191">
        <v>3190</v>
      </c>
      <c r="C3191" s="14" t="s">
        <v>9003</v>
      </c>
      <c r="D3191" t="s">
        <v>9003</v>
      </c>
      <c r="E3191">
        <v>0</v>
      </c>
      <c r="F3191">
        <f>SUMIFS('DAILY RECORDS'!$E$2:$E$19978,'DAILY RECORDS'!$B$2:$B$19978,C3191,'DAILY RECORDS'!$G$2:$G$19978,"INWARD")</f>
        <v>0</v>
      </c>
      <c r="G3191">
        <f>SUMIFS('DAILY RECORDS'!$E$2:$E$19978,'DAILY RECORDS'!$B$2:$B$19978,C3191,'DAILY RECORDS'!$G$2:$G$19978,"OUTWARD")</f>
        <v>20</v>
      </c>
      <c r="H3191">
        <f t="shared" si="49"/>
        <v>-20</v>
      </c>
      <c r="I3191" t="s">
        <v>14</v>
      </c>
      <c r="L3191" s="124"/>
    </row>
    <row r="3192" spans="1:12" x14ac:dyDescent="0.25">
      <c r="A3192">
        <v>3191</v>
      </c>
      <c r="B3192" t="s">
        <v>9988</v>
      </c>
      <c r="C3192" s="14" t="s">
        <v>3022</v>
      </c>
      <c r="D3192" t="s">
        <v>3023</v>
      </c>
      <c r="E3192">
        <v>0</v>
      </c>
      <c r="F3192">
        <f>SUMIFS('DAILY RECORDS'!$E$2:$E$19978,'DAILY RECORDS'!$B$2:$B$19978,C3192,'DAILY RECORDS'!$G$2:$G$19978,"INWARD")</f>
        <v>10</v>
      </c>
      <c r="G3192">
        <f>SUMIFS('DAILY RECORDS'!$E$2:$E$19978,'DAILY RECORDS'!$B$2:$B$19978,C3192,'DAILY RECORDS'!$G$2:$G$19978,"OUTWARD")</f>
        <v>9</v>
      </c>
      <c r="H3192">
        <f t="shared" si="49"/>
        <v>1</v>
      </c>
      <c r="I3192" t="s">
        <v>14</v>
      </c>
      <c r="L3192" s="124">
        <v>45782</v>
      </c>
    </row>
    <row r="3193" spans="1:12" x14ac:dyDescent="0.25">
      <c r="A3193">
        <v>3192</v>
      </c>
      <c r="B3193" t="s">
        <v>9988</v>
      </c>
      <c r="C3193" s="14" t="s">
        <v>1146</v>
      </c>
      <c r="D3193" t="s">
        <v>3024</v>
      </c>
      <c r="E3193">
        <v>0</v>
      </c>
      <c r="F3193">
        <f>SUMIFS('DAILY RECORDS'!$E$2:$E$19978,'DAILY RECORDS'!$B$2:$B$19978,C3193,'DAILY RECORDS'!$G$2:$G$19978,"INWARD")</f>
        <v>10</v>
      </c>
      <c r="G3193">
        <f>SUMIFS('DAILY RECORDS'!$E$2:$E$19978,'DAILY RECORDS'!$B$2:$B$19978,C3193,'DAILY RECORDS'!$G$2:$G$19978,"OUTWARD")</f>
        <v>10</v>
      </c>
      <c r="H3193">
        <f t="shared" si="49"/>
        <v>0</v>
      </c>
      <c r="I3193" t="s">
        <v>25</v>
      </c>
      <c r="L3193" s="124">
        <v>45782</v>
      </c>
    </row>
    <row r="3194" spans="1:12" x14ac:dyDescent="0.25">
      <c r="A3194">
        <v>3193</v>
      </c>
      <c r="B3194" t="s">
        <v>9988</v>
      </c>
      <c r="C3194" s="14" t="s">
        <v>10639</v>
      </c>
      <c r="D3194" t="s">
        <v>8627</v>
      </c>
      <c r="E3194">
        <v>0</v>
      </c>
      <c r="F3194">
        <f>SUMIFS('DAILY RECORDS'!$E$2:$E$19978,'DAILY RECORDS'!$B$2:$B$19978,C3194,'DAILY RECORDS'!$G$2:$G$19978,"INWARD")</f>
        <v>32</v>
      </c>
      <c r="G3194">
        <f>SUMIFS('DAILY RECORDS'!$E$2:$E$19978,'DAILY RECORDS'!$B$2:$B$19978,C3194,'DAILY RECORDS'!$G$2:$G$19978,"OUTWARD")</f>
        <v>0</v>
      </c>
      <c r="H3194">
        <f t="shared" si="49"/>
        <v>32</v>
      </c>
      <c r="I3194" t="s">
        <v>14</v>
      </c>
      <c r="L3194" s="124">
        <v>45783</v>
      </c>
    </row>
    <row r="3195" spans="1:12" x14ac:dyDescent="0.25">
      <c r="A3195">
        <v>3194</v>
      </c>
      <c r="B3195" t="s">
        <v>9988</v>
      </c>
      <c r="C3195" s="14" t="s">
        <v>2609</v>
      </c>
      <c r="D3195" t="s">
        <v>2610</v>
      </c>
      <c r="E3195">
        <v>0</v>
      </c>
      <c r="F3195">
        <f>SUMIFS('DAILY RECORDS'!$E$2:$E$19978,'DAILY RECORDS'!$B$2:$B$19978,C3195,'DAILY RECORDS'!$G$2:$G$19978,"INWARD")</f>
        <v>156</v>
      </c>
      <c r="G3195">
        <f>SUMIFS('DAILY RECORDS'!$E$2:$E$19978,'DAILY RECORDS'!$B$2:$B$19978,C3195,'DAILY RECORDS'!$G$2:$G$19978,"OUTWARD")</f>
        <v>120</v>
      </c>
      <c r="H3195">
        <f t="shared" si="49"/>
        <v>36</v>
      </c>
      <c r="I3195" t="s">
        <v>25</v>
      </c>
      <c r="L3195" s="124">
        <v>45785</v>
      </c>
    </row>
    <row r="3196" spans="1:12" x14ac:dyDescent="0.25">
      <c r="A3196">
        <v>3195</v>
      </c>
      <c r="B3196" t="s">
        <v>9988</v>
      </c>
      <c r="C3196" s="14" t="s">
        <v>4347</v>
      </c>
      <c r="D3196" t="s">
        <v>4348</v>
      </c>
      <c r="E3196">
        <v>0</v>
      </c>
      <c r="F3196">
        <f>SUMIFS('DAILY RECORDS'!$E$2:$E$19978,'DAILY RECORDS'!$B$2:$B$19978,C3196,'DAILY RECORDS'!$G$2:$G$19978,"INWARD")</f>
        <v>144</v>
      </c>
      <c r="G3196">
        <f>SUMIFS('DAILY RECORDS'!$E$2:$E$19978,'DAILY RECORDS'!$B$2:$B$19978,C3196,'DAILY RECORDS'!$G$2:$G$19978,"OUTWARD")</f>
        <v>168</v>
      </c>
      <c r="H3196">
        <f t="shared" si="49"/>
        <v>-24</v>
      </c>
      <c r="I3196" t="s">
        <v>14</v>
      </c>
      <c r="L3196" s="124"/>
    </row>
    <row r="3197" spans="1:12" x14ac:dyDescent="0.25">
      <c r="A3197">
        <v>3196</v>
      </c>
      <c r="C3197" s="14" t="s">
        <v>10650</v>
      </c>
      <c r="D3197" t="s">
        <v>10650</v>
      </c>
      <c r="E3197">
        <v>0</v>
      </c>
      <c r="F3197">
        <f>SUMIFS('DAILY RECORDS'!$E$2:$E$19978,'DAILY RECORDS'!$B$2:$B$19978,C3197,'DAILY RECORDS'!$G$2:$G$19978,"INWARD")</f>
        <v>0</v>
      </c>
      <c r="G3197">
        <f>SUMIFS('DAILY RECORDS'!$E$2:$E$19978,'DAILY RECORDS'!$B$2:$B$19978,C3197,'DAILY RECORDS'!$G$2:$G$19978,"OUTWARD")</f>
        <v>10</v>
      </c>
      <c r="H3197">
        <f t="shared" si="49"/>
        <v>-10</v>
      </c>
      <c r="I3197" t="s">
        <v>14</v>
      </c>
      <c r="L3197" s="124"/>
    </row>
    <row r="3198" spans="1:12" x14ac:dyDescent="0.25">
      <c r="A3198">
        <v>3197</v>
      </c>
      <c r="B3198" t="s">
        <v>9988</v>
      </c>
      <c r="C3198" s="14" t="s">
        <v>10658</v>
      </c>
      <c r="D3198" t="s">
        <v>10659</v>
      </c>
      <c r="E3198">
        <v>0</v>
      </c>
      <c r="F3198">
        <f>SUMIFS('DAILY RECORDS'!$E$2:$E$19978,'DAILY RECORDS'!$B$2:$B$19978,C3198,'DAILY RECORDS'!$G$2:$G$19978,"INWARD")</f>
        <v>60</v>
      </c>
      <c r="G3198">
        <f>SUMIFS('DAILY RECORDS'!$E$2:$E$19978,'DAILY RECORDS'!$B$2:$B$19978,C3198,'DAILY RECORDS'!$G$2:$G$19978,"OUTWARD")</f>
        <v>20</v>
      </c>
      <c r="H3198">
        <f t="shared" si="49"/>
        <v>40</v>
      </c>
      <c r="I3198" t="s">
        <v>14</v>
      </c>
      <c r="L3198" s="124">
        <v>45866</v>
      </c>
    </row>
    <row r="3199" spans="1:12" x14ac:dyDescent="0.25">
      <c r="A3199">
        <v>3198</v>
      </c>
      <c r="B3199" t="s">
        <v>9988</v>
      </c>
      <c r="C3199" s="14" t="s">
        <v>10660</v>
      </c>
      <c r="D3199" t="s">
        <v>10661</v>
      </c>
      <c r="E3199">
        <v>0</v>
      </c>
      <c r="F3199">
        <f>SUMIFS('DAILY RECORDS'!$E$2:$E$19978,'DAILY RECORDS'!$B$2:$B$19978,C3199,'DAILY RECORDS'!$G$2:$G$19978,"INWARD")</f>
        <v>96</v>
      </c>
      <c r="G3199">
        <f>SUMIFS('DAILY RECORDS'!$E$2:$E$19978,'DAILY RECORDS'!$B$2:$B$19978,C3199,'DAILY RECORDS'!$G$2:$G$19978,"OUTWARD")</f>
        <v>56</v>
      </c>
      <c r="H3199">
        <f t="shared" si="49"/>
        <v>40</v>
      </c>
      <c r="I3199" t="s">
        <v>14</v>
      </c>
      <c r="L3199" s="124">
        <v>45866</v>
      </c>
    </row>
    <row r="3200" spans="1:12" x14ac:dyDescent="0.25">
      <c r="A3200">
        <v>3199</v>
      </c>
      <c r="B3200" t="s">
        <v>9988</v>
      </c>
      <c r="C3200" s="14" t="s">
        <v>10662</v>
      </c>
      <c r="D3200" t="s">
        <v>10663</v>
      </c>
      <c r="E3200">
        <v>0</v>
      </c>
      <c r="F3200">
        <f>SUMIFS('DAILY RECORDS'!$E$2:$E$19978,'DAILY RECORDS'!$B$2:$B$19978,C3200,'DAILY RECORDS'!$G$2:$G$19978,"INWARD")</f>
        <v>20</v>
      </c>
      <c r="G3200">
        <f>SUMIFS('DAILY RECORDS'!$E$2:$E$19978,'DAILY RECORDS'!$B$2:$B$19978,C3200,'DAILY RECORDS'!$G$2:$G$19978,"OUTWARD")</f>
        <v>10</v>
      </c>
      <c r="H3200">
        <f t="shared" si="49"/>
        <v>10</v>
      </c>
      <c r="I3200" t="s">
        <v>14</v>
      </c>
      <c r="L3200" s="124">
        <v>45866</v>
      </c>
    </row>
    <row r="3201" spans="1:12" x14ac:dyDescent="0.25">
      <c r="A3201">
        <v>3200</v>
      </c>
      <c r="B3201" t="s">
        <v>9988</v>
      </c>
      <c r="C3201" s="14" t="s">
        <v>10664</v>
      </c>
      <c r="D3201" t="s">
        <v>10665</v>
      </c>
      <c r="E3201">
        <v>0</v>
      </c>
      <c r="F3201">
        <f>SUMIFS('DAILY RECORDS'!$E$2:$E$19978,'DAILY RECORDS'!$B$2:$B$19978,C3201,'DAILY RECORDS'!$G$2:$G$19978,"INWARD")</f>
        <v>10</v>
      </c>
      <c r="G3201">
        <f>SUMIFS('DAILY RECORDS'!$E$2:$E$19978,'DAILY RECORDS'!$B$2:$B$19978,C3201,'DAILY RECORDS'!$G$2:$G$19978,"OUTWARD")</f>
        <v>0</v>
      </c>
      <c r="H3201">
        <f t="shared" si="49"/>
        <v>10</v>
      </c>
      <c r="I3201" t="s">
        <v>14</v>
      </c>
      <c r="L3201" s="124">
        <v>45866</v>
      </c>
    </row>
    <row r="3202" spans="1:12" x14ac:dyDescent="0.25">
      <c r="A3202">
        <v>3201</v>
      </c>
      <c r="B3202" t="s">
        <v>9988</v>
      </c>
      <c r="C3202" s="14" t="s">
        <v>10667</v>
      </c>
      <c r="D3202" t="s">
        <v>10668</v>
      </c>
      <c r="E3202">
        <v>8</v>
      </c>
      <c r="F3202">
        <f>SUMIFS('DAILY RECORDS'!$E$2:$E$19978,'DAILY RECORDS'!$B$2:$B$19978,C3202,'DAILY RECORDS'!$G$2:$G$19978,"INWARD")</f>
        <v>112</v>
      </c>
      <c r="G3202">
        <f>SUMIFS('DAILY RECORDS'!$E$2:$E$19978,'DAILY RECORDS'!$B$2:$B$19978,C3202,'DAILY RECORDS'!$G$2:$G$19978,"OUTWARD")</f>
        <v>60</v>
      </c>
      <c r="H3202">
        <f t="shared" si="49"/>
        <v>60</v>
      </c>
      <c r="I3202" t="s">
        <v>14</v>
      </c>
      <c r="L3202" s="124">
        <v>45787</v>
      </c>
    </row>
    <row r="3203" spans="1:12" x14ac:dyDescent="0.25">
      <c r="A3203">
        <v>3202</v>
      </c>
      <c r="B3203" t="s">
        <v>9988</v>
      </c>
      <c r="C3203" s="14" t="s">
        <v>10669</v>
      </c>
      <c r="D3203" t="s">
        <v>10670</v>
      </c>
      <c r="E3203">
        <v>8</v>
      </c>
      <c r="F3203">
        <f>SUMIFS('DAILY RECORDS'!$E$2:$E$19978,'DAILY RECORDS'!$B$2:$B$19978,C3203,'DAILY RECORDS'!$G$2:$G$19978,"INWARD")</f>
        <v>112</v>
      </c>
      <c r="G3203">
        <f>SUMIFS('DAILY RECORDS'!$E$2:$E$19978,'DAILY RECORDS'!$B$2:$B$19978,C3203,'DAILY RECORDS'!$G$2:$G$19978,"OUTWARD")</f>
        <v>60</v>
      </c>
      <c r="H3203">
        <f t="shared" ref="H3203:H3266" si="50">(E3203+F3203)-G3203</f>
        <v>60</v>
      </c>
      <c r="I3203" t="s">
        <v>14</v>
      </c>
      <c r="L3203" s="124">
        <v>45787</v>
      </c>
    </row>
    <row r="3204" spans="1:12" x14ac:dyDescent="0.25">
      <c r="A3204">
        <v>3203</v>
      </c>
      <c r="C3204" s="14" t="s">
        <v>10671</v>
      </c>
      <c r="D3204" t="s">
        <v>10671</v>
      </c>
      <c r="E3204">
        <v>12</v>
      </c>
      <c r="F3204">
        <f>SUMIFS('DAILY RECORDS'!$E$2:$E$19978,'DAILY RECORDS'!$B$2:$B$19978,C3204,'DAILY RECORDS'!$G$2:$G$19978,"INWARD")</f>
        <v>144</v>
      </c>
      <c r="G3204">
        <f>SUMIFS('DAILY RECORDS'!$E$2:$E$19978,'DAILY RECORDS'!$B$2:$B$19978,C3204,'DAILY RECORDS'!$G$2:$G$19978,"OUTWARD")</f>
        <v>69</v>
      </c>
      <c r="H3204">
        <f t="shared" si="50"/>
        <v>87</v>
      </c>
      <c r="I3204" t="s">
        <v>14</v>
      </c>
      <c r="L3204" s="124">
        <v>45787</v>
      </c>
    </row>
    <row r="3205" spans="1:12" x14ac:dyDescent="0.25">
      <c r="A3205">
        <v>3204</v>
      </c>
      <c r="B3205" t="s">
        <v>9988</v>
      </c>
      <c r="C3205" s="14" t="s">
        <v>4025</v>
      </c>
      <c r="D3205" t="s">
        <v>4026</v>
      </c>
      <c r="E3205">
        <v>0</v>
      </c>
      <c r="F3205">
        <f>SUMIFS('DAILY RECORDS'!$E$2:$E$19978,'DAILY RECORDS'!$B$2:$B$19978,C3205,'DAILY RECORDS'!$G$2:$G$19978,"INWARD")</f>
        <v>10</v>
      </c>
      <c r="G3205">
        <f>SUMIFS('DAILY RECORDS'!$E$2:$E$19978,'DAILY RECORDS'!$B$2:$B$19978,C3205,'DAILY RECORDS'!$G$2:$G$19978,"OUTWARD")</f>
        <v>4</v>
      </c>
      <c r="H3205">
        <f t="shared" si="50"/>
        <v>6</v>
      </c>
      <c r="I3205" t="s">
        <v>14</v>
      </c>
      <c r="L3205" s="124">
        <v>45789</v>
      </c>
    </row>
    <row r="3206" spans="1:12" x14ac:dyDescent="0.25">
      <c r="A3206">
        <v>3205</v>
      </c>
      <c r="B3206" t="s">
        <v>9988</v>
      </c>
      <c r="C3206" s="14" t="s">
        <v>10672</v>
      </c>
      <c r="D3206" t="s">
        <v>10673</v>
      </c>
      <c r="E3206">
        <v>0</v>
      </c>
      <c r="F3206">
        <f>SUMIFS('DAILY RECORDS'!$E$2:$E$19978,'DAILY RECORDS'!$B$2:$B$19978,C3206,'DAILY RECORDS'!$G$2:$G$19978,"INWARD")</f>
        <v>599</v>
      </c>
      <c r="G3206">
        <f>SUMIFS('DAILY RECORDS'!$E$2:$E$19978,'DAILY RECORDS'!$B$2:$B$19978,C3206,'DAILY RECORDS'!$G$2:$G$19978,"OUTWARD")</f>
        <v>500</v>
      </c>
      <c r="H3206">
        <f t="shared" si="50"/>
        <v>99</v>
      </c>
      <c r="I3206" t="s">
        <v>14</v>
      </c>
      <c r="L3206" s="124">
        <v>45789</v>
      </c>
    </row>
    <row r="3207" spans="1:12" x14ac:dyDescent="0.25">
      <c r="A3207">
        <v>3206</v>
      </c>
      <c r="B3207" t="s">
        <v>9988</v>
      </c>
      <c r="C3207" s="14" t="s">
        <v>10674</v>
      </c>
      <c r="D3207" t="s">
        <v>10675</v>
      </c>
      <c r="E3207">
        <v>0</v>
      </c>
      <c r="F3207">
        <f>SUMIFS('DAILY RECORDS'!$E$2:$E$19978,'DAILY RECORDS'!$B$2:$B$19978,C3207,'DAILY RECORDS'!$G$2:$G$19978,"INWARD")</f>
        <v>3354</v>
      </c>
      <c r="G3207">
        <f>SUMIFS('DAILY RECORDS'!$E$2:$E$19978,'DAILY RECORDS'!$B$2:$B$19978,C3207,'DAILY RECORDS'!$G$2:$G$19978,"OUTWARD")</f>
        <v>1000</v>
      </c>
      <c r="H3207">
        <f t="shared" si="50"/>
        <v>2354</v>
      </c>
      <c r="I3207" t="s">
        <v>14</v>
      </c>
      <c r="L3207" s="124">
        <v>45789</v>
      </c>
    </row>
    <row r="3208" spans="1:12" x14ac:dyDescent="0.25">
      <c r="A3208">
        <v>3207</v>
      </c>
      <c r="B3208" t="s">
        <v>9988</v>
      </c>
      <c r="C3208" s="14" t="s">
        <v>10678</v>
      </c>
      <c r="D3208" t="s">
        <v>10679</v>
      </c>
      <c r="E3208">
        <v>0</v>
      </c>
      <c r="F3208">
        <f>SUMIFS('DAILY RECORDS'!$E$2:$E$19978,'DAILY RECORDS'!$B$2:$B$19978,C3208,'DAILY RECORDS'!$G$2:$G$19978,"INWARD")</f>
        <v>652</v>
      </c>
      <c r="G3208">
        <f>SUMIFS('DAILY RECORDS'!$E$2:$E$19978,'DAILY RECORDS'!$B$2:$B$19978,C3208,'DAILY RECORDS'!$G$2:$G$19978,"OUTWARD")</f>
        <v>402</v>
      </c>
      <c r="H3208">
        <f t="shared" si="50"/>
        <v>250</v>
      </c>
      <c r="I3208" t="s">
        <v>14</v>
      </c>
      <c r="L3208" s="124">
        <v>45790</v>
      </c>
    </row>
    <row r="3209" spans="1:12" x14ac:dyDescent="0.25">
      <c r="A3209">
        <v>3208</v>
      </c>
      <c r="B3209" t="s">
        <v>9988</v>
      </c>
      <c r="C3209" s="14" t="s">
        <v>10680</v>
      </c>
      <c r="D3209" t="s">
        <v>10681</v>
      </c>
      <c r="E3209">
        <v>0</v>
      </c>
      <c r="F3209">
        <f>SUMIFS('DAILY RECORDS'!$E$2:$E$19978,'DAILY RECORDS'!$B$2:$B$19978,C3209,'DAILY RECORDS'!$G$2:$G$19978,"INWARD")</f>
        <v>400</v>
      </c>
      <c r="G3209">
        <f>SUMIFS('DAILY RECORDS'!$E$2:$E$19978,'DAILY RECORDS'!$B$2:$B$19978,C3209,'DAILY RECORDS'!$G$2:$G$19978,"OUTWARD")</f>
        <v>400</v>
      </c>
      <c r="H3209">
        <f t="shared" si="50"/>
        <v>0</v>
      </c>
      <c r="I3209" t="s">
        <v>14</v>
      </c>
      <c r="L3209" s="124">
        <v>45790</v>
      </c>
    </row>
    <row r="3210" spans="1:12" x14ac:dyDescent="0.25">
      <c r="A3210">
        <v>3209</v>
      </c>
      <c r="C3210" s="14" t="s">
        <v>10689</v>
      </c>
      <c r="D3210" t="s">
        <v>10689</v>
      </c>
      <c r="E3210">
        <v>0</v>
      </c>
      <c r="F3210">
        <f>SUMIFS('DAILY RECORDS'!$E$2:$E$19978,'DAILY RECORDS'!$B$2:$B$19978,C3210,'DAILY RECORDS'!$G$2:$G$19978,"INWARD")</f>
        <v>1</v>
      </c>
      <c r="G3210">
        <f>SUMIFS('DAILY RECORDS'!$E$2:$E$19978,'DAILY RECORDS'!$B$2:$B$19978,C3210,'DAILY RECORDS'!$G$2:$G$19978,"OUTWARD")</f>
        <v>3</v>
      </c>
      <c r="H3210">
        <f t="shared" si="50"/>
        <v>-2</v>
      </c>
      <c r="I3210" t="s">
        <v>25</v>
      </c>
      <c r="L3210" s="124">
        <v>45790</v>
      </c>
    </row>
    <row r="3211" spans="1:12" x14ac:dyDescent="0.25">
      <c r="A3211">
        <v>3210</v>
      </c>
      <c r="B3211" t="s">
        <v>9988</v>
      </c>
      <c r="C3211" s="14" t="s">
        <v>4667</v>
      </c>
      <c r="D3211" t="s">
        <v>4668</v>
      </c>
      <c r="E3211">
        <v>0</v>
      </c>
      <c r="F3211">
        <f>SUMIFS('DAILY RECORDS'!$E$2:$E$19978,'DAILY RECORDS'!$B$2:$B$19978,C3211,'DAILY RECORDS'!$G$2:$G$19978,"INWARD")</f>
        <v>200</v>
      </c>
      <c r="G3211">
        <f>SUMIFS('DAILY RECORDS'!$E$2:$E$19978,'DAILY RECORDS'!$B$2:$B$19978,C3211,'DAILY RECORDS'!$G$2:$G$19978,"OUTWARD")</f>
        <v>0</v>
      </c>
      <c r="H3211">
        <f t="shared" si="50"/>
        <v>200</v>
      </c>
      <c r="I3211" t="s">
        <v>14</v>
      </c>
      <c r="L3211" s="124">
        <v>45791</v>
      </c>
    </row>
    <row r="3212" spans="1:12" x14ac:dyDescent="0.25">
      <c r="A3212">
        <v>3211</v>
      </c>
      <c r="C3212" s="14" t="s">
        <v>9456</v>
      </c>
      <c r="D3212" t="s">
        <v>9457</v>
      </c>
      <c r="E3212">
        <v>0</v>
      </c>
      <c r="F3212">
        <f>SUMIFS('DAILY RECORDS'!$E$2:$E$19978,'DAILY RECORDS'!$B$2:$B$19978,C3212,'DAILY RECORDS'!$G$2:$G$19978,"INWARD")</f>
        <v>12</v>
      </c>
      <c r="G3212">
        <f>SUMIFS('DAILY RECORDS'!$E$2:$E$19978,'DAILY RECORDS'!$B$2:$B$19978,C3212,'DAILY RECORDS'!$G$2:$G$19978,"OUTWARD")</f>
        <v>5</v>
      </c>
      <c r="H3212">
        <f t="shared" si="50"/>
        <v>7</v>
      </c>
      <c r="I3212" t="s">
        <v>14</v>
      </c>
      <c r="L3212" s="124">
        <v>45791</v>
      </c>
    </row>
    <row r="3213" spans="1:12" x14ac:dyDescent="0.25">
      <c r="A3213">
        <v>3212</v>
      </c>
      <c r="C3213" s="14" t="s">
        <v>9092</v>
      </c>
      <c r="D3213" t="s">
        <v>9093</v>
      </c>
      <c r="E3213">
        <v>0</v>
      </c>
      <c r="F3213">
        <f>SUMIFS('DAILY RECORDS'!$E$2:$E$19978,'DAILY RECORDS'!$B$2:$B$19978,C3213,'DAILY RECORDS'!$G$2:$G$19978,"INWARD")</f>
        <v>0</v>
      </c>
      <c r="G3213">
        <f>SUMIFS('DAILY RECORDS'!$E$2:$E$19978,'DAILY RECORDS'!$B$2:$B$19978,C3213,'DAILY RECORDS'!$G$2:$G$19978,"OUTWARD")</f>
        <v>4</v>
      </c>
      <c r="H3213">
        <f t="shared" si="50"/>
        <v>-4</v>
      </c>
      <c r="I3213" t="s">
        <v>14</v>
      </c>
      <c r="L3213" s="124">
        <v>45791</v>
      </c>
    </row>
    <row r="3214" spans="1:12" x14ac:dyDescent="0.25">
      <c r="A3214">
        <v>3213</v>
      </c>
      <c r="B3214" t="s">
        <v>9988</v>
      </c>
      <c r="C3214" s="14" t="s">
        <v>10697</v>
      </c>
      <c r="D3214" t="s">
        <v>11158</v>
      </c>
      <c r="E3214">
        <v>0</v>
      </c>
      <c r="F3214">
        <f>SUMIFS('DAILY RECORDS'!$E$2:$E$19978,'DAILY RECORDS'!$B$2:$B$19978,C3214,'DAILY RECORDS'!$G$2:$G$19978,"INWARD")</f>
        <v>100</v>
      </c>
      <c r="G3214">
        <f>SUMIFS('DAILY RECORDS'!$E$2:$E$19978,'DAILY RECORDS'!$B$2:$B$19978,C3214,'DAILY RECORDS'!$G$2:$G$19978,"OUTWARD")</f>
        <v>0</v>
      </c>
      <c r="H3214">
        <f t="shared" si="50"/>
        <v>100</v>
      </c>
      <c r="I3214" t="s">
        <v>14</v>
      </c>
      <c r="L3214" s="124">
        <v>45791</v>
      </c>
    </row>
    <row r="3215" spans="1:12" x14ac:dyDescent="0.25">
      <c r="A3215">
        <v>3214</v>
      </c>
      <c r="B3215" t="s">
        <v>9988</v>
      </c>
      <c r="C3215" s="14" t="s">
        <v>10699</v>
      </c>
      <c r="D3215" t="s">
        <v>11159</v>
      </c>
      <c r="E3215">
        <v>0</v>
      </c>
      <c r="F3215">
        <f>SUMIFS('DAILY RECORDS'!$E$2:$E$19978,'DAILY RECORDS'!$B$2:$B$19978,C3215,'DAILY RECORDS'!$G$2:$G$19978,"INWARD")</f>
        <v>300</v>
      </c>
      <c r="G3215">
        <f>SUMIFS('DAILY RECORDS'!$E$2:$E$19978,'DAILY RECORDS'!$B$2:$B$19978,C3215,'DAILY RECORDS'!$G$2:$G$19978,"OUTWARD")</f>
        <v>184</v>
      </c>
      <c r="H3215">
        <f t="shared" si="50"/>
        <v>116</v>
      </c>
      <c r="I3215" t="s">
        <v>14</v>
      </c>
      <c r="L3215" s="124">
        <v>45791</v>
      </c>
    </row>
    <row r="3216" spans="1:12" x14ac:dyDescent="0.25">
      <c r="A3216">
        <v>3215</v>
      </c>
      <c r="B3216" t="s">
        <v>9988</v>
      </c>
      <c r="C3216" s="14" t="s">
        <v>10701</v>
      </c>
      <c r="D3216" t="s">
        <v>11160</v>
      </c>
      <c r="E3216">
        <v>0</v>
      </c>
      <c r="F3216">
        <f>SUMIFS('DAILY RECORDS'!$E$2:$E$19978,'DAILY RECORDS'!$B$2:$B$19978,C3216,'DAILY RECORDS'!$G$2:$G$19978,"INWARD")</f>
        <v>100</v>
      </c>
      <c r="G3216">
        <f>SUMIFS('DAILY RECORDS'!$E$2:$E$19978,'DAILY RECORDS'!$B$2:$B$19978,C3216,'DAILY RECORDS'!$G$2:$G$19978,"OUTWARD")</f>
        <v>72</v>
      </c>
      <c r="H3216">
        <f t="shared" si="50"/>
        <v>28</v>
      </c>
      <c r="I3216" t="s">
        <v>14</v>
      </c>
      <c r="L3216" s="124">
        <v>45791</v>
      </c>
    </row>
    <row r="3217" spans="1:12" x14ac:dyDescent="0.25">
      <c r="A3217">
        <v>3216</v>
      </c>
      <c r="B3217" t="s">
        <v>9988</v>
      </c>
      <c r="C3217" s="14" t="s">
        <v>10702</v>
      </c>
      <c r="D3217" t="s">
        <v>11161</v>
      </c>
      <c r="E3217">
        <v>0</v>
      </c>
      <c r="F3217">
        <f>SUMIFS('DAILY RECORDS'!$E$2:$E$19978,'DAILY RECORDS'!$B$2:$B$19978,C3217,'DAILY RECORDS'!$G$2:$G$19978,"INWARD")</f>
        <v>300</v>
      </c>
      <c r="G3217">
        <f>SUMIFS('DAILY RECORDS'!$E$2:$E$19978,'DAILY RECORDS'!$B$2:$B$19978,C3217,'DAILY RECORDS'!$G$2:$G$19978,"OUTWARD")</f>
        <v>198</v>
      </c>
      <c r="H3217">
        <f t="shared" si="50"/>
        <v>102</v>
      </c>
      <c r="I3217" t="s">
        <v>14</v>
      </c>
      <c r="L3217" s="124">
        <v>45791</v>
      </c>
    </row>
    <row r="3218" spans="1:12" x14ac:dyDescent="0.25">
      <c r="A3218">
        <v>3217</v>
      </c>
      <c r="B3218" t="s">
        <v>9988</v>
      </c>
      <c r="C3218" s="14" t="s">
        <v>10703</v>
      </c>
      <c r="D3218" t="s">
        <v>10708</v>
      </c>
      <c r="E3218">
        <v>0</v>
      </c>
      <c r="F3218">
        <f>SUMIFS('DAILY RECORDS'!$E$2:$E$19978,'DAILY RECORDS'!$B$2:$B$19978,C3218,'DAILY RECORDS'!$G$2:$G$19978,"INWARD")</f>
        <v>100</v>
      </c>
      <c r="G3218">
        <f>SUMIFS('DAILY RECORDS'!$E$2:$E$19978,'DAILY RECORDS'!$B$2:$B$19978,C3218,'DAILY RECORDS'!$G$2:$G$19978,"OUTWARD")</f>
        <v>0</v>
      </c>
      <c r="H3218">
        <f t="shared" si="50"/>
        <v>100</v>
      </c>
      <c r="I3218" t="s">
        <v>14</v>
      </c>
      <c r="L3218" s="124">
        <v>45791</v>
      </c>
    </row>
    <row r="3219" spans="1:12" x14ac:dyDescent="0.25">
      <c r="A3219">
        <v>3218</v>
      </c>
      <c r="B3219" t="s">
        <v>9988</v>
      </c>
      <c r="C3219" s="14" t="s">
        <v>10704</v>
      </c>
      <c r="D3219" t="s">
        <v>10709</v>
      </c>
      <c r="E3219">
        <v>0</v>
      </c>
      <c r="F3219">
        <f>SUMIFS('DAILY RECORDS'!$E$2:$E$19978,'DAILY RECORDS'!$B$2:$B$19978,C3219,'DAILY RECORDS'!$G$2:$G$19978,"INWARD")</f>
        <v>378</v>
      </c>
      <c r="G3219">
        <f>SUMIFS('DAILY RECORDS'!$E$2:$E$19978,'DAILY RECORDS'!$B$2:$B$19978,C3219,'DAILY RECORDS'!$G$2:$G$19978,"OUTWARD")</f>
        <v>150</v>
      </c>
      <c r="H3219">
        <f t="shared" si="50"/>
        <v>228</v>
      </c>
      <c r="I3219" t="s">
        <v>14</v>
      </c>
      <c r="L3219" s="124">
        <v>45791</v>
      </c>
    </row>
    <row r="3220" spans="1:12" x14ac:dyDescent="0.25">
      <c r="A3220">
        <v>3219</v>
      </c>
      <c r="B3220" t="s">
        <v>9988</v>
      </c>
      <c r="C3220" s="14" t="s">
        <v>10705</v>
      </c>
      <c r="D3220" t="s">
        <v>10710</v>
      </c>
      <c r="E3220">
        <v>0</v>
      </c>
      <c r="F3220">
        <f>SUMIFS('DAILY RECORDS'!$E$2:$E$19978,'DAILY RECORDS'!$B$2:$B$19978,C3220,'DAILY RECORDS'!$G$2:$G$19978,"INWARD")</f>
        <v>420</v>
      </c>
      <c r="G3220">
        <f>SUMIFS('DAILY RECORDS'!$E$2:$E$19978,'DAILY RECORDS'!$B$2:$B$19978,C3220,'DAILY RECORDS'!$G$2:$G$19978,"OUTWARD")</f>
        <v>180</v>
      </c>
      <c r="H3220">
        <f t="shared" si="50"/>
        <v>240</v>
      </c>
      <c r="I3220" t="s">
        <v>14</v>
      </c>
      <c r="L3220" s="124">
        <v>45791</v>
      </c>
    </row>
    <row r="3221" spans="1:12" x14ac:dyDescent="0.25">
      <c r="A3221">
        <v>3220</v>
      </c>
      <c r="C3221" s="14" t="s">
        <v>10124</v>
      </c>
      <c r="D3221" t="s">
        <v>10719</v>
      </c>
      <c r="E3221">
        <v>0</v>
      </c>
      <c r="F3221">
        <f>SUMIFS('DAILY RECORDS'!$E$2:$E$19978,'DAILY RECORDS'!$B$2:$B$19978,C3221,'DAILY RECORDS'!$G$2:$G$19978,"INWARD")</f>
        <v>5</v>
      </c>
      <c r="G3221">
        <f>SUMIFS('DAILY RECORDS'!$E$2:$E$19978,'DAILY RECORDS'!$B$2:$B$19978,C3221,'DAILY RECORDS'!$G$2:$G$19978,"OUTWARD")</f>
        <v>0</v>
      </c>
      <c r="H3221">
        <f t="shared" si="50"/>
        <v>5</v>
      </c>
      <c r="I3221" t="s">
        <v>14</v>
      </c>
      <c r="L3221" s="124">
        <v>45792</v>
      </c>
    </row>
    <row r="3222" spans="1:12" x14ac:dyDescent="0.25">
      <c r="A3222">
        <v>3221</v>
      </c>
      <c r="C3222" s="14" t="s">
        <v>10717</v>
      </c>
      <c r="D3222" t="s">
        <v>10718</v>
      </c>
      <c r="E3222">
        <v>0</v>
      </c>
      <c r="F3222">
        <f>SUMIFS('DAILY RECORDS'!$E$2:$E$19978,'DAILY RECORDS'!$B$2:$B$19978,C3222,'DAILY RECORDS'!$G$2:$G$19978,"INWARD")</f>
        <v>5</v>
      </c>
      <c r="G3222">
        <f>SUMIFS('DAILY RECORDS'!$E$2:$E$19978,'DAILY RECORDS'!$B$2:$B$19978,C3222,'DAILY RECORDS'!$G$2:$G$19978,"OUTWARD")</f>
        <v>0</v>
      </c>
      <c r="H3222">
        <f t="shared" si="50"/>
        <v>5</v>
      </c>
      <c r="I3222" t="s">
        <v>14</v>
      </c>
      <c r="L3222" s="124">
        <v>45792</v>
      </c>
    </row>
    <row r="3223" spans="1:12" x14ac:dyDescent="0.25">
      <c r="A3223">
        <v>3222</v>
      </c>
      <c r="B3223" t="s">
        <v>9988</v>
      </c>
      <c r="C3223" s="14" t="s">
        <v>10711</v>
      </c>
      <c r="D3223" t="s">
        <v>10714</v>
      </c>
      <c r="E3223">
        <v>0</v>
      </c>
      <c r="F3223">
        <f>SUMIFS('DAILY RECORDS'!$E$2:$E$19978,'DAILY RECORDS'!$B$2:$B$19978,C3223,'DAILY RECORDS'!$G$2:$G$19978,"INWARD")</f>
        <v>200</v>
      </c>
      <c r="G3223">
        <f>SUMIFS('DAILY RECORDS'!$E$2:$E$19978,'DAILY RECORDS'!$B$2:$B$19978,C3223,'DAILY RECORDS'!$G$2:$G$19978,"OUTWARD")</f>
        <v>200</v>
      </c>
      <c r="H3223">
        <f t="shared" si="50"/>
        <v>0</v>
      </c>
      <c r="I3223" t="s">
        <v>14</v>
      </c>
      <c r="L3223" s="124">
        <v>45792</v>
      </c>
    </row>
    <row r="3224" spans="1:12" x14ac:dyDescent="0.25">
      <c r="A3224">
        <v>3223</v>
      </c>
      <c r="B3224" t="s">
        <v>9988</v>
      </c>
      <c r="C3224" s="14" t="s">
        <v>10712</v>
      </c>
      <c r="D3224" t="s">
        <v>10713</v>
      </c>
      <c r="E3224">
        <v>0</v>
      </c>
      <c r="F3224">
        <f>SUMIFS('DAILY RECORDS'!$E$2:$E$19978,'DAILY RECORDS'!$B$2:$B$19978,C3224,'DAILY RECORDS'!$G$2:$G$19978,"INWARD")</f>
        <v>100</v>
      </c>
      <c r="G3224">
        <f>SUMIFS('DAILY RECORDS'!$E$2:$E$19978,'DAILY RECORDS'!$B$2:$B$19978,C3224,'DAILY RECORDS'!$G$2:$G$19978,"OUTWARD")</f>
        <v>98</v>
      </c>
      <c r="H3224">
        <f t="shared" si="50"/>
        <v>2</v>
      </c>
      <c r="I3224" t="s">
        <v>14</v>
      </c>
      <c r="L3224" s="124">
        <v>45792</v>
      </c>
    </row>
    <row r="3225" spans="1:12" x14ac:dyDescent="0.25">
      <c r="A3225">
        <v>3224</v>
      </c>
      <c r="B3225" t="s">
        <v>9988</v>
      </c>
      <c r="C3225" s="14" t="s">
        <v>10715</v>
      </c>
      <c r="D3225" t="s">
        <v>10716</v>
      </c>
      <c r="E3225">
        <v>0</v>
      </c>
      <c r="F3225">
        <f>SUMIFS('DAILY RECORDS'!$E$2:$E$19978,'DAILY RECORDS'!$B$2:$B$19978,C3225,'DAILY RECORDS'!$G$2:$G$19978,"INWARD")</f>
        <v>50</v>
      </c>
      <c r="G3225">
        <f>SUMIFS('DAILY RECORDS'!$E$2:$E$19978,'DAILY RECORDS'!$B$2:$B$19978,C3225,'DAILY RECORDS'!$G$2:$G$19978,"OUTWARD")</f>
        <v>50</v>
      </c>
      <c r="H3225">
        <f t="shared" si="50"/>
        <v>0</v>
      </c>
      <c r="I3225" t="s">
        <v>14</v>
      </c>
      <c r="L3225" s="124">
        <v>45792</v>
      </c>
    </row>
    <row r="3226" spans="1:12" x14ac:dyDescent="0.25">
      <c r="A3226">
        <v>3225</v>
      </c>
      <c r="C3226" s="14" t="s">
        <v>10720</v>
      </c>
      <c r="D3226" t="s">
        <v>10720</v>
      </c>
      <c r="E3226">
        <v>0</v>
      </c>
      <c r="F3226">
        <f>SUMIFS('DAILY RECORDS'!$E$2:$E$19978,'DAILY RECORDS'!$B$2:$B$19978,C3226,'DAILY RECORDS'!$G$2:$G$19978,"INWARD")</f>
        <v>50</v>
      </c>
      <c r="G3226">
        <f>SUMIFS('DAILY RECORDS'!$E$2:$E$19978,'DAILY RECORDS'!$B$2:$B$19978,C3226,'DAILY RECORDS'!$G$2:$G$19978,"OUTWARD")</f>
        <v>50</v>
      </c>
      <c r="H3226">
        <f t="shared" si="50"/>
        <v>0</v>
      </c>
      <c r="I3226" t="s">
        <v>14</v>
      </c>
      <c r="L3226" s="124">
        <v>45792</v>
      </c>
    </row>
    <row r="3227" spans="1:12" x14ac:dyDescent="0.25">
      <c r="A3227">
        <v>3226</v>
      </c>
      <c r="B3227" t="s">
        <v>9988</v>
      </c>
      <c r="C3227" s="14" t="s">
        <v>3069</v>
      </c>
      <c r="D3227" t="s">
        <v>3070</v>
      </c>
      <c r="E3227">
        <v>0</v>
      </c>
      <c r="F3227">
        <f>SUMIFS('DAILY RECORDS'!$E$2:$E$19978,'DAILY RECORDS'!$B$2:$B$19978,C3227,'DAILY RECORDS'!$G$2:$G$19978,"INWARD")</f>
        <v>0</v>
      </c>
      <c r="G3227">
        <f>SUMIFS('DAILY RECORDS'!$E$2:$E$19978,'DAILY RECORDS'!$B$2:$B$19978,C3227,'DAILY RECORDS'!$G$2:$G$19978,"OUTWARD")</f>
        <v>6</v>
      </c>
      <c r="H3227">
        <f t="shared" si="50"/>
        <v>-6</v>
      </c>
      <c r="I3227" t="s">
        <v>14</v>
      </c>
      <c r="L3227" s="124">
        <v>45794</v>
      </c>
    </row>
    <row r="3228" spans="1:12" x14ac:dyDescent="0.25">
      <c r="A3228">
        <v>3227</v>
      </c>
      <c r="C3228" s="14" t="s">
        <v>10726</v>
      </c>
      <c r="D3228" t="s">
        <v>10726</v>
      </c>
      <c r="E3228">
        <v>0</v>
      </c>
      <c r="F3228">
        <f>SUMIFS('DAILY RECORDS'!$E$2:$E$19978,'DAILY RECORDS'!$B$2:$B$19978,C3228,'DAILY RECORDS'!$G$2:$G$19978,"INWARD")</f>
        <v>10</v>
      </c>
      <c r="G3228">
        <f>SUMIFS('DAILY RECORDS'!$E$2:$E$19978,'DAILY RECORDS'!$B$2:$B$19978,C3228,'DAILY RECORDS'!$G$2:$G$19978,"OUTWARD")</f>
        <v>10</v>
      </c>
      <c r="H3228">
        <f t="shared" si="50"/>
        <v>0</v>
      </c>
      <c r="I3228" t="s">
        <v>14</v>
      </c>
      <c r="L3228" s="124">
        <v>45794</v>
      </c>
    </row>
    <row r="3229" spans="1:12" x14ac:dyDescent="0.25">
      <c r="A3229">
        <v>3228</v>
      </c>
      <c r="B3229" t="s">
        <v>9988</v>
      </c>
      <c r="C3229" s="14" t="s">
        <v>10732</v>
      </c>
      <c r="D3229" t="s">
        <v>10733</v>
      </c>
      <c r="E3229">
        <v>2</v>
      </c>
      <c r="F3229">
        <f>SUMIFS('DAILY RECORDS'!$E$2:$E$19978,'DAILY RECORDS'!$B$2:$B$19978,C3229,'DAILY RECORDS'!$G$2:$G$19978,"INWARD")</f>
        <v>48</v>
      </c>
      <c r="G3229">
        <f>SUMIFS('DAILY RECORDS'!$E$2:$E$19978,'DAILY RECORDS'!$B$2:$B$19978,C3229,'DAILY RECORDS'!$G$2:$G$19978,"OUTWARD")</f>
        <v>2</v>
      </c>
      <c r="H3229">
        <f t="shared" si="50"/>
        <v>48</v>
      </c>
      <c r="I3229" t="s">
        <v>25</v>
      </c>
      <c r="L3229" s="124"/>
    </row>
    <row r="3230" spans="1:12" x14ac:dyDescent="0.25">
      <c r="A3230">
        <v>3229</v>
      </c>
      <c r="B3230" t="s">
        <v>9988</v>
      </c>
      <c r="C3230" s="14" t="s">
        <v>10734</v>
      </c>
      <c r="D3230" t="s">
        <v>10735</v>
      </c>
      <c r="E3230">
        <v>8</v>
      </c>
      <c r="F3230">
        <f>SUMIFS('DAILY RECORDS'!$E$2:$E$19978,'DAILY RECORDS'!$B$2:$B$19978,C3230,'DAILY RECORDS'!$G$2:$G$19978,"INWARD")</f>
        <v>48</v>
      </c>
      <c r="G3230">
        <f>SUMIFS('DAILY RECORDS'!$E$2:$E$19978,'DAILY RECORDS'!$B$2:$B$19978,C3230,'DAILY RECORDS'!$G$2:$G$19978,"OUTWARD")</f>
        <v>56</v>
      </c>
      <c r="H3230">
        <f t="shared" si="50"/>
        <v>0</v>
      </c>
      <c r="I3230" t="s">
        <v>25</v>
      </c>
      <c r="L3230" s="124"/>
    </row>
    <row r="3231" spans="1:12" x14ac:dyDescent="0.25">
      <c r="A3231">
        <v>3230</v>
      </c>
      <c r="B3231" t="s">
        <v>9988</v>
      </c>
      <c r="C3231" s="14" t="s">
        <v>4133</v>
      </c>
      <c r="D3231" t="s">
        <v>4134</v>
      </c>
      <c r="E3231">
        <v>0</v>
      </c>
      <c r="F3231">
        <f>SUMIFS('DAILY RECORDS'!$E$2:$E$19978,'DAILY RECORDS'!$B$2:$B$19978,C3231,'DAILY RECORDS'!$G$2:$G$19978,"INWARD")</f>
        <v>104</v>
      </c>
      <c r="G3231">
        <f>SUMIFS('DAILY RECORDS'!$E$2:$E$19978,'DAILY RECORDS'!$B$2:$B$19978,C3231,'DAILY RECORDS'!$G$2:$G$19978,"OUTWARD")</f>
        <v>104</v>
      </c>
      <c r="H3231">
        <f t="shared" si="50"/>
        <v>0</v>
      </c>
      <c r="I3231" t="s">
        <v>14</v>
      </c>
      <c r="L3231" s="124">
        <v>45793</v>
      </c>
    </row>
    <row r="3232" spans="1:12" x14ac:dyDescent="0.25">
      <c r="A3232">
        <v>3231</v>
      </c>
      <c r="B3232" t="s">
        <v>9988</v>
      </c>
      <c r="C3232" s="14" t="s">
        <v>4127</v>
      </c>
      <c r="D3232" t="s">
        <v>4128</v>
      </c>
      <c r="E3232">
        <v>0</v>
      </c>
      <c r="F3232">
        <f>SUMIFS('DAILY RECORDS'!$E$2:$E$19978,'DAILY RECORDS'!$B$2:$B$19978,C3232,'DAILY RECORDS'!$G$2:$G$19978,"INWARD")</f>
        <v>76</v>
      </c>
      <c r="G3232">
        <f>SUMIFS('DAILY RECORDS'!$E$2:$E$19978,'DAILY RECORDS'!$B$2:$B$19978,C3232,'DAILY RECORDS'!$G$2:$G$19978,"OUTWARD")</f>
        <v>76</v>
      </c>
      <c r="H3232">
        <f t="shared" si="50"/>
        <v>0</v>
      </c>
      <c r="I3232" t="s">
        <v>14</v>
      </c>
      <c r="L3232" s="124">
        <v>45793</v>
      </c>
    </row>
    <row r="3233" spans="1:12" x14ac:dyDescent="0.25">
      <c r="A3233">
        <v>3232</v>
      </c>
      <c r="B3233" t="s">
        <v>9988</v>
      </c>
      <c r="C3233" s="14" t="s">
        <v>4125</v>
      </c>
      <c r="D3233" t="s">
        <v>4126</v>
      </c>
      <c r="E3233">
        <v>0</v>
      </c>
      <c r="F3233">
        <f>SUMIFS('DAILY RECORDS'!$E$2:$E$19978,'DAILY RECORDS'!$B$2:$B$19978,C3233,'DAILY RECORDS'!$G$2:$G$19978,"INWARD")</f>
        <v>72</v>
      </c>
      <c r="G3233">
        <f>SUMIFS('DAILY RECORDS'!$E$2:$E$19978,'DAILY RECORDS'!$B$2:$B$19978,C3233,'DAILY RECORDS'!$G$2:$G$19978,"OUTWARD")</f>
        <v>72</v>
      </c>
      <c r="H3233">
        <f t="shared" si="50"/>
        <v>0</v>
      </c>
      <c r="I3233" t="s">
        <v>14</v>
      </c>
      <c r="L3233" s="124">
        <v>45793</v>
      </c>
    </row>
    <row r="3234" spans="1:12" x14ac:dyDescent="0.25">
      <c r="A3234">
        <v>3233</v>
      </c>
      <c r="B3234" t="s">
        <v>9992</v>
      </c>
      <c r="C3234" s="14" t="s">
        <v>5229</v>
      </c>
      <c r="D3234" t="s">
        <v>5230</v>
      </c>
      <c r="E3234">
        <v>0</v>
      </c>
      <c r="F3234">
        <f>SUMIFS('DAILY RECORDS'!$E$2:$E$19978,'DAILY RECORDS'!$B$2:$B$19978,C3234,'DAILY RECORDS'!$G$2:$G$19978,"INWARD")</f>
        <v>5</v>
      </c>
      <c r="G3234">
        <f>SUMIFS('DAILY RECORDS'!$E$2:$E$19978,'DAILY RECORDS'!$B$2:$B$19978,C3234,'DAILY RECORDS'!$G$2:$G$19978,"OUTWARD")</f>
        <v>2</v>
      </c>
      <c r="H3234">
        <f t="shared" si="50"/>
        <v>3</v>
      </c>
      <c r="I3234" t="s">
        <v>14</v>
      </c>
      <c r="J3234" t="s">
        <v>2142</v>
      </c>
      <c r="K3234" t="s">
        <v>11591</v>
      </c>
      <c r="L3234" s="124">
        <v>45794</v>
      </c>
    </row>
    <row r="3235" spans="1:12" x14ac:dyDescent="0.25">
      <c r="A3235">
        <v>3234</v>
      </c>
      <c r="C3235" s="14" t="s">
        <v>10741</v>
      </c>
      <c r="D3235" t="s">
        <v>10742</v>
      </c>
      <c r="E3235">
        <v>0</v>
      </c>
      <c r="F3235">
        <f>SUMIFS('DAILY RECORDS'!$E$2:$E$19978,'DAILY RECORDS'!$B$2:$B$19978,C3235,'DAILY RECORDS'!$G$2:$G$19978,"INWARD")</f>
        <v>22</v>
      </c>
      <c r="G3235">
        <f>SUMIFS('DAILY RECORDS'!$E$2:$E$19978,'DAILY RECORDS'!$B$2:$B$19978,C3235,'DAILY RECORDS'!$G$2:$G$19978,"OUTWARD")</f>
        <v>22</v>
      </c>
      <c r="H3235">
        <f t="shared" si="50"/>
        <v>0</v>
      </c>
      <c r="I3235" t="s">
        <v>14</v>
      </c>
      <c r="L3235" s="124">
        <v>45794</v>
      </c>
    </row>
    <row r="3236" spans="1:12" x14ac:dyDescent="0.25">
      <c r="A3236">
        <v>3235</v>
      </c>
      <c r="B3236" t="s">
        <v>9992</v>
      </c>
      <c r="C3236" s="14" t="s">
        <v>10743</v>
      </c>
      <c r="D3236" t="s">
        <v>10744</v>
      </c>
      <c r="E3236">
        <v>0</v>
      </c>
      <c r="F3236">
        <f>SUMIFS('DAILY RECORDS'!$E$2:$E$19978,'DAILY RECORDS'!$B$2:$B$19978,C3236,'DAILY RECORDS'!$G$2:$G$19978,"INWARD")</f>
        <v>50</v>
      </c>
      <c r="G3236">
        <f>SUMIFS('DAILY RECORDS'!$E$2:$E$19978,'DAILY RECORDS'!$B$2:$B$19978,C3236,'DAILY RECORDS'!$G$2:$G$19978,"OUTWARD")</f>
        <v>24</v>
      </c>
      <c r="H3236">
        <f t="shared" si="50"/>
        <v>26</v>
      </c>
      <c r="I3236" t="s">
        <v>14</v>
      </c>
      <c r="L3236" s="124">
        <v>45794</v>
      </c>
    </row>
    <row r="3237" spans="1:12" x14ac:dyDescent="0.25">
      <c r="A3237">
        <v>3236</v>
      </c>
      <c r="B3237" t="s">
        <v>9992</v>
      </c>
      <c r="C3237" s="14" t="s">
        <v>7040</v>
      </c>
      <c r="D3237" t="s">
        <v>7041</v>
      </c>
      <c r="E3237">
        <v>0</v>
      </c>
      <c r="F3237">
        <f>SUMIFS('DAILY RECORDS'!$E$2:$E$19978,'DAILY RECORDS'!$B$2:$B$19978,C3237,'DAILY RECORDS'!$G$2:$G$19978,"INWARD")</f>
        <v>0</v>
      </c>
      <c r="G3237">
        <f>SUMIFS('DAILY RECORDS'!$E$2:$E$19978,'DAILY RECORDS'!$B$2:$B$19978,C3237,'DAILY RECORDS'!$G$2:$G$19978,"OUTWARD")</f>
        <v>0</v>
      </c>
      <c r="H3237">
        <f t="shared" si="50"/>
        <v>0</v>
      </c>
      <c r="I3237" t="s">
        <v>14</v>
      </c>
      <c r="L3237" s="124">
        <v>45798</v>
      </c>
    </row>
    <row r="3238" spans="1:12" x14ac:dyDescent="0.25">
      <c r="A3238">
        <v>3237</v>
      </c>
      <c r="C3238" s="14" t="s">
        <v>10762</v>
      </c>
      <c r="D3238" t="s">
        <v>10762</v>
      </c>
      <c r="E3238">
        <v>0</v>
      </c>
      <c r="F3238">
        <f>SUMIFS('DAILY RECORDS'!$E$2:$E$19978,'DAILY RECORDS'!$B$2:$B$19978,C3238,'DAILY RECORDS'!$G$2:$G$19978,"INWARD")</f>
        <v>5</v>
      </c>
      <c r="G3238">
        <f>SUMIFS('DAILY RECORDS'!$E$2:$E$19978,'DAILY RECORDS'!$B$2:$B$19978,C3238,'DAILY RECORDS'!$G$2:$G$19978,"OUTWARD")</f>
        <v>5</v>
      </c>
      <c r="H3238">
        <f t="shared" si="50"/>
        <v>0</v>
      </c>
      <c r="I3238" t="s">
        <v>14</v>
      </c>
      <c r="L3238" s="124">
        <v>45799</v>
      </c>
    </row>
    <row r="3239" spans="1:12" x14ac:dyDescent="0.25">
      <c r="A3239">
        <v>3238</v>
      </c>
      <c r="C3239" s="14" t="s">
        <v>10763</v>
      </c>
      <c r="D3239" t="s">
        <v>10763</v>
      </c>
      <c r="E3239">
        <v>0</v>
      </c>
      <c r="F3239">
        <f>SUMIFS('DAILY RECORDS'!$E$2:$E$19978,'DAILY RECORDS'!$B$2:$B$19978,C3239,'DAILY RECORDS'!$G$2:$G$19978,"INWARD")</f>
        <v>5</v>
      </c>
      <c r="G3239">
        <f>SUMIFS('DAILY RECORDS'!$E$2:$E$19978,'DAILY RECORDS'!$B$2:$B$19978,C3239,'DAILY RECORDS'!$G$2:$G$19978,"OUTWARD")</f>
        <v>5</v>
      </c>
      <c r="H3239">
        <f t="shared" si="50"/>
        <v>0</v>
      </c>
      <c r="I3239" t="s">
        <v>14</v>
      </c>
      <c r="L3239" s="124">
        <v>45799</v>
      </c>
    </row>
    <row r="3240" spans="1:12" x14ac:dyDescent="0.25">
      <c r="A3240">
        <v>3239</v>
      </c>
      <c r="B3240" t="s">
        <v>9988</v>
      </c>
      <c r="C3240" s="14" t="s">
        <v>1537</v>
      </c>
      <c r="D3240" t="s">
        <v>1538</v>
      </c>
      <c r="E3240">
        <v>0</v>
      </c>
      <c r="F3240">
        <f>SUMIFS('DAILY RECORDS'!$E$2:$E$19978,'DAILY RECORDS'!$B$2:$B$19978,C3240,'DAILY RECORDS'!$G$2:$G$19978,"INWARD")</f>
        <v>2</v>
      </c>
      <c r="G3240">
        <f>SUMIFS('DAILY RECORDS'!$E$2:$E$19978,'DAILY RECORDS'!$B$2:$B$19978,C3240,'DAILY RECORDS'!$G$2:$G$19978,"OUTWARD")</f>
        <v>2</v>
      </c>
      <c r="H3240">
        <f t="shared" si="50"/>
        <v>0</v>
      </c>
      <c r="I3240" t="s">
        <v>14</v>
      </c>
      <c r="L3240" s="124">
        <v>45799</v>
      </c>
    </row>
    <row r="3241" spans="1:12" x14ac:dyDescent="0.25">
      <c r="A3241">
        <v>3240</v>
      </c>
      <c r="B3241" t="s">
        <v>9988</v>
      </c>
      <c r="C3241" s="14" t="s">
        <v>2553</v>
      </c>
      <c r="D3241" t="s">
        <v>2554</v>
      </c>
      <c r="E3241">
        <v>0</v>
      </c>
      <c r="F3241">
        <f>SUMIFS('DAILY RECORDS'!$E$2:$E$19978,'DAILY RECORDS'!$B$2:$B$19978,C3241,'DAILY RECORDS'!$G$2:$G$19978,"INWARD")</f>
        <v>106</v>
      </c>
      <c r="G3241">
        <f>SUMIFS('DAILY RECORDS'!$E$2:$E$19978,'DAILY RECORDS'!$B$2:$B$19978,C3241,'DAILY RECORDS'!$G$2:$G$19978,"OUTWARD")</f>
        <v>6</v>
      </c>
      <c r="H3241">
        <f t="shared" si="50"/>
        <v>100</v>
      </c>
      <c r="I3241" t="s">
        <v>14</v>
      </c>
      <c r="L3241" s="124">
        <v>45800</v>
      </c>
    </row>
    <row r="3242" spans="1:12" x14ac:dyDescent="0.25">
      <c r="A3242">
        <v>3241</v>
      </c>
      <c r="B3242" t="s">
        <v>9996</v>
      </c>
      <c r="C3242" s="14" t="s">
        <v>9462</v>
      </c>
      <c r="D3242" t="s">
        <v>9463</v>
      </c>
      <c r="E3242">
        <v>0</v>
      </c>
      <c r="F3242">
        <f>SUMIFS('DAILY RECORDS'!$E$2:$E$19978,'DAILY RECORDS'!$B$2:$B$19978,C3242,'DAILY RECORDS'!$G$2:$G$19978,"INWARD")</f>
        <v>10</v>
      </c>
      <c r="G3242">
        <f>SUMIFS('DAILY RECORDS'!$E$2:$E$19978,'DAILY RECORDS'!$B$2:$B$19978,C3242,'DAILY RECORDS'!$G$2:$G$19978,"OUTWARD")</f>
        <v>8</v>
      </c>
      <c r="H3242">
        <f t="shared" si="50"/>
        <v>2</v>
      </c>
      <c r="I3242" t="s">
        <v>14</v>
      </c>
      <c r="L3242" s="124">
        <v>45800</v>
      </c>
    </row>
    <row r="3243" spans="1:12" x14ac:dyDescent="0.25">
      <c r="A3243">
        <v>3242</v>
      </c>
      <c r="B3243" t="s">
        <v>9996</v>
      </c>
      <c r="C3243" s="14" t="s">
        <v>9460</v>
      </c>
      <c r="D3243" t="s">
        <v>9461</v>
      </c>
      <c r="E3243">
        <v>0</v>
      </c>
      <c r="F3243">
        <f>SUMIFS('DAILY RECORDS'!$E$2:$E$19978,'DAILY RECORDS'!$B$2:$B$19978,C3243,'DAILY RECORDS'!$G$2:$G$19978,"INWARD")</f>
        <v>10</v>
      </c>
      <c r="G3243">
        <f>SUMIFS('DAILY RECORDS'!$E$2:$E$19978,'DAILY RECORDS'!$B$2:$B$19978,C3243,'DAILY RECORDS'!$G$2:$G$19978,"OUTWARD")</f>
        <v>10</v>
      </c>
      <c r="H3243">
        <f t="shared" si="50"/>
        <v>0</v>
      </c>
      <c r="I3243" t="s">
        <v>14</v>
      </c>
      <c r="L3243" s="124">
        <v>45800</v>
      </c>
    </row>
    <row r="3244" spans="1:12" x14ac:dyDescent="0.25">
      <c r="A3244">
        <v>3243</v>
      </c>
      <c r="C3244" s="14" t="s">
        <v>10789</v>
      </c>
      <c r="D3244" t="s">
        <v>10789</v>
      </c>
      <c r="E3244">
        <v>0</v>
      </c>
      <c r="F3244">
        <f>SUMIFS('DAILY RECORDS'!$E$2:$E$19978,'DAILY RECORDS'!$B$2:$B$19978,C3244,'DAILY RECORDS'!$G$2:$G$19978,"INWARD")</f>
        <v>0</v>
      </c>
      <c r="G3244">
        <f>SUMIFS('DAILY RECORDS'!$E$2:$E$19978,'DAILY RECORDS'!$B$2:$B$19978,C3244,'DAILY RECORDS'!$G$2:$G$19978,"OUTWARD")</f>
        <v>24</v>
      </c>
      <c r="H3244">
        <f t="shared" si="50"/>
        <v>-24</v>
      </c>
      <c r="I3244" t="s">
        <v>14</v>
      </c>
      <c r="L3244" s="124">
        <v>45800</v>
      </c>
    </row>
    <row r="3245" spans="1:12" x14ac:dyDescent="0.25">
      <c r="A3245">
        <v>3244</v>
      </c>
      <c r="B3245" t="s">
        <v>9988</v>
      </c>
      <c r="C3245" s="14" t="s">
        <v>3051</v>
      </c>
      <c r="D3245" t="s">
        <v>3052</v>
      </c>
      <c r="E3245">
        <v>0</v>
      </c>
      <c r="F3245">
        <f>SUMIFS('DAILY RECORDS'!$E$2:$E$19978,'DAILY RECORDS'!$B$2:$B$19978,C3245,'DAILY RECORDS'!$G$2:$G$19978,"INWARD")</f>
        <v>5</v>
      </c>
      <c r="G3245">
        <f>SUMIFS('DAILY RECORDS'!$E$2:$E$19978,'DAILY RECORDS'!$B$2:$B$19978,C3245,'DAILY RECORDS'!$G$2:$G$19978,"OUTWARD")</f>
        <v>5</v>
      </c>
      <c r="H3245">
        <f t="shared" si="50"/>
        <v>0</v>
      </c>
      <c r="I3245" t="s">
        <v>14</v>
      </c>
      <c r="L3245" s="124">
        <v>45800</v>
      </c>
    </row>
    <row r="3246" spans="1:12" x14ac:dyDescent="0.25">
      <c r="A3246">
        <v>3245</v>
      </c>
      <c r="B3246" t="s">
        <v>9988</v>
      </c>
      <c r="C3246" s="14" t="s">
        <v>4135</v>
      </c>
      <c r="D3246" t="s">
        <v>4136</v>
      </c>
      <c r="E3246">
        <v>0</v>
      </c>
      <c r="F3246">
        <f>SUMIFS('DAILY RECORDS'!$E$2:$E$19978,'DAILY RECORDS'!$B$2:$B$19978,C3246,'DAILY RECORDS'!$G$2:$G$19978,"INWARD")</f>
        <v>10</v>
      </c>
      <c r="G3246">
        <f>SUMIFS('DAILY RECORDS'!$E$2:$E$19978,'DAILY RECORDS'!$B$2:$B$19978,C3246,'DAILY RECORDS'!$G$2:$G$19978,"OUTWARD")</f>
        <v>10</v>
      </c>
      <c r="H3246">
        <f t="shared" si="50"/>
        <v>0</v>
      </c>
      <c r="I3246" t="s">
        <v>25</v>
      </c>
      <c r="L3246" s="124">
        <v>45801</v>
      </c>
    </row>
    <row r="3247" spans="1:12" x14ac:dyDescent="0.25">
      <c r="A3247">
        <v>3246</v>
      </c>
      <c r="B3247" t="s">
        <v>9988</v>
      </c>
      <c r="C3247" s="14" t="s">
        <v>4332</v>
      </c>
      <c r="D3247" t="s">
        <v>4333</v>
      </c>
      <c r="E3247">
        <v>0</v>
      </c>
      <c r="F3247">
        <f>SUMIFS('DAILY RECORDS'!$E$2:$E$19978,'DAILY RECORDS'!$B$2:$B$19978,C3247,'DAILY RECORDS'!$G$2:$G$19978,"INWARD")</f>
        <v>60</v>
      </c>
      <c r="G3247">
        <f>SUMIFS('DAILY RECORDS'!$E$2:$E$19978,'DAILY RECORDS'!$B$2:$B$19978,C3247,'DAILY RECORDS'!$G$2:$G$19978,"OUTWARD")</f>
        <v>36</v>
      </c>
      <c r="H3247">
        <f t="shared" si="50"/>
        <v>24</v>
      </c>
      <c r="I3247" t="s">
        <v>14</v>
      </c>
      <c r="L3247" s="124">
        <v>45801</v>
      </c>
    </row>
    <row r="3248" spans="1:12" x14ac:dyDescent="0.25">
      <c r="A3248">
        <v>3247</v>
      </c>
      <c r="B3248" t="s">
        <v>10799</v>
      </c>
      <c r="C3248" s="14" t="s">
        <v>10792</v>
      </c>
      <c r="D3248" t="s">
        <v>10793</v>
      </c>
      <c r="E3248">
        <v>0</v>
      </c>
      <c r="F3248">
        <f>SUMIFS('DAILY RECORDS'!$E$2:$E$19978,'DAILY RECORDS'!$B$2:$B$19978,C3248,'DAILY RECORDS'!$G$2:$G$19978,"INWARD")</f>
        <v>100</v>
      </c>
      <c r="G3248">
        <f>SUMIFS('DAILY RECORDS'!$E$2:$E$19978,'DAILY RECORDS'!$B$2:$B$19978,C3248,'DAILY RECORDS'!$G$2:$G$19978,"OUTWARD")</f>
        <v>0</v>
      </c>
      <c r="H3248">
        <f t="shared" si="50"/>
        <v>100</v>
      </c>
      <c r="I3248" t="s">
        <v>14</v>
      </c>
      <c r="L3248" s="124">
        <v>45801</v>
      </c>
    </row>
    <row r="3249" spans="1:12" x14ac:dyDescent="0.25">
      <c r="A3249">
        <v>3248</v>
      </c>
      <c r="B3249" t="s">
        <v>10799</v>
      </c>
      <c r="C3249" s="14" t="s">
        <v>10794</v>
      </c>
      <c r="D3249" t="s">
        <v>10795</v>
      </c>
      <c r="E3249">
        <v>0</v>
      </c>
      <c r="F3249">
        <f>SUMIFS('DAILY RECORDS'!$E$2:$E$19978,'DAILY RECORDS'!$B$2:$B$19978,C3249,'DAILY RECORDS'!$G$2:$G$19978,"INWARD")</f>
        <v>100</v>
      </c>
      <c r="G3249">
        <f>SUMIFS('DAILY RECORDS'!$E$2:$E$19978,'DAILY RECORDS'!$B$2:$B$19978,C3249,'DAILY RECORDS'!$G$2:$G$19978,"OUTWARD")</f>
        <v>0</v>
      </c>
      <c r="H3249">
        <f t="shared" si="50"/>
        <v>100</v>
      </c>
      <c r="I3249" t="s">
        <v>14</v>
      </c>
      <c r="L3249" s="124">
        <v>45801</v>
      </c>
    </row>
    <row r="3250" spans="1:12" x14ac:dyDescent="0.25">
      <c r="A3250">
        <v>3249</v>
      </c>
      <c r="B3250" t="s">
        <v>10799</v>
      </c>
      <c r="C3250" s="14">
        <v>3220541</v>
      </c>
      <c r="D3250" t="s">
        <v>10798</v>
      </c>
      <c r="E3250">
        <v>0</v>
      </c>
      <c r="F3250">
        <f>SUMIFS('DAILY RECORDS'!$E$2:$E$19978,'DAILY RECORDS'!$B$2:$B$19978,C3250,'DAILY RECORDS'!$G$2:$G$19978,"INWARD")</f>
        <v>50</v>
      </c>
      <c r="G3250">
        <f>SUMIFS('DAILY RECORDS'!$E$2:$E$19978,'DAILY RECORDS'!$B$2:$B$19978,C3250,'DAILY RECORDS'!$G$2:$G$19978,"OUTWARD")</f>
        <v>0</v>
      </c>
      <c r="H3250">
        <f t="shared" si="50"/>
        <v>50</v>
      </c>
      <c r="I3250" t="s">
        <v>14</v>
      </c>
      <c r="L3250" s="124">
        <v>45801</v>
      </c>
    </row>
    <row r="3251" spans="1:12" x14ac:dyDescent="0.25">
      <c r="A3251">
        <v>3250</v>
      </c>
      <c r="B3251" t="s">
        <v>10799</v>
      </c>
      <c r="C3251" s="14" t="s">
        <v>10796</v>
      </c>
      <c r="D3251" t="s">
        <v>10797</v>
      </c>
      <c r="E3251">
        <v>0</v>
      </c>
      <c r="F3251">
        <f>SUMIFS('DAILY RECORDS'!$E$2:$E$19978,'DAILY RECORDS'!$B$2:$B$19978,C3251,'DAILY RECORDS'!$G$2:$G$19978,"INWARD")</f>
        <v>40</v>
      </c>
      <c r="G3251">
        <f>SUMIFS('DAILY RECORDS'!$E$2:$E$19978,'DAILY RECORDS'!$B$2:$B$19978,C3251,'DAILY RECORDS'!$G$2:$G$19978,"OUTWARD")</f>
        <v>0</v>
      </c>
      <c r="H3251">
        <f t="shared" si="50"/>
        <v>40</v>
      </c>
      <c r="I3251" t="s">
        <v>14</v>
      </c>
      <c r="L3251" s="124">
        <v>45801</v>
      </c>
    </row>
    <row r="3252" spans="1:12" x14ac:dyDescent="0.25">
      <c r="A3252">
        <v>3251</v>
      </c>
      <c r="B3252" t="s">
        <v>9988</v>
      </c>
      <c r="C3252" s="14" t="s">
        <v>4165</v>
      </c>
      <c r="D3252" t="s">
        <v>4166</v>
      </c>
      <c r="E3252">
        <v>0</v>
      </c>
      <c r="F3252">
        <f>SUMIFS('DAILY RECORDS'!$E$2:$E$19978,'DAILY RECORDS'!$B$2:$B$19978,C3252,'DAILY RECORDS'!$G$2:$G$19978,"INWARD")</f>
        <v>12</v>
      </c>
      <c r="G3252">
        <f>SUMIFS('DAILY RECORDS'!$E$2:$E$19978,'DAILY RECORDS'!$B$2:$B$19978,C3252,'DAILY RECORDS'!$G$2:$G$19978,"OUTWARD")</f>
        <v>12</v>
      </c>
      <c r="H3252">
        <f t="shared" si="50"/>
        <v>0</v>
      </c>
      <c r="I3252" t="s">
        <v>14</v>
      </c>
      <c r="L3252" s="124">
        <v>45803</v>
      </c>
    </row>
    <row r="3253" spans="1:12" x14ac:dyDescent="0.25">
      <c r="A3253">
        <v>3252</v>
      </c>
      <c r="B3253" t="s">
        <v>9988</v>
      </c>
      <c r="C3253" s="14" t="s">
        <v>4163</v>
      </c>
      <c r="D3253" t="s">
        <v>4164</v>
      </c>
      <c r="E3253">
        <v>0</v>
      </c>
      <c r="F3253">
        <f>SUMIFS('DAILY RECORDS'!$E$2:$E$19978,'DAILY RECORDS'!$B$2:$B$19978,C3253,'DAILY RECORDS'!$G$2:$G$19978,"INWARD")</f>
        <v>12</v>
      </c>
      <c r="G3253">
        <f>SUMIFS('DAILY RECORDS'!$E$2:$E$19978,'DAILY RECORDS'!$B$2:$B$19978,C3253,'DAILY RECORDS'!$G$2:$G$19978,"OUTWARD")</f>
        <v>12</v>
      </c>
      <c r="H3253">
        <f t="shared" si="50"/>
        <v>0</v>
      </c>
      <c r="I3253" t="s">
        <v>14</v>
      </c>
      <c r="L3253" s="124">
        <v>45803</v>
      </c>
    </row>
    <row r="3254" spans="1:12" x14ac:dyDescent="0.25">
      <c r="A3254">
        <v>3253</v>
      </c>
      <c r="C3254" s="14" t="s">
        <v>10802</v>
      </c>
      <c r="D3254" t="s">
        <v>10802</v>
      </c>
      <c r="E3254">
        <v>0</v>
      </c>
      <c r="F3254">
        <f>SUMIFS('DAILY RECORDS'!$E$2:$E$19978,'DAILY RECORDS'!$B$2:$B$19978,C3254,'DAILY RECORDS'!$G$2:$G$19978,"INWARD")</f>
        <v>45</v>
      </c>
      <c r="G3254">
        <f>SUMIFS('DAILY RECORDS'!$E$2:$E$19978,'DAILY RECORDS'!$B$2:$B$19978,C3254,'DAILY RECORDS'!$G$2:$G$19978,"OUTWARD")</f>
        <v>45</v>
      </c>
      <c r="H3254">
        <f t="shared" si="50"/>
        <v>0</v>
      </c>
      <c r="I3254" t="s">
        <v>14</v>
      </c>
      <c r="L3254" s="124">
        <v>45803</v>
      </c>
    </row>
    <row r="3255" spans="1:12" x14ac:dyDescent="0.25">
      <c r="A3255">
        <v>3254</v>
      </c>
      <c r="B3255" t="s">
        <v>9988</v>
      </c>
      <c r="C3255" s="14" t="s">
        <v>4651</v>
      </c>
      <c r="D3255" t="s">
        <v>4652</v>
      </c>
      <c r="E3255">
        <v>0</v>
      </c>
      <c r="F3255">
        <f>SUMIFS('DAILY RECORDS'!$E$2:$E$19978,'DAILY RECORDS'!$B$2:$B$19978,C3255,'DAILY RECORDS'!$G$2:$G$19978,"INWARD")</f>
        <v>72</v>
      </c>
      <c r="G3255">
        <f>SUMIFS('DAILY RECORDS'!$E$2:$E$19978,'DAILY RECORDS'!$B$2:$B$19978,C3255,'DAILY RECORDS'!$G$2:$G$19978,"OUTWARD")</f>
        <v>48</v>
      </c>
      <c r="H3255">
        <f t="shared" si="50"/>
        <v>24</v>
      </c>
      <c r="I3255" t="s">
        <v>14</v>
      </c>
      <c r="L3255" s="124">
        <v>45803</v>
      </c>
    </row>
    <row r="3256" spans="1:12" x14ac:dyDescent="0.25">
      <c r="A3256">
        <v>3255</v>
      </c>
      <c r="B3256" t="s">
        <v>9988</v>
      </c>
      <c r="C3256" s="14" t="s">
        <v>10803</v>
      </c>
      <c r="D3256" t="s">
        <v>10804</v>
      </c>
      <c r="E3256">
        <v>0</v>
      </c>
      <c r="F3256">
        <f>SUMIFS('DAILY RECORDS'!$E$2:$E$19978,'DAILY RECORDS'!$B$2:$B$19978,C3256,'DAILY RECORDS'!$G$2:$G$19978,"INWARD")</f>
        <v>1</v>
      </c>
      <c r="G3256">
        <f>SUMIFS('DAILY RECORDS'!$E$2:$E$19978,'DAILY RECORDS'!$B$2:$B$19978,C3256,'DAILY RECORDS'!$G$2:$G$19978,"OUTWARD")</f>
        <v>0</v>
      </c>
      <c r="H3256">
        <f t="shared" si="50"/>
        <v>1</v>
      </c>
      <c r="I3256" t="s">
        <v>14</v>
      </c>
      <c r="L3256" s="124">
        <v>45803</v>
      </c>
    </row>
    <row r="3257" spans="1:12" x14ac:dyDescent="0.25">
      <c r="A3257">
        <v>3256</v>
      </c>
      <c r="C3257" s="14" t="s">
        <v>10809</v>
      </c>
      <c r="D3257" t="s">
        <v>10809</v>
      </c>
      <c r="E3257">
        <v>104</v>
      </c>
      <c r="F3257">
        <f>SUMIFS('DAILY RECORDS'!$E$2:$E$19978,'DAILY RECORDS'!$B$2:$B$19978,C3257,'DAILY RECORDS'!$G$2:$G$19978,"INWARD")</f>
        <v>0</v>
      </c>
      <c r="G3257">
        <f>SUMIFS('DAILY RECORDS'!$E$2:$E$19978,'DAILY RECORDS'!$B$2:$B$19978,C3257,'DAILY RECORDS'!$G$2:$G$19978,"OUTWARD")</f>
        <v>0</v>
      </c>
      <c r="H3257">
        <f t="shared" si="50"/>
        <v>104</v>
      </c>
      <c r="I3257" t="s">
        <v>14</v>
      </c>
      <c r="L3257" s="124">
        <v>45804</v>
      </c>
    </row>
    <row r="3258" spans="1:12" x14ac:dyDescent="0.25">
      <c r="A3258">
        <v>3257</v>
      </c>
      <c r="C3258" s="14">
        <v>331000991</v>
      </c>
      <c r="D3258" t="s">
        <v>10810</v>
      </c>
      <c r="E3258">
        <v>0</v>
      </c>
      <c r="F3258">
        <f>SUMIFS('DAILY RECORDS'!$E$2:$E$19978,'DAILY RECORDS'!$B$2:$B$19978,C3258,'DAILY RECORDS'!$G$2:$G$19978,"INWARD")</f>
        <v>60</v>
      </c>
      <c r="G3258">
        <f>SUMIFS('DAILY RECORDS'!$E$2:$E$19978,'DAILY RECORDS'!$B$2:$B$19978,C3258,'DAILY RECORDS'!$G$2:$G$19978,"OUTWARD")</f>
        <v>0</v>
      </c>
      <c r="H3258">
        <f t="shared" si="50"/>
        <v>60</v>
      </c>
      <c r="I3258" t="s">
        <v>25</v>
      </c>
      <c r="L3258" s="124">
        <v>45803</v>
      </c>
    </row>
    <row r="3259" spans="1:12" x14ac:dyDescent="0.25">
      <c r="A3259">
        <v>3258</v>
      </c>
      <c r="C3259" s="14">
        <v>3210687</v>
      </c>
      <c r="D3259" t="s">
        <v>10811</v>
      </c>
      <c r="E3259">
        <v>0</v>
      </c>
      <c r="F3259">
        <f>SUMIFS('DAILY RECORDS'!$E$2:$E$19978,'DAILY RECORDS'!$B$2:$B$19978,C3259,'DAILY RECORDS'!$G$2:$G$19978,"INWARD")</f>
        <v>51</v>
      </c>
      <c r="G3259">
        <f>SUMIFS('DAILY RECORDS'!$E$2:$E$19978,'DAILY RECORDS'!$B$2:$B$19978,C3259,'DAILY RECORDS'!$G$2:$G$19978,"OUTWARD")</f>
        <v>0</v>
      </c>
      <c r="H3259">
        <f t="shared" si="50"/>
        <v>51</v>
      </c>
      <c r="I3259" t="s">
        <v>25</v>
      </c>
      <c r="L3259" s="124">
        <v>45803</v>
      </c>
    </row>
    <row r="3260" spans="1:12" x14ac:dyDescent="0.25">
      <c r="A3260">
        <v>3259</v>
      </c>
      <c r="C3260" s="14">
        <v>3210336</v>
      </c>
      <c r="D3260" t="s">
        <v>10812</v>
      </c>
      <c r="E3260">
        <v>0</v>
      </c>
      <c r="F3260">
        <f>SUMIFS('DAILY RECORDS'!$E$2:$E$19978,'DAILY RECORDS'!$B$2:$B$19978,C3260,'DAILY RECORDS'!$G$2:$G$19978,"INWARD")</f>
        <v>51</v>
      </c>
      <c r="G3260">
        <f>SUMIFS('DAILY RECORDS'!$E$2:$E$19978,'DAILY RECORDS'!$B$2:$B$19978,C3260,'DAILY RECORDS'!$G$2:$G$19978,"OUTWARD")</f>
        <v>0</v>
      </c>
      <c r="H3260">
        <f t="shared" si="50"/>
        <v>51</v>
      </c>
      <c r="I3260" t="s">
        <v>25</v>
      </c>
      <c r="L3260" s="124">
        <v>45803</v>
      </c>
    </row>
    <row r="3261" spans="1:12" x14ac:dyDescent="0.25">
      <c r="A3261">
        <v>3260</v>
      </c>
      <c r="B3261" t="s">
        <v>9988</v>
      </c>
      <c r="C3261" s="14" t="s">
        <v>2784</v>
      </c>
      <c r="D3261" t="s">
        <v>2785</v>
      </c>
      <c r="E3261">
        <v>0</v>
      </c>
      <c r="F3261">
        <f>SUMIFS('DAILY RECORDS'!$E$2:$E$19978,'DAILY RECORDS'!$B$2:$B$19978,C3261,'DAILY RECORDS'!$G$2:$G$19978,"INWARD")</f>
        <v>5</v>
      </c>
      <c r="G3261">
        <f>SUMIFS('DAILY RECORDS'!$E$2:$E$19978,'DAILY RECORDS'!$B$2:$B$19978,C3261,'DAILY RECORDS'!$G$2:$G$19978,"OUTWARD")</f>
        <v>5</v>
      </c>
      <c r="H3261">
        <f t="shared" si="50"/>
        <v>0</v>
      </c>
      <c r="I3261" t="s">
        <v>25</v>
      </c>
      <c r="L3261" s="124">
        <v>45804</v>
      </c>
    </row>
    <row r="3262" spans="1:12" x14ac:dyDescent="0.25">
      <c r="A3262">
        <v>3261</v>
      </c>
      <c r="B3262" t="s">
        <v>9988</v>
      </c>
      <c r="C3262" s="14" t="s">
        <v>3713</v>
      </c>
      <c r="D3262" t="s">
        <v>3714</v>
      </c>
      <c r="E3262">
        <v>0</v>
      </c>
      <c r="F3262">
        <f>SUMIFS('DAILY RECORDS'!$E$2:$E$19978,'DAILY RECORDS'!$B$2:$B$19978,C3262,'DAILY RECORDS'!$G$2:$G$19978,"INWARD")</f>
        <v>2</v>
      </c>
      <c r="G3262">
        <f>SUMIFS('DAILY RECORDS'!$E$2:$E$19978,'DAILY RECORDS'!$B$2:$B$19978,C3262,'DAILY RECORDS'!$G$2:$G$19978,"OUTWARD")</f>
        <v>2</v>
      </c>
      <c r="H3262">
        <f t="shared" si="50"/>
        <v>0</v>
      </c>
      <c r="I3262" t="s">
        <v>14</v>
      </c>
      <c r="L3262" s="124">
        <v>45804</v>
      </c>
    </row>
    <row r="3263" spans="1:12" x14ac:dyDescent="0.25">
      <c r="A3263">
        <v>3262</v>
      </c>
      <c r="B3263" t="s">
        <v>9988</v>
      </c>
      <c r="C3263" s="14" t="s">
        <v>2536</v>
      </c>
      <c r="D3263" t="s">
        <v>2537</v>
      </c>
      <c r="E3263">
        <v>0</v>
      </c>
      <c r="F3263">
        <f>SUMIFS('DAILY RECORDS'!$E$2:$E$19978,'DAILY RECORDS'!$B$2:$B$19978,C3263,'DAILY RECORDS'!$G$2:$G$19978,"INWARD")</f>
        <v>0</v>
      </c>
      <c r="G3263">
        <f>SUMIFS('DAILY RECORDS'!$E$2:$E$19978,'DAILY RECORDS'!$B$2:$B$19978,C3263,'DAILY RECORDS'!$G$2:$G$19978,"OUTWARD")</f>
        <v>1</v>
      </c>
      <c r="H3263">
        <f t="shared" si="50"/>
        <v>-1</v>
      </c>
      <c r="I3263" t="s">
        <v>14</v>
      </c>
      <c r="L3263" s="124"/>
    </row>
    <row r="3264" spans="1:12" x14ac:dyDescent="0.25">
      <c r="A3264">
        <v>3263</v>
      </c>
      <c r="C3264" s="14" t="s">
        <v>10820</v>
      </c>
      <c r="D3264" t="s">
        <v>10820</v>
      </c>
      <c r="E3264">
        <v>0</v>
      </c>
      <c r="F3264">
        <f>SUMIFS('DAILY RECORDS'!$E$2:$E$19978,'DAILY RECORDS'!$B$2:$B$19978,C3264,'DAILY RECORDS'!$G$2:$G$19978,"INWARD")</f>
        <v>2</v>
      </c>
      <c r="G3264">
        <f>SUMIFS('DAILY RECORDS'!$E$2:$E$19978,'DAILY RECORDS'!$B$2:$B$19978,C3264,'DAILY RECORDS'!$G$2:$G$19978,"OUTWARD")</f>
        <v>0</v>
      </c>
      <c r="H3264">
        <f t="shared" si="50"/>
        <v>2</v>
      </c>
      <c r="I3264" t="s">
        <v>14</v>
      </c>
      <c r="L3264" s="124">
        <v>45804</v>
      </c>
    </row>
    <row r="3265" spans="1:12" x14ac:dyDescent="0.25">
      <c r="A3265">
        <v>3264</v>
      </c>
      <c r="B3265" t="s">
        <v>9988</v>
      </c>
      <c r="C3265" s="14" t="s">
        <v>4218</v>
      </c>
      <c r="D3265" t="s">
        <v>4219</v>
      </c>
      <c r="E3265">
        <v>0</v>
      </c>
      <c r="F3265">
        <f>SUMIFS('DAILY RECORDS'!$E$2:$E$19978,'DAILY RECORDS'!$B$2:$B$19978,C3265,'DAILY RECORDS'!$G$2:$G$19978,"INWARD")</f>
        <v>720</v>
      </c>
      <c r="G3265">
        <f>SUMIFS('DAILY RECORDS'!$E$2:$E$19978,'DAILY RECORDS'!$B$2:$B$19978,C3265,'DAILY RECORDS'!$G$2:$G$19978,"OUTWARD")</f>
        <v>714</v>
      </c>
      <c r="H3265">
        <f t="shared" si="50"/>
        <v>6</v>
      </c>
      <c r="I3265" t="s">
        <v>14</v>
      </c>
      <c r="L3265" s="124">
        <v>45804</v>
      </c>
    </row>
    <row r="3266" spans="1:12" x14ac:dyDescent="0.25">
      <c r="A3266">
        <v>3265</v>
      </c>
      <c r="C3266" s="14" t="s">
        <v>10821</v>
      </c>
      <c r="D3266" t="s">
        <v>10821</v>
      </c>
      <c r="E3266">
        <v>0</v>
      </c>
      <c r="F3266">
        <f>SUMIFS('DAILY RECORDS'!$E$2:$E$19978,'DAILY RECORDS'!$B$2:$B$19978,C3266,'DAILY RECORDS'!$G$2:$G$19978,"INWARD")</f>
        <v>20</v>
      </c>
      <c r="G3266">
        <f>SUMIFS('DAILY RECORDS'!$E$2:$E$19978,'DAILY RECORDS'!$B$2:$B$19978,C3266,'DAILY RECORDS'!$G$2:$G$19978,"OUTWARD")</f>
        <v>0</v>
      </c>
      <c r="H3266">
        <f t="shared" si="50"/>
        <v>20</v>
      </c>
      <c r="I3266" t="s">
        <v>14</v>
      </c>
      <c r="L3266" s="124">
        <v>45804</v>
      </c>
    </row>
    <row r="3267" spans="1:12" x14ac:dyDescent="0.25">
      <c r="A3267">
        <v>3266</v>
      </c>
      <c r="C3267" s="14" t="s">
        <v>10822</v>
      </c>
      <c r="D3267" t="s">
        <v>10822</v>
      </c>
      <c r="E3267">
        <v>0</v>
      </c>
      <c r="F3267">
        <f>SUMIFS('DAILY RECORDS'!$E$2:$E$19978,'DAILY RECORDS'!$B$2:$B$19978,C3267,'DAILY RECORDS'!$G$2:$G$19978,"INWARD")</f>
        <v>64</v>
      </c>
      <c r="G3267">
        <f>SUMIFS('DAILY RECORDS'!$E$2:$E$19978,'DAILY RECORDS'!$B$2:$B$19978,C3267,'DAILY RECORDS'!$G$2:$G$19978,"OUTWARD")</f>
        <v>0</v>
      </c>
      <c r="H3267">
        <f t="shared" ref="H3267:H3330" si="51">(E3267+F3267)-G3267</f>
        <v>64</v>
      </c>
      <c r="I3267" t="s">
        <v>14</v>
      </c>
      <c r="L3267" s="124">
        <v>45804</v>
      </c>
    </row>
    <row r="3268" spans="1:12" x14ac:dyDescent="0.25">
      <c r="A3268">
        <v>3267</v>
      </c>
      <c r="C3268" s="14" t="s">
        <v>10823</v>
      </c>
      <c r="D3268" t="s">
        <v>10823</v>
      </c>
      <c r="E3268">
        <v>0</v>
      </c>
      <c r="F3268">
        <f>SUMIFS('DAILY RECORDS'!$E$2:$E$19978,'DAILY RECORDS'!$B$2:$B$19978,C3268,'DAILY RECORDS'!$G$2:$G$19978,"INWARD")</f>
        <v>1</v>
      </c>
      <c r="G3268">
        <f>SUMIFS('DAILY RECORDS'!$E$2:$E$19978,'DAILY RECORDS'!$B$2:$B$19978,C3268,'DAILY RECORDS'!$G$2:$G$19978,"OUTWARD")</f>
        <v>0</v>
      </c>
      <c r="H3268">
        <f t="shared" si="51"/>
        <v>1</v>
      </c>
      <c r="I3268" t="s">
        <v>14</v>
      </c>
      <c r="L3268" s="124">
        <v>45804</v>
      </c>
    </row>
    <row r="3269" spans="1:12" x14ac:dyDescent="0.25">
      <c r="A3269">
        <v>3268</v>
      </c>
      <c r="C3269" s="14" t="s">
        <v>10824</v>
      </c>
      <c r="D3269" t="s">
        <v>10824</v>
      </c>
      <c r="E3269">
        <v>0</v>
      </c>
      <c r="F3269">
        <f>SUMIFS('DAILY RECORDS'!$E$2:$E$19978,'DAILY RECORDS'!$B$2:$B$19978,C3269,'DAILY RECORDS'!$G$2:$G$19978,"INWARD")</f>
        <v>1</v>
      </c>
      <c r="G3269">
        <f>SUMIFS('DAILY RECORDS'!$E$2:$E$19978,'DAILY RECORDS'!$B$2:$B$19978,C3269,'DAILY RECORDS'!$G$2:$G$19978,"OUTWARD")</f>
        <v>0</v>
      </c>
      <c r="H3269">
        <f t="shared" si="51"/>
        <v>1</v>
      </c>
      <c r="I3269" t="s">
        <v>14</v>
      </c>
      <c r="L3269" s="124">
        <v>45804</v>
      </c>
    </row>
    <row r="3270" spans="1:12" x14ac:dyDescent="0.25">
      <c r="A3270">
        <v>3269</v>
      </c>
      <c r="C3270" s="14" t="s">
        <v>10825</v>
      </c>
      <c r="D3270" t="s">
        <v>10825</v>
      </c>
      <c r="E3270">
        <v>0</v>
      </c>
      <c r="F3270">
        <f>SUMIFS('DAILY RECORDS'!$E$2:$E$19978,'DAILY RECORDS'!$B$2:$B$19978,C3270,'DAILY RECORDS'!$G$2:$G$19978,"INWARD")</f>
        <v>1</v>
      </c>
      <c r="G3270">
        <f>SUMIFS('DAILY RECORDS'!$E$2:$E$19978,'DAILY RECORDS'!$B$2:$B$19978,C3270,'DAILY RECORDS'!$G$2:$G$19978,"OUTWARD")</f>
        <v>0</v>
      </c>
      <c r="H3270">
        <f t="shared" si="51"/>
        <v>1</v>
      </c>
      <c r="I3270" t="s">
        <v>14</v>
      </c>
      <c r="L3270" s="124">
        <v>45804</v>
      </c>
    </row>
    <row r="3271" spans="1:12" x14ac:dyDescent="0.25">
      <c r="A3271">
        <v>3270</v>
      </c>
      <c r="C3271" s="14" t="s">
        <v>10826</v>
      </c>
      <c r="D3271" t="s">
        <v>10826</v>
      </c>
      <c r="E3271">
        <v>0</v>
      </c>
      <c r="F3271">
        <f>SUMIFS('DAILY RECORDS'!$E$2:$E$19978,'DAILY RECORDS'!$B$2:$B$19978,C3271,'DAILY RECORDS'!$G$2:$G$19978,"INWARD")</f>
        <v>1</v>
      </c>
      <c r="G3271">
        <f>SUMIFS('DAILY RECORDS'!$E$2:$E$19978,'DAILY RECORDS'!$B$2:$B$19978,C3271,'DAILY RECORDS'!$G$2:$G$19978,"OUTWARD")</f>
        <v>0</v>
      </c>
      <c r="H3271">
        <f t="shared" si="51"/>
        <v>1</v>
      </c>
      <c r="I3271" t="s">
        <v>14</v>
      </c>
      <c r="L3271" s="124">
        <v>45804</v>
      </c>
    </row>
    <row r="3272" spans="1:12" x14ac:dyDescent="0.25">
      <c r="A3272">
        <v>3271</v>
      </c>
      <c r="C3272" s="14" t="s">
        <v>11530</v>
      </c>
      <c r="D3272" t="s">
        <v>11531</v>
      </c>
      <c r="E3272">
        <v>0</v>
      </c>
      <c r="F3272">
        <f>SUMIFS('DAILY RECORDS'!$E$2:$E$19978,'DAILY RECORDS'!$B$2:$B$19978,C3272,'DAILY RECORDS'!$G$2:$G$19978,"INWARD")</f>
        <v>2</v>
      </c>
      <c r="G3272">
        <f>SUMIFS('DAILY RECORDS'!$E$2:$E$19978,'DAILY RECORDS'!$B$2:$B$19978,C3272,'DAILY RECORDS'!$G$2:$G$19978,"OUTWARD")</f>
        <v>2</v>
      </c>
      <c r="H3272">
        <f t="shared" si="51"/>
        <v>0</v>
      </c>
      <c r="I3272" t="s">
        <v>14</v>
      </c>
      <c r="L3272" s="124">
        <v>45804</v>
      </c>
    </row>
    <row r="3273" spans="1:12" x14ac:dyDescent="0.25">
      <c r="A3273">
        <v>3272</v>
      </c>
      <c r="B3273" t="s">
        <v>9988</v>
      </c>
      <c r="C3273" s="14" t="s">
        <v>2774</v>
      </c>
      <c r="D3273" t="s">
        <v>2775</v>
      </c>
      <c r="E3273">
        <v>0</v>
      </c>
      <c r="F3273">
        <f>SUMIFS('DAILY RECORDS'!$E$2:$E$19978,'DAILY RECORDS'!$B$2:$B$19978,C3273,'DAILY RECORDS'!$G$2:$G$19978,"INWARD")</f>
        <v>18</v>
      </c>
      <c r="G3273">
        <f>SUMIFS('DAILY RECORDS'!$E$2:$E$19978,'DAILY RECORDS'!$B$2:$B$19978,C3273,'DAILY RECORDS'!$G$2:$G$19978,"OUTWARD")</f>
        <v>7</v>
      </c>
      <c r="H3273">
        <f t="shared" si="51"/>
        <v>11</v>
      </c>
      <c r="I3273" t="s">
        <v>14</v>
      </c>
      <c r="L3273" s="124">
        <v>45806</v>
      </c>
    </row>
    <row r="3274" spans="1:12" x14ac:dyDescent="0.25">
      <c r="A3274">
        <v>3273</v>
      </c>
      <c r="B3274" t="s">
        <v>9988</v>
      </c>
      <c r="C3274" s="14" t="s">
        <v>2780</v>
      </c>
      <c r="D3274" t="s">
        <v>2781</v>
      </c>
      <c r="E3274">
        <v>3</v>
      </c>
      <c r="F3274">
        <f>SUMIFS('DAILY RECORDS'!$E$2:$E$19978,'DAILY RECORDS'!$B$2:$B$19978,C3274,'DAILY RECORDS'!$G$2:$G$19978,"INWARD")</f>
        <v>10</v>
      </c>
      <c r="G3274">
        <f>SUMIFS('DAILY RECORDS'!$E$2:$E$19978,'DAILY RECORDS'!$B$2:$B$19978,C3274,'DAILY RECORDS'!$G$2:$G$19978,"OUTWARD")</f>
        <v>13</v>
      </c>
      <c r="H3274">
        <f t="shared" si="51"/>
        <v>0</v>
      </c>
      <c r="I3274" t="s">
        <v>14</v>
      </c>
      <c r="L3274" s="124">
        <v>45806</v>
      </c>
    </row>
    <row r="3275" spans="1:12" x14ac:dyDescent="0.25">
      <c r="A3275">
        <v>3274</v>
      </c>
      <c r="C3275" s="14" t="s">
        <v>10833</v>
      </c>
      <c r="D3275" t="s">
        <v>10833</v>
      </c>
      <c r="E3275">
        <v>20</v>
      </c>
      <c r="F3275">
        <f>SUMIFS('DAILY RECORDS'!$E$2:$E$19978,'DAILY RECORDS'!$B$2:$B$19978,C3275,'DAILY RECORDS'!$G$2:$G$19978,"INWARD")</f>
        <v>0</v>
      </c>
      <c r="G3275">
        <f>SUMIFS('DAILY RECORDS'!$E$2:$E$19978,'DAILY RECORDS'!$B$2:$B$19978,C3275,'DAILY RECORDS'!$G$2:$G$19978,"OUTWARD")</f>
        <v>20</v>
      </c>
      <c r="H3275">
        <f t="shared" si="51"/>
        <v>0</v>
      </c>
      <c r="I3275" t="s">
        <v>14</v>
      </c>
      <c r="L3275" s="124"/>
    </row>
    <row r="3276" spans="1:12" x14ac:dyDescent="0.25">
      <c r="A3276">
        <v>3275</v>
      </c>
      <c r="B3276" t="s">
        <v>9988</v>
      </c>
      <c r="C3276" s="14" t="s">
        <v>4001</v>
      </c>
      <c r="D3276" t="s">
        <v>4002</v>
      </c>
      <c r="E3276">
        <v>4</v>
      </c>
      <c r="F3276">
        <f>SUMIFS('DAILY RECORDS'!$E$2:$E$19978,'DAILY RECORDS'!$B$2:$B$19978,C3276,'DAILY RECORDS'!$G$2:$G$19978,"INWARD")</f>
        <v>0</v>
      </c>
      <c r="G3276">
        <f>SUMIFS('DAILY RECORDS'!$E$2:$E$19978,'DAILY RECORDS'!$B$2:$B$19978,C3276,'DAILY RECORDS'!$G$2:$G$19978,"OUTWARD")</f>
        <v>4</v>
      </c>
      <c r="H3276">
        <f t="shared" si="51"/>
        <v>0</v>
      </c>
      <c r="I3276" t="s">
        <v>14</v>
      </c>
      <c r="J3276" t="s">
        <v>613</v>
      </c>
      <c r="K3276" t="s">
        <v>791</v>
      </c>
      <c r="L3276" s="124"/>
    </row>
    <row r="3277" spans="1:12" x14ac:dyDescent="0.25">
      <c r="A3277">
        <v>3276</v>
      </c>
      <c r="C3277" s="14">
        <v>321000039</v>
      </c>
      <c r="D3277" t="s">
        <v>10843</v>
      </c>
      <c r="E3277">
        <v>0</v>
      </c>
      <c r="F3277">
        <f>SUMIFS('DAILY RECORDS'!$E$2:$E$19978,'DAILY RECORDS'!$B$2:$B$19978,C3277,'DAILY RECORDS'!$G$2:$G$19978,"INWARD")</f>
        <v>99</v>
      </c>
      <c r="G3277">
        <f>SUMIFS('DAILY RECORDS'!$E$2:$E$19978,'DAILY RECORDS'!$B$2:$B$19978,C3277,'DAILY RECORDS'!$G$2:$G$19978,"OUTWARD")</f>
        <v>0</v>
      </c>
      <c r="H3277">
        <f t="shared" si="51"/>
        <v>99</v>
      </c>
      <c r="I3277" t="s">
        <v>25</v>
      </c>
      <c r="L3277" s="124">
        <v>45808</v>
      </c>
    </row>
    <row r="3278" spans="1:12" x14ac:dyDescent="0.25">
      <c r="A3278">
        <v>3277</v>
      </c>
      <c r="C3278" s="14" t="s">
        <v>10844</v>
      </c>
      <c r="D3278" t="s">
        <v>10844</v>
      </c>
      <c r="E3278">
        <v>20</v>
      </c>
      <c r="F3278">
        <f>SUMIFS('DAILY RECORDS'!$E$2:$E$19978,'DAILY RECORDS'!$B$2:$B$19978,C3278,'DAILY RECORDS'!$G$2:$G$19978,"INWARD")</f>
        <v>20</v>
      </c>
      <c r="G3278">
        <f>SUMIFS('DAILY RECORDS'!$E$2:$E$19978,'DAILY RECORDS'!$B$2:$B$19978,C3278,'DAILY RECORDS'!$G$2:$G$19978,"OUTWARD")</f>
        <v>40</v>
      </c>
      <c r="H3278">
        <f t="shared" si="51"/>
        <v>0</v>
      </c>
      <c r="I3278" t="s">
        <v>14</v>
      </c>
      <c r="L3278" s="124">
        <v>45808</v>
      </c>
    </row>
    <row r="3279" spans="1:12" x14ac:dyDescent="0.25">
      <c r="A3279">
        <v>3278</v>
      </c>
      <c r="C3279" s="14" t="s">
        <v>10845</v>
      </c>
      <c r="D3279" t="s">
        <v>10845</v>
      </c>
      <c r="E3279">
        <v>0</v>
      </c>
      <c r="F3279">
        <f>SUMIFS('DAILY RECORDS'!$E$2:$E$19978,'DAILY RECORDS'!$B$2:$B$19978,C3279,'DAILY RECORDS'!$G$2:$G$19978,"INWARD")</f>
        <v>50</v>
      </c>
      <c r="G3279">
        <f>SUMIFS('DAILY RECORDS'!$E$2:$E$19978,'DAILY RECORDS'!$B$2:$B$19978,C3279,'DAILY RECORDS'!$G$2:$G$19978,"OUTWARD")</f>
        <v>50</v>
      </c>
      <c r="H3279">
        <f t="shared" si="51"/>
        <v>0</v>
      </c>
      <c r="I3279" t="s">
        <v>25</v>
      </c>
      <c r="L3279" s="124">
        <v>45808</v>
      </c>
    </row>
    <row r="3280" spans="1:12" x14ac:dyDescent="0.25">
      <c r="A3280">
        <v>3279</v>
      </c>
      <c r="B3280" t="s">
        <v>9992</v>
      </c>
      <c r="C3280" s="14" t="s">
        <v>5151</v>
      </c>
      <c r="D3280" t="s">
        <v>5152</v>
      </c>
      <c r="E3280">
        <v>8</v>
      </c>
      <c r="F3280">
        <f>SUMIFS('DAILY RECORDS'!$E$2:$E$19978,'DAILY RECORDS'!$B$2:$B$19978,C3280,'DAILY RECORDS'!$G$2:$G$19978,"INWARD")</f>
        <v>0</v>
      </c>
      <c r="G3280">
        <f>SUMIFS('DAILY RECORDS'!$E$2:$E$19978,'DAILY RECORDS'!$B$2:$B$19978,C3280,'DAILY RECORDS'!$G$2:$G$19978,"OUTWARD")</f>
        <v>8</v>
      </c>
      <c r="H3280">
        <f t="shared" si="51"/>
        <v>0</v>
      </c>
      <c r="I3280" t="s">
        <v>14</v>
      </c>
      <c r="L3280" s="124"/>
    </row>
    <row r="3281" spans="1:12" x14ac:dyDescent="0.25">
      <c r="A3281">
        <v>3280</v>
      </c>
      <c r="B3281" t="s">
        <v>9992</v>
      </c>
      <c r="C3281" s="14" t="s">
        <v>5265</v>
      </c>
      <c r="D3281" t="s">
        <v>10556</v>
      </c>
      <c r="E3281">
        <v>3</v>
      </c>
      <c r="F3281">
        <f>SUMIFS('DAILY RECORDS'!$E$2:$E$19978,'DAILY RECORDS'!$B$2:$B$19978,C3281,'DAILY RECORDS'!$G$2:$G$19978,"INWARD")</f>
        <v>0</v>
      </c>
      <c r="G3281">
        <f>SUMIFS('DAILY RECORDS'!$E$2:$E$19978,'DAILY RECORDS'!$B$2:$B$19978,C3281,'DAILY RECORDS'!$G$2:$G$19978,"OUTWARD")</f>
        <v>3</v>
      </c>
      <c r="H3281">
        <f t="shared" si="51"/>
        <v>0</v>
      </c>
      <c r="I3281" t="s">
        <v>25</v>
      </c>
      <c r="L3281" s="124"/>
    </row>
    <row r="3282" spans="1:12" x14ac:dyDescent="0.25">
      <c r="A3282">
        <v>3281</v>
      </c>
      <c r="C3282" s="14" t="s">
        <v>10841</v>
      </c>
      <c r="D3282" t="s">
        <v>10841</v>
      </c>
      <c r="E3282">
        <v>0</v>
      </c>
      <c r="F3282">
        <f>SUMIFS('DAILY RECORDS'!$E$2:$E$19978,'DAILY RECORDS'!$B$2:$B$19978,C3282,'DAILY RECORDS'!$G$2:$G$19978,"INWARD")</f>
        <v>0</v>
      </c>
      <c r="G3282">
        <f>SUMIFS('DAILY RECORDS'!$E$2:$E$19978,'DAILY RECORDS'!$B$2:$B$19978,C3282,'DAILY RECORDS'!$G$2:$G$19978,"OUTWARD")</f>
        <v>0</v>
      </c>
      <c r="H3282">
        <f t="shared" si="51"/>
        <v>0</v>
      </c>
      <c r="I3282" t="s">
        <v>14</v>
      </c>
      <c r="L3282" s="124">
        <v>45807</v>
      </c>
    </row>
    <row r="3283" spans="1:12" x14ac:dyDescent="0.25">
      <c r="A3283">
        <v>3282</v>
      </c>
      <c r="B3283" t="s">
        <v>9992</v>
      </c>
      <c r="C3283" s="14" t="s">
        <v>7060</v>
      </c>
      <c r="D3283" t="s">
        <v>11349</v>
      </c>
      <c r="E3283">
        <v>38</v>
      </c>
      <c r="F3283">
        <f>SUMIFS('DAILY RECORDS'!$E$2:$E$19978,'DAILY RECORDS'!$B$2:$B$19978,C3283,'DAILY RECORDS'!$G$2:$G$19978,"INWARD")</f>
        <v>0</v>
      </c>
      <c r="G3283">
        <f>SUMIFS('DAILY RECORDS'!$E$2:$E$19978,'DAILY RECORDS'!$B$2:$B$19978,C3283,'DAILY RECORDS'!$G$2:$G$19978,"OUTWARD")</f>
        <v>0</v>
      </c>
      <c r="H3283">
        <f t="shared" si="51"/>
        <v>38</v>
      </c>
      <c r="I3283" t="s">
        <v>14</v>
      </c>
      <c r="L3283" s="124"/>
    </row>
    <row r="3284" spans="1:12" x14ac:dyDescent="0.25">
      <c r="A3284">
        <v>3283</v>
      </c>
      <c r="C3284" s="14" t="s">
        <v>10851</v>
      </c>
      <c r="D3284" t="s">
        <v>10852</v>
      </c>
      <c r="E3284">
        <v>0</v>
      </c>
      <c r="F3284">
        <f>SUMIFS('DAILY RECORDS'!$E$2:$E$19978,'DAILY RECORDS'!$B$2:$B$19978,C3284,'DAILY RECORDS'!$G$2:$G$19978,"INWARD")</f>
        <v>4</v>
      </c>
      <c r="G3284">
        <f>SUMIFS('DAILY RECORDS'!$E$2:$E$19978,'DAILY RECORDS'!$B$2:$B$19978,C3284,'DAILY RECORDS'!$G$2:$G$19978,"OUTWARD")</f>
        <v>4</v>
      </c>
      <c r="H3284">
        <f t="shared" si="51"/>
        <v>0</v>
      </c>
      <c r="I3284" t="s">
        <v>14</v>
      </c>
      <c r="L3284" s="124">
        <v>45811</v>
      </c>
    </row>
    <row r="3285" spans="1:12" x14ac:dyDescent="0.25">
      <c r="A3285">
        <v>3284</v>
      </c>
      <c r="C3285" s="14" t="s">
        <v>10853</v>
      </c>
      <c r="D3285" t="s">
        <v>10854</v>
      </c>
      <c r="E3285">
        <v>0</v>
      </c>
      <c r="F3285">
        <f>SUMIFS('DAILY RECORDS'!$E$2:$E$19978,'DAILY RECORDS'!$B$2:$B$19978,C3285,'DAILY RECORDS'!$G$2:$G$19978,"INWARD")</f>
        <v>3</v>
      </c>
      <c r="G3285">
        <f>SUMIFS('DAILY RECORDS'!$E$2:$E$19978,'DAILY RECORDS'!$B$2:$B$19978,C3285,'DAILY RECORDS'!$G$2:$G$19978,"OUTWARD")</f>
        <v>2</v>
      </c>
      <c r="H3285">
        <f t="shared" si="51"/>
        <v>1</v>
      </c>
      <c r="I3285" t="s">
        <v>14</v>
      </c>
      <c r="L3285" s="124">
        <v>45811</v>
      </c>
    </row>
    <row r="3286" spans="1:12" x14ac:dyDescent="0.25">
      <c r="A3286">
        <v>3285</v>
      </c>
      <c r="B3286" t="s">
        <v>9992</v>
      </c>
      <c r="C3286" s="14" t="s">
        <v>10855</v>
      </c>
      <c r="D3286" t="s">
        <v>10856</v>
      </c>
      <c r="E3286">
        <v>0</v>
      </c>
      <c r="F3286">
        <f>SUMIFS('DAILY RECORDS'!$E$2:$E$19978,'DAILY RECORDS'!$B$2:$B$19978,C3286,'DAILY RECORDS'!$G$2:$G$19978,"INWARD")</f>
        <v>40</v>
      </c>
      <c r="G3286">
        <f>SUMIFS('DAILY RECORDS'!$E$2:$E$19978,'DAILY RECORDS'!$B$2:$B$19978,C3286,'DAILY RECORDS'!$G$2:$G$19978,"OUTWARD")</f>
        <v>0</v>
      </c>
      <c r="H3286">
        <f t="shared" si="51"/>
        <v>40</v>
      </c>
      <c r="I3286" t="s">
        <v>25</v>
      </c>
      <c r="L3286" s="124">
        <v>45811</v>
      </c>
    </row>
    <row r="3287" spans="1:12" x14ac:dyDescent="0.25">
      <c r="A3287">
        <v>3286</v>
      </c>
      <c r="B3287" t="s">
        <v>9988</v>
      </c>
      <c r="C3287" s="14" t="s">
        <v>10857</v>
      </c>
      <c r="D3287" t="s">
        <v>4</v>
      </c>
      <c r="E3287">
        <v>0</v>
      </c>
      <c r="F3287">
        <f>SUMIFS('DAILY RECORDS'!$E$2:$E$19978,'DAILY RECORDS'!$B$2:$B$19978,C3287,'DAILY RECORDS'!$G$2:$G$19978,"INWARD")</f>
        <v>0</v>
      </c>
      <c r="G3287">
        <f>SUMIFS('DAILY RECORDS'!$E$2:$E$19978,'DAILY RECORDS'!$B$2:$B$19978,C3287,'DAILY RECORDS'!$G$2:$G$19978,"OUTWARD")</f>
        <v>0</v>
      </c>
      <c r="H3287">
        <f t="shared" si="51"/>
        <v>0</v>
      </c>
      <c r="I3287" t="s">
        <v>14</v>
      </c>
      <c r="L3287" s="124">
        <v>45811</v>
      </c>
    </row>
    <row r="3288" spans="1:12" x14ac:dyDescent="0.25">
      <c r="A3288">
        <v>3287</v>
      </c>
      <c r="B3288" t="s">
        <v>9988</v>
      </c>
      <c r="C3288" s="14" t="s">
        <v>10864</v>
      </c>
      <c r="D3288" t="s">
        <v>10865</v>
      </c>
      <c r="E3288">
        <v>0</v>
      </c>
      <c r="F3288">
        <f>SUMIFS('DAILY RECORDS'!$E$2:$E$19978,'DAILY RECORDS'!$B$2:$B$19978,C3288,'DAILY RECORDS'!$G$2:$G$19978,"INWARD")</f>
        <v>1</v>
      </c>
      <c r="G3288">
        <f>SUMIFS('DAILY RECORDS'!$E$2:$E$19978,'DAILY RECORDS'!$B$2:$B$19978,C3288,'DAILY RECORDS'!$G$2:$G$19978,"OUTWARD")</f>
        <v>1</v>
      </c>
      <c r="H3288">
        <f t="shared" si="51"/>
        <v>0</v>
      </c>
      <c r="I3288" t="s">
        <v>14</v>
      </c>
      <c r="L3288" s="124">
        <v>45812</v>
      </c>
    </row>
    <row r="3289" spans="1:12" x14ac:dyDescent="0.25">
      <c r="A3289">
        <v>3288</v>
      </c>
      <c r="B3289" t="s">
        <v>9988</v>
      </c>
      <c r="C3289" s="14" t="s">
        <v>10866</v>
      </c>
      <c r="D3289" t="s">
        <v>10867</v>
      </c>
      <c r="E3289">
        <v>0</v>
      </c>
      <c r="F3289">
        <f>SUMIFS('DAILY RECORDS'!$E$2:$E$19978,'DAILY RECORDS'!$B$2:$B$19978,C3289,'DAILY RECORDS'!$G$2:$G$19978,"INWARD")</f>
        <v>1</v>
      </c>
      <c r="G3289">
        <f>SUMIFS('DAILY RECORDS'!$E$2:$E$19978,'DAILY RECORDS'!$B$2:$B$19978,C3289,'DAILY RECORDS'!$G$2:$G$19978,"OUTWARD")</f>
        <v>1</v>
      </c>
      <c r="H3289">
        <f t="shared" si="51"/>
        <v>0</v>
      </c>
      <c r="I3289" t="s">
        <v>14</v>
      </c>
      <c r="L3289" s="124">
        <v>45812</v>
      </c>
    </row>
    <row r="3290" spans="1:12" x14ac:dyDescent="0.25">
      <c r="A3290">
        <v>3289</v>
      </c>
      <c r="B3290" t="s">
        <v>9988</v>
      </c>
      <c r="C3290" s="14" t="s">
        <v>10868</v>
      </c>
      <c r="D3290" t="s">
        <v>10869</v>
      </c>
      <c r="E3290">
        <v>0</v>
      </c>
      <c r="F3290">
        <f>SUMIFS('DAILY RECORDS'!$E$2:$E$19978,'DAILY RECORDS'!$B$2:$B$19978,C3290,'DAILY RECORDS'!$G$2:$G$19978,"INWARD")</f>
        <v>1</v>
      </c>
      <c r="G3290">
        <f>SUMIFS('DAILY RECORDS'!$E$2:$E$19978,'DAILY RECORDS'!$B$2:$B$19978,C3290,'DAILY RECORDS'!$G$2:$G$19978,"OUTWARD")</f>
        <v>1</v>
      </c>
      <c r="H3290">
        <f t="shared" si="51"/>
        <v>0</v>
      </c>
      <c r="I3290" t="s">
        <v>14</v>
      </c>
      <c r="L3290" s="124">
        <v>45812</v>
      </c>
    </row>
    <row r="3291" spans="1:12" x14ac:dyDescent="0.25">
      <c r="A3291">
        <v>3290</v>
      </c>
      <c r="B3291" t="s">
        <v>9988</v>
      </c>
      <c r="C3291" s="14" t="s">
        <v>10870</v>
      </c>
      <c r="D3291" t="s">
        <v>10871</v>
      </c>
      <c r="E3291">
        <v>0</v>
      </c>
      <c r="F3291">
        <f>SUMIFS('DAILY RECORDS'!$E$2:$E$19978,'DAILY RECORDS'!$B$2:$B$19978,C3291,'DAILY RECORDS'!$G$2:$G$19978,"INWARD")</f>
        <v>1</v>
      </c>
      <c r="G3291">
        <f>SUMIFS('DAILY RECORDS'!$E$2:$E$19978,'DAILY RECORDS'!$B$2:$B$19978,C3291,'DAILY RECORDS'!$G$2:$G$19978,"OUTWARD")</f>
        <v>1</v>
      </c>
      <c r="H3291">
        <f t="shared" si="51"/>
        <v>0</v>
      </c>
      <c r="I3291" t="s">
        <v>14</v>
      </c>
      <c r="L3291" s="124">
        <v>45812</v>
      </c>
    </row>
    <row r="3292" spans="1:12" x14ac:dyDescent="0.25">
      <c r="A3292">
        <v>3291</v>
      </c>
      <c r="B3292" t="s">
        <v>9988</v>
      </c>
      <c r="C3292" s="14" t="s">
        <v>10872</v>
      </c>
      <c r="D3292" t="s">
        <v>10873</v>
      </c>
      <c r="E3292">
        <v>0</v>
      </c>
      <c r="F3292">
        <f>SUMIFS('DAILY RECORDS'!$E$2:$E$19978,'DAILY RECORDS'!$B$2:$B$19978,C3292,'DAILY RECORDS'!$G$2:$G$19978,"INWARD")</f>
        <v>1</v>
      </c>
      <c r="G3292">
        <f>SUMIFS('DAILY RECORDS'!$E$2:$E$19978,'DAILY RECORDS'!$B$2:$B$19978,C3292,'DAILY RECORDS'!$G$2:$G$19978,"OUTWARD")</f>
        <v>1</v>
      </c>
      <c r="H3292">
        <f t="shared" si="51"/>
        <v>0</v>
      </c>
      <c r="I3292" t="s">
        <v>14</v>
      </c>
      <c r="L3292" s="124">
        <v>45812</v>
      </c>
    </row>
    <row r="3293" spans="1:12" x14ac:dyDescent="0.25">
      <c r="A3293">
        <v>3292</v>
      </c>
      <c r="B3293" t="s">
        <v>9988</v>
      </c>
      <c r="C3293" s="14" t="s">
        <v>10874</v>
      </c>
      <c r="D3293" t="s">
        <v>10875</v>
      </c>
      <c r="E3293">
        <v>0</v>
      </c>
      <c r="F3293">
        <f>SUMIFS('DAILY RECORDS'!$E$2:$E$19978,'DAILY RECORDS'!$B$2:$B$19978,C3293,'DAILY RECORDS'!$G$2:$G$19978,"INWARD")</f>
        <v>1</v>
      </c>
      <c r="G3293">
        <f>SUMIFS('DAILY RECORDS'!$E$2:$E$19978,'DAILY RECORDS'!$B$2:$B$19978,C3293,'DAILY RECORDS'!$G$2:$G$19978,"OUTWARD")</f>
        <v>1</v>
      </c>
      <c r="H3293">
        <f t="shared" si="51"/>
        <v>0</v>
      </c>
      <c r="I3293" t="s">
        <v>14</v>
      </c>
      <c r="L3293" s="124">
        <v>45812</v>
      </c>
    </row>
    <row r="3294" spans="1:12" x14ac:dyDescent="0.25">
      <c r="A3294">
        <v>3293</v>
      </c>
      <c r="B3294" t="s">
        <v>9988</v>
      </c>
      <c r="C3294" s="14" t="s">
        <v>10876</v>
      </c>
      <c r="D3294" t="s">
        <v>10877</v>
      </c>
      <c r="E3294">
        <v>0</v>
      </c>
      <c r="F3294">
        <f>SUMIFS('DAILY RECORDS'!$E$2:$E$19978,'DAILY RECORDS'!$B$2:$B$19978,C3294,'DAILY RECORDS'!$G$2:$G$19978,"INWARD")</f>
        <v>1</v>
      </c>
      <c r="G3294">
        <f>SUMIFS('DAILY RECORDS'!$E$2:$E$19978,'DAILY RECORDS'!$B$2:$B$19978,C3294,'DAILY RECORDS'!$G$2:$G$19978,"OUTWARD")</f>
        <v>1</v>
      </c>
      <c r="H3294">
        <f t="shared" si="51"/>
        <v>0</v>
      </c>
      <c r="I3294" t="s">
        <v>14</v>
      </c>
      <c r="L3294" s="124">
        <v>45812</v>
      </c>
    </row>
    <row r="3295" spans="1:12" x14ac:dyDescent="0.25">
      <c r="A3295">
        <v>3294</v>
      </c>
      <c r="B3295" t="s">
        <v>9988</v>
      </c>
      <c r="C3295" s="14" t="s">
        <v>10878</v>
      </c>
      <c r="D3295" t="s">
        <v>10879</v>
      </c>
      <c r="E3295">
        <v>0</v>
      </c>
      <c r="F3295">
        <f>SUMIFS('DAILY RECORDS'!$E$2:$E$19978,'DAILY RECORDS'!$B$2:$B$19978,C3295,'DAILY RECORDS'!$G$2:$G$19978,"INWARD")</f>
        <v>1</v>
      </c>
      <c r="G3295">
        <f>SUMIFS('DAILY RECORDS'!$E$2:$E$19978,'DAILY RECORDS'!$B$2:$B$19978,C3295,'DAILY RECORDS'!$G$2:$G$19978,"OUTWARD")</f>
        <v>1</v>
      </c>
      <c r="H3295">
        <f t="shared" si="51"/>
        <v>0</v>
      </c>
      <c r="I3295" t="s">
        <v>14</v>
      </c>
      <c r="L3295" s="124">
        <v>45812</v>
      </c>
    </row>
    <row r="3296" spans="1:12" x14ac:dyDescent="0.25">
      <c r="A3296">
        <v>3295</v>
      </c>
      <c r="B3296" t="s">
        <v>9988</v>
      </c>
      <c r="C3296" s="14" t="s">
        <v>10880</v>
      </c>
      <c r="D3296" t="s">
        <v>10881</v>
      </c>
      <c r="E3296">
        <v>0</v>
      </c>
      <c r="F3296">
        <f>SUMIFS('DAILY RECORDS'!$E$2:$E$19978,'DAILY RECORDS'!$B$2:$B$19978,C3296,'DAILY RECORDS'!$G$2:$G$19978,"INWARD")</f>
        <v>1</v>
      </c>
      <c r="G3296">
        <f>SUMIFS('DAILY RECORDS'!$E$2:$E$19978,'DAILY RECORDS'!$B$2:$B$19978,C3296,'DAILY RECORDS'!$G$2:$G$19978,"OUTWARD")</f>
        <v>1</v>
      </c>
      <c r="H3296">
        <f t="shared" si="51"/>
        <v>0</v>
      </c>
      <c r="I3296" t="s">
        <v>14</v>
      </c>
      <c r="L3296" s="124">
        <v>45812</v>
      </c>
    </row>
    <row r="3297" spans="1:12" x14ac:dyDescent="0.25">
      <c r="A3297">
        <v>3296</v>
      </c>
      <c r="B3297" t="s">
        <v>9988</v>
      </c>
      <c r="C3297" s="14" t="s">
        <v>10882</v>
      </c>
      <c r="D3297" t="s">
        <v>10883</v>
      </c>
      <c r="E3297">
        <v>0</v>
      </c>
      <c r="F3297">
        <f>SUMIFS('DAILY RECORDS'!$E$2:$E$19978,'DAILY RECORDS'!$B$2:$B$19978,C3297,'DAILY RECORDS'!$G$2:$G$19978,"INWARD")</f>
        <v>1</v>
      </c>
      <c r="G3297">
        <f>SUMIFS('DAILY RECORDS'!$E$2:$E$19978,'DAILY RECORDS'!$B$2:$B$19978,C3297,'DAILY RECORDS'!$G$2:$G$19978,"OUTWARD")</f>
        <v>1</v>
      </c>
      <c r="H3297">
        <f t="shared" si="51"/>
        <v>0</v>
      </c>
      <c r="I3297" t="s">
        <v>14</v>
      </c>
      <c r="L3297" s="124">
        <v>45812</v>
      </c>
    </row>
    <row r="3298" spans="1:12" x14ac:dyDescent="0.25">
      <c r="A3298">
        <v>3297</v>
      </c>
      <c r="B3298" t="s">
        <v>9988</v>
      </c>
      <c r="C3298" s="14" t="s">
        <v>10884</v>
      </c>
      <c r="D3298" t="s">
        <v>10885</v>
      </c>
      <c r="E3298">
        <v>0</v>
      </c>
      <c r="F3298">
        <f>SUMIFS('DAILY RECORDS'!$E$2:$E$19978,'DAILY RECORDS'!$B$2:$B$19978,C3298,'DAILY RECORDS'!$G$2:$G$19978,"INWARD")</f>
        <v>1</v>
      </c>
      <c r="G3298">
        <f>SUMIFS('DAILY RECORDS'!$E$2:$E$19978,'DAILY RECORDS'!$B$2:$B$19978,C3298,'DAILY RECORDS'!$G$2:$G$19978,"OUTWARD")</f>
        <v>1</v>
      </c>
      <c r="H3298">
        <f t="shared" si="51"/>
        <v>0</v>
      </c>
      <c r="I3298" t="s">
        <v>14</v>
      </c>
      <c r="L3298" s="124">
        <v>45812</v>
      </c>
    </row>
    <row r="3299" spans="1:12" x14ac:dyDescent="0.25">
      <c r="A3299">
        <v>3298</v>
      </c>
      <c r="B3299" t="s">
        <v>9988</v>
      </c>
      <c r="C3299" s="14" t="s">
        <v>10886</v>
      </c>
      <c r="D3299" t="s">
        <v>10887</v>
      </c>
      <c r="E3299">
        <v>0</v>
      </c>
      <c r="F3299">
        <f>SUMIFS('DAILY RECORDS'!$E$2:$E$19978,'DAILY RECORDS'!$B$2:$B$19978,C3299,'DAILY RECORDS'!$G$2:$G$19978,"INWARD")</f>
        <v>1</v>
      </c>
      <c r="G3299">
        <f>SUMIFS('DAILY RECORDS'!$E$2:$E$19978,'DAILY RECORDS'!$B$2:$B$19978,C3299,'DAILY RECORDS'!$G$2:$G$19978,"OUTWARD")</f>
        <v>1</v>
      </c>
      <c r="H3299">
        <f t="shared" si="51"/>
        <v>0</v>
      </c>
      <c r="I3299" t="s">
        <v>14</v>
      </c>
      <c r="L3299" s="124">
        <v>45812</v>
      </c>
    </row>
    <row r="3300" spans="1:12" x14ac:dyDescent="0.25">
      <c r="A3300">
        <v>3299</v>
      </c>
      <c r="B3300" t="s">
        <v>9988</v>
      </c>
      <c r="C3300" s="14" t="s">
        <v>10888</v>
      </c>
      <c r="D3300" t="s">
        <v>10889</v>
      </c>
      <c r="E3300">
        <v>0</v>
      </c>
      <c r="F3300">
        <f>SUMIFS('DAILY RECORDS'!$E$2:$E$19978,'DAILY RECORDS'!$B$2:$B$19978,C3300,'DAILY RECORDS'!$G$2:$G$19978,"INWARD")</f>
        <v>1</v>
      </c>
      <c r="G3300">
        <f>SUMIFS('DAILY RECORDS'!$E$2:$E$19978,'DAILY RECORDS'!$B$2:$B$19978,C3300,'DAILY RECORDS'!$G$2:$G$19978,"OUTWARD")</f>
        <v>1</v>
      </c>
      <c r="H3300">
        <f t="shared" si="51"/>
        <v>0</v>
      </c>
      <c r="I3300" t="s">
        <v>14</v>
      </c>
      <c r="L3300" s="124">
        <v>45812</v>
      </c>
    </row>
    <row r="3301" spans="1:12" x14ac:dyDescent="0.25">
      <c r="A3301">
        <v>3300</v>
      </c>
      <c r="B3301" t="s">
        <v>9988</v>
      </c>
      <c r="C3301" s="14" t="s">
        <v>10890</v>
      </c>
      <c r="D3301" t="s">
        <v>10891</v>
      </c>
      <c r="E3301">
        <v>0</v>
      </c>
      <c r="F3301">
        <f>SUMIFS('DAILY RECORDS'!$E$2:$E$19978,'DAILY RECORDS'!$B$2:$B$19978,C3301,'DAILY RECORDS'!$G$2:$G$19978,"INWARD")</f>
        <v>1</v>
      </c>
      <c r="G3301">
        <f>SUMIFS('DAILY RECORDS'!$E$2:$E$19978,'DAILY RECORDS'!$B$2:$B$19978,C3301,'DAILY RECORDS'!$G$2:$G$19978,"OUTWARD")</f>
        <v>1</v>
      </c>
      <c r="H3301">
        <f t="shared" si="51"/>
        <v>0</v>
      </c>
      <c r="I3301" t="s">
        <v>14</v>
      </c>
      <c r="L3301" s="124">
        <v>45812</v>
      </c>
    </row>
    <row r="3302" spans="1:12" x14ac:dyDescent="0.25">
      <c r="A3302">
        <v>3301</v>
      </c>
      <c r="B3302" t="s">
        <v>9988</v>
      </c>
      <c r="C3302" s="14" t="s">
        <v>10892</v>
      </c>
      <c r="D3302" t="s">
        <v>10893</v>
      </c>
      <c r="E3302">
        <v>0</v>
      </c>
      <c r="F3302">
        <f>SUMIFS('DAILY RECORDS'!$E$2:$E$19978,'DAILY RECORDS'!$B$2:$B$19978,C3302,'DAILY RECORDS'!$G$2:$G$19978,"INWARD")</f>
        <v>1</v>
      </c>
      <c r="G3302">
        <f>SUMIFS('DAILY RECORDS'!$E$2:$E$19978,'DAILY RECORDS'!$B$2:$B$19978,C3302,'DAILY RECORDS'!$G$2:$G$19978,"OUTWARD")</f>
        <v>3</v>
      </c>
      <c r="H3302">
        <f t="shared" si="51"/>
        <v>-2</v>
      </c>
      <c r="I3302" t="s">
        <v>14</v>
      </c>
      <c r="L3302" s="124">
        <v>45812</v>
      </c>
    </row>
    <row r="3303" spans="1:12" x14ac:dyDescent="0.25">
      <c r="A3303">
        <v>3302</v>
      </c>
      <c r="C3303" s="14" t="s">
        <v>10897</v>
      </c>
      <c r="D3303" t="s">
        <v>10897</v>
      </c>
      <c r="E3303">
        <v>0</v>
      </c>
      <c r="F3303">
        <f>SUMIFS('DAILY RECORDS'!$E$2:$E$19978,'DAILY RECORDS'!$B$2:$B$19978,C3303,'DAILY RECORDS'!$G$2:$G$19978,"INWARD")</f>
        <v>20</v>
      </c>
      <c r="G3303">
        <f>SUMIFS('DAILY RECORDS'!$E$2:$E$19978,'DAILY RECORDS'!$B$2:$B$19978,C3303,'DAILY RECORDS'!$G$2:$G$19978,"OUTWARD")</f>
        <v>20</v>
      </c>
      <c r="H3303">
        <f t="shared" si="51"/>
        <v>0</v>
      </c>
      <c r="I3303" t="s">
        <v>14</v>
      </c>
      <c r="L3303" s="124">
        <v>45813</v>
      </c>
    </row>
    <row r="3304" spans="1:12" x14ac:dyDescent="0.25">
      <c r="A3304">
        <v>3303</v>
      </c>
      <c r="C3304" s="14" t="s">
        <v>10900</v>
      </c>
      <c r="D3304" t="s">
        <v>10900</v>
      </c>
      <c r="E3304">
        <v>0</v>
      </c>
      <c r="F3304">
        <f>SUMIFS('DAILY RECORDS'!$E$2:$E$19978,'DAILY RECORDS'!$B$2:$B$19978,C3304,'DAILY RECORDS'!$G$2:$G$19978,"INWARD")</f>
        <v>50</v>
      </c>
      <c r="G3304">
        <f>SUMIFS('DAILY RECORDS'!$E$2:$E$19978,'DAILY RECORDS'!$B$2:$B$19978,C3304,'DAILY RECORDS'!$G$2:$G$19978,"OUTWARD")</f>
        <v>50</v>
      </c>
      <c r="H3304">
        <f t="shared" si="51"/>
        <v>0</v>
      </c>
      <c r="I3304" t="s">
        <v>14</v>
      </c>
      <c r="L3304" s="124">
        <v>45811</v>
      </c>
    </row>
    <row r="3305" spans="1:12" x14ac:dyDescent="0.25">
      <c r="A3305">
        <v>3304</v>
      </c>
      <c r="B3305" t="s">
        <v>9988</v>
      </c>
      <c r="C3305" s="14" t="s">
        <v>4131</v>
      </c>
      <c r="D3305" t="s">
        <v>4132</v>
      </c>
      <c r="E3305">
        <v>0</v>
      </c>
      <c r="F3305">
        <f>SUMIFS('DAILY RECORDS'!$E$2:$E$19978,'DAILY RECORDS'!$B$2:$B$19978,C3305,'DAILY RECORDS'!$G$2:$G$19978,"INWARD")</f>
        <v>100</v>
      </c>
      <c r="G3305">
        <f>SUMIFS('DAILY RECORDS'!$E$2:$E$19978,'DAILY RECORDS'!$B$2:$B$19978,C3305,'DAILY RECORDS'!$G$2:$G$19978,"OUTWARD")</f>
        <v>100</v>
      </c>
      <c r="H3305">
        <f t="shared" si="51"/>
        <v>0</v>
      </c>
      <c r="I3305" t="s">
        <v>14</v>
      </c>
      <c r="L3305" s="124">
        <v>45811</v>
      </c>
    </row>
    <row r="3306" spans="1:12" x14ac:dyDescent="0.25">
      <c r="A3306">
        <v>3305</v>
      </c>
      <c r="B3306" t="s">
        <v>9988</v>
      </c>
      <c r="C3306" s="14" t="s">
        <v>4791</v>
      </c>
      <c r="D3306" t="s">
        <v>4792</v>
      </c>
      <c r="E3306">
        <v>0</v>
      </c>
      <c r="F3306">
        <f>SUMIFS('DAILY RECORDS'!$E$2:$E$19978,'DAILY RECORDS'!$B$2:$B$19978,C3306,'DAILY RECORDS'!$G$2:$G$19978,"INWARD")</f>
        <v>10</v>
      </c>
      <c r="G3306">
        <f>SUMIFS('DAILY RECORDS'!$E$2:$E$19978,'DAILY RECORDS'!$B$2:$B$19978,C3306,'DAILY RECORDS'!$G$2:$G$19978,"OUTWARD")</f>
        <v>10</v>
      </c>
      <c r="H3306">
        <f t="shared" si="51"/>
        <v>0</v>
      </c>
      <c r="I3306" t="s">
        <v>14</v>
      </c>
      <c r="L3306" s="124">
        <v>45807</v>
      </c>
    </row>
    <row r="3307" spans="1:12" x14ac:dyDescent="0.25">
      <c r="A3307">
        <v>3306</v>
      </c>
      <c r="B3307" t="s">
        <v>9992</v>
      </c>
      <c r="C3307" s="14" t="s">
        <v>6454</v>
      </c>
      <c r="D3307" t="s">
        <v>6455</v>
      </c>
      <c r="E3307">
        <v>0</v>
      </c>
      <c r="F3307">
        <f>SUMIFS('DAILY RECORDS'!$E$2:$E$19978,'DAILY RECORDS'!$B$2:$B$19978,C3307,'DAILY RECORDS'!$G$2:$G$19978,"INWARD")</f>
        <v>324</v>
      </c>
      <c r="G3307">
        <f>SUMIFS('DAILY RECORDS'!$E$2:$E$19978,'DAILY RECORDS'!$B$2:$B$19978,C3307,'DAILY RECORDS'!$G$2:$G$19978,"OUTWARD")</f>
        <v>4</v>
      </c>
      <c r="H3307">
        <f t="shared" si="51"/>
        <v>320</v>
      </c>
      <c r="I3307" t="s">
        <v>14</v>
      </c>
      <c r="L3307" s="124">
        <v>45807</v>
      </c>
    </row>
    <row r="3308" spans="1:12" x14ac:dyDescent="0.25">
      <c r="A3308">
        <v>3307</v>
      </c>
      <c r="C3308" s="14" t="s">
        <v>10901</v>
      </c>
      <c r="D3308" t="s">
        <v>10901</v>
      </c>
      <c r="E3308">
        <v>0</v>
      </c>
      <c r="F3308">
        <f>SUMIFS('DAILY RECORDS'!$E$2:$E$19978,'DAILY RECORDS'!$B$2:$B$19978,C3308,'DAILY RECORDS'!$G$2:$G$19978,"INWARD")</f>
        <v>3</v>
      </c>
      <c r="G3308">
        <f>SUMIFS('DAILY RECORDS'!$E$2:$E$19978,'DAILY RECORDS'!$B$2:$B$19978,C3308,'DAILY RECORDS'!$G$2:$G$19978,"OUTWARD")</f>
        <v>3</v>
      </c>
      <c r="H3308">
        <f t="shared" si="51"/>
        <v>0</v>
      </c>
      <c r="I3308" t="s">
        <v>25</v>
      </c>
      <c r="L3308" s="124">
        <v>45810</v>
      </c>
    </row>
    <row r="3309" spans="1:12" x14ac:dyDescent="0.25">
      <c r="A3309">
        <v>3308</v>
      </c>
      <c r="C3309" s="14" t="s">
        <v>10906</v>
      </c>
      <c r="D3309" t="s">
        <v>10906</v>
      </c>
      <c r="E3309">
        <v>0</v>
      </c>
      <c r="F3309">
        <f>SUMIFS('DAILY RECORDS'!$E$2:$E$19978,'DAILY RECORDS'!$B$2:$B$19978,C3309,'DAILY RECORDS'!$G$2:$G$19978,"INWARD")</f>
        <v>6</v>
      </c>
      <c r="G3309">
        <f>SUMIFS('DAILY RECORDS'!$E$2:$E$19978,'DAILY RECORDS'!$B$2:$B$19978,C3309,'DAILY RECORDS'!$G$2:$G$19978,"OUTWARD")</f>
        <v>6</v>
      </c>
      <c r="H3309">
        <f t="shared" si="51"/>
        <v>0</v>
      </c>
      <c r="I3309" t="s">
        <v>14</v>
      </c>
      <c r="L3309" s="124"/>
    </row>
    <row r="3310" spans="1:12" x14ac:dyDescent="0.25">
      <c r="A3310">
        <v>3309</v>
      </c>
      <c r="B3310" t="s">
        <v>9988</v>
      </c>
      <c r="C3310" s="14" t="s">
        <v>4407</v>
      </c>
      <c r="D3310" t="s">
        <v>4408</v>
      </c>
      <c r="E3310">
        <v>0</v>
      </c>
      <c r="F3310">
        <f>SUMIFS('DAILY RECORDS'!$E$2:$E$19978,'DAILY RECORDS'!$B$2:$B$19978,C3310,'DAILY RECORDS'!$G$2:$G$19978,"INWARD")</f>
        <v>170</v>
      </c>
      <c r="G3310">
        <f>SUMIFS('DAILY RECORDS'!$E$2:$E$19978,'DAILY RECORDS'!$B$2:$B$19978,C3310,'DAILY RECORDS'!$G$2:$G$19978,"OUTWARD")</f>
        <v>70</v>
      </c>
      <c r="H3310">
        <f t="shared" si="51"/>
        <v>100</v>
      </c>
      <c r="I3310" t="s">
        <v>25</v>
      </c>
      <c r="L3310" s="124">
        <v>45813</v>
      </c>
    </row>
    <row r="3311" spans="1:12" x14ac:dyDescent="0.25">
      <c r="A3311">
        <v>3310</v>
      </c>
      <c r="C3311" s="14" t="s">
        <v>10910</v>
      </c>
      <c r="D3311" t="s">
        <v>10910</v>
      </c>
      <c r="E3311">
        <v>0</v>
      </c>
      <c r="F3311">
        <f>SUMIFS('DAILY RECORDS'!$E$2:$E$19978,'DAILY RECORDS'!$B$2:$B$19978,C3311,'DAILY RECORDS'!$G$2:$G$19978,"INWARD")</f>
        <v>10</v>
      </c>
      <c r="G3311">
        <f>SUMIFS('DAILY RECORDS'!$E$2:$E$19978,'DAILY RECORDS'!$B$2:$B$19978,C3311,'DAILY RECORDS'!$G$2:$G$19978,"OUTWARD")</f>
        <v>10</v>
      </c>
      <c r="H3311">
        <f t="shared" si="51"/>
        <v>0</v>
      </c>
      <c r="I3311" t="s">
        <v>14</v>
      </c>
      <c r="L3311" s="124">
        <v>45813</v>
      </c>
    </row>
    <row r="3312" spans="1:12" x14ac:dyDescent="0.25">
      <c r="A3312">
        <v>3311</v>
      </c>
      <c r="C3312" s="14" t="s">
        <v>10911</v>
      </c>
      <c r="D3312" t="s">
        <v>10911</v>
      </c>
      <c r="E3312">
        <v>0</v>
      </c>
      <c r="F3312">
        <f>SUMIFS('DAILY RECORDS'!$E$2:$E$19978,'DAILY RECORDS'!$B$2:$B$19978,C3312,'DAILY RECORDS'!$G$2:$G$19978,"INWARD")</f>
        <v>10</v>
      </c>
      <c r="G3312">
        <f>SUMIFS('DAILY RECORDS'!$E$2:$E$19978,'DAILY RECORDS'!$B$2:$B$19978,C3312,'DAILY RECORDS'!$G$2:$G$19978,"OUTWARD")</f>
        <v>10</v>
      </c>
      <c r="H3312">
        <f t="shared" si="51"/>
        <v>0</v>
      </c>
      <c r="I3312" t="s">
        <v>14</v>
      </c>
      <c r="L3312" s="124">
        <v>45813</v>
      </c>
    </row>
    <row r="3313" spans="1:12" x14ac:dyDescent="0.25">
      <c r="A3313">
        <v>3312</v>
      </c>
      <c r="B3313" t="s">
        <v>9988</v>
      </c>
      <c r="C3313" s="14" t="s">
        <v>4419</v>
      </c>
      <c r="D3313" t="s">
        <v>4420</v>
      </c>
      <c r="E3313">
        <v>0</v>
      </c>
      <c r="F3313">
        <f>SUMIFS('DAILY RECORDS'!$E$2:$E$19978,'DAILY RECORDS'!$B$2:$B$19978,C3313,'DAILY RECORDS'!$G$2:$G$19978,"INWARD")</f>
        <v>30</v>
      </c>
      <c r="G3313">
        <f>SUMIFS('DAILY RECORDS'!$E$2:$E$19978,'DAILY RECORDS'!$B$2:$B$19978,C3313,'DAILY RECORDS'!$G$2:$G$19978,"OUTWARD")</f>
        <v>30</v>
      </c>
      <c r="H3313">
        <f t="shared" si="51"/>
        <v>0</v>
      </c>
      <c r="I3313" t="s">
        <v>25</v>
      </c>
      <c r="L3313" s="124">
        <v>45813</v>
      </c>
    </row>
    <row r="3314" spans="1:12" x14ac:dyDescent="0.25">
      <c r="A3314">
        <v>3313</v>
      </c>
      <c r="B3314" t="s">
        <v>9988</v>
      </c>
      <c r="C3314" s="14" t="s">
        <v>4401</v>
      </c>
      <c r="D3314" t="s">
        <v>4402</v>
      </c>
      <c r="E3314">
        <v>0</v>
      </c>
      <c r="F3314">
        <f>SUMIFS('DAILY RECORDS'!$E$2:$E$19978,'DAILY RECORDS'!$B$2:$B$19978,C3314,'DAILY RECORDS'!$G$2:$G$19978,"INWARD")</f>
        <v>10</v>
      </c>
      <c r="G3314">
        <f>SUMIFS('DAILY RECORDS'!$E$2:$E$19978,'DAILY RECORDS'!$B$2:$B$19978,C3314,'DAILY RECORDS'!$G$2:$G$19978,"OUTWARD")</f>
        <v>10</v>
      </c>
      <c r="H3314">
        <f t="shared" si="51"/>
        <v>0</v>
      </c>
      <c r="I3314" t="s">
        <v>25</v>
      </c>
      <c r="L3314" s="124">
        <v>45813</v>
      </c>
    </row>
    <row r="3315" spans="1:12" x14ac:dyDescent="0.25">
      <c r="A3315">
        <v>3314</v>
      </c>
      <c r="B3315" t="s">
        <v>9988</v>
      </c>
      <c r="C3315" s="14" t="s">
        <v>10913</v>
      </c>
      <c r="D3315" t="s">
        <v>10916</v>
      </c>
      <c r="E3315">
        <v>0</v>
      </c>
      <c r="F3315">
        <f>SUMIFS('DAILY RECORDS'!$E$2:$E$19978,'DAILY RECORDS'!$B$2:$B$19978,C3315,'DAILY RECORDS'!$G$2:$G$19978,"INWARD")</f>
        <v>30</v>
      </c>
      <c r="G3315">
        <f>SUMIFS('DAILY RECORDS'!$E$2:$E$19978,'DAILY RECORDS'!$B$2:$B$19978,C3315,'DAILY RECORDS'!$G$2:$G$19978,"OUTWARD")</f>
        <v>20</v>
      </c>
      <c r="H3315">
        <f t="shared" si="51"/>
        <v>10</v>
      </c>
      <c r="I3315" t="s">
        <v>14</v>
      </c>
      <c r="L3315" s="124">
        <v>45813</v>
      </c>
    </row>
    <row r="3316" spans="1:12" x14ac:dyDescent="0.25">
      <c r="A3316">
        <v>3315</v>
      </c>
      <c r="B3316" t="s">
        <v>9988</v>
      </c>
      <c r="C3316" s="14" t="s">
        <v>10914</v>
      </c>
      <c r="D3316" t="s">
        <v>10915</v>
      </c>
      <c r="E3316">
        <v>0</v>
      </c>
      <c r="F3316">
        <f>SUMIFS('DAILY RECORDS'!$E$2:$E$19978,'DAILY RECORDS'!$B$2:$B$19978,C3316,'DAILY RECORDS'!$G$2:$G$19978,"INWARD")</f>
        <v>30</v>
      </c>
      <c r="G3316">
        <f>SUMIFS('DAILY RECORDS'!$E$2:$E$19978,'DAILY RECORDS'!$B$2:$B$19978,C3316,'DAILY RECORDS'!$G$2:$G$19978,"OUTWARD")</f>
        <v>20</v>
      </c>
      <c r="H3316">
        <f t="shared" si="51"/>
        <v>10</v>
      </c>
      <c r="I3316" t="s">
        <v>14</v>
      </c>
      <c r="L3316" s="124">
        <v>45813</v>
      </c>
    </row>
    <row r="3317" spans="1:12" x14ac:dyDescent="0.25">
      <c r="A3317">
        <v>3316</v>
      </c>
      <c r="B3317" t="s">
        <v>9988</v>
      </c>
      <c r="C3317" s="14" t="s">
        <v>10917</v>
      </c>
      <c r="D3317" t="s">
        <v>10918</v>
      </c>
      <c r="E3317">
        <v>0</v>
      </c>
      <c r="F3317">
        <f>SUMIFS('DAILY RECORDS'!$E$2:$E$19978,'DAILY RECORDS'!$B$2:$B$19978,C3317,'DAILY RECORDS'!$G$2:$G$19978,"INWARD")</f>
        <v>40</v>
      </c>
      <c r="G3317">
        <f>SUMIFS('DAILY RECORDS'!$E$2:$E$19978,'DAILY RECORDS'!$B$2:$B$19978,C3317,'DAILY RECORDS'!$G$2:$G$19978,"OUTWARD")</f>
        <v>20</v>
      </c>
      <c r="H3317">
        <f t="shared" si="51"/>
        <v>20</v>
      </c>
      <c r="I3317" t="s">
        <v>14</v>
      </c>
      <c r="L3317" s="124">
        <v>45813</v>
      </c>
    </row>
    <row r="3318" spans="1:12" x14ac:dyDescent="0.25">
      <c r="A3318">
        <v>3317</v>
      </c>
      <c r="B3318" t="s">
        <v>9988</v>
      </c>
      <c r="C3318" s="14" t="s">
        <v>10919</v>
      </c>
      <c r="D3318" t="s">
        <v>10920</v>
      </c>
      <c r="E3318">
        <v>0</v>
      </c>
      <c r="F3318">
        <f>SUMIFS('DAILY RECORDS'!$E$2:$E$19978,'DAILY RECORDS'!$B$2:$B$19978,C3318,'DAILY RECORDS'!$G$2:$G$19978,"INWARD")</f>
        <v>30</v>
      </c>
      <c r="G3318">
        <f>SUMIFS('DAILY RECORDS'!$E$2:$E$19978,'DAILY RECORDS'!$B$2:$B$19978,C3318,'DAILY RECORDS'!$G$2:$G$19978,"OUTWARD")</f>
        <v>24</v>
      </c>
      <c r="H3318">
        <f t="shared" si="51"/>
        <v>6</v>
      </c>
      <c r="I3318" t="s">
        <v>14</v>
      </c>
      <c r="L3318" s="124">
        <v>45813</v>
      </c>
    </row>
    <row r="3319" spans="1:12" x14ac:dyDescent="0.25">
      <c r="A3319">
        <v>3318</v>
      </c>
      <c r="B3319" t="s">
        <v>9988</v>
      </c>
      <c r="C3319" s="14" t="s">
        <v>10921</v>
      </c>
      <c r="D3319" t="s">
        <v>10922</v>
      </c>
      <c r="E3319">
        <v>0</v>
      </c>
      <c r="F3319">
        <f>SUMIFS('DAILY RECORDS'!$E$2:$E$19978,'DAILY RECORDS'!$B$2:$B$19978,C3319,'DAILY RECORDS'!$G$2:$G$19978,"INWARD")</f>
        <v>30</v>
      </c>
      <c r="G3319">
        <f>SUMIFS('DAILY RECORDS'!$E$2:$E$19978,'DAILY RECORDS'!$B$2:$B$19978,C3319,'DAILY RECORDS'!$G$2:$G$19978,"OUTWARD")</f>
        <v>24</v>
      </c>
      <c r="H3319">
        <f t="shared" si="51"/>
        <v>6</v>
      </c>
      <c r="I3319" t="s">
        <v>14</v>
      </c>
      <c r="L3319" s="124">
        <v>45813</v>
      </c>
    </row>
    <row r="3320" spans="1:12" x14ac:dyDescent="0.25">
      <c r="A3320">
        <v>3319</v>
      </c>
      <c r="B3320" t="s">
        <v>9988</v>
      </c>
      <c r="C3320" s="14" t="s">
        <v>10923</v>
      </c>
      <c r="D3320" t="s">
        <v>10924</v>
      </c>
      <c r="E3320">
        <v>0</v>
      </c>
      <c r="F3320">
        <f>SUMIFS('DAILY RECORDS'!$E$2:$E$19978,'DAILY RECORDS'!$B$2:$B$19978,C3320,'DAILY RECORDS'!$G$2:$G$19978,"INWARD")</f>
        <v>50</v>
      </c>
      <c r="G3320">
        <f>SUMIFS('DAILY RECORDS'!$E$2:$E$19978,'DAILY RECORDS'!$B$2:$B$19978,C3320,'DAILY RECORDS'!$G$2:$G$19978,"OUTWARD")</f>
        <v>30</v>
      </c>
      <c r="H3320">
        <f t="shared" si="51"/>
        <v>20</v>
      </c>
      <c r="I3320" t="s">
        <v>14</v>
      </c>
      <c r="L3320" s="124">
        <v>45813</v>
      </c>
    </row>
    <row r="3321" spans="1:12" x14ac:dyDescent="0.25">
      <c r="A3321">
        <v>3320</v>
      </c>
      <c r="B3321" t="s">
        <v>9988</v>
      </c>
      <c r="C3321" s="14" t="s">
        <v>10925</v>
      </c>
      <c r="D3321" t="s">
        <v>11438</v>
      </c>
      <c r="E3321">
        <v>0</v>
      </c>
      <c r="F3321">
        <f>SUMIFS('DAILY RECORDS'!$E$2:$E$19978,'DAILY RECORDS'!$B$2:$B$19978,C3321,'DAILY RECORDS'!$G$2:$G$19978,"INWARD")</f>
        <v>12</v>
      </c>
      <c r="G3321">
        <f>SUMIFS('DAILY RECORDS'!$E$2:$E$19978,'DAILY RECORDS'!$B$2:$B$19978,C3321,'DAILY RECORDS'!$G$2:$G$19978,"OUTWARD")</f>
        <v>12</v>
      </c>
      <c r="H3321">
        <f t="shared" si="51"/>
        <v>0</v>
      </c>
      <c r="I3321" t="s">
        <v>14</v>
      </c>
      <c r="L3321" s="124">
        <v>45813</v>
      </c>
    </row>
    <row r="3322" spans="1:12" x14ac:dyDescent="0.25">
      <c r="A3322">
        <v>3321</v>
      </c>
      <c r="B3322" t="s">
        <v>9988</v>
      </c>
      <c r="C3322" s="14" t="s">
        <v>10927</v>
      </c>
      <c r="D3322" t="s">
        <v>10928</v>
      </c>
      <c r="E3322">
        <v>0</v>
      </c>
      <c r="F3322">
        <f>SUMIFS('DAILY RECORDS'!$E$2:$E$19978,'DAILY RECORDS'!$B$2:$B$19978,C3322,'DAILY RECORDS'!$G$2:$G$19978,"INWARD")</f>
        <v>40</v>
      </c>
      <c r="G3322">
        <f>SUMIFS('DAILY RECORDS'!$E$2:$E$19978,'DAILY RECORDS'!$B$2:$B$19978,C3322,'DAILY RECORDS'!$G$2:$G$19978,"OUTWARD")</f>
        <v>30</v>
      </c>
      <c r="H3322">
        <f t="shared" si="51"/>
        <v>10</v>
      </c>
      <c r="I3322" t="s">
        <v>14</v>
      </c>
      <c r="L3322" s="124">
        <v>45813</v>
      </c>
    </row>
    <row r="3323" spans="1:12" x14ac:dyDescent="0.25">
      <c r="A3323">
        <v>3322</v>
      </c>
      <c r="B3323" t="s">
        <v>9988</v>
      </c>
      <c r="C3323" s="14" t="s">
        <v>10929</v>
      </c>
      <c r="D3323" t="s">
        <v>10930</v>
      </c>
      <c r="E3323">
        <v>0</v>
      </c>
      <c r="F3323">
        <f>SUMIFS('DAILY RECORDS'!$E$2:$E$19978,'DAILY RECORDS'!$B$2:$B$19978,C3323,'DAILY RECORDS'!$G$2:$G$19978,"INWARD")</f>
        <v>20</v>
      </c>
      <c r="G3323">
        <f>SUMIFS('DAILY RECORDS'!$E$2:$E$19978,'DAILY RECORDS'!$B$2:$B$19978,C3323,'DAILY RECORDS'!$G$2:$G$19978,"OUTWARD")</f>
        <v>10</v>
      </c>
      <c r="H3323">
        <f t="shared" si="51"/>
        <v>10</v>
      </c>
      <c r="I3323" t="s">
        <v>14</v>
      </c>
      <c r="L3323" s="124">
        <v>45813</v>
      </c>
    </row>
    <row r="3324" spans="1:12" x14ac:dyDescent="0.25">
      <c r="A3324">
        <v>3323</v>
      </c>
      <c r="B3324" t="s">
        <v>9988</v>
      </c>
      <c r="C3324" s="14" t="s">
        <v>10931</v>
      </c>
      <c r="D3324" t="s">
        <v>10932</v>
      </c>
      <c r="E3324">
        <v>0</v>
      </c>
      <c r="F3324">
        <f>SUMIFS('DAILY RECORDS'!$E$2:$E$19978,'DAILY RECORDS'!$B$2:$B$19978,C3324,'DAILY RECORDS'!$G$2:$G$19978,"INWARD")</f>
        <v>20</v>
      </c>
      <c r="G3324">
        <f>SUMIFS('DAILY RECORDS'!$E$2:$E$19978,'DAILY RECORDS'!$B$2:$B$19978,C3324,'DAILY RECORDS'!$G$2:$G$19978,"OUTWARD")</f>
        <v>10</v>
      </c>
      <c r="H3324">
        <f t="shared" si="51"/>
        <v>10</v>
      </c>
      <c r="I3324" t="s">
        <v>14</v>
      </c>
      <c r="L3324" s="124">
        <v>45813</v>
      </c>
    </row>
    <row r="3325" spans="1:12" x14ac:dyDescent="0.25">
      <c r="A3325">
        <v>3324</v>
      </c>
      <c r="B3325" t="s">
        <v>4</v>
      </c>
      <c r="C3325" s="14" t="s">
        <v>10935</v>
      </c>
      <c r="D3325" t="s">
        <v>10933</v>
      </c>
      <c r="E3325">
        <v>0</v>
      </c>
      <c r="F3325">
        <f>SUMIFS('DAILY RECORDS'!$E$2:$E$19978,'DAILY RECORDS'!$B$2:$B$19978,C3325,'DAILY RECORDS'!$G$2:$G$19978,"INWARD")</f>
        <v>30</v>
      </c>
      <c r="G3325">
        <f>SUMIFS('DAILY RECORDS'!$E$2:$E$19978,'DAILY RECORDS'!$B$2:$B$19978,C3325,'DAILY RECORDS'!$G$2:$G$19978,"OUTWARD")</f>
        <v>0</v>
      </c>
      <c r="H3325">
        <f t="shared" si="51"/>
        <v>30</v>
      </c>
      <c r="I3325" t="s">
        <v>25</v>
      </c>
      <c r="L3325" s="124">
        <v>45814</v>
      </c>
    </row>
    <row r="3326" spans="1:12" x14ac:dyDescent="0.25">
      <c r="A3326">
        <v>3325</v>
      </c>
      <c r="B3326" t="s">
        <v>4</v>
      </c>
      <c r="C3326" s="14" t="s">
        <v>10934</v>
      </c>
      <c r="D3326" t="s">
        <v>10936</v>
      </c>
      <c r="E3326">
        <v>0</v>
      </c>
      <c r="F3326">
        <f>SUMIFS('DAILY RECORDS'!$E$2:$E$19978,'DAILY RECORDS'!$B$2:$B$19978,C3326,'DAILY RECORDS'!$G$2:$G$19978,"INWARD")</f>
        <v>25</v>
      </c>
      <c r="G3326">
        <f>SUMIFS('DAILY RECORDS'!$E$2:$E$19978,'DAILY RECORDS'!$B$2:$B$19978,C3326,'DAILY RECORDS'!$G$2:$G$19978,"OUTWARD")</f>
        <v>0</v>
      </c>
      <c r="H3326">
        <f t="shared" si="51"/>
        <v>25</v>
      </c>
      <c r="I3326" t="s">
        <v>25</v>
      </c>
      <c r="L3326" s="124">
        <v>45814</v>
      </c>
    </row>
    <row r="3327" spans="1:12" x14ac:dyDescent="0.25">
      <c r="A3327">
        <v>3326</v>
      </c>
      <c r="B3327" t="s">
        <v>9988</v>
      </c>
      <c r="C3327" s="14" t="s">
        <v>10937</v>
      </c>
      <c r="D3327" t="s">
        <v>10938</v>
      </c>
      <c r="E3327">
        <v>0</v>
      </c>
      <c r="F3327">
        <f>SUMIFS('DAILY RECORDS'!$E$2:$E$19978,'DAILY RECORDS'!$B$2:$B$19978,C3327,'DAILY RECORDS'!$G$2:$G$19978,"INWARD")</f>
        <v>40</v>
      </c>
      <c r="G3327">
        <f>SUMIFS('DAILY RECORDS'!$E$2:$E$19978,'DAILY RECORDS'!$B$2:$B$19978,C3327,'DAILY RECORDS'!$G$2:$G$19978,"OUTWARD")</f>
        <v>40</v>
      </c>
      <c r="H3327">
        <f t="shared" si="51"/>
        <v>0</v>
      </c>
      <c r="I3327" t="s">
        <v>14</v>
      </c>
      <c r="L3327" s="124">
        <v>45814</v>
      </c>
    </row>
    <row r="3328" spans="1:12" x14ac:dyDescent="0.25">
      <c r="A3328">
        <v>3327</v>
      </c>
      <c r="B3328" t="s">
        <v>9988</v>
      </c>
      <c r="C3328" s="14" t="s">
        <v>2884</v>
      </c>
      <c r="D3328" t="s">
        <v>2885</v>
      </c>
      <c r="E3328">
        <v>0</v>
      </c>
      <c r="F3328">
        <f>SUMIFS('DAILY RECORDS'!$E$2:$E$19978,'DAILY RECORDS'!$B$2:$B$19978,C3328,'DAILY RECORDS'!$G$2:$G$19978,"INWARD")</f>
        <v>0</v>
      </c>
      <c r="G3328">
        <f>SUMIFS('DAILY RECORDS'!$E$2:$E$19978,'DAILY RECORDS'!$B$2:$B$19978,C3328,'DAILY RECORDS'!$G$2:$G$19978,"OUTWARD")</f>
        <v>0</v>
      </c>
      <c r="H3328">
        <f t="shared" si="51"/>
        <v>0</v>
      </c>
      <c r="I3328" t="s">
        <v>25</v>
      </c>
      <c r="L3328" s="124">
        <v>45815</v>
      </c>
    </row>
    <row r="3329" spans="1:12" x14ac:dyDescent="0.25">
      <c r="A3329">
        <v>3328</v>
      </c>
      <c r="B3329" t="s">
        <v>9988</v>
      </c>
      <c r="C3329" s="14" t="s">
        <v>10944</v>
      </c>
      <c r="D3329" t="s">
        <v>10947</v>
      </c>
      <c r="E3329">
        <v>0</v>
      </c>
      <c r="F3329">
        <f>SUMIFS('DAILY RECORDS'!$E$2:$E$19978,'DAILY RECORDS'!$B$2:$B$19978,C3329,'DAILY RECORDS'!$G$2:$G$19978,"INWARD")</f>
        <v>93</v>
      </c>
      <c r="G3329">
        <f>SUMIFS('DAILY RECORDS'!$E$2:$E$19978,'DAILY RECORDS'!$B$2:$B$19978,C3329,'DAILY RECORDS'!$G$2:$G$19978,"OUTWARD")</f>
        <v>64</v>
      </c>
      <c r="H3329">
        <f t="shared" si="51"/>
        <v>29</v>
      </c>
      <c r="I3329" t="s">
        <v>14</v>
      </c>
      <c r="L3329" s="124">
        <v>45815</v>
      </c>
    </row>
    <row r="3330" spans="1:12" x14ac:dyDescent="0.25">
      <c r="A3330">
        <v>3329</v>
      </c>
      <c r="B3330" t="s">
        <v>9988</v>
      </c>
      <c r="C3330" s="14" t="s">
        <v>10945</v>
      </c>
      <c r="D3330" t="s">
        <v>10946</v>
      </c>
      <c r="E3330">
        <v>0</v>
      </c>
      <c r="F3330">
        <f>SUMIFS('DAILY RECORDS'!$E$2:$E$19978,'DAILY RECORDS'!$B$2:$B$19978,C3330,'DAILY RECORDS'!$G$2:$G$19978,"INWARD")</f>
        <v>175</v>
      </c>
      <c r="G3330">
        <f>SUMIFS('DAILY RECORDS'!$E$2:$E$19978,'DAILY RECORDS'!$B$2:$B$19978,C3330,'DAILY RECORDS'!$G$2:$G$19978,"OUTWARD")</f>
        <v>64</v>
      </c>
      <c r="H3330">
        <f t="shared" si="51"/>
        <v>111</v>
      </c>
      <c r="I3330" t="s">
        <v>14</v>
      </c>
      <c r="L3330" s="124">
        <v>45815</v>
      </c>
    </row>
    <row r="3331" spans="1:12" x14ac:dyDescent="0.25">
      <c r="A3331">
        <v>3330</v>
      </c>
      <c r="B3331" t="s">
        <v>9988</v>
      </c>
      <c r="C3331" s="14" t="s">
        <v>4641</v>
      </c>
      <c r="D3331" t="s">
        <v>4642</v>
      </c>
      <c r="E3331">
        <v>0</v>
      </c>
      <c r="F3331">
        <f>SUMIFS('DAILY RECORDS'!$E$2:$E$19978,'DAILY RECORDS'!$B$2:$B$19978,C3331,'DAILY RECORDS'!$G$2:$G$19978,"INWARD")</f>
        <v>300</v>
      </c>
      <c r="G3331">
        <f>SUMIFS('DAILY RECORDS'!$E$2:$E$19978,'DAILY RECORDS'!$B$2:$B$19978,C3331,'DAILY RECORDS'!$G$2:$G$19978,"OUTWARD")</f>
        <v>300</v>
      </c>
      <c r="H3331">
        <f t="shared" ref="H3331:H3394" si="52">(E3331+F3331)-G3331</f>
        <v>0</v>
      </c>
      <c r="I3331" t="s">
        <v>14</v>
      </c>
      <c r="L3331" s="124">
        <v>45816</v>
      </c>
    </row>
    <row r="3332" spans="1:12" x14ac:dyDescent="0.25">
      <c r="A3332">
        <v>3331</v>
      </c>
      <c r="B3332" t="s">
        <v>9988</v>
      </c>
      <c r="C3332" s="14" t="s">
        <v>4656</v>
      </c>
      <c r="D3332" t="s">
        <v>4657</v>
      </c>
      <c r="E3332">
        <v>0</v>
      </c>
      <c r="F3332">
        <f>SUMIFS('DAILY RECORDS'!$E$2:$E$19978,'DAILY RECORDS'!$B$2:$B$19978,C3332,'DAILY RECORDS'!$G$2:$G$19978,"INWARD")</f>
        <v>11</v>
      </c>
      <c r="G3332">
        <f>SUMIFS('DAILY RECORDS'!$E$2:$E$19978,'DAILY RECORDS'!$B$2:$B$19978,C3332,'DAILY RECORDS'!$G$2:$G$19978,"OUTWARD")</f>
        <v>11</v>
      </c>
      <c r="H3332">
        <f t="shared" si="52"/>
        <v>0</v>
      </c>
      <c r="I3332" t="s">
        <v>14</v>
      </c>
      <c r="L3332" s="124">
        <v>45816</v>
      </c>
    </row>
    <row r="3333" spans="1:12" x14ac:dyDescent="0.25">
      <c r="A3333">
        <v>3332</v>
      </c>
      <c r="B3333" t="s">
        <v>9988</v>
      </c>
      <c r="C3333" s="14" t="s">
        <v>4658</v>
      </c>
      <c r="D3333" t="s">
        <v>4659</v>
      </c>
      <c r="E3333">
        <v>0</v>
      </c>
      <c r="F3333">
        <f>SUMIFS('DAILY RECORDS'!$E$2:$E$19978,'DAILY RECORDS'!$B$2:$B$19978,C3333,'DAILY RECORDS'!$G$2:$G$19978,"INWARD")</f>
        <v>14</v>
      </c>
      <c r="G3333">
        <f>SUMIFS('DAILY RECORDS'!$E$2:$E$19978,'DAILY RECORDS'!$B$2:$B$19978,C3333,'DAILY RECORDS'!$G$2:$G$19978,"OUTWARD")</f>
        <v>14</v>
      </c>
      <c r="H3333">
        <f t="shared" si="52"/>
        <v>0</v>
      </c>
      <c r="I3333" t="s">
        <v>14</v>
      </c>
      <c r="L3333" s="124">
        <v>45816</v>
      </c>
    </row>
    <row r="3334" spans="1:12" x14ac:dyDescent="0.25">
      <c r="A3334">
        <v>3333</v>
      </c>
      <c r="B3334" t="s">
        <v>4</v>
      </c>
      <c r="C3334" s="14" t="s">
        <v>10950</v>
      </c>
      <c r="D3334" t="s">
        <v>10950</v>
      </c>
      <c r="E3334">
        <v>0</v>
      </c>
      <c r="F3334">
        <f>SUMIFS('DAILY RECORDS'!$E$2:$E$19978,'DAILY RECORDS'!$B$2:$B$19978,C3334,'DAILY RECORDS'!$G$2:$G$19978,"INWARD")</f>
        <v>11</v>
      </c>
      <c r="G3334">
        <f>SUMIFS('DAILY RECORDS'!$E$2:$E$19978,'DAILY RECORDS'!$B$2:$B$19978,C3334,'DAILY RECORDS'!$G$2:$G$19978,"OUTWARD")</f>
        <v>11</v>
      </c>
      <c r="H3334">
        <f t="shared" si="52"/>
        <v>0</v>
      </c>
      <c r="I3334" t="s">
        <v>14</v>
      </c>
      <c r="L3334" s="124">
        <v>45816</v>
      </c>
    </row>
    <row r="3335" spans="1:12" x14ac:dyDescent="0.25">
      <c r="A3335">
        <v>3334</v>
      </c>
      <c r="B3335" t="s">
        <v>9988</v>
      </c>
      <c r="C3335" s="14" t="s">
        <v>2989</v>
      </c>
      <c r="D3335" t="s">
        <v>2990</v>
      </c>
      <c r="E3335">
        <v>0</v>
      </c>
      <c r="F3335">
        <f>SUMIFS('DAILY RECORDS'!$E$2:$E$19978,'DAILY RECORDS'!$B$2:$B$19978,C3335,'DAILY RECORDS'!$G$2:$G$19978,"INWARD")</f>
        <v>310</v>
      </c>
      <c r="G3335">
        <f>SUMIFS('DAILY RECORDS'!$E$2:$E$19978,'DAILY RECORDS'!$B$2:$B$19978,C3335,'DAILY RECORDS'!$G$2:$G$19978,"OUTWARD")</f>
        <v>172</v>
      </c>
      <c r="H3335">
        <f t="shared" si="52"/>
        <v>138</v>
      </c>
      <c r="I3335" t="s">
        <v>14</v>
      </c>
      <c r="J3335" t="s">
        <v>256</v>
      </c>
      <c r="K3335" t="s">
        <v>1397</v>
      </c>
      <c r="L3335" s="124">
        <v>45818</v>
      </c>
    </row>
    <row r="3336" spans="1:12" x14ac:dyDescent="0.25">
      <c r="A3336">
        <v>3335</v>
      </c>
      <c r="B3336" t="s">
        <v>4</v>
      </c>
      <c r="C3336" s="14" t="s">
        <v>10958</v>
      </c>
      <c r="D3336" t="s">
        <v>10958</v>
      </c>
      <c r="E3336">
        <v>0</v>
      </c>
      <c r="F3336">
        <f>SUMIFS('DAILY RECORDS'!$E$2:$E$19978,'DAILY RECORDS'!$B$2:$B$19978,C3336,'DAILY RECORDS'!$G$2:$G$19978,"INWARD")</f>
        <v>2</v>
      </c>
      <c r="G3336">
        <f>SUMIFS('DAILY RECORDS'!$E$2:$E$19978,'DAILY RECORDS'!$B$2:$B$19978,C3336,'DAILY RECORDS'!$G$2:$G$19978,"OUTWARD")</f>
        <v>0</v>
      </c>
      <c r="H3336">
        <f t="shared" si="52"/>
        <v>2</v>
      </c>
      <c r="I3336" t="s">
        <v>14</v>
      </c>
      <c r="L3336" s="124">
        <v>45811</v>
      </c>
    </row>
    <row r="3337" spans="1:12" x14ac:dyDescent="0.25">
      <c r="A3337">
        <v>3336</v>
      </c>
      <c r="B3337" t="s">
        <v>9988</v>
      </c>
      <c r="C3337" s="14" t="s">
        <v>11206</v>
      </c>
      <c r="D3337" t="s">
        <v>10963</v>
      </c>
      <c r="E3337">
        <v>0</v>
      </c>
      <c r="F3337">
        <f>SUMIFS('DAILY RECORDS'!$E$2:$E$19978,'DAILY RECORDS'!$B$2:$B$19978,C3337,'DAILY RECORDS'!$G$2:$G$19978,"INWARD")</f>
        <v>324</v>
      </c>
      <c r="G3337">
        <f>SUMIFS('DAILY RECORDS'!$E$2:$E$19978,'DAILY RECORDS'!$B$2:$B$19978,C3337,'DAILY RECORDS'!$G$2:$G$19978,"OUTWARD")</f>
        <v>324</v>
      </c>
      <c r="H3337">
        <f t="shared" si="52"/>
        <v>0</v>
      </c>
      <c r="I3337" t="s">
        <v>14</v>
      </c>
      <c r="L3337" s="124">
        <v>45818</v>
      </c>
    </row>
    <row r="3338" spans="1:12" x14ac:dyDescent="0.25">
      <c r="A3338">
        <v>3337</v>
      </c>
      <c r="B3338" t="s">
        <v>9988</v>
      </c>
      <c r="C3338" s="14" t="s">
        <v>4288</v>
      </c>
      <c r="D3338" t="s">
        <v>4289</v>
      </c>
      <c r="E3338">
        <v>0</v>
      </c>
      <c r="F3338">
        <f>SUMIFS('DAILY RECORDS'!$E$2:$E$19978,'DAILY RECORDS'!$B$2:$B$19978,C3338,'DAILY RECORDS'!$G$2:$G$19978,"INWARD")</f>
        <v>10080</v>
      </c>
      <c r="G3338">
        <f>SUMIFS('DAILY RECORDS'!$E$2:$E$19978,'DAILY RECORDS'!$B$2:$B$19978,C3338,'DAILY RECORDS'!$G$2:$G$19978,"OUTWARD")</f>
        <v>0</v>
      </c>
      <c r="H3338">
        <f t="shared" si="52"/>
        <v>10080</v>
      </c>
      <c r="I3338" t="s">
        <v>14</v>
      </c>
      <c r="L3338" s="124">
        <v>45818</v>
      </c>
    </row>
    <row r="3339" spans="1:12" x14ac:dyDescent="0.25">
      <c r="A3339">
        <v>3338</v>
      </c>
      <c r="B3339" t="s">
        <v>9992</v>
      </c>
      <c r="C3339" s="14" t="s">
        <v>5213</v>
      </c>
      <c r="D3339" t="s">
        <v>5214</v>
      </c>
      <c r="E3339">
        <v>0</v>
      </c>
      <c r="F3339">
        <f>SUMIFS('DAILY RECORDS'!$E$2:$E$19978,'DAILY RECORDS'!$B$2:$B$19978,C3339,'DAILY RECORDS'!$G$2:$G$19978,"INWARD")</f>
        <v>12</v>
      </c>
      <c r="G3339">
        <f>SUMIFS('DAILY RECORDS'!$E$2:$E$19978,'DAILY RECORDS'!$B$2:$B$19978,C3339,'DAILY RECORDS'!$G$2:$G$19978,"OUTWARD")</f>
        <v>12</v>
      </c>
      <c r="H3339">
        <f t="shared" si="52"/>
        <v>0</v>
      </c>
      <c r="I3339" t="s">
        <v>14</v>
      </c>
      <c r="L3339" s="124">
        <v>45818</v>
      </c>
    </row>
    <row r="3340" spans="1:12" x14ac:dyDescent="0.25">
      <c r="A3340">
        <v>3339</v>
      </c>
      <c r="B3340" t="s">
        <v>9992</v>
      </c>
      <c r="C3340" s="14" t="s">
        <v>10964</v>
      </c>
      <c r="D3340" t="s">
        <v>10965</v>
      </c>
      <c r="E3340">
        <v>0</v>
      </c>
      <c r="F3340">
        <f>SUMIFS('DAILY RECORDS'!$E$2:$E$19978,'DAILY RECORDS'!$B$2:$B$19978,C3340,'DAILY RECORDS'!$G$2:$G$19978,"INWARD")</f>
        <v>12</v>
      </c>
      <c r="G3340">
        <f>SUMIFS('DAILY RECORDS'!$E$2:$E$19978,'DAILY RECORDS'!$B$2:$B$19978,C3340,'DAILY RECORDS'!$G$2:$G$19978,"OUTWARD")</f>
        <v>12</v>
      </c>
      <c r="H3340">
        <f t="shared" si="52"/>
        <v>0</v>
      </c>
      <c r="I3340" t="s">
        <v>14</v>
      </c>
      <c r="L3340" s="124">
        <v>45818</v>
      </c>
    </row>
    <row r="3341" spans="1:12" x14ac:dyDescent="0.25">
      <c r="A3341">
        <v>3340</v>
      </c>
      <c r="B3341" t="s">
        <v>9988</v>
      </c>
      <c r="C3341" s="14" t="s">
        <v>10967</v>
      </c>
      <c r="D3341" t="s">
        <v>10969</v>
      </c>
      <c r="E3341">
        <v>0</v>
      </c>
      <c r="F3341">
        <f>SUMIFS('DAILY RECORDS'!$E$2:$E$19978,'DAILY RECORDS'!$B$2:$B$19978,C3341,'DAILY RECORDS'!$G$2:$G$19978,"INWARD")</f>
        <v>840</v>
      </c>
      <c r="G3341">
        <f>SUMIFS('DAILY RECORDS'!$E$2:$E$19978,'DAILY RECORDS'!$B$2:$B$19978,C3341,'DAILY RECORDS'!$G$2:$G$19978,"OUTWARD")</f>
        <v>176</v>
      </c>
      <c r="H3341">
        <f t="shared" si="52"/>
        <v>664</v>
      </c>
      <c r="I3341" t="s">
        <v>14</v>
      </c>
      <c r="J3341" t="s">
        <v>613</v>
      </c>
      <c r="K3341" t="s">
        <v>89</v>
      </c>
      <c r="L3341" s="124">
        <v>45818</v>
      </c>
    </row>
    <row r="3342" spans="1:12" x14ac:dyDescent="0.25">
      <c r="A3342">
        <v>3341</v>
      </c>
      <c r="B3342" t="s">
        <v>9988</v>
      </c>
      <c r="C3342" s="14" t="s">
        <v>10966</v>
      </c>
      <c r="D3342" t="s">
        <v>10968</v>
      </c>
      <c r="E3342">
        <v>0</v>
      </c>
      <c r="F3342">
        <f>SUMIFS('DAILY RECORDS'!$E$2:$E$19978,'DAILY RECORDS'!$B$2:$B$19978,C3342,'DAILY RECORDS'!$G$2:$G$19978,"INWARD")</f>
        <v>734</v>
      </c>
      <c r="G3342">
        <f>SUMIFS('DAILY RECORDS'!$E$2:$E$19978,'DAILY RECORDS'!$B$2:$B$19978,C3342,'DAILY RECORDS'!$G$2:$G$19978,"OUTWARD")</f>
        <v>164</v>
      </c>
      <c r="H3342">
        <f t="shared" si="52"/>
        <v>570</v>
      </c>
      <c r="I3342" t="s">
        <v>14</v>
      </c>
      <c r="J3342" t="s">
        <v>613</v>
      </c>
      <c r="K3342" t="s">
        <v>83</v>
      </c>
      <c r="L3342" s="124">
        <v>45818</v>
      </c>
    </row>
    <row r="3343" spans="1:12" x14ac:dyDescent="0.25">
      <c r="A3343">
        <v>3342</v>
      </c>
      <c r="B3343" t="s">
        <v>4</v>
      </c>
      <c r="C3343" s="14" t="s">
        <v>10972</v>
      </c>
      <c r="D3343" t="s">
        <v>10972</v>
      </c>
      <c r="E3343">
        <v>0</v>
      </c>
      <c r="F3343">
        <f>SUMIFS('DAILY RECORDS'!$E$2:$E$19978,'DAILY RECORDS'!$B$2:$B$19978,C3343,'DAILY RECORDS'!$G$2:$G$19978,"INWARD")</f>
        <v>200</v>
      </c>
      <c r="G3343">
        <f>SUMIFS('DAILY RECORDS'!$E$2:$E$19978,'DAILY RECORDS'!$B$2:$B$19978,C3343,'DAILY RECORDS'!$G$2:$G$19978,"OUTWARD")</f>
        <v>188</v>
      </c>
      <c r="H3343">
        <f t="shared" si="52"/>
        <v>12</v>
      </c>
      <c r="I3343" t="s">
        <v>14</v>
      </c>
      <c r="L3343" s="124"/>
    </row>
    <row r="3344" spans="1:12" x14ac:dyDescent="0.25">
      <c r="A3344">
        <v>3343</v>
      </c>
      <c r="B3344" t="s">
        <v>9988</v>
      </c>
      <c r="C3344" s="14" t="s">
        <v>4173</v>
      </c>
      <c r="D3344" t="s">
        <v>4174</v>
      </c>
      <c r="E3344">
        <v>0</v>
      </c>
      <c r="F3344">
        <f>SUMIFS('DAILY RECORDS'!$E$2:$E$19978,'DAILY RECORDS'!$B$2:$B$19978,C3344,'DAILY RECORDS'!$G$2:$G$19978,"INWARD")</f>
        <v>288</v>
      </c>
      <c r="G3344">
        <f>SUMIFS('DAILY RECORDS'!$E$2:$E$19978,'DAILY RECORDS'!$B$2:$B$19978,C3344,'DAILY RECORDS'!$G$2:$G$19978,"OUTWARD")</f>
        <v>288</v>
      </c>
      <c r="H3344">
        <f t="shared" si="52"/>
        <v>0</v>
      </c>
      <c r="I3344" t="s">
        <v>14</v>
      </c>
      <c r="L3344" s="124"/>
    </row>
    <row r="3345" spans="1:12" x14ac:dyDescent="0.25">
      <c r="A3345">
        <v>3344</v>
      </c>
      <c r="B3345" t="s">
        <v>4</v>
      </c>
      <c r="C3345" s="14" t="s">
        <v>10976</v>
      </c>
      <c r="D3345" t="s">
        <v>10976</v>
      </c>
      <c r="E3345">
        <v>0</v>
      </c>
      <c r="F3345">
        <f>SUMIFS('DAILY RECORDS'!$E$2:$E$19978,'DAILY RECORDS'!$B$2:$B$19978,C3345,'DAILY RECORDS'!$G$2:$G$19978,"INWARD")</f>
        <v>0</v>
      </c>
      <c r="G3345">
        <f>SUMIFS('DAILY RECORDS'!$E$2:$E$19978,'DAILY RECORDS'!$B$2:$B$19978,C3345,'DAILY RECORDS'!$G$2:$G$19978,"OUTWARD")</f>
        <v>83</v>
      </c>
      <c r="H3345">
        <f t="shared" si="52"/>
        <v>-83</v>
      </c>
      <c r="I3345" t="s">
        <v>14</v>
      </c>
      <c r="L3345" s="124"/>
    </row>
    <row r="3346" spans="1:12" x14ac:dyDescent="0.25">
      <c r="A3346">
        <v>3345</v>
      </c>
      <c r="B3346" t="s">
        <v>4</v>
      </c>
      <c r="C3346" s="14" t="s">
        <v>10977</v>
      </c>
      <c r="D3346" t="s">
        <v>10977</v>
      </c>
      <c r="E3346">
        <v>0</v>
      </c>
      <c r="F3346">
        <f>SUMIFS('DAILY RECORDS'!$E$2:$E$19978,'DAILY RECORDS'!$B$2:$B$19978,C3346,'DAILY RECORDS'!$G$2:$G$19978,"INWARD")</f>
        <v>30</v>
      </c>
      <c r="G3346">
        <f>SUMIFS('DAILY RECORDS'!$E$2:$E$19978,'DAILY RECORDS'!$B$2:$B$19978,C3346,'DAILY RECORDS'!$G$2:$G$19978,"OUTWARD")</f>
        <v>1</v>
      </c>
      <c r="H3346">
        <f t="shared" si="52"/>
        <v>29</v>
      </c>
      <c r="I3346" t="s">
        <v>14</v>
      </c>
      <c r="L3346" s="124">
        <v>45819</v>
      </c>
    </row>
    <row r="3347" spans="1:12" x14ac:dyDescent="0.25">
      <c r="A3347">
        <v>3346</v>
      </c>
      <c r="B3347" t="s">
        <v>4</v>
      </c>
      <c r="C3347" s="14" t="s">
        <v>10978</v>
      </c>
      <c r="D3347" t="s">
        <v>10978</v>
      </c>
      <c r="E3347">
        <v>0</v>
      </c>
      <c r="F3347">
        <f>SUMIFS('DAILY RECORDS'!$E$2:$E$19978,'DAILY RECORDS'!$B$2:$B$19978,C3347,'DAILY RECORDS'!$G$2:$G$19978,"INWARD")</f>
        <v>2</v>
      </c>
      <c r="G3347">
        <f>SUMIFS('DAILY RECORDS'!$E$2:$E$19978,'DAILY RECORDS'!$B$2:$B$19978,C3347,'DAILY RECORDS'!$G$2:$G$19978,"OUTWARD")</f>
        <v>0</v>
      </c>
      <c r="H3347">
        <f t="shared" si="52"/>
        <v>2</v>
      </c>
      <c r="I3347" t="s">
        <v>14</v>
      </c>
      <c r="L3347" s="124">
        <v>45819</v>
      </c>
    </row>
    <row r="3348" spans="1:12" x14ac:dyDescent="0.25">
      <c r="A3348">
        <v>3347</v>
      </c>
      <c r="B3348" t="s">
        <v>4</v>
      </c>
      <c r="C3348" s="14" t="s">
        <v>10979</v>
      </c>
      <c r="D3348" t="s">
        <v>10979</v>
      </c>
      <c r="E3348">
        <v>0</v>
      </c>
      <c r="F3348">
        <f>SUMIFS('DAILY RECORDS'!$E$2:$E$19978,'DAILY RECORDS'!$B$2:$B$19978,C3348,'DAILY RECORDS'!$G$2:$G$19978,"INWARD")</f>
        <v>70</v>
      </c>
      <c r="G3348">
        <f>SUMIFS('DAILY RECORDS'!$E$2:$E$19978,'DAILY RECORDS'!$B$2:$B$19978,C3348,'DAILY RECORDS'!$G$2:$G$19978,"OUTWARD")</f>
        <v>0</v>
      </c>
      <c r="H3348">
        <f t="shared" si="52"/>
        <v>70</v>
      </c>
      <c r="I3348" t="s">
        <v>14</v>
      </c>
      <c r="L3348" s="124">
        <v>45819</v>
      </c>
    </row>
    <row r="3349" spans="1:12" x14ac:dyDescent="0.25">
      <c r="A3349">
        <v>3348</v>
      </c>
      <c r="B3349" t="s">
        <v>4</v>
      </c>
      <c r="C3349" s="14" t="s">
        <v>10982</v>
      </c>
      <c r="D3349" t="s">
        <v>10981</v>
      </c>
      <c r="E3349">
        <v>0</v>
      </c>
      <c r="F3349">
        <f>SUMIFS('DAILY RECORDS'!$E$2:$E$19978,'DAILY RECORDS'!$B$2:$B$19978,C3349,'DAILY RECORDS'!$G$2:$G$19978,"INWARD")</f>
        <v>50</v>
      </c>
      <c r="G3349">
        <f>SUMIFS('DAILY RECORDS'!$E$2:$E$19978,'DAILY RECORDS'!$B$2:$B$19978,C3349,'DAILY RECORDS'!$G$2:$G$19978,"OUTWARD")</f>
        <v>0</v>
      </c>
      <c r="H3349">
        <f t="shared" si="52"/>
        <v>50</v>
      </c>
      <c r="I3349" t="s">
        <v>14</v>
      </c>
      <c r="L3349" s="124">
        <v>45819</v>
      </c>
    </row>
    <row r="3350" spans="1:12" x14ac:dyDescent="0.25">
      <c r="A3350">
        <v>3349</v>
      </c>
      <c r="B3350" t="s">
        <v>4</v>
      </c>
      <c r="C3350" s="14" t="s">
        <v>10983</v>
      </c>
      <c r="D3350" t="s">
        <v>10983</v>
      </c>
      <c r="E3350">
        <v>0</v>
      </c>
      <c r="F3350">
        <f>SUMIFS('DAILY RECORDS'!$E$2:$E$19978,'DAILY RECORDS'!$B$2:$B$19978,C3350,'DAILY RECORDS'!$G$2:$G$19978,"INWARD")</f>
        <v>50</v>
      </c>
      <c r="G3350">
        <f>SUMIFS('DAILY RECORDS'!$E$2:$E$19978,'DAILY RECORDS'!$B$2:$B$19978,C3350,'DAILY RECORDS'!$G$2:$G$19978,"OUTWARD")</f>
        <v>0</v>
      </c>
      <c r="H3350">
        <f t="shared" si="52"/>
        <v>50</v>
      </c>
      <c r="I3350" t="s">
        <v>25</v>
      </c>
      <c r="L3350" s="124">
        <v>45820</v>
      </c>
    </row>
    <row r="3351" spans="1:12" x14ac:dyDescent="0.25">
      <c r="A3351">
        <v>3350</v>
      </c>
      <c r="B3351" t="s">
        <v>4</v>
      </c>
      <c r="C3351" s="14" t="s">
        <v>10984</v>
      </c>
      <c r="D3351" t="s">
        <v>10984</v>
      </c>
      <c r="E3351">
        <v>0</v>
      </c>
      <c r="F3351">
        <f>SUMIFS('DAILY RECORDS'!$E$2:$E$19978,'DAILY RECORDS'!$B$2:$B$19978,C3351,'DAILY RECORDS'!$G$2:$G$19978,"INWARD")</f>
        <v>50</v>
      </c>
      <c r="G3351">
        <f>SUMIFS('DAILY RECORDS'!$E$2:$E$19978,'DAILY RECORDS'!$B$2:$B$19978,C3351,'DAILY RECORDS'!$G$2:$G$19978,"OUTWARD")</f>
        <v>0</v>
      </c>
      <c r="H3351">
        <f t="shared" si="52"/>
        <v>50</v>
      </c>
      <c r="I3351" t="s">
        <v>25</v>
      </c>
      <c r="L3351" s="124">
        <v>45820</v>
      </c>
    </row>
    <row r="3352" spans="1:12" x14ac:dyDescent="0.25">
      <c r="A3352">
        <v>3351</v>
      </c>
      <c r="B3352" t="s">
        <v>9992</v>
      </c>
      <c r="C3352" s="14" t="s">
        <v>6458</v>
      </c>
      <c r="D3352" t="s">
        <v>6459</v>
      </c>
      <c r="E3352">
        <v>0</v>
      </c>
      <c r="F3352">
        <f>SUMIFS('DAILY RECORDS'!$E$2:$E$19978,'DAILY RECORDS'!$B$2:$B$19978,C3352,'DAILY RECORDS'!$G$2:$G$19978,"INWARD")</f>
        <v>165</v>
      </c>
      <c r="G3352">
        <f>SUMIFS('DAILY RECORDS'!$E$2:$E$19978,'DAILY RECORDS'!$B$2:$B$19978,C3352,'DAILY RECORDS'!$G$2:$G$19978,"OUTWARD")</f>
        <v>0</v>
      </c>
      <c r="H3352">
        <f t="shared" si="52"/>
        <v>165</v>
      </c>
      <c r="I3352" t="s">
        <v>14</v>
      </c>
      <c r="L3352" s="124">
        <v>45820</v>
      </c>
    </row>
    <row r="3353" spans="1:12" x14ac:dyDescent="0.25">
      <c r="A3353">
        <v>3352</v>
      </c>
      <c r="B3353" t="s">
        <v>4</v>
      </c>
      <c r="C3353" s="14" t="s">
        <v>10985</v>
      </c>
      <c r="D3353" t="s">
        <v>10985</v>
      </c>
      <c r="E3353">
        <v>0</v>
      </c>
      <c r="F3353">
        <f>SUMIFS('DAILY RECORDS'!$E$2:$E$19978,'DAILY RECORDS'!$B$2:$B$19978,C3353,'DAILY RECORDS'!$G$2:$G$19978,"INWARD")</f>
        <v>120</v>
      </c>
      <c r="G3353">
        <f>SUMIFS('DAILY RECORDS'!$E$2:$E$19978,'DAILY RECORDS'!$B$2:$B$19978,C3353,'DAILY RECORDS'!$G$2:$G$19978,"OUTWARD")</f>
        <v>0</v>
      </c>
      <c r="H3353">
        <f t="shared" si="52"/>
        <v>120</v>
      </c>
      <c r="I3353" t="s">
        <v>25</v>
      </c>
      <c r="L3353" s="124">
        <v>45820</v>
      </c>
    </row>
    <row r="3354" spans="1:12" x14ac:dyDescent="0.25">
      <c r="A3354">
        <v>3353</v>
      </c>
      <c r="B3354" t="s">
        <v>4</v>
      </c>
      <c r="C3354" s="14" t="s">
        <v>10986</v>
      </c>
      <c r="D3354" t="s">
        <v>10986</v>
      </c>
      <c r="E3354">
        <v>0</v>
      </c>
      <c r="F3354">
        <f>SUMIFS('DAILY RECORDS'!$E$2:$E$19978,'DAILY RECORDS'!$B$2:$B$19978,C3354,'DAILY RECORDS'!$G$2:$G$19978,"INWARD")</f>
        <v>100</v>
      </c>
      <c r="G3354">
        <f>SUMIFS('DAILY RECORDS'!$E$2:$E$19978,'DAILY RECORDS'!$B$2:$B$19978,C3354,'DAILY RECORDS'!$G$2:$G$19978,"OUTWARD")</f>
        <v>100</v>
      </c>
      <c r="H3354">
        <f t="shared" si="52"/>
        <v>0</v>
      </c>
      <c r="I3354" t="s">
        <v>14</v>
      </c>
      <c r="L3354" s="124">
        <v>45820</v>
      </c>
    </row>
    <row r="3355" spans="1:12" x14ac:dyDescent="0.25">
      <c r="A3355">
        <v>3354</v>
      </c>
      <c r="B3355" t="s">
        <v>9988</v>
      </c>
      <c r="C3355" s="14" t="s">
        <v>3738</v>
      </c>
      <c r="D3355" t="s">
        <v>3739</v>
      </c>
      <c r="E3355">
        <v>0</v>
      </c>
      <c r="F3355">
        <f>SUMIFS('DAILY RECORDS'!$E$2:$E$19978,'DAILY RECORDS'!$B$2:$B$19978,C3355,'DAILY RECORDS'!$G$2:$G$19978,"INWARD")</f>
        <v>54</v>
      </c>
      <c r="G3355">
        <f>SUMIFS('DAILY RECORDS'!$E$2:$E$19978,'DAILY RECORDS'!$B$2:$B$19978,C3355,'DAILY RECORDS'!$G$2:$G$19978,"OUTWARD")</f>
        <v>30</v>
      </c>
      <c r="H3355">
        <f t="shared" si="52"/>
        <v>24</v>
      </c>
      <c r="I3355" t="s">
        <v>14</v>
      </c>
      <c r="J3355" t="s">
        <v>1784</v>
      </c>
      <c r="K3355" t="s">
        <v>246</v>
      </c>
      <c r="L3355" s="124">
        <v>45820</v>
      </c>
    </row>
    <row r="3356" spans="1:12" x14ac:dyDescent="0.25">
      <c r="A3356">
        <v>3355</v>
      </c>
      <c r="B3356" t="s">
        <v>9988</v>
      </c>
      <c r="C3356" s="14" t="s">
        <v>3740</v>
      </c>
      <c r="D3356" t="s">
        <v>3741</v>
      </c>
      <c r="E3356">
        <v>0</v>
      </c>
      <c r="F3356">
        <f>SUMIFS('DAILY RECORDS'!$E$2:$E$19978,'DAILY RECORDS'!$B$2:$B$19978,C3356,'DAILY RECORDS'!$G$2:$G$19978,"INWARD")</f>
        <v>27</v>
      </c>
      <c r="G3356">
        <f>SUMIFS('DAILY RECORDS'!$E$2:$E$19978,'DAILY RECORDS'!$B$2:$B$19978,C3356,'DAILY RECORDS'!$G$2:$G$19978,"OUTWARD")</f>
        <v>0</v>
      </c>
      <c r="H3356">
        <f t="shared" si="52"/>
        <v>27</v>
      </c>
      <c r="I3356" t="s">
        <v>14</v>
      </c>
      <c r="J3356" t="s">
        <v>1784</v>
      </c>
      <c r="K3356" t="s">
        <v>11547</v>
      </c>
      <c r="L3356" s="124">
        <v>45820</v>
      </c>
    </row>
    <row r="3357" spans="1:12" x14ac:dyDescent="0.25">
      <c r="A3357">
        <v>3356</v>
      </c>
      <c r="B3357" t="s">
        <v>9988</v>
      </c>
      <c r="C3357" s="14" t="s">
        <v>3756</v>
      </c>
      <c r="D3357" t="s">
        <v>3757</v>
      </c>
      <c r="E3357">
        <v>0</v>
      </c>
      <c r="F3357">
        <f>SUMIFS('DAILY RECORDS'!$E$2:$E$19978,'DAILY RECORDS'!$B$2:$B$19978,C3357,'DAILY RECORDS'!$G$2:$G$19978,"INWARD")</f>
        <v>28</v>
      </c>
      <c r="G3357">
        <f>SUMIFS('DAILY RECORDS'!$E$2:$E$19978,'DAILY RECORDS'!$B$2:$B$19978,C3357,'DAILY RECORDS'!$G$2:$G$19978,"OUTWARD")</f>
        <v>0</v>
      </c>
      <c r="H3357">
        <f t="shared" si="52"/>
        <v>28</v>
      </c>
      <c r="I3357" t="s">
        <v>14</v>
      </c>
      <c r="J3357" t="s">
        <v>1784</v>
      </c>
      <c r="K3357" t="s">
        <v>249</v>
      </c>
      <c r="L3357" s="124">
        <v>45820</v>
      </c>
    </row>
    <row r="3358" spans="1:12" x14ac:dyDescent="0.25">
      <c r="A3358">
        <v>3357</v>
      </c>
      <c r="B3358" t="s">
        <v>9988</v>
      </c>
      <c r="C3358" s="14" t="s">
        <v>3744</v>
      </c>
      <c r="D3358" t="s">
        <v>3745</v>
      </c>
      <c r="E3358">
        <v>0</v>
      </c>
      <c r="F3358">
        <f>SUMIFS('DAILY RECORDS'!$E$2:$E$19978,'DAILY RECORDS'!$B$2:$B$19978,C3358,'DAILY RECORDS'!$G$2:$G$19978,"INWARD")</f>
        <v>80</v>
      </c>
      <c r="G3358">
        <f>SUMIFS('DAILY RECORDS'!$E$2:$E$19978,'DAILY RECORDS'!$B$2:$B$19978,C3358,'DAILY RECORDS'!$G$2:$G$19978,"OUTWARD")</f>
        <v>60</v>
      </c>
      <c r="H3358">
        <f t="shared" si="52"/>
        <v>20</v>
      </c>
      <c r="I3358" t="s">
        <v>14</v>
      </c>
      <c r="L3358" s="124">
        <v>45820</v>
      </c>
    </row>
    <row r="3359" spans="1:12" x14ac:dyDescent="0.25">
      <c r="A3359">
        <v>3358</v>
      </c>
      <c r="B3359" t="s">
        <v>4</v>
      </c>
      <c r="C3359" s="14" t="s">
        <v>10987</v>
      </c>
      <c r="D3359" t="s">
        <v>10988</v>
      </c>
      <c r="E3359">
        <v>0</v>
      </c>
      <c r="F3359">
        <f>SUMIFS('DAILY RECORDS'!$E$2:$E$19978,'DAILY RECORDS'!$B$2:$B$19978,C3359,'DAILY RECORDS'!$G$2:$G$19978,"INWARD")</f>
        <v>3</v>
      </c>
      <c r="G3359">
        <f>SUMIFS('DAILY RECORDS'!$E$2:$E$19978,'DAILY RECORDS'!$B$2:$B$19978,C3359,'DAILY RECORDS'!$G$2:$G$19978,"OUTWARD")</f>
        <v>0</v>
      </c>
      <c r="H3359">
        <f t="shared" si="52"/>
        <v>3</v>
      </c>
      <c r="I3359" t="s">
        <v>14</v>
      </c>
      <c r="L3359" s="124">
        <v>45821</v>
      </c>
    </row>
    <row r="3360" spans="1:12" x14ac:dyDescent="0.25">
      <c r="A3360">
        <v>3359</v>
      </c>
      <c r="B3360" t="s">
        <v>4</v>
      </c>
      <c r="C3360" s="14" t="s">
        <v>10989</v>
      </c>
      <c r="D3360" t="s">
        <v>10990</v>
      </c>
      <c r="E3360">
        <v>0</v>
      </c>
      <c r="F3360">
        <f>SUMIFS('DAILY RECORDS'!$E$2:$E$19978,'DAILY RECORDS'!$B$2:$B$19978,C3360,'DAILY RECORDS'!$G$2:$G$19978,"INWARD")</f>
        <v>540</v>
      </c>
      <c r="G3360">
        <f>SUMIFS('DAILY RECORDS'!$E$2:$E$19978,'DAILY RECORDS'!$B$2:$B$19978,C3360,'DAILY RECORDS'!$G$2:$G$19978,"OUTWARD")</f>
        <v>0</v>
      </c>
      <c r="H3360">
        <f t="shared" si="52"/>
        <v>540</v>
      </c>
      <c r="I3360" t="s">
        <v>25</v>
      </c>
      <c r="L3360" s="124">
        <v>45821</v>
      </c>
    </row>
    <row r="3361" spans="1:12" x14ac:dyDescent="0.25">
      <c r="A3361">
        <v>3360</v>
      </c>
      <c r="B3361" t="s">
        <v>4</v>
      </c>
      <c r="C3361" s="14" t="s">
        <v>11035</v>
      </c>
      <c r="D3361" t="s">
        <v>11035</v>
      </c>
      <c r="E3361">
        <v>0</v>
      </c>
      <c r="F3361">
        <f>SUMIFS('DAILY RECORDS'!$E$2:$E$19978,'DAILY RECORDS'!$B$2:$B$19978,C3361,'DAILY RECORDS'!$G$2:$G$19978,"INWARD")</f>
        <v>181</v>
      </c>
      <c r="G3361">
        <f>SUMIFS('DAILY RECORDS'!$E$2:$E$19978,'DAILY RECORDS'!$B$2:$B$19978,C3361,'DAILY RECORDS'!$G$2:$G$19978,"OUTWARD")</f>
        <v>50</v>
      </c>
      <c r="H3361">
        <f t="shared" si="52"/>
        <v>131</v>
      </c>
      <c r="I3361" t="s">
        <v>25</v>
      </c>
      <c r="L3361" s="124">
        <v>45821</v>
      </c>
    </row>
    <row r="3362" spans="1:12" x14ac:dyDescent="0.25">
      <c r="A3362">
        <v>3361</v>
      </c>
      <c r="B3362" t="s">
        <v>4</v>
      </c>
      <c r="C3362" s="14" t="s">
        <v>10991</v>
      </c>
      <c r="D3362" t="s">
        <v>10992</v>
      </c>
      <c r="E3362">
        <v>0</v>
      </c>
      <c r="F3362">
        <f>SUMIFS('DAILY RECORDS'!$E$2:$E$19978,'DAILY RECORDS'!$B$2:$B$19978,C3362,'DAILY RECORDS'!$G$2:$G$19978,"INWARD")</f>
        <v>5</v>
      </c>
      <c r="G3362">
        <f>SUMIFS('DAILY RECORDS'!$E$2:$E$19978,'DAILY RECORDS'!$B$2:$B$19978,C3362,'DAILY RECORDS'!$G$2:$G$19978,"OUTWARD")</f>
        <v>0</v>
      </c>
      <c r="H3362">
        <f t="shared" si="52"/>
        <v>5</v>
      </c>
      <c r="I3362" t="s">
        <v>14</v>
      </c>
      <c r="L3362" s="124">
        <v>45821</v>
      </c>
    </row>
    <row r="3363" spans="1:12" x14ac:dyDescent="0.25">
      <c r="A3363">
        <v>3362</v>
      </c>
      <c r="B3363" t="s">
        <v>4</v>
      </c>
      <c r="C3363" s="14" t="s">
        <v>10993</v>
      </c>
      <c r="D3363" t="s">
        <v>10994</v>
      </c>
      <c r="E3363">
        <v>0</v>
      </c>
      <c r="F3363">
        <f>SUMIFS('DAILY RECORDS'!$E$2:$E$19978,'DAILY RECORDS'!$B$2:$B$19978,C3363,'DAILY RECORDS'!$G$2:$G$19978,"INWARD")</f>
        <v>30</v>
      </c>
      <c r="G3363">
        <f>SUMIFS('DAILY RECORDS'!$E$2:$E$19978,'DAILY RECORDS'!$B$2:$B$19978,C3363,'DAILY RECORDS'!$G$2:$G$19978,"OUTWARD")</f>
        <v>30</v>
      </c>
      <c r="H3363">
        <f t="shared" si="52"/>
        <v>0</v>
      </c>
      <c r="I3363" t="s">
        <v>25</v>
      </c>
      <c r="L3363" s="124">
        <v>45821</v>
      </c>
    </row>
    <row r="3364" spans="1:12" x14ac:dyDescent="0.25">
      <c r="A3364">
        <v>3363</v>
      </c>
      <c r="C3364" s="14" t="s">
        <v>10995</v>
      </c>
      <c r="D3364" t="s">
        <v>11171</v>
      </c>
      <c r="E3364">
        <v>350</v>
      </c>
      <c r="F3364">
        <f>SUMIFS('DAILY RECORDS'!$E$2:$E$19978,'DAILY RECORDS'!$B$2:$B$19978,C3364,'DAILY RECORDS'!$G$2:$G$19978,"INWARD")</f>
        <v>250</v>
      </c>
      <c r="G3364">
        <f>SUMIFS('DAILY RECORDS'!$E$2:$E$19978,'DAILY RECORDS'!$B$2:$B$19978,C3364,'DAILY RECORDS'!$G$2:$G$19978,"OUTWARD")</f>
        <v>600</v>
      </c>
      <c r="H3364">
        <f t="shared" si="52"/>
        <v>0</v>
      </c>
      <c r="I3364" t="s">
        <v>25</v>
      </c>
      <c r="L3364" s="124">
        <v>45821</v>
      </c>
    </row>
    <row r="3365" spans="1:12" x14ac:dyDescent="0.25">
      <c r="A3365">
        <v>3364</v>
      </c>
      <c r="C3365" s="14" t="s">
        <v>10997</v>
      </c>
      <c r="D3365" t="s">
        <v>10997</v>
      </c>
      <c r="E3365">
        <v>0</v>
      </c>
      <c r="F3365">
        <f>SUMIFS('DAILY RECORDS'!$E$2:$E$19978,'DAILY RECORDS'!$B$2:$B$19978,C3365,'DAILY RECORDS'!$G$2:$G$19978,"INWARD")</f>
        <v>51</v>
      </c>
      <c r="G3365">
        <f>SUMIFS('DAILY RECORDS'!$E$2:$E$19978,'DAILY RECORDS'!$B$2:$B$19978,C3365,'DAILY RECORDS'!$G$2:$G$19978,"OUTWARD")</f>
        <v>0</v>
      </c>
      <c r="H3365">
        <f t="shared" si="52"/>
        <v>51</v>
      </c>
      <c r="I3365" t="s">
        <v>25</v>
      </c>
      <c r="L3365" s="124">
        <v>45821</v>
      </c>
    </row>
    <row r="3366" spans="1:12" x14ac:dyDescent="0.25">
      <c r="A3366">
        <v>3365</v>
      </c>
      <c r="C3366" s="14" t="s">
        <v>10998</v>
      </c>
      <c r="D3366" t="s">
        <v>11246</v>
      </c>
      <c r="E3366">
        <v>0</v>
      </c>
      <c r="F3366">
        <f>SUMIFS('DAILY RECORDS'!$E$2:$E$19978,'DAILY RECORDS'!$B$2:$B$19978,C3366,'DAILY RECORDS'!$G$2:$G$19978,"INWARD")</f>
        <v>160</v>
      </c>
      <c r="G3366">
        <f>SUMIFS('DAILY RECORDS'!$E$2:$E$19978,'DAILY RECORDS'!$B$2:$B$19978,C3366,'DAILY RECORDS'!$G$2:$G$19978,"OUTWARD")</f>
        <v>320</v>
      </c>
      <c r="H3366">
        <f t="shared" si="52"/>
        <v>-160</v>
      </c>
      <c r="I3366" t="s">
        <v>14</v>
      </c>
      <c r="L3366" s="124">
        <v>45821</v>
      </c>
    </row>
    <row r="3367" spans="1:12" x14ac:dyDescent="0.25">
      <c r="A3367">
        <v>3366</v>
      </c>
      <c r="C3367" s="14" t="s">
        <v>10999</v>
      </c>
      <c r="D3367" t="s">
        <v>10999</v>
      </c>
      <c r="E3367">
        <v>0</v>
      </c>
      <c r="F3367">
        <f>SUMIFS('DAILY RECORDS'!$E$2:$E$19978,'DAILY RECORDS'!$B$2:$B$19978,C3367,'DAILY RECORDS'!$G$2:$G$19978,"INWARD")</f>
        <v>45</v>
      </c>
      <c r="G3367">
        <f>SUMIFS('DAILY RECORDS'!$E$2:$E$19978,'DAILY RECORDS'!$B$2:$B$19978,C3367,'DAILY RECORDS'!$G$2:$G$19978,"OUTWARD")</f>
        <v>0</v>
      </c>
      <c r="H3367">
        <f t="shared" si="52"/>
        <v>45</v>
      </c>
      <c r="I3367" t="s">
        <v>14</v>
      </c>
      <c r="L3367" s="124">
        <v>45821</v>
      </c>
    </row>
    <row r="3368" spans="1:12" x14ac:dyDescent="0.25">
      <c r="A3368">
        <v>3367</v>
      </c>
      <c r="C3368" s="14" t="s">
        <v>11071</v>
      </c>
      <c r="D3368" t="s">
        <v>11071</v>
      </c>
      <c r="E3368">
        <v>0</v>
      </c>
      <c r="F3368">
        <f>SUMIFS('DAILY RECORDS'!$E$2:$E$19978,'DAILY RECORDS'!$B$2:$B$19978,C3368,'DAILY RECORDS'!$G$2:$G$19978,"INWARD")</f>
        <v>20</v>
      </c>
      <c r="G3368">
        <f>SUMIFS('DAILY RECORDS'!$E$2:$E$19978,'DAILY RECORDS'!$B$2:$B$19978,C3368,'DAILY RECORDS'!$G$2:$G$19978,"OUTWARD")</f>
        <v>0</v>
      </c>
      <c r="H3368">
        <f t="shared" si="52"/>
        <v>20</v>
      </c>
      <c r="I3368" t="s">
        <v>25</v>
      </c>
      <c r="L3368" s="124">
        <v>45821</v>
      </c>
    </row>
    <row r="3369" spans="1:12" x14ac:dyDescent="0.25">
      <c r="A3369">
        <v>3368</v>
      </c>
      <c r="B3369" t="s">
        <v>9988</v>
      </c>
      <c r="C3369" s="14" t="s">
        <v>2551</v>
      </c>
      <c r="D3369" t="s">
        <v>2552</v>
      </c>
      <c r="E3369">
        <v>0</v>
      </c>
      <c r="F3369">
        <f>SUMIFS('DAILY RECORDS'!$E$2:$E$19978,'DAILY RECORDS'!$B$2:$B$19978,C3369,'DAILY RECORDS'!$G$2:$G$19978,"INWARD")</f>
        <v>20</v>
      </c>
      <c r="G3369">
        <f>SUMIFS('DAILY RECORDS'!$E$2:$E$19978,'DAILY RECORDS'!$B$2:$B$19978,C3369,'DAILY RECORDS'!$G$2:$G$19978,"OUTWARD")</f>
        <v>0</v>
      </c>
      <c r="H3369">
        <f t="shared" si="52"/>
        <v>20</v>
      </c>
      <c r="I3369" t="s">
        <v>14</v>
      </c>
      <c r="L3369" s="124">
        <v>45821</v>
      </c>
    </row>
    <row r="3370" spans="1:12" x14ac:dyDescent="0.25">
      <c r="A3370">
        <v>3369</v>
      </c>
      <c r="C3370" s="14" t="s">
        <v>11000</v>
      </c>
      <c r="D3370" t="s">
        <v>11000</v>
      </c>
      <c r="E3370">
        <v>0</v>
      </c>
      <c r="F3370">
        <f>SUMIFS('DAILY RECORDS'!$E$2:$E$19978,'DAILY RECORDS'!$B$2:$B$19978,C3370,'DAILY RECORDS'!$G$2:$G$19978,"INWARD")</f>
        <v>60</v>
      </c>
      <c r="G3370">
        <f>SUMIFS('DAILY RECORDS'!$E$2:$E$19978,'DAILY RECORDS'!$B$2:$B$19978,C3370,'DAILY RECORDS'!$G$2:$G$19978,"OUTWARD")</f>
        <v>60</v>
      </c>
      <c r="H3370">
        <f t="shared" si="52"/>
        <v>0</v>
      </c>
      <c r="I3370" t="s">
        <v>14</v>
      </c>
      <c r="L3370" s="124">
        <v>45821</v>
      </c>
    </row>
    <row r="3371" spans="1:12" x14ac:dyDescent="0.25">
      <c r="A3371">
        <v>3370</v>
      </c>
      <c r="C3371" s="14" t="s">
        <v>11001</v>
      </c>
      <c r="D3371" t="s">
        <v>11001</v>
      </c>
      <c r="E3371">
        <v>0</v>
      </c>
      <c r="F3371">
        <f>SUMIFS('DAILY RECORDS'!$E$2:$E$19978,'DAILY RECORDS'!$B$2:$B$19978,C3371,'DAILY RECORDS'!$G$2:$G$19978,"INWARD")</f>
        <v>72</v>
      </c>
      <c r="G3371">
        <f>SUMIFS('DAILY RECORDS'!$E$2:$E$19978,'DAILY RECORDS'!$B$2:$B$19978,C3371,'DAILY RECORDS'!$G$2:$G$19978,"OUTWARD")</f>
        <v>72</v>
      </c>
      <c r="H3371">
        <f t="shared" si="52"/>
        <v>0</v>
      </c>
      <c r="I3371" t="s">
        <v>14</v>
      </c>
      <c r="L3371" s="124">
        <v>45821</v>
      </c>
    </row>
    <row r="3372" spans="1:12" x14ac:dyDescent="0.25">
      <c r="A3372">
        <v>3371</v>
      </c>
      <c r="C3372" s="14" t="s">
        <v>11003</v>
      </c>
      <c r="D3372" t="s">
        <v>11003</v>
      </c>
      <c r="E3372">
        <v>6</v>
      </c>
      <c r="F3372">
        <f>SUMIFS('DAILY RECORDS'!$E$2:$E$19978,'DAILY RECORDS'!$B$2:$B$19978,C3372,'DAILY RECORDS'!$G$2:$G$19978,"INWARD")</f>
        <v>0</v>
      </c>
      <c r="G3372">
        <f>SUMIFS('DAILY RECORDS'!$E$2:$E$19978,'DAILY RECORDS'!$B$2:$B$19978,C3372,'DAILY RECORDS'!$G$2:$G$19978,"OUTWARD")</f>
        <v>6</v>
      </c>
      <c r="H3372">
        <f t="shared" si="52"/>
        <v>0</v>
      </c>
      <c r="I3372" t="s">
        <v>14</v>
      </c>
      <c r="L3372" s="124">
        <v>45821</v>
      </c>
    </row>
    <row r="3373" spans="1:12" x14ac:dyDescent="0.25">
      <c r="A3373">
        <v>3372</v>
      </c>
      <c r="C3373" s="14" t="s">
        <v>11004</v>
      </c>
      <c r="D3373" t="s">
        <v>11004</v>
      </c>
      <c r="E3373">
        <v>6</v>
      </c>
      <c r="F3373">
        <f>SUMIFS('DAILY RECORDS'!$E$2:$E$19978,'DAILY RECORDS'!$B$2:$B$19978,C3373,'DAILY RECORDS'!$G$2:$G$19978,"INWARD")</f>
        <v>0</v>
      </c>
      <c r="G3373">
        <f>SUMIFS('DAILY RECORDS'!$E$2:$E$19978,'DAILY RECORDS'!$B$2:$B$19978,C3373,'DAILY RECORDS'!$G$2:$G$19978,"OUTWARD")</f>
        <v>6</v>
      </c>
      <c r="H3373">
        <f t="shared" si="52"/>
        <v>0</v>
      </c>
      <c r="I3373" t="s">
        <v>14</v>
      </c>
      <c r="L3373" s="124">
        <v>45821</v>
      </c>
    </row>
    <row r="3374" spans="1:12" x14ac:dyDescent="0.25">
      <c r="A3374">
        <v>3373</v>
      </c>
      <c r="C3374" s="14" t="s">
        <v>11005</v>
      </c>
      <c r="D3374" t="s">
        <v>11005</v>
      </c>
      <c r="E3374">
        <v>6</v>
      </c>
      <c r="F3374">
        <f>SUMIFS('DAILY RECORDS'!$E$2:$E$19978,'DAILY RECORDS'!$B$2:$B$19978,C3374,'DAILY RECORDS'!$G$2:$G$19978,"INWARD")</f>
        <v>0</v>
      </c>
      <c r="G3374">
        <f>SUMIFS('DAILY RECORDS'!$E$2:$E$19978,'DAILY RECORDS'!$B$2:$B$19978,C3374,'DAILY RECORDS'!$G$2:$G$19978,"OUTWARD")</f>
        <v>6</v>
      </c>
      <c r="H3374">
        <f t="shared" si="52"/>
        <v>0</v>
      </c>
      <c r="I3374" t="s">
        <v>14</v>
      </c>
      <c r="L3374" s="124">
        <v>45821</v>
      </c>
    </row>
    <row r="3375" spans="1:12" x14ac:dyDescent="0.25">
      <c r="A3375">
        <v>3374</v>
      </c>
      <c r="C3375" s="14" t="s">
        <v>11006</v>
      </c>
      <c r="D3375" t="s">
        <v>11006</v>
      </c>
      <c r="E3375">
        <v>0</v>
      </c>
      <c r="F3375">
        <f>SUMIFS('DAILY RECORDS'!$E$2:$E$19978,'DAILY RECORDS'!$B$2:$B$19978,C3375,'DAILY RECORDS'!$G$2:$G$19978,"INWARD")</f>
        <v>0</v>
      </c>
      <c r="G3375">
        <f>SUMIFS('DAILY RECORDS'!$E$2:$E$19978,'DAILY RECORDS'!$B$2:$B$19978,C3375,'DAILY RECORDS'!$G$2:$G$19978,"OUTWARD")</f>
        <v>2</v>
      </c>
      <c r="H3375">
        <f t="shared" si="52"/>
        <v>-2</v>
      </c>
      <c r="I3375" t="s">
        <v>14</v>
      </c>
      <c r="L3375" s="124">
        <v>45821</v>
      </c>
    </row>
    <row r="3376" spans="1:12" x14ac:dyDescent="0.25">
      <c r="A3376">
        <v>3375</v>
      </c>
      <c r="B3376" t="s">
        <v>9988</v>
      </c>
      <c r="C3376" s="14" t="s">
        <v>3107</v>
      </c>
      <c r="D3376" t="s">
        <v>3108</v>
      </c>
      <c r="E3376">
        <v>0</v>
      </c>
      <c r="F3376">
        <f>SUMIFS('DAILY RECORDS'!$E$2:$E$19978,'DAILY RECORDS'!$B$2:$B$19978,C3376,'DAILY RECORDS'!$G$2:$G$19978,"INWARD")</f>
        <v>142</v>
      </c>
      <c r="G3376">
        <f>SUMIFS('DAILY RECORDS'!$E$2:$E$19978,'DAILY RECORDS'!$B$2:$B$19978,C3376,'DAILY RECORDS'!$G$2:$G$19978,"OUTWARD")</f>
        <v>0</v>
      </c>
      <c r="H3376">
        <f t="shared" si="52"/>
        <v>142</v>
      </c>
      <c r="I3376" t="s">
        <v>14</v>
      </c>
      <c r="L3376" s="124">
        <v>45816</v>
      </c>
    </row>
    <row r="3377" spans="1:12" x14ac:dyDescent="0.25">
      <c r="A3377">
        <v>3376</v>
      </c>
      <c r="C3377" s="14" t="s">
        <v>11012</v>
      </c>
      <c r="D3377" t="s">
        <v>11013</v>
      </c>
      <c r="E3377">
        <v>0</v>
      </c>
      <c r="F3377">
        <f>SUMIFS('DAILY RECORDS'!$E$2:$E$19978,'DAILY RECORDS'!$B$2:$B$19978,C3377,'DAILY RECORDS'!$G$2:$G$19978,"INWARD")</f>
        <v>3</v>
      </c>
      <c r="G3377">
        <f>SUMIFS('DAILY RECORDS'!$E$2:$E$19978,'DAILY RECORDS'!$B$2:$B$19978,C3377,'DAILY RECORDS'!$G$2:$G$19978,"OUTWARD")</f>
        <v>0</v>
      </c>
      <c r="H3377">
        <f t="shared" si="52"/>
        <v>3</v>
      </c>
      <c r="I3377" t="s">
        <v>14</v>
      </c>
      <c r="L3377" s="124">
        <v>45815</v>
      </c>
    </row>
    <row r="3378" spans="1:12" x14ac:dyDescent="0.25">
      <c r="A3378">
        <v>3377</v>
      </c>
      <c r="C3378" s="14" t="s">
        <v>11031</v>
      </c>
      <c r="D3378" t="s">
        <v>11014</v>
      </c>
      <c r="E3378">
        <v>0</v>
      </c>
      <c r="F3378">
        <f>SUMIFS('DAILY RECORDS'!$E$2:$E$19978,'DAILY RECORDS'!$B$2:$B$19978,C3378,'DAILY RECORDS'!$G$2:$G$19978,"INWARD")</f>
        <v>21</v>
      </c>
      <c r="G3378">
        <f>SUMIFS('DAILY RECORDS'!$E$2:$E$19978,'DAILY RECORDS'!$B$2:$B$19978,C3378,'DAILY RECORDS'!$G$2:$G$19978,"OUTWARD")</f>
        <v>0</v>
      </c>
      <c r="H3378">
        <f t="shared" si="52"/>
        <v>21</v>
      </c>
      <c r="I3378" t="s">
        <v>14</v>
      </c>
      <c r="L3378" s="124">
        <v>45815</v>
      </c>
    </row>
    <row r="3379" spans="1:12" x14ac:dyDescent="0.25">
      <c r="A3379">
        <v>3378</v>
      </c>
      <c r="C3379" s="14" t="s">
        <v>11015</v>
      </c>
      <c r="D3379" t="s">
        <v>11016</v>
      </c>
      <c r="E3379">
        <v>0</v>
      </c>
      <c r="F3379">
        <f>SUMIFS('DAILY RECORDS'!$E$2:$E$19978,'DAILY RECORDS'!$B$2:$B$19978,C3379,'DAILY RECORDS'!$G$2:$G$19978,"INWARD")</f>
        <v>2</v>
      </c>
      <c r="G3379">
        <f>SUMIFS('DAILY RECORDS'!$E$2:$E$19978,'DAILY RECORDS'!$B$2:$B$19978,C3379,'DAILY RECORDS'!$G$2:$G$19978,"OUTWARD")</f>
        <v>2</v>
      </c>
      <c r="H3379">
        <f t="shared" si="52"/>
        <v>0</v>
      </c>
      <c r="I3379" t="s">
        <v>14</v>
      </c>
      <c r="L3379" s="124">
        <v>45815</v>
      </c>
    </row>
    <row r="3380" spans="1:12" x14ac:dyDescent="0.25">
      <c r="A3380">
        <v>3379</v>
      </c>
      <c r="C3380" s="14" t="s">
        <v>11017</v>
      </c>
      <c r="D3380" t="s">
        <v>11018</v>
      </c>
      <c r="E3380">
        <v>0</v>
      </c>
      <c r="F3380">
        <f>SUMIFS('DAILY RECORDS'!$E$2:$E$19978,'DAILY RECORDS'!$B$2:$B$19978,C3380,'DAILY RECORDS'!$G$2:$G$19978,"INWARD")</f>
        <v>12</v>
      </c>
      <c r="G3380">
        <f>SUMIFS('DAILY RECORDS'!$E$2:$E$19978,'DAILY RECORDS'!$B$2:$B$19978,C3380,'DAILY RECORDS'!$G$2:$G$19978,"OUTWARD")</f>
        <v>0</v>
      </c>
      <c r="H3380">
        <f t="shared" si="52"/>
        <v>12</v>
      </c>
      <c r="I3380" t="s">
        <v>14</v>
      </c>
      <c r="L3380" s="124">
        <v>45815</v>
      </c>
    </row>
    <row r="3381" spans="1:12" x14ac:dyDescent="0.25">
      <c r="A3381">
        <v>3380</v>
      </c>
      <c r="C3381" s="14" t="s">
        <v>11019</v>
      </c>
      <c r="D3381" t="s">
        <v>11020</v>
      </c>
      <c r="E3381">
        <v>0</v>
      </c>
      <c r="F3381">
        <f>SUMIFS('DAILY RECORDS'!$E$2:$E$19978,'DAILY RECORDS'!$B$2:$B$19978,C3381,'DAILY RECORDS'!$G$2:$G$19978,"INWARD")</f>
        <v>2</v>
      </c>
      <c r="G3381">
        <f>SUMIFS('DAILY RECORDS'!$E$2:$E$19978,'DAILY RECORDS'!$B$2:$B$19978,C3381,'DAILY RECORDS'!$G$2:$G$19978,"OUTWARD")</f>
        <v>0</v>
      </c>
      <c r="H3381">
        <f t="shared" si="52"/>
        <v>2</v>
      </c>
      <c r="I3381" t="s">
        <v>14</v>
      </c>
      <c r="L3381" s="124">
        <v>45815</v>
      </c>
    </row>
    <row r="3382" spans="1:12" x14ac:dyDescent="0.25">
      <c r="A3382">
        <v>3381</v>
      </c>
      <c r="C3382" s="14" t="s">
        <v>11021</v>
      </c>
      <c r="D3382" t="s">
        <v>11022</v>
      </c>
      <c r="E3382">
        <v>0</v>
      </c>
      <c r="F3382">
        <f>SUMIFS('DAILY RECORDS'!$E$2:$E$19978,'DAILY RECORDS'!$B$2:$B$19978,C3382,'DAILY RECORDS'!$G$2:$G$19978,"INWARD")</f>
        <v>2</v>
      </c>
      <c r="G3382">
        <f>SUMIFS('DAILY RECORDS'!$E$2:$E$19978,'DAILY RECORDS'!$B$2:$B$19978,C3382,'DAILY RECORDS'!$G$2:$G$19978,"OUTWARD")</f>
        <v>0</v>
      </c>
      <c r="H3382">
        <f t="shared" si="52"/>
        <v>2</v>
      </c>
      <c r="I3382" t="s">
        <v>14</v>
      </c>
      <c r="L3382" s="124">
        <v>45815</v>
      </c>
    </row>
    <row r="3383" spans="1:12" x14ac:dyDescent="0.25">
      <c r="A3383">
        <v>3382</v>
      </c>
      <c r="C3383" s="14" t="s">
        <v>11023</v>
      </c>
      <c r="D3383" t="s">
        <v>11024</v>
      </c>
      <c r="E3383">
        <v>0</v>
      </c>
      <c r="F3383">
        <f>SUMIFS('DAILY RECORDS'!$E$2:$E$19978,'DAILY RECORDS'!$B$2:$B$19978,C3383,'DAILY RECORDS'!$G$2:$G$19978,"INWARD")</f>
        <v>2</v>
      </c>
      <c r="G3383">
        <f>SUMIFS('DAILY RECORDS'!$E$2:$E$19978,'DAILY RECORDS'!$B$2:$B$19978,C3383,'DAILY RECORDS'!$G$2:$G$19978,"OUTWARD")</f>
        <v>0</v>
      </c>
      <c r="H3383">
        <f t="shared" si="52"/>
        <v>2</v>
      </c>
      <c r="I3383" t="s">
        <v>14</v>
      </c>
      <c r="L3383" s="124">
        <v>45815</v>
      </c>
    </row>
    <row r="3384" spans="1:12" x14ac:dyDescent="0.25">
      <c r="A3384">
        <v>3383</v>
      </c>
      <c r="C3384" s="14" t="s">
        <v>11025</v>
      </c>
      <c r="D3384" t="s">
        <v>11026</v>
      </c>
      <c r="E3384">
        <v>0</v>
      </c>
      <c r="F3384">
        <f>SUMIFS('DAILY RECORDS'!$E$2:$E$19978,'DAILY RECORDS'!$B$2:$B$19978,C3384,'DAILY RECORDS'!$G$2:$G$19978,"INWARD")</f>
        <v>21</v>
      </c>
      <c r="G3384">
        <f>SUMIFS('DAILY RECORDS'!$E$2:$E$19978,'DAILY RECORDS'!$B$2:$B$19978,C3384,'DAILY RECORDS'!$G$2:$G$19978,"OUTWARD")</f>
        <v>0</v>
      </c>
      <c r="H3384">
        <f t="shared" si="52"/>
        <v>21</v>
      </c>
      <c r="I3384" t="s">
        <v>14</v>
      </c>
      <c r="L3384" s="124">
        <v>45815</v>
      </c>
    </row>
    <row r="3385" spans="1:12" x14ac:dyDescent="0.25">
      <c r="A3385">
        <v>3384</v>
      </c>
      <c r="C3385" s="14" t="s">
        <v>11027</v>
      </c>
      <c r="D3385" t="s">
        <v>11028</v>
      </c>
      <c r="E3385">
        <v>0</v>
      </c>
      <c r="F3385">
        <f>SUMIFS('DAILY RECORDS'!$E$2:$E$19978,'DAILY RECORDS'!$B$2:$B$19978,C3385,'DAILY RECORDS'!$G$2:$G$19978,"INWARD")</f>
        <v>21</v>
      </c>
      <c r="G3385">
        <f>SUMIFS('DAILY RECORDS'!$E$2:$E$19978,'DAILY RECORDS'!$B$2:$B$19978,C3385,'DAILY RECORDS'!$G$2:$G$19978,"OUTWARD")</f>
        <v>0</v>
      </c>
      <c r="H3385">
        <f t="shared" si="52"/>
        <v>21</v>
      </c>
      <c r="I3385" t="s">
        <v>14</v>
      </c>
      <c r="L3385" s="124">
        <v>45815</v>
      </c>
    </row>
    <row r="3386" spans="1:12" x14ac:dyDescent="0.25">
      <c r="A3386">
        <v>3385</v>
      </c>
      <c r="C3386" s="14" t="s">
        <v>11029</v>
      </c>
      <c r="D3386" t="s">
        <v>11030</v>
      </c>
      <c r="E3386">
        <v>0</v>
      </c>
      <c r="F3386">
        <f>SUMIFS('DAILY RECORDS'!$E$2:$E$19978,'DAILY RECORDS'!$B$2:$B$19978,C3386,'DAILY RECORDS'!$G$2:$G$19978,"INWARD")</f>
        <v>5</v>
      </c>
      <c r="G3386">
        <f>SUMIFS('DAILY RECORDS'!$E$2:$E$19978,'DAILY RECORDS'!$B$2:$B$19978,C3386,'DAILY RECORDS'!$G$2:$G$19978,"OUTWARD")</f>
        <v>0</v>
      </c>
      <c r="H3386">
        <f t="shared" si="52"/>
        <v>5</v>
      </c>
      <c r="I3386" t="s">
        <v>14</v>
      </c>
      <c r="L3386" s="124">
        <v>45815</v>
      </c>
    </row>
    <row r="3387" spans="1:12" x14ac:dyDescent="0.25">
      <c r="A3387">
        <v>3386</v>
      </c>
      <c r="B3387" t="s">
        <v>9988</v>
      </c>
      <c r="C3387" s="14" t="s">
        <v>11033</v>
      </c>
      <c r="D3387" t="s">
        <v>11034</v>
      </c>
      <c r="E3387">
        <v>0</v>
      </c>
      <c r="F3387">
        <f>SUMIFS('DAILY RECORDS'!$E$2:$E$19978,'DAILY RECORDS'!$B$2:$B$19978,C3387,'DAILY RECORDS'!$G$2:$G$19978,"INWARD")</f>
        <v>30</v>
      </c>
      <c r="G3387">
        <f>SUMIFS('DAILY RECORDS'!$E$2:$E$19978,'DAILY RECORDS'!$B$2:$B$19978,C3387,'DAILY RECORDS'!$G$2:$G$19978,"OUTWARD")</f>
        <v>30</v>
      </c>
      <c r="H3387">
        <f t="shared" si="52"/>
        <v>0</v>
      </c>
      <c r="I3387" t="s">
        <v>14</v>
      </c>
      <c r="L3387" s="124">
        <v>45813</v>
      </c>
    </row>
    <row r="3388" spans="1:12" x14ac:dyDescent="0.25">
      <c r="A3388">
        <v>3387</v>
      </c>
      <c r="B3388" t="s">
        <v>9988</v>
      </c>
      <c r="C3388" s="14" t="s">
        <v>11036</v>
      </c>
      <c r="D3388" t="s">
        <v>11037</v>
      </c>
      <c r="E3388">
        <v>0</v>
      </c>
      <c r="F3388">
        <f>SUMIFS('DAILY RECORDS'!$E$2:$E$19978,'DAILY RECORDS'!$B$2:$B$19978,C3388,'DAILY RECORDS'!$G$2:$G$19978,"INWARD")</f>
        <v>30</v>
      </c>
      <c r="G3388">
        <f>SUMIFS('DAILY RECORDS'!$E$2:$E$19978,'DAILY RECORDS'!$B$2:$B$19978,C3388,'DAILY RECORDS'!$G$2:$G$19978,"OUTWARD")</f>
        <v>24</v>
      </c>
      <c r="H3388">
        <f t="shared" si="52"/>
        <v>6</v>
      </c>
      <c r="I3388" t="s">
        <v>14</v>
      </c>
      <c r="L3388" s="124">
        <v>45812</v>
      </c>
    </row>
    <row r="3389" spans="1:12" x14ac:dyDescent="0.25">
      <c r="A3389">
        <v>3388</v>
      </c>
      <c r="B3389" t="s">
        <v>9988</v>
      </c>
      <c r="C3389" s="14" t="s">
        <v>11038</v>
      </c>
      <c r="D3389" t="s">
        <v>11039</v>
      </c>
      <c r="E3389">
        <v>0</v>
      </c>
      <c r="F3389">
        <f>SUMIFS('DAILY RECORDS'!$E$2:$E$19978,'DAILY RECORDS'!$B$2:$B$19978,C3389,'DAILY RECORDS'!$G$2:$G$19978,"INWARD")</f>
        <v>10</v>
      </c>
      <c r="G3389">
        <f>SUMIFS('DAILY RECORDS'!$E$2:$E$19978,'DAILY RECORDS'!$B$2:$B$19978,C3389,'DAILY RECORDS'!$G$2:$G$19978,"OUTWARD")</f>
        <v>6</v>
      </c>
      <c r="H3389">
        <f t="shared" si="52"/>
        <v>4</v>
      </c>
      <c r="I3389" t="s">
        <v>14</v>
      </c>
      <c r="L3389" s="124">
        <v>45812</v>
      </c>
    </row>
    <row r="3390" spans="1:12" x14ac:dyDescent="0.25">
      <c r="A3390">
        <v>3389</v>
      </c>
      <c r="C3390" s="14" t="s">
        <v>11040</v>
      </c>
      <c r="D3390" t="s">
        <v>11040</v>
      </c>
      <c r="E3390">
        <v>0</v>
      </c>
      <c r="F3390">
        <f>SUMIFS('DAILY RECORDS'!$E$2:$E$19978,'DAILY RECORDS'!$B$2:$B$19978,C3390,'DAILY RECORDS'!$G$2:$G$19978,"INWARD")</f>
        <v>47</v>
      </c>
      <c r="G3390">
        <f>SUMIFS('DAILY RECORDS'!$E$2:$E$19978,'DAILY RECORDS'!$B$2:$B$19978,C3390,'DAILY RECORDS'!$G$2:$G$19978,"OUTWARD")</f>
        <v>0</v>
      </c>
      <c r="H3390">
        <f t="shared" si="52"/>
        <v>47</v>
      </c>
      <c r="I3390" t="s">
        <v>25</v>
      </c>
      <c r="L3390" s="124">
        <v>45812</v>
      </c>
    </row>
    <row r="3391" spans="1:12" x14ac:dyDescent="0.25">
      <c r="A3391">
        <v>3390</v>
      </c>
      <c r="B3391" t="s">
        <v>9988</v>
      </c>
      <c r="C3391" s="14" t="s">
        <v>11041</v>
      </c>
      <c r="D3391" t="s">
        <v>11042</v>
      </c>
      <c r="E3391">
        <v>0</v>
      </c>
      <c r="F3391">
        <f>SUMIFS('DAILY RECORDS'!$E$2:$E$19978,'DAILY RECORDS'!$B$2:$B$19978,C3391,'DAILY RECORDS'!$G$2:$G$19978,"INWARD")</f>
        <v>400</v>
      </c>
      <c r="G3391">
        <f>SUMIFS('DAILY RECORDS'!$E$2:$E$19978,'DAILY RECORDS'!$B$2:$B$19978,C3391,'DAILY RECORDS'!$G$2:$G$19978,"OUTWARD")</f>
        <v>300</v>
      </c>
      <c r="H3391">
        <f t="shared" si="52"/>
        <v>100</v>
      </c>
      <c r="I3391" t="s">
        <v>14</v>
      </c>
      <c r="L3391" s="124">
        <v>45812</v>
      </c>
    </row>
    <row r="3392" spans="1:12" x14ac:dyDescent="0.25">
      <c r="A3392">
        <v>3391</v>
      </c>
      <c r="B3392" t="s">
        <v>9988</v>
      </c>
      <c r="C3392" s="14" t="s">
        <v>11043</v>
      </c>
      <c r="D3392" t="s">
        <v>11044</v>
      </c>
      <c r="E3392">
        <v>0</v>
      </c>
      <c r="F3392">
        <f>SUMIFS('DAILY RECORDS'!$E$2:$E$19978,'DAILY RECORDS'!$B$2:$B$19978,C3392,'DAILY RECORDS'!$G$2:$G$19978,"INWARD")</f>
        <v>20</v>
      </c>
      <c r="G3392">
        <f>SUMIFS('DAILY RECORDS'!$E$2:$E$19978,'DAILY RECORDS'!$B$2:$B$19978,C3392,'DAILY RECORDS'!$G$2:$G$19978,"OUTWARD")</f>
        <v>20</v>
      </c>
      <c r="H3392">
        <f t="shared" si="52"/>
        <v>0</v>
      </c>
      <c r="I3392" t="s">
        <v>14</v>
      </c>
      <c r="L3392" s="124">
        <v>45812</v>
      </c>
    </row>
    <row r="3393" spans="1:12" x14ac:dyDescent="0.25">
      <c r="A3393">
        <v>3392</v>
      </c>
      <c r="B3393" t="s">
        <v>9992</v>
      </c>
      <c r="C3393" s="14" t="s">
        <v>7210</v>
      </c>
      <c r="D3393" t="s">
        <v>7211</v>
      </c>
      <c r="E3393">
        <v>0</v>
      </c>
      <c r="F3393">
        <f>SUMIFS('DAILY RECORDS'!$E$2:$E$19978,'DAILY RECORDS'!$B$2:$B$19978,C3393,'DAILY RECORDS'!$G$2:$G$19978,"INWARD")</f>
        <v>100</v>
      </c>
      <c r="G3393">
        <f>SUMIFS('DAILY RECORDS'!$E$2:$E$19978,'DAILY RECORDS'!$B$2:$B$19978,C3393,'DAILY RECORDS'!$G$2:$G$19978,"OUTWARD")</f>
        <v>0</v>
      </c>
      <c r="H3393">
        <f t="shared" si="52"/>
        <v>100</v>
      </c>
      <c r="I3393" t="s">
        <v>25</v>
      </c>
      <c r="L3393" s="124">
        <v>45812</v>
      </c>
    </row>
    <row r="3394" spans="1:12" x14ac:dyDescent="0.25">
      <c r="A3394">
        <v>3393</v>
      </c>
      <c r="B3394" t="s">
        <v>9992</v>
      </c>
      <c r="C3394" s="14" t="s">
        <v>7605</v>
      </c>
      <c r="D3394" t="s">
        <v>7606</v>
      </c>
      <c r="E3394">
        <v>0</v>
      </c>
      <c r="F3394">
        <f>SUMIFS('DAILY RECORDS'!$E$2:$E$19978,'DAILY RECORDS'!$B$2:$B$19978,C3394,'DAILY RECORDS'!$G$2:$G$19978,"INWARD")</f>
        <v>30</v>
      </c>
      <c r="G3394">
        <f>SUMIFS('DAILY RECORDS'!$E$2:$E$19978,'DAILY RECORDS'!$B$2:$B$19978,C3394,'DAILY RECORDS'!$G$2:$G$19978,"OUTWARD")</f>
        <v>0</v>
      </c>
      <c r="H3394">
        <f t="shared" si="52"/>
        <v>30</v>
      </c>
      <c r="I3394" t="s">
        <v>25</v>
      </c>
      <c r="L3394" s="124">
        <v>45812</v>
      </c>
    </row>
    <row r="3395" spans="1:12" x14ac:dyDescent="0.25">
      <c r="A3395">
        <v>3394</v>
      </c>
      <c r="C3395" s="14" t="s">
        <v>11045</v>
      </c>
      <c r="D3395" t="s">
        <v>11045</v>
      </c>
      <c r="E3395">
        <v>0</v>
      </c>
      <c r="F3395">
        <f>SUMIFS('DAILY RECORDS'!$E$2:$E$19978,'DAILY RECORDS'!$B$2:$B$19978,C3395,'DAILY RECORDS'!$G$2:$G$19978,"INWARD")</f>
        <v>30</v>
      </c>
      <c r="G3395">
        <f>SUMIFS('DAILY RECORDS'!$E$2:$E$19978,'DAILY RECORDS'!$B$2:$B$19978,C3395,'DAILY RECORDS'!$G$2:$G$19978,"OUTWARD")</f>
        <v>0</v>
      </c>
      <c r="H3395">
        <f t="shared" ref="H3395:H3458" si="53">(E3395+F3395)-G3395</f>
        <v>30</v>
      </c>
      <c r="I3395" t="s">
        <v>25</v>
      </c>
      <c r="L3395" s="124">
        <v>45812</v>
      </c>
    </row>
    <row r="3396" spans="1:12" x14ac:dyDescent="0.25">
      <c r="A3396">
        <v>3395</v>
      </c>
      <c r="B3396" t="s">
        <v>9988</v>
      </c>
      <c r="C3396" s="14" t="s">
        <v>4711</v>
      </c>
      <c r="D3396" t="s">
        <v>4712</v>
      </c>
      <c r="E3396">
        <v>0</v>
      </c>
      <c r="F3396">
        <f>SUMIFS('DAILY RECORDS'!$E$2:$E$19978,'DAILY RECORDS'!$B$2:$B$19978,C3396,'DAILY RECORDS'!$G$2:$G$19978,"INWARD")</f>
        <v>470</v>
      </c>
      <c r="G3396">
        <f>SUMIFS('DAILY RECORDS'!$E$2:$E$19978,'DAILY RECORDS'!$B$2:$B$19978,C3396,'DAILY RECORDS'!$G$2:$G$19978,"OUTWARD")</f>
        <v>228</v>
      </c>
      <c r="H3396">
        <f t="shared" si="53"/>
        <v>242</v>
      </c>
      <c r="I3396" t="s">
        <v>14</v>
      </c>
      <c r="J3396" t="s">
        <v>256</v>
      </c>
      <c r="K3396" t="s">
        <v>1572</v>
      </c>
      <c r="L3396" s="124">
        <v>45799</v>
      </c>
    </row>
    <row r="3397" spans="1:12" x14ac:dyDescent="0.25">
      <c r="A3397">
        <v>3396</v>
      </c>
      <c r="B3397" t="s">
        <v>9988</v>
      </c>
      <c r="C3397" s="14" t="s">
        <v>2995</v>
      </c>
      <c r="D3397" t="s">
        <v>11049</v>
      </c>
      <c r="E3397">
        <v>2</v>
      </c>
      <c r="F3397">
        <f>SUMIFS('DAILY RECORDS'!$E$2:$E$19978,'DAILY RECORDS'!$B$2:$B$19978,C3397,'DAILY RECORDS'!$G$2:$G$19978,"INWARD")</f>
        <v>0</v>
      </c>
      <c r="G3397">
        <f>SUMIFS('DAILY RECORDS'!$E$2:$E$19978,'DAILY RECORDS'!$B$2:$B$19978,C3397,'DAILY RECORDS'!$G$2:$G$19978,"OUTWARD")</f>
        <v>2</v>
      </c>
      <c r="H3397">
        <f t="shared" si="53"/>
        <v>0</v>
      </c>
      <c r="I3397" t="s">
        <v>14</v>
      </c>
      <c r="J3397" t="s">
        <v>854</v>
      </c>
      <c r="K3397" t="s">
        <v>160</v>
      </c>
      <c r="L3397" s="124">
        <v>45799</v>
      </c>
    </row>
    <row r="3398" spans="1:12" x14ac:dyDescent="0.25">
      <c r="A3398">
        <v>3397</v>
      </c>
      <c r="C3398" s="14" t="s">
        <v>11081</v>
      </c>
      <c r="D3398" t="s">
        <v>11052</v>
      </c>
      <c r="E3398">
        <v>0</v>
      </c>
      <c r="F3398">
        <f>SUMIFS('DAILY RECORDS'!$E$2:$E$19978,'DAILY RECORDS'!$B$2:$B$19978,C3398,'DAILY RECORDS'!$G$2:$G$19978,"INWARD")</f>
        <v>0</v>
      </c>
      <c r="G3398">
        <f>SUMIFS('DAILY RECORDS'!$E$2:$E$19978,'DAILY RECORDS'!$B$2:$B$19978,C3398,'DAILY RECORDS'!$G$2:$G$19978,"OUTWARD")</f>
        <v>22</v>
      </c>
      <c r="H3398">
        <f t="shared" si="53"/>
        <v>-22</v>
      </c>
      <c r="I3398" t="s">
        <v>14</v>
      </c>
      <c r="L3398" s="124">
        <v>45827</v>
      </c>
    </row>
    <row r="3399" spans="1:12" x14ac:dyDescent="0.25">
      <c r="A3399">
        <v>3398</v>
      </c>
      <c r="C3399" s="14" t="s">
        <v>11080</v>
      </c>
      <c r="D3399" t="s">
        <v>11053</v>
      </c>
      <c r="E3399">
        <v>0</v>
      </c>
      <c r="F3399">
        <f>SUMIFS('DAILY RECORDS'!$E$2:$E$19978,'DAILY RECORDS'!$B$2:$B$19978,C3399,'DAILY RECORDS'!$G$2:$G$19978,"INWARD")</f>
        <v>0</v>
      </c>
      <c r="G3399">
        <f>SUMIFS('DAILY RECORDS'!$E$2:$E$19978,'DAILY RECORDS'!$B$2:$B$19978,C3399,'DAILY RECORDS'!$G$2:$G$19978,"OUTWARD")</f>
        <v>22</v>
      </c>
      <c r="H3399">
        <f t="shared" si="53"/>
        <v>-22</v>
      </c>
      <c r="I3399" t="s">
        <v>14</v>
      </c>
      <c r="L3399" s="124">
        <v>45827</v>
      </c>
    </row>
    <row r="3400" spans="1:12" x14ac:dyDescent="0.25">
      <c r="A3400">
        <v>3399</v>
      </c>
      <c r="B3400" t="s">
        <v>9992</v>
      </c>
      <c r="C3400" s="14" t="s">
        <v>8238</v>
      </c>
      <c r="D3400" t="s">
        <v>8239</v>
      </c>
      <c r="E3400">
        <v>10</v>
      </c>
      <c r="F3400">
        <f>SUMIFS('DAILY RECORDS'!$E$2:$E$19978,'DAILY RECORDS'!$B$2:$B$19978,C3400,'DAILY RECORDS'!$G$2:$G$19978,"INWARD")</f>
        <v>0</v>
      </c>
      <c r="G3400">
        <f>SUMIFS('DAILY RECORDS'!$E$2:$E$19978,'DAILY RECORDS'!$B$2:$B$19978,C3400,'DAILY RECORDS'!$G$2:$G$19978,"OUTWARD")</f>
        <v>0</v>
      </c>
      <c r="H3400">
        <f t="shared" si="53"/>
        <v>10</v>
      </c>
      <c r="I3400" t="s">
        <v>14</v>
      </c>
      <c r="L3400" s="124">
        <v>45828</v>
      </c>
    </row>
    <row r="3401" spans="1:12" x14ac:dyDescent="0.25">
      <c r="A3401">
        <v>3400</v>
      </c>
      <c r="C3401" s="14" t="s">
        <v>11059</v>
      </c>
      <c r="D3401" t="s">
        <v>11060</v>
      </c>
      <c r="E3401">
        <v>0</v>
      </c>
      <c r="F3401">
        <f>SUMIFS('DAILY RECORDS'!$E$2:$E$19978,'DAILY RECORDS'!$B$2:$B$19978,C3401,'DAILY RECORDS'!$G$2:$G$19978,"INWARD")</f>
        <v>0</v>
      </c>
      <c r="G3401">
        <f>SUMIFS('DAILY RECORDS'!$E$2:$E$19978,'DAILY RECORDS'!$B$2:$B$19978,C3401,'DAILY RECORDS'!$G$2:$G$19978,"OUTWARD")</f>
        <v>5</v>
      </c>
      <c r="H3401">
        <f t="shared" si="53"/>
        <v>-5</v>
      </c>
      <c r="I3401" t="s">
        <v>14</v>
      </c>
      <c r="L3401" s="124">
        <v>45868</v>
      </c>
    </row>
    <row r="3402" spans="1:12" x14ac:dyDescent="0.25">
      <c r="A3402">
        <v>3401</v>
      </c>
      <c r="C3402" s="14" t="s">
        <v>11064</v>
      </c>
      <c r="D3402" t="s">
        <v>11065</v>
      </c>
      <c r="E3402">
        <v>0</v>
      </c>
      <c r="F3402">
        <f>SUMIFS('DAILY RECORDS'!$E$2:$E$19978,'DAILY RECORDS'!$B$2:$B$19978,C3402,'DAILY RECORDS'!$G$2:$G$19978,"INWARD")</f>
        <v>136</v>
      </c>
      <c r="G3402">
        <f>SUMIFS('DAILY RECORDS'!$E$2:$E$19978,'DAILY RECORDS'!$B$2:$B$19978,C3402,'DAILY RECORDS'!$G$2:$G$19978,"OUTWARD")</f>
        <v>50</v>
      </c>
      <c r="H3402">
        <f t="shared" si="53"/>
        <v>86</v>
      </c>
      <c r="I3402" t="s">
        <v>14</v>
      </c>
      <c r="L3402" s="124">
        <v>45824</v>
      </c>
    </row>
    <row r="3403" spans="1:12" x14ac:dyDescent="0.25">
      <c r="A3403">
        <v>3402</v>
      </c>
      <c r="C3403" s="14" t="s">
        <v>11066</v>
      </c>
      <c r="D3403" t="s">
        <v>11067</v>
      </c>
      <c r="E3403">
        <v>0</v>
      </c>
      <c r="F3403">
        <f>SUMIFS('DAILY RECORDS'!$E$2:$E$19978,'DAILY RECORDS'!$B$2:$B$19978,C3403,'DAILY RECORDS'!$G$2:$G$19978,"INWARD")</f>
        <v>144</v>
      </c>
      <c r="G3403">
        <f>SUMIFS('DAILY RECORDS'!$E$2:$E$19978,'DAILY RECORDS'!$B$2:$B$19978,C3403,'DAILY RECORDS'!$G$2:$G$19978,"OUTWARD")</f>
        <v>50</v>
      </c>
      <c r="H3403">
        <f t="shared" si="53"/>
        <v>94</v>
      </c>
      <c r="I3403" t="s">
        <v>14</v>
      </c>
      <c r="L3403" s="124">
        <v>45824</v>
      </c>
    </row>
    <row r="3404" spans="1:12" x14ac:dyDescent="0.25">
      <c r="A3404">
        <v>3403</v>
      </c>
      <c r="C3404" s="14" t="s">
        <v>11068</v>
      </c>
      <c r="D3404" t="s">
        <v>11069</v>
      </c>
      <c r="E3404">
        <v>0</v>
      </c>
      <c r="F3404">
        <f>SUMIFS('DAILY RECORDS'!$E$2:$E$19978,'DAILY RECORDS'!$B$2:$B$19978,C3404,'DAILY RECORDS'!$G$2:$G$19978,"INWARD")</f>
        <v>150</v>
      </c>
      <c r="G3404">
        <f>SUMIFS('DAILY RECORDS'!$E$2:$E$19978,'DAILY RECORDS'!$B$2:$B$19978,C3404,'DAILY RECORDS'!$G$2:$G$19978,"OUTWARD")</f>
        <v>0</v>
      </c>
      <c r="H3404">
        <f t="shared" si="53"/>
        <v>150</v>
      </c>
      <c r="I3404" t="s">
        <v>14</v>
      </c>
      <c r="L3404" s="124">
        <v>45825</v>
      </c>
    </row>
    <row r="3405" spans="1:12" x14ac:dyDescent="0.25">
      <c r="A3405">
        <v>3404</v>
      </c>
      <c r="C3405" s="14" t="s">
        <v>11070</v>
      </c>
      <c r="D3405" t="s">
        <v>11217</v>
      </c>
      <c r="E3405">
        <v>0</v>
      </c>
      <c r="F3405">
        <f>SUMIFS('DAILY RECORDS'!$E$2:$E$19978,'DAILY RECORDS'!$B$2:$B$19978,C3405,'DAILY RECORDS'!$G$2:$G$19978,"INWARD")</f>
        <v>102</v>
      </c>
      <c r="G3405">
        <f>SUMIFS('DAILY RECORDS'!$E$2:$E$19978,'DAILY RECORDS'!$B$2:$B$19978,C3405,'DAILY RECORDS'!$G$2:$G$19978,"OUTWARD")</f>
        <v>5</v>
      </c>
      <c r="H3405">
        <f t="shared" si="53"/>
        <v>97</v>
      </c>
      <c r="I3405" t="s">
        <v>14</v>
      </c>
      <c r="L3405" s="124">
        <v>45825</v>
      </c>
    </row>
    <row r="3406" spans="1:12" x14ac:dyDescent="0.25">
      <c r="A3406">
        <v>3405</v>
      </c>
      <c r="C3406" s="14" t="s">
        <v>11072</v>
      </c>
      <c r="D3406" t="s">
        <v>11072</v>
      </c>
      <c r="E3406">
        <v>0</v>
      </c>
      <c r="F3406">
        <f>SUMIFS('DAILY RECORDS'!$E$2:$E$19978,'DAILY RECORDS'!$B$2:$B$19978,C3406,'DAILY RECORDS'!$G$2:$G$19978,"INWARD")</f>
        <v>100</v>
      </c>
      <c r="G3406">
        <f>SUMIFS('DAILY RECORDS'!$E$2:$E$19978,'DAILY RECORDS'!$B$2:$B$19978,C3406,'DAILY RECORDS'!$G$2:$G$19978,"OUTWARD")</f>
        <v>100</v>
      </c>
      <c r="H3406">
        <f t="shared" si="53"/>
        <v>0</v>
      </c>
      <c r="I3406" t="s">
        <v>14</v>
      </c>
      <c r="L3406" s="124">
        <v>45825</v>
      </c>
    </row>
    <row r="3407" spans="1:12" x14ac:dyDescent="0.25">
      <c r="A3407">
        <v>3406</v>
      </c>
      <c r="C3407" s="14" t="s">
        <v>11075</v>
      </c>
      <c r="D3407" t="s">
        <v>11075</v>
      </c>
      <c r="E3407">
        <v>0</v>
      </c>
      <c r="F3407">
        <f>SUMIFS('DAILY RECORDS'!$E$2:$E$19978,'DAILY RECORDS'!$B$2:$B$19978,C3407,'DAILY RECORDS'!$G$2:$G$19978,"INWARD")</f>
        <v>39820</v>
      </c>
      <c r="G3407">
        <f>SUMIFS('DAILY RECORDS'!$E$2:$E$19978,'DAILY RECORDS'!$B$2:$B$19978,C3407,'DAILY RECORDS'!$G$2:$G$19978,"OUTWARD")</f>
        <v>0</v>
      </c>
      <c r="H3407">
        <f t="shared" si="53"/>
        <v>39820</v>
      </c>
      <c r="I3407" t="s">
        <v>14</v>
      </c>
      <c r="L3407" s="124">
        <v>45826</v>
      </c>
    </row>
    <row r="3408" spans="1:12" x14ac:dyDescent="0.25">
      <c r="A3408">
        <v>3407</v>
      </c>
      <c r="C3408" s="14" t="s">
        <v>11225</v>
      </c>
      <c r="D3408" t="s">
        <v>11076</v>
      </c>
      <c r="E3408">
        <v>0</v>
      </c>
      <c r="F3408">
        <f>SUMIFS('DAILY RECORDS'!$E$2:$E$19978,'DAILY RECORDS'!$B$2:$B$19978,C3408,'DAILY RECORDS'!$G$2:$G$19978,"INWARD")</f>
        <v>152</v>
      </c>
      <c r="G3408">
        <f>SUMIFS('DAILY RECORDS'!$E$2:$E$19978,'DAILY RECORDS'!$B$2:$B$19978,C3408,'DAILY RECORDS'!$G$2:$G$19978,"OUTWARD")</f>
        <v>125</v>
      </c>
      <c r="H3408">
        <f t="shared" si="53"/>
        <v>27</v>
      </c>
      <c r="I3408" t="s">
        <v>14</v>
      </c>
      <c r="L3408" s="124">
        <v>45826</v>
      </c>
    </row>
    <row r="3409" spans="1:12" x14ac:dyDescent="0.25">
      <c r="A3409">
        <v>3408</v>
      </c>
      <c r="C3409" s="14" t="s">
        <v>11077</v>
      </c>
      <c r="D3409" t="s">
        <v>11077</v>
      </c>
      <c r="E3409">
        <v>0</v>
      </c>
      <c r="F3409">
        <f>SUMIFS('DAILY RECORDS'!$E$2:$E$19978,'DAILY RECORDS'!$B$2:$B$19978,C3409,'DAILY RECORDS'!$G$2:$G$19978,"INWARD")</f>
        <v>5</v>
      </c>
      <c r="G3409">
        <f>SUMIFS('DAILY RECORDS'!$E$2:$E$19978,'DAILY RECORDS'!$B$2:$B$19978,C3409,'DAILY RECORDS'!$G$2:$G$19978,"OUTWARD")</f>
        <v>5</v>
      </c>
      <c r="H3409">
        <f t="shared" si="53"/>
        <v>0</v>
      </c>
      <c r="I3409" t="s">
        <v>14</v>
      </c>
      <c r="L3409" s="124">
        <v>45826</v>
      </c>
    </row>
    <row r="3410" spans="1:12" x14ac:dyDescent="0.25">
      <c r="A3410">
        <v>3409</v>
      </c>
      <c r="C3410" s="14" t="s">
        <v>11078</v>
      </c>
      <c r="D3410" t="s">
        <v>11078</v>
      </c>
      <c r="E3410">
        <v>0</v>
      </c>
      <c r="F3410">
        <f>SUMIFS('DAILY RECORDS'!$E$2:$E$19978,'DAILY RECORDS'!$B$2:$B$19978,C3410,'DAILY RECORDS'!$G$2:$G$19978,"INWARD")</f>
        <v>5</v>
      </c>
      <c r="G3410">
        <f>SUMIFS('DAILY RECORDS'!$E$2:$E$19978,'DAILY RECORDS'!$B$2:$B$19978,C3410,'DAILY RECORDS'!$G$2:$G$19978,"OUTWARD")</f>
        <v>5</v>
      </c>
      <c r="H3410">
        <f t="shared" si="53"/>
        <v>0</v>
      </c>
      <c r="I3410" t="s">
        <v>14</v>
      </c>
      <c r="L3410" s="124">
        <v>45826</v>
      </c>
    </row>
    <row r="3411" spans="1:12" x14ac:dyDescent="0.25">
      <c r="A3411">
        <v>3410</v>
      </c>
      <c r="C3411" s="14" t="s">
        <v>11083</v>
      </c>
      <c r="D3411" t="s">
        <v>11084</v>
      </c>
      <c r="E3411">
        <v>0</v>
      </c>
      <c r="F3411">
        <f>SUMIFS('DAILY RECORDS'!$E$2:$E$19978,'DAILY RECORDS'!$B$2:$B$19978,C3411,'DAILY RECORDS'!$G$2:$G$19978,"INWARD")</f>
        <v>12</v>
      </c>
      <c r="G3411">
        <f>SUMIFS('DAILY RECORDS'!$E$2:$E$19978,'DAILY RECORDS'!$B$2:$B$19978,C3411,'DAILY RECORDS'!$G$2:$G$19978,"OUTWARD")</f>
        <v>12</v>
      </c>
      <c r="H3411">
        <f t="shared" si="53"/>
        <v>0</v>
      </c>
      <c r="I3411" t="s">
        <v>14</v>
      </c>
      <c r="L3411" s="124">
        <v>45826</v>
      </c>
    </row>
    <row r="3412" spans="1:12" x14ac:dyDescent="0.25">
      <c r="A3412">
        <v>3411</v>
      </c>
      <c r="C3412" s="14" t="s">
        <v>11085</v>
      </c>
      <c r="D3412" t="s">
        <v>11086</v>
      </c>
      <c r="E3412">
        <v>0</v>
      </c>
      <c r="F3412">
        <f>SUMIFS('DAILY RECORDS'!$E$2:$E$19978,'DAILY RECORDS'!$B$2:$B$19978,C3412,'DAILY RECORDS'!$G$2:$G$19978,"INWARD")</f>
        <v>10</v>
      </c>
      <c r="G3412">
        <f>SUMIFS('DAILY RECORDS'!$E$2:$E$19978,'DAILY RECORDS'!$B$2:$B$19978,C3412,'DAILY RECORDS'!$G$2:$G$19978,"OUTWARD")</f>
        <v>10</v>
      </c>
      <c r="H3412">
        <f t="shared" si="53"/>
        <v>0</v>
      </c>
      <c r="I3412" t="s">
        <v>14</v>
      </c>
      <c r="L3412" s="124">
        <v>45826</v>
      </c>
    </row>
    <row r="3413" spans="1:12" x14ac:dyDescent="0.25">
      <c r="A3413">
        <v>3412</v>
      </c>
      <c r="C3413" s="14" t="s">
        <v>3977</v>
      </c>
      <c r="D3413" t="s">
        <v>3978</v>
      </c>
      <c r="E3413">
        <v>0</v>
      </c>
      <c r="F3413">
        <f>SUMIFS('DAILY RECORDS'!$E$2:$E$19978,'DAILY RECORDS'!$B$2:$B$19978,C3413,'DAILY RECORDS'!$G$2:$G$19978,"INWARD")</f>
        <v>24</v>
      </c>
      <c r="G3413">
        <f>SUMIFS('DAILY RECORDS'!$E$2:$E$19978,'DAILY RECORDS'!$B$2:$B$19978,C3413,'DAILY RECORDS'!$G$2:$G$19978,"OUTWARD")</f>
        <v>24</v>
      </c>
      <c r="H3413">
        <f t="shared" si="53"/>
        <v>0</v>
      </c>
      <c r="I3413" t="s">
        <v>14</v>
      </c>
      <c r="L3413" s="124">
        <v>45826</v>
      </c>
    </row>
    <row r="3414" spans="1:12" x14ac:dyDescent="0.25">
      <c r="A3414">
        <v>3413</v>
      </c>
      <c r="C3414" s="14" t="s">
        <v>3979</v>
      </c>
      <c r="D3414" t="s">
        <v>3980</v>
      </c>
      <c r="E3414">
        <v>0</v>
      </c>
      <c r="F3414">
        <f>SUMIFS('DAILY RECORDS'!$E$2:$E$19978,'DAILY RECORDS'!$B$2:$B$19978,C3414,'DAILY RECORDS'!$G$2:$G$19978,"INWARD")</f>
        <v>24</v>
      </c>
      <c r="G3414">
        <f>SUMIFS('DAILY RECORDS'!$E$2:$E$19978,'DAILY RECORDS'!$B$2:$B$19978,C3414,'DAILY RECORDS'!$G$2:$G$19978,"OUTWARD")</f>
        <v>24</v>
      </c>
      <c r="H3414">
        <f t="shared" si="53"/>
        <v>0</v>
      </c>
      <c r="I3414" t="s">
        <v>14</v>
      </c>
      <c r="L3414" s="124">
        <v>45826</v>
      </c>
    </row>
    <row r="3415" spans="1:12" x14ac:dyDescent="0.25">
      <c r="A3415">
        <v>3414</v>
      </c>
      <c r="C3415" s="14" t="s">
        <v>3898</v>
      </c>
      <c r="D3415" t="s">
        <v>3899</v>
      </c>
      <c r="E3415">
        <v>0</v>
      </c>
      <c r="F3415">
        <f>SUMIFS('DAILY RECORDS'!$E$2:$E$19978,'DAILY RECORDS'!$B$2:$B$19978,C3415,'DAILY RECORDS'!$G$2:$G$19978,"INWARD")</f>
        <v>10</v>
      </c>
      <c r="G3415">
        <f>SUMIFS('DAILY RECORDS'!$E$2:$E$19978,'DAILY RECORDS'!$B$2:$B$19978,C3415,'DAILY RECORDS'!$G$2:$G$19978,"OUTWARD")</f>
        <v>10</v>
      </c>
      <c r="H3415">
        <f t="shared" si="53"/>
        <v>0</v>
      </c>
      <c r="I3415" t="s">
        <v>25</v>
      </c>
      <c r="L3415" s="124">
        <v>45826</v>
      </c>
    </row>
    <row r="3416" spans="1:12" x14ac:dyDescent="0.25">
      <c r="A3416">
        <v>3415</v>
      </c>
      <c r="C3416" s="14" t="s">
        <v>11088</v>
      </c>
      <c r="D3416" t="s">
        <v>11089</v>
      </c>
      <c r="E3416">
        <v>0</v>
      </c>
      <c r="F3416">
        <f>SUMIFS('DAILY RECORDS'!$E$2:$E$19978,'DAILY RECORDS'!$B$2:$B$19978,C3416,'DAILY RECORDS'!$G$2:$G$19978,"INWARD")</f>
        <v>200</v>
      </c>
      <c r="G3416">
        <f>SUMIFS('DAILY RECORDS'!$E$2:$E$19978,'DAILY RECORDS'!$B$2:$B$19978,C3416,'DAILY RECORDS'!$G$2:$G$19978,"OUTWARD")</f>
        <v>187</v>
      </c>
      <c r="H3416">
        <f t="shared" si="53"/>
        <v>13</v>
      </c>
      <c r="I3416" t="s">
        <v>14</v>
      </c>
      <c r="L3416" s="124">
        <v>45826</v>
      </c>
    </row>
    <row r="3417" spans="1:12" x14ac:dyDescent="0.25">
      <c r="A3417">
        <v>3416</v>
      </c>
      <c r="C3417" s="14" t="s">
        <v>11090</v>
      </c>
      <c r="D3417" t="s">
        <v>11091</v>
      </c>
      <c r="E3417">
        <v>0</v>
      </c>
      <c r="F3417">
        <f>SUMIFS('DAILY RECORDS'!$E$2:$E$19978,'DAILY RECORDS'!$B$2:$B$19978,C3417,'DAILY RECORDS'!$G$2:$G$19978,"INWARD")</f>
        <v>300</v>
      </c>
      <c r="G3417">
        <f>SUMIFS('DAILY RECORDS'!$E$2:$E$19978,'DAILY RECORDS'!$B$2:$B$19978,C3417,'DAILY RECORDS'!$G$2:$G$19978,"OUTWARD")</f>
        <v>200</v>
      </c>
      <c r="H3417">
        <f t="shared" si="53"/>
        <v>100</v>
      </c>
      <c r="I3417" t="s">
        <v>14</v>
      </c>
      <c r="L3417" s="124">
        <v>45826</v>
      </c>
    </row>
    <row r="3418" spans="1:12" x14ac:dyDescent="0.25">
      <c r="A3418">
        <v>3417</v>
      </c>
      <c r="C3418" s="14">
        <v>53345758</v>
      </c>
      <c r="D3418" t="s">
        <v>11092</v>
      </c>
      <c r="E3418">
        <v>0</v>
      </c>
      <c r="F3418">
        <f>SUMIFS('DAILY RECORDS'!$E$2:$E$19978,'DAILY RECORDS'!$B$2:$B$19978,C3418,'DAILY RECORDS'!$G$2:$G$19978,"INWARD")</f>
        <v>10</v>
      </c>
      <c r="G3418">
        <f>SUMIFS('DAILY RECORDS'!$E$2:$E$19978,'DAILY RECORDS'!$B$2:$B$19978,C3418,'DAILY RECORDS'!$G$2:$G$19978,"OUTWARD")</f>
        <v>10</v>
      </c>
      <c r="H3418">
        <f t="shared" si="53"/>
        <v>0</v>
      </c>
      <c r="I3418" t="s">
        <v>25</v>
      </c>
      <c r="L3418" s="124">
        <v>45827</v>
      </c>
    </row>
    <row r="3419" spans="1:12" x14ac:dyDescent="0.25">
      <c r="A3419">
        <v>3418</v>
      </c>
      <c r="C3419" s="14" t="s">
        <v>11093</v>
      </c>
      <c r="D3419" t="s">
        <v>11094</v>
      </c>
      <c r="E3419">
        <v>0</v>
      </c>
      <c r="F3419">
        <f>SUMIFS('DAILY RECORDS'!$E$2:$E$19978,'DAILY RECORDS'!$B$2:$B$19978,C3419,'DAILY RECORDS'!$G$2:$G$19978,"INWARD")</f>
        <v>5</v>
      </c>
      <c r="G3419">
        <f>SUMIFS('DAILY RECORDS'!$E$2:$E$19978,'DAILY RECORDS'!$B$2:$B$19978,C3419,'DAILY RECORDS'!$G$2:$G$19978,"OUTWARD")</f>
        <v>0</v>
      </c>
      <c r="H3419">
        <f t="shared" si="53"/>
        <v>5</v>
      </c>
      <c r="I3419" t="s">
        <v>14</v>
      </c>
      <c r="L3419" s="124">
        <v>45827</v>
      </c>
    </row>
    <row r="3420" spans="1:12" x14ac:dyDescent="0.25">
      <c r="A3420">
        <v>3419</v>
      </c>
      <c r="C3420" s="14" t="s">
        <v>11095</v>
      </c>
      <c r="D3420" t="s">
        <v>11096</v>
      </c>
      <c r="E3420">
        <v>0</v>
      </c>
      <c r="F3420">
        <f>SUMIFS('DAILY RECORDS'!$E$2:$E$19978,'DAILY RECORDS'!$B$2:$B$19978,C3420,'DAILY RECORDS'!$G$2:$G$19978,"INWARD")</f>
        <v>1</v>
      </c>
      <c r="G3420">
        <f>SUMIFS('DAILY RECORDS'!$E$2:$E$19978,'DAILY RECORDS'!$B$2:$B$19978,C3420,'DAILY RECORDS'!$G$2:$G$19978,"OUTWARD")</f>
        <v>0</v>
      </c>
      <c r="H3420">
        <f t="shared" si="53"/>
        <v>1</v>
      </c>
      <c r="I3420" t="s">
        <v>14</v>
      </c>
      <c r="L3420" s="124">
        <v>45827</v>
      </c>
    </row>
    <row r="3421" spans="1:12" x14ac:dyDescent="0.25">
      <c r="A3421">
        <v>3420</v>
      </c>
      <c r="C3421" s="14" t="s">
        <v>11097</v>
      </c>
      <c r="D3421" t="s">
        <v>11098</v>
      </c>
      <c r="E3421">
        <v>0</v>
      </c>
      <c r="F3421">
        <f>SUMIFS('DAILY RECORDS'!$E$2:$E$19978,'DAILY RECORDS'!$B$2:$B$19978,C3421,'DAILY RECORDS'!$G$2:$G$19978,"INWARD")</f>
        <v>20</v>
      </c>
      <c r="G3421">
        <f>SUMIFS('DAILY RECORDS'!$E$2:$E$19978,'DAILY RECORDS'!$B$2:$B$19978,C3421,'DAILY RECORDS'!$G$2:$G$19978,"OUTWARD")</f>
        <v>0</v>
      </c>
      <c r="H3421">
        <f t="shared" si="53"/>
        <v>20</v>
      </c>
      <c r="I3421" t="s">
        <v>14</v>
      </c>
      <c r="L3421" s="124">
        <v>45828</v>
      </c>
    </row>
    <row r="3422" spans="1:12" x14ac:dyDescent="0.25">
      <c r="A3422">
        <v>3421</v>
      </c>
      <c r="C3422" s="14" t="s">
        <v>11099</v>
      </c>
      <c r="D3422" t="s">
        <v>11101</v>
      </c>
      <c r="E3422">
        <v>19</v>
      </c>
      <c r="F3422">
        <f>SUMIFS('DAILY RECORDS'!$E$2:$E$19978,'DAILY RECORDS'!$B$2:$B$19978,C3422,'DAILY RECORDS'!$G$2:$G$19978,"INWARD")</f>
        <v>241</v>
      </c>
      <c r="G3422">
        <f>SUMIFS('DAILY RECORDS'!$E$2:$E$19978,'DAILY RECORDS'!$B$2:$B$19978,C3422,'DAILY RECORDS'!$G$2:$G$19978,"OUTWARD")</f>
        <v>79</v>
      </c>
      <c r="H3422">
        <f t="shared" si="53"/>
        <v>181</v>
      </c>
      <c r="I3422" t="s">
        <v>14</v>
      </c>
      <c r="L3422" s="124">
        <v>45828</v>
      </c>
    </row>
    <row r="3423" spans="1:12" x14ac:dyDescent="0.25">
      <c r="A3423">
        <v>3422</v>
      </c>
      <c r="C3423" s="14" t="s">
        <v>11100</v>
      </c>
      <c r="D3423" t="s">
        <v>11102</v>
      </c>
      <c r="E3423">
        <v>0</v>
      </c>
      <c r="F3423">
        <f>SUMIFS('DAILY RECORDS'!$E$2:$E$19978,'DAILY RECORDS'!$B$2:$B$19978,C3423,'DAILY RECORDS'!$G$2:$G$19978,"INWARD")</f>
        <v>508</v>
      </c>
      <c r="G3423">
        <f>SUMIFS('DAILY RECORDS'!$E$2:$E$19978,'DAILY RECORDS'!$B$2:$B$19978,C3423,'DAILY RECORDS'!$G$2:$G$19978,"OUTWARD")</f>
        <v>141</v>
      </c>
      <c r="H3423">
        <f t="shared" si="53"/>
        <v>367</v>
      </c>
      <c r="I3423" t="s">
        <v>14</v>
      </c>
      <c r="L3423" s="124">
        <v>45828</v>
      </c>
    </row>
    <row r="3424" spans="1:12" x14ac:dyDescent="0.25">
      <c r="A3424">
        <v>3423</v>
      </c>
      <c r="C3424" s="14" t="s">
        <v>11117</v>
      </c>
      <c r="D3424" t="s">
        <v>11118</v>
      </c>
      <c r="E3424">
        <v>0</v>
      </c>
      <c r="F3424">
        <f>SUMIFS('DAILY RECORDS'!$E$2:$E$19978,'DAILY RECORDS'!$B$2:$B$19978,C3424,'DAILY RECORDS'!$G$2:$G$19978,"INWARD")</f>
        <v>1</v>
      </c>
      <c r="G3424">
        <f>SUMIFS('DAILY RECORDS'!$E$2:$E$19978,'DAILY RECORDS'!$B$2:$B$19978,C3424,'DAILY RECORDS'!$G$2:$G$19978,"OUTWARD")</f>
        <v>1</v>
      </c>
      <c r="H3424">
        <f t="shared" si="53"/>
        <v>0</v>
      </c>
      <c r="I3424" t="s">
        <v>14</v>
      </c>
      <c r="L3424" s="124">
        <v>45826</v>
      </c>
    </row>
    <row r="3425" spans="1:12" x14ac:dyDescent="0.25">
      <c r="A3425">
        <v>3424</v>
      </c>
      <c r="C3425" s="14" t="s">
        <v>11120</v>
      </c>
      <c r="D3425" t="s">
        <v>11121</v>
      </c>
      <c r="E3425">
        <v>0</v>
      </c>
      <c r="F3425">
        <f>SUMIFS('DAILY RECORDS'!$E$2:$E$19978,'DAILY RECORDS'!$B$2:$B$19978,C3425,'DAILY RECORDS'!$G$2:$G$19978,"INWARD")</f>
        <v>100</v>
      </c>
      <c r="G3425">
        <f>SUMIFS('DAILY RECORDS'!$E$2:$E$19978,'DAILY RECORDS'!$B$2:$B$19978,C3425,'DAILY RECORDS'!$G$2:$G$19978,"OUTWARD")</f>
        <v>91</v>
      </c>
      <c r="H3425">
        <f t="shared" si="53"/>
        <v>9</v>
      </c>
      <c r="I3425" t="s">
        <v>14</v>
      </c>
      <c r="L3425" s="124">
        <v>45834</v>
      </c>
    </row>
    <row r="3426" spans="1:12" x14ac:dyDescent="0.25">
      <c r="A3426">
        <v>3425</v>
      </c>
      <c r="C3426" s="14" t="s">
        <v>11124</v>
      </c>
      <c r="D3426" t="s">
        <v>11125</v>
      </c>
      <c r="E3426">
        <v>0</v>
      </c>
      <c r="F3426">
        <f>SUMIFS('DAILY RECORDS'!$E$2:$E$19978,'DAILY RECORDS'!$B$2:$B$19978,C3426,'DAILY RECORDS'!$G$2:$G$19978,"INWARD")</f>
        <v>66</v>
      </c>
      <c r="G3426">
        <f>SUMIFS('DAILY RECORDS'!$E$2:$E$19978,'DAILY RECORDS'!$B$2:$B$19978,C3426,'DAILY RECORDS'!$G$2:$G$19978,"OUTWARD")</f>
        <v>0</v>
      </c>
      <c r="H3426">
        <f t="shared" si="53"/>
        <v>66</v>
      </c>
      <c r="I3426" t="s">
        <v>14</v>
      </c>
      <c r="L3426" s="124">
        <v>45833</v>
      </c>
    </row>
    <row r="3427" spans="1:12" x14ac:dyDescent="0.25">
      <c r="A3427">
        <v>3426</v>
      </c>
      <c r="C3427" s="14" t="s">
        <v>11127</v>
      </c>
      <c r="D3427" t="s">
        <v>11128</v>
      </c>
      <c r="E3427">
        <v>0</v>
      </c>
      <c r="F3427">
        <f>SUMIFS('DAILY RECORDS'!$E$2:$E$19978,'DAILY RECORDS'!$B$2:$B$19978,C3427,'DAILY RECORDS'!$G$2:$G$19978,"INWARD")</f>
        <v>148</v>
      </c>
      <c r="G3427">
        <f>SUMIFS('DAILY RECORDS'!$E$2:$E$19978,'DAILY RECORDS'!$B$2:$B$19978,C3427,'DAILY RECORDS'!$G$2:$G$19978,"OUTWARD")</f>
        <v>48</v>
      </c>
      <c r="H3427">
        <f t="shared" si="53"/>
        <v>100</v>
      </c>
      <c r="I3427" t="s">
        <v>14</v>
      </c>
      <c r="L3427" s="124">
        <v>45833</v>
      </c>
    </row>
    <row r="3428" spans="1:12" x14ac:dyDescent="0.25">
      <c r="A3428">
        <v>3427</v>
      </c>
      <c r="C3428" s="14" t="s">
        <v>11129</v>
      </c>
      <c r="D3428" t="s">
        <v>11130</v>
      </c>
      <c r="E3428">
        <v>0</v>
      </c>
      <c r="F3428">
        <f>SUMIFS('DAILY RECORDS'!$E$2:$E$19978,'DAILY RECORDS'!$B$2:$B$19978,C3428,'DAILY RECORDS'!$G$2:$G$19978,"INWARD")</f>
        <v>148</v>
      </c>
      <c r="G3428">
        <f>SUMIFS('DAILY RECORDS'!$E$2:$E$19978,'DAILY RECORDS'!$B$2:$B$19978,C3428,'DAILY RECORDS'!$G$2:$G$19978,"OUTWARD")</f>
        <v>48</v>
      </c>
      <c r="H3428">
        <f t="shared" si="53"/>
        <v>100</v>
      </c>
      <c r="I3428" t="s">
        <v>14</v>
      </c>
      <c r="L3428" s="124">
        <v>45833</v>
      </c>
    </row>
    <row r="3429" spans="1:12" x14ac:dyDescent="0.25">
      <c r="A3429">
        <v>3428</v>
      </c>
      <c r="C3429" s="14" t="s">
        <v>11131</v>
      </c>
      <c r="D3429" t="s">
        <v>11132</v>
      </c>
      <c r="E3429">
        <v>0</v>
      </c>
      <c r="F3429">
        <f>SUMIFS('DAILY RECORDS'!$E$2:$E$19978,'DAILY RECORDS'!$B$2:$B$19978,C3429,'DAILY RECORDS'!$G$2:$G$19978,"INWARD")</f>
        <v>40</v>
      </c>
      <c r="G3429">
        <f>SUMIFS('DAILY RECORDS'!$E$2:$E$19978,'DAILY RECORDS'!$B$2:$B$19978,C3429,'DAILY RECORDS'!$G$2:$G$19978,"OUTWARD")</f>
        <v>32</v>
      </c>
      <c r="H3429">
        <f t="shared" si="53"/>
        <v>8</v>
      </c>
      <c r="I3429" t="s">
        <v>14</v>
      </c>
      <c r="L3429" s="124">
        <v>45833</v>
      </c>
    </row>
    <row r="3430" spans="1:12" x14ac:dyDescent="0.25">
      <c r="A3430">
        <v>3429</v>
      </c>
      <c r="C3430" s="14" t="s">
        <v>11133</v>
      </c>
      <c r="D3430" t="s">
        <v>11134</v>
      </c>
      <c r="E3430">
        <v>0</v>
      </c>
      <c r="F3430">
        <f>SUMIFS('DAILY RECORDS'!$E$2:$E$19978,'DAILY RECORDS'!$B$2:$B$19978,C3430,'DAILY RECORDS'!$G$2:$G$19978,"INWARD")</f>
        <v>25</v>
      </c>
      <c r="G3430">
        <f>SUMIFS('DAILY RECORDS'!$E$2:$E$19978,'DAILY RECORDS'!$B$2:$B$19978,C3430,'DAILY RECORDS'!$G$2:$G$19978,"OUTWARD")</f>
        <v>20</v>
      </c>
      <c r="H3430">
        <f t="shared" si="53"/>
        <v>5</v>
      </c>
      <c r="I3430" t="s">
        <v>14</v>
      </c>
      <c r="L3430" s="124">
        <v>45833</v>
      </c>
    </row>
    <row r="3431" spans="1:12" x14ac:dyDescent="0.25">
      <c r="A3431">
        <v>3430</v>
      </c>
      <c r="C3431" s="14" t="s">
        <v>11135</v>
      </c>
      <c r="D3431" t="s">
        <v>11136</v>
      </c>
      <c r="E3431">
        <v>0</v>
      </c>
      <c r="F3431">
        <f>SUMIFS('DAILY RECORDS'!$E$2:$E$19978,'DAILY RECORDS'!$B$2:$B$19978,C3431,'DAILY RECORDS'!$G$2:$G$19978,"INWARD")</f>
        <v>78</v>
      </c>
      <c r="G3431">
        <f>SUMIFS('DAILY RECORDS'!$E$2:$E$19978,'DAILY RECORDS'!$B$2:$B$19978,C3431,'DAILY RECORDS'!$G$2:$G$19978,"OUTWARD")</f>
        <v>30</v>
      </c>
      <c r="H3431">
        <f t="shared" si="53"/>
        <v>48</v>
      </c>
      <c r="I3431" t="s">
        <v>14</v>
      </c>
      <c r="L3431" s="124">
        <v>45833</v>
      </c>
    </row>
    <row r="3432" spans="1:12" x14ac:dyDescent="0.25">
      <c r="A3432">
        <v>3431</v>
      </c>
      <c r="C3432" s="14" t="s">
        <v>11137</v>
      </c>
      <c r="D3432" t="s">
        <v>11138</v>
      </c>
      <c r="E3432">
        <v>0</v>
      </c>
      <c r="F3432">
        <f>SUMIFS('DAILY RECORDS'!$E$2:$E$19978,'DAILY RECORDS'!$B$2:$B$19978,C3432,'DAILY RECORDS'!$G$2:$G$19978,"INWARD")</f>
        <v>100</v>
      </c>
      <c r="G3432">
        <f>SUMIFS('DAILY RECORDS'!$E$2:$E$19978,'DAILY RECORDS'!$B$2:$B$19978,C3432,'DAILY RECORDS'!$G$2:$G$19978,"OUTWARD")</f>
        <v>100</v>
      </c>
      <c r="H3432">
        <f t="shared" si="53"/>
        <v>0</v>
      </c>
      <c r="I3432" t="s">
        <v>14</v>
      </c>
      <c r="L3432" s="124">
        <v>45833</v>
      </c>
    </row>
    <row r="3433" spans="1:12" x14ac:dyDescent="0.25">
      <c r="A3433">
        <v>3432</v>
      </c>
      <c r="C3433" s="14" t="s">
        <v>11144</v>
      </c>
      <c r="D3433" t="s">
        <v>11145</v>
      </c>
      <c r="E3433">
        <v>0</v>
      </c>
      <c r="F3433">
        <f>SUMIFS('DAILY RECORDS'!$E$2:$E$19978,'DAILY RECORDS'!$B$2:$B$19978,C3433,'DAILY RECORDS'!$G$2:$G$19978,"INWARD")</f>
        <v>277</v>
      </c>
      <c r="G3433">
        <f>SUMIFS('DAILY RECORDS'!$E$2:$E$19978,'DAILY RECORDS'!$B$2:$B$19978,C3433,'DAILY RECORDS'!$G$2:$G$19978,"OUTWARD")</f>
        <v>0</v>
      </c>
      <c r="H3433">
        <f t="shared" si="53"/>
        <v>277</v>
      </c>
      <c r="I3433" t="s">
        <v>25</v>
      </c>
      <c r="L3433" s="124">
        <v>45835</v>
      </c>
    </row>
    <row r="3434" spans="1:12" x14ac:dyDescent="0.25">
      <c r="A3434">
        <v>3433</v>
      </c>
      <c r="C3434" s="14" t="s">
        <v>11146</v>
      </c>
      <c r="D3434" t="s">
        <v>11147</v>
      </c>
      <c r="E3434">
        <v>0</v>
      </c>
      <c r="F3434">
        <f>SUMIFS('DAILY RECORDS'!$E$2:$E$19978,'DAILY RECORDS'!$B$2:$B$19978,C3434,'DAILY RECORDS'!$G$2:$G$19978,"INWARD")</f>
        <v>50</v>
      </c>
      <c r="G3434">
        <f>SUMIFS('DAILY RECORDS'!$E$2:$E$19978,'DAILY RECORDS'!$B$2:$B$19978,C3434,'DAILY RECORDS'!$G$2:$G$19978,"OUTWARD")</f>
        <v>0</v>
      </c>
      <c r="H3434">
        <f t="shared" si="53"/>
        <v>50</v>
      </c>
      <c r="I3434" t="s">
        <v>14</v>
      </c>
      <c r="L3434" s="124">
        <v>45835</v>
      </c>
    </row>
    <row r="3435" spans="1:12" x14ac:dyDescent="0.25">
      <c r="A3435">
        <v>3434</v>
      </c>
      <c r="C3435" s="14" t="s">
        <v>11148</v>
      </c>
      <c r="D3435" t="s">
        <v>11149</v>
      </c>
      <c r="E3435">
        <v>0</v>
      </c>
      <c r="F3435">
        <f>SUMIFS('DAILY RECORDS'!$E$2:$E$19978,'DAILY RECORDS'!$B$2:$B$19978,C3435,'DAILY RECORDS'!$G$2:$G$19978,"INWARD")</f>
        <v>50</v>
      </c>
      <c r="G3435">
        <f>SUMIFS('DAILY RECORDS'!$E$2:$E$19978,'DAILY RECORDS'!$B$2:$B$19978,C3435,'DAILY RECORDS'!$G$2:$G$19978,"OUTWARD")</f>
        <v>50</v>
      </c>
      <c r="H3435">
        <f t="shared" si="53"/>
        <v>0</v>
      </c>
      <c r="I3435" t="s">
        <v>14</v>
      </c>
      <c r="L3435" s="124">
        <v>45835</v>
      </c>
    </row>
    <row r="3436" spans="1:12" x14ac:dyDescent="0.25">
      <c r="A3436">
        <v>3435</v>
      </c>
      <c r="C3436" s="14" t="s">
        <v>11150</v>
      </c>
      <c r="D3436" t="s">
        <v>11151</v>
      </c>
      <c r="E3436">
        <v>0</v>
      </c>
      <c r="F3436">
        <f>SUMIFS('DAILY RECORDS'!$E$2:$E$19978,'DAILY RECORDS'!$B$2:$B$19978,C3436,'DAILY RECORDS'!$G$2:$G$19978,"INWARD")</f>
        <v>150</v>
      </c>
      <c r="G3436">
        <f>SUMIFS('DAILY RECORDS'!$E$2:$E$19978,'DAILY RECORDS'!$B$2:$B$19978,C3436,'DAILY RECORDS'!$G$2:$G$19978,"OUTWARD")</f>
        <v>0</v>
      </c>
      <c r="H3436">
        <f t="shared" si="53"/>
        <v>150</v>
      </c>
      <c r="I3436" t="s">
        <v>14</v>
      </c>
      <c r="L3436" s="124">
        <v>45835</v>
      </c>
    </row>
    <row r="3437" spans="1:12" x14ac:dyDescent="0.25">
      <c r="A3437">
        <v>3436</v>
      </c>
      <c r="C3437" s="14" t="s">
        <v>2941</v>
      </c>
      <c r="D3437" t="s">
        <v>2942</v>
      </c>
      <c r="E3437">
        <v>0</v>
      </c>
      <c r="F3437">
        <f>SUMIFS('DAILY RECORDS'!$E$2:$E$19978,'DAILY RECORDS'!$B$2:$B$19978,C3437,'DAILY RECORDS'!$G$2:$G$19978,"INWARD")</f>
        <v>100</v>
      </c>
      <c r="G3437">
        <f>SUMIFS('DAILY RECORDS'!$E$2:$E$19978,'DAILY RECORDS'!$B$2:$B$19978,C3437,'DAILY RECORDS'!$G$2:$G$19978,"OUTWARD")</f>
        <v>20</v>
      </c>
      <c r="H3437">
        <f t="shared" si="53"/>
        <v>80</v>
      </c>
      <c r="I3437" t="s">
        <v>14</v>
      </c>
      <c r="L3437" s="124">
        <v>45836</v>
      </c>
    </row>
    <row r="3438" spans="1:12" x14ac:dyDescent="0.25">
      <c r="A3438">
        <v>3437</v>
      </c>
      <c r="C3438" s="14" t="s">
        <v>11152</v>
      </c>
      <c r="D3438" t="s">
        <v>11152</v>
      </c>
      <c r="E3438">
        <v>0</v>
      </c>
      <c r="F3438">
        <f>SUMIFS('DAILY RECORDS'!$E$2:$E$19978,'DAILY RECORDS'!$B$2:$B$19978,C3438,'DAILY RECORDS'!$G$2:$G$19978,"INWARD")</f>
        <v>80</v>
      </c>
      <c r="G3438">
        <f>SUMIFS('DAILY RECORDS'!$E$2:$E$19978,'DAILY RECORDS'!$B$2:$B$19978,C3438,'DAILY RECORDS'!$G$2:$G$19978,"OUTWARD")</f>
        <v>0</v>
      </c>
      <c r="H3438">
        <f t="shared" si="53"/>
        <v>80</v>
      </c>
      <c r="I3438" t="s">
        <v>25</v>
      </c>
      <c r="L3438" s="124"/>
    </row>
    <row r="3439" spans="1:12" x14ac:dyDescent="0.25">
      <c r="A3439">
        <v>3438</v>
      </c>
      <c r="C3439" s="14" t="s">
        <v>11172</v>
      </c>
      <c r="D3439" t="s">
        <v>11172</v>
      </c>
      <c r="E3439">
        <v>0</v>
      </c>
      <c r="F3439">
        <f>SUMIFS('DAILY RECORDS'!$E$2:$E$19978,'DAILY RECORDS'!$B$2:$B$19978,C3439,'DAILY RECORDS'!$G$2:$G$19978,"INWARD")</f>
        <v>118</v>
      </c>
      <c r="G3439">
        <f>SUMIFS('DAILY RECORDS'!$E$2:$E$19978,'DAILY RECORDS'!$B$2:$B$19978,C3439,'DAILY RECORDS'!$G$2:$G$19978,"OUTWARD")</f>
        <v>81</v>
      </c>
      <c r="H3439">
        <f t="shared" si="53"/>
        <v>37</v>
      </c>
      <c r="I3439" t="s">
        <v>14</v>
      </c>
      <c r="L3439" s="124">
        <v>45826</v>
      </c>
    </row>
    <row r="3440" spans="1:12" x14ac:dyDescent="0.25">
      <c r="A3440">
        <v>3439</v>
      </c>
      <c r="C3440" s="14" t="s">
        <v>11173</v>
      </c>
      <c r="D3440" t="s">
        <v>11173</v>
      </c>
      <c r="E3440">
        <v>0</v>
      </c>
      <c r="F3440">
        <f>SUMIFS('DAILY RECORDS'!$E$2:$E$19978,'DAILY RECORDS'!$B$2:$B$19978,C3440,'DAILY RECORDS'!$G$2:$G$19978,"INWARD")</f>
        <v>118</v>
      </c>
      <c r="G3440">
        <f>SUMIFS('DAILY RECORDS'!$E$2:$E$19978,'DAILY RECORDS'!$B$2:$B$19978,C3440,'DAILY RECORDS'!$G$2:$G$19978,"OUTWARD")</f>
        <v>81</v>
      </c>
      <c r="H3440">
        <f t="shared" si="53"/>
        <v>37</v>
      </c>
      <c r="I3440" t="s">
        <v>14</v>
      </c>
      <c r="L3440" s="124">
        <v>45826</v>
      </c>
    </row>
    <row r="3441" spans="1:12" x14ac:dyDescent="0.25">
      <c r="A3441">
        <v>3440</v>
      </c>
      <c r="C3441" s="14" t="s">
        <v>11223</v>
      </c>
      <c r="D3441" t="s">
        <v>11223</v>
      </c>
      <c r="E3441">
        <v>0</v>
      </c>
      <c r="F3441">
        <f>SUMIFS('DAILY RECORDS'!$E$2:$E$19978,'DAILY RECORDS'!$B$2:$B$19978,C3441,'DAILY RECORDS'!$G$2:$G$19978,"INWARD")</f>
        <v>118</v>
      </c>
      <c r="G3441">
        <f>SUMIFS('DAILY RECORDS'!$E$2:$E$19978,'DAILY RECORDS'!$B$2:$B$19978,C3441,'DAILY RECORDS'!$G$2:$G$19978,"OUTWARD")</f>
        <v>81</v>
      </c>
      <c r="H3441">
        <f t="shared" si="53"/>
        <v>37</v>
      </c>
      <c r="I3441" t="s">
        <v>14</v>
      </c>
      <c r="L3441" s="124">
        <v>45826</v>
      </c>
    </row>
    <row r="3442" spans="1:12" x14ac:dyDescent="0.25">
      <c r="A3442">
        <v>3441</v>
      </c>
      <c r="C3442" s="14" t="s">
        <v>11224</v>
      </c>
      <c r="D3442" t="s">
        <v>11224</v>
      </c>
      <c r="E3442">
        <v>0</v>
      </c>
      <c r="F3442">
        <f>SUMIFS('DAILY RECORDS'!$E$2:$E$19978,'DAILY RECORDS'!$B$2:$B$19978,C3442,'DAILY RECORDS'!$G$2:$G$19978,"INWARD")</f>
        <v>118</v>
      </c>
      <c r="G3442">
        <f>SUMIFS('DAILY RECORDS'!$E$2:$E$19978,'DAILY RECORDS'!$B$2:$B$19978,C3442,'DAILY RECORDS'!$G$2:$G$19978,"OUTWARD")</f>
        <v>81</v>
      </c>
      <c r="H3442">
        <f t="shared" si="53"/>
        <v>37</v>
      </c>
      <c r="I3442" t="s">
        <v>14</v>
      </c>
      <c r="L3442" s="124">
        <v>45826</v>
      </c>
    </row>
    <row r="3443" spans="1:12" x14ac:dyDescent="0.25">
      <c r="A3443">
        <v>3442</v>
      </c>
      <c r="C3443" s="14" t="s">
        <v>11207</v>
      </c>
      <c r="D3443" t="s">
        <v>11177</v>
      </c>
      <c r="E3443">
        <v>0</v>
      </c>
      <c r="F3443">
        <f>SUMIFS('DAILY RECORDS'!$E$2:$E$19978,'DAILY RECORDS'!$B$2:$B$19978,C3443,'DAILY RECORDS'!$G$2:$G$19978,"INWARD")</f>
        <v>121</v>
      </c>
      <c r="G3443">
        <f>SUMIFS('DAILY RECORDS'!$E$2:$E$19978,'DAILY RECORDS'!$B$2:$B$19978,C3443,'DAILY RECORDS'!$G$2:$G$19978,"OUTWARD")</f>
        <v>30</v>
      </c>
      <c r="H3443">
        <f t="shared" si="53"/>
        <v>91</v>
      </c>
      <c r="I3443" t="s">
        <v>14</v>
      </c>
      <c r="L3443" s="124"/>
    </row>
    <row r="3444" spans="1:12" x14ac:dyDescent="0.25">
      <c r="A3444">
        <v>3443</v>
      </c>
      <c r="C3444" s="14" t="s">
        <v>11178</v>
      </c>
      <c r="D3444" t="s">
        <v>11178</v>
      </c>
      <c r="E3444">
        <v>0</v>
      </c>
      <c r="F3444">
        <f>SUMIFS('DAILY RECORDS'!$E$2:$E$19978,'DAILY RECORDS'!$B$2:$B$19978,C3444,'DAILY RECORDS'!$G$2:$G$19978,"INWARD")</f>
        <v>49</v>
      </c>
      <c r="G3444">
        <f>SUMIFS('DAILY RECORDS'!$E$2:$E$19978,'DAILY RECORDS'!$B$2:$B$19978,C3444,'DAILY RECORDS'!$G$2:$G$19978,"OUTWARD")</f>
        <v>0</v>
      </c>
      <c r="H3444">
        <f t="shared" si="53"/>
        <v>49</v>
      </c>
      <c r="I3444" t="s">
        <v>14</v>
      </c>
      <c r="L3444" s="124"/>
    </row>
    <row r="3445" spans="1:12" x14ac:dyDescent="0.25">
      <c r="A3445">
        <v>3444</v>
      </c>
      <c r="C3445" s="14" t="s">
        <v>11204</v>
      </c>
      <c r="D3445" t="s">
        <v>11205</v>
      </c>
      <c r="E3445">
        <v>0</v>
      </c>
      <c r="F3445">
        <f>SUMIFS('DAILY RECORDS'!$E$2:$E$19978,'DAILY RECORDS'!$B$2:$B$19978,C3445,'DAILY RECORDS'!$G$2:$G$19978,"INWARD")</f>
        <v>25</v>
      </c>
      <c r="G3445">
        <f>SUMIFS('DAILY RECORDS'!$E$2:$E$19978,'DAILY RECORDS'!$B$2:$B$19978,C3445,'DAILY RECORDS'!$G$2:$G$19978,"OUTWARD")</f>
        <v>6</v>
      </c>
      <c r="H3445">
        <f t="shared" si="53"/>
        <v>19</v>
      </c>
      <c r="I3445" t="s">
        <v>14</v>
      </c>
      <c r="L3445" s="124"/>
    </row>
    <row r="3446" spans="1:12" x14ac:dyDescent="0.25">
      <c r="A3446">
        <v>3445</v>
      </c>
      <c r="C3446" s="14" t="s">
        <v>11180</v>
      </c>
      <c r="D3446" t="s">
        <v>11180</v>
      </c>
      <c r="E3446">
        <v>0</v>
      </c>
      <c r="F3446">
        <f>SUMIFS('DAILY RECORDS'!$E$2:$E$19978,'DAILY RECORDS'!$B$2:$B$19978,C3446,'DAILY RECORDS'!$G$2:$G$19978,"INWARD")</f>
        <v>2</v>
      </c>
      <c r="G3446">
        <f>SUMIFS('DAILY RECORDS'!$E$2:$E$19978,'DAILY RECORDS'!$B$2:$B$19978,C3446,'DAILY RECORDS'!$G$2:$G$19978,"OUTWARD")</f>
        <v>0</v>
      </c>
      <c r="H3446">
        <f t="shared" si="53"/>
        <v>2</v>
      </c>
      <c r="I3446" t="s">
        <v>14</v>
      </c>
      <c r="L3446" s="124"/>
    </row>
    <row r="3447" spans="1:12" x14ac:dyDescent="0.25">
      <c r="A3447">
        <v>3446</v>
      </c>
      <c r="C3447" s="14" t="s">
        <v>11181</v>
      </c>
      <c r="D3447" t="s">
        <v>11181</v>
      </c>
      <c r="E3447">
        <v>0</v>
      </c>
      <c r="F3447">
        <f>SUMIFS('DAILY RECORDS'!$E$2:$E$19978,'DAILY RECORDS'!$B$2:$B$19978,C3447,'DAILY RECORDS'!$G$2:$G$19978,"INWARD")</f>
        <v>4</v>
      </c>
      <c r="G3447">
        <f>SUMIFS('DAILY RECORDS'!$E$2:$E$19978,'DAILY RECORDS'!$B$2:$B$19978,C3447,'DAILY RECORDS'!$G$2:$G$19978,"OUTWARD")</f>
        <v>0</v>
      </c>
      <c r="H3447">
        <f t="shared" si="53"/>
        <v>4</v>
      </c>
      <c r="I3447" t="s">
        <v>14</v>
      </c>
      <c r="L3447" s="124"/>
    </row>
    <row r="3448" spans="1:12" x14ac:dyDescent="0.25">
      <c r="A3448">
        <v>3447</v>
      </c>
      <c r="C3448" s="14" t="s">
        <v>11182</v>
      </c>
      <c r="D3448" t="s">
        <v>11182</v>
      </c>
      <c r="E3448">
        <v>0</v>
      </c>
      <c r="F3448">
        <f>SUMIFS('DAILY RECORDS'!$E$2:$E$19978,'DAILY RECORDS'!$B$2:$B$19978,C3448,'DAILY RECORDS'!$G$2:$G$19978,"INWARD")</f>
        <v>20</v>
      </c>
      <c r="G3448">
        <f>SUMIFS('DAILY RECORDS'!$E$2:$E$19978,'DAILY RECORDS'!$B$2:$B$19978,C3448,'DAILY RECORDS'!$G$2:$G$19978,"OUTWARD")</f>
        <v>0</v>
      </c>
      <c r="H3448">
        <f t="shared" si="53"/>
        <v>20</v>
      </c>
      <c r="I3448" t="s">
        <v>14</v>
      </c>
      <c r="L3448" s="124"/>
    </row>
    <row r="3449" spans="1:12" x14ac:dyDescent="0.25">
      <c r="A3449">
        <v>3448</v>
      </c>
      <c r="C3449" s="14" t="s">
        <v>11183</v>
      </c>
      <c r="D3449" t="s">
        <v>11183</v>
      </c>
      <c r="E3449">
        <v>0</v>
      </c>
      <c r="F3449">
        <f>SUMIFS('DAILY RECORDS'!$E$2:$E$19978,'DAILY RECORDS'!$B$2:$B$19978,C3449,'DAILY RECORDS'!$G$2:$G$19978,"INWARD")</f>
        <v>5</v>
      </c>
      <c r="G3449">
        <f>SUMIFS('DAILY RECORDS'!$E$2:$E$19978,'DAILY RECORDS'!$B$2:$B$19978,C3449,'DAILY RECORDS'!$G$2:$G$19978,"OUTWARD")</f>
        <v>5</v>
      </c>
      <c r="H3449">
        <f t="shared" si="53"/>
        <v>0</v>
      </c>
      <c r="I3449" t="s">
        <v>14</v>
      </c>
      <c r="L3449" s="124"/>
    </row>
    <row r="3450" spans="1:12" x14ac:dyDescent="0.25">
      <c r="A3450">
        <v>3449</v>
      </c>
      <c r="C3450" s="14" t="s">
        <v>11184</v>
      </c>
      <c r="D3450" t="s">
        <v>11184</v>
      </c>
      <c r="E3450">
        <v>0</v>
      </c>
      <c r="F3450">
        <f>SUMIFS('DAILY RECORDS'!$E$2:$E$19978,'DAILY RECORDS'!$B$2:$B$19978,C3450,'DAILY RECORDS'!$G$2:$G$19978,"INWARD")</f>
        <v>20</v>
      </c>
      <c r="G3450">
        <f>SUMIFS('DAILY RECORDS'!$E$2:$E$19978,'DAILY RECORDS'!$B$2:$B$19978,C3450,'DAILY RECORDS'!$G$2:$G$19978,"OUTWARD")</f>
        <v>0</v>
      </c>
      <c r="H3450">
        <f t="shared" si="53"/>
        <v>20</v>
      </c>
      <c r="I3450" t="s">
        <v>14</v>
      </c>
      <c r="L3450" s="124"/>
    </row>
    <row r="3451" spans="1:12" x14ac:dyDescent="0.25">
      <c r="A3451">
        <v>3450</v>
      </c>
      <c r="C3451" s="14" t="s">
        <v>11185</v>
      </c>
      <c r="D3451" t="s">
        <v>11185</v>
      </c>
      <c r="E3451">
        <v>0</v>
      </c>
      <c r="F3451">
        <f>SUMIFS('DAILY RECORDS'!$E$2:$E$19978,'DAILY RECORDS'!$B$2:$B$19978,C3451,'DAILY RECORDS'!$G$2:$G$19978,"INWARD")</f>
        <v>0</v>
      </c>
      <c r="G3451">
        <f>SUMIFS('DAILY RECORDS'!$E$2:$E$19978,'DAILY RECORDS'!$B$2:$B$19978,C3451,'DAILY RECORDS'!$G$2:$G$19978,"OUTWARD")</f>
        <v>0</v>
      </c>
      <c r="H3451">
        <f t="shared" si="53"/>
        <v>0</v>
      </c>
      <c r="I3451" t="s">
        <v>14</v>
      </c>
      <c r="L3451" s="124"/>
    </row>
    <row r="3452" spans="1:12" x14ac:dyDescent="0.25">
      <c r="A3452">
        <v>3451</v>
      </c>
      <c r="C3452" s="14" t="s">
        <v>11186</v>
      </c>
      <c r="D3452" t="s">
        <v>11186</v>
      </c>
      <c r="E3452">
        <v>0</v>
      </c>
      <c r="F3452">
        <f>SUMIFS('DAILY RECORDS'!$E$2:$E$19978,'DAILY RECORDS'!$B$2:$B$19978,C3452,'DAILY RECORDS'!$G$2:$G$19978,"INWARD")</f>
        <v>1</v>
      </c>
      <c r="G3452">
        <f>SUMIFS('DAILY RECORDS'!$E$2:$E$19978,'DAILY RECORDS'!$B$2:$B$19978,C3452,'DAILY RECORDS'!$G$2:$G$19978,"OUTWARD")</f>
        <v>0</v>
      </c>
      <c r="H3452">
        <f t="shared" si="53"/>
        <v>1</v>
      </c>
      <c r="I3452" t="s">
        <v>14</v>
      </c>
      <c r="L3452" s="124"/>
    </row>
    <row r="3453" spans="1:12" x14ac:dyDescent="0.25">
      <c r="A3453">
        <v>3452</v>
      </c>
      <c r="C3453" s="14" t="s">
        <v>11187</v>
      </c>
      <c r="D3453" t="s">
        <v>11187</v>
      </c>
      <c r="E3453">
        <v>0</v>
      </c>
      <c r="F3453">
        <f>SUMIFS('DAILY RECORDS'!$E$2:$E$19978,'DAILY RECORDS'!$B$2:$B$19978,C3453,'DAILY RECORDS'!$G$2:$G$19978,"INWARD")</f>
        <v>120</v>
      </c>
      <c r="G3453">
        <f>SUMIFS('DAILY RECORDS'!$E$2:$E$19978,'DAILY RECORDS'!$B$2:$B$19978,C3453,'DAILY RECORDS'!$G$2:$G$19978,"OUTWARD")</f>
        <v>30</v>
      </c>
      <c r="H3453">
        <f t="shared" si="53"/>
        <v>90</v>
      </c>
      <c r="I3453" t="s">
        <v>14</v>
      </c>
      <c r="L3453" s="124"/>
    </row>
    <row r="3454" spans="1:12" x14ac:dyDescent="0.25">
      <c r="A3454">
        <v>3453</v>
      </c>
      <c r="C3454" s="14" t="s">
        <v>11188</v>
      </c>
      <c r="D3454" t="s">
        <v>11188</v>
      </c>
      <c r="E3454">
        <v>0</v>
      </c>
      <c r="F3454">
        <f>SUMIFS('DAILY RECORDS'!$E$2:$E$19978,'DAILY RECORDS'!$B$2:$B$19978,C3454,'DAILY RECORDS'!$G$2:$G$19978,"INWARD")</f>
        <v>120</v>
      </c>
      <c r="G3454">
        <f>SUMIFS('DAILY RECORDS'!$E$2:$E$19978,'DAILY RECORDS'!$B$2:$B$19978,C3454,'DAILY RECORDS'!$G$2:$G$19978,"OUTWARD")</f>
        <v>30</v>
      </c>
      <c r="H3454">
        <f t="shared" si="53"/>
        <v>90</v>
      </c>
      <c r="I3454" t="s">
        <v>14</v>
      </c>
      <c r="L3454" s="124"/>
    </row>
    <row r="3455" spans="1:12" x14ac:dyDescent="0.25">
      <c r="A3455">
        <v>3454</v>
      </c>
      <c r="C3455" s="14" t="s">
        <v>11189</v>
      </c>
      <c r="D3455" t="s">
        <v>11189</v>
      </c>
      <c r="E3455">
        <v>0</v>
      </c>
      <c r="F3455">
        <f>SUMIFS('DAILY RECORDS'!$E$2:$E$19978,'DAILY RECORDS'!$B$2:$B$19978,C3455,'DAILY RECORDS'!$G$2:$G$19978,"INWARD")</f>
        <v>192</v>
      </c>
      <c r="G3455">
        <f>SUMIFS('DAILY RECORDS'!$E$2:$E$19978,'DAILY RECORDS'!$B$2:$B$19978,C3455,'DAILY RECORDS'!$G$2:$G$19978,"OUTWARD")</f>
        <v>0</v>
      </c>
      <c r="H3455">
        <f t="shared" si="53"/>
        <v>192</v>
      </c>
      <c r="I3455" t="s">
        <v>14</v>
      </c>
      <c r="L3455" s="124"/>
    </row>
    <row r="3456" spans="1:12" x14ac:dyDescent="0.25">
      <c r="A3456">
        <v>3455</v>
      </c>
      <c r="C3456" s="14" t="s">
        <v>11190</v>
      </c>
      <c r="D3456" t="s">
        <v>11190</v>
      </c>
      <c r="E3456">
        <v>0</v>
      </c>
      <c r="F3456">
        <f>SUMIFS('DAILY RECORDS'!$E$2:$E$19978,'DAILY RECORDS'!$B$2:$B$19978,C3456,'DAILY RECORDS'!$G$2:$G$19978,"INWARD")</f>
        <v>19</v>
      </c>
      <c r="G3456">
        <f>SUMIFS('DAILY RECORDS'!$E$2:$E$19978,'DAILY RECORDS'!$B$2:$B$19978,C3456,'DAILY RECORDS'!$G$2:$G$19978,"OUTWARD")</f>
        <v>0</v>
      </c>
      <c r="H3456">
        <f t="shared" si="53"/>
        <v>19</v>
      </c>
      <c r="I3456" t="s">
        <v>14</v>
      </c>
      <c r="L3456" s="124"/>
    </row>
    <row r="3457" spans="1:12" x14ac:dyDescent="0.25">
      <c r="A3457">
        <v>3456</v>
      </c>
      <c r="C3457" s="14" t="s">
        <v>11218</v>
      </c>
      <c r="D3457" t="s">
        <v>11192</v>
      </c>
      <c r="E3457">
        <v>0</v>
      </c>
      <c r="F3457">
        <f>SUMIFS('DAILY RECORDS'!$E$2:$E$19978,'DAILY RECORDS'!$B$2:$B$19978,C3457,'DAILY RECORDS'!$G$2:$G$19978,"INWARD")</f>
        <v>24</v>
      </c>
      <c r="G3457">
        <f>SUMIFS('DAILY RECORDS'!$E$2:$E$19978,'DAILY RECORDS'!$B$2:$B$19978,C3457,'DAILY RECORDS'!$G$2:$G$19978,"OUTWARD")</f>
        <v>24</v>
      </c>
      <c r="H3457">
        <f t="shared" si="53"/>
        <v>0</v>
      </c>
      <c r="I3457" t="s">
        <v>14</v>
      </c>
      <c r="L3457" s="124"/>
    </row>
    <row r="3458" spans="1:12" x14ac:dyDescent="0.25">
      <c r="A3458">
        <v>3457</v>
      </c>
      <c r="C3458" s="14" t="s">
        <v>11219</v>
      </c>
      <c r="D3458" t="s">
        <v>11193</v>
      </c>
      <c r="E3458">
        <v>0</v>
      </c>
      <c r="F3458">
        <f>SUMIFS('DAILY RECORDS'!$E$2:$E$19978,'DAILY RECORDS'!$B$2:$B$19978,C3458,'DAILY RECORDS'!$G$2:$G$19978,"INWARD")</f>
        <v>20</v>
      </c>
      <c r="G3458">
        <f>SUMIFS('DAILY RECORDS'!$E$2:$E$19978,'DAILY RECORDS'!$B$2:$B$19978,C3458,'DAILY RECORDS'!$G$2:$G$19978,"OUTWARD")</f>
        <v>20</v>
      </c>
      <c r="H3458">
        <f t="shared" si="53"/>
        <v>0</v>
      </c>
      <c r="I3458" t="s">
        <v>14</v>
      </c>
      <c r="L3458" s="124"/>
    </row>
    <row r="3459" spans="1:12" x14ac:dyDescent="0.25">
      <c r="A3459">
        <v>3458</v>
      </c>
      <c r="C3459" s="14" t="s">
        <v>11194</v>
      </c>
      <c r="D3459" t="s">
        <v>11194</v>
      </c>
      <c r="E3459">
        <v>0</v>
      </c>
      <c r="F3459">
        <f>SUMIFS('DAILY RECORDS'!$E$2:$E$19978,'DAILY RECORDS'!$B$2:$B$19978,C3459,'DAILY RECORDS'!$G$2:$G$19978,"INWARD")</f>
        <v>20</v>
      </c>
      <c r="G3459">
        <f>SUMIFS('DAILY RECORDS'!$E$2:$E$19978,'DAILY RECORDS'!$B$2:$B$19978,C3459,'DAILY RECORDS'!$G$2:$G$19978,"OUTWARD")</f>
        <v>0</v>
      </c>
      <c r="H3459">
        <f t="shared" ref="H3459:H3522" si="54">(E3459+F3459)-G3459</f>
        <v>20</v>
      </c>
      <c r="I3459" t="s">
        <v>14</v>
      </c>
      <c r="L3459" s="124"/>
    </row>
    <row r="3460" spans="1:12" x14ac:dyDescent="0.25">
      <c r="A3460">
        <v>3459</v>
      </c>
      <c r="C3460" s="14" t="s">
        <v>11195</v>
      </c>
      <c r="D3460" t="s">
        <v>11195</v>
      </c>
      <c r="E3460">
        <v>0</v>
      </c>
      <c r="F3460">
        <f>SUMIFS('DAILY RECORDS'!$E$2:$E$19978,'DAILY RECORDS'!$B$2:$B$19978,C3460,'DAILY RECORDS'!$G$2:$G$19978,"INWARD")</f>
        <v>60</v>
      </c>
      <c r="G3460">
        <f>SUMIFS('DAILY RECORDS'!$E$2:$E$19978,'DAILY RECORDS'!$B$2:$B$19978,C3460,'DAILY RECORDS'!$G$2:$G$19978,"OUTWARD")</f>
        <v>0</v>
      </c>
      <c r="H3460">
        <f t="shared" si="54"/>
        <v>60</v>
      </c>
      <c r="I3460" t="s">
        <v>14</v>
      </c>
      <c r="L3460" s="124"/>
    </row>
    <row r="3461" spans="1:12" x14ac:dyDescent="0.25">
      <c r="A3461">
        <v>3460</v>
      </c>
      <c r="C3461" s="14" t="s">
        <v>11196</v>
      </c>
      <c r="D3461" t="s">
        <v>11196</v>
      </c>
      <c r="E3461">
        <v>0</v>
      </c>
      <c r="F3461">
        <f>SUMIFS('DAILY RECORDS'!$E$2:$E$19978,'DAILY RECORDS'!$B$2:$B$19978,C3461,'DAILY RECORDS'!$G$2:$G$19978,"INWARD")</f>
        <v>50</v>
      </c>
      <c r="G3461">
        <f>SUMIFS('DAILY RECORDS'!$E$2:$E$19978,'DAILY RECORDS'!$B$2:$B$19978,C3461,'DAILY RECORDS'!$G$2:$G$19978,"OUTWARD")</f>
        <v>0</v>
      </c>
      <c r="H3461">
        <f t="shared" si="54"/>
        <v>50</v>
      </c>
      <c r="I3461" t="s">
        <v>14</v>
      </c>
      <c r="L3461" s="124"/>
    </row>
    <row r="3462" spans="1:12" x14ac:dyDescent="0.25">
      <c r="A3462">
        <v>3461</v>
      </c>
      <c r="C3462" s="14">
        <v>48154443</v>
      </c>
      <c r="D3462" t="s">
        <v>11197</v>
      </c>
      <c r="E3462">
        <v>0</v>
      </c>
      <c r="F3462">
        <f>SUMIFS('DAILY RECORDS'!$E$2:$E$19978,'DAILY RECORDS'!$B$2:$B$19978,C3462,'DAILY RECORDS'!$G$2:$G$19978,"INWARD")</f>
        <v>1</v>
      </c>
      <c r="G3462">
        <f>SUMIFS('DAILY RECORDS'!$E$2:$E$19978,'DAILY RECORDS'!$B$2:$B$19978,C3462,'DAILY RECORDS'!$G$2:$G$19978,"OUTWARD")</f>
        <v>0</v>
      </c>
      <c r="H3462">
        <f t="shared" si="54"/>
        <v>1</v>
      </c>
      <c r="I3462" t="s">
        <v>14</v>
      </c>
      <c r="L3462" s="124"/>
    </row>
    <row r="3463" spans="1:12" x14ac:dyDescent="0.25">
      <c r="A3463">
        <v>3462</v>
      </c>
      <c r="C3463" s="14" t="s">
        <v>11214</v>
      </c>
      <c r="D3463" t="s">
        <v>11198</v>
      </c>
      <c r="E3463">
        <v>0</v>
      </c>
      <c r="F3463">
        <f>SUMIFS('DAILY RECORDS'!$E$2:$E$19978,'DAILY RECORDS'!$B$2:$B$19978,C3463,'DAILY RECORDS'!$G$2:$G$19978,"INWARD")</f>
        <v>58</v>
      </c>
      <c r="G3463">
        <f>SUMIFS('DAILY RECORDS'!$E$2:$E$19978,'DAILY RECORDS'!$B$2:$B$19978,C3463,'DAILY RECORDS'!$G$2:$G$19978,"OUTWARD")</f>
        <v>6</v>
      </c>
      <c r="H3463">
        <f t="shared" si="54"/>
        <v>52</v>
      </c>
      <c r="I3463" t="s">
        <v>14</v>
      </c>
      <c r="L3463" s="124"/>
    </row>
    <row r="3464" spans="1:12" x14ac:dyDescent="0.25">
      <c r="A3464">
        <v>3463</v>
      </c>
      <c r="C3464" s="14" t="s">
        <v>11199</v>
      </c>
      <c r="D3464" t="s">
        <v>11199</v>
      </c>
      <c r="E3464">
        <v>0</v>
      </c>
      <c r="F3464">
        <f>SUMIFS('DAILY RECORDS'!$E$2:$E$19978,'DAILY RECORDS'!$B$2:$B$19978,C3464,'DAILY RECORDS'!$G$2:$G$19978,"INWARD")</f>
        <v>30</v>
      </c>
      <c r="G3464">
        <f>SUMIFS('DAILY RECORDS'!$E$2:$E$19978,'DAILY RECORDS'!$B$2:$B$19978,C3464,'DAILY RECORDS'!$G$2:$G$19978,"OUTWARD")</f>
        <v>0</v>
      </c>
      <c r="H3464">
        <f t="shared" si="54"/>
        <v>30</v>
      </c>
      <c r="I3464" t="s">
        <v>14</v>
      </c>
      <c r="L3464" s="124"/>
    </row>
    <row r="3465" spans="1:12" x14ac:dyDescent="0.25">
      <c r="A3465">
        <v>3464</v>
      </c>
      <c r="C3465" s="14" t="s">
        <v>11212</v>
      </c>
      <c r="D3465" t="s">
        <v>11201</v>
      </c>
      <c r="E3465">
        <v>0</v>
      </c>
      <c r="F3465">
        <f>SUMIFS('DAILY RECORDS'!$E$2:$E$19978,'DAILY RECORDS'!$B$2:$B$19978,C3465,'DAILY RECORDS'!$G$2:$G$19978,"INWARD")</f>
        <v>96</v>
      </c>
      <c r="G3465">
        <f>SUMIFS('DAILY RECORDS'!$E$2:$E$19978,'DAILY RECORDS'!$B$2:$B$19978,C3465,'DAILY RECORDS'!$G$2:$G$19978,"OUTWARD")</f>
        <v>72</v>
      </c>
      <c r="H3465">
        <f t="shared" si="54"/>
        <v>24</v>
      </c>
      <c r="I3465" t="s">
        <v>14</v>
      </c>
      <c r="L3465" s="124"/>
    </row>
    <row r="3466" spans="1:12" x14ac:dyDescent="0.25">
      <c r="A3466">
        <v>3465</v>
      </c>
      <c r="C3466" s="14" t="s">
        <v>11213</v>
      </c>
      <c r="D3466" t="s">
        <v>11200</v>
      </c>
      <c r="E3466">
        <v>0</v>
      </c>
      <c r="F3466">
        <f>SUMIFS('DAILY RECORDS'!$E$2:$E$19978,'DAILY RECORDS'!$B$2:$B$19978,C3466,'DAILY RECORDS'!$G$2:$G$19978,"INWARD")</f>
        <v>96</v>
      </c>
      <c r="G3466">
        <f>SUMIFS('DAILY RECORDS'!$E$2:$E$19978,'DAILY RECORDS'!$B$2:$B$19978,C3466,'DAILY RECORDS'!$G$2:$G$19978,"OUTWARD")</f>
        <v>72</v>
      </c>
      <c r="H3466">
        <f t="shared" si="54"/>
        <v>24</v>
      </c>
      <c r="I3466" t="s">
        <v>14</v>
      </c>
      <c r="L3466" s="124"/>
    </row>
    <row r="3467" spans="1:12" x14ac:dyDescent="0.25">
      <c r="A3467">
        <v>3466</v>
      </c>
      <c r="C3467" s="14" t="s">
        <v>11216</v>
      </c>
      <c r="D3467" t="s">
        <v>11202</v>
      </c>
      <c r="E3467">
        <v>0</v>
      </c>
      <c r="F3467">
        <f>SUMIFS('DAILY RECORDS'!$E$2:$E$19978,'DAILY RECORDS'!$B$2:$B$19978,C3467,'DAILY RECORDS'!$G$2:$G$19978,"INWARD")</f>
        <v>36</v>
      </c>
      <c r="G3467">
        <f>SUMIFS('DAILY RECORDS'!$E$2:$E$19978,'DAILY RECORDS'!$B$2:$B$19978,C3467,'DAILY RECORDS'!$G$2:$G$19978,"OUTWARD")</f>
        <v>36</v>
      </c>
      <c r="H3467">
        <f t="shared" si="54"/>
        <v>0</v>
      </c>
      <c r="I3467" t="s">
        <v>14</v>
      </c>
      <c r="L3467" s="124"/>
    </row>
    <row r="3468" spans="1:12" x14ac:dyDescent="0.25">
      <c r="A3468">
        <v>3467</v>
      </c>
      <c r="C3468" s="14" t="s">
        <v>11215</v>
      </c>
      <c r="D3468" t="s">
        <v>11203</v>
      </c>
      <c r="E3468">
        <v>0</v>
      </c>
      <c r="F3468">
        <f>SUMIFS('DAILY RECORDS'!$E$2:$E$19978,'DAILY RECORDS'!$B$2:$B$19978,C3468,'DAILY RECORDS'!$G$2:$G$19978,"INWARD")</f>
        <v>36</v>
      </c>
      <c r="G3468">
        <f>SUMIFS('DAILY RECORDS'!$E$2:$E$19978,'DAILY RECORDS'!$B$2:$B$19978,C3468,'DAILY RECORDS'!$G$2:$G$19978,"OUTWARD")</f>
        <v>36</v>
      </c>
      <c r="H3468">
        <f t="shared" si="54"/>
        <v>0</v>
      </c>
      <c r="I3468" t="s">
        <v>14</v>
      </c>
      <c r="L3468" s="124"/>
    </row>
    <row r="3469" spans="1:12" x14ac:dyDescent="0.25">
      <c r="A3469">
        <v>3468</v>
      </c>
      <c r="C3469" s="14" t="s">
        <v>11208</v>
      </c>
      <c r="D3469" t="s">
        <v>11209</v>
      </c>
      <c r="E3469">
        <v>0</v>
      </c>
      <c r="F3469">
        <f>SUMIFS('DAILY RECORDS'!$E$2:$E$19978,'DAILY RECORDS'!$B$2:$B$19978,C3469,'DAILY RECORDS'!$G$2:$G$19978,"INWARD")</f>
        <v>5</v>
      </c>
      <c r="G3469">
        <f>SUMIFS('DAILY RECORDS'!$E$2:$E$19978,'DAILY RECORDS'!$B$2:$B$19978,C3469,'DAILY RECORDS'!$G$2:$G$19978,"OUTWARD")</f>
        <v>5</v>
      </c>
      <c r="H3469">
        <f t="shared" si="54"/>
        <v>0</v>
      </c>
      <c r="I3469" t="s">
        <v>14</v>
      </c>
      <c r="L3469" s="124">
        <v>45835</v>
      </c>
    </row>
    <row r="3470" spans="1:12" x14ac:dyDescent="0.25">
      <c r="A3470">
        <v>3469</v>
      </c>
      <c r="C3470" s="14" t="s">
        <v>11210</v>
      </c>
      <c r="D3470" t="s">
        <v>11211</v>
      </c>
      <c r="E3470">
        <v>0</v>
      </c>
      <c r="F3470">
        <f>SUMIFS('DAILY RECORDS'!$E$2:$E$19978,'DAILY RECORDS'!$B$2:$B$19978,C3470,'DAILY RECORDS'!$G$2:$G$19978,"INWARD")</f>
        <v>264</v>
      </c>
      <c r="G3470">
        <f>SUMIFS('DAILY RECORDS'!$E$2:$E$19978,'DAILY RECORDS'!$B$2:$B$19978,C3470,'DAILY RECORDS'!$G$2:$G$19978,"OUTWARD")</f>
        <v>200</v>
      </c>
      <c r="H3470">
        <f t="shared" si="54"/>
        <v>64</v>
      </c>
      <c r="I3470" t="s">
        <v>14</v>
      </c>
      <c r="L3470" s="124">
        <v>45835</v>
      </c>
    </row>
    <row r="3471" spans="1:12" x14ac:dyDescent="0.25">
      <c r="A3471">
        <v>3470</v>
      </c>
      <c r="C3471" s="14" t="s">
        <v>11226</v>
      </c>
      <c r="D3471" t="s">
        <v>11231</v>
      </c>
      <c r="E3471">
        <v>0</v>
      </c>
      <c r="F3471">
        <f>SUMIFS('DAILY RECORDS'!$E$2:$E$19978,'DAILY RECORDS'!$B$2:$B$19978,C3471,'DAILY RECORDS'!$G$2:$G$19978,"INWARD")</f>
        <v>17</v>
      </c>
      <c r="G3471">
        <f>SUMIFS('DAILY RECORDS'!$E$2:$E$19978,'DAILY RECORDS'!$B$2:$B$19978,C3471,'DAILY RECORDS'!$G$2:$G$19978,"OUTWARD")</f>
        <v>17</v>
      </c>
      <c r="H3471">
        <f t="shared" si="54"/>
        <v>0</v>
      </c>
      <c r="I3471" t="s">
        <v>14</v>
      </c>
      <c r="L3471" s="124">
        <v>45835</v>
      </c>
    </row>
    <row r="3472" spans="1:12" x14ac:dyDescent="0.25">
      <c r="A3472">
        <v>3471</v>
      </c>
      <c r="C3472" s="14" t="s">
        <v>11227</v>
      </c>
      <c r="D3472" t="s">
        <v>11232</v>
      </c>
      <c r="E3472">
        <v>0</v>
      </c>
      <c r="F3472">
        <f>SUMIFS('DAILY RECORDS'!$E$2:$E$19978,'DAILY RECORDS'!$B$2:$B$19978,C3472,'DAILY RECORDS'!$G$2:$G$19978,"INWARD")</f>
        <v>40</v>
      </c>
      <c r="G3472">
        <f>SUMIFS('DAILY RECORDS'!$E$2:$E$19978,'DAILY RECORDS'!$B$2:$B$19978,C3472,'DAILY RECORDS'!$G$2:$G$19978,"OUTWARD")</f>
        <v>40</v>
      </c>
      <c r="H3472">
        <f t="shared" si="54"/>
        <v>0</v>
      </c>
      <c r="I3472" t="s">
        <v>14</v>
      </c>
      <c r="L3472" s="124">
        <v>45835</v>
      </c>
    </row>
    <row r="3473" spans="1:12" x14ac:dyDescent="0.25">
      <c r="A3473">
        <v>3472</v>
      </c>
      <c r="C3473" s="14" t="s">
        <v>11228</v>
      </c>
      <c r="D3473" t="s">
        <v>11233</v>
      </c>
      <c r="E3473">
        <v>0</v>
      </c>
      <c r="F3473">
        <f>SUMIFS('DAILY RECORDS'!$E$2:$E$19978,'DAILY RECORDS'!$B$2:$B$19978,C3473,'DAILY RECORDS'!$G$2:$G$19978,"INWARD")</f>
        <v>50</v>
      </c>
      <c r="G3473">
        <f>SUMIFS('DAILY RECORDS'!$E$2:$E$19978,'DAILY RECORDS'!$B$2:$B$19978,C3473,'DAILY RECORDS'!$G$2:$G$19978,"OUTWARD")</f>
        <v>50</v>
      </c>
      <c r="H3473">
        <f t="shared" si="54"/>
        <v>0</v>
      </c>
      <c r="I3473" t="s">
        <v>14</v>
      </c>
      <c r="L3473" s="124">
        <v>45835</v>
      </c>
    </row>
    <row r="3474" spans="1:12" x14ac:dyDescent="0.25">
      <c r="A3474">
        <v>3473</v>
      </c>
      <c r="C3474" s="14" t="s">
        <v>11229</v>
      </c>
      <c r="D3474" t="s">
        <v>11235</v>
      </c>
      <c r="E3474">
        <v>0</v>
      </c>
      <c r="F3474">
        <f>SUMIFS('DAILY RECORDS'!$E$2:$E$19978,'DAILY RECORDS'!$B$2:$B$19978,C3474,'DAILY RECORDS'!$G$2:$G$19978,"INWARD")</f>
        <v>20</v>
      </c>
      <c r="G3474">
        <f>SUMIFS('DAILY RECORDS'!$E$2:$E$19978,'DAILY RECORDS'!$B$2:$B$19978,C3474,'DAILY RECORDS'!$G$2:$G$19978,"OUTWARD")</f>
        <v>20</v>
      </c>
      <c r="H3474">
        <f t="shared" si="54"/>
        <v>0</v>
      </c>
      <c r="I3474" t="s">
        <v>14</v>
      </c>
      <c r="L3474" s="124">
        <v>45835</v>
      </c>
    </row>
    <row r="3475" spans="1:12" x14ac:dyDescent="0.25">
      <c r="A3475">
        <v>3474</v>
      </c>
      <c r="C3475" s="14" t="s">
        <v>11230</v>
      </c>
      <c r="D3475" t="s">
        <v>11234</v>
      </c>
      <c r="E3475">
        <v>0</v>
      </c>
      <c r="F3475">
        <f>SUMIFS('DAILY RECORDS'!$E$2:$E$19978,'DAILY RECORDS'!$B$2:$B$19978,C3475,'DAILY RECORDS'!$G$2:$G$19978,"INWARD")</f>
        <v>20</v>
      </c>
      <c r="G3475">
        <f>SUMIFS('DAILY RECORDS'!$E$2:$E$19978,'DAILY RECORDS'!$B$2:$B$19978,C3475,'DAILY RECORDS'!$G$2:$G$19978,"OUTWARD")</f>
        <v>20</v>
      </c>
      <c r="H3475">
        <f t="shared" si="54"/>
        <v>0</v>
      </c>
      <c r="I3475" t="s">
        <v>14</v>
      </c>
      <c r="L3475" s="124">
        <v>45835</v>
      </c>
    </row>
    <row r="3476" spans="1:12" x14ac:dyDescent="0.25">
      <c r="A3476">
        <v>3475</v>
      </c>
      <c r="C3476" s="14" t="s">
        <v>11237</v>
      </c>
      <c r="D3476" t="s">
        <v>11237</v>
      </c>
      <c r="E3476">
        <v>0</v>
      </c>
      <c r="F3476">
        <f>SUMIFS('DAILY RECORDS'!$E$2:$E$19978,'DAILY RECORDS'!$B$2:$B$19978,C3476,'DAILY RECORDS'!$G$2:$G$19978,"INWARD")</f>
        <v>96</v>
      </c>
      <c r="G3476">
        <f>SUMIFS('DAILY RECORDS'!$E$2:$E$19978,'DAILY RECORDS'!$B$2:$B$19978,C3476,'DAILY RECORDS'!$G$2:$G$19978,"OUTWARD")</f>
        <v>0</v>
      </c>
      <c r="H3476">
        <f t="shared" si="54"/>
        <v>96</v>
      </c>
      <c r="I3476" t="s">
        <v>14</v>
      </c>
      <c r="L3476" s="124">
        <v>45835</v>
      </c>
    </row>
    <row r="3477" spans="1:12" x14ac:dyDescent="0.25">
      <c r="A3477">
        <v>3476</v>
      </c>
      <c r="C3477" s="14" t="s">
        <v>11238</v>
      </c>
      <c r="D3477" t="s">
        <v>11238</v>
      </c>
      <c r="E3477">
        <v>0</v>
      </c>
      <c r="F3477">
        <f>SUMIFS('DAILY RECORDS'!$E$2:$E$19978,'DAILY RECORDS'!$B$2:$B$19978,C3477,'DAILY RECORDS'!$G$2:$G$19978,"INWARD")</f>
        <v>120</v>
      </c>
      <c r="G3477">
        <f>SUMIFS('DAILY RECORDS'!$E$2:$E$19978,'DAILY RECORDS'!$B$2:$B$19978,C3477,'DAILY RECORDS'!$G$2:$G$19978,"OUTWARD")</f>
        <v>0</v>
      </c>
      <c r="H3477">
        <f t="shared" si="54"/>
        <v>120</v>
      </c>
      <c r="I3477" t="s">
        <v>14</v>
      </c>
      <c r="L3477" s="124">
        <v>45835</v>
      </c>
    </row>
    <row r="3478" spans="1:12" x14ac:dyDescent="0.25">
      <c r="A3478">
        <v>3477</v>
      </c>
      <c r="C3478" s="14" t="s">
        <v>11239</v>
      </c>
      <c r="D3478" t="s">
        <v>11239</v>
      </c>
      <c r="E3478">
        <v>0</v>
      </c>
      <c r="F3478">
        <f>SUMIFS('DAILY RECORDS'!$E$2:$E$19978,'DAILY RECORDS'!$B$2:$B$19978,C3478,'DAILY RECORDS'!$G$2:$G$19978,"INWARD")</f>
        <v>50</v>
      </c>
      <c r="G3478">
        <f>SUMIFS('DAILY RECORDS'!$E$2:$E$19978,'DAILY RECORDS'!$B$2:$B$19978,C3478,'DAILY RECORDS'!$G$2:$G$19978,"OUTWARD")</f>
        <v>0</v>
      </c>
      <c r="H3478">
        <f t="shared" si="54"/>
        <v>50</v>
      </c>
      <c r="I3478" t="s">
        <v>14</v>
      </c>
      <c r="L3478" s="124">
        <v>45835</v>
      </c>
    </row>
    <row r="3479" spans="1:12" x14ac:dyDescent="0.25">
      <c r="A3479">
        <v>3478</v>
      </c>
      <c r="C3479" s="14" t="s">
        <v>11241</v>
      </c>
      <c r="D3479" t="s">
        <v>11241</v>
      </c>
      <c r="E3479">
        <v>0</v>
      </c>
      <c r="F3479">
        <f>SUMIFS('DAILY RECORDS'!$E$2:$E$19978,'DAILY RECORDS'!$B$2:$B$19978,C3479,'DAILY RECORDS'!$G$2:$G$19978,"INWARD")</f>
        <v>120</v>
      </c>
      <c r="G3479">
        <f>SUMIFS('DAILY RECORDS'!$E$2:$E$19978,'DAILY RECORDS'!$B$2:$B$19978,C3479,'DAILY RECORDS'!$G$2:$G$19978,"OUTWARD")</f>
        <v>0</v>
      </c>
      <c r="H3479">
        <f t="shared" si="54"/>
        <v>120</v>
      </c>
      <c r="I3479" t="s">
        <v>14</v>
      </c>
      <c r="L3479" s="124">
        <v>45835</v>
      </c>
    </row>
    <row r="3480" spans="1:12" x14ac:dyDescent="0.25">
      <c r="A3480">
        <v>3479</v>
      </c>
      <c r="C3480" s="14" t="s">
        <v>11240</v>
      </c>
      <c r="D3480" t="s">
        <v>11240</v>
      </c>
      <c r="E3480">
        <v>0</v>
      </c>
      <c r="F3480">
        <f>SUMIFS('DAILY RECORDS'!$E$2:$E$19978,'DAILY RECORDS'!$B$2:$B$19978,C3480,'DAILY RECORDS'!$G$2:$G$19978,"INWARD")</f>
        <v>2</v>
      </c>
      <c r="G3480">
        <f>SUMIFS('DAILY RECORDS'!$E$2:$E$19978,'DAILY RECORDS'!$B$2:$B$19978,C3480,'DAILY RECORDS'!$G$2:$G$19978,"OUTWARD")</f>
        <v>2</v>
      </c>
      <c r="H3480">
        <f t="shared" si="54"/>
        <v>0</v>
      </c>
      <c r="I3480" t="s">
        <v>14</v>
      </c>
      <c r="L3480" s="124">
        <v>45835</v>
      </c>
    </row>
    <row r="3481" spans="1:12" x14ac:dyDescent="0.25">
      <c r="A3481">
        <v>3480</v>
      </c>
      <c r="C3481" s="14" t="s">
        <v>4425</v>
      </c>
      <c r="D3481" t="s">
        <v>4426</v>
      </c>
      <c r="E3481">
        <v>0</v>
      </c>
      <c r="F3481">
        <f>SUMIFS('DAILY RECORDS'!$E$2:$E$19978,'DAILY RECORDS'!$B$2:$B$19978,C3481,'DAILY RECORDS'!$G$2:$G$19978,"INWARD")</f>
        <v>12</v>
      </c>
      <c r="G3481">
        <f>SUMIFS('DAILY RECORDS'!$E$2:$E$19978,'DAILY RECORDS'!$B$2:$B$19978,C3481,'DAILY RECORDS'!$G$2:$G$19978,"OUTWARD")</f>
        <v>12</v>
      </c>
      <c r="H3481">
        <f t="shared" si="54"/>
        <v>0</v>
      </c>
      <c r="I3481" t="s">
        <v>14</v>
      </c>
      <c r="L3481" s="124">
        <v>45841</v>
      </c>
    </row>
    <row r="3482" spans="1:12" x14ac:dyDescent="0.25">
      <c r="A3482">
        <v>3481</v>
      </c>
      <c r="C3482" s="14" t="s">
        <v>5356</v>
      </c>
      <c r="D3482" t="s">
        <v>5357</v>
      </c>
      <c r="E3482">
        <v>0</v>
      </c>
      <c r="F3482">
        <f>SUMIFS('DAILY RECORDS'!$E$2:$E$19978,'DAILY RECORDS'!$B$2:$B$19978,C3482,'DAILY RECORDS'!$G$2:$G$19978,"INWARD")</f>
        <v>0</v>
      </c>
      <c r="G3482">
        <f>SUMIFS('DAILY RECORDS'!$E$2:$E$19978,'DAILY RECORDS'!$B$2:$B$19978,C3482,'DAILY RECORDS'!$G$2:$G$19978,"OUTWARD")</f>
        <v>4</v>
      </c>
      <c r="H3482">
        <f t="shared" si="54"/>
        <v>-4</v>
      </c>
      <c r="I3482" t="s">
        <v>25</v>
      </c>
      <c r="L3482" s="124">
        <v>45841</v>
      </c>
    </row>
    <row r="3483" spans="1:12" x14ac:dyDescent="0.25">
      <c r="A3483">
        <v>3482</v>
      </c>
      <c r="B3483" t="s">
        <v>9992</v>
      </c>
      <c r="C3483" s="14" t="s">
        <v>11261</v>
      </c>
      <c r="D3483" t="s">
        <v>11262</v>
      </c>
      <c r="E3483">
        <v>0</v>
      </c>
      <c r="F3483">
        <f>SUMIFS('DAILY RECORDS'!$E$2:$E$19978,'DAILY RECORDS'!$B$2:$B$19978,C3483,'DAILY RECORDS'!$G$2:$G$19978,"INWARD")</f>
        <v>21</v>
      </c>
      <c r="G3483">
        <f>SUMIFS('DAILY RECORDS'!$E$2:$E$19978,'DAILY RECORDS'!$B$2:$B$19978,C3483,'DAILY RECORDS'!$G$2:$G$19978,"OUTWARD")</f>
        <v>0</v>
      </c>
      <c r="H3483">
        <f t="shared" si="54"/>
        <v>21</v>
      </c>
      <c r="I3483" t="s">
        <v>14</v>
      </c>
      <c r="L3483" s="124">
        <v>45842</v>
      </c>
    </row>
    <row r="3484" spans="1:12" x14ac:dyDescent="0.25">
      <c r="A3484">
        <v>3483</v>
      </c>
      <c r="C3484" s="14" t="s">
        <v>11263</v>
      </c>
      <c r="D3484" t="s">
        <v>11263</v>
      </c>
      <c r="E3484">
        <v>0</v>
      </c>
      <c r="F3484">
        <f>SUMIFS('DAILY RECORDS'!$E$2:$E$19978,'DAILY RECORDS'!$B$2:$B$19978,C3484,'DAILY RECORDS'!$G$2:$G$19978,"INWARD")</f>
        <v>10</v>
      </c>
      <c r="G3484">
        <f>SUMIFS('DAILY RECORDS'!$E$2:$E$19978,'DAILY RECORDS'!$B$2:$B$19978,C3484,'DAILY RECORDS'!$G$2:$G$19978,"OUTWARD")</f>
        <v>0</v>
      </c>
      <c r="H3484">
        <f t="shared" si="54"/>
        <v>10</v>
      </c>
      <c r="I3484" t="s">
        <v>14</v>
      </c>
      <c r="L3484" s="124">
        <v>45842</v>
      </c>
    </row>
    <row r="3485" spans="1:12" x14ac:dyDescent="0.25">
      <c r="A3485">
        <v>3484</v>
      </c>
      <c r="C3485" s="14" t="s">
        <v>11290</v>
      </c>
      <c r="D3485" t="s">
        <v>11290</v>
      </c>
      <c r="E3485">
        <v>0</v>
      </c>
      <c r="F3485">
        <f>SUMIFS('DAILY RECORDS'!$E$2:$E$19978,'DAILY RECORDS'!$B$2:$B$19978,C3485,'DAILY RECORDS'!$G$2:$G$19978,"INWARD")</f>
        <v>0</v>
      </c>
      <c r="G3485">
        <f>SUMIFS('DAILY RECORDS'!$E$2:$E$19978,'DAILY RECORDS'!$B$2:$B$19978,C3485,'DAILY RECORDS'!$G$2:$G$19978,"OUTWARD")</f>
        <v>0</v>
      </c>
      <c r="H3485">
        <f t="shared" si="54"/>
        <v>0</v>
      </c>
      <c r="I3485" t="s">
        <v>14</v>
      </c>
      <c r="L3485" s="124">
        <v>45843</v>
      </c>
    </row>
    <row r="3486" spans="1:12" x14ac:dyDescent="0.25">
      <c r="A3486">
        <v>3485</v>
      </c>
      <c r="C3486" s="14" t="s">
        <v>11291</v>
      </c>
      <c r="D3486" t="s">
        <v>11291</v>
      </c>
      <c r="E3486">
        <v>0</v>
      </c>
      <c r="F3486">
        <f>SUMIFS('DAILY RECORDS'!$E$2:$E$19978,'DAILY RECORDS'!$B$2:$B$19978,C3486,'DAILY RECORDS'!$G$2:$G$19978,"INWARD")</f>
        <v>6</v>
      </c>
      <c r="G3486">
        <f>SUMIFS('DAILY RECORDS'!$E$2:$E$19978,'DAILY RECORDS'!$B$2:$B$19978,C3486,'DAILY RECORDS'!$G$2:$G$19978,"OUTWARD")</f>
        <v>0</v>
      </c>
      <c r="H3486">
        <f t="shared" si="54"/>
        <v>6</v>
      </c>
      <c r="I3486" t="s">
        <v>14</v>
      </c>
      <c r="L3486" s="124">
        <v>45843</v>
      </c>
    </row>
    <row r="3487" spans="1:12" x14ac:dyDescent="0.25">
      <c r="A3487">
        <v>3486</v>
      </c>
      <c r="C3487" s="14" t="s">
        <v>11292</v>
      </c>
      <c r="D3487" t="s">
        <v>11292</v>
      </c>
      <c r="E3487">
        <v>0</v>
      </c>
      <c r="F3487">
        <f>SUMIFS('DAILY RECORDS'!$E$2:$E$19978,'DAILY RECORDS'!$B$2:$B$19978,C3487,'DAILY RECORDS'!$G$2:$G$19978,"INWARD")</f>
        <v>6224</v>
      </c>
      <c r="G3487">
        <f>SUMIFS('DAILY RECORDS'!$E$2:$E$19978,'DAILY RECORDS'!$B$2:$B$19978,C3487,'DAILY RECORDS'!$G$2:$G$19978,"OUTWARD")</f>
        <v>0</v>
      </c>
      <c r="H3487">
        <f t="shared" si="54"/>
        <v>6224</v>
      </c>
      <c r="I3487" t="s">
        <v>14</v>
      </c>
      <c r="L3487" s="124">
        <v>45843</v>
      </c>
    </row>
    <row r="3488" spans="1:12" x14ac:dyDescent="0.25">
      <c r="A3488">
        <v>3487</v>
      </c>
      <c r="C3488" s="14" t="s">
        <v>11293</v>
      </c>
      <c r="D3488" t="s">
        <v>11294</v>
      </c>
      <c r="E3488">
        <v>0</v>
      </c>
      <c r="F3488">
        <f>SUMIFS('DAILY RECORDS'!$E$2:$E$19978,'DAILY RECORDS'!$B$2:$B$19978,C3488,'DAILY RECORDS'!$G$2:$G$19978,"INWARD")</f>
        <v>15</v>
      </c>
      <c r="G3488">
        <f>SUMIFS('DAILY RECORDS'!$E$2:$E$19978,'DAILY RECORDS'!$B$2:$B$19978,C3488,'DAILY RECORDS'!$G$2:$G$19978,"OUTWARD")</f>
        <v>0</v>
      </c>
      <c r="H3488">
        <f t="shared" si="54"/>
        <v>15</v>
      </c>
      <c r="I3488" t="s">
        <v>25</v>
      </c>
      <c r="L3488" s="124">
        <v>45845</v>
      </c>
    </row>
    <row r="3489" spans="1:12" x14ac:dyDescent="0.25">
      <c r="A3489">
        <v>3488</v>
      </c>
      <c r="C3489" s="14" t="s">
        <v>11295</v>
      </c>
      <c r="D3489" t="s">
        <v>11296</v>
      </c>
      <c r="E3489">
        <v>0</v>
      </c>
      <c r="F3489">
        <f>SUMIFS('DAILY RECORDS'!$E$2:$E$19978,'DAILY RECORDS'!$B$2:$B$19978,C3489,'DAILY RECORDS'!$G$2:$G$19978,"INWARD")</f>
        <v>30</v>
      </c>
      <c r="G3489">
        <f>SUMIFS('DAILY RECORDS'!$E$2:$E$19978,'DAILY RECORDS'!$B$2:$B$19978,C3489,'DAILY RECORDS'!$G$2:$G$19978,"OUTWARD")</f>
        <v>0</v>
      </c>
      <c r="H3489">
        <f t="shared" si="54"/>
        <v>30</v>
      </c>
      <c r="I3489" t="s">
        <v>14</v>
      </c>
      <c r="L3489" s="124">
        <v>45845</v>
      </c>
    </row>
    <row r="3490" spans="1:12" x14ac:dyDescent="0.25">
      <c r="A3490">
        <v>3489</v>
      </c>
      <c r="C3490" s="14" t="s">
        <v>11297</v>
      </c>
      <c r="D3490" t="s">
        <v>11298</v>
      </c>
      <c r="E3490">
        <v>0</v>
      </c>
      <c r="F3490">
        <f>SUMIFS('DAILY RECORDS'!$E$2:$E$19978,'DAILY RECORDS'!$B$2:$B$19978,C3490,'DAILY RECORDS'!$G$2:$G$19978,"INWARD")</f>
        <v>35</v>
      </c>
      <c r="G3490">
        <f>SUMIFS('DAILY RECORDS'!$E$2:$E$19978,'DAILY RECORDS'!$B$2:$B$19978,C3490,'DAILY RECORDS'!$G$2:$G$19978,"OUTWARD")</f>
        <v>0</v>
      </c>
      <c r="H3490">
        <f t="shared" si="54"/>
        <v>35</v>
      </c>
      <c r="I3490" t="s">
        <v>14</v>
      </c>
      <c r="L3490" s="124">
        <v>45845</v>
      </c>
    </row>
    <row r="3491" spans="1:12" x14ac:dyDescent="0.25">
      <c r="A3491">
        <v>3490</v>
      </c>
      <c r="C3491" s="14" t="s">
        <v>11299</v>
      </c>
      <c r="D3491" t="s">
        <v>11300</v>
      </c>
      <c r="E3491">
        <v>0</v>
      </c>
      <c r="F3491">
        <f>SUMIFS('DAILY RECORDS'!$E$2:$E$19978,'DAILY RECORDS'!$B$2:$B$19978,C3491,'DAILY RECORDS'!$G$2:$G$19978,"INWARD")</f>
        <v>20</v>
      </c>
      <c r="G3491">
        <f>SUMIFS('DAILY RECORDS'!$E$2:$E$19978,'DAILY RECORDS'!$B$2:$B$19978,C3491,'DAILY RECORDS'!$G$2:$G$19978,"OUTWARD")</f>
        <v>0</v>
      </c>
      <c r="H3491">
        <f t="shared" si="54"/>
        <v>20</v>
      </c>
      <c r="I3491" t="s">
        <v>14</v>
      </c>
      <c r="L3491" s="124">
        <v>45845</v>
      </c>
    </row>
    <row r="3492" spans="1:12" x14ac:dyDescent="0.25">
      <c r="A3492">
        <v>3491</v>
      </c>
      <c r="C3492" s="14" t="s">
        <v>11301</v>
      </c>
      <c r="D3492" t="s">
        <v>11302</v>
      </c>
      <c r="E3492">
        <v>0</v>
      </c>
      <c r="F3492">
        <f>SUMIFS('DAILY RECORDS'!$E$2:$E$19978,'DAILY RECORDS'!$B$2:$B$19978,C3492,'DAILY RECORDS'!$G$2:$G$19978,"INWARD")</f>
        <v>20</v>
      </c>
      <c r="G3492">
        <f>SUMIFS('DAILY RECORDS'!$E$2:$E$19978,'DAILY RECORDS'!$B$2:$B$19978,C3492,'DAILY RECORDS'!$G$2:$G$19978,"OUTWARD")</f>
        <v>0</v>
      </c>
      <c r="H3492">
        <f t="shared" si="54"/>
        <v>20</v>
      </c>
      <c r="I3492" t="s">
        <v>14</v>
      </c>
      <c r="L3492" s="124">
        <v>45845</v>
      </c>
    </row>
    <row r="3493" spans="1:12" x14ac:dyDescent="0.25">
      <c r="A3493">
        <v>3492</v>
      </c>
      <c r="C3493" s="14" t="s">
        <v>11303</v>
      </c>
      <c r="D3493" t="s">
        <v>11304</v>
      </c>
      <c r="E3493">
        <v>0</v>
      </c>
      <c r="F3493">
        <f>SUMIFS('DAILY RECORDS'!$E$2:$E$19978,'DAILY RECORDS'!$B$2:$B$19978,C3493,'DAILY RECORDS'!$G$2:$G$19978,"INWARD")</f>
        <v>40</v>
      </c>
      <c r="G3493">
        <f>SUMIFS('DAILY RECORDS'!$E$2:$E$19978,'DAILY RECORDS'!$B$2:$B$19978,C3493,'DAILY RECORDS'!$G$2:$G$19978,"OUTWARD")</f>
        <v>0</v>
      </c>
      <c r="H3493">
        <f t="shared" si="54"/>
        <v>40</v>
      </c>
      <c r="I3493" t="s">
        <v>14</v>
      </c>
      <c r="L3493" s="124">
        <v>45845</v>
      </c>
    </row>
    <row r="3494" spans="1:12" x14ac:dyDescent="0.25">
      <c r="A3494">
        <v>3493</v>
      </c>
      <c r="C3494" s="14" t="s">
        <v>11305</v>
      </c>
      <c r="D3494" t="s">
        <v>11306</v>
      </c>
      <c r="E3494">
        <v>0</v>
      </c>
      <c r="F3494">
        <f>SUMIFS('DAILY RECORDS'!$E$2:$E$19978,'DAILY RECORDS'!$B$2:$B$19978,C3494,'DAILY RECORDS'!$G$2:$G$19978,"INWARD")</f>
        <v>90</v>
      </c>
      <c r="G3494">
        <f>SUMIFS('DAILY RECORDS'!$E$2:$E$19978,'DAILY RECORDS'!$B$2:$B$19978,C3494,'DAILY RECORDS'!$G$2:$G$19978,"OUTWARD")</f>
        <v>0</v>
      </c>
      <c r="H3494">
        <f t="shared" si="54"/>
        <v>90</v>
      </c>
      <c r="I3494" t="s">
        <v>14</v>
      </c>
      <c r="L3494" s="124">
        <v>45845</v>
      </c>
    </row>
    <row r="3495" spans="1:12" x14ac:dyDescent="0.25">
      <c r="A3495">
        <v>3494</v>
      </c>
      <c r="C3495" s="14" t="s">
        <v>11307</v>
      </c>
      <c r="D3495" t="s">
        <v>11308</v>
      </c>
      <c r="E3495">
        <v>0</v>
      </c>
      <c r="F3495">
        <f>SUMIFS('DAILY RECORDS'!$E$2:$E$19978,'DAILY RECORDS'!$B$2:$B$19978,C3495,'DAILY RECORDS'!$G$2:$G$19978,"INWARD")</f>
        <v>80</v>
      </c>
      <c r="G3495">
        <f>SUMIFS('DAILY RECORDS'!$E$2:$E$19978,'DAILY RECORDS'!$B$2:$B$19978,C3495,'DAILY RECORDS'!$G$2:$G$19978,"OUTWARD")</f>
        <v>0</v>
      </c>
      <c r="H3495">
        <f t="shared" si="54"/>
        <v>80</v>
      </c>
      <c r="I3495" t="s">
        <v>14</v>
      </c>
      <c r="L3495" s="124">
        <v>45845</v>
      </c>
    </row>
    <row r="3496" spans="1:12" x14ac:dyDescent="0.25">
      <c r="A3496">
        <v>3495</v>
      </c>
      <c r="C3496" s="14" t="s">
        <v>11309</v>
      </c>
      <c r="D3496" t="s">
        <v>11309</v>
      </c>
      <c r="E3496">
        <v>0</v>
      </c>
      <c r="F3496">
        <f>SUMIFS('DAILY RECORDS'!$E$2:$E$19978,'DAILY RECORDS'!$B$2:$B$19978,C3496,'DAILY RECORDS'!$G$2:$G$19978,"INWARD")</f>
        <v>1</v>
      </c>
      <c r="G3496">
        <f>SUMIFS('DAILY RECORDS'!$E$2:$E$19978,'DAILY RECORDS'!$B$2:$B$19978,C3496,'DAILY RECORDS'!$G$2:$G$19978,"OUTWARD")</f>
        <v>0</v>
      </c>
      <c r="H3496">
        <f t="shared" si="54"/>
        <v>1</v>
      </c>
      <c r="I3496" t="s">
        <v>14</v>
      </c>
      <c r="L3496" s="124">
        <v>45846</v>
      </c>
    </row>
    <row r="3497" spans="1:12" x14ac:dyDescent="0.25">
      <c r="A3497">
        <v>3496</v>
      </c>
      <c r="C3497" s="14" t="s">
        <v>11310</v>
      </c>
      <c r="D3497" t="s">
        <v>11310</v>
      </c>
      <c r="E3497">
        <v>0</v>
      </c>
      <c r="F3497">
        <f>SUMIFS('DAILY RECORDS'!$E$2:$E$19978,'DAILY RECORDS'!$B$2:$B$19978,C3497,'DAILY RECORDS'!$G$2:$G$19978,"INWARD")</f>
        <v>1</v>
      </c>
      <c r="G3497">
        <f>SUMIFS('DAILY RECORDS'!$E$2:$E$19978,'DAILY RECORDS'!$B$2:$B$19978,C3497,'DAILY RECORDS'!$G$2:$G$19978,"OUTWARD")</f>
        <v>0</v>
      </c>
      <c r="H3497">
        <f t="shared" si="54"/>
        <v>1</v>
      </c>
      <c r="I3497" t="s">
        <v>14</v>
      </c>
      <c r="L3497" s="124">
        <v>45846</v>
      </c>
    </row>
    <row r="3498" spans="1:12" x14ac:dyDescent="0.25">
      <c r="A3498">
        <v>3497</v>
      </c>
      <c r="C3498" s="14" t="s">
        <v>11311</v>
      </c>
      <c r="D3498" t="s">
        <v>11311</v>
      </c>
      <c r="E3498">
        <v>0</v>
      </c>
      <c r="F3498">
        <f>SUMIFS('DAILY RECORDS'!$E$2:$E$19978,'DAILY RECORDS'!$B$2:$B$19978,C3498,'DAILY RECORDS'!$G$2:$G$19978,"INWARD")</f>
        <v>180</v>
      </c>
      <c r="G3498">
        <f>SUMIFS('DAILY RECORDS'!$E$2:$E$19978,'DAILY RECORDS'!$B$2:$B$19978,C3498,'DAILY RECORDS'!$G$2:$G$19978,"OUTWARD")</f>
        <v>0</v>
      </c>
      <c r="H3498">
        <f t="shared" si="54"/>
        <v>180</v>
      </c>
      <c r="I3498" t="s">
        <v>14</v>
      </c>
      <c r="L3498" s="124">
        <v>45846</v>
      </c>
    </row>
    <row r="3499" spans="1:12" x14ac:dyDescent="0.25">
      <c r="A3499">
        <v>3498</v>
      </c>
      <c r="C3499" s="14" t="s">
        <v>11312</v>
      </c>
      <c r="D3499" t="s">
        <v>11313</v>
      </c>
      <c r="E3499">
        <v>0</v>
      </c>
      <c r="F3499">
        <f>SUMIFS('DAILY RECORDS'!$E$2:$E$19978,'DAILY RECORDS'!$B$2:$B$19978,C3499,'DAILY RECORDS'!$G$2:$G$19978,"INWARD")</f>
        <v>125</v>
      </c>
      <c r="G3499">
        <f>SUMIFS('DAILY RECORDS'!$E$2:$E$19978,'DAILY RECORDS'!$B$2:$B$19978,C3499,'DAILY RECORDS'!$G$2:$G$19978,"OUTWARD")</f>
        <v>0</v>
      </c>
      <c r="H3499">
        <f t="shared" si="54"/>
        <v>125</v>
      </c>
      <c r="I3499" t="s">
        <v>14</v>
      </c>
      <c r="L3499" s="124">
        <v>45847</v>
      </c>
    </row>
    <row r="3500" spans="1:12" x14ac:dyDescent="0.25">
      <c r="A3500">
        <v>3499</v>
      </c>
      <c r="C3500" s="14" t="s">
        <v>7286</v>
      </c>
      <c r="D3500" t="s">
        <v>7287</v>
      </c>
      <c r="E3500">
        <v>40</v>
      </c>
      <c r="F3500">
        <f>SUMIFS('DAILY RECORDS'!$E$2:$E$19978,'DAILY RECORDS'!$B$2:$B$19978,C3500,'DAILY RECORDS'!$G$2:$G$19978,"INWARD")</f>
        <v>0</v>
      </c>
      <c r="G3500">
        <f>SUMIFS('DAILY RECORDS'!$E$2:$E$19978,'DAILY RECORDS'!$B$2:$B$19978,C3500,'DAILY RECORDS'!$G$2:$G$19978,"OUTWARD")</f>
        <v>20</v>
      </c>
      <c r="H3500">
        <f t="shared" si="54"/>
        <v>20</v>
      </c>
      <c r="I3500" t="s">
        <v>14</v>
      </c>
      <c r="L3500" s="124">
        <v>45847</v>
      </c>
    </row>
    <row r="3501" spans="1:12" x14ac:dyDescent="0.25">
      <c r="A3501">
        <v>3500</v>
      </c>
      <c r="C3501" s="14" t="s">
        <v>3970</v>
      </c>
      <c r="D3501" t="s">
        <v>11320</v>
      </c>
      <c r="E3501">
        <v>0</v>
      </c>
      <c r="F3501">
        <f>SUMIFS('DAILY RECORDS'!$E$2:$E$19978,'DAILY RECORDS'!$B$2:$B$19978,C3501,'DAILY RECORDS'!$G$2:$G$19978,"INWARD")</f>
        <v>12</v>
      </c>
      <c r="G3501">
        <f>SUMIFS('DAILY RECORDS'!$E$2:$E$19978,'DAILY RECORDS'!$B$2:$B$19978,C3501,'DAILY RECORDS'!$G$2:$G$19978,"OUTWARD")</f>
        <v>6</v>
      </c>
      <c r="H3501">
        <f t="shared" si="54"/>
        <v>6</v>
      </c>
      <c r="I3501" t="s">
        <v>14</v>
      </c>
      <c r="L3501" s="124">
        <v>45847</v>
      </c>
    </row>
    <row r="3502" spans="1:12" x14ac:dyDescent="0.25">
      <c r="A3502">
        <v>3501</v>
      </c>
      <c r="C3502" s="14" t="s">
        <v>11337</v>
      </c>
      <c r="D3502" t="s">
        <v>11338</v>
      </c>
      <c r="E3502">
        <v>0</v>
      </c>
      <c r="F3502">
        <f>SUMIFS('DAILY RECORDS'!$E$2:$E$19978,'DAILY RECORDS'!$B$2:$B$19978,C3502,'DAILY RECORDS'!$G$2:$G$19978,"INWARD")</f>
        <v>241</v>
      </c>
      <c r="G3502">
        <f>SUMIFS('DAILY RECORDS'!$E$2:$E$19978,'DAILY RECORDS'!$B$2:$B$19978,C3502,'DAILY RECORDS'!$G$2:$G$19978,"OUTWARD")</f>
        <v>0</v>
      </c>
      <c r="H3502">
        <f t="shared" si="54"/>
        <v>241</v>
      </c>
      <c r="I3502" t="s">
        <v>14</v>
      </c>
      <c r="L3502" s="124">
        <v>45848</v>
      </c>
    </row>
    <row r="3503" spans="1:12" x14ac:dyDescent="0.25">
      <c r="A3503">
        <v>3502</v>
      </c>
      <c r="C3503" s="14" t="s">
        <v>11339</v>
      </c>
      <c r="D3503" t="s">
        <v>11340</v>
      </c>
      <c r="E3503">
        <v>0</v>
      </c>
      <c r="F3503">
        <f>SUMIFS('DAILY RECORDS'!$E$2:$E$19978,'DAILY RECORDS'!$B$2:$B$19978,C3503,'DAILY RECORDS'!$G$2:$G$19978,"INWARD")</f>
        <v>204</v>
      </c>
      <c r="G3503">
        <f>SUMIFS('DAILY RECORDS'!$E$2:$E$19978,'DAILY RECORDS'!$B$2:$B$19978,C3503,'DAILY RECORDS'!$G$2:$G$19978,"OUTWARD")</f>
        <v>0</v>
      </c>
      <c r="H3503">
        <f t="shared" si="54"/>
        <v>204</v>
      </c>
      <c r="I3503" t="s">
        <v>14</v>
      </c>
      <c r="L3503" s="124">
        <v>45848</v>
      </c>
    </row>
    <row r="3504" spans="1:12" x14ac:dyDescent="0.25">
      <c r="A3504">
        <v>3503</v>
      </c>
      <c r="C3504" s="14" t="s">
        <v>11341</v>
      </c>
      <c r="D3504" t="s">
        <v>11341</v>
      </c>
      <c r="E3504">
        <v>0</v>
      </c>
      <c r="F3504">
        <f>SUMIFS('DAILY RECORDS'!$E$2:$E$19978,'DAILY RECORDS'!$B$2:$B$19978,C3504,'DAILY RECORDS'!$G$2:$G$19978,"INWARD")</f>
        <v>216</v>
      </c>
      <c r="G3504">
        <f>SUMIFS('DAILY RECORDS'!$E$2:$E$19978,'DAILY RECORDS'!$B$2:$B$19978,C3504,'DAILY RECORDS'!$G$2:$G$19978,"OUTWARD")</f>
        <v>0</v>
      </c>
      <c r="H3504">
        <f t="shared" si="54"/>
        <v>216</v>
      </c>
      <c r="I3504" t="s">
        <v>14</v>
      </c>
      <c r="L3504" s="124">
        <v>45848</v>
      </c>
    </row>
    <row r="3505" spans="1:12" x14ac:dyDescent="0.25">
      <c r="A3505">
        <v>3504</v>
      </c>
      <c r="B3505" t="s">
        <v>9988</v>
      </c>
      <c r="C3505" s="14" t="s">
        <v>11343</v>
      </c>
      <c r="D3505" t="s">
        <v>11344</v>
      </c>
      <c r="E3505">
        <v>0</v>
      </c>
      <c r="F3505">
        <f>SUMIFS('DAILY RECORDS'!$E$2:$E$19978,'DAILY RECORDS'!$B$2:$B$19978,C3505,'DAILY RECORDS'!$G$2:$G$19978,"INWARD")</f>
        <v>30</v>
      </c>
      <c r="G3505">
        <f>SUMIFS('DAILY RECORDS'!$E$2:$E$19978,'DAILY RECORDS'!$B$2:$B$19978,C3505,'DAILY RECORDS'!$G$2:$G$19978,"OUTWARD")</f>
        <v>0</v>
      </c>
      <c r="H3505">
        <f t="shared" si="54"/>
        <v>30</v>
      </c>
      <c r="I3505" t="s">
        <v>14</v>
      </c>
      <c r="L3505" s="124">
        <v>45848</v>
      </c>
    </row>
    <row r="3506" spans="1:12" x14ac:dyDescent="0.25">
      <c r="A3506">
        <v>3505</v>
      </c>
      <c r="B3506" t="s">
        <v>9988</v>
      </c>
      <c r="C3506" s="14" t="s">
        <v>11345</v>
      </c>
      <c r="D3506" t="s">
        <v>11346</v>
      </c>
      <c r="E3506">
        <v>0</v>
      </c>
      <c r="F3506">
        <f>SUMIFS('DAILY RECORDS'!$E$2:$E$19978,'DAILY RECORDS'!$B$2:$B$19978,C3506,'DAILY RECORDS'!$G$2:$G$19978,"INWARD")</f>
        <v>30</v>
      </c>
      <c r="G3506">
        <f>SUMIFS('DAILY RECORDS'!$E$2:$E$19978,'DAILY RECORDS'!$B$2:$B$19978,C3506,'DAILY RECORDS'!$G$2:$G$19978,"OUTWARD")</f>
        <v>0</v>
      </c>
      <c r="H3506">
        <f t="shared" si="54"/>
        <v>30</v>
      </c>
      <c r="I3506" t="s">
        <v>14</v>
      </c>
      <c r="L3506" s="124">
        <v>45848</v>
      </c>
    </row>
    <row r="3507" spans="1:12" x14ac:dyDescent="0.25">
      <c r="A3507">
        <v>3506</v>
      </c>
      <c r="B3507" t="s">
        <v>9988</v>
      </c>
      <c r="C3507" s="14" t="s">
        <v>3762</v>
      </c>
      <c r="D3507" t="s">
        <v>3763</v>
      </c>
      <c r="E3507">
        <v>0</v>
      </c>
      <c r="F3507">
        <f>SUMIFS('DAILY RECORDS'!$E$2:$E$19978,'DAILY RECORDS'!$B$2:$B$19978,C3507,'DAILY RECORDS'!$G$2:$G$19978,"INWARD")</f>
        <v>20</v>
      </c>
      <c r="G3507">
        <f>SUMIFS('DAILY RECORDS'!$E$2:$E$19978,'DAILY RECORDS'!$B$2:$B$19978,C3507,'DAILY RECORDS'!$G$2:$G$19978,"OUTWARD")</f>
        <v>15</v>
      </c>
      <c r="H3507">
        <f t="shared" si="54"/>
        <v>5</v>
      </c>
      <c r="I3507" t="s">
        <v>14</v>
      </c>
      <c r="L3507" s="124">
        <v>45848</v>
      </c>
    </row>
    <row r="3508" spans="1:12" x14ac:dyDescent="0.25">
      <c r="A3508">
        <v>3507</v>
      </c>
      <c r="B3508" t="s">
        <v>9988</v>
      </c>
      <c r="C3508" s="14" t="s">
        <v>11359</v>
      </c>
      <c r="D3508" t="s">
        <v>11360</v>
      </c>
      <c r="E3508">
        <v>0</v>
      </c>
      <c r="F3508">
        <f>SUMIFS('DAILY RECORDS'!$E$2:$E$19978,'DAILY RECORDS'!$B$2:$B$19978,C3508,'DAILY RECORDS'!$G$2:$G$19978,"INWARD")</f>
        <v>92</v>
      </c>
      <c r="G3508">
        <f>SUMIFS('DAILY RECORDS'!$E$2:$E$19978,'DAILY RECORDS'!$B$2:$B$19978,C3508,'DAILY RECORDS'!$G$2:$G$19978,"OUTWARD")</f>
        <v>92</v>
      </c>
      <c r="H3508">
        <f t="shared" si="54"/>
        <v>0</v>
      </c>
      <c r="I3508" t="s">
        <v>14</v>
      </c>
      <c r="L3508" s="124">
        <v>45848</v>
      </c>
    </row>
    <row r="3509" spans="1:12" x14ac:dyDescent="0.25">
      <c r="A3509">
        <v>3508</v>
      </c>
      <c r="C3509" s="14" t="s">
        <v>11367</v>
      </c>
      <c r="D3509" t="s">
        <v>11367</v>
      </c>
      <c r="E3509">
        <v>0</v>
      </c>
      <c r="F3509">
        <f>SUMIFS('DAILY RECORDS'!$E$2:$E$19978,'DAILY RECORDS'!$B$2:$B$19978,C3509,'DAILY RECORDS'!$G$2:$G$19978,"INWARD")</f>
        <v>40</v>
      </c>
      <c r="G3509">
        <f>SUMIFS('DAILY RECORDS'!$E$2:$E$19978,'DAILY RECORDS'!$B$2:$B$19978,C3509,'DAILY RECORDS'!$G$2:$G$19978,"OUTWARD")</f>
        <v>0</v>
      </c>
      <c r="H3509">
        <f t="shared" si="54"/>
        <v>40</v>
      </c>
      <c r="I3509" t="s">
        <v>14</v>
      </c>
      <c r="L3509" s="124">
        <v>45852</v>
      </c>
    </row>
    <row r="3510" spans="1:12" x14ac:dyDescent="0.25">
      <c r="A3510">
        <v>3509</v>
      </c>
      <c r="C3510" s="14" t="s">
        <v>11379</v>
      </c>
      <c r="D3510" t="s">
        <v>11379</v>
      </c>
      <c r="E3510">
        <v>0</v>
      </c>
      <c r="F3510">
        <f>SUMIFS('DAILY RECORDS'!$E$2:$E$19978,'DAILY RECORDS'!$B$2:$B$19978,C3510,'DAILY RECORDS'!$G$2:$G$19978,"INWARD")</f>
        <v>0</v>
      </c>
      <c r="G3510">
        <f>SUMIFS('DAILY RECORDS'!$E$2:$E$19978,'DAILY RECORDS'!$B$2:$B$19978,C3510,'DAILY RECORDS'!$G$2:$G$19978,"OUTWARD")</f>
        <v>2</v>
      </c>
      <c r="H3510">
        <f t="shared" si="54"/>
        <v>-2</v>
      </c>
      <c r="I3510" t="s">
        <v>25</v>
      </c>
      <c r="L3510" s="124">
        <v>45852</v>
      </c>
    </row>
    <row r="3511" spans="1:12" x14ac:dyDescent="0.25">
      <c r="A3511">
        <v>3510</v>
      </c>
      <c r="B3511" t="s">
        <v>9988</v>
      </c>
      <c r="C3511" s="14" t="s">
        <v>3924</v>
      </c>
      <c r="D3511" t="s">
        <v>3925</v>
      </c>
      <c r="E3511">
        <v>0</v>
      </c>
      <c r="F3511">
        <f>SUMIFS('DAILY RECORDS'!$E$2:$E$19978,'DAILY RECORDS'!$B$2:$B$19978,C3511,'DAILY RECORDS'!$G$2:$G$19978,"INWARD")</f>
        <v>0</v>
      </c>
      <c r="G3511">
        <f>SUMIFS('DAILY RECORDS'!$E$2:$E$19978,'DAILY RECORDS'!$B$2:$B$19978,C3511,'DAILY RECORDS'!$G$2:$G$19978,"OUTWARD")</f>
        <v>40</v>
      </c>
      <c r="H3511">
        <f t="shared" si="54"/>
        <v>-40</v>
      </c>
      <c r="I3511" t="s">
        <v>14</v>
      </c>
      <c r="L3511" s="124">
        <v>45852</v>
      </c>
    </row>
    <row r="3512" spans="1:12" x14ac:dyDescent="0.25">
      <c r="A3512">
        <v>3511</v>
      </c>
      <c r="B3512" t="s">
        <v>9988</v>
      </c>
      <c r="C3512" s="14" t="s">
        <v>4534</v>
      </c>
      <c r="D3512" t="s">
        <v>4535</v>
      </c>
      <c r="E3512">
        <v>0</v>
      </c>
      <c r="F3512">
        <f>SUMIFS('DAILY RECORDS'!$E$2:$E$19978,'DAILY RECORDS'!$B$2:$B$19978,C3512,'DAILY RECORDS'!$G$2:$G$19978,"INWARD")</f>
        <v>12</v>
      </c>
      <c r="G3512">
        <f>SUMIFS('DAILY RECORDS'!$E$2:$E$19978,'DAILY RECORDS'!$B$2:$B$19978,C3512,'DAILY RECORDS'!$G$2:$G$19978,"OUTWARD")</f>
        <v>12</v>
      </c>
      <c r="H3512">
        <f t="shared" si="54"/>
        <v>0</v>
      </c>
      <c r="I3512" t="s">
        <v>14</v>
      </c>
      <c r="L3512" s="124">
        <v>45855</v>
      </c>
    </row>
    <row r="3513" spans="1:12" x14ac:dyDescent="0.25">
      <c r="A3513">
        <v>3512</v>
      </c>
      <c r="B3513" t="s">
        <v>9991</v>
      </c>
      <c r="C3513" s="14" t="s">
        <v>11389</v>
      </c>
      <c r="D3513" t="s">
        <v>11390</v>
      </c>
      <c r="E3513">
        <v>0</v>
      </c>
      <c r="F3513">
        <f>SUMIFS('DAILY RECORDS'!$E$2:$E$19978,'DAILY RECORDS'!$B$2:$B$19978,C3513,'DAILY RECORDS'!$G$2:$G$19978,"INWARD")</f>
        <v>3</v>
      </c>
      <c r="G3513">
        <f>SUMIFS('DAILY RECORDS'!$E$2:$E$19978,'DAILY RECORDS'!$B$2:$B$19978,C3513,'DAILY RECORDS'!$G$2:$G$19978,"OUTWARD")</f>
        <v>0</v>
      </c>
      <c r="H3513">
        <f t="shared" si="54"/>
        <v>3</v>
      </c>
      <c r="I3513" t="s">
        <v>25</v>
      </c>
      <c r="L3513" s="124">
        <v>45855</v>
      </c>
    </row>
    <row r="3514" spans="1:12" x14ac:dyDescent="0.25">
      <c r="A3514">
        <v>3513</v>
      </c>
      <c r="B3514" t="s">
        <v>9988</v>
      </c>
      <c r="C3514" s="14" t="s">
        <v>11391</v>
      </c>
      <c r="D3514" t="s">
        <v>11392</v>
      </c>
      <c r="E3514">
        <v>0</v>
      </c>
      <c r="F3514">
        <f>SUMIFS('DAILY RECORDS'!$E$2:$E$19978,'DAILY RECORDS'!$B$2:$B$19978,C3514,'DAILY RECORDS'!$G$2:$G$19978,"INWARD")</f>
        <v>13</v>
      </c>
      <c r="G3514">
        <f>SUMIFS('DAILY RECORDS'!$E$2:$E$19978,'DAILY RECORDS'!$B$2:$B$19978,C3514,'DAILY RECORDS'!$G$2:$G$19978,"OUTWARD")</f>
        <v>0</v>
      </c>
      <c r="H3514">
        <f t="shared" si="54"/>
        <v>13</v>
      </c>
      <c r="I3514" t="s">
        <v>14</v>
      </c>
      <c r="L3514" s="124">
        <v>45854</v>
      </c>
    </row>
    <row r="3515" spans="1:12" x14ac:dyDescent="0.25">
      <c r="A3515">
        <v>3514</v>
      </c>
      <c r="B3515" t="s">
        <v>9988</v>
      </c>
      <c r="C3515" s="14" t="s">
        <v>11393</v>
      </c>
      <c r="D3515" t="s">
        <v>11394</v>
      </c>
      <c r="E3515">
        <v>0</v>
      </c>
      <c r="F3515">
        <f>SUMIFS('DAILY RECORDS'!$E$2:$E$19978,'DAILY RECORDS'!$B$2:$B$19978,C3515,'DAILY RECORDS'!$G$2:$G$19978,"INWARD")</f>
        <v>1</v>
      </c>
      <c r="G3515">
        <f>SUMIFS('DAILY RECORDS'!$E$2:$E$19978,'DAILY RECORDS'!$B$2:$B$19978,C3515,'DAILY RECORDS'!$G$2:$G$19978,"OUTWARD")</f>
        <v>0</v>
      </c>
      <c r="H3515">
        <f t="shared" si="54"/>
        <v>1</v>
      </c>
      <c r="I3515" t="s">
        <v>14</v>
      </c>
      <c r="L3515" s="124">
        <v>45854</v>
      </c>
    </row>
    <row r="3516" spans="1:12" x14ac:dyDescent="0.25">
      <c r="A3516">
        <v>3515</v>
      </c>
      <c r="B3516" t="s">
        <v>9988</v>
      </c>
      <c r="C3516" s="14" t="s">
        <v>4389</v>
      </c>
      <c r="D3516" t="s">
        <v>4390</v>
      </c>
      <c r="E3516">
        <v>0</v>
      </c>
      <c r="F3516">
        <f>SUMIFS('DAILY RECORDS'!$E$2:$E$19978,'DAILY RECORDS'!$B$2:$B$19978,C3516,'DAILY RECORDS'!$G$2:$G$19978,"INWARD")</f>
        <v>10</v>
      </c>
      <c r="G3516">
        <f>SUMIFS('DAILY RECORDS'!$E$2:$E$19978,'DAILY RECORDS'!$B$2:$B$19978,C3516,'DAILY RECORDS'!$G$2:$G$19978,"OUTWARD")</f>
        <v>0</v>
      </c>
      <c r="H3516">
        <f t="shared" si="54"/>
        <v>10</v>
      </c>
      <c r="I3516" t="s">
        <v>14</v>
      </c>
      <c r="L3516" s="124">
        <v>45856</v>
      </c>
    </row>
    <row r="3517" spans="1:12" x14ac:dyDescent="0.25">
      <c r="A3517">
        <v>3516</v>
      </c>
      <c r="B3517" t="s">
        <v>9988</v>
      </c>
      <c r="C3517" s="14" t="s">
        <v>3902</v>
      </c>
      <c r="D3517" t="s">
        <v>3903</v>
      </c>
      <c r="E3517">
        <v>0</v>
      </c>
      <c r="F3517">
        <f>SUMIFS('DAILY RECORDS'!$E$2:$E$19978,'DAILY RECORDS'!$B$2:$B$19978,C3517,'DAILY RECORDS'!$G$2:$G$19978,"INWARD")</f>
        <v>6</v>
      </c>
      <c r="G3517">
        <f>SUMIFS('DAILY RECORDS'!$E$2:$E$19978,'DAILY RECORDS'!$B$2:$B$19978,C3517,'DAILY RECORDS'!$G$2:$G$19978,"OUTWARD")</f>
        <v>6</v>
      </c>
      <c r="H3517">
        <f t="shared" si="54"/>
        <v>0</v>
      </c>
      <c r="I3517" t="s">
        <v>14</v>
      </c>
      <c r="L3517" s="124">
        <v>45856</v>
      </c>
    </row>
    <row r="3518" spans="1:12" x14ac:dyDescent="0.25">
      <c r="A3518">
        <v>3517</v>
      </c>
      <c r="B3518" t="s">
        <v>9988</v>
      </c>
      <c r="C3518" s="14" t="s">
        <v>3961</v>
      </c>
      <c r="D3518" t="s">
        <v>3962</v>
      </c>
      <c r="E3518">
        <v>0</v>
      </c>
      <c r="F3518">
        <f>SUMIFS('DAILY RECORDS'!$E$2:$E$19978,'DAILY RECORDS'!$B$2:$B$19978,C3518,'DAILY RECORDS'!$G$2:$G$19978,"INWARD")</f>
        <v>6</v>
      </c>
      <c r="G3518">
        <f>SUMIFS('DAILY RECORDS'!$E$2:$E$19978,'DAILY RECORDS'!$B$2:$B$19978,C3518,'DAILY RECORDS'!$G$2:$G$19978,"OUTWARD")</f>
        <v>6</v>
      </c>
      <c r="H3518">
        <f t="shared" si="54"/>
        <v>0</v>
      </c>
      <c r="I3518" t="s">
        <v>14</v>
      </c>
      <c r="L3518" s="124">
        <v>45856</v>
      </c>
    </row>
    <row r="3519" spans="1:12" x14ac:dyDescent="0.25">
      <c r="A3519">
        <v>3518</v>
      </c>
      <c r="C3519" s="14" t="s">
        <v>11410</v>
      </c>
      <c r="D3519" t="s">
        <v>11410</v>
      </c>
      <c r="E3519">
        <v>0</v>
      </c>
      <c r="F3519">
        <f>SUMIFS('DAILY RECORDS'!$E$2:$E$19978,'DAILY RECORDS'!$B$2:$B$19978,C3519,'DAILY RECORDS'!$G$2:$G$19978,"INWARD")</f>
        <v>50</v>
      </c>
      <c r="G3519">
        <f>SUMIFS('DAILY RECORDS'!$E$2:$E$19978,'DAILY RECORDS'!$B$2:$B$19978,C3519,'DAILY RECORDS'!$G$2:$G$19978,"OUTWARD")</f>
        <v>12</v>
      </c>
      <c r="H3519">
        <f t="shared" si="54"/>
        <v>38</v>
      </c>
      <c r="I3519" t="s">
        <v>14</v>
      </c>
      <c r="L3519" s="124">
        <v>45856</v>
      </c>
    </row>
    <row r="3520" spans="1:12" x14ac:dyDescent="0.25">
      <c r="A3520">
        <v>3519</v>
      </c>
      <c r="B3520" t="s">
        <v>9988</v>
      </c>
      <c r="C3520" s="14" t="s">
        <v>3504</v>
      </c>
      <c r="D3520" t="s">
        <v>3505</v>
      </c>
      <c r="E3520">
        <v>0</v>
      </c>
      <c r="F3520">
        <f>SUMIFS('DAILY RECORDS'!$E$2:$E$19978,'DAILY RECORDS'!$B$2:$B$19978,C3520,'DAILY RECORDS'!$G$2:$G$19978,"INWARD")</f>
        <v>0</v>
      </c>
      <c r="G3520">
        <f>SUMIFS('DAILY RECORDS'!$E$2:$E$19978,'DAILY RECORDS'!$B$2:$B$19978,C3520,'DAILY RECORDS'!$G$2:$G$19978,"OUTWARD")</f>
        <v>3</v>
      </c>
      <c r="H3520">
        <f t="shared" si="54"/>
        <v>-3</v>
      </c>
      <c r="I3520" t="s">
        <v>25</v>
      </c>
      <c r="L3520" s="124">
        <v>45859</v>
      </c>
    </row>
    <row r="3521" spans="1:12" x14ac:dyDescent="0.25">
      <c r="A3521">
        <v>3520</v>
      </c>
      <c r="B3521" t="s">
        <v>9988</v>
      </c>
      <c r="C3521" s="14" t="s">
        <v>11433</v>
      </c>
      <c r="D3521" t="s">
        <v>11434</v>
      </c>
      <c r="E3521">
        <v>0</v>
      </c>
      <c r="F3521">
        <f>SUMIFS('DAILY RECORDS'!$E$2:$E$19978,'DAILY RECORDS'!$B$2:$B$19978,C3521,'DAILY RECORDS'!$G$2:$G$19978,"INWARD")</f>
        <v>0</v>
      </c>
      <c r="G3521">
        <f>SUMIFS('DAILY RECORDS'!$E$2:$E$19978,'DAILY RECORDS'!$B$2:$B$19978,C3521,'DAILY RECORDS'!$G$2:$G$19978,"OUTWARD")</f>
        <v>1</v>
      </c>
      <c r="H3521">
        <f t="shared" si="54"/>
        <v>-1</v>
      </c>
      <c r="I3521" t="s">
        <v>14</v>
      </c>
      <c r="L3521" s="124">
        <v>45859</v>
      </c>
    </row>
    <row r="3522" spans="1:12" x14ac:dyDescent="0.25">
      <c r="A3522">
        <v>3521</v>
      </c>
      <c r="C3522" s="14" t="s">
        <v>11441</v>
      </c>
      <c r="D3522" t="s">
        <v>11442</v>
      </c>
      <c r="E3522">
        <v>0</v>
      </c>
      <c r="F3522">
        <f>SUMIFS('DAILY RECORDS'!$E$2:$E$19978,'DAILY RECORDS'!$B$2:$B$19978,C3522,'DAILY RECORDS'!$G$2:$G$19978,"INWARD")</f>
        <v>100</v>
      </c>
      <c r="G3522">
        <f>SUMIFS('DAILY RECORDS'!$E$2:$E$19978,'DAILY RECORDS'!$B$2:$B$19978,C3522,'DAILY RECORDS'!$G$2:$G$19978,"OUTWARD")</f>
        <v>0</v>
      </c>
      <c r="H3522">
        <f t="shared" si="54"/>
        <v>100</v>
      </c>
      <c r="I3522" t="s">
        <v>14</v>
      </c>
      <c r="L3522" s="124">
        <v>45859</v>
      </c>
    </row>
    <row r="3523" spans="1:12" x14ac:dyDescent="0.25">
      <c r="A3523">
        <v>3522</v>
      </c>
      <c r="C3523" s="14" t="s">
        <v>11443</v>
      </c>
      <c r="D3523" t="s">
        <v>11444</v>
      </c>
      <c r="E3523">
        <v>0</v>
      </c>
      <c r="F3523">
        <f>SUMIFS('DAILY RECORDS'!$E$2:$E$19978,'DAILY RECORDS'!$B$2:$B$19978,C3523,'DAILY RECORDS'!$G$2:$G$19978,"INWARD")</f>
        <v>300</v>
      </c>
      <c r="G3523">
        <f>SUMIFS('DAILY RECORDS'!$E$2:$E$19978,'DAILY RECORDS'!$B$2:$B$19978,C3523,'DAILY RECORDS'!$G$2:$G$19978,"OUTWARD")</f>
        <v>0</v>
      </c>
      <c r="H3523">
        <f t="shared" ref="H3523:H3545" si="55">(E3523+F3523)-G3523</f>
        <v>300</v>
      </c>
      <c r="I3523" t="s">
        <v>14</v>
      </c>
      <c r="L3523" s="124">
        <v>45859</v>
      </c>
    </row>
    <row r="3524" spans="1:12" x14ac:dyDescent="0.25">
      <c r="A3524">
        <v>3523</v>
      </c>
      <c r="C3524" s="14" t="s">
        <v>11445</v>
      </c>
      <c r="D3524" t="s">
        <v>11446</v>
      </c>
      <c r="E3524">
        <v>0</v>
      </c>
      <c r="F3524">
        <f>SUMIFS('DAILY RECORDS'!$E$2:$E$19978,'DAILY RECORDS'!$B$2:$B$19978,C3524,'DAILY RECORDS'!$G$2:$G$19978,"INWARD")</f>
        <v>220</v>
      </c>
      <c r="G3524">
        <f>SUMIFS('DAILY RECORDS'!$E$2:$E$19978,'DAILY RECORDS'!$B$2:$B$19978,C3524,'DAILY RECORDS'!$G$2:$G$19978,"OUTWARD")</f>
        <v>0</v>
      </c>
      <c r="H3524">
        <f t="shared" si="55"/>
        <v>220</v>
      </c>
      <c r="I3524" t="s">
        <v>14</v>
      </c>
      <c r="L3524" s="124">
        <v>45859</v>
      </c>
    </row>
    <row r="3525" spans="1:12" x14ac:dyDescent="0.25">
      <c r="A3525">
        <v>3524</v>
      </c>
      <c r="C3525" s="14" t="s">
        <v>11447</v>
      </c>
      <c r="D3525" t="s">
        <v>11448</v>
      </c>
      <c r="E3525">
        <v>0</v>
      </c>
      <c r="F3525">
        <f>SUMIFS('DAILY RECORDS'!$E$2:$E$19978,'DAILY RECORDS'!$B$2:$B$19978,C3525,'DAILY RECORDS'!$G$2:$G$19978,"INWARD")</f>
        <v>50</v>
      </c>
      <c r="G3525">
        <f>SUMIFS('DAILY RECORDS'!$E$2:$E$19978,'DAILY RECORDS'!$B$2:$B$19978,C3525,'DAILY RECORDS'!$G$2:$G$19978,"OUTWARD")</f>
        <v>0</v>
      </c>
      <c r="H3525">
        <f t="shared" si="55"/>
        <v>50</v>
      </c>
      <c r="I3525" t="s">
        <v>14</v>
      </c>
      <c r="L3525" s="124">
        <v>45859</v>
      </c>
    </row>
    <row r="3526" spans="1:12" x14ac:dyDescent="0.25">
      <c r="A3526">
        <v>3525</v>
      </c>
      <c r="C3526" s="14">
        <v>26554408</v>
      </c>
      <c r="D3526" t="s">
        <v>11449</v>
      </c>
      <c r="E3526">
        <v>0</v>
      </c>
      <c r="F3526">
        <f>SUMIFS('DAILY RECORDS'!$E$2:$E$19978,'DAILY RECORDS'!$B$2:$B$19978,C3526,'DAILY RECORDS'!$G$2:$G$19978,"INWARD")</f>
        <v>50</v>
      </c>
      <c r="G3526">
        <f>SUMIFS('DAILY RECORDS'!$E$2:$E$19978,'DAILY RECORDS'!$B$2:$B$19978,C3526,'DAILY RECORDS'!$G$2:$G$19978,"OUTWARD")</f>
        <v>0</v>
      </c>
      <c r="H3526">
        <f t="shared" si="55"/>
        <v>50</v>
      </c>
      <c r="I3526" t="s">
        <v>14</v>
      </c>
      <c r="L3526" s="124">
        <v>45859</v>
      </c>
    </row>
    <row r="3527" spans="1:12" x14ac:dyDescent="0.25">
      <c r="A3527">
        <v>3526</v>
      </c>
      <c r="C3527" s="14" t="s">
        <v>11457</v>
      </c>
      <c r="D3527" t="s">
        <v>11450</v>
      </c>
      <c r="E3527">
        <v>0</v>
      </c>
      <c r="F3527">
        <f>SUMIFS('DAILY RECORDS'!$E$2:$E$19978,'DAILY RECORDS'!$B$2:$B$19978,C3527,'DAILY RECORDS'!$G$2:$G$19978,"INWARD")</f>
        <v>50</v>
      </c>
      <c r="G3527">
        <f>SUMIFS('DAILY RECORDS'!$E$2:$E$19978,'DAILY RECORDS'!$B$2:$B$19978,C3527,'DAILY RECORDS'!$G$2:$G$19978,"OUTWARD")</f>
        <v>0</v>
      </c>
      <c r="H3527">
        <f t="shared" si="55"/>
        <v>50</v>
      </c>
      <c r="I3527" t="s">
        <v>14</v>
      </c>
      <c r="L3527" s="124">
        <v>45859</v>
      </c>
    </row>
    <row r="3528" spans="1:12" x14ac:dyDescent="0.25">
      <c r="A3528">
        <v>3527</v>
      </c>
      <c r="C3528" s="14" t="s">
        <v>11451</v>
      </c>
      <c r="D3528" t="s">
        <v>11452</v>
      </c>
      <c r="E3528">
        <v>0</v>
      </c>
      <c r="F3528">
        <f>SUMIFS('DAILY RECORDS'!$E$2:$E$19978,'DAILY RECORDS'!$B$2:$B$19978,C3528,'DAILY RECORDS'!$G$2:$G$19978,"INWARD")</f>
        <v>50</v>
      </c>
      <c r="G3528">
        <f>SUMIFS('DAILY RECORDS'!$E$2:$E$19978,'DAILY RECORDS'!$B$2:$B$19978,C3528,'DAILY RECORDS'!$G$2:$G$19978,"OUTWARD")</f>
        <v>0</v>
      </c>
      <c r="H3528">
        <f t="shared" si="55"/>
        <v>50</v>
      </c>
      <c r="I3528" t="s">
        <v>14</v>
      </c>
      <c r="L3528" s="124">
        <v>45859</v>
      </c>
    </row>
    <row r="3529" spans="1:12" x14ac:dyDescent="0.25">
      <c r="A3529">
        <v>3528</v>
      </c>
      <c r="C3529" s="14" t="s">
        <v>11453</v>
      </c>
      <c r="D3529" t="s">
        <v>11454</v>
      </c>
      <c r="E3529">
        <v>0</v>
      </c>
      <c r="F3529">
        <f>SUMIFS('DAILY RECORDS'!$E$2:$E$19978,'DAILY RECORDS'!$B$2:$B$19978,C3529,'DAILY RECORDS'!$G$2:$G$19978,"INWARD")</f>
        <v>100</v>
      </c>
      <c r="G3529">
        <f>SUMIFS('DAILY RECORDS'!$E$2:$E$19978,'DAILY RECORDS'!$B$2:$B$19978,C3529,'DAILY RECORDS'!$G$2:$G$19978,"OUTWARD")</f>
        <v>0</v>
      </c>
      <c r="H3529">
        <f t="shared" si="55"/>
        <v>100</v>
      </c>
      <c r="I3529" t="s">
        <v>25</v>
      </c>
      <c r="L3529" s="124">
        <v>45859</v>
      </c>
    </row>
    <row r="3530" spans="1:12" x14ac:dyDescent="0.25">
      <c r="A3530">
        <v>3529</v>
      </c>
      <c r="C3530" s="14" t="s">
        <v>11455</v>
      </c>
      <c r="D3530" t="s">
        <v>11456</v>
      </c>
      <c r="E3530">
        <v>0</v>
      </c>
      <c r="F3530">
        <f>SUMIFS('DAILY RECORDS'!$E$2:$E$19978,'DAILY RECORDS'!$B$2:$B$19978,C3530,'DAILY RECORDS'!$G$2:$G$19978,"INWARD")</f>
        <v>20</v>
      </c>
      <c r="G3530">
        <f>SUMIFS('DAILY RECORDS'!$E$2:$E$19978,'DAILY RECORDS'!$B$2:$B$19978,C3530,'DAILY RECORDS'!$G$2:$G$19978,"OUTWARD")</f>
        <v>0</v>
      </c>
      <c r="H3530">
        <f t="shared" si="55"/>
        <v>20</v>
      </c>
      <c r="I3530" t="s">
        <v>14</v>
      </c>
      <c r="L3530" s="124">
        <v>45859</v>
      </c>
    </row>
    <row r="3531" spans="1:12" x14ac:dyDescent="0.25">
      <c r="A3531">
        <v>3530</v>
      </c>
      <c r="B3531" t="s">
        <v>9988</v>
      </c>
      <c r="C3531" s="14" t="s">
        <v>11458</v>
      </c>
      <c r="D3531" t="s">
        <v>11459</v>
      </c>
      <c r="E3531">
        <v>0</v>
      </c>
      <c r="F3531">
        <f>SUMIFS('DAILY RECORDS'!$E$2:$E$19978,'DAILY RECORDS'!$B$2:$B$19978,C3531,'DAILY RECORDS'!$G$2:$G$19978,"INWARD")</f>
        <v>200</v>
      </c>
      <c r="G3531">
        <f>SUMIFS('DAILY RECORDS'!$E$2:$E$19978,'DAILY RECORDS'!$B$2:$B$19978,C3531,'DAILY RECORDS'!$G$2:$G$19978,"OUTWARD")</f>
        <v>0</v>
      </c>
      <c r="H3531">
        <f t="shared" si="55"/>
        <v>200</v>
      </c>
      <c r="I3531" t="s">
        <v>14</v>
      </c>
      <c r="L3531" s="124">
        <v>45859</v>
      </c>
    </row>
    <row r="3532" spans="1:12" x14ac:dyDescent="0.25">
      <c r="A3532">
        <v>3531</v>
      </c>
      <c r="B3532" t="s">
        <v>11465</v>
      </c>
      <c r="C3532" s="14">
        <v>165810022</v>
      </c>
      <c r="D3532" t="s">
        <v>11464</v>
      </c>
      <c r="E3532">
        <v>0</v>
      </c>
      <c r="F3532">
        <f>SUMIFS('DAILY RECORDS'!$E$2:$E$19978,'DAILY RECORDS'!$B$2:$B$19978,C3532,'DAILY RECORDS'!$G$2:$G$19978,"INWARD")</f>
        <v>16</v>
      </c>
      <c r="G3532">
        <f>SUMIFS('DAILY RECORDS'!$E$2:$E$19978,'DAILY RECORDS'!$B$2:$B$19978,C3532,'DAILY RECORDS'!$G$2:$G$19978,"OUTWARD")</f>
        <v>2</v>
      </c>
      <c r="H3532">
        <f t="shared" si="55"/>
        <v>14</v>
      </c>
      <c r="I3532" t="s">
        <v>14</v>
      </c>
      <c r="L3532" s="124"/>
    </row>
    <row r="3533" spans="1:12" x14ac:dyDescent="0.25">
      <c r="A3533">
        <v>3532</v>
      </c>
      <c r="B3533" t="s">
        <v>9988</v>
      </c>
      <c r="C3533" s="14" t="s">
        <v>838</v>
      </c>
      <c r="D3533" t="s">
        <v>839</v>
      </c>
      <c r="E3533">
        <v>0</v>
      </c>
      <c r="F3533">
        <f>SUMIFS('DAILY RECORDS'!$E$2:$E$19978,'DAILY RECORDS'!$B$2:$B$19978,C3533,'DAILY RECORDS'!$G$2:$G$19978,"INWARD")</f>
        <v>0</v>
      </c>
      <c r="G3533">
        <f>SUMIFS('DAILY RECORDS'!$E$2:$E$19978,'DAILY RECORDS'!$B$2:$B$19978,C3533,'DAILY RECORDS'!$G$2:$G$19978,"OUTWARD")</f>
        <v>3</v>
      </c>
      <c r="H3533">
        <f t="shared" si="55"/>
        <v>-3</v>
      </c>
      <c r="I3533" t="s">
        <v>14</v>
      </c>
      <c r="L3533" s="124"/>
    </row>
    <row r="3534" spans="1:12" x14ac:dyDescent="0.25">
      <c r="A3534">
        <v>3533</v>
      </c>
      <c r="B3534" t="s">
        <v>9988</v>
      </c>
      <c r="C3534" s="14" t="s">
        <v>11471</v>
      </c>
      <c r="D3534" t="s">
        <v>11472</v>
      </c>
      <c r="E3534">
        <v>0</v>
      </c>
      <c r="F3534">
        <f>SUMIFS('DAILY RECORDS'!$E$2:$E$19978,'DAILY RECORDS'!$B$2:$B$19978,C3534,'DAILY RECORDS'!$G$2:$G$19978,"INWARD")</f>
        <v>0</v>
      </c>
      <c r="G3534">
        <f>SUMIFS('DAILY RECORDS'!$E$2:$E$19978,'DAILY RECORDS'!$B$2:$B$19978,C3534,'DAILY RECORDS'!$G$2:$G$19978,"OUTWARD")</f>
        <v>24</v>
      </c>
      <c r="H3534">
        <f t="shared" si="55"/>
        <v>-24</v>
      </c>
      <c r="I3534" t="s">
        <v>14</v>
      </c>
      <c r="L3534" s="124"/>
    </row>
    <row r="3535" spans="1:12" x14ac:dyDescent="0.25">
      <c r="A3535">
        <v>3534</v>
      </c>
      <c r="B3535" t="s">
        <v>9988</v>
      </c>
      <c r="C3535" s="14" t="s">
        <v>2799</v>
      </c>
      <c r="D3535" t="s">
        <v>2800</v>
      </c>
      <c r="E3535">
        <v>0</v>
      </c>
      <c r="F3535">
        <f>SUMIFS('DAILY RECORDS'!$E$2:$E$19978,'DAILY RECORDS'!$B$2:$B$19978,C3535,'DAILY RECORDS'!$G$2:$G$19978,"INWARD")</f>
        <v>0</v>
      </c>
      <c r="G3535">
        <f>SUMIFS('DAILY RECORDS'!$E$2:$E$19978,'DAILY RECORDS'!$B$2:$B$19978,C3535,'DAILY RECORDS'!$G$2:$G$19978,"OUTWARD")</f>
        <v>2</v>
      </c>
      <c r="H3535">
        <f t="shared" si="55"/>
        <v>-2</v>
      </c>
      <c r="I3535" t="s">
        <v>14</v>
      </c>
      <c r="L3535" s="124"/>
    </row>
    <row r="3536" spans="1:12" x14ac:dyDescent="0.25">
      <c r="A3536">
        <v>3535</v>
      </c>
      <c r="B3536" t="s">
        <v>9988</v>
      </c>
      <c r="C3536" s="14" t="s">
        <v>4120</v>
      </c>
      <c r="D3536" t="s">
        <v>4119</v>
      </c>
      <c r="E3536">
        <v>0</v>
      </c>
      <c r="F3536">
        <f>SUMIFS('DAILY RECORDS'!$E$2:$E$19978,'DAILY RECORDS'!$B$2:$B$19978,C3536,'DAILY RECORDS'!$G$2:$G$19978,"INWARD")</f>
        <v>0</v>
      </c>
      <c r="G3536">
        <f>SUMIFS('DAILY RECORDS'!$E$2:$E$19978,'DAILY RECORDS'!$B$2:$B$19978,C3536,'DAILY RECORDS'!$G$2:$G$19978,"OUTWARD")</f>
        <v>144</v>
      </c>
      <c r="H3536">
        <f t="shared" si="55"/>
        <v>-144</v>
      </c>
      <c r="I3536" t="s">
        <v>14</v>
      </c>
      <c r="L3536" s="124"/>
    </row>
    <row r="3537" spans="1:12" x14ac:dyDescent="0.25">
      <c r="A3537">
        <v>3536</v>
      </c>
      <c r="B3537" t="s">
        <v>9992</v>
      </c>
      <c r="C3537" s="14" t="s">
        <v>6673</v>
      </c>
      <c r="D3537" t="s">
        <v>6674</v>
      </c>
      <c r="E3537">
        <v>0</v>
      </c>
      <c r="F3537">
        <f>SUMIFS('DAILY RECORDS'!$E$2:$E$19978,'DAILY RECORDS'!$B$2:$B$19978,C3537,'DAILY RECORDS'!$G$2:$G$19978,"INWARD")</f>
        <v>0</v>
      </c>
      <c r="G3537">
        <f>SUMIFS('DAILY RECORDS'!$E$2:$E$19978,'DAILY RECORDS'!$B$2:$B$19978,C3537,'DAILY RECORDS'!$G$2:$G$19978,"OUTWARD")</f>
        <v>30</v>
      </c>
      <c r="H3537">
        <f t="shared" si="55"/>
        <v>-30</v>
      </c>
      <c r="I3537" t="s">
        <v>14</v>
      </c>
      <c r="L3537" s="124"/>
    </row>
    <row r="3538" spans="1:12" x14ac:dyDescent="0.25">
      <c r="A3538">
        <v>3537</v>
      </c>
      <c r="B3538" t="s">
        <v>9992</v>
      </c>
      <c r="C3538" s="14" t="s">
        <v>11479</v>
      </c>
      <c r="D3538" t="s">
        <v>11480</v>
      </c>
      <c r="E3538">
        <v>0</v>
      </c>
      <c r="F3538">
        <f>SUMIFS('DAILY RECORDS'!$E$2:$E$19978,'DAILY RECORDS'!$B$2:$B$19978,C3538,'DAILY RECORDS'!$G$2:$G$19978,"INWARD")</f>
        <v>102</v>
      </c>
      <c r="G3538">
        <f>SUMIFS('DAILY RECORDS'!$E$2:$E$19978,'DAILY RECORDS'!$B$2:$B$19978,C3538,'DAILY RECORDS'!$G$2:$G$19978,"OUTWARD")</f>
        <v>0</v>
      </c>
      <c r="H3538">
        <f t="shared" si="55"/>
        <v>102</v>
      </c>
      <c r="I3538" t="s">
        <v>14</v>
      </c>
      <c r="L3538" s="124">
        <v>45859</v>
      </c>
    </row>
    <row r="3539" spans="1:12" x14ac:dyDescent="0.25">
      <c r="A3539">
        <v>3538</v>
      </c>
      <c r="B3539" t="s">
        <v>9988</v>
      </c>
      <c r="C3539" s="14" t="s">
        <v>3029</v>
      </c>
      <c r="D3539" t="s">
        <v>3030</v>
      </c>
      <c r="E3539">
        <v>0</v>
      </c>
      <c r="F3539">
        <f>SUMIFS('DAILY RECORDS'!$E$2:$E$19978,'DAILY RECORDS'!$B$2:$B$19978,C3539,'DAILY RECORDS'!$G$2:$G$19978,"INWARD")</f>
        <v>10</v>
      </c>
      <c r="G3539">
        <f>SUMIFS('DAILY RECORDS'!$E$2:$E$19978,'DAILY RECORDS'!$B$2:$B$19978,C3539,'DAILY RECORDS'!$G$2:$G$19978,"OUTWARD")</f>
        <v>0</v>
      </c>
      <c r="H3539">
        <f t="shared" si="55"/>
        <v>10</v>
      </c>
      <c r="I3539" t="s">
        <v>14</v>
      </c>
      <c r="L3539" s="124"/>
    </row>
    <row r="3540" spans="1:12" x14ac:dyDescent="0.25">
      <c r="A3540">
        <v>3539</v>
      </c>
      <c r="B3540" t="s">
        <v>9988</v>
      </c>
      <c r="C3540" s="14" t="s">
        <v>11494</v>
      </c>
      <c r="D3540" t="s">
        <v>11496</v>
      </c>
      <c r="E3540">
        <v>0</v>
      </c>
      <c r="F3540">
        <f>SUMIFS('DAILY RECORDS'!$E$2:$E$19978,'DAILY RECORDS'!$B$2:$B$19978,C3540,'DAILY RECORDS'!$G$2:$G$19978,"INWARD")</f>
        <v>100</v>
      </c>
      <c r="G3540">
        <f>SUMIFS('DAILY RECORDS'!$E$2:$E$19978,'DAILY RECORDS'!$B$2:$B$19978,C3540,'DAILY RECORDS'!$G$2:$G$19978,"OUTWARD")</f>
        <v>0</v>
      </c>
      <c r="H3540">
        <f t="shared" si="55"/>
        <v>100</v>
      </c>
      <c r="I3540" t="s">
        <v>14</v>
      </c>
      <c r="L3540" s="124"/>
    </row>
    <row r="3541" spans="1:12" x14ac:dyDescent="0.25">
      <c r="A3541">
        <v>3540</v>
      </c>
      <c r="B3541" t="s">
        <v>9988</v>
      </c>
      <c r="C3541" s="14" t="s">
        <v>11495</v>
      </c>
      <c r="D3541" t="s">
        <v>11497</v>
      </c>
      <c r="E3541">
        <v>0</v>
      </c>
      <c r="F3541">
        <f>SUMIFS('DAILY RECORDS'!$E$2:$E$19978,'DAILY RECORDS'!$B$2:$B$19978,C3541,'DAILY RECORDS'!$G$2:$G$19978,"INWARD")</f>
        <v>25</v>
      </c>
      <c r="G3541">
        <f>SUMIFS('DAILY RECORDS'!$E$2:$E$19978,'DAILY RECORDS'!$B$2:$B$19978,C3541,'DAILY RECORDS'!$G$2:$G$19978,"OUTWARD")</f>
        <v>0</v>
      </c>
      <c r="H3541">
        <f t="shared" si="55"/>
        <v>25</v>
      </c>
      <c r="I3541" t="s">
        <v>14</v>
      </c>
      <c r="L3541" s="124"/>
    </row>
    <row r="3542" spans="1:12" x14ac:dyDescent="0.25">
      <c r="A3542">
        <v>3541</v>
      </c>
      <c r="C3542" s="14" t="s">
        <v>11499</v>
      </c>
      <c r="D3542" t="s">
        <v>11499</v>
      </c>
      <c r="E3542">
        <v>0</v>
      </c>
      <c r="F3542">
        <f>SUMIFS('DAILY RECORDS'!$E$2:$E$19978,'DAILY RECORDS'!$B$2:$B$19978,C3542,'DAILY RECORDS'!$G$2:$G$19978,"INWARD")</f>
        <v>300</v>
      </c>
      <c r="G3542">
        <f>SUMIFS('DAILY RECORDS'!$E$2:$E$19978,'DAILY RECORDS'!$B$2:$B$19978,C3542,'DAILY RECORDS'!$G$2:$G$19978,"OUTWARD")</f>
        <v>0</v>
      </c>
      <c r="H3542">
        <f t="shared" si="55"/>
        <v>300</v>
      </c>
      <c r="I3542" t="s">
        <v>14</v>
      </c>
      <c r="L3542" s="124">
        <v>45863</v>
      </c>
    </row>
    <row r="3543" spans="1:12" x14ac:dyDescent="0.25">
      <c r="A3543">
        <v>3542</v>
      </c>
      <c r="B3543" t="s">
        <v>9992</v>
      </c>
      <c r="C3543" s="14" t="s">
        <v>7487</v>
      </c>
      <c r="D3543" t="s">
        <v>7488</v>
      </c>
      <c r="E3543">
        <v>20</v>
      </c>
      <c r="F3543">
        <f>SUMIFS('DAILY RECORDS'!$E$2:$E$19978,'DAILY RECORDS'!$B$2:$B$19978,C3543,'DAILY RECORDS'!$G$2:$G$19978,"INWARD")</f>
        <v>0</v>
      </c>
      <c r="G3543">
        <f>SUMIFS('DAILY RECORDS'!$E$2:$E$19978,'DAILY RECORDS'!$B$2:$B$19978,C3543,'DAILY RECORDS'!$G$2:$G$19978,"OUTWARD")</f>
        <v>70</v>
      </c>
      <c r="H3543">
        <f t="shared" si="55"/>
        <v>-50</v>
      </c>
      <c r="I3543" t="s">
        <v>14</v>
      </c>
      <c r="L3543" s="124">
        <v>45863</v>
      </c>
    </row>
    <row r="3544" spans="1:12" x14ac:dyDescent="0.25">
      <c r="A3544">
        <v>3543</v>
      </c>
      <c r="B3544" t="s">
        <v>9988</v>
      </c>
      <c r="C3544" s="14" t="s">
        <v>11510</v>
      </c>
      <c r="D3544" t="s">
        <v>11511</v>
      </c>
      <c r="E3544">
        <v>0</v>
      </c>
      <c r="F3544">
        <f>SUMIFS('DAILY RECORDS'!$E$2:$E$19978,'DAILY RECORDS'!$B$2:$B$19978,C3544,'DAILY RECORDS'!$G$2:$G$19978,"INWARD")</f>
        <v>1530</v>
      </c>
      <c r="G3544">
        <f>SUMIFS('DAILY RECORDS'!$E$2:$E$19978,'DAILY RECORDS'!$B$2:$B$19978,C3544,'DAILY RECORDS'!$G$2:$G$19978,"OUTWARD")</f>
        <v>0</v>
      </c>
      <c r="H3544">
        <f t="shared" si="55"/>
        <v>1530</v>
      </c>
      <c r="I3544" t="s">
        <v>14</v>
      </c>
      <c r="L3544" s="124">
        <v>45867</v>
      </c>
    </row>
    <row r="3545" spans="1:12" x14ac:dyDescent="0.25">
      <c r="A3545">
        <v>3544</v>
      </c>
      <c r="B3545" t="s">
        <v>9997</v>
      </c>
      <c r="C3545" s="14" t="s">
        <v>9351</v>
      </c>
      <c r="D3545" t="s">
        <v>8941</v>
      </c>
      <c r="E3545">
        <v>1</v>
      </c>
      <c r="F3545">
        <f>SUMIFS('DAILY RECORDS'!$E$2:$E$19978,'DAILY RECORDS'!$B$2:$B$19978,C3545,'DAILY RECORDS'!$G$2:$G$19978,"INWARD")</f>
        <v>5</v>
      </c>
      <c r="G3545">
        <f>SUMIFS('DAILY RECORDS'!$E$2:$E$19978,'DAILY RECORDS'!$B$2:$B$19978,C3545,'DAILY RECORDS'!$G$2:$G$19978,"OUTWARD")</f>
        <v>1</v>
      </c>
      <c r="H3545">
        <f t="shared" si="55"/>
        <v>5</v>
      </c>
      <c r="I3545" t="s">
        <v>14</v>
      </c>
      <c r="L3545" s="124">
        <v>45868</v>
      </c>
    </row>
    <row r="3546" spans="1:12" x14ac:dyDescent="0.25">
      <c r="A3546">
        <v>3545</v>
      </c>
      <c r="B3546" t="s">
        <v>9988</v>
      </c>
      <c r="C3546" t="s">
        <v>679</v>
      </c>
      <c r="D3546" t="s">
        <v>680</v>
      </c>
      <c r="E3546">
        <v>0</v>
      </c>
      <c r="F3546">
        <f>SUMIFS('DAILY RECORDS'!$E$2:$E$19978,'DAILY RECORDS'!$B$2:$B$19978,#REF!,'DAILY RECORDS'!$G$2:$G$19978,"INWARD")</f>
        <v>0</v>
      </c>
      <c r="G3546">
        <f>SUMIFS('DAILY RECORDS'!$E$2:$E$19978,'DAILY RECORDS'!$B$2:$B$19978,#REF!,'DAILY RECORDS'!$G$2:$G$19978,"OUTWARD")</f>
        <v>0</v>
      </c>
      <c r="H3546">
        <f t="shared" ref="H3546:H3554" si="56">(E3546+F3546)-G3546</f>
        <v>0</v>
      </c>
      <c r="I3546" t="s">
        <v>14</v>
      </c>
      <c r="J3546" t="s">
        <v>613</v>
      </c>
      <c r="K3546" t="s">
        <v>479</v>
      </c>
      <c r="L3546" s="124"/>
    </row>
    <row r="3547" spans="1:12" x14ac:dyDescent="0.25">
      <c r="A3547">
        <v>3546</v>
      </c>
      <c r="B3547" t="s">
        <v>9988</v>
      </c>
      <c r="C3547" s="14" t="s">
        <v>4298</v>
      </c>
      <c r="D3547" t="s">
        <v>4299</v>
      </c>
      <c r="E3547">
        <v>0</v>
      </c>
      <c r="F3547">
        <f>SUMIFS('DAILY RECORDS'!$E$2:$E$19978,'DAILY RECORDS'!$B$2:$B$19978,C3547,'DAILY RECORDS'!$G$2:$G$19978,"INWARD")</f>
        <v>0</v>
      </c>
      <c r="G3547">
        <f>SUMIFS('DAILY RECORDS'!$E$2:$E$19978,'DAILY RECORDS'!$B$2:$B$19978,C3547,'DAILY RECORDS'!$G$2:$G$19978,"OUTWARD")</f>
        <v>0</v>
      </c>
      <c r="H3547">
        <f t="shared" si="56"/>
        <v>0</v>
      </c>
      <c r="I3547" t="s">
        <v>14</v>
      </c>
      <c r="J3547" t="s">
        <v>613</v>
      </c>
      <c r="K3547" t="s">
        <v>570</v>
      </c>
      <c r="L3547" s="124"/>
    </row>
    <row r="3548" spans="1:12" x14ac:dyDescent="0.25">
      <c r="A3548">
        <v>3547</v>
      </c>
      <c r="B3548" t="s">
        <v>9988</v>
      </c>
      <c r="C3548" s="14" t="s">
        <v>4079</v>
      </c>
      <c r="D3548" t="s">
        <v>4080</v>
      </c>
      <c r="E3548">
        <v>0</v>
      </c>
      <c r="F3548">
        <f>SUMIFS('DAILY RECORDS'!$E$2:$E$19978,'DAILY RECORDS'!$B$2:$B$19978,C3548,'DAILY RECORDS'!$G$2:$G$19978,"INWARD")</f>
        <v>0</v>
      </c>
      <c r="G3548">
        <f>SUMIFS('DAILY RECORDS'!$E$2:$E$19978,'DAILY RECORDS'!$B$2:$B$19978,C3548,'DAILY RECORDS'!$G$2:$G$19978,"OUTWARD")</f>
        <v>0</v>
      </c>
      <c r="H3548">
        <f t="shared" si="56"/>
        <v>0</v>
      </c>
      <c r="I3548" t="s">
        <v>14</v>
      </c>
      <c r="J3548" t="s">
        <v>613</v>
      </c>
      <c r="K3548" t="s">
        <v>1064</v>
      </c>
      <c r="L3548" s="124"/>
    </row>
    <row r="3549" spans="1:12" x14ac:dyDescent="0.25">
      <c r="A3549">
        <v>3548</v>
      </c>
      <c r="B3549" t="s">
        <v>9988</v>
      </c>
      <c r="C3549" s="14" t="s">
        <v>4077</v>
      </c>
      <c r="D3549" t="s">
        <v>4078</v>
      </c>
      <c r="E3549">
        <v>0</v>
      </c>
      <c r="F3549">
        <f>SUMIFS('DAILY RECORDS'!$E$2:$E$19978,'DAILY RECORDS'!$B$2:$B$19978,C3549,'DAILY RECORDS'!$G$2:$G$19978,"INWARD")</f>
        <v>0</v>
      </c>
      <c r="G3549">
        <f>SUMIFS('DAILY RECORDS'!$E$2:$E$19978,'DAILY RECORDS'!$B$2:$B$19978,C3549,'DAILY RECORDS'!$G$2:$G$19978,"OUTWARD")</f>
        <v>0</v>
      </c>
      <c r="H3549">
        <f t="shared" si="56"/>
        <v>0</v>
      </c>
      <c r="I3549" t="s">
        <v>14</v>
      </c>
      <c r="J3549" t="s">
        <v>613</v>
      </c>
      <c r="K3549" t="s">
        <v>1558</v>
      </c>
      <c r="L3549" s="124"/>
    </row>
    <row r="3550" spans="1:12" x14ac:dyDescent="0.25">
      <c r="A3550">
        <v>3549</v>
      </c>
      <c r="B3550" t="s">
        <v>9988</v>
      </c>
      <c r="C3550" s="14" t="s">
        <v>4075</v>
      </c>
      <c r="D3550" t="s">
        <v>4076</v>
      </c>
      <c r="E3550">
        <v>0</v>
      </c>
      <c r="F3550">
        <f>SUMIFS('DAILY RECORDS'!$E$2:$E$19978,'DAILY RECORDS'!$B$2:$B$19978,C3550,'DAILY RECORDS'!$G$2:$G$19978,"INWARD")</f>
        <v>0</v>
      </c>
      <c r="G3550">
        <f>SUMIFS('DAILY RECORDS'!$E$2:$E$19978,'DAILY RECORDS'!$B$2:$B$19978,C3550,'DAILY RECORDS'!$G$2:$G$19978,"OUTWARD")</f>
        <v>0</v>
      </c>
      <c r="H3550">
        <f t="shared" si="56"/>
        <v>0</v>
      </c>
      <c r="I3550" t="s">
        <v>14</v>
      </c>
      <c r="J3550" t="s">
        <v>613</v>
      </c>
      <c r="K3550" t="s">
        <v>9697</v>
      </c>
      <c r="L3550" s="124">
        <v>45871</v>
      </c>
    </row>
    <row r="3551" spans="1:12" x14ac:dyDescent="0.25">
      <c r="A3551">
        <v>3550</v>
      </c>
      <c r="B3551" t="s">
        <v>9988</v>
      </c>
      <c r="C3551" s="14" t="s">
        <v>4341</v>
      </c>
      <c r="D3551" t="s">
        <v>4342</v>
      </c>
      <c r="E3551">
        <v>0</v>
      </c>
      <c r="F3551">
        <f>SUMIFS('DAILY RECORDS'!$E$2:$E$19978,'DAILY RECORDS'!$B$2:$B$19978,C3551,'DAILY RECORDS'!$G$2:$G$19978,"INWARD")</f>
        <v>48</v>
      </c>
      <c r="G3551">
        <f>SUMIFS('DAILY RECORDS'!$E$2:$E$19978,'DAILY RECORDS'!$B$2:$B$19978,C3551,'DAILY RECORDS'!$G$2:$G$19978,"OUTWARD")</f>
        <v>0</v>
      </c>
      <c r="H3551">
        <f t="shared" si="56"/>
        <v>48</v>
      </c>
      <c r="I3551" t="s">
        <v>14</v>
      </c>
      <c r="L3551" s="124">
        <v>45869</v>
      </c>
    </row>
    <row r="3552" spans="1:12" x14ac:dyDescent="0.25">
      <c r="A3552">
        <v>3551</v>
      </c>
      <c r="B3552" t="s">
        <v>9992</v>
      </c>
      <c r="C3552" s="14" t="s">
        <v>5205</v>
      </c>
      <c r="D3552" t="s">
        <v>5206</v>
      </c>
      <c r="E3552">
        <v>0</v>
      </c>
      <c r="F3552">
        <f>SUMIFS('DAILY RECORDS'!$E$2:$E$19978,'DAILY RECORDS'!$B$2:$B$19978,C3552,'DAILY RECORDS'!$G$2:$G$19978,"INWARD")</f>
        <v>4</v>
      </c>
      <c r="G3552">
        <f>SUMIFS('DAILY RECORDS'!$E$2:$E$19978,'DAILY RECORDS'!$B$2:$B$19978,C3552,'DAILY RECORDS'!$G$2:$G$19978,"OUTWARD")</f>
        <v>0</v>
      </c>
      <c r="H3552">
        <f t="shared" si="56"/>
        <v>4</v>
      </c>
      <c r="I3552" t="s">
        <v>14</v>
      </c>
      <c r="L3552" s="124">
        <v>45869</v>
      </c>
    </row>
    <row r="3553" spans="1:12" x14ac:dyDescent="0.25">
      <c r="A3553">
        <v>3552</v>
      </c>
      <c r="B3553" t="s">
        <v>9992</v>
      </c>
      <c r="C3553" t="s">
        <v>5657</v>
      </c>
      <c r="D3553" t="s">
        <v>5658</v>
      </c>
      <c r="E3553">
        <v>0</v>
      </c>
      <c r="F3553">
        <f>SUMIFS('DAILY RECORDS'!$E$2:$E$19978,'DAILY RECORDS'!$B$2:$B$19978,#REF!,'DAILY RECORDS'!$G$2:$G$19978,"INWARD")</f>
        <v>0</v>
      </c>
      <c r="G3553">
        <f>SUMIFS('DAILY RECORDS'!$E$2:$E$19978,'DAILY RECORDS'!$B$2:$B$19978,#REF!,'DAILY RECORDS'!$G$2:$G$19978,"OUTWARD")</f>
        <v>0</v>
      </c>
      <c r="H3553">
        <f t="shared" si="56"/>
        <v>0</v>
      </c>
      <c r="I3553" t="s">
        <v>14</v>
      </c>
      <c r="L3553" s="124">
        <v>45869</v>
      </c>
    </row>
    <row r="3554" spans="1:12" x14ac:dyDescent="0.25">
      <c r="A3554">
        <v>3553</v>
      </c>
      <c r="C3554" s="14" t="s">
        <v>11564</v>
      </c>
      <c r="D3554" t="s">
        <v>11565</v>
      </c>
      <c r="E3554">
        <v>0</v>
      </c>
      <c r="F3554">
        <f>SUMIFS('DAILY RECORDS'!$E$2:$E$19978,'DAILY RECORDS'!$B$2:$B$19978,C3554,'DAILY RECORDS'!$G$2:$G$19978,"INWARD")</f>
        <v>60</v>
      </c>
      <c r="G3554">
        <f>SUMIFS('DAILY RECORDS'!$E$2:$E$19978,'DAILY RECORDS'!$B$2:$B$19978,C3554,'DAILY RECORDS'!$G$2:$G$19978,"OUTWARD")</f>
        <v>0</v>
      </c>
      <c r="H3554">
        <f t="shared" si="56"/>
        <v>60</v>
      </c>
      <c r="I3554" t="s">
        <v>14</v>
      </c>
      <c r="L3554" s="124">
        <v>45869</v>
      </c>
    </row>
    <row r="3555" spans="1:12" x14ac:dyDescent="0.25">
      <c r="A3555">
        <v>3554</v>
      </c>
      <c r="B3555" t="s">
        <v>9988</v>
      </c>
      <c r="C3555" s="14" t="s">
        <v>11566</v>
      </c>
      <c r="D3555" t="s">
        <v>11567</v>
      </c>
      <c r="E3555">
        <v>0</v>
      </c>
      <c r="F3555">
        <f>SUMIFS('DAILY RECORDS'!$E$2:$E$19978,'DAILY RECORDS'!$B$2:$B$19978,C3555,'DAILY RECORDS'!$G$2:$G$19978,"INWARD")</f>
        <v>99</v>
      </c>
      <c r="G3555">
        <f>SUMIFS('DAILY RECORDS'!$E$2:$E$19978,'DAILY RECORDS'!$B$2:$B$19978,C3555,'DAILY RECORDS'!$G$2:$G$19978,"OUTWARD")</f>
        <v>0</v>
      </c>
      <c r="H3555">
        <f t="shared" ref="H3555:H3556" si="57">(E3555+F3555)-G3555</f>
        <v>99</v>
      </c>
      <c r="I3555" t="s">
        <v>14</v>
      </c>
      <c r="L3555" s="124">
        <v>45870</v>
      </c>
    </row>
    <row r="3556" spans="1:12" x14ac:dyDescent="0.25">
      <c r="A3556">
        <v>3555</v>
      </c>
      <c r="C3556" s="14" t="s">
        <v>11568</v>
      </c>
      <c r="D3556" t="s">
        <v>11569</v>
      </c>
      <c r="E3556">
        <v>0</v>
      </c>
      <c r="F3556">
        <f>SUMIFS('DAILY RECORDS'!$E$2:$E$19978,'DAILY RECORDS'!$B$2:$B$19978,C3556,'DAILY RECORDS'!$G$2:$G$19978,"INWARD")</f>
        <v>360</v>
      </c>
      <c r="G3556">
        <f>SUMIFS('DAILY RECORDS'!$E$2:$E$19978,'DAILY RECORDS'!$B$2:$B$19978,C3556,'DAILY RECORDS'!$G$2:$G$19978,"OUTWARD")</f>
        <v>0</v>
      </c>
      <c r="H3556">
        <f t="shared" si="57"/>
        <v>360</v>
      </c>
      <c r="I3556" t="s">
        <v>14</v>
      </c>
      <c r="L3556" s="124">
        <v>45870</v>
      </c>
    </row>
    <row r="3557" spans="1:12" x14ac:dyDescent="0.25">
      <c r="A3557">
        <v>3556</v>
      </c>
      <c r="C3557" s="4" t="s">
        <v>11570</v>
      </c>
      <c r="D3557" t="s">
        <v>11571</v>
      </c>
      <c r="E3557">
        <v>0</v>
      </c>
      <c r="F3557">
        <f>SUMIFS('DAILY RECORDS'!$E$2:$E$19978,'DAILY RECORDS'!$B$2:$B$19978,C3557,'DAILY RECORDS'!$G$2:$G$19978,"INWARD")</f>
        <v>72</v>
      </c>
      <c r="G3557">
        <f>SUMIFS('DAILY RECORDS'!$E$2:$E$19978,'DAILY RECORDS'!$B$2:$B$19978,C3557,'DAILY RECORDS'!$G$2:$G$19978,"OUTWARD")</f>
        <v>0</v>
      </c>
      <c r="H3557">
        <f>(E3557+F3557)-G3557</f>
        <v>72</v>
      </c>
      <c r="I3557" t="s">
        <v>14</v>
      </c>
      <c r="L3557" s="124">
        <v>45870</v>
      </c>
    </row>
    <row r="3558" spans="1:12" x14ac:dyDescent="0.25">
      <c r="A3558">
        <v>3557</v>
      </c>
      <c r="C3558" s="14" t="s">
        <v>11575</v>
      </c>
      <c r="D3558" t="s">
        <v>11575</v>
      </c>
      <c r="E3558">
        <v>0</v>
      </c>
      <c r="F3558">
        <f>SUMIFS('DAILY RECORDS'!$E$2:$E$19978,'DAILY RECORDS'!$B$2:$B$19978,C3558,'DAILY RECORDS'!$G$2:$G$19978,"INWARD")</f>
        <v>0</v>
      </c>
      <c r="G3558">
        <f>SUMIFS('DAILY RECORDS'!$E$2:$E$19978,'DAILY RECORDS'!$B$2:$B$19978,C3558,'DAILY RECORDS'!$G$2:$G$19978,"OUTWARD")</f>
        <v>2</v>
      </c>
      <c r="H3558">
        <f t="shared" ref="H3558:H3561" si="58">(E3558+F3558)-G3558</f>
        <v>-2</v>
      </c>
      <c r="I3558" t="s">
        <v>14</v>
      </c>
      <c r="L3558" s="124">
        <v>45873</v>
      </c>
    </row>
    <row r="3559" spans="1:12" x14ac:dyDescent="0.25">
      <c r="A3559">
        <v>3558</v>
      </c>
      <c r="C3559" s="14" t="s">
        <v>11576</v>
      </c>
      <c r="D3559" t="s">
        <v>11576</v>
      </c>
      <c r="E3559">
        <v>0</v>
      </c>
      <c r="F3559">
        <f>SUMIFS('DAILY RECORDS'!$E$2:$E$19978,'DAILY RECORDS'!$B$2:$B$19978,C3559,'DAILY RECORDS'!$G$2:$G$19978,"INWARD")</f>
        <v>0</v>
      </c>
      <c r="G3559">
        <f>SUMIFS('DAILY RECORDS'!$E$2:$E$19978,'DAILY RECORDS'!$B$2:$B$19978,C3559,'DAILY RECORDS'!$G$2:$G$19978,"OUTWARD")</f>
        <v>2</v>
      </c>
      <c r="H3559">
        <f t="shared" si="58"/>
        <v>-2</v>
      </c>
      <c r="I3559" t="s">
        <v>14</v>
      </c>
      <c r="L3559" s="124">
        <v>45873</v>
      </c>
    </row>
    <row r="3560" spans="1:12" x14ac:dyDescent="0.25">
      <c r="A3560">
        <v>3559</v>
      </c>
      <c r="C3560" s="14" t="s">
        <v>11577</v>
      </c>
      <c r="D3560" t="s">
        <v>11577</v>
      </c>
      <c r="E3560">
        <v>0</v>
      </c>
      <c r="F3560">
        <f>SUMIFS('DAILY RECORDS'!$E$2:$E$19978,'DAILY RECORDS'!$B$2:$B$19978,C3560,'DAILY RECORDS'!$G$2:$G$19978,"INWARD")</f>
        <v>0</v>
      </c>
      <c r="G3560">
        <f>SUMIFS('DAILY RECORDS'!$E$2:$E$19978,'DAILY RECORDS'!$B$2:$B$19978,C3560,'DAILY RECORDS'!$G$2:$G$19978,"OUTWARD")</f>
        <v>2</v>
      </c>
      <c r="H3560">
        <f t="shared" si="58"/>
        <v>-2</v>
      </c>
      <c r="I3560" t="s">
        <v>14</v>
      </c>
      <c r="L3560" s="124">
        <v>45873</v>
      </c>
    </row>
    <row r="3561" spans="1:12" x14ac:dyDescent="0.25">
      <c r="A3561">
        <v>3560</v>
      </c>
      <c r="B3561" t="s">
        <v>9990</v>
      </c>
      <c r="C3561" t="s">
        <v>10493</v>
      </c>
      <c r="D3561" t="s">
        <v>10494</v>
      </c>
      <c r="E3561">
        <v>0</v>
      </c>
      <c r="F3561">
        <f>SUMIFS('DAILY RECORDS'!$E$2:$E$19978,'DAILY RECORDS'!$B$2:$B$19978,C3561,'DAILY RECORDS'!$G$2:$G$19978,"INWARD")</f>
        <v>0</v>
      </c>
      <c r="G3561">
        <f>SUMIFS('DAILY RECORDS'!$E$2:$E$19978,'DAILY RECORDS'!$B$2:$B$19978,C3561,'DAILY RECORDS'!$G$2:$G$19978,"OUTWARD")</f>
        <v>2</v>
      </c>
      <c r="H3561">
        <f t="shared" si="58"/>
        <v>-2</v>
      </c>
      <c r="I3561" t="s">
        <v>14</v>
      </c>
      <c r="L3561" s="124">
        <v>45873</v>
      </c>
    </row>
    <row r="3562" spans="1:12" x14ac:dyDescent="0.25">
      <c r="A3562">
        <v>3561</v>
      </c>
      <c r="B3562" t="s">
        <v>9988</v>
      </c>
      <c r="C3562" s="14" t="s">
        <v>11578</v>
      </c>
      <c r="D3562" t="s">
        <v>11579</v>
      </c>
      <c r="E3562">
        <v>0</v>
      </c>
      <c r="F3562">
        <f>SUMIFS('DAILY RECORDS'!$E$2:$E$19978,'DAILY RECORDS'!$B$2:$B$19978,C3562,'DAILY RECORDS'!$G$2:$G$19978,"INWARD")</f>
        <v>100</v>
      </c>
      <c r="G3562">
        <f>SUMIFS('DAILY RECORDS'!$E$2:$E$19978,'DAILY RECORDS'!$B$2:$B$19978,C3562,'DAILY RECORDS'!$G$2:$G$19978,"OUTWARD")</f>
        <v>0</v>
      </c>
      <c r="H3562">
        <f>(E3562+F3562)-G3562</f>
        <v>100</v>
      </c>
      <c r="I3562" t="s">
        <v>14</v>
      </c>
      <c r="L3562" s="124">
        <v>45870</v>
      </c>
    </row>
    <row r="3563" spans="1:12" x14ac:dyDescent="0.25">
      <c r="A3563">
        <v>3562</v>
      </c>
      <c r="B3563" t="s">
        <v>9988</v>
      </c>
      <c r="C3563" s="14" t="s">
        <v>3432</v>
      </c>
      <c r="D3563" t="s">
        <v>3433</v>
      </c>
      <c r="E3563">
        <v>0</v>
      </c>
      <c r="F3563">
        <f>SUMIFS('DAILY RECORDS'!$E$2:$E$19978,'DAILY RECORDS'!$B$2:$B$19978,C3563,'DAILY RECORDS'!$G$2:$G$19978,"INWARD")</f>
        <v>0</v>
      </c>
      <c r="G3563">
        <f>SUMIFS('DAILY RECORDS'!$E$2:$E$19978,'DAILY RECORDS'!$B$2:$B$19978,C3563,'DAILY RECORDS'!$G$2:$G$19978,"OUTWARD")</f>
        <v>0</v>
      </c>
      <c r="H3563">
        <f t="shared" ref="H3563:H3564" si="59">(E3563+F3563)-G3563</f>
        <v>0</v>
      </c>
      <c r="I3563" t="s">
        <v>14</v>
      </c>
      <c r="J3563" t="s">
        <v>256</v>
      </c>
      <c r="K3563" t="s">
        <v>11586</v>
      </c>
      <c r="L3563" s="124"/>
    </row>
    <row r="3564" spans="1:12" x14ac:dyDescent="0.25">
      <c r="A3564">
        <v>3563</v>
      </c>
      <c r="C3564" t="s">
        <v>11589</v>
      </c>
      <c r="D3564" t="s">
        <v>11589</v>
      </c>
      <c r="E3564">
        <v>7</v>
      </c>
      <c r="F3564">
        <f>SUMIFS('DAILY RECORDS'!$E$2:$E$19978,'DAILY RECORDS'!$B$2:$B$19978,C3564,'DAILY RECORDS'!$G$2:$G$19978,"INWARD")</f>
        <v>0</v>
      </c>
      <c r="G3564">
        <f>SUMIFS('DAILY RECORDS'!$E$2:$E$19978,'DAILY RECORDS'!$B$2:$B$19978,C3564,'DAILY RECORDS'!$G$2:$G$19978,"OUTWARD")</f>
        <v>7</v>
      </c>
      <c r="H3564">
        <f t="shared" si="59"/>
        <v>0</v>
      </c>
      <c r="I3564" t="s">
        <v>14</v>
      </c>
      <c r="L3564" s="124"/>
    </row>
    <row r="3565" spans="1:12" x14ac:dyDescent="0.25">
      <c r="A3565">
        <v>3564</v>
      </c>
      <c r="C3565" s="14" t="s">
        <v>5235</v>
      </c>
      <c r="D3565" t="s">
        <v>5236</v>
      </c>
      <c r="E3565">
        <v>0</v>
      </c>
      <c r="F3565">
        <f>SUMIFS('DAILY RECORDS'!$E$2:$E$19978,'DAILY RECORDS'!$B$2:$B$19978,C3565,'DAILY RECORDS'!$G$2:$G$19978,"INWARD")</f>
        <v>0</v>
      </c>
      <c r="G3565">
        <f>SUMIFS('DAILY RECORDS'!$E$2:$E$19978,'DAILY RECORDS'!$B$2:$B$19978,C3565,'DAILY RECORDS'!$G$2:$G$19978,"OUTWARD")</f>
        <v>0</v>
      </c>
      <c r="H3565">
        <f t="shared" ref="H3565:H3566" si="60">(E3565+F3565)-G3565</f>
        <v>0</v>
      </c>
      <c r="I3565" t="s">
        <v>14</v>
      </c>
      <c r="J3565" t="s">
        <v>2142</v>
      </c>
      <c r="K3565" t="s">
        <v>30</v>
      </c>
      <c r="L3565" s="124"/>
    </row>
    <row r="3566" spans="1:12" x14ac:dyDescent="0.25">
      <c r="A3566">
        <v>3565</v>
      </c>
      <c r="C3566" s="14" t="s">
        <v>5245</v>
      </c>
      <c r="D3566" t="s">
        <v>5246</v>
      </c>
      <c r="E3566">
        <v>0</v>
      </c>
      <c r="F3566">
        <f>SUMIFS('DAILY RECORDS'!$E$2:$E$19978,'DAILY RECORDS'!$B$2:$B$19978,C3566,'DAILY RECORDS'!$G$2:$G$19978,"INWARD")</f>
        <v>0</v>
      </c>
      <c r="G3566">
        <f>SUMIFS('DAILY RECORDS'!$E$2:$E$19978,'DAILY RECORDS'!$B$2:$B$19978,C3566,'DAILY RECORDS'!$G$2:$G$19978,"OUTWARD")</f>
        <v>0</v>
      </c>
      <c r="H3566">
        <f t="shared" si="60"/>
        <v>0</v>
      </c>
      <c r="I3566" t="s">
        <v>14</v>
      </c>
      <c r="J3566" t="s">
        <v>2142</v>
      </c>
      <c r="K3566" t="s">
        <v>48</v>
      </c>
      <c r="L3566" s="124"/>
    </row>
    <row r="3567" spans="1:12" x14ac:dyDescent="0.25">
      <c r="B3567" t="s">
        <v>11599</v>
      </c>
      <c r="C3567" s="14" t="s">
        <v>2514</v>
      </c>
      <c r="D3567" t="s">
        <v>2515</v>
      </c>
      <c r="E3567">
        <v>50</v>
      </c>
      <c r="F3567">
        <f>SUMIFS('DAILY RECORDS'!$E$2:$E$19978,'DAILY RECORDS'!$B$2:$B$19978,C3567,'DAILY RECORDS'!$G$2:$G$19978,"INWARD")</f>
        <v>0</v>
      </c>
      <c r="G3567">
        <f>SUMIFS('DAILY RECORDS'!$E$2:$E$19978,'DAILY RECORDS'!$B$2:$B$19978,C3567,'DAILY RECORDS'!$G$2:$G$19978,"OUTWARD")</f>
        <v>0</v>
      </c>
      <c r="H3567">
        <f>(E3567+F3567)-G3567</f>
        <v>50</v>
      </c>
      <c r="I3567" t="s">
        <v>25</v>
      </c>
      <c r="L3567" s="124">
        <v>45785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MasterFormOrg">
                <anchor moveWithCells="1" sizeWithCells="1">
                  <from>
                    <xdr:col>12</xdr:col>
                    <xdr:colOff>19050</xdr:colOff>
                    <xdr:row>3552</xdr:row>
                    <xdr:rowOff>152400</xdr:rowOff>
                  </from>
                  <to>
                    <xdr:col>12</xdr:col>
                    <xdr:colOff>895350</xdr:colOff>
                    <xdr:row>3555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AC3EE-C73C-4BC1-841D-58EF3EC7204F}">
  <sheetPr codeName="Sheet5">
    <tabColor theme="9" tint="-0.249977111117893"/>
  </sheetPr>
  <dimension ref="A1:B107"/>
  <sheetViews>
    <sheetView topLeftCell="A24" workbookViewId="0">
      <selection activeCell="I24" sqref="I24"/>
    </sheetView>
  </sheetViews>
  <sheetFormatPr defaultRowHeight="15" x14ac:dyDescent="0.25"/>
  <cols>
    <col min="1" max="1" width="9.28515625" customWidth="1"/>
    <col min="2" max="2" width="11.7109375" customWidth="1"/>
  </cols>
  <sheetData>
    <row r="1" spans="1:2" x14ac:dyDescent="0.25">
      <c r="A1" t="s">
        <v>11</v>
      </c>
      <c r="B1" t="s">
        <v>2368</v>
      </c>
    </row>
    <row r="2" spans="1:2" x14ac:dyDescent="0.25">
      <c r="A2" t="s">
        <v>2142</v>
      </c>
      <c r="B2" t="s">
        <v>187</v>
      </c>
    </row>
    <row r="3" spans="1:2" x14ac:dyDescent="0.25">
      <c r="A3" t="s">
        <v>2142</v>
      </c>
      <c r="B3" t="s">
        <v>127</v>
      </c>
    </row>
    <row r="4" spans="1:2" x14ac:dyDescent="0.25">
      <c r="A4" t="s">
        <v>2142</v>
      </c>
      <c r="B4" t="s">
        <v>181</v>
      </c>
    </row>
    <row r="5" spans="1:2" x14ac:dyDescent="0.25">
      <c r="A5" t="s">
        <v>2142</v>
      </c>
      <c r="B5" t="s">
        <v>11515</v>
      </c>
    </row>
    <row r="6" spans="1:2" x14ac:dyDescent="0.25">
      <c r="A6" t="s">
        <v>2142</v>
      </c>
      <c r="B6" t="s">
        <v>622</v>
      </c>
    </row>
    <row r="7" spans="1:2" x14ac:dyDescent="0.25">
      <c r="A7" t="s">
        <v>2142</v>
      </c>
      <c r="B7" t="s">
        <v>625</v>
      </c>
    </row>
    <row r="8" spans="1:2" x14ac:dyDescent="0.25">
      <c r="A8" t="s">
        <v>2142</v>
      </c>
      <c r="B8" t="s">
        <v>1937</v>
      </c>
    </row>
    <row r="9" spans="1:2" x14ac:dyDescent="0.25">
      <c r="A9" t="s">
        <v>2142</v>
      </c>
      <c r="B9" t="s">
        <v>470</v>
      </c>
    </row>
    <row r="10" spans="1:2" x14ac:dyDescent="0.25">
      <c r="A10" t="s">
        <v>2142</v>
      </c>
      <c r="B10" t="s">
        <v>582</v>
      </c>
    </row>
    <row r="11" spans="1:2" x14ac:dyDescent="0.25">
      <c r="A11" t="s">
        <v>2142</v>
      </c>
      <c r="B11" t="s">
        <v>11517</v>
      </c>
    </row>
    <row r="12" spans="1:2" x14ac:dyDescent="0.25">
      <c r="A12" t="s">
        <v>2142</v>
      </c>
      <c r="B12" t="s">
        <v>11518</v>
      </c>
    </row>
    <row r="13" spans="1:2" x14ac:dyDescent="0.25">
      <c r="A13" t="s">
        <v>2142</v>
      </c>
      <c r="B13" t="s">
        <v>736</v>
      </c>
    </row>
    <row r="14" spans="1:2" x14ac:dyDescent="0.25">
      <c r="A14" t="s">
        <v>2142</v>
      </c>
      <c r="B14" t="s">
        <v>997</v>
      </c>
    </row>
    <row r="15" spans="1:2" x14ac:dyDescent="0.25">
      <c r="A15" t="s">
        <v>2142</v>
      </c>
      <c r="B15" t="s">
        <v>709</v>
      </c>
    </row>
    <row r="16" spans="1:2" x14ac:dyDescent="0.25">
      <c r="A16" t="s">
        <v>2142</v>
      </c>
      <c r="B16" t="s">
        <v>1000</v>
      </c>
    </row>
    <row r="17" spans="1:2" x14ac:dyDescent="0.25">
      <c r="A17" t="s">
        <v>2142</v>
      </c>
      <c r="B17" t="s">
        <v>991</v>
      </c>
    </row>
    <row r="18" spans="1:2" x14ac:dyDescent="0.25">
      <c r="A18" t="s">
        <v>2142</v>
      </c>
      <c r="B18" t="s">
        <v>988</v>
      </c>
    </row>
    <row r="19" spans="1:2" x14ac:dyDescent="0.25">
      <c r="A19" t="s">
        <v>2142</v>
      </c>
      <c r="B19" t="s">
        <v>888</v>
      </c>
    </row>
    <row r="20" spans="1:2" x14ac:dyDescent="0.25">
      <c r="A20" t="s">
        <v>726</v>
      </c>
      <c r="B20" t="s">
        <v>20</v>
      </c>
    </row>
    <row r="21" spans="1:2" x14ac:dyDescent="0.25">
      <c r="A21" t="s">
        <v>726</v>
      </c>
      <c r="B21" t="s">
        <v>1334</v>
      </c>
    </row>
    <row r="22" spans="1:2" x14ac:dyDescent="0.25">
      <c r="A22" t="s">
        <v>854</v>
      </c>
      <c r="B22" t="s">
        <v>1155</v>
      </c>
    </row>
    <row r="23" spans="1:2" x14ac:dyDescent="0.25">
      <c r="A23" t="s">
        <v>854</v>
      </c>
      <c r="B23" t="s">
        <v>9850</v>
      </c>
    </row>
    <row r="24" spans="1:2" x14ac:dyDescent="0.25">
      <c r="A24" t="s">
        <v>854</v>
      </c>
      <c r="B24" t="s">
        <v>11525</v>
      </c>
    </row>
    <row r="25" spans="1:2" x14ac:dyDescent="0.25">
      <c r="A25" t="s">
        <v>854</v>
      </c>
      <c r="B25" t="s">
        <v>1437</v>
      </c>
    </row>
    <row r="26" spans="1:2" x14ac:dyDescent="0.25">
      <c r="A26" t="s">
        <v>854</v>
      </c>
      <c r="B26" t="s">
        <v>1117</v>
      </c>
    </row>
    <row r="27" spans="1:2" x14ac:dyDescent="0.25">
      <c r="A27" t="s">
        <v>854</v>
      </c>
      <c r="B27" t="s">
        <v>95</v>
      </c>
    </row>
    <row r="28" spans="1:2" x14ac:dyDescent="0.25">
      <c r="A28" t="s">
        <v>854</v>
      </c>
      <c r="B28" t="s">
        <v>95</v>
      </c>
    </row>
    <row r="29" spans="1:2" x14ac:dyDescent="0.25">
      <c r="A29" t="s">
        <v>854</v>
      </c>
      <c r="B29" t="s">
        <v>181</v>
      </c>
    </row>
    <row r="30" spans="1:2" x14ac:dyDescent="0.25">
      <c r="A30" t="s">
        <v>613</v>
      </c>
      <c r="B30" t="s">
        <v>181</v>
      </c>
    </row>
    <row r="31" spans="1:2" x14ac:dyDescent="0.25">
      <c r="A31" t="s">
        <v>613</v>
      </c>
      <c r="B31" t="s">
        <v>184</v>
      </c>
    </row>
    <row r="32" spans="1:2" x14ac:dyDescent="0.25">
      <c r="A32" t="s">
        <v>613</v>
      </c>
      <c r="B32" t="s">
        <v>473</v>
      </c>
    </row>
    <row r="33" spans="1:2" x14ac:dyDescent="0.25">
      <c r="A33" t="s">
        <v>613</v>
      </c>
      <c r="B33" t="s">
        <v>665</v>
      </c>
    </row>
    <row r="34" spans="1:2" x14ac:dyDescent="0.25">
      <c r="A34" t="s">
        <v>613</v>
      </c>
      <c r="B34" t="s">
        <v>96</v>
      </c>
    </row>
    <row r="35" spans="1:2" x14ac:dyDescent="0.25">
      <c r="A35" t="s">
        <v>613</v>
      </c>
      <c r="B35" t="s">
        <v>11285</v>
      </c>
    </row>
    <row r="36" spans="1:2" x14ac:dyDescent="0.25">
      <c r="A36" t="s">
        <v>613</v>
      </c>
      <c r="B36" t="s">
        <v>665</v>
      </c>
    </row>
    <row r="37" spans="1:2" x14ac:dyDescent="0.25">
      <c r="A37" t="s">
        <v>613</v>
      </c>
      <c r="B37" t="s">
        <v>761</v>
      </c>
    </row>
    <row r="38" spans="1:2" x14ac:dyDescent="0.25">
      <c r="A38" t="s">
        <v>613</v>
      </c>
      <c r="B38" t="s">
        <v>991</v>
      </c>
    </row>
    <row r="39" spans="1:2" x14ac:dyDescent="0.25">
      <c r="A39" t="s">
        <v>613</v>
      </c>
      <c r="B39" t="s">
        <v>1000</v>
      </c>
    </row>
    <row r="40" spans="1:2" x14ac:dyDescent="0.25">
      <c r="A40" t="s">
        <v>613</v>
      </c>
      <c r="B40" t="s">
        <v>846</v>
      </c>
    </row>
    <row r="41" spans="1:2" x14ac:dyDescent="0.25">
      <c r="A41" t="s">
        <v>613</v>
      </c>
      <c r="B41" t="s">
        <v>1028</v>
      </c>
    </row>
    <row r="42" spans="1:2" x14ac:dyDescent="0.25">
      <c r="A42" t="s">
        <v>613</v>
      </c>
      <c r="B42" t="s">
        <v>9875</v>
      </c>
    </row>
    <row r="43" spans="1:2" x14ac:dyDescent="0.25">
      <c r="A43" t="s">
        <v>613</v>
      </c>
      <c r="B43" t="s">
        <v>45</v>
      </c>
    </row>
    <row r="44" spans="1:2" x14ac:dyDescent="0.25">
      <c r="A44" t="s">
        <v>613</v>
      </c>
      <c r="B44" t="s">
        <v>36</v>
      </c>
    </row>
    <row r="45" spans="1:2" x14ac:dyDescent="0.25">
      <c r="A45" t="s">
        <v>613</v>
      </c>
      <c r="B45" t="s">
        <v>20</v>
      </c>
    </row>
    <row r="46" spans="1:2" x14ac:dyDescent="0.25">
      <c r="A46" t="s">
        <v>613</v>
      </c>
      <c r="B46" t="s">
        <v>23</v>
      </c>
    </row>
    <row r="47" spans="1:2" x14ac:dyDescent="0.25">
      <c r="A47" t="s">
        <v>613</v>
      </c>
      <c r="B47" t="s">
        <v>864</v>
      </c>
    </row>
    <row r="48" spans="1:2" x14ac:dyDescent="0.25">
      <c r="A48" t="s">
        <v>613</v>
      </c>
      <c r="B48" t="s">
        <v>861</v>
      </c>
    </row>
    <row r="49" spans="1:2" x14ac:dyDescent="0.25">
      <c r="A49" t="s">
        <v>1784</v>
      </c>
      <c r="B49" t="s">
        <v>1344</v>
      </c>
    </row>
    <row r="50" spans="1:2" x14ac:dyDescent="0.25">
      <c r="A50" t="s">
        <v>1784</v>
      </c>
      <c r="B50" t="s">
        <v>761</v>
      </c>
    </row>
    <row r="51" spans="1:2" x14ac:dyDescent="0.25">
      <c r="A51" t="s">
        <v>1784</v>
      </c>
      <c r="B51" t="s">
        <v>1114</v>
      </c>
    </row>
    <row r="52" spans="1:2" x14ac:dyDescent="0.25">
      <c r="A52" t="s">
        <v>1784</v>
      </c>
      <c r="B52" t="s">
        <v>68</v>
      </c>
    </row>
    <row r="53" spans="1:2" x14ac:dyDescent="0.25">
      <c r="A53" t="s">
        <v>1784</v>
      </c>
      <c r="B53" t="s">
        <v>96</v>
      </c>
    </row>
    <row r="54" spans="1:2" x14ac:dyDescent="0.25">
      <c r="A54" t="s">
        <v>1784</v>
      </c>
      <c r="B54" t="s">
        <v>453</v>
      </c>
    </row>
    <row r="55" spans="1:2" x14ac:dyDescent="0.25">
      <c r="A55" t="s">
        <v>1784</v>
      </c>
      <c r="B55" t="s">
        <v>11538</v>
      </c>
    </row>
    <row r="56" spans="1:2" x14ac:dyDescent="0.25">
      <c r="A56" t="s">
        <v>1784</v>
      </c>
      <c r="B56" t="s">
        <v>11539</v>
      </c>
    </row>
    <row r="57" spans="1:2" x14ac:dyDescent="0.25">
      <c r="A57" t="s">
        <v>1784</v>
      </c>
      <c r="B57" t="s">
        <v>11540</v>
      </c>
    </row>
    <row r="58" spans="1:2" x14ac:dyDescent="0.25">
      <c r="A58" t="s">
        <v>1784</v>
      </c>
      <c r="B58" t="s">
        <v>264</v>
      </c>
    </row>
    <row r="59" spans="1:2" x14ac:dyDescent="0.25">
      <c r="A59" t="s">
        <v>1784</v>
      </c>
      <c r="B59" t="s">
        <v>11541</v>
      </c>
    </row>
    <row r="60" spans="1:2" x14ac:dyDescent="0.25">
      <c r="A60" t="s">
        <v>1784</v>
      </c>
      <c r="B60" t="s">
        <v>11542</v>
      </c>
    </row>
    <row r="61" spans="1:2" x14ac:dyDescent="0.25">
      <c r="A61" t="s">
        <v>1784</v>
      </c>
      <c r="B61" t="s">
        <v>11543</v>
      </c>
    </row>
    <row r="62" spans="1:2" x14ac:dyDescent="0.25">
      <c r="A62" t="s">
        <v>1784</v>
      </c>
      <c r="B62" t="s">
        <v>1410</v>
      </c>
    </row>
    <row r="63" spans="1:2" x14ac:dyDescent="0.25">
      <c r="A63" t="s">
        <v>1784</v>
      </c>
      <c r="B63" t="s">
        <v>253</v>
      </c>
    </row>
    <row r="64" spans="1:2" x14ac:dyDescent="0.25">
      <c r="A64" t="s">
        <v>1784</v>
      </c>
      <c r="B64" t="s">
        <v>1098</v>
      </c>
    </row>
    <row r="65" spans="1:2" x14ac:dyDescent="0.25">
      <c r="A65" t="s">
        <v>1784</v>
      </c>
      <c r="B65" t="s">
        <v>1576</v>
      </c>
    </row>
    <row r="66" spans="1:2" x14ac:dyDescent="0.25">
      <c r="A66" t="s">
        <v>1784</v>
      </c>
      <c r="B66" t="s">
        <v>1114</v>
      </c>
    </row>
    <row r="67" spans="1:2" x14ac:dyDescent="0.25">
      <c r="A67" t="s">
        <v>1784</v>
      </c>
      <c r="B67" t="s">
        <v>8398</v>
      </c>
    </row>
    <row r="68" spans="1:2" x14ac:dyDescent="0.25">
      <c r="A68" t="s">
        <v>1784</v>
      </c>
      <c r="B68" t="s">
        <v>490</v>
      </c>
    </row>
    <row r="69" spans="1:2" x14ac:dyDescent="0.25">
      <c r="A69" t="s">
        <v>1784</v>
      </c>
      <c r="B69" t="s">
        <v>68</v>
      </c>
    </row>
    <row r="70" spans="1:2" x14ac:dyDescent="0.25">
      <c r="A70" t="s">
        <v>1784</v>
      </c>
      <c r="B70" t="s">
        <v>602</v>
      </c>
    </row>
    <row r="71" spans="1:2" x14ac:dyDescent="0.25">
      <c r="A71" t="s">
        <v>1784</v>
      </c>
      <c r="B71" t="s">
        <v>11551</v>
      </c>
    </row>
    <row r="72" spans="1:2" x14ac:dyDescent="0.25">
      <c r="A72" t="s">
        <v>1784</v>
      </c>
      <c r="B72" t="s">
        <v>148</v>
      </c>
    </row>
    <row r="73" spans="1:2" x14ac:dyDescent="0.25">
      <c r="A73" t="s">
        <v>1784</v>
      </c>
      <c r="B73" t="s">
        <v>441</v>
      </c>
    </row>
    <row r="74" spans="1:2" x14ac:dyDescent="0.25">
      <c r="A74" t="s">
        <v>1784</v>
      </c>
      <c r="B74" t="s">
        <v>11552</v>
      </c>
    </row>
    <row r="75" spans="1:2" x14ac:dyDescent="0.25">
      <c r="A75" t="s">
        <v>1784</v>
      </c>
      <c r="B75" t="s">
        <v>1265</v>
      </c>
    </row>
    <row r="76" spans="1:2" x14ac:dyDescent="0.25">
      <c r="A76" t="s">
        <v>1784</v>
      </c>
      <c r="B76" t="s">
        <v>1268</v>
      </c>
    </row>
    <row r="77" spans="1:2" x14ac:dyDescent="0.25">
      <c r="A77" t="s">
        <v>1784</v>
      </c>
      <c r="B77" t="s">
        <v>16</v>
      </c>
    </row>
    <row r="78" spans="1:2" x14ac:dyDescent="0.25">
      <c r="A78" t="s">
        <v>1784</v>
      </c>
      <c r="B78" t="s">
        <v>19</v>
      </c>
    </row>
    <row r="79" spans="1:2" x14ac:dyDescent="0.25">
      <c r="A79" t="s">
        <v>1784</v>
      </c>
      <c r="B79" t="s">
        <v>11552</v>
      </c>
    </row>
    <row r="80" spans="1:2" x14ac:dyDescent="0.25">
      <c r="A80" t="s">
        <v>15</v>
      </c>
      <c r="B80" t="s">
        <v>11553</v>
      </c>
    </row>
    <row r="81" spans="1:2" x14ac:dyDescent="0.25">
      <c r="A81" t="s">
        <v>15</v>
      </c>
      <c r="B81" t="s">
        <v>11554</v>
      </c>
    </row>
    <row r="82" spans="1:2" x14ac:dyDescent="0.25">
      <c r="A82" t="s">
        <v>15</v>
      </c>
      <c r="B82" t="s">
        <v>11555</v>
      </c>
    </row>
    <row r="83" spans="1:2" x14ac:dyDescent="0.25">
      <c r="A83" t="s">
        <v>15</v>
      </c>
      <c r="B83" t="s">
        <v>11556</v>
      </c>
    </row>
    <row r="84" spans="1:2" x14ac:dyDescent="0.25">
      <c r="A84" t="s">
        <v>15</v>
      </c>
      <c r="B84" t="s">
        <v>11557</v>
      </c>
    </row>
    <row r="85" spans="1:2" x14ac:dyDescent="0.25">
      <c r="A85" t="s">
        <v>15</v>
      </c>
      <c r="B85" t="s">
        <v>11558</v>
      </c>
    </row>
    <row r="86" spans="1:2" x14ac:dyDescent="0.25">
      <c r="A86" t="s">
        <v>15</v>
      </c>
      <c r="B86" t="s">
        <v>11559</v>
      </c>
    </row>
    <row r="87" spans="1:2" x14ac:dyDescent="0.25">
      <c r="A87" t="s">
        <v>15</v>
      </c>
      <c r="B87" t="s">
        <v>249</v>
      </c>
    </row>
    <row r="88" spans="1:2" x14ac:dyDescent="0.25">
      <c r="A88" t="s">
        <v>15</v>
      </c>
      <c r="B88" t="s">
        <v>11560</v>
      </c>
    </row>
    <row r="89" spans="1:2" x14ac:dyDescent="0.25">
      <c r="A89" t="s">
        <v>15</v>
      </c>
      <c r="B89" t="s">
        <v>11561</v>
      </c>
    </row>
    <row r="90" spans="1:2" x14ac:dyDescent="0.25">
      <c r="A90" t="s">
        <v>15</v>
      </c>
      <c r="B90" t="s">
        <v>11559</v>
      </c>
    </row>
    <row r="91" spans="1:2" x14ac:dyDescent="0.25">
      <c r="A91" t="s">
        <v>15</v>
      </c>
      <c r="B91" t="s">
        <v>210</v>
      </c>
    </row>
    <row r="92" spans="1:2" x14ac:dyDescent="0.25">
      <c r="A92" t="s">
        <v>15</v>
      </c>
      <c r="B92" t="s">
        <v>213</v>
      </c>
    </row>
    <row r="93" spans="1:2" x14ac:dyDescent="0.25">
      <c r="A93" t="s">
        <v>15</v>
      </c>
      <c r="B93" t="s">
        <v>216</v>
      </c>
    </row>
    <row r="94" spans="1:2" x14ac:dyDescent="0.25">
      <c r="A94" t="s">
        <v>15</v>
      </c>
      <c r="B94" t="s">
        <v>404</v>
      </c>
    </row>
    <row r="95" spans="1:2" x14ac:dyDescent="0.25">
      <c r="A95" t="s">
        <v>256</v>
      </c>
      <c r="B95" t="s">
        <v>586</v>
      </c>
    </row>
    <row r="96" spans="1:2" x14ac:dyDescent="0.25">
      <c r="A96" t="s">
        <v>256</v>
      </c>
      <c r="B96" t="s">
        <v>1155</v>
      </c>
    </row>
    <row r="97" spans="1:2" x14ac:dyDescent="0.25">
      <c r="A97" t="s">
        <v>256</v>
      </c>
      <c r="B97" t="s">
        <v>1126</v>
      </c>
    </row>
    <row r="98" spans="1:2" x14ac:dyDescent="0.25">
      <c r="A98" t="s">
        <v>256</v>
      </c>
      <c r="B98" t="s">
        <v>11411</v>
      </c>
    </row>
    <row r="99" spans="1:2" x14ac:dyDescent="0.25">
      <c r="A99" t="s">
        <v>256</v>
      </c>
      <c r="B99" t="s">
        <v>1378</v>
      </c>
    </row>
    <row r="100" spans="1:2" x14ac:dyDescent="0.25">
      <c r="A100" t="s">
        <v>256</v>
      </c>
    </row>
    <row r="101" spans="1:2" x14ac:dyDescent="0.25">
      <c r="A101" t="s">
        <v>256</v>
      </c>
    </row>
    <row r="102" spans="1:2" x14ac:dyDescent="0.25">
      <c r="A102" t="s">
        <v>256</v>
      </c>
    </row>
    <row r="103" spans="1:2" x14ac:dyDescent="0.25">
      <c r="A103" t="s">
        <v>256</v>
      </c>
    </row>
    <row r="104" spans="1:2" x14ac:dyDescent="0.25">
      <c r="A104" t="s">
        <v>256</v>
      </c>
    </row>
    <row r="105" spans="1:2" x14ac:dyDescent="0.25">
      <c r="A105" t="s">
        <v>256</v>
      </c>
    </row>
    <row r="106" spans="1:2" x14ac:dyDescent="0.25">
      <c r="A106" t="s">
        <v>256</v>
      </c>
    </row>
    <row r="107" spans="1:2" x14ac:dyDescent="0.25">
      <c r="A107" t="s">
        <v>256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7C1DD-9E63-4025-969C-70EBA4997745}">
  <sheetPr codeName="Sheet7">
    <tabColor theme="9" tint="-0.249977111117893"/>
  </sheetPr>
  <dimension ref="A1:F5485"/>
  <sheetViews>
    <sheetView zoomScaleNormal="100" workbookViewId="0">
      <pane ySplit="1" topLeftCell="A5410" activePane="bottomLeft" state="frozen"/>
      <selection activeCell="C6" sqref="C6"/>
      <selection pane="bottomLeft" activeCell="B5492" sqref="B5492"/>
    </sheetView>
  </sheetViews>
  <sheetFormatPr defaultRowHeight="15" x14ac:dyDescent="0.25"/>
  <cols>
    <col min="1" max="1" width="43" style="4" customWidth="1"/>
    <col min="2" max="2" width="19" style="4" customWidth="1"/>
    <col min="3" max="3" width="71.5703125" style="4" customWidth="1"/>
    <col min="4" max="4" width="43.42578125" style="4" bestFit="1" customWidth="1"/>
    <col min="5" max="5" width="9.140625" style="4" bestFit="1" customWidth="1"/>
    <col min="6" max="6" width="8.28515625" style="4" customWidth="1"/>
    <col min="7" max="16384" width="9.140625" style="4"/>
  </cols>
  <sheetData>
    <row r="1" spans="1:6" ht="22.5" customHeight="1" x14ac:dyDescent="0.25">
      <c r="A1" s="89" t="s">
        <v>11493</v>
      </c>
      <c r="B1" s="89"/>
      <c r="C1" s="89" t="s">
        <v>2512</v>
      </c>
      <c r="D1" s="89"/>
      <c r="E1"/>
      <c r="F1" s="6"/>
    </row>
    <row r="2" spans="1:6" ht="15.75" customHeight="1" x14ac:dyDescent="0.25">
      <c r="A2" s="48" t="s">
        <v>2433</v>
      </c>
      <c r="B2" s="48" t="s">
        <v>2513</v>
      </c>
      <c r="C2" s="88" t="s">
        <v>0</v>
      </c>
      <c r="D2" s="48" t="s">
        <v>11371</v>
      </c>
      <c r="E2" s="48" t="s">
        <v>11139</v>
      </c>
      <c r="F2" s="48" t="s">
        <v>11372</v>
      </c>
    </row>
    <row r="3" spans="1:6" ht="15" customHeight="1" x14ac:dyDescent="0.25">
      <c r="A3" s="4" t="s">
        <v>792</v>
      </c>
      <c r="C3" s="4" t="s">
        <v>793</v>
      </c>
      <c r="E3" s="4" t="s">
        <v>9988</v>
      </c>
    </row>
    <row r="4" spans="1:6" ht="15" customHeight="1" x14ac:dyDescent="0.25">
      <c r="A4" s="4" t="s">
        <v>787</v>
      </c>
      <c r="C4" s="4" t="s">
        <v>788</v>
      </c>
      <c r="E4" s="4" t="s">
        <v>9988</v>
      </c>
    </row>
    <row r="5" spans="1:6" ht="15" customHeight="1" x14ac:dyDescent="0.25">
      <c r="A5" s="4" t="s">
        <v>2514</v>
      </c>
      <c r="C5" s="4" t="s">
        <v>2515</v>
      </c>
      <c r="E5" s="4" t="s">
        <v>9988</v>
      </c>
    </row>
    <row r="6" spans="1:6" ht="15" customHeight="1" x14ac:dyDescent="0.25">
      <c r="A6" s="4" t="s">
        <v>268</v>
      </c>
      <c r="C6" s="4" t="s">
        <v>269</v>
      </c>
      <c r="E6" s="4" t="s">
        <v>9988</v>
      </c>
    </row>
    <row r="7" spans="1:6" ht="15" customHeight="1" x14ac:dyDescent="0.25">
      <c r="A7" s="4" t="s">
        <v>262</v>
      </c>
      <c r="C7" s="4" t="s">
        <v>263</v>
      </c>
      <c r="E7" s="4" t="s">
        <v>9988</v>
      </c>
    </row>
    <row r="8" spans="1:6" ht="15" customHeight="1" x14ac:dyDescent="0.25">
      <c r="A8" s="4" t="s">
        <v>271</v>
      </c>
      <c r="C8" s="4" t="s">
        <v>272</v>
      </c>
      <c r="E8" s="4" t="s">
        <v>9988</v>
      </c>
    </row>
    <row r="9" spans="1:6" ht="15" customHeight="1" x14ac:dyDescent="0.25">
      <c r="A9" s="4" t="s">
        <v>278</v>
      </c>
      <c r="C9" s="4" t="s">
        <v>279</v>
      </c>
      <c r="E9" s="4" t="s">
        <v>9988</v>
      </c>
    </row>
    <row r="10" spans="1:6" ht="15" customHeight="1" x14ac:dyDescent="0.25">
      <c r="A10" s="4" t="s">
        <v>2516</v>
      </c>
      <c r="C10" s="4" t="s">
        <v>2517</v>
      </c>
      <c r="E10" s="4" t="s">
        <v>9988</v>
      </c>
    </row>
    <row r="11" spans="1:6" ht="15" customHeight="1" x14ac:dyDescent="0.25">
      <c r="A11" s="4" t="s">
        <v>2518</v>
      </c>
      <c r="C11" s="4" t="s">
        <v>2519</v>
      </c>
      <c r="E11" s="4" t="s">
        <v>9988</v>
      </c>
    </row>
    <row r="12" spans="1:6" ht="15" customHeight="1" x14ac:dyDescent="0.25">
      <c r="A12" s="4" t="s">
        <v>2520</v>
      </c>
      <c r="C12" s="4" t="s">
        <v>2521</v>
      </c>
      <c r="E12" s="4" t="s">
        <v>9988</v>
      </c>
    </row>
    <row r="13" spans="1:6" ht="15" customHeight="1" x14ac:dyDescent="0.25">
      <c r="A13" s="4" t="s">
        <v>2522</v>
      </c>
      <c r="C13" s="4" t="s">
        <v>2523</v>
      </c>
      <c r="E13" s="4" t="s">
        <v>9988</v>
      </c>
    </row>
    <row r="14" spans="1:6" ht="15" customHeight="1" x14ac:dyDescent="0.25">
      <c r="A14" s="4" t="s">
        <v>2524</v>
      </c>
      <c r="C14" s="4" t="s">
        <v>2525</v>
      </c>
      <c r="E14" s="4" t="s">
        <v>9988</v>
      </c>
    </row>
    <row r="15" spans="1:6" ht="15" customHeight="1" x14ac:dyDescent="0.25">
      <c r="A15" s="4" t="s">
        <v>2526</v>
      </c>
      <c r="C15" s="4" t="s">
        <v>2527</v>
      </c>
      <c r="E15" s="4" t="s">
        <v>9988</v>
      </c>
    </row>
    <row r="16" spans="1:6" ht="15" customHeight="1" x14ac:dyDescent="0.25">
      <c r="A16" s="4" t="s">
        <v>2413</v>
      </c>
      <c r="C16" s="4" t="s">
        <v>2470</v>
      </c>
      <c r="E16" s="4" t="s">
        <v>9988</v>
      </c>
      <c r="F16" s="4" t="s">
        <v>10613</v>
      </c>
    </row>
    <row r="17" spans="1:6" ht="15" customHeight="1" x14ac:dyDescent="0.25">
      <c r="A17" s="4" t="s">
        <v>2411</v>
      </c>
      <c r="C17" s="4" t="s">
        <v>2471</v>
      </c>
      <c r="E17" s="4" t="s">
        <v>9988</v>
      </c>
      <c r="F17" s="4" t="s">
        <v>10613</v>
      </c>
    </row>
    <row r="18" spans="1:6" ht="15" customHeight="1" x14ac:dyDescent="0.25">
      <c r="A18" s="4" t="s">
        <v>2410</v>
      </c>
      <c r="C18" s="4" t="s">
        <v>2468</v>
      </c>
      <c r="E18" s="4" t="s">
        <v>9988</v>
      </c>
      <c r="F18" s="4" t="s">
        <v>10613</v>
      </c>
    </row>
    <row r="19" spans="1:6" ht="15" customHeight="1" x14ac:dyDescent="0.25">
      <c r="A19" s="4" t="s">
        <v>2409</v>
      </c>
      <c r="C19" s="4" t="s">
        <v>2467</v>
      </c>
      <c r="E19" s="4" t="s">
        <v>9988</v>
      </c>
      <c r="F19" s="4" t="s">
        <v>10613</v>
      </c>
    </row>
    <row r="20" spans="1:6" ht="15" customHeight="1" x14ac:dyDescent="0.25">
      <c r="A20" s="4" t="s">
        <v>2528</v>
      </c>
      <c r="C20" s="4" t="s">
        <v>2529</v>
      </c>
      <c r="E20" s="4" t="s">
        <v>9988</v>
      </c>
      <c r="F20" s="4" t="s">
        <v>10613</v>
      </c>
    </row>
    <row r="21" spans="1:6" ht="15" customHeight="1" x14ac:dyDescent="0.25">
      <c r="A21" s="4" t="s">
        <v>2416</v>
      </c>
      <c r="C21" s="4" t="s">
        <v>2474</v>
      </c>
      <c r="E21" s="4" t="s">
        <v>9988</v>
      </c>
      <c r="F21" s="4" t="s">
        <v>10613</v>
      </c>
    </row>
    <row r="22" spans="1:6" ht="15" customHeight="1" x14ac:dyDescent="0.25">
      <c r="A22" s="4" t="s">
        <v>2417</v>
      </c>
      <c r="C22" s="4" t="s">
        <v>2475</v>
      </c>
      <c r="E22" s="4" t="s">
        <v>9988</v>
      </c>
      <c r="F22" s="4" t="s">
        <v>10613</v>
      </c>
    </row>
    <row r="23" spans="1:6" ht="15" customHeight="1" x14ac:dyDescent="0.25">
      <c r="A23" s="4" t="s">
        <v>182</v>
      </c>
      <c r="C23" s="4" t="s">
        <v>183</v>
      </c>
      <c r="E23" s="4" t="s">
        <v>9988</v>
      </c>
      <c r="F23" s="4" t="s">
        <v>10613</v>
      </c>
    </row>
    <row r="24" spans="1:6" ht="15" customHeight="1" x14ac:dyDescent="0.25">
      <c r="A24" s="4" t="s">
        <v>176</v>
      </c>
      <c r="C24" s="4" t="s">
        <v>177</v>
      </c>
      <c r="E24" s="4" t="s">
        <v>9988</v>
      </c>
      <c r="F24" s="4" t="s">
        <v>10613</v>
      </c>
    </row>
    <row r="25" spans="1:6" ht="15" customHeight="1" x14ac:dyDescent="0.25">
      <c r="A25" s="4" t="s">
        <v>179</v>
      </c>
      <c r="C25" s="4" t="s">
        <v>180</v>
      </c>
      <c r="E25" s="4" t="s">
        <v>9988</v>
      </c>
      <c r="F25" s="4" t="s">
        <v>10613</v>
      </c>
    </row>
    <row r="26" spans="1:6" ht="15" customHeight="1" x14ac:dyDescent="0.25">
      <c r="A26" s="4" t="s">
        <v>109</v>
      </c>
      <c r="C26" s="4" t="s">
        <v>110</v>
      </c>
      <c r="E26" s="4" t="s">
        <v>9988</v>
      </c>
      <c r="F26" s="4" t="s">
        <v>10613</v>
      </c>
    </row>
    <row r="27" spans="1:6" ht="15" customHeight="1" x14ac:dyDescent="0.25">
      <c r="A27" s="4" t="s">
        <v>2530</v>
      </c>
      <c r="C27" s="4" t="s">
        <v>2531</v>
      </c>
      <c r="E27" s="4" t="s">
        <v>9988</v>
      </c>
      <c r="F27" s="4" t="s">
        <v>10613</v>
      </c>
    </row>
    <row r="28" spans="1:6" ht="15" customHeight="1" x14ac:dyDescent="0.25">
      <c r="A28" s="4" t="s">
        <v>97</v>
      </c>
      <c r="C28" s="4" t="s">
        <v>98</v>
      </c>
      <c r="E28" s="4" t="s">
        <v>9988</v>
      </c>
      <c r="F28" s="4" t="s">
        <v>10613</v>
      </c>
    </row>
    <row r="29" spans="1:6" ht="15" customHeight="1" x14ac:dyDescent="0.25">
      <c r="A29" s="4" t="s">
        <v>100</v>
      </c>
      <c r="C29" s="4" t="s">
        <v>101</v>
      </c>
      <c r="E29" s="4" t="s">
        <v>9988</v>
      </c>
      <c r="F29" s="4" t="s">
        <v>10613</v>
      </c>
    </row>
    <row r="30" spans="1:6" ht="15" customHeight="1" x14ac:dyDescent="0.25">
      <c r="A30" s="4" t="s">
        <v>121</v>
      </c>
      <c r="C30" s="4" t="s">
        <v>122</v>
      </c>
      <c r="E30" s="4" t="s">
        <v>9988</v>
      </c>
      <c r="F30" s="4" t="s">
        <v>10613</v>
      </c>
    </row>
    <row r="31" spans="1:6" ht="15" customHeight="1" x14ac:dyDescent="0.25">
      <c r="A31" s="4" t="s">
        <v>59</v>
      </c>
      <c r="C31" s="4" t="s">
        <v>60</v>
      </c>
      <c r="E31" s="4" t="s">
        <v>9988</v>
      </c>
      <c r="F31" s="4" t="s">
        <v>10613</v>
      </c>
    </row>
    <row r="32" spans="1:6" ht="15" customHeight="1" x14ac:dyDescent="0.25">
      <c r="A32" s="4" t="s">
        <v>211</v>
      </c>
      <c r="C32" s="4" t="s">
        <v>212</v>
      </c>
      <c r="E32" s="4" t="s">
        <v>9988</v>
      </c>
      <c r="F32" s="4" t="s">
        <v>10613</v>
      </c>
    </row>
    <row r="33" spans="1:6" ht="15" customHeight="1" x14ac:dyDescent="0.25">
      <c r="A33" s="4" t="s">
        <v>131</v>
      </c>
      <c r="C33" s="4" t="s">
        <v>132</v>
      </c>
      <c r="E33" s="4" t="s">
        <v>9988</v>
      </c>
      <c r="F33" s="4" t="s">
        <v>10613</v>
      </c>
    </row>
    <row r="34" spans="1:6" ht="15" customHeight="1" x14ac:dyDescent="0.25">
      <c r="A34" s="4" t="s">
        <v>6</v>
      </c>
      <c r="C34" s="4" t="s">
        <v>7</v>
      </c>
      <c r="E34" s="4" t="s">
        <v>9988</v>
      </c>
      <c r="F34" s="4" t="s">
        <v>10613</v>
      </c>
    </row>
    <row r="35" spans="1:6" ht="15" customHeight="1" x14ac:dyDescent="0.25">
      <c r="A35" s="4" t="s">
        <v>208</v>
      </c>
      <c r="C35" s="4" t="s">
        <v>209</v>
      </c>
      <c r="E35" s="4" t="s">
        <v>9988</v>
      </c>
      <c r="F35" s="4" t="s">
        <v>10613</v>
      </c>
    </row>
    <row r="36" spans="1:6" ht="15" customHeight="1" x14ac:dyDescent="0.25">
      <c r="A36" s="4" t="s">
        <v>112</v>
      </c>
      <c r="C36" s="4" t="s">
        <v>113</v>
      </c>
      <c r="E36" s="4" t="s">
        <v>9988</v>
      </c>
      <c r="F36" s="4" t="s">
        <v>10613</v>
      </c>
    </row>
    <row r="37" spans="1:6" ht="15" customHeight="1" x14ac:dyDescent="0.25">
      <c r="A37" s="4" t="s">
        <v>500</v>
      </c>
      <c r="C37" s="4" t="s">
        <v>501</v>
      </c>
      <c r="E37" s="4" t="s">
        <v>9988</v>
      </c>
      <c r="F37" s="4" t="s">
        <v>10613</v>
      </c>
    </row>
    <row r="38" spans="1:6" ht="15" customHeight="1" x14ac:dyDescent="0.25">
      <c r="A38" s="4" t="s">
        <v>2418</v>
      </c>
      <c r="C38" s="4" t="s">
        <v>2476</v>
      </c>
      <c r="E38" s="4" t="s">
        <v>9988</v>
      </c>
      <c r="F38" s="4" t="s">
        <v>10613</v>
      </c>
    </row>
    <row r="39" spans="1:6" ht="15" customHeight="1" x14ac:dyDescent="0.25">
      <c r="A39" s="4" t="s">
        <v>2532</v>
      </c>
      <c r="C39" s="4" t="s">
        <v>2533</v>
      </c>
      <c r="E39" s="4" t="s">
        <v>9988</v>
      </c>
      <c r="F39" s="4" t="s">
        <v>10613</v>
      </c>
    </row>
    <row r="40" spans="1:6" ht="15" customHeight="1" x14ac:dyDescent="0.25">
      <c r="A40" s="4" t="s">
        <v>2415</v>
      </c>
      <c r="C40" s="4" t="s">
        <v>2473</v>
      </c>
      <c r="E40" s="4" t="s">
        <v>9988</v>
      </c>
      <c r="F40" s="4" t="s">
        <v>10613</v>
      </c>
    </row>
    <row r="41" spans="1:6" ht="15" customHeight="1" x14ac:dyDescent="0.25">
      <c r="A41" s="4" t="s">
        <v>2534</v>
      </c>
      <c r="C41" s="4" t="s">
        <v>2535</v>
      </c>
      <c r="E41" s="4" t="s">
        <v>9988</v>
      </c>
      <c r="F41" s="4" t="s">
        <v>10613</v>
      </c>
    </row>
    <row r="42" spans="1:6" ht="15" customHeight="1" x14ac:dyDescent="0.25">
      <c r="A42" s="4" t="s">
        <v>2412</v>
      </c>
      <c r="C42" s="4" t="s">
        <v>2469</v>
      </c>
      <c r="E42" s="4" t="s">
        <v>9988</v>
      </c>
      <c r="F42" s="4" t="s">
        <v>10613</v>
      </c>
    </row>
    <row r="43" spans="1:6" ht="15" customHeight="1" x14ac:dyDescent="0.25">
      <c r="A43" s="4" t="s">
        <v>2414</v>
      </c>
      <c r="C43" s="4" t="s">
        <v>2472</v>
      </c>
      <c r="E43" s="4" t="s">
        <v>9988</v>
      </c>
      <c r="F43" s="4" t="s">
        <v>10613</v>
      </c>
    </row>
    <row r="44" spans="1:6" ht="15" customHeight="1" x14ac:dyDescent="0.25">
      <c r="A44" s="4" t="s">
        <v>2408</v>
      </c>
      <c r="C44" s="4" t="s">
        <v>2466</v>
      </c>
      <c r="E44" s="4" t="s">
        <v>9988</v>
      </c>
      <c r="F44" s="4" t="s">
        <v>10613</v>
      </c>
    </row>
    <row r="45" spans="1:6" ht="15" customHeight="1" x14ac:dyDescent="0.25">
      <c r="A45" s="4" t="s">
        <v>2536</v>
      </c>
      <c r="C45" s="4" t="s">
        <v>2537</v>
      </c>
      <c r="E45" s="4" t="s">
        <v>9988</v>
      </c>
      <c r="F45" s="4" t="s">
        <v>10613</v>
      </c>
    </row>
    <row r="46" spans="1:6" ht="15" customHeight="1" x14ac:dyDescent="0.25">
      <c r="A46" s="4" t="s">
        <v>118</v>
      </c>
      <c r="C46" s="4" t="s">
        <v>119</v>
      </c>
      <c r="E46" s="4" t="s">
        <v>9988</v>
      </c>
      <c r="F46" s="4" t="s">
        <v>10613</v>
      </c>
    </row>
    <row r="47" spans="1:6" ht="15" customHeight="1" x14ac:dyDescent="0.25">
      <c r="A47" s="4" t="s">
        <v>139</v>
      </c>
      <c r="C47" s="4" t="s">
        <v>140</v>
      </c>
      <c r="E47" s="4" t="s">
        <v>9988</v>
      </c>
      <c r="F47" s="4" t="s">
        <v>10613</v>
      </c>
    </row>
    <row r="48" spans="1:6" ht="15" customHeight="1" x14ac:dyDescent="0.25">
      <c r="A48" s="4" t="s">
        <v>251</v>
      </c>
      <c r="C48" s="4" t="s">
        <v>252</v>
      </c>
      <c r="E48" s="4" t="s">
        <v>9988</v>
      </c>
      <c r="F48" s="4" t="s">
        <v>2538</v>
      </c>
    </row>
    <row r="49" spans="1:6" ht="15" customHeight="1" x14ac:dyDescent="0.25">
      <c r="A49" s="4" t="s">
        <v>2539</v>
      </c>
      <c r="C49" s="4" t="s">
        <v>2540</v>
      </c>
      <c r="E49" s="4" t="s">
        <v>9988</v>
      </c>
      <c r="F49" s="4" t="s">
        <v>2538</v>
      </c>
    </row>
    <row r="50" spans="1:6" ht="15" customHeight="1" x14ac:dyDescent="0.25">
      <c r="A50" s="4" t="s">
        <v>774</v>
      </c>
      <c r="C50" s="4" t="s">
        <v>775</v>
      </c>
      <c r="E50" s="4" t="s">
        <v>9988</v>
      </c>
      <c r="F50" s="4" t="s">
        <v>2538</v>
      </c>
    </row>
    <row r="51" spans="1:6" ht="15" customHeight="1" x14ac:dyDescent="0.25">
      <c r="A51" s="4" t="s">
        <v>2373</v>
      </c>
      <c r="C51" s="4" t="s">
        <v>2444</v>
      </c>
      <c r="E51" s="4" t="s">
        <v>9988</v>
      </c>
      <c r="F51" s="4" t="s">
        <v>2538</v>
      </c>
    </row>
    <row r="52" spans="1:6" ht="15" customHeight="1" x14ac:dyDescent="0.25">
      <c r="A52" s="4" t="s">
        <v>2541</v>
      </c>
      <c r="C52" s="4" t="s">
        <v>2542</v>
      </c>
      <c r="E52" s="4" t="s">
        <v>9988</v>
      </c>
      <c r="F52" s="4" t="s">
        <v>2538</v>
      </c>
    </row>
    <row r="53" spans="1:6" ht="15" customHeight="1" x14ac:dyDescent="0.25">
      <c r="A53" s="4" t="s">
        <v>2543</v>
      </c>
      <c r="C53" s="4" t="s">
        <v>2544</v>
      </c>
      <c r="E53" s="4" t="s">
        <v>9988</v>
      </c>
      <c r="F53" s="4" t="s">
        <v>2538</v>
      </c>
    </row>
    <row r="54" spans="1:6" ht="15" customHeight="1" x14ac:dyDescent="0.25">
      <c r="A54" s="4" t="s">
        <v>142</v>
      </c>
      <c r="C54" s="4" t="s">
        <v>143</v>
      </c>
      <c r="E54" s="4" t="s">
        <v>9988</v>
      </c>
      <c r="F54" s="4" t="s">
        <v>2538</v>
      </c>
    </row>
    <row r="55" spans="1:6" ht="15" customHeight="1" x14ac:dyDescent="0.25">
      <c r="A55" s="4" t="s">
        <v>90</v>
      </c>
      <c r="C55" s="4" t="s">
        <v>91</v>
      </c>
      <c r="E55" s="4" t="s">
        <v>9988</v>
      </c>
      <c r="F55" s="4" t="s">
        <v>2538</v>
      </c>
    </row>
    <row r="56" spans="1:6" ht="15" customHeight="1" x14ac:dyDescent="0.25">
      <c r="A56" s="4" t="s">
        <v>2545</v>
      </c>
      <c r="C56" s="4" t="s">
        <v>2546</v>
      </c>
      <c r="E56" s="4" t="s">
        <v>9988</v>
      </c>
      <c r="F56" s="4" t="s">
        <v>2538</v>
      </c>
    </row>
    <row r="57" spans="1:6" ht="15" customHeight="1" x14ac:dyDescent="0.25">
      <c r="A57" s="4" t="s">
        <v>2547</v>
      </c>
      <c r="C57" s="4" t="s">
        <v>2548</v>
      </c>
      <c r="E57" s="4" t="s">
        <v>9988</v>
      </c>
      <c r="F57" s="4" t="s">
        <v>2538</v>
      </c>
    </row>
    <row r="58" spans="1:6" ht="15" customHeight="1" x14ac:dyDescent="0.25">
      <c r="A58" s="4" t="s">
        <v>2427</v>
      </c>
      <c r="C58" s="4" t="s">
        <v>2483</v>
      </c>
      <c r="E58" s="4" t="s">
        <v>9988</v>
      </c>
      <c r="F58" s="4" t="s">
        <v>2538</v>
      </c>
    </row>
    <row r="59" spans="1:6" ht="15" customHeight="1" x14ac:dyDescent="0.25">
      <c r="A59" s="4" t="s">
        <v>2426</v>
      </c>
      <c r="C59" s="4" t="s">
        <v>2482</v>
      </c>
      <c r="E59" s="4" t="s">
        <v>9988</v>
      </c>
      <c r="F59" s="4" t="s">
        <v>2538</v>
      </c>
    </row>
    <row r="60" spans="1:6" ht="15" customHeight="1" x14ac:dyDescent="0.25">
      <c r="A60" s="4" t="s">
        <v>2549</v>
      </c>
      <c r="C60" s="4" t="s">
        <v>2550</v>
      </c>
      <c r="E60" s="4" t="s">
        <v>9988</v>
      </c>
      <c r="F60" s="4" t="s">
        <v>2538</v>
      </c>
    </row>
    <row r="61" spans="1:6" ht="15" customHeight="1" x14ac:dyDescent="0.25">
      <c r="A61" s="4" t="s">
        <v>2551</v>
      </c>
      <c r="C61" s="4" t="s">
        <v>2552</v>
      </c>
      <c r="E61" s="4" t="s">
        <v>9988</v>
      </c>
      <c r="F61" s="4" t="s">
        <v>2538</v>
      </c>
    </row>
    <row r="62" spans="1:6" ht="15" customHeight="1" x14ac:dyDescent="0.25">
      <c r="A62" s="4" t="s">
        <v>2553</v>
      </c>
      <c r="C62" s="4" t="s">
        <v>2554</v>
      </c>
      <c r="E62" s="4" t="s">
        <v>9988</v>
      </c>
      <c r="F62" s="4" t="s">
        <v>2538</v>
      </c>
    </row>
    <row r="63" spans="1:6" ht="15" customHeight="1" x14ac:dyDescent="0.25">
      <c r="A63" s="4" t="s">
        <v>2420</v>
      </c>
      <c r="C63" s="4" t="s">
        <v>2478</v>
      </c>
      <c r="E63" s="4" t="s">
        <v>9988</v>
      </c>
      <c r="F63" s="4" t="s">
        <v>2538</v>
      </c>
    </row>
    <row r="64" spans="1:6" ht="15" customHeight="1" x14ac:dyDescent="0.25">
      <c r="A64" s="4" t="s">
        <v>2419</v>
      </c>
      <c r="C64" s="4" t="s">
        <v>2477</v>
      </c>
      <c r="E64" s="4" t="s">
        <v>9988</v>
      </c>
      <c r="F64" s="4" t="s">
        <v>2538</v>
      </c>
    </row>
    <row r="65" spans="1:6" ht="15" customHeight="1" x14ac:dyDescent="0.25">
      <c r="A65" s="4" t="s">
        <v>2555</v>
      </c>
      <c r="C65" s="4" t="s">
        <v>2556</v>
      </c>
      <c r="E65" s="4" t="s">
        <v>9988</v>
      </c>
      <c r="F65" s="4" t="s">
        <v>2538</v>
      </c>
    </row>
    <row r="66" spans="1:6" ht="15" customHeight="1" x14ac:dyDescent="0.25">
      <c r="A66" s="4" t="s">
        <v>2557</v>
      </c>
      <c r="C66" s="4" t="s">
        <v>2558</v>
      </c>
      <c r="E66" s="4" t="s">
        <v>9988</v>
      </c>
      <c r="F66" s="4" t="s">
        <v>2538</v>
      </c>
    </row>
    <row r="67" spans="1:6" ht="15" customHeight="1" x14ac:dyDescent="0.25">
      <c r="A67" s="4" t="s">
        <v>2559</v>
      </c>
      <c r="C67" s="4" t="s">
        <v>10528</v>
      </c>
      <c r="E67" s="4" t="s">
        <v>9988</v>
      </c>
      <c r="F67" s="4" t="s">
        <v>2538</v>
      </c>
    </row>
    <row r="68" spans="1:6" ht="15" customHeight="1" x14ac:dyDescent="0.25">
      <c r="A68" s="4" t="s">
        <v>52</v>
      </c>
      <c r="C68" s="4" t="s">
        <v>53</v>
      </c>
      <c r="E68" s="4" t="s">
        <v>9988</v>
      </c>
      <c r="F68" s="4" t="s">
        <v>2538</v>
      </c>
    </row>
    <row r="69" spans="1:6" x14ac:dyDescent="0.25">
      <c r="A69" s="4" t="s">
        <v>33</v>
      </c>
      <c r="C69" s="4" t="s">
        <v>34</v>
      </c>
      <c r="E69" s="4" t="s">
        <v>9988</v>
      </c>
      <c r="F69" s="4" t="s">
        <v>2538</v>
      </c>
    </row>
    <row r="70" spans="1:6" ht="15" customHeight="1" x14ac:dyDescent="0.25">
      <c r="A70" s="4" t="s">
        <v>21</v>
      </c>
      <c r="C70" s="4" t="s">
        <v>22</v>
      </c>
      <c r="E70" s="4" t="s">
        <v>9988</v>
      </c>
      <c r="F70" s="4" t="s">
        <v>2538</v>
      </c>
    </row>
    <row r="71" spans="1:6" ht="15" customHeight="1" x14ac:dyDescent="0.25">
      <c r="A71" s="4" t="s">
        <v>2560</v>
      </c>
      <c r="C71" s="4" t="s">
        <v>2561</v>
      </c>
      <c r="E71" s="4" t="s">
        <v>9988</v>
      </c>
      <c r="F71" s="4" t="s">
        <v>2538</v>
      </c>
    </row>
    <row r="72" spans="1:6" ht="15" customHeight="1" x14ac:dyDescent="0.25">
      <c r="A72" s="4" t="s">
        <v>609</v>
      </c>
      <c r="C72" s="4" t="s">
        <v>610</v>
      </c>
      <c r="E72" s="4" t="s">
        <v>9988</v>
      </c>
      <c r="F72" s="4" t="s">
        <v>2538</v>
      </c>
    </row>
    <row r="73" spans="1:6" ht="15" customHeight="1" x14ac:dyDescent="0.25">
      <c r="A73" s="4" t="s">
        <v>477</v>
      </c>
      <c r="C73" s="4" t="s">
        <v>478</v>
      </c>
      <c r="E73" s="4" t="s">
        <v>9988</v>
      </c>
      <c r="F73" s="4" t="s">
        <v>2538</v>
      </c>
    </row>
    <row r="74" spans="1:6" ht="15" customHeight="1" x14ac:dyDescent="0.25">
      <c r="A74" s="4" t="s">
        <v>56</v>
      </c>
      <c r="C74" s="4" t="s">
        <v>57</v>
      </c>
      <c r="E74" s="4" t="s">
        <v>9988</v>
      </c>
      <c r="F74" s="4" t="s">
        <v>2538</v>
      </c>
    </row>
    <row r="75" spans="1:6" ht="15" customHeight="1" x14ac:dyDescent="0.25">
      <c r="A75" s="4" t="s">
        <v>1026</v>
      </c>
      <c r="C75" s="4" t="s">
        <v>1027</v>
      </c>
      <c r="E75" s="4" t="s">
        <v>9988</v>
      </c>
      <c r="F75" s="4" t="s">
        <v>2538</v>
      </c>
    </row>
    <row r="76" spans="1:6" ht="15" customHeight="1" x14ac:dyDescent="0.25">
      <c r="A76" s="4" t="s">
        <v>2562</v>
      </c>
      <c r="C76" s="4" t="s">
        <v>2563</v>
      </c>
      <c r="E76" s="4" t="s">
        <v>9988</v>
      </c>
      <c r="F76" s="4" t="s">
        <v>2538</v>
      </c>
    </row>
    <row r="77" spans="1:6" ht="15" customHeight="1" x14ac:dyDescent="0.25">
      <c r="A77" s="4" t="s">
        <v>2564</v>
      </c>
      <c r="C77" s="4" t="s">
        <v>2565</v>
      </c>
      <c r="E77" s="4" t="s">
        <v>9988</v>
      </c>
      <c r="F77" s="4" t="s">
        <v>10307</v>
      </c>
    </row>
    <row r="78" spans="1:6" ht="15" customHeight="1" x14ac:dyDescent="0.25">
      <c r="A78" s="4" t="s">
        <v>587</v>
      </c>
      <c r="C78" s="4" t="s">
        <v>588</v>
      </c>
      <c r="E78" s="4" t="s">
        <v>9988</v>
      </c>
      <c r="F78" s="4" t="s">
        <v>10307</v>
      </c>
    </row>
    <row r="79" spans="1:6" ht="15" customHeight="1" x14ac:dyDescent="0.25">
      <c r="A79" s="4" t="s">
        <v>2566</v>
      </c>
      <c r="C79" s="4" t="s">
        <v>2567</v>
      </c>
      <c r="E79" s="4" t="s">
        <v>9988</v>
      </c>
      <c r="F79" s="4" t="s">
        <v>10307</v>
      </c>
    </row>
    <row r="80" spans="1:6" ht="15" customHeight="1" x14ac:dyDescent="0.25">
      <c r="A80" s="4" t="s">
        <v>2568</v>
      </c>
      <c r="C80" s="4" t="s">
        <v>2569</v>
      </c>
      <c r="E80" s="4" t="s">
        <v>9988</v>
      </c>
      <c r="F80" s="4" t="s">
        <v>10307</v>
      </c>
    </row>
    <row r="81" spans="1:6" ht="15" customHeight="1" x14ac:dyDescent="0.25">
      <c r="A81" s="4" t="s">
        <v>1400</v>
      </c>
      <c r="C81" s="4" t="s">
        <v>1401</v>
      </c>
      <c r="E81" s="4" t="s">
        <v>9988</v>
      </c>
      <c r="F81" s="4" t="s">
        <v>10307</v>
      </c>
    </row>
    <row r="82" spans="1:6" ht="15" customHeight="1" x14ac:dyDescent="0.25">
      <c r="A82" s="4" t="s">
        <v>2570</v>
      </c>
      <c r="C82" s="4" t="s">
        <v>2571</v>
      </c>
      <c r="E82" s="4" t="s">
        <v>9988</v>
      </c>
      <c r="F82" s="4" t="s">
        <v>10307</v>
      </c>
    </row>
    <row r="83" spans="1:6" ht="15" customHeight="1" x14ac:dyDescent="0.25">
      <c r="A83" s="4" t="s">
        <v>589</v>
      </c>
      <c r="C83" s="4" t="s">
        <v>590</v>
      </c>
      <c r="E83" s="4" t="s">
        <v>9988</v>
      </c>
      <c r="F83" s="4" t="s">
        <v>10307</v>
      </c>
    </row>
    <row r="84" spans="1:6" ht="15" customHeight="1" x14ac:dyDescent="0.25">
      <c r="A84" s="4" t="s">
        <v>2572</v>
      </c>
      <c r="C84" s="4" t="s">
        <v>2573</v>
      </c>
      <c r="E84" s="4" t="s">
        <v>9988</v>
      </c>
      <c r="F84" s="4" t="s">
        <v>10307</v>
      </c>
    </row>
    <row r="85" spans="1:6" ht="15" customHeight="1" x14ac:dyDescent="0.25">
      <c r="A85" s="4" t="s">
        <v>2574</v>
      </c>
      <c r="C85" s="4" t="s">
        <v>2575</v>
      </c>
      <c r="E85" s="4" t="s">
        <v>9988</v>
      </c>
      <c r="F85" s="4" t="s">
        <v>10307</v>
      </c>
    </row>
    <row r="86" spans="1:6" ht="15" customHeight="1" x14ac:dyDescent="0.25">
      <c r="A86" s="4" t="s">
        <v>2576</v>
      </c>
      <c r="C86" s="4" t="s">
        <v>2577</v>
      </c>
      <c r="E86" s="4" t="s">
        <v>9988</v>
      </c>
      <c r="F86" s="4" t="s">
        <v>10307</v>
      </c>
    </row>
    <row r="87" spans="1:6" ht="15" customHeight="1" x14ac:dyDescent="0.25">
      <c r="A87" s="4" t="s">
        <v>2578</v>
      </c>
      <c r="C87" s="4" t="s">
        <v>2579</v>
      </c>
      <c r="E87" s="4" t="s">
        <v>9988</v>
      </c>
      <c r="F87" s="4" t="s">
        <v>10307</v>
      </c>
    </row>
    <row r="88" spans="1:6" ht="15" customHeight="1" x14ac:dyDescent="0.25">
      <c r="A88" s="4" t="s">
        <v>2580</v>
      </c>
      <c r="C88" s="4" t="s">
        <v>2581</v>
      </c>
      <c r="E88" s="4" t="s">
        <v>9988</v>
      </c>
      <c r="F88" s="4" t="s">
        <v>10307</v>
      </c>
    </row>
    <row r="89" spans="1:6" ht="15" customHeight="1" x14ac:dyDescent="0.25">
      <c r="A89" s="4" t="s">
        <v>2582</v>
      </c>
      <c r="C89" s="4" t="s">
        <v>2583</v>
      </c>
      <c r="E89" s="4" t="s">
        <v>9988</v>
      </c>
      <c r="F89" s="4" t="s">
        <v>10307</v>
      </c>
    </row>
    <row r="90" spans="1:6" ht="15" customHeight="1" x14ac:dyDescent="0.25">
      <c r="A90" s="4" t="s">
        <v>2584</v>
      </c>
      <c r="C90" s="4" t="s">
        <v>2585</v>
      </c>
      <c r="E90" s="4" t="s">
        <v>9988</v>
      </c>
      <c r="F90" s="4" t="s">
        <v>10307</v>
      </c>
    </row>
    <row r="91" spans="1:6" ht="15" customHeight="1" x14ac:dyDescent="0.25">
      <c r="A91" s="4" t="s">
        <v>2587</v>
      </c>
      <c r="C91" s="4" t="s">
        <v>2588</v>
      </c>
      <c r="E91" s="4" t="s">
        <v>9988</v>
      </c>
      <c r="F91" s="4" t="s">
        <v>2586</v>
      </c>
    </row>
    <row r="92" spans="1:6" ht="15" customHeight="1" x14ac:dyDescent="0.25">
      <c r="A92" s="4" t="s">
        <v>2589</v>
      </c>
      <c r="C92" s="4" t="s">
        <v>2590</v>
      </c>
      <c r="E92" s="4" t="s">
        <v>9988</v>
      </c>
      <c r="F92" s="4" t="s">
        <v>2586</v>
      </c>
    </row>
    <row r="93" spans="1:6" ht="15" customHeight="1" x14ac:dyDescent="0.25">
      <c r="A93" s="4" t="s">
        <v>2591</v>
      </c>
      <c r="C93" s="4" t="s">
        <v>2592</v>
      </c>
      <c r="E93" s="4" t="s">
        <v>9988</v>
      </c>
      <c r="F93" s="4" t="s">
        <v>2586</v>
      </c>
    </row>
    <row r="94" spans="1:6" ht="15" customHeight="1" x14ac:dyDescent="0.25">
      <c r="A94" s="4" t="s">
        <v>2593</v>
      </c>
      <c r="C94" s="4" t="s">
        <v>2594</v>
      </c>
      <c r="E94" s="4" t="s">
        <v>9988</v>
      </c>
      <c r="F94" s="4" t="s">
        <v>2586</v>
      </c>
    </row>
    <row r="95" spans="1:6" ht="15" customHeight="1" x14ac:dyDescent="0.25">
      <c r="A95" s="4" t="s">
        <v>2595</v>
      </c>
      <c r="C95" s="4" t="s">
        <v>2596</v>
      </c>
      <c r="E95" s="4" t="s">
        <v>9988</v>
      </c>
      <c r="F95" s="4" t="s">
        <v>2586</v>
      </c>
    </row>
    <row r="96" spans="1:6" ht="15" customHeight="1" x14ac:dyDescent="0.25">
      <c r="A96" s="4" t="s">
        <v>1554</v>
      </c>
      <c r="C96" s="4" t="s">
        <v>1555</v>
      </c>
      <c r="E96" s="4" t="s">
        <v>9988</v>
      </c>
      <c r="F96" s="4" t="s">
        <v>2586</v>
      </c>
    </row>
    <row r="97" spans="1:6" ht="15" customHeight="1" x14ac:dyDescent="0.25">
      <c r="A97" s="4" t="s">
        <v>1550</v>
      </c>
      <c r="C97" s="4" t="s">
        <v>1551</v>
      </c>
      <c r="E97" s="4" t="s">
        <v>9988</v>
      </c>
      <c r="F97" s="4" t="s">
        <v>2586</v>
      </c>
    </row>
    <row r="98" spans="1:6" ht="15" customHeight="1" x14ac:dyDescent="0.25">
      <c r="A98" s="4" t="s">
        <v>1552</v>
      </c>
      <c r="C98" s="4" t="s">
        <v>1553</v>
      </c>
      <c r="E98" s="4" t="s">
        <v>9988</v>
      </c>
      <c r="F98" s="4" t="s">
        <v>2586</v>
      </c>
    </row>
    <row r="99" spans="1:6" ht="15" customHeight="1" x14ac:dyDescent="0.25">
      <c r="A99" s="4" t="s">
        <v>592</v>
      </c>
      <c r="C99" s="4" t="s">
        <v>593</v>
      </c>
      <c r="E99" s="4" t="s">
        <v>9988</v>
      </c>
      <c r="F99" s="4" t="s">
        <v>2586</v>
      </c>
    </row>
    <row r="100" spans="1:6" ht="15" customHeight="1" x14ac:dyDescent="0.25">
      <c r="A100" s="4" t="s">
        <v>2597</v>
      </c>
      <c r="C100" s="4" t="s">
        <v>2598</v>
      </c>
      <c r="E100" s="4" t="s">
        <v>9988</v>
      </c>
      <c r="F100" s="4" t="s">
        <v>2586</v>
      </c>
    </row>
    <row r="101" spans="1:6" ht="15" customHeight="1" x14ac:dyDescent="0.25">
      <c r="A101" s="4" t="s">
        <v>2599</v>
      </c>
      <c r="C101" s="4" t="s">
        <v>2600</v>
      </c>
      <c r="E101" s="4" t="s">
        <v>9988</v>
      </c>
      <c r="F101" s="4" t="s">
        <v>2586</v>
      </c>
    </row>
    <row r="102" spans="1:6" ht="15" customHeight="1" x14ac:dyDescent="0.25">
      <c r="A102" s="4" t="s">
        <v>491</v>
      </c>
      <c r="C102" s="4" t="s">
        <v>492</v>
      </c>
      <c r="E102" s="4" t="s">
        <v>9988</v>
      </c>
      <c r="F102" s="4" t="s">
        <v>2586</v>
      </c>
    </row>
    <row r="103" spans="1:6" ht="15" customHeight="1" x14ac:dyDescent="0.25">
      <c r="A103" s="4" t="s">
        <v>2601</v>
      </c>
      <c r="C103" s="4" t="s">
        <v>2602</v>
      </c>
      <c r="E103" s="4" t="s">
        <v>9988</v>
      </c>
      <c r="F103" s="4" t="s">
        <v>2586</v>
      </c>
    </row>
    <row r="104" spans="1:6" ht="15" customHeight="1" x14ac:dyDescent="0.25">
      <c r="A104" s="4" t="s">
        <v>2229</v>
      </c>
      <c r="C104" s="4" t="s">
        <v>2230</v>
      </c>
      <c r="E104" s="4" t="s">
        <v>9988</v>
      </c>
      <c r="F104" s="4" t="s">
        <v>2586</v>
      </c>
    </row>
    <row r="105" spans="1:6" ht="15" customHeight="1" x14ac:dyDescent="0.25">
      <c r="A105" s="4" t="s">
        <v>2263</v>
      </c>
      <c r="C105" s="4" t="s">
        <v>2264</v>
      </c>
      <c r="E105" s="4" t="s">
        <v>9988</v>
      </c>
      <c r="F105" s="4" t="s">
        <v>2586</v>
      </c>
    </row>
    <row r="106" spans="1:6" ht="15" customHeight="1" x14ac:dyDescent="0.25">
      <c r="A106" s="4" t="s">
        <v>2603</v>
      </c>
      <c r="C106" s="4" t="s">
        <v>2604</v>
      </c>
      <c r="E106" s="4" t="s">
        <v>9988</v>
      </c>
      <c r="F106" s="4" t="s">
        <v>2586</v>
      </c>
    </row>
    <row r="107" spans="1:6" ht="15" customHeight="1" x14ac:dyDescent="0.25">
      <c r="A107" s="4" t="s">
        <v>2605</v>
      </c>
      <c r="C107" s="4" t="s">
        <v>2606</v>
      </c>
      <c r="E107" s="4" t="s">
        <v>9988</v>
      </c>
      <c r="F107" s="4" t="s">
        <v>2586</v>
      </c>
    </row>
    <row r="108" spans="1:6" ht="15" customHeight="1" x14ac:dyDescent="0.25">
      <c r="A108" s="4" t="s">
        <v>2607</v>
      </c>
      <c r="C108" s="4" t="s">
        <v>2608</v>
      </c>
      <c r="E108" s="4" t="s">
        <v>9988</v>
      </c>
      <c r="F108" s="4" t="s">
        <v>2586</v>
      </c>
    </row>
    <row r="109" spans="1:6" ht="15" customHeight="1" x14ac:dyDescent="0.25">
      <c r="A109" s="4" t="s">
        <v>488</v>
      </c>
      <c r="C109" s="4" t="s">
        <v>489</v>
      </c>
      <c r="E109" s="4" t="s">
        <v>9988</v>
      </c>
      <c r="F109" s="4" t="s">
        <v>2586</v>
      </c>
    </row>
    <row r="110" spans="1:6" ht="15" customHeight="1" x14ac:dyDescent="0.25">
      <c r="A110" s="4" t="s">
        <v>1514</v>
      </c>
      <c r="C110" s="4" t="s">
        <v>1515</v>
      </c>
      <c r="E110" s="4" t="s">
        <v>9988</v>
      </c>
      <c r="F110" s="4" t="s">
        <v>2586</v>
      </c>
    </row>
    <row r="111" spans="1:6" ht="15" customHeight="1" x14ac:dyDescent="0.25">
      <c r="A111" s="4" t="s">
        <v>1730</v>
      </c>
      <c r="C111" s="4" t="s">
        <v>1731</v>
      </c>
      <c r="E111" s="4" t="s">
        <v>9988</v>
      </c>
      <c r="F111" s="4" t="s">
        <v>2586</v>
      </c>
    </row>
    <row r="112" spans="1:6" ht="15" customHeight="1" x14ac:dyDescent="0.25">
      <c r="A112" s="4" t="s">
        <v>2609</v>
      </c>
      <c r="C112" s="4" t="s">
        <v>2610</v>
      </c>
      <c r="E112" s="4" t="s">
        <v>9988</v>
      </c>
      <c r="F112" s="4" t="s">
        <v>2586</v>
      </c>
    </row>
    <row r="113" spans="1:6" ht="15" customHeight="1" x14ac:dyDescent="0.25">
      <c r="A113" s="4" t="s">
        <v>1727</v>
      </c>
      <c r="C113" s="4" t="s">
        <v>1728</v>
      </c>
      <c r="E113" s="4" t="s">
        <v>9988</v>
      </c>
      <c r="F113" s="4" t="s">
        <v>2611</v>
      </c>
    </row>
    <row r="114" spans="1:6" ht="15" customHeight="1" x14ac:dyDescent="0.25">
      <c r="A114" s="4" t="s">
        <v>321</v>
      </c>
      <c r="C114" s="4" t="s">
        <v>322</v>
      </c>
      <c r="E114" s="4" t="s">
        <v>9988</v>
      </c>
      <c r="F114" s="4" t="s">
        <v>2611</v>
      </c>
    </row>
    <row r="115" spans="1:6" ht="15" customHeight="1" x14ac:dyDescent="0.25">
      <c r="A115" s="4" t="s">
        <v>2612</v>
      </c>
      <c r="C115" s="4" t="s">
        <v>2613</v>
      </c>
      <c r="E115" s="4" t="s">
        <v>9988</v>
      </c>
      <c r="F115" s="4" t="s">
        <v>2611</v>
      </c>
    </row>
    <row r="116" spans="1:6" ht="15" customHeight="1" x14ac:dyDescent="0.25">
      <c r="A116" s="4" t="s">
        <v>2614</v>
      </c>
      <c r="C116" s="4" t="s">
        <v>2615</v>
      </c>
      <c r="E116" s="4" t="s">
        <v>9988</v>
      </c>
      <c r="F116" s="4" t="s">
        <v>2611</v>
      </c>
    </row>
    <row r="117" spans="1:6" ht="15" customHeight="1" x14ac:dyDescent="0.25">
      <c r="A117" s="4" t="s">
        <v>1724</v>
      </c>
      <c r="C117" s="4" t="s">
        <v>1725</v>
      </c>
      <c r="E117" s="4" t="s">
        <v>9988</v>
      </c>
      <c r="F117" s="4" t="s">
        <v>2611</v>
      </c>
    </row>
    <row r="118" spans="1:6" ht="15" customHeight="1" x14ac:dyDescent="0.25">
      <c r="A118" s="4" t="s">
        <v>1266</v>
      </c>
      <c r="C118" s="4" t="s">
        <v>1267</v>
      </c>
      <c r="E118" s="4" t="s">
        <v>9988</v>
      </c>
      <c r="F118" s="4" t="s">
        <v>2616</v>
      </c>
    </row>
    <row r="119" spans="1:6" ht="15" customHeight="1" x14ac:dyDescent="0.25">
      <c r="A119" s="4" t="s">
        <v>598</v>
      </c>
      <c r="C119" s="4" t="s">
        <v>599</v>
      </c>
      <c r="E119" s="4" t="s">
        <v>9988</v>
      </c>
      <c r="F119" s="4" t="s">
        <v>2616</v>
      </c>
    </row>
    <row r="120" spans="1:6" ht="15" customHeight="1" x14ac:dyDescent="0.25">
      <c r="A120" s="4" t="s">
        <v>600</v>
      </c>
      <c r="C120" s="4" t="s">
        <v>601</v>
      </c>
      <c r="E120" s="4" t="s">
        <v>9988</v>
      </c>
      <c r="F120" s="4" t="s">
        <v>2616</v>
      </c>
    </row>
    <row r="121" spans="1:6" ht="15" customHeight="1" x14ac:dyDescent="0.25">
      <c r="A121" s="4" t="s">
        <v>280</v>
      </c>
      <c r="C121" s="4" t="s">
        <v>281</v>
      </c>
      <c r="E121" s="4" t="s">
        <v>9988</v>
      </c>
      <c r="F121" s="4" t="s">
        <v>2616</v>
      </c>
    </row>
    <row r="122" spans="1:6" ht="15" customHeight="1" x14ac:dyDescent="0.25">
      <c r="A122" s="4" t="s">
        <v>286</v>
      </c>
      <c r="C122" s="4" t="s">
        <v>287</v>
      </c>
      <c r="E122" s="4" t="s">
        <v>9988</v>
      </c>
      <c r="F122" s="4" t="s">
        <v>2616</v>
      </c>
    </row>
    <row r="123" spans="1:6" ht="15" customHeight="1" x14ac:dyDescent="0.25">
      <c r="A123" s="4" t="s">
        <v>276</v>
      </c>
      <c r="C123" s="4" t="s">
        <v>277</v>
      </c>
      <c r="E123" s="4" t="s">
        <v>9988</v>
      </c>
      <c r="F123" s="4" t="s">
        <v>2616</v>
      </c>
    </row>
    <row r="124" spans="1:6" ht="15" customHeight="1" x14ac:dyDescent="0.25">
      <c r="A124" s="4" t="s">
        <v>273</v>
      </c>
      <c r="C124" s="4" t="s">
        <v>274</v>
      </c>
      <c r="E124" s="4" t="s">
        <v>9988</v>
      </c>
      <c r="F124" s="4" t="s">
        <v>2616</v>
      </c>
    </row>
    <row r="125" spans="1:6" ht="15" customHeight="1" x14ac:dyDescent="0.25">
      <c r="A125" s="4" t="s">
        <v>288</v>
      </c>
      <c r="C125" s="4" t="s">
        <v>289</v>
      </c>
      <c r="E125" s="4" t="s">
        <v>9988</v>
      </c>
      <c r="F125" s="4" t="s">
        <v>2616</v>
      </c>
    </row>
    <row r="126" spans="1:6" ht="15" customHeight="1" x14ac:dyDescent="0.25">
      <c r="A126" s="4" t="s">
        <v>1570</v>
      </c>
      <c r="C126" s="4" t="s">
        <v>1571</v>
      </c>
      <c r="E126" s="4" t="s">
        <v>9988</v>
      </c>
      <c r="F126" s="4" t="s">
        <v>2616</v>
      </c>
    </row>
    <row r="127" spans="1:6" ht="15" customHeight="1" x14ac:dyDescent="0.25">
      <c r="A127" s="4" t="s">
        <v>1537</v>
      </c>
      <c r="C127" s="4" t="s">
        <v>1538</v>
      </c>
      <c r="E127" s="4" t="s">
        <v>9988</v>
      </c>
      <c r="F127" s="4" t="s">
        <v>2616</v>
      </c>
    </row>
    <row r="128" spans="1:6" ht="15" customHeight="1" x14ac:dyDescent="0.25">
      <c r="A128" s="4" t="s">
        <v>2617</v>
      </c>
      <c r="C128" s="4" t="s">
        <v>2618</v>
      </c>
      <c r="E128" s="4" t="s">
        <v>9988</v>
      </c>
      <c r="F128" s="4" t="s">
        <v>2616</v>
      </c>
    </row>
    <row r="129" spans="1:6" ht="15" customHeight="1" x14ac:dyDescent="0.25">
      <c r="A129" s="4" t="s">
        <v>1432</v>
      </c>
      <c r="C129" s="4" t="s">
        <v>1433</v>
      </c>
      <c r="E129" s="4" t="s">
        <v>9988</v>
      </c>
      <c r="F129" s="4" t="s">
        <v>2616</v>
      </c>
    </row>
    <row r="130" spans="1:6" ht="15" customHeight="1" x14ac:dyDescent="0.25">
      <c r="A130" s="4" t="s">
        <v>1234</v>
      </c>
      <c r="C130" s="4" t="s">
        <v>1235</v>
      </c>
      <c r="E130" s="4" t="s">
        <v>9988</v>
      </c>
      <c r="F130" s="4" t="s">
        <v>2616</v>
      </c>
    </row>
    <row r="131" spans="1:6" ht="15" customHeight="1" x14ac:dyDescent="0.25">
      <c r="A131" s="4" t="s">
        <v>1236</v>
      </c>
      <c r="C131" s="4" t="s">
        <v>1237</v>
      </c>
      <c r="E131" s="4" t="s">
        <v>9988</v>
      </c>
      <c r="F131" s="4" t="s">
        <v>2616</v>
      </c>
    </row>
    <row r="132" spans="1:6" ht="15" customHeight="1" x14ac:dyDescent="0.25">
      <c r="A132" s="4" t="s">
        <v>2619</v>
      </c>
      <c r="C132" s="4" t="s">
        <v>2620</v>
      </c>
      <c r="E132" s="4" t="s">
        <v>9988</v>
      </c>
      <c r="F132" s="4" t="s">
        <v>2616</v>
      </c>
    </row>
    <row r="133" spans="1:6" ht="15" customHeight="1" x14ac:dyDescent="0.25">
      <c r="A133" s="4" t="s">
        <v>1402</v>
      </c>
      <c r="C133" s="4" t="s">
        <v>1403</v>
      </c>
      <c r="E133" s="4" t="s">
        <v>9988</v>
      </c>
      <c r="F133" s="4" t="s">
        <v>2616</v>
      </c>
    </row>
    <row r="134" spans="1:6" ht="15" customHeight="1" x14ac:dyDescent="0.25">
      <c r="A134" s="4" t="s">
        <v>1404</v>
      </c>
      <c r="C134" s="4" t="s">
        <v>1405</v>
      </c>
      <c r="E134" s="4" t="s">
        <v>9988</v>
      </c>
      <c r="F134" s="4" t="s">
        <v>2616</v>
      </c>
    </row>
    <row r="135" spans="1:6" ht="15" customHeight="1" x14ac:dyDescent="0.25">
      <c r="A135" s="4" t="s">
        <v>2621</v>
      </c>
      <c r="C135" s="4" t="s">
        <v>2622</v>
      </c>
      <c r="E135" s="4" t="s">
        <v>9988</v>
      </c>
      <c r="F135" s="4" t="s">
        <v>2616</v>
      </c>
    </row>
    <row r="136" spans="1:6" ht="15" customHeight="1" x14ac:dyDescent="0.25">
      <c r="A136" s="4" t="s">
        <v>2623</v>
      </c>
      <c r="C136" s="4" t="s">
        <v>2624</v>
      </c>
      <c r="E136" s="4" t="s">
        <v>9988</v>
      </c>
      <c r="F136" s="4" t="s">
        <v>2616</v>
      </c>
    </row>
    <row r="137" spans="1:6" ht="15" customHeight="1" x14ac:dyDescent="0.25">
      <c r="A137" s="4" t="s">
        <v>319</v>
      </c>
      <c r="C137" s="4" t="s">
        <v>320</v>
      </c>
      <c r="E137" s="4" t="s">
        <v>9988</v>
      </c>
      <c r="F137" s="4" t="s">
        <v>2616</v>
      </c>
    </row>
    <row r="138" spans="1:6" ht="15" customHeight="1" x14ac:dyDescent="0.25">
      <c r="A138" s="4" t="s">
        <v>8442</v>
      </c>
      <c r="C138" s="4" t="s">
        <v>8443</v>
      </c>
      <c r="E138" s="4" t="s">
        <v>9988</v>
      </c>
      <c r="F138" s="4" t="s">
        <v>10614</v>
      </c>
    </row>
    <row r="139" spans="1:6" ht="15" customHeight="1" x14ac:dyDescent="0.25">
      <c r="A139" s="4" t="s">
        <v>2625</v>
      </c>
      <c r="C139" s="4" t="s">
        <v>2626</v>
      </c>
      <c r="E139" s="4" t="s">
        <v>9988</v>
      </c>
      <c r="F139" s="4" t="s">
        <v>10614</v>
      </c>
    </row>
    <row r="140" spans="1:6" ht="15" customHeight="1" x14ac:dyDescent="0.25">
      <c r="A140" s="4" t="s">
        <v>2627</v>
      </c>
      <c r="C140" s="4" t="s">
        <v>2628</v>
      </c>
      <c r="E140" s="4" t="s">
        <v>9988</v>
      </c>
      <c r="F140" s="4" t="s">
        <v>10614</v>
      </c>
    </row>
    <row r="141" spans="1:6" ht="15" customHeight="1" x14ac:dyDescent="0.25">
      <c r="A141" s="4" t="s">
        <v>2629</v>
      </c>
      <c r="C141" s="4" t="s">
        <v>2630</v>
      </c>
      <c r="E141" s="4" t="s">
        <v>9988</v>
      </c>
      <c r="F141" s="4" t="s">
        <v>10614</v>
      </c>
    </row>
    <row r="142" spans="1:6" ht="15" customHeight="1" x14ac:dyDescent="0.25">
      <c r="A142" s="4" t="s">
        <v>2207</v>
      </c>
      <c r="C142" s="4" t="s">
        <v>2208</v>
      </c>
      <c r="E142" s="4" t="s">
        <v>9988</v>
      </c>
      <c r="F142" s="4" t="s">
        <v>10614</v>
      </c>
    </row>
    <row r="143" spans="1:6" ht="15" customHeight="1" x14ac:dyDescent="0.25">
      <c r="A143" s="4" t="s">
        <v>2209</v>
      </c>
      <c r="C143" s="4" t="s">
        <v>2210</v>
      </c>
      <c r="E143" s="4" t="s">
        <v>9988</v>
      </c>
      <c r="F143" s="4" t="s">
        <v>10614</v>
      </c>
    </row>
    <row r="144" spans="1:6" ht="15" customHeight="1" x14ac:dyDescent="0.25">
      <c r="A144" s="4" t="s">
        <v>2213</v>
      </c>
      <c r="C144" s="4" t="s">
        <v>2214</v>
      </c>
      <c r="E144" s="4" t="s">
        <v>9988</v>
      </c>
      <c r="F144" s="4" t="s">
        <v>10614</v>
      </c>
    </row>
    <row r="145" spans="1:6" ht="15" customHeight="1" x14ac:dyDescent="0.25">
      <c r="A145" s="4" t="s">
        <v>2631</v>
      </c>
      <c r="C145" s="4" t="s">
        <v>2632</v>
      </c>
      <c r="E145" s="4" t="s">
        <v>9988</v>
      </c>
      <c r="F145" s="4" t="s">
        <v>10614</v>
      </c>
    </row>
    <row r="146" spans="1:6" ht="15" customHeight="1" x14ac:dyDescent="0.25">
      <c r="A146" s="4" t="s">
        <v>2287</v>
      </c>
      <c r="C146" s="4" t="s">
        <v>2288</v>
      </c>
      <c r="E146" s="4" t="s">
        <v>9988</v>
      </c>
      <c r="F146" s="4" t="s">
        <v>10614</v>
      </c>
    </row>
    <row r="147" spans="1:6" ht="15" customHeight="1" x14ac:dyDescent="0.25">
      <c r="A147" s="4" t="s">
        <v>2199</v>
      </c>
      <c r="C147" s="4" t="s">
        <v>2200</v>
      </c>
      <c r="E147" s="4" t="s">
        <v>9988</v>
      </c>
      <c r="F147" s="4" t="s">
        <v>10614</v>
      </c>
    </row>
    <row r="148" spans="1:6" ht="15" customHeight="1" x14ac:dyDescent="0.25">
      <c r="A148" s="4" t="s">
        <v>2211</v>
      </c>
      <c r="C148" s="4" t="s">
        <v>2212</v>
      </c>
      <c r="E148" s="4" t="s">
        <v>9988</v>
      </c>
      <c r="F148" s="4" t="s">
        <v>10614</v>
      </c>
    </row>
    <row r="149" spans="1:6" ht="15" customHeight="1" x14ac:dyDescent="0.25">
      <c r="A149" s="4" t="s">
        <v>1508</v>
      </c>
      <c r="C149" s="4" t="s">
        <v>1509</v>
      </c>
      <c r="E149" s="4" t="s">
        <v>9988</v>
      </c>
      <c r="F149" s="4" t="s">
        <v>10614</v>
      </c>
    </row>
    <row r="150" spans="1:6" ht="15" customHeight="1" x14ac:dyDescent="0.25">
      <c r="A150" s="4" t="s">
        <v>1506</v>
      </c>
      <c r="C150" s="4" t="s">
        <v>1507</v>
      </c>
      <c r="E150" s="4" t="s">
        <v>9988</v>
      </c>
      <c r="F150" s="4" t="s">
        <v>10614</v>
      </c>
    </row>
    <row r="151" spans="1:6" ht="15" customHeight="1" x14ac:dyDescent="0.25">
      <c r="A151" s="4" t="s">
        <v>1500</v>
      </c>
      <c r="C151" s="4" t="s">
        <v>1501</v>
      </c>
      <c r="E151" s="4" t="s">
        <v>9988</v>
      </c>
      <c r="F151" s="4" t="s">
        <v>10614</v>
      </c>
    </row>
    <row r="152" spans="1:6" ht="15" customHeight="1" x14ac:dyDescent="0.25">
      <c r="A152" s="4" t="s">
        <v>1502</v>
      </c>
      <c r="C152" s="4" t="s">
        <v>1503</v>
      </c>
      <c r="E152" s="4" t="s">
        <v>9988</v>
      </c>
      <c r="F152" s="4" t="s">
        <v>10614</v>
      </c>
    </row>
    <row r="153" spans="1:6" ht="15" customHeight="1" x14ac:dyDescent="0.25">
      <c r="A153" s="4" t="s">
        <v>1504</v>
      </c>
      <c r="C153" s="4" t="s">
        <v>1505</v>
      </c>
      <c r="E153" s="4" t="s">
        <v>9988</v>
      </c>
      <c r="F153" s="4" t="s">
        <v>10614</v>
      </c>
    </row>
    <row r="154" spans="1:6" ht="15" customHeight="1" x14ac:dyDescent="0.25">
      <c r="A154" s="4" t="s">
        <v>1510</v>
      </c>
      <c r="C154" s="4" t="s">
        <v>1511</v>
      </c>
      <c r="E154" s="4" t="s">
        <v>9988</v>
      </c>
      <c r="F154" s="4" t="s">
        <v>10614</v>
      </c>
    </row>
    <row r="155" spans="1:6" ht="15" customHeight="1" x14ac:dyDescent="0.25">
      <c r="A155" s="4" t="s">
        <v>1498</v>
      </c>
      <c r="C155" s="4" t="s">
        <v>1499</v>
      </c>
      <c r="E155" s="4" t="s">
        <v>9988</v>
      </c>
      <c r="F155" s="4" t="s">
        <v>10614</v>
      </c>
    </row>
    <row r="156" spans="1:6" ht="15" customHeight="1" x14ac:dyDescent="0.25">
      <c r="A156" s="4" t="s">
        <v>2633</v>
      </c>
      <c r="C156" s="4" t="s">
        <v>2634</v>
      </c>
      <c r="E156" s="4" t="s">
        <v>9988</v>
      </c>
      <c r="F156" s="4" t="s">
        <v>10614</v>
      </c>
    </row>
    <row r="157" spans="1:6" ht="15" customHeight="1" x14ac:dyDescent="0.25">
      <c r="A157" s="4" t="s">
        <v>2635</v>
      </c>
      <c r="C157" s="4" t="s">
        <v>2636</v>
      </c>
      <c r="E157" s="4" t="s">
        <v>9988</v>
      </c>
      <c r="F157" s="4" t="s">
        <v>10614</v>
      </c>
    </row>
    <row r="158" spans="1:6" ht="15" customHeight="1" x14ac:dyDescent="0.25">
      <c r="A158" s="4" t="s">
        <v>497</v>
      </c>
      <c r="C158" s="4" t="s">
        <v>498</v>
      </c>
      <c r="E158" s="4" t="s">
        <v>9988</v>
      </c>
      <c r="F158" s="4" t="s">
        <v>10614</v>
      </c>
    </row>
    <row r="159" spans="1:6" ht="15" customHeight="1" x14ac:dyDescent="0.25">
      <c r="A159" s="4" t="s">
        <v>2637</v>
      </c>
      <c r="C159" s="4" t="s">
        <v>2638</v>
      </c>
      <c r="E159" s="4" t="s">
        <v>9988</v>
      </c>
      <c r="F159" s="4" t="s">
        <v>10614</v>
      </c>
    </row>
    <row r="160" spans="1:6" ht="15" customHeight="1" x14ac:dyDescent="0.25">
      <c r="A160" s="4" t="s">
        <v>2639</v>
      </c>
      <c r="C160" s="4" t="s">
        <v>2640</v>
      </c>
      <c r="E160" s="4" t="s">
        <v>9988</v>
      </c>
      <c r="F160" s="4" t="s">
        <v>10614</v>
      </c>
    </row>
    <row r="161" spans="1:6" ht="15" customHeight="1" x14ac:dyDescent="0.25">
      <c r="A161" s="4" t="s">
        <v>2641</v>
      </c>
      <c r="C161" s="4" t="s">
        <v>2642</v>
      </c>
      <c r="E161" s="4" t="s">
        <v>9988</v>
      </c>
      <c r="F161" s="4" t="s">
        <v>10614</v>
      </c>
    </row>
    <row r="162" spans="1:6" ht="15" customHeight="1" x14ac:dyDescent="0.25">
      <c r="A162" s="4" t="s">
        <v>2201</v>
      </c>
      <c r="C162" s="4" t="s">
        <v>2202</v>
      </c>
      <c r="E162" s="4" t="s">
        <v>9988</v>
      </c>
      <c r="F162" s="4" t="s">
        <v>10614</v>
      </c>
    </row>
    <row r="163" spans="1:6" ht="15" customHeight="1" x14ac:dyDescent="0.25">
      <c r="A163" s="4" t="s">
        <v>2643</v>
      </c>
      <c r="C163" s="4" t="s">
        <v>2644</v>
      </c>
      <c r="E163" s="4" t="s">
        <v>9988</v>
      </c>
      <c r="F163" s="4" t="s">
        <v>10614</v>
      </c>
    </row>
    <row r="164" spans="1:6" ht="15" customHeight="1" x14ac:dyDescent="0.25">
      <c r="A164" s="4" t="s">
        <v>1539</v>
      </c>
      <c r="C164" s="4" t="s">
        <v>1540</v>
      </c>
      <c r="E164" s="4" t="s">
        <v>9988</v>
      </c>
      <c r="F164" s="4" t="s">
        <v>10615</v>
      </c>
    </row>
    <row r="165" spans="1:6" ht="15" customHeight="1" x14ac:dyDescent="0.25">
      <c r="A165" s="4" t="s">
        <v>1535</v>
      </c>
      <c r="C165" s="4" t="s">
        <v>1536</v>
      </c>
      <c r="E165" s="4" t="s">
        <v>9988</v>
      </c>
      <c r="F165" s="4" t="s">
        <v>10615</v>
      </c>
    </row>
    <row r="166" spans="1:6" ht="15" customHeight="1" x14ac:dyDescent="0.25">
      <c r="A166" s="4" t="s">
        <v>2645</v>
      </c>
      <c r="C166" s="4" t="s">
        <v>2646</v>
      </c>
      <c r="E166" s="4" t="s">
        <v>9988</v>
      </c>
      <c r="F166" s="4" t="s">
        <v>10615</v>
      </c>
    </row>
    <row r="167" spans="1:6" ht="15" customHeight="1" x14ac:dyDescent="0.25">
      <c r="A167" s="4" t="s">
        <v>2647</v>
      </c>
      <c r="C167" s="4" t="s">
        <v>2648</v>
      </c>
      <c r="E167" s="4" t="s">
        <v>9988</v>
      </c>
      <c r="F167" s="4" t="s">
        <v>10615</v>
      </c>
    </row>
    <row r="168" spans="1:6" ht="15" customHeight="1" x14ac:dyDescent="0.25">
      <c r="A168" s="4" t="s">
        <v>2649</v>
      </c>
      <c r="C168" s="4" t="s">
        <v>2650</v>
      </c>
      <c r="E168" s="4" t="s">
        <v>9988</v>
      </c>
      <c r="F168" s="4" t="s">
        <v>10615</v>
      </c>
    </row>
    <row r="169" spans="1:6" ht="15" customHeight="1" x14ac:dyDescent="0.25">
      <c r="A169" s="4" t="s">
        <v>517</v>
      </c>
      <c r="C169" s="4" t="s">
        <v>518</v>
      </c>
      <c r="E169" s="4" t="s">
        <v>9988</v>
      </c>
      <c r="F169" s="4" t="s">
        <v>10615</v>
      </c>
    </row>
    <row r="170" spans="1:6" ht="15" customHeight="1" x14ac:dyDescent="0.25">
      <c r="A170" s="4" t="s">
        <v>2651</v>
      </c>
      <c r="C170" s="4" t="s">
        <v>2652</v>
      </c>
      <c r="E170" s="4" t="s">
        <v>9988</v>
      </c>
      <c r="F170" s="4" t="s">
        <v>10615</v>
      </c>
    </row>
    <row r="171" spans="1:6" ht="15" customHeight="1" x14ac:dyDescent="0.25">
      <c r="A171" s="4" t="s">
        <v>439</v>
      </c>
      <c r="C171" s="4" t="s">
        <v>440</v>
      </c>
      <c r="E171" s="4" t="s">
        <v>9988</v>
      </c>
      <c r="F171" s="4" t="s">
        <v>10615</v>
      </c>
    </row>
    <row r="172" spans="1:6" ht="15" customHeight="1" x14ac:dyDescent="0.25">
      <c r="A172" s="4" t="s">
        <v>437</v>
      </c>
      <c r="C172" s="4" t="s">
        <v>438</v>
      </c>
      <c r="E172" s="4" t="s">
        <v>9988</v>
      </c>
      <c r="F172" s="4" t="s">
        <v>10615</v>
      </c>
    </row>
    <row r="173" spans="1:6" ht="15" customHeight="1" x14ac:dyDescent="0.25">
      <c r="A173" s="4" t="s">
        <v>2653</v>
      </c>
      <c r="C173" s="4" t="s">
        <v>2654</v>
      </c>
      <c r="E173" s="4" t="s">
        <v>9988</v>
      </c>
      <c r="F173" s="4" t="s">
        <v>10615</v>
      </c>
    </row>
    <row r="174" spans="1:6" ht="15" customHeight="1" x14ac:dyDescent="0.25">
      <c r="A174" s="4" t="s">
        <v>2655</v>
      </c>
      <c r="C174" s="4" t="s">
        <v>2656</v>
      </c>
      <c r="E174" s="4" t="s">
        <v>9988</v>
      </c>
      <c r="F174" s="4" t="s">
        <v>10615</v>
      </c>
    </row>
    <row r="175" spans="1:6" ht="15" customHeight="1" x14ac:dyDescent="0.25">
      <c r="A175" s="4" t="s">
        <v>1673</v>
      </c>
      <c r="C175" s="4" t="s">
        <v>1674</v>
      </c>
      <c r="E175" s="4" t="s">
        <v>9988</v>
      </c>
      <c r="F175" s="4" t="s">
        <v>10615</v>
      </c>
    </row>
    <row r="176" spans="1:6" ht="15" customHeight="1" x14ac:dyDescent="0.25">
      <c r="A176" s="4" t="s">
        <v>1671</v>
      </c>
      <c r="C176" s="4" t="s">
        <v>1672</v>
      </c>
      <c r="E176" s="4" t="s">
        <v>9988</v>
      </c>
      <c r="F176" s="4" t="s">
        <v>10615</v>
      </c>
    </row>
    <row r="177" spans="1:6" ht="15" customHeight="1" x14ac:dyDescent="0.25">
      <c r="A177" s="4" t="s">
        <v>2657</v>
      </c>
      <c r="C177" s="4" t="s">
        <v>2658</v>
      </c>
      <c r="E177" s="4" t="s">
        <v>9988</v>
      </c>
      <c r="F177" s="4" t="s">
        <v>10615</v>
      </c>
    </row>
    <row r="178" spans="1:6" ht="15" customHeight="1" x14ac:dyDescent="0.25">
      <c r="A178" s="4" t="s">
        <v>2659</v>
      </c>
      <c r="C178" s="4" t="s">
        <v>2660</v>
      </c>
      <c r="E178" s="4" t="s">
        <v>9988</v>
      </c>
      <c r="F178" s="4" t="s">
        <v>10615</v>
      </c>
    </row>
    <row r="179" spans="1:6" ht="15" customHeight="1" x14ac:dyDescent="0.25">
      <c r="A179" s="4" t="s">
        <v>2661</v>
      </c>
      <c r="C179" s="4" t="s">
        <v>2662</v>
      </c>
      <c r="E179" s="4" t="s">
        <v>9988</v>
      </c>
      <c r="F179" s="4" t="s">
        <v>10615</v>
      </c>
    </row>
    <row r="180" spans="1:6" ht="15" customHeight="1" x14ac:dyDescent="0.25">
      <c r="A180" s="4" t="s">
        <v>2664</v>
      </c>
      <c r="C180" s="4" t="s">
        <v>2665</v>
      </c>
      <c r="E180" s="4" t="s">
        <v>9988</v>
      </c>
      <c r="F180" s="4" t="s">
        <v>2663</v>
      </c>
    </row>
    <row r="181" spans="1:6" ht="15" customHeight="1" x14ac:dyDescent="0.25">
      <c r="A181" s="4" t="s">
        <v>432</v>
      </c>
      <c r="C181" s="4" t="s">
        <v>433</v>
      </c>
      <c r="E181" s="4" t="s">
        <v>9988</v>
      </c>
      <c r="F181" s="4" t="s">
        <v>2663</v>
      </c>
    </row>
    <row r="182" spans="1:6" ht="15" customHeight="1" x14ac:dyDescent="0.25">
      <c r="A182" s="4" t="s">
        <v>2666</v>
      </c>
      <c r="C182" s="4" t="s">
        <v>2667</v>
      </c>
      <c r="E182" s="4" t="s">
        <v>9988</v>
      </c>
      <c r="F182" s="4" t="s">
        <v>2663</v>
      </c>
    </row>
    <row r="183" spans="1:6" ht="15" customHeight="1" x14ac:dyDescent="0.25">
      <c r="A183" s="4" t="s">
        <v>2668</v>
      </c>
      <c r="C183" s="4" t="s">
        <v>2669</v>
      </c>
      <c r="E183" s="4" t="s">
        <v>9988</v>
      </c>
      <c r="F183" s="4" t="s">
        <v>2663</v>
      </c>
    </row>
    <row r="184" spans="1:6" ht="15" customHeight="1" x14ac:dyDescent="0.25">
      <c r="A184" s="4" t="s">
        <v>2425</v>
      </c>
      <c r="C184" s="4" t="s">
        <v>2481</v>
      </c>
      <c r="E184" s="4" t="s">
        <v>9988</v>
      </c>
      <c r="F184" s="4" t="s">
        <v>2663</v>
      </c>
    </row>
    <row r="185" spans="1:6" ht="15" customHeight="1" x14ac:dyDescent="0.25">
      <c r="A185" s="4" t="s">
        <v>2422</v>
      </c>
      <c r="C185" s="4" t="s">
        <v>2480</v>
      </c>
      <c r="E185" s="4" t="s">
        <v>9988</v>
      </c>
      <c r="F185" s="4" t="s">
        <v>2663</v>
      </c>
    </row>
    <row r="186" spans="1:6" ht="15" customHeight="1" x14ac:dyDescent="0.25">
      <c r="A186" s="4" t="s">
        <v>2670</v>
      </c>
      <c r="C186" s="4" t="s">
        <v>2671</v>
      </c>
      <c r="E186" s="4" t="s">
        <v>9988</v>
      </c>
      <c r="F186" s="4" t="s">
        <v>2663</v>
      </c>
    </row>
    <row r="187" spans="1:6" ht="15" customHeight="1" x14ac:dyDescent="0.25">
      <c r="A187" s="4" t="s">
        <v>2432</v>
      </c>
      <c r="C187" s="4" t="s">
        <v>2486</v>
      </c>
      <c r="E187" s="4" t="s">
        <v>9988</v>
      </c>
      <c r="F187" s="4" t="s">
        <v>2663</v>
      </c>
    </row>
    <row r="188" spans="1:6" ht="15" customHeight="1" x14ac:dyDescent="0.25">
      <c r="A188" s="4" t="s">
        <v>2672</v>
      </c>
      <c r="C188" s="4" t="s">
        <v>2673</v>
      </c>
      <c r="E188" s="4" t="s">
        <v>9988</v>
      </c>
      <c r="F188" s="4" t="s">
        <v>2663</v>
      </c>
    </row>
    <row r="189" spans="1:6" ht="15" customHeight="1" x14ac:dyDescent="0.25">
      <c r="A189" s="4" t="s">
        <v>2421</v>
      </c>
      <c r="C189" s="4" t="s">
        <v>2479</v>
      </c>
      <c r="E189" s="4" t="s">
        <v>9988</v>
      </c>
      <c r="F189" s="4" t="s">
        <v>2663</v>
      </c>
    </row>
    <row r="190" spans="1:6" ht="15" customHeight="1" x14ac:dyDescent="0.25">
      <c r="A190" s="4" t="s">
        <v>2674</v>
      </c>
      <c r="C190" s="4" t="s">
        <v>2675</v>
      </c>
      <c r="E190" s="4" t="s">
        <v>9988</v>
      </c>
      <c r="F190" s="4" t="s">
        <v>2663</v>
      </c>
    </row>
    <row r="191" spans="1:6" ht="15" customHeight="1" x14ac:dyDescent="0.25">
      <c r="A191" s="4" t="s">
        <v>745</v>
      </c>
      <c r="C191" s="4" t="s">
        <v>746</v>
      </c>
      <c r="E191" s="4" t="s">
        <v>9988</v>
      </c>
      <c r="F191" s="4" t="s">
        <v>2663</v>
      </c>
    </row>
    <row r="192" spans="1:6" ht="15" customHeight="1" x14ac:dyDescent="0.25">
      <c r="A192" s="4" t="s">
        <v>740</v>
      </c>
      <c r="C192" s="4" t="s">
        <v>741</v>
      </c>
      <c r="E192" s="4" t="s">
        <v>9988</v>
      </c>
      <c r="F192" s="4" t="s">
        <v>2663</v>
      </c>
    </row>
    <row r="193" spans="1:6" ht="15" customHeight="1" x14ac:dyDescent="0.25">
      <c r="A193" s="4" t="s">
        <v>734</v>
      </c>
      <c r="C193" s="4" t="s">
        <v>735</v>
      </c>
      <c r="E193" s="4" t="s">
        <v>9988</v>
      </c>
      <c r="F193" s="4" t="s">
        <v>2663</v>
      </c>
    </row>
    <row r="194" spans="1:6" ht="15" customHeight="1" x14ac:dyDescent="0.25">
      <c r="A194" s="4" t="s">
        <v>748</v>
      </c>
      <c r="C194" s="4" t="s">
        <v>749</v>
      </c>
      <c r="E194" s="4" t="s">
        <v>9988</v>
      </c>
      <c r="F194" s="4" t="s">
        <v>2663</v>
      </c>
    </row>
    <row r="195" spans="1:6" ht="15" customHeight="1" x14ac:dyDescent="0.25">
      <c r="A195" s="4" t="s">
        <v>743</v>
      </c>
      <c r="C195" s="4" t="s">
        <v>744</v>
      </c>
      <c r="E195" s="4" t="s">
        <v>9988</v>
      </c>
      <c r="F195" s="4" t="s">
        <v>2663</v>
      </c>
    </row>
    <row r="196" spans="1:6" ht="15" customHeight="1" x14ac:dyDescent="0.25">
      <c r="A196" s="4" t="s">
        <v>636</v>
      </c>
      <c r="C196" s="4" t="s">
        <v>637</v>
      </c>
      <c r="E196" s="4" t="s">
        <v>9988</v>
      </c>
      <c r="F196" s="4" t="s">
        <v>2663</v>
      </c>
    </row>
    <row r="197" spans="1:6" ht="15" customHeight="1" x14ac:dyDescent="0.25">
      <c r="A197" s="4" t="s">
        <v>2275</v>
      </c>
      <c r="C197" s="4" t="s">
        <v>2276</v>
      </c>
      <c r="E197" s="4" t="s">
        <v>9988</v>
      </c>
      <c r="F197" s="4" t="s">
        <v>2663</v>
      </c>
    </row>
    <row r="198" spans="1:6" ht="15" customHeight="1" x14ac:dyDescent="0.25">
      <c r="A198" s="4" t="s">
        <v>2193</v>
      </c>
      <c r="C198" s="4" t="s">
        <v>2194</v>
      </c>
      <c r="E198" s="4" t="s">
        <v>9988</v>
      </c>
      <c r="F198" s="4" t="s">
        <v>2663</v>
      </c>
    </row>
    <row r="199" spans="1:6" ht="15" customHeight="1" x14ac:dyDescent="0.25">
      <c r="A199" s="4" t="s">
        <v>2203</v>
      </c>
      <c r="C199" s="4" t="s">
        <v>2204</v>
      </c>
      <c r="E199" s="4" t="s">
        <v>9988</v>
      </c>
      <c r="F199" s="4" t="s">
        <v>2663</v>
      </c>
    </row>
    <row r="200" spans="1:6" ht="15" customHeight="1" x14ac:dyDescent="0.25">
      <c r="A200" s="4" t="s">
        <v>603</v>
      </c>
      <c r="C200" s="4" t="s">
        <v>604</v>
      </c>
      <c r="E200" s="4" t="s">
        <v>9988</v>
      </c>
      <c r="F200" s="4" t="s">
        <v>2663</v>
      </c>
    </row>
    <row r="201" spans="1:6" ht="15" customHeight="1" x14ac:dyDescent="0.25">
      <c r="A201" s="4" t="s">
        <v>606</v>
      </c>
      <c r="C201" s="4" t="s">
        <v>607</v>
      </c>
      <c r="E201" s="4" t="s">
        <v>9988</v>
      </c>
      <c r="F201" s="4" t="s">
        <v>2663</v>
      </c>
    </row>
    <row r="202" spans="1:6" ht="15" customHeight="1" x14ac:dyDescent="0.25">
      <c r="A202" s="4" t="s">
        <v>485</v>
      </c>
      <c r="C202" s="4" t="s">
        <v>486</v>
      </c>
      <c r="E202" s="4" t="s">
        <v>9988</v>
      </c>
      <c r="F202" s="4" t="s">
        <v>2663</v>
      </c>
    </row>
    <row r="203" spans="1:6" ht="15" customHeight="1" x14ac:dyDescent="0.25">
      <c r="A203" s="4" t="s">
        <v>2676</v>
      </c>
      <c r="C203" s="4" t="s">
        <v>2677</v>
      </c>
      <c r="E203" s="4" t="s">
        <v>9988</v>
      </c>
      <c r="F203" s="4" t="s">
        <v>2663</v>
      </c>
    </row>
    <row r="204" spans="1:6" ht="15" customHeight="1" x14ac:dyDescent="0.25">
      <c r="A204" s="4" t="s">
        <v>2678</v>
      </c>
      <c r="C204" s="4" t="s">
        <v>2679</v>
      </c>
      <c r="E204" s="4" t="s">
        <v>9988</v>
      </c>
      <c r="F204" s="4" t="s">
        <v>2663</v>
      </c>
    </row>
    <row r="205" spans="1:6" ht="15" customHeight="1" x14ac:dyDescent="0.25">
      <c r="A205" s="4" t="s">
        <v>2680</v>
      </c>
      <c r="C205" s="4" t="s">
        <v>2681</v>
      </c>
      <c r="E205" s="4" t="s">
        <v>9988</v>
      </c>
      <c r="F205" s="4" t="s">
        <v>2663</v>
      </c>
    </row>
    <row r="206" spans="1:6" ht="15" customHeight="1" x14ac:dyDescent="0.25">
      <c r="A206" s="4" t="s">
        <v>2682</v>
      </c>
      <c r="C206" s="4" t="s">
        <v>2683</v>
      </c>
      <c r="E206" s="4" t="s">
        <v>9988</v>
      </c>
      <c r="F206" s="4" t="s">
        <v>2663</v>
      </c>
    </row>
    <row r="207" spans="1:6" ht="15" customHeight="1" x14ac:dyDescent="0.25">
      <c r="A207" s="4" t="s">
        <v>482</v>
      </c>
      <c r="C207" s="4" t="s">
        <v>483</v>
      </c>
      <c r="E207" s="4" t="s">
        <v>9988</v>
      </c>
      <c r="F207" s="4" t="s">
        <v>2663</v>
      </c>
    </row>
    <row r="208" spans="1:6" ht="15" customHeight="1" x14ac:dyDescent="0.25">
      <c r="A208" s="4" t="s">
        <v>2249</v>
      </c>
      <c r="C208" s="4" t="s">
        <v>2250</v>
      </c>
      <c r="E208" s="4" t="s">
        <v>9988</v>
      </c>
      <c r="F208" s="4" t="s">
        <v>2663</v>
      </c>
    </row>
    <row r="209" spans="1:6" ht="15" customHeight="1" x14ac:dyDescent="0.25">
      <c r="A209" s="4" t="s">
        <v>1259</v>
      </c>
      <c r="C209" s="4" t="s">
        <v>1260</v>
      </c>
      <c r="E209" s="4" t="s">
        <v>9988</v>
      </c>
      <c r="F209" s="4" t="s">
        <v>2663</v>
      </c>
    </row>
    <row r="210" spans="1:6" ht="15" customHeight="1" x14ac:dyDescent="0.25">
      <c r="A210" s="4" t="s">
        <v>427</v>
      </c>
      <c r="C210" s="4" t="s">
        <v>428</v>
      </c>
      <c r="E210" s="4" t="s">
        <v>9988</v>
      </c>
      <c r="F210" s="4" t="s">
        <v>2663</v>
      </c>
    </row>
    <row r="211" spans="1:6" ht="15" customHeight="1" x14ac:dyDescent="0.25">
      <c r="A211" s="4" t="s">
        <v>2684</v>
      </c>
      <c r="C211" s="4" t="s">
        <v>2685</v>
      </c>
      <c r="E211" s="4" t="s">
        <v>9988</v>
      </c>
      <c r="F211" s="4" t="s">
        <v>2663</v>
      </c>
    </row>
    <row r="212" spans="1:6" ht="15" customHeight="1" x14ac:dyDescent="0.25">
      <c r="A212" s="4" t="s">
        <v>1214</v>
      </c>
      <c r="C212" s="4" t="s">
        <v>1215</v>
      </c>
      <c r="E212" s="4" t="s">
        <v>9988</v>
      </c>
      <c r="F212" s="4" t="s">
        <v>2663</v>
      </c>
    </row>
    <row r="213" spans="1:6" ht="15" customHeight="1" x14ac:dyDescent="0.25">
      <c r="A213" s="4" t="s">
        <v>2686</v>
      </c>
      <c r="C213" s="4" t="s">
        <v>2687</v>
      </c>
      <c r="E213" s="4" t="s">
        <v>9988</v>
      </c>
      <c r="F213" s="4" t="s">
        <v>2663</v>
      </c>
    </row>
    <row r="214" spans="1:6" ht="15" customHeight="1" x14ac:dyDescent="0.25">
      <c r="A214" s="4" t="s">
        <v>2688</v>
      </c>
      <c r="C214" s="4" t="s">
        <v>2689</v>
      </c>
      <c r="E214" s="4" t="s">
        <v>9988</v>
      </c>
      <c r="F214" s="4" t="s">
        <v>2663</v>
      </c>
    </row>
    <row r="215" spans="1:6" ht="15" customHeight="1" x14ac:dyDescent="0.25">
      <c r="A215" s="4" t="s">
        <v>2690</v>
      </c>
      <c r="C215" s="4" t="s">
        <v>2691</v>
      </c>
      <c r="E215" s="4" t="s">
        <v>9988</v>
      </c>
      <c r="F215" s="4" t="s">
        <v>2663</v>
      </c>
    </row>
    <row r="216" spans="1:6" ht="15" customHeight="1" x14ac:dyDescent="0.25">
      <c r="A216" s="4" t="s">
        <v>2692</v>
      </c>
      <c r="C216" s="4" t="s">
        <v>2693</v>
      </c>
      <c r="E216" s="4" t="s">
        <v>9988</v>
      </c>
      <c r="F216" s="4" t="s">
        <v>2663</v>
      </c>
    </row>
    <row r="217" spans="1:6" ht="15" customHeight="1" x14ac:dyDescent="0.25">
      <c r="A217" s="4" t="s">
        <v>2694</v>
      </c>
      <c r="C217" s="4" t="s">
        <v>2695</v>
      </c>
      <c r="E217" s="4" t="s">
        <v>9988</v>
      </c>
      <c r="F217" s="4" t="s">
        <v>2663</v>
      </c>
    </row>
    <row r="218" spans="1:6" ht="15" customHeight="1" x14ac:dyDescent="0.25">
      <c r="A218" s="4" t="s">
        <v>2696</v>
      </c>
      <c r="C218" s="4" t="s">
        <v>2697</v>
      </c>
      <c r="E218" s="4" t="s">
        <v>9988</v>
      </c>
      <c r="F218" s="4" t="s">
        <v>2663</v>
      </c>
    </row>
    <row r="219" spans="1:6" ht="15" customHeight="1" x14ac:dyDescent="0.25">
      <c r="A219" s="4" t="s">
        <v>2698</v>
      </c>
      <c r="C219" s="4" t="s">
        <v>2699</v>
      </c>
      <c r="E219" s="4" t="s">
        <v>9988</v>
      </c>
      <c r="F219" s="4" t="s">
        <v>2663</v>
      </c>
    </row>
    <row r="220" spans="1:6" ht="15" customHeight="1" x14ac:dyDescent="0.25">
      <c r="A220" s="4" t="s">
        <v>737</v>
      </c>
      <c r="C220" s="4" t="s">
        <v>738</v>
      </c>
      <c r="E220" s="4" t="s">
        <v>9988</v>
      </c>
      <c r="F220" s="4" t="s">
        <v>2663</v>
      </c>
    </row>
    <row r="221" spans="1:6" ht="15" customHeight="1" x14ac:dyDescent="0.25">
      <c r="A221" s="4" t="s">
        <v>580</v>
      </c>
      <c r="C221" s="4" t="s">
        <v>581</v>
      </c>
      <c r="E221" s="4" t="s">
        <v>9988</v>
      </c>
      <c r="F221" s="4" t="s">
        <v>2663</v>
      </c>
    </row>
    <row r="222" spans="1:6" ht="15" customHeight="1" x14ac:dyDescent="0.25">
      <c r="A222" s="4" t="s">
        <v>2700</v>
      </c>
      <c r="C222" s="4" t="s">
        <v>2701</v>
      </c>
      <c r="E222" s="4" t="s">
        <v>9988</v>
      </c>
      <c r="F222" s="4" t="s">
        <v>2663</v>
      </c>
    </row>
    <row r="223" spans="1:6" ht="15" customHeight="1" x14ac:dyDescent="0.25">
      <c r="A223" s="4" t="s">
        <v>2702</v>
      </c>
      <c r="C223" s="4" t="s">
        <v>2703</v>
      </c>
      <c r="E223" s="4" t="s">
        <v>9988</v>
      </c>
      <c r="F223" s="4" t="s">
        <v>2663</v>
      </c>
    </row>
    <row r="224" spans="1:6" ht="15" customHeight="1" x14ac:dyDescent="0.25">
      <c r="A224" s="4" t="s">
        <v>2704</v>
      </c>
      <c r="C224" s="4" t="s">
        <v>2705</v>
      </c>
      <c r="E224" s="4" t="s">
        <v>9988</v>
      </c>
      <c r="F224" s="4" t="s">
        <v>2663</v>
      </c>
    </row>
    <row r="225" spans="1:6" ht="15" customHeight="1" x14ac:dyDescent="0.25">
      <c r="A225" s="4" t="s">
        <v>11169</v>
      </c>
      <c r="C225" s="4" t="s">
        <v>11170</v>
      </c>
      <c r="E225" s="4" t="s">
        <v>9988</v>
      </c>
    </row>
    <row r="226" spans="1:6" ht="15" customHeight="1" x14ac:dyDescent="0.25">
      <c r="A226" s="4" t="s">
        <v>728</v>
      </c>
      <c r="C226" s="4" t="s">
        <v>8534</v>
      </c>
      <c r="E226" s="4" t="s">
        <v>9988</v>
      </c>
      <c r="F226" s="4" t="s">
        <v>2663</v>
      </c>
    </row>
    <row r="227" spans="1:6" ht="15" customHeight="1" x14ac:dyDescent="0.25">
      <c r="A227" s="4" t="s">
        <v>595</v>
      </c>
      <c r="C227" s="4" t="s">
        <v>596</v>
      </c>
      <c r="E227" s="4" t="s">
        <v>9988</v>
      </c>
      <c r="F227" s="4" t="s">
        <v>2706</v>
      </c>
    </row>
    <row r="228" spans="1:6" ht="15" customHeight="1" x14ac:dyDescent="0.25">
      <c r="A228" s="4" t="s">
        <v>1692</v>
      </c>
      <c r="C228" s="4" t="s">
        <v>1693</v>
      </c>
      <c r="E228" s="4" t="s">
        <v>9988</v>
      </c>
      <c r="F228" s="4" t="s">
        <v>2706</v>
      </c>
    </row>
    <row r="229" spans="1:6" ht="15" customHeight="1" x14ac:dyDescent="0.25">
      <c r="A229" s="4" t="s">
        <v>1690</v>
      </c>
      <c r="C229" s="4" t="s">
        <v>1691</v>
      </c>
      <c r="E229" s="4" t="s">
        <v>9988</v>
      </c>
      <c r="F229" s="4" t="s">
        <v>2706</v>
      </c>
    </row>
    <row r="230" spans="1:6" ht="15" customHeight="1" x14ac:dyDescent="0.25">
      <c r="A230" s="4" t="s">
        <v>1686</v>
      </c>
      <c r="C230" s="4" t="s">
        <v>1687</v>
      </c>
      <c r="E230" s="4" t="s">
        <v>9988</v>
      </c>
      <c r="F230" s="4" t="s">
        <v>2706</v>
      </c>
    </row>
    <row r="231" spans="1:6" ht="15" customHeight="1" x14ac:dyDescent="0.25">
      <c r="A231" s="4" t="s">
        <v>1600</v>
      </c>
      <c r="C231" s="4" t="s">
        <v>1601</v>
      </c>
      <c r="E231" s="4" t="s">
        <v>9988</v>
      </c>
      <c r="F231" s="4" t="s">
        <v>2706</v>
      </c>
    </row>
    <row r="232" spans="1:6" ht="15" customHeight="1" x14ac:dyDescent="0.25">
      <c r="A232" s="4" t="s">
        <v>2257</v>
      </c>
      <c r="C232" s="4" t="s">
        <v>2258</v>
      </c>
      <c r="E232" s="4" t="s">
        <v>9988</v>
      </c>
      <c r="F232" s="4" t="s">
        <v>2706</v>
      </c>
    </row>
    <row r="233" spans="1:6" ht="15" customHeight="1" x14ac:dyDescent="0.25">
      <c r="A233" s="4" t="s">
        <v>2255</v>
      </c>
      <c r="C233" s="4" t="s">
        <v>2256</v>
      </c>
      <c r="E233" s="4" t="s">
        <v>9988</v>
      </c>
      <c r="F233" s="4" t="s">
        <v>2706</v>
      </c>
    </row>
    <row r="234" spans="1:6" ht="15" customHeight="1" x14ac:dyDescent="0.25">
      <c r="A234" s="4" t="s">
        <v>2261</v>
      </c>
      <c r="C234" s="4" t="s">
        <v>2262</v>
      </c>
      <c r="E234" s="4" t="s">
        <v>9988</v>
      </c>
      <c r="F234" s="4" t="s">
        <v>2706</v>
      </c>
    </row>
    <row r="235" spans="1:6" ht="15" customHeight="1" x14ac:dyDescent="0.25">
      <c r="A235" s="4" t="s">
        <v>2259</v>
      </c>
      <c r="C235" s="4" t="s">
        <v>2260</v>
      </c>
      <c r="E235" s="4" t="s">
        <v>9988</v>
      </c>
      <c r="F235" s="4" t="s">
        <v>2706</v>
      </c>
    </row>
    <row r="236" spans="1:6" ht="15" customHeight="1" x14ac:dyDescent="0.25">
      <c r="A236" s="4" t="s">
        <v>2233</v>
      </c>
      <c r="C236" s="4" t="s">
        <v>2234</v>
      </c>
      <c r="E236" s="4" t="s">
        <v>9988</v>
      </c>
      <c r="F236" s="4" t="s">
        <v>2706</v>
      </c>
    </row>
    <row r="237" spans="1:6" ht="15" customHeight="1" x14ac:dyDescent="0.25">
      <c r="A237" s="4" t="s">
        <v>583</v>
      </c>
      <c r="C237" s="4" t="s">
        <v>584</v>
      </c>
      <c r="E237" s="4" t="s">
        <v>9988</v>
      </c>
      <c r="F237" s="4" t="s">
        <v>2706</v>
      </c>
    </row>
    <row r="238" spans="1:6" ht="15" customHeight="1" x14ac:dyDescent="0.25">
      <c r="A238" s="4" t="s">
        <v>2707</v>
      </c>
      <c r="C238" s="4" t="s">
        <v>2708</v>
      </c>
      <c r="E238" s="4" t="s">
        <v>9988</v>
      </c>
      <c r="F238" s="4" t="s">
        <v>2706</v>
      </c>
    </row>
    <row r="239" spans="1:6" ht="15" customHeight="1" x14ac:dyDescent="0.25">
      <c r="A239" s="4" t="s">
        <v>2709</v>
      </c>
      <c r="C239" s="4" t="s">
        <v>2710</v>
      </c>
      <c r="E239" s="4" t="s">
        <v>9988</v>
      </c>
      <c r="F239" s="4" t="s">
        <v>2706</v>
      </c>
    </row>
    <row r="240" spans="1:6" ht="15" customHeight="1" x14ac:dyDescent="0.25">
      <c r="A240" s="4" t="s">
        <v>2712</v>
      </c>
      <c r="C240" s="4" t="s">
        <v>2713</v>
      </c>
      <c r="E240" s="4" t="s">
        <v>9988</v>
      </c>
      <c r="F240" s="4" t="s">
        <v>2711</v>
      </c>
    </row>
    <row r="241" spans="1:6" ht="15" customHeight="1" x14ac:dyDescent="0.25">
      <c r="A241" s="4" t="s">
        <v>2714</v>
      </c>
      <c r="C241" s="4" t="s">
        <v>2715</v>
      </c>
      <c r="E241" s="4" t="s">
        <v>9988</v>
      </c>
      <c r="F241" s="4" t="s">
        <v>2711</v>
      </c>
    </row>
    <row r="242" spans="1:6" ht="15" customHeight="1" x14ac:dyDescent="0.25">
      <c r="A242" s="4" t="s">
        <v>2716</v>
      </c>
      <c r="C242" s="4" t="s">
        <v>2717</v>
      </c>
      <c r="E242" s="4" t="s">
        <v>9988</v>
      </c>
      <c r="F242" s="4" t="s">
        <v>2711</v>
      </c>
    </row>
    <row r="243" spans="1:6" ht="15" customHeight="1" x14ac:dyDescent="0.25">
      <c r="A243" s="4" t="s">
        <v>2718</v>
      </c>
      <c r="C243" s="4" t="s">
        <v>2719</v>
      </c>
      <c r="E243" s="4" t="s">
        <v>9988</v>
      </c>
      <c r="F243" s="4" t="s">
        <v>2711</v>
      </c>
    </row>
    <row r="244" spans="1:6" ht="15" customHeight="1" x14ac:dyDescent="0.25">
      <c r="A244" s="4" t="s">
        <v>2720</v>
      </c>
      <c r="C244" s="4" t="s">
        <v>2721</v>
      </c>
      <c r="E244" s="4" t="s">
        <v>9988</v>
      </c>
      <c r="F244" s="4" t="s">
        <v>2711</v>
      </c>
    </row>
    <row r="245" spans="1:6" ht="15" customHeight="1" x14ac:dyDescent="0.25">
      <c r="A245" s="4" t="s">
        <v>2722</v>
      </c>
      <c r="C245" s="4" t="s">
        <v>2723</v>
      </c>
      <c r="E245" s="4" t="s">
        <v>9988</v>
      </c>
      <c r="F245" s="4" t="s">
        <v>2711</v>
      </c>
    </row>
    <row r="246" spans="1:6" ht="15" customHeight="1" x14ac:dyDescent="0.25">
      <c r="A246" s="4" t="s">
        <v>2724</v>
      </c>
      <c r="C246" s="4" t="s">
        <v>2725</v>
      </c>
      <c r="E246" s="4" t="s">
        <v>9988</v>
      </c>
      <c r="F246" s="4" t="s">
        <v>2711</v>
      </c>
    </row>
    <row r="247" spans="1:6" ht="15" customHeight="1" x14ac:dyDescent="0.25">
      <c r="A247" s="4" t="s">
        <v>2726</v>
      </c>
      <c r="C247" s="4" t="s">
        <v>2727</v>
      </c>
      <c r="E247" s="4" t="s">
        <v>9988</v>
      </c>
      <c r="F247" s="4" t="s">
        <v>2711</v>
      </c>
    </row>
    <row r="248" spans="1:6" ht="15" customHeight="1" x14ac:dyDescent="0.25">
      <c r="A248" s="4" t="s">
        <v>2728</v>
      </c>
      <c r="C248" s="4" t="s">
        <v>2729</v>
      </c>
      <c r="E248" s="4" t="s">
        <v>9988</v>
      </c>
      <c r="F248" s="4" t="s">
        <v>2711</v>
      </c>
    </row>
    <row r="249" spans="1:6" ht="15" customHeight="1" x14ac:dyDescent="0.25">
      <c r="A249" s="4" t="s">
        <v>2730</v>
      </c>
      <c r="C249" s="4" t="s">
        <v>2731</v>
      </c>
      <c r="E249" s="4" t="s">
        <v>9988</v>
      </c>
      <c r="F249" s="4" t="s">
        <v>2711</v>
      </c>
    </row>
    <row r="250" spans="1:6" ht="15" customHeight="1" x14ac:dyDescent="0.25">
      <c r="A250" s="4" t="s">
        <v>2732</v>
      </c>
      <c r="C250" s="4" t="s">
        <v>2733</v>
      </c>
      <c r="E250" s="4" t="s">
        <v>9988</v>
      </c>
      <c r="F250" s="4" t="s">
        <v>2711</v>
      </c>
    </row>
    <row r="251" spans="1:6" ht="15" customHeight="1" x14ac:dyDescent="0.25">
      <c r="A251" s="4" t="s">
        <v>2734</v>
      </c>
      <c r="C251" s="4" t="s">
        <v>2735</v>
      </c>
      <c r="E251" s="4" t="s">
        <v>9988</v>
      </c>
      <c r="F251" s="4" t="s">
        <v>2711</v>
      </c>
    </row>
    <row r="252" spans="1:6" ht="15" customHeight="1" x14ac:dyDescent="0.25">
      <c r="A252" s="4" t="s">
        <v>2736</v>
      </c>
      <c r="C252" s="4" t="s">
        <v>2737</v>
      </c>
      <c r="E252" s="4" t="s">
        <v>9988</v>
      </c>
      <c r="F252" s="4" t="s">
        <v>2711</v>
      </c>
    </row>
    <row r="253" spans="1:6" ht="15" customHeight="1" x14ac:dyDescent="0.25">
      <c r="A253" s="4" t="s">
        <v>8391</v>
      </c>
      <c r="C253" s="4" t="s">
        <v>8406</v>
      </c>
      <c r="E253" s="4" t="s">
        <v>9988</v>
      </c>
      <c r="F253" s="4" t="s">
        <v>2711</v>
      </c>
    </row>
    <row r="254" spans="1:6" ht="15" customHeight="1" x14ac:dyDescent="0.25">
      <c r="A254" s="4" t="s">
        <v>2738</v>
      </c>
      <c r="C254" s="4" t="s">
        <v>2739</v>
      </c>
      <c r="E254" s="4" t="s">
        <v>9988</v>
      </c>
      <c r="F254" s="4" t="s">
        <v>2711</v>
      </c>
    </row>
    <row r="255" spans="1:6" ht="15" customHeight="1" x14ac:dyDescent="0.25">
      <c r="A255" s="4" t="s">
        <v>2740</v>
      </c>
      <c r="C255" s="4" t="s">
        <v>2741</v>
      </c>
      <c r="E255" s="4" t="s">
        <v>9988</v>
      </c>
      <c r="F255" s="4" t="s">
        <v>2711</v>
      </c>
    </row>
    <row r="256" spans="1:6" ht="15" customHeight="1" x14ac:dyDescent="0.25">
      <c r="A256" s="4" t="s">
        <v>2742</v>
      </c>
      <c r="C256" s="4" t="s">
        <v>2743</v>
      </c>
      <c r="E256" s="4" t="s">
        <v>9988</v>
      </c>
      <c r="F256" s="4" t="s">
        <v>2711</v>
      </c>
    </row>
    <row r="257" spans="1:6" ht="15" customHeight="1" x14ac:dyDescent="0.25">
      <c r="A257" s="4" t="s">
        <v>2744</v>
      </c>
      <c r="C257" s="4" t="s">
        <v>2745</v>
      </c>
      <c r="E257" s="4" t="s">
        <v>9988</v>
      </c>
      <c r="F257" s="4" t="s">
        <v>2711</v>
      </c>
    </row>
    <row r="258" spans="1:6" ht="15" customHeight="1" x14ac:dyDescent="0.25">
      <c r="A258" s="4" t="s">
        <v>2746</v>
      </c>
      <c r="C258" s="4" t="s">
        <v>2747</v>
      </c>
      <c r="E258" s="4" t="s">
        <v>9988</v>
      </c>
      <c r="F258" s="4" t="s">
        <v>2711</v>
      </c>
    </row>
    <row r="259" spans="1:6" ht="15" customHeight="1" x14ac:dyDescent="0.25">
      <c r="A259" s="4" t="s">
        <v>10326</v>
      </c>
      <c r="C259" s="4" t="s">
        <v>2748</v>
      </c>
      <c r="E259" s="4" t="s">
        <v>9992</v>
      </c>
      <c r="F259" s="4" t="s">
        <v>2711</v>
      </c>
    </row>
    <row r="260" spans="1:6" ht="15" customHeight="1" x14ac:dyDescent="0.25">
      <c r="A260" s="4" t="s">
        <v>2749</v>
      </c>
      <c r="C260" s="4" t="s">
        <v>2750</v>
      </c>
      <c r="E260" s="4" t="s">
        <v>9988</v>
      </c>
      <c r="F260" s="4" t="s">
        <v>2711</v>
      </c>
    </row>
    <row r="261" spans="1:6" ht="15" customHeight="1" x14ac:dyDescent="0.25">
      <c r="A261" s="4" t="s">
        <v>136</v>
      </c>
      <c r="C261" s="4" t="s">
        <v>137</v>
      </c>
      <c r="E261" s="4" t="s">
        <v>9988</v>
      </c>
      <c r="F261" s="4" t="s">
        <v>2711</v>
      </c>
    </row>
    <row r="262" spans="1:6" ht="15" customHeight="1" x14ac:dyDescent="0.25">
      <c r="A262" s="4" t="s">
        <v>2751</v>
      </c>
      <c r="C262" s="4" t="s">
        <v>2752</v>
      </c>
      <c r="E262" s="4" t="s">
        <v>9988</v>
      </c>
      <c r="F262" s="4" t="s">
        <v>2711</v>
      </c>
    </row>
    <row r="263" spans="1:6" ht="15" customHeight="1" x14ac:dyDescent="0.25">
      <c r="A263" s="4" t="s">
        <v>2753</v>
      </c>
      <c r="C263" s="4" t="s">
        <v>2754</v>
      </c>
      <c r="E263" s="4" t="s">
        <v>9988</v>
      </c>
      <c r="F263" s="4" t="s">
        <v>2711</v>
      </c>
    </row>
    <row r="264" spans="1:6" ht="15" customHeight="1" x14ac:dyDescent="0.25">
      <c r="A264" s="4" t="s">
        <v>2755</v>
      </c>
      <c r="C264" s="4" t="s">
        <v>2756</v>
      </c>
      <c r="E264" s="4" t="s">
        <v>9988</v>
      </c>
      <c r="F264" s="4" t="s">
        <v>2711</v>
      </c>
    </row>
    <row r="265" spans="1:6" ht="15" customHeight="1" x14ac:dyDescent="0.25">
      <c r="A265" s="4" t="s">
        <v>134</v>
      </c>
      <c r="C265" s="4" t="s">
        <v>2757</v>
      </c>
      <c r="E265" s="4" t="s">
        <v>9988</v>
      </c>
      <c r="F265" s="4" t="s">
        <v>2711</v>
      </c>
    </row>
    <row r="266" spans="1:6" ht="15" customHeight="1" x14ac:dyDescent="0.25">
      <c r="A266" s="4" t="s">
        <v>2758</v>
      </c>
      <c r="C266" s="4" t="s">
        <v>2759</v>
      </c>
      <c r="E266" s="4" t="s">
        <v>9988</v>
      </c>
      <c r="F266" s="4" t="s">
        <v>2711</v>
      </c>
    </row>
    <row r="267" spans="1:6" ht="15" customHeight="1" x14ac:dyDescent="0.25">
      <c r="A267" s="4" t="s">
        <v>2760</v>
      </c>
      <c r="C267" s="4" t="s">
        <v>2761</v>
      </c>
      <c r="E267" s="4" t="s">
        <v>9988</v>
      </c>
      <c r="F267" s="4" t="s">
        <v>2711</v>
      </c>
    </row>
    <row r="268" spans="1:6" ht="15" customHeight="1" x14ac:dyDescent="0.25">
      <c r="A268" s="4" t="s">
        <v>2762</v>
      </c>
      <c r="C268" s="4" t="s">
        <v>2763</v>
      </c>
      <c r="E268" s="4" t="s">
        <v>9988</v>
      </c>
      <c r="F268" s="4" t="s">
        <v>2711</v>
      </c>
    </row>
    <row r="269" spans="1:6" ht="15" customHeight="1" x14ac:dyDescent="0.25">
      <c r="A269" s="4" t="s">
        <v>2764</v>
      </c>
      <c r="C269" s="4" t="s">
        <v>2765</v>
      </c>
      <c r="E269" s="4" t="s">
        <v>9988</v>
      </c>
      <c r="F269" s="4" t="s">
        <v>2711</v>
      </c>
    </row>
    <row r="270" spans="1:6" ht="15" customHeight="1" x14ac:dyDescent="0.25">
      <c r="A270" s="4" t="s">
        <v>718</v>
      </c>
      <c r="C270" s="4" t="s">
        <v>719</v>
      </c>
      <c r="E270" s="4" t="s">
        <v>9988</v>
      </c>
      <c r="F270" s="4" t="s">
        <v>2711</v>
      </c>
    </row>
    <row r="271" spans="1:6" ht="15" customHeight="1" x14ac:dyDescent="0.25">
      <c r="A271" s="4" t="s">
        <v>720</v>
      </c>
      <c r="C271" s="4" t="s">
        <v>721</v>
      </c>
      <c r="E271" s="4" t="s">
        <v>9988</v>
      </c>
      <c r="F271" s="4" t="s">
        <v>2711</v>
      </c>
    </row>
    <row r="272" spans="1:6" ht="15" customHeight="1" x14ac:dyDescent="0.25">
      <c r="A272" s="4" t="s">
        <v>716</v>
      </c>
      <c r="C272" s="4" t="s">
        <v>717</v>
      </c>
      <c r="E272" s="4" t="s">
        <v>9988</v>
      </c>
      <c r="F272" s="4" t="s">
        <v>2711</v>
      </c>
    </row>
    <row r="273" spans="1:6" ht="15" customHeight="1" x14ac:dyDescent="0.25">
      <c r="A273" s="4" t="s">
        <v>616</v>
      </c>
      <c r="C273" s="4" t="s">
        <v>617</v>
      </c>
      <c r="E273" s="4" t="s">
        <v>9988</v>
      </c>
      <c r="F273" s="4" t="s">
        <v>2711</v>
      </c>
    </row>
    <row r="274" spans="1:6" ht="15" customHeight="1" x14ac:dyDescent="0.25">
      <c r="A274" s="4" t="s">
        <v>722</v>
      </c>
      <c r="C274" s="4" t="s">
        <v>723</v>
      </c>
      <c r="E274" s="4" t="s">
        <v>9988</v>
      </c>
      <c r="F274" s="4" t="s">
        <v>2711</v>
      </c>
    </row>
    <row r="275" spans="1:6" ht="15" customHeight="1" x14ac:dyDescent="0.25">
      <c r="A275" s="4" t="s">
        <v>712</v>
      </c>
      <c r="C275" s="4" t="s">
        <v>713</v>
      </c>
      <c r="E275" s="4" t="s">
        <v>9988</v>
      </c>
      <c r="F275" s="4" t="s">
        <v>2711</v>
      </c>
    </row>
    <row r="276" spans="1:6" ht="15" customHeight="1" x14ac:dyDescent="0.25">
      <c r="A276" s="4" t="s">
        <v>714</v>
      </c>
      <c r="C276" s="4" t="s">
        <v>715</v>
      </c>
      <c r="E276" s="4" t="s">
        <v>9988</v>
      </c>
      <c r="F276" s="4" t="s">
        <v>2711</v>
      </c>
    </row>
    <row r="277" spans="1:6" ht="15" customHeight="1" x14ac:dyDescent="0.25">
      <c r="A277" s="4" t="s">
        <v>2766</v>
      </c>
      <c r="C277" s="4" t="s">
        <v>2767</v>
      </c>
      <c r="E277" s="4" t="s">
        <v>9988</v>
      </c>
      <c r="F277" s="4" t="s">
        <v>2711</v>
      </c>
    </row>
    <row r="278" spans="1:6" ht="15" customHeight="1" x14ac:dyDescent="0.25">
      <c r="A278" s="4" t="s">
        <v>2768</v>
      </c>
      <c r="C278" s="4" t="s">
        <v>2769</v>
      </c>
      <c r="E278" s="4" t="s">
        <v>9988</v>
      </c>
      <c r="F278" s="4" t="s">
        <v>2711</v>
      </c>
    </row>
    <row r="279" spans="1:6" ht="15" customHeight="1" x14ac:dyDescent="0.25">
      <c r="A279" s="4" t="s">
        <v>2770</v>
      </c>
      <c r="C279" s="4" t="s">
        <v>2771</v>
      </c>
      <c r="E279" s="4" t="s">
        <v>9988</v>
      </c>
      <c r="F279" s="4" t="s">
        <v>2711</v>
      </c>
    </row>
    <row r="280" spans="1:6" ht="15" customHeight="1" x14ac:dyDescent="0.25">
      <c r="A280" s="4" t="s">
        <v>2772</v>
      </c>
      <c r="C280" s="4" t="s">
        <v>2773</v>
      </c>
      <c r="E280" s="4" t="s">
        <v>9988</v>
      </c>
      <c r="F280" s="4" t="s">
        <v>2711</v>
      </c>
    </row>
    <row r="281" spans="1:6" ht="15" customHeight="1" x14ac:dyDescent="0.25">
      <c r="A281" s="4" t="s">
        <v>2774</v>
      </c>
      <c r="C281" s="4" t="s">
        <v>2775</v>
      </c>
      <c r="E281" s="4" t="s">
        <v>9988</v>
      </c>
      <c r="F281" s="4" t="s">
        <v>2711</v>
      </c>
    </row>
    <row r="282" spans="1:6" ht="15" customHeight="1" x14ac:dyDescent="0.25">
      <c r="A282" s="4" t="s">
        <v>2776</v>
      </c>
      <c r="C282" s="4" t="s">
        <v>2777</v>
      </c>
      <c r="E282" s="4" t="s">
        <v>9988</v>
      </c>
      <c r="F282" s="4" t="s">
        <v>2711</v>
      </c>
    </row>
    <row r="283" spans="1:6" ht="15" customHeight="1" x14ac:dyDescent="0.25">
      <c r="A283" s="4" t="s">
        <v>2778</v>
      </c>
      <c r="C283" s="4" t="s">
        <v>2779</v>
      </c>
      <c r="E283" s="4" t="s">
        <v>9988</v>
      </c>
      <c r="F283" s="4" t="s">
        <v>2711</v>
      </c>
    </row>
    <row r="284" spans="1:6" ht="15" customHeight="1" x14ac:dyDescent="0.25">
      <c r="A284" s="4" t="s">
        <v>2780</v>
      </c>
      <c r="C284" s="4" t="s">
        <v>2781</v>
      </c>
      <c r="E284" s="4" t="s">
        <v>9988</v>
      </c>
      <c r="F284" s="4" t="s">
        <v>2711</v>
      </c>
    </row>
    <row r="285" spans="1:6" ht="15" customHeight="1" x14ac:dyDescent="0.25">
      <c r="A285" s="4" t="s">
        <v>2782</v>
      </c>
      <c r="C285" s="4" t="s">
        <v>2783</v>
      </c>
      <c r="E285" s="4" t="s">
        <v>9988</v>
      </c>
      <c r="F285" s="4" t="s">
        <v>2711</v>
      </c>
    </row>
    <row r="286" spans="1:6" ht="15" customHeight="1" x14ac:dyDescent="0.25">
      <c r="A286" s="4" t="s">
        <v>2784</v>
      </c>
      <c r="C286" s="4" t="s">
        <v>2785</v>
      </c>
      <c r="E286" s="4" t="s">
        <v>9988</v>
      </c>
      <c r="F286" s="4" t="s">
        <v>2711</v>
      </c>
    </row>
    <row r="287" spans="1:6" ht="15" customHeight="1" x14ac:dyDescent="0.25">
      <c r="A287" s="4" t="s">
        <v>2786</v>
      </c>
      <c r="C287" s="4" t="s">
        <v>2787</v>
      </c>
      <c r="E287" s="4" t="s">
        <v>9988</v>
      </c>
      <c r="F287" s="4" t="s">
        <v>2711</v>
      </c>
    </row>
    <row r="288" spans="1:6" ht="15" customHeight="1" x14ac:dyDescent="0.25">
      <c r="A288" s="4" t="s">
        <v>2789</v>
      </c>
      <c r="C288" s="4" t="s">
        <v>2790</v>
      </c>
      <c r="E288" s="4" t="s">
        <v>9988</v>
      </c>
      <c r="F288" s="4" t="s">
        <v>2788</v>
      </c>
    </row>
    <row r="289" spans="1:6" ht="15" customHeight="1" x14ac:dyDescent="0.25">
      <c r="A289" s="4" t="s">
        <v>2791</v>
      </c>
      <c r="C289" s="4" t="s">
        <v>2792</v>
      </c>
      <c r="E289" s="4" t="s">
        <v>9988</v>
      </c>
      <c r="F289" s="4" t="s">
        <v>2788</v>
      </c>
    </row>
    <row r="290" spans="1:6" ht="15" customHeight="1" x14ac:dyDescent="0.25">
      <c r="A290" s="4" t="s">
        <v>2793</v>
      </c>
      <c r="C290" s="4" t="s">
        <v>2794</v>
      </c>
      <c r="E290" s="4" t="s">
        <v>9988</v>
      </c>
      <c r="F290" s="4" t="s">
        <v>2788</v>
      </c>
    </row>
    <row r="291" spans="1:6" ht="15" customHeight="1" x14ac:dyDescent="0.25">
      <c r="A291" s="4" t="s">
        <v>2795</v>
      </c>
      <c r="C291" s="4" t="s">
        <v>2796</v>
      </c>
      <c r="E291" s="4" t="s">
        <v>9988</v>
      </c>
      <c r="F291" s="4" t="s">
        <v>2788</v>
      </c>
    </row>
    <row r="292" spans="1:6" ht="15" customHeight="1" x14ac:dyDescent="0.25">
      <c r="A292" s="4" t="s">
        <v>2797</v>
      </c>
      <c r="C292" s="4" t="s">
        <v>2798</v>
      </c>
      <c r="E292" s="4" t="s">
        <v>9988</v>
      </c>
      <c r="F292" s="4" t="s">
        <v>2788</v>
      </c>
    </row>
    <row r="293" spans="1:6" ht="15" customHeight="1" x14ac:dyDescent="0.25">
      <c r="A293" s="4" t="s">
        <v>2799</v>
      </c>
      <c r="C293" s="4" t="s">
        <v>2800</v>
      </c>
      <c r="E293" s="4" t="s">
        <v>9988</v>
      </c>
      <c r="F293" s="4" t="s">
        <v>2788</v>
      </c>
    </row>
    <row r="294" spans="1:6" ht="15" customHeight="1" x14ac:dyDescent="0.25">
      <c r="A294" s="4" t="s">
        <v>2801</v>
      </c>
      <c r="C294" s="4" t="s">
        <v>2802</v>
      </c>
      <c r="E294" s="4" t="s">
        <v>9988</v>
      </c>
      <c r="F294" s="4" t="s">
        <v>2788</v>
      </c>
    </row>
    <row r="295" spans="1:6" ht="15" customHeight="1" x14ac:dyDescent="0.25">
      <c r="A295" s="4" t="s">
        <v>10219</v>
      </c>
      <c r="C295" s="4" t="s">
        <v>2803</v>
      </c>
      <c r="E295" s="4" t="s">
        <v>9992</v>
      </c>
      <c r="F295" s="4" t="s">
        <v>2788</v>
      </c>
    </row>
    <row r="296" spans="1:6" ht="15" customHeight="1" x14ac:dyDescent="0.25">
      <c r="A296" s="4" t="s">
        <v>2804</v>
      </c>
      <c r="C296" s="4" t="s">
        <v>2805</v>
      </c>
      <c r="E296" s="4" t="s">
        <v>9988</v>
      </c>
      <c r="F296" s="4" t="s">
        <v>2788</v>
      </c>
    </row>
    <row r="297" spans="1:6" ht="15" customHeight="1" x14ac:dyDescent="0.25">
      <c r="A297" s="4" t="s">
        <v>2806</v>
      </c>
      <c r="C297" s="4" t="s">
        <v>2807</v>
      </c>
      <c r="E297" s="4" t="s">
        <v>9988</v>
      </c>
      <c r="F297" s="4" t="s">
        <v>2788</v>
      </c>
    </row>
    <row r="298" spans="1:6" ht="15" customHeight="1" x14ac:dyDescent="0.25">
      <c r="A298" s="4" t="s">
        <v>10233</v>
      </c>
      <c r="C298" s="4" t="s">
        <v>6163</v>
      </c>
      <c r="E298" s="4" t="s">
        <v>9988</v>
      </c>
      <c r="F298" s="4" t="s">
        <v>2788</v>
      </c>
    </row>
    <row r="299" spans="1:6" ht="15" customHeight="1" x14ac:dyDescent="0.25">
      <c r="A299" s="4" t="s">
        <v>10345</v>
      </c>
      <c r="C299" s="4" t="s">
        <v>2809</v>
      </c>
      <c r="E299" s="4" t="s">
        <v>9992</v>
      </c>
      <c r="F299" s="4" t="s">
        <v>2788</v>
      </c>
    </row>
    <row r="300" spans="1:6" ht="15" customHeight="1" x14ac:dyDescent="0.25">
      <c r="A300" s="4" t="s">
        <v>2810</v>
      </c>
      <c r="C300" s="4" t="s">
        <v>2811</v>
      </c>
      <c r="E300" s="4" t="s">
        <v>9988</v>
      </c>
      <c r="F300" s="4" t="s">
        <v>2788</v>
      </c>
    </row>
    <row r="301" spans="1:6" ht="15" customHeight="1" x14ac:dyDescent="0.25">
      <c r="A301" s="4" t="s">
        <v>2812</v>
      </c>
      <c r="C301" s="4" t="s">
        <v>2813</v>
      </c>
      <c r="E301" s="4" t="s">
        <v>9988</v>
      </c>
      <c r="F301" s="4" t="s">
        <v>2788</v>
      </c>
    </row>
    <row r="302" spans="1:6" ht="15" customHeight="1" x14ac:dyDescent="0.25">
      <c r="A302" s="4" t="s">
        <v>2305</v>
      </c>
      <c r="C302" s="4" t="s">
        <v>729</v>
      </c>
      <c r="E302" s="4" t="s">
        <v>9988</v>
      </c>
      <c r="F302" s="4" t="s">
        <v>2788</v>
      </c>
    </row>
    <row r="303" spans="1:6" ht="15" customHeight="1" x14ac:dyDescent="0.25">
      <c r="A303" s="4" t="s">
        <v>2285</v>
      </c>
      <c r="C303" s="4" t="s">
        <v>2286</v>
      </c>
      <c r="E303" s="4" t="s">
        <v>9988</v>
      </c>
      <c r="F303" s="4" t="s">
        <v>2788</v>
      </c>
    </row>
    <row r="304" spans="1:6" ht="15" customHeight="1" x14ac:dyDescent="0.25">
      <c r="A304" s="4" t="s">
        <v>2307</v>
      </c>
      <c r="C304" s="4" t="s">
        <v>2308</v>
      </c>
      <c r="E304" s="4" t="s">
        <v>9988</v>
      </c>
      <c r="F304" s="4" t="s">
        <v>2788</v>
      </c>
    </row>
    <row r="305" spans="1:6" ht="15" customHeight="1" x14ac:dyDescent="0.25">
      <c r="A305" s="4" t="s">
        <v>2310</v>
      </c>
      <c r="C305" s="4" t="s">
        <v>2311</v>
      </c>
      <c r="E305" s="4" t="s">
        <v>9988</v>
      </c>
      <c r="F305" s="4" t="s">
        <v>2788</v>
      </c>
    </row>
    <row r="306" spans="1:6" ht="15" customHeight="1" x14ac:dyDescent="0.25">
      <c r="A306" s="4" t="s">
        <v>2300</v>
      </c>
      <c r="C306" s="4" t="s">
        <v>2301</v>
      </c>
      <c r="E306" s="4" t="s">
        <v>9988</v>
      </c>
      <c r="F306" s="4" t="s">
        <v>2788</v>
      </c>
    </row>
    <row r="307" spans="1:6" ht="15" customHeight="1" x14ac:dyDescent="0.25">
      <c r="A307" s="4" t="s">
        <v>2814</v>
      </c>
      <c r="C307" s="4" t="s">
        <v>2815</v>
      </c>
      <c r="E307" s="4" t="s">
        <v>9988</v>
      </c>
      <c r="F307" s="4" t="s">
        <v>2788</v>
      </c>
    </row>
    <row r="308" spans="1:6" ht="15" customHeight="1" x14ac:dyDescent="0.25">
      <c r="A308" s="4" t="s">
        <v>2816</v>
      </c>
      <c r="C308" s="4" t="s">
        <v>2817</v>
      </c>
      <c r="E308" s="4" t="s">
        <v>9988</v>
      </c>
      <c r="F308" s="4" t="s">
        <v>2788</v>
      </c>
    </row>
    <row r="309" spans="1:6" ht="15" customHeight="1" x14ac:dyDescent="0.25">
      <c r="A309" s="4" t="s">
        <v>2818</v>
      </c>
      <c r="C309" s="4" t="s">
        <v>2819</v>
      </c>
      <c r="E309" s="4" t="s">
        <v>9988</v>
      </c>
      <c r="F309" s="4" t="s">
        <v>2788</v>
      </c>
    </row>
    <row r="310" spans="1:6" ht="15" customHeight="1" x14ac:dyDescent="0.25">
      <c r="A310" s="4" t="s">
        <v>9385</v>
      </c>
      <c r="C310" s="4" t="s">
        <v>2820</v>
      </c>
      <c r="E310" s="4" t="s">
        <v>9988</v>
      </c>
      <c r="F310" s="4" t="s">
        <v>2788</v>
      </c>
    </row>
    <row r="311" spans="1:6" ht="15" customHeight="1" x14ac:dyDescent="0.25">
      <c r="A311" s="4" t="s">
        <v>2821</v>
      </c>
      <c r="C311" s="4" t="s">
        <v>2822</v>
      </c>
      <c r="E311" s="4" t="s">
        <v>9988</v>
      </c>
      <c r="F311" s="4" t="s">
        <v>2788</v>
      </c>
    </row>
    <row r="312" spans="1:6" ht="15" customHeight="1" x14ac:dyDescent="0.25">
      <c r="A312" s="4" t="s">
        <v>2823</v>
      </c>
      <c r="C312" s="4" t="s">
        <v>2824</v>
      </c>
      <c r="E312" s="4" t="s">
        <v>9988</v>
      </c>
      <c r="F312" s="4" t="s">
        <v>2788</v>
      </c>
    </row>
    <row r="313" spans="1:6" ht="15" customHeight="1" x14ac:dyDescent="0.25">
      <c r="A313" s="4" t="s">
        <v>10183</v>
      </c>
      <c r="C313" s="4" t="s">
        <v>2825</v>
      </c>
      <c r="E313" s="4" t="s">
        <v>9992</v>
      </c>
      <c r="F313" s="4" t="s">
        <v>2788</v>
      </c>
    </row>
    <row r="314" spans="1:6" ht="15" customHeight="1" x14ac:dyDescent="0.25">
      <c r="A314" s="4" t="s">
        <v>10184</v>
      </c>
      <c r="C314" s="4" t="s">
        <v>2826</v>
      </c>
      <c r="E314" s="4" t="s">
        <v>9992</v>
      </c>
      <c r="F314" s="4" t="s">
        <v>2788</v>
      </c>
    </row>
    <row r="315" spans="1:6" ht="15" customHeight="1" x14ac:dyDescent="0.25">
      <c r="A315" s="4" t="s">
        <v>2827</v>
      </c>
      <c r="C315" s="4" t="s">
        <v>2828</v>
      </c>
      <c r="E315" s="4" t="s">
        <v>9988</v>
      </c>
      <c r="F315" s="4" t="s">
        <v>2788</v>
      </c>
    </row>
    <row r="316" spans="1:6" ht="15" customHeight="1" x14ac:dyDescent="0.25">
      <c r="A316" s="4" t="s">
        <v>2829</v>
      </c>
      <c r="C316" s="4" t="s">
        <v>2830</v>
      </c>
      <c r="E316" s="4" t="s">
        <v>9988</v>
      </c>
      <c r="F316" s="4" t="s">
        <v>2788</v>
      </c>
    </row>
    <row r="317" spans="1:6" ht="15" customHeight="1" x14ac:dyDescent="0.25">
      <c r="A317" s="4" t="s">
        <v>2831</v>
      </c>
      <c r="C317" s="4" t="s">
        <v>2832</v>
      </c>
      <c r="E317" s="4" t="s">
        <v>9988</v>
      </c>
      <c r="F317" s="4" t="s">
        <v>2788</v>
      </c>
    </row>
    <row r="318" spans="1:6" ht="15" customHeight="1" x14ac:dyDescent="0.25">
      <c r="A318" s="4" t="s">
        <v>2833</v>
      </c>
      <c r="C318" s="4" t="s">
        <v>2834</v>
      </c>
      <c r="E318" s="4" t="s">
        <v>9988</v>
      </c>
      <c r="F318" s="4" t="s">
        <v>2788</v>
      </c>
    </row>
    <row r="319" spans="1:6" ht="15" customHeight="1" x14ac:dyDescent="0.25">
      <c r="A319" s="4" t="s">
        <v>2835</v>
      </c>
      <c r="C319" s="4" t="s">
        <v>2836</v>
      </c>
      <c r="E319" s="4" t="s">
        <v>9988</v>
      </c>
      <c r="F319" s="4" t="s">
        <v>2788</v>
      </c>
    </row>
    <row r="320" spans="1:6" ht="15" customHeight="1" x14ac:dyDescent="0.25">
      <c r="A320" s="4" t="s">
        <v>2837</v>
      </c>
      <c r="C320" s="4" t="s">
        <v>2838</v>
      </c>
      <c r="E320" s="4" t="s">
        <v>9988</v>
      </c>
      <c r="F320" s="4" t="s">
        <v>2788</v>
      </c>
    </row>
    <row r="321" spans="1:6" ht="15" customHeight="1" x14ac:dyDescent="0.25">
      <c r="A321" s="4" t="s">
        <v>2839</v>
      </c>
      <c r="C321" s="4" t="s">
        <v>2840</v>
      </c>
      <c r="E321" s="4" t="s">
        <v>9988</v>
      </c>
      <c r="F321" s="4" t="s">
        <v>2788</v>
      </c>
    </row>
    <row r="322" spans="1:6" ht="15" customHeight="1" x14ac:dyDescent="0.25">
      <c r="A322" s="4" t="s">
        <v>2841</v>
      </c>
      <c r="C322" s="4" t="s">
        <v>2842</v>
      </c>
      <c r="E322" s="4" t="s">
        <v>9988</v>
      </c>
      <c r="F322" s="4" t="s">
        <v>2788</v>
      </c>
    </row>
    <row r="323" spans="1:6" ht="15" customHeight="1" x14ac:dyDescent="0.25">
      <c r="A323" s="4" t="s">
        <v>2843</v>
      </c>
      <c r="C323" s="4" t="s">
        <v>2844</v>
      </c>
      <c r="E323" s="4" t="s">
        <v>9988</v>
      </c>
      <c r="F323" s="4" t="s">
        <v>2788</v>
      </c>
    </row>
    <row r="324" spans="1:6" ht="15" customHeight="1" x14ac:dyDescent="0.25">
      <c r="A324" s="4" t="s">
        <v>2845</v>
      </c>
      <c r="C324" s="4" t="s">
        <v>2846</v>
      </c>
      <c r="E324" s="4" t="s">
        <v>9988</v>
      </c>
      <c r="F324" s="4" t="s">
        <v>2788</v>
      </c>
    </row>
    <row r="325" spans="1:6" ht="15" customHeight="1" x14ac:dyDescent="0.25">
      <c r="A325" s="4" t="s">
        <v>2847</v>
      </c>
      <c r="C325" s="4" t="s">
        <v>2848</v>
      </c>
      <c r="E325" s="4" t="s">
        <v>9988</v>
      </c>
      <c r="F325" s="4" t="s">
        <v>2788</v>
      </c>
    </row>
    <row r="326" spans="1:6" ht="15" customHeight="1" x14ac:dyDescent="0.25">
      <c r="A326" s="4" t="s">
        <v>2849</v>
      </c>
      <c r="C326" s="4" t="s">
        <v>2850</v>
      </c>
      <c r="E326" s="4" t="s">
        <v>9988</v>
      </c>
      <c r="F326" s="4" t="s">
        <v>2788</v>
      </c>
    </row>
    <row r="327" spans="1:6" ht="15" customHeight="1" x14ac:dyDescent="0.25">
      <c r="A327" s="4" t="s">
        <v>2851</v>
      </c>
      <c r="C327" s="4" t="s">
        <v>2852</v>
      </c>
      <c r="E327" s="4" t="s">
        <v>9988</v>
      </c>
      <c r="F327" s="4" t="s">
        <v>2788</v>
      </c>
    </row>
    <row r="328" spans="1:6" ht="15" customHeight="1" x14ac:dyDescent="0.25">
      <c r="A328" s="4" t="s">
        <v>10235</v>
      </c>
      <c r="C328" s="4" t="s">
        <v>9052</v>
      </c>
      <c r="E328" s="4" t="s">
        <v>9988</v>
      </c>
      <c r="F328" s="4" t="s">
        <v>2788</v>
      </c>
    </row>
    <row r="329" spans="1:6" ht="15" customHeight="1" x14ac:dyDescent="0.25">
      <c r="A329" s="4" t="s">
        <v>10236</v>
      </c>
      <c r="C329" s="4" t="s">
        <v>9053</v>
      </c>
      <c r="E329" s="4" t="s">
        <v>9988</v>
      </c>
      <c r="F329" s="4" t="s">
        <v>2788</v>
      </c>
    </row>
    <row r="330" spans="1:6" ht="15" customHeight="1" x14ac:dyDescent="0.25">
      <c r="A330" s="4" t="s">
        <v>2855</v>
      </c>
      <c r="C330" s="4" t="s">
        <v>2856</v>
      </c>
      <c r="E330" s="4" t="s">
        <v>9988</v>
      </c>
      <c r="F330" s="4" t="s">
        <v>2788</v>
      </c>
    </row>
    <row r="331" spans="1:6" ht="15" customHeight="1" x14ac:dyDescent="0.25">
      <c r="A331" s="4" t="s">
        <v>2857</v>
      </c>
      <c r="C331" s="4" t="s">
        <v>2858</v>
      </c>
      <c r="E331" s="4" t="s">
        <v>9988</v>
      </c>
      <c r="F331" s="4" t="s">
        <v>2788</v>
      </c>
    </row>
    <row r="332" spans="1:6" ht="15" customHeight="1" x14ac:dyDescent="0.25">
      <c r="A332" s="4" t="s">
        <v>2303</v>
      </c>
      <c r="C332" s="4" t="s">
        <v>2304</v>
      </c>
      <c r="E332" s="4" t="s">
        <v>9988</v>
      </c>
      <c r="F332" s="4" t="s">
        <v>2788</v>
      </c>
    </row>
    <row r="333" spans="1:6" ht="15" customHeight="1" x14ac:dyDescent="0.25">
      <c r="A333" s="4" t="s">
        <v>2291</v>
      </c>
      <c r="C333" s="4" t="s">
        <v>2292</v>
      </c>
      <c r="E333" s="4" t="s">
        <v>9988</v>
      </c>
      <c r="F333" s="4" t="s">
        <v>2788</v>
      </c>
    </row>
    <row r="334" spans="1:6" ht="15" customHeight="1" x14ac:dyDescent="0.25">
      <c r="A334" s="4" t="s">
        <v>2439</v>
      </c>
      <c r="C334" s="4" t="s">
        <v>2440</v>
      </c>
      <c r="E334" s="4" t="s">
        <v>9988</v>
      </c>
      <c r="F334" s="4" t="s">
        <v>2788</v>
      </c>
    </row>
    <row r="335" spans="1:6" ht="15" customHeight="1" x14ac:dyDescent="0.25">
      <c r="A335" s="4" t="s">
        <v>368</v>
      </c>
      <c r="C335" s="4" t="s">
        <v>369</v>
      </c>
      <c r="E335" s="4" t="s">
        <v>9988</v>
      </c>
      <c r="F335" s="4" t="s">
        <v>2788</v>
      </c>
    </row>
    <row r="336" spans="1:6" ht="15" customHeight="1" x14ac:dyDescent="0.25">
      <c r="A336" s="4" t="s">
        <v>366</v>
      </c>
      <c r="C336" s="4" t="s">
        <v>367</v>
      </c>
      <c r="E336" s="4" t="s">
        <v>9988</v>
      </c>
      <c r="F336" s="4" t="s">
        <v>2788</v>
      </c>
    </row>
    <row r="337" spans="1:6" ht="15" customHeight="1" x14ac:dyDescent="0.25">
      <c r="A337" s="4" t="s">
        <v>370</v>
      </c>
      <c r="C337" s="4" t="s">
        <v>371</v>
      </c>
      <c r="E337" s="4" t="s">
        <v>9988</v>
      </c>
      <c r="F337" s="4" t="s">
        <v>2788</v>
      </c>
    </row>
    <row r="338" spans="1:6" ht="15" customHeight="1" x14ac:dyDescent="0.25">
      <c r="A338" s="4" t="s">
        <v>1578</v>
      </c>
      <c r="C338" s="4" t="s">
        <v>2859</v>
      </c>
      <c r="E338" s="4" t="s">
        <v>9988</v>
      </c>
      <c r="F338" s="4" t="s">
        <v>2788</v>
      </c>
    </row>
    <row r="339" spans="1:6" ht="15" customHeight="1" x14ac:dyDescent="0.25">
      <c r="A339" s="4" t="s">
        <v>1575</v>
      </c>
      <c r="C339" s="4" t="s">
        <v>2860</v>
      </c>
      <c r="E339" s="4" t="s">
        <v>9988</v>
      </c>
      <c r="F339" s="4" t="s">
        <v>2788</v>
      </c>
    </row>
    <row r="340" spans="1:6" ht="15" customHeight="1" x14ac:dyDescent="0.25">
      <c r="A340" s="4" t="s">
        <v>1583</v>
      </c>
      <c r="C340" s="4" t="s">
        <v>2861</v>
      </c>
      <c r="E340" s="4" t="s">
        <v>9988</v>
      </c>
      <c r="F340" s="4" t="s">
        <v>2788</v>
      </c>
    </row>
    <row r="341" spans="1:6" ht="15" customHeight="1" x14ac:dyDescent="0.25">
      <c r="A341" s="4" t="s">
        <v>1584</v>
      </c>
      <c r="C341" s="4" t="s">
        <v>2862</v>
      </c>
      <c r="E341" s="4" t="s">
        <v>9988</v>
      </c>
      <c r="F341" s="4" t="s">
        <v>2788</v>
      </c>
    </row>
    <row r="342" spans="1:6" ht="15" customHeight="1" x14ac:dyDescent="0.25">
      <c r="A342" s="4" t="s">
        <v>1588</v>
      </c>
      <c r="C342" s="4" t="s">
        <v>2863</v>
      </c>
      <c r="E342" s="4" t="s">
        <v>9988</v>
      </c>
      <c r="F342" s="4" t="s">
        <v>2788</v>
      </c>
    </row>
    <row r="343" spans="1:6" ht="15" customHeight="1" x14ac:dyDescent="0.25">
      <c r="A343" s="4" t="s">
        <v>1590</v>
      </c>
      <c r="C343" s="4" t="s">
        <v>2864</v>
      </c>
      <c r="E343" s="4" t="s">
        <v>9988</v>
      </c>
      <c r="F343" s="4" t="s">
        <v>2788</v>
      </c>
    </row>
    <row r="344" spans="1:6" ht="15" customHeight="1" x14ac:dyDescent="0.25">
      <c r="A344" s="4" t="s">
        <v>1577</v>
      </c>
      <c r="C344" s="4" t="s">
        <v>2865</v>
      </c>
      <c r="E344" s="4" t="s">
        <v>9988</v>
      </c>
      <c r="F344" s="4" t="s">
        <v>2788</v>
      </c>
    </row>
    <row r="345" spans="1:6" ht="15" customHeight="1" x14ac:dyDescent="0.25">
      <c r="A345" s="4" t="s">
        <v>1640</v>
      </c>
      <c r="C345" s="4" t="s">
        <v>1641</v>
      </c>
      <c r="E345" s="4" t="s">
        <v>9988</v>
      </c>
      <c r="F345" s="4" t="s">
        <v>2788</v>
      </c>
    </row>
    <row r="346" spans="1:6" ht="15" customHeight="1" x14ac:dyDescent="0.25">
      <c r="A346" s="4" t="s">
        <v>2866</v>
      </c>
      <c r="C346" s="4" t="s">
        <v>2867</v>
      </c>
      <c r="E346" s="4" t="s">
        <v>9988</v>
      </c>
      <c r="F346" s="4" t="s">
        <v>2788</v>
      </c>
    </row>
    <row r="347" spans="1:6" ht="15" customHeight="1" x14ac:dyDescent="0.25">
      <c r="A347" s="4" t="s">
        <v>2868</v>
      </c>
      <c r="C347" s="4" t="s">
        <v>2869</v>
      </c>
      <c r="E347" s="4" t="s">
        <v>9988</v>
      </c>
      <c r="F347" s="4" t="s">
        <v>2788</v>
      </c>
    </row>
    <row r="348" spans="1:6" ht="15" customHeight="1" x14ac:dyDescent="0.25">
      <c r="A348" s="4" t="s">
        <v>2870</v>
      </c>
      <c r="C348" s="4" t="s">
        <v>2871</v>
      </c>
      <c r="E348" s="4" t="s">
        <v>9988</v>
      </c>
      <c r="F348" s="4" t="s">
        <v>2788</v>
      </c>
    </row>
    <row r="349" spans="1:6" ht="15" customHeight="1" x14ac:dyDescent="0.25">
      <c r="A349" s="4" t="s">
        <v>2872</v>
      </c>
      <c r="C349" s="4" t="s">
        <v>2873</v>
      </c>
      <c r="E349" s="4" t="s">
        <v>9988</v>
      </c>
      <c r="F349" s="4" t="s">
        <v>2788</v>
      </c>
    </row>
    <row r="350" spans="1:6" ht="15" customHeight="1" x14ac:dyDescent="0.25">
      <c r="A350" s="4" t="s">
        <v>2874</v>
      </c>
      <c r="C350" s="4" t="s">
        <v>2875</v>
      </c>
      <c r="E350" s="4" t="s">
        <v>9988</v>
      </c>
      <c r="F350" s="4" t="s">
        <v>2788</v>
      </c>
    </row>
    <row r="351" spans="1:6" ht="15" customHeight="1" x14ac:dyDescent="0.25">
      <c r="A351" s="4" t="s">
        <v>2876</v>
      </c>
      <c r="C351" s="4" t="s">
        <v>2877</v>
      </c>
      <c r="E351" s="4" t="s">
        <v>9988</v>
      </c>
      <c r="F351" s="4" t="s">
        <v>2788</v>
      </c>
    </row>
    <row r="352" spans="1:6" ht="15" customHeight="1" x14ac:dyDescent="0.25">
      <c r="A352" s="4" t="s">
        <v>2878</v>
      </c>
      <c r="C352" s="4" t="s">
        <v>2879</v>
      </c>
      <c r="E352" s="4" t="s">
        <v>9988</v>
      </c>
      <c r="F352" s="4" t="s">
        <v>2788</v>
      </c>
    </row>
    <row r="353" spans="1:6" ht="15" customHeight="1" x14ac:dyDescent="0.25">
      <c r="A353" s="4" t="s">
        <v>2880</v>
      </c>
      <c r="C353" s="4" t="s">
        <v>2881</v>
      </c>
      <c r="E353" s="4" t="s">
        <v>9988</v>
      </c>
      <c r="F353" s="4" t="s">
        <v>2788</v>
      </c>
    </row>
    <row r="354" spans="1:6" ht="15" customHeight="1" x14ac:dyDescent="0.25">
      <c r="A354" s="4" t="s">
        <v>2882</v>
      </c>
      <c r="C354" s="4" t="s">
        <v>2883</v>
      </c>
      <c r="E354" s="4" t="s">
        <v>9988</v>
      </c>
      <c r="F354" s="4" t="s">
        <v>2788</v>
      </c>
    </row>
    <row r="355" spans="1:6" ht="15" customHeight="1" x14ac:dyDescent="0.25">
      <c r="A355" s="4" t="s">
        <v>2884</v>
      </c>
      <c r="C355" s="4" t="s">
        <v>2885</v>
      </c>
      <c r="E355" s="4" t="s">
        <v>9988</v>
      </c>
      <c r="F355" s="4" t="s">
        <v>2788</v>
      </c>
    </row>
    <row r="356" spans="1:6" ht="15" customHeight="1" x14ac:dyDescent="0.25">
      <c r="A356" s="4" t="s">
        <v>2886</v>
      </c>
      <c r="C356" s="4" t="s">
        <v>2887</v>
      </c>
      <c r="E356" s="4" t="s">
        <v>9988</v>
      </c>
      <c r="F356" s="4" t="s">
        <v>2788</v>
      </c>
    </row>
    <row r="357" spans="1:6" ht="15" customHeight="1" x14ac:dyDescent="0.25">
      <c r="A357" s="4" t="s">
        <v>11490</v>
      </c>
      <c r="C357" s="4" t="s">
        <v>2888</v>
      </c>
      <c r="E357" s="4" t="s">
        <v>9988</v>
      </c>
      <c r="F357" s="4" t="s">
        <v>2788</v>
      </c>
    </row>
    <row r="358" spans="1:6" ht="15" customHeight="1" x14ac:dyDescent="0.25">
      <c r="A358" s="4" t="s">
        <v>2889</v>
      </c>
      <c r="C358" s="4" t="s">
        <v>2890</v>
      </c>
      <c r="E358" s="4" t="s">
        <v>9988</v>
      </c>
      <c r="F358" s="4" t="s">
        <v>2788</v>
      </c>
    </row>
    <row r="359" spans="1:6" ht="15" customHeight="1" x14ac:dyDescent="0.25">
      <c r="A359" s="4" t="s">
        <v>10220</v>
      </c>
      <c r="C359" s="4" t="s">
        <v>2891</v>
      </c>
      <c r="E359" s="4" t="s">
        <v>9988</v>
      </c>
      <c r="F359" s="4" t="s">
        <v>2788</v>
      </c>
    </row>
    <row r="360" spans="1:6" ht="15" customHeight="1" x14ac:dyDescent="0.25">
      <c r="A360" s="4" t="s">
        <v>2892</v>
      </c>
      <c r="C360" s="4" t="s">
        <v>2893</v>
      </c>
      <c r="E360" s="4" t="s">
        <v>9988</v>
      </c>
      <c r="F360" s="4" t="s">
        <v>2788</v>
      </c>
    </row>
    <row r="361" spans="1:6" ht="15" customHeight="1" x14ac:dyDescent="0.25">
      <c r="A361" s="4" t="s">
        <v>2894</v>
      </c>
      <c r="C361" s="4" t="s">
        <v>2895</v>
      </c>
      <c r="E361" s="4" t="s">
        <v>9988</v>
      </c>
      <c r="F361" s="4" t="s">
        <v>2788</v>
      </c>
    </row>
    <row r="362" spans="1:6" ht="15" customHeight="1" x14ac:dyDescent="0.25">
      <c r="A362" s="4" t="s">
        <v>2896</v>
      </c>
      <c r="C362" s="4" t="s">
        <v>2897</v>
      </c>
      <c r="E362" s="4" t="s">
        <v>9988</v>
      </c>
      <c r="F362" s="4" t="s">
        <v>2788</v>
      </c>
    </row>
    <row r="363" spans="1:6" ht="15" customHeight="1" x14ac:dyDescent="0.25">
      <c r="A363" s="4" t="s">
        <v>2898</v>
      </c>
      <c r="C363" s="4" t="s">
        <v>10526</v>
      </c>
      <c r="E363" s="4" t="s">
        <v>9988</v>
      </c>
      <c r="F363" s="4" t="s">
        <v>2788</v>
      </c>
    </row>
    <row r="364" spans="1:6" ht="15" customHeight="1" x14ac:dyDescent="0.25">
      <c r="A364" s="4" t="s">
        <v>2899</v>
      </c>
      <c r="C364" s="4" t="s">
        <v>2900</v>
      </c>
      <c r="E364" s="4" t="s">
        <v>9988</v>
      </c>
      <c r="F364" s="4" t="s">
        <v>2788</v>
      </c>
    </row>
    <row r="365" spans="1:6" ht="15" customHeight="1" x14ac:dyDescent="0.25">
      <c r="A365" s="4" t="s">
        <v>2901</v>
      </c>
      <c r="C365" s="4" t="s">
        <v>2902</v>
      </c>
      <c r="E365" s="4" t="s">
        <v>9988</v>
      </c>
      <c r="F365" s="4" t="s">
        <v>2788</v>
      </c>
    </row>
    <row r="366" spans="1:6" ht="15" customHeight="1" x14ac:dyDescent="0.25">
      <c r="A366" s="4" t="s">
        <v>2903</v>
      </c>
      <c r="C366" s="4" t="s">
        <v>2904</v>
      </c>
      <c r="E366" s="4" t="s">
        <v>9988</v>
      </c>
      <c r="F366" s="4" t="s">
        <v>2788</v>
      </c>
    </row>
    <row r="367" spans="1:6" ht="15" customHeight="1" x14ac:dyDescent="0.25">
      <c r="A367" s="4" t="s">
        <v>2905</v>
      </c>
      <c r="C367" s="4" t="s">
        <v>2906</v>
      </c>
      <c r="E367" s="4" t="s">
        <v>9988</v>
      </c>
      <c r="F367" s="4" t="s">
        <v>2788</v>
      </c>
    </row>
    <row r="368" spans="1:6" ht="15" customHeight="1" x14ac:dyDescent="0.25">
      <c r="A368" s="4" t="s">
        <v>2907</v>
      </c>
      <c r="C368" s="4" t="s">
        <v>2908</v>
      </c>
      <c r="E368" s="4" t="s">
        <v>9988</v>
      </c>
      <c r="F368" s="4" t="s">
        <v>2788</v>
      </c>
    </row>
    <row r="369" spans="1:6" ht="15" customHeight="1" x14ac:dyDescent="0.25">
      <c r="A369" s="4" t="s">
        <v>2909</v>
      </c>
      <c r="C369" s="4" t="s">
        <v>10285</v>
      </c>
      <c r="E369" s="4" t="s">
        <v>9988</v>
      </c>
      <c r="F369" s="4" t="s">
        <v>2788</v>
      </c>
    </row>
    <row r="370" spans="1:6" ht="15" customHeight="1" x14ac:dyDescent="0.25">
      <c r="A370" s="4" t="s">
        <v>2910</v>
      </c>
      <c r="C370" s="4" t="s">
        <v>2911</v>
      </c>
      <c r="E370" s="4" t="s">
        <v>9988</v>
      </c>
      <c r="F370" s="4" t="s">
        <v>2788</v>
      </c>
    </row>
    <row r="371" spans="1:6" ht="15" customHeight="1" x14ac:dyDescent="0.25">
      <c r="A371" s="4" t="s">
        <v>2912</v>
      </c>
      <c r="C371" s="4" t="s">
        <v>10527</v>
      </c>
      <c r="E371" s="4" t="s">
        <v>9988</v>
      </c>
      <c r="F371" s="4" t="s">
        <v>2788</v>
      </c>
    </row>
    <row r="372" spans="1:6" ht="15" customHeight="1" x14ac:dyDescent="0.25">
      <c r="A372" s="4" t="s">
        <v>2913</v>
      </c>
      <c r="C372" s="4" t="s">
        <v>10529</v>
      </c>
      <c r="E372" s="4" t="s">
        <v>9988</v>
      </c>
      <c r="F372" s="4" t="s">
        <v>2788</v>
      </c>
    </row>
    <row r="373" spans="1:6" ht="15" customHeight="1" x14ac:dyDescent="0.25">
      <c r="A373" s="4" t="s">
        <v>2914</v>
      </c>
      <c r="C373" s="4" t="s">
        <v>10530</v>
      </c>
      <c r="E373" s="4" t="s">
        <v>9988</v>
      </c>
      <c r="F373" s="4" t="s">
        <v>2788</v>
      </c>
    </row>
    <row r="374" spans="1:6" ht="15" customHeight="1" x14ac:dyDescent="0.25">
      <c r="A374" s="4" t="s">
        <v>2915</v>
      </c>
      <c r="C374" s="4" t="s">
        <v>10531</v>
      </c>
      <c r="E374" s="4" t="s">
        <v>9988</v>
      </c>
      <c r="F374" s="4" t="s">
        <v>2788</v>
      </c>
    </row>
    <row r="375" spans="1:6" ht="15" customHeight="1" x14ac:dyDescent="0.25">
      <c r="A375" s="4" t="s">
        <v>2916</v>
      </c>
      <c r="C375" s="4" t="s">
        <v>2917</v>
      </c>
      <c r="E375" s="4" t="s">
        <v>9988</v>
      </c>
      <c r="F375" s="4" t="s">
        <v>2788</v>
      </c>
    </row>
    <row r="376" spans="1:6" ht="15" customHeight="1" x14ac:dyDescent="0.25">
      <c r="A376" s="4" t="s">
        <v>2918</v>
      </c>
      <c r="C376" s="4" t="s">
        <v>2919</v>
      </c>
      <c r="E376" s="4" t="s">
        <v>9988</v>
      </c>
      <c r="F376" s="4" t="s">
        <v>2788</v>
      </c>
    </row>
    <row r="377" spans="1:6" ht="15" customHeight="1" x14ac:dyDescent="0.25">
      <c r="A377" s="4" t="s">
        <v>2920</v>
      </c>
      <c r="C377" s="4" t="s">
        <v>10532</v>
      </c>
      <c r="E377" s="4" t="s">
        <v>9988</v>
      </c>
      <c r="F377" s="4" t="s">
        <v>2788</v>
      </c>
    </row>
    <row r="378" spans="1:6" ht="15" customHeight="1" x14ac:dyDescent="0.25">
      <c r="A378" s="4" t="s">
        <v>10280</v>
      </c>
      <c r="C378" s="4" t="s">
        <v>2922</v>
      </c>
      <c r="E378" s="4" t="s">
        <v>9992</v>
      </c>
      <c r="F378" s="4" t="s">
        <v>2788</v>
      </c>
    </row>
    <row r="379" spans="1:6" ht="15" customHeight="1" x14ac:dyDescent="0.25">
      <c r="A379" s="4" t="s">
        <v>10248</v>
      </c>
      <c r="C379" s="4" t="s">
        <v>2923</v>
      </c>
      <c r="E379" s="4" t="s">
        <v>9992</v>
      </c>
      <c r="F379" s="4" t="s">
        <v>2788</v>
      </c>
    </row>
    <row r="380" spans="1:6" ht="15" customHeight="1" x14ac:dyDescent="0.25">
      <c r="A380" s="4" t="s">
        <v>2924</v>
      </c>
      <c r="C380" s="4" t="s">
        <v>2925</v>
      </c>
      <c r="E380" s="4" t="s">
        <v>9988</v>
      </c>
      <c r="F380" s="4" t="s">
        <v>2788</v>
      </c>
    </row>
    <row r="381" spans="1:6" ht="15" customHeight="1" x14ac:dyDescent="0.25">
      <c r="A381" s="4" t="s">
        <v>2926</v>
      </c>
      <c r="C381" s="4" t="s">
        <v>2927</v>
      </c>
      <c r="E381" s="4" t="s">
        <v>9988</v>
      </c>
      <c r="F381" s="4" t="s">
        <v>2788</v>
      </c>
    </row>
    <row r="382" spans="1:6" ht="15" customHeight="1" x14ac:dyDescent="0.25">
      <c r="A382" s="4" t="s">
        <v>1058</v>
      </c>
      <c r="C382" s="4" t="s">
        <v>1059</v>
      </c>
      <c r="E382" s="4" t="s">
        <v>9988</v>
      </c>
      <c r="F382" s="4" t="s">
        <v>2788</v>
      </c>
    </row>
    <row r="383" spans="1:6" ht="15" customHeight="1" x14ac:dyDescent="0.25">
      <c r="A383" s="4" t="s">
        <v>2928</v>
      </c>
      <c r="C383" s="4" t="s">
        <v>2929</v>
      </c>
      <c r="E383" s="4" t="s">
        <v>9988</v>
      </c>
      <c r="F383" s="4" t="s">
        <v>2788</v>
      </c>
    </row>
    <row r="384" spans="1:6" ht="15" customHeight="1" x14ac:dyDescent="0.25">
      <c r="A384" s="4" t="s">
        <v>947</v>
      </c>
      <c r="C384" s="4" t="s">
        <v>948</v>
      </c>
      <c r="E384" s="4" t="s">
        <v>9988</v>
      </c>
      <c r="F384" s="4" t="s">
        <v>2788</v>
      </c>
    </row>
    <row r="385" spans="1:6" ht="15" customHeight="1" x14ac:dyDescent="0.25">
      <c r="A385" s="4" t="s">
        <v>945</v>
      </c>
      <c r="C385" s="4" t="s">
        <v>946</v>
      </c>
      <c r="E385" s="4" t="s">
        <v>9988</v>
      </c>
      <c r="F385" s="4" t="s">
        <v>2788</v>
      </c>
    </row>
    <row r="386" spans="1:6" ht="15" customHeight="1" x14ac:dyDescent="0.25">
      <c r="A386" s="4" t="s">
        <v>1512</v>
      </c>
      <c r="C386" s="4" t="s">
        <v>1513</v>
      </c>
      <c r="E386" s="4" t="s">
        <v>9988</v>
      </c>
      <c r="F386" s="4" t="s">
        <v>2788</v>
      </c>
    </row>
    <row r="387" spans="1:6" ht="15" customHeight="1" x14ac:dyDescent="0.25">
      <c r="A387" s="4" t="s">
        <v>2930</v>
      </c>
      <c r="C387" s="4" t="s">
        <v>2931</v>
      </c>
      <c r="E387" s="4" t="s">
        <v>9988</v>
      </c>
      <c r="F387" s="4" t="s">
        <v>2788</v>
      </c>
    </row>
    <row r="388" spans="1:6" ht="15" customHeight="1" x14ac:dyDescent="0.25">
      <c r="A388" s="4" t="s">
        <v>2932</v>
      </c>
      <c r="C388" s="4" t="s">
        <v>10533</v>
      </c>
      <c r="E388" s="4" t="s">
        <v>9988</v>
      </c>
      <c r="F388" s="4" t="s">
        <v>2788</v>
      </c>
    </row>
    <row r="389" spans="1:6" ht="15" customHeight="1" x14ac:dyDescent="0.25">
      <c r="A389" s="4" t="s">
        <v>2933</v>
      </c>
      <c r="C389" s="4" t="s">
        <v>2934</v>
      </c>
      <c r="E389" s="4" t="s">
        <v>9988</v>
      </c>
      <c r="F389" s="4" t="s">
        <v>2788</v>
      </c>
    </row>
    <row r="390" spans="1:6" ht="15" customHeight="1" x14ac:dyDescent="0.25">
      <c r="A390" s="4" t="s">
        <v>2935</v>
      </c>
      <c r="C390" s="4" t="s">
        <v>2936</v>
      </c>
      <c r="E390" s="4" t="s">
        <v>9988</v>
      </c>
      <c r="F390" s="4" t="s">
        <v>2788</v>
      </c>
    </row>
    <row r="391" spans="1:6" ht="15" customHeight="1" x14ac:dyDescent="0.25">
      <c r="A391" s="4" t="s">
        <v>2937</v>
      </c>
      <c r="C391" s="4" t="s">
        <v>10534</v>
      </c>
      <c r="E391" s="4" t="s">
        <v>9988</v>
      </c>
      <c r="F391" s="4" t="s">
        <v>2788</v>
      </c>
    </row>
    <row r="392" spans="1:6" ht="15" customHeight="1" x14ac:dyDescent="0.25">
      <c r="A392" s="4" t="s">
        <v>2938</v>
      </c>
      <c r="C392" s="4" t="s">
        <v>2939</v>
      </c>
      <c r="E392" s="4" t="s">
        <v>9988</v>
      </c>
      <c r="F392" s="4" t="s">
        <v>2788</v>
      </c>
    </row>
    <row r="393" spans="1:6" ht="15" customHeight="1" x14ac:dyDescent="0.25">
      <c r="A393" s="4" t="s">
        <v>2940</v>
      </c>
      <c r="C393" s="4" t="s">
        <v>10535</v>
      </c>
      <c r="E393" s="4" t="s">
        <v>9988</v>
      </c>
      <c r="F393" s="4" t="s">
        <v>2788</v>
      </c>
    </row>
    <row r="394" spans="1:6" ht="15" customHeight="1" x14ac:dyDescent="0.25">
      <c r="A394" s="4" t="s">
        <v>2941</v>
      </c>
      <c r="C394" s="4" t="s">
        <v>2942</v>
      </c>
      <c r="E394" s="4" t="s">
        <v>9988</v>
      </c>
      <c r="F394" s="4" t="s">
        <v>2788</v>
      </c>
    </row>
    <row r="395" spans="1:6" ht="15" customHeight="1" x14ac:dyDescent="0.25">
      <c r="A395" s="4" t="s">
        <v>2943</v>
      </c>
      <c r="C395" s="4" t="s">
        <v>2944</v>
      </c>
      <c r="E395" s="4" t="s">
        <v>9988</v>
      </c>
      <c r="F395" s="4" t="s">
        <v>2788</v>
      </c>
    </row>
    <row r="396" spans="1:6" ht="15" customHeight="1" x14ac:dyDescent="0.25">
      <c r="A396" s="4" t="s">
        <v>1667</v>
      </c>
      <c r="C396" s="4" t="s">
        <v>1668</v>
      </c>
      <c r="E396" s="4" t="s">
        <v>9988</v>
      </c>
      <c r="F396" s="4" t="s">
        <v>2788</v>
      </c>
    </row>
    <row r="397" spans="1:6" ht="15" customHeight="1" x14ac:dyDescent="0.25">
      <c r="A397" s="4" t="s">
        <v>1665</v>
      </c>
      <c r="C397" s="4" t="s">
        <v>1666</v>
      </c>
      <c r="E397" s="4" t="s">
        <v>9988</v>
      </c>
      <c r="F397" s="4" t="s">
        <v>2788</v>
      </c>
    </row>
    <row r="398" spans="1:6" ht="15" customHeight="1" x14ac:dyDescent="0.25">
      <c r="A398" s="4" t="s">
        <v>926</v>
      </c>
      <c r="C398" s="4" t="s">
        <v>927</v>
      </c>
      <c r="E398" s="4" t="s">
        <v>9988</v>
      </c>
      <c r="F398" s="4" t="s">
        <v>2788</v>
      </c>
    </row>
    <row r="399" spans="1:6" ht="15" customHeight="1" x14ac:dyDescent="0.25">
      <c r="A399" s="4" t="s">
        <v>924</v>
      </c>
      <c r="C399" s="4" t="s">
        <v>925</v>
      </c>
      <c r="E399" s="4" t="s">
        <v>9988</v>
      </c>
      <c r="F399" s="4" t="s">
        <v>2788</v>
      </c>
    </row>
    <row r="400" spans="1:6" ht="15" customHeight="1" x14ac:dyDescent="0.25">
      <c r="A400" s="4" t="s">
        <v>1050</v>
      </c>
      <c r="C400" s="4" t="s">
        <v>1051</v>
      </c>
      <c r="E400" s="4" t="s">
        <v>9988</v>
      </c>
      <c r="F400" s="4" t="s">
        <v>2788</v>
      </c>
    </row>
    <row r="401" spans="1:6" ht="15" customHeight="1" x14ac:dyDescent="0.25">
      <c r="A401" s="4" t="s">
        <v>1048</v>
      </c>
      <c r="C401" s="4" t="s">
        <v>1049</v>
      </c>
      <c r="E401" s="4" t="s">
        <v>9988</v>
      </c>
      <c r="F401" s="4" t="s">
        <v>2788</v>
      </c>
    </row>
    <row r="402" spans="1:6" ht="15" customHeight="1" x14ac:dyDescent="0.25">
      <c r="A402" s="4" t="s">
        <v>2946</v>
      </c>
      <c r="C402" s="4" t="s">
        <v>2947</v>
      </c>
      <c r="E402" s="4" t="s">
        <v>9988</v>
      </c>
      <c r="F402" s="4" t="s">
        <v>2945</v>
      </c>
    </row>
    <row r="403" spans="1:6" ht="15" customHeight="1" x14ac:dyDescent="0.25">
      <c r="A403" s="4" t="s">
        <v>2948</v>
      </c>
      <c r="C403" s="4" t="s">
        <v>2949</v>
      </c>
      <c r="E403" s="4" t="s">
        <v>9988</v>
      </c>
      <c r="F403" s="4" t="s">
        <v>2945</v>
      </c>
    </row>
    <row r="404" spans="1:6" ht="15" customHeight="1" x14ac:dyDescent="0.25">
      <c r="A404" s="4" t="s">
        <v>2950</v>
      </c>
      <c r="C404" s="4" t="s">
        <v>2951</v>
      </c>
      <c r="E404" s="4" t="s">
        <v>9988</v>
      </c>
      <c r="F404" s="4" t="s">
        <v>2945</v>
      </c>
    </row>
    <row r="405" spans="1:6" ht="15" customHeight="1" x14ac:dyDescent="0.25">
      <c r="A405" s="4" t="s">
        <v>2241</v>
      </c>
      <c r="C405" s="4" t="s">
        <v>2242</v>
      </c>
      <c r="E405" s="4" t="s">
        <v>9988</v>
      </c>
      <c r="F405" s="4" t="s">
        <v>2945</v>
      </c>
    </row>
    <row r="406" spans="1:6" ht="15" customHeight="1" x14ac:dyDescent="0.25">
      <c r="A406" s="4" t="s">
        <v>2245</v>
      </c>
      <c r="C406" s="4" t="s">
        <v>2246</v>
      </c>
      <c r="E406" s="4" t="s">
        <v>9988</v>
      </c>
      <c r="F406" s="4" t="s">
        <v>2945</v>
      </c>
    </row>
    <row r="407" spans="1:6" ht="15" customHeight="1" x14ac:dyDescent="0.25">
      <c r="A407" s="4" t="s">
        <v>2247</v>
      </c>
      <c r="C407" s="4" t="s">
        <v>2248</v>
      </c>
      <c r="E407" s="4" t="s">
        <v>9988</v>
      </c>
      <c r="F407" s="4" t="s">
        <v>2945</v>
      </c>
    </row>
    <row r="408" spans="1:6" ht="15" customHeight="1" x14ac:dyDescent="0.25">
      <c r="A408" s="4" t="s">
        <v>2239</v>
      </c>
      <c r="C408" s="4" t="s">
        <v>2240</v>
      </c>
      <c r="E408" s="4" t="s">
        <v>9988</v>
      </c>
      <c r="F408" s="4" t="s">
        <v>2945</v>
      </c>
    </row>
    <row r="409" spans="1:6" ht="15" customHeight="1" x14ac:dyDescent="0.25">
      <c r="A409" s="4" t="s">
        <v>2952</v>
      </c>
      <c r="C409" s="4" t="s">
        <v>2953</v>
      </c>
      <c r="E409" s="4" t="s">
        <v>9988</v>
      </c>
      <c r="F409" s="4" t="s">
        <v>2945</v>
      </c>
    </row>
    <row r="410" spans="1:6" ht="15" customHeight="1" x14ac:dyDescent="0.25">
      <c r="A410" s="4" t="s">
        <v>2243</v>
      </c>
      <c r="C410" s="4" t="s">
        <v>2244</v>
      </c>
      <c r="E410" s="4" t="s">
        <v>9988</v>
      </c>
      <c r="F410" s="4" t="s">
        <v>2945</v>
      </c>
    </row>
    <row r="411" spans="1:6" ht="15" customHeight="1" x14ac:dyDescent="0.25">
      <c r="A411" s="4" t="s">
        <v>2954</v>
      </c>
      <c r="C411" s="4" t="s">
        <v>2955</v>
      </c>
      <c r="E411" s="4" t="s">
        <v>9988</v>
      </c>
      <c r="F411" s="4" t="s">
        <v>2945</v>
      </c>
    </row>
    <row r="412" spans="1:6" ht="15" customHeight="1" x14ac:dyDescent="0.25">
      <c r="A412" s="4" t="s">
        <v>2956</v>
      </c>
      <c r="C412" s="4" t="s">
        <v>2957</v>
      </c>
      <c r="E412" s="4" t="s">
        <v>9988</v>
      </c>
      <c r="F412" s="4" t="s">
        <v>2945</v>
      </c>
    </row>
    <row r="413" spans="1:6" ht="15" customHeight="1" x14ac:dyDescent="0.25">
      <c r="A413" s="4" t="s">
        <v>2958</v>
      </c>
      <c r="C413" s="4" t="s">
        <v>2959</v>
      </c>
      <c r="E413" s="4" t="s">
        <v>9988</v>
      </c>
      <c r="F413" s="4" t="s">
        <v>2945</v>
      </c>
    </row>
    <row r="414" spans="1:6" ht="15" customHeight="1" x14ac:dyDescent="0.25">
      <c r="A414" s="4" t="s">
        <v>2253</v>
      </c>
      <c r="C414" s="4" t="s">
        <v>2254</v>
      </c>
      <c r="E414" s="4" t="s">
        <v>9988</v>
      </c>
      <c r="F414" s="4" t="s">
        <v>2945</v>
      </c>
    </row>
    <row r="415" spans="1:6" ht="15" customHeight="1" x14ac:dyDescent="0.25">
      <c r="A415" s="4" t="s">
        <v>1158</v>
      </c>
      <c r="C415" s="4" t="s">
        <v>1159</v>
      </c>
      <c r="E415" s="4" t="s">
        <v>9988</v>
      </c>
      <c r="F415" s="4" t="s">
        <v>2945</v>
      </c>
    </row>
    <row r="416" spans="1:6" ht="15" customHeight="1" x14ac:dyDescent="0.25">
      <c r="A416" s="4" t="s">
        <v>1162</v>
      </c>
      <c r="C416" s="4" t="s">
        <v>1163</v>
      </c>
      <c r="E416" s="4" t="s">
        <v>9988</v>
      </c>
      <c r="F416" s="4" t="s">
        <v>2945</v>
      </c>
    </row>
    <row r="417" spans="1:6" ht="15" customHeight="1" x14ac:dyDescent="0.25">
      <c r="A417" s="4" t="s">
        <v>1160</v>
      </c>
      <c r="C417" s="4" t="s">
        <v>1161</v>
      </c>
      <c r="E417" s="4" t="s">
        <v>9988</v>
      </c>
      <c r="F417" s="4" t="s">
        <v>2945</v>
      </c>
    </row>
    <row r="418" spans="1:6" ht="15" customHeight="1" x14ac:dyDescent="0.25">
      <c r="A418" s="4" t="s">
        <v>2960</v>
      </c>
      <c r="C418" s="4" t="s">
        <v>2961</v>
      </c>
      <c r="E418" s="4" t="s">
        <v>9988</v>
      </c>
      <c r="F418" s="4" t="s">
        <v>2945</v>
      </c>
    </row>
    <row r="419" spans="1:6" ht="15" customHeight="1" x14ac:dyDescent="0.25">
      <c r="A419" s="4" t="s">
        <v>2237</v>
      </c>
      <c r="C419" s="4" t="s">
        <v>2238</v>
      </c>
      <c r="E419" s="4" t="s">
        <v>9988</v>
      </c>
      <c r="F419" s="4" t="s">
        <v>2945</v>
      </c>
    </row>
    <row r="420" spans="1:6" ht="15" customHeight="1" x14ac:dyDescent="0.25">
      <c r="A420" s="4" t="s">
        <v>2235</v>
      </c>
      <c r="C420" s="4" t="s">
        <v>2236</v>
      </c>
      <c r="E420" s="4" t="s">
        <v>9988</v>
      </c>
      <c r="F420" s="4" t="s">
        <v>2945</v>
      </c>
    </row>
    <row r="421" spans="1:6" ht="15" customHeight="1" x14ac:dyDescent="0.25">
      <c r="A421" s="4" t="s">
        <v>2962</v>
      </c>
      <c r="C421" s="4" t="s">
        <v>2963</v>
      </c>
      <c r="E421" s="4" t="s">
        <v>9988</v>
      </c>
      <c r="F421" s="4" t="s">
        <v>10617</v>
      </c>
    </row>
    <row r="422" spans="1:6" ht="15" customHeight="1" x14ac:dyDescent="0.25">
      <c r="A422" s="4" t="s">
        <v>2964</v>
      </c>
      <c r="C422" s="4" t="s">
        <v>2965</v>
      </c>
      <c r="E422" s="4" t="s">
        <v>9988</v>
      </c>
      <c r="F422" s="4" t="s">
        <v>10617</v>
      </c>
    </row>
    <row r="423" spans="1:6" ht="15" customHeight="1" x14ac:dyDescent="0.25">
      <c r="A423" s="4" t="s">
        <v>1609</v>
      </c>
      <c r="C423" s="4" t="s">
        <v>1610</v>
      </c>
      <c r="E423" s="4" t="s">
        <v>9988</v>
      </c>
      <c r="F423" s="4" t="s">
        <v>10617</v>
      </c>
    </row>
    <row r="424" spans="1:6" ht="15" customHeight="1" x14ac:dyDescent="0.25">
      <c r="A424" s="4" t="s">
        <v>292</v>
      </c>
      <c r="C424" s="4" t="s">
        <v>293</v>
      </c>
      <c r="E424" s="4" t="s">
        <v>9988</v>
      </c>
      <c r="F424" s="4" t="s">
        <v>10617</v>
      </c>
    </row>
    <row r="425" spans="1:6" ht="15" customHeight="1" x14ac:dyDescent="0.25">
      <c r="A425" s="4" t="s">
        <v>2966</v>
      </c>
      <c r="C425" s="4" t="s">
        <v>2967</v>
      </c>
      <c r="E425" s="4" t="s">
        <v>9988</v>
      </c>
      <c r="F425" s="4" t="s">
        <v>10617</v>
      </c>
    </row>
    <row r="426" spans="1:6" ht="15" customHeight="1" x14ac:dyDescent="0.25">
      <c r="A426" s="4" t="s">
        <v>290</v>
      </c>
      <c r="C426" s="4" t="s">
        <v>291</v>
      </c>
      <c r="E426" s="4" t="s">
        <v>9988</v>
      </c>
      <c r="F426" s="4" t="s">
        <v>10617</v>
      </c>
    </row>
    <row r="427" spans="1:6" ht="15" customHeight="1" x14ac:dyDescent="0.25">
      <c r="A427" s="4" t="s">
        <v>294</v>
      </c>
      <c r="C427" s="4" t="s">
        <v>295</v>
      </c>
      <c r="E427" s="4" t="s">
        <v>9988</v>
      </c>
      <c r="F427" s="4" t="s">
        <v>10617</v>
      </c>
    </row>
    <row r="428" spans="1:6" ht="15" customHeight="1" x14ac:dyDescent="0.25">
      <c r="A428" s="4" t="s">
        <v>301</v>
      </c>
      <c r="C428" s="4" t="s">
        <v>302</v>
      </c>
      <c r="E428" s="4" t="s">
        <v>9988</v>
      </c>
      <c r="F428" s="4" t="s">
        <v>10617</v>
      </c>
    </row>
    <row r="429" spans="1:6" ht="15" customHeight="1" x14ac:dyDescent="0.25">
      <c r="A429" s="4" t="s">
        <v>2968</v>
      </c>
      <c r="C429" s="4" t="s">
        <v>2969</v>
      </c>
      <c r="E429" s="4" t="s">
        <v>9988</v>
      </c>
      <c r="F429" s="4" t="s">
        <v>10617</v>
      </c>
    </row>
    <row r="430" spans="1:6" ht="15" customHeight="1" x14ac:dyDescent="0.25">
      <c r="A430" s="4" t="s">
        <v>2970</v>
      </c>
      <c r="C430" s="4" t="s">
        <v>2971</v>
      </c>
      <c r="E430" s="4" t="s">
        <v>9988</v>
      </c>
      <c r="F430" s="4" t="s">
        <v>10617</v>
      </c>
    </row>
    <row r="431" spans="1:6" ht="15" customHeight="1" x14ac:dyDescent="0.25">
      <c r="A431" s="4" t="s">
        <v>1561</v>
      </c>
      <c r="C431" s="4" t="s">
        <v>1562</v>
      </c>
      <c r="E431" s="4" t="s">
        <v>9988</v>
      </c>
      <c r="F431" s="4" t="s">
        <v>10617</v>
      </c>
    </row>
    <row r="432" spans="1:6" ht="15" customHeight="1" x14ac:dyDescent="0.25">
      <c r="A432" s="4" t="s">
        <v>1543</v>
      </c>
      <c r="C432" s="4" t="s">
        <v>1544</v>
      </c>
      <c r="E432" s="4" t="s">
        <v>9988</v>
      </c>
      <c r="F432" s="4" t="s">
        <v>10617</v>
      </c>
    </row>
    <row r="433" spans="1:6" ht="15" customHeight="1" x14ac:dyDescent="0.25">
      <c r="A433" s="4" t="s">
        <v>1556</v>
      </c>
      <c r="C433" s="4" t="s">
        <v>1557</v>
      </c>
      <c r="E433" s="4" t="s">
        <v>9988</v>
      </c>
      <c r="F433" s="4" t="s">
        <v>10617</v>
      </c>
    </row>
    <row r="434" spans="1:6" ht="15" customHeight="1" x14ac:dyDescent="0.25">
      <c r="A434" s="4" t="s">
        <v>1559</v>
      </c>
      <c r="C434" s="4" t="s">
        <v>1560</v>
      </c>
      <c r="E434" s="4" t="s">
        <v>9988</v>
      </c>
      <c r="F434" s="4" t="s">
        <v>10617</v>
      </c>
    </row>
    <row r="435" spans="1:6" ht="15" customHeight="1" x14ac:dyDescent="0.25">
      <c r="A435" s="4" t="s">
        <v>299</v>
      </c>
      <c r="C435" s="4" t="s">
        <v>300</v>
      </c>
      <c r="E435" s="4" t="s">
        <v>9988</v>
      </c>
      <c r="F435" s="4" t="s">
        <v>10617</v>
      </c>
    </row>
    <row r="436" spans="1:6" ht="15" customHeight="1" x14ac:dyDescent="0.25">
      <c r="A436" s="4" t="s">
        <v>307</v>
      </c>
      <c r="C436" s="4" t="s">
        <v>308</v>
      </c>
      <c r="E436" s="4" t="s">
        <v>9988</v>
      </c>
      <c r="F436" s="4" t="s">
        <v>10617</v>
      </c>
    </row>
    <row r="437" spans="1:6" ht="15" customHeight="1" x14ac:dyDescent="0.25">
      <c r="A437" s="4" t="s">
        <v>2973</v>
      </c>
      <c r="C437" s="4" t="s">
        <v>2974</v>
      </c>
      <c r="E437" s="4" t="s">
        <v>9988</v>
      </c>
      <c r="F437" s="4" t="s">
        <v>2972</v>
      </c>
    </row>
    <row r="438" spans="1:6" ht="15" customHeight="1" x14ac:dyDescent="0.25">
      <c r="A438" s="4" t="s">
        <v>2975</v>
      </c>
      <c r="C438" s="4" t="s">
        <v>2976</v>
      </c>
      <c r="E438" s="4" t="s">
        <v>9988</v>
      </c>
      <c r="F438" s="4" t="s">
        <v>2972</v>
      </c>
    </row>
    <row r="439" spans="1:6" ht="15" customHeight="1" x14ac:dyDescent="0.25">
      <c r="A439" s="4" t="s">
        <v>2977</v>
      </c>
      <c r="C439" s="4" t="s">
        <v>2978</v>
      </c>
      <c r="E439" s="4" t="s">
        <v>9988</v>
      </c>
      <c r="F439" s="4" t="s">
        <v>2972</v>
      </c>
    </row>
    <row r="440" spans="1:6" ht="15" customHeight="1" x14ac:dyDescent="0.25">
      <c r="A440" s="4" t="s">
        <v>2979</v>
      </c>
      <c r="C440" s="4" t="s">
        <v>2980</v>
      </c>
      <c r="E440" s="4" t="s">
        <v>9988</v>
      </c>
      <c r="F440" s="4" t="s">
        <v>2972</v>
      </c>
    </row>
    <row r="441" spans="1:6" ht="15" customHeight="1" x14ac:dyDescent="0.25">
      <c r="A441" s="4" t="s">
        <v>2981</v>
      </c>
      <c r="C441" s="4" t="s">
        <v>2982</v>
      </c>
      <c r="E441" s="4" t="s">
        <v>9988</v>
      </c>
      <c r="F441" s="4" t="s">
        <v>2972</v>
      </c>
    </row>
    <row r="442" spans="1:6" ht="15" customHeight="1" x14ac:dyDescent="0.25">
      <c r="A442" s="4" t="s">
        <v>2983</v>
      </c>
      <c r="C442" s="4" t="s">
        <v>2984</v>
      </c>
      <c r="E442" s="4" t="s">
        <v>9988</v>
      </c>
      <c r="F442" s="4" t="s">
        <v>2972</v>
      </c>
    </row>
    <row r="443" spans="1:6" ht="15" customHeight="1" x14ac:dyDescent="0.25">
      <c r="A443" s="4" t="s">
        <v>2985</v>
      </c>
      <c r="C443" s="4" t="s">
        <v>2986</v>
      </c>
      <c r="E443" s="4" t="s">
        <v>9988</v>
      </c>
      <c r="F443" s="4" t="s">
        <v>2972</v>
      </c>
    </row>
    <row r="444" spans="1:6" ht="15" customHeight="1" x14ac:dyDescent="0.25">
      <c r="A444" s="4" t="s">
        <v>2987</v>
      </c>
      <c r="C444" s="4" t="s">
        <v>2988</v>
      </c>
      <c r="E444" s="4" t="s">
        <v>9988</v>
      </c>
      <c r="F444" s="4" t="s">
        <v>2972</v>
      </c>
    </row>
    <row r="445" spans="1:6" ht="15" customHeight="1" x14ac:dyDescent="0.25">
      <c r="A445" s="4" t="s">
        <v>2989</v>
      </c>
      <c r="C445" s="4" t="s">
        <v>2990</v>
      </c>
      <c r="E445" s="4" t="s">
        <v>9988</v>
      </c>
      <c r="F445" s="4" t="s">
        <v>2972</v>
      </c>
    </row>
    <row r="446" spans="1:6" ht="15" customHeight="1" x14ac:dyDescent="0.25">
      <c r="A446" s="4" t="s">
        <v>2991</v>
      </c>
      <c r="C446" s="4" t="s">
        <v>2992</v>
      </c>
      <c r="E446" s="4" t="s">
        <v>9988</v>
      </c>
      <c r="F446" s="4" t="s">
        <v>2972</v>
      </c>
    </row>
    <row r="447" spans="1:6" ht="15" customHeight="1" x14ac:dyDescent="0.25">
      <c r="A447" s="4" t="s">
        <v>1041</v>
      </c>
      <c r="C447" s="4" t="s">
        <v>2993</v>
      </c>
      <c r="E447" s="4" t="s">
        <v>9988</v>
      </c>
      <c r="F447" s="4" t="s">
        <v>2972</v>
      </c>
    </row>
    <row r="448" spans="1:6" ht="15" customHeight="1" x14ac:dyDescent="0.25">
      <c r="A448" s="4" t="s">
        <v>1040</v>
      </c>
      <c r="C448" s="4" t="s">
        <v>2994</v>
      </c>
      <c r="E448" s="4" t="s">
        <v>9988</v>
      </c>
      <c r="F448" s="4" t="s">
        <v>2972</v>
      </c>
    </row>
    <row r="449" spans="1:6" ht="15" customHeight="1" x14ac:dyDescent="0.25">
      <c r="A449" s="4" t="s">
        <v>2995</v>
      </c>
      <c r="C449" s="4" t="s">
        <v>11049</v>
      </c>
      <c r="E449" s="4" t="s">
        <v>9988</v>
      </c>
      <c r="F449" s="4" t="s">
        <v>2972</v>
      </c>
    </row>
    <row r="450" spans="1:6" ht="15" customHeight="1" x14ac:dyDescent="0.25">
      <c r="A450" s="4" t="s">
        <v>2997</v>
      </c>
      <c r="C450" s="4" t="s">
        <v>2998</v>
      </c>
      <c r="E450" s="4" t="s">
        <v>9988</v>
      </c>
      <c r="F450" s="4" t="s">
        <v>2972</v>
      </c>
    </row>
    <row r="451" spans="1:6" ht="15" customHeight="1" x14ac:dyDescent="0.25">
      <c r="A451" s="4" t="s">
        <v>2999</v>
      </c>
      <c r="C451" s="4" t="s">
        <v>3000</v>
      </c>
      <c r="E451" s="4" t="s">
        <v>9988</v>
      </c>
      <c r="F451" s="4" t="s">
        <v>2972</v>
      </c>
    </row>
    <row r="452" spans="1:6" ht="15" customHeight="1" x14ac:dyDescent="0.25">
      <c r="A452" s="4" t="s">
        <v>3001</v>
      </c>
      <c r="C452" s="4" t="s">
        <v>3002</v>
      </c>
      <c r="E452" s="4" t="s">
        <v>9988</v>
      </c>
      <c r="F452" s="4" t="s">
        <v>2972</v>
      </c>
    </row>
    <row r="453" spans="1:6" ht="15" customHeight="1" x14ac:dyDescent="0.25">
      <c r="A453" s="4" t="s">
        <v>317</v>
      </c>
      <c r="C453" s="4" t="s">
        <v>3003</v>
      </c>
      <c r="E453" s="4" t="s">
        <v>9988</v>
      </c>
      <c r="F453" s="4" t="s">
        <v>2972</v>
      </c>
    </row>
    <row r="454" spans="1:6" ht="15" customHeight="1" x14ac:dyDescent="0.25">
      <c r="A454" s="4" t="s">
        <v>316</v>
      </c>
      <c r="C454" s="4" t="s">
        <v>3004</v>
      </c>
      <c r="E454" s="4" t="s">
        <v>9988</v>
      </c>
      <c r="F454" s="4" t="s">
        <v>2972</v>
      </c>
    </row>
    <row r="455" spans="1:6" ht="15" customHeight="1" x14ac:dyDescent="0.25">
      <c r="A455" s="4" t="s">
        <v>1425</v>
      </c>
      <c r="C455" s="4" t="s">
        <v>1426</v>
      </c>
      <c r="E455" s="4" t="s">
        <v>9988</v>
      </c>
      <c r="F455" s="4" t="s">
        <v>2972</v>
      </c>
    </row>
    <row r="456" spans="1:6" ht="15" customHeight="1" x14ac:dyDescent="0.25">
      <c r="A456" s="4" t="s">
        <v>3005</v>
      </c>
      <c r="C456" s="4" t="s">
        <v>3006</v>
      </c>
      <c r="E456" s="4" t="s">
        <v>9988</v>
      </c>
      <c r="F456" s="4" t="s">
        <v>2972</v>
      </c>
    </row>
    <row r="457" spans="1:6" ht="15" customHeight="1" x14ac:dyDescent="0.25">
      <c r="A457" s="4" t="s">
        <v>1408</v>
      </c>
      <c r="C457" s="4" t="s">
        <v>1409</v>
      </c>
      <c r="E457" s="4" t="s">
        <v>9988</v>
      </c>
      <c r="F457" s="4" t="s">
        <v>2972</v>
      </c>
    </row>
    <row r="458" spans="1:6" ht="15" customHeight="1" x14ac:dyDescent="0.25">
      <c r="A458" s="4" t="s">
        <v>240</v>
      </c>
      <c r="C458" s="4" t="s">
        <v>3007</v>
      </c>
      <c r="E458" s="4" t="s">
        <v>9988</v>
      </c>
      <c r="F458" s="4" t="s">
        <v>2972</v>
      </c>
    </row>
    <row r="459" spans="1:6" ht="15" customHeight="1" x14ac:dyDescent="0.25">
      <c r="A459" s="4" t="s">
        <v>3008</v>
      </c>
      <c r="C459" s="4" t="s">
        <v>3009</v>
      </c>
      <c r="E459" s="4" t="s">
        <v>9988</v>
      </c>
      <c r="F459" s="4" t="s">
        <v>2972</v>
      </c>
    </row>
    <row r="460" spans="1:6" ht="15" customHeight="1" x14ac:dyDescent="0.25">
      <c r="A460" s="4" t="s">
        <v>242</v>
      </c>
      <c r="C460" s="4" t="s">
        <v>3010</v>
      </c>
      <c r="E460" s="4" t="s">
        <v>9988</v>
      </c>
      <c r="F460" s="4" t="s">
        <v>2972</v>
      </c>
    </row>
    <row r="461" spans="1:6" ht="15" customHeight="1" x14ac:dyDescent="0.25">
      <c r="A461" s="4" t="s">
        <v>3011</v>
      </c>
      <c r="C461" s="4" t="s">
        <v>3012</v>
      </c>
      <c r="E461" s="4" t="s">
        <v>9988</v>
      </c>
      <c r="F461" s="4" t="s">
        <v>2972</v>
      </c>
    </row>
    <row r="462" spans="1:6" ht="15" customHeight="1" x14ac:dyDescent="0.25">
      <c r="A462" s="4" t="s">
        <v>3013</v>
      </c>
      <c r="C462" s="4" t="s">
        <v>3014</v>
      </c>
      <c r="E462" s="4" t="s">
        <v>9988</v>
      </c>
      <c r="F462" s="4" t="s">
        <v>2972</v>
      </c>
    </row>
    <row r="463" spans="1:6" ht="15" customHeight="1" x14ac:dyDescent="0.25">
      <c r="A463" s="4" t="s">
        <v>1468</v>
      </c>
      <c r="C463" s="4" t="s">
        <v>3015</v>
      </c>
      <c r="E463" s="4" t="s">
        <v>9988</v>
      </c>
      <c r="F463" s="4" t="s">
        <v>2972</v>
      </c>
    </row>
    <row r="464" spans="1:6" ht="15" customHeight="1" x14ac:dyDescent="0.25">
      <c r="A464" s="4" t="s">
        <v>3016</v>
      </c>
      <c r="C464" s="4" t="s">
        <v>3017</v>
      </c>
      <c r="E464" s="4" t="s">
        <v>9988</v>
      </c>
      <c r="F464" s="4" t="s">
        <v>2972</v>
      </c>
    </row>
    <row r="465" spans="1:6" ht="15" customHeight="1" x14ac:dyDescent="0.25">
      <c r="A465" s="4" t="s">
        <v>1486</v>
      </c>
      <c r="C465" s="4" t="s">
        <v>3018</v>
      </c>
      <c r="E465" s="4" t="s">
        <v>9988</v>
      </c>
      <c r="F465" s="4" t="s">
        <v>2972</v>
      </c>
    </row>
    <row r="466" spans="1:6" ht="15" customHeight="1" x14ac:dyDescent="0.25">
      <c r="A466" s="4" t="s">
        <v>1487</v>
      </c>
      <c r="C466" s="4" t="s">
        <v>3019</v>
      </c>
      <c r="E466" s="4" t="s">
        <v>9988</v>
      </c>
      <c r="F466" s="4" t="s">
        <v>2972</v>
      </c>
    </row>
    <row r="467" spans="1:6" ht="15" customHeight="1" x14ac:dyDescent="0.25">
      <c r="A467" s="4" t="s">
        <v>3020</v>
      </c>
      <c r="C467" s="4" t="s">
        <v>3021</v>
      </c>
      <c r="E467" s="4" t="s">
        <v>9988</v>
      </c>
      <c r="F467" s="4" t="s">
        <v>2972</v>
      </c>
    </row>
    <row r="468" spans="1:6" ht="15" customHeight="1" x14ac:dyDescent="0.25">
      <c r="A468" s="4" t="s">
        <v>3022</v>
      </c>
      <c r="C468" s="4" t="s">
        <v>3023</v>
      </c>
      <c r="E468" s="4" t="s">
        <v>9988</v>
      </c>
      <c r="F468" s="4" t="s">
        <v>2972</v>
      </c>
    </row>
    <row r="469" spans="1:6" ht="15" customHeight="1" x14ac:dyDescent="0.25">
      <c r="A469" s="4" t="s">
        <v>1146</v>
      </c>
      <c r="C469" s="4" t="s">
        <v>3024</v>
      </c>
      <c r="E469" s="4" t="s">
        <v>9988</v>
      </c>
      <c r="F469" s="4" t="s">
        <v>2972</v>
      </c>
    </row>
    <row r="470" spans="1:6" ht="15" customHeight="1" x14ac:dyDescent="0.25">
      <c r="A470" s="4" t="s">
        <v>3025</v>
      </c>
      <c r="C470" s="4" t="s">
        <v>3026</v>
      </c>
      <c r="E470" s="4" t="s">
        <v>9988</v>
      </c>
      <c r="F470" s="4" t="s">
        <v>2972</v>
      </c>
    </row>
    <row r="471" spans="1:6" ht="15" customHeight="1" x14ac:dyDescent="0.25">
      <c r="A471" s="4" t="s">
        <v>3027</v>
      </c>
      <c r="C471" s="4" t="s">
        <v>3028</v>
      </c>
      <c r="E471" s="4" t="s">
        <v>9988</v>
      </c>
      <c r="F471" s="4" t="s">
        <v>2972</v>
      </c>
    </row>
    <row r="472" spans="1:6" ht="15" customHeight="1" x14ac:dyDescent="0.25">
      <c r="A472" s="4" t="s">
        <v>3029</v>
      </c>
      <c r="C472" s="4" t="s">
        <v>3030</v>
      </c>
      <c r="E472" s="4" t="s">
        <v>9988</v>
      </c>
      <c r="F472" s="4" t="s">
        <v>2972</v>
      </c>
    </row>
    <row r="473" spans="1:6" ht="15" customHeight="1" x14ac:dyDescent="0.25">
      <c r="A473" s="4" t="s">
        <v>3031</v>
      </c>
      <c r="C473" s="4" t="s">
        <v>3032</v>
      </c>
      <c r="E473" s="4" t="s">
        <v>9988</v>
      </c>
      <c r="F473" s="4" t="s">
        <v>2972</v>
      </c>
    </row>
    <row r="474" spans="1:6" ht="15" customHeight="1" x14ac:dyDescent="0.25">
      <c r="A474" s="4" t="s">
        <v>3033</v>
      </c>
      <c r="C474" s="4" t="s">
        <v>3034</v>
      </c>
      <c r="E474" s="4" t="s">
        <v>9988</v>
      </c>
      <c r="F474" s="4" t="s">
        <v>2972</v>
      </c>
    </row>
    <row r="475" spans="1:6" ht="15" customHeight="1" x14ac:dyDescent="0.25">
      <c r="A475" s="4" t="s">
        <v>3035</v>
      </c>
      <c r="C475" s="4" t="s">
        <v>3036</v>
      </c>
      <c r="E475" s="4" t="s">
        <v>9988</v>
      </c>
      <c r="F475" s="4" t="s">
        <v>2972</v>
      </c>
    </row>
    <row r="476" spans="1:6" ht="15" customHeight="1" x14ac:dyDescent="0.25">
      <c r="A476" s="4" t="s">
        <v>3037</v>
      </c>
      <c r="C476" s="4" t="s">
        <v>3038</v>
      </c>
      <c r="E476" s="4" t="s">
        <v>9988</v>
      </c>
      <c r="F476" s="4" t="s">
        <v>2972</v>
      </c>
    </row>
    <row r="477" spans="1:6" ht="15" customHeight="1" x14ac:dyDescent="0.25">
      <c r="A477" s="4" t="s">
        <v>3039</v>
      </c>
      <c r="C477" s="4" t="s">
        <v>3040</v>
      </c>
      <c r="E477" s="4" t="s">
        <v>9988</v>
      </c>
      <c r="F477" s="4" t="s">
        <v>2972</v>
      </c>
    </row>
    <row r="478" spans="1:6" ht="15" customHeight="1" x14ac:dyDescent="0.25">
      <c r="A478" s="4" t="s">
        <v>3041</v>
      </c>
      <c r="C478" s="4" t="s">
        <v>3042</v>
      </c>
      <c r="E478" s="4" t="s">
        <v>9988</v>
      </c>
      <c r="F478" s="4" t="s">
        <v>2972</v>
      </c>
    </row>
    <row r="479" spans="1:6" ht="15" customHeight="1" x14ac:dyDescent="0.25">
      <c r="A479" s="4" t="s">
        <v>3043</v>
      </c>
      <c r="C479" s="4" t="s">
        <v>3044</v>
      </c>
      <c r="E479" s="4" t="s">
        <v>9988</v>
      </c>
      <c r="F479" s="4" t="s">
        <v>2972</v>
      </c>
    </row>
    <row r="480" spans="1:6" ht="15" customHeight="1" x14ac:dyDescent="0.25">
      <c r="A480" s="4" t="s">
        <v>3045</v>
      </c>
      <c r="C480" s="4" t="s">
        <v>3046</v>
      </c>
      <c r="E480" s="4" t="s">
        <v>9988</v>
      </c>
      <c r="F480" s="4" t="s">
        <v>2972</v>
      </c>
    </row>
    <row r="481" spans="1:6" ht="15" customHeight="1" x14ac:dyDescent="0.25">
      <c r="A481" s="4" t="s">
        <v>3047</v>
      </c>
      <c r="C481" s="4" t="s">
        <v>3048</v>
      </c>
      <c r="E481" s="4" t="s">
        <v>9988</v>
      </c>
      <c r="F481" s="4" t="s">
        <v>2972</v>
      </c>
    </row>
    <row r="482" spans="1:6" ht="15" customHeight="1" x14ac:dyDescent="0.25">
      <c r="A482" s="4" t="s">
        <v>3049</v>
      </c>
      <c r="C482" s="4" t="s">
        <v>3050</v>
      </c>
      <c r="E482" s="4" t="s">
        <v>9988</v>
      </c>
      <c r="F482" s="4" t="s">
        <v>2972</v>
      </c>
    </row>
    <row r="483" spans="1:6" ht="15" customHeight="1" x14ac:dyDescent="0.25">
      <c r="A483" s="4" t="s">
        <v>3051</v>
      </c>
      <c r="C483" s="4" t="s">
        <v>3052</v>
      </c>
      <c r="E483" s="4" t="s">
        <v>9988</v>
      </c>
      <c r="F483" s="4" t="s">
        <v>2972</v>
      </c>
    </row>
    <row r="484" spans="1:6" ht="15" customHeight="1" x14ac:dyDescent="0.25">
      <c r="A484" s="4" t="s">
        <v>3053</v>
      </c>
      <c r="C484" s="4" t="s">
        <v>3054</v>
      </c>
      <c r="E484" s="4" t="s">
        <v>9988</v>
      </c>
      <c r="F484" s="4" t="s">
        <v>2972</v>
      </c>
    </row>
    <row r="485" spans="1:6" ht="15" customHeight="1" x14ac:dyDescent="0.25">
      <c r="A485" s="4" t="s">
        <v>3055</v>
      </c>
      <c r="C485" s="4" t="s">
        <v>3056</v>
      </c>
      <c r="E485" s="4" t="s">
        <v>9988</v>
      </c>
      <c r="F485" s="4" t="s">
        <v>2972</v>
      </c>
    </row>
    <row r="486" spans="1:6" ht="15" customHeight="1" x14ac:dyDescent="0.25">
      <c r="A486" s="4" t="s">
        <v>3057</v>
      </c>
      <c r="C486" s="4" t="s">
        <v>3058</v>
      </c>
      <c r="E486" s="4" t="s">
        <v>9988</v>
      </c>
      <c r="F486" s="4" t="s">
        <v>2972</v>
      </c>
    </row>
    <row r="487" spans="1:6" ht="15" customHeight="1" x14ac:dyDescent="0.25">
      <c r="A487" s="4" t="s">
        <v>3059</v>
      </c>
      <c r="C487" s="4" t="s">
        <v>3060</v>
      </c>
      <c r="E487" s="4" t="s">
        <v>9988</v>
      </c>
      <c r="F487" s="4" t="s">
        <v>2972</v>
      </c>
    </row>
    <row r="488" spans="1:6" ht="15" customHeight="1" x14ac:dyDescent="0.25">
      <c r="A488" s="4" t="s">
        <v>3061</v>
      </c>
      <c r="C488" s="4" t="s">
        <v>10192</v>
      </c>
      <c r="E488" s="4" t="s">
        <v>9988</v>
      </c>
      <c r="F488" s="4" t="s">
        <v>2972</v>
      </c>
    </row>
    <row r="489" spans="1:6" ht="15" customHeight="1" x14ac:dyDescent="0.25">
      <c r="A489" s="4" t="s">
        <v>3063</v>
      </c>
      <c r="C489" s="4" t="s">
        <v>3064</v>
      </c>
      <c r="E489" s="4" t="s">
        <v>9988</v>
      </c>
      <c r="F489" s="4" t="s">
        <v>2972</v>
      </c>
    </row>
    <row r="490" spans="1:6" ht="15" customHeight="1" x14ac:dyDescent="0.25">
      <c r="A490" s="4" t="s">
        <v>1473</v>
      </c>
      <c r="C490" s="4" t="s">
        <v>1474</v>
      </c>
      <c r="E490" s="4" t="s">
        <v>9988</v>
      </c>
      <c r="F490" s="4" t="s">
        <v>2972</v>
      </c>
    </row>
    <row r="491" spans="1:6" ht="15" customHeight="1" x14ac:dyDescent="0.25">
      <c r="A491" s="4" t="s">
        <v>1476</v>
      </c>
      <c r="C491" s="4" t="s">
        <v>1477</v>
      </c>
      <c r="E491" s="4" t="s">
        <v>9988</v>
      </c>
      <c r="F491" s="4" t="s">
        <v>2972</v>
      </c>
    </row>
    <row r="492" spans="1:6" ht="15" customHeight="1" x14ac:dyDescent="0.25">
      <c r="A492" s="4" t="s">
        <v>1464</v>
      </c>
      <c r="C492" s="4" t="s">
        <v>1465</v>
      </c>
      <c r="E492" s="4" t="s">
        <v>9988</v>
      </c>
      <c r="F492" s="4" t="s">
        <v>2972</v>
      </c>
    </row>
    <row r="493" spans="1:6" ht="15" customHeight="1" x14ac:dyDescent="0.25">
      <c r="A493" s="4" t="s">
        <v>1466</v>
      </c>
      <c r="C493" s="4" t="s">
        <v>1467</v>
      </c>
      <c r="E493" s="4" t="s">
        <v>9988</v>
      </c>
      <c r="F493" s="4" t="s">
        <v>2972</v>
      </c>
    </row>
    <row r="494" spans="1:6" ht="15" customHeight="1" x14ac:dyDescent="0.25">
      <c r="A494" s="4" t="s">
        <v>1470</v>
      </c>
      <c r="C494" s="4" t="s">
        <v>1471</v>
      </c>
      <c r="E494" s="4" t="s">
        <v>9988</v>
      </c>
      <c r="F494" s="4" t="s">
        <v>2972</v>
      </c>
    </row>
    <row r="495" spans="1:6" ht="15" customHeight="1" x14ac:dyDescent="0.25">
      <c r="A495" s="4" t="s">
        <v>3065</v>
      </c>
      <c r="C495" s="4" t="s">
        <v>3066</v>
      </c>
      <c r="E495" s="4" t="s">
        <v>9988</v>
      </c>
      <c r="F495" s="4" t="s">
        <v>2972</v>
      </c>
    </row>
    <row r="496" spans="1:6" ht="15" customHeight="1" x14ac:dyDescent="0.25">
      <c r="A496" s="4" t="s">
        <v>3067</v>
      </c>
      <c r="C496" s="4" t="s">
        <v>3068</v>
      </c>
      <c r="E496" s="4" t="s">
        <v>9988</v>
      </c>
      <c r="F496" s="4" t="s">
        <v>2972</v>
      </c>
    </row>
    <row r="497" spans="1:6" ht="15" customHeight="1" x14ac:dyDescent="0.25">
      <c r="A497" s="4" t="s">
        <v>3069</v>
      </c>
      <c r="C497" s="4" t="s">
        <v>3070</v>
      </c>
      <c r="E497" s="4" t="s">
        <v>9988</v>
      </c>
      <c r="F497" s="4" t="s">
        <v>2972</v>
      </c>
    </row>
    <row r="498" spans="1:6" ht="15" customHeight="1" x14ac:dyDescent="0.25">
      <c r="A498" s="4" t="s">
        <v>3071</v>
      </c>
      <c r="C498" s="4" t="s">
        <v>3072</v>
      </c>
      <c r="E498" s="4" t="s">
        <v>9988</v>
      </c>
      <c r="F498" s="4" t="s">
        <v>2972</v>
      </c>
    </row>
    <row r="499" spans="1:6" ht="15" customHeight="1" x14ac:dyDescent="0.25">
      <c r="A499" s="4" t="s">
        <v>3073</v>
      </c>
      <c r="C499" s="4" t="s">
        <v>3074</v>
      </c>
      <c r="E499" s="4" t="s">
        <v>9988</v>
      </c>
      <c r="F499" s="4" t="s">
        <v>2972</v>
      </c>
    </row>
    <row r="500" spans="1:6" ht="15" customHeight="1" x14ac:dyDescent="0.25">
      <c r="A500" s="4" t="s">
        <v>3075</v>
      </c>
      <c r="C500" s="4" t="s">
        <v>3076</v>
      </c>
      <c r="E500" s="4" t="s">
        <v>9988</v>
      </c>
      <c r="F500" s="4" t="s">
        <v>2972</v>
      </c>
    </row>
    <row r="501" spans="1:6" ht="15" customHeight="1" x14ac:dyDescent="0.25">
      <c r="A501" s="4" t="s">
        <v>3077</v>
      </c>
      <c r="C501" s="4" t="s">
        <v>3078</v>
      </c>
      <c r="E501" s="4" t="s">
        <v>9988</v>
      </c>
      <c r="F501" s="4" t="s">
        <v>2972</v>
      </c>
    </row>
    <row r="502" spans="1:6" ht="15" customHeight="1" x14ac:dyDescent="0.25">
      <c r="A502" s="4" t="s">
        <v>3079</v>
      </c>
      <c r="C502" s="4" t="s">
        <v>3080</v>
      </c>
      <c r="E502" s="4" t="s">
        <v>9988</v>
      </c>
      <c r="F502" s="4" t="s">
        <v>2972</v>
      </c>
    </row>
    <row r="503" spans="1:6" ht="15" customHeight="1" x14ac:dyDescent="0.25">
      <c r="A503" s="4" t="s">
        <v>3081</v>
      </c>
      <c r="C503" s="4" t="s">
        <v>3082</v>
      </c>
      <c r="E503" s="4" t="s">
        <v>9988</v>
      </c>
      <c r="F503" s="4" t="s">
        <v>2972</v>
      </c>
    </row>
    <row r="504" spans="1:6" ht="15" customHeight="1" x14ac:dyDescent="0.25">
      <c r="A504" s="4" t="s">
        <v>3083</v>
      </c>
      <c r="C504" s="4" t="s">
        <v>3084</v>
      </c>
      <c r="E504" s="4" t="s">
        <v>9988</v>
      </c>
      <c r="F504" s="4" t="s">
        <v>2972</v>
      </c>
    </row>
    <row r="505" spans="1:6" ht="15" customHeight="1" x14ac:dyDescent="0.25">
      <c r="A505" s="4" t="s">
        <v>3085</v>
      </c>
      <c r="C505" s="4" t="s">
        <v>3086</v>
      </c>
      <c r="E505" s="4" t="s">
        <v>9988</v>
      </c>
      <c r="F505" s="4" t="s">
        <v>2972</v>
      </c>
    </row>
    <row r="506" spans="1:6" ht="15" customHeight="1" x14ac:dyDescent="0.25">
      <c r="A506" s="4" t="s">
        <v>3087</v>
      </c>
      <c r="C506" s="4" t="s">
        <v>3088</v>
      </c>
      <c r="E506" s="4" t="s">
        <v>9988</v>
      </c>
      <c r="F506" s="4" t="s">
        <v>2972</v>
      </c>
    </row>
    <row r="507" spans="1:6" ht="15" customHeight="1" x14ac:dyDescent="0.25">
      <c r="A507" s="4" t="s">
        <v>3089</v>
      </c>
      <c r="C507" s="4" t="s">
        <v>3090</v>
      </c>
      <c r="E507" s="4" t="s">
        <v>9988</v>
      </c>
      <c r="F507" s="4" t="s">
        <v>2972</v>
      </c>
    </row>
    <row r="508" spans="1:6" ht="15" customHeight="1" x14ac:dyDescent="0.25">
      <c r="A508" s="4" t="s">
        <v>3091</v>
      </c>
      <c r="C508" s="4" t="s">
        <v>3092</v>
      </c>
      <c r="E508" s="4" t="s">
        <v>9988</v>
      </c>
      <c r="F508" s="4" t="s">
        <v>2972</v>
      </c>
    </row>
    <row r="509" spans="1:6" ht="15" customHeight="1" x14ac:dyDescent="0.25">
      <c r="A509" s="4" t="s">
        <v>3093</v>
      </c>
      <c r="C509" s="4" t="s">
        <v>3094</v>
      </c>
      <c r="E509" s="4" t="s">
        <v>9988</v>
      </c>
      <c r="F509" s="4" t="s">
        <v>2972</v>
      </c>
    </row>
    <row r="510" spans="1:6" ht="15" customHeight="1" x14ac:dyDescent="0.25">
      <c r="A510" s="4" t="s">
        <v>3095</v>
      </c>
      <c r="C510" s="4" t="s">
        <v>3096</v>
      </c>
      <c r="E510" s="4" t="s">
        <v>9988</v>
      </c>
      <c r="F510" s="4" t="s">
        <v>2972</v>
      </c>
    </row>
    <row r="511" spans="1:6" ht="15" customHeight="1" x14ac:dyDescent="0.25">
      <c r="A511" s="4" t="s">
        <v>3097</v>
      </c>
      <c r="C511" s="4" t="s">
        <v>3098</v>
      </c>
      <c r="E511" s="4" t="s">
        <v>9988</v>
      </c>
      <c r="F511" s="4" t="s">
        <v>2972</v>
      </c>
    </row>
    <row r="512" spans="1:6" ht="15" customHeight="1" x14ac:dyDescent="0.25">
      <c r="A512" s="4" t="s">
        <v>8</v>
      </c>
      <c r="C512" s="4" t="s">
        <v>3099</v>
      </c>
      <c r="E512" s="4" t="s">
        <v>9988</v>
      </c>
      <c r="F512" s="4" t="s">
        <v>2972</v>
      </c>
    </row>
    <row r="513" spans="1:6" ht="15" customHeight="1" x14ac:dyDescent="0.25">
      <c r="A513" s="4" t="s">
        <v>39</v>
      </c>
      <c r="C513" s="4" t="s">
        <v>3100</v>
      </c>
      <c r="E513" s="4" t="s">
        <v>9988</v>
      </c>
      <c r="F513" s="4" t="s">
        <v>2972</v>
      </c>
    </row>
    <row r="514" spans="1:6" ht="15" customHeight="1" x14ac:dyDescent="0.25">
      <c r="A514" s="4" t="s">
        <v>2380</v>
      </c>
      <c r="C514" s="4" t="s">
        <v>2448</v>
      </c>
      <c r="E514" s="4" t="s">
        <v>9988</v>
      </c>
      <c r="F514" s="4" t="s">
        <v>2972</v>
      </c>
    </row>
    <row r="515" spans="1:6" ht="15" customHeight="1" x14ac:dyDescent="0.25">
      <c r="A515" s="4" t="s">
        <v>37</v>
      </c>
      <c r="C515" s="4" t="s">
        <v>3101</v>
      </c>
      <c r="E515" s="4" t="s">
        <v>9988</v>
      </c>
      <c r="F515" s="4" t="s">
        <v>2972</v>
      </c>
    </row>
    <row r="516" spans="1:6" ht="15" customHeight="1" x14ac:dyDescent="0.25">
      <c r="A516" s="4" t="s">
        <v>41</v>
      </c>
      <c r="C516" s="4" t="s">
        <v>3102</v>
      </c>
      <c r="E516" s="4" t="s">
        <v>9988</v>
      </c>
      <c r="F516" s="4" t="s">
        <v>2972</v>
      </c>
    </row>
    <row r="517" spans="1:6" ht="15" customHeight="1" x14ac:dyDescent="0.25">
      <c r="A517" s="4" t="s">
        <v>3103</v>
      </c>
      <c r="C517" s="4" t="s">
        <v>3104</v>
      </c>
      <c r="E517" s="4" t="s">
        <v>9988</v>
      </c>
      <c r="F517" s="4" t="s">
        <v>2972</v>
      </c>
    </row>
    <row r="518" spans="1:6" ht="15" customHeight="1" x14ac:dyDescent="0.25">
      <c r="A518" s="4" t="s">
        <v>2377</v>
      </c>
      <c r="C518" s="4" t="s">
        <v>2379</v>
      </c>
      <c r="E518" s="4" t="s">
        <v>9988</v>
      </c>
      <c r="F518" s="4" t="s">
        <v>2972</v>
      </c>
    </row>
    <row r="519" spans="1:6" ht="15" customHeight="1" x14ac:dyDescent="0.25">
      <c r="A519" s="4" t="s">
        <v>10166</v>
      </c>
      <c r="C519" s="4" t="s">
        <v>3105</v>
      </c>
      <c r="E519" s="4" t="s">
        <v>9988</v>
      </c>
      <c r="F519" s="4" t="s">
        <v>2972</v>
      </c>
    </row>
    <row r="520" spans="1:6" ht="15" customHeight="1" x14ac:dyDescent="0.25">
      <c r="A520" s="4" t="s">
        <v>2378</v>
      </c>
      <c r="C520" s="4" t="s">
        <v>10167</v>
      </c>
      <c r="E520" s="4" t="s">
        <v>9988</v>
      </c>
      <c r="F520" s="4" t="s">
        <v>2972</v>
      </c>
    </row>
    <row r="521" spans="1:6" ht="15" customHeight="1" x14ac:dyDescent="0.25">
      <c r="A521" s="4" t="s">
        <v>31</v>
      </c>
      <c r="C521" s="4" t="s">
        <v>10492</v>
      </c>
      <c r="E521" s="4" t="s">
        <v>9988</v>
      </c>
      <c r="F521" s="4" t="s">
        <v>2972</v>
      </c>
    </row>
    <row r="522" spans="1:6" ht="15" customHeight="1" x14ac:dyDescent="0.25">
      <c r="A522" s="4" t="s">
        <v>9517</v>
      </c>
      <c r="C522" s="4" t="s">
        <v>2452</v>
      </c>
      <c r="E522" s="4" t="s">
        <v>9988</v>
      </c>
      <c r="F522" s="4" t="s">
        <v>2972</v>
      </c>
    </row>
    <row r="523" spans="1:6" ht="15" customHeight="1" x14ac:dyDescent="0.25">
      <c r="A523" s="4" t="s">
        <v>29</v>
      </c>
      <c r="C523" t="s">
        <v>10491</v>
      </c>
      <c r="E523" s="4" t="s">
        <v>9988</v>
      </c>
      <c r="F523" s="4" t="s">
        <v>2972</v>
      </c>
    </row>
    <row r="524" spans="1:6" ht="15" customHeight="1" x14ac:dyDescent="0.25">
      <c r="A524" s="4" t="s">
        <v>9516</v>
      </c>
      <c r="C524" s="4" t="s">
        <v>2447</v>
      </c>
      <c r="E524" s="4" t="s">
        <v>9988</v>
      </c>
      <c r="F524" s="4" t="s">
        <v>2972</v>
      </c>
    </row>
    <row r="525" spans="1:6" ht="15" customHeight="1" x14ac:dyDescent="0.25">
      <c r="A525" s="4" t="s">
        <v>2384</v>
      </c>
      <c r="C525" s="4" t="s">
        <v>2451</v>
      </c>
      <c r="E525" s="4" t="s">
        <v>9988</v>
      </c>
      <c r="F525" s="4" t="s">
        <v>2972</v>
      </c>
    </row>
    <row r="526" spans="1:6" ht="15" customHeight="1" x14ac:dyDescent="0.25">
      <c r="A526" s="4" t="s">
        <v>2383</v>
      </c>
      <c r="C526" s="4" t="s">
        <v>2450</v>
      </c>
      <c r="E526" s="4" t="s">
        <v>9988</v>
      </c>
      <c r="F526" s="4" t="s">
        <v>2972</v>
      </c>
    </row>
    <row r="527" spans="1:6" ht="15" customHeight="1" x14ac:dyDescent="0.25">
      <c r="A527" s="4" t="s">
        <v>2382</v>
      </c>
      <c r="C527" s="4" t="s">
        <v>2449</v>
      </c>
      <c r="E527" s="4" t="s">
        <v>9988</v>
      </c>
      <c r="F527" s="4" t="s">
        <v>2972</v>
      </c>
    </row>
    <row r="528" spans="1:6" ht="15" customHeight="1" x14ac:dyDescent="0.25">
      <c r="A528" s="4" t="s">
        <v>2394</v>
      </c>
      <c r="C528" s="4" t="s">
        <v>2457</v>
      </c>
      <c r="E528" s="4" t="s">
        <v>9988</v>
      </c>
      <c r="F528" s="4" t="s">
        <v>2972</v>
      </c>
    </row>
    <row r="529" spans="1:6" ht="15" customHeight="1" x14ac:dyDescent="0.25">
      <c r="A529" s="4" t="s">
        <v>1327</v>
      </c>
      <c r="C529" s="4" t="s">
        <v>3106</v>
      </c>
      <c r="E529" s="4" t="s">
        <v>9988</v>
      </c>
      <c r="F529" s="4" t="s">
        <v>2972</v>
      </c>
    </row>
    <row r="530" spans="1:6" ht="15" customHeight="1" x14ac:dyDescent="0.25">
      <c r="A530" s="4" t="s">
        <v>3107</v>
      </c>
      <c r="C530" s="4" t="s">
        <v>3108</v>
      </c>
      <c r="E530" s="4" t="s">
        <v>9988</v>
      </c>
      <c r="F530" s="4" t="s">
        <v>10536</v>
      </c>
    </row>
    <row r="531" spans="1:6" ht="15" customHeight="1" x14ac:dyDescent="0.25">
      <c r="A531" s="4" t="s">
        <v>568</v>
      </c>
      <c r="C531" s="4" t="s">
        <v>569</v>
      </c>
      <c r="E531" s="4" t="s">
        <v>9988</v>
      </c>
      <c r="F531" s="4" t="s">
        <v>10536</v>
      </c>
    </row>
    <row r="532" spans="1:6" ht="15" customHeight="1" x14ac:dyDescent="0.25">
      <c r="A532" s="4" t="s">
        <v>571</v>
      </c>
      <c r="C532" s="4" t="s">
        <v>572</v>
      </c>
      <c r="E532" s="4" t="s">
        <v>9988</v>
      </c>
      <c r="F532" s="4" t="s">
        <v>10536</v>
      </c>
    </row>
    <row r="533" spans="1:6" ht="15" customHeight="1" x14ac:dyDescent="0.25">
      <c r="A533" s="4" t="s">
        <v>574</v>
      </c>
      <c r="C533" s="4" t="s">
        <v>575</v>
      </c>
      <c r="E533" s="4" t="s">
        <v>9988</v>
      </c>
      <c r="F533" s="4" t="s">
        <v>10536</v>
      </c>
    </row>
    <row r="534" spans="1:6" ht="15" customHeight="1" x14ac:dyDescent="0.25">
      <c r="A534" s="4" t="s">
        <v>577</v>
      </c>
      <c r="C534" s="4" t="s">
        <v>578</v>
      </c>
      <c r="E534" s="4" t="s">
        <v>9988</v>
      </c>
      <c r="F534" s="4" t="s">
        <v>10536</v>
      </c>
    </row>
    <row r="535" spans="1:6" ht="15" customHeight="1" x14ac:dyDescent="0.25">
      <c r="A535" s="4" t="s">
        <v>330</v>
      </c>
      <c r="C535" s="4" t="s">
        <v>331</v>
      </c>
      <c r="E535" s="4" t="s">
        <v>9988</v>
      </c>
      <c r="F535" s="4" t="s">
        <v>10536</v>
      </c>
    </row>
    <row r="536" spans="1:6" ht="15" customHeight="1" x14ac:dyDescent="0.25">
      <c r="A536" s="4" t="s">
        <v>10504</v>
      </c>
      <c r="C536" s="4" t="s">
        <v>10505</v>
      </c>
      <c r="E536" s="4" t="s">
        <v>9988</v>
      </c>
      <c r="F536" s="4" t="s">
        <v>10536</v>
      </c>
    </row>
    <row r="537" spans="1:6" ht="15" customHeight="1" x14ac:dyDescent="0.25">
      <c r="A537" s="4" t="s">
        <v>3109</v>
      </c>
      <c r="C537" s="4" t="s">
        <v>3110</v>
      </c>
      <c r="E537" s="4" t="s">
        <v>9988</v>
      </c>
      <c r="F537" s="4" t="s">
        <v>10536</v>
      </c>
    </row>
    <row r="538" spans="1:6" ht="15" customHeight="1" x14ac:dyDescent="0.25">
      <c r="A538" s="4" t="s">
        <v>328</v>
      </c>
      <c r="C538" s="4" t="s">
        <v>329</v>
      </c>
      <c r="E538" s="4" t="s">
        <v>9988</v>
      </c>
      <c r="F538" s="4" t="s">
        <v>10536</v>
      </c>
    </row>
    <row r="539" spans="1:6" ht="15" customHeight="1" x14ac:dyDescent="0.25">
      <c r="A539" s="4" t="s">
        <v>326</v>
      </c>
      <c r="C539" s="4" t="s">
        <v>327</v>
      </c>
      <c r="E539" s="4" t="s">
        <v>9988</v>
      </c>
      <c r="F539" s="4" t="s">
        <v>10536</v>
      </c>
    </row>
    <row r="540" spans="1:6" ht="15" customHeight="1" x14ac:dyDescent="0.25">
      <c r="A540" s="4" t="s">
        <v>334</v>
      </c>
      <c r="C540" s="4" t="s">
        <v>335</v>
      </c>
      <c r="E540" s="4" t="s">
        <v>9988</v>
      </c>
      <c r="F540" s="4" t="s">
        <v>10536</v>
      </c>
    </row>
    <row r="541" spans="1:6" ht="15" customHeight="1" x14ac:dyDescent="0.25">
      <c r="A541" s="4" t="s">
        <v>323</v>
      </c>
      <c r="C541" s="4" t="s">
        <v>324</v>
      </c>
      <c r="E541" s="4" t="s">
        <v>9988</v>
      </c>
      <c r="F541" s="4" t="s">
        <v>10536</v>
      </c>
    </row>
    <row r="542" spans="1:6" ht="15" customHeight="1" x14ac:dyDescent="0.25">
      <c r="A542" s="4" t="s">
        <v>3111</v>
      </c>
      <c r="C542" s="4" t="s">
        <v>3112</v>
      </c>
      <c r="E542" s="4" t="s">
        <v>9988</v>
      </c>
      <c r="F542" s="4" t="s">
        <v>10536</v>
      </c>
    </row>
    <row r="543" spans="1:6" ht="15" customHeight="1" x14ac:dyDescent="0.25">
      <c r="A543" s="4" t="s">
        <v>3113</v>
      </c>
      <c r="C543" s="4" t="s">
        <v>3114</v>
      </c>
      <c r="E543" s="4" t="s">
        <v>9988</v>
      </c>
      <c r="F543" s="4" t="s">
        <v>10536</v>
      </c>
    </row>
    <row r="544" spans="1:6" ht="15" customHeight="1" x14ac:dyDescent="0.25">
      <c r="A544" s="4" t="s">
        <v>3115</v>
      </c>
      <c r="C544" s="4" t="s">
        <v>3116</v>
      </c>
      <c r="E544" s="4" t="s">
        <v>9988</v>
      </c>
      <c r="F544" s="4" t="s">
        <v>10536</v>
      </c>
    </row>
    <row r="545" spans="1:6" ht="15" customHeight="1" x14ac:dyDescent="0.25">
      <c r="A545" s="4" t="s">
        <v>3117</v>
      </c>
      <c r="C545" s="4" t="s">
        <v>3118</v>
      </c>
      <c r="E545" s="4" t="s">
        <v>9988</v>
      </c>
      <c r="F545" s="4" t="s">
        <v>10536</v>
      </c>
    </row>
    <row r="546" spans="1:6" ht="15" customHeight="1" x14ac:dyDescent="0.25">
      <c r="A546" s="4" t="s">
        <v>3119</v>
      </c>
      <c r="C546" s="4" t="s">
        <v>3120</v>
      </c>
      <c r="E546" s="4" t="s">
        <v>9988</v>
      </c>
      <c r="F546" s="4" t="s">
        <v>10536</v>
      </c>
    </row>
    <row r="547" spans="1:6" ht="15" customHeight="1" x14ac:dyDescent="0.25">
      <c r="A547" s="4" t="s">
        <v>3121</v>
      </c>
      <c r="C547" s="4" t="s">
        <v>3122</v>
      </c>
      <c r="E547" s="4" t="s">
        <v>9988</v>
      </c>
      <c r="F547" s="4" t="s">
        <v>10536</v>
      </c>
    </row>
    <row r="548" spans="1:6" ht="15" customHeight="1" x14ac:dyDescent="0.25">
      <c r="A548" s="4" t="s">
        <v>3123</v>
      </c>
      <c r="C548" s="4" t="s">
        <v>3124</v>
      </c>
      <c r="E548" s="4" t="s">
        <v>9988</v>
      </c>
      <c r="F548" s="4" t="s">
        <v>10536</v>
      </c>
    </row>
    <row r="549" spans="1:6" ht="15" customHeight="1" x14ac:dyDescent="0.25">
      <c r="A549" s="4" t="s">
        <v>3125</v>
      </c>
      <c r="C549" s="4" t="s">
        <v>3126</v>
      </c>
      <c r="E549" s="4" t="s">
        <v>9988</v>
      </c>
      <c r="F549" s="4" t="s">
        <v>10536</v>
      </c>
    </row>
    <row r="550" spans="1:6" ht="15" customHeight="1" x14ac:dyDescent="0.25">
      <c r="A550" s="4" t="s">
        <v>3127</v>
      </c>
      <c r="C550" s="4" t="s">
        <v>3128</v>
      </c>
      <c r="E550" s="4" t="s">
        <v>9988</v>
      </c>
      <c r="F550" s="4" t="s">
        <v>10536</v>
      </c>
    </row>
    <row r="551" spans="1:6" ht="15" customHeight="1" x14ac:dyDescent="0.25">
      <c r="A551" s="4" t="s">
        <v>3129</v>
      </c>
      <c r="C551" s="4" t="s">
        <v>3130</v>
      </c>
      <c r="E551" s="4" t="s">
        <v>9988</v>
      </c>
      <c r="F551" s="4" t="s">
        <v>10536</v>
      </c>
    </row>
    <row r="552" spans="1:6" ht="15" customHeight="1" x14ac:dyDescent="0.25">
      <c r="A552" s="4" t="s">
        <v>3131</v>
      </c>
      <c r="C552" s="4" t="s">
        <v>3132</v>
      </c>
      <c r="E552" s="4" t="s">
        <v>9988</v>
      </c>
      <c r="F552" s="4" t="s">
        <v>10536</v>
      </c>
    </row>
    <row r="553" spans="1:6" ht="15" customHeight="1" x14ac:dyDescent="0.25">
      <c r="A553" s="4" t="s">
        <v>3133</v>
      </c>
      <c r="C553" s="4" t="s">
        <v>3134</v>
      </c>
      <c r="E553" s="4" t="s">
        <v>9988</v>
      </c>
      <c r="F553" s="4" t="s">
        <v>10536</v>
      </c>
    </row>
    <row r="554" spans="1:6" ht="15" customHeight="1" x14ac:dyDescent="0.25">
      <c r="A554" s="4" t="s">
        <v>3135</v>
      </c>
      <c r="C554" s="4" t="s">
        <v>3136</v>
      </c>
      <c r="E554" s="4" t="s">
        <v>9988</v>
      </c>
      <c r="F554" s="4" t="s">
        <v>10536</v>
      </c>
    </row>
    <row r="555" spans="1:6" ht="15" customHeight="1" x14ac:dyDescent="0.25">
      <c r="A555" s="4" t="s">
        <v>3137</v>
      </c>
      <c r="C555" s="4" t="s">
        <v>3138</v>
      </c>
      <c r="E555" s="4" t="s">
        <v>9988</v>
      </c>
      <c r="F555" s="4" t="s">
        <v>10536</v>
      </c>
    </row>
    <row r="556" spans="1:6" ht="15" customHeight="1" x14ac:dyDescent="0.25">
      <c r="A556" s="4" t="s">
        <v>2428</v>
      </c>
      <c r="C556" s="4" t="s">
        <v>2484</v>
      </c>
      <c r="E556" s="4" t="s">
        <v>9988</v>
      </c>
      <c r="F556" s="4" t="s">
        <v>10536</v>
      </c>
    </row>
    <row r="557" spans="1:6" ht="15" customHeight="1" x14ac:dyDescent="0.25">
      <c r="A557" s="4" t="s">
        <v>2429</v>
      </c>
      <c r="C557" s="4" t="s">
        <v>2485</v>
      </c>
      <c r="E557" s="4" t="s">
        <v>9988</v>
      </c>
      <c r="F557" s="4" t="s">
        <v>10536</v>
      </c>
    </row>
    <row r="558" spans="1:6" ht="15" customHeight="1" x14ac:dyDescent="0.25">
      <c r="A558" s="4" t="s">
        <v>1490</v>
      </c>
      <c r="C558" s="4" t="s">
        <v>1491</v>
      </c>
      <c r="E558" s="4" t="s">
        <v>9988</v>
      </c>
      <c r="F558" s="4" t="s">
        <v>10536</v>
      </c>
    </row>
    <row r="559" spans="1:6" ht="15" customHeight="1" x14ac:dyDescent="0.25">
      <c r="A559" s="4" t="s">
        <v>1492</v>
      </c>
      <c r="C559" s="4" t="s">
        <v>1493</v>
      </c>
      <c r="E559" s="4" t="s">
        <v>9988</v>
      </c>
      <c r="F559" s="4" t="s">
        <v>10536</v>
      </c>
    </row>
    <row r="560" spans="1:6" ht="15" customHeight="1" x14ac:dyDescent="0.25">
      <c r="A560" s="4" t="s">
        <v>3139</v>
      </c>
      <c r="C560" s="4" t="s">
        <v>3140</v>
      </c>
      <c r="E560" s="4" t="s">
        <v>9988</v>
      </c>
      <c r="F560" s="4" t="s">
        <v>10536</v>
      </c>
    </row>
    <row r="561" spans="1:6" ht="15" customHeight="1" x14ac:dyDescent="0.25">
      <c r="A561" s="4" t="s">
        <v>3141</v>
      </c>
      <c r="C561" s="4" t="s">
        <v>3142</v>
      </c>
      <c r="E561" s="4" t="s">
        <v>9988</v>
      </c>
      <c r="F561" s="4" t="s">
        <v>10536</v>
      </c>
    </row>
    <row r="562" spans="1:6" ht="15" customHeight="1" x14ac:dyDescent="0.25">
      <c r="A562" s="4" t="s">
        <v>3143</v>
      </c>
      <c r="C562" s="4" t="s">
        <v>3144</v>
      </c>
      <c r="E562" s="4" t="s">
        <v>9988</v>
      </c>
      <c r="F562" s="4" t="s">
        <v>10536</v>
      </c>
    </row>
    <row r="563" spans="1:6" ht="15" customHeight="1" x14ac:dyDescent="0.25">
      <c r="A563" s="4" t="s">
        <v>3145</v>
      </c>
      <c r="C563" s="4" t="s">
        <v>9423</v>
      </c>
      <c r="E563" s="4" t="s">
        <v>9988</v>
      </c>
      <c r="F563" s="4" t="s">
        <v>10536</v>
      </c>
    </row>
    <row r="564" spans="1:6" ht="15" customHeight="1" x14ac:dyDescent="0.25">
      <c r="A564" s="4" t="s">
        <v>3146</v>
      </c>
      <c r="C564" s="4" t="s">
        <v>3147</v>
      </c>
      <c r="E564" s="4" t="s">
        <v>9988</v>
      </c>
      <c r="F564" s="4" t="s">
        <v>10536</v>
      </c>
    </row>
    <row r="565" spans="1:6" ht="15" customHeight="1" x14ac:dyDescent="0.25">
      <c r="A565" s="4" t="s">
        <v>3148</v>
      </c>
      <c r="C565" s="4" t="s">
        <v>3149</v>
      </c>
      <c r="E565" s="4" t="s">
        <v>9988</v>
      </c>
      <c r="F565" s="4" t="s">
        <v>10536</v>
      </c>
    </row>
    <row r="566" spans="1:6" ht="15" customHeight="1" x14ac:dyDescent="0.25">
      <c r="A566" s="4" t="s">
        <v>3150</v>
      </c>
      <c r="C566" s="4" t="s">
        <v>10299</v>
      </c>
      <c r="E566" s="4" t="s">
        <v>9988</v>
      </c>
      <c r="F566" s="4" t="s">
        <v>10536</v>
      </c>
    </row>
    <row r="567" spans="1:6" ht="15" customHeight="1" x14ac:dyDescent="0.25">
      <c r="A567" s="4" t="s">
        <v>10297</v>
      </c>
      <c r="C567" s="4" t="s">
        <v>10298</v>
      </c>
      <c r="E567" s="4" t="s">
        <v>9988</v>
      </c>
      <c r="F567" s="4" t="s">
        <v>10536</v>
      </c>
    </row>
    <row r="568" spans="1:6" ht="15" customHeight="1" x14ac:dyDescent="0.25">
      <c r="A568" s="4" t="s">
        <v>3151</v>
      </c>
      <c r="C568" s="4" t="s">
        <v>3152</v>
      </c>
      <c r="E568" s="4" t="s">
        <v>9988</v>
      </c>
      <c r="F568" s="4" t="s">
        <v>10536</v>
      </c>
    </row>
    <row r="569" spans="1:6" ht="15" customHeight="1" x14ac:dyDescent="0.25">
      <c r="A569" s="4" t="s">
        <v>3153</v>
      </c>
      <c r="C569" s="4" t="s">
        <v>3154</v>
      </c>
      <c r="E569" s="4" t="s">
        <v>9988</v>
      </c>
      <c r="F569" s="4" t="s">
        <v>10536</v>
      </c>
    </row>
    <row r="570" spans="1:6" ht="15" customHeight="1" x14ac:dyDescent="0.25">
      <c r="A570" s="4" t="s">
        <v>3155</v>
      </c>
      <c r="C570" s="4" t="s">
        <v>3156</v>
      </c>
      <c r="E570" s="4" t="s">
        <v>9988</v>
      </c>
      <c r="F570" s="4" t="s">
        <v>10536</v>
      </c>
    </row>
    <row r="571" spans="1:6" ht="15" customHeight="1" x14ac:dyDescent="0.25">
      <c r="A571" s="4" t="s">
        <v>3157</v>
      </c>
      <c r="C571" s="4" t="s">
        <v>3158</v>
      </c>
      <c r="E571" s="4" t="s">
        <v>9988</v>
      </c>
      <c r="F571" s="4" t="s">
        <v>10536</v>
      </c>
    </row>
    <row r="572" spans="1:6" ht="15" customHeight="1" x14ac:dyDescent="0.25">
      <c r="A572" s="4" t="s">
        <v>3159</v>
      </c>
      <c r="C572" s="4" t="s">
        <v>3160</v>
      </c>
      <c r="E572" s="4" t="s">
        <v>9988</v>
      </c>
      <c r="F572" s="4" t="s">
        <v>10536</v>
      </c>
    </row>
    <row r="573" spans="1:6" ht="15" customHeight="1" x14ac:dyDescent="0.25">
      <c r="A573" s="4" t="s">
        <v>3161</v>
      </c>
      <c r="C573" s="4" t="s">
        <v>3162</v>
      </c>
      <c r="E573" s="4" t="s">
        <v>9988</v>
      </c>
      <c r="F573" s="4" t="s">
        <v>10536</v>
      </c>
    </row>
    <row r="574" spans="1:6" ht="15" customHeight="1" x14ac:dyDescent="0.25">
      <c r="A574" s="4" t="s">
        <v>3163</v>
      </c>
      <c r="C574" s="4" t="s">
        <v>10474</v>
      </c>
      <c r="E574" s="4" t="s">
        <v>9988</v>
      </c>
      <c r="F574" s="4" t="s">
        <v>10536</v>
      </c>
    </row>
    <row r="575" spans="1:6" ht="15" customHeight="1" x14ac:dyDescent="0.25">
      <c r="A575" s="4" t="s">
        <v>3165</v>
      </c>
      <c r="C575" s="4" t="s">
        <v>3166</v>
      </c>
      <c r="E575" s="4" t="s">
        <v>9988</v>
      </c>
      <c r="F575" s="4" t="s">
        <v>10536</v>
      </c>
    </row>
    <row r="576" spans="1:6" ht="15" customHeight="1" x14ac:dyDescent="0.25">
      <c r="A576" s="4" t="s">
        <v>3167</v>
      </c>
      <c r="C576" s="4" t="s">
        <v>3168</v>
      </c>
      <c r="E576" s="4" t="s">
        <v>9988</v>
      </c>
      <c r="F576" s="4" t="s">
        <v>10536</v>
      </c>
    </row>
    <row r="577" spans="1:6" ht="15" customHeight="1" x14ac:dyDescent="0.25">
      <c r="A577" s="4" t="s">
        <v>3169</v>
      </c>
      <c r="C577" s="4" t="s">
        <v>3170</v>
      </c>
      <c r="E577" s="4" t="s">
        <v>9988</v>
      </c>
      <c r="F577" s="4" t="s">
        <v>10536</v>
      </c>
    </row>
    <row r="578" spans="1:6" ht="15" customHeight="1" x14ac:dyDescent="0.25">
      <c r="A578" s="4" t="s">
        <v>3171</v>
      </c>
      <c r="C578" s="4" t="s">
        <v>3172</v>
      </c>
      <c r="E578" s="4" t="s">
        <v>9988</v>
      </c>
      <c r="F578" s="4" t="s">
        <v>10536</v>
      </c>
    </row>
    <row r="579" spans="1:6" ht="15" customHeight="1" x14ac:dyDescent="0.25">
      <c r="A579" s="4" t="s">
        <v>3173</v>
      </c>
      <c r="C579" s="4" t="s">
        <v>3174</v>
      </c>
      <c r="E579" s="4" t="s">
        <v>9988</v>
      </c>
      <c r="F579" s="4" t="s">
        <v>10536</v>
      </c>
    </row>
    <row r="580" spans="1:6" ht="15" customHeight="1" x14ac:dyDescent="0.25">
      <c r="A580" s="4" t="s">
        <v>3175</v>
      </c>
      <c r="C580" s="4" t="s">
        <v>3176</v>
      </c>
      <c r="E580" s="4" t="s">
        <v>9988</v>
      </c>
      <c r="F580" s="4" t="s">
        <v>10536</v>
      </c>
    </row>
    <row r="581" spans="1:6" ht="15" customHeight="1" x14ac:dyDescent="0.25">
      <c r="A581" s="4" t="s">
        <v>3177</v>
      </c>
      <c r="C581" s="4" t="s">
        <v>3178</v>
      </c>
      <c r="E581" s="4" t="s">
        <v>9988</v>
      </c>
      <c r="F581" s="4" t="s">
        <v>10536</v>
      </c>
    </row>
    <row r="582" spans="1:6" ht="15" customHeight="1" x14ac:dyDescent="0.25">
      <c r="A582" s="4" t="s">
        <v>10255</v>
      </c>
      <c r="C582" s="4" t="s">
        <v>10256</v>
      </c>
      <c r="E582" s="4" t="s">
        <v>9988</v>
      </c>
      <c r="F582" s="4" t="s">
        <v>10536</v>
      </c>
    </row>
    <row r="583" spans="1:6" ht="15" customHeight="1" x14ac:dyDescent="0.25">
      <c r="A583" s="4" t="s">
        <v>3179</v>
      </c>
      <c r="B583" s="4">
        <v>906910050</v>
      </c>
      <c r="C583" s="4" t="s">
        <v>3180</v>
      </c>
      <c r="E583" s="4" t="s">
        <v>9988</v>
      </c>
      <c r="F583" s="4" t="s">
        <v>10536</v>
      </c>
    </row>
    <row r="584" spans="1:6" ht="15" customHeight="1" x14ac:dyDescent="0.25">
      <c r="A584" s="4" t="s">
        <v>3181</v>
      </c>
      <c r="C584" s="4" t="s">
        <v>3182</v>
      </c>
      <c r="E584" s="4" t="s">
        <v>9988</v>
      </c>
      <c r="F584" s="4" t="s">
        <v>10536</v>
      </c>
    </row>
    <row r="585" spans="1:6" ht="15" customHeight="1" x14ac:dyDescent="0.25">
      <c r="A585" s="4" t="s">
        <v>3183</v>
      </c>
      <c r="C585" s="4" t="s">
        <v>3184</v>
      </c>
      <c r="E585" s="4" t="s">
        <v>9988</v>
      </c>
      <c r="F585" s="4" t="s">
        <v>10536</v>
      </c>
    </row>
    <row r="586" spans="1:6" x14ac:dyDescent="0.25">
      <c r="A586" s="4" t="s">
        <v>8556</v>
      </c>
      <c r="C586" s="4" t="s">
        <v>3185</v>
      </c>
      <c r="E586" s="4" t="s">
        <v>9988</v>
      </c>
      <c r="F586" s="4" t="s">
        <v>10536</v>
      </c>
    </row>
    <row r="587" spans="1:6" ht="15" customHeight="1" x14ac:dyDescent="0.25">
      <c r="A587" s="4" t="s">
        <v>3186</v>
      </c>
      <c r="C587" s="4" t="s">
        <v>3187</v>
      </c>
      <c r="E587" s="4" t="s">
        <v>9988</v>
      </c>
      <c r="F587" s="4" t="s">
        <v>10536</v>
      </c>
    </row>
    <row r="588" spans="1:6" ht="15" customHeight="1" x14ac:dyDescent="0.25">
      <c r="A588" s="4" t="s">
        <v>1634</v>
      </c>
      <c r="C588" s="4" t="s">
        <v>1635</v>
      </c>
      <c r="E588" s="4" t="s">
        <v>9988</v>
      </c>
      <c r="F588" s="4" t="s">
        <v>3188</v>
      </c>
    </row>
    <row r="589" spans="1:6" ht="15" customHeight="1" x14ac:dyDescent="0.25">
      <c r="A589" s="4" t="s">
        <v>1638</v>
      </c>
      <c r="C589" s="4" t="s">
        <v>1639</v>
      </c>
      <c r="E589" s="4" t="s">
        <v>9988</v>
      </c>
      <c r="F589" s="4" t="s">
        <v>3188</v>
      </c>
    </row>
    <row r="590" spans="1:6" ht="15" customHeight="1" x14ac:dyDescent="0.25">
      <c r="A590" s="4" t="s">
        <v>1636</v>
      </c>
      <c r="C590" s="4" t="s">
        <v>1637</v>
      </c>
      <c r="E590" s="4" t="s">
        <v>9988</v>
      </c>
      <c r="F590" s="4" t="s">
        <v>3188</v>
      </c>
    </row>
    <row r="591" spans="1:6" ht="15" customHeight="1" x14ac:dyDescent="0.25">
      <c r="A591" s="4" t="s">
        <v>3189</v>
      </c>
      <c r="C591" s="4" t="s">
        <v>3190</v>
      </c>
      <c r="E591" s="4" t="s">
        <v>9988</v>
      </c>
      <c r="F591" s="4" t="s">
        <v>3188</v>
      </c>
    </row>
    <row r="592" spans="1:6" ht="15" customHeight="1" x14ac:dyDescent="0.25">
      <c r="A592" s="4" t="s">
        <v>3191</v>
      </c>
      <c r="C592" s="4" t="s">
        <v>3192</v>
      </c>
      <c r="E592" s="4" t="s">
        <v>9988</v>
      </c>
      <c r="F592" s="4" t="s">
        <v>3188</v>
      </c>
    </row>
    <row r="593" spans="1:6" ht="15" customHeight="1" x14ac:dyDescent="0.25">
      <c r="A593" s="4" t="s">
        <v>363</v>
      </c>
      <c r="C593" s="4" t="s">
        <v>364</v>
      </c>
      <c r="E593" s="4" t="s">
        <v>9988</v>
      </c>
      <c r="F593" s="4" t="s">
        <v>3188</v>
      </c>
    </row>
    <row r="594" spans="1:6" ht="15" customHeight="1" x14ac:dyDescent="0.25">
      <c r="A594" s="4" t="s">
        <v>759</v>
      </c>
      <c r="C594" s="4" t="s">
        <v>760</v>
      </c>
      <c r="E594" s="4" t="s">
        <v>9988</v>
      </c>
      <c r="F594" s="4" t="s">
        <v>3188</v>
      </c>
    </row>
    <row r="595" spans="1:6" ht="15" customHeight="1" x14ac:dyDescent="0.25">
      <c r="A595" s="4" t="s">
        <v>762</v>
      </c>
      <c r="C595" s="4" t="s">
        <v>763</v>
      </c>
      <c r="E595" s="4" t="s">
        <v>9988</v>
      </c>
      <c r="F595" s="4" t="s">
        <v>3188</v>
      </c>
    </row>
    <row r="596" spans="1:6" ht="15" customHeight="1" x14ac:dyDescent="0.25">
      <c r="A596" s="4" t="s">
        <v>768</v>
      </c>
      <c r="C596" s="4" t="s">
        <v>769</v>
      </c>
      <c r="E596" s="4" t="s">
        <v>9988</v>
      </c>
      <c r="F596" s="4" t="s">
        <v>3188</v>
      </c>
    </row>
    <row r="597" spans="1:6" ht="15" customHeight="1" x14ac:dyDescent="0.25">
      <c r="A597" s="4" t="s">
        <v>311</v>
      </c>
      <c r="C597" s="4" t="s">
        <v>312</v>
      </c>
      <c r="E597" s="4" t="s">
        <v>9988</v>
      </c>
      <c r="F597" s="4" t="s">
        <v>3188</v>
      </c>
    </row>
    <row r="598" spans="1:6" ht="15" customHeight="1" x14ac:dyDescent="0.25">
      <c r="A598" s="4" t="s">
        <v>309</v>
      </c>
      <c r="C598" s="4" t="s">
        <v>310</v>
      </c>
      <c r="E598" s="4" t="s">
        <v>9988</v>
      </c>
      <c r="F598" s="4" t="s">
        <v>3188</v>
      </c>
    </row>
    <row r="599" spans="1:6" ht="15" customHeight="1" x14ac:dyDescent="0.25">
      <c r="A599" s="4" t="s">
        <v>731</v>
      </c>
      <c r="C599" s="4" t="s">
        <v>732</v>
      </c>
      <c r="E599" s="4" t="s">
        <v>9988</v>
      </c>
      <c r="F599" s="4" t="s">
        <v>3188</v>
      </c>
    </row>
    <row r="600" spans="1:6" ht="15" customHeight="1" x14ac:dyDescent="0.25">
      <c r="A600" s="4" t="s">
        <v>3193</v>
      </c>
      <c r="C600" s="4" t="s">
        <v>3194</v>
      </c>
      <c r="E600" s="4" t="s">
        <v>9988</v>
      </c>
      <c r="F600" s="4" t="s">
        <v>3188</v>
      </c>
    </row>
    <row r="601" spans="1:6" ht="15" customHeight="1" x14ac:dyDescent="0.25">
      <c r="A601" s="4" t="s">
        <v>798</v>
      </c>
      <c r="C601" s="4" t="s">
        <v>8535</v>
      </c>
      <c r="E601" s="4" t="s">
        <v>9988</v>
      </c>
      <c r="F601" s="4" t="s">
        <v>3188</v>
      </c>
    </row>
    <row r="602" spans="1:6" ht="15" customHeight="1" x14ac:dyDescent="0.25">
      <c r="A602" s="4" t="s">
        <v>3195</v>
      </c>
      <c r="C602" s="4" t="s">
        <v>3196</v>
      </c>
      <c r="E602" s="4" t="s">
        <v>9988</v>
      </c>
      <c r="F602" s="4" t="s">
        <v>3188</v>
      </c>
    </row>
    <row r="603" spans="1:6" ht="15" customHeight="1" x14ac:dyDescent="0.25">
      <c r="A603" s="4" t="s">
        <v>3198</v>
      </c>
      <c r="C603" s="4" t="s">
        <v>3199</v>
      </c>
      <c r="E603" s="4" t="s">
        <v>9988</v>
      </c>
      <c r="F603" s="4" t="s">
        <v>3197</v>
      </c>
    </row>
    <row r="604" spans="1:6" ht="15" customHeight="1" x14ac:dyDescent="0.25">
      <c r="A604" s="4" t="s">
        <v>3200</v>
      </c>
      <c r="C604" s="4" t="s">
        <v>3201</v>
      </c>
      <c r="E604" s="4" t="s">
        <v>9988</v>
      </c>
      <c r="F604" s="4" t="s">
        <v>3197</v>
      </c>
    </row>
    <row r="605" spans="1:6" ht="15" customHeight="1" x14ac:dyDescent="0.25">
      <c r="A605" s="4" t="s">
        <v>3202</v>
      </c>
      <c r="C605" s="4" t="s">
        <v>3203</v>
      </c>
      <c r="E605" s="4" t="s">
        <v>9988</v>
      </c>
      <c r="F605" s="4" t="s">
        <v>3197</v>
      </c>
    </row>
    <row r="606" spans="1:6" ht="15" customHeight="1" x14ac:dyDescent="0.25">
      <c r="A606" s="4" t="s">
        <v>3204</v>
      </c>
      <c r="C606" s="4" t="s">
        <v>3205</v>
      </c>
      <c r="E606" s="4" t="s">
        <v>9988</v>
      </c>
      <c r="F606" s="4" t="s">
        <v>3197</v>
      </c>
    </row>
    <row r="607" spans="1:6" ht="15" customHeight="1" x14ac:dyDescent="0.25">
      <c r="A607" s="4" t="s">
        <v>3206</v>
      </c>
      <c r="C607" s="4" t="s">
        <v>3207</v>
      </c>
      <c r="E607" s="4" t="s">
        <v>9988</v>
      </c>
      <c r="F607" s="4" t="s">
        <v>3197</v>
      </c>
    </row>
    <row r="608" spans="1:6" ht="15" customHeight="1" x14ac:dyDescent="0.25">
      <c r="A608" s="4" t="s">
        <v>3208</v>
      </c>
      <c r="C608" s="4" t="s">
        <v>3209</v>
      </c>
      <c r="E608" s="4" t="s">
        <v>9988</v>
      </c>
      <c r="F608" s="4" t="s">
        <v>3197</v>
      </c>
    </row>
    <row r="609" spans="1:6" ht="15" customHeight="1" x14ac:dyDescent="0.25">
      <c r="A609" s="4" t="s">
        <v>3210</v>
      </c>
      <c r="C609" s="4" t="s">
        <v>3211</v>
      </c>
      <c r="E609" s="4" t="s">
        <v>9988</v>
      </c>
      <c r="F609" s="4" t="s">
        <v>3197</v>
      </c>
    </row>
    <row r="610" spans="1:6" ht="15" customHeight="1" x14ac:dyDescent="0.25">
      <c r="A610" s="4" t="s">
        <v>2395</v>
      </c>
      <c r="C610" s="4" t="s">
        <v>2454</v>
      </c>
      <c r="E610" s="4" t="s">
        <v>9988</v>
      </c>
      <c r="F610" s="4" t="s">
        <v>3197</v>
      </c>
    </row>
    <row r="611" spans="1:6" ht="15" customHeight="1" x14ac:dyDescent="0.25">
      <c r="A611" s="4" t="s">
        <v>3212</v>
      </c>
      <c r="C611" s="4" t="s">
        <v>3213</v>
      </c>
      <c r="E611" s="4" t="s">
        <v>9988</v>
      </c>
      <c r="F611" s="4" t="s">
        <v>3197</v>
      </c>
    </row>
    <row r="612" spans="1:6" ht="15" customHeight="1" x14ac:dyDescent="0.25">
      <c r="A612" s="4" t="s">
        <v>3214</v>
      </c>
      <c r="C612" s="4" t="s">
        <v>3215</v>
      </c>
      <c r="E612" s="4" t="s">
        <v>9988</v>
      </c>
      <c r="F612" s="4" t="s">
        <v>3197</v>
      </c>
    </row>
    <row r="613" spans="1:6" ht="15" customHeight="1" x14ac:dyDescent="0.25">
      <c r="A613" s="4" t="s">
        <v>3216</v>
      </c>
      <c r="C613" s="4" t="s">
        <v>3217</v>
      </c>
      <c r="E613" s="4" t="s">
        <v>9988</v>
      </c>
      <c r="F613" s="4" t="s">
        <v>3197</v>
      </c>
    </row>
    <row r="614" spans="1:6" ht="15" customHeight="1" x14ac:dyDescent="0.25">
      <c r="A614" s="4" t="s">
        <v>3218</v>
      </c>
      <c r="C614" s="4" t="s">
        <v>3219</v>
      </c>
      <c r="E614" s="4" t="s">
        <v>9988</v>
      </c>
      <c r="F614" s="4" t="s">
        <v>3197</v>
      </c>
    </row>
    <row r="615" spans="1:6" ht="15" customHeight="1" x14ac:dyDescent="0.25">
      <c r="A615" s="4" t="s">
        <v>3220</v>
      </c>
      <c r="C615" s="4" t="s">
        <v>3221</v>
      </c>
      <c r="E615" s="4" t="s">
        <v>9988</v>
      </c>
      <c r="F615" s="4" t="s">
        <v>3197</v>
      </c>
    </row>
    <row r="616" spans="1:6" ht="15" customHeight="1" x14ac:dyDescent="0.25">
      <c r="A616" s="4" t="s">
        <v>3222</v>
      </c>
      <c r="C616" s="4" t="s">
        <v>3223</v>
      </c>
      <c r="E616" s="4" t="s">
        <v>9988</v>
      </c>
      <c r="F616" s="4" t="s">
        <v>3197</v>
      </c>
    </row>
    <row r="617" spans="1:6" ht="15" customHeight="1" x14ac:dyDescent="0.25">
      <c r="A617" s="4" t="s">
        <v>3224</v>
      </c>
      <c r="C617" s="4" t="s">
        <v>3225</v>
      </c>
      <c r="E617" s="4" t="s">
        <v>9988</v>
      </c>
      <c r="F617" s="4" t="s">
        <v>3197</v>
      </c>
    </row>
    <row r="618" spans="1:6" ht="15" customHeight="1" x14ac:dyDescent="0.25">
      <c r="A618" s="4" t="s">
        <v>3226</v>
      </c>
      <c r="C618" s="4" t="s">
        <v>3227</v>
      </c>
      <c r="E618" s="4" t="s">
        <v>9988</v>
      </c>
      <c r="F618" s="4" t="s">
        <v>3197</v>
      </c>
    </row>
    <row r="619" spans="1:6" ht="15" customHeight="1" x14ac:dyDescent="0.25">
      <c r="A619" s="4" t="s">
        <v>3228</v>
      </c>
      <c r="C619" s="4" t="s">
        <v>3229</v>
      </c>
      <c r="E619" s="4" t="s">
        <v>9988</v>
      </c>
      <c r="F619" s="4" t="s">
        <v>3197</v>
      </c>
    </row>
    <row r="620" spans="1:6" ht="15" customHeight="1" x14ac:dyDescent="0.25">
      <c r="A620" s="4" t="s">
        <v>9008</v>
      </c>
      <c r="C620" s="4" t="s">
        <v>3230</v>
      </c>
      <c r="E620" s="4" t="s">
        <v>9988</v>
      </c>
      <c r="F620" s="4" t="s">
        <v>3197</v>
      </c>
    </row>
    <row r="621" spans="1:6" ht="15" customHeight="1" x14ac:dyDescent="0.25">
      <c r="A621" s="4" t="s">
        <v>3231</v>
      </c>
      <c r="C621" s="4" t="s">
        <v>3232</v>
      </c>
      <c r="E621" s="4" t="s">
        <v>9988</v>
      </c>
      <c r="F621" s="4" t="s">
        <v>3197</v>
      </c>
    </row>
    <row r="622" spans="1:6" ht="15" customHeight="1" x14ac:dyDescent="0.25">
      <c r="A622" s="4" t="s">
        <v>3233</v>
      </c>
      <c r="C622" s="4" t="s">
        <v>3234</v>
      </c>
      <c r="E622" s="4" t="s">
        <v>9988</v>
      </c>
      <c r="F622" s="4" t="s">
        <v>3197</v>
      </c>
    </row>
    <row r="623" spans="1:6" ht="15" customHeight="1" x14ac:dyDescent="0.25">
      <c r="A623" s="4" t="s">
        <v>3235</v>
      </c>
      <c r="C623" s="4" t="s">
        <v>3236</v>
      </c>
      <c r="E623" s="4" t="s">
        <v>9988</v>
      </c>
      <c r="F623" s="4" t="s">
        <v>3197</v>
      </c>
    </row>
    <row r="624" spans="1:6" ht="15" customHeight="1" x14ac:dyDescent="0.25">
      <c r="A624" s="4" t="s">
        <v>3237</v>
      </c>
      <c r="C624" s="4" t="s">
        <v>3238</v>
      </c>
      <c r="E624" s="4" t="s">
        <v>9988</v>
      </c>
      <c r="F624" s="4" t="s">
        <v>3197</v>
      </c>
    </row>
    <row r="625" spans="1:6" ht="15" customHeight="1" x14ac:dyDescent="0.25">
      <c r="A625" s="4" t="s">
        <v>3239</v>
      </c>
      <c r="C625" s="4" t="s">
        <v>3240</v>
      </c>
      <c r="E625" s="4" t="s">
        <v>9988</v>
      </c>
      <c r="F625" s="4" t="s">
        <v>3197</v>
      </c>
    </row>
    <row r="626" spans="1:6" ht="15" customHeight="1" x14ac:dyDescent="0.25">
      <c r="A626" s="4" t="s">
        <v>3241</v>
      </c>
      <c r="C626" s="4" t="s">
        <v>3242</v>
      </c>
      <c r="E626" s="4" t="s">
        <v>9988</v>
      </c>
      <c r="F626" s="4" t="s">
        <v>3197</v>
      </c>
    </row>
    <row r="627" spans="1:6" ht="15" customHeight="1" x14ac:dyDescent="0.25">
      <c r="A627" s="4" t="s">
        <v>3243</v>
      </c>
      <c r="C627" s="4" t="s">
        <v>3244</v>
      </c>
      <c r="E627" s="4" t="s">
        <v>9988</v>
      </c>
      <c r="F627" s="4" t="s">
        <v>3197</v>
      </c>
    </row>
    <row r="628" spans="1:6" ht="15" customHeight="1" x14ac:dyDescent="0.25">
      <c r="A628" s="4" t="s">
        <v>3245</v>
      </c>
      <c r="C628" s="4" t="s">
        <v>3246</v>
      </c>
      <c r="E628" s="4" t="s">
        <v>9988</v>
      </c>
      <c r="F628" s="4" t="s">
        <v>3197</v>
      </c>
    </row>
    <row r="629" spans="1:6" ht="15" customHeight="1" x14ac:dyDescent="0.25">
      <c r="A629" s="4" t="s">
        <v>2403</v>
      </c>
      <c r="C629" s="4" t="s">
        <v>2462</v>
      </c>
      <c r="E629" s="4" t="s">
        <v>9988</v>
      </c>
      <c r="F629" s="4" t="s">
        <v>3197</v>
      </c>
    </row>
    <row r="630" spans="1:6" ht="15" customHeight="1" x14ac:dyDescent="0.25">
      <c r="A630" s="4" t="s">
        <v>2369</v>
      </c>
      <c r="C630" s="4" t="s">
        <v>2441</v>
      </c>
      <c r="E630" s="4" t="s">
        <v>9988</v>
      </c>
      <c r="F630" s="4" t="s">
        <v>3197</v>
      </c>
    </row>
    <row r="631" spans="1:6" ht="15" customHeight="1" x14ac:dyDescent="0.25">
      <c r="A631" s="4" t="s">
        <v>2404</v>
      </c>
      <c r="C631" s="4" t="s">
        <v>2463</v>
      </c>
      <c r="E631" s="4" t="s">
        <v>9988</v>
      </c>
      <c r="F631" s="4" t="s">
        <v>3197</v>
      </c>
    </row>
    <row r="632" spans="1:6" ht="15" customHeight="1" x14ac:dyDescent="0.25">
      <c r="A632" s="4" t="s">
        <v>2402</v>
      </c>
      <c r="C632" s="4" t="s">
        <v>2461</v>
      </c>
      <c r="E632" s="4" t="s">
        <v>9988</v>
      </c>
      <c r="F632" s="4" t="s">
        <v>3197</v>
      </c>
    </row>
    <row r="633" spans="1:6" ht="15" customHeight="1" x14ac:dyDescent="0.25">
      <c r="A633" s="4" t="s">
        <v>2231</v>
      </c>
      <c r="C633" s="4" t="s">
        <v>2232</v>
      </c>
      <c r="E633" s="4" t="s">
        <v>9988</v>
      </c>
      <c r="F633" s="4" t="s">
        <v>3197</v>
      </c>
    </row>
    <row r="634" spans="1:6" ht="15" customHeight="1" x14ac:dyDescent="0.25">
      <c r="A634" s="4" t="s">
        <v>3247</v>
      </c>
      <c r="C634" s="4" t="s">
        <v>3248</v>
      </c>
      <c r="E634" s="4" t="s">
        <v>9988</v>
      </c>
      <c r="F634" s="4" t="s">
        <v>3197</v>
      </c>
    </row>
    <row r="635" spans="1:6" ht="15" customHeight="1" x14ac:dyDescent="0.25">
      <c r="A635" s="4" t="s">
        <v>1164</v>
      </c>
      <c r="C635" s="4" t="s">
        <v>1165</v>
      </c>
      <c r="E635" s="4" t="s">
        <v>9988</v>
      </c>
      <c r="F635" s="4" t="s">
        <v>3197</v>
      </c>
    </row>
    <row r="636" spans="1:6" ht="15" customHeight="1" x14ac:dyDescent="0.25">
      <c r="A636" s="4" t="s">
        <v>1166</v>
      </c>
      <c r="C636" s="4" t="s">
        <v>1167</v>
      </c>
      <c r="E636" s="4" t="s">
        <v>9988</v>
      </c>
      <c r="F636" s="4" t="s">
        <v>3197</v>
      </c>
    </row>
    <row r="637" spans="1:6" ht="15" customHeight="1" x14ac:dyDescent="0.25">
      <c r="A637" s="4" t="s">
        <v>1168</v>
      </c>
      <c r="C637" s="4" t="s">
        <v>1169</v>
      </c>
      <c r="E637" s="4" t="s">
        <v>9988</v>
      </c>
      <c r="F637" s="4" t="s">
        <v>3197</v>
      </c>
    </row>
    <row r="638" spans="1:6" ht="15" customHeight="1" x14ac:dyDescent="0.25">
      <c r="A638" s="4" t="s">
        <v>1174</v>
      </c>
      <c r="C638" s="4" t="s">
        <v>1175</v>
      </c>
      <c r="E638" s="4" t="s">
        <v>9988</v>
      </c>
      <c r="F638" s="4" t="s">
        <v>3197</v>
      </c>
    </row>
    <row r="639" spans="1:6" ht="15" customHeight="1" x14ac:dyDescent="0.25">
      <c r="A639" s="4" t="s">
        <v>3249</v>
      </c>
      <c r="C639" s="4" t="s">
        <v>3250</v>
      </c>
      <c r="E639" s="4" t="s">
        <v>9988</v>
      </c>
      <c r="F639" s="4" t="s">
        <v>3197</v>
      </c>
    </row>
    <row r="640" spans="1:6" ht="15" customHeight="1" x14ac:dyDescent="0.25">
      <c r="A640" s="4" t="s">
        <v>313</v>
      </c>
      <c r="C640" s="4" t="s">
        <v>314</v>
      </c>
      <c r="E640" s="4" t="s">
        <v>9988</v>
      </c>
      <c r="F640" s="4" t="s">
        <v>3197</v>
      </c>
    </row>
    <row r="641" spans="1:6" ht="15" customHeight="1" x14ac:dyDescent="0.25">
      <c r="A641" s="4" t="s">
        <v>1111</v>
      </c>
      <c r="C641" s="4" t="s">
        <v>1112</v>
      </c>
      <c r="E641" s="4" t="s">
        <v>9988</v>
      </c>
      <c r="F641" s="4" t="s">
        <v>3197</v>
      </c>
    </row>
    <row r="642" spans="1:6" ht="15" customHeight="1" x14ac:dyDescent="0.25">
      <c r="A642" s="4" t="s">
        <v>3251</v>
      </c>
      <c r="C642" s="4" t="s">
        <v>3252</v>
      </c>
      <c r="E642" s="4" t="s">
        <v>9988</v>
      </c>
      <c r="F642" s="4" t="s">
        <v>3197</v>
      </c>
    </row>
    <row r="643" spans="1:6" ht="15" customHeight="1" x14ac:dyDescent="0.25">
      <c r="A643" s="4" t="s">
        <v>3253</v>
      </c>
      <c r="C643" s="4" t="s">
        <v>3254</v>
      </c>
      <c r="E643" s="4" t="s">
        <v>9988</v>
      </c>
      <c r="F643" s="4" t="s">
        <v>3197</v>
      </c>
    </row>
    <row r="644" spans="1:6" ht="15" customHeight="1" x14ac:dyDescent="0.25">
      <c r="A644" s="4" t="s">
        <v>3255</v>
      </c>
      <c r="C644" s="4" t="s">
        <v>164</v>
      </c>
      <c r="E644" s="4" t="s">
        <v>9988</v>
      </c>
      <c r="F644" s="4" t="s">
        <v>3197</v>
      </c>
    </row>
    <row r="645" spans="1:6" ht="15" customHeight="1" x14ac:dyDescent="0.25">
      <c r="A645" s="4" t="s">
        <v>161</v>
      </c>
      <c r="C645" s="4" t="s">
        <v>162</v>
      </c>
      <c r="E645" s="4" t="s">
        <v>9988</v>
      </c>
      <c r="F645" s="4" t="s">
        <v>3197</v>
      </c>
    </row>
    <row r="646" spans="1:6" ht="15.75" customHeight="1" x14ac:dyDescent="0.25">
      <c r="A646" s="4" t="s">
        <v>1581</v>
      </c>
      <c r="C646" s="4" t="s">
        <v>9685</v>
      </c>
      <c r="E646" s="4" t="s">
        <v>9988</v>
      </c>
    </row>
    <row r="647" spans="1:6" ht="15.75" customHeight="1" x14ac:dyDescent="0.25">
      <c r="A647" s="4" t="s">
        <v>1582</v>
      </c>
      <c r="C647" s="4" t="s">
        <v>9686</v>
      </c>
      <c r="E647" s="4" t="s">
        <v>9988</v>
      </c>
    </row>
    <row r="648" spans="1:6" ht="15.75" customHeight="1" x14ac:dyDescent="0.25">
      <c r="A648" s="4" t="s">
        <v>795</v>
      </c>
      <c r="C648" s="4" t="s">
        <v>796</v>
      </c>
      <c r="E648" s="4" t="s">
        <v>9988</v>
      </c>
    </row>
    <row r="649" spans="1:6" ht="15.75" customHeight="1" x14ac:dyDescent="0.25">
      <c r="A649" s="4" t="s">
        <v>8433</v>
      </c>
      <c r="C649" t="s">
        <v>802</v>
      </c>
      <c r="E649" s="4" t="s">
        <v>9988</v>
      </c>
    </row>
    <row r="650" spans="1:6" ht="15.75" customHeight="1" x14ac:dyDescent="0.25">
      <c r="A650" s="4" t="s">
        <v>835</v>
      </c>
      <c r="C650" t="s">
        <v>836</v>
      </c>
      <c r="E650" s="4" t="s">
        <v>9988</v>
      </c>
    </row>
    <row r="651" spans="1:6" ht="15" customHeight="1" x14ac:dyDescent="0.25">
      <c r="A651" s="4" t="s">
        <v>2187</v>
      </c>
      <c r="C651" s="4" t="s">
        <v>2188</v>
      </c>
      <c r="E651" s="4" t="s">
        <v>9988</v>
      </c>
      <c r="F651" s="4" t="s">
        <v>10537</v>
      </c>
    </row>
    <row r="652" spans="1:6" ht="15" customHeight="1" x14ac:dyDescent="0.25">
      <c r="A652" s="4" t="s">
        <v>2205</v>
      </c>
      <c r="C652" s="4" t="s">
        <v>2206</v>
      </c>
      <c r="E652" s="4" t="s">
        <v>9988</v>
      </c>
      <c r="F652" s="4" t="s">
        <v>10537</v>
      </c>
    </row>
    <row r="653" spans="1:6" ht="15" customHeight="1" x14ac:dyDescent="0.25">
      <c r="A653" s="4" t="s">
        <v>3256</v>
      </c>
      <c r="C653" s="4" t="s">
        <v>3257</v>
      </c>
      <c r="E653" s="4" t="s">
        <v>9988</v>
      </c>
      <c r="F653" s="4" t="s">
        <v>10537</v>
      </c>
    </row>
    <row r="654" spans="1:6" ht="15" customHeight="1" x14ac:dyDescent="0.25">
      <c r="A654" s="4" t="s">
        <v>3258</v>
      </c>
      <c r="C654" s="4" t="s">
        <v>3259</v>
      </c>
      <c r="E654" s="4" t="s">
        <v>9988</v>
      </c>
      <c r="F654" s="4" t="s">
        <v>10537</v>
      </c>
    </row>
    <row r="655" spans="1:6" ht="15" customHeight="1" x14ac:dyDescent="0.25">
      <c r="A655" s="4" t="s">
        <v>3260</v>
      </c>
      <c r="C655" s="4" t="s">
        <v>3261</v>
      </c>
      <c r="E655" s="4" t="s">
        <v>9988</v>
      </c>
      <c r="F655" s="4" t="s">
        <v>10537</v>
      </c>
    </row>
    <row r="656" spans="1:6" ht="15" customHeight="1" x14ac:dyDescent="0.25">
      <c r="A656" s="4" t="s">
        <v>2185</v>
      </c>
      <c r="C656" s="4" t="s">
        <v>2186</v>
      </c>
      <c r="E656" s="4" t="s">
        <v>9988</v>
      </c>
      <c r="F656" s="4" t="s">
        <v>10537</v>
      </c>
    </row>
    <row r="657" spans="1:6" ht="15" customHeight="1" x14ac:dyDescent="0.25">
      <c r="A657" s="4" t="s">
        <v>3262</v>
      </c>
      <c r="C657" s="4" t="s">
        <v>3263</v>
      </c>
      <c r="E657" s="4" t="s">
        <v>9988</v>
      </c>
      <c r="F657" s="4" t="s">
        <v>10537</v>
      </c>
    </row>
    <row r="658" spans="1:6" ht="15" customHeight="1" x14ac:dyDescent="0.25">
      <c r="A658" s="4" t="s">
        <v>3264</v>
      </c>
      <c r="C658" s="4" t="s">
        <v>3265</v>
      </c>
      <c r="E658" s="4" t="s">
        <v>9988</v>
      </c>
      <c r="F658" s="4" t="s">
        <v>10537</v>
      </c>
    </row>
    <row r="659" spans="1:6" ht="15" customHeight="1" x14ac:dyDescent="0.25">
      <c r="A659" s="4" t="s">
        <v>3266</v>
      </c>
      <c r="C659" s="4" t="s">
        <v>3267</v>
      </c>
      <c r="E659" s="4" t="s">
        <v>9988</v>
      </c>
      <c r="F659" s="4" t="s">
        <v>10537</v>
      </c>
    </row>
    <row r="660" spans="1:6" ht="15" customHeight="1" x14ac:dyDescent="0.25">
      <c r="A660" s="4" t="s">
        <v>3268</v>
      </c>
      <c r="C660" s="4" t="s">
        <v>3269</v>
      </c>
      <c r="E660" s="4" t="s">
        <v>9988</v>
      </c>
      <c r="F660" s="4" t="s">
        <v>10537</v>
      </c>
    </row>
    <row r="661" spans="1:6" ht="15" customHeight="1" x14ac:dyDescent="0.25">
      <c r="A661" s="4" t="s">
        <v>838</v>
      </c>
      <c r="C661" s="4" t="s">
        <v>839</v>
      </c>
      <c r="E661" s="4" t="s">
        <v>9988</v>
      </c>
      <c r="F661" s="4" t="s">
        <v>10537</v>
      </c>
    </row>
    <row r="662" spans="1:6" ht="15" customHeight="1" x14ac:dyDescent="0.25">
      <c r="A662" s="4" t="s">
        <v>3270</v>
      </c>
      <c r="C662" s="4" t="s">
        <v>3271</v>
      </c>
      <c r="E662" s="4" t="s">
        <v>9988</v>
      </c>
      <c r="F662" s="4" t="s">
        <v>10537</v>
      </c>
    </row>
    <row r="663" spans="1:6" ht="15" customHeight="1" x14ac:dyDescent="0.25">
      <c r="A663" s="4" t="s">
        <v>3272</v>
      </c>
      <c r="C663" s="4" t="s">
        <v>3273</v>
      </c>
      <c r="E663" s="4" t="s">
        <v>9988</v>
      </c>
      <c r="F663" s="4" t="s">
        <v>10537</v>
      </c>
    </row>
    <row r="664" spans="1:6" ht="15" customHeight="1" x14ac:dyDescent="0.25">
      <c r="A664" s="4" t="s">
        <v>3274</v>
      </c>
      <c r="C664" s="4" t="s">
        <v>3275</v>
      </c>
      <c r="E664" s="4" t="s">
        <v>9988</v>
      </c>
      <c r="F664" s="4" t="s">
        <v>10537</v>
      </c>
    </row>
    <row r="665" spans="1:6" ht="15" customHeight="1" x14ac:dyDescent="0.25">
      <c r="A665" s="4" t="s">
        <v>10238</v>
      </c>
      <c r="C665" s="4" t="s">
        <v>10538</v>
      </c>
      <c r="E665" s="4" t="s">
        <v>9988</v>
      </c>
      <c r="F665" s="4" t="s">
        <v>10537</v>
      </c>
    </row>
    <row r="666" spans="1:6" ht="15" customHeight="1" x14ac:dyDescent="0.25">
      <c r="A666" s="4" t="s">
        <v>3277</v>
      </c>
      <c r="C666" s="4" t="s">
        <v>3278</v>
      </c>
      <c r="E666" s="4" t="s">
        <v>9988</v>
      </c>
      <c r="F666" s="4" t="s">
        <v>10537</v>
      </c>
    </row>
    <row r="667" spans="1:6" ht="15" customHeight="1" x14ac:dyDescent="0.25">
      <c r="A667" s="4" t="s">
        <v>3279</v>
      </c>
      <c r="C667" s="4" t="s">
        <v>3280</v>
      </c>
      <c r="E667" s="4" t="s">
        <v>9988</v>
      </c>
      <c r="F667" s="4" t="s">
        <v>10537</v>
      </c>
    </row>
    <row r="668" spans="1:6" ht="15" customHeight="1" x14ac:dyDescent="0.25">
      <c r="A668" s="4" t="s">
        <v>3281</v>
      </c>
      <c r="C668" s="4" t="s">
        <v>3282</v>
      </c>
      <c r="E668" s="4" t="s">
        <v>9988</v>
      </c>
      <c r="F668" s="4" t="s">
        <v>10537</v>
      </c>
    </row>
    <row r="669" spans="1:6" ht="15" customHeight="1" x14ac:dyDescent="0.25">
      <c r="A669" s="4" t="s">
        <v>3283</v>
      </c>
      <c r="C669" s="4" t="s">
        <v>3284</v>
      </c>
      <c r="E669" s="4" t="s">
        <v>9988</v>
      </c>
      <c r="F669" s="4" t="s">
        <v>10537</v>
      </c>
    </row>
    <row r="670" spans="1:6" ht="15" customHeight="1" x14ac:dyDescent="0.25">
      <c r="A670" s="4" t="s">
        <v>3285</v>
      </c>
      <c r="C670" s="4" t="s">
        <v>3286</v>
      </c>
      <c r="E670" s="4" t="s">
        <v>9988</v>
      </c>
      <c r="F670" s="4" t="s">
        <v>10537</v>
      </c>
    </row>
    <row r="671" spans="1:6" ht="15" customHeight="1" x14ac:dyDescent="0.25">
      <c r="A671" s="4" t="s">
        <v>3287</v>
      </c>
      <c r="C671" s="4" t="s">
        <v>3288</v>
      </c>
      <c r="E671" s="4" t="s">
        <v>9988</v>
      </c>
      <c r="F671" s="4" t="s">
        <v>10537</v>
      </c>
    </row>
    <row r="672" spans="1:6" ht="15" customHeight="1" x14ac:dyDescent="0.25">
      <c r="A672" s="4" t="s">
        <v>3289</v>
      </c>
      <c r="C672" s="4" t="s">
        <v>3290</v>
      </c>
      <c r="E672" s="4" t="s">
        <v>9988</v>
      </c>
      <c r="F672" s="4" t="s">
        <v>10537</v>
      </c>
    </row>
    <row r="673" spans="1:6" ht="15" customHeight="1" x14ac:dyDescent="0.25">
      <c r="A673" s="4" t="s">
        <v>3291</v>
      </c>
      <c r="C673" s="4" t="s">
        <v>3292</v>
      </c>
      <c r="E673" s="4" t="s">
        <v>9988</v>
      </c>
      <c r="F673" s="4" t="s">
        <v>10537</v>
      </c>
    </row>
    <row r="674" spans="1:6" ht="15" customHeight="1" x14ac:dyDescent="0.25">
      <c r="A674" s="4" t="s">
        <v>3293</v>
      </c>
      <c r="C674" s="4" t="s">
        <v>3294</v>
      </c>
      <c r="E674" s="4" t="s">
        <v>9988</v>
      </c>
      <c r="F674" s="4" t="s">
        <v>10537</v>
      </c>
    </row>
    <row r="675" spans="1:6" ht="15" customHeight="1" x14ac:dyDescent="0.25">
      <c r="A675" s="4" t="s">
        <v>3295</v>
      </c>
      <c r="C675" s="4" t="s">
        <v>3296</v>
      </c>
      <c r="E675" s="4" t="s">
        <v>9988</v>
      </c>
      <c r="F675" s="4" t="s">
        <v>10537</v>
      </c>
    </row>
    <row r="676" spans="1:6" ht="15" customHeight="1" x14ac:dyDescent="0.25">
      <c r="A676" s="4" t="s">
        <v>3297</v>
      </c>
      <c r="C676" s="4" t="s">
        <v>3298</v>
      </c>
      <c r="E676" s="4" t="s">
        <v>9988</v>
      </c>
      <c r="F676" s="4" t="s">
        <v>10537</v>
      </c>
    </row>
    <row r="677" spans="1:6" ht="15" customHeight="1" x14ac:dyDescent="0.25">
      <c r="A677" s="4" t="s">
        <v>3299</v>
      </c>
      <c r="C677" s="4" t="s">
        <v>3300</v>
      </c>
      <c r="E677" s="4" t="s">
        <v>9988</v>
      </c>
      <c r="F677" s="4" t="s">
        <v>10537</v>
      </c>
    </row>
    <row r="678" spans="1:6" ht="15" customHeight="1" x14ac:dyDescent="0.25">
      <c r="A678" s="4" t="s">
        <v>3301</v>
      </c>
      <c r="C678" s="4" t="s">
        <v>3302</v>
      </c>
      <c r="E678" s="4" t="s">
        <v>9988</v>
      </c>
      <c r="F678" s="4" t="s">
        <v>10537</v>
      </c>
    </row>
    <row r="679" spans="1:6" ht="15" customHeight="1" x14ac:dyDescent="0.25">
      <c r="A679" s="4" t="s">
        <v>3303</v>
      </c>
      <c r="C679" s="4" t="s">
        <v>3304</v>
      </c>
      <c r="E679" s="4" t="s">
        <v>9988</v>
      </c>
      <c r="F679" s="4" t="s">
        <v>10537</v>
      </c>
    </row>
    <row r="680" spans="1:6" ht="15" customHeight="1" x14ac:dyDescent="0.25">
      <c r="A680" s="4" t="s">
        <v>3305</v>
      </c>
      <c r="C680" s="4" t="s">
        <v>3306</v>
      </c>
      <c r="E680" s="4" t="s">
        <v>9988</v>
      </c>
      <c r="F680" s="4" t="s">
        <v>10537</v>
      </c>
    </row>
    <row r="681" spans="1:6" ht="15" customHeight="1" x14ac:dyDescent="0.25">
      <c r="A681" s="4" t="s">
        <v>2023</v>
      </c>
      <c r="C681" s="4" t="s">
        <v>2024</v>
      </c>
      <c r="E681" s="4" t="s">
        <v>9988</v>
      </c>
      <c r="F681" s="4" t="s">
        <v>3307</v>
      </c>
    </row>
    <row r="682" spans="1:6" ht="15" customHeight="1" x14ac:dyDescent="0.25">
      <c r="A682" s="4" t="s">
        <v>3308</v>
      </c>
      <c r="C682" s="4" t="s">
        <v>3309</v>
      </c>
      <c r="E682" s="4" t="s">
        <v>9988</v>
      </c>
      <c r="F682" s="4" t="s">
        <v>3307</v>
      </c>
    </row>
    <row r="683" spans="1:6" ht="15" customHeight="1" x14ac:dyDescent="0.25">
      <c r="A683" s="4" t="s">
        <v>3310</v>
      </c>
      <c r="C683" s="4" t="s">
        <v>3311</v>
      </c>
      <c r="E683" s="4" t="s">
        <v>9988</v>
      </c>
      <c r="F683" s="4" t="s">
        <v>3307</v>
      </c>
    </row>
    <row r="684" spans="1:6" ht="15" customHeight="1" x14ac:dyDescent="0.25">
      <c r="A684" s="4" t="s">
        <v>78</v>
      </c>
      <c r="C684" s="4" t="s">
        <v>79</v>
      </c>
      <c r="E684" s="4" t="s">
        <v>9988</v>
      </c>
      <c r="F684" s="4" t="s">
        <v>3307</v>
      </c>
    </row>
    <row r="685" spans="1:6" ht="15" customHeight="1" x14ac:dyDescent="0.25">
      <c r="A685" s="4" t="s">
        <v>3312</v>
      </c>
      <c r="C685" s="4" t="s">
        <v>3313</v>
      </c>
      <c r="E685" s="4" t="s">
        <v>9988</v>
      </c>
      <c r="F685" s="4" t="s">
        <v>3307</v>
      </c>
    </row>
    <row r="686" spans="1:6" ht="15" customHeight="1" x14ac:dyDescent="0.25">
      <c r="A686" s="4" t="s">
        <v>3314</v>
      </c>
      <c r="C686" s="4" t="s">
        <v>3315</v>
      </c>
      <c r="E686" s="4" t="s">
        <v>9988</v>
      </c>
      <c r="F686" s="4" t="s">
        <v>3307</v>
      </c>
    </row>
    <row r="687" spans="1:6" ht="15" customHeight="1" x14ac:dyDescent="0.25">
      <c r="A687" s="4" t="s">
        <v>84</v>
      </c>
      <c r="C687" s="4" t="s">
        <v>85</v>
      </c>
      <c r="E687" s="4" t="s">
        <v>9988</v>
      </c>
      <c r="F687" s="4" t="s">
        <v>3307</v>
      </c>
    </row>
    <row r="688" spans="1:6" ht="15" customHeight="1" x14ac:dyDescent="0.25">
      <c r="A688" s="4" t="s">
        <v>2019</v>
      </c>
      <c r="C688" s="4" t="s">
        <v>2020</v>
      </c>
      <c r="E688" s="4" t="s">
        <v>9988</v>
      </c>
      <c r="F688" s="4" t="s">
        <v>3307</v>
      </c>
    </row>
    <row r="689" spans="1:6" ht="15" customHeight="1" x14ac:dyDescent="0.25">
      <c r="A689" s="4" t="s">
        <v>2017</v>
      </c>
      <c r="C689" s="4" t="s">
        <v>2018</v>
      </c>
      <c r="E689" s="4" t="s">
        <v>9988</v>
      </c>
      <c r="F689" s="4" t="s">
        <v>3307</v>
      </c>
    </row>
    <row r="690" spans="1:6" ht="15" customHeight="1" x14ac:dyDescent="0.25">
      <c r="A690" s="4" t="s">
        <v>2009</v>
      </c>
      <c r="C690" s="4" t="s">
        <v>2010</v>
      </c>
      <c r="E690" s="4" t="s">
        <v>9988</v>
      </c>
      <c r="F690" s="4" t="s">
        <v>3307</v>
      </c>
    </row>
    <row r="691" spans="1:6" ht="15" customHeight="1" x14ac:dyDescent="0.25">
      <c r="A691" s="4" t="s">
        <v>2013</v>
      </c>
      <c r="C691" s="4" t="s">
        <v>2014</v>
      </c>
      <c r="E691" s="4" t="s">
        <v>9988</v>
      </c>
      <c r="F691" s="4" t="s">
        <v>3307</v>
      </c>
    </row>
    <row r="692" spans="1:6" ht="15" customHeight="1" x14ac:dyDescent="0.25">
      <c r="A692" s="4" t="s">
        <v>2015</v>
      </c>
      <c r="C692" s="4" t="s">
        <v>2016</v>
      </c>
      <c r="E692" s="4" t="s">
        <v>9988</v>
      </c>
      <c r="F692" s="4" t="s">
        <v>3307</v>
      </c>
    </row>
    <row r="693" spans="1:6" ht="15" customHeight="1" x14ac:dyDescent="0.25">
      <c r="A693" s="4" t="s">
        <v>2011</v>
      </c>
      <c r="C693" s="4" t="s">
        <v>2012</v>
      </c>
      <c r="E693" s="4" t="s">
        <v>9988</v>
      </c>
      <c r="F693" s="4" t="s">
        <v>3307</v>
      </c>
    </row>
    <row r="694" spans="1:6" ht="15" customHeight="1" x14ac:dyDescent="0.25">
      <c r="A694" s="4" t="s">
        <v>1718</v>
      </c>
      <c r="C694" s="4" t="s">
        <v>1719</v>
      </c>
      <c r="E694" s="4" t="s">
        <v>9988</v>
      </c>
      <c r="F694" s="4" t="s">
        <v>3307</v>
      </c>
    </row>
    <row r="695" spans="1:6" ht="15" customHeight="1" x14ac:dyDescent="0.25">
      <c r="A695" s="4" t="s">
        <v>3316</v>
      </c>
      <c r="C695" s="4" t="s">
        <v>3317</v>
      </c>
      <c r="E695" s="4" t="s">
        <v>9988</v>
      </c>
      <c r="F695" s="4" t="s">
        <v>3307</v>
      </c>
    </row>
    <row r="696" spans="1:6" ht="15" customHeight="1" x14ac:dyDescent="0.25">
      <c r="A696" s="4" t="s">
        <v>3318</v>
      </c>
      <c r="C696" s="4" t="s">
        <v>3319</v>
      </c>
      <c r="E696" s="4" t="s">
        <v>9988</v>
      </c>
      <c r="F696" s="4" t="s">
        <v>3307</v>
      </c>
    </row>
    <row r="697" spans="1:6" ht="15" customHeight="1" x14ac:dyDescent="0.25">
      <c r="A697" s="4" t="s">
        <v>2029</v>
      </c>
      <c r="C697" s="4" t="s">
        <v>2030</v>
      </c>
      <c r="E697" s="4" t="s">
        <v>9988</v>
      </c>
      <c r="F697" s="4" t="s">
        <v>3307</v>
      </c>
    </row>
    <row r="698" spans="1:6" ht="15" customHeight="1" x14ac:dyDescent="0.25">
      <c r="A698" s="4" t="s">
        <v>3320</v>
      </c>
      <c r="C698" s="4" t="s">
        <v>3321</v>
      </c>
      <c r="E698" s="4" t="s">
        <v>9988</v>
      </c>
      <c r="F698" s="4" t="s">
        <v>3307</v>
      </c>
    </row>
    <row r="699" spans="1:6" ht="15" customHeight="1" x14ac:dyDescent="0.25">
      <c r="A699" s="4" t="s">
        <v>69</v>
      </c>
      <c r="C699" s="4" t="s">
        <v>70</v>
      </c>
      <c r="E699" s="4" t="s">
        <v>9988</v>
      </c>
      <c r="F699" s="4" t="s">
        <v>3307</v>
      </c>
    </row>
    <row r="700" spans="1:6" ht="15" customHeight="1" x14ac:dyDescent="0.25">
      <c r="A700" s="4" t="s">
        <v>3322</v>
      </c>
      <c r="C700" s="4" t="s">
        <v>3323</v>
      </c>
      <c r="E700" s="4" t="s">
        <v>9988</v>
      </c>
      <c r="F700" s="4" t="s">
        <v>3307</v>
      </c>
    </row>
    <row r="701" spans="1:6" ht="15" customHeight="1" x14ac:dyDescent="0.25">
      <c r="A701" s="4" t="s">
        <v>3324</v>
      </c>
      <c r="C701" s="4" t="s">
        <v>3325</v>
      </c>
      <c r="E701" s="4" t="s">
        <v>9988</v>
      </c>
      <c r="F701" s="4" t="s">
        <v>3307</v>
      </c>
    </row>
    <row r="702" spans="1:6" ht="15" customHeight="1" x14ac:dyDescent="0.25">
      <c r="A702" s="4" t="s">
        <v>3326</v>
      </c>
      <c r="C702" s="4" t="s">
        <v>3327</v>
      </c>
      <c r="E702" s="4" t="s">
        <v>9988</v>
      </c>
      <c r="F702" s="4" t="s">
        <v>3307</v>
      </c>
    </row>
    <row r="703" spans="1:6" ht="15" customHeight="1" x14ac:dyDescent="0.25">
      <c r="A703" s="4" t="s">
        <v>81</v>
      </c>
      <c r="C703" s="4" t="s">
        <v>82</v>
      </c>
      <c r="E703" s="4" t="s">
        <v>9988</v>
      </c>
      <c r="F703" s="4" t="s">
        <v>3307</v>
      </c>
    </row>
    <row r="704" spans="1:6" ht="15" customHeight="1" x14ac:dyDescent="0.25">
      <c r="A704" s="4" t="s">
        <v>87</v>
      </c>
      <c r="C704" s="4" t="s">
        <v>88</v>
      </c>
      <c r="E704" s="4" t="s">
        <v>9988</v>
      </c>
      <c r="F704" s="4" t="s">
        <v>3307</v>
      </c>
    </row>
    <row r="705" spans="1:6" ht="15" customHeight="1" x14ac:dyDescent="0.25">
      <c r="A705" s="4" t="s">
        <v>10721</v>
      </c>
      <c r="C705" s="4" t="s">
        <v>10722</v>
      </c>
      <c r="E705" s="4" t="s">
        <v>9988</v>
      </c>
    </row>
    <row r="706" spans="1:6" ht="15" customHeight="1" x14ac:dyDescent="0.25">
      <c r="A706" s="4" t="s">
        <v>3328</v>
      </c>
      <c r="C706" s="4" t="s">
        <v>3329</v>
      </c>
      <c r="E706" s="4" t="s">
        <v>9988</v>
      </c>
      <c r="F706" s="4" t="s">
        <v>3307</v>
      </c>
    </row>
    <row r="707" spans="1:6" ht="15" customHeight="1" x14ac:dyDescent="0.25">
      <c r="A707" s="4" t="s">
        <v>1720</v>
      </c>
      <c r="C707" s="4" t="s">
        <v>1721</v>
      </c>
      <c r="E707" s="4" t="s">
        <v>9988</v>
      </c>
      <c r="F707" s="4" t="s">
        <v>3307</v>
      </c>
    </row>
    <row r="708" spans="1:6" ht="15" customHeight="1" x14ac:dyDescent="0.25">
      <c r="A708" s="4" t="s">
        <v>1722</v>
      </c>
      <c r="C708" s="4" t="s">
        <v>1723</v>
      </c>
      <c r="E708" s="4" t="s">
        <v>9988</v>
      </c>
      <c r="F708" s="4" t="s">
        <v>3307</v>
      </c>
    </row>
    <row r="709" spans="1:6" ht="15" customHeight="1" x14ac:dyDescent="0.25">
      <c r="A709" s="4" t="s">
        <v>3330</v>
      </c>
      <c r="C709" s="4" t="s">
        <v>3331</v>
      </c>
      <c r="E709" s="4" t="s">
        <v>9988</v>
      </c>
      <c r="F709" s="4" t="s">
        <v>3307</v>
      </c>
    </row>
    <row r="710" spans="1:6" ht="15" customHeight="1" x14ac:dyDescent="0.25">
      <c r="A710" s="4" t="s">
        <v>3332</v>
      </c>
      <c r="C710" s="4" t="s">
        <v>3333</v>
      </c>
      <c r="E710" s="4" t="s">
        <v>9988</v>
      </c>
      <c r="F710" s="4" t="s">
        <v>3307</v>
      </c>
    </row>
    <row r="711" spans="1:6" ht="15" customHeight="1" x14ac:dyDescent="0.25">
      <c r="A711" s="4" t="s">
        <v>3334</v>
      </c>
      <c r="C711" s="4" t="s">
        <v>3335</v>
      </c>
      <c r="E711" s="4" t="s">
        <v>9988</v>
      </c>
      <c r="F711" s="4" t="s">
        <v>3307</v>
      </c>
    </row>
    <row r="712" spans="1:6" ht="15" customHeight="1" x14ac:dyDescent="0.25">
      <c r="A712" s="4" t="s">
        <v>10156</v>
      </c>
      <c r="C712" s="4" t="s">
        <v>3336</v>
      </c>
      <c r="E712" s="4" t="s">
        <v>9988</v>
      </c>
      <c r="F712" s="4" t="s">
        <v>3307</v>
      </c>
    </row>
    <row r="713" spans="1:6" ht="15" customHeight="1" x14ac:dyDescent="0.25">
      <c r="A713" s="4" t="s">
        <v>3337</v>
      </c>
      <c r="C713" s="4" t="s">
        <v>3338</v>
      </c>
      <c r="E713" s="4" t="s">
        <v>9988</v>
      </c>
      <c r="F713" s="4" t="s">
        <v>3307</v>
      </c>
    </row>
    <row r="714" spans="1:6" ht="15" customHeight="1" x14ac:dyDescent="0.25">
      <c r="A714" s="4" t="s">
        <v>3339</v>
      </c>
      <c r="C714" s="4" t="s">
        <v>3340</v>
      </c>
      <c r="E714" s="4" t="s">
        <v>9988</v>
      </c>
      <c r="F714" s="4" t="s">
        <v>3307</v>
      </c>
    </row>
    <row r="715" spans="1:6" ht="15" customHeight="1" x14ac:dyDescent="0.25">
      <c r="A715" s="4" t="s">
        <v>2027</v>
      </c>
      <c r="C715" s="4" t="s">
        <v>2028</v>
      </c>
      <c r="E715" s="4" t="s">
        <v>9988</v>
      </c>
      <c r="F715" s="4" t="s">
        <v>3307</v>
      </c>
    </row>
    <row r="716" spans="1:6" ht="15" customHeight="1" x14ac:dyDescent="0.25">
      <c r="A716" s="4" t="s">
        <v>2025</v>
      </c>
      <c r="C716" s="4" t="s">
        <v>2026</v>
      </c>
      <c r="E716" s="4" t="s">
        <v>9988</v>
      </c>
      <c r="F716" s="4" t="s">
        <v>3307</v>
      </c>
    </row>
    <row r="717" spans="1:6" ht="15" customHeight="1" x14ac:dyDescent="0.25">
      <c r="A717" s="4" t="s">
        <v>2021</v>
      </c>
      <c r="C717" s="4" t="s">
        <v>2022</v>
      </c>
      <c r="E717" s="4" t="s">
        <v>9988</v>
      </c>
      <c r="F717" s="4" t="s">
        <v>3307</v>
      </c>
    </row>
    <row r="718" spans="1:6" ht="15" customHeight="1" x14ac:dyDescent="0.25">
      <c r="A718" s="4" t="s">
        <v>1546</v>
      </c>
      <c r="C718" s="4" t="s">
        <v>1547</v>
      </c>
      <c r="E718" s="4" t="s">
        <v>9988</v>
      </c>
      <c r="F718" s="4" t="s">
        <v>3307</v>
      </c>
    </row>
    <row r="719" spans="1:6" ht="15" customHeight="1" x14ac:dyDescent="0.25">
      <c r="A719" s="4" t="s">
        <v>1548</v>
      </c>
      <c r="C719" s="4" t="s">
        <v>1549</v>
      </c>
      <c r="E719" s="4" t="s">
        <v>9988</v>
      </c>
      <c r="F719" s="4" t="s">
        <v>3307</v>
      </c>
    </row>
    <row r="720" spans="1:6" ht="15" customHeight="1" x14ac:dyDescent="0.25">
      <c r="A720" s="4" t="s">
        <v>3342</v>
      </c>
      <c r="C720" s="4" t="s">
        <v>3343</v>
      </c>
      <c r="E720" s="4" t="s">
        <v>9988</v>
      </c>
      <c r="F720" s="4" t="s">
        <v>3341</v>
      </c>
    </row>
    <row r="721" spans="1:6" ht="15" customHeight="1" x14ac:dyDescent="0.25">
      <c r="A721" s="4" t="s">
        <v>3344</v>
      </c>
      <c r="C721" s="4" t="s">
        <v>3345</v>
      </c>
      <c r="E721" s="4" t="s">
        <v>9988</v>
      </c>
      <c r="F721" s="4" t="s">
        <v>3341</v>
      </c>
    </row>
    <row r="722" spans="1:6" ht="15" customHeight="1" x14ac:dyDescent="0.25">
      <c r="A722" s="4" t="s">
        <v>3346</v>
      </c>
      <c r="C722" s="4" t="s">
        <v>3347</v>
      </c>
      <c r="E722" s="4" t="s">
        <v>9988</v>
      </c>
      <c r="F722" s="4" t="s">
        <v>3341</v>
      </c>
    </row>
    <row r="723" spans="1:6" ht="15" customHeight="1" x14ac:dyDescent="0.25">
      <c r="A723" s="4" t="s">
        <v>511</v>
      </c>
      <c r="C723" s="4" t="s">
        <v>512</v>
      </c>
      <c r="E723" s="4" t="s">
        <v>9988</v>
      </c>
      <c r="F723" s="4" t="s">
        <v>3341</v>
      </c>
    </row>
    <row r="724" spans="1:6" ht="15" customHeight="1" x14ac:dyDescent="0.25">
      <c r="A724" s="4" t="s">
        <v>3348</v>
      </c>
      <c r="C724" s="4" t="s">
        <v>3349</v>
      </c>
      <c r="E724" s="4" t="s">
        <v>9988</v>
      </c>
      <c r="F724" s="4" t="s">
        <v>3341</v>
      </c>
    </row>
    <row r="725" spans="1:6" ht="15" customHeight="1" x14ac:dyDescent="0.25">
      <c r="A725" s="4" t="s">
        <v>416</v>
      </c>
      <c r="C725" s="4" t="s">
        <v>417</v>
      </c>
      <c r="E725" s="4" t="s">
        <v>9988</v>
      </c>
      <c r="F725" s="4" t="s">
        <v>3341</v>
      </c>
    </row>
    <row r="726" spans="1:6" ht="15" customHeight="1" x14ac:dyDescent="0.25">
      <c r="A726" s="4" t="s">
        <v>546</v>
      </c>
      <c r="C726" s="4" t="s">
        <v>547</v>
      </c>
      <c r="E726" s="4" t="s">
        <v>9988</v>
      </c>
      <c r="F726" s="4" t="s">
        <v>3341</v>
      </c>
    </row>
    <row r="727" spans="1:6" ht="15" customHeight="1" x14ac:dyDescent="0.25">
      <c r="A727" s="4" t="s">
        <v>3350</v>
      </c>
      <c r="C727" s="4" t="s">
        <v>3351</v>
      </c>
      <c r="E727" s="4" t="s">
        <v>9988</v>
      </c>
      <c r="F727" s="4" t="s">
        <v>3341</v>
      </c>
    </row>
    <row r="728" spans="1:6" ht="15" customHeight="1" x14ac:dyDescent="0.25">
      <c r="A728" s="4" t="s">
        <v>399</v>
      </c>
      <c r="C728" s="4" t="s">
        <v>400</v>
      </c>
      <c r="E728" s="4" t="s">
        <v>9988</v>
      </c>
      <c r="F728" s="4" t="s">
        <v>3341</v>
      </c>
    </row>
    <row r="729" spans="1:6" ht="15" customHeight="1" x14ac:dyDescent="0.25">
      <c r="A729" s="4" t="s">
        <v>394</v>
      </c>
      <c r="C729" s="4" t="s">
        <v>395</v>
      </c>
      <c r="E729" s="4" t="s">
        <v>9988</v>
      </c>
      <c r="F729" s="4" t="s">
        <v>3341</v>
      </c>
    </row>
    <row r="730" spans="1:6" ht="15" customHeight="1" x14ac:dyDescent="0.25">
      <c r="A730" s="4" t="s">
        <v>2136</v>
      </c>
      <c r="C730" s="4" t="s">
        <v>2137</v>
      </c>
      <c r="E730" s="4" t="s">
        <v>9988</v>
      </c>
      <c r="F730" s="4" t="s">
        <v>3341</v>
      </c>
    </row>
    <row r="731" spans="1:6" ht="15" customHeight="1" x14ac:dyDescent="0.25">
      <c r="A731" s="4" t="s">
        <v>3352</v>
      </c>
      <c r="C731" s="4" t="s">
        <v>3353</v>
      </c>
      <c r="E731" s="4" t="s">
        <v>9988</v>
      </c>
      <c r="F731" s="4" t="s">
        <v>3341</v>
      </c>
    </row>
    <row r="732" spans="1:6" ht="15" customHeight="1" x14ac:dyDescent="0.25">
      <c r="A732" s="4" t="s">
        <v>2134</v>
      </c>
      <c r="C732" s="4" t="s">
        <v>2135</v>
      </c>
      <c r="E732" s="4" t="s">
        <v>9988</v>
      </c>
      <c r="F732" s="4" t="s">
        <v>3341</v>
      </c>
    </row>
    <row r="733" spans="1:6" ht="15" customHeight="1" x14ac:dyDescent="0.25">
      <c r="A733" s="4" t="s">
        <v>2120</v>
      </c>
      <c r="C733" s="4" t="s">
        <v>2121</v>
      </c>
      <c r="E733" s="4" t="s">
        <v>9988</v>
      </c>
      <c r="F733" s="4" t="s">
        <v>3341</v>
      </c>
    </row>
    <row r="734" spans="1:6" ht="15" customHeight="1" x14ac:dyDescent="0.25">
      <c r="A734" s="4" t="s">
        <v>2118</v>
      </c>
      <c r="C734" s="4" t="s">
        <v>2119</v>
      </c>
      <c r="E734" s="4" t="s">
        <v>9988</v>
      </c>
      <c r="F734" s="4" t="s">
        <v>3341</v>
      </c>
    </row>
    <row r="735" spans="1:6" ht="15" customHeight="1" x14ac:dyDescent="0.25">
      <c r="A735" s="4" t="s">
        <v>2114</v>
      </c>
      <c r="C735" s="4" t="s">
        <v>2115</v>
      </c>
      <c r="E735" s="4" t="s">
        <v>9988</v>
      </c>
      <c r="F735" s="4" t="s">
        <v>3341</v>
      </c>
    </row>
    <row r="736" spans="1:6" ht="15" customHeight="1" x14ac:dyDescent="0.25">
      <c r="A736" s="4" t="s">
        <v>2110</v>
      </c>
      <c r="C736" s="4" t="s">
        <v>2111</v>
      </c>
      <c r="E736" s="4" t="s">
        <v>9988</v>
      </c>
      <c r="F736" s="4" t="s">
        <v>3341</v>
      </c>
    </row>
    <row r="737" spans="1:6" ht="15" customHeight="1" x14ac:dyDescent="0.25">
      <c r="A737" s="4" t="s">
        <v>3354</v>
      </c>
      <c r="C737" s="4" t="s">
        <v>3355</v>
      </c>
      <c r="E737" s="4" t="s">
        <v>9988</v>
      </c>
      <c r="F737" s="4" t="s">
        <v>3341</v>
      </c>
    </row>
    <row r="738" spans="1:6" ht="15" customHeight="1" x14ac:dyDescent="0.25">
      <c r="A738" s="4" t="s">
        <v>2116</v>
      </c>
      <c r="C738" s="4" t="s">
        <v>2117</v>
      </c>
      <c r="E738" s="4" t="s">
        <v>9988</v>
      </c>
      <c r="F738" s="4" t="s">
        <v>3341</v>
      </c>
    </row>
    <row r="739" spans="1:6" ht="15" customHeight="1" x14ac:dyDescent="0.25">
      <c r="A739" s="4" t="s">
        <v>2112</v>
      </c>
      <c r="C739" s="4" t="s">
        <v>2113</v>
      </c>
      <c r="E739" s="4" t="s">
        <v>9988</v>
      </c>
      <c r="F739" s="4" t="s">
        <v>3341</v>
      </c>
    </row>
    <row r="740" spans="1:6" ht="15" customHeight="1" x14ac:dyDescent="0.25">
      <c r="A740" s="4" t="s">
        <v>2106</v>
      </c>
      <c r="C740" s="4" t="s">
        <v>2107</v>
      </c>
      <c r="E740" s="4" t="s">
        <v>9988</v>
      </c>
      <c r="F740" s="4" t="s">
        <v>3341</v>
      </c>
    </row>
    <row r="741" spans="1:6" ht="15" customHeight="1" x14ac:dyDescent="0.25">
      <c r="A741" s="4" t="s">
        <v>2108</v>
      </c>
      <c r="C741" s="4" t="s">
        <v>2109</v>
      </c>
      <c r="E741" s="4" t="s">
        <v>9988</v>
      </c>
      <c r="F741" s="4" t="s">
        <v>3341</v>
      </c>
    </row>
    <row r="742" spans="1:6" ht="15" customHeight="1" x14ac:dyDescent="0.25">
      <c r="A742" s="4" t="s">
        <v>2122</v>
      </c>
      <c r="C742" s="4" t="s">
        <v>2123</v>
      </c>
      <c r="E742" s="4" t="s">
        <v>9988</v>
      </c>
      <c r="F742" s="4" t="s">
        <v>3341</v>
      </c>
    </row>
    <row r="743" spans="1:6" ht="15" customHeight="1" x14ac:dyDescent="0.25">
      <c r="A743" s="4" t="s">
        <v>408</v>
      </c>
      <c r="C743" s="4" t="s">
        <v>409</v>
      </c>
      <c r="E743" s="4" t="s">
        <v>9988</v>
      </c>
      <c r="F743" s="4" t="s">
        <v>3341</v>
      </c>
    </row>
    <row r="744" spans="1:6" ht="15" customHeight="1" x14ac:dyDescent="0.25">
      <c r="A744" s="4" t="s">
        <v>411</v>
      </c>
      <c r="C744" s="4" t="s">
        <v>412</v>
      </c>
      <c r="E744" s="4" t="s">
        <v>9988</v>
      </c>
      <c r="F744" s="4" t="s">
        <v>3341</v>
      </c>
    </row>
    <row r="745" spans="1:6" ht="15" customHeight="1" x14ac:dyDescent="0.25">
      <c r="A745" s="4" t="s">
        <v>1375</v>
      </c>
      <c r="C745" s="4" t="s">
        <v>1376</v>
      </c>
      <c r="E745" s="4" t="s">
        <v>9988</v>
      </c>
      <c r="F745" s="4" t="s">
        <v>3341</v>
      </c>
    </row>
    <row r="746" spans="1:6" ht="15" customHeight="1" x14ac:dyDescent="0.25">
      <c r="A746" s="4" t="s">
        <v>2126</v>
      </c>
      <c r="C746" s="4" t="s">
        <v>2127</v>
      </c>
      <c r="E746" s="4" t="s">
        <v>9988</v>
      </c>
      <c r="F746" s="4" t="s">
        <v>3341</v>
      </c>
    </row>
    <row r="747" spans="1:6" ht="15" customHeight="1" x14ac:dyDescent="0.25">
      <c r="A747" s="4" t="s">
        <v>2130</v>
      </c>
      <c r="C747" s="4" t="s">
        <v>2131</v>
      </c>
      <c r="E747" s="4" t="s">
        <v>9988</v>
      </c>
      <c r="F747" s="4" t="s">
        <v>3341</v>
      </c>
    </row>
    <row r="748" spans="1:6" ht="15" customHeight="1" x14ac:dyDescent="0.25">
      <c r="A748" s="4" t="s">
        <v>816</v>
      </c>
      <c r="C748" s="4" t="s">
        <v>817</v>
      </c>
      <c r="E748" s="4" t="s">
        <v>9988</v>
      </c>
      <c r="F748" s="4" t="s">
        <v>3341</v>
      </c>
    </row>
    <row r="749" spans="1:6" ht="15" customHeight="1" x14ac:dyDescent="0.25">
      <c r="A749" s="4" t="s">
        <v>2132</v>
      </c>
      <c r="C749" s="4" t="s">
        <v>2133</v>
      </c>
      <c r="E749" s="4" t="s">
        <v>9988</v>
      </c>
      <c r="F749" s="4" t="s">
        <v>3341</v>
      </c>
    </row>
    <row r="750" spans="1:6" ht="15" customHeight="1" x14ac:dyDescent="0.25">
      <c r="A750" s="4" t="s">
        <v>2055</v>
      </c>
      <c r="C750" s="4" t="s">
        <v>2056</v>
      </c>
      <c r="E750" s="4" t="s">
        <v>9988</v>
      </c>
      <c r="F750" s="4" t="s">
        <v>3341</v>
      </c>
    </row>
    <row r="751" spans="1:6" ht="15" customHeight="1" x14ac:dyDescent="0.25">
      <c r="A751" s="4" t="s">
        <v>2138</v>
      </c>
      <c r="C751" s="4" t="s">
        <v>2139</v>
      </c>
      <c r="E751" s="4" t="s">
        <v>9988</v>
      </c>
      <c r="F751" s="4" t="s">
        <v>3341</v>
      </c>
    </row>
    <row r="752" spans="1:6" ht="15" customHeight="1" x14ac:dyDescent="0.25">
      <c r="A752" s="4" t="s">
        <v>2053</v>
      </c>
      <c r="C752" s="4" t="s">
        <v>2054</v>
      </c>
      <c r="E752" s="4" t="s">
        <v>9988</v>
      </c>
      <c r="F752" s="4" t="s">
        <v>3341</v>
      </c>
    </row>
    <row r="753" spans="1:6" ht="15" customHeight="1" x14ac:dyDescent="0.25">
      <c r="A753" s="4" t="s">
        <v>553</v>
      </c>
      <c r="C753" s="4" t="s">
        <v>554</v>
      </c>
      <c r="E753" s="4" t="s">
        <v>9988</v>
      </c>
      <c r="F753" s="4" t="s">
        <v>3341</v>
      </c>
    </row>
    <row r="754" spans="1:6" ht="15" customHeight="1" x14ac:dyDescent="0.25">
      <c r="A754" s="4" t="s">
        <v>550</v>
      </c>
      <c r="C754" s="4" t="s">
        <v>551</v>
      </c>
      <c r="E754" s="4" t="s">
        <v>9988</v>
      </c>
      <c r="F754" s="4" t="s">
        <v>3341</v>
      </c>
    </row>
    <row r="755" spans="1:6" ht="15" customHeight="1" x14ac:dyDescent="0.25">
      <c r="A755" s="4" t="s">
        <v>548</v>
      </c>
      <c r="C755" s="4" t="s">
        <v>549</v>
      </c>
      <c r="E755" s="4" t="s">
        <v>9988</v>
      </c>
      <c r="F755" s="4" t="s">
        <v>3341</v>
      </c>
    </row>
    <row r="756" spans="1:6" ht="15" customHeight="1" x14ac:dyDescent="0.25">
      <c r="A756" s="4" t="s">
        <v>532</v>
      </c>
      <c r="C756" s="4" t="s">
        <v>533</v>
      </c>
      <c r="E756" s="4" t="s">
        <v>9988</v>
      </c>
      <c r="F756" s="4" t="s">
        <v>3341</v>
      </c>
    </row>
    <row r="757" spans="1:6" ht="15" customHeight="1" x14ac:dyDescent="0.25">
      <c r="A757" s="4" t="s">
        <v>1149</v>
      </c>
      <c r="C757" s="4" t="s">
        <v>1150</v>
      </c>
      <c r="E757" s="4" t="s">
        <v>9988</v>
      </c>
      <c r="F757" s="4" t="s">
        <v>3341</v>
      </c>
    </row>
    <row r="758" spans="1:6" ht="15" customHeight="1" x14ac:dyDescent="0.25">
      <c r="A758" s="4" t="s">
        <v>402</v>
      </c>
      <c r="C758" s="4" t="s">
        <v>403</v>
      </c>
      <c r="E758" s="4" t="s">
        <v>9988</v>
      </c>
      <c r="F758" s="4" t="s">
        <v>3341</v>
      </c>
    </row>
    <row r="759" spans="1:6" ht="15" customHeight="1" x14ac:dyDescent="0.25">
      <c r="A759" s="4" t="s">
        <v>405</v>
      </c>
      <c r="C759" s="4" t="s">
        <v>406</v>
      </c>
      <c r="E759" s="4" t="s">
        <v>9988</v>
      </c>
      <c r="F759" s="4" t="s">
        <v>3341</v>
      </c>
    </row>
    <row r="760" spans="1:6" ht="15" customHeight="1" x14ac:dyDescent="0.25">
      <c r="A760" s="4" t="s">
        <v>3356</v>
      </c>
      <c r="C760" s="4" t="s">
        <v>3357</v>
      </c>
      <c r="E760" s="4" t="s">
        <v>9988</v>
      </c>
      <c r="F760" s="4" t="s">
        <v>3341</v>
      </c>
    </row>
    <row r="761" spans="1:6" ht="15" customHeight="1" x14ac:dyDescent="0.25">
      <c r="A761" s="4" t="s">
        <v>556</v>
      </c>
      <c r="C761" s="4" t="s">
        <v>557</v>
      </c>
      <c r="E761" s="4" t="s">
        <v>9988</v>
      </c>
      <c r="F761" s="4" t="s">
        <v>3341</v>
      </c>
    </row>
    <row r="762" spans="1:6" ht="15" customHeight="1" x14ac:dyDescent="0.25">
      <c r="A762" s="4" t="s">
        <v>3358</v>
      </c>
      <c r="C762" s="4" t="s">
        <v>3359</v>
      </c>
      <c r="E762" s="4" t="s">
        <v>9988</v>
      </c>
      <c r="F762" s="4" t="s">
        <v>3341</v>
      </c>
    </row>
    <row r="763" spans="1:6" ht="15" customHeight="1" x14ac:dyDescent="0.25">
      <c r="A763" s="4" t="s">
        <v>818</v>
      </c>
      <c r="C763" s="4" t="s">
        <v>819</v>
      </c>
      <c r="E763" s="4" t="s">
        <v>9988</v>
      </c>
      <c r="F763" s="4" t="s">
        <v>3341</v>
      </c>
    </row>
    <row r="764" spans="1:6" ht="15" customHeight="1" x14ac:dyDescent="0.25">
      <c r="A764" s="4" t="s">
        <v>724</v>
      </c>
      <c r="C764" s="4" t="s">
        <v>725</v>
      </c>
      <c r="E764" s="4" t="s">
        <v>9988</v>
      </c>
      <c r="F764" s="4" t="s">
        <v>3341</v>
      </c>
    </row>
    <row r="765" spans="1:6" ht="15" customHeight="1" x14ac:dyDescent="0.25">
      <c r="A765" s="4" t="s">
        <v>244</v>
      </c>
      <c r="C765" s="4" t="s">
        <v>245</v>
      </c>
      <c r="E765" s="4" t="s">
        <v>9988</v>
      </c>
      <c r="F765" s="4" t="s">
        <v>3341</v>
      </c>
    </row>
    <row r="766" spans="1:6" ht="15" customHeight="1" x14ac:dyDescent="0.25">
      <c r="A766" s="4" t="s">
        <v>247</v>
      </c>
      <c r="C766" s="4" t="s">
        <v>248</v>
      </c>
      <c r="E766" s="4" t="s">
        <v>9988</v>
      </c>
      <c r="F766" s="4" t="s">
        <v>3341</v>
      </c>
    </row>
    <row r="767" spans="1:6" ht="15" customHeight="1" x14ac:dyDescent="0.25">
      <c r="A767" s="4" t="s">
        <v>214</v>
      </c>
      <c r="C767" s="4" t="s">
        <v>215</v>
      </c>
      <c r="E767" s="4" t="s">
        <v>9988</v>
      </c>
      <c r="F767" s="4" t="s">
        <v>3341</v>
      </c>
    </row>
    <row r="768" spans="1:6" ht="15" customHeight="1" x14ac:dyDescent="0.25">
      <c r="A768" s="4" t="s">
        <v>103</v>
      </c>
      <c r="C768" s="4" t="s">
        <v>104</v>
      </c>
      <c r="E768" s="4" t="s">
        <v>9988</v>
      </c>
      <c r="F768" s="4" t="s">
        <v>3341</v>
      </c>
    </row>
    <row r="769" spans="1:6" ht="15" customHeight="1" x14ac:dyDescent="0.25">
      <c r="A769" s="4" t="s">
        <v>75</v>
      </c>
      <c r="C769" s="4" t="s">
        <v>76</v>
      </c>
      <c r="E769" s="4" t="s">
        <v>9988</v>
      </c>
      <c r="F769" s="4" t="s">
        <v>3341</v>
      </c>
    </row>
    <row r="770" spans="1:6" ht="15" customHeight="1" x14ac:dyDescent="0.25">
      <c r="A770" s="4" t="s">
        <v>106</v>
      </c>
      <c r="C770" s="4" t="s">
        <v>107</v>
      </c>
      <c r="E770" s="4" t="s">
        <v>9988</v>
      </c>
      <c r="F770" s="4" t="s">
        <v>3341</v>
      </c>
    </row>
    <row r="771" spans="1:6" ht="15" customHeight="1" x14ac:dyDescent="0.25">
      <c r="A771" s="4" t="s">
        <v>93</v>
      </c>
      <c r="C771" s="4" t="s">
        <v>94</v>
      </c>
      <c r="E771" s="4" t="s">
        <v>9988</v>
      </c>
      <c r="F771" s="4" t="s">
        <v>3341</v>
      </c>
    </row>
    <row r="772" spans="1:6" ht="15" customHeight="1" x14ac:dyDescent="0.25">
      <c r="A772" s="4" t="s">
        <v>63</v>
      </c>
      <c r="C772" s="4" t="s">
        <v>64</v>
      </c>
      <c r="E772" s="4" t="s">
        <v>9988</v>
      </c>
      <c r="F772" s="4" t="s">
        <v>3341</v>
      </c>
    </row>
    <row r="773" spans="1:6" ht="15" customHeight="1" x14ac:dyDescent="0.25">
      <c r="A773" s="4" t="s">
        <v>202</v>
      </c>
      <c r="C773" s="4" t="s">
        <v>203</v>
      </c>
      <c r="E773" s="4" t="s">
        <v>9988</v>
      </c>
      <c r="F773" s="4" t="s">
        <v>3341</v>
      </c>
    </row>
    <row r="774" spans="1:6" ht="15" customHeight="1" x14ac:dyDescent="0.25">
      <c r="A774" s="4" t="s">
        <v>145</v>
      </c>
      <c r="C774" s="4" t="s">
        <v>146</v>
      </c>
      <c r="E774" s="4" t="s">
        <v>9988</v>
      </c>
      <c r="F774" s="4" t="s">
        <v>3341</v>
      </c>
    </row>
    <row r="775" spans="1:6" ht="15" customHeight="1" x14ac:dyDescent="0.25">
      <c r="A775" s="4" t="s">
        <v>124</v>
      </c>
      <c r="C775" s="4" t="s">
        <v>125</v>
      </c>
      <c r="E775" s="4" t="s">
        <v>9988</v>
      </c>
      <c r="F775" s="4" t="s">
        <v>3341</v>
      </c>
    </row>
    <row r="776" spans="1:6" ht="15" customHeight="1" x14ac:dyDescent="0.25">
      <c r="A776" s="4" t="s">
        <v>128</v>
      </c>
      <c r="C776" s="4" t="s">
        <v>129</v>
      </c>
      <c r="E776" s="4" t="s">
        <v>9988</v>
      </c>
      <c r="F776" s="4" t="s">
        <v>3341</v>
      </c>
    </row>
    <row r="777" spans="1:6" ht="15" customHeight="1" x14ac:dyDescent="0.25">
      <c r="A777" s="4" t="s">
        <v>3360</v>
      </c>
      <c r="C777" s="4" t="s">
        <v>3361</v>
      </c>
      <c r="E777" s="4" t="s">
        <v>9988</v>
      </c>
      <c r="F777" s="4" t="s">
        <v>3341</v>
      </c>
    </row>
    <row r="778" spans="1:6" ht="15" customHeight="1" x14ac:dyDescent="0.25">
      <c r="A778" s="4" t="s">
        <v>3362</v>
      </c>
      <c r="C778" s="4" t="s">
        <v>3363</v>
      </c>
      <c r="E778" s="4" t="s">
        <v>9988</v>
      </c>
      <c r="F778" s="4" t="s">
        <v>3341</v>
      </c>
    </row>
    <row r="779" spans="1:6" ht="15" customHeight="1" x14ac:dyDescent="0.25">
      <c r="A779" s="4" t="s">
        <v>1458</v>
      </c>
      <c r="C779" s="4" t="s">
        <v>1459</v>
      </c>
      <c r="E779" s="4" t="s">
        <v>9988</v>
      </c>
      <c r="F779" s="4" t="s">
        <v>3341</v>
      </c>
    </row>
    <row r="780" spans="1:6" ht="15" customHeight="1" x14ac:dyDescent="0.25">
      <c r="A780" s="4" t="s">
        <v>3364</v>
      </c>
      <c r="C780" s="4" t="s">
        <v>3365</v>
      </c>
      <c r="E780" s="4" t="s">
        <v>9988</v>
      </c>
      <c r="F780" s="4" t="s">
        <v>3341</v>
      </c>
    </row>
    <row r="781" spans="1:6" ht="15" customHeight="1" x14ac:dyDescent="0.25">
      <c r="A781" s="4" t="s">
        <v>1452</v>
      </c>
      <c r="C781" s="4" t="s">
        <v>1453</v>
      </c>
      <c r="E781" s="4" t="s">
        <v>9988</v>
      </c>
      <c r="F781" s="4" t="s">
        <v>3341</v>
      </c>
    </row>
    <row r="782" spans="1:6" ht="15" customHeight="1" x14ac:dyDescent="0.25">
      <c r="A782" s="4" t="s">
        <v>1454</v>
      </c>
      <c r="C782" s="4" t="s">
        <v>1455</v>
      </c>
      <c r="E782" s="4" t="s">
        <v>9988</v>
      </c>
      <c r="F782" s="4" t="s">
        <v>3341</v>
      </c>
    </row>
    <row r="783" spans="1:6" ht="15" customHeight="1" x14ac:dyDescent="0.25">
      <c r="A783" s="4" t="s">
        <v>3366</v>
      </c>
      <c r="C783" s="4" t="s">
        <v>3367</v>
      </c>
      <c r="E783" s="4" t="s">
        <v>9988</v>
      </c>
      <c r="F783" s="4" t="s">
        <v>3341</v>
      </c>
    </row>
    <row r="784" spans="1:6" ht="15" customHeight="1" x14ac:dyDescent="0.25">
      <c r="A784" s="4" t="s">
        <v>3368</v>
      </c>
      <c r="C784" s="4" t="s">
        <v>3369</v>
      </c>
      <c r="E784" s="4" t="s">
        <v>9988</v>
      </c>
      <c r="F784" s="4" t="s">
        <v>3341</v>
      </c>
    </row>
    <row r="785" spans="1:6" ht="15" customHeight="1" x14ac:dyDescent="0.25">
      <c r="A785" s="4" t="s">
        <v>3370</v>
      </c>
      <c r="C785" s="4" t="s">
        <v>3371</v>
      </c>
      <c r="E785" s="4" t="s">
        <v>9988</v>
      </c>
      <c r="F785" s="4" t="s">
        <v>3341</v>
      </c>
    </row>
    <row r="786" spans="1:6" ht="15" customHeight="1" x14ac:dyDescent="0.25">
      <c r="A786" s="4" t="s">
        <v>3372</v>
      </c>
      <c r="C786" s="4" t="s">
        <v>3373</v>
      </c>
      <c r="E786" s="4" t="s">
        <v>9988</v>
      </c>
      <c r="F786" s="4" t="s">
        <v>3341</v>
      </c>
    </row>
    <row r="787" spans="1:6" ht="15" customHeight="1" x14ac:dyDescent="0.25">
      <c r="A787" s="4" t="s">
        <v>3374</v>
      </c>
      <c r="C787" s="4" t="s">
        <v>3375</v>
      </c>
      <c r="E787" s="4" t="s">
        <v>9988</v>
      </c>
      <c r="F787" s="4" t="s">
        <v>3341</v>
      </c>
    </row>
    <row r="788" spans="1:6" ht="15" customHeight="1" x14ac:dyDescent="0.25">
      <c r="A788" s="4" t="s">
        <v>3376</v>
      </c>
      <c r="C788" s="4" t="s">
        <v>3377</v>
      </c>
      <c r="E788" s="4" t="s">
        <v>9988</v>
      </c>
      <c r="F788" s="4" t="s">
        <v>3341</v>
      </c>
    </row>
    <row r="789" spans="1:6" ht="15" customHeight="1" x14ac:dyDescent="0.25">
      <c r="A789" s="4" t="s">
        <v>2039</v>
      </c>
      <c r="C789" s="4" t="s">
        <v>2040</v>
      </c>
      <c r="E789" s="4" t="s">
        <v>9988</v>
      </c>
      <c r="F789" s="4" t="s">
        <v>3341</v>
      </c>
    </row>
    <row r="790" spans="1:6" ht="15" customHeight="1" x14ac:dyDescent="0.25">
      <c r="A790" s="4" t="s">
        <v>2043</v>
      </c>
      <c r="C790" s="4" t="s">
        <v>2044</v>
      </c>
      <c r="E790" s="4" t="s">
        <v>9988</v>
      </c>
      <c r="F790" s="4" t="s">
        <v>3341</v>
      </c>
    </row>
    <row r="791" spans="1:6" ht="15" customHeight="1" x14ac:dyDescent="0.25">
      <c r="A791" s="4" t="s">
        <v>1075</v>
      </c>
      <c r="C791" s="4" t="s">
        <v>1076</v>
      </c>
      <c r="E791" s="4" t="s">
        <v>9988</v>
      </c>
      <c r="F791" s="4" t="s">
        <v>3341</v>
      </c>
    </row>
    <row r="792" spans="1:6" ht="15" customHeight="1" x14ac:dyDescent="0.25">
      <c r="A792" s="4" t="s">
        <v>1096</v>
      </c>
      <c r="C792" s="4" t="s">
        <v>1097</v>
      </c>
      <c r="E792" s="4" t="s">
        <v>9988</v>
      </c>
      <c r="F792" s="4" t="s">
        <v>3341</v>
      </c>
    </row>
    <row r="793" spans="1:6" ht="15" customHeight="1" x14ac:dyDescent="0.25">
      <c r="A793" s="4" t="s">
        <v>1211</v>
      </c>
      <c r="C793" s="4" t="s">
        <v>1212</v>
      </c>
      <c r="E793" s="4" t="s">
        <v>9988</v>
      </c>
      <c r="F793" s="4" t="s">
        <v>3341</v>
      </c>
    </row>
    <row r="794" spans="1:6" ht="15" customHeight="1" x14ac:dyDescent="0.25">
      <c r="A794" s="4" t="s">
        <v>2037</v>
      </c>
      <c r="C794" s="4" t="s">
        <v>2038</v>
      </c>
      <c r="E794" s="4" t="s">
        <v>9988</v>
      </c>
      <c r="F794" s="4" t="s">
        <v>3341</v>
      </c>
    </row>
    <row r="795" spans="1:6" ht="15" customHeight="1" x14ac:dyDescent="0.25">
      <c r="A795" s="4" t="s">
        <v>3378</v>
      </c>
      <c r="C795" s="4" t="s">
        <v>3379</v>
      </c>
      <c r="E795" s="4" t="s">
        <v>9988</v>
      </c>
      <c r="F795" s="4" t="s">
        <v>3341</v>
      </c>
    </row>
    <row r="796" spans="1:6" ht="15" customHeight="1" x14ac:dyDescent="0.25">
      <c r="A796" s="4" t="s">
        <v>529</v>
      </c>
      <c r="C796" s="4" t="s">
        <v>530</v>
      </c>
      <c r="E796" s="4" t="s">
        <v>9988</v>
      </c>
      <c r="F796" s="4" t="s">
        <v>3341</v>
      </c>
    </row>
    <row r="797" spans="1:6" ht="15" customHeight="1" x14ac:dyDescent="0.25">
      <c r="A797" s="4" t="s">
        <v>3380</v>
      </c>
      <c r="C797" s="4" t="s">
        <v>3381</v>
      </c>
      <c r="E797" s="4" t="s">
        <v>9988</v>
      </c>
      <c r="F797" s="4" t="s">
        <v>3341</v>
      </c>
    </row>
    <row r="798" spans="1:6" ht="15" customHeight="1" x14ac:dyDescent="0.25">
      <c r="A798" s="4" t="s">
        <v>1398</v>
      </c>
      <c r="C798" s="4" t="s">
        <v>1399</v>
      </c>
      <c r="E798" s="4" t="s">
        <v>9988</v>
      </c>
      <c r="F798" s="4" t="s">
        <v>3341</v>
      </c>
    </row>
    <row r="799" spans="1:6" ht="15" customHeight="1" x14ac:dyDescent="0.25">
      <c r="A799" s="4" t="s">
        <v>3382</v>
      </c>
      <c r="C799" s="4" t="s">
        <v>3383</v>
      </c>
      <c r="E799" s="4" t="s">
        <v>9988</v>
      </c>
      <c r="F799" s="4" t="s">
        <v>3341</v>
      </c>
    </row>
    <row r="800" spans="1:6" ht="15" customHeight="1" x14ac:dyDescent="0.25">
      <c r="A800" s="4" t="s">
        <v>3384</v>
      </c>
      <c r="C800" s="4" t="s">
        <v>3385</v>
      </c>
      <c r="E800" s="4" t="s">
        <v>9988</v>
      </c>
      <c r="F800" s="4" t="s">
        <v>3341</v>
      </c>
    </row>
    <row r="801" spans="1:6" ht="15" customHeight="1" x14ac:dyDescent="0.25">
      <c r="A801" s="4" t="s">
        <v>1322</v>
      </c>
      <c r="C801" s="4" t="s">
        <v>1323</v>
      </c>
      <c r="E801" s="4" t="s">
        <v>9988</v>
      </c>
      <c r="F801" s="4" t="s">
        <v>3341</v>
      </c>
    </row>
    <row r="802" spans="1:6" ht="15" customHeight="1" x14ac:dyDescent="0.25">
      <c r="A802" s="4" t="s">
        <v>3386</v>
      </c>
      <c r="C802" s="4" t="s">
        <v>3387</v>
      </c>
      <c r="E802" s="4" t="s">
        <v>9988</v>
      </c>
      <c r="F802" s="4" t="s">
        <v>3341</v>
      </c>
    </row>
    <row r="803" spans="1:6" ht="15" customHeight="1" x14ac:dyDescent="0.25">
      <c r="A803" s="4" t="s">
        <v>3388</v>
      </c>
      <c r="C803" s="4" t="s">
        <v>3389</v>
      </c>
      <c r="E803" s="4" t="s">
        <v>9988</v>
      </c>
      <c r="F803" s="4" t="s">
        <v>3341</v>
      </c>
    </row>
    <row r="804" spans="1:6" ht="15" customHeight="1" x14ac:dyDescent="0.25">
      <c r="A804" s="4" t="s">
        <v>480</v>
      </c>
      <c r="C804" s="4" t="s">
        <v>481</v>
      </c>
      <c r="E804" s="4" t="s">
        <v>9988</v>
      </c>
      <c r="F804" s="4" t="s">
        <v>3341</v>
      </c>
    </row>
    <row r="805" spans="1:6" ht="15" customHeight="1" x14ac:dyDescent="0.25">
      <c r="A805" s="4" t="s">
        <v>1444</v>
      </c>
      <c r="C805" s="4" t="s">
        <v>1445</v>
      </c>
      <c r="E805" s="4" t="s">
        <v>9988</v>
      </c>
      <c r="F805" s="4" t="s">
        <v>3341</v>
      </c>
    </row>
    <row r="806" spans="1:6" ht="15" customHeight="1" x14ac:dyDescent="0.25">
      <c r="A806" s="4" t="s">
        <v>1447</v>
      </c>
      <c r="C806" s="4" t="s">
        <v>10648</v>
      </c>
      <c r="E806" s="4" t="s">
        <v>9988</v>
      </c>
      <c r="F806" s="4" t="s">
        <v>3341</v>
      </c>
    </row>
    <row r="807" spans="1:6" ht="15" customHeight="1" x14ac:dyDescent="0.25">
      <c r="A807" s="4" t="s">
        <v>1438</v>
      </c>
      <c r="C807" s="4" t="s">
        <v>1439</v>
      </c>
      <c r="E807" s="4" t="s">
        <v>9988</v>
      </c>
      <c r="F807" s="4" t="s">
        <v>3341</v>
      </c>
    </row>
    <row r="808" spans="1:6" ht="15" customHeight="1" x14ac:dyDescent="0.25">
      <c r="A808" s="4" t="s">
        <v>1435</v>
      </c>
      <c r="C808" s="4" t="s">
        <v>1436</v>
      </c>
      <c r="E808" s="4" t="s">
        <v>9988</v>
      </c>
      <c r="F808" s="4" t="s">
        <v>3341</v>
      </c>
    </row>
    <row r="809" spans="1:6" ht="15" customHeight="1" x14ac:dyDescent="0.25">
      <c r="A809" s="4" t="s">
        <v>1449</v>
      </c>
      <c r="C809" s="4" t="s">
        <v>1450</v>
      </c>
      <c r="E809" s="4" t="s">
        <v>9988</v>
      </c>
      <c r="F809" s="4" t="s">
        <v>3341</v>
      </c>
    </row>
    <row r="810" spans="1:6" ht="15" customHeight="1" x14ac:dyDescent="0.25">
      <c r="A810" s="4" t="s">
        <v>3390</v>
      </c>
      <c r="C810" s="4" t="s">
        <v>3391</v>
      </c>
      <c r="E810" s="4" t="s">
        <v>9988</v>
      </c>
      <c r="F810" s="4" t="s">
        <v>3341</v>
      </c>
    </row>
    <row r="811" spans="1:6" ht="15" customHeight="1" x14ac:dyDescent="0.25">
      <c r="A811" s="4" t="s">
        <v>1441</v>
      </c>
      <c r="C811" s="4" t="s">
        <v>1442</v>
      </c>
      <c r="E811" s="4" t="s">
        <v>9988</v>
      </c>
      <c r="F811" s="4" t="s">
        <v>3341</v>
      </c>
    </row>
    <row r="812" spans="1:6" ht="15" customHeight="1" x14ac:dyDescent="0.25">
      <c r="A812" s="4" t="s">
        <v>3392</v>
      </c>
      <c r="C812" s="4" t="s">
        <v>3393</v>
      </c>
      <c r="E812" s="4" t="s">
        <v>9988</v>
      </c>
      <c r="F812" s="4" t="s">
        <v>3341</v>
      </c>
    </row>
    <row r="813" spans="1:6" ht="15" customHeight="1" x14ac:dyDescent="0.25">
      <c r="A813" s="4" t="s">
        <v>3394</v>
      </c>
      <c r="C813" s="4" t="s">
        <v>3395</v>
      </c>
      <c r="E813" s="4" t="s">
        <v>9988</v>
      </c>
      <c r="F813" s="4" t="s">
        <v>3341</v>
      </c>
    </row>
    <row r="814" spans="1:6" ht="15" customHeight="1" x14ac:dyDescent="0.25">
      <c r="A814" s="4" t="s">
        <v>1456</v>
      </c>
      <c r="C814" s="4" t="s">
        <v>1457</v>
      </c>
      <c r="E814" s="4" t="s">
        <v>9988</v>
      </c>
      <c r="F814" s="4" t="s">
        <v>3341</v>
      </c>
    </row>
    <row r="815" spans="1:6" ht="15" customHeight="1" x14ac:dyDescent="0.25">
      <c r="A815" s="4" t="s">
        <v>3396</v>
      </c>
      <c r="C815" s="4" t="s">
        <v>3397</v>
      </c>
      <c r="E815" s="4" t="s">
        <v>9988</v>
      </c>
      <c r="F815" s="4" t="s">
        <v>3341</v>
      </c>
    </row>
    <row r="816" spans="1:6" ht="15" customHeight="1" x14ac:dyDescent="0.25">
      <c r="A816" s="4" t="s">
        <v>3398</v>
      </c>
      <c r="C816" s="4" t="s">
        <v>1457</v>
      </c>
      <c r="E816" s="4" t="s">
        <v>9988</v>
      </c>
      <c r="F816" s="4" t="s">
        <v>3341</v>
      </c>
    </row>
    <row r="817" spans="1:6" ht="15" customHeight="1" x14ac:dyDescent="0.25">
      <c r="A817" s="4" t="s">
        <v>3399</v>
      </c>
      <c r="C817" s="4" t="s">
        <v>3400</v>
      </c>
      <c r="E817" s="4" t="s">
        <v>9988</v>
      </c>
      <c r="F817" s="4" t="s">
        <v>3341</v>
      </c>
    </row>
    <row r="818" spans="1:6" ht="15" customHeight="1" x14ac:dyDescent="0.25">
      <c r="A818" s="4" t="s">
        <v>3401</v>
      </c>
      <c r="C818" s="4" t="s">
        <v>3402</v>
      </c>
      <c r="E818" s="4" t="s">
        <v>9988</v>
      </c>
      <c r="F818" s="4" t="s">
        <v>3341</v>
      </c>
    </row>
    <row r="819" spans="1:6" ht="15" customHeight="1" x14ac:dyDescent="0.25">
      <c r="A819" s="4" t="s">
        <v>3403</v>
      </c>
      <c r="C819" s="4" t="s">
        <v>3404</v>
      </c>
      <c r="E819" s="4" t="s">
        <v>9988</v>
      </c>
      <c r="F819" s="4" t="s">
        <v>3341</v>
      </c>
    </row>
    <row r="820" spans="1:6" ht="15" customHeight="1" x14ac:dyDescent="0.25">
      <c r="A820" s="4" t="s">
        <v>3405</v>
      </c>
      <c r="C820" s="4" t="s">
        <v>3406</v>
      </c>
      <c r="E820" s="4" t="s">
        <v>9988</v>
      </c>
      <c r="F820" s="4" t="s">
        <v>3341</v>
      </c>
    </row>
    <row r="821" spans="1:6" ht="15" customHeight="1" x14ac:dyDescent="0.25">
      <c r="A821" s="4" t="s">
        <v>3407</v>
      </c>
      <c r="C821" s="4" t="s">
        <v>3408</v>
      </c>
      <c r="E821" s="4" t="s">
        <v>9988</v>
      </c>
      <c r="F821" s="4" t="s">
        <v>3341</v>
      </c>
    </row>
    <row r="822" spans="1:6" ht="15" customHeight="1" x14ac:dyDescent="0.25">
      <c r="A822" s="4" t="s">
        <v>3409</v>
      </c>
      <c r="C822" s="4" t="s">
        <v>3410</v>
      </c>
      <c r="E822" s="4" t="s">
        <v>9988</v>
      </c>
      <c r="F822" s="4" t="s">
        <v>3341</v>
      </c>
    </row>
    <row r="823" spans="1:6" ht="15" customHeight="1" x14ac:dyDescent="0.25">
      <c r="A823" s="4" t="s">
        <v>3411</v>
      </c>
      <c r="C823" s="4" t="s">
        <v>3412</v>
      </c>
      <c r="E823" s="4" t="s">
        <v>9988</v>
      </c>
      <c r="F823" s="4" t="s">
        <v>3341</v>
      </c>
    </row>
    <row r="824" spans="1:6" ht="15" customHeight="1" x14ac:dyDescent="0.25">
      <c r="A824" s="4" t="s">
        <v>3413</v>
      </c>
      <c r="C824" s="4" t="s">
        <v>3414</v>
      </c>
      <c r="E824" s="4" t="s">
        <v>9988</v>
      </c>
      <c r="F824" s="4" t="s">
        <v>3341</v>
      </c>
    </row>
    <row r="825" spans="1:6" ht="15" customHeight="1" x14ac:dyDescent="0.25">
      <c r="A825" s="4" t="s">
        <v>3415</v>
      </c>
      <c r="C825" s="4" t="s">
        <v>3416</v>
      </c>
      <c r="E825" s="4" t="s">
        <v>9988</v>
      </c>
      <c r="F825" s="4" t="s">
        <v>3341</v>
      </c>
    </row>
    <row r="826" spans="1:6" ht="15" customHeight="1" x14ac:dyDescent="0.25">
      <c r="A826" s="4" t="s">
        <v>2124</v>
      </c>
      <c r="C826" s="4" t="s">
        <v>2125</v>
      </c>
      <c r="E826" s="4" t="s">
        <v>9988</v>
      </c>
      <c r="F826" s="4" t="s">
        <v>3341</v>
      </c>
    </row>
    <row r="827" spans="1:6" ht="15" customHeight="1" x14ac:dyDescent="0.25">
      <c r="A827" s="4" t="s">
        <v>2128</v>
      </c>
      <c r="C827" s="4" t="s">
        <v>2129</v>
      </c>
      <c r="E827" s="4" t="s">
        <v>9988</v>
      </c>
      <c r="F827" s="4" t="s">
        <v>3341</v>
      </c>
    </row>
    <row r="828" spans="1:6" ht="15" customHeight="1" x14ac:dyDescent="0.25">
      <c r="A828" s="4" t="s">
        <v>3418</v>
      </c>
      <c r="C828" s="4" t="s">
        <v>3419</v>
      </c>
      <c r="E828" s="4" t="s">
        <v>9988</v>
      </c>
      <c r="F828" s="4" t="s">
        <v>3417</v>
      </c>
    </row>
    <row r="829" spans="1:6" ht="15" customHeight="1" x14ac:dyDescent="0.25">
      <c r="A829" s="4" t="s">
        <v>3420</v>
      </c>
      <c r="C829" s="4" t="s">
        <v>3421</v>
      </c>
      <c r="E829" s="4" t="s">
        <v>9988</v>
      </c>
      <c r="F829" s="4" t="s">
        <v>3417</v>
      </c>
    </row>
    <row r="830" spans="1:6" ht="15" customHeight="1" x14ac:dyDescent="0.25">
      <c r="A830" s="4" t="s">
        <v>782</v>
      </c>
      <c r="C830" s="4" t="s">
        <v>783</v>
      </c>
      <c r="E830" s="4" t="s">
        <v>9988</v>
      </c>
      <c r="F830" s="4" t="s">
        <v>3417</v>
      </c>
    </row>
    <row r="831" spans="1:6" ht="15" customHeight="1" x14ac:dyDescent="0.25">
      <c r="A831" s="4" t="s">
        <v>784</v>
      </c>
      <c r="C831" s="4" t="s">
        <v>785</v>
      </c>
      <c r="E831" s="4" t="s">
        <v>9988</v>
      </c>
      <c r="F831" s="4" t="s">
        <v>3417</v>
      </c>
    </row>
    <row r="832" spans="1:6" ht="15" customHeight="1" x14ac:dyDescent="0.25">
      <c r="A832" s="4" t="s">
        <v>804</v>
      </c>
      <c r="C832" s="4" t="s">
        <v>805</v>
      </c>
      <c r="E832" s="4" t="s">
        <v>9988</v>
      </c>
      <c r="F832" s="4" t="s">
        <v>3417</v>
      </c>
    </row>
    <row r="833" spans="1:6" ht="15" customHeight="1" x14ac:dyDescent="0.25">
      <c r="A833" s="4" t="s">
        <v>800</v>
      </c>
      <c r="C833" s="4" t="s">
        <v>801</v>
      </c>
      <c r="E833" s="4" t="s">
        <v>9988</v>
      </c>
      <c r="F833" s="4" t="s">
        <v>3417</v>
      </c>
    </row>
    <row r="834" spans="1:6" ht="15" customHeight="1" x14ac:dyDescent="0.25">
      <c r="A834" s="4" t="s">
        <v>828</v>
      </c>
      <c r="C834" s="4" t="s">
        <v>829</v>
      </c>
      <c r="E834" s="4" t="s">
        <v>9988</v>
      </c>
      <c r="F834" s="4" t="s">
        <v>3417</v>
      </c>
    </row>
    <row r="835" spans="1:6" ht="15" customHeight="1" x14ac:dyDescent="0.25">
      <c r="A835" s="4" t="s">
        <v>830</v>
      </c>
      <c r="C835" s="4" t="s">
        <v>831</v>
      </c>
      <c r="E835" s="4" t="s">
        <v>9988</v>
      </c>
      <c r="F835" s="4" t="s">
        <v>3417</v>
      </c>
    </row>
    <row r="836" spans="1:6" ht="15" customHeight="1" x14ac:dyDescent="0.25">
      <c r="A836" s="4" t="s">
        <v>809</v>
      </c>
      <c r="C836" s="4" t="s">
        <v>810</v>
      </c>
      <c r="E836" s="4" t="s">
        <v>9988</v>
      </c>
      <c r="F836" s="4" t="s">
        <v>3417</v>
      </c>
    </row>
    <row r="837" spans="1:6" ht="15" customHeight="1" x14ac:dyDescent="0.25">
      <c r="A837" s="4" t="s">
        <v>807</v>
      </c>
      <c r="C837" s="4" t="s">
        <v>808</v>
      </c>
      <c r="E837" s="4" t="s">
        <v>9988</v>
      </c>
      <c r="F837" s="4" t="s">
        <v>3417</v>
      </c>
    </row>
    <row r="838" spans="1:6" ht="15" customHeight="1" x14ac:dyDescent="0.25">
      <c r="A838" s="4" t="s">
        <v>390</v>
      </c>
      <c r="C838" s="4" t="s">
        <v>391</v>
      </c>
      <c r="E838" s="4" t="s">
        <v>9988</v>
      </c>
      <c r="F838" s="4" t="s">
        <v>3417</v>
      </c>
    </row>
    <row r="839" spans="1:6" ht="15" customHeight="1" x14ac:dyDescent="0.25">
      <c r="A839" s="4" t="s">
        <v>3422</v>
      </c>
      <c r="C839" s="4" t="s">
        <v>3423</v>
      </c>
      <c r="E839" s="4" t="s">
        <v>9988</v>
      </c>
      <c r="F839" s="4" t="s">
        <v>3417</v>
      </c>
    </row>
    <row r="840" spans="1:6" ht="15" customHeight="1" x14ac:dyDescent="0.25">
      <c r="A840" s="4" t="s">
        <v>3424</v>
      </c>
      <c r="C840" s="4" t="s">
        <v>3425</v>
      </c>
      <c r="E840" s="4" t="s">
        <v>9988</v>
      </c>
      <c r="F840" s="4" t="s">
        <v>3417</v>
      </c>
    </row>
    <row r="841" spans="1:6" ht="15" customHeight="1" x14ac:dyDescent="0.25">
      <c r="A841" s="4" t="s">
        <v>779</v>
      </c>
      <c r="C841" s="4" t="s">
        <v>780</v>
      </c>
      <c r="E841" s="4" t="s">
        <v>9988</v>
      </c>
      <c r="F841" s="4" t="s">
        <v>3417</v>
      </c>
    </row>
    <row r="842" spans="1:6" ht="15" customHeight="1" x14ac:dyDescent="0.25">
      <c r="A842" s="4" t="s">
        <v>751</v>
      </c>
      <c r="C842" s="4" t="s">
        <v>752</v>
      </c>
      <c r="E842" s="4" t="s">
        <v>9988</v>
      </c>
      <c r="F842" s="4" t="s">
        <v>3417</v>
      </c>
    </row>
    <row r="843" spans="1:6" ht="15" customHeight="1" x14ac:dyDescent="0.25">
      <c r="A843" s="4" t="s">
        <v>812</v>
      </c>
      <c r="C843" s="4" t="s">
        <v>813</v>
      </c>
      <c r="E843" s="4" t="s">
        <v>9988</v>
      </c>
      <c r="F843" s="4" t="s">
        <v>3417</v>
      </c>
    </row>
    <row r="844" spans="1:6" ht="15" customHeight="1" x14ac:dyDescent="0.25">
      <c r="A844" s="4" t="s">
        <v>3426</v>
      </c>
      <c r="C844" s="4" t="s">
        <v>3427</v>
      </c>
      <c r="E844" s="4" t="s">
        <v>9988</v>
      </c>
      <c r="F844" s="4" t="s">
        <v>3417</v>
      </c>
    </row>
    <row r="845" spans="1:6" ht="15" customHeight="1" x14ac:dyDescent="0.25">
      <c r="A845" s="4" t="s">
        <v>1257</v>
      </c>
      <c r="C845" s="4" t="s">
        <v>1258</v>
      </c>
      <c r="E845" s="4" t="s">
        <v>9988</v>
      </c>
      <c r="F845" s="4" t="s">
        <v>3417</v>
      </c>
    </row>
    <row r="846" spans="1:6" ht="15" customHeight="1" x14ac:dyDescent="0.25">
      <c r="A846" s="4" t="s">
        <v>443</v>
      </c>
      <c r="C846" s="4" t="s">
        <v>444</v>
      </c>
      <c r="E846" s="4" t="s">
        <v>9988</v>
      </c>
      <c r="F846" s="4" t="s">
        <v>3417</v>
      </c>
    </row>
    <row r="847" spans="1:6" ht="15" customHeight="1" x14ac:dyDescent="0.25">
      <c r="A847" s="4" t="s">
        <v>1250</v>
      </c>
      <c r="C847" s="4" t="s">
        <v>1251</v>
      </c>
      <c r="E847" s="4" t="s">
        <v>9988</v>
      </c>
      <c r="F847" s="4" t="s">
        <v>3417</v>
      </c>
    </row>
    <row r="848" spans="1:6" ht="15" customHeight="1" x14ac:dyDescent="0.25">
      <c r="A848" s="4" t="s">
        <v>2339</v>
      </c>
      <c r="C848" s="4" t="s">
        <v>2340</v>
      </c>
      <c r="E848" s="4" t="s">
        <v>9988</v>
      </c>
      <c r="F848" s="4" t="s">
        <v>3417</v>
      </c>
    </row>
    <row r="849" spans="1:6" ht="15" customHeight="1" x14ac:dyDescent="0.25">
      <c r="A849" s="4" t="s">
        <v>2345</v>
      </c>
      <c r="C849" s="4" t="s">
        <v>2346</v>
      </c>
      <c r="E849" s="4" t="s">
        <v>9988</v>
      </c>
      <c r="F849" s="4" t="s">
        <v>3417</v>
      </c>
    </row>
    <row r="850" spans="1:6" ht="15" customHeight="1" x14ac:dyDescent="0.25">
      <c r="A850" s="4" t="s">
        <v>2341</v>
      </c>
      <c r="C850" s="4" t="s">
        <v>2342</v>
      </c>
      <c r="E850" s="4" t="s">
        <v>9988</v>
      </c>
      <c r="F850" s="4" t="s">
        <v>3417</v>
      </c>
    </row>
    <row r="851" spans="1:6" ht="15" customHeight="1" x14ac:dyDescent="0.25">
      <c r="A851" s="4" t="s">
        <v>2343</v>
      </c>
      <c r="C851" s="4" t="s">
        <v>2344</v>
      </c>
      <c r="E851" s="4" t="s">
        <v>9988</v>
      </c>
      <c r="F851" s="4" t="s">
        <v>3417</v>
      </c>
    </row>
    <row r="852" spans="1:6" ht="15" customHeight="1" x14ac:dyDescent="0.25">
      <c r="A852" s="4" t="s">
        <v>2353</v>
      </c>
      <c r="C852" s="4" t="s">
        <v>2354</v>
      </c>
      <c r="E852" s="4" t="s">
        <v>9988</v>
      </c>
      <c r="F852" s="4" t="s">
        <v>3417</v>
      </c>
    </row>
    <row r="853" spans="1:6" ht="15" customHeight="1" x14ac:dyDescent="0.25">
      <c r="A853" s="4" t="s">
        <v>2331</v>
      </c>
      <c r="C853" s="4" t="s">
        <v>2332</v>
      </c>
      <c r="E853" s="4" t="s">
        <v>9988</v>
      </c>
      <c r="F853" s="4" t="s">
        <v>3417</v>
      </c>
    </row>
    <row r="854" spans="1:6" ht="15" customHeight="1" x14ac:dyDescent="0.25">
      <c r="A854" s="4" t="s">
        <v>2329</v>
      </c>
      <c r="C854" s="4" t="s">
        <v>2330</v>
      </c>
      <c r="E854" s="4" t="s">
        <v>9988</v>
      </c>
      <c r="F854" s="4" t="s">
        <v>3417</v>
      </c>
    </row>
    <row r="855" spans="1:6" ht="15" customHeight="1" x14ac:dyDescent="0.25">
      <c r="A855" s="4" t="s">
        <v>2325</v>
      </c>
      <c r="C855" s="4" t="s">
        <v>2326</v>
      </c>
      <c r="E855" s="4" t="s">
        <v>9988</v>
      </c>
      <c r="F855" s="4" t="s">
        <v>3417</v>
      </c>
    </row>
    <row r="856" spans="1:6" ht="15" customHeight="1" x14ac:dyDescent="0.25">
      <c r="A856" s="4" t="s">
        <v>2323</v>
      </c>
      <c r="C856" s="4" t="s">
        <v>2324</v>
      </c>
      <c r="E856" s="4" t="s">
        <v>9988</v>
      </c>
      <c r="F856" s="4" t="s">
        <v>3417</v>
      </c>
    </row>
    <row r="857" spans="1:6" ht="15" customHeight="1" x14ac:dyDescent="0.25">
      <c r="A857" s="4" t="s">
        <v>2319</v>
      </c>
      <c r="C857" s="4" t="s">
        <v>2320</v>
      </c>
      <c r="E857" s="4" t="s">
        <v>9988</v>
      </c>
      <c r="F857" s="4" t="s">
        <v>3417</v>
      </c>
    </row>
    <row r="858" spans="1:6" ht="15" customHeight="1" x14ac:dyDescent="0.25">
      <c r="A858" s="4" t="s">
        <v>2313</v>
      </c>
      <c r="C858" s="4" t="s">
        <v>2314</v>
      </c>
      <c r="E858" s="4" t="s">
        <v>9988</v>
      </c>
      <c r="F858" s="4" t="s">
        <v>3417</v>
      </c>
    </row>
    <row r="859" spans="1:6" ht="15" customHeight="1" x14ac:dyDescent="0.25">
      <c r="A859" s="4" t="s">
        <v>2317</v>
      </c>
      <c r="C859" s="4" t="s">
        <v>2318</v>
      </c>
      <c r="E859" s="4" t="s">
        <v>9988</v>
      </c>
      <c r="F859" s="4" t="s">
        <v>3417</v>
      </c>
    </row>
    <row r="860" spans="1:6" ht="15" customHeight="1" x14ac:dyDescent="0.25">
      <c r="A860" s="4" t="s">
        <v>2347</v>
      </c>
      <c r="C860" s="4" t="s">
        <v>2348</v>
      </c>
      <c r="E860" s="4" t="s">
        <v>9988</v>
      </c>
      <c r="F860" s="4" t="s">
        <v>3417</v>
      </c>
    </row>
    <row r="861" spans="1:6" ht="15" customHeight="1" x14ac:dyDescent="0.25">
      <c r="A861" s="4" t="s">
        <v>3428</v>
      </c>
      <c r="C861" s="4" t="s">
        <v>3429</v>
      </c>
      <c r="E861" s="4" t="s">
        <v>9988</v>
      </c>
      <c r="F861" s="4" t="s">
        <v>3417</v>
      </c>
    </row>
    <row r="862" spans="1:6" ht="15" customHeight="1" x14ac:dyDescent="0.25">
      <c r="A862" s="4" t="s">
        <v>2315</v>
      </c>
      <c r="C862" s="4" t="s">
        <v>2316</v>
      </c>
      <c r="E862" s="4" t="s">
        <v>9988</v>
      </c>
      <c r="F862" s="4" t="s">
        <v>3417</v>
      </c>
    </row>
    <row r="863" spans="1:6" ht="15" customHeight="1" x14ac:dyDescent="0.25">
      <c r="A863" s="4" t="s">
        <v>9383</v>
      </c>
      <c r="C863" s="4" t="s">
        <v>9384</v>
      </c>
      <c r="E863" s="4" t="s">
        <v>9988</v>
      </c>
      <c r="F863" s="4" t="s">
        <v>3417</v>
      </c>
    </row>
    <row r="864" spans="1:6" ht="15" customHeight="1" x14ac:dyDescent="0.25">
      <c r="A864" s="4" t="s">
        <v>3430</v>
      </c>
      <c r="C864" s="4" t="s">
        <v>3431</v>
      </c>
      <c r="E864" s="4" t="s">
        <v>9988</v>
      </c>
      <c r="F864" s="4" t="s">
        <v>3417</v>
      </c>
    </row>
    <row r="865" spans="1:6" ht="15" customHeight="1" x14ac:dyDescent="0.25">
      <c r="A865" s="4" t="s">
        <v>3432</v>
      </c>
      <c r="C865" s="4" t="s">
        <v>3433</v>
      </c>
      <c r="E865" s="4" t="s">
        <v>9988</v>
      </c>
      <c r="F865" s="4" t="s">
        <v>3417</v>
      </c>
    </row>
    <row r="866" spans="1:6" ht="15" customHeight="1" x14ac:dyDescent="0.25">
      <c r="A866" s="4" t="s">
        <v>754</v>
      </c>
      <c r="C866" s="4" t="s">
        <v>755</v>
      </c>
      <c r="E866" s="4" t="s">
        <v>9988</v>
      </c>
      <c r="F866" s="4" t="s">
        <v>3417</v>
      </c>
    </row>
    <row r="867" spans="1:6" ht="15" customHeight="1" x14ac:dyDescent="0.25">
      <c r="A867" s="4" t="s">
        <v>2333</v>
      </c>
      <c r="C867" s="4" t="s">
        <v>2334</v>
      </c>
      <c r="E867" s="4" t="s">
        <v>9988</v>
      </c>
      <c r="F867" s="4" t="s">
        <v>3417</v>
      </c>
    </row>
    <row r="868" spans="1:6" ht="15" customHeight="1" x14ac:dyDescent="0.25">
      <c r="A868" s="4" t="s">
        <v>2327</v>
      </c>
      <c r="C868" s="4" t="s">
        <v>2328</v>
      </c>
      <c r="E868" s="4" t="s">
        <v>9988</v>
      </c>
      <c r="F868" s="4" t="s">
        <v>3417</v>
      </c>
    </row>
    <row r="869" spans="1:6" ht="15" customHeight="1" x14ac:dyDescent="0.25">
      <c r="A869" s="4" t="s">
        <v>2321</v>
      </c>
      <c r="C869" s="4" t="s">
        <v>2322</v>
      </c>
      <c r="E869" s="4" t="s">
        <v>9988</v>
      </c>
      <c r="F869" s="4" t="s">
        <v>3417</v>
      </c>
    </row>
    <row r="870" spans="1:6" ht="15" customHeight="1" x14ac:dyDescent="0.25">
      <c r="A870" s="4" t="s">
        <v>3435</v>
      </c>
      <c r="C870" s="4" t="s">
        <v>3436</v>
      </c>
      <c r="E870" s="4" t="s">
        <v>9988</v>
      </c>
      <c r="F870" s="4" t="s">
        <v>3434</v>
      </c>
    </row>
    <row r="871" spans="1:6" ht="15" customHeight="1" x14ac:dyDescent="0.25">
      <c r="A871" s="4" t="s">
        <v>384</v>
      </c>
      <c r="C871" s="4" t="s">
        <v>385</v>
      </c>
      <c r="E871" s="4" t="s">
        <v>9988</v>
      </c>
      <c r="F871" s="4" t="s">
        <v>3434</v>
      </c>
    </row>
    <row r="872" spans="1:6" ht="15" customHeight="1" x14ac:dyDescent="0.25">
      <c r="A872" s="4" t="s">
        <v>377</v>
      </c>
      <c r="C872" s="4" t="s">
        <v>378</v>
      </c>
      <c r="E872" s="4" t="s">
        <v>9988</v>
      </c>
      <c r="F872" s="4" t="s">
        <v>3434</v>
      </c>
    </row>
    <row r="873" spans="1:6" ht="15" customHeight="1" x14ac:dyDescent="0.25">
      <c r="A873" s="4" t="s">
        <v>374</v>
      </c>
      <c r="C873" s="4" t="s">
        <v>375</v>
      </c>
      <c r="E873" s="4" t="s">
        <v>9988</v>
      </c>
      <c r="F873" s="4" t="s">
        <v>3434</v>
      </c>
    </row>
    <row r="874" spans="1:6" ht="15" customHeight="1" x14ac:dyDescent="0.25">
      <c r="A874" s="4" t="s">
        <v>382</v>
      </c>
      <c r="C874" s="4" t="s">
        <v>383</v>
      </c>
      <c r="E874" s="4" t="s">
        <v>9988</v>
      </c>
      <c r="F874" s="4" t="s">
        <v>3434</v>
      </c>
    </row>
    <row r="875" spans="1:6" ht="15" customHeight="1" x14ac:dyDescent="0.25">
      <c r="A875" s="4" t="s">
        <v>2047</v>
      </c>
      <c r="C875" s="4" t="s">
        <v>2048</v>
      </c>
      <c r="E875" s="4" t="s">
        <v>9988</v>
      </c>
      <c r="F875" s="4" t="s">
        <v>3434</v>
      </c>
    </row>
    <row r="876" spans="1:6" ht="15" customHeight="1" x14ac:dyDescent="0.25">
      <c r="A876" s="4" t="s">
        <v>2049</v>
      </c>
      <c r="C876" s="4" t="s">
        <v>2050</v>
      </c>
      <c r="E876" s="4" t="s">
        <v>9988</v>
      </c>
      <c r="F876" s="4" t="s">
        <v>3434</v>
      </c>
    </row>
    <row r="877" spans="1:6" ht="15" customHeight="1" x14ac:dyDescent="0.25">
      <c r="A877" s="4" t="s">
        <v>2051</v>
      </c>
      <c r="C877" s="4" t="s">
        <v>2052</v>
      </c>
      <c r="E877" s="4" t="s">
        <v>9988</v>
      </c>
      <c r="F877" s="4" t="s">
        <v>3434</v>
      </c>
    </row>
    <row r="878" spans="1:6" ht="15" customHeight="1" x14ac:dyDescent="0.25">
      <c r="A878" s="4" t="s">
        <v>2045</v>
      </c>
      <c r="C878" s="4" t="s">
        <v>2046</v>
      </c>
      <c r="E878" s="4" t="s">
        <v>9988</v>
      </c>
      <c r="F878" s="4" t="s">
        <v>3434</v>
      </c>
    </row>
    <row r="879" spans="1:6" ht="15" customHeight="1" x14ac:dyDescent="0.25">
      <c r="A879" s="4" t="s">
        <v>2041</v>
      </c>
      <c r="C879" s="4" t="s">
        <v>2042</v>
      </c>
      <c r="E879" s="4" t="s">
        <v>9988</v>
      </c>
      <c r="F879" s="4" t="s">
        <v>3434</v>
      </c>
    </row>
    <row r="880" spans="1:6" ht="15" customHeight="1" x14ac:dyDescent="0.25">
      <c r="A880" s="4" t="s">
        <v>3437</v>
      </c>
      <c r="C880" s="4" t="s">
        <v>3438</v>
      </c>
      <c r="E880" s="4" t="s">
        <v>9988</v>
      </c>
      <c r="F880" s="4" t="s">
        <v>3434</v>
      </c>
    </row>
    <row r="881" spans="1:6" ht="15" customHeight="1" x14ac:dyDescent="0.25">
      <c r="A881" s="4" t="s">
        <v>3439</v>
      </c>
      <c r="C881" s="4" t="s">
        <v>3440</v>
      </c>
      <c r="E881" s="4" t="s">
        <v>9988</v>
      </c>
      <c r="F881" s="4" t="s">
        <v>3434</v>
      </c>
    </row>
    <row r="882" spans="1:6" ht="15" customHeight="1" x14ac:dyDescent="0.25">
      <c r="A882" s="4" t="s">
        <v>3441</v>
      </c>
      <c r="C882" s="4" t="s">
        <v>3442</v>
      </c>
      <c r="E882" s="4" t="s">
        <v>9988</v>
      </c>
      <c r="F882" s="4" t="s">
        <v>3434</v>
      </c>
    </row>
    <row r="883" spans="1:6" ht="15" customHeight="1" x14ac:dyDescent="0.25">
      <c r="A883" s="4" t="s">
        <v>3443</v>
      </c>
      <c r="C883" s="4" t="s">
        <v>3444</v>
      </c>
      <c r="E883" s="4" t="s">
        <v>9988</v>
      </c>
      <c r="F883" s="4" t="s">
        <v>3434</v>
      </c>
    </row>
    <row r="884" spans="1:6" ht="15" customHeight="1" x14ac:dyDescent="0.25">
      <c r="A884" s="4" t="s">
        <v>3445</v>
      </c>
      <c r="C884" s="4" t="s">
        <v>3446</v>
      </c>
      <c r="E884" s="4" t="s">
        <v>9988</v>
      </c>
      <c r="F884" s="4" t="s">
        <v>3434</v>
      </c>
    </row>
    <row r="885" spans="1:6" ht="15" customHeight="1" x14ac:dyDescent="0.25">
      <c r="A885" s="4" t="s">
        <v>3447</v>
      </c>
      <c r="C885" s="4" t="s">
        <v>3448</v>
      </c>
      <c r="E885" s="4" t="s">
        <v>9988</v>
      </c>
      <c r="F885" s="4" t="s">
        <v>3434</v>
      </c>
    </row>
    <row r="886" spans="1:6" ht="15" customHeight="1" x14ac:dyDescent="0.25">
      <c r="A886" s="4" t="s">
        <v>3449</v>
      </c>
      <c r="C886" s="4" t="s">
        <v>3450</v>
      </c>
      <c r="E886" s="4" t="s">
        <v>9988</v>
      </c>
      <c r="F886" s="4" t="s">
        <v>3434</v>
      </c>
    </row>
    <row r="887" spans="1:6" ht="15" customHeight="1" x14ac:dyDescent="0.25">
      <c r="A887" s="4" t="s">
        <v>3451</v>
      </c>
      <c r="C887" s="4" t="s">
        <v>3452</v>
      </c>
      <c r="E887" s="4" t="s">
        <v>9988</v>
      </c>
      <c r="F887" s="4" t="s">
        <v>3434</v>
      </c>
    </row>
    <row r="888" spans="1:6" ht="15" customHeight="1" x14ac:dyDescent="0.25">
      <c r="A888" s="4" t="s">
        <v>3453</v>
      </c>
      <c r="C888" s="4" t="s">
        <v>3454</v>
      </c>
      <c r="E888" s="4" t="s">
        <v>9988</v>
      </c>
      <c r="F888" s="4" t="s">
        <v>3434</v>
      </c>
    </row>
    <row r="889" spans="1:6" ht="15" customHeight="1" x14ac:dyDescent="0.25">
      <c r="A889" s="4" t="s">
        <v>3455</v>
      </c>
      <c r="C889" s="4" t="s">
        <v>3456</v>
      </c>
      <c r="E889" s="4" t="s">
        <v>9988</v>
      </c>
      <c r="F889" s="4" t="s">
        <v>3434</v>
      </c>
    </row>
    <row r="890" spans="1:6" ht="15" customHeight="1" x14ac:dyDescent="0.25">
      <c r="A890" s="4" t="s">
        <v>3457</v>
      </c>
      <c r="C890" s="4" t="s">
        <v>3458</v>
      </c>
      <c r="E890" s="4" t="s">
        <v>9988</v>
      </c>
      <c r="F890" s="4" t="s">
        <v>3434</v>
      </c>
    </row>
    <row r="891" spans="1:6" ht="15" customHeight="1" x14ac:dyDescent="0.25">
      <c r="A891" s="4" t="s">
        <v>3459</v>
      </c>
      <c r="C891" s="4" t="s">
        <v>3460</v>
      </c>
      <c r="E891" s="4" t="s">
        <v>9988</v>
      </c>
      <c r="F891" s="4" t="s">
        <v>3434</v>
      </c>
    </row>
    <row r="892" spans="1:6" ht="15" customHeight="1" x14ac:dyDescent="0.25">
      <c r="A892" s="4" t="s">
        <v>3461</v>
      </c>
      <c r="C892" s="4" t="s">
        <v>3462</v>
      </c>
      <c r="E892" s="4" t="s">
        <v>9988</v>
      </c>
      <c r="F892" s="4" t="s">
        <v>3434</v>
      </c>
    </row>
    <row r="893" spans="1:6" ht="15" customHeight="1" x14ac:dyDescent="0.25">
      <c r="A893" s="4" t="s">
        <v>3463</v>
      </c>
      <c r="C893" s="4" t="s">
        <v>3464</v>
      </c>
      <c r="E893" s="4" t="s">
        <v>9988</v>
      </c>
      <c r="F893" s="4" t="s">
        <v>3434</v>
      </c>
    </row>
    <row r="894" spans="1:6" ht="15" customHeight="1" x14ac:dyDescent="0.25">
      <c r="A894" s="4" t="s">
        <v>3465</v>
      </c>
      <c r="C894" s="4" t="s">
        <v>3466</v>
      </c>
      <c r="E894" s="4" t="s">
        <v>9988</v>
      </c>
      <c r="F894" s="4" t="s">
        <v>3434</v>
      </c>
    </row>
    <row r="895" spans="1:6" ht="15" customHeight="1" x14ac:dyDescent="0.25">
      <c r="A895" s="4" t="s">
        <v>388</v>
      </c>
      <c r="C895" s="4" t="s">
        <v>389</v>
      </c>
      <c r="E895" s="4" t="s">
        <v>9988</v>
      </c>
      <c r="F895" s="4" t="s">
        <v>3434</v>
      </c>
    </row>
    <row r="896" spans="1:6" ht="15" customHeight="1" x14ac:dyDescent="0.25">
      <c r="A896" s="4" t="s">
        <v>3467</v>
      </c>
      <c r="C896" s="4" t="s">
        <v>3468</v>
      </c>
      <c r="E896" s="4" t="s">
        <v>9988</v>
      </c>
      <c r="F896" s="4" t="s">
        <v>3434</v>
      </c>
    </row>
    <row r="897" spans="1:6" ht="15" customHeight="1" x14ac:dyDescent="0.25">
      <c r="A897" s="4" t="s">
        <v>2031</v>
      </c>
      <c r="C897" s="4" t="s">
        <v>2032</v>
      </c>
      <c r="E897" s="4" t="s">
        <v>9988</v>
      </c>
      <c r="F897" s="4" t="s">
        <v>3434</v>
      </c>
    </row>
    <row r="898" spans="1:6" ht="15" customHeight="1" x14ac:dyDescent="0.25">
      <c r="A898" s="4" t="s">
        <v>2033</v>
      </c>
      <c r="C898" s="4" t="s">
        <v>2034</v>
      </c>
      <c r="E898" s="4" t="s">
        <v>9988</v>
      </c>
      <c r="F898" s="4" t="s">
        <v>3434</v>
      </c>
    </row>
    <row r="899" spans="1:6" ht="15" customHeight="1" x14ac:dyDescent="0.25">
      <c r="A899" s="4" t="s">
        <v>514</v>
      </c>
      <c r="C899" s="4" t="s">
        <v>515</v>
      </c>
      <c r="E899" s="4" t="s">
        <v>9988</v>
      </c>
      <c r="F899" s="4" t="s">
        <v>3434</v>
      </c>
    </row>
    <row r="900" spans="1:6" ht="15" customHeight="1" x14ac:dyDescent="0.25">
      <c r="A900" s="4" t="s">
        <v>3469</v>
      </c>
      <c r="C900" s="4" t="s">
        <v>3470</v>
      </c>
      <c r="E900" s="4" t="s">
        <v>9988</v>
      </c>
      <c r="F900" s="4" t="s">
        <v>10612</v>
      </c>
    </row>
    <row r="901" spans="1:6" ht="15" customHeight="1" x14ac:dyDescent="0.25">
      <c r="A901" s="4" t="s">
        <v>1619</v>
      </c>
      <c r="C901" s="4" t="s">
        <v>1620</v>
      </c>
      <c r="E901" s="4" t="s">
        <v>9988</v>
      </c>
      <c r="F901" s="4" t="s">
        <v>10612</v>
      </c>
    </row>
    <row r="902" spans="1:6" ht="15" customHeight="1" x14ac:dyDescent="0.25">
      <c r="A902" s="4" t="s">
        <v>1615</v>
      </c>
      <c r="C902" s="4" t="s">
        <v>1616</v>
      </c>
      <c r="E902" s="4" t="s">
        <v>9988</v>
      </c>
      <c r="F902" s="4" t="s">
        <v>10612</v>
      </c>
    </row>
    <row r="903" spans="1:6" ht="15" customHeight="1" x14ac:dyDescent="0.25">
      <c r="A903" s="4" t="s">
        <v>3471</v>
      </c>
      <c r="C903" s="4" t="s">
        <v>3472</v>
      </c>
      <c r="E903" s="4" t="s">
        <v>9988</v>
      </c>
      <c r="F903" s="4" t="s">
        <v>10612</v>
      </c>
    </row>
    <row r="904" spans="1:6" ht="15" customHeight="1" x14ac:dyDescent="0.25">
      <c r="A904" s="4" t="s">
        <v>3473</v>
      </c>
      <c r="C904" s="4" t="s">
        <v>3474</v>
      </c>
      <c r="E904" s="4" t="s">
        <v>9988</v>
      </c>
      <c r="F904" s="4" t="s">
        <v>10612</v>
      </c>
    </row>
    <row r="905" spans="1:6" ht="15" customHeight="1" x14ac:dyDescent="0.25">
      <c r="A905" s="4" t="s">
        <v>2081</v>
      </c>
      <c r="C905" s="4" t="s">
        <v>2082</v>
      </c>
      <c r="E905" s="4" t="s">
        <v>9988</v>
      </c>
      <c r="F905" s="4" t="s">
        <v>10612</v>
      </c>
    </row>
    <row r="906" spans="1:6" ht="15" customHeight="1" x14ac:dyDescent="0.25">
      <c r="A906" s="4" t="s">
        <v>3475</v>
      </c>
      <c r="C906" s="4" t="s">
        <v>3476</v>
      </c>
      <c r="E906" s="4" t="s">
        <v>9988</v>
      </c>
      <c r="F906" s="4" t="s">
        <v>10612</v>
      </c>
    </row>
    <row r="907" spans="1:6" ht="15" customHeight="1" x14ac:dyDescent="0.25">
      <c r="A907" s="4" t="s">
        <v>2079</v>
      </c>
      <c r="C907" s="4" t="s">
        <v>2080</v>
      </c>
      <c r="E907" s="4" t="s">
        <v>9988</v>
      </c>
      <c r="F907" s="4" t="s">
        <v>10612</v>
      </c>
    </row>
    <row r="908" spans="1:6" ht="15" customHeight="1" x14ac:dyDescent="0.25">
      <c r="A908" s="4" t="s">
        <v>2035</v>
      </c>
      <c r="C908" s="4" t="s">
        <v>2036</v>
      </c>
      <c r="E908" s="4" t="s">
        <v>9988</v>
      </c>
      <c r="F908" s="4" t="s">
        <v>10612</v>
      </c>
    </row>
    <row r="909" spans="1:6" ht="15" customHeight="1" x14ac:dyDescent="0.25">
      <c r="A909" s="4" t="s">
        <v>1866</v>
      </c>
      <c r="C909" s="4" t="s">
        <v>1867</v>
      </c>
      <c r="E909" s="4" t="s">
        <v>9988</v>
      </c>
      <c r="F909" s="4" t="s">
        <v>10612</v>
      </c>
    </row>
    <row r="910" spans="1:6" ht="15" customHeight="1" x14ac:dyDescent="0.25">
      <c r="A910" s="4" t="s">
        <v>1611</v>
      </c>
      <c r="C910" s="4" t="s">
        <v>1612</v>
      </c>
      <c r="E910" s="4" t="s">
        <v>9988</v>
      </c>
      <c r="F910" s="4" t="s">
        <v>10612</v>
      </c>
    </row>
    <row r="911" spans="1:6" ht="15" customHeight="1" x14ac:dyDescent="0.25">
      <c r="A911" s="4" t="s">
        <v>1613</v>
      </c>
      <c r="C911" s="4" t="s">
        <v>1614</v>
      </c>
      <c r="E911" s="4" t="s">
        <v>9988</v>
      </c>
      <c r="F911" s="4" t="s">
        <v>10612</v>
      </c>
    </row>
    <row r="912" spans="1:6" ht="15" customHeight="1" x14ac:dyDescent="0.25">
      <c r="A912" s="4" t="s">
        <v>1617</v>
      </c>
      <c r="C912" s="4" t="s">
        <v>1618</v>
      </c>
      <c r="E912" s="4" t="s">
        <v>9988</v>
      </c>
      <c r="F912" s="4" t="s">
        <v>10612</v>
      </c>
    </row>
    <row r="913" spans="1:6" ht="15" customHeight="1" x14ac:dyDescent="0.25">
      <c r="A913" s="4" t="s">
        <v>379</v>
      </c>
      <c r="C913" s="4" t="s">
        <v>380</v>
      </c>
      <c r="E913" s="4" t="s">
        <v>9988</v>
      </c>
      <c r="F913" s="4" t="s">
        <v>10612</v>
      </c>
    </row>
    <row r="914" spans="1:6" ht="15" customHeight="1" x14ac:dyDescent="0.25">
      <c r="A914" s="4" t="s">
        <v>1623</v>
      </c>
      <c r="C914" s="4" t="s">
        <v>1624</v>
      </c>
      <c r="E914" s="4" t="s">
        <v>9988</v>
      </c>
      <c r="F914" s="4" t="s">
        <v>10612</v>
      </c>
    </row>
    <row r="915" spans="1:6" ht="15" customHeight="1" x14ac:dyDescent="0.25">
      <c r="A915" s="4" t="s">
        <v>1621</v>
      </c>
      <c r="C915" s="4" t="s">
        <v>1622</v>
      </c>
      <c r="E915" s="4" t="s">
        <v>9988</v>
      </c>
      <c r="F915" s="4" t="s">
        <v>10612</v>
      </c>
    </row>
    <row r="916" spans="1:6" ht="15" customHeight="1" x14ac:dyDescent="0.25">
      <c r="A916" s="4" t="s">
        <v>3478</v>
      </c>
      <c r="C916" s="4" t="s">
        <v>3479</v>
      </c>
      <c r="E916" s="4" t="s">
        <v>9988</v>
      </c>
      <c r="F916" s="4" t="s">
        <v>3477</v>
      </c>
    </row>
    <row r="917" spans="1:6" ht="15" customHeight="1" x14ac:dyDescent="0.25">
      <c r="A917" s="4" t="s">
        <v>1732</v>
      </c>
      <c r="C917" s="4" t="s">
        <v>1733</v>
      </c>
      <c r="E917" s="4" t="s">
        <v>9988</v>
      </c>
      <c r="F917" s="4" t="s">
        <v>3477</v>
      </c>
    </row>
    <row r="918" spans="1:6" ht="15" customHeight="1" x14ac:dyDescent="0.25">
      <c r="A918" s="4" t="s">
        <v>3480</v>
      </c>
      <c r="C918" s="4" t="s">
        <v>3481</v>
      </c>
      <c r="E918" s="4" t="s">
        <v>9988</v>
      </c>
      <c r="F918" s="4" t="s">
        <v>3477</v>
      </c>
    </row>
    <row r="919" spans="1:6" ht="15" customHeight="1" x14ac:dyDescent="0.25">
      <c r="A919" s="4" t="s">
        <v>3482</v>
      </c>
      <c r="C919" s="4" t="s">
        <v>3483</v>
      </c>
      <c r="E919" s="4" t="s">
        <v>9988</v>
      </c>
      <c r="F919" s="4" t="s">
        <v>3477</v>
      </c>
    </row>
    <row r="920" spans="1:6" ht="15" customHeight="1" x14ac:dyDescent="0.25">
      <c r="A920" s="4" t="s">
        <v>1567</v>
      </c>
      <c r="C920" s="4" t="s">
        <v>3484</v>
      </c>
      <c r="E920" s="4" t="s">
        <v>9988</v>
      </c>
      <c r="F920" s="4" t="s">
        <v>3477</v>
      </c>
    </row>
    <row r="921" spans="1:6" ht="15" customHeight="1" x14ac:dyDescent="0.25">
      <c r="A921" s="4" t="s">
        <v>1717</v>
      </c>
      <c r="C921" s="4" t="s">
        <v>3485</v>
      </c>
      <c r="E921" s="4" t="s">
        <v>9988</v>
      </c>
      <c r="F921" s="4" t="s">
        <v>3477</v>
      </c>
    </row>
    <row r="922" spans="1:6" ht="15" customHeight="1" x14ac:dyDescent="0.25">
      <c r="A922" s="4" t="s">
        <v>1203</v>
      </c>
      <c r="C922" s="4" t="s">
        <v>3486</v>
      </c>
      <c r="E922" s="4" t="s">
        <v>9988</v>
      </c>
      <c r="F922" s="4" t="s">
        <v>3477</v>
      </c>
    </row>
    <row r="923" spans="1:6" ht="15" customHeight="1" x14ac:dyDescent="0.25">
      <c r="A923" s="4" t="s">
        <v>1198</v>
      </c>
      <c r="C923" s="4" t="s">
        <v>3487</v>
      </c>
      <c r="E923" s="4" t="s">
        <v>9988</v>
      </c>
      <c r="F923" s="4" t="s">
        <v>3477</v>
      </c>
    </row>
    <row r="924" spans="1:6" ht="15" customHeight="1" x14ac:dyDescent="0.25">
      <c r="A924" s="4" t="s">
        <v>1200</v>
      </c>
      <c r="C924" s="4" t="s">
        <v>3488</v>
      </c>
      <c r="E924" s="4" t="s">
        <v>9988</v>
      </c>
      <c r="F924" s="4" t="s">
        <v>3477</v>
      </c>
    </row>
    <row r="925" spans="1:6" ht="15" customHeight="1" x14ac:dyDescent="0.25">
      <c r="A925" s="4" t="s">
        <v>1269</v>
      </c>
      <c r="C925" s="4" t="s">
        <v>3489</v>
      </c>
      <c r="E925" s="4" t="s">
        <v>9988</v>
      </c>
      <c r="F925" s="4" t="s">
        <v>3477</v>
      </c>
    </row>
    <row r="926" spans="1:6" ht="15" customHeight="1" x14ac:dyDescent="0.25">
      <c r="A926" s="4" t="s">
        <v>3490</v>
      </c>
      <c r="C926" s="4" t="s">
        <v>3491</v>
      </c>
      <c r="E926" s="4" t="s">
        <v>9988</v>
      </c>
      <c r="F926" s="4" t="s">
        <v>3477</v>
      </c>
    </row>
    <row r="927" spans="1:6" ht="15" customHeight="1" x14ac:dyDescent="0.25">
      <c r="A927" s="4" t="s">
        <v>916</v>
      </c>
      <c r="C927" s="4" t="s">
        <v>3492</v>
      </c>
      <c r="E927" s="4" t="s">
        <v>9988</v>
      </c>
      <c r="F927" s="4" t="s">
        <v>3477</v>
      </c>
    </row>
    <row r="928" spans="1:6" ht="15" customHeight="1" x14ac:dyDescent="0.25">
      <c r="A928" s="4" t="s">
        <v>3493</v>
      </c>
      <c r="C928" s="4" t="s">
        <v>3494</v>
      </c>
      <c r="E928" s="4" t="s">
        <v>9988</v>
      </c>
      <c r="F928" s="4" t="s">
        <v>3477</v>
      </c>
    </row>
    <row r="929" spans="1:6" ht="15" customHeight="1" x14ac:dyDescent="0.25">
      <c r="A929" s="4" t="s">
        <v>1217</v>
      </c>
      <c r="C929" s="4" t="s">
        <v>3495</v>
      </c>
      <c r="E929" s="4" t="s">
        <v>9988</v>
      </c>
      <c r="F929" s="4" t="s">
        <v>3477</v>
      </c>
    </row>
    <row r="930" spans="1:6" ht="15" customHeight="1" x14ac:dyDescent="0.25">
      <c r="A930" s="4" t="s">
        <v>1219</v>
      </c>
      <c r="C930" s="4" t="s">
        <v>3496</v>
      </c>
      <c r="E930" s="4" t="s">
        <v>9988</v>
      </c>
      <c r="F930" s="4" t="s">
        <v>3477</v>
      </c>
    </row>
    <row r="931" spans="1:6" ht="15" customHeight="1" x14ac:dyDescent="0.25">
      <c r="A931" s="4" t="s">
        <v>1206</v>
      </c>
      <c r="C931" s="4" t="s">
        <v>3497</v>
      </c>
      <c r="E931" s="4" t="s">
        <v>9988</v>
      </c>
      <c r="F931" s="4" t="s">
        <v>3477</v>
      </c>
    </row>
    <row r="932" spans="1:6" ht="15" customHeight="1" x14ac:dyDescent="0.25">
      <c r="A932" s="4" t="s">
        <v>1196</v>
      </c>
      <c r="C932" s="4" t="s">
        <v>3498</v>
      </c>
      <c r="E932" s="4" t="s">
        <v>9988</v>
      </c>
      <c r="F932" s="4" t="s">
        <v>3477</v>
      </c>
    </row>
    <row r="933" spans="1:6" ht="15" customHeight="1" x14ac:dyDescent="0.25">
      <c r="A933" s="4" t="s">
        <v>942</v>
      </c>
      <c r="C933" s="4" t="s">
        <v>3499</v>
      </c>
      <c r="E933" s="4" t="s">
        <v>9988</v>
      </c>
      <c r="F933" s="4" t="s">
        <v>3477</v>
      </c>
    </row>
    <row r="934" spans="1:6" ht="15" customHeight="1" x14ac:dyDescent="0.25">
      <c r="A934" s="4" t="s">
        <v>3500</v>
      </c>
      <c r="C934" s="4" t="s">
        <v>3501</v>
      </c>
      <c r="E934" s="4" t="s">
        <v>9988</v>
      </c>
      <c r="F934" s="4" t="s">
        <v>3477</v>
      </c>
    </row>
    <row r="935" spans="1:6" ht="15" customHeight="1" x14ac:dyDescent="0.25">
      <c r="A935" s="4" t="s">
        <v>825</v>
      </c>
      <c r="C935" s="4" t="s">
        <v>3502</v>
      </c>
      <c r="E935" s="4" t="s">
        <v>9988</v>
      </c>
      <c r="F935" s="4" t="s">
        <v>10618</v>
      </c>
    </row>
    <row r="936" spans="1:6" ht="15" customHeight="1" x14ac:dyDescent="0.25">
      <c r="A936" s="4" t="s">
        <v>820</v>
      </c>
      <c r="C936" s="4" t="s">
        <v>3503</v>
      </c>
      <c r="E936" s="4" t="s">
        <v>9988</v>
      </c>
      <c r="F936" s="4" t="s">
        <v>10618</v>
      </c>
    </row>
    <row r="937" spans="1:6" ht="15" customHeight="1" x14ac:dyDescent="0.25">
      <c r="A937" s="4" t="s">
        <v>3504</v>
      </c>
      <c r="C937" s="4" t="s">
        <v>3505</v>
      </c>
      <c r="E937" s="4" t="s">
        <v>9988</v>
      </c>
      <c r="F937" s="4" t="s">
        <v>10618</v>
      </c>
    </row>
    <row r="938" spans="1:6" ht="15" customHeight="1" x14ac:dyDescent="0.25">
      <c r="A938" s="4" t="s">
        <v>3506</v>
      </c>
      <c r="C938" s="4" t="s">
        <v>3507</v>
      </c>
      <c r="E938" s="4" t="s">
        <v>9988</v>
      </c>
      <c r="F938" s="4" t="s">
        <v>10618</v>
      </c>
    </row>
    <row r="939" spans="1:6" ht="15" customHeight="1" x14ac:dyDescent="0.25">
      <c r="A939" s="4" t="s">
        <v>833</v>
      </c>
      <c r="C939" s="4" t="s">
        <v>3508</v>
      </c>
      <c r="E939" s="4" t="s">
        <v>9988</v>
      </c>
      <c r="F939" s="4" t="s">
        <v>10618</v>
      </c>
    </row>
    <row r="940" spans="1:6" ht="15" customHeight="1" x14ac:dyDescent="0.25">
      <c r="A940" s="4" t="s">
        <v>826</v>
      </c>
      <c r="C940" s="4" t="s">
        <v>3509</v>
      </c>
      <c r="E940" s="4" t="s">
        <v>9988</v>
      </c>
      <c r="F940" s="4" t="s">
        <v>10618</v>
      </c>
    </row>
    <row r="941" spans="1:6" ht="15" customHeight="1" x14ac:dyDescent="0.25">
      <c r="A941" s="4" t="s">
        <v>824</v>
      </c>
      <c r="C941" s="4" t="s">
        <v>3510</v>
      </c>
      <c r="E941" s="4" t="s">
        <v>9988</v>
      </c>
      <c r="F941" s="4" t="s">
        <v>10618</v>
      </c>
    </row>
    <row r="942" spans="1:6" ht="15" customHeight="1" x14ac:dyDescent="0.25">
      <c r="A942" s="4" t="s">
        <v>822</v>
      </c>
      <c r="C942" s="4" t="s">
        <v>3511</v>
      </c>
      <c r="E942" s="4" t="s">
        <v>9988</v>
      </c>
      <c r="F942" s="4" t="s">
        <v>10618</v>
      </c>
    </row>
    <row r="943" spans="1:6" ht="15" customHeight="1" x14ac:dyDescent="0.25">
      <c r="A943" s="4" t="s">
        <v>8434</v>
      </c>
      <c r="C943" s="4" t="s">
        <v>8537</v>
      </c>
      <c r="E943" s="4" t="s">
        <v>9988</v>
      </c>
      <c r="F943" s="4" t="s">
        <v>10618</v>
      </c>
    </row>
    <row r="944" spans="1:6" ht="15" customHeight="1" x14ac:dyDescent="0.25">
      <c r="A944" s="4" t="s">
        <v>8435</v>
      </c>
      <c r="C944" s="4" t="s">
        <v>8538</v>
      </c>
      <c r="E944" s="4" t="s">
        <v>9988</v>
      </c>
      <c r="F944" s="4" t="s">
        <v>10618</v>
      </c>
    </row>
    <row r="945" spans="1:6" ht="15" customHeight="1" x14ac:dyDescent="0.25">
      <c r="A945" s="4" t="s">
        <v>3512</v>
      </c>
      <c r="C945" s="4" t="s">
        <v>3513</v>
      </c>
      <c r="E945" s="4" t="s">
        <v>9988</v>
      </c>
      <c r="F945" s="4" t="s">
        <v>10618</v>
      </c>
    </row>
    <row r="946" spans="1:6" ht="15" customHeight="1" x14ac:dyDescent="0.25">
      <c r="A946" s="4" t="s">
        <v>3514</v>
      </c>
      <c r="C946" s="4" t="s">
        <v>3515</v>
      </c>
      <c r="E946" s="4" t="s">
        <v>9988</v>
      </c>
      <c r="F946" s="4" t="s">
        <v>10618</v>
      </c>
    </row>
    <row r="947" spans="1:6" ht="15" customHeight="1" x14ac:dyDescent="0.25">
      <c r="A947" s="4" t="s">
        <v>832</v>
      </c>
      <c r="C947" s="4" t="s">
        <v>3516</v>
      </c>
      <c r="E947" s="4" t="s">
        <v>9988</v>
      </c>
      <c r="F947" s="4" t="s">
        <v>10618</v>
      </c>
    </row>
    <row r="948" spans="1:6" ht="15" customHeight="1" x14ac:dyDescent="0.25">
      <c r="A948" s="4" t="s">
        <v>3517</v>
      </c>
      <c r="C948" s="4" t="s">
        <v>3518</v>
      </c>
      <c r="E948" s="4" t="s">
        <v>9988</v>
      </c>
      <c r="F948" s="4" t="s">
        <v>10618</v>
      </c>
    </row>
    <row r="949" spans="1:6" ht="15" customHeight="1" x14ac:dyDescent="0.25">
      <c r="A949" s="4" t="s">
        <v>3519</v>
      </c>
      <c r="C949" s="4" t="s">
        <v>3520</v>
      </c>
      <c r="E949" s="4" t="s">
        <v>9988</v>
      </c>
      <c r="F949" s="4" t="s">
        <v>10618</v>
      </c>
    </row>
    <row r="950" spans="1:6" ht="15" customHeight="1" x14ac:dyDescent="0.25">
      <c r="A950" s="4" t="s">
        <v>13</v>
      </c>
      <c r="C950" s="4" t="s">
        <v>3521</v>
      </c>
      <c r="E950" s="4" t="s">
        <v>9988</v>
      </c>
      <c r="F950" s="4" t="s">
        <v>10618</v>
      </c>
    </row>
    <row r="951" spans="1:6" ht="15" customHeight="1" x14ac:dyDescent="0.25">
      <c r="A951" s="4" t="s">
        <v>3522</v>
      </c>
      <c r="C951" s="4" t="s">
        <v>3523</v>
      </c>
      <c r="E951" s="4" t="s">
        <v>9988</v>
      </c>
      <c r="F951" s="4" t="s">
        <v>10618</v>
      </c>
    </row>
    <row r="952" spans="1:6" ht="15" customHeight="1" x14ac:dyDescent="0.25">
      <c r="A952" s="4" t="s">
        <v>17</v>
      </c>
      <c r="C952" s="4" t="s">
        <v>3524</v>
      </c>
      <c r="E952" s="4" t="s">
        <v>9988</v>
      </c>
      <c r="F952" s="4" t="s">
        <v>10618</v>
      </c>
    </row>
    <row r="953" spans="1:6" ht="15" customHeight="1" x14ac:dyDescent="0.25">
      <c r="A953" s="4" t="s">
        <v>3525</v>
      </c>
      <c r="C953" s="4" t="s">
        <v>3526</v>
      </c>
      <c r="E953" s="4" t="s">
        <v>9988</v>
      </c>
      <c r="F953" s="4" t="s">
        <v>10618</v>
      </c>
    </row>
    <row r="954" spans="1:6" ht="15" customHeight="1" x14ac:dyDescent="0.25">
      <c r="A954" s="4" t="s">
        <v>3527</v>
      </c>
      <c r="C954" s="4" t="s">
        <v>3528</v>
      </c>
      <c r="E954" s="4" t="s">
        <v>9988</v>
      </c>
      <c r="F954" s="4" t="s">
        <v>10618</v>
      </c>
    </row>
    <row r="955" spans="1:6" ht="15" customHeight="1" x14ac:dyDescent="0.25">
      <c r="A955" s="4" t="s">
        <v>5</v>
      </c>
      <c r="C955" s="4" t="s">
        <v>3529</v>
      </c>
      <c r="E955" s="4" t="s">
        <v>9988</v>
      </c>
      <c r="F955" s="4" t="s">
        <v>10618</v>
      </c>
    </row>
    <row r="956" spans="1:6" ht="15" customHeight="1" x14ac:dyDescent="0.25">
      <c r="A956" s="4" t="s">
        <v>3530</v>
      </c>
      <c r="C956" s="4" t="s">
        <v>3531</v>
      </c>
      <c r="E956" s="4" t="s">
        <v>9988</v>
      </c>
      <c r="F956" s="4" t="s">
        <v>10618</v>
      </c>
    </row>
    <row r="957" spans="1:6" ht="15" customHeight="1" x14ac:dyDescent="0.25">
      <c r="A957" s="4" t="s">
        <v>27</v>
      </c>
      <c r="C957" s="4" t="s">
        <v>3532</v>
      </c>
      <c r="E957" s="4" t="s">
        <v>9988</v>
      </c>
      <c r="F957" s="4" t="s">
        <v>10618</v>
      </c>
    </row>
    <row r="958" spans="1:6" ht="15" customHeight="1" x14ac:dyDescent="0.25">
      <c r="A958" s="4" t="s">
        <v>3533</v>
      </c>
      <c r="C958" s="4" t="s">
        <v>3534</v>
      </c>
      <c r="E958" s="4" t="s">
        <v>9988</v>
      </c>
      <c r="F958" s="4" t="s">
        <v>10618</v>
      </c>
    </row>
    <row r="959" spans="1:6" ht="15" customHeight="1" x14ac:dyDescent="0.25">
      <c r="A959" s="4" t="s">
        <v>3535</v>
      </c>
      <c r="C959" s="4" t="s">
        <v>3536</v>
      </c>
      <c r="E959" s="4" t="s">
        <v>9988</v>
      </c>
      <c r="F959" s="4" t="s">
        <v>10618</v>
      </c>
    </row>
    <row r="960" spans="1:6" ht="15" customHeight="1" x14ac:dyDescent="0.25">
      <c r="A960" s="4" t="s">
        <v>1230</v>
      </c>
      <c r="C960" s="4" t="s">
        <v>3537</v>
      </c>
      <c r="E960" s="4" t="s">
        <v>9988</v>
      </c>
      <c r="F960" s="4" t="s">
        <v>10618</v>
      </c>
    </row>
    <row r="961" spans="1:6" ht="15" customHeight="1" x14ac:dyDescent="0.25">
      <c r="A961" s="4" t="s">
        <v>1261</v>
      </c>
      <c r="C961" s="4" t="s">
        <v>3538</v>
      </c>
      <c r="E961" s="4" t="s">
        <v>9988</v>
      </c>
      <c r="F961" s="4" t="s">
        <v>10618</v>
      </c>
    </row>
    <row r="962" spans="1:6" ht="15" customHeight="1" x14ac:dyDescent="0.25">
      <c r="A962" s="4" t="s">
        <v>1232</v>
      </c>
      <c r="C962" s="4" t="s">
        <v>3539</v>
      </c>
      <c r="E962" s="4" t="s">
        <v>9988</v>
      </c>
      <c r="F962" s="4" t="s">
        <v>10618</v>
      </c>
    </row>
    <row r="963" spans="1:6" ht="15" customHeight="1" x14ac:dyDescent="0.25">
      <c r="A963" s="4" t="s">
        <v>1193</v>
      </c>
      <c r="C963" s="4" t="s">
        <v>3540</v>
      </c>
      <c r="E963" s="4" t="s">
        <v>9988</v>
      </c>
      <c r="F963" s="4" t="s">
        <v>10618</v>
      </c>
    </row>
    <row r="964" spans="1:6" ht="15" customHeight="1" x14ac:dyDescent="0.25">
      <c r="A964" s="4" t="s">
        <v>1190</v>
      </c>
      <c r="C964" s="4" t="s">
        <v>3541</v>
      </c>
      <c r="E964" s="4" t="s">
        <v>9988</v>
      </c>
      <c r="F964" s="4" t="s">
        <v>10618</v>
      </c>
    </row>
    <row r="965" spans="1:6" ht="15" customHeight="1" x14ac:dyDescent="0.25">
      <c r="A965" s="4" t="s">
        <v>1351</v>
      </c>
      <c r="C965" s="4" t="s">
        <v>3542</v>
      </c>
      <c r="E965" s="4" t="s">
        <v>9988</v>
      </c>
      <c r="F965" s="4" t="s">
        <v>10618</v>
      </c>
    </row>
    <row r="966" spans="1:6" ht="15" customHeight="1" x14ac:dyDescent="0.25">
      <c r="A966" s="4" t="s">
        <v>3543</v>
      </c>
      <c r="C966" s="4" t="s">
        <v>3544</v>
      </c>
      <c r="E966" s="4" t="s">
        <v>9988</v>
      </c>
      <c r="F966" s="4" t="s">
        <v>10618</v>
      </c>
    </row>
    <row r="967" spans="1:6" ht="15" customHeight="1" x14ac:dyDescent="0.25">
      <c r="A967" s="4" t="s">
        <v>1277</v>
      </c>
      <c r="C967" s="4" t="s">
        <v>3545</v>
      </c>
      <c r="E967" s="4" t="s">
        <v>9988</v>
      </c>
      <c r="F967" s="4" t="s">
        <v>10618</v>
      </c>
    </row>
    <row r="968" spans="1:6" ht="15" customHeight="1" x14ac:dyDescent="0.25">
      <c r="A968" s="4" t="s">
        <v>1274</v>
      </c>
      <c r="C968" s="4" t="s">
        <v>3546</v>
      </c>
      <c r="E968" s="4" t="s">
        <v>9988</v>
      </c>
      <c r="F968" s="4" t="s">
        <v>10618</v>
      </c>
    </row>
    <row r="969" spans="1:6" ht="15" customHeight="1" x14ac:dyDescent="0.25">
      <c r="A969" s="4" t="s">
        <v>1283</v>
      </c>
      <c r="C969" s="4" t="s">
        <v>3547</v>
      </c>
      <c r="E969" s="4" t="s">
        <v>9988</v>
      </c>
      <c r="F969" s="4" t="s">
        <v>10618</v>
      </c>
    </row>
    <row r="970" spans="1:6" ht="15" customHeight="1" x14ac:dyDescent="0.25">
      <c r="A970" s="4" t="s">
        <v>1280</v>
      </c>
      <c r="C970" s="4" t="s">
        <v>3548</v>
      </c>
      <c r="E970" s="4" t="s">
        <v>9988</v>
      </c>
      <c r="F970" s="4" t="s">
        <v>10618</v>
      </c>
    </row>
    <row r="971" spans="1:6" ht="15" customHeight="1" x14ac:dyDescent="0.25">
      <c r="A971" s="4" t="s">
        <v>626</v>
      </c>
      <c r="C971" s="4" t="s">
        <v>3549</v>
      </c>
      <c r="E971" s="4" t="s">
        <v>9988</v>
      </c>
      <c r="F971" s="4" t="s">
        <v>10618</v>
      </c>
    </row>
    <row r="972" spans="1:6" ht="15" customHeight="1" x14ac:dyDescent="0.25">
      <c r="A972" s="4" t="s">
        <v>627</v>
      </c>
      <c r="C972" s="4" t="s">
        <v>3550</v>
      </c>
      <c r="E972" s="4" t="s">
        <v>9988</v>
      </c>
      <c r="F972" s="4" t="s">
        <v>10618</v>
      </c>
    </row>
    <row r="973" spans="1:6" ht="15" customHeight="1" x14ac:dyDescent="0.25">
      <c r="A973" s="4" t="s">
        <v>618</v>
      </c>
      <c r="C973" s="4" t="s">
        <v>3551</v>
      </c>
      <c r="E973" s="4" t="s">
        <v>9988</v>
      </c>
      <c r="F973" s="4" t="s">
        <v>10618</v>
      </c>
    </row>
    <row r="974" spans="1:6" ht="15" customHeight="1" x14ac:dyDescent="0.25">
      <c r="A974" s="4" t="s">
        <v>619</v>
      </c>
      <c r="C974" s="4" t="s">
        <v>3552</v>
      </c>
      <c r="E974" s="4" t="s">
        <v>9988</v>
      </c>
      <c r="F974" s="4" t="s">
        <v>10618</v>
      </c>
    </row>
    <row r="975" spans="1:6" ht="15" customHeight="1" x14ac:dyDescent="0.25">
      <c r="A975" s="4" t="s">
        <v>1272</v>
      </c>
      <c r="C975" s="4" t="s">
        <v>3553</v>
      </c>
      <c r="E975" s="4" t="s">
        <v>9988</v>
      </c>
      <c r="F975" s="4" t="s">
        <v>10618</v>
      </c>
    </row>
    <row r="976" spans="1:6" ht="15" customHeight="1" x14ac:dyDescent="0.25">
      <c r="A976" s="4" t="s">
        <v>1208</v>
      </c>
      <c r="C976" s="4" t="s">
        <v>3554</v>
      </c>
      <c r="E976" s="4" t="s">
        <v>9988</v>
      </c>
      <c r="F976" s="4" t="s">
        <v>10618</v>
      </c>
    </row>
    <row r="977" spans="1:6" ht="15" customHeight="1" x14ac:dyDescent="0.25">
      <c r="A977" s="4" t="s">
        <v>435</v>
      </c>
      <c r="C977" s="4" t="s">
        <v>3555</v>
      </c>
      <c r="E977" s="4" t="s">
        <v>9988</v>
      </c>
      <c r="F977" s="4" t="s">
        <v>10618</v>
      </c>
    </row>
    <row r="978" spans="1:6" ht="15" customHeight="1" x14ac:dyDescent="0.25">
      <c r="A978" s="4" t="s">
        <v>365</v>
      </c>
      <c r="C978" s="4" t="s">
        <v>3556</v>
      </c>
      <c r="E978" s="4" t="s">
        <v>9988</v>
      </c>
      <c r="F978" s="4" t="s">
        <v>10618</v>
      </c>
    </row>
    <row r="979" spans="1:6" ht="15" customHeight="1" x14ac:dyDescent="0.25">
      <c r="A979" s="4" t="s">
        <v>1286</v>
      </c>
      <c r="C979" s="4" t="s">
        <v>3557</v>
      </c>
      <c r="E979" s="4" t="s">
        <v>9988</v>
      </c>
      <c r="F979" s="4" t="s">
        <v>10618</v>
      </c>
    </row>
    <row r="980" spans="1:6" ht="15" customHeight="1" x14ac:dyDescent="0.25">
      <c r="A980" s="4" t="s">
        <v>630</v>
      </c>
      <c r="C980" s="4" t="s">
        <v>3558</v>
      </c>
      <c r="E980" s="4" t="s">
        <v>9988</v>
      </c>
      <c r="F980" s="4" t="s">
        <v>10618</v>
      </c>
    </row>
    <row r="981" spans="1:6" ht="15" customHeight="1" x14ac:dyDescent="0.25">
      <c r="A981" s="4" t="s">
        <v>632</v>
      </c>
      <c r="C981" s="4" t="s">
        <v>3559</v>
      </c>
      <c r="E981" s="4" t="s">
        <v>9988</v>
      </c>
      <c r="F981" s="4" t="s">
        <v>10618</v>
      </c>
    </row>
    <row r="982" spans="1:6" ht="15" customHeight="1" x14ac:dyDescent="0.25">
      <c r="A982" s="4" t="s">
        <v>634</v>
      </c>
      <c r="C982" s="4" t="s">
        <v>3560</v>
      </c>
      <c r="E982" s="4" t="s">
        <v>9988</v>
      </c>
      <c r="F982" s="4" t="s">
        <v>10618</v>
      </c>
    </row>
    <row r="983" spans="1:6" ht="15" customHeight="1" x14ac:dyDescent="0.25">
      <c r="A983" s="4" t="s">
        <v>628</v>
      </c>
      <c r="C983" s="4" t="s">
        <v>3561</v>
      </c>
      <c r="E983" s="4" t="s">
        <v>9988</v>
      </c>
      <c r="F983" s="4" t="s">
        <v>10618</v>
      </c>
    </row>
    <row r="984" spans="1:6" ht="15" customHeight="1" x14ac:dyDescent="0.25">
      <c r="A984" s="4" t="s">
        <v>3562</v>
      </c>
      <c r="C984" s="4" t="s">
        <v>3563</v>
      </c>
      <c r="E984" s="4" t="s">
        <v>9988</v>
      </c>
      <c r="F984" s="4" t="s">
        <v>10618</v>
      </c>
    </row>
    <row r="985" spans="1:6" ht="15" customHeight="1" x14ac:dyDescent="0.25">
      <c r="A985" s="4" t="s">
        <v>3564</v>
      </c>
      <c r="C985" s="4" t="s">
        <v>3565</v>
      </c>
      <c r="E985" s="4" t="s">
        <v>9988</v>
      </c>
      <c r="F985" s="4" t="s">
        <v>10618</v>
      </c>
    </row>
    <row r="986" spans="1:6" ht="15" customHeight="1" x14ac:dyDescent="0.25">
      <c r="A986" s="4" t="s">
        <v>3566</v>
      </c>
      <c r="C986" s="4" t="s">
        <v>3567</v>
      </c>
      <c r="E986" s="4" t="s">
        <v>9988</v>
      </c>
      <c r="F986" s="4" t="s">
        <v>10618</v>
      </c>
    </row>
    <row r="987" spans="1:6" ht="15" customHeight="1" x14ac:dyDescent="0.25">
      <c r="A987" s="4" t="s">
        <v>3568</v>
      </c>
      <c r="C987" s="4" t="s">
        <v>3569</v>
      </c>
      <c r="E987" s="4" t="s">
        <v>9988</v>
      </c>
      <c r="F987" s="4" t="s">
        <v>10618</v>
      </c>
    </row>
    <row r="988" spans="1:6" ht="15" customHeight="1" x14ac:dyDescent="0.25">
      <c r="A988" s="4" t="s">
        <v>430</v>
      </c>
      <c r="C988" s="4" t="s">
        <v>3571</v>
      </c>
      <c r="E988" s="4" t="s">
        <v>9988</v>
      </c>
      <c r="F988" s="4" t="s">
        <v>10618</v>
      </c>
    </row>
    <row r="989" spans="1:6" ht="15" customHeight="1" x14ac:dyDescent="0.25">
      <c r="A989" s="4" t="s">
        <v>1271</v>
      </c>
      <c r="C989" s="4" t="s">
        <v>3570</v>
      </c>
      <c r="E989" s="4" t="s">
        <v>9988</v>
      </c>
      <c r="F989" s="4" t="s">
        <v>10618</v>
      </c>
    </row>
    <row r="990" spans="1:6" ht="15" customHeight="1" x14ac:dyDescent="0.25">
      <c r="A990" s="4" t="s">
        <v>506</v>
      </c>
      <c r="C990" s="4" t="s">
        <v>3572</v>
      </c>
      <c r="E990" s="4" t="s">
        <v>9988</v>
      </c>
      <c r="F990" s="4" t="s">
        <v>10618</v>
      </c>
    </row>
    <row r="991" spans="1:6" ht="15" customHeight="1" x14ac:dyDescent="0.25">
      <c r="A991" s="4" t="s">
        <v>1188</v>
      </c>
      <c r="C991" s="4" t="s">
        <v>3573</v>
      </c>
      <c r="E991" s="4" t="s">
        <v>9988</v>
      </c>
      <c r="F991" s="4" t="s">
        <v>10618</v>
      </c>
    </row>
    <row r="992" spans="1:6" ht="15" customHeight="1" x14ac:dyDescent="0.25">
      <c r="A992" s="4" t="s">
        <v>1187</v>
      </c>
      <c r="C992" s="4" t="s">
        <v>3574</v>
      </c>
      <c r="E992" s="4" t="s">
        <v>9988</v>
      </c>
      <c r="F992" s="4" t="s">
        <v>10618</v>
      </c>
    </row>
    <row r="993" spans="1:6" ht="15" customHeight="1" x14ac:dyDescent="0.25">
      <c r="A993" s="4" t="s">
        <v>1263</v>
      </c>
      <c r="C993" s="4" t="s">
        <v>3575</v>
      </c>
      <c r="E993" s="4" t="s">
        <v>9988</v>
      </c>
      <c r="F993" s="4" t="s">
        <v>10618</v>
      </c>
    </row>
    <row r="994" spans="1:6" ht="15" customHeight="1" x14ac:dyDescent="0.25">
      <c r="A994" s="4" t="s">
        <v>424</v>
      </c>
      <c r="C994" s="4" t="s">
        <v>425</v>
      </c>
      <c r="E994" s="4" t="s">
        <v>9988</v>
      </c>
      <c r="F994" s="4" t="s">
        <v>10618</v>
      </c>
    </row>
    <row r="995" spans="1:6" ht="15.75" customHeight="1" x14ac:dyDescent="0.25">
      <c r="A995" s="4" t="s">
        <v>10335</v>
      </c>
      <c r="C995" s="4" t="s">
        <v>10336</v>
      </c>
      <c r="E995" s="4" t="s">
        <v>9988</v>
      </c>
      <c r="F995" s="4" t="s">
        <v>10618</v>
      </c>
    </row>
    <row r="996" spans="1:6" ht="15" customHeight="1" x14ac:dyDescent="0.25">
      <c r="A996" s="4" t="s">
        <v>3577</v>
      </c>
      <c r="C996" s="4" t="s">
        <v>3578</v>
      </c>
      <c r="E996" s="4" t="s">
        <v>9988</v>
      </c>
      <c r="F996" s="4" t="s">
        <v>3576</v>
      </c>
    </row>
    <row r="997" spans="1:6" ht="15" customHeight="1" x14ac:dyDescent="0.25">
      <c r="A997" s="4" t="s">
        <v>3579</v>
      </c>
      <c r="C997" s="4" t="s">
        <v>3580</v>
      </c>
      <c r="E997" s="4" t="s">
        <v>9988</v>
      </c>
      <c r="F997" s="4" t="s">
        <v>3576</v>
      </c>
    </row>
    <row r="998" spans="1:6" ht="15" customHeight="1" x14ac:dyDescent="0.25">
      <c r="A998" s="4" t="s">
        <v>3581</v>
      </c>
      <c r="C998" s="4" t="s">
        <v>3582</v>
      </c>
      <c r="E998" s="4" t="s">
        <v>9988</v>
      </c>
      <c r="F998" s="4" t="s">
        <v>3576</v>
      </c>
    </row>
    <row r="999" spans="1:6" ht="15" customHeight="1" x14ac:dyDescent="0.25">
      <c r="A999" s="4" t="s">
        <v>3583</v>
      </c>
      <c r="C999" s="4" t="s">
        <v>3584</v>
      </c>
      <c r="E999" s="4" t="s">
        <v>9988</v>
      </c>
      <c r="F999" s="4" t="s">
        <v>3576</v>
      </c>
    </row>
    <row r="1000" spans="1:6" ht="15" customHeight="1" x14ac:dyDescent="0.25">
      <c r="A1000" s="4" t="s">
        <v>3585</v>
      </c>
      <c r="C1000" s="4" t="s">
        <v>3586</v>
      </c>
      <c r="E1000" s="4" t="s">
        <v>9988</v>
      </c>
      <c r="F1000" s="4" t="s">
        <v>3576</v>
      </c>
    </row>
    <row r="1001" spans="1:6" ht="15" customHeight="1" x14ac:dyDescent="0.25">
      <c r="A1001" s="4" t="s">
        <v>3587</v>
      </c>
      <c r="C1001" s="4" t="s">
        <v>3588</v>
      </c>
      <c r="E1001" s="4" t="s">
        <v>9988</v>
      </c>
      <c r="F1001" s="4" t="s">
        <v>3576</v>
      </c>
    </row>
    <row r="1002" spans="1:6" ht="15" customHeight="1" x14ac:dyDescent="0.25">
      <c r="A1002" s="4" t="s">
        <v>3589</v>
      </c>
      <c r="C1002" s="4" t="s">
        <v>3590</v>
      </c>
      <c r="E1002" s="4" t="s">
        <v>9988</v>
      </c>
      <c r="F1002" s="4" t="s">
        <v>3576</v>
      </c>
    </row>
    <row r="1003" spans="1:6" ht="15" customHeight="1" x14ac:dyDescent="0.25">
      <c r="A1003" s="4" t="s">
        <v>3591</v>
      </c>
      <c r="C1003" s="4" t="s">
        <v>3592</v>
      </c>
      <c r="E1003" s="4" t="s">
        <v>9988</v>
      </c>
      <c r="F1003" s="4" t="s">
        <v>3576</v>
      </c>
    </row>
    <row r="1004" spans="1:6" ht="15" customHeight="1" x14ac:dyDescent="0.25">
      <c r="A1004" s="4" t="s">
        <v>3593</v>
      </c>
      <c r="C1004" s="4" t="s">
        <v>3594</v>
      </c>
      <c r="E1004" s="4" t="s">
        <v>9988</v>
      </c>
      <c r="F1004" s="4" t="s">
        <v>3576</v>
      </c>
    </row>
    <row r="1005" spans="1:6" ht="15" customHeight="1" x14ac:dyDescent="0.25">
      <c r="A1005" s="4" t="s">
        <v>3595</v>
      </c>
      <c r="C1005" s="4" t="s">
        <v>3596</v>
      </c>
      <c r="E1005" s="4" t="s">
        <v>9988</v>
      </c>
      <c r="F1005" s="4" t="s">
        <v>3576</v>
      </c>
    </row>
    <row r="1006" spans="1:6" ht="15" customHeight="1" x14ac:dyDescent="0.25">
      <c r="A1006" s="4" t="s">
        <v>3597</v>
      </c>
      <c r="C1006" s="4" t="s">
        <v>3598</v>
      </c>
      <c r="E1006" s="4" t="s">
        <v>9988</v>
      </c>
      <c r="F1006" s="4" t="s">
        <v>3576</v>
      </c>
    </row>
    <row r="1007" spans="1:6" ht="15" customHeight="1" x14ac:dyDescent="0.25">
      <c r="A1007" s="4" t="s">
        <v>1156</v>
      </c>
      <c r="C1007" s="4" t="s">
        <v>1157</v>
      </c>
      <c r="E1007" s="4" t="s">
        <v>9988</v>
      </c>
      <c r="F1007" s="4" t="s">
        <v>3576</v>
      </c>
    </row>
    <row r="1008" spans="1:6" ht="15" customHeight="1" x14ac:dyDescent="0.25">
      <c r="A1008" s="4" t="s">
        <v>3599</v>
      </c>
      <c r="C1008" s="4" t="s">
        <v>3600</v>
      </c>
      <c r="E1008" s="4" t="s">
        <v>9988</v>
      </c>
      <c r="F1008" s="4" t="s">
        <v>3576</v>
      </c>
    </row>
    <row r="1009" spans="1:6" ht="15" customHeight="1" x14ac:dyDescent="0.25">
      <c r="A1009" s="4" t="s">
        <v>3601</v>
      </c>
      <c r="C1009" s="4" t="s">
        <v>3602</v>
      </c>
      <c r="E1009" s="4" t="s">
        <v>9988</v>
      </c>
      <c r="F1009" s="4" t="s">
        <v>3576</v>
      </c>
    </row>
    <row r="1010" spans="1:6" ht="15" customHeight="1" x14ac:dyDescent="0.25">
      <c r="A1010" s="4" t="s">
        <v>3603</v>
      </c>
      <c r="C1010" s="4" t="s">
        <v>3604</v>
      </c>
      <c r="E1010" s="4" t="s">
        <v>9988</v>
      </c>
      <c r="F1010" s="4" t="s">
        <v>3576</v>
      </c>
    </row>
    <row r="1011" spans="1:6" ht="15" customHeight="1" x14ac:dyDescent="0.25">
      <c r="A1011" s="4" t="s">
        <v>1992</v>
      </c>
      <c r="C1011" s="4" t="s">
        <v>1993</v>
      </c>
      <c r="E1011" s="4" t="s">
        <v>9988</v>
      </c>
      <c r="F1011" s="4" t="s">
        <v>10619</v>
      </c>
    </row>
    <row r="1012" spans="1:6" ht="15" customHeight="1" x14ac:dyDescent="0.25">
      <c r="A1012" s="4" t="s">
        <v>1984</v>
      </c>
      <c r="C1012" s="4" t="s">
        <v>1985</v>
      </c>
      <c r="E1012" s="4" t="s">
        <v>9988</v>
      </c>
      <c r="F1012" s="4" t="s">
        <v>10619</v>
      </c>
    </row>
    <row r="1013" spans="1:6" ht="15" customHeight="1" x14ac:dyDescent="0.25">
      <c r="A1013" s="4" t="s">
        <v>1982</v>
      </c>
      <c r="C1013" s="4" t="s">
        <v>1983</v>
      </c>
      <c r="E1013" s="4" t="s">
        <v>9988</v>
      </c>
      <c r="F1013" s="4" t="s">
        <v>10619</v>
      </c>
    </row>
    <row r="1014" spans="1:6" ht="15" customHeight="1" x14ac:dyDescent="0.25">
      <c r="A1014" s="4" t="s">
        <v>1931</v>
      </c>
      <c r="C1014" s="4" t="s">
        <v>1932</v>
      </c>
      <c r="E1014" s="4" t="s">
        <v>9988</v>
      </c>
      <c r="F1014" s="4" t="s">
        <v>10619</v>
      </c>
    </row>
    <row r="1015" spans="1:6" ht="15" customHeight="1" x14ac:dyDescent="0.25">
      <c r="A1015" s="4" t="s">
        <v>1942</v>
      </c>
      <c r="C1015" s="4" t="s">
        <v>1943</v>
      </c>
      <c r="E1015" s="4" t="s">
        <v>9988</v>
      </c>
      <c r="F1015" s="4" t="s">
        <v>10619</v>
      </c>
    </row>
    <row r="1016" spans="1:6" ht="15" customHeight="1" x14ac:dyDescent="0.25">
      <c r="A1016" s="4" t="s">
        <v>1919</v>
      </c>
      <c r="C1016" s="4" t="s">
        <v>1920</v>
      </c>
      <c r="E1016" s="4" t="s">
        <v>9988</v>
      </c>
      <c r="F1016" s="4" t="s">
        <v>10619</v>
      </c>
    </row>
    <row r="1017" spans="1:6" ht="15" customHeight="1" x14ac:dyDescent="0.25">
      <c r="A1017" s="4" t="s">
        <v>1925</v>
      </c>
      <c r="C1017" s="4" t="s">
        <v>1926</v>
      </c>
      <c r="E1017" s="4" t="s">
        <v>9988</v>
      </c>
      <c r="F1017" s="4" t="s">
        <v>10619</v>
      </c>
    </row>
    <row r="1018" spans="1:6" ht="15" customHeight="1" x14ac:dyDescent="0.25">
      <c r="A1018" s="4" t="s">
        <v>1938</v>
      </c>
      <c r="C1018" s="4" t="s">
        <v>1939</v>
      </c>
      <c r="E1018" s="4" t="s">
        <v>9988</v>
      </c>
      <c r="F1018" s="4" t="s">
        <v>10619</v>
      </c>
    </row>
    <row r="1019" spans="1:6" ht="15" customHeight="1" x14ac:dyDescent="0.25">
      <c r="A1019" s="4" t="s">
        <v>1946</v>
      </c>
      <c r="C1019" s="4" t="s">
        <v>1947</v>
      </c>
      <c r="E1019" s="4" t="s">
        <v>9988</v>
      </c>
      <c r="F1019" s="4" t="s">
        <v>10619</v>
      </c>
    </row>
    <row r="1020" spans="1:6" ht="15" customHeight="1" x14ac:dyDescent="0.25">
      <c r="A1020" s="4" t="s">
        <v>3605</v>
      </c>
      <c r="C1020" s="4" t="s">
        <v>3606</v>
      </c>
      <c r="E1020" s="4" t="s">
        <v>9988</v>
      </c>
      <c r="F1020" s="4" t="s">
        <v>10619</v>
      </c>
    </row>
    <row r="1021" spans="1:6" ht="15" customHeight="1" x14ac:dyDescent="0.25">
      <c r="A1021" s="4" t="s">
        <v>1915</v>
      </c>
      <c r="C1021" s="4" t="s">
        <v>1916</v>
      </c>
      <c r="E1021" s="4" t="s">
        <v>9988</v>
      </c>
      <c r="F1021" s="4" t="s">
        <v>10619</v>
      </c>
    </row>
    <row r="1022" spans="1:6" ht="15" customHeight="1" x14ac:dyDescent="0.25">
      <c r="A1022" s="4" t="s">
        <v>1917</v>
      </c>
      <c r="C1022" s="4" t="s">
        <v>1918</v>
      </c>
      <c r="E1022" s="4" t="s">
        <v>9988</v>
      </c>
      <c r="F1022" s="4" t="s">
        <v>10619</v>
      </c>
    </row>
    <row r="1023" spans="1:6" ht="15" customHeight="1" x14ac:dyDescent="0.25">
      <c r="A1023" s="4" t="s">
        <v>1882</v>
      </c>
      <c r="C1023" s="4" t="s">
        <v>1883</v>
      </c>
      <c r="E1023" s="4" t="s">
        <v>9988</v>
      </c>
      <c r="F1023" s="4" t="s">
        <v>10619</v>
      </c>
    </row>
    <row r="1024" spans="1:6" ht="15" customHeight="1" x14ac:dyDescent="0.25">
      <c r="A1024" s="4" t="s">
        <v>1880</v>
      </c>
      <c r="C1024" s="4" t="s">
        <v>1881</v>
      </c>
      <c r="E1024" s="4" t="s">
        <v>9988</v>
      </c>
      <c r="F1024" s="4" t="s">
        <v>10619</v>
      </c>
    </row>
    <row r="1025" spans="1:6" ht="15" customHeight="1" x14ac:dyDescent="0.25">
      <c r="A1025" s="4" t="s">
        <v>3607</v>
      </c>
      <c r="C1025" s="4" t="s">
        <v>3608</v>
      </c>
      <c r="E1025" s="4" t="s">
        <v>9988</v>
      </c>
      <c r="F1025" s="4" t="s">
        <v>10619</v>
      </c>
    </row>
    <row r="1026" spans="1:6" ht="15" customHeight="1" x14ac:dyDescent="0.25">
      <c r="A1026" s="4" t="s">
        <v>1876</v>
      </c>
      <c r="C1026" s="4" t="s">
        <v>1877</v>
      </c>
      <c r="E1026" s="4" t="s">
        <v>9988</v>
      </c>
      <c r="F1026" s="4" t="s">
        <v>10619</v>
      </c>
    </row>
    <row r="1027" spans="1:6" ht="15" customHeight="1" x14ac:dyDescent="0.25">
      <c r="A1027" s="4" t="s">
        <v>3609</v>
      </c>
      <c r="C1027" s="4" t="s">
        <v>3610</v>
      </c>
      <c r="E1027" s="4" t="s">
        <v>9988</v>
      </c>
      <c r="F1027" s="4" t="s">
        <v>10619</v>
      </c>
    </row>
    <row r="1028" spans="1:6" ht="15" customHeight="1" x14ac:dyDescent="0.25">
      <c r="A1028" s="4" t="s">
        <v>3611</v>
      </c>
      <c r="C1028" s="4" t="s">
        <v>3612</v>
      </c>
      <c r="E1028" s="4" t="s">
        <v>9988</v>
      </c>
      <c r="F1028" s="4" t="s">
        <v>10619</v>
      </c>
    </row>
    <row r="1029" spans="1:6" ht="15" customHeight="1" x14ac:dyDescent="0.25">
      <c r="A1029" s="4" t="s">
        <v>1878</v>
      </c>
      <c r="C1029" s="4" t="s">
        <v>1879</v>
      </c>
      <c r="E1029" s="4" t="s">
        <v>9988</v>
      </c>
      <c r="F1029" s="4" t="s">
        <v>10619</v>
      </c>
    </row>
    <row r="1030" spans="1:6" ht="15" customHeight="1" x14ac:dyDescent="0.25">
      <c r="A1030" s="4" t="s">
        <v>3613</v>
      </c>
      <c r="C1030" s="4" t="s">
        <v>3614</v>
      </c>
      <c r="E1030" s="4" t="s">
        <v>9988</v>
      </c>
      <c r="F1030" s="4" t="s">
        <v>10619</v>
      </c>
    </row>
    <row r="1031" spans="1:6" ht="15" customHeight="1" x14ac:dyDescent="0.25">
      <c r="A1031" s="4" t="s">
        <v>2085</v>
      </c>
      <c r="C1031" s="4" t="s">
        <v>2086</v>
      </c>
      <c r="E1031" s="4" t="s">
        <v>9988</v>
      </c>
      <c r="F1031" s="4" t="s">
        <v>10619</v>
      </c>
    </row>
    <row r="1032" spans="1:6" ht="15" customHeight="1" x14ac:dyDescent="0.25">
      <c r="A1032" s="4" t="s">
        <v>2087</v>
      </c>
      <c r="C1032" s="4" t="s">
        <v>2088</v>
      </c>
      <c r="E1032" s="4" t="s">
        <v>9988</v>
      </c>
      <c r="F1032" s="4" t="s">
        <v>10619</v>
      </c>
    </row>
    <row r="1033" spans="1:6" ht="15" customHeight="1" x14ac:dyDescent="0.25">
      <c r="A1033" s="4" t="s">
        <v>2083</v>
      </c>
      <c r="C1033" s="4" t="s">
        <v>2084</v>
      </c>
      <c r="E1033" s="4" t="s">
        <v>9988</v>
      </c>
      <c r="F1033" s="4" t="s">
        <v>10619</v>
      </c>
    </row>
    <row r="1034" spans="1:6" ht="15" customHeight="1" x14ac:dyDescent="0.25">
      <c r="A1034" s="4" t="s">
        <v>3615</v>
      </c>
      <c r="C1034" s="4" t="s">
        <v>3616</v>
      </c>
      <c r="E1034" s="4" t="s">
        <v>9988</v>
      </c>
      <c r="F1034" s="4" t="s">
        <v>10619</v>
      </c>
    </row>
    <row r="1035" spans="1:6" ht="15" customHeight="1" x14ac:dyDescent="0.25">
      <c r="A1035" s="4" t="s">
        <v>1933</v>
      </c>
      <c r="C1035" s="4" t="s">
        <v>1934</v>
      </c>
      <c r="E1035" s="4" t="s">
        <v>9988</v>
      </c>
      <c r="F1035" s="4" t="s">
        <v>10619</v>
      </c>
    </row>
    <row r="1036" spans="1:6" ht="15" customHeight="1" x14ac:dyDescent="0.25">
      <c r="A1036" s="4" t="s">
        <v>1928</v>
      </c>
      <c r="C1036" s="4" t="s">
        <v>1929</v>
      </c>
      <c r="E1036" s="4" t="s">
        <v>9988</v>
      </c>
      <c r="F1036" s="4" t="s">
        <v>10619</v>
      </c>
    </row>
    <row r="1037" spans="1:6" ht="15" customHeight="1" x14ac:dyDescent="0.25">
      <c r="A1037" s="4" t="s">
        <v>1922</v>
      </c>
      <c r="C1037" s="4" t="s">
        <v>1923</v>
      </c>
      <c r="E1037" s="4" t="s">
        <v>9988</v>
      </c>
      <c r="F1037" s="4" t="s">
        <v>10619</v>
      </c>
    </row>
    <row r="1038" spans="1:6" ht="15" customHeight="1" x14ac:dyDescent="0.25">
      <c r="A1038" s="4" t="s">
        <v>2061</v>
      </c>
      <c r="C1038" s="4" t="s">
        <v>2062</v>
      </c>
      <c r="E1038" s="4" t="s">
        <v>9988</v>
      </c>
      <c r="F1038" s="4" t="s">
        <v>10619</v>
      </c>
    </row>
    <row r="1039" spans="1:6" ht="15" customHeight="1" x14ac:dyDescent="0.25">
      <c r="A1039" s="4" t="s">
        <v>2073</v>
      </c>
      <c r="C1039" s="4" t="s">
        <v>2074</v>
      </c>
      <c r="E1039" s="4" t="s">
        <v>9988</v>
      </c>
      <c r="F1039" s="4" t="s">
        <v>10619</v>
      </c>
    </row>
    <row r="1040" spans="1:6" ht="15" customHeight="1" x14ac:dyDescent="0.25">
      <c r="A1040" s="4" t="s">
        <v>1899</v>
      </c>
      <c r="C1040" s="4" t="s">
        <v>10257</v>
      </c>
      <c r="E1040" s="4" t="s">
        <v>9988</v>
      </c>
      <c r="F1040" s="4" t="s">
        <v>10619</v>
      </c>
    </row>
    <row r="1041" spans="1:6" ht="15" customHeight="1" x14ac:dyDescent="0.25">
      <c r="A1041" s="4" t="s">
        <v>3617</v>
      </c>
      <c r="C1041" s="4" t="s">
        <v>3618</v>
      </c>
      <c r="E1041" s="4" t="s">
        <v>9988</v>
      </c>
      <c r="F1041" s="4" t="s">
        <v>10619</v>
      </c>
    </row>
    <row r="1042" spans="1:6" ht="15" customHeight="1" x14ac:dyDescent="0.25">
      <c r="A1042" s="4" t="s">
        <v>1944</v>
      </c>
      <c r="C1042" s="4" t="s">
        <v>1945</v>
      </c>
      <c r="E1042" s="4" t="s">
        <v>9988</v>
      </c>
      <c r="F1042" s="4" t="s">
        <v>10619</v>
      </c>
    </row>
    <row r="1043" spans="1:6" ht="15" customHeight="1" x14ac:dyDescent="0.25">
      <c r="A1043" s="4" t="s">
        <v>765</v>
      </c>
      <c r="C1043" s="4" t="s">
        <v>766</v>
      </c>
      <c r="E1043" s="4" t="s">
        <v>9988</v>
      </c>
      <c r="F1043" s="4" t="s">
        <v>10619</v>
      </c>
    </row>
    <row r="1044" spans="1:6" ht="15" customHeight="1" x14ac:dyDescent="0.25">
      <c r="A1044" s="4" t="s">
        <v>10473</v>
      </c>
      <c r="C1044" s="4" t="s">
        <v>3619</v>
      </c>
      <c r="E1044" s="4" t="s">
        <v>9988</v>
      </c>
      <c r="F1044" s="4" t="s">
        <v>10619</v>
      </c>
    </row>
    <row r="1045" spans="1:6" ht="15" customHeight="1" x14ac:dyDescent="0.25">
      <c r="A1045" s="4" t="s">
        <v>772</v>
      </c>
      <c r="C1045" s="4" t="s">
        <v>3620</v>
      </c>
      <c r="E1045" s="4" t="s">
        <v>9988</v>
      </c>
      <c r="F1045" s="4" t="s">
        <v>10619</v>
      </c>
    </row>
    <row r="1046" spans="1:6" ht="15" customHeight="1" x14ac:dyDescent="0.25">
      <c r="A1046" s="4" t="s">
        <v>771</v>
      </c>
      <c r="C1046" s="4" t="s">
        <v>3621</v>
      </c>
      <c r="E1046" s="4" t="s">
        <v>9988</v>
      </c>
      <c r="F1046" s="4" t="s">
        <v>10619</v>
      </c>
    </row>
    <row r="1047" spans="1:6" ht="15.75" customHeight="1" x14ac:dyDescent="0.25">
      <c r="A1047" s="4" t="s">
        <v>8548</v>
      </c>
      <c r="C1047" s="4" t="s">
        <v>851</v>
      </c>
      <c r="F1047" s="4" t="s">
        <v>10619</v>
      </c>
    </row>
    <row r="1048" spans="1:6" ht="15.75" customHeight="1" x14ac:dyDescent="0.25">
      <c r="A1048" s="4" t="s">
        <v>8436</v>
      </c>
      <c r="C1048" s="4" t="s">
        <v>8544</v>
      </c>
      <c r="F1048" s="4" t="s">
        <v>10619</v>
      </c>
    </row>
    <row r="1049" spans="1:6" ht="15.75" customHeight="1" x14ac:dyDescent="0.25">
      <c r="A1049" s="4" t="s">
        <v>8542</v>
      </c>
      <c r="C1049" s="4" t="s">
        <v>8543</v>
      </c>
      <c r="F1049" s="4" t="s">
        <v>10619</v>
      </c>
    </row>
    <row r="1050" spans="1:6" ht="15.75" customHeight="1" x14ac:dyDescent="0.25">
      <c r="A1050" s="4" t="s">
        <v>842</v>
      </c>
      <c r="C1050" s="4" t="s">
        <v>8545</v>
      </c>
      <c r="F1050" s="4" t="s">
        <v>10619</v>
      </c>
    </row>
    <row r="1051" spans="1:6" ht="15.75" customHeight="1" x14ac:dyDescent="0.25">
      <c r="A1051" s="4" t="s">
        <v>844</v>
      </c>
      <c r="C1051" s="4" t="s">
        <v>845</v>
      </c>
      <c r="F1051" s="4" t="s">
        <v>10619</v>
      </c>
    </row>
    <row r="1052" spans="1:6" ht="15.75" customHeight="1" x14ac:dyDescent="0.25">
      <c r="A1052" s="4" t="s">
        <v>8546</v>
      </c>
      <c r="C1052" s="4" t="s">
        <v>847</v>
      </c>
      <c r="F1052" s="4" t="s">
        <v>10619</v>
      </c>
    </row>
    <row r="1053" spans="1:6" ht="15.75" customHeight="1" x14ac:dyDescent="0.25">
      <c r="A1053" s="4" t="s">
        <v>849</v>
      </c>
      <c r="C1053" s="4" t="s">
        <v>8547</v>
      </c>
      <c r="F1053" s="4" t="s">
        <v>10619</v>
      </c>
    </row>
    <row r="1054" spans="1:6" ht="15" customHeight="1" x14ac:dyDescent="0.25">
      <c r="A1054" s="4" t="s">
        <v>3623</v>
      </c>
      <c r="C1054" s="4" t="s">
        <v>3624</v>
      </c>
      <c r="E1054" s="4" t="s">
        <v>9988</v>
      </c>
      <c r="F1054" s="4" t="s">
        <v>3622</v>
      </c>
    </row>
    <row r="1055" spans="1:6" ht="15" customHeight="1" x14ac:dyDescent="0.25">
      <c r="A1055" s="4" t="s">
        <v>1978</v>
      </c>
      <c r="C1055" s="4" t="s">
        <v>1979</v>
      </c>
      <c r="E1055" s="4" t="s">
        <v>9988</v>
      </c>
      <c r="F1055" s="4" t="s">
        <v>3622</v>
      </c>
    </row>
    <row r="1056" spans="1:6" ht="15" customHeight="1" x14ac:dyDescent="0.25">
      <c r="A1056" s="4" t="s">
        <v>3625</v>
      </c>
      <c r="C1056" s="4" t="s">
        <v>3626</v>
      </c>
      <c r="E1056" s="4" t="s">
        <v>9988</v>
      </c>
      <c r="F1056" s="4" t="s">
        <v>3622</v>
      </c>
    </row>
    <row r="1057" spans="1:6" ht="15" customHeight="1" x14ac:dyDescent="0.25">
      <c r="A1057" s="4" t="s">
        <v>1821</v>
      </c>
      <c r="C1057" s="4" t="s">
        <v>1822</v>
      </c>
      <c r="E1057" s="4" t="s">
        <v>9988</v>
      </c>
      <c r="F1057" s="4" t="s">
        <v>3622</v>
      </c>
    </row>
    <row r="1058" spans="1:6" ht="15" customHeight="1" x14ac:dyDescent="0.25">
      <c r="A1058" s="4" t="s">
        <v>3627</v>
      </c>
      <c r="C1058" s="4" t="s">
        <v>3628</v>
      </c>
      <c r="E1058" s="4" t="s">
        <v>9988</v>
      </c>
      <c r="F1058" s="4" t="s">
        <v>3622</v>
      </c>
    </row>
    <row r="1059" spans="1:6" ht="15" customHeight="1" x14ac:dyDescent="0.25">
      <c r="A1059" s="4" t="s">
        <v>3629</v>
      </c>
      <c r="C1059" s="4" t="s">
        <v>3630</v>
      </c>
      <c r="E1059" s="4" t="s">
        <v>9988</v>
      </c>
      <c r="F1059" s="4" t="s">
        <v>3622</v>
      </c>
    </row>
    <row r="1060" spans="1:6" ht="15" customHeight="1" x14ac:dyDescent="0.25">
      <c r="A1060" s="4" t="s">
        <v>3631</v>
      </c>
      <c r="C1060" s="4" t="s">
        <v>3632</v>
      </c>
      <c r="E1060" s="4" t="s">
        <v>9988</v>
      </c>
      <c r="F1060" s="4" t="s">
        <v>3622</v>
      </c>
    </row>
    <row r="1061" spans="1:6" ht="15" customHeight="1" x14ac:dyDescent="0.25">
      <c r="A1061" s="4" t="s">
        <v>1823</v>
      </c>
      <c r="C1061" s="4" t="s">
        <v>1824</v>
      </c>
      <c r="E1061" s="4" t="s">
        <v>9988</v>
      </c>
      <c r="F1061" s="4" t="s">
        <v>3622</v>
      </c>
    </row>
    <row r="1062" spans="1:6" ht="15" customHeight="1" x14ac:dyDescent="0.25">
      <c r="A1062" s="4" t="s">
        <v>1810</v>
      </c>
      <c r="C1062" s="4" t="s">
        <v>1811</v>
      </c>
      <c r="E1062" s="4" t="s">
        <v>9988</v>
      </c>
      <c r="F1062" s="4" t="s">
        <v>3622</v>
      </c>
    </row>
    <row r="1063" spans="1:6" ht="15" customHeight="1" x14ac:dyDescent="0.25">
      <c r="A1063" s="4" t="s">
        <v>2092</v>
      </c>
      <c r="C1063" s="4" t="s">
        <v>2093</v>
      </c>
      <c r="E1063" s="4" t="s">
        <v>9988</v>
      </c>
      <c r="F1063" s="4" t="s">
        <v>3633</v>
      </c>
    </row>
    <row r="1064" spans="1:6" ht="15" customHeight="1" x14ac:dyDescent="0.25">
      <c r="A1064" s="4" t="s">
        <v>2100</v>
      </c>
      <c r="C1064" s="4" t="s">
        <v>2101</v>
      </c>
      <c r="E1064" s="4" t="s">
        <v>9988</v>
      </c>
      <c r="F1064" s="4" t="s">
        <v>3633</v>
      </c>
    </row>
    <row r="1065" spans="1:6" ht="15" customHeight="1" x14ac:dyDescent="0.25">
      <c r="A1065" s="4" t="s">
        <v>2094</v>
      </c>
      <c r="C1065" s="4" t="s">
        <v>2095</v>
      </c>
      <c r="E1065" s="4" t="s">
        <v>9988</v>
      </c>
      <c r="F1065" s="4" t="s">
        <v>3633</v>
      </c>
    </row>
    <row r="1066" spans="1:6" ht="15" customHeight="1" x14ac:dyDescent="0.25">
      <c r="A1066" s="4" t="s">
        <v>2104</v>
      </c>
      <c r="C1066" s="4" t="s">
        <v>2105</v>
      </c>
      <c r="E1066" s="4" t="s">
        <v>9988</v>
      </c>
      <c r="F1066" s="4" t="s">
        <v>3633</v>
      </c>
    </row>
    <row r="1067" spans="1:6" ht="15" customHeight="1" x14ac:dyDescent="0.25">
      <c r="A1067" s="4" t="s">
        <v>2098</v>
      </c>
      <c r="C1067" s="4" t="s">
        <v>2099</v>
      </c>
      <c r="E1067" s="4" t="s">
        <v>9988</v>
      </c>
      <c r="F1067" s="4" t="s">
        <v>3633</v>
      </c>
    </row>
    <row r="1068" spans="1:6" ht="15" customHeight="1" x14ac:dyDescent="0.25">
      <c r="A1068" s="4" t="s">
        <v>2096</v>
      </c>
      <c r="C1068" s="4" t="s">
        <v>2097</v>
      </c>
      <c r="E1068" s="4" t="s">
        <v>9988</v>
      </c>
      <c r="F1068" s="4" t="s">
        <v>3633</v>
      </c>
    </row>
    <row r="1069" spans="1:6" ht="15" customHeight="1" x14ac:dyDescent="0.25">
      <c r="A1069" s="4" t="s">
        <v>2102</v>
      </c>
      <c r="C1069" s="4" t="s">
        <v>2103</v>
      </c>
      <c r="E1069" s="4" t="s">
        <v>9988</v>
      </c>
      <c r="F1069" s="4" t="s">
        <v>3633</v>
      </c>
    </row>
    <row r="1070" spans="1:6" ht="15" customHeight="1" x14ac:dyDescent="0.25">
      <c r="A1070" s="4" t="s">
        <v>3634</v>
      </c>
      <c r="C1070" s="4" t="s">
        <v>3635</v>
      </c>
      <c r="E1070" s="4" t="s">
        <v>9988</v>
      </c>
      <c r="F1070" s="4" t="s">
        <v>3633</v>
      </c>
    </row>
    <row r="1071" spans="1:6" ht="15" customHeight="1" x14ac:dyDescent="0.25">
      <c r="A1071" s="4" t="s">
        <v>3636</v>
      </c>
      <c r="C1071" s="4" t="s">
        <v>3637</v>
      </c>
      <c r="E1071" s="4" t="s">
        <v>9988</v>
      </c>
      <c r="F1071" s="4" t="s">
        <v>3633</v>
      </c>
    </row>
    <row r="1072" spans="1:6" ht="15" customHeight="1" x14ac:dyDescent="0.25">
      <c r="A1072" s="4" t="s">
        <v>3639</v>
      </c>
      <c r="C1072" s="4" t="s">
        <v>3640</v>
      </c>
      <c r="E1072" s="4" t="s">
        <v>9988</v>
      </c>
      <c r="F1072" s="4" t="s">
        <v>3638</v>
      </c>
    </row>
    <row r="1073" spans="1:6" ht="15" customHeight="1" x14ac:dyDescent="0.25">
      <c r="A1073" s="4" t="s">
        <v>3641</v>
      </c>
      <c r="C1073" s="4" t="s">
        <v>3642</v>
      </c>
      <c r="E1073" s="4" t="s">
        <v>9988</v>
      </c>
      <c r="F1073" s="4" t="s">
        <v>3638</v>
      </c>
    </row>
    <row r="1074" spans="1:6" ht="15" customHeight="1" x14ac:dyDescent="0.25">
      <c r="A1074" s="4" t="s">
        <v>3643</v>
      </c>
      <c r="C1074" s="4" t="s">
        <v>3644</v>
      </c>
      <c r="E1074" s="4" t="s">
        <v>9988</v>
      </c>
      <c r="F1074" s="4" t="s">
        <v>3638</v>
      </c>
    </row>
    <row r="1075" spans="1:6" ht="15" customHeight="1" x14ac:dyDescent="0.25">
      <c r="A1075" s="4" t="s">
        <v>3645</v>
      </c>
      <c r="C1075" s="4" t="s">
        <v>3646</v>
      </c>
      <c r="E1075" s="4" t="s">
        <v>9988</v>
      </c>
      <c r="F1075" s="4" t="s">
        <v>3638</v>
      </c>
    </row>
    <row r="1076" spans="1:6" ht="15" customHeight="1" x14ac:dyDescent="0.25">
      <c r="A1076" s="4" t="s">
        <v>3647</v>
      </c>
      <c r="C1076" s="4" t="s">
        <v>3648</v>
      </c>
      <c r="E1076" s="4" t="s">
        <v>9988</v>
      </c>
      <c r="F1076" s="4" t="s">
        <v>3638</v>
      </c>
    </row>
    <row r="1077" spans="1:6" ht="15" customHeight="1" x14ac:dyDescent="0.25">
      <c r="A1077" s="4" t="s">
        <v>3649</v>
      </c>
      <c r="C1077" s="4" t="s">
        <v>3650</v>
      </c>
      <c r="E1077" s="4" t="s">
        <v>9988</v>
      </c>
      <c r="F1077" s="4" t="s">
        <v>3638</v>
      </c>
    </row>
    <row r="1078" spans="1:6" ht="15" customHeight="1" x14ac:dyDescent="0.25">
      <c r="A1078" s="4" t="s">
        <v>3651</v>
      </c>
      <c r="C1078" s="4" t="s">
        <v>3652</v>
      </c>
      <c r="E1078" s="4" t="s">
        <v>9988</v>
      </c>
      <c r="F1078" s="4" t="s">
        <v>3638</v>
      </c>
    </row>
    <row r="1079" spans="1:6" ht="15" customHeight="1" x14ac:dyDescent="0.25">
      <c r="A1079" s="4" t="s">
        <v>3653</v>
      </c>
      <c r="C1079" s="4" t="s">
        <v>3654</v>
      </c>
      <c r="E1079" s="4" t="s">
        <v>9988</v>
      </c>
      <c r="F1079" s="4" t="s">
        <v>3638</v>
      </c>
    </row>
    <row r="1080" spans="1:6" ht="15" customHeight="1" x14ac:dyDescent="0.25">
      <c r="A1080" s="4" t="s">
        <v>3656</v>
      </c>
      <c r="C1080" s="4" t="s">
        <v>3657</v>
      </c>
      <c r="E1080" s="4" t="s">
        <v>9988</v>
      </c>
      <c r="F1080" s="4" t="s">
        <v>3655</v>
      </c>
    </row>
    <row r="1081" spans="1:6" ht="15" customHeight="1" x14ac:dyDescent="0.25">
      <c r="A1081" s="4" t="s">
        <v>3658</v>
      </c>
      <c r="C1081" s="4" t="s">
        <v>3659</v>
      </c>
      <c r="E1081" s="4" t="s">
        <v>9988</v>
      </c>
      <c r="F1081" s="4" t="s">
        <v>3655</v>
      </c>
    </row>
    <row r="1082" spans="1:6" ht="15" customHeight="1" x14ac:dyDescent="0.25">
      <c r="A1082" s="4" t="s">
        <v>3660</v>
      </c>
      <c r="C1082" s="4" t="s">
        <v>3661</v>
      </c>
      <c r="E1082" s="4" t="s">
        <v>9988</v>
      </c>
      <c r="F1082" s="4" t="s">
        <v>3655</v>
      </c>
    </row>
    <row r="1083" spans="1:6" ht="15" customHeight="1" x14ac:dyDescent="0.25">
      <c r="A1083" s="4" t="s">
        <v>3662</v>
      </c>
      <c r="C1083" s="4" t="s">
        <v>3663</v>
      </c>
      <c r="E1083" s="4" t="s">
        <v>9988</v>
      </c>
      <c r="F1083" s="4" t="s">
        <v>3655</v>
      </c>
    </row>
    <row r="1084" spans="1:6" ht="15" customHeight="1" x14ac:dyDescent="0.25">
      <c r="A1084" s="4" t="s">
        <v>3664</v>
      </c>
      <c r="C1084" s="4" t="s">
        <v>3665</v>
      </c>
      <c r="E1084" s="4" t="s">
        <v>9988</v>
      </c>
      <c r="F1084" s="4" t="s">
        <v>3655</v>
      </c>
    </row>
    <row r="1085" spans="1:6" ht="15" customHeight="1" x14ac:dyDescent="0.25">
      <c r="A1085" s="4" t="s">
        <v>3666</v>
      </c>
      <c r="C1085" s="4" t="s">
        <v>3667</v>
      </c>
      <c r="E1085" s="4" t="s">
        <v>9988</v>
      </c>
      <c r="F1085" s="4" t="s">
        <v>3655</v>
      </c>
    </row>
    <row r="1086" spans="1:6" ht="15" customHeight="1" x14ac:dyDescent="0.25">
      <c r="A1086" s="4" t="s">
        <v>3668</v>
      </c>
      <c r="C1086" s="4" t="s">
        <v>3669</v>
      </c>
      <c r="E1086" s="4" t="s">
        <v>9988</v>
      </c>
      <c r="F1086" s="4" t="s">
        <v>3655</v>
      </c>
    </row>
    <row r="1087" spans="1:6" ht="15" customHeight="1" x14ac:dyDescent="0.25">
      <c r="A1087" s="4" t="s">
        <v>3670</v>
      </c>
      <c r="C1087" s="4" t="s">
        <v>3671</v>
      </c>
      <c r="E1087" s="4" t="s">
        <v>9988</v>
      </c>
      <c r="F1087" s="4" t="s">
        <v>3655</v>
      </c>
    </row>
    <row r="1088" spans="1:6" ht="15" customHeight="1" x14ac:dyDescent="0.25">
      <c r="A1088" s="4" t="s">
        <v>3672</v>
      </c>
      <c r="C1088" s="4" t="s">
        <v>3673</v>
      </c>
      <c r="E1088" s="4" t="s">
        <v>9988</v>
      </c>
      <c r="F1088" s="4" t="s">
        <v>3655</v>
      </c>
    </row>
    <row r="1089" spans="1:6" ht="15" customHeight="1" x14ac:dyDescent="0.25">
      <c r="A1089" s="4" t="s">
        <v>1815</v>
      </c>
      <c r="C1089" s="4" t="s">
        <v>1816</v>
      </c>
      <c r="E1089" s="4" t="s">
        <v>9988</v>
      </c>
      <c r="F1089" s="4" t="s">
        <v>3674</v>
      </c>
    </row>
    <row r="1090" spans="1:6" ht="15" customHeight="1" x14ac:dyDescent="0.25">
      <c r="A1090" s="4" t="s">
        <v>1817</v>
      </c>
      <c r="C1090" s="4" t="s">
        <v>1818</v>
      </c>
      <c r="E1090" s="4" t="s">
        <v>9988</v>
      </c>
      <c r="F1090" s="4" t="s">
        <v>3674</v>
      </c>
    </row>
    <row r="1091" spans="1:6" ht="15" customHeight="1" x14ac:dyDescent="0.25">
      <c r="A1091" s="4" t="s">
        <v>3675</v>
      </c>
      <c r="C1091" s="4" t="s">
        <v>3676</v>
      </c>
      <c r="E1091" s="4" t="s">
        <v>9988</v>
      </c>
      <c r="F1091" s="4" t="s">
        <v>3674</v>
      </c>
    </row>
    <row r="1092" spans="1:6" ht="15" customHeight="1" x14ac:dyDescent="0.25">
      <c r="A1092" s="4" t="s">
        <v>10129</v>
      </c>
      <c r="C1092" s="4" t="s">
        <v>3677</v>
      </c>
      <c r="E1092" s="4" t="s">
        <v>9988</v>
      </c>
      <c r="F1092" s="4" t="s">
        <v>3674</v>
      </c>
    </row>
    <row r="1093" spans="1:6" ht="15" customHeight="1" x14ac:dyDescent="0.25">
      <c r="A1093" s="4" t="s">
        <v>2005</v>
      </c>
      <c r="C1093" s="4" t="s">
        <v>2006</v>
      </c>
      <c r="E1093" s="4" t="s">
        <v>9988</v>
      </c>
      <c r="F1093" s="4" t="s">
        <v>3674</v>
      </c>
    </row>
    <row r="1094" spans="1:6" ht="15" customHeight="1" x14ac:dyDescent="0.25">
      <c r="A1094" s="4" t="s">
        <v>2003</v>
      </c>
      <c r="C1094" s="4" t="s">
        <v>2004</v>
      </c>
      <c r="E1094" s="4" t="s">
        <v>9988</v>
      </c>
      <c r="F1094" s="4" t="s">
        <v>3674</v>
      </c>
    </row>
    <row r="1095" spans="1:6" ht="15" customHeight="1" x14ac:dyDescent="0.25">
      <c r="A1095" s="4" t="s">
        <v>2007</v>
      </c>
      <c r="C1095" s="4" t="s">
        <v>2008</v>
      </c>
      <c r="E1095" s="4" t="s">
        <v>9988</v>
      </c>
      <c r="F1095" s="4" t="s">
        <v>3674</v>
      </c>
    </row>
    <row r="1096" spans="1:6" ht="15" customHeight="1" x14ac:dyDescent="0.25">
      <c r="A1096" s="4" t="s">
        <v>1950</v>
      </c>
      <c r="C1096" s="4" t="s">
        <v>1951</v>
      </c>
      <c r="E1096" s="4" t="s">
        <v>9988</v>
      </c>
      <c r="F1096" s="4" t="s">
        <v>3674</v>
      </c>
    </row>
    <row r="1097" spans="1:6" ht="15" customHeight="1" x14ac:dyDescent="0.25">
      <c r="A1097" s="4" t="s">
        <v>1954</v>
      </c>
      <c r="C1097" s="4" t="s">
        <v>1955</v>
      </c>
      <c r="E1097" s="4" t="s">
        <v>9988</v>
      </c>
      <c r="F1097" s="4" t="s">
        <v>3674</v>
      </c>
    </row>
    <row r="1098" spans="1:6" ht="15" customHeight="1" x14ac:dyDescent="0.25">
      <c r="A1098" s="4" t="s">
        <v>3678</v>
      </c>
      <c r="C1098" s="4" t="s">
        <v>3679</v>
      </c>
      <c r="E1098" s="4" t="s">
        <v>9988</v>
      </c>
      <c r="F1098" s="4" t="s">
        <v>3674</v>
      </c>
    </row>
    <row r="1099" spans="1:6" ht="15" customHeight="1" x14ac:dyDescent="0.25">
      <c r="A1099" s="4" t="s">
        <v>1952</v>
      </c>
      <c r="C1099" s="4" t="s">
        <v>1953</v>
      </c>
      <c r="E1099" s="4" t="s">
        <v>9988</v>
      </c>
      <c r="F1099" s="4" t="s">
        <v>3674</v>
      </c>
    </row>
    <row r="1100" spans="1:6" ht="15" customHeight="1" x14ac:dyDescent="0.25">
      <c r="A1100" s="4" t="s">
        <v>3680</v>
      </c>
      <c r="C1100" s="4" t="s">
        <v>3681</v>
      </c>
      <c r="E1100" s="4" t="s">
        <v>9988</v>
      </c>
      <c r="F1100" s="4" t="s">
        <v>3674</v>
      </c>
    </row>
    <row r="1101" spans="1:6" ht="15" customHeight="1" x14ac:dyDescent="0.25">
      <c r="A1101" s="4" t="s">
        <v>2000</v>
      </c>
      <c r="C1101" s="4" t="s">
        <v>2001</v>
      </c>
      <c r="E1101" s="4" t="s">
        <v>9988</v>
      </c>
      <c r="F1101" s="4" t="s">
        <v>3674</v>
      </c>
    </row>
    <row r="1102" spans="1:6" ht="15" customHeight="1" x14ac:dyDescent="0.25">
      <c r="A1102" s="4" t="s">
        <v>1998</v>
      </c>
      <c r="C1102" s="4" t="s">
        <v>1999</v>
      </c>
      <c r="E1102" s="4" t="s">
        <v>9988</v>
      </c>
      <c r="F1102" s="4" t="s">
        <v>3674</v>
      </c>
    </row>
    <row r="1103" spans="1:6" ht="15" customHeight="1" x14ac:dyDescent="0.25">
      <c r="A1103" s="4" t="s">
        <v>3682</v>
      </c>
      <c r="C1103" s="4" t="s">
        <v>3683</v>
      </c>
      <c r="E1103" s="4" t="s">
        <v>9988</v>
      </c>
      <c r="F1103" s="4" t="s">
        <v>3674</v>
      </c>
    </row>
    <row r="1104" spans="1:6" ht="15" customHeight="1" x14ac:dyDescent="0.25">
      <c r="A1104" s="4" t="s">
        <v>3684</v>
      </c>
      <c r="C1104" s="4" t="s">
        <v>3685</v>
      </c>
      <c r="E1104" s="4" t="s">
        <v>9988</v>
      </c>
      <c r="F1104" s="4" t="s">
        <v>3674</v>
      </c>
    </row>
    <row r="1105" spans="1:6" ht="15" customHeight="1" x14ac:dyDescent="0.25">
      <c r="A1105" s="4" t="s">
        <v>3686</v>
      </c>
      <c r="C1105" s="4" t="s">
        <v>3687</v>
      </c>
      <c r="E1105" s="4" t="s">
        <v>9988</v>
      </c>
      <c r="F1105" s="4" t="s">
        <v>3674</v>
      </c>
    </row>
    <row r="1106" spans="1:6" ht="15" customHeight="1" x14ac:dyDescent="0.25">
      <c r="A1106" s="4" t="s">
        <v>3688</v>
      </c>
      <c r="C1106" s="4" t="s">
        <v>3689</v>
      </c>
      <c r="E1106" s="4" t="s">
        <v>9988</v>
      </c>
      <c r="F1106" s="4" t="s">
        <v>3674</v>
      </c>
    </row>
    <row r="1107" spans="1:6" ht="15" customHeight="1" x14ac:dyDescent="0.25">
      <c r="A1107" s="4" t="s">
        <v>3690</v>
      </c>
      <c r="C1107" s="4" t="s">
        <v>3691</v>
      </c>
      <c r="E1107" s="4" t="s">
        <v>9988</v>
      </c>
      <c r="F1107" s="4" t="s">
        <v>3674</v>
      </c>
    </row>
    <row r="1108" spans="1:6" ht="15" customHeight="1" x14ac:dyDescent="0.25">
      <c r="A1108" s="4" t="s">
        <v>3692</v>
      </c>
      <c r="C1108" s="4" t="s">
        <v>3693</v>
      </c>
      <c r="E1108" s="4" t="s">
        <v>9988</v>
      </c>
      <c r="F1108" s="4" t="s">
        <v>3674</v>
      </c>
    </row>
    <row r="1109" spans="1:6" ht="15" customHeight="1" x14ac:dyDescent="0.25">
      <c r="A1109" s="4" t="s">
        <v>1870</v>
      </c>
      <c r="C1109" s="4" t="s">
        <v>1871</v>
      </c>
      <c r="E1109" s="4" t="s">
        <v>9988</v>
      </c>
      <c r="F1109" s="4" t="s">
        <v>3694</v>
      </c>
    </row>
    <row r="1110" spans="1:6" ht="15" customHeight="1" x14ac:dyDescent="0.25">
      <c r="A1110" s="4" t="s">
        <v>1872</v>
      </c>
      <c r="C1110" s="4" t="s">
        <v>1873</v>
      </c>
      <c r="E1110" s="4" t="s">
        <v>9988</v>
      </c>
      <c r="F1110" s="4" t="s">
        <v>3694</v>
      </c>
    </row>
    <row r="1111" spans="1:6" ht="15" customHeight="1" x14ac:dyDescent="0.25">
      <c r="A1111" s="4" t="s">
        <v>3695</v>
      </c>
      <c r="C1111" s="4" t="s">
        <v>3696</v>
      </c>
      <c r="E1111" s="4" t="s">
        <v>9988</v>
      </c>
      <c r="F1111" s="4" t="s">
        <v>3694</v>
      </c>
    </row>
    <row r="1112" spans="1:6" ht="15" customHeight="1" x14ac:dyDescent="0.25">
      <c r="A1112" s="4" t="s">
        <v>1802</v>
      </c>
      <c r="C1112" s="4" t="s">
        <v>1803</v>
      </c>
      <c r="E1112" s="4" t="s">
        <v>9988</v>
      </c>
      <c r="F1112" s="4" t="s">
        <v>3694</v>
      </c>
    </row>
    <row r="1113" spans="1:6" ht="15" customHeight="1" x14ac:dyDescent="0.25">
      <c r="A1113" s="4" t="s">
        <v>1800</v>
      </c>
      <c r="C1113" s="4" t="s">
        <v>1801</v>
      </c>
      <c r="E1113" s="4" t="s">
        <v>9988</v>
      </c>
      <c r="F1113" s="4" t="s">
        <v>3694</v>
      </c>
    </row>
    <row r="1114" spans="1:6" ht="15" customHeight="1" x14ac:dyDescent="0.25">
      <c r="A1114" s="4" t="s">
        <v>1804</v>
      </c>
      <c r="C1114" s="4" t="s">
        <v>1805</v>
      </c>
      <c r="E1114" s="4" t="s">
        <v>9988</v>
      </c>
      <c r="F1114" s="4" t="s">
        <v>3694</v>
      </c>
    </row>
    <row r="1115" spans="1:6" ht="15" customHeight="1" x14ac:dyDescent="0.25">
      <c r="A1115" s="4" t="s">
        <v>3697</v>
      </c>
      <c r="C1115" s="4" t="s">
        <v>3698</v>
      </c>
      <c r="E1115" s="4" t="s">
        <v>9988</v>
      </c>
      <c r="F1115" s="4" t="s">
        <v>3694</v>
      </c>
    </row>
    <row r="1116" spans="1:6" ht="15" customHeight="1" x14ac:dyDescent="0.25">
      <c r="A1116" s="4" t="s">
        <v>1806</v>
      </c>
      <c r="C1116" s="4" t="s">
        <v>1807</v>
      </c>
      <c r="E1116" s="4" t="s">
        <v>9988</v>
      </c>
      <c r="F1116" s="4" t="s">
        <v>3694</v>
      </c>
    </row>
    <row r="1117" spans="1:6" ht="15" customHeight="1" x14ac:dyDescent="0.25">
      <c r="A1117" s="4" t="s">
        <v>1996</v>
      </c>
      <c r="C1117" s="4" t="s">
        <v>1997</v>
      </c>
      <c r="E1117" s="4" t="s">
        <v>9988</v>
      </c>
      <c r="F1117" s="4" t="s">
        <v>3694</v>
      </c>
    </row>
    <row r="1118" spans="1:6" ht="15" customHeight="1" x14ac:dyDescent="0.25">
      <c r="A1118" s="4" t="s">
        <v>3699</v>
      </c>
      <c r="C1118" s="4" t="s">
        <v>3700</v>
      </c>
      <c r="E1118" s="4" t="s">
        <v>9988</v>
      </c>
      <c r="F1118" s="4" t="s">
        <v>3694</v>
      </c>
    </row>
    <row r="1119" spans="1:6" ht="15" customHeight="1" x14ac:dyDescent="0.25">
      <c r="A1119" s="4" t="s">
        <v>1897</v>
      </c>
      <c r="C1119" s="4" t="s">
        <v>1898</v>
      </c>
      <c r="E1119" s="4" t="s">
        <v>9988</v>
      </c>
      <c r="F1119" s="4" t="s">
        <v>3694</v>
      </c>
    </row>
    <row r="1120" spans="1:6" ht="15" customHeight="1" x14ac:dyDescent="0.25">
      <c r="A1120" s="4" t="s">
        <v>3701</v>
      </c>
      <c r="C1120" s="4" t="s">
        <v>3702</v>
      </c>
      <c r="E1120" s="4" t="s">
        <v>9988</v>
      </c>
      <c r="F1120" s="4" t="s">
        <v>3694</v>
      </c>
    </row>
    <row r="1121" spans="1:6" ht="15" customHeight="1" x14ac:dyDescent="0.25">
      <c r="A1121" s="4" t="s">
        <v>1893</v>
      </c>
      <c r="C1121" s="4" t="s">
        <v>1894</v>
      </c>
      <c r="E1121" s="4" t="s">
        <v>9988</v>
      </c>
      <c r="F1121" s="4" t="s">
        <v>3694</v>
      </c>
    </row>
    <row r="1122" spans="1:6" ht="15" customHeight="1" x14ac:dyDescent="0.25">
      <c r="A1122" s="4" t="s">
        <v>1868</v>
      </c>
      <c r="C1122" s="4" t="s">
        <v>1869</v>
      </c>
      <c r="E1122" s="4" t="s">
        <v>9988</v>
      </c>
      <c r="F1122" s="4" t="s">
        <v>3703</v>
      </c>
    </row>
    <row r="1123" spans="1:6" ht="15" customHeight="1" x14ac:dyDescent="0.25">
      <c r="A1123" s="4" t="s">
        <v>1874</v>
      </c>
      <c r="C1123" s="4" t="s">
        <v>1875</v>
      </c>
      <c r="E1123" s="4" t="s">
        <v>9988</v>
      </c>
      <c r="F1123" s="4" t="s">
        <v>3703</v>
      </c>
    </row>
    <row r="1124" spans="1:6" ht="15" customHeight="1" x14ac:dyDescent="0.25">
      <c r="A1124" s="4" t="s">
        <v>3704</v>
      </c>
      <c r="C1124" s="4" t="s">
        <v>3705</v>
      </c>
      <c r="E1124" s="4" t="s">
        <v>9988</v>
      </c>
      <c r="F1124" s="4" t="s">
        <v>3703</v>
      </c>
    </row>
    <row r="1125" spans="1:6" ht="15" customHeight="1" x14ac:dyDescent="0.25">
      <c r="A1125" s="4" t="s">
        <v>3706</v>
      </c>
      <c r="C1125" s="4" t="s">
        <v>3707</v>
      </c>
      <c r="E1125" s="4" t="s">
        <v>9988</v>
      </c>
      <c r="F1125" s="4" t="s">
        <v>3703</v>
      </c>
    </row>
    <row r="1126" spans="1:6" ht="15" customHeight="1" x14ac:dyDescent="0.25">
      <c r="A1126" s="4" t="s">
        <v>3708</v>
      </c>
      <c r="C1126" s="4" t="s">
        <v>3709</v>
      </c>
      <c r="E1126" s="4" t="s">
        <v>9988</v>
      </c>
      <c r="F1126" s="4" t="s">
        <v>3703</v>
      </c>
    </row>
    <row r="1127" spans="1:6" ht="15" customHeight="1" x14ac:dyDescent="0.25">
      <c r="A1127" s="4" t="s">
        <v>1808</v>
      </c>
      <c r="C1127" s="4" t="s">
        <v>1809</v>
      </c>
      <c r="E1127" s="4" t="s">
        <v>9988</v>
      </c>
      <c r="F1127" s="4" t="s">
        <v>3703</v>
      </c>
    </row>
    <row r="1128" spans="1:6" ht="15" customHeight="1" x14ac:dyDescent="0.25">
      <c r="A1128" s="4" t="s">
        <v>3710</v>
      </c>
      <c r="C1128" s="4" t="s">
        <v>3711</v>
      </c>
      <c r="E1128" s="4" t="s">
        <v>9988</v>
      </c>
      <c r="F1128" s="4" t="s">
        <v>3703</v>
      </c>
    </row>
    <row r="1129" spans="1:6" ht="15" customHeight="1" x14ac:dyDescent="0.25">
      <c r="A1129" s="4" t="s">
        <v>1845</v>
      </c>
      <c r="C1129" s="4" t="s">
        <v>1846</v>
      </c>
      <c r="E1129" s="4" t="s">
        <v>9988</v>
      </c>
      <c r="F1129" s="4" t="s">
        <v>3712</v>
      </c>
    </row>
    <row r="1130" spans="1:6" ht="15" customHeight="1" x14ac:dyDescent="0.25">
      <c r="A1130" s="4" t="s">
        <v>3713</v>
      </c>
      <c r="C1130" s="4" t="s">
        <v>3714</v>
      </c>
      <c r="E1130" s="4" t="s">
        <v>9988</v>
      </c>
      <c r="F1130" s="4" t="s">
        <v>3712</v>
      </c>
    </row>
    <row r="1131" spans="1:6" ht="15" customHeight="1" x14ac:dyDescent="0.25">
      <c r="A1131" s="4" t="s">
        <v>1843</v>
      </c>
      <c r="C1131" s="4" t="s">
        <v>1844</v>
      </c>
      <c r="E1131" s="4" t="s">
        <v>9988</v>
      </c>
      <c r="F1131" s="4" t="s">
        <v>3712</v>
      </c>
    </row>
    <row r="1132" spans="1:6" ht="15" customHeight="1" x14ac:dyDescent="0.25">
      <c r="A1132" s="4" t="s">
        <v>1847</v>
      </c>
      <c r="C1132" s="4" t="s">
        <v>1848</v>
      </c>
      <c r="E1132" s="4" t="s">
        <v>9988</v>
      </c>
      <c r="F1132" s="4" t="s">
        <v>3712</v>
      </c>
    </row>
    <row r="1133" spans="1:6" ht="15" customHeight="1" x14ac:dyDescent="0.25">
      <c r="A1133" s="4" t="s">
        <v>1840</v>
      </c>
      <c r="C1133" s="4" t="s">
        <v>1841</v>
      </c>
      <c r="E1133" s="4" t="s">
        <v>9988</v>
      </c>
      <c r="F1133" s="4" t="s">
        <v>3712</v>
      </c>
    </row>
    <row r="1134" spans="1:6" ht="15" customHeight="1" x14ac:dyDescent="0.25">
      <c r="A1134" s="4" t="s">
        <v>1862</v>
      </c>
      <c r="C1134" s="4" t="s">
        <v>1863</v>
      </c>
      <c r="E1134" s="4" t="s">
        <v>9988</v>
      </c>
      <c r="F1134" s="4" t="s">
        <v>3712</v>
      </c>
    </row>
    <row r="1135" spans="1:6" ht="15" customHeight="1" x14ac:dyDescent="0.25">
      <c r="A1135" s="4" t="s">
        <v>1853</v>
      </c>
      <c r="C1135" s="4" t="s">
        <v>1854</v>
      </c>
      <c r="E1135" s="4" t="s">
        <v>9988</v>
      </c>
      <c r="F1135" s="4" t="s">
        <v>3712</v>
      </c>
    </row>
    <row r="1136" spans="1:6" ht="15" customHeight="1" x14ac:dyDescent="0.25">
      <c r="A1136" s="4" t="s">
        <v>1849</v>
      </c>
      <c r="C1136" s="4" t="s">
        <v>1850</v>
      </c>
      <c r="E1136" s="4" t="s">
        <v>9988</v>
      </c>
      <c r="F1136" s="4" t="s">
        <v>3712</v>
      </c>
    </row>
    <row r="1137" spans="1:6" ht="15" customHeight="1" x14ac:dyDescent="0.25">
      <c r="A1137" s="4" t="s">
        <v>1907</v>
      </c>
      <c r="C1137" s="4" t="s">
        <v>1908</v>
      </c>
      <c r="E1137" s="4" t="s">
        <v>9988</v>
      </c>
      <c r="F1137" s="4" t="s">
        <v>3712</v>
      </c>
    </row>
    <row r="1138" spans="1:6" ht="15" customHeight="1" x14ac:dyDescent="0.25">
      <c r="A1138" s="4" t="s">
        <v>2067</v>
      </c>
      <c r="C1138" s="4" t="s">
        <v>2068</v>
      </c>
      <c r="E1138" s="4" t="s">
        <v>9988</v>
      </c>
      <c r="F1138" s="4" t="s">
        <v>3712</v>
      </c>
    </row>
    <row r="1139" spans="1:6" ht="15" customHeight="1" x14ac:dyDescent="0.25">
      <c r="A1139" s="4" t="s">
        <v>2069</v>
      </c>
      <c r="C1139" s="4" t="s">
        <v>2070</v>
      </c>
      <c r="E1139" s="4" t="s">
        <v>9988</v>
      </c>
      <c r="F1139" s="4" t="s">
        <v>3712</v>
      </c>
    </row>
    <row r="1140" spans="1:6" ht="15" customHeight="1" x14ac:dyDescent="0.25">
      <c r="A1140" s="4" t="s">
        <v>1909</v>
      </c>
      <c r="C1140" s="4" t="s">
        <v>1910</v>
      </c>
      <c r="E1140" s="4" t="s">
        <v>9988</v>
      </c>
      <c r="F1140" s="4" t="s">
        <v>3712</v>
      </c>
    </row>
    <row r="1141" spans="1:6" ht="15" customHeight="1" x14ac:dyDescent="0.25">
      <c r="A1141" s="4" t="s">
        <v>1856</v>
      </c>
      <c r="C1141" s="4" t="s">
        <v>1857</v>
      </c>
      <c r="E1141" s="4" t="s">
        <v>9988</v>
      </c>
      <c r="F1141" s="4" t="s">
        <v>3712</v>
      </c>
    </row>
    <row r="1142" spans="1:6" ht="15" customHeight="1" x14ac:dyDescent="0.25">
      <c r="A1142" s="4" t="s">
        <v>1858</v>
      </c>
      <c r="C1142" s="4" t="s">
        <v>1859</v>
      </c>
      <c r="E1142" s="4" t="s">
        <v>9988</v>
      </c>
      <c r="F1142" s="4" t="s">
        <v>3712</v>
      </c>
    </row>
    <row r="1143" spans="1:6" ht="15" customHeight="1" x14ac:dyDescent="0.25">
      <c r="A1143" s="4" t="s">
        <v>3715</v>
      </c>
      <c r="C1143" s="4" t="s">
        <v>3716</v>
      </c>
      <c r="E1143" s="4" t="s">
        <v>9988</v>
      </c>
      <c r="F1143" s="4" t="s">
        <v>3712</v>
      </c>
    </row>
    <row r="1144" spans="1:6" ht="15" customHeight="1" x14ac:dyDescent="0.25">
      <c r="A1144" s="4" t="s">
        <v>1812</v>
      </c>
      <c r="C1144" s="4" t="s">
        <v>1813</v>
      </c>
      <c r="E1144" s="4" t="s">
        <v>9988</v>
      </c>
      <c r="F1144" s="4" t="s">
        <v>3712</v>
      </c>
    </row>
    <row r="1145" spans="1:6" ht="15" customHeight="1" x14ac:dyDescent="0.25">
      <c r="A1145" s="4" t="s">
        <v>2059</v>
      </c>
      <c r="C1145" s="4" t="s">
        <v>2060</v>
      </c>
      <c r="E1145" s="4" t="s">
        <v>9988</v>
      </c>
      <c r="F1145" s="4" t="s">
        <v>3712</v>
      </c>
    </row>
    <row r="1146" spans="1:6" ht="15" customHeight="1" x14ac:dyDescent="0.25">
      <c r="A1146" s="4" t="s">
        <v>2057</v>
      </c>
      <c r="C1146" s="4" t="s">
        <v>2058</v>
      </c>
      <c r="E1146" s="4" t="s">
        <v>9988</v>
      </c>
      <c r="F1146" s="4" t="s">
        <v>3712</v>
      </c>
    </row>
    <row r="1147" spans="1:6" ht="15" customHeight="1" x14ac:dyDescent="0.25">
      <c r="A1147" s="4" t="s">
        <v>1988</v>
      </c>
      <c r="C1147" s="4" t="s">
        <v>1989</v>
      </c>
      <c r="E1147" s="4" t="s">
        <v>9988</v>
      </c>
      <c r="F1147" s="4" t="s">
        <v>3712</v>
      </c>
    </row>
    <row r="1148" spans="1:6" ht="15" customHeight="1" x14ac:dyDescent="0.25">
      <c r="A1148" s="4" t="s">
        <v>3717</v>
      </c>
      <c r="C1148" s="4" t="s">
        <v>3718</v>
      </c>
      <c r="E1148" s="4" t="s">
        <v>9988</v>
      </c>
      <c r="F1148" s="4" t="s">
        <v>3712</v>
      </c>
    </row>
    <row r="1149" spans="1:6" ht="15" customHeight="1" x14ac:dyDescent="0.25">
      <c r="A1149" s="4" t="s">
        <v>1986</v>
      </c>
      <c r="C1149" s="4" t="s">
        <v>1987</v>
      </c>
      <c r="E1149" s="4" t="s">
        <v>9988</v>
      </c>
      <c r="F1149" s="4" t="s">
        <v>3712</v>
      </c>
    </row>
    <row r="1150" spans="1:6" ht="15" customHeight="1" x14ac:dyDescent="0.25">
      <c r="A1150" s="4" t="s">
        <v>3719</v>
      </c>
      <c r="C1150" s="4" t="s">
        <v>3720</v>
      </c>
      <c r="E1150" s="4" t="s">
        <v>9988</v>
      </c>
      <c r="F1150" s="4" t="s">
        <v>3712</v>
      </c>
    </row>
    <row r="1151" spans="1:6" ht="15" customHeight="1" x14ac:dyDescent="0.25">
      <c r="A1151" s="4" t="s">
        <v>3721</v>
      </c>
      <c r="C1151" s="4" t="s">
        <v>3722</v>
      </c>
      <c r="E1151" s="4" t="s">
        <v>9988</v>
      </c>
      <c r="F1151" s="4" t="s">
        <v>3712</v>
      </c>
    </row>
    <row r="1152" spans="1:6" ht="15" customHeight="1" x14ac:dyDescent="0.25">
      <c r="A1152" s="4" t="s">
        <v>3723</v>
      </c>
      <c r="C1152" s="4" t="s">
        <v>3724</v>
      </c>
      <c r="E1152" s="4" t="s">
        <v>9988</v>
      </c>
      <c r="F1152" s="4" t="s">
        <v>3712</v>
      </c>
    </row>
    <row r="1153" spans="1:6" ht="15" customHeight="1" x14ac:dyDescent="0.25">
      <c r="A1153" s="4" t="s">
        <v>2487</v>
      </c>
      <c r="C1153" s="4" t="s">
        <v>2488</v>
      </c>
      <c r="E1153" s="4" t="s">
        <v>9988</v>
      </c>
      <c r="F1153" s="4" t="s">
        <v>3712</v>
      </c>
    </row>
    <row r="1154" spans="1:6" ht="15" customHeight="1" x14ac:dyDescent="0.25">
      <c r="A1154" s="4" t="s">
        <v>1860</v>
      </c>
      <c r="C1154" s="4" t="s">
        <v>1861</v>
      </c>
      <c r="E1154" s="4" t="s">
        <v>9988</v>
      </c>
      <c r="F1154" s="4" t="s">
        <v>3712</v>
      </c>
    </row>
    <row r="1155" spans="1:6" ht="15" customHeight="1" x14ac:dyDescent="0.25">
      <c r="A1155" s="4" t="s">
        <v>3726</v>
      </c>
      <c r="C1155" s="4" t="s">
        <v>3727</v>
      </c>
      <c r="E1155" s="4" t="s">
        <v>9988</v>
      </c>
      <c r="F1155" s="4" t="s">
        <v>3725</v>
      </c>
    </row>
    <row r="1156" spans="1:6" ht="15" customHeight="1" x14ac:dyDescent="0.25">
      <c r="A1156" s="4" t="s">
        <v>1994</v>
      </c>
      <c r="C1156" s="4" t="s">
        <v>1995</v>
      </c>
      <c r="E1156" s="4" t="s">
        <v>9988</v>
      </c>
      <c r="F1156" s="4" t="s">
        <v>3725</v>
      </c>
    </row>
    <row r="1157" spans="1:6" ht="15" customHeight="1" x14ac:dyDescent="0.25">
      <c r="A1157" s="4" t="s">
        <v>3728</v>
      </c>
      <c r="C1157" s="4" t="s">
        <v>3729</v>
      </c>
      <c r="E1157" s="4" t="s">
        <v>9988</v>
      </c>
      <c r="F1157" s="4" t="s">
        <v>3725</v>
      </c>
    </row>
    <row r="1158" spans="1:6" ht="15" customHeight="1" x14ac:dyDescent="0.25">
      <c r="A1158" s="4" t="s">
        <v>3730</v>
      </c>
      <c r="C1158" s="4" t="s">
        <v>3731</v>
      </c>
      <c r="E1158" s="4" t="s">
        <v>9988</v>
      </c>
      <c r="F1158" s="4" t="s">
        <v>3725</v>
      </c>
    </row>
    <row r="1159" spans="1:6" ht="15" customHeight="1" x14ac:dyDescent="0.25">
      <c r="A1159" s="4" t="s">
        <v>1828</v>
      </c>
      <c r="C1159" s="4" t="s">
        <v>1829</v>
      </c>
      <c r="E1159" s="4" t="s">
        <v>9988</v>
      </c>
      <c r="F1159" s="4" t="s">
        <v>3725</v>
      </c>
    </row>
    <row r="1160" spans="1:6" ht="15" customHeight="1" x14ac:dyDescent="0.25">
      <c r="A1160" s="4" t="s">
        <v>3732</v>
      </c>
      <c r="C1160" s="4" t="s">
        <v>3733</v>
      </c>
      <c r="E1160" s="4" t="s">
        <v>9988</v>
      </c>
      <c r="F1160" s="4" t="s">
        <v>3725</v>
      </c>
    </row>
    <row r="1161" spans="1:6" ht="15" customHeight="1" x14ac:dyDescent="0.25">
      <c r="A1161" s="4" t="s">
        <v>3734</v>
      </c>
      <c r="C1161" s="4" t="s">
        <v>3735</v>
      </c>
      <c r="E1161" s="4" t="s">
        <v>9988</v>
      </c>
      <c r="F1161" s="4" t="s">
        <v>3725</v>
      </c>
    </row>
    <row r="1162" spans="1:6" ht="15" customHeight="1" x14ac:dyDescent="0.25">
      <c r="A1162" s="4" t="s">
        <v>3736</v>
      </c>
      <c r="C1162" s="4" t="s">
        <v>3737</v>
      </c>
      <c r="E1162" s="4" t="s">
        <v>9988</v>
      </c>
      <c r="F1162" s="4" t="s">
        <v>3725</v>
      </c>
    </row>
    <row r="1163" spans="1:6" ht="15" customHeight="1" x14ac:dyDescent="0.25">
      <c r="A1163" s="4" t="s">
        <v>3738</v>
      </c>
      <c r="C1163" s="4" t="s">
        <v>3739</v>
      </c>
      <c r="E1163" s="4" t="s">
        <v>9988</v>
      </c>
      <c r="F1163" s="4" t="s">
        <v>3725</v>
      </c>
    </row>
    <row r="1164" spans="1:6" ht="15" customHeight="1" x14ac:dyDescent="0.25">
      <c r="A1164" s="4" t="s">
        <v>3740</v>
      </c>
      <c r="C1164" s="4" t="s">
        <v>3741</v>
      </c>
      <c r="E1164" s="4" t="s">
        <v>9988</v>
      </c>
      <c r="F1164" s="4" t="s">
        <v>3725</v>
      </c>
    </row>
    <row r="1165" spans="1:6" ht="15" customHeight="1" x14ac:dyDescent="0.25">
      <c r="A1165" s="4" t="s">
        <v>3742</v>
      </c>
      <c r="C1165" s="4" t="s">
        <v>3743</v>
      </c>
      <c r="E1165" s="4" t="s">
        <v>9988</v>
      </c>
      <c r="F1165" s="4" t="s">
        <v>3725</v>
      </c>
    </row>
    <row r="1166" spans="1:6" ht="15" customHeight="1" x14ac:dyDescent="0.25">
      <c r="A1166" s="4" t="s">
        <v>1792</v>
      </c>
      <c r="C1166" s="4" t="s">
        <v>1793</v>
      </c>
      <c r="E1166" s="4" t="s">
        <v>9988</v>
      </c>
      <c r="F1166" s="4" t="s">
        <v>3725</v>
      </c>
    </row>
    <row r="1167" spans="1:6" ht="15" customHeight="1" x14ac:dyDescent="0.25">
      <c r="A1167" s="4" t="s">
        <v>1798</v>
      </c>
      <c r="C1167" s="4" t="s">
        <v>1799</v>
      </c>
      <c r="E1167" s="4" t="s">
        <v>9988</v>
      </c>
      <c r="F1167" s="4" t="s">
        <v>3725</v>
      </c>
    </row>
    <row r="1168" spans="1:6" ht="15" customHeight="1" x14ac:dyDescent="0.25">
      <c r="A1168" s="4" t="s">
        <v>3744</v>
      </c>
      <c r="C1168" s="4" t="s">
        <v>3745</v>
      </c>
      <c r="E1168" s="4" t="s">
        <v>9988</v>
      </c>
      <c r="F1168" s="4" t="s">
        <v>3725</v>
      </c>
    </row>
    <row r="1169" spans="1:6" ht="15" customHeight="1" x14ac:dyDescent="0.25">
      <c r="A1169" s="4" t="s">
        <v>3746</v>
      </c>
      <c r="C1169" s="4" t="s">
        <v>3747</v>
      </c>
      <c r="E1169" s="4" t="s">
        <v>9988</v>
      </c>
      <c r="F1169" s="4" t="s">
        <v>3725</v>
      </c>
    </row>
    <row r="1170" spans="1:6" ht="15" customHeight="1" x14ac:dyDescent="0.25">
      <c r="A1170" s="4" t="s">
        <v>1905</v>
      </c>
      <c r="C1170" s="4" t="s">
        <v>1906</v>
      </c>
      <c r="E1170" s="4" t="s">
        <v>9988</v>
      </c>
      <c r="F1170" s="4" t="s">
        <v>3725</v>
      </c>
    </row>
    <row r="1171" spans="1:6" ht="15" customHeight="1" x14ac:dyDescent="0.25">
      <c r="A1171" s="4" t="s">
        <v>1830</v>
      </c>
      <c r="C1171" s="4" t="s">
        <v>1831</v>
      </c>
      <c r="E1171" s="4" t="s">
        <v>9988</v>
      </c>
      <c r="F1171" s="4" t="s">
        <v>3725</v>
      </c>
    </row>
    <row r="1172" spans="1:6" ht="15" customHeight="1" x14ac:dyDescent="0.25">
      <c r="A1172" s="4" t="s">
        <v>3748</v>
      </c>
      <c r="C1172" s="4" t="s">
        <v>3749</v>
      </c>
      <c r="E1172" s="4" t="s">
        <v>9988</v>
      </c>
      <c r="F1172" s="4" t="s">
        <v>3725</v>
      </c>
    </row>
    <row r="1173" spans="1:6" ht="15" customHeight="1" x14ac:dyDescent="0.25">
      <c r="A1173" s="4" t="s">
        <v>1838</v>
      </c>
      <c r="C1173" s="4" t="s">
        <v>1839</v>
      </c>
      <c r="E1173" s="4" t="s">
        <v>9988</v>
      </c>
      <c r="F1173" s="4" t="s">
        <v>3725</v>
      </c>
    </row>
    <row r="1174" spans="1:6" ht="15" customHeight="1" x14ac:dyDescent="0.25">
      <c r="A1174" s="4" t="s">
        <v>1832</v>
      </c>
      <c r="C1174" s="4" t="s">
        <v>1833</v>
      </c>
      <c r="E1174" s="4" t="s">
        <v>9988</v>
      </c>
      <c r="F1174" s="4" t="s">
        <v>3725</v>
      </c>
    </row>
    <row r="1175" spans="1:6" ht="15" customHeight="1" x14ac:dyDescent="0.25">
      <c r="A1175" s="4" t="s">
        <v>1826</v>
      </c>
      <c r="C1175" s="4" t="s">
        <v>1827</v>
      </c>
      <c r="E1175" s="4" t="s">
        <v>9988</v>
      </c>
      <c r="F1175" s="4" t="s">
        <v>3725</v>
      </c>
    </row>
    <row r="1176" spans="1:6" ht="15" customHeight="1" x14ac:dyDescent="0.25">
      <c r="A1176" s="4" t="s">
        <v>3750</v>
      </c>
      <c r="C1176" s="4" t="s">
        <v>3751</v>
      </c>
      <c r="E1176" s="4" t="s">
        <v>9988</v>
      </c>
      <c r="F1176" s="4" t="s">
        <v>3725</v>
      </c>
    </row>
    <row r="1177" spans="1:6" ht="15" customHeight="1" x14ac:dyDescent="0.25">
      <c r="A1177" s="4" t="s">
        <v>1836</v>
      </c>
      <c r="C1177" s="4" t="s">
        <v>1837</v>
      </c>
      <c r="E1177" s="4" t="s">
        <v>9988</v>
      </c>
      <c r="F1177" s="4" t="s">
        <v>3725</v>
      </c>
    </row>
    <row r="1178" spans="1:6" ht="15" customHeight="1" x14ac:dyDescent="0.25">
      <c r="A1178" s="4" t="s">
        <v>1940</v>
      </c>
      <c r="C1178" s="4" t="s">
        <v>1941</v>
      </c>
      <c r="E1178" s="4" t="s">
        <v>9988</v>
      </c>
      <c r="F1178" s="4" t="s">
        <v>3725</v>
      </c>
    </row>
    <row r="1179" spans="1:6" ht="15" customHeight="1" x14ac:dyDescent="0.25">
      <c r="A1179" s="4" t="s">
        <v>3752</v>
      </c>
      <c r="C1179" s="4" t="s">
        <v>3753</v>
      </c>
      <c r="E1179" s="4" t="s">
        <v>9988</v>
      </c>
      <c r="F1179" s="4" t="s">
        <v>3725</v>
      </c>
    </row>
    <row r="1180" spans="1:6" ht="15" customHeight="1" x14ac:dyDescent="0.25">
      <c r="A1180" s="4" t="s">
        <v>3754</v>
      </c>
      <c r="C1180" s="4" t="s">
        <v>3755</v>
      </c>
      <c r="E1180" s="4" t="s">
        <v>9988</v>
      </c>
      <c r="F1180" s="4" t="s">
        <v>3725</v>
      </c>
    </row>
    <row r="1181" spans="1:6" ht="15" customHeight="1" x14ac:dyDescent="0.25">
      <c r="A1181" s="4" t="s">
        <v>2063</v>
      </c>
      <c r="C1181" s="4" t="s">
        <v>2064</v>
      </c>
      <c r="E1181" s="4" t="s">
        <v>9988</v>
      </c>
      <c r="F1181" s="4" t="s">
        <v>3725</v>
      </c>
    </row>
    <row r="1182" spans="1:6" ht="15" customHeight="1" x14ac:dyDescent="0.25">
      <c r="A1182" s="4" t="s">
        <v>2075</v>
      </c>
      <c r="C1182" s="4" t="s">
        <v>2076</v>
      </c>
      <c r="E1182" s="4" t="s">
        <v>9988</v>
      </c>
      <c r="F1182" s="4" t="s">
        <v>3725</v>
      </c>
    </row>
    <row r="1183" spans="1:6" ht="15" customHeight="1" x14ac:dyDescent="0.25">
      <c r="A1183" s="4" t="s">
        <v>2065</v>
      </c>
      <c r="C1183" s="4" t="s">
        <v>2066</v>
      </c>
      <c r="E1183" s="4" t="s">
        <v>9988</v>
      </c>
      <c r="F1183" s="4" t="s">
        <v>3725</v>
      </c>
    </row>
    <row r="1184" spans="1:6" ht="15" customHeight="1" x14ac:dyDescent="0.25">
      <c r="A1184" s="4" t="s">
        <v>1834</v>
      </c>
      <c r="C1184" s="4" t="s">
        <v>1835</v>
      </c>
      <c r="E1184" s="4" t="s">
        <v>9988</v>
      </c>
      <c r="F1184" s="4" t="s">
        <v>3725</v>
      </c>
    </row>
    <row r="1185" spans="1:6" ht="15" customHeight="1" x14ac:dyDescent="0.25">
      <c r="A1185" s="4" t="s">
        <v>3756</v>
      </c>
      <c r="C1185" s="4" t="s">
        <v>3757</v>
      </c>
      <c r="E1185" s="4" t="s">
        <v>9988</v>
      </c>
      <c r="F1185" s="4" t="s">
        <v>3725</v>
      </c>
    </row>
    <row r="1186" spans="1:6" ht="15" customHeight="1" x14ac:dyDescent="0.25">
      <c r="A1186" s="4" t="s">
        <v>3758</v>
      </c>
      <c r="C1186" s="4" t="s">
        <v>3759</v>
      </c>
      <c r="E1186" s="4" t="s">
        <v>9988</v>
      </c>
      <c r="F1186" s="4" t="s">
        <v>3725</v>
      </c>
    </row>
    <row r="1187" spans="1:6" ht="15" customHeight="1" x14ac:dyDescent="0.25">
      <c r="A1187" s="4" t="s">
        <v>773</v>
      </c>
      <c r="C1187" s="4" t="s">
        <v>3760</v>
      </c>
      <c r="E1187" s="4" t="s">
        <v>9988</v>
      </c>
      <c r="F1187" s="4" t="s">
        <v>3725</v>
      </c>
    </row>
    <row r="1188" spans="1:6" ht="15" customHeight="1" x14ac:dyDescent="0.25">
      <c r="A1188" s="4" t="s">
        <v>1851</v>
      </c>
      <c r="C1188" s="4" t="s">
        <v>1852</v>
      </c>
      <c r="E1188" s="4" t="s">
        <v>9988</v>
      </c>
      <c r="F1188" s="4" t="s">
        <v>3725</v>
      </c>
    </row>
    <row r="1189" spans="1:6" ht="15" customHeight="1" x14ac:dyDescent="0.25">
      <c r="A1189" s="4" t="s">
        <v>1962</v>
      </c>
      <c r="C1189" s="4" t="s">
        <v>1963</v>
      </c>
      <c r="E1189" s="4" t="s">
        <v>9988</v>
      </c>
      <c r="F1189" s="4" t="s">
        <v>3761</v>
      </c>
    </row>
    <row r="1190" spans="1:6" ht="15" customHeight="1" x14ac:dyDescent="0.25">
      <c r="A1190" s="4" t="s">
        <v>3762</v>
      </c>
      <c r="C1190" s="4" t="s">
        <v>3763</v>
      </c>
      <c r="E1190" s="4" t="s">
        <v>9988</v>
      </c>
      <c r="F1190" s="4" t="s">
        <v>3761</v>
      </c>
    </row>
    <row r="1191" spans="1:6" ht="15" customHeight="1" x14ac:dyDescent="0.25">
      <c r="A1191" s="4" t="s">
        <v>1970</v>
      </c>
      <c r="C1191" s="4" t="s">
        <v>1971</v>
      </c>
      <c r="E1191" s="4" t="s">
        <v>9988</v>
      </c>
      <c r="F1191" s="4" t="s">
        <v>3761</v>
      </c>
    </row>
    <row r="1192" spans="1:6" ht="15" customHeight="1" x14ac:dyDescent="0.25">
      <c r="A1192" s="4" t="s">
        <v>1972</v>
      </c>
      <c r="C1192" s="4" t="s">
        <v>1973</v>
      </c>
      <c r="E1192" s="4" t="s">
        <v>9988</v>
      </c>
      <c r="F1192" s="4" t="s">
        <v>3761</v>
      </c>
    </row>
    <row r="1193" spans="1:6" ht="15" customHeight="1" x14ac:dyDescent="0.25">
      <c r="A1193" s="4" t="s">
        <v>1956</v>
      </c>
      <c r="C1193" s="4" t="s">
        <v>1957</v>
      </c>
      <c r="E1193" s="4" t="s">
        <v>9988</v>
      </c>
      <c r="F1193" s="4" t="s">
        <v>3761</v>
      </c>
    </row>
    <row r="1194" spans="1:6" ht="15" customHeight="1" x14ac:dyDescent="0.25">
      <c r="A1194" s="4" t="s">
        <v>1966</v>
      </c>
      <c r="C1194" s="4" t="s">
        <v>1967</v>
      </c>
      <c r="E1194" s="4" t="s">
        <v>9988</v>
      </c>
      <c r="F1194" s="4" t="s">
        <v>3761</v>
      </c>
    </row>
    <row r="1195" spans="1:6" ht="15" customHeight="1" x14ac:dyDescent="0.25">
      <c r="A1195" s="4" t="s">
        <v>1968</v>
      </c>
      <c r="C1195" s="4" t="s">
        <v>1969</v>
      </c>
      <c r="E1195" s="4" t="s">
        <v>9988</v>
      </c>
      <c r="F1195" s="4" t="s">
        <v>3761</v>
      </c>
    </row>
    <row r="1196" spans="1:6" ht="15" customHeight="1" x14ac:dyDescent="0.25">
      <c r="A1196" s="4" t="s">
        <v>1786</v>
      </c>
      <c r="C1196" s="4" t="s">
        <v>1787</v>
      </c>
      <c r="E1196" s="4" t="s">
        <v>9988</v>
      </c>
      <c r="F1196" s="4" t="s">
        <v>3761</v>
      </c>
    </row>
    <row r="1197" spans="1:6" ht="15" customHeight="1" x14ac:dyDescent="0.25">
      <c r="A1197" s="4" t="s">
        <v>1788</v>
      </c>
      <c r="C1197" s="4" t="s">
        <v>1789</v>
      </c>
      <c r="E1197" s="4" t="s">
        <v>9988</v>
      </c>
      <c r="F1197" s="4" t="s">
        <v>3761</v>
      </c>
    </row>
    <row r="1198" spans="1:6" ht="15" customHeight="1" x14ac:dyDescent="0.25">
      <c r="A1198" s="4" t="s">
        <v>3764</v>
      </c>
      <c r="C1198" s="4" t="s">
        <v>3765</v>
      </c>
      <c r="E1198" s="4" t="s">
        <v>9988</v>
      </c>
      <c r="F1198" s="4" t="s">
        <v>3761</v>
      </c>
    </row>
    <row r="1199" spans="1:6" ht="15" customHeight="1" x14ac:dyDescent="0.25">
      <c r="A1199" s="4" t="s">
        <v>1790</v>
      </c>
      <c r="C1199" s="4" t="s">
        <v>1791</v>
      </c>
      <c r="E1199" s="4" t="s">
        <v>9988</v>
      </c>
      <c r="F1199" s="4" t="s">
        <v>3761</v>
      </c>
    </row>
    <row r="1200" spans="1:6" ht="15" customHeight="1" x14ac:dyDescent="0.25">
      <c r="A1200" s="4" t="s">
        <v>1794</v>
      </c>
      <c r="C1200" s="4" t="s">
        <v>1795</v>
      </c>
      <c r="E1200" s="4" t="s">
        <v>9988</v>
      </c>
      <c r="F1200" s="4" t="s">
        <v>3761</v>
      </c>
    </row>
    <row r="1201" spans="1:6" ht="15" customHeight="1" x14ac:dyDescent="0.25">
      <c r="A1201" s="4" t="s">
        <v>1796</v>
      </c>
      <c r="C1201" s="4" t="s">
        <v>1797</v>
      </c>
      <c r="E1201" s="4" t="s">
        <v>9988</v>
      </c>
      <c r="F1201" s="4" t="s">
        <v>3761</v>
      </c>
    </row>
    <row r="1202" spans="1:6" ht="15" customHeight="1" x14ac:dyDescent="0.25">
      <c r="A1202" s="4" t="s">
        <v>1974</v>
      </c>
      <c r="C1202" s="4" t="s">
        <v>1975</v>
      </c>
      <c r="E1202" s="4" t="s">
        <v>9988</v>
      </c>
      <c r="F1202" s="4" t="s">
        <v>3761</v>
      </c>
    </row>
    <row r="1203" spans="1:6" ht="15" customHeight="1" x14ac:dyDescent="0.25">
      <c r="A1203" s="4" t="s">
        <v>1976</v>
      </c>
      <c r="C1203" s="4" t="s">
        <v>1977</v>
      </c>
      <c r="E1203" s="4" t="s">
        <v>9988</v>
      </c>
      <c r="F1203" s="4" t="s">
        <v>3761</v>
      </c>
    </row>
    <row r="1204" spans="1:6" ht="15" customHeight="1" x14ac:dyDescent="0.25">
      <c r="A1204" s="4" t="s">
        <v>1913</v>
      </c>
      <c r="C1204" s="4" t="s">
        <v>1914</v>
      </c>
      <c r="E1204" s="4" t="s">
        <v>9988</v>
      </c>
      <c r="F1204" s="4" t="s">
        <v>3761</v>
      </c>
    </row>
    <row r="1205" spans="1:6" ht="15" customHeight="1" x14ac:dyDescent="0.25">
      <c r="A1205" s="4" t="s">
        <v>1864</v>
      </c>
      <c r="C1205" s="4" t="s">
        <v>1865</v>
      </c>
      <c r="E1205" s="4" t="s">
        <v>9988</v>
      </c>
      <c r="F1205" s="4" t="s">
        <v>3761</v>
      </c>
    </row>
    <row r="1206" spans="1:6" ht="15" customHeight="1" x14ac:dyDescent="0.25">
      <c r="A1206" s="4" t="s">
        <v>1911</v>
      </c>
      <c r="C1206" s="4" t="s">
        <v>1912</v>
      </c>
      <c r="E1206" s="4" t="s">
        <v>9988</v>
      </c>
      <c r="F1206" s="4" t="s">
        <v>3761</v>
      </c>
    </row>
    <row r="1207" spans="1:6" ht="15" customHeight="1" x14ac:dyDescent="0.25">
      <c r="A1207" s="4" t="s">
        <v>1948</v>
      </c>
      <c r="C1207" s="4" t="s">
        <v>1949</v>
      </c>
      <c r="E1207" s="4" t="s">
        <v>9988</v>
      </c>
      <c r="F1207" s="4" t="s">
        <v>3761</v>
      </c>
    </row>
    <row r="1208" spans="1:6" ht="15" customHeight="1" x14ac:dyDescent="0.25">
      <c r="A1208" s="4" t="s">
        <v>3766</v>
      </c>
      <c r="C1208" s="4" t="s">
        <v>3767</v>
      </c>
      <c r="E1208" s="4" t="s">
        <v>9988</v>
      </c>
      <c r="F1208" s="4" t="s">
        <v>3761</v>
      </c>
    </row>
    <row r="1209" spans="1:6" ht="15" customHeight="1" x14ac:dyDescent="0.25">
      <c r="A1209" s="4" t="s">
        <v>1901</v>
      </c>
      <c r="C1209" s="4" t="s">
        <v>1902</v>
      </c>
      <c r="E1209" s="4" t="s">
        <v>9988</v>
      </c>
      <c r="F1209" s="4" t="s">
        <v>3761</v>
      </c>
    </row>
    <row r="1210" spans="1:6" ht="15" customHeight="1" x14ac:dyDescent="0.25">
      <c r="A1210" s="4" t="s">
        <v>3768</v>
      </c>
      <c r="C1210" s="4" t="s">
        <v>3769</v>
      </c>
      <c r="E1210" s="4" t="s">
        <v>9988</v>
      </c>
      <c r="F1210" s="4" t="s">
        <v>3761</v>
      </c>
    </row>
    <row r="1211" spans="1:6" ht="15" customHeight="1" x14ac:dyDescent="0.25">
      <c r="A1211" s="4" t="s">
        <v>1903</v>
      </c>
      <c r="C1211" s="4" t="s">
        <v>1904</v>
      </c>
      <c r="E1211" s="4" t="s">
        <v>9988</v>
      </c>
      <c r="F1211" s="4" t="s">
        <v>3761</v>
      </c>
    </row>
    <row r="1212" spans="1:6" ht="15" customHeight="1" x14ac:dyDescent="0.25">
      <c r="A1212" s="4" t="s">
        <v>2071</v>
      </c>
      <c r="C1212" s="4" t="s">
        <v>2072</v>
      </c>
      <c r="E1212" s="4" t="s">
        <v>9988</v>
      </c>
      <c r="F1212" s="4" t="s">
        <v>3761</v>
      </c>
    </row>
    <row r="1213" spans="1:6" ht="15" customHeight="1" x14ac:dyDescent="0.25">
      <c r="A1213" s="4" t="s">
        <v>2077</v>
      </c>
      <c r="C1213" s="4" t="s">
        <v>2078</v>
      </c>
      <c r="E1213" s="4" t="s">
        <v>9988</v>
      </c>
      <c r="F1213" s="4" t="s">
        <v>3761</v>
      </c>
    </row>
    <row r="1214" spans="1:6" ht="15" customHeight="1" x14ac:dyDescent="0.25">
      <c r="A1214" s="4" t="s">
        <v>1990</v>
      </c>
      <c r="C1214" s="4" t="s">
        <v>1991</v>
      </c>
      <c r="E1214" s="4" t="s">
        <v>9988</v>
      </c>
      <c r="F1214" s="4" t="s">
        <v>3761</v>
      </c>
    </row>
    <row r="1215" spans="1:6" ht="15" customHeight="1" x14ac:dyDescent="0.25">
      <c r="A1215" s="4" t="s">
        <v>1980</v>
      </c>
      <c r="C1215" s="4" t="s">
        <v>1981</v>
      </c>
      <c r="E1215" s="4" t="s">
        <v>9988</v>
      </c>
      <c r="F1215" s="4" t="s">
        <v>3761</v>
      </c>
    </row>
    <row r="1216" spans="1:6" ht="15" customHeight="1" x14ac:dyDescent="0.25">
      <c r="A1216" s="4" t="s">
        <v>2090</v>
      </c>
      <c r="C1216" s="4" t="s">
        <v>2091</v>
      </c>
      <c r="E1216" s="4" t="s">
        <v>9988</v>
      </c>
      <c r="F1216" s="4" t="s">
        <v>3761</v>
      </c>
    </row>
    <row r="1217" spans="1:6" ht="15" customHeight="1" x14ac:dyDescent="0.25">
      <c r="A1217" s="4" t="s">
        <v>1960</v>
      </c>
      <c r="C1217" s="4" t="s">
        <v>1961</v>
      </c>
      <c r="E1217" s="4" t="s">
        <v>9988</v>
      </c>
      <c r="F1217" s="4" t="s">
        <v>3761</v>
      </c>
    </row>
    <row r="1218" spans="1:6" ht="15" customHeight="1" x14ac:dyDescent="0.25">
      <c r="A1218" s="4" t="s">
        <v>1958</v>
      </c>
      <c r="C1218" s="4" t="s">
        <v>1959</v>
      </c>
      <c r="E1218" s="4" t="s">
        <v>9988</v>
      </c>
      <c r="F1218" s="4" t="s">
        <v>3761</v>
      </c>
    </row>
    <row r="1219" spans="1:6" ht="15" customHeight="1" x14ac:dyDescent="0.25">
      <c r="A1219" s="4" t="s">
        <v>1935</v>
      </c>
      <c r="C1219" s="4" t="s">
        <v>1936</v>
      </c>
      <c r="E1219" s="4" t="s">
        <v>9988</v>
      </c>
      <c r="F1219" s="4" t="s">
        <v>3761</v>
      </c>
    </row>
    <row r="1220" spans="1:6" ht="15" customHeight="1" x14ac:dyDescent="0.25">
      <c r="A1220" s="4" t="s">
        <v>1887</v>
      </c>
      <c r="C1220" s="4" t="s">
        <v>1888</v>
      </c>
      <c r="E1220" s="4" t="s">
        <v>9988</v>
      </c>
      <c r="F1220" s="4" t="s">
        <v>3770</v>
      </c>
    </row>
    <row r="1221" spans="1:6" ht="15" customHeight="1" x14ac:dyDescent="0.25">
      <c r="A1221" s="4" t="s">
        <v>1889</v>
      </c>
      <c r="C1221" s="4" t="s">
        <v>1890</v>
      </c>
      <c r="E1221" s="4" t="s">
        <v>9988</v>
      </c>
      <c r="F1221" s="4" t="s">
        <v>3770</v>
      </c>
    </row>
    <row r="1222" spans="1:6" ht="15" customHeight="1" x14ac:dyDescent="0.25">
      <c r="A1222" s="4" t="s">
        <v>3771</v>
      </c>
      <c r="C1222" s="4" t="s">
        <v>3772</v>
      </c>
      <c r="E1222" s="4" t="s">
        <v>9988</v>
      </c>
      <c r="F1222" s="4" t="s">
        <v>3770</v>
      </c>
    </row>
    <row r="1223" spans="1:6" ht="15" customHeight="1" x14ac:dyDescent="0.25">
      <c r="A1223" s="4" t="s">
        <v>1964</v>
      </c>
      <c r="C1223" s="4" t="s">
        <v>1965</v>
      </c>
      <c r="E1223" s="4" t="s">
        <v>9988</v>
      </c>
      <c r="F1223" s="4" t="s">
        <v>3770</v>
      </c>
    </row>
    <row r="1224" spans="1:6" ht="15" customHeight="1" x14ac:dyDescent="0.25">
      <c r="A1224" s="4" t="s">
        <v>3773</v>
      </c>
      <c r="C1224" s="4" t="s">
        <v>3774</v>
      </c>
      <c r="E1224" s="4" t="s">
        <v>9988</v>
      </c>
      <c r="F1224" s="4" t="s">
        <v>3770</v>
      </c>
    </row>
    <row r="1225" spans="1:6" ht="15" customHeight="1" x14ac:dyDescent="0.25">
      <c r="A1225" s="4" t="s">
        <v>1895</v>
      </c>
      <c r="C1225" s="4" t="s">
        <v>1896</v>
      </c>
      <c r="E1225" s="4" t="s">
        <v>9988</v>
      </c>
      <c r="F1225" s="4" t="s">
        <v>3770</v>
      </c>
    </row>
    <row r="1226" spans="1:6" ht="15" customHeight="1" x14ac:dyDescent="0.25">
      <c r="A1226" s="4" t="s">
        <v>3775</v>
      </c>
      <c r="C1226" s="4" t="s">
        <v>3776</v>
      </c>
      <c r="E1226" s="4" t="s">
        <v>9988</v>
      </c>
      <c r="F1226" s="4" t="s">
        <v>3770</v>
      </c>
    </row>
    <row r="1227" spans="1:6" ht="15" customHeight="1" x14ac:dyDescent="0.25">
      <c r="A1227" s="4" t="s">
        <v>1891</v>
      </c>
      <c r="C1227" s="4" t="s">
        <v>1892</v>
      </c>
      <c r="E1227" s="4" t="s">
        <v>9988</v>
      </c>
      <c r="F1227" s="4" t="s">
        <v>3770</v>
      </c>
    </row>
    <row r="1228" spans="1:6" ht="15" customHeight="1" x14ac:dyDescent="0.25">
      <c r="A1228" s="4" t="s">
        <v>3777</v>
      </c>
      <c r="C1228" s="4" t="s">
        <v>3778</v>
      </c>
      <c r="E1228" s="4" t="s">
        <v>9988</v>
      </c>
      <c r="F1228" s="4" t="s">
        <v>3770</v>
      </c>
    </row>
    <row r="1229" spans="1:6" ht="15" customHeight="1" x14ac:dyDescent="0.25">
      <c r="A1229" s="4" t="s">
        <v>3779</v>
      </c>
      <c r="C1229" s="4" t="s">
        <v>3780</v>
      </c>
      <c r="E1229" s="4" t="s">
        <v>9988</v>
      </c>
      <c r="F1229" s="4" t="s">
        <v>3770</v>
      </c>
    </row>
    <row r="1230" spans="1:6" ht="15" customHeight="1" x14ac:dyDescent="0.25">
      <c r="A1230" s="4" t="s">
        <v>1884</v>
      </c>
      <c r="C1230" s="4" t="s">
        <v>1885</v>
      </c>
      <c r="E1230" s="4" t="s">
        <v>9988</v>
      </c>
      <c r="F1230" s="4" t="s">
        <v>3770</v>
      </c>
    </row>
    <row r="1231" spans="1:6" ht="15" customHeight="1" x14ac:dyDescent="0.25">
      <c r="A1231" s="4" t="s">
        <v>3781</v>
      </c>
      <c r="C1231" s="4" t="s">
        <v>3782</v>
      </c>
      <c r="E1231" s="4" t="s">
        <v>9988</v>
      </c>
      <c r="F1231" s="4" t="s">
        <v>3770</v>
      </c>
    </row>
    <row r="1232" spans="1:6" ht="15" customHeight="1" x14ac:dyDescent="0.25">
      <c r="A1232" s="4" t="s">
        <v>3783</v>
      </c>
      <c r="C1232" s="4" t="s">
        <v>3784</v>
      </c>
      <c r="E1232" s="4" t="s">
        <v>9988</v>
      </c>
      <c r="F1232" s="4" t="s">
        <v>3770</v>
      </c>
    </row>
    <row r="1233" spans="1:6" ht="15" customHeight="1" x14ac:dyDescent="0.25">
      <c r="A1233" s="4" t="s">
        <v>3785</v>
      </c>
      <c r="C1233" s="4" t="s">
        <v>3786</v>
      </c>
      <c r="E1233" s="4" t="s">
        <v>9988</v>
      </c>
      <c r="F1233" s="4" t="s">
        <v>3770</v>
      </c>
    </row>
    <row r="1234" spans="1:6" ht="15" customHeight="1" x14ac:dyDescent="0.25">
      <c r="A1234" s="4" t="s">
        <v>3788</v>
      </c>
      <c r="C1234" s="4" t="s">
        <v>3789</v>
      </c>
      <c r="E1234" s="4" t="s">
        <v>9988</v>
      </c>
      <c r="F1234" s="4" t="s">
        <v>3787</v>
      </c>
    </row>
    <row r="1235" spans="1:6" ht="15" customHeight="1" x14ac:dyDescent="0.25">
      <c r="A1235" s="4" t="s">
        <v>3790</v>
      </c>
      <c r="C1235" s="4" t="s">
        <v>3791</v>
      </c>
      <c r="E1235" s="4" t="s">
        <v>9988</v>
      </c>
      <c r="F1235" s="4" t="s">
        <v>3787</v>
      </c>
    </row>
    <row r="1236" spans="1:6" ht="15" customHeight="1" x14ac:dyDescent="0.25">
      <c r="A1236" s="4" t="s">
        <v>3792</v>
      </c>
      <c r="C1236" s="4" t="s">
        <v>3793</v>
      </c>
      <c r="E1236" s="4" t="s">
        <v>9988</v>
      </c>
      <c r="F1236" s="4" t="s">
        <v>3787</v>
      </c>
    </row>
    <row r="1237" spans="1:6" ht="15" customHeight="1" x14ac:dyDescent="0.25">
      <c r="A1237" s="4" t="s">
        <v>3794</v>
      </c>
      <c r="C1237" s="4" t="s">
        <v>3795</v>
      </c>
      <c r="E1237" s="4" t="s">
        <v>9988</v>
      </c>
      <c r="F1237" s="4" t="s">
        <v>3787</v>
      </c>
    </row>
    <row r="1238" spans="1:6" ht="15" customHeight="1" x14ac:dyDescent="0.25">
      <c r="A1238" s="4" t="s">
        <v>3796</v>
      </c>
      <c r="C1238" s="4" t="s">
        <v>3797</v>
      </c>
      <c r="E1238" s="4" t="s">
        <v>9988</v>
      </c>
      <c r="F1238" s="4" t="s">
        <v>3787</v>
      </c>
    </row>
    <row r="1239" spans="1:6" ht="15" customHeight="1" x14ac:dyDescent="0.25">
      <c r="A1239" s="4" t="s">
        <v>3798</v>
      </c>
      <c r="C1239" s="4" t="s">
        <v>3799</v>
      </c>
      <c r="E1239" s="4" t="s">
        <v>9988</v>
      </c>
      <c r="F1239" s="4" t="s">
        <v>3787</v>
      </c>
    </row>
    <row r="1240" spans="1:6" ht="15" customHeight="1" x14ac:dyDescent="0.25">
      <c r="A1240" s="4" t="s">
        <v>3800</v>
      </c>
      <c r="C1240" s="4" t="s">
        <v>3801</v>
      </c>
      <c r="E1240" s="4" t="s">
        <v>9988</v>
      </c>
      <c r="F1240" s="4" t="s">
        <v>3787</v>
      </c>
    </row>
    <row r="1241" spans="1:6" ht="15" customHeight="1" x14ac:dyDescent="0.25">
      <c r="A1241" s="4" t="s">
        <v>3802</v>
      </c>
      <c r="C1241" s="4" t="s">
        <v>3803</v>
      </c>
      <c r="E1241" s="4" t="s">
        <v>9988</v>
      </c>
      <c r="F1241" s="4" t="s">
        <v>3787</v>
      </c>
    </row>
    <row r="1242" spans="1:6" ht="15" customHeight="1" x14ac:dyDescent="0.25">
      <c r="A1242" s="4" t="s">
        <v>3804</v>
      </c>
      <c r="C1242" s="4" t="s">
        <v>3805</v>
      </c>
      <c r="E1242" s="4" t="s">
        <v>9988</v>
      </c>
      <c r="F1242" s="4" t="s">
        <v>3787</v>
      </c>
    </row>
    <row r="1243" spans="1:6" ht="15" customHeight="1" x14ac:dyDescent="0.25">
      <c r="A1243" s="4" t="s">
        <v>3806</v>
      </c>
      <c r="C1243" s="4" t="s">
        <v>3807</v>
      </c>
      <c r="E1243" s="4" t="s">
        <v>9988</v>
      </c>
      <c r="F1243" s="4" t="s">
        <v>3787</v>
      </c>
    </row>
    <row r="1244" spans="1:6" ht="15" customHeight="1" x14ac:dyDescent="0.25">
      <c r="A1244" s="4" t="s">
        <v>3808</v>
      </c>
      <c r="C1244" s="4" t="s">
        <v>3809</v>
      </c>
      <c r="E1244" s="4" t="s">
        <v>9988</v>
      </c>
      <c r="F1244" s="4" t="s">
        <v>3787</v>
      </c>
    </row>
    <row r="1245" spans="1:6" ht="15" customHeight="1" x14ac:dyDescent="0.25">
      <c r="A1245" s="4" t="s">
        <v>3810</v>
      </c>
      <c r="C1245" s="4" t="s">
        <v>3811</v>
      </c>
      <c r="E1245" s="4" t="s">
        <v>9988</v>
      </c>
      <c r="F1245" s="4" t="s">
        <v>3787</v>
      </c>
    </row>
    <row r="1246" spans="1:6" ht="15" customHeight="1" x14ac:dyDescent="0.25">
      <c r="A1246" s="4" t="s">
        <v>3812</v>
      </c>
      <c r="C1246" s="4" t="s">
        <v>3813</v>
      </c>
      <c r="E1246" s="4" t="s">
        <v>9988</v>
      </c>
      <c r="F1246" s="4" t="s">
        <v>3787</v>
      </c>
    </row>
    <row r="1247" spans="1:6" ht="15" customHeight="1" x14ac:dyDescent="0.25">
      <c r="A1247" s="4" t="s">
        <v>3814</v>
      </c>
      <c r="C1247" s="4" t="s">
        <v>3815</v>
      </c>
      <c r="E1247" s="4" t="s">
        <v>9988</v>
      </c>
      <c r="F1247" s="4" t="s">
        <v>3787</v>
      </c>
    </row>
    <row r="1248" spans="1:6" ht="15" customHeight="1" x14ac:dyDescent="0.25">
      <c r="A1248" s="4" t="s">
        <v>3816</v>
      </c>
      <c r="C1248" s="4" t="s">
        <v>3817</v>
      </c>
      <c r="E1248" s="4" t="s">
        <v>9988</v>
      </c>
      <c r="F1248" s="4" t="s">
        <v>3787</v>
      </c>
    </row>
    <row r="1249" spans="1:6" ht="15" customHeight="1" x14ac:dyDescent="0.25">
      <c r="A1249" s="4" t="s">
        <v>3818</v>
      </c>
      <c r="C1249" s="4" t="s">
        <v>3819</v>
      </c>
      <c r="E1249" s="4" t="s">
        <v>9988</v>
      </c>
      <c r="F1249" s="4" t="s">
        <v>3787</v>
      </c>
    </row>
    <row r="1250" spans="1:6" ht="15" customHeight="1" x14ac:dyDescent="0.25">
      <c r="A1250" s="4" t="s">
        <v>3820</v>
      </c>
      <c r="C1250" s="4" t="s">
        <v>3821</v>
      </c>
      <c r="E1250" s="4" t="s">
        <v>9988</v>
      </c>
      <c r="F1250" s="4" t="s">
        <v>3787</v>
      </c>
    </row>
    <row r="1251" spans="1:6" ht="15" customHeight="1" x14ac:dyDescent="0.25">
      <c r="A1251" s="4" t="s">
        <v>3822</v>
      </c>
      <c r="C1251" s="4" t="s">
        <v>3823</v>
      </c>
      <c r="E1251" s="4" t="s">
        <v>9988</v>
      </c>
      <c r="F1251" s="4" t="s">
        <v>3787</v>
      </c>
    </row>
    <row r="1252" spans="1:6" ht="15" customHeight="1" x14ac:dyDescent="0.25">
      <c r="A1252" s="4" t="s">
        <v>3824</v>
      </c>
      <c r="C1252" s="4" t="s">
        <v>3825</v>
      </c>
      <c r="E1252" s="4" t="s">
        <v>9988</v>
      </c>
      <c r="F1252" s="4" t="s">
        <v>3787</v>
      </c>
    </row>
    <row r="1253" spans="1:6" ht="15" customHeight="1" x14ac:dyDescent="0.25">
      <c r="A1253" s="4" t="s">
        <v>3826</v>
      </c>
      <c r="C1253" s="4" t="s">
        <v>3827</v>
      </c>
      <c r="E1253" s="4" t="s">
        <v>9988</v>
      </c>
      <c r="F1253" s="4" t="s">
        <v>3787</v>
      </c>
    </row>
    <row r="1254" spans="1:6" ht="15" customHeight="1" x14ac:dyDescent="0.25">
      <c r="A1254" s="4" t="s">
        <v>3828</v>
      </c>
      <c r="C1254" s="4" t="s">
        <v>3829</v>
      </c>
      <c r="E1254" s="4" t="s">
        <v>9988</v>
      </c>
      <c r="F1254" s="4" t="s">
        <v>3787</v>
      </c>
    </row>
    <row r="1255" spans="1:6" ht="15" customHeight="1" x14ac:dyDescent="0.25">
      <c r="A1255" s="4" t="s">
        <v>3830</v>
      </c>
      <c r="C1255" s="4" t="s">
        <v>3831</v>
      </c>
      <c r="E1255" s="4" t="s">
        <v>9988</v>
      </c>
      <c r="F1255" s="4" t="s">
        <v>3787</v>
      </c>
    </row>
    <row r="1256" spans="1:6" ht="15" customHeight="1" x14ac:dyDescent="0.25">
      <c r="A1256" s="4" t="s">
        <v>3832</v>
      </c>
      <c r="C1256" s="4" t="s">
        <v>3833</v>
      </c>
      <c r="E1256" s="4" t="s">
        <v>9988</v>
      </c>
      <c r="F1256" s="4" t="s">
        <v>3787</v>
      </c>
    </row>
    <row r="1257" spans="1:6" ht="15" customHeight="1" x14ac:dyDescent="0.25">
      <c r="A1257" s="4" t="s">
        <v>3834</v>
      </c>
      <c r="C1257" s="4" t="s">
        <v>3835</v>
      </c>
      <c r="E1257" s="4" t="s">
        <v>9988</v>
      </c>
      <c r="F1257" s="4" t="s">
        <v>3787</v>
      </c>
    </row>
    <row r="1258" spans="1:6" ht="15" customHeight="1" x14ac:dyDescent="0.25">
      <c r="A1258" s="4" t="s">
        <v>3836</v>
      </c>
      <c r="C1258" s="4" t="s">
        <v>3837</v>
      </c>
      <c r="E1258" s="4" t="s">
        <v>9988</v>
      </c>
      <c r="F1258" s="4" t="s">
        <v>3787</v>
      </c>
    </row>
    <row r="1259" spans="1:6" ht="15" customHeight="1" x14ac:dyDescent="0.25">
      <c r="A1259" s="4" t="s">
        <v>3838</v>
      </c>
      <c r="C1259" s="4" t="s">
        <v>3839</v>
      </c>
      <c r="E1259" s="4" t="s">
        <v>9988</v>
      </c>
      <c r="F1259" s="4" t="s">
        <v>3787</v>
      </c>
    </row>
    <row r="1260" spans="1:6" ht="15" customHeight="1" x14ac:dyDescent="0.25">
      <c r="A1260" s="4" t="s">
        <v>3840</v>
      </c>
      <c r="C1260" s="4" t="s">
        <v>3841</v>
      </c>
      <c r="E1260" s="4" t="s">
        <v>9988</v>
      </c>
      <c r="F1260" s="4" t="s">
        <v>3787</v>
      </c>
    </row>
    <row r="1261" spans="1:6" ht="15" customHeight="1" x14ac:dyDescent="0.25">
      <c r="A1261" s="4" t="s">
        <v>1345</v>
      </c>
      <c r="C1261" s="4" t="s">
        <v>1346</v>
      </c>
      <c r="E1261" s="4" t="s">
        <v>9988</v>
      </c>
      <c r="F1261" s="4" t="s">
        <v>3787</v>
      </c>
    </row>
    <row r="1262" spans="1:6" ht="15" customHeight="1" x14ac:dyDescent="0.25">
      <c r="A1262" s="4" t="s">
        <v>1342</v>
      </c>
      <c r="C1262" s="4" t="s">
        <v>1343</v>
      </c>
      <c r="E1262" s="4" t="s">
        <v>9988</v>
      </c>
      <c r="F1262" s="4" t="s">
        <v>3787</v>
      </c>
    </row>
    <row r="1263" spans="1:6" ht="15" customHeight="1" x14ac:dyDescent="0.25">
      <c r="A1263" s="4" t="s">
        <v>1332</v>
      </c>
      <c r="C1263" s="4" t="s">
        <v>1333</v>
      </c>
      <c r="E1263" s="4" t="s">
        <v>9988</v>
      </c>
      <c r="F1263" s="4" t="s">
        <v>3787</v>
      </c>
    </row>
    <row r="1264" spans="1:6" ht="15" customHeight="1" x14ac:dyDescent="0.25">
      <c r="A1264" s="4" t="s">
        <v>1335</v>
      </c>
      <c r="C1264" s="4" t="s">
        <v>1336</v>
      </c>
      <c r="E1264" s="4" t="s">
        <v>9988</v>
      </c>
      <c r="F1264" s="4" t="s">
        <v>3787</v>
      </c>
    </row>
    <row r="1265" spans="1:6" ht="15" customHeight="1" x14ac:dyDescent="0.25">
      <c r="A1265" s="4" t="s">
        <v>3842</v>
      </c>
      <c r="C1265" s="4" t="s">
        <v>3843</v>
      </c>
      <c r="E1265" s="4" t="s">
        <v>9988</v>
      </c>
      <c r="F1265" s="4" t="s">
        <v>3787</v>
      </c>
    </row>
    <row r="1266" spans="1:6" ht="15" customHeight="1" x14ac:dyDescent="0.25">
      <c r="A1266" s="4" t="s">
        <v>1381</v>
      </c>
      <c r="C1266" s="4" t="s">
        <v>1382</v>
      </c>
      <c r="E1266" s="4" t="s">
        <v>9988</v>
      </c>
      <c r="F1266" s="4" t="s">
        <v>3787</v>
      </c>
    </row>
    <row r="1267" spans="1:6" ht="15" customHeight="1" x14ac:dyDescent="0.25">
      <c r="A1267" s="4" t="s">
        <v>1383</v>
      </c>
      <c r="C1267" s="4" t="s">
        <v>1384</v>
      </c>
      <c r="E1267" s="4" t="s">
        <v>9988</v>
      </c>
      <c r="F1267" s="4" t="s">
        <v>3787</v>
      </c>
    </row>
    <row r="1268" spans="1:6" ht="15" customHeight="1" x14ac:dyDescent="0.25">
      <c r="A1268" s="4" t="s">
        <v>1385</v>
      </c>
      <c r="C1268" s="4" t="s">
        <v>1386</v>
      </c>
      <c r="E1268" s="4" t="s">
        <v>9988</v>
      </c>
      <c r="F1268" s="4" t="s">
        <v>3787</v>
      </c>
    </row>
    <row r="1269" spans="1:6" ht="15" customHeight="1" x14ac:dyDescent="0.25">
      <c r="A1269" s="4" t="s">
        <v>1387</v>
      </c>
      <c r="C1269" s="4" t="s">
        <v>1388</v>
      </c>
      <c r="E1269" s="4" t="s">
        <v>9988</v>
      </c>
      <c r="F1269" s="4" t="s">
        <v>3787</v>
      </c>
    </row>
    <row r="1270" spans="1:6" ht="15" customHeight="1" x14ac:dyDescent="0.25">
      <c r="A1270" s="4" t="s">
        <v>1393</v>
      </c>
      <c r="C1270" s="4" t="s">
        <v>1394</v>
      </c>
      <c r="E1270" s="4" t="s">
        <v>9988</v>
      </c>
      <c r="F1270" s="4" t="s">
        <v>3787</v>
      </c>
    </row>
    <row r="1271" spans="1:6" ht="15" customHeight="1" x14ac:dyDescent="0.25">
      <c r="A1271" s="4" t="s">
        <v>3844</v>
      </c>
      <c r="C1271" s="4" t="s">
        <v>3845</v>
      </c>
      <c r="E1271" s="4" t="s">
        <v>9988</v>
      </c>
      <c r="F1271" s="4" t="s">
        <v>3787</v>
      </c>
    </row>
    <row r="1272" spans="1:6" ht="15" customHeight="1" x14ac:dyDescent="0.25">
      <c r="A1272" s="4" t="s">
        <v>1330</v>
      </c>
      <c r="C1272" s="4" t="s">
        <v>1331</v>
      </c>
      <c r="E1272" s="4" t="s">
        <v>9988</v>
      </c>
      <c r="F1272" s="4" t="s">
        <v>3787</v>
      </c>
    </row>
    <row r="1273" spans="1:6" ht="15" customHeight="1" x14ac:dyDescent="0.25">
      <c r="A1273" s="4" t="s">
        <v>1338</v>
      </c>
      <c r="C1273" s="4" t="s">
        <v>1339</v>
      </c>
      <c r="E1273" s="4" t="s">
        <v>9988</v>
      </c>
      <c r="F1273" s="4" t="s">
        <v>3787</v>
      </c>
    </row>
    <row r="1274" spans="1:6" ht="15" customHeight="1" x14ac:dyDescent="0.25">
      <c r="A1274" s="4" t="s">
        <v>1340</v>
      </c>
      <c r="C1274" s="4" t="s">
        <v>1341</v>
      </c>
      <c r="E1274" s="4" t="s">
        <v>9988</v>
      </c>
      <c r="F1274" s="4" t="s">
        <v>3787</v>
      </c>
    </row>
    <row r="1275" spans="1:6" ht="15" customHeight="1" x14ac:dyDescent="0.25">
      <c r="A1275" s="4" t="s">
        <v>1294</v>
      </c>
      <c r="C1275" s="4" t="s">
        <v>1295</v>
      </c>
      <c r="E1275" s="4" t="s">
        <v>9988</v>
      </c>
      <c r="F1275" s="4" t="s">
        <v>3787</v>
      </c>
    </row>
    <row r="1276" spans="1:6" ht="15" customHeight="1" x14ac:dyDescent="0.25">
      <c r="A1276" s="4" t="s">
        <v>1292</v>
      </c>
      <c r="C1276" s="4" t="s">
        <v>1293</v>
      </c>
      <c r="E1276" s="4" t="s">
        <v>9988</v>
      </c>
      <c r="F1276" s="4" t="s">
        <v>3787</v>
      </c>
    </row>
    <row r="1277" spans="1:6" ht="15" customHeight="1" x14ac:dyDescent="0.25">
      <c r="A1277" s="4" t="s">
        <v>3846</v>
      </c>
      <c r="C1277" s="4" t="s">
        <v>3847</v>
      </c>
      <c r="E1277" s="4" t="s">
        <v>9988</v>
      </c>
      <c r="F1277" s="4" t="s">
        <v>3787</v>
      </c>
    </row>
    <row r="1278" spans="1:6" ht="15" customHeight="1" x14ac:dyDescent="0.25">
      <c r="A1278" s="4" t="s">
        <v>1320</v>
      </c>
      <c r="C1278" s="4" t="s">
        <v>1321</v>
      </c>
      <c r="E1278" s="4" t="s">
        <v>9988</v>
      </c>
      <c r="F1278" s="4" t="s">
        <v>3787</v>
      </c>
    </row>
    <row r="1279" spans="1:6" ht="15" customHeight="1" x14ac:dyDescent="0.25">
      <c r="A1279" s="4" t="s">
        <v>3848</v>
      </c>
      <c r="C1279" s="4" t="s">
        <v>3849</v>
      </c>
      <c r="E1279" s="4" t="s">
        <v>9988</v>
      </c>
      <c r="F1279" s="4" t="s">
        <v>3787</v>
      </c>
    </row>
    <row r="1280" spans="1:6" ht="15" customHeight="1" x14ac:dyDescent="0.25">
      <c r="A1280" s="4" t="s">
        <v>502</v>
      </c>
      <c r="C1280" s="4" t="s">
        <v>503</v>
      </c>
      <c r="E1280" s="4" t="s">
        <v>9988</v>
      </c>
      <c r="F1280" s="4" t="s">
        <v>3787</v>
      </c>
    </row>
    <row r="1281" spans="1:6" ht="15" customHeight="1" x14ac:dyDescent="0.25">
      <c r="A1281" s="4" t="s">
        <v>1091</v>
      </c>
      <c r="C1281" s="4" t="s">
        <v>1092</v>
      </c>
      <c r="E1281" s="4" t="s">
        <v>9988</v>
      </c>
      <c r="F1281" s="4" t="s">
        <v>3850</v>
      </c>
    </row>
    <row r="1282" spans="1:6" ht="15" customHeight="1" x14ac:dyDescent="0.25">
      <c r="A1282" s="4" t="s">
        <v>1099</v>
      </c>
      <c r="C1282" s="4" t="s">
        <v>1100</v>
      </c>
      <c r="E1282" s="4" t="s">
        <v>9988</v>
      </c>
      <c r="F1282" s="4" t="s">
        <v>3850</v>
      </c>
    </row>
    <row r="1283" spans="1:6" ht="15" customHeight="1" x14ac:dyDescent="0.25">
      <c r="A1283" s="4" t="s">
        <v>3851</v>
      </c>
      <c r="C1283" s="4" t="s">
        <v>3852</v>
      </c>
      <c r="E1283" s="4" t="s">
        <v>9988</v>
      </c>
      <c r="F1283" s="4" t="s">
        <v>3850</v>
      </c>
    </row>
    <row r="1284" spans="1:6" ht="15" customHeight="1" x14ac:dyDescent="0.25">
      <c r="A1284" s="4" t="s">
        <v>1087</v>
      </c>
      <c r="C1284" s="4" t="s">
        <v>1088</v>
      </c>
      <c r="E1284" s="4" t="s">
        <v>9988</v>
      </c>
      <c r="F1284" s="4" t="s">
        <v>3850</v>
      </c>
    </row>
    <row r="1285" spans="1:6" ht="15" customHeight="1" x14ac:dyDescent="0.25">
      <c r="A1285" s="4" t="s">
        <v>3853</v>
      </c>
      <c r="C1285" s="4" t="s">
        <v>3854</v>
      </c>
      <c r="E1285" s="4" t="s">
        <v>9988</v>
      </c>
      <c r="F1285" s="4" t="s">
        <v>3850</v>
      </c>
    </row>
    <row r="1286" spans="1:6" ht="15" customHeight="1" x14ac:dyDescent="0.25">
      <c r="A1286" s="4" t="s">
        <v>1085</v>
      </c>
      <c r="C1286" s="4" t="s">
        <v>1086</v>
      </c>
      <c r="E1286" s="4" t="s">
        <v>9988</v>
      </c>
      <c r="F1286" s="4" t="s">
        <v>3850</v>
      </c>
    </row>
    <row r="1287" spans="1:6" ht="15" customHeight="1" x14ac:dyDescent="0.25">
      <c r="A1287" s="4" t="s">
        <v>1083</v>
      </c>
      <c r="C1287" s="4" t="s">
        <v>1084</v>
      </c>
      <c r="E1287" s="4" t="s">
        <v>9988</v>
      </c>
      <c r="F1287" s="4" t="s">
        <v>3850</v>
      </c>
    </row>
    <row r="1288" spans="1:6" ht="15" customHeight="1" x14ac:dyDescent="0.25">
      <c r="A1288" s="4" t="s">
        <v>1089</v>
      </c>
      <c r="C1288" s="4" t="s">
        <v>3855</v>
      </c>
      <c r="E1288" s="4" t="s">
        <v>9988</v>
      </c>
      <c r="F1288" s="4" t="s">
        <v>3850</v>
      </c>
    </row>
    <row r="1289" spans="1:6" ht="15" customHeight="1" x14ac:dyDescent="0.25">
      <c r="A1289" s="4" t="s">
        <v>1113</v>
      </c>
      <c r="C1289" s="4" t="s">
        <v>8424</v>
      </c>
      <c r="E1289" s="4" t="s">
        <v>9988</v>
      </c>
      <c r="F1289" s="4" t="s">
        <v>3850</v>
      </c>
    </row>
    <row r="1290" spans="1:6" ht="15" customHeight="1" x14ac:dyDescent="0.25">
      <c r="A1290" s="4" t="s">
        <v>3856</v>
      </c>
      <c r="C1290" s="4" t="s">
        <v>3857</v>
      </c>
      <c r="E1290" s="4" t="s">
        <v>9988</v>
      </c>
      <c r="F1290" s="4" t="s">
        <v>3850</v>
      </c>
    </row>
    <row r="1291" spans="1:6" ht="15" customHeight="1" x14ac:dyDescent="0.25">
      <c r="A1291" s="4" t="s">
        <v>3858</v>
      </c>
      <c r="C1291" s="4" t="s">
        <v>3859</v>
      </c>
      <c r="E1291" s="4" t="s">
        <v>9988</v>
      </c>
      <c r="F1291" s="4" t="s">
        <v>3850</v>
      </c>
    </row>
    <row r="1292" spans="1:6" ht="15" customHeight="1" x14ac:dyDescent="0.25">
      <c r="A1292" s="4" t="s">
        <v>3860</v>
      </c>
      <c r="C1292" s="4" t="s">
        <v>3861</v>
      </c>
      <c r="E1292" s="4" t="s">
        <v>9988</v>
      </c>
      <c r="F1292" s="4" t="s">
        <v>3850</v>
      </c>
    </row>
    <row r="1293" spans="1:6" ht="15" customHeight="1" x14ac:dyDescent="0.25">
      <c r="A1293" s="4" t="s">
        <v>3862</v>
      </c>
      <c r="C1293" s="4" t="s">
        <v>3863</v>
      </c>
      <c r="E1293" s="4" t="s">
        <v>9988</v>
      </c>
      <c r="F1293" s="4" t="s">
        <v>3850</v>
      </c>
    </row>
    <row r="1294" spans="1:6" ht="15" customHeight="1" x14ac:dyDescent="0.25">
      <c r="A1294" s="4" t="s">
        <v>1625</v>
      </c>
      <c r="C1294" s="4" t="s">
        <v>1626</v>
      </c>
      <c r="E1294" s="4" t="s">
        <v>9988</v>
      </c>
      <c r="F1294" s="4" t="s">
        <v>3850</v>
      </c>
    </row>
    <row r="1295" spans="1:6" ht="15" customHeight="1" x14ac:dyDescent="0.25">
      <c r="A1295" s="4" t="s">
        <v>1629</v>
      </c>
      <c r="C1295" s="4" t="s">
        <v>1630</v>
      </c>
      <c r="E1295" s="4" t="s">
        <v>9988</v>
      </c>
      <c r="F1295" s="4" t="s">
        <v>3850</v>
      </c>
    </row>
    <row r="1296" spans="1:6" ht="15" customHeight="1" x14ac:dyDescent="0.25">
      <c r="A1296" s="4" t="s">
        <v>8437</v>
      </c>
      <c r="C1296" s="4" t="s">
        <v>1631</v>
      </c>
      <c r="E1296" s="4" t="s">
        <v>9988</v>
      </c>
      <c r="F1296" s="4" t="s">
        <v>3850</v>
      </c>
    </row>
    <row r="1297" spans="1:6" ht="15" customHeight="1" x14ac:dyDescent="0.25">
      <c r="A1297" s="4" t="s">
        <v>3864</v>
      </c>
      <c r="C1297" s="4" t="s">
        <v>3865</v>
      </c>
      <c r="E1297" s="4" t="s">
        <v>9988</v>
      </c>
      <c r="F1297" s="4" t="s">
        <v>3850</v>
      </c>
    </row>
    <row r="1298" spans="1:6" ht="15" customHeight="1" x14ac:dyDescent="0.25">
      <c r="A1298" s="4" t="s">
        <v>3866</v>
      </c>
      <c r="C1298" s="4" t="s">
        <v>3867</v>
      </c>
      <c r="E1298" s="4" t="s">
        <v>9988</v>
      </c>
      <c r="F1298" s="4" t="s">
        <v>3850</v>
      </c>
    </row>
    <row r="1299" spans="1:6" ht="15" customHeight="1" x14ac:dyDescent="0.25">
      <c r="A1299" s="4" t="s">
        <v>1632</v>
      </c>
      <c r="C1299" s="4" t="s">
        <v>1633</v>
      </c>
      <c r="E1299" s="4" t="s">
        <v>9988</v>
      </c>
      <c r="F1299" s="4" t="s">
        <v>3850</v>
      </c>
    </row>
    <row r="1300" spans="1:6" ht="15" customHeight="1" x14ac:dyDescent="0.25">
      <c r="A1300" s="4" t="s">
        <v>3868</v>
      </c>
      <c r="C1300" s="4" t="s">
        <v>3869</v>
      </c>
      <c r="E1300" s="4" t="s">
        <v>9988</v>
      </c>
      <c r="F1300" s="4" t="s">
        <v>3850</v>
      </c>
    </row>
    <row r="1301" spans="1:6" ht="15" customHeight="1" x14ac:dyDescent="0.25">
      <c r="A1301" s="4" t="s">
        <v>3870</v>
      </c>
      <c r="C1301" s="4" t="s">
        <v>3871</v>
      </c>
      <c r="E1301" s="4" t="s">
        <v>9988</v>
      </c>
      <c r="F1301" s="4" t="s">
        <v>3850</v>
      </c>
    </row>
    <row r="1302" spans="1:6" ht="15" customHeight="1" x14ac:dyDescent="0.25">
      <c r="A1302" s="4" t="s">
        <v>3872</v>
      </c>
      <c r="C1302" s="4" t="s">
        <v>3873</v>
      </c>
      <c r="E1302" s="4" t="s">
        <v>9988</v>
      </c>
      <c r="F1302" s="4" t="s">
        <v>3850</v>
      </c>
    </row>
    <row r="1303" spans="1:6" ht="15" customHeight="1" x14ac:dyDescent="0.25">
      <c r="A1303" s="4" t="s">
        <v>3874</v>
      </c>
      <c r="C1303" s="4" t="s">
        <v>3875</v>
      </c>
      <c r="E1303" s="4" t="s">
        <v>9988</v>
      </c>
      <c r="F1303" s="4" t="s">
        <v>3850</v>
      </c>
    </row>
    <row r="1304" spans="1:6" ht="15" customHeight="1" x14ac:dyDescent="0.25">
      <c r="A1304" s="4" t="s">
        <v>1594</v>
      </c>
      <c r="C1304" s="4" t="s">
        <v>1595</v>
      </c>
      <c r="E1304" s="4" t="s">
        <v>9988</v>
      </c>
      <c r="F1304" s="4" t="s">
        <v>3850</v>
      </c>
    </row>
    <row r="1305" spans="1:6" ht="15" customHeight="1" x14ac:dyDescent="0.25">
      <c r="A1305" s="4" t="s">
        <v>3876</v>
      </c>
      <c r="C1305" s="4" t="s">
        <v>3877</v>
      </c>
      <c r="E1305" s="4" t="s">
        <v>9988</v>
      </c>
      <c r="F1305" s="4" t="s">
        <v>3850</v>
      </c>
    </row>
    <row r="1306" spans="1:6" ht="15" customHeight="1" x14ac:dyDescent="0.25">
      <c r="A1306" s="4" t="s">
        <v>1109</v>
      </c>
      <c r="C1306" s="4" t="s">
        <v>1110</v>
      </c>
      <c r="E1306" s="4" t="s">
        <v>9988</v>
      </c>
      <c r="F1306" s="4" t="s">
        <v>3850</v>
      </c>
    </row>
    <row r="1307" spans="1:6" ht="15" customHeight="1" x14ac:dyDescent="0.25">
      <c r="A1307" s="4" t="s">
        <v>2223</v>
      </c>
      <c r="C1307" s="4" t="s">
        <v>2224</v>
      </c>
      <c r="E1307" s="4" t="s">
        <v>9988</v>
      </c>
      <c r="F1307" s="4" t="s">
        <v>10620</v>
      </c>
    </row>
    <row r="1308" spans="1:6" ht="15" customHeight="1" x14ac:dyDescent="0.25">
      <c r="A1308" s="4" t="s">
        <v>2163</v>
      </c>
      <c r="C1308" s="4" t="s">
        <v>2164</v>
      </c>
      <c r="E1308" s="4" t="s">
        <v>9988</v>
      </c>
      <c r="F1308" s="4" t="s">
        <v>10620</v>
      </c>
    </row>
    <row r="1309" spans="1:6" ht="15" customHeight="1" x14ac:dyDescent="0.25">
      <c r="A1309" s="4" t="s">
        <v>2165</v>
      </c>
      <c r="C1309" s="4" t="s">
        <v>2166</v>
      </c>
      <c r="E1309" s="4" t="s">
        <v>9988</v>
      </c>
      <c r="F1309" s="4" t="s">
        <v>10620</v>
      </c>
    </row>
    <row r="1310" spans="1:6" ht="15" customHeight="1" x14ac:dyDescent="0.25">
      <c r="A1310" s="4" t="s">
        <v>2167</v>
      </c>
      <c r="C1310" s="4" t="s">
        <v>2168</v>
      </c>
      <c r="E1310" s="4" t="s">
        <v>9988</v>
      </c>
      <c r="F1310" s="4" t="s">
        <v>10620</v>
      </c>
    </row>
    <row r="1311" spans="1:6" ht="15" customHeight="1" x14ac:dyDescent="0.25">
      <c r="A1311" s="4" t="s">
        <v>2225</v>
      </c>
      <c r="C1311" s="4" t="s">
        <v>2226</v>
      </c>
      <c r="E1311" s="4" t="s">
        <v>9988</v>
      </c>
      <c r="F1311" s="4" t="s">
        <v>10620</v>
      </c>
    </row>
    <row r="1312" spans="1:6" ht="15" customHeight="1" x14ac:dyDescent="0.25">
      <c r="A1312" s="4" t="s">
        <v>2227</v>
      </c>
      <c r="C1312" s="4" t="s">
        <v>2228</v>
      </c>
      <c r="E1312" s="4" t="s">
        <v>9988</v>
      </c>
      <c r="F1312" s="4" t="s">
        <v>10620</v>
      </c>
    </row>
    <row r="1313" spans="1:6" ht="15" customHeight="1" x14ac:dyDescent="0.25">
      <c r="A1313" s="4" t="s">
        <v>3878</v>
      </c>
      <c r="C1313" s="4" t="s">
        <v>3879</v>
      </c>
      <c r="E1313" s="4" t="s">
        <v>9988</v>
      </c>
      <c r="F1313" s="4" t="s">
        <v>10620</v>
      </c>
    </row>
    <row r="1314" spans="1:6" ht="15" customHeight="1" x14ac:dyDescent="0.25">
      <c r="A1314" s="4" t="s">
        <v>1312</v>
      </c>
      <c r="C1314" s="4" t="s">
        <v>1313</v>
      </c>
      <c r="E1314" s="4" t="s">
        <v>9988</v>
      </c>
      <c r="F1314" s="4" t="s">
        <v>10620</v>
      </c>
    </row>
    <row r="1315" spans="1:6" ht="15" customHeight="1" x14ac:dyDescent="0.25">
      <c r="A1315" s="4" t="s">
        <v>1318</v>
      </c>
      <c r="C1315" s="4" t="s">
        <v>1319</v>
      </c>
      <c r="E1315" s="4" t="s">
        <v>9988</v>
      </c>
      <c r="F1315" s="4" t="s">
        <v>10620</v>
      </c>
    </row>
    <row r="1316" spans="1:6" ht="15" customHeight="1" x14ac:dyDescent="0.25">
      <c r="A1316" s="4" t="s">
        <v>1379</v>
      </c>
      <c r="C1316" s="4" t="s">
        <v>1380</v>
      </c>
      <c r="E1316" s="4" t="s">
        <v>9988</v>
      </c>
      <c r="F1316" s="4" t="s">
        <v>10620</v>
      </c>
    </row>
    <row r="1317" spans="1:6" ht="15" customHeight="1" x14ac:dyDescent="0.25">
      <c r="A1317" s="4" t="s">
        <v>1310</v>
      </c>
      <c r="C1317" s="4" t="s">
        <v>1311</v>
      </c>
      <c r="E1317" s="4" t="s">
        <v>9988</v>
      </c>
      <c r="F1317" s="4" t="s">
        <v>10620</v>
      </c>
    </row>
    <row r="1318" spans="1:6" ht="15" customHeight="1" x14ac:dyDescent="0.25">
      <c r="A1318" s="4" t="s">
        <v>3880</v>
      </c>
      <c r="C1318" s="4" t="s">
        <v>3881</v>
      </c>
      <c r="E1318" s="4" t="s">
        <v>9988</v>
      </c>
      <c r="F1318" s="4" t="s">
        <v>10620</v>
      </c>
    </row>
    <row r="1319" spans="1:6" ht="15" customHeight="1" x14ac:dyDescent="0.25">
      <c r="A1319" s="4" t="s">
        <v>1181</v>
      </c>
      <c r="C1319" s="4" t="s">
        <v>1182</v>
      </c>
      <c r="E1319" s="4" t="s">
        <v>9988</v>
      </c>
      <c r="F1319" s="4" t="s">
        <v>10620</v>
      </c>
    </row>
    <row r="1320" spans="1:6" ht="15" customHeight="1" x14ac:dyDescent="0.25">
      <c r="A1320" s="4" t="s">
        <v>1316</v>
      </c>
      <c r="C1320" s="4" t="s">
        <v>1317</v>
      </c>
      <c r="E1320" s="4" t="s">
        <v>9988</v>
      </c>
      <c r="F1320" s="4" t="s">
        <v>10620</v>
      </c>
    </row>
    <row r="1321" spans="1:6" ht="15" customHeight="1" x14ac:dyDescent="0.25">
      <c r="A1321" s="4" t="s">
        <v>1314</v>
      </c>
      <c r="C1321" s="4" t="s">
        <v>1315</v>
      </c>
      <c r="E1321" s="4" t="s">
        <v>9988</v>
      </c>
      <c r="F1321" s="4" t="s">
        <v>10620</v>
      </c>
    </row>
    <row r="1322" spans="1:6" ht="15" customHeight="1" x14ac:dyDescent="0.25">
      <c r="A1322" s="4" t="s">
        <v>3882</v>
      </c>
      <c r="C1322" s="4" t="s">
        <v>3883</v>
      </c>
      <c r="E1322" s="4" t="s">
        <v>9988</v>
      </c>
      <c r="F1322" s="4" t="s">
        <v>10620</v>
      </c>
    </row>
    <row r="1323" spans="1:6" ht="15" customHeight="1" x14ac:dyDescent="0.25">
      <c r="A1323" s="4" t="s">
        <v>1185</v>
      </c>
      <c r="C1323" s="4" t="s">
        <v>1186</v>
      </c>
      <c r="E1323" s="4" t="s">
        <v>9988</v>
      </c>
      <c r="F1323" s="4" t="s">
        <v>10620</v>
      </c>
    </row>
    <row r="1324" spans="1:6" ht="15" customHeight="1" x14ac:dyDescent="0.25">
      <c r="A1324" s="4" t="s">
        <v>3884</v>
      </c>
      <c r="C1324" s="4" t="s">
        <v>3885</v>
      </c>
      <c r="E1324" s="4" t="s">
        <v>9988</v>
      </c>
      <c r="F1324" s="4" t="s">
        <v>10620</v>
      </c>
    </row>
    <row r="1325" spans="1:6" ht="15" customHeight="1" x14ac:dyDescent="0.25">
      <c r="A1325" s="4" t="s">
        <v>1303</v>
      </c>
      <c r="C1325" s="4" t="s">
        <v>1304</v>
      </c>
      <c r="E1325" s="4" t="s">
        <v>9988</v>
      </c>
      <c r="F1325" s="4" t="s">
        <v>10620</v>
      </c>
    </row>
    <row r="1326" spans="1:6" ht="15" customHeight="1" x14ac:dyDescent="0.25">
      <c r="A1326" s="4" t="s">
        <v>1306</v>
      </c>
      <c r="C1326" s="4" t="s">
        <v>1307</v>
      </c>
      <c r="E1326" s="4" t="s">
        <v>9988</v>
      </c>
      <c r="F1326" s="4" t="s">
        <v>10620</v>
      </c>
    </row>
    <row r="1327" spans="1:6" ht="15" customHeight="1" x14ac:dyDescent="0.25">
      <c r="A1327" s="4" t="s">
        <v>3886</v>
      </c>
      <c r="C1327" s="4" t="s">
        <v>3887</v>
      </c>
      <c r="E1327" s="4" t="s">
        <v>9988</v>
      </c>
      <c r="F1327" s="4" t="s">
        <v>10620</v>
      </c>
    </row>
    <row r="1328" spans="1:6" ht="15" customHeight="1" x14ac:dyDescent="0.25">
      <c r="A1328" s="4" t="s">
        <v>1288</v>
      </c>
      <c r="C1328" s="4" t="s">
        <v>1289</v>
      </c>
      <c r="E1328" s="4" t="s">
        <v>9988</v>
      </c>
      <c r="F1328" s="4" t="s">
        <v>10620</v>
      </c>
    </row>
    <row r="1329" spans="1:6" ht="15" customHeight="1" x14ac:dyDescent="0.25">
      <c r="A1329" s="4" t="s">
        <v>3888</v>
      </c>
      <c r="C1329" s="4" t="s">
        <v>3889</v>
      </c>
      <c r="E1329" s="4" t="s">
        <v>9988</v>
      </c>
      <c r="F1329" s="4" t="s">
        <v>10620</v>
      </c>
    </row>
    <row r="1330" spans="1:6" ht="15" customHeight="1" x14ac:dyDescent="0.25">
      <c r="A1330" s="4" t="s">
        <v>1290</v>
      </c>
      <c r="C1330" s="4" t="s">
        <v>1291</v>
      </c>
      <c r="E1330" s="4" t="s">
        <v>9988</v>
      </c>
      <c r="F1330" s="4" t="s">
        <v>10620</v>
      </c>
    </row>
    <row r="1331" spans="1:6" ht="15" customHeight="1" x14ac:dyDescent="0.25">
      <c r="A1331" s="4" t="s">
        <v>3890</v>
      </c>
      <c r="C1331" s="4" t="s">
        <v>3891</v>
      </c>
      <c r="E1331" s="4" t="s">
        <v>9988</v>
      </c>
      <c r="F1331" s="4" t="s">
        <v>10620</v>
      </c>
    </row>
    <row r="1332" spans="1:6" ht="15" customHeight="1" x14ac:dyDescent="0.25">
      <c r="A1332" s="4" t="s">
        <v>538</v>
      </c>
      <c r="C1332" s="4" t="s">
        <v>539</v>
      </c>
      <c r="E1332" s="4" t="s">
        <v>9988</v>
      </c>
      <c r="F1332" s="4" t="s">
        <v>10620</v>
      </c>
    </row>
    <row r="1333" spans="1:6" ht="15" customHeight="1" x14ac:dyDescent="0.25">
      <c r="A1333" s="4" t="s">
        <v>541</v>
      </c>
      <c r="C1333" s="4" t="s">
        <v>11364</v>
      </c>
      <c r="E1333" s="4" t="s">
        <v>9988</v>
      </c>
      <c r="F1333" s="4" t="s">
        <v>10620</v>
      </c>
    </row>
    <row r="1334" spans="1:6" ht="15" customHeight="1" x14ac:dyDescent="0.25">
      <c r="A1334" s="4" t="s">
        <v>1347</v>
      </c>
      <c r="C1334" s="4" t="s">
        <v>1348</v>
      </c>
      <c r="E1334" s="4" t="s">
        <v>9988</v>
      </c>
      <c r="F1334" s="4" t="s">
        <v>10621</v>
      </c>
    </row>
    <row r="1335" spans="1:6" ht="15" customHeight="1" x14ac:dyDescent="0.25">
      <c r="A1335" s="4" t="s">
        <v>1349</v>
      </c>
      <c r="C1335" s="4" t="s">
        <v>1350</v>
      </c>
      <c r="E1335" s="4" t="s">
        <v>9988</v>
      </c>
      <c r="F1335" s="4" t="s">
        <v>10621</v>
      </c>
    </row>
    <row r="1336" spans="1:6" ht="15" customHeight="1" x14ac:dyDescent="0.25">
      <c r="A1336" s="4" t="s">
        <v>3892</v>
      </c>
      <c r="C1336" s="4" t="s">
        <v>3893</v>
      </c>
      <c r="E1336" s="4" t="s">
        <v>9988</v>
      </c>
      <c r="F1336" s="4" t="s">
        <v>10621</v>
      </c>
    </row>
    <row r="1337" spans="1:6" ht="15" customHeight="1" x14ac:dyDescent="0.25">
      <c r="A1337" s="4" t="s">
        <v>2272</v>
      </c>
      <c r="C1337" s="4" t="s">
        <v>2273</v>
      </c>
      <c r="E1337" s="4" t="s">
        <v>9988</v>
      </c>
      <c r="F1337" s="4" t="s">
        <v>10621</v>
      </c>
    </row>
    <row r="1338" spans="1:6" ht="15" customHeight="1" x14ac:dyDescent="0.25">
      <c r="A1338" s="4" t="s">
        <v>2357</v>
      </c>
      <c r="C1338" s="4" t="s">
        <v>2358</v>
      </c>
      <c r="E1338" s="4" t="s">
        <v>9988</v>
      </c>
      <c r="F1338" s="4" t="s">
        <v>10621</v>
      </c>
    </row>
    <row r="1339" spans="1:6" ht="15" customHeight="1" x14ac:dyDescent="0.25">
      <c r="A1339" s="4" t="s">
        <v>3894</v>
      </c>
      <c r="C1339" s="4" t="s">
        <v>3895</v>
      </c>
      <c r="E1339" s="4" t="s">
        <v>9988</v>
      </c>
      <c r="F1339" s="4" t="s">
        <v>10621</v>
      </c>
    </row>
    <row r="1340" spans="1:6" ht="15" customHeight="1" x14ac:dyDescent="0.25">
      <c r="A1340" s="4" t="s">
        <v>1411</v>
      </c>
      <c r="C1340" s="4" t="s">
        <v>1412</v>
      </c>
      <c r="E1340" s="4" t="s">
        <v>9988</v>
      </c>
      <c r="F1340" s="4" t="s">
        <v>10621</v>
      </c>
    </row>
    <row r="1341" spans="1:6" ht="15" customHeight="1" x14ac:dyDescent="0.25">
      <c r="A1341" s="4" t="s">
        <v>418</v>
      </c>
      <c r="C1341" s="4" t="s">
        <v>419</v>
      </c>
      <c r="E1341" s="4" t="s">
        <v>9988</v>
      </c>
      <c r="F1341" s="4" t="s">
        <v>10621</v>
      </c>
    </row>
    <row r="1342" spans="1:6" ht="15" customHeight="1" x14ac:dyDescent="0.25">
      <c r="A1342" s="4" t="s">
        <v>1298</v>
      </c>
      <c r="C1342" s="4" t="s">
        <v>1299</v>
      </c>
      <c r="E1342" s="4" t="s">
        <v>9988</v>
      </c>
      <c r="F1342" s="4" t="s">
        <v>10621</v>
      </c>
    </row>
    <row r="1343" spans="1:6" ht="15" customHeight="1" x14ac:dyDescent="0.25">
      <c r="A1343" s="4" t="s">
        <v>3896</v>
      </c>
      <c r="C1343" s="4" t="s">
        <v>3897</v>
      </c>
      <c r="E1343" s="4" t="s">
        <v>9988</v>
      </c>
      <c r="F1343" s="4" t="s">
        <v>10621</v>
      </c>
    </row>
    <row r="1344" spans="1:6" ht="15" customHeight="1" x14ac:dyDescent="0.25">
      <c r="A1344" s="4" t="s">
        <v>1300</v>
      </c>
      <c r="C1344" s="4" t="s">
        <v>1301</v>
      </c>
      <c r="E1344" s="4" t="s">
        <v>9988</v>
      </c>
      <c r="F1344" s="4" t="s">
        <v>10621</v>
      </c>
    </row>
    <row r="1345" spans="1:6" ht="15" customHeight="1" x14ac:dyDescent="0.25">
      <c r="A1345" s="4" t="s">
        <v>3898</v>
      </c>
      <c r="C1345" s="4" t="s">
        <v>3899</v>
      </c>
      <c r="E1345" s="4" t="s">
        <v>9988</v>
      </c>
      <c r="F1345" s="4" t="s">
        <v>10621</v>
      </c>
    </row>
    <row r="1346" spans="1:6" ht="15" customHeight="1" x14ac:dyDescent="0.25">
      <c r="A1346" s="4" t="s">
        <v>3900</v>
      </c>
      <c r="C1346" s="4" t="s">
        <v>3901</v>
      </c>
      <c r="E1346" s="4" t="s">
        <v>9988</v>
      </c>
      <c r="F1346" s="4" t="s">
        <v>10621</v>
      </c>
    </row>
    <row r="1347" spans="1:6" ht="15" customHeight="1" x14ac:dyDescent="0.25">
      <c r="A1347" s="4" t="s">
        <v>3902</v>
      </c>
      <c r="C1347" s="4" t="s">
        <v>3903</v>
      </c>
      <c r="E1347" s="4" t="s">
        <v>9988</v>
      </c>
      <c r="F1347" s="4" t="s">
        <v>10621</v>
      </c>
    </row>
    <row r="1348" spans="1:6" ht="15" customHeight="1" x14ac:dyDescent="0.25">
      <c r="A1348" s="4" t="s">
        <v>1395</v>
      </c>
      <c r="C1348" s="4" t="s">
        <v>1396</v>
      </c>
      <c r="E1348" s="4" t="s">
        <v>9988</v>
      </c>
      <c r="F1348" s="4" t="s">
        <v>10621</v>
      </c>
    </row>
    <row r="1349" spans="1:6" ht="15" customHeight="1" x14ac:dyDescent="0.25">
      <c r="A1349" s="4" t="s">
        <v>1414</v>
      </c>
      <c r="C1349" s="4" t="s">
        <v>1415</v>
      </c>
      <c r="E1349" s="4" t="s">
        <v>9988</v>
      </c>
      <c r="F1349" s="4" t="s">
        <v>10621</v>
      </c>
    </row>
    <row r="1350" spans="1:6" ht="15" customHeight="1" x14ac:dyDescent="0.25">
      <c r="A1350" s="4" t="s">
        <v>3904</v>
      </c>
      <c r="C1350" s="4" t="s">
        <v>3905</v>
      </c>
      <c r="E1350" s="4" t="s">
        <v>9988</v>
      </c>
      <c r="F1350" s="4" t="s">
        <v>10621</v>
      </c>
    </row>
    <row r="1351" spans="1:6" ht="15" customHeight="1" x14ac:dyDescent="0.25">
      <c r="A1351" s="4" t="s">
        <v>3906</v>
      </c>
      <c r="C1351" s="4" t="s">
        <v>3907</v>
      </c>
      <c r="E1351" s="4" t="s">
        <v>9988</v>
      </c>
      <c r="F1351" s="4" t="s">
        <v>10622</v>
      </c>
    </row>
    <row r="1352" spans="1:6" ht="15" customHeight="1" x14ac:dyDescent="0.25">
      <c r="A1352" s="4" t="s">
        <v>3908</v>
      </c>
      <c r="C1352" s="4" t="s">
        <v>3909</v>
      </c>
      <c r="E1352" s="4" t="s">
        <v>9988</v>
      </c>
      <c r="F1352" s="4" t="s">
        <v>10622</v>
      </c>
    </row>
    <row r="1353" spans="1:6" ht="15" customHeight="1" x14ac:dyDescent="0.25">
      <c r="A1353" s="4" t="s">
        <v>2337</v>
      </c>
      <c r="C1353" s="4" t="s">
        <v>2338</v>
      </c>
      <c r="E1353" s="4" t="s">
        <v>9988</v>
      </c>
      <c r="F1353" s="4" t="s">
        <v>10622</v>
      </c>
    </row>
    <row r="1354" spans="1:6" ht="15" customHeight="1" x14ac:dyDescent="0.25">
      <c r="A1354" s="4" t="s">
        <v>3910</v>
      </c>
      <c r="C1354" s="4" t="s">
        <v>3911</v>
      </c>
      <c r="E1354" s="4" t="s">
        <v>9988</v>
      </c>
      <c r="F1354" s="4" t="s">
        <v>10622</v>
      </c>
    </row>
    <row r="1355" spans="1:6" ht="15" customHeight="1" x14ac:dyDescent="0.25">
      <c r="A1355" s="4" t="s">
        <v>2351</v>
      </c>
      <c r="C1355" s="4" t="s">
        <v>2352</v>
      </c>
      <c r="E1355" s="4" t="s">
        <v>9988</v>
      </c>
      <c r="F1355" s="4" t="s">
        <v>10622</v>
      </c>
    </row>
    <row r="1356" spans="1:6" ht="15" customHeight="1" x14ac:dyDescent="0.25">
      <c r="A1356" s="4" t="s">
        <v>3912</v>
      </c>
      <c r="C1356" s="4" t="s">
        <v>3913</v>
      </c>
      <c r="E1356" s="4" t="s">
        <v>9988</v>
      </c>
      <c r="F1356" s="4" t="s">
        <v>10622</v>
      </c>
    </row>
    <row r="1357" spans="1:6" ht="15" customHeight="1" x14ac:dyDescent="0.25">
      <c r="A1357" s="4" t="s">
        <v>3914</v>
      </c>
      <c r="C1357" s="4" t="s">
        <v>3915</v>
      </c>
      <c r="E1357" s="4" t="s">
        <v>9988</v>
      </c>
      <c r="F1357" s="4" t="s">
        <v>10622</v>
      </c>
    </row>
    <row r="1358" spans="1:6" ht="15" customHeight="1" x14ac:dyDescent="0.25">
      <c r="A1358" s="4" t="s">
        <v>3916</v>
      </c>
      <c r="C1358" s="4" t="s">
        <v>3917</v>
      </c>
      <c r="E1358" s="4" t="s">
        <v>9988</v>
      </c>
      <c r="F1358" s="4" t="s">
        <v>10622</v>
      </c>
    </row>
    <row r="1359" spans="1:6" ht="15" customHeight="1" x14ac:dyDescent="0.25">
      <c r="A1359" s="4" t="s">
        <v>3918</v>
      </c>
      <c r="C1359" s="4" t="s">
        <v>3919</v>
      </c>
      <c r="E1359" s="4" t="s">
        <v>9988</v>
      </c>
      <c r="F1359" s="4" t="s">
        <v>10622</v>
      </c>
    </row>
    <row r="1360" spans="1:6" ht="15" customHeight="1" x14ac:dyDescent="0.25">
      <c r="A1360" s="4" t="s">
        <v>3920</v>
      </c>
      <c r="C1360" s="4" t="s">
        <v>3921</v>
      </c>
      <c r="E1360" s="4" t="s">
        <v>9988</v>
      </c>
      <c r="F1360" s="4" t="s">
        <v>10622</v>
      </c>
    </row>
    <row r="1361" spans="1:6" ht="15" customHeight="1" x14ac:dyDescent="0.25">
      <c r="A1361" s="4" t="s">
        <v>2335</v>
      </c>
      <c r="C1361" s="4" t="s">
        <v>2336</v>
      </c>
      <c r="E1361" s="4" t="s">
        <v>9988</v>
      </c>
      <c r="F1361" s="4" t="s">
        <v>10622</v>
      </c>
    </row>
    <row r="1362" spans="1:6" ht="15" customHeight="1" x14ac:dyDescent="0.25">
      <c r="A1362" s="4" t="s">
        <v>2349</v>
      </c>
      <c r="C1362" s="4" t="s">
        <v>2350</v>
      </c>
      <c r="E1362" s="4" t="s">
        <v>9988</v>
      </c>
      <c r="F1362" s="4" t="s">
        <v>10622</v>
      </c>
    </row>
    <row r="1363" spans="1:6" ht="15" customHeight="1" x14ac:dyDescent="0.25">
      <c r="A1363" s="4" t="s">
        <v>2355</v>
      </c>
      <c r="C1363" s="4" t="s">
        <v>2356</v>
      </c>
      <c r="E1363" s="4" t="s">
        <v>9988</v>
      </c>
      <c r="F1363" s="4" t="s">
        <v>10622</v>
      </c>
    </row>
    <row r="1364" spans="1:6" ht="15" customHeight="1" x14ac:dyDescent="0.25">
      <c r="A1364" s="4" t="s">
        <v>2270</v>
      </c>
      <c r="C1364" s="4" t="s">
        <v>2271</v>
      </c>
      <c r="E1364" s="4" t="s">
        <v>9988</v>
      </c>
      <c r="F1364" s="4" t="s">
        <v>10622</v>
      </c>
    </row>
    <row r="1365" spans="1:6" ht="15" customHeight="1" x14ac:dyDescent="0.25">
      <c r="A1365" s="4" t="s">
        <v>3922</v>
      </c>
      <c r="C1365" s="4" t="s">
        <v>3923</v>
      </c>
      <c r="E1365" s="4" t="s">
        <v>9988</v>
      </c>
      <c r="F1365" s="4" t="s">
        <v>10622</v>
      </c>
    </row>
    <row r="1366" spans="1:6" ht="15" customHeight="1" x14ac:dyDescent="0.25">
      <c r="A1366" s="4" t="s">
        <v>3924</v>
      </c>
      <c r="C1366" s="4" t="s">
        <v>3925</v>
      </c>
      <c r="E1366" s="4" t="s">
        <v>9988</v>
      </c>
      <c r="F1366" s="4" t="s">
        <v>10622</v>
      </c>
    </row>
    <row r="1367" spans="1:6" ht="15" customHeight="1" x14ac:dyDescent="0.25">
      <c r="A1367" s="4" t="s">
        <v>3926</v>
      </c>
      <c r="C1367" s="4" t="s">
        <v>3927</v>
      </c>
      <c r="E1367" s="4" t="s">
        <v>9988</v>
      </c>
      <c r="F1367" s="4" t="s">
        <v>10622</v>
      </c>
    </row>
    <row r="1368" spans="1:6" ht="15" customHeight="1" x14ac:dyDescent="0.25">
      <c r="A1368" s="4" t="s">
        <v>3928</v>
      </c>
      <c r="C1368" s="4" t="s">
        <v>3929</v>
      </c>
      <c r="E1368" s="4" t="s">
        <v>9988</v>
      </c>
      <c r="F1368" s="4" t="s">
        <v>10622</v>
      </c>
    </row>
    <row r="1369" spans="1:6" ht="15" customHeight="1" x14ac:dyDescent="0.25">
      <c r="A1369" s="4" t="s">
        <v>1221</v>
      </c>
      <c r="C1369" s="4" t="s">
        <v>1222</v>
      </c>
      <c r="E1369" s="4" t="s">
        <v>9988</v>
      </c>
      <c r="F1369" s="4" t="s">
        <v>10622</v>
      </c>
    </row>
    <row r="1370" spans="1:6" ht="15" customHeight="1" x14ac:dyDescent="0.25">
      <c r="A1370" s="4" t="s">
        <v>1226</v>
      </c>
      <c r="C1370" s="4" t="s">
        <v>1227</v>
      </c>
      <c r="E1370" s="4" t="s">
        <v>9988</v>
      </c>
      <c r="F1370" s="4" t="s">
        <v>10622</v>
      </c>
    </row>
    <row r="1371" spans="1:6" ht="15" customHeight="1" x14ac:dyDescent="0.25">
      <c r="A1371" s="4" t="s">
        <v>1228</v>
      </c>
      <c r="C1371" s="4" t="s">
        <v>1229</v>
      </c>
      <c r="E1371" s="4" t="s">
        <v>9988</v>
      </c>
      <c r="F1371" s="4" t="s">
        <v>10622</v>
      </c>
    </row>
    <row r="1372" spans="1:6" ht="15" customHeight="1" x14ac:dyDescent="0.25">
      <c r="A1372" s="4" t="s">
        <v>11471</v>
      </c>
      <c r="C1372" s="4" t="s">
        <v>11472</v>
      </c>
    </row>
    <row r="1373" spans="1:6" ht="15" customHeight="1" x14ac:dyDescent="0.25">
      <c r="A1373" s="4" t="s">
        <v>3930</v>
      </c>
      <c r="C1373" s="4" t="s">
        <v>3931</v>
      </c>
      <c r="E1373" s="4" t="s">
        <v>9988</v>
      </c>
      <c r="F1373" s="4" t="s">
        <v>10622</v>
      </c>
    </row>
    <row r="1374" spans="1:6" ht="15" customHeight="1" x14ac:dyDescent="0.25">
      <c r="A1374" s="4" t="s">
        <v>3932</v>
      </c>
      <c r="C1374" s="4" t="s">
        <v>3933</v>
      </c>
      <c r="E1374" s="4" t="s">
        <v>9988</v>
      </c>
      <c r="F1374" s="4" t="s">
        <v>10622</v>
      </c>
    </row>
    <row r="1375" spans="1:6" ht="15" customHeight="1" x14ac:dyDescent="0.25">
      <c r="A1375" s="4" t="s">
        <v>3934</v>
      </c>
      <c r="C1375" s="4" t="s">
        <v>3935</v>
      </c>
      <c r="E1375" s="4" t="s">
        <v>9988</v>
      </c>
      <c r="F1375" s="4" t="s">
        <v>10622</v>
      </c>
    </row>
    <row r="1376" spans="1:6" ht="15" customHeight="1" x14ac:dyDescent="0.25">
      <c r="A1376" s="4" t="s">
        <v>3936</v>
      </c>
      <c r="C1376" s="4" t="s">
        <v>3937</v>
      </c>
      <c r="E1376" s="4" t="s">
        <v>9988</v>
      </c>
      <c r="F1376" s="4" t="s">
        <v>10622</v>
      </c>
    </row>
    <row r="1377" spans="1:6" ht="15" customHeight="1" x14ac:dyDescent="0.25">
      <c r="A1377" s="4" t="s">
        <v>3938</v>
      </c>
      <c r="C1377" s="4" t="s">
        <v>3939</v>
      </c>
      <c r="E1377" s="4" t="s">
        <v>9988</v>
      </c>
      <c r="F1377" s="4" t="s">
        <v>10622</v>
      </c>
    </row>
    <row r="1378" spans="1:6" ht="15" customHeight="1" x14ac:dyDescent="0.25">
      <c r="A1378" s="4" t="s">
        <v>3940</v>
      </c>
      <c r="C1378" s="4" t="s">
        <v>3941</v>
      </c>
      <c r="E1378" s="4" t="s">
        <v>9988</v>
      </c>
      <c r="F1378" s="4" t="s">
        <v>10622</v>
      </c>
    </row>
    <row r="1379" spans="1:6" ht="15" customHeight="1" x14ac:dyDescent="0.25">
      <c r="A1379" s="4" t="s">
        <v>10471</v>
      </c>
      <c r="C1379" s="4" t="s">
        <v>10472</v>
      </c>
      <c r="E1379" s="4" t="s">
        <v>9988</v>
      </c>
      <c r="F1379" s="4" t="s">
        <v>10622</v>
      </c>
    </row>
    <row r="1380" spans="1:6" ht="15" customHeight="1" x14ac:dyDescent="0.25">
      <c r="A1380" s="4" t="s">
        <v>3942</v>
      </c>
      <c r="C1380" s="4" t="s">
        <v>3943</v>
      </c>
      <c r="E1380" s="4" t="s">
        <v>9988</v>
      </c>
      <c r="F1380" s="4" t="s">
        <v>10622</v>
      </c>
    </row>
    <row r="1381" spans="1:6" ht="15" customHeight="1" x14ac:dyDescent="0.25">
      <c r="A1381" s="4" t="s">
        <v>3944</v>
      </c>
      <c r="C1381" s="4" t="s">
        <v>3945</v>
      </c>
      <c r="E1381" s="4" t="s">
        <v>9988</v>
      </c>
      <c r="F1381" s="4" t="s">
        <v>10622</v>
      </c>
    </row>
    <row r="1382" spans="1:6" ht="15" customHeight="1" x14ac:dyDescent="0.25">
      <c r="A1382" s="4" t="s">
        <v>3946</v>
      </c>
      <c r="C1382" s="4" t="s">
        <v>3947</v>
      </c>
      <c r="E1382" s="4" t="s">
        <v>9988</v>
      </c>
      <c r="F1382" s="4" t="s">
        <v>10622</v>
      </c>
    </row>
    <row r="1383" spans="1:6" ht="15" customHeight="1" x14ac:dyDescent="0.25">
      <c r="A1383" s="4" t="s">
        <v>3948</v>
      </c>
      <c r="C1383" s="4" t="s">
        <v>3949</v>
      </c>
      <c r="E1383" s="4" t="s">
        <v>9988</v>
      </c>
      <c r="F1383" s="4" t="s">
        <v>10622</v>
      </c>
    </row>
    <row r="1384" spans="1:6" ht="15" customHeight="1" x14ac:dyDescent="0.25">
      <c r="A1384" s="4" t="s">
        <v>3950</v>
      </c>
      <c r="C1384" s="4" t="s">
        <v>3951</v>
      </c>
      <c r="E1384" s="4" t="s">
        <v>9988</v>
      </c>
      <c r="F1384" s="4" t="s">
        <v>10622</v>
      </c>
    </row>
    <row r="1385" spans="1:6" ht="15" customHeight="1" x14ac:dyDescent="0.25">
      <c r="A1385" s="4" t="s">
        <v>3952</v>
      </c>
      <c r="C1385" s="4" t="s">
        <v>3953</v>
      </c>
      <c r="E1385" s="4" t="s">
        <v>9988</v>
      </c>
      <c r="F1385" s="4" t="s">
        <v>10622</v>
      </c>
    </row>
    <row r="1386" spans="1:6" ht="15" customHeight="1" x14ac:dyDescent="0.25">
      <c r="A1386" s="4" t="s">
        <v>3954</v>
      </c>
      <c r="C1386" s="4" t="s">
        <v>3955</v>
      </c>
      <c r="E1386" s="4" t="s">
        <v>9988</v>
      </c>
      <c r="F1386" s="4" t="s">
        <v>10622</v>
      </c>
    </row>
    <row r="1387" spans="1:6" ht="15" customHeight="1" x14ac:dyDescent="0.25">
      <c r="A1387" s="4" t="s">
        <v>3956</v>
      </c>
      <c r="C1387" s="4" t="s">
        <v>10489</v>
      </c>
      <c r="E1387" s="4" t="s">
        <v>9988</v>
      </c>
      <c r="F1387" s="4" t="s">
        <v>10622</v>
      </c>
    </row>
    <row r="1388" spans="1:6" ht="15" customHeight="1" x14ac:dyDescent="0.25">
      <c r="A1388" s="4" t="s">
        <v>3957</v>
      </c>
      <c r="C1388" s="4" t="s">
        <v>3958</v>
      </c>
      <c r="E1388" s="4" t="s">
        <v>9988</v>
      </c>
      <c r="F1388" s="4" t="s">
        <v>10622</v>
      </c>
    </row>
    <row r="1389" spans="1:6" ht="15" customHeight="1" x14ac:dyDescent="0.25">
      <c r="A1389" s="4" t="s">
        <v>3959</v>
      </c>
      <c r="C1389" s="4" t="s">
        <v>3960</v>
      </c>
      <c r="E1389" s="4" t="s">
        <v>9988</v>
      </c>
      <c r="F1389" s="4" t="s">
        <v>10622</v>
      </c>
    </row>
    <row r="1390" spans="1:6" ht="15" customHeight="1" x14ac:dyDescent="0.25">
      <c r="A1390" s="4" t="s">
        <v>3961</v>
      </c>
      <c r="C1390" s="4" t="s">
        <v>3962</v>
      </c>
      <c r="E1390" s="4" t="s">
        <v>9988</v>
      </c>
      <c r="F1390" s="4" t="s">
        <v>10622</v>
      </c>
    </row>
    <row r="1391" spans="1:6" ht="15" customHeight="1" x14ac:dyDescent="0.25">
      <c r="A1391" s="4" t="s">
        <v>3963</v>
      </c>
      <c r="C1391" s="4" t="s">
        <v>3964</v>
      </c>
      <c r="E1391" s="4" t="s">
        <v>9988</v>
      </c>
      <c r="F1391" s="4" t="s">
        <v>10622</v>
      </c>
    </row>
    <row r="1392" spans="1:6" ht="15" customHeight="1" x14ac:dyDescent="0.25">
      <c r="A1392" s="4" t="s">
        <v>3965</v>
      </c>
      <c r="C1392" s="4" t="s">
        <v>3966</v>
      </c>
      <c r="E1392" s="4" t="s">
        <v>9988</v>
      </c>
      <c r="F1392" s="4" t="s">
        <v>10622</v>
      </c>
    </row>
    <row r="1393" spans="1:6" ht="15" customHeight="1" x14ac:dyDescent="0.25">
      <c r="A1393" s="4" t="s">
        <v>2283</v>
      </c>
      <c r="C1393" s="4" t="s">
        <v>2284</v>
      </c>
      <c r="E1393" s="4" t="s">
        <v>9988</v>
      </c>
      <c r="F1393" s="4" t="s">
        <v>10622</v>
      </c>
    </row>
    <row r="1394" spans="1:6" ht="15" customHeight="1" x14ac:dyDescent="0.25">
      <c r="A1394" s="4" t="s">
        <v>2281</v>
      </c>
      <c r="C1394" s="4" t="s">
        <v>2282</v>
      </c>
      <c r="E1394" s="4" t="s">
        <v>9988</v>
      </c>
      <c r="F1394" s="4" t="s">
        <v>10622</v>
      </c>
    </row>
    <row r="1395" spans="1:6" ht="15" customHeight="1" x14ac:dyDescent="0.25">
      <c r="A1395" s="4" t="s">
        <v>3967</v>
      </c>
      <c r="C1395" s="4" t="s">
        <v>3968</v>
      </c>
      <c r="E1395" s="4" t="s">
        <v>9988</v>
      </c>
      <c r="F1395" s="4" t="s">
        <v>10622</v>
      </c>
    </row>
    <row r="1396" spans="1:6" ht="15" customHeight="1" x14ac:dyDescent="0.25">
      <c r="A1396" s="4" t="s">
        <v>535</v>
      </c>
      <c r="C1396" s="4" t="s">
        <v>536</v>
      </c>
      <c r="E1396" s="4" t="s">
        <v>9988</v>
      </c>
      <c r="F1396" s="4" t="s">
        <v>10622</v>
      </c>
    </row>
    <row r="1397" spans="1:6" ht="15" customHeight="1" x14ac:dyDescent="0.25">
      <c r="A1397" s="4" t="s">
        <v>1696</v>
      </c>
      <c r="C1397" s="4" t="s">
        <v>1697</v>
      </c>
      <c r="E1397" s="4" t="s">
        <v>9988</v>
      </c>
      <c r="F1397" s="4" t="s">
        <v>10622</v>
      </c>
    </row>
    <row r="1398" spans="1:6" ht="15" customHeight="1" x14ac:dyDescent="0.25">
      <c r="A1398" s="4" t="s">
        <v>3970</v>
      </c>
      <c r="C1398" s="4" t="s">
        <v>11320</v>
      </c>
      <c r="E1398" s="4" t="s">
        <v>9988</v>
      </c>
      <c r="F1398" s="4" t="s">
        <v>3969</v>
      </c>
    </row>
    <row r="1399" spans="1:6" ht="15" customHeight="1" x14ac:dyDescent="0.25">
      <c r="A1399" s="4" t="s">
        <v>3971</v>
      </c>
      <c r="C1399" s="4" t="s">
        <v>3972</v>
      </c>
      <c r="E1399" s="4" t="s">
        <v>9988</v>
      </c>
      <c r="F1399" s="4" t="s">
        <v>3969</v>
      </c>
    </row>
    <row r="1400" spans="1:6" ht="15" customHeight="1" x14ac:dyDescent="0.25">
      <c r="A1400" s="4" t="s">
        <v>1563</v>
      </c>
      <c r="C1400" s="4" t="s">
        <v>1564</v>
      </c>
      <c r="E1400" s="4" t="s">
        <v>9988</v>
      </c>
      <c r="F1400" s="4" t="s">
        <v>3969</v>
      </c>
    </row>
    <row r="1401" spans="1:6" ht="15" customHeight="1" x14ac:dyDescent="0.25">
      <c r="A1401" s="4" t="s">
        <v>1565</v>
      </c>
      <c r="C1401" s="4" t="s">
        <v>1566</v>
      </c>
      <c r="E1401" s="4" t="s">
        <v>9988</v>
      </c>
      <c r="F1401" s="4" t="s">
        <v>3969</v>
      </c>
    </row>
    <row r="1402" spans="1:6" ht="15" customHeight="1" x14ac:dyDescent="0.25">
      <c r="A1402" s="4" t="s">
        <v>1541</v>
      </c>
      <c r="C1402" s="4" t="s">
        <v>10634</v>
      </c>
      <c r="E1402" s="4" t="s">
        <v>9988</v>
      </c>
      <c r="F1402" s="4" t="s">
        <v>3969</v>
      </c>
    </row>
    <row r="1403" spans="1:6" ht="15" customHeight="1" x14ac:dyDescent="0.25">
      <c r="A1403" s="4" t="s">
        <v>10635</v>
      </c>
      <c r="C1403" s="4" t="s">
        <v>10636</v>
      </c>
      <c r="E1403" s="4" t="s">
        <v>9988</v>
      </c>
      <c r="F1403" s="4" t="s">
        <v>3969</v>
      </c>
    </row>
    <row r="1404" spans="1:6" ht="15" customHeight="1" x14ac:dyDescent="0.25">
      <c r="A1404" s="4" t="s">
        <v>1568</v>
      </c>
      <c r="C1404" s="4" t="s">
        <v>1569</v>
      </c>
      <c r="E1404" s="4" t="s">
        <v>9988</v>
      </c>
      <c r="F1404" s="4" t="s">
        <v>3969</v>
      </c>
    </row>
    <row r="1405" spans="1:6" ht="15" customHeight="1" x14ac:dyDescent="0.25">
      <c r="A1405" s="4" t="s">
        <v>1328</v>
      </c>
      <c r="C1405" s="4" t="s">
        <v>1329</v>
      </c>
      <c r="E1405" s="4" t="s">
        <v>9988</v>
      </c>
      <c r="F1405" s="4" t="s">
        <v>3969</v>
      </c>
    </row>
    <row r="1406" spans="1:6" ht="15" customHeight="1" x14ac:dyDescent="0.25">
      <c r="A1406" s="4" t="s">
        <v>3973</v>
      </c>
      <c r="C1406" s="4" t="s">
        <v>3974</v>
      </c>
      <c r="E1406" s="4" t="s">
        <v>9988</v>
      </c>
      <c r="F1406" s="4" t="s">
        <v>3969</v>
      </c>
    </row>
    <row r="1407" spans="1:6" ht="15" customHeight="1" x14ac:dyDescent="0.25">
      <c r="A1407" s="4" t="s">
        <v>3975</v>
      </c>
      <c r="C1407" s="4" t="s">
        <v>3976</v>
      </c>
      <c r="E1407" s="4" t="s">
        <v>9988</v>
      </c>
      <c r="F1407" s="4" t="s">
        <v>3969</v>
      </c>
    </row>
    <row r="1408" spans="1:6" ht="15" customHeight="1" x14ac:dyDescent="0.25">
      <c r="A1408" s="4" t="s">
        <v>3977</v>
      </c>
      <c r="C1408" s="4" t="s">
        <v>3978</v>
      </c>
      <c r="E1408" s="4" t="s">
        <v>9988</v>
      </c>
      <c r="F1408" s="4" t="s">
        <v>3969</v>
      </c>
    </row>
    <row r="1409" spans="1:6" ht="15" customHeight="1" x14ac:dyDescent="0.25">
      <c r="A1409" s="4" t="s">
        <v>3979</v>
      </c>
      <c r="C1409" s="4" t="s">
        <v>3980</v>
      </c>
      <c r="E1409" s="4" t="s">
        <v>9988</v>
      </c>
      <c r="F1409" s="4" t="s">
        <v>3969</v>
      </c>
    </row>
    <row r="1410" spans="1:6" ht="15" customHeight="1" x14ac:dyDescent="0.25">
      <c r="A1410" s="4" t="s">
        <v>611</v>
      </c>
      <c r="C1410" s="4" t="s">
        <v>612</v>
      </c>
      <c r="E1410" s="4" t="s">
        <v>9988</v>
      </c>
      <c r="F1410" s="4" t="s">
        <v>3969</v>
      </c>
    </row>
    <row r="1411" spans="1:6" ht="15" customHeight="1" x14ac:dyDescent="0.25">
      <c r="A1411" s="4" t="s">
        <v>3981</v>
      </c>
      <c r="C1411" s="4" t="s">
        <v>3982</v>
      </c>
      <c r="E1411" s="4" t="s">
        <v>9988</v>
      </c>
      <c r="F1411" s="4" t="s">
        <v>3969</v>
      </c>
    </row>
    <row r="1412" spans="1:6" ht="15" customHeight="1" x14ac:dyDescent="0.25">
      <c r="A1412" s="4" t="s">
        <v>614</v>
      </c>
      <c r="C1412" s="4" t="s">
        <v>615</v>
      </c>
      <c r="E1412" s="4" t="s">
        <v>9988</v>
      </c>
      <c r="F1412" s="4" t="s">
        <v>3969</v>
      </c>
    </row>
    <row r="1413" spans="1:6" ht="15" customHeight="1" x14ac:dyDescent="0.25">
      <c r="A1413" s="4" t="s">
        <v>1417</v>
      </c>
      <c r="C1413" s="4" t="s">
        <v>1418</v>
      </c>
      <c r="E1413" s="4" t="s">
        <v>9988</v>
      </c>
      <c r="F1413" s="4" t="s">
        <v>3983</v>
      </c>
    </row>
    <row r="1414" spans="1:6" ht="15" customHeight="1" x14ac:dyDescent="0.25">
      <c r="A1414" s="4" t="s">
        <v>1419</v>
      </c>
      <c r="C1414" s="4" t="s">
        <v>1420</v>
      </c>
      <c r="E1414" s="4" t="s">
        <v>9988</v>
      </c>
      <c r="F1414" s="4" t="s">
        <v>3983</v>
      </c>
    </row>
    <row r="1415" spans="1:6" ht="15" customHeight="1" x14ac:dyDescent="0.25">
      <c r="A1415" s="4" t="s">
        <v>1422</v>
      </c>
      <c r="C1415" s="4" t="s">
        <v>1423</v>
      </c>
      <c r="E1415" s="4" t="s">
        <v>9988</v>
      </c>
      <c r="F1415" s="4" t="s">
        <v>3983</v>
      </c>
    </row>
    <row r="1416" spans="1:6" ht="15" customHeight="1" x14ac:dyDescent="0.25">
      <c r="A1416" s="4" t="s">
        <v>3984</v>
      </c>
      <c r="C1416" s="4" t="s">
        <v>3985</v>
      </c>
      <c r="E1416" s="4" t="s">
        <v>9988</v>
      </c>
      <c r="F1416" s="4" t="s">
        <v>3983</v>
      </c>
    </row>
    <row r="1417" spans="1:6" ht="15" customHeight="1" x14ac:dyDescent="0.25">
      <c r="A1417" s="4" t="s">
        <v>3986</v>
      </c>
      <c r="C1417" s="4" t="s">
        <v>3987</v>
      </c>
      <c r="E1417" s="4" t="s">
        <v>9988</v>
      </c>
      <c r="F1417" s="4" t="s">
        <v>3983</v>
      </c>
    </row>
    <row r="1418" spans="1:6" ht="15" customHeight="1" x14ac:dyDescent="0.25">
      <c r="A1418" s="4" t="s">
        <v>1296</v>
      </c>
      <c r="C1418" s="4" t="s">
        <v>1297</v>
      </c>
      <c r="E1418" s="4" t="s">
        <v>9988</v>
      </c>
      <c r="F1418" s="4" t="s">
        <v>3983</v>
      </c>
    </row>
    <row r="1419" spans="1:6" ht="15" customHeight="1" x14ac:dyDescent="0.25">
      <c r="A1419" s="4" t="s">
        <v>1308</v>
      </c>
      <c r="C1419" s="4" t="s">
        <v>1309</v>
      </c>
      <c r="E1419" s="4" t="s">
        <v>9988</v>
      </c>
      <c r="F1419" s="4" t="s">
        <v>3983</v>
      </c>
    </row>
    <row r="1420" spans="1:6" ht="15" customHeight="1" x14ac:dyDescent="0.25">
      <c r="A1420" s="4" t="s">
        <v>3988</v>
      </c>
      <c r="C1420" s="4" t="s">
        <v>3989</v>
      </c>
      <c r="E1420" s="4" t="s">
        <v>9988</v>
      </c>
      <c r="F1420" s="4" t="s">
        <v>3983</v>
      </c>
    </row>
    <row r="1421" spans="1:6" ht="15" customHeight="1" x14ac:dyDescent="0.25">
      <c r="A1421" s="4" t="s">
        <v>2251</v>
      </c>
      <c r="C1421" s="4" t="s">
        <v>2252</v>
      </c>
      <c r="E1421" s="4" t="s">
        <v>9988</v>
      </c>
      <c r="F1421" s="4" t="s">
        <v>3983</v>
      </c>
    </row>
    <row r="1422" spans="1:6" ht="15" customHeight="1" x14ac:dyDescent="0.25">
      <c r="A1422" s="4" t="s">
        <v>2183</v>
      </c>
      <c r="C1422" s="4" t="s">
        <v>2184</v>
      </c>
      <c r="E1422" s="4" t="s">
        <v>9988</v>
      </c>
      <c r="F1422" s="4" t="s">
        <v>3983</v>
      </c>
    </row>
    <row r="1423" spans="1:6" ht="15" customHeight="1" x14ac:dyDescent="0.25">
      <c r="A1423" s="4" t="s">
        <v>2195</v>
      </c>
      <c r="C1423" s="4" t="s">
        <v>2196</v>
      </c>
      <c r="E1423" s="4" t="s">
        <v>9988</v>
      </c>
      <c r="F1423" s="4" t="s">
        <v>3983</v>
      </c>
    </row>
    <row r="1424" spans="1:6" ht="15" customHeight="1" x14ac:dyDescent="0.25">
      <c r="A1424" s="4" t="s">
        <v>2197</v>
      </c>
      <c r="C1424" s="4" t="s">
        <v>2198</v>
      </c>
      <c r="E1424" s="4" t="s">
        <v>9988</v>
      </c>
      <c r="F1424" s="4" t="s">
        <v>3983</v>
      </c>
    </row>
    <row r="1425" spans="1:6" ht="15" customHeight="1" x14ac:dyDescent="0.25">
      <c r="A1425" s="4" t="s">
        <v>72</v>
      </c>
      <c r="C1425" s="4" t="s">
        <v>73</v>
      </c>
      <c r="E1425" s="4" t="s">
        <v>9988</v>
      </c>
      <c r="F1425" s="4" t="s">
        <v>3990</v>
      </c>
    </row>
    <row r="1426" spans="1:6" ht="15" customHeight="1" x14ac:dyDescent="0.25">
      <c r="A1426" s="4" t="s">
        <v>66</v>
      </c>
      <c r="C1426" s="4" t="s">
        <v>67</v>
      </c>
      <c r="E1426" s="4" t="s">
        <v>9988</v>
      </c>
      <c r="F1426" s="4" t="s">
        <v>3990</v>
      </c>
    </row>
    <row r="1427" spans="1:6" ht="15" customHeight="1" x14ac:dyDescent="0.25">
      <c r="A1427" s="4" t="s">
        <v>3991</v>
      </c>
      <c r="C1427" s="4" t="s">
        <v>3992</v>
      </c>
      <c r="E1427" s="4" t="s">
        <v>9988</v>
      </c>
      <c r="F1427" s="4" t="s">
        <v>3990</v>
      </c>
    </row>
    <row r="1428" spans="1:6" ht="15" customHeight="1" x14ac:dyDescent="0.25">
      <c r="A1428" s="4" t="s">
        <v>646</v>
      </c>
      <c r="C1428" s="4" t="s">
        <v>647</v>
      </c>
      <c r="E1428" s="4" t="s">
        <v>9988</v>
      </c>
      <c r="F1428" s="4" t="s">
        <v>3990</v>
      </c>
    </row>
    <row r="1429" spans="1:6" ht="15" customHeight="1" x14ac:dyDescent="0.25">
      <c r="A1429" s="4" t="s">
        <v>644</v>
      </c>
      <c r="C1429" s="4" t="s">
        <v>645</v>
      </c>
      <c r="E1429" s="4" t="s">
        <v>9988</v>
      </c>
      <c r="F1429" s="4" t="s">
        <v>3990</v>
      </c>
    </row>
    <row r="1430" spans="1:6" ht="15" customHeight="1" x14ac:dyDescent="0.25">
      <c r="A1430" s="4" t="s">
        <v>3993</v>
      </c>
      <c r="C1430" s="4" t="s">
        <v>3994</v>
      </c>
      <c r="E1430" s="4" t="s">
        <v>9988</v>
      </c>
      <c r="F1430" s="4" t="s">
        <v>3990</v>
      </c>
    </row>
    <row r="1431" spans="1:6" ht="15" customHeight="1" x14ac:dyDescent="0.25">
      <c r="A1431" s="4" t="s">
        <v>3995</v>
      </c>
      <c r="C1431" s="4" t="s">
        <v>3996</v>
      </c>
      <c r="E1431" s="4" t="s">
        <v>9988</v>
      </c>
      <c r="F1431" s="4" t="s">
        <v>3990</v>
      </c>
    </row>
    <row r="1432" spans="1:6" ht="15" customHeight="1" x14ac:dyDescent="0.25">
      <c r="A1432" s="4" t="s">
        <v>1748</v>
      </c>
      <c r="C1432" s="4" t="s">
        <v>1749</v>
      </c>
      <c r="E1432" s="4" t="s">
        <v>9988</v>
      </c>
      <c r="F1432" s="4" t="s">
        <v>3990</v>
      </c>
    </row>
    <row r="1433" spans="1:6" ht="15" customHeight="1" x14ac:dyDescent="0.25">
      <c r="A1433" s="4" t="s">
        <v>1766</v>
      </c>
      <c r="C1433" s="4" t="s">
        <v>1767</v>
      </c>
      <c r="E1433" s="4" t="s">
        <v>9988</v>
      </c>
      <c r="F1433" s="4" t="s">
        <v>3990</v>
      </c>
    </row>
    <row r="1434" spans="1:6" ht="15" customHeight="1" x14ac:dyDescent="0.25">
      <c r="A1434" s="4" t="s">
        <v>1741</v>
      </c>
      <c r="C1434" s="4" t="s">
        <v>1742</v>
      </c>
      <c r="E1434" s="4" t="s">
        <v>9988</v>
      </c>
      <c r="F1434" s="4" t="s">
        <v>3990</v>
      </c>
    </row>
    <row r="1435" spans="1:6" ht="15" customHeight="1" x14ac:dyDescent="0.25">
      <c r="A1435" s="4" t="s">
        <v>1771</v>
      </c>
      <c r="C1435" s="4" t="s">
        <v>1772</v>
      </c>
      <c r="E1435" s="4" t="s">
        <v>9988</v>
      </c>
      <c r="F1435" s="4" t="s">
        <v>3990</v>
      </c>
    </row>
    <row r="1436" spans="1:6" ht="15" customHeight="1" x14ac:dyDescent="0.25">
      <c r="A1436" s="4" t="s">
        <v>3997</v>
      </c>
      <c r="C1436" s="4" t="s">
        <v>3998</v>
      </c>
      <c r="E1436" s="4" t="s">
        <v>9988</v>
      </c>
      <c r="F1436" s="4" t="s">
        <v>3990</v>
      </c>
    </row>
    <row r="1437" spans="1:6" ht="15" customHeight="1" x14ac:dyDescent="0.25">
      <c r="A1437" s="4" t="s">
        <v>1661</v>
      </c>
      <c r="C1437" s="4" t="s">
        <v>1662</v>
      </c>
      <c r="E1437" s="4" t="s">
        <v>9988</v>
      </c>
      <c r="F1437" s="4" t="s">
        <v>3990</v>
      </c>
    </row>
    <row r="1438" spans="1:6" ht="15" customHeight="1" x14ac:dyDescent="0.25">
      <c r="A1438" s="4" t="s">
        <v>3999</v>
      </c>
      <c r="C1438" s="4" t="s">
        <v>4000</v>
      </c>
      <c r="E1438" s="4" t="s">
        <v>9988</v>
      </c>
      <c r="F1438" s="4" t="s">
        <v>3990</v>
      </c>
    </row>
    <row r="1439" spans="1:6" ht="15" customHeight="1" x14ac:dyDescent="0.25">
      <c r="A1439" s="4" t="s">
        <v>4001</v>
      </c>
      <c r="C1439" s="4" t="s">
        <v>4002</v>
      </c>
      <c r="E1439" s="4" t="s">
        <v>9988</v>
      </c>
      <c r="F1439" s="4" t="s">
        <v>3990</v>
      </c>
    </row>
    <row r="1440" spans="1:6" ht="15" customHeight="1" x14ac:dyDescent="0.25">
      <c r="A1440" s="4" t="s">
        <v>2265</v>
      </c>
      <c r="C1440" s="4" t="s">
        <v>8447</v>
      </c>
      <c r="E1440" s="4" t="s">
        <v>9988</v>
      </c>
      <c r="F1440" s="4" t="s">
        <v>3990</v>
      </c>
    </row>
    <row r="1441" spans="1:6" ht="15" customHeight="1" x14ac:dyDescent="0.25">
      <c r="A1441" s="4" t="s">
        <v>2266</v>
      </c>
      <c r="C1441" s="4" t="s">
        <v>651</v>
      </c>
      <c r="E1441" s="4" t="s">
        <v>9988</v>
      </c>
      <c r="F1441" s="4" t="s">
        <v>3990</v>
      </c>
    </row>
    <row r="1442" spans="1:6" ht="15" customHeight="1" x14ac:dyDescent="0.25">
      <c r="A1442" s="4" t="s">
        <v>650</v>
      </c>
      <c r="C1442" s="4" t="s">
        <v>8549</v>
      </c>
      <c r="E1442" s="4" t="s">
        <v>9988</v>
      </c>
      <c r="F1442" s="4" t="s">
        <v>3990</v>
      </c>
    </row>
    <row r="1443" spans="1:6" ht="15" customHeight="1" x14ac:dyDescent="0.25">
      <c r="A1443" s="4" t="s">
        <v>10966</v>
      </c>
      <c r="C1443" s="4" t="s">
        <v>10968</v>
      </c>
      <c r="E1443" s="4" t="s">
        <v>9988</v>
      </c>
      <c r="F1443" s="4" t="s">
        <v>3990</v>
      </c>
    </row>
    <row r="1444" spans="1:6" ht="15" customHeight="1" x14ac:dyDescent="0.25">
      <c r="A1444" s="4" t="s">
        <v>648</v>
      </c>
      <c r="C1444" s="4" t="s">
        <v>649</v>
      </c>
      <c r="E1444" s="4" t="s">
        <v>9988</v>
      </c>
      <c r="F1444" s="4" t="s">
        <v>3990</v>
      </c>
    </row>
    <row r="1445" spans="1:6" ht="15" customHeight="1" x14ac:dyDescent="0.25">
      <c r="A1445" s="4" t="s">
        <v>10967</v>
      </c>
      <c r="C1445" s="4" t="s">
        <v>10969</v>
      </c>
      <c r="E1445" s="4" t="s">
        <v>9988</v>
      </c>
      <c r="F1445" s="4" t="s">
        <v>3990</v>
      </c>
    </row>
    <row r="1446" spans="1:6" ht="15" customHeight="1" x14ac:dyDescent="0.25">
      <c r="A1446" s="4" t="s">
        <v>1354</v>
      </c>
      <c r="C1446" s="4" t="s">
        <v>1355</v>
      </c>
      <c r="E1446" s="4" t="s">
        <v>9988</v>
      </c>
      <c r="F1446" s="4" t="s">
        <v>3990</v>
      </c>
    </row>
    <row r="1447" spans="1:6" ht="15" customHeight="1" x14ac:dyDescent="0.25">
      <c r="A1447" s="4" t="s">
        <v>4003</v>
      </c>
      <c r="C1447" s="4" t="s">
        <v>4004</v>
      </c>
      <c r="E1447" s="4" t="s">
        <v>9988</v>
      </c>
      <c r="F1447" s="4" t="s">
        <v>3990</v>
      </c>
    </row>
    <row r="1448" spans="1:6" ht="15" customHeight="1" x14ac:dyDescent="0.25">
      <c r="A1448" s="4" t="s">
        <v>1358</v>
      </c>
      <c r="C1448" s="4" t="s">
        <v>1359</v>
      </c>
      <c r="E1448" s="4" t="s">
        <v>9988</v>
      </c>
      <c r="F1448" s="4" t="s">
        <v>3990</v>
      </c>
    </row>
    <row r="1449" spans="1:6" ht="15" customHeight="1" x14ac:dyDescent="0.25">
      <c r="A1449" s="4" t="s">
        <v>1356</v>
      </c>
      <c r="C1449" s="4" t="s">
        <v>1357</v>
      </c>
      <c r="E1449" s="4" t="s">
        <v>9988</v>
      </c>
      <c r="F1449" s="4" t="s">
        <v>3990</v>
      </c>
    </row>
    <row r="1450" spans="1:6" ht="15" customHeight="1" x14ac:dyDescent="0.25">
      <c r="A1450" s="4" t="s">
        <v>1482</v>
      </c>
      <c r="C1450" s="4" t="s">
        <v>1483</v>
      </c>
      <c r="E1450" s="4" t="s">
        <v>9988</v>
      </c>
      <c r="F1450" s="4" t="s">
        <v>3990</v>
      </c>
    </row>
    <row r="1451" spans="1:6" ht="15" customHeight="1" x14ac:dyDescent="0.25">
      <c r="A1451" s="4" t="s">
        <v>4005</v>
      </c>
      <c r="C1451" s="4" t="s">
        <v>4006</v>
      </c>
      <c r="E1451" s="4" t="s">
        <v>9988</v>
      </c>
      <c r="F1451" s="4" t="s">
        <v>3990</v>
      </c>
    </row>
    <row r="1452" spans="1:6" ht="15" customHeight="1" x14ac:dyDescent="0.25">
      <c r="A1452" s="4" t="s">
        <v>4007</v>
      </c>
      <c r="C1452" s="4" t="s">
        <v>4008</v>
      </c>
      <c r="E1452" s="4" t="s">
        <v>9988</v>
      </c>
      <c r="F1452" s="4" t="s">
        <v>3990</v>
      </c>
    </row>
    <row r="1453" spans="1:6" ht="15" customHeight="1" x14ac:dyDescent="0.25">
      <c r="A1453" s="4" t="s">
        <v>1745</v>
      </c>
      <c r="C1453" s="4" t="s">
        <v>1746</v>
      </c>
      <c r="E1453" s="4" t="s">
        <v>9988</v>
      </c>
      <c r="F1453" s="4" t="s">
        <v>3990</v>
      </c>
    </row>
    <row r="1454" spans="1:6" ht="15" customHeight="1" x14ac:dyDescent="0.25">
      <c r="A1454" s="4" t="s">
        <v>1773</v>
      </c>
      <c r="C1454" s="4" t="s">
        <v>1774</v>
      </c>
      <c r="E1454" s="4" t="s">
        <v>9988</v>
      </c>
      <c r="F1454" s="4" t="s">
        <v>3990</v>
      </c>
    </row>
    <row r="1455" spans="1:6" ht="15" customHeight="1" x14ac:dyDescent="0.25">
      <c r="A1455" s="4" t="s">
        <v>4009</v>
      </c>
      <c r="C1455" s="4" t="s">
        <v>4010</v>
      </c>
      <c r="E1455" s="4" t="s">
        <v>9988</v>
      </c>
      <c r="F1455" s="4" t="s">
        <v>3990</v>
      </c>
    </row>
    <row r="1456" spans="1:6" ht="15" customHeight="1" x14ac:dyDescent="0.25">
      <c r="A1456" s="4" t="s">
        <v>4011</v>
      </c>
      <c r="C1456" s="4" t="s">
        <v>4012</v>
      </c>
      <c r="E1456" s="4" t="s">
        <v>9988</v>
      </c>
      <c r="F1456" s="4" t="s">
        <v>3990</v>
      </c>
    </row>
    <row r="1457" spans="1:6" ht="15" customHeight="1" x14ac:dyDescent="0.25">
      <c r="A1457" s="4" t="s">
        <v>4013</v>
      </c>
      <c r="C1457" s="4" t="s">
        <v>4014</v>
      </c>
      <c r="E1457" s="4" t="s">
        <v>9988</v>
      </c>
      <c r="F1457" s="4" t="s">
        <v>3990</v>
      </c>
    </row>
    <row r="1458" spans="1:6" ht="15" customHeight="1" x14ac:dyDescent="0.25">
      <c r="A1458" s="4" t="s">
        <v>4015</v>
      </c>
      <c r="C1458" s="4" t="s">
        <v>4016</v>
      </c>
      <c r="E1458" s="4" t="s">
        <v>9988</v>
      </c>
      <c r="F1458" s="4" t="s">
        <v>3990</v>
      </c>
    </row>
    <row r="1459" spans="1:6" ht="15" customHeight="1" x14ac:dyDescent="0.25">
      <c r="A1459" s="4" t="s">
        <v>4017</v>
      </c>
      <c r="C1459" s="4" t="s">
        <v>4018</v>
      </c>
      <c r="E1459" s="4" t="s">
        <v>9988</v>
      </c>
      <c r="F1459" s="4" t="s">
        <v>3990</v>
      </c>
    </row>
    <row r="1460" spans="1:6" ht="15" customHeight="1" x14ac:dyDescent="0.25">
      <c r="A1460" s="4" t="s">
        <v>1153</v>
      </c>
      <c r="C1460" s="4" t="s">
        <v>1154</v>
      </c>
      <c r="E1460" s="4" t="s">
        <v>9988</v>
      </c>
      <c r="F1460" s="4" t="s">
        <v>3990</v>
      </c>
    </row>
    <row r="1461" spans="1:6" ht="15" customHeight="1" x14ac:dyDescent="0.25">
      <c r="A1461" s="4" t="s">
        <v>4019</v>
      </c>
      <c r="C1461" s="4" t="s">
        <v>4020</v>
      </c>
      <c r="E1461" s="4" t="s">
        <v>9988</v>
      </c>
      <c r="F1461" s="4" t="s">
        <v>3990</v>
      </c>
    </row>
    <row r="1462" spans="1:6" ht="15" customHeight="1" x14ac:dyDescent="0.25">
      <c r="A1462" s="4" t="s">
        <v>4021</v>
      </c>
      <c r="C1462" s="4" t="s">
        <v>4022</v>
      </c>
      <c r="E1462" s="4" t="s">
        <v>9988</v>
      </c>
      <c r="F1462" s="4" t="s">
        <v>3990</v>
      </c>
    </row>
    <row r="1463" spans="1:6" ht="15" customHeight="1" x14ac:dyDescent="0.25">
      <c r="A1463" s="4" t="s">
        <v>1179</v>
      </c>
      <c r="C1463" s="4" t="s">
        <v>1180</v>
      </c>
      <c r="E1463" s="4" t="s">
        <v>9988</v>
      </c>
      <c r="F1463" s="4" t="s">
        <v>3990</v>
      </c>
    </row>
    <row r="1464" spans="1:6" ht="15" customHeight="1" x14ac:dyDescent="0.25">
      <c r="A1464" s="4" t="s">
        <v>1479</v>
      </c>
      <c r="C1464" s="4" t="s">
        <v>1480</v>
      </c>
      <c r="E1464" s="4" t="s">
        <v>9988</v>
      </c>
      <c r="F1464" s="4" t="s">
        <v>3990</v>
      </c>
    </row>
    <row r="1465" spans="1:6" ht="15" customHeight="1" x14ac:dyDescent="0.25">
      <c r="A1465" s="4" t="s">
        <v>1462</v>
      </c>
      <c r="C1465" s="4" t="s">
        <v>1463</v>
      </c>
      <c r="E1465" s="4" t="s">
        <v>9988</v>
      </c>
      <c r="F1465" s="4" t="s">
        <v>3990</v>
      </c>
    </row>
    <row r="1466" spans="1:6" ht="15" customHeight="1" x14ac:dyDescent="0.25">
      <c r="A1466" s="4" t="s">
        <v>4023</v>
      </c>
      <c r="C1466" s="4" t="s">
        <v>4024</v>
      </c>
      <c r="E1466" s="4" t="s">
        <v>9988</v>
      </c>
      <c r="F1466" s="4" t="s">
        <v>3990</v>
      </c>
    </row>
    <row r="1467" spans="1:6" ht="15" customHeight="1" x14ac:dyDescent="0.25">
      <c r="A1467" s="4" t="s">
        <v>1739</v>
      </c>
      <c r="C1467" s="4" t="s">
        <v>1740</v>
      </c>
      <c r="E1467" s="4" t="s">
        <v>9988</v>
      </c>
      <c r="F1467" s="4" t="s">
        <v>3990</v>
      </c>
    </row>
    <row r="1468" spans="1:6" ht="15" customHeight="1" x14ac:dyDescent="0.25">
      <c r="A1468" s="4" t="s">
        <v>1779</v>
      </c>
      <c r="C1468" s="4" t="s">
        <v>1780</v>
      </c>
      <c r="E1468" s="4" t="s">
        <v>9988</v>
      </c>
      <c r="F1468" s="4" t="s">
        <v>3990</v>
      </c>
    </row>
    <row r="1469" spans="1:6" ht="15" customHeight="1" x14ac:dyDescent="0.25">
      <c r="A1469" s="4" t="s">
        <v>1526</v>
      </c>
      <c r="C1469" s="4" t="s">
        <v>1527</v>
      </c>
      <c r="E1469" s="4" t="s">
        <v>9988</v>
      </c>
      <c r="F1469" s="4" t="s">
        <v>3990</v>
      </c>
    </row>
    <row r="1470" spans="1:6" ht="15" customHeight="1" x14ac:dyDescent="0.25">
      <c r="A1470" s="4" t="s">
        <v>4025</v>
      </c>
      <c r="C1470" s="4" t="s">
        <v>4026</v>
      </c>
      <c r="E1470" s="4" t="s">
        <v>9988</v>
      </c>
      <c r="F1470" s="4" t="s">
        <v>3990</v>
      </c>
    </row>
    <row r="1471" spans="1:6" ht="15" customHeight="1" x14ac:dyDescent="0.25">
      <c r="A1471" s="4" t="s">
        <v>1518</v>
      </c>
      <c r="C1471" s="4" t="s">
        <v>1519</v>
      </c>
      <c r="E1471" s="4" t="s">
        <v>9988</v>
      </c>
      <c r="F1471" s="4" t="s">
        <v>3990</v>
      </c>
    </row>
    <row r="1472" spans="1:6" ht="15" customHeight="1" x14ac:dyDescent="0.25">
      <c r="A1472" s="4" t="s">
        <v>1522</v>
      </c>
      <c r="C1472" s="4" t="s">
        <v>1523</v>
      </c>
      <c r="E1472" s="4" t="s">
        <v>9988</v>
      </c>
      <c r="F1472" s="4" t="s">
        <v>3990</v>
      </c>
    </row>
    <row r="1473" spans="1:6" ht="15" customHeight="1" x14ac:dyDescent="0.25">
      <c r="A1473" s="4" t="s">
        <v>1524</v>
      </c>
      <c r="C1473" s="4" t="s">
        <v>1525</v>
      </c>
      <c r="E1473" s="4" t="s">
        <v>9988</v>
      </c>
      <c r="F1473" s="4" t="s">
        <v>3990</v>
      </c>
    </row>
    <row r="1474" spans="1:6" ht="15" customHeight="1" x14ac:dyDescent="0.25">
      <c r="A1474" s="4" t="s">
        <v>1520</v>
      </c>
      <c r="C1474" s="4" t="s">
        <v>1521</v>
      </c>
      <c r="E1474" s="4" t="s">
        <v>9988</v>
      </c>
      <c r="F1474" s="4" t="s">
        <v>3990</v>
      </c>
    </row>
    <row r="1475" spans="1:6" ht="15" customHeight="1" x14ac:dyDescent="0.25">
      <c r="A1475" s="4" t="s">
        <v>1528</v>
      </c>
      <c r="C1475" s="4" t="s">
        <v>1529</v>
      </c>
      <c r="E1475" s="4" t="s">
        <v>9988</v>
      </c>
      <c r="F1475" s="4" t="s">
        <v>3990</v>
      </c>
    </row>
    <row r="1476" spans="1:6" ht="15" customHeight="1" x14ac:dyDescent="0.25">
      <c r="A1476" s="4" t="s">
        <v>4027</v>
      </c>
      <c r="C1476" s="4" t="s">
        <v>4028</v>
      </c>
      <c r="E1476" s="4" t="s">
        <v>9988</v>
      </c>
      <c r="F1476" s="4" t="s">
        <v>3990</v>
      </c>
    </row>
    <row r="1477" spans="1:6" ht="15" customHeight="1" x14ac:dyDescent="0.25">
      <c r="A1477" s="4" t="s">
        <v>1592</v>
      </c>
      <c r="C1477" s="4" t="s">
        <v>1593</v>
      </c>
      <c r="E1477" s="4" t="s">
        <v>9988</v>
      </c>
      <c r="F1477" s="4" t="s">
        <v>3990</v>
      </c>
    </row>
    <row r="1478" spans="1:6" ht="15" customHeight="1" x14ac:dyDescent="0.25">
      <c r="A1478" s="4" t="s">
        <v>1659</v>
      </c>
      <c r="C1478" s="4" t="s">
        <v>1660</v>
      </c>
      <c r="E1478" s="4" t="s">
        <v>9988</v>
      </c>
      <c r="F1478" s="4" t="s">
        <v>3990</v>
      </c>
    </row>
    <row r="1479" spans="1:6" ht="15" customHeight="1" x14ac:dyDescent="0.25">
      <c r="A1479" s="4" t="s">
        <v>1657</v>
      </c>
      <c r="C1479" s="4" t="s">
        <v>1658</v>
      </c>
      <c r="E1479" s="4" t="s">
        <v>9988</v>
      </c>
      <c r="F1479" s="4" t="s">
        <v>3990</v>
      </c>
    </row>
    <row r="1480" spans="1:6" ht="15" customHeight="1" x14ac:dyDescent="0.25">
      <c r="A1480" s="4" t="s">
        <v>1655</v>
      </c>
      <c r="C1480" s="4" t="s">
        <v>1656</v>
      </c>
      <c r="E1480" s="4" t="s">
        <v>9988</v>
      </c>
      <c r="F1480" s="4" t="s">
        <v>3990</v>
      </c>
    </row>
    <row r="1481" spans="1:6" ht="15" customHeight="1" x14ac:dyDescent="0.25">
      <c r="A1481" s="4" t="s">
        <v>1663</v>
      </c>
      <c r="C1481" s="4" t="s">
        <v>1664</v>
      </c>
      <c r="E1481" s="4" t="s">
        <v>9988</v>
      </c>
      <c r="F1481" s="4" t="s">
        <v>3990</v>
      </c>
    </row>
    <row r="1482" spans="1:6" ht="15" customHeight="1" x14ac:dyDescent="0.25">
      <c r="A1482" s="4" t="s">
        <v>640</v>
      </c>
      <c r="C1482" s="4" t="s">
        <v>641</v>
      </c>
      <c r="E1482" s="4" t="s">
        <v>9988</v>
      </c>
      <c r="F1482" s="4" t="s">
        <v>3990</v>
      </c>
    </row>
    <row r="1483" spans="1:6" ht="15" customHeight="1" x14ac:dyDescent="0.25">
      <c r="A1483" s="4" t="s">
        <v>638</v>
      </c>
      <c r="C1483" s="4" t="s">
        <v>639</v>
      </c>
      <c r="E1483" s="4" t="s">
        <v>9988</v>
      </c>
      <c r="F1483" s="4" t="s">
        <v>3990</v>
      </c>
    </row>
    <row r="1484" spans="1:6" ht="15" customHeight="1" x14ac:dyDescent="0.25">
      <c r="A1484" s="4" t="s">
        <v>642</v>
      </c>
      <c r="C1484" s="4" t="s">
        <v>643</v>
      </c>
      <c r="E1484" s="4" t="s">
        <v>9988</v>
      </c>
      <c r="F1484" s="4" t="s">
        <v>3990</v>
      </c>
    </row>
    <row r="1485" spans="1:6" ht="15" customHeight="1" x14ac:dyDescent="0.25">
      <c r="A1485" s="4" t="s">
        <v>623</v>
      </c>
      <c r="C1485" s="4" t="s">
        <v>624</v>
      </c>
      <c r="E1485" s="4" t="s">
        <v>9988</v>
      </c>
      <c r="F1485" s="4" t="s">
        <v>3990</v>
      </c>
    </row>
    <row r="1486" spans="1:6" ht="15" customHeight="1" x14ac:dyDescent="0.25">
      <c r="A1486" s="4" t="s">
        <v>225</v>
      </c>
      <c r="C1486" s="4" t="s">
        <v>226</v>
      </c>
      <c r="E1486" s="4" t="s">
        <v>9988</v>
      </c>
      <c r="F1486" s="4" t="s">
        <v>3990</v>
      </c>
    </row>
    <row r="1487" spans="1:6" ht="15" customHeight="1" x14ac:dyDescent="0.25">
      <c r="A1487" s="4" t="s">
        <v>237</v>
      </c>
      <c r="C1487" s="4" t="s">
        <v>238</v>
      </c>
      <c r="E1487" s="4" t="s">
        <v>9988</v>
      </c>
      <c r="F1487" s="4" t="s">
        <v>3990</v>
      </c>
    </row>
    <row r="1488" spans="1:6" ht="15" customHeight="1" x14ac:dyDescent="0.25">
      <c r="A1488" s="4" t="s">
        <v>219</v>
      </c>
      <c r="C1488" s="4" t="s">
        <v>220</v>
      </c>
      <c r="E1488" s="4" t="s">
        <v>9988</v>
      </c>
      <c r="F1488" s="4" t="s">
        <v>3990</v>
      </c>
    </row>
    <row r="1489" spans="1:6" ht="15" customHeight="1" x14ac:dyDescent="0.25">
      <c r="A1489" s="4" t="s">
        <v>231</v>
      </c>
      <c r="C1489" s="4" t="s">
        <v>232</v>
      </c>
      <c r="E1489" s="4" t="s">
        <v>9988</v>
      </c>
      <c r="F1489" s="4" t="s">
        <v>3990</v>
      </c>
    </row>
    <row r="1490" spans="1:6" ht="15" customHeight="1" x14ac:dyDescent="0.25">
      <c r="A1490" s="4" t="s">
        <v>222</v>
      </c>
      <c r="C1490" s="4" t="s">
        <v>223</v>
      </c>
      <c r="E1490" s="4" t="s">
        <v>9988</v>
      </c>
      <c r="F1490" s="4" t="s">
        <v>3990</v>
      </c>
    </row>
    <row r="1491" spans="1:6" ht="15" customHeight="1" x14ac:dyDescent="0.25">
      <c r="A1491" s="4" t="s">
        <v>234</v>
      </c>
      <c r="C1491" s="4" t="s">
        <v>235</v>
      </c>
      <c r="E1491" s="4" t="s">
        <v>9988</v>
      </c>
      <c r="F1491" s="4" t="s">
        <v>3990</v>
      </c>
    </row>
    <row r="1492" spans="1:6" ht="15" customHeight="1" x14ac:dyDescent="0.25">
      <c r="A1492" s="4" t="s">
        <v>1756</v>
      </c>
      <c r="C1492" s="4" t="s">
        <v>1757</v>
      </c>
      <c r="E1492" s="4" t="s">
        <v>9988</v>
      </c>
      <c r="F1492" s="4" t="s">
        <v>3990</v>
      </c>
    </row>
    <row r="1493" spans="1:6" ht="15" customHeight="1" x14ac:dyDescent="0.25">
      <c r="A1493" s="4" t="s">
        <v>4029</v>
      </c>
      <c r="C1493" s="4" t="s">
        <v>4030</v>
      </c>
      <c r="E1493" s="4" t="s">
        <v>9988</v>
      </c>
      <c r="F1493" s="4" t="s">
        <v>3990</v>
      </c>
    </row>
    <row r="1494" spans="1:6" ht="15" customHeight="1" x14ac:dyDescent="0.25">
      <c r="A1494" s="4" t="s">
        <v>1743</v>
      </c>
      <c r="C1494" s="4" t="s">
        <v>1744</v>
      </c>
      <c r="E1494" s="4" t="s">
        <v>9988</v>
      </c>
      <c r="F1494" s="4" t="s">
        <v>3990</v>
      </c>
    </row>
    <row r="1495" spans="1:6" ht="15" customHeight="1" x14ac:dyDescent="0.25">
      <c r="A1495" s="4" t="s">
        <v>1736</v>
      </c>
      <c r="C1495" s="4" t="s">
        <v>1737</v>
      </c>
      <c r="E1495" s="4" t="s">
        <v>9988</v>
      </c>
      <c r="F1495" s="4" t="s">
        <v>3990</v>
      </c>
    </row>
    <row r="1496" spans="1:6" ht="15" customHeight="1" x14ac:dyDescent="0.25">
      <c r="A1496" s="4" t="s">
        <v>1758</v>
      </c>
      <c r="C1496" s="4" t="s">
        <v>1759</v>
      </c>
      <c r="E1496" s="4" t="s">
        <v>9988</v>
      </c>
      <c r="F1496" s="4" t="s">
        <v>3990</v>
      </c>
    </row>
    <row r="1497" spans="1:6" ht="15" customHeight="1" x14ac:dyDescent="0.25">
      <c r="A1497" s="4" t="s">
        <v>4031</v>
      </c>
      <c r="C1497" s="4" t="s">
        <v>4032</v>
      </c>
      <c r="E1497" s="4" t="s">
        <v>9988</v>
      </c>
      <c r="F1497" s="4" t="s">
        <v>3990</v>
      </c>
    </row>
    <row r="1498" spans="1:6" ht="15" customHeight="1" x14ac:dyDescent="0.25">
      <c r="A1498" s="4" t="s">
        <v>1764</v>
      </c>
      <c r="C1498" s="4" t="s">
        <v>1765</v>
      </c>
      <c r="E1498" s="4" t="s">
        <v>9988</v>
      </c>
      <c r="F1498" s="4" t="s">
        <v>3990</v>
      </c>
    </row>
    <row r="1499" spans="1:6" ht="15" customHeight="1" x14ac:dyDescent="0.25">
      <c r="A1499" s="4" t="s">
        <v>1762</v>
      </c>
      <c r="C1499" s="4" t="s">
        <v>1763</v>
      </c>
      <c r="E1499" s="4" t="s">
        <v>9988</v>
      </c>
      <c r="F1499" s="4" t="s">
        <v>3990</v>
      </c>
    </row>
    <row r="1500" spans="1:6" ht="15" customHeight="1" x14ac:dyDescent="0.25">
      <c r="A1500" s="4" t="s">
        <v>1760</v>
      </c>
      <c r="C1500" s="4" t="s">
        <v>10539</v>
      </c>
      <c r="E1500" s="4" t="s">
        <v>9988</v>
      </c>
      <c r="F1500" s="4" t="s">
        <v>3990</v>
      </c>
    </row>
    <row r="1501" spans="1:6" ht="15" customHeight="1" x14ac:dyDescent="0.25">
      <c r="A1501" s="4" t="s">
        <v>1768</v>
      </c>
      <c r="C1501" s="4" t="s">
        <v>10540</v>
      </c>
      <c r="E1501" s="4" t="s">
        <v>9988</v>
      </c>
      <c r="F1501" s="4" t="s">
        <v>3990</v>
      </c>
    </row>
    <row r="1502" spans="1:6" ht="15" customHeight="1" x14ac:dyDescent="0.25">
      <c r="A1502" s="4" t="s">
        <v>1754</v>
      </c>
      <c r="C1502" s="4" t="s">
        <v>10541</v>
      </c>
      <c r="E1502" s="4" t="s">
        <v>9988</v>
      </c>
      <c r="F1502" s="4" t="s">
        <v>3990</v>
      </c>
    </row>
    <row r="1503" spans="1:6" ht="15" customHeight="1" x14ac:dyDescent="0.25">
      <c r="A1503" s="4" t="s">
        <v>1770</v>
      </c>
      <c r="C1503" s="4" t="s">
        <v>10542</v>
      </c>
      <c r="E1503" s="4" t="s">
        <v>9988</v>
      </c>
      <c r="F1503" s="4" t="s">
        <v>3990</v>
      </c>
    </row>
    <row r="1504" spans="1:6" ht="15" customHeight="1" x14ac:dyDescent="0.25">
      <c r="A1504" s="4" t="s">
        <v>1777</v>
      </c>
      <c r="C1504" s="4" t="s">
        <v>1778</v>
      </c>
      <c r="E1504" s="4" t="s">
        <v>9988</v>
      </c>
      <c r="F1504" s="4" t="s">
        <v>3990</v>
      </c>
    </row>
    <row r="1505" spans="1:6" ht="15" customHeight="1" x14ac:dyDescent="0.25">
      <c r="A1505" s="4" t="s">
        <v>4033</v>
      </c>
      <c r="C1505" s="4" t="s">
        <v>10543</v>
      </c>
      <c r="E1505" s="4" t="s">
        <v>9988</v>
      </c>
      <c r="F1505" s="4" t="s">
        <v>3990</v>
      </c>
    </row>
    <row r="1506" spans="1:6" ht="15" customHeight="1" x14ac:dyDescent="0.25">
      <c r="A1506" s="4" t="s">
        <v>1775</v>
      </c>
      <c r="C1506" s="4" t="s">
        <v>1776</v>
      </c>
      <c r="E1506" s="4" t="s">
        <v>9988</v>
      </c>
      <c r="F1506" s="4" t="s">
        <v>3990</v>
      </c>
    </row>
    <row r="1507" spans="1:6" ht="15" customHeight="1" x14ac:dyDescent="0.25">
      <c r="A1507" s="4" t="s">
        <v>8429</v>
      </c>
      <c r="C1507" s="4" t="s">
        <v>8430</v>
      </c>
      <c r="E1507" s="4" t="s">
        <v>9988</v>
      </c>
      <c r="F1507" s="4" t="s">
        <v>3990</v>
      </c>
    </row>
    <row r="1508" spans="1:6" ht="15" customHeight="1" x14ac:dyDescent="0.25">
      <c r="A1508" s="4" t="s">
        <v>4034</v>
      </c>
      <c r="C1508" s="4" t="s">
        <v>4035</v>
      </c>
      <c r="E1508" s="4" t="s">
        <v>9988</v>
      </c>
      <c r="F1508" s="4" t="s">
        <v>3990</v>
      </c>
    </row>
    <row r="1509" spans="1:6" ht="15" customHeight="1" x14ac:dyDescent="0.25">
      <c r="A1509" s="4" t="s">
        <v>4036</v>
      </c>
      <c r="C1509" s="4" t="s">
        <v>4037</v>
      </c>
      <c r="E1509" s="4" t="s">
        <v>9988</v>
      </c>
      <c r="F1509" s="4" t="s">
        <v>3990</v>
      </c>
    </row>
    <row r="1510" spans="1:6" ht="15" customHeight="1" x14ac:dyDescent="0.25">
      <c r="A1510" s="4" t="s">
        <v>1362</v>
      </c>
      <c r="C1510" s="4" t="s">
        <v>1363</v>
      </c>
      <c r="E1510" s="4" t="s">
        <v>9988</v>
      </c>
      <c r="F1510" s="4" t="s">
        <v>3990</v>
      </c>
    </row>
    <row r="1511" spans="1:6" ht="15" customHeight="1" x14ac:dyDescent="0.25">
      <c r="A1511" s="4" t="s">
        <v>1366</v>
      </c>
      <c r="C1511" s="4" t="s">
        <v>1367</v>
      </c>
      <c r="E1511" s="4" t="s">
        <v>9988</v>
      </c>
      <c r="F1511" s="4" t="s">
        <v>3990</v>
      </c>
    </row>
    <row r="1512" spans="1:6" ht="15" customHeight="1" x14ac:dyDescent="0.25">
      <c r="A1512" s="4" t="s">
        <v>1364</v>
      </c>
      <c r="C1512" s="4" t="s">
        <v>1365</v>
      </c>
      <c r="E1512" s="4" t="s">
        <v>9988</v>
      </c>
      <c r="F1512" s="4" t="s">
        <v>3990</v>
      </c>
    </row>
    <row r="1513" spans="1:6" ht="15" customHeight="1" x14ac:dyDescent="0.25">
      <c r="A1513" s="4" t="s">
        <v>155</v>
      </c>
      <c r="C1513" s="4" t="s">
        <v>156</v>
      </c>
      <c r="E1513" s="4" t="s">
        <v>9988</v>
      </c>
      <c r="F1513" s="4" t="s">
        <v>3990</v>
      </c>
    </row>
    <row r="1514" spans="1:6" ht="15" customHeight="1" x14ac:dyDescent="0.25">
      <c r="A1514" s="4" t="s">
        <v>1360</v>
      </c>
      <c r="C1514" s="4" t="s">
        <v>1361</v>
      </c>
      <c r="E1514" s="4" t="s">
        <v>9988</v>
      </c>
      <c r="F1514" s="4" t="s">
        <v>3990</v>
      </c>
    </row>
    <row r="1515" spans="1:6" ht="15" customHeight="1" x14ac:dyDescent="0.25">
      <c r="A1515" s="4" t="s">
        <v>152</v>
      </c>
      <c r="C1515" s="4" t="s">
        <v>153</v>
      </c>
      <c r="E1515" s="4" t="s">
        <v>9988</v>
      </c>
      <c r="F1515" s="4" t="s">
        <v>3990</v>
      </c>
    </row>
    <row r="1516" spans="1:6" ht="15" customHeight="1" x14ac:dyDescent="0.25">
      <c r="A1516" s="4" t="s">
        <v>1372</v>
      </c>
      <c r="C1516" s="4" t="s">
        <v>1373</v>
      </c>
      <c r="E1516" s="4" t="s">
        <v>9988</v>
      </c>
      <c r="F1516" s="4" t="s">
        <v>3990</v>
      </c>
    </row>
    <row r="1517" spans="1:6" ht="15" customHeight="1" x14ac:dyDescent="0.25">
      <c r="A1517" s="4" t="s">
        <v>115</v>
      </c>
      <c r="C1517" s="4" t="s">
        <v>116</v>
      </c>
      <c r="E1517" s="4" t="s">
        <v>9988</v>
      </c>
      <c r="F1517" s="4" t="s">
        <v>3990</v>
      </c>
    </row>
    <row r="1518" spans="1:6" ht="15" customHeight="1" x14ac:dyDescent="0.25">
      <c r="A1518" s="4" t="s">
        <v>1368</v>
      </c>
      <c r="C1518" s="4" t="s">
        <v>1369</v>
      </c>
      <c r="E1518" s="4" t="s">
        <v>9988</v>
      </c>
      <c r="F1518" s="4" t="s">
        <v>3990</v>
      </c>
    </row>
    <row r="1519" spans="1:6" ht="15" customHeight="1" x14ac:dyDescent="0.25">
      <c r="A1519" s="4" t="s">
        <v>149</v>
      </c>
      <c r="C1519" s="4" t="s">
        <v>150</v>
      </c>
      <c r="E1519" s="4" t="s">
        <v>9988</v>
      </c>
      <c r="F1519" s="4" t="s">
        <v>3990</v>
      </c>
    </row>
    <row r="1520" spans="1:6" ht="15" customHeight="1" x14ac:dyDescent="0.25">
      <c r="A1520" s="4" t="s">
        <v>158</v>
      </c>
      <c r="C1520" s="4" t="s">
        <v>1374</v>
      </c>
      <c r="E1520" s="4" t="s">
        <v>9988</v>
      </c>
      <c r="F1520" s="4" t="s">
        <v>3990</v>
      </c>
    </row>
    <row r="1521" spans="1:6" ht="15" customHeight="1" x14ac:dyDescent="0.25">
      <c r="A1521" s="4" t="s">
        <v>9971</v>
      </c>
      <c r="C1521" s="4" t="s">
        <v>9972</v>
      </c>
      <c r="E1521" s="4" t="s">
        <v>9988</v>
      </c>
      <c r="F1521" s="4" t="s">
        <v>3990</v>
      </c>
    </row>
    <row r="1522" spans="1:6" ht="15" customHeight="1" x14ac:dyDescent="0.25">
      <c r="A1522" s="4" t="s">
        <v>1370</v>
      </c>
      <c r="C1522" s="4" t="s">
        <v>1371</v>
      </c>
      <c r="E1522" s="4" t="s">
        <v>9988</v>
      </c>
      <c r="F1522" s="4" t="s">
        <v>3990</v>
      </c>
    </row>
    <row r="1523" spans="1:6" ht="15" customHeight="1" x14ac:dyDescent="0.25">
      <c r="A1523" s="4" t="s">
        <v>1151</v>
      </c>
      <c r="C1523" s="4" t="s">
        <v>1152</v>
      </c>
      <c r="E1523" s="4" t="s">
        <v>9988</v>
      </c>
      <c r="F1523" s="4" t="s">
        <v>3990</v>
      </c>
    </row>
    <row r="1524" spans="1:6" ht="15" customHeight="1" x14ac:dyDescent="0.25">
      <c r="A1524" s="4" t="s">
        <v>1177</v>
      </c>
      <c r="C1524" s="4" t="s">
        <v>1178</v>
      </c>
      <c r="E1524" s="4" t="s">
        <v>9988</v>
      </c>
      <c r="F1524" s="4" t="s">
        <v>3990</v>
      </c>
    </row>
    <row r="1525" spans="1:6" ht="15" customHeight="1" x14ac:dyDescent="0.25">
      <c r="A1525" s="4" t="s">
        <v>4038</v>
      </c>
      <c r="C1525" s="4" t="s">
        <v>4039</v>
      </c>
      <c r="E1525" s="4" t="s">
        <v>9988</v>
      </c>
      <c r="F1525" s="4" t="s">
        <v>3990</v>
      </c>
    </row>
    <row r="1526" spans="1:6" ht="15" customHeight="1" x14ac:dyDescent="0.25">
      <c r="A1526" s="4" t="s">
        <v>4040</v>
      </c>
      <c r="C1526" s="4" t="s">
        <v>4041</v>
      </c>
      <c r="E1526" s="4" t="s">
        <v>9988</v>
      </c>
      <c r="F1526" s="4" t="s">
        <v>3990</v>
      </c>
    </row>
    <row r="1527" spans="1:6" ht="15" customHeight="1" x14ac:dyDescent="0.25">
      <c r="A1527" s="4" t="s">
        <v>4042</v>
      </c>
      <c r="C1527" s="4" t="s">
        <v>4043</v>
      </c>
      <c r="E1527" s="4" t="s">
        <v>9988</v>
      </c>
      <c r="F1527" s="4" t="s">
        <v>3990</v>
      </c>
    </row>
    <row r="1528" spans="1:6" ht="15" customHeight="1" x14ac:dyDescent="0.25">
      <c r="A1528" s="4" t="s">
        <v>1750</v>
      </c>
      <c r="C1528" s="4" t="s">
        <v>1751</v>
      </c>
      <c r="E1528" s="4" t="s">
        <v>9988</v>
      </c>
      <c r="F1528" s="4" t="s">
        <v>3990</v>
      </c>
    </row>
    <row r="1529" spans="1:6" ht="15" customHeight="1" x14ac:dyDescent="0.25">
      <c r="A1529" s="4" t="s">
        <v>1752</v>
      </c>
      <c r="C1529" s="4" t="s">
        <v>1753</v>
      </c>
      <c r="E1529" s="4" t="s">
        <v>9988</v>
      </c>
      <c r="F1529" s="4" t="s">
        <v>3990</v>
      </c>
    </row>
    <row r="1530" spans="1:6" ht="15" customHeight="1" x14ac:dyDescent="0.25">
      <c r="A1530" s="4" t="s">
        <v>1781</v>
      </c>
      <c r="C1530" s="4" t="s">
        <v>10544</v>
      </c>
      <c r="E1530" s="4" t="s">
        <v>9988</v>
      </c>
      <c r="F1530" s="4" t="s">
        <v>3990</v>
      </c>
    </row>
    <row r="1531" spans="1:6" ht="15" customHeight="1" x14ac:dyDescent="0.25">
      <c r="A1531" s="4" t="s">
        <v>4044</v>
      </c>
      <c r="C1531" s="4" t="s">
        <v>10545</v>
      </c>
      <c r="E1531" s="4" t="s">
        <v>9988</v>
      </c>
      <c r="F1531" s="4" t="s">
        <v>3990</v>
      </c>
    </row>
    <row r="1532" spans="1:6" ht="15" customHeight="1" x14ac:dyDescent="0.25">
      <c r="A1532" s="4" t="s">
        <v>8445</v>
      </c>
      <c r="C1532" s="4" t="s">
        <v>10546</v>
      </c>
      <c r="E1532" s="4" t="s">
        <v>9988</v>
      </c>
      <c r="F1532" s="4" t="s">
        <v>3990</v>
      </c>
    </row>
    <row r="1533" spans="1:6" ht="15" customHeight="1" x14ac:dyDescent="0.25">
      <c r="A1533" s="4" t="s">
        <v>1183</v>
      </c>
      <c r="C1533" s="4" t="s">
        <v>1184</v>
      </c>
      <c r="E1533" s="4" t="s">
        <v>9988</v>
      </c>
      <c r="F1533" s="4" t="s">
        <v>3990</v>
      </c>
    </row>
    <row r="1534" spans="1:6" ht="15" customHeight="1" x14ac:dyDescent="0.25">
      <c r="A1534" s="4" t="s">
        <v>4045</v>
      </c>
      <c r="C1534" s="4" t="s">
        <v>4046</v>
      </c>
      <c r="E1534" s="4" t="s">
        <v>9988</v>
      </c>
      <c r="F1534" s="4" t="s">
        <v>3990</v>
      </c>
    </row>
    <row r="1535" spans="1:6" ht="15" customHeight="1" x14ac:dyDescent="0.25">
      <c r="A1535" s="4" t="s">
        <v>1586</v>
      </c>
      <c r="C1535" s="4" t="s">
        <v>1587</v>
      </c>
      <c r="E1535" s="4" t="s">
        <v>9988</v>
      </c>
      <c r="F1535" s="4" t="s">
        <v>3990</v>
      </c>
    </row>
    <row r="1536" spans="1:6" ht="15" customHeight="1" x14ac:dyDescent="0.25">
      <c r="A1536" s="4" t="s">
        <v>1579</v>
      </c>
      <c r="C1536" s="4" t="s">
        <v>1580</v>
      </c>
      <c r="E1536" s="4" t="s">
        <v>9988</v>
      </c>
      <c r="F1536" s="4" t="s">
        <v>3990</v>
      </c>
    </row>
    <row r="1537" spans="1:6" ht="15" customHeight="1" x14ac:dyDescent="0.25">
      <c r="A1537" s="4" t="s">
        <v>205</v>
      </c>
      <c r="C1537" s="4" t="s">
        <v>206</v>
      </c>
      <c r="E1537" s="4" t="s">
        <v>9988</v>
      </c>
      <c r="F1537" s="4" t="s">
        <v>3990</v>
      </c>
    </row>
    <row r="1538" spans="1:6" ht="15" customHeight="1" x14ac:dyDescent="0.25">
      <c r="A1538" s="4" t="s">
        <v>228</v>
      </c>
      <c r="C1538" s="4" t="s">
        <v>229</v>
      </c>
      <c r="E1538" s="4" t="s">
        <v>9988</v>
      </c>
      <c r="F1538" s="4" t="s">
        <v>3990</v>
      </c>
    </row>
    <row r="1539" spans="1:6" ht="15" customHeight="1" x14ac:dyDescent="0.25">
      <c r="A1539" s="4" t="s">
        <v>197</v>
      </c>
      <c r="C1539" s="4" t="s">
        <v>198</v>
      </c>
      <c r="E1539" s="4" t="s">
        <v>9988</v>
      </c>
      <c r="F1539" s="4" t="s">
        <v>3990</v>
      </c>
    </row>
    <row r="1540" spans="1:6" ht="15" customHeight="1" x14ac:dyDescent="0.25">
      <c r="A1540" s="4" t="s">
        <v>194</v>
      </c>
      <c r="C1540" s="4" t="s">
        <v>195</v>
      </c>
      <c r="E1540" s="4" t="s">
        <v>9988</v>
      </c>
      <c r="F1540" s="4" t="s">
        <v>3990</v>
      </c>
    </row>
    <row r="1541" spans="1:6" ht="15" customHeight="1" x14ac:dyDescent="0.25">
      <c r="A1541" s="4" t="s">
        <v>188</v>
      </c>
      <c r="C1541" s="4" t="s">
        <v>189</v>
      </c>
      <c r="E1541" s="4" t="s">
        <v>9988</v>
      </c>
      <c r="F1541" s="4" t="s">
        <v>3990</v>
      </c>
    </row>
    <row r="1542" spans="1:6" ht="15" customHeight="1" x14ac:dyDescent="0.25">
      <c r="A1542" s="4" t="s">
        <v>191</v>
      </c>
      <c r="C1542" s="4" t="s">
        <v>192</v>
      </c>
      <c r="E1542" s="4" t="s">
        <v>9988</v>
      </c>
      <c r="F1542" s="4" t="s">
        <v>3990</v>
      </c>
    </row>
    <row r="1543" spans="1:6" ht="15" customHeight="1" x14ac:dyDescent="0.25">
      <c r="A1543" s="4" t="s">
        <v>169</v>
      </c>
      <c r="C1543" s="4" t="s">
        <v>170</v>
      </c>
      <c r="E1543" s="4" t="s">
        <v>9988</v>
      </c>
      <c r="F1543" s="4" t="s">
        <v>3990</v>
      </c>
    </row>
    <row r="1544" spans="1:6" ht="15" customHeight="1" x14ac:dyDescent="0.25">
      <c r="A1544" s="4" t="s">
        <v>166</v>
      </c>
      <c r="C1544" s="4" t="s">
        <v>167</v>
      </c>
      <c r="E1544" s="4" t="s">
        <v>9988</v>
      </c>
      <c r="F1544" s="4" t="s">
        <v>3990</v>
      </c>
    </row>
    <row r="1545" spans="1:6" ht="15" customHeight="1" x14ac:dyDescent="0.25">
      <c r="A1545" s="4" t="s">
        <v>185</v>
      </c>
      <c r="C1545" s="4" t="s">
        <v>186</v>
      </c>
      <c r="E1545" s="4" t="s">
        <v>9988</v>
      </c>
      <c r="F1545" s="4" t="s">
        <v>3990</v>
      </c>
    </row>
    <row r="1546" spans="1:6" ht="15" customHeight="1" x14ac:dyDescent="0.25">
      <c r="A1546" s="4" t="s">
        <v>172</v>
      </c>
      <c r="C1546" s="4" t="s">
        <v>173</v>
      </c>
      <c r="E1546" s="4" t="s">
        <v>9988</v>
      </c>
      <c r="F1546" s="4" t="s">
        <v>10623</v>
      </c>
    </row>
    <row r="1547" spans="1:6" ht="15" customHeight="1" x14ac:dyDescent="0.25">
      <c r="A1547" s="4" t="s">
        <v>4047</v>
      </c>
      <c r="C1547" s="4" t="s">
        <v>4048</v>
      </c>
      <c r="E1547" s="4" t="s">
        <v>9988</v>
      </c>
      <c r="F1547" s="4" t="s">
        <v>10623</v>
      </c>
    </row>
    <row r="1548" spans="1:6" ht="15" customHeight="1" x14ac:dyDescent="0.25">
      <c r="A1548" s="4" t="s">
        <v>4049</v>
      </c>
      <c r="C1548" s="4" t="s">
        <v>4050</v>
      </c>
      <c r="E1548" s="4" t="s">
        <v>9988</v>
      </c>
      <c r="F1548" s="4" t="s">
        <v>10623</v>
      </c>
    </row>
    <row r="1549" spans="1:6" ht="15" customHeight="1" x14ac:dyDescent="0.25">
      <c r="A1549" s="4" t="s">
        <v>4051</v>
      </c>
      <c r="C1549" s="4" t="s">
        <v>4052</v>
      </c>
      <c r="E1549" s="4" t="s">
        <v>9988</v>
      </c>
      <c r="F1549" s="4" t="s">
        <v>10623</v>
      </c>
    </row>
    <row r="1550" spans="1:6" ht="15" customHeight="1" x14ac:dyDescent="0.25">
      <c r="A1550" s="4" t="s">
        <v>4053</v>
      </c>
      <c r="C1550" s="4" t="s">
        <v>4054</v>
      </c>
      <c r="E1550" s="4" t="s">
        <v>9988</v>
      </c>
      <c r="F1550" s="4" t="s">
        <v>10623</v>
      </c>
    </row>
    <row r="1551" spans="1:6" ht="15" customHeight="1" x14ac:dyDescent="0.25">
      <c r="A1551" s="4" t="s">
        <v>4055</v>
      </c>
      <c r="C1551" s="4" t="s">
        <v>4056</v>
      </c>
      <c r="E1551" s="4" t="s">
        <v>9988</v>
      </c>
      <c r="F1551" s="4" t="s">
        <v>10623</v>
      </c>
    </row>
    <row r="1552" spans="1:6" ht="15" customHeight="1" x14ac:dyDescent="0.25">
      <c r="A1552" s="4" t="s">
        <v>4057</v>
      </c>
      <c r="C1552" s="4" t="s">
        <v>4058</v>
      </c>
      <c r="E1552" s="4" t="s">
        <v>9988</v>
      </c>
      <c r="F1552" s="4" t="s">
        <v>10623</v>
      </c>
    </row>
    <row r="1553" spans="1:6" ht="15" customHeight="1" x14ac:dyDescent="0.25">
      <c r="A1553" s="4" t="s">
        <v>4059</v>
      </c>
      <c r="C1553" s="4" t="s">
        <v>4060</v>
      </c>
      <c r="E1553" s="4" t="s">
        <v>9988</v>
      </c>
      <c r="F1553" s="4" t="s">
        <v>10623</v>
      </c>
    </row>
    <row r="1554" spans="1:6" ht="15" customHeight="1" x14ac:dyDescent="0.25">
      <c r="A1554" s="4" t="s">
        <v>4061</v>
      </c>
      <c r="C1554" s="4" t="s">
        <v>4062</v>
      </c>
      <c r="E1554" s="4" t="s">
        <v>9988</v>
      </c>
      <c r="F1554" s="4" t="s">
        <v>10623</v>
      </c>
    </row>
    <row r="1555" spans="1:6" ht="15" customHeight="1" x14ac:dyDescent="0.25">
      <c r="A1555" s="4" t="s">
        <v>4063</v>
      </c>
      <c r="C1555" s="4" t="s">
        <v>4064</v>
      </c>
      <c r="E1555" s="4" t="s">
        <v>9988</v>
      </c>
      <c r="F1555" s="4" t="s">
        <v>10623</v>
      </c>
    </row>
    <row r="1556" spans="1:6" ht="15" customHeight="1" x14ac:dyDescent="0.25">
      <c r="A1556" s="4" t="s">
        <v>4065</v>
      </c>
      <c r="C1556" s="4" t="s">
        <v>4066</v>
      </c>
      <c r="E1556" s="4" t="s">
        <v>9988</v>
      </c>
      <c r="F1556" s="4" t="s">
        <v>10623</v>
      </c>
    </row>
    <row r="1557" spans="1:6" ht="15" customHeight="1" x14ac:dyDescent="0.25">
      <c r="A1557" s="4" t="s">
        <v>693</v>
      </c>
      <c r="C1557" s="4" t="s">
        <v>694</v>
      </c>
      <c r="E1557" s="4" t="s">
        <v>9988</v>
      </c>
    </row>
    <row r="1558" spans="1:6" ht="15" customHeight="1" x14ac:dyDescent="0.25">
      <c r="A1558" s="4" t="s">
        <v>4067</v>
      </c>
      <c r="C1558" s="4" t="s">
        <v>4068</v>
      </c>
      <c r="E1558" s="4" t="s">
        <v>9988</v>
      </c>
      <c r="F1558" s="4" t="s">
        <v>10624</v>
      </c>
    </row>
    <row r="1559" spans="1:6" ht="15" customHeight="1" x14ac:dyDescent="0.25">
      <c r="A1559" s="4" t="s">
        <v>1684</v>
      </c>
      <c r="C1559" s="4" t="s">
        <v>1685</v>
      </c>
      <c r="E1559" s="4" t="s">
        <v>9988</v>
      </c>
      <c r="F1559" s="4" t="s">
        <v>10624</v>
      </c>
    </row>
    <row r="1560" spans="1:6" ht="15" customHeight="1" x14ac:dyDescent="0.25">
      <c r="A1560" s="4" t="s">
        <v>1681</v>
      </c>
      <c r="C1560" s="4" t="s">
        <v>1682</v>
      </c>
      <c r="E1560" s="4" t="s">
        <v>9988</v>
      </c>
      <c r="F1560" s="4" t="s">
        <v>10624</v>
      </c>
    </row>
    <row r="1561" spans="1:6" ht="15" customHeight="1" x14ac:dyDescent="0.25">
      <c r="A1561" s="4" t="s">
        <v>4069</v>
      </c>
      <c r="C1561" s="4" t="s">
        <v>4070</v>
      </c>
      <c r="E1561" s="4" t="s">
        <v>9988</v>
      </c>
      <c r="F1561" s="4" t="s">
        <v>10624</v>
      </c>
    </row>
    <row r="1562" spans="1:6" ht="15" customHeight="1" x14ac:dyDescent="0.25">
      <c r="A1562" s="4" t="s">
        <v>1688</v>
      </c>
      <c r="C1562" s="4" t="s">
        <v>1689</v>
      </c>
      <c r="E1562" s="4" t="s">
        <v>9988</v>
      </c>
      <c r="F1562" s="4" t="s">
        <v>10624</v>
      </c>
    </row>
    <row r="1563" spans="1:6" ht="15" customHeight="1" x14ac:dyDescent="0.25">
      <c r="A1563" s="4" t="s">
        <v>1678</v>
      </c>
      <c r="C1563" s="4" t="s">
        <v>1679</v>
      </c>
      <c r="E1563" s="4" t="s">
        <v>9988</v>
      </c>
      <c r="F1563" s="4" t="s">
        <v>10624</v>
      </c>
    </row>
    <row r="1564" spans="1:6" ht="15" customHeight="1" x14ac:dyDescent="0.25">
      <c r="A1564" s="4" t="s">
        <v>1651</v>
      </c>
      <c r="C1564" s="4" t="s">
        <v>1652</v>
      </c>
      <c r="E1564" s="4" t="s">
        <v>9988</v>
      </c>
      <c r="F1564" s="4" t="s">
        <v>10624</v>
      </c>
    </row>
    <row r="1565" spans="1:6" ht="15" customHeight="1" x14ac:dyDescent="0.25">
      <c r="A1565" s="4" t="s">
        <v>4071</v>
      </c>
      <c r="C1565" s="4" t="s">
        <v>4072</v>
      </c>
      <c r="E1565" s="4" t="s">
        <v>9988</v>
      </c>
      <c r="F1565" s="4" t="s">
        <v>10625</v>
      </c>
    </row>
    <row r="1566" spans="1:6" ht="15" customHeight="1" x14ac:dyDescent="0.25">
      <c r="A1566" s="4" t="s">
        <v>4073</v>
      </c>
      <c r="C1566" s="4" t="s">
        <v>4074</v>
      </c>
      <c r="E1566" s="4" t="s">
        <v>9988</v>
      </c>
      <c r="F1566" s="4" t="s">
        <v>10625</v>
      </c>
    </row>
    <row r="1567" spans="1:6" ht="15" customHeight="1" x14ac:dyDescent="0.25">
      <c r="A1567" s="4" t="s">
        <v>4075</v>
      </c>
      <c r="C1567" s="4" t="s">
        <v>4076</v>
      </c>
      <c r="E1567" s="4" t="s">
        <v>9988</v>
      </c>
      <c r="F1567" s="4" t="s">
        <v>10625</v>
      </c>
    </row>
    <row r="1568" spans="1:6" ht="15" customHeight="1" x14ac:dyDescent="0.25">
      <c r="A1568" s="4" t="s">
        <v>1676</v>
      </c>
      <c r="C1568" s="4" t="s">
        <v>1677</v>
      </c>
      <c r="E1568" s="4" t="s">
        <v>9988</v>
      </c>
      <c r="F1568" s="4" t="s">
        <v>10625</v>
      </c>
    </row>
    <row r="1569" spans="1:6" ht="15" customHeight="1" x14ac:dyDescent="0.25">
      <c r="A1569" s="4" t="s">
        <v>4077</v>
      </c>
      <c r="C1569" s="4" t="s">
        <v>4078</v>
      </c>
      <c r="E1569" s="4" t="s">
        <v>9988</v>
      </c>
      <c r="F1569" s="4" t="s">
        <v>10625</v>
      </c>
    </row>
    <row r="1570" spans="1:6" ht="15" customHeight="1" x14ac:dyDescent="0.25">
      <c r="A1570" s="4" t="s">
        <v>4079</v>
      </c>
      <c r="C1570" s="4" t="s">
        <v>4080</v>
      </c>
      <c r="E1570" s="4" t="s">
        <v>9988</v>
      </c>
      <c r="F1570" s="4" t="s">
        <v>10625</v>
      </c>
    </row>
    <row r="1571" spans="1:6" ht="15" customHeight="1" x14ac:dyDescent="0.25">
      <c r="A1571" s="4" t="s">
        <v>4081</v>
      </c>
      <c r="C1571" s="4" t="s">
        <v>4082</v>
      </c>
      <c r="E1571" s="4" t="s">
        <v>9988</v>
      </c>
      <c r="F1571" s="4" t="s">
        <v>10625</v>
      </c>
    </row>
    <row r="1572" spans="1:6" ht="15" customHeight="1" x14ac:dyDescent="0.25">
      <c r="A1572" s="4" t="s">
        <v>4083</v>
      </c>
      <c r="C1572" s="4" t="s">
        <v>4084</v>
      </c>
      <c r="E1572" s="4" t="s">
        <v>9988</v>
      </c>
      <c r="F1572" s="4" t="s">
        <v>10625</v>
      </c>
    </row>
    <row r="1573" spans="1:6" ht="15" customHeight="1" x14ac:dyDescent="0.25">
      <c r="A1573" s="4" t="s">
        <v>4085</v>
      </c>
      <c r="C1573" s="4" t="s">
        <v>4086</v>
      </c>
      <c r="E1573" s="4" t="s">
        <v>9988</v>
      </c>
      <c r="F1573" s="4" t="s">
        <v>10625</v>
      </c>
    </row>
    <row r="1574" spans="1:6" ht="15" customHeight="1" x14ac:dyDescent="0.25">
      <c r="A1574" s="4" t="s">
        <v>4087</v>
      </c>
      <c r="C1574" s="4" t="s">
        <v>4088</v>
      </c>
      <c r="E1574" s="4" t="s">
        <v>9988</v>
      </c>
      <c r="F1574" s="4" t="s">
        <v>10625</v>
      </c>
    </row>
    <row r="1575" spans="1:6" ht="15" customHeight="1" x14ac:dyDescent="0.25">
      <c r="A1575" s="4" t="s">
        <v>4089</v>
      </c>
      <c r="C1575" s="4" t="s">
        <v>4090</v>
      </c>
      <c r="E1575" s="4" t="s">
        <v>9988</v>
      </c>
      <c r="F1575" s="4" t="s">
        <v>10625</v>
      </c>
    </row>
    <row r="1576" spans="1:6" ht="15" customHeight="1" x14ac:dyDescent="0.25">
      <c r="A1576" s="4" t="s">
        <v>4091</v>
      </c>
      <c r="C1576" s="4" t="s">
        <v>4092</v>
      </c>
      <c r="E1576" s="4" t="s">
        <v>9988</v>
      </c>
      <c r="F1576" s="4" t="s">
        <v>10626</v>
      </c>
    </row>
    <row r="1577" spans="1:6" ht="15" customHeight="1" x14ac:dyDescent="0.25">
      <c r="A1577" s="4" t="s">
        <v>4093</v>
      </c>
      <c r="C1577" s="4" t="s">
        <v>4094</v>
      </c>
      <c r="E1577" s="4" t="s">
        <v>9988</v>
      </c>
      <c r="F1577" s="4" t="s">
        <v>10626</v>
      </c>
    </row>
    <row r="1578" spans="1:6" ht="15" customHeight="1" x14ac:dyDescent="0.25">
      <c r="A1578" s="4" t="s">
        <v>707</v>
      </c>
      <c r="C1578" s="4" t="s">
        <v>708</v>
      </c>
      <c r="E1578" s="4" t="s">
        <v>9988</v>
      </c>
      <c r="F1578" s="4" t="s">
        <v>10626</v>
      </c>
    </row>
    <row r="1579" spans="1:6" ht="15" customHeight="1" x14ac:dyDescent="0.25">
      <c r="A1579" s="4" t="s">
        <v>1649</v>
      </c>
      <c r="C1579" s="4" t="s">
        <v>1650</v>
      </c>
      <c r="E1579" s="4" t="s">
        <v>9988</v>
      </c>
      <c r="F1579" s="4" t="s">
        <v>10626</v>
      </c>
    </row>
    <row r="1580" spans="1:6" ht="15" customHeight="1" x14ac:dyDescent="0.25">
      <c r="A1580" s="4" t="s">
        <v>1647</v>
      </c>
      <c r="C1580" s="4" t="s">
        <v>1648</v>
      </c>
      <c r="E1580" s="4" t="s">
        <v>9988</v>
      </c>
      <c r="F1580" s="4" t="s">
        <v>10626</v>
      </c>
    </row>
    <row r="1581" spans="1:6" ht="15" customHeight="1" x14ac:dyDescent="0.25">
      <c r="A1581" s="4" t="s">
        <v>1644</v>
      </c>
      <c r="C1581" s="4" t="s">
        <v>1645</v>
      </c>
      <c r="E1581" s="4" t="s">
        <v>9988</v>
      </c>
      <c r="F1581" s="4" t="s">
        <v>10626</v>
      </c>
    </row>
    <row r="1582" spans="1:6" ht="15" customHeight="1" x14ac:dyDescent="0.25">
      <c r="A1582" s="4" t="s">
        <v>4095</v>
      </c>
      <c r="C1582" s="4" t="s">
        <v>4096</v>
      </c>
      <c r="E1582" s="4" t="s">
        <v>9988</v>
      </c>
      <c r="F1582" s="4" t="s">
        <v>10626</v>
      </c>
    </row>
    <row r="1583" spans="1:6" ht="15" customHeight="1" x14ac:dyDescent="0.25">
      <c r="A1583" s="4" t="s">
        <v>4097</v>
      </c>
      <c r="C1583" s="4" t="s">
        <v>4098</v>
      </c>
      <c r="E1583" s="4" t="s">
        <v>9988</v>
      </c>
      <c r="F1583" s="4" t="s">
        <v>10626</v>
      </c>
    </row>
    <row r="1584" spans="1:6" ht="15" customHeight="1" x14ac:dyDescent="0.25">
      <c r="A1584" s="4" t="s">
        <v>1598</v>
      </c>
      <c r="C1584" s="4" t="s">
        <v>1599</v>
      </c>
      <c r="E1584" s="4" t="s">
        <v>9988</v>
      </c>
      <c r="F1584" s="4" t="s">
        <v>10626</v>
      </c>
    </row>
    <row r="1585" spans="1:6" ht="15" customHeight="1" x14ac:dyDescent="0.25">
      <c r="A1585" s="4" t="s">
        <v>1602</v>
      </c>
      <c r="C1585" s="4" t="s">
        <v>1603</v>
      </c>
      <c r="E1585" s="4" t="s">
        <v>9988</v>
      </c>
      <c r="F1585" s="4" t="s">
        <v>10626</v>
      </c>
    </row>
    <row r="1586" spans="1:6" ht="15" customHeight="1" x14ac:dyDescent="0.25">
      <c r="A1586" s="4" t="s">
        <v>1653</v>
      </c>
      <c r="C1586" s="4" t="s">
        <v>1654</v>
      </c>
      <c r="E1586" s="4" t="s">
        <v>9988</v>
      </c>
      <c r="F1586" s="4" t="s">
        <v>10626</v>
      </c>
    </row>
    <row r="1587" spans="1:6" ht="15" customHeight="1" x14ac:dyDescent="0.25">
      <c r="A1587" s="4" t="s">
        <v>696</v>
      </c>
      <c r="C1587" s="4" t="s">
        <v>697</v>
      </c>
      <c r="E1587" s="4" t="s">
        <v>9988</v>
      </c>
      <c r="F1587" s="4" t="s">
        <v>10626</v>
      </c>
    </row>
    <row r="1588" spans="1:6" ht="15" customHeight="1" x14ac:dyDescent="0.25">
      <c r="A1588" s="4" t="s">
        <v>698</v>
      </c>
      <c r="C1588" s="4" t="s">
        <v>699</v>
      </c>
      <c r="E1588" s="4" t="s">
        <v>9988</v>
      </c>
      <c r="F1588" s="4" t="s">
        <v>10626</v>
      </c>
    </row>
    <row r="1589" spans="1:6" ht="15" customHeight="1" x14ac:dyDescent="0.25">
      <c r="A1589" s="4" t="s">
        <v>688</v>
      </c>
      <c r="C1589" s="4" t="s">
        <v>689</v>
      </c>
      <c r="E1589" s="4" t="s">
        <v>9988</v>
      </c>
      <c r="F1589" s="4" t="s">
        <v>10626</v>
      </c>
    </row>
    <row r="1590" spans="1:6" ht="15" customHeight="1" x14ac:dyDescent="0.25">
      <c r="A1590" s="4" t="s">
        <v>685</v>
      </c>
      <c r="C1590" s="4" t="s">
        <v>686</v>
      </c>
      <c r="E1590" s="4" t="s">
        <v>9988</v>
      </c>
      <c r="F1590" s="4" t="s">
        <v>10626</v>
      </c>
    </row>
    <row r="1591" spans="1:6" ht="15" customHeight="1" x14ac:dyDescent="0.25">
      <c r="A1591" s="4" t="s">
        <v>9983</v>
      </c>
      <c r="C1591" s="4" t="s">
        <v>9984</v>
      </c>
      <c r="E1591" s="4" t="s">
        <v>9988</v>
      </c>
      <c r="F1591" s="4" t="s">
        <v>10626</v>
      </c>
    </row>
    <row r="1592" spans="1:6" ht="15" customHeight="1" x14ac:dyDescent="0.25">
      <c r="A1592" s="4" t="s">
        <v>4099</v>
      </c>
      <c r="E1592" s="4" t="s">
        <v>9988</v>
      </c>
      <c r="F1592" s="4" t="s">
        <v>10626</v>
      </c>
    </row>
    <row r="1593" spans="1:6" ht="15" customHeight="1" x14ac:dyDescent="0.25">
      <c r="A1593" s="4" t="s">
        <v>4100</v>
      </c>
      <c r="E1593" s="4" t="s">
        <v>9988</v>
      </c>
      <c r="F1593" s="4" t="s">
        <v>4101</v>
      </c>
    </row>
    <row r="1594" spans="1:6" ht="15" customHeight="1" x14ac:dyDescent="0.25">
      <c r="A1594" s="4" t="s">
        <v>1596</v>
      </c>
      <c r="C1594" s="4" t="s">
        <v>1597</v>
      </c>
      <c r="E1594" s="4" t="s">
        <v>9988</v>
      </c>
      <c r="F1594" s="4" t="s">
        <v>4101</v>
      </c>
    </row>
    <row r="1595" spans="1:6" ht="15" customHeight="1" x14ac:dyDescent="0.25">
      <c r="A1595" s="4" t="s">
        <v>2435</v>
      </c>
      <c r="C1595" s="4" t="s">
        <v>2434</v>
      </c>
      <c r="E1595" s="4" t="s">
        <v>9988</v>
      </c>
      <c r="F1595" s="4" t="s">
        <v>4101</v>
      </c>
    </row>
    <row r="1596" spans="1:6" ht="15" customHeight="1" x14ac:dyDescent="0.25">
      <c r="A1596" s="4" t="s">
        <v>1072</v>
      </c>
      <c r="C1596" s="4" t="s">
        <v>8421</v>
      </c>
      <c r="E1596" s="4" t="s">
        <v>9988</v>
      </c>
      <c r="F1596" s="4" t="s">
        <v>4101</v>
      </c>
    </row>
    <row r="1597" spans="1:6" ht="15" customHeight="1" x14ac:dyDescent="0.25">
      <c r="A1597" s="4" t="s">
        <v>1125</v>
      </c>
      <c r="C1597" s="4" t="s">
        <v>4102</v>
      </c>
      <c r="E1597" s="4" t="s">
        <v>9988</v>
      </c>
      <c r="F1597" s="4" t="s">
        <v>4101</v>
      </c>
    </row>
    <row r="1598" spans="1:6" ht="15" customHeight="1" x14ac:dyDescent="0.25">
      <c r="A1598" s="4" t="s">
        <v>1138</v>
      </c>
      <c r="C1598" s="4" t="s">
        <v>1139</v>
      </c>
      <c r="E1598" s="4" t="s">
        <v>9988</v>
      </c>
      <c r="F1598" s="4" t="s">
        <v>4101</v>
      </c>
    </row>
    <row r="1599" spans="1:6" ht="15" customHeight="1" x14ac:dyDescent="0.25">
      <c r="A1599" s="4" t="s">
        <v>4103</v>
      </c>
      <c r="C1599" s="4" t="s">
        <v>4104</v>
      </c>
      <c r="E1599" s="4" t="s">
        <v>9988</v>
      </c>
      <c r="F1599" s="4" t="s">
        <v>4101</v>
      </c>
    </row>
    <row r="1600" spans="1:6" ht="15" customHeight="1" x14ac:dyDescent="0.25">
      <c r="A1600" s="4" t="s">
        <v>1140</v>
      </c>
      <c r="C1600" s="4" t="s">
        <v>1141</v>
      </c>
      <c r="E1600" s="4" t="s">
        <v>9988</v>
      </c>
      <c r="F1600" s="4" t="s">
        <v>4101</v>
      </c>
    </row>
    <row r="1601" spans="1:6" ht="15" customHeight="1" x14ac:dyDescent="0.25">
      <c r="A1601" s="4" t="s">
        <v>1135</v>
      </c>
      <c r="C1601" s="4" t="s">
        <v>1136</v>
      </c>
      <c r="E1601" s="4" t="s">
        <v>9988</v>
      </c>
      <c r="F1601" s="4" t="s">
        <v>4101</v>
      </c>
    </row>
    <row r="1602" spans="1:6" ht="15" customHeight="1" x14ac:dyDescent="0.25">
      <c r="A1602" s="4" t="s">
        <v>1129</v>
      </c>
      <c r="C1602" s="4" t="s">
        <v>1130</v>
      </c>
      <c r="E1602" s="4" t="s">
        <v>9988</v>
      </c>
      <c r="F1602" s="4" t="s">
        <v>4101</v>
      </c>
    </row>
    <row r="1603" spans="1:6" ht="15" customHeight="1" x14ac:dyDescent="0.25">
      <c r="A1603" s="4" t="s">
        <v>1127</v>
      </c>
      <c r="C1603" s="4" t="s">
        <v>1128</v>
      </c>
      <c r="E1603" s="4" t="s">
        <v>9988</v>
      </c>
      <c r="F1603" s="4" t="s">
        <v>4101</v>
      </c>
    </row>
    <row r="1604" spans="1:6" ht="15" customHeight="1" x14ac:dyDescent="0.25">
      <c r="A1604" s="4" t="s">
        <v>1132</v>
      </c>
      <c r="C1604" s="4" t="s">
        <v>1133</v>
      </c>
      <c r="E1604" s="4" t="s">
        <v>9988</v>
      </c>
      <c r="F1604" s="4" t="s">
        <v>4101</v>
      </c>
    </row>
    <row r="1605" spans="1:6" ht="15" customHeight="1" x14ac:dyDescent="0.25">
      <c r="A1605" s="4" t="s">
        <v>960</v>
      </c>
      <c r="C1605" s="4" t="s">
        <v>961</v>
      </c>
      <c r="E1605" s="4" t="s">
        <v>9988</v>
      </c>
      <c r="F1605" s="4" t="s">
        <v>4101</v>
      </c>
    </row>
    <row r="1606" spans="1:6" ht="15" customHeight="1" x14ac:dyDescent="0.25">
      <c r="A1606" s="4" t="s">
        <v>1101</v>
      </c>
      <c r="C1606" s="4" t="s">
        <v>1102</v>
      </c>
      <c r="E1606" s="4" t="s">
        <v>9988</v>
      </c>
      <c r="F1606" s="4" t="s">
        <v>4101</v>
      </c>
    </row>
    <row r="1607" spans="1:6" ht="15" customHeight="1" x14ac:dyDescent="0.25">
      <c r="A1607" s="4" t="s">
        <v>4105</v>
      </c>
      <c r="C1607" s="4" t="s">
        <v>4106</v>
      </c>
      <c r="E1607" s="4" t="s">
        <v>9988</v>
      </c>
      <c r="F1607" s="4" t="s">
        <v>4101</v>
      </c>
    </row>
    <row r="1608" spans="1:6" ht="15" customHeight="1" x14ac:dyDescent="0.25">
      <c r="A1608" s="4" t="s">
        <v>958</v>
      </c>
      <c r="C1608" s="4" t="s">
        <v>959</v>
      </c>
      <c r="E1608" s="4" t="s">
        <v>9988</v>
      </c>
      <c r="F1608" s="4" t="s">
        <v>4101</v>
      </c>
    </row>
    <row r="1609" spans="1:6" ht="15" customHeight="1" x14ac:dyDescent="0.25">
      <c r="A1609" s="4" t="s">
        <v>1107</v>
      </c>
      <c r="C1609" s="4" t="s">
        <v>1108</v>
      </c>
      <c r="E1609" s="4" t="s">
        <v>9988</v>
      </c>
      <c r="F1609" s="4" t="s">
        <v>4101</v>
      </c>
    </row>
    <row r="1610" spans="1:6" ht="15" customHeight="1" x14ac:dyDescent="0.25">
      <c r="A1610" s="4" t="s">
        <v>953</v>
      </c>
      <c r="C1610" s="4" t="s">
        <v>954</v>
      </c>
      <c r="E1610" s="4" t="s">
        <v>9988</v>
      </c>
      <c r="F1610" s="4" t="s">
        <v>4101</v>
      </c>
    </row>
    <row r="1611" spans="1:6" ht="15" customHeight="1" x14ac:dyDescent="0.25">
      <c r="A1611" s="4" t="s">
        <v>1118</v>
      </c>
      <c r="C1611" s="4" t="s">
        <v>1119</v>
      </c>
      <c r="E1611" s="4" t="s">
        <v>9988</v>
      </c>
      <c r="F1611" s="4" t="s">
        <v>4101</v>
      </c>
    </row>
    <row r="1612" spans="1:6" ht="15" customHeight="1" x14ac:dyDescent="0.25">
      <c r="A1612" s="4" t="s">
        <v>1104</v>
      </c>
      <c r="C1612" s="4" t="s">
        <v>1105</v>
      </c>
      <c r="E1612" s="4" t="s">
        <v>9988</v>
      </c>
      <c r="F1612" s="4" t="s">
        <v>4101</v>
      </c>
    </row>
    <row r="1613" spans="1:6" ht="15" customHeight="1" x14ac:dyDescent="0.25">
      <c r="A1613" s="4" t="s">
        <v>1123</v>
      </c>
      <c r="C1613" s="4" t="s">
        <v>1124</v>
      </c>
      <c r="E1613" s="4" t="s">
        <v>9988</v>
      </c>
      <c r="F1613" s="4" t="s">
        <v>4101</v>
      </c>
    </row>
    <row r="1614" spans="1:6" ht="15" customHeight="1" x14ac:dyDescent="0.25">
      <c r="A1614" s="4" t="s">
        <v>1120</v>
      </c>
      <c r="C1614" s="4" t="s">
        <v>1121</v>
      </c>
      <c r="E1614" s="4" t="s">
        <v>9988</v>
      </c>
      <c r="F1614" s="4" t="s">
        <v>4101</v>
      </c>
    </row>
    <row r="1615" spans="1:6" ht="15" customHeight="1" x14ac:dyDescent="0.25">
      <c r="A1615" s="4" t="s">
        <v>4107</v>
      </c>
      <c r="C1615" s="4" t="s">
        <v>4108</v>
      </c>
      <c r="E1615" s="4" t="s">
        <v>9988</v>
      </c>
      <c r="F1615" s="4" t="s">
        <v>4101</v>
      </c>
    </row>
    <row r="1616" spans="1:6" ht="15" customHeight="1" x14ac:dyDescent="0.25">
      <c r="A1616" s="4" t="s">
        <v>1093</v>
      </c>
      <c r="C1616" s="4" t="s">
        <v>1094</v>
      </c>
      <c r="E1616" s="4" t="s">
        <v>9988</v>
      </c>
      <c r="F1616" s="4" t="s">
        <v>4101</v>
      </c>
    </row>
    <row r="1617" spans="1:6" ht="15" customHeight="1" x14ac:dyDescent="0.25">
      <c r="A1617" s="4" t="s">
        <v>1079</v>
      </c>
      <c r="C1617" s="4" t="s">
        <v>1080</v>
      </c>
      <c r="E1617" s="4" t="s">
        <v>9988</v>
      </c>
      <c r="F1617" s="4" t="s">
        <v>4101</v>
      </c>
    </row>
    <row r="1618" spans="1:6" ht="15" customHeight="1" x14ac:dyDescent="0.25">
      <c r="A1618" s="4" t="s">
        <v>1142</v>
      </c>
      <c r="C1618" s="4" t="s">
        <v>1143</v>
      </c>
      <c r="E1618" s="4" t="s">
        <v>9988</v>
      </c>
      <c r="F1618" s="4" t="s">
        <v>4101</v>
      </c>
    </row>
    <row r="1619" spans="1:6" ht="15" customHeight="1" x14ac:dyDescent="0.25">
      <c r="A1619" s="4" t="s">
        <v>955</v>
      </c>
      <c r="C1619" s="4" t="s">
        <v>956</v>
      </c>
      <c r="E1619" s="4" t="s">
        <v>9988</v>
      </c>
      <c r="F1619" s="4" t="s">
        <v>4101</v>
      </c>
    </row>
    <row r="1620" spans="1:6" ht="15" customHeight="1" x14ac:dyDescent="0.25">
      <c r="A1620" s="4" t="s">
        <v>332</v>
      </c>
      <c r="C1620" s="4" t="s">
        <v>4109</v>
      </c>
      <c r="E1620" s="4" t="s">
        <v>9988</v>
      </c>
      <c r="F1620" s="4" t="s">
        <v>4101</v>
      </c>
    </row>
    <row r="1621" spans="1:6" ht="15" customHeight="1" x14ac:dyDescent="0.25">
      <c r="A1621" s="4" t="s">
        <v>4110</v>
      </c>
      <c r="C1621" s="4" t="s">
        <v>4111</v>
      </c>
      <c r="E1621" s="4" t="s">
        <v>9988</v>
      </c>
      <c r="F1621" s="4" t="s">
        <v>4101</v>
      </c>
    </row>
    <row r="1622" spans="1:6" ht="15" customHeight="1" x14ac:dyDescent="0.25">
      <c r="A1622" s="4" t="s">
        <v>4112</v>
      </c>
      <c r="C1622" s="4" t="s">
        <v>4113</v>
      </c>
      <c r="E1622" s="4" t="s">
        <v>9988</v>
      </c>
      <c r="F1622" s="4" t="s">
        <v>4101</v>
      </c>
    </row>
    <row r="1623" spans="1:6" ht="15" customHeight="1" x14ac:dyDescent="0.25">
      <c r="A1623" s="4" t="s">
        <v>4114</v>
      </c>
      <c r="C1623" s="4" t="s">
        <v>4115</v>
      </c>
      <c r="E1623" s="4" t="s">
        <v>9988</v>
      </c>
      <c r="F1623" s="4" t="s">
        <v>4101</v>
      </c>
    </row>
    <row r="1624" spans="1:6" ht="15" customHeight="1" x14ac:dyDescent="0.25">
      <c r="A1624" s="4" t="s">
        <v>348</v>
      </c>
      <c r="C1624" s="4" t="s">
        <v>4116</v>
      </c>
      <c r="E1624" s="4" t="s">
        <v>9988</v>
      </c>
      <c r="F1624" s="4" t="s">
        <v>4101</v>
      </c>
    </row>
    <row r="1625" spans="1:6" ht="15.75" customHeight="1" x14ac:dyDescent="0.25">
      <c r="A1625" s="4" t="s">
        <v>337</v>
      </c>
      <c r="C1625" s="4" t="s">
        <v>4117</v>
      </c>
      <c r="E1625" s="4" t="s">
        <v>9988</v>
      </c>
      <c r="F1625" s="4" t="s">
        <v>4101</v>
      </c>
    </row>
    <row r="1626" spans="1:6" ht="15" customHeight="1" x14ac:dyDescent="0.25">
      <c r="A1626" s="4" t="s">
        <v>1065</v>
      </c>
      <c r="C1626" s="4" t="s">
        <v>1066</v>
      </c>
      <c r="E1626" s="4" t="s">
        <v>9988</v>
      </c>
      <c r="F1626" s="4" t="s">
        <v>4101</v>
      </c>
    </row>
    <row r="1627" spans="1:6" ht="15" customHeight="1" x14ac:dyDescent="0.25">
      <c r="A1627" s="4" t="s">
        <v>1115</v>
      </c>
      <c r="C1627" s="4" t="s">
        <v>1116</v>
      </c>
      <c r="E1627" s="4" t="s">
        <v>9988</v>
      </c>
      <c r="F1627" s="4" t="s">
        <v>4118</v>
      </c>
    </row>
    <row r="1628" spans="1:6" ht="15" customHeight="1" x14ac:dyDescent="0.25">
      <c r="A1628" s="4" t="s">
        <v>8425</v>
      </c>
      <c r="C1628" s="4" t="s">
        <v>8426</v>
      </c>
      <c r="E1628" s="4" t="s">
        <v>9988</v>
      </c>
      <c r="F1628" s="4" t="s">
        <v>4118</v>
      </c>
    </row>
    <row r="1629" spans="1:6" ht="15" customHeight="1" x14ac:dyDescent="0.25">
      <c r="A1629" s="4" t="s">
        <v>4120</v>
      </c>
      <c r="C1629" s="4" t="s">
        <v>4119</v>
      </c>
      <c r="E1629" s="4" t="s">
        <v>9988</v>
      </c>
      <c r="F1629" s="4" t="s">
        <v>4118</v>
      </c>
    </row>
    <row r="1630" spans="1:6" ht="15" customHeight="1" x14ac:dyDescent="0.25">
      <c r="A1630" s="4" t="s">
        <v>4121</v>
      </c>
      <c r="C1630" s="4" t="s">
        <v>4122</v>
      </c>
      <c r="E1630" s="4" t="s">
        <v>9988</v>
      </c>
      <c r="F1630" s="4" t="s">
        <v>4118</v>
      </c>
    </row>
    <row r="1631" spans="1:6" ht="15" customHeight="1" x14ac:dyDescent="0.25">
      <c r="A1631" s="4" t="s">
        <v>4123</v>
      </c>
      <c r="C1631" s="4" t="s">
        <v>4124</v>
      </c>
      <c r="E1631" s="4" t="s">
        <v>9988</v>
      </c>
      <c r="F1631" s="4" t="s">
        <v>4118</v>
      </c>
    </row>
    <row r="1632" spans="1:6" ht="15" customHeight="1" x14ac:dyDescent="0.25">
      <c r="A1632" s="4" t="s">
        <v>4125</v>
      </c>
      <c r="C1632" s="4" t="s">
        <v>4126</v>
      </c>
      <c r="E1632" s="4" t="s">
        <v>9988</v>
      </c>
      <c r="F1632" s="4" t="s">
        <v>4118</v>
      </c>
    </row>
    <row r="1633" spans="1:6" ht="15" customHeight="1" x14ac:dyDescent="0.25">
      <c r="A1633" s="4" t="s">
        <v>4127</v>
      </c>
      <c r="C1633" s="4" t="s">
        <v>4128</v>
      </c>
      <c r="E1633" s="4" t="s">
        <v>9988</v>
      </c>
      <c r="F1633" s="4" t="s">
        <v>4118</v>
      </c>
    </row>
    <row r="1634" spans="1:6" ht="15" customHeight="1" x14ac:dyDescent="0.25">
      <c r="A1634" s="4" t="s">
        <v>4129</v>
      </c>
      <c r="C1634" s="4" t="s">
        <v>4130</v>
      </c>
      <c r="E1634" s="4" t="s">
        <v>9988</v>
      </c>
      <c r="F1634" s="4" t="s">
        <v>4118</v>
      </c>
    </row>
    <row r="1635" spans="1:6" ht="15" customHeight="1" x14ac:dyDescent="0.25">
      <c r="A1635" s="4" t="s">
        <v>4131</v>
      </c>
      <c r="C1635" s="4" t="s">
        <v>4132</v>
      </c>
      <c r="E1635" s="4" t="s">
        <v>9988</v>
      </c>
      <c r="F1635" s="4" t="s">
        <v>4118</v>
      </c>
    </row>
    <row r="1636" spans="1:6" ht="15" customHeight="1" x14ac:dyDescent="0.25">
      <c r="A1636" s="4" t="s">
        <v>4133</v>
      </c>
      <c r="C1636" s="4" t="s">
        <v>4134</v>
      </c>
      <c r="E1636" s="4" t="s">
        <v>9988</v>
      </c>
      <c r="F1636" s="4" t="s">
        <v>4118</v>
      </c>
    </row>
    <row r="1637" spans="1:6" ht="15" customHeight="1" x14ac:dyDescent="0.25">
      <c r="A1637" s="4" t="s">
        <v>4135</v>
      </c>
      <c r="C1637" s="4" t="s">
        <v>4136</v>
      </c>
      <c r="E1637" s="4" t="s">
        <v>9988</v>
      </c>
      <c r="F1637" s="4" t="s">
        <v>4139</v>
      </c>
    </row>
    <row r="1638" spans="1:6" ht="15" customHeight="1" x14ac:dyDescent="0.25">
      <c r="A1638" s="4" t="s">
        <v>4137</v>
      </c>
      <c r="C1638" s="4" t="s">
        <v>4138</v>
      </c>
      <c r="E1638" s="4" t="s">
        <v>9988</v>
      </c>
      <c r="F1638" s="4" t="s">
        <v>4139</v>
      </c>
    </row>
    <row r="1639" spans="1:6" ht="15" customHeight="1" x14ac:dyDescent="0.25">
      <c r="A1639" s="4" t="s">
        <v>4140</v>
      </c>
      <c r="C1639" s="4" t="s">
        <v>4141</v>
      </c>
      <c r="E1639" s="4" t="s">
        <v>9988</v>
      </c>
      <c r="F1639" s="4" t="s">
        <v>4139</v>
      </c>
    </row>
    <row r="1640" spans="1:6" ht="15" customHeight="1" x14ac:dyDescent="0.25">
      <c r="A1640" s="4" t="s">
        <v>4142</v>
      </c>
      <c r="C1640" s="4" t="s">
        <v>4143</v>
      </c>
      <c r="E1640" s="4" t="s">
        <v>9988</v>
      </c>
      <c r="F1640" s="4" t="s">
        <v>4139</v>
      </c>
    </row>
    <row r="1641" spans="1:6" ht="15" customHeight="1" x14ac:dyDescent="0.25">
      <c r="A1641" s="4" t="s">
        <v>4144</v>
      </c>
      <c r="C1641" s="4" t="s">
        <v>4145</v>
      </c>
      <c r="E1641" s="4" t="s">
        <v>9988</v>
      </c>
      <c r="F1641" s="4" t="s">
        <v>4139</v>
      </c>
    </row>
    <row r="1642" spans="1:6" ht="15" customHeight="1" x14ac:dyDescent="0.25">
      <c r="A1642" s="4" t="s">
        <v>4146</v>
      </c>
      <c r="C1642" s="4" t="s">
        <v>4147</v>
      </c>
      <c r="E1642" s="4" t="s">
        <v>9988</v>
      </c>
      <c r="F1642" s="4" t="s">
        <v>4139</v>
      </c>
    </row>
    <row r="1643" spans="1:6" ht="15" customHeight="1" x14ac:dyDescent="0.25">
      <c r="A1643" s="4" t="s">
        <v>4148</v>
      </c>
      <c r="C1643" s="4" t="s">
        <v>4149</v>
      </c>
      <c r="E1643" s="4" t="s">
        <v>9988</v>
      </c>
      <c r="F1643" s="4" t="s">
        <v>4139</v>
      </c>
    </row>
    <row r="1644" spans="1:6" ht="15" customHeight="1" x14ac:dyDescent="0.25">
      <c r="A1644" s="4" t="s">
        <v>4150</v>
      </c>
      <c r="C1644" s="4" t="s">
        <v>4151</v>
      </c>
      <c r="E1644" s="4" t="s">
        <v>9988</v>
      </c>
      <c r="F1644" s="4" t="s">
        <v>4139</v>
      </c>
    </row>
    <row r="1645" spans="1:6" ht="15" customHeight="1" x14ac:dyDescent="0.25">
      <c r="A1645" s="4" t="s">
        <v>4152</v>
      </c>
      <c r="C1645" s="4" t="s">
        <v>4153</v>
      </c>
      <c r="E1645" s="4" t="s">
        <v>9988</v>
      </c>
      <c r="F1645" s="4" t="s">
        <v>4139</v>
      </c>
    </row>
    <row r="1646" spans="1:6" ht="15" customHeight="1" x14ac:dyDescent="0.25">
      <c r="A1646" s="4" t="s">
        <v>2157</v>
      </c>
      <c r="C1646" s="4" t="s">
        <v>2158</v>
      </c>
      <c r="E1646" s="4" t="s">
        <v>9988</v>
      </c>
      <c r="F1646" s="4" t="s">
        <v>4139</v>
      </c>
    </row>
    <row r="1647" spans="1:6" ht="15" customHeight="1" x14ac:dyDescent="0.25">
      <c r="A1647" s="4" t="s">
        <v>2171</v>
      </c>
      <c r="C1647" s="4" t="s">
        <v>2172</v>
      </c>
      <c r="E1647" s="4" t="s">
        <v>9988</v>
      </c>
      <c r="F1647" s="4" t="s">
        <v>4139</v>
      </c>
    </row>
    <row r="1648" spans="1:6" ht="15" customHeight="1" x14ac:dyDescent="0.25">
      <c r="A1648" s="4" t="s">
        <v>4154</v>
      </c>
      <c r="C1648" s="4" t="s">
        <v>4155</v>
      </c>
      <c r="E1648" s="4" t="s">
        <v>9988</v>
      </c>
      <c r="F1648" s="4" t="s">
        <v>4139</v>
      </c>
    </row>
    <row r="1649" spans="1:6" ht="15" customHeight="1" x14ac:dyDescent="0.25">
      <c r="A1649" s="4" t="s">
        <v>2173</v>
      </c>
      <c r="C1649" s="4" t="s">
        <v>2174</v>
      </c>
      <c r="E1649" s="4" t="s">
        <v>9988</v>
      </c>
      <c r="F1649" s="4" t="s">
        <v>4139</v>
      </c>
    </row>
    <row r="1650" spans="1:6" ht="15" customHeight="1" x14ac:dyDescent="0.25">
      <c r="A1650" s="4" t="s">
        <v>2169</v>
      </c>
      <c r="C1650" s="4" t="s">
        <v>2170</v>
      </c>
      <c r="E1650" s="4" t="s">
        <v>9988</v>
      </c>
      <c r="F1650" s="4" t="s">
        <v>4139</v>
      </c>
    </row>
    <row r="1651" spans="1:6" ht="15" customHeight="1" x14ac:dyDescent="0.25">
      <c r="A1651" s="4" t="s">
        <v>4156</v>
      </c>
      <c r="C1651" s="4" t="s">
        <v>4157</v>
      </c>
      <c r="E1651" s="4" t="s">
        <v>9988</v>
      </c>
      <c r="F1651" s="4" t="s">
        <v>4139</v>
      </c>
    </row>
    <row r="1652" spans="1:6" ht="15" customHeight="1" x14ac:dyDescent="0.25">
      <c r="A1652" s="4" t="s">
        <v>2159</v>
      </c>
      <c r="C1652" s="4" t="s">
        <v>2160</v>
      </c>
      <c r="E1652" s="4" t="s">
        <v>9988</v>
      </c>
      <c r="F1652" s="4" t="s">
        <v>4139</v>
      </c>
    </row>
    <row r="1653" spans="1:6" ht="15" customHeight="1" x14ac:dyDescent="0.25">
      <c r="A1653" s="4" t="s">
        <v>1392</v>
      </c>
      <c r="C1653" s="4" t="s">
        <v>4158</v>
      </c>
      <c r="E1653" s="4" t="s">
        <v>9988</v>
      </c>
      <c r="F1653" s="4" t="s">
        <v>4139</v>
      </c>
    </row>
    <row r="1654" spans="1:6" ht="15" customHeight="1" x14ac:dyDescent="0.25">
      <c r="A1654" s="4" t="s">
        <v>2140</v>
      </c>
      <c r="C1654" s="4" t="s">
        <v>2141</v>
      </c>
      <c r="E1654" s="4" t="s">
        <v>9988</v>
      </c>
      <c r="F1654" s="4" t="s">
        <v>4139</v>
      </c>
    </row>
    <row r="1655" spans="1:6" ht="15" customHeight="1" x14ac:dyDescent="0.25">
      <c r="A1655" s="4" t="s">
        <v>2155</v>
      </c>
      <c r="C1655" s="4" t="s">
        <v>2156</v>
      </c>
      <c r="E1655" s="4" t="s">
        <v>9988</v>
      </c>
      <c r="F1655" s="4" t="s">
        <v>4139</v>
      </c>
    </row>
    <row r="1656" spans="1:6" ht="15" customHeight="1" x14ac:dyDescent="0.25">
      <c r="A1656" s="4" t="s">
        <v>4159</v>
      </c>
      <c r="C1656" s="4" t="s">
        <v>4160</v>
      </c>
      <c r="E1656" s="4" t="s">
        <v>9988</v>
      </c>
      <c r="F1656" s="4" t="s">
        <v>4139</v>
      </c>
    </row>
    <row r="1657" spans="1:6" ht="15" customHeight="1" x14ac:dyDescent="0.25">
      <c r="A1657" s="4" t="s">
        <v>4161</v>
      </c>
      <c r="C1657" s="4" t="s">
        <v>4162</v>
      </c>
      <c r="E1657" s="4" t="s">
        <v>9988</v>
      </c>
      <c r="F1657" s="4" t="s">
        <v>4139</v>
      </c>
    </row>
    <row r="1658" spans="1:6" ht="15" customHeight="1" x14ac:dyDescent="0.25">
      <c r="A1658" s="4" t="s">
        <v>4163</v>
      </c>
      <c r="C1658" s="4" t="s">
        <v>4164</v>
      </c>
      <c r="E1658" s="4" t="s">
        <v>9988</v>
      </c>
      <c r="F1658" s="4" t="s">
        <v>4139</v>
      </c>
    </row>
    <row r="1659" spans="1:6" ht="15" customHeight="1" x14ac:dyDescent="0.25">
      <c r="A1659" s="4" t="s">
        <v>4165</v>
      </c>
      <c r="C1659" s="4" t="s">
        <v>4166</v>
      </c>
      <c r="E1659" s="4" t="s">
        <v>9988</v>
      </c>
      <c r="F1659" s="4" t="s">
        <v>4139</v>
      </c>
    </row>
    <row r="1660" spans="1:6" ht="15" customHeight="1" x14ac:dyDescent="0.25">
      <c r="A1660" s="4" t="s">
        <v>4167</v>
      </c>
      <c r="C1660" s="4" t="s">
        <v>4168</v>
      </c>
      <c r="E1660" s="4" t="s">
        <v>9988</v>
      </c>
      <c r="F1660" s="4" t="s">
        <v>4139</v>
      </c>
    </row>
    <row r="1661" spans="1:6" ht="15" customHeight="1" x14ac:dyDescent="0.25">
      <c r="A1661" s="4" t="s">
        <v>4169</v>
      </c>
      <c r="C1661" s="4" t="s">
        <v>4170</v>
      </c>
      <c r="E1661" s="4" t="s">
        <v>9988</v>
      </c>
      <c r="F1661" s="4" t="s">
        <v>4139</v>
      </c>
    </row>
    <row r="1662" spans="1:6" ht="15" customHeight="1" x14ac:dyDescent="0.25">
      <c r="A1662" s="4" t="s">
        <v>4171</v>
      </c>
      <c r="C1662" s="4" t="s">
        <v>4172</v>
      </c>
      <c r="E1662" s="4" t="s">
        <v>9988</v>
      </c>
      <c r="F1662" s="4" t="s">
        <v>4139</v>
      </c>
    </row>
    <row r="1663" spans="1:6" ht="15" customHeight="1" x14ac:dyDescent="0.25">
      <c r="A1663" s="4" t="s">
        <v>4173</v>
      </c>
      <c r="C1663" s="4" t="s">
        <v>4174</v>
      </c>
      <c r="E1663" s="4" t="s">
        <v>9988</v>
      </c>
      <c r="F1663" s="4" t="s">
        <v>4139</v>
      </c>
    </row>
    <row r="1664" spans="1:6" ht="15" customHeight="1" x14ac:dyDescent="0.25">
      <c r="A1664" s="4" t="s">
        <v>494</v>
      </c>
      <c r="C1664" s="4" t="s">
        <v>495</v>
      </c>
      <c r="E1664" s="4" t="s">
        <v>9988</v>
      </c>
      <c r="F1664" s="4" t="s">
        <v>4139</v>
      </c>
    </row>
    <row r="1665" spans="1:6" ht="15" customHeight="1" x14ac:dyDescent="0.25">
      <c r="A1665" s="4" t="s">
        <v>4175</v>
      </c>
      <c r="C1665" s="4" t="s">
        <v>4176</v>
      </c>
      <c r="E1665" s="4" t="s">
        <v>9988</v>
      </c>
      <c r="F1665" s="4" t="s">
        <v>4139</v>
      </c>
    </row>
    <row r="1666" spans="1:6" ht="15" customHeight="1" x14ac:dyDescent="0.25">
      <c r="A1666" s="4" t="s">
        <v>4177</v>
      </c>
      <c r="C1666" s="4" t="s">
        <v>4178</v>
      </c>
      <c r="E1666" s="4" t="s">
        <v>9988</v>
      </c>
      <c r="F1666" s="4" t="s">
        <v>4139</v>
      </c>
    </row>
    <row r="1667" spans="1:6" ht="15" customHeight="1" x14ac:dyDescent="0.25">
      <c r="A1667" s="4" t="s">
        <v>2496</v>
      </c>
      <c r="C1667" s="4" t="s">
        <v>2495</v>
      </c>
      <c r="E1667" s="4" t="s">
        <v>9988</v>
      </c>
      <c r="F1667" s="4" t="s">
        <v>4139</v>
      </c>
    </row>
    <row r="1668" spans="1:6" ht="15" customHeight="1" x14ac:dyDescent="0.25">
      <c r="A1668" s="4" t="s">
        <v>2175</v>
      </c>
      <c r="C1668" s="4" t="s">
        <v>2176</v>
      </c>
      <c r="E1668" s="4" t="s">
        <v>9988</v>
      </c>
      <c r="F1668" s="4" t="s">
        <v>4139</v>
      </c>
    </row>
    <row r="1669" spans="1:6" ht="15" customHeight="1" x14ac:dyDescent="0.25">
      <c r="A1669" s="4" t="s">
        <v>4179</v>
      </c>
      <c r="C1669" s="4" t="s">
        <v>4180</v>
      </c>
      <c r="E1669" s="4" t="s">
        <v>9988</v>
      </c>
      <c r="F1669" s="4" t="s">
        <v>4139</v>
      </c>
    </row>
    <row r="1670" spans="1:6" ht="15" customHeight="1" x14ac:dyDescent="0.25">
      <c r="A1670" s="4" t="s">
        <v>2177</v>
      </c>
      <c r="C1670" s="4" t="s">
        <v>2178</v>
      </c>
      <c r="E1670" s="4" t="s">
        <v>9988</v>
      </c>
      <c r="F1670" s="4" t="s">
        <v>4139</v>
      </c>
    </row>
    <row r="1671" spans="1:6" ht="15" customHeight="1" x14ac:dyDescent="0.25">
      <c r="A1671" s="4" t="s">
        <v>2179</v>
      </c>
      <c r="C1671" s="4" t="s">
        <v>2180</v>
      </c>
      <c r="E1671" s="4" t="s">
        <v>9988</v>
      </c>
      <c r="F1671" s="4" t="s">
        <v>4139</v>
      </c>
    </row>
    <row r="1672" spans="1:6" ht="15" customHeight="1" x14ac:dyDescent="0.25">
      <c r="A1672" s="4" t="s">
        <v>2181</v>
      </c>
      <c r="C1672" s="4" t="s">
        <v>2182</v>
      </c>
      <c r="E1672" s="4" t="s">
        <v>9988</v>
      </c>
      <c r="F1672" s="4" t="s">
        <v>4139</v>
      </c>
    </row>
    <row r="1673" spans="1:6" ht="15" customHeight="1" x14ac:dyDescent="0.25">
      <c r="A1673" s="4" t="s">
        <v>4181</v>
      </c>
      <c r="C1673" s="4" t="s">
        <v>4182</v>
      </c>
      <c r="E1673" s="4" t="s">
        <v>9988</v>
      </c>
      <c r="F1673" s="4" t="s">
        <v>4139</v>
      </c>
    </row>
    <row r="1674" spans="1:6" ht="15" customHeight="1" x14ac:dyDescent="0.25">
      <c r="A1674" s="4" t="s">
        <v>4183</v>
      </c>
      <c r="C1674" s="4" t="s">
        <v>4184</v>
      </c>
      <c r="E1674" s="4" t="s">
        <v>9988</v>
      </c>
      <c r="F1674" s="4" t="s">
        <v>4139</v>
      </c>
    </row>
    <row r="1675" spans="1:6" ht="15" customHeight="1" x14ac:dyDescent="0.25">
      <c r="A1675" s="4" t="s">
        <v>4185</v>
      </c>
      <c r="C1675" s="4" t="s">
        <v>4186</v>
      </c>
      <c r="E1675" s="4" t="s">
        <v>9988</v>
      </c>
      <c r="F1675" s="4" t="s">
        <v>4139</v>
      </c>
    </row>
    <row r="1676" spans="1:6" ht="15" customHeight="1" x14ac:dyDescent="0.25">
      <c r="A1676" s="4" t="s">
        <v>4187</v>
      </c>
      <c r="C1676" s="4" t="s">
        <v>4188</v>
      </c>
      <c r="E1676" s="4" t="s">
        <v>9988</v>
      </c>
      <c r="F1676" s="4" t="s">
        <v>4139</v>
      </c>
    </row>
    <row r="1677" spans="1:6" ht="15" customHeight="1" x14ac:dyDescent="0.25">
      <c r="A1677" s="4" t="s">
        <v>4189</v>
      </c>
      <c r="C1677" s="4" t="s">
        <v>4190</v>
      </c>
      <c r="E1677" s="4" t="s">
        <v>9988</v>
      </c>
      <c r="F1677" s="4" t="s">
        <v>4139</v>
      </c>
    </row>
    <row r="1678" spans="1:6" ht="15" customHeight="1" x14ac:dyDescent="0.25">
      <c r="A1678" s="4" t="s">
        <v>2149</v>
      </c>
      <c r="C1678" s="4" t="s">
        <v>2150</v>
      </c>
      <c r="E1678" s="4" t="s">
        <v>9988</v>
      </c>
      <c r="F1678" s="4" t="s">
        <v>4139</v>
      </c>
    </row>
    <row r="1679" spans="1:6" ht="15" customHeight="1" x14ac:dyDescent="0.25">
      <c r="A1679" s="4" t="s">
        <v>4191</v>
      </c>
      <c r="C1679" s="4" t="s">
        <v>4192</v>
      </c>
      <c r="E1679" s="4" t="s">
        <v>9988</v>
      </c>
      <c r="F1679" s="4" t="s">
        <v>4139</v>
      </c>
    </row>
    <row r="1680" spans="1:6" ht="15" customHeight="1" x14ac:dyDescent="0.25">
      <c r="A1680" s="4" t="s">
        <v>4193</v>
      </c>
      <c r="C1680" s="4" t="s">
        <v>4194</v>
      </c>
      <c r="E1680" s="4" t="s">
        <v>9988</v>
      </c>
      <c r="F1680" s="4" t="s">
        <v>4139</v>
      </c>
    </row>
    <row r="1681" spans="1:6" ht="15" customHeight="1" x14ac:dyDescent="0.25">
      <c r="A1681" s="4" t="s">
        <v>2147</v>
      </c>
      <c r="C1681" s="4" t="s">
        <v>2148</v>
      </c>
      <c r="E1681" s="4" t="s">
        <v>9988</v>
      </c>
      <c r="F1681" s="4" t="s">
        <v>4139</v>
      </c>
    </row>
    <row r="1682" spans="1:6" ht="15" customHeight="1" x14ac:dyDescent="0.25">
      <c r="A1682" s="4" t="s">
        <v>2151</v>
      </c>
      <c r="C1682" s="4" t="s">
        <v>2152</v>
      </c>
      <c r="E1682" s="4" t="s">
        <v>9988</v>
      </c>
      <c r="F1682" s="4" t="s">
        <v>4139</v>
      </c>
    </row>
    <row r="1683" spans="1:6" ht="15" customHeight="1" x14ac:dyDescent="0.25">
      <c r="A1683" s="4" t="s">
        <v>4195</v>
      </c>
      <c r="C1683" s="4" t="s">
        <v>4196</v>
      </c>
      <c r="E1683" s="4" t="s">
        <v>9988</v>
      </c>
      <c r="F1683" s="4" t="s">
        <v>4139</v>
      </c>
    </row>
    <row r="1684" spans="1:6" ht="15" customHeight="1" x14ac:dyDescent="0.25">
      <c r="A1684" s="4" t="s">
        <v>4197</v>
      </c>
      <c r="B1684" s="4" t="s">
        <v>4198</v>
      </c>
      <c r="C1684" s="4" t="s">
        <v>4199</v>
      </c>
      <c r="E1684" s="4" t="s">
        <v>9988</v>
      </c>
      <c r="F1684" s="4" t="s">
        <v>4139</v>
      </c>
    </row>
    <row r="1685" spans="1:6" ht="15" customHeight="1" x14ac:dyDescent="0.25">
      <c r="A1685" s="4" t="s">
        <v>4200</v>
      </c>
      <c r="B1685" s="4" t="s">
        <v>4198</v>
      </c>
      <c r="C1685" s="4" t="s">
        <v>4201</v>
      </c>
      <c r="E1685" s="4" t="s">
        <v>9988</v>
      </c>
      <c r="F1685" s="4" t="s">
        <v>4139</v>
      </c>
    </row>
    <row r="1686" spans="1:6" ht="15" customHeight="1" x14ac:dyDescent="0.25">
      <c r="A1686" s="4" t="s">
        <v>4202</v>
      </c>
      <c r="B1686" s="4" t="s">
        <v>4198</v>
      </c>
      <c r="C1686" s="4" t="s">
        <v>4203</v>
      </c>
      <c r="E1686" s="4" t="s">
        <v>9988</v>
      </c>
      <c r="F1686" s="4" t="s">
        <v>4139</v>
      </c>
    </row>
    <row r="1687" spans="1:6" ht="15" customHeight="1" x14ac:dyDescent="0.25">
      <c r="A1687" s="4" t="s">
        <v>4204</v>
      </c>
      <c r="B1687" s="4" t="s">
        <v>4198</v>
      </c>
      <c r="C1687" s="4" t="s">
        <v>4205</v>
      </c>
      <c r="E1687" s="4" t="s">
        <v>9988</v>
      </c>
      <c r="F1687" s="4" t="s">
        <v>4139</v>
      </c>
    </row>
    <row r="1688" spans="1:6" ht="15" customHeight="1" x14ac:dyDescent="0.25">
      <c r="A1688" s="4" t="s">
        <v>4206</v>
      </c>
      <c r="B1688" s="4" t="s">
        <v>4198</v>
      </c>
      <c r="C1688" s="4" t="s">
        <v>9029</v>
      </c>
      <c r="E1688" s="4" t="s">
        <v>9988</v>
      </c>
      <c r="F1688" s="4" t="s">
        <v>4139</v>
      </c>
    </row>
    <row r="1689" spans="1:6" ht="15" customHeight="1" x14ac:dyDescent="0.25">
      <c r="A1689" s="4" t="s">
        <v>4207</v>
      </c>
      <c r="B1689" s="4" t="s">
        <v>4198</v>
      </c>
      <c r="C1689" s="4" t="s">
        <v>4208</v>
      </c>
      <c r="E1689" s="4" t="s">
        <v>9988</v>
      </c>
      <c r="F1689" s="4" t="s">
        <v>4139</v>
      </c>
    </row>
    <row r="1690" spans="1:6" ht="15" customHeight="1" x14ac:dyDescent="0.25">
      <c r="A1690" s="4" t="s">
        <v>4209</v>
      </c>
      <c r="B1690" s="4" t="s">
        <v>4198</v>
      </c>
      <c r="C1690" s="4" t="s">
        <v>9023</v>
      </c>
      <c r="E1690" s="4" t="s">
        <v>9988</v>
      </c>
      <c r="F1690" s="4" t="s">
        <v>4139</v>
      </c>
    </row>
    <row r="1691" spans="1:6" ht="15" customHeight="1" x14ac:dyDescent="0.25">
      <c r="A1691" s="4" t="s">
        <v>4210</v>
      </c>
      <c r="B1691" s="4" t="s">
        <v>4198</v>
      </c>
      <c r="C1691" s="4" t="s">
        <v>4211</v>
      </c>
      <c r="E1691" s="4" t="s">
        <v>9988</v>
      </c>
      <c r="F1691" s="4" t="s">
        <v>4139</v>
      </c>
    </row>
    <row r="1692" spans="1:6" ht="15" customHeight="1" x14ac:dyDescent="0.25">
      <c r="A1692" s="4" t="s">
        <v>4212</v>
      </c>
      <c r="B1692" s="4" t="s">
        <v>4198</v>
      </c>
      <c r="C1692" s="4" t="s">
        <v>4213</v>
      </c>
      <c r="E1692" s="4" t="s">
        <v>9988</v>
      </c>
      <c r="F1692" s="4" t="s">
        <v>4139</v>
      </c>
    </row>
    <row r="1693" spans="1:6" ht="15" customHeight="1" x14ac:dyDescent="0.25">
      <c r="A1693" s="4" t="s">
        <v>4214</v>
      </c>
      <c r="B1693" s="4" t="s">
        <v>4198</v>
      </c>
      <c r="C1693" s="4" t="s">
        <v>4215</v>
      </c>
      <c r="E1693" s="4" t="s">
        <v>9988</v>
      </c>
      <c r="F1693" s="4" t="s">
        <v>4139</v>
      </c>
    </row>
    <row r="1694" spans="1:6" ht="15" customHeight="1" x14ac:dyDescent="0.25">
      <c r="A1694" s="4" t="s">
        <v>2360</v>
      </c>
      <c r="C1694" s="4" t="s">
        <v>2361</v>
      </c>
      <c r="E1694" s="4" t="s">
        <v>9988</v>
      </c>
      <c r="F1694" s="4" t="s">
        <v>4139</v>
      </c>
    </row>
    <row r="1695" spans="1:6" ht="15" customHeight="1" x14ac:dyDescent="0.25">
      <c r="A1695" s="4" t="s">
        <v>4216</v>
      </c>
      <c r="C1695" s="4" t="s">
        <v>4217</v>
      </c>
      <c r="E1695" s="4" t="s">
        <v>9988</v>
      </c>
      <c r="F1695" s="4" t="s">
        <v>4139</v>
      </c>
    </row>
    <row r="1696" spans="1:6" ht="15" customHeight="1" x14ac:dyDescent="0.25">
      <c r="A1696" s="4" t="s">
        <v>2289</v>
      </c>
      <c r="C1696" s="4" t="s">
        <v>2290</v>
      </c>
      <c r="E1696" s="4" t="s">
        <v>9988</v>
      </c>
      <c r="F1696" s="4" t="s">
        <v>4139</v>
      </c>
    </row>
    <row r="1697" spans="1:6" ht="15" customHeight="1" x14ac:dyDescent="0.25">
      <c r="A1697" s="4" t="s">
        <v>2278</v>
      </c>
      <c r="C1697" s="4" t="s">
        <v>2279</v>
      </c>
      <c r="E1697" s="4" t="s">
        <v>9988</v>
      </c>
      <c r="F1697" s="4" t="s">
        <v>4139</v>
      </c>
    </row>
    <row r="1698" spans="1:6" ht="15" customHeight="1" x14ac:dyDescent="0.25">
      <c r="A1698" s="4" t="s">
        <v>2221</v>
      </c>
      <c r="C1698" s="4" t="s">
        <v>2222</v>
      </c>
      <c r="E1698" s="4" t="s">
        <v>9988</v>
      </c>
      <c r="F1698" s="4" t="s">
        <v>4139</v>
      </c>
    </row>
    <row r="1699" spans="1:6" ht="15" customHeight="1" x14ac:dyDescent="0.25">
      <c r="A1699" s="4" t="s">
        <v>2161</v>
      </c>
      <c r="C1699" s="4" t="s">
        <v>2162</v>
      </c>
      <c r="E1699" s="4" t="s">
        <v>9988</v>
      </c>
      <c r="F1699" s="4" t="s">
        <v>4139</v>
      </c>
    </row>
    <row r="1700" spans="1:6" ht="15" customHeight="1" x14ac:dyDescent="0.25">
      <c r="A1700" s="4" t="s">
        <v>4218</v>
      </c>
      <c r="C1700" s="4" t="s">
        <v>4219</v>
      </c>
      <c r="E1700" s="4" t="s">
        <v>9988</v>
      </c>
      <c r="F1700" s="4" t="s">
        <v>4139</v>
      </c>
    </row>
    <row r="1701" spans="1:6" ht="15" customHeight="1" x14ac:dyDescent="0.25">
      <c r="A1701" s="4" t="s">
        <v>4220</v>
      </c>
      <c r="C1701" s="4" t="s">
        <v>4221</v>
      </c>
      <c r="E1701" s="4" t="s">
        <v>9988</v>
      </c>
      <c r="F1701" s="4" t="s">
        <v>4139</v>
      </c>
    </row>
    <row r="1702" spans="1:6" ht="15" customHeight="1" x14ac:dyDescent="0.25">
      <c r="A1702" s="4" t="s">
        <v>2145</v>
      </c>
      <c r="C1702" s="4" t="s">
        <v>2146</v>
      </c>
      <c r="E1702" s="4" t="s">
        <v>9988</v>
      </c>
      <c r="F1702" s="4" t="s">
        <v>4139</v>
      </c>
    </row>
    <row r="1703" spans="1:6" ht="15" customHeight="1" x14ac:dyDescent="0.25">
      <c r="A1703" s="4" t="s">
        <v>4222</v>
      </c>
      <c r="B1703" s="4" t="s">
        <v>4198</v>
      </c>
      <c r="C1703" s="4" t="s">
        <v>4223</v>
      </c>
      <c r="E1703" s="4" t="s">
        <v>9988</v>
      </c>
      <c r="F1703" s="4" t="s">
        <v>4139</v>
      </c>
    </row>
    <row r="1704" spans="1:6" ht="15" customHeight="1" x14ac:dyDescent="0.25">
      <c r="A1704" s="4" t="s">
        <v>10229</v>
      </c>
      <c r="B1704" s="4" t="s">
        <v>4198</v>
      </c>
      <c r="C1704" s="4" t="s">
        <v>4224</v>
      </c>
      <c r="E1704" s="4" t="s">
        <v>9988</v>
      </c>
      <c r="F1704" s="4" t="s">
        <v>4139</v>
      </c>
    </row>
    <row r="1705" spans="1:6" ht="15" customHeight="1" x14ac:dyDescent="0.25">
      <c r="A1705" s="4" t="s">
        <v>4225</v>
      </c>
      <c r="B1705" s="4" t="s">
        <v>4198</v>
      </c>
      <c r="C1705" s="4" t="s">
        <v>4226</v>
      </c>
      <c r="E1705" s="4" t="s">
        <v>9988</v>
      </c>
      <c r="F1705" s="4" t="s">
        <v>4139</v>
      </c>
    </row>
    <row r="1706" spans="1:6" ht="15" customHeight="1" x14ac:dyDescent="0.25">
      <c r="A1706" s="4" t="s">
        <v>4227</v>
      </c>
      <c r="B1706" s="4" t="s">
        <v>4198</v>
      </c>
      <c r="C1706" s="4" t="s">
        <v>4228</v>
      </c>
      <c r="E1706" s="4" t="s">
        <v>9988</v>
      </c>
      <c r="F1706" s="4" t="s">
        <v>4139</v>
      </c>
    </row>
    <row r="1707" spans="1:6" ht="15" customHeight="1" x14ac:dyDescent="0.25">
      <c r="A1707" s="4" t="s">
        <v>4229</v>
      </c>
      <c r="B1707" s="4" t="s">
        <v>4198</v>
      </c>
      <c r="C1707" s="4" t="s">
        <v>8405</v>
      </c>
      <c r="E1707" s="4" t="s">
        <v>9988</v>
      </c>
      <c r="F1707" s="4" t="s">
        <v>4139</v>
      </c>
    </row>
    <row r="1708" spans="1:6" ht="15" customHeight="1" x14ac:dyDescent="0.25">
      <c r="A1708" s="4" t="s">
        <v>4230</v>
      </c>
      <c r="C1708" s="4" t="s">
        <v>4231</v>
      </c>
      <c r="E1708" s="4" t="s">
        <v>9988</v>
      </c>
      <c r="F1708" s="4" t="s">
        <v>4139</v>
      </c>
    </row>
    <row r="1709" spans="1:6" ht="15" customHeight="1" x14ac:dyDescent="0.25">
      <c r="A1709" s="4" t="s">
        <v>4232</v>
      </c>
      <c r="C1709" s="4" t="s">
        <v>4233</v>
      </c>
      <c r="E1709" s="4" t="s">
        <v>9988</v>
      </c>
      <c r="F1709" s="4" t="s">
        <v>4139</v>
      </c>
    </row>
    <row r="1710" spans="1:6" ht="15" customHeight="1" x14ac:dyDescent="0.25">
      <c r="A1710" s="4" t="s">
        <v>4234</v>
      </c>
      <c r="C1710" s="4" t="s">
        <v>4235</v>
      </c>
      <c r="E1710" s="4" t="s">
        <v>9988</v>
      </c>
      <c r="F1710" s="4" t="s">
        <v>4139</v>
      </c>
    </row>
    <row r="1711" spans="1:6" ht="15" customHeight="1" x14ac:dyDescent="0.25">
      <c r="A1711" s="4" t="s">
        <v>4236</v>
      </c>
      <c r="C1711" s="4" t="s">
        <v>4237</v>
      </c>
      <c r="E1711" s="4" t="s">
        <v>9988</v>
      </c>
      <c r="F1711" s="4" t="s">
        <v>4139</v>
      </c>
    </row>
    <row r="1712" spans="1:6" ht="15" customHeight="1" x14ac:dyDescent="0.25">
      <c r="A1712" s="4" t="s">
        <v>4238</v>
      </c>
      <c r="B1712" s="4" t="s">
        <v>4198</v>
      </c>
      <c r="C1712" s="4" t="s">
        <v>4239</v>
      </c>
      <c r="E1712" s="4" t="s">
        <v>9988</v>
      </c>
      <c r="F1712" s="4" t="s">
        <v>4139</v>
      </c>
    </row>
    <row r="1713" spans="1:6" ht="15" customHeight="1" x14ac:dyDescent="0.25">
      <c r="A1713" s="4" t="s">
        <v>2215</v>
      </c>
      <c r="C1713" s="4" t="s">
        <v>2216</v>
      </c>
      <c r="E1713" s="4" t="s">
        <v>9988</v>
      </c>
      <c r="F1713" s="4" t="s">
        <v>4139</v>
      </c>
    </row>
    <row r="1714" spans="1:6" ht="15" customHeight="1" x14ac:dyDescent="0.25">
      <c r="A1714" s="4" t="s">
        <v>2217</v>
      </c>
      <c r="C1714" s="4" t="s">
        <v>2218</v>
      </c>
      <c r="E1714" s="4" t="s">
        <v>9988</v>
      </c>
      <c r="F1714" s="4" t="s">
        <v>4139</v>
      </c>
    </row>
    <row r="1715" spans="1:6" ht="15" customHeight="1" x14ac:dyDescent="0.25">
      <c r="A1715" s="4" t="s">
        <v>4240</v>
      </c>
      <c r="C1715" s="4" t="s">
        <v>4241</v>
      </c>
      <c r="E1715" s="4" t="s">
        <v>9988</v>
      </c>
      <c r="F1715" s="4" t="s">
        <v>4139</v>
      </c>
    </row>
    <row r="1716" spans="1:6" ht="15" customHeight="1" x14ac:dyDescent="0.25">
      <c r="A1716" s="4" t="s">
        <v>4242</v>
      </c>
      <c r="C1716" s="4" t="s">
        <v>4243</v>
      </c>
      <c r="E1716" s="4" t="s">
        <v>9988</v>
      </c>
      <c r="F1716" s="4" t="s">
        <v>4139</v>
      </c>
    </row>
    <row r="1717" spans="1:6" ht="15" customHeight="1" x14ac:dyDescent="0.25">
      <c r="A1717" s="4" t="s">
        <v>1390</v>
      </c>
      <c r="C1717" s="4" t="s">
        <v>1391</v>
      </c>
      <c r="E1717" s="4" t="s">
        <v>9988</v>
      </c>
      <c r="F1717" s="4" t="s">
        <v>4139</v>
      </c>
    </row>
    <row r="1718" spans="1:6" ht="15" customHeight="1" x14ac:dyDescent="0.25">
      <c r="A1718" s="4" t="s">
        <v>2219</v>
      </c>
      <c r="C1718" s="4" t="s">
        <v>2220</v>
      </c>
      <c r="E1718" s="4" t="s">
        <v>9988</v>
      </c>
      <c r="F1718" s="4" t="s">
        <v>4139</v>
      </c>
    </row>
    <row r="1719" spans="1:6" ht="15" customHeight="1" x14ac:dyDescent="0.25">
      <c r="A1719" s="4" t="s">
        <v>4244</v>
      </c>
      <c r="C1719" s="4" t="s">
        <v>4245</v>
      </c>
      <c r="E1719" s="4" t="s">
        <v>9988</v>
      </c>
      <c r="F1719" s="4" t="s">
        <v>4139</v>
      </c>
    </row>
    <row r="1720" spans="1:6" ht="15" customHeight="1" x14ac:dyDescent="0.25">
      <c r="A1720" s="4" t="s">
        <v>4246</v>
      </c>
      <c r="C1720" s="4" t="s">
        <v>4247</v>
      </c>
      <c r="E1720" s="4" t="s">
        <v>9988</v>
      </c>
      <c r="F1720" s="4" t="s">
        <v>4139</v>
      </c>
    </row>
    <row r="1721" spans="1:6" ht="15" customHeight="1" x14ac:dyDescent="0.25">
      <c r="A1721" s="4" t="s">
        <v>2436</v>
      </c>
      <c r="C1721" s="4" t="s">
        <v>8532</v>
      </c>
      <c r="E1721" s="4" t="s">
        <v>9988</v>
      </c>
      <c r="F1721" s="4" t="s">
        <v>4139</v>
      </c>
    </row>
    <row r="1722" spans="1:6" ht="15" customHeight="1" x14ac:dyDescent="0.25">
      <c r="A1722" s="4" t="s">
        <v>8531</v>
      </c>
      <c r="C1722" s="4" t="s">
        <v>2437</v>
      </c>
      <c r="E1722" s="4" t="s">
        <v>9988</v>
      </c>
      <c r="F1722" s="4" t="s">
        <v>4139</v>
      </c>
    </row>
    <row r="1723" spans="1:6" ht="15" customHeight="1" x14ac:dyDescent="0.25">
      <c r="A1723" s="4" t="s">
        <v>10337</v>
      </c>
      <c r="C1723" s="4" t="s">
        <v>10338</v>
      </c>
      <c r="E1723" s="4" t="s">
        <v>9988</v>
      </c>
      <c r="F1723" s="4" t="s">
        <v>4139</v>
      </c>
    </row>
    <row r="1724" spans="1:6" ht="15" customHeight="1" x14ac:dyDescent="0.25">
      <c r="A1724" s="4" t="s">
        <v>2143</v>
      </c>
      <c r="C1724" s="4" t="s">
        <v>2144</v>
      </c>
      <c r="E1724" s="4" t="s">
        <v>9988</v>
      </c>
      <c r="F1724" s="4" t="s">
        <v>4248</v>
      </c>
    </row>
    <row r="1725" spans="1:6" ht="15" customHeight="1" x14ac:dyDescent="0.25">
      <c r="A1725" s="4" t="s">
        <v>2153</v>
      </c>
      <c r="C1725" s="4" t="s">
        <v>2154</v>
      </c>
      <c r="E1725" s="4" t="s">
        <v>9988</v>
      </c>
      <c r="F1725" s="4" t="s">
        <v>4248</v>
      </c>
    </row>
    <row r="1726" spans="1:6" ht="15" customHeight="1" x14ac:dyDescent="0.25">
      <c r="A1726" s="4" t="s">
        <v>865</v>
      </c>
      <c r="C1726" s="4" t="s">
        <v>4249</v>
      </c>
      <c r="E1726" s="4" t="s">
        <v>9988</v>
      </c>
      <c r="F1726" s="4" t="s">
        <v>4248</v>
      </c>
    </row>
    <row r="1727" spans="1:6" ht="15" customHeight="1" x14ac:dyDescent="0.25">
      <c r="A1727" s="4" t="s">
        <v>873</v>
      </c>
      <c r="C1727" s="4" t="s">
        <v>4250</v>
      </c>
      <c r="E1727" s="4" t="s">
        <v>9988</v>
      </c>
      <c r="F1727" s="4" t="s">
        <v>4248</v>
      </c>
    </row>
    <row r="1728" spans="1:6" ht="15" customHeight="1" x14ac:dyDescent="0.25">
      <c r="A1728" s="4" t="s">
        <v>874</v>
      </c>
      <c r="C1728" s="4" t="s">
        <v>4251</v>
      </c>
      <c r="E1728" s="4" t="s">
        <v>9988</v>
      </c>
      <c r="F1728" s="4" t="s">
        <v>4248</v>
      </c>
    </row>
    <row r="1729" spans="1:6" ht="15" customHeight="1" x14ac:dyDescent="0.25">
      <c r="A1729" s="4" t="s">
        <v>1001</v>
      </c>
      <c r="C1729" s="4" t="s">
        <v>4252</v>
      </c>
      <c r="E1729" s="4" t="s">
        <v>9988</v>
      </c>
      <c r="F1729" s="4" t="s">
        <v>4248</v>
      </c>
    </row>
    <row r="1730" spans="1:6" ht="15" customHeight="1" x14ac:dyDescent="0.25">
      <c r="A1730" s="4" t="s">
        <v>4253</v>
      </c>
      <c r="C1730" s="4" t="s">
        <v>9756</v>
      </c>
      <c r="E1730" s="4" t="s">
        <v>9988</v>
      </c>
      <c r="F1730" s="4" t="s">
        <v>4248</v>
      </c>
    </row>
    <row r="1731" spans="1:6" ht="15" customHeight="1" x14ac:dyDescent="0.25">
      <c r="A1731" s="4" t="s">
        <v>4255</v>
      </c>
      <c r="C1731" s="4" t="s">
        <v>4256</v>
      </c>
      <c r="E1731" s="4" t="s">
        <v>9988</v>
      </c>
      <c r="F1731" s="4" t="s">
        <v>4248</v>
      </c>
    </row>
    <row r="1732" spans="1:6" ht="15" customHeight="1" x14ac:dyDescent="0.25">
      <c r="A1732" s="4" t="s">
        <v>1013</v>
      </c>
      <c r="C1732" s="4" t="s">
        <v>4257</v>
      </c>
      <c r="E1732" s="4" t="s">
        <v>9988</v>
      </c>
      <c r="F1732" s="4" t="s">
        <v>4248</v>
      </c>
    </row>
    <row r="1733" spans="1:6" ht="15" customHeight="1" x14ac:dyDescent="0.25">
      <c r="A1733" s="4" t="s">
        <v>984</v>
      </c>
      <c r="C1733" s="4" t="s">
        <v>985</v>
      </c>
      <c r="E1733" s="4" t="s">
        <v>9988</v>
      </c>
      <c r="F1733" s="4" t="s">
        <v>4248</v>
      </c>
    </row>
    <row r="1734" spans="1:6" ht="15" customHeight="1" x14ac:dyDescent="0.25">
      <c r="A1734" s="4" t="s">
        <v>872</v>
      </c>
      <c r="C1734" s="4" t="s">
        <v>8417</v>
      </c>
      <c r="E1734" s="4" t="s">
        <v>9988</v>
      </c>
      <c r="F1734" s="4" t="s">
        <v>4248</v>
      </c>
    </row>
    <row r="1735" spans="1:6" ht="15" customHeight="1" x14ac:dyDescent="0.25">
      <c r="A1735" s="4" t="s">
        <v>870</v>
      </c>
      <c r="C1735" s="4" t="s">
        <v>871</v>
      </c>
      <c r="E1735" s="4" t="s">
        <v>9988</v>
      </c>
      <c r="F1735" s="4" t="s">
        <v>4248</v>
      </c>
    </row>
    <row r="1736" spans="1:6" ht="15" customHeight="1" x14ac:dyDescent="0.25">
      <c r="A1736" s="4" t="s">
        <v>1002</v>
      </c>
      <c r="C1736" s="4" t="s">
        <v>1003</v>
      </c>
      <c r="E1736" s="4" t="s">
        <v>9988</v>
      </c>
      <c r="F1736" s="4" t="s">
        <v>4248</v>
      </c>
    </row>
    <row r="1737" spans="1:6" ht="15" customHeight="1" x14ac:dyDescent="0.25">
      <c r="A1737" s="4" t="s">
        <v>4258</v>
      </c>
      <c r="C1737" s="4" t="s">
        <v>4259</v>
      </c>
      <c r="E1737" s="4" t="s">
        <v>9988</v>
      </c>
      <c r="F1737" s="4" t="s">
        <v>4248</v>
      </c>
    </row>
    <row r="1738" spans="1:6" ht="15" customHeight="1" x14ac:dyDescent="0.25">
      <c r="A1738" s="4" t="s">
        <v>859</v>
      </c>
      <c r="C1738" s="4" t="s">
        <v>860</v>
      </c>
      <c r="E1738" s="4" t="s">
        <v>9988</v>
      </c>
      <c r="F1738" s="4" t="s">
        <v>4248</v>
      </c>
    </row>
    <row r="1739" spans="1:6" ht="15" customHeight="1" x14ac:dyDescent="0.25">
      <c r="A1739" s="4" t="s">
        <v>971</v>
      </c>
      <c r="C1739" s="4" t="s">
        <v>972</v>
      </c>
      <c r="E1739" s="4" t="s">
        <v>9988</v>
      </c>
      <c r="F1739" s="4" t="s">
        <v>4248</v>
      </c>
    </row>
    <row r="1740" spans="1:6" ht="15" customHeight="1" x14ac:dyDescent="0.25">
      <c r="A1740" s="4" t="s">
        <v>880</v>
      </c>
      <c r="C1740" s="4" t="s">
        <v>881</v>
      </c>
      <c r="E1740" s="4" t="s">
        <v>9988</v>
      </c>
      <c r="F1740" s="4" t="s">
        <v>4248</v>
      </c>
    </row>
    <row r="1741" spans="1:6" ht="15" customHeight="1" x14ac:dyDescent="0.25">
      <c r="A1741" s="4" t="s">
        <v>4260</v>
      </c>
      <c r="C1741" s="4" t="s">
        <v>4261</v>
      </c>
      <c r="E1741" s="4" t="s">
        <v>9988</v>
      </c>
      <c r="F1741" s="4" t="s">
        <v>4248</v>
      </c>
    </row>
    <row r="1742" spans="1:6" ht="15" customHeight="1" x14ac:dyDescent="0.25">
      <c r="A1742" s="4" t="s">
        <v>4262</v>
      </c>
      <c r="C1742" s="4" t="s">
        <v>4263</v>
      </c>
      <c r="E1742" s="4" t="s">
        <v>9988</v>
      </c>
      <c r="F1742" s="4" t="s">
        <v>4248</v>
      </c>
    </row>
    <row r="1743" spans="1:6" ht="15" customHeight="1" x14ac:dyDescent="0.25">
      <c r="A1743" s="4" t="s">
        <v>883</v>
      </c>
      <c r="C1743" s="4" t="s">
        <v>884</v>
      </c>
      <c r="E1743" s="4" t="s">
        <v>9988</v>
      </c>
      <c r="F1743" s="4" t="s">
        <v>4248</v>
      </c>
    </row>
    <row r="1744" spans="1:6" ht="15" customHeight="1" x14ac:dyDescent="0.25">
      <c r="A1744" s="4" t="s">
        <v>4264</v>
      </c>
      <c r="C1744" s="4" t="s">
        <v>4265</v>
      </c>
      <c r="E1744" s="4" t="s">
        <v>9988</v>
      </c>
      <c r="F1744" s="4" t="s">
        <v>4248</v>
      </c>
    </row>
    <row r="1745" spans="1:6" ht="15" customHeight="1" x14ac:dyDescent="0.25">
      <c r="A1745" s="4" t="s">
        <v>1053</v>
      </c>
      <c r="C1745" s="4" t="s">
        <v>1054</v>
      </c>
      <c r="E1745" s="4" t="s">
        <v>9988</v>
      </c>
      <c r="F1745" s="4" t="s">
        <v>4248</v>
      </c>
    </row>
    <row r="1746" spans="1:6" ht="15" customHeight="1" x14ac:dyDescent="0.25">
      <c r="A1746" s="4" t="s">
        <v>4266</v>
      </c>
      <c r="C1746" s="4" t="s">
        <v>4267</v>
      </c>
      <c r="E1746" s="4" t="s">
        <v>9988</v>
      </c>
      <c r="F1746" s="4" t="s">
        <v>4248</v>
      </c>
    </row>
    <row r="1747" spans="1:6" ht="15" customHeight="1" x14ac:dyDescent="0.25">
      <c r="A1747" s="4" t="s">
        <v>875</v>
      </c>
      <c r="C1747" s="4" t="s">
        <v>876</v>
      </c>
      <c r="E1747" s="4" t="s">
        <v>9988</v>
      </c>
      <c r="F1747" s="4" t="s">
        <v>4248</v>
      </c>
    </row>
    <row r="1748" spans="1:6" ht="15" customHeight="1" x14ac:dyDescent="0.25">
      <c r="A1748" s="4" t="s">
        <v>4268</v>
      </c>
      <c r="C1748" s="4" t="s">
        <v>4269</v>
      </c>
      <c r="E1748" s="4" t="s">
        <v>9988</v>
      </c>
      <c r="F1748" s="4" t="s">
        <v>4248</v>
      </c>
    </row>
    <row r="1749" spans="1:6" ht="15" customHeight="1" x14ac:dyDescent="0.25">
      <c r="A1749" s="4" t="s">
        <v>4270</v>
      </c>
      <c r="C1749" s="4" t="s">
        <v>4271</v>
      </c>
      <c r="E1749" s="4" t="s">
        <v>9988</v>
      </c>
      <c r="F1749" s="4" t="s">
        <v>4248</v>
      </c>
    </row>
    <row r="1750" spans="1:6" ht="15" customHeight="1" x14ac:dyDescent="0.25">
      <c r="A1750" s="4" t="s">
        <v>520</v>
      </c>
      <c r="C1750" s="4" t="s">
        <v>521</v>
      </c>
      <c r="E1750" s="4" t="s">
        <v>9988</v>
      </c>
      <c r="F1750" s="4" t="s">
        <v>4248</v>
      </c>
    </row>
    <row r="1751" spans="1:6" ht="15" customHeight="1" x14ac:dyDescent="0.25">
      <c r="A1751" s="4" t="s">
        <v>4272</v>
      </c>
      <c r="C1751" s="4" t="s">
        <v>4273</v>
      </c>
      <c r="E1751" s="4" t="s">
        <v>9988</v>
      </c>
      <c r="F1751" s="4" t="s">
        <v>4248</v>
      </c>
    </row>
    <row r="1752" spans="1:6" ht="15" customHeight="1" x14ac:dyDescent="0.25">
      <c r="A1752" s="4" t="s">
        <v>1170</v>
      </c>
      <c r="C1752" s="4" t="s">
        <v>1171</v>
      </c>
      <c r="E1752" s="4" t="s">
        <v>9988</v>
      </c>
      <c r="F1752" s="4" t="s">
        <v>4248</v>
      </c>
    </row>
    <row r="1753" spans="1:6" ht="15" customHeight="1" x14ac:dyDescent="0.25">
      <c r="A1753" s="4" t="s">
        <v>1172</v>
      </c>
      <c r="C1753" s="4" t="s">
        <v>1173</v>
      </c>
      <c r="E1753" s="4" t="s">
        <v>9988</v>
      </c>
      <c r="F1753" s="4" t="s">
        <v>4248</v>
      </c>
    </row>
    <row r="1754" spans="1:6" ht="15" customHeight="1" x14ac:dyDescent="0.25">
      <c r="A1754" s="4" t="s">
        <v>878</v>
      </c>
      <c r="C1754" s="4" t="s">
        <v>879</v>
      </c>
      <c r="E1754" s="4" t="s">
        <v>9988</v>
      </c>
      <c r="F1754" s="4" t="s">
        <v>4248</v>
      </c>
    </row>
    <row r="1755" spans="1:6" ht="15" customHeight="1" x14ac:dyDescent="0.25">
      <c r="A1755" s="4" t="s">
        <v>4274</v>
      </c>
      <c r="C1755" s="4" t="s">
        <v>4275</v>
      </c>
      <c r="E1755" s="4" t="s">
        <v>9988</v>
      </c>
      <c r="F1755" s="4" t="s">
        <v>4248</v>
      </c>
    </row>
    <row r="1756" spans="1:6" ht="15" customHeight="1" x14ac:dyDescent="0.25">
      <c r="A1756" s="4" t="s">
        <v>913</v>
      </c>
      <c r="C1756" s="4" t="s">
        <v>914</v>
      </c>
      <c r="E1756" s="4" t="s">
        <v>9988</v>
      </c>
      <c r="F1756" s="4" t="s">
        <v>4248</v>
      </c>
    </row>
    <row r="1757" spans="1:6" ht="15" customHeight="1" x14ac:dyDescent="0.25">
      <c r="A1757" s="4" t="s">
        <v>4276</v>
      </c>
      <c r="C1757" s="4" t="s">
        <v>4277</v>
      </c>
      <c r="E1757" s="4" t="s">
        <v>9988</v>
      </c>
      <c r="F1757" s="4" t="s">
        <v>4248</v>
      </c>
    </row>
    <row r="1758" spans="1:6" ht="15" customHeight="1" x14ac:dyDescent="0.25">
      <c r="A1758" s="4" t="s">
        <v>4278</v>
      </c>
      <c r="C1758" s="4" t="s">
        <v>4279</v>
      </c>
      <c r="E1758" s="4" t="s">
        <v>9988</v>
      </c>
      <c r="F1758" s="4" t="s">
        <v>4248</v>
      </c>
    </row>
    <row r="1759" spans="1:6" ht="15" customHeight="1" x14ac:dyDescent="0.25">
      <c r="A1759" s="4" t="s">
        <v>862</v>
      </c>
      <c r="C1759" s="4" t="s">
        <v>863</v>
      </c>
      <c r="E1759" s="4" t="s">
        <v>9988</v>
      </c>
      <c r="F1759" s="4" t="s">
        <v>4248</v>
      </c>
    </row>
    <row r="1760" spans="1:6" ht="15" customHeight="1" x14ac:dyDescent="0.25">
      <c r="A1760" s="4" t="s">
        <v>910</v>
      </c>
      <c r="C1760" s="4" t="s">
        <v>911</v>
      </c>
      <c r="E1760" s="4" t="s">
        <v>9988</v>
      </c>
      <c r="F1760" s="4" t="s">
        <v>4248</v>
      </c>
    </row>
    <row r="1761" spans="1:6" ht="15" customHeight="1" x14ac:dyDescent="0.25">
      <c r="A1761" s="4" t="s">
        <v>892</v>
      </c>
      <c r="C1761" s="4" t="s">
        <v>893</v>
      </c>
      <c r="E1761" s="4" t="s">
        <v>9988</v>
      </c>
      <c r="F1761" s="4" t="s">
        <v>4248</v>
      </c>
    </row>
    <row r="1762" spans="1:6" ht="15" customHeight="1" x14ac:dyDescent="0.25">
      <c r="A1762" s="4" t="s">
        <v>889</v>
      </c>
      <c r="C1762" s="4" t="s">
        <v>890</v>
      </c>
      <c r="E1762" s="4" t="s">
        <v>9988</v>
      </c>
      <c r="F1762" s="4" t="s">
        <v>4248</v>
      </c>
    </row>
    <row r="1763" spans="1:6" ht="15" customHeight="1" x14ac:dyDescent="0.25">
      <c r="A1763" s="4" t="s">
        <v>943</v>
      </c>
      <c r="C1763" s="4" t="s">
        <v>944</v>
      </c>
      <c r="E1763" s="4" t="s">
        <v>9988</v>
      </c>
      <c r="F1763" s="4" t="s">
        <v>4248</v>
      </c>
    </row>
    <row r="1764" spans="1:6" ht="15" customHeight="1" x14ac:dyDescent="0.25">
      <c r="A1764" s="4" t="s">
        <v>4280</v>
      </c>
      <c r="C1764" s="4" t="s">
        <v>4281</v>
      </c>
      <c r="E1764" s="4" t="s">
        <v>9988</v>
      </c>
      <c r="F1764" s="4" t="s">
        <v>4248</v>
      </c>
    </row>
    <row r="1765" spans="1:6" ht="15" customHeight="1" x14ac:dyDescent="0.25">
      <c r="A1765" s="4" t="s">
        <v>1055</v>
      </c>
      <c r="C1765" s="4" t="s">
        <v>1056</v>
      </c>
      <c r="E1765" s="4" t="s">
        <v>9988</v>
      </c>
      <c r="F1765" s="4" t="s">
        <v>4248</v>
      </c>
    </row>
    <row r="1766" spans="1:6" ht="15" customHeight="1" x14ac:dyDescent="0.25">
      <c r="A1766" s="4" t="s">
        <v>1014</v>
      </c>
      <c r="C1766" s="4" t="s">
        <v>4282</v>
      </c>
      <c r="E1766" s="4" t="s">
        <v>9988</v>
      </c>
      <c r="F1766" s="4" t="s">
        <v>4248</v>
      </c>
    </row>
    <row r="1767" spans="1:6" ht="15" customHeight="1" x14ac:dyDescent="0.25">
      <c r="A1767" s="4" t="s">
        <v>867</v>
      </c>
      <c r="C1767" s="4" t="s">
        <v>4283</v>
      </c>
      <c r="E1767" s="4" t="s">
        <v>9988</v>
      </c>
      <c r="F1767" s="4" t="s">
        <v>4248</v>
      </c>
    </row>
    <row r="1768" spans="1:6" ht="15" customHeight="1" x14ac:dyDescent="0.25">
      <c r="A1768" s="4" t="s">
        <v>868</v>
      </c>
      <c r="C1768" s="4" t="s">
        <v>869</v>
      </c>
      <c r="E1768" s="4" t="s">
        <v>9988</v>
      </c>
      <c r="F1768" s="4" t="s">
        <v>4248</v>
      </c>
    </row>
    <row r="1769" spans="1:6" ht="15" customHeight="1" x14ac:dyDescent="0.25">
      <c r="A1769" s="4" t="s">
        <v>4284</v>
      </c>
      <c r="C1769" s="4" t="s">
        <v>4285</v>
      </c>
      <c r="E1769" s="4" t="s">
        <v>9988</v>
      </c>
      <c r="F1769" s="4" t="s">
        <v>4248</v>
      </c>
    </row>
    <row r="1770" spans="1:6" ht="15" customHeight="1" x14ac:dyDescent="0.25">
      <c r="A1770" s="4" t="s">
        <v>856</v>
      </c>
      <c r="C1770" s="4" t="s">
        <v>857</v>
      </c>
      <c r="E1770" s="4" t="s">
        <v>9988</v>
      </c>
      <c r="F1770" s="4" t="s">
        <v>4248</v>
      </c>
    </row>
    <row r="1771" spans="1:6" ht="15" customHeight="1" x14ac:dyDescent="0.25">
      <c r="A1771" s="4" t="s">
        <v>4286</v>
      </c>
      <c r="C1771" s="4" t="s">
        <v>4287</v>
      </c>
      <c r="E1771" s="4" t="s">
        <v>9988</v>
      </c>
      <c r="F1771" s="4" t="s">
        <v>4290</v>
      </c>
    </row>
    <row r="1772" spans="1:6" ht="15" customHeight="1" x14ac:dyDescent="0.25">
      <c r="A1772" s="4" t="s">
        <v>4288</v>
      </c>
      <c r="C1772" s="4" t="s">
        <v>4289</v>
      </c>
      <c r="E1772" s="4" t="s">
        <v>9988</v>
      </c>
      <c r="F1772" s="4" t="s">
        <v>4290</v>
      </c>
    </row>
    <row r="1773" spans="1:6" ht="15" customHeight="1" x14ac:dyDescent="0.25">
      <c r="A1773" s="4" t="s">
        <v>4291</v>
      </c>
      <c r="C1773" s="4" t="s">
        <v>4292</v>
      </c>
      <c r="E1773" s="4" t="s">
        <v>9988</v>
      </c>
      <c r="F1773" s="4" t="s">
        <v>4290</v>
      </c>
    </row>
    <row r="1774" spans="1:6" ht="15" customHeight="1" x14ac:dyDescent="0.25">
      <c r="A1774" s="4" t="s">
        <v>4293</v>
      </c>
      <c r="C1774" s="4" t="s">
        <v>4294</v>
      </c>
      <c r="E1774" s="4" t="s">
        <v>9988</v>
      </c>
      <c r="F1774" s="4" t="s">
        <v>4290</v>
      </c>
    </row>
    <row r="1775" spans="1:6" ht="15" customHeight="1" x14ac:dyDescent="0.25">
      <c r="A1775" s="4" t="s">
        <v>4295</v>
      </c>
      <c r="C1775" s="4" t="s">
        <v>4296</v>
      </c>
      <c r="E1775" s="4" t="s">
        <v>9988</v>
      </c>
      <c r="F1775" s="4" t="s">
        <v>4290</v>
      </c>
    </row>
    <row r="1776" spans="1:6" ht="15" customHeight="1" x14ac:dyDescent="0.25">
      <c r="A1776" s="4" t="s">
        <v>4297</v>
      </c>
      <c r="C1776" s="4" t="s">
        <v>8551</v>
      </c>
      <c r="E1776" s="4" t="s">
        <v>9988</v>
      </c>
      <c r="F1776" s="4" t="s">
        <v>4290</v>
      </c>
    </row>
    <row r="1777" spans="1:6" ht="15" customHeight="1" x14ac:dyDescent="0.25">
      <c r="A1777" s="4" t="s">
        <v>701</v>
      </c>
      <c r="C1777" s="4" t="s">
        <v>8550</v>
      </c>
      <c r="E1777" s="4" t="s">
        <v>9988</v>
      </c>
      <c r="F1777" s="4" t="s">
        <v>4290</v>
      </c>
    </row>
    <row r="1778" spans="1:6" ht="15" customHeight="1" x14ac:dyDescent="0.25">
      <c r="A1778" s="4" t="s">
        <v>703</v>
      </c>
      <c r="C1778" s="4" t="s">
        <v>704</v>
      </c>
      <c r="E1778" s="4" t="s">
        <v>9988</v>
      </c>
      <c r="F1778" s="4" t="s">
        <v>4290</v>
      </c>
    </row>
    <row r="1779" spans="1:6" ht="15" customHeight="1" x14ac:dyDescent="0.25">
      <c r="A1779" s="4" t="s">
        <v>4298</v>
      </c>
      <c r="C1779" s="4" t="s">
        <v>4299</v>
      </c>
      <c r="E1779" s="4" t="s">
        <v>9988</v>
      </c>
      <c r="F1779" s="4" t="s">
        <v>4290</v>
      </c>
    </row>
    <row r="1780" spans="1:6" ht="15" customHeight="1" x14ac:dyDescent="0.25">
      <c r="A1780" s="4" t="s">
        <v>652</v>
      </c>
      <c r="C1780" s="4" t="s">
        <v>653</v>
      </c>
      <c r="E1780" s="4" t="s">
        <v>9988</v>
      </c>
      <c r="F1780" s="4" t="s">
        <v>4290</v>
      </c>
    </row>
    <row r="1781" spans="1:6" ht="15" customHeight="1" x14ac:dyDescent="0.25">
      <c r="A1781" s="4" t="s">
        <v>4300</v>
      </c>
      <c r="C1781" s="4" t="s">
        <v>4301</v>
      </c>
      <c r="E1781" s="4" t="s">
        <v>9988</v>
      </c>
      <c r="F1781" s="4" t="s">
        <v>4290</v>
      </c>
    </row>
    <row r="1782" spans="1:6" ht="15" customHeight="1" x14ac:dyDescent="0.25">
      <c r="A1782" s="4" t="s">
        <v>4302</v>
      </c>
      <c r="C1782" s="4" t="s">
        <v>4303</v>
      </c>
      <c r="E1782" s="4" t="s">
        <v>9988</v>
      </c>
      <c r="F1782" s="4" t="s">
        <v>4290</v>
      </c>
    </row>
    <row r="1783" spans="1:6" ht="15" customHeight="1" x14ac:dyDescent="0.25">
      <c r="A1783" s="4" t="s">
        <v>4304</v>
      </c>
      <c r="C1783" s="4" t="s">
        <v>4305</v>
      </c>
      <c r="E1783" s="4" t="s">
        <v>9988</v>
      </c>
      <c r="F1783" s="4" t="s">
        <v>4290</v>
      </c>
    </row>
    <row r="1784" spans="1:6" ht="15" customHeight="1" x14ac:dyDescent="0.25">
      <c r="A1784" s="4" t="s">
        <v>1573</v>
      </c>
      <c r="C1784" s="4" t="s">
        <v>1574</v>
      </c>
      <c r="E1784" s="4" t="s">
        <v>9988</v>
      </c>
      <c r="F1784" s="4" t="s">
        <v>4290</v>
      </c>
    </row>
    <row r="1785" spans="1:6" ht="15" customHeight="1" x14ac:dyDescent="0.25">
      <c r="A1785" s="4" t="s">
        <v>1642</v>
      </c>
      <c r="C1785" s="4" t="s">
        <v>1643</v>
      </c>
      <c r="E1785" s="4" t="s">
        <v>9988</v>
      </c>
      <c r="F1785" s="4" t="s">
        <v>4290</v>
      </c>
    </row>
    <row r="1786" spans="1:6" ht="15" customHeight="1" x14ac:dyDescent="0.25">
      <c r="A1786" s="4" t="s">
        <v>4306</v>
      </c>
      <c r="C1786" s="4" t="s">
        <v>4307</v>
      </c>
      <c r="E1786" s="4" t="s">
        <v>9988</v>
      </c>
      <c r="F1786" s="4" t="s">
        <v>4290</v>
      </c>
    </row>
    <row r="1787" spans="1:6" ht="15" customHeight="1" x14ac:dyDescent="0.25">
      <c r="A1787" s="4" t="s">
        <v>4308</v>
      </c>
      <c r="C1787" s="4" t="s">
        <v>4309</v>
      </c>
      <c r="E1787" s="4" t="s">
        <v>9988</v>
      </c>
      <c r="F1787" s="4" t="s">
        <v>4290</v>
      </c>
    </row>
    <row r="1788" spans="1:6" ht="15" customHeight="1" x14ac:dyDescent="0.25">
      <c r="A1788" s="4" t="s">
        <v>4310</v>
      </c>
      <c r="C1788" s="4" t="s">
        <v>4311</v>
      </c>
      <c r="E1788" s="4" t="s">
        <v>9988</v>
      </c>
      <c r="F1788" s="4" t="s">
        <v>4290</v>
      </c>
    </row>
    <row r="1789" spans="1:6" ht="15" customHeight="1" x14ac:dyDescent="0.25">
      <c r="A1789" s="4" t="s">
        <v>4312</v>
      </c>
      <c r="C1789" s="4" t="s">
        <v>4313</v>
      </c>
      <c r="E1789" s="4" t="s">
        <v>9988</v>
      </c>
      <c r="F1789" s="4" t="s">
        <v>4290</v>
      </c>
    </row>
    <row r="1790" spans="1:6" ht="15" customHeight="1" x14ac:dyDescent="0.25">
      <c r="A1790" s="4" t="s">
        <v>4314</v>
      </c>
      <c r="C1790" s="4" t="s">
        <v>4315</v>
      </c>
      <c r="E1790" s="4" t="s">
        <v>9988</v>
      </c>
      <c r="F1790" s="4" t="s">
        <v>4290</v>
      </c>
    </row>
    <row r="1791" spans="1:6" ht="15" customHeight="1" x14ac:dyDescent="0.25">
      <c r="A1791" s="4" t="s">
        <v>4316</v>
      </c>
      <c r="C1791" s="4" t="s">
        <v>4317</v>
      </c>
      <c r="E1791" s="4" t="s">
        <v>9988</v>
      </c>
      <c r="F1791" s="4" t="s">
        <v>4290</v>
      </c>
    </row>
    <row r="1792" spans="1:6" ht="15" customHeight="1" x14ac:dyDescent="0.25">
      <c r="A1792" s="4" t="s">
        <v>620</v>
      </c>
      <c r="C1792" s="4" t="s">
        <v>621</v>
      </c>
      <c r="E1792" s="4" t="s">
        <v>9988</v>
      </c>
      <c r="F1792" s="4" t="s">
        <v>4290</v>
      </c>
    </row>
    <row r="1793" spans="1:6" ht="15" customHeight="1" x14ac:dyDescent="0.25">
      <c r="A1793" s="4" t="s">
        <v>4318</v>
      </c>
      <c r="C1793" s="4" t="s">
        <v>4319</v>
      </c>
      <c r="E1793" s="4" t="s">
        <v>9988</v>
      </c>
      <c r="F1793" s="4" t="s">
        <v>4290</v>
      </c>
    </row>
    <row r="1794" spans="1:6" ht="15" customHeight="1" x14ac:dyDescent="0.25">
      <c r="A1794" s="4" t="s">
        <v>4320</v>
      </c>
      <c r="C1794" s="4" t="s">
        <v>4321</v>
      </c>
      <c r="E1794" s="4" t="s">
        <v>9988</v>
      </c>
      <c r="F1794" s="4" t="s">
        <v>4290</v>
      </c>
    </row>
    <row r="1795" spans="1:6" ht="15" customHeight="1" x14ac:dyDescent="0.25">
      <c r="A1795" s="4" t="s">
        <v>679</v>
      </c>
      <c r="C1795" s="4" t="s">
        <v>680</v>
      </c>
      <c r="E1795" s="4" t="s">
        <v>9988</v>
      </c>
      <c r="F1795" s="4" t="s">
        <v>4290</v>
      </c>
    </row>
    <row r="1796" spans="1:6" ht="15" customHeight="1" x14ac:dyDescent="0.25">
      <c r="A1796" s="4" t="s">
        <v>4322</v>
      </c>
      <c r="C1796" s="4" t="s">
        <v>4323</v>
      </c>
      <c r="E1796" s="4" t="s">
        <v>9988</v>
      </c>
      <c r="F1796" s="4" t="s">
        <v>4290</v>
      </c>
    </row>
    <row r="1797" spans="1:6" ht="15" customHeight="1" x14ac:dyDescent="0.25">
      <c r="A1797" s="4" t="s">
        <v>4324</v>
      </c>
      <c r="C1797" s="4" t="s">
        <v>4325</v>
      </c>
      <c r="E1797" s="4" t="s">
        <v>9988</v>
      </c>
      <c r="F1797" s="4" t="s">
        <v>4290</v>
      </c>
    </row>
    <row r="1798" spans="1:6" ht="15" customHeight="1" x14ac:dyDescent="0.25">
      <c r="A1798" s="4" t="s">
        <v>681</v>
      </c>
      <c r="C1798" s="4" t="s">
        <v>682</v>
      </c>
      <c r="E1798" s="4" t="s">
        <v>9988</v>
      </c>
      <c r="F1798" s="4" t="s">
        <v>4290</v>
      </c>
    </row>
    <row r="1799" spans="1:6" ht="15" customHeight="1" x14ac:dyDescent="0.25">
      <c r="A1799" s="4" t="s">
        <v>4326</v>
      </c>
      <c r="C1799" s="4" t="s">
        <v>4327</v>
      </c>
      <c r="E1799" s="4" t="s">
        <v>9988</v>
      </c>
      <c r="F1799" s="4" t="s">
        <v>4290</v>
      </c>
    </row>
    <row r="1800" spans="1:6" ht="15" customHeight="1" x14ac:dyDescent="0.25">
      <c r="A1800" s="4" t="s">
        <v>4328</v>
      </c>
      <c r="C1800" s="4" t="s">
        <v>4329</v>
      </c>
      <c r="E1800" s="4" t="s">
        <v>9988</v>
      </c>
      <c r="F1800" s="4" t="s">
        <v>4290</v>
      </c>
    </row>
    <row r="1801" spans="1:6" ht="15" customHeight="1" x14ac:dyDescent="0.25">
      <c r="A1801" s="4" t="s">
        <v>4330</v>
      </c>
      <c r="C1801" s="4" t="s">
        <v>4331</v>
      </c>
      <c r="E1801" s="4" t="s">
        <v>9988</v>
      </c>
      <c r="F1801" s="4" t="s">
        <v>4290</v>
      </c>
    </row>
    <row r="1802" spans="1:6" ht="15" customHeight="1" x14ac:dyDescent="0.25">
      <c r="A1802" s="4" t="s">
        <v>666</v>
      </c>
      <c r="C1802" s="4" t="s">
        <v>667</v>
      </c>
      <c r="E1802" s="4" t="s">
        <v>9988</v>
      </c>
      <c r="F1802" s="4" t="s">
        <v>4290</v>
      </c>
    </row>
    <row r="1803" spans="1:6" ht="15" customHeight="1" x14ac:dyDescent="0.25">
      <c r="A1803" s="4" t="s">
        <v>4332</v>
      </c>
      <c r="C1803" s="4" t="s">
        <v>4333</v>
      </c>
      <c r="E1803" s="4" t="s">
        <v>9988</v>
      </c>
      <c r="F1803" s="4" t="s">
        <v>4290</v>
      </c>
    </row>
    <row r="1804" spans="1:6" ht="15" customHeight="1" x14ac:dyDescent="0.25">
      <c r="A1804" s="4" t="s">
        <v>668</v>
      </c>
      <c r="C1804" s="4" t="s">
        <v>669</v>
      </c>
      <c r="E1804" s="4" t="s">
        <v>9988</v>
      </c>
      <c r="F1804" s="4" t="s">
        <v>4290</v>
      </c>
    </row>
    <row r="1805" spans="1:6" ht="15" customHeight="1" x14ac:dyDescent="0.25">
      <c r="A1805" s="4" t="s">
        <v>4334</v>
      </c>
      <c r="C1805" s="4" t="s">
        <v>4335</v>
      </c>
      <c r="E1805" s="4" t="s">
        <v>9988</v>
      </c>
      <c r="F1805" s="4" t="s">
        <v>4290</v>
      </c>
    </row>
    <row r="1806" spans="1:6" ht="15" customHeight="1" x14ac:dyDescent="0.25">
      <c r="A1806" s="4" t="s">
        <v>683</v>
      </c>
      <c r="C1806" s="4" t="s">
        <v>684</v>
      </c>
      <c r="E1806" s="4" t="s">
        <v>9988</v>
      </c>
      <c r="F1806" s="4" t="s">
        <v>4290</v>
      </c>
    </row>
    <row r="1807" spans="1:6" ht="15" customHeight="1" x14ac:dyDescent="0.25">
      <c r="A1807" s="4" t="s">
        <v>690</v>
      </c>
      <c r="B1807" s="4" t="s">
        <v>10637</v>
      </c>
      <c r="C1807" s="4" t="s">
        <v>691</v>
      </c>
      <c r="E1807" s="4" t="s">
        <v>9988</v>
      </c>
      <c r="F1807" s="4" t="s">
        <v>4290</v>
      </c>
    </row>
    <row r="1808" spans="1:6" ht="15" customHeight="1" x14ac:dyDescent="0.25">
      <c r="A1808" s="4" t="s">
        <v>4336</v>
      </c>
      <c r="C1808" s="4" t="s">
        <v>4337</v>
      </c>
      <c r="E1808" s="4" t="s">
        <v>9988</v>
      </c>
      <c r="F1808" s="4" t="s">
        <v>4290</v>
      </c>
    </row>
    <row r="1809" spans="1:6" ht="15" customHeight="1" x14ac:dyDescent="0.25">
      <c r="A1809" s="4" t="s">
        <v>4338</v>
      </c>
      <c r="C1809" s="4" t="s">
        <v>4339</v>
      </c>
      <c r="E1809" s="4" t="s">
        <v>9988</v>
      </c>
      <c r="F1809" s="4" t="s">
        <v>4290</v>
      </c>
    </row>
    <row r="1810" spans="1:6" ht="15" customHeight="1" x14ac:dyDescent="0.25">
      <c r="A1810" s="4" t="s">
        <v>1605</v>
      </c>
      <c r="C1810" s="4" t="s">
        <v>4340</v>
      </c>
      <c r="E1810" s="4" t="s">
        <v>9988</v>
      </c>
      <c r="F1810" s="4" t="s">
        <v>4290</v>
      </c>
    </row>
    <row r="1811" spans="1:6" ht="15" customHeight="1" x14ac:dyDescent="0.25">
      <c r="A1811" s="4" t="s">
        <v>4341</v>
      </c>
      <c r="C1811" s="4" t="s">
        <v>4342</v>
      </c>
      <c r="E1811" s="4" t="s">
        <v>9988</v>
      </c>
      <c r="F1811" s="4" t="s">
        <v>4290</v>
      </c>
    </row>
    <row r="1812" spans="1:6" ht="15" customHeight="1" x14ac:dyDescent="0.25">
      <c r="A1812" s="4" t="s">
        <v>671</v>
      </c>
      <c r="C1812" s="4" t="s">
        <v>4343</v>
      </c>
      <c r="E1812" s="4" t="s">
        <v>9988</v>
      </c>
      <c r="F1812" s="4" t="s">
        <v>4290</v>
      </c>
    </row>
    <row r="1813" spans="1:6" ht="15" customHeight="1" x14ac:dyDescent="0.25">
      <c r="A1813" s="4" t="s">
        <v>4344</v>
      </c>
      <c r="C1813" s="4" t="s">
        <v>4345</v>
      </c>
      <c r="E1813" s="4" t="s">
        <v>9988</v>
      </c>
      <c r="F1813" s="4" t="s">
        <v>4290</v>
      </c>
    </row>
    <row r="1814" spans="1:6" ht="15" customHeight="1" x14ac:dyDescent="0.25">
      <c r="A1814" s="4" t="s">
        <v>705</v>
      </c>
      <c r="C1814" s="4" t="s">
        <v>4346</v>
      </c>
      <c r="E1814" s="4" t="s">
        <v>9988</v>
      </c>
      <c r="F1814" s="4" t="s">
        <v>4290</v>
      </c>
    </row>
    <row r="1815" spans="1:6" ht="15" customHeight="1" x14ac:dyDescent="0.25">
      <c r="A1815" s="4" t="s">
        <v>4347</v>
      </c>
      <c r="C1815" s="4" t="s">
        <v>4348</v>
      </c>
      <c r="E1815" s="4" t="s">
        <v>9988</v>
      </c>
      <c r="F1815" s="4" t="s">
        <v>4290</v>
      </c>
    </row>
    <row r="1816" spans="1:6" ht="15" customHeight="1" x14ac:dyDescent="0.25">
      <c r="A1816" s="4" t="s">
        <v>1607</v>
      </c>
      <c r="C1816" s="4" t="s">
        <v>4349</v>
      </c>
      <c r="E1816" s="4" t="s">
        <v>9988</v>
      </c>
      <c r="F1816" s="4" t="s">
        <v>4290</v>
      </c>
    </row>
    <row r="1817" spans="1:6" ht="15" customHeight="1" x14ac:dyDescent="0.25">
      <c r="A1817" s="4" t="s">
        <v>657</v>
      </c>
      <c r="C1817" s="4" t="s">
        <v>4350</v>
      </c>
      <c r="E1817" s="4" t="s">
        <v>9988</v>
      </c>
      <c r="F1817" s="4" t="s">
        <v>4290</v>
      </c>
    </row>
    <row r="1818" spans="1:6" ht="15" customHeight="1" x14ac:dyDescent="0.25">
      <c r="A1818" s="4" t="s">
        <v>4351</v>
      </c>
      <c r="C1818" s="4" t="s">
        <v>4352</v>
      </c>
      <c r="E1818" s="4" t="s">
        <v>9988</v>
      </c>
      <c r="F1818" s="4" t="s">
        <v>4290</v>
      </c>
    </row>
    <row r="1819" spans="1:6" ht="15" customHeight="1" x14ac:dyDescent="0.25">
      <c r="A1819" s="4" t="s">
        <v>4353</v>
      </c>
      <c r="C1819" s="4" t="s">
        <v>4354</v>
      </c>
      <c r="E1819" s="4" t="s">
        <v>9988</v>
      </c>
      <c r="F1819" s="4" t="s">
        <v>4290</v>
      </c>
    </row>
    <row r="1820" spans="1:6" ht="15" customHeight="1" x14ac:dyDescent="0.25">
      <c r="A1820" s="4" t="s">
        <v>4355</v>
      </c>
      <c r="C1820" s="4" t="s">
        <v>4356</v>
      </c>
      <c r="E1820" s="4" t="s">
        <v>9988</v>
      </c>
      <c r="F1820" s="4" t="s">
        <v>4290</v>
      </c>
    </row>
    <row r="1821" spans="1:6" ht="15" customHeight="1" x14ac:dyDescent="0.25">
      <c r="A1821" s="4" t="s">
        <v>4357</v>
      </c>
      <c r="C1821" s="4" t="s">
        <v>4358</v>
      </c>
      <c r="E1821" s="4" t="s">
        <v>9988</v>
      </c>
      <c r="F1821" s="4" t="s">
        <v>4290</v>
      </c>
    </row>
    <row r="1822" spans="1:6" ht="15" customHeight="1" x14ac:dyDescent="0.25">
      <c r="A1822" s="4" t="s">
        <v>4359</v>
      </c>
      <c r="C1822" s="4" t="s">
        <v>4360</v>
      </c>
      <c r="E1822" s="4" t="s">
        <v>9988</v>
      </c>
      <c r="F1822" s="4" t="s">
        <v>4290</v>
      </c>
    </row>
    <row r="1823" spans="1:6" ht="15" customHeight="1" x14ac:dyDescent="0.25">
      <c r="A1823" s="4" t="s">
        <v>4361</v>
      </c>
      <c r="C1823" s="4" t="s">
        <v>4362</v>
      </c>
      <c r="E1823" s="4" t="s">
        <v>9988</v>
      </c>
      <c r="F1823" s="4" t="s">
        <v>4290</v>
      </c>
    </row>
    <row r="1824" spans="1:6" ht="15" customHeight="1" x14ac:dyDescent="0.25">
      <c r="A1824" s="4" t="s">
        <v>676</v>
      </c>
      <c r="C1824" s="4" t="s">
        <v>677</v>
      </c>
      <c r="E1824" s="4" t="s">
        <v>9988</v>
      </c>
      <c r="F1824" s="4" t="s">
        <v>4290</v>
      </c>
    </row>
    <row r="1825" spans="1:6" ht="15" customHeight="1" x14ac:dyDescent="0.25">
      <c r="A1825" s="4" t="s">
        <v>4363</v>
      </c>
      <c r="C1825" s="4" t="s">
        <v>4364</v>
      </c>
      <c r="E1825" s="4" t="s">
        <v>9988</v>
      </c>
      <c r="F1825" s="4" t="s">
        <v>4290</v>
      </c>
    </row>
    <row r="1826" spans="1:6" ht="15" customHeight="1" x14ac:dyDescent="0.25">
      <c r="A1826" s="4" t="s">
        <v>661</v>
      </c>
      <c r="C1826" s="4" t="s">
        <v>662</v>
      </c>
      <c r="E1826" s="4" t="s">
        <v>9988</v>
      </c>
      <c r="F1826" s="4" t="s">
        <v>4290</v>
      </c>
    </row>
    <row r="1827" spans="1:6" ht="15" customHeight="1" x14ac:dyDescent="0.25">
      <c r="A1827" s="4" t="s">
        <v>4365</v>
      </c>
      <c r="C1827" s="4" t="s">
        <v>4366</v>
      </c>
      <c r="E1827" s="4" t="s">
        <v>9988</v>
      </c>
      <c r="F1827" s="4" t="s">
        <v>4290</v>
      </c>
    </row>
    <row r="1828" spans="1:6" ht="15" customHeight="1" x14ac:dyDescent="0.25">
      <c r="A1828" s="4" t="s">
        <v>655</v>
      </c>
      <c r="C1828" s="4" t="s">
        <v>656</v>
      </c>
      <c r="E1828" s="4" t="s">
        <v>9988</v>
      </c>
      <c r="F1828" s="4" t="s">
        <v>4290</v>
      </c>
    </row>
    <row r="1829" spans="1:6" ht="15" customHeight="1" x14ac:dyDescent="0.25">
      <c r="A1829" s="4" t="s">
        <v>4367</v>
      </c>
      <c r="C1829" s="4" t="s">
        <v>4368</v>
      </c>
      <c r="E1829" s="4" t="s">
        <v>9988</v>
      </c>
      <c r="F1829" s="4" t="s">
        <v>4290</v>
      </c>
    </row>
    <row r="1830" spans="1:6" ht="15" customHeight="1" x14ac:dyDescent="0.25">
      <c r="A1830" s="4" t="s">
        <v>4369</v>
      </c>
      <c r="C1830" s="4" t="s">
        <v>4370</v>
      </c>
      <c r="E1830" s="4" t="s">
        <v>9988</v>
      </c>
      <c r="F1830" s="4" t="s">
        <v>4290</v>
      </c>
    </row>
    <row r="1831" spans="1:6" ht="15" customHeight="1" x14ac:dyDescent="0.25">
      <c r="A1831" s="4" t="s">
        <v>4371</v>
      </c>
      <c r="C1831" s="4" t="s">
        <v>4372</v>
      </c>
      <c r="E1831" s="4" t="s">
        <v>9988</v>
      </c>
      <c r="F1831" s="4" t="s">
        <v>4290</v>
      </c>
    </row>
    <row r="1832" spans="1:6" ht="15" customHeight="1" x14ac:dyDescent="0.25">
      <c r="A1832" s="4" t="s">
        <v>4373</v>
      </c>
      <c r="C1832" s="4" t="s">
        <v>4374</v>
      </c>
      <c r="E1832" s="4" t="s">
        <v>9988</v>
      </c>
      <c r="F1832" s="4" t="s">
        <v>4290</v>
      </c>
    </row>
    <row r="1833" spans="1:6" ht="15" customHeight="1" x14ac:dyDescent="0.25">
      <c r="A1833" s="4" t="s">
        <v>4375</v>
      </c>
      <c r="C1833" s="4" t="s">
        <v>4376</v>
      </c>
      <c r="E1833" s="4" t="s">
        <v>9988</v>
      </c>
      <c r="F1833" s="4" t="s">
        <v>4290</v>
      </c>
    </row>
    <row r="1834" spans="1:6" ht="15" customHeight="1" x14ac:dyDescent="0.25">
      <c r="A1834" s="4" t="s">
        <v>2189</v>
      </c>
      <c r="C1834" s="4" t="s">
        <v>2190</v>
      </c>
      <c r="E1834" s="4" t="s">
        <v>9988</v>
      </c>
      <c r="F1834" s="4" t="s">
        <v>4290</v>
      </c>
    </row>
    <row r="1835" spans="1:6" ht="15" customHeight="1" x14ac:dyDescent="0.25">
      <c r="A1835" s="4" t="s">
        <v>2191</v>
      </c>
      <c r="C1835" s="4" t="s">
        <v>2192</v>
      </c>
      <c r="E1835" s="4" t="s">
        <v>9988</v>
      </c>
      <c r="F1835" s="4" t="s">
        <v>4290</v>
      </c>
    </row>
    <row r="1836" spans="1:6" ht="15" customHeight="1" x14ac:dyDescent="0.25">
      <c r="A1836" s="4" t="s">
        <v>4377</v>
      </c>
      <c r="C1836" s="4" t="s">
        <v>4378</v>
      </c>
      <c r="E1836" s="4" t="s">
        <v>9988</v>
      </c>
      <c r="F1836" s="4" t="s">
        <v>4290</v>
      </c>
    </row>
    <row r="1837" spans="1:6" ht="15" customHeight="1" x14ac:dyDescent="0.25">
      <c r="A1837" s="4" t="s">
        <v>4379</v>
      </c>
      <c r="C1837" s="4" t="s">
        <v>4380</v>
      </c>
      <c r="E1837" s="4" t="s">
        <v>9988</v>
      </c>
      <c r="F1837" s="4" t="s">
        <v>4290</v>
      </c>
    </row>
    <row r="1838" spans="1:6" ht="15" customHeight="1" x14ac:dyDescent="0.25">
      <c r="A1838" s="4" t="s">
        <v>350</v>
      </c>
      <c r="C1838" s="4" t="s">
        <v>351</v>
      </c>
      <c r="E1838" s="4" t="s">
        <v>9988</v>
      </c>
      <c r="F1838" s="4" t="s">
        <v>4290</v>
      </c>
    </row>
    <row r="1839" spans="1:6" ht="15" customHeight="1" x14ac:dyDescent="0.25">
      <c r="A1839" s="4" t="s">
        <v>4381</v>
      </c>
      <c r="C1839" s="4" t="s">
        <v>4382</v>
      </c>
      <c r="E1839" s="4" t="s">
        <v>9988</v>
      </c>
      <c r="F1839" s="4" t="s">
        <v>4290</v>
      </c>
    </row>
    <row r="1840" spans="1:6" ht="15" customHeight="1" x14ac:dyDescent="0.25">
      <c r="A1840" s="4" t="s">
        <v>346</v>
      </c>
      <c r="C1840" s="4" t="s">
        <v>347</v>
      </c>
      <c r="E1840" s="4" t="s">
        <v>9988</v>
      </c>
      <c r="F1840" s="4" t="s">
        <v>4290</v>
      </c>
    </row>
    <row r="1841" spans="1:6" ht="15" customHeight="1" x14ac:dyDescent="0.25">
      <c r="A1841" s="4" t="s">
        <v>353</v>
      </c>
      <c r="C1841" s="4" t="s">
        <v>354</v>
      </c>
      <c r="E1841" s="4" t="s">
        <v>9988</v>
      </c>
      <c r="F1841" s="4" t="s">
        <v>4290</v>
      </c>
    </row>
    <row r="1842" spans="1:6" ht="15" customHeight="1" x14ac:dyDescent="0.25">
      <c r="A1842" s="4" t="s">
        <v>355</v>
      </c>
      <c r="C1842" s="4" t="s">
        <v>356</v>
      </c>
      <c r="E1842" s="4" t="s">
        <v>9988</v>
      </c>
      <c r="F1842" s="4" t="s">
        <v>4290</v>
      </c>
    </row>
    <row r="1843" spans="1:6" ht="15" customHeight="1" x14ac:dyDescent="0.25">
      <c r="A1843" s="4" t="s">
        <v>359</v>
      </c>
      <c r="C1843" s="4" t="s">
        <v>360</v>
      </c>
      <c r="E1843" s="4" t="s">
        <v>9988</v>
      </c>
      <c r="F1843" s="4" t="s">
        <v>4290</v>
      </c>
    </row>
    <row r="1844" spans="1:6" ht="15" customHeight="1" x14ac:dyDescent="0.25">
      <c r="A1844" s="4" t="s">
        <v>257</v>
      </c>
      <c r="C1844" s="4" t="s">
        <v>258</v>
      </c>
      <c r="E1844" s="4" t="s">
        <v>9988</v>
      </c>
      <c r="F1844" s="4" t="s">
        <v>4290</v>
      </c>
    </row>
    <row r="1845" spans="1:6" ht="15" customHeight="1" x14ac:dyDescent="0.25">
      <c r="A1845" s="4" t="s">
        <v>259</v>
      </c>
      <c r="C1845" s="4" t="s">
        <v>260</v>
      </c>
      <c r="E1845" s="4" t="s">
        <v>9988</v>
      </c>
      <c r="F1845" s="4" t="s">
        <v>4290</v>
      </c>
    </row>
    <row r="1846" spans="1:6" ht="15" customHeight="1" x14ac:dyDescent="0.25">
      <c r="A1846" s="4" t="s">
        <v>4383</v>
      </c>
      <c r="C1846" s="4" t="s">
        <v>4384</v>
      </c>
      <c r="E1846" s="4" t="s">
        <v>9988</v>
      </c>
      <c r="F1846" s="4" t="s">
        <v>4290</v>
      </c>
    </row>
    <row r="1847" spans="1:6" ht="15" customHeight="1" x14ac:dyDescent="0.25">
      <c r="A1847" s="4" t="s">
        <v>4385</v>
      </c>
      <c r="C1847" s="4" t="s">
        <v>4386</v>
      </c>
      <c r="E1847" s="4" t="s">
        <v>9988</v>
      </c>
      <c r="F1847" s="4" t="s">
        <v>4290</v>
      </c>
    </row>
    <row r="1848" spans="1:6" ht="15" customHeight="1" x14ac:dyDescent="0.25">
      <c r="A1848" s="4" t="s">
        <v>4387</v>
      </c>
      <c r="C1848" s="4" t="s">
        <v>4388</v>
      </c>
      <c r="E1848" s="4" t="s">
        <v>9988</v>
      </c>
      <c r="F1848" s="4" t="s">
        <v>4290</v>
      </c>
    </row>
    <row r="1849" spans="1:6" ht="15" customHeight="1" x14ac:dyDescent="0.25">
      <c r="A1849" s="4" t="s">
        <v>4389</v>
      </c>
      <c r="C1849" s="4" t="s">
        <v>4390</v>
      </c>
      <c r="E1849" s="4" t="s">
        <v>9988</v>
      </c>
      <c r="F1849" s="4" t="s">
        <v>4290</v>
      </c>
    </row>
    <row r="1850" spans="1:6" ht="15" customHeight="1" x14ac:dyDescent="0.25">
      <c r="A1850" s="4" t="s">
        <v>663</v>
      </c>
      <c r="C1850" s="4" t="s">
        <v>664</v>
      </c>
      <c r="E1850" s="4" t="s">
        <v>9988</v>
      </c>
      <c r="F1850" s="4" t="s">
        <v>4290</v>
      </c>
    </row>
    <row r="1851" spans="1:6" ht="15" customHeight="1" x14ac:dyDescent="0.25">
      <c r="A1851" s="4" t="s">
        <v>4391</v>
      </c>
      <c r="C1851" s="4" t="s">
        <v>4392</v>
      </c>
      <c r="E1851" s="4" t="s">
        <v>9988</v>
      </c>
      <c r="F1851" s="4" t="s">
        <v>4290</v>
      </c>
    </row>
    <row r="1852" spans="1:6" ht="15" customHeight="1" x14ac:dyDescent="0.25">
      <c r="A1852" s="4" t="s">
        <v>4393</v>
      </c>
      <c r="C1852" s="4" t="s">
        <v>4394</v>
      </c>
      <c r="E1852" s="4" t="s">
        <v>9988</v>
      </c>
      <c r="F1852" s="4" t="s">
        <v>4290</v>
      </c>
    </row>
    <row r="1853" spans="1:6" ht="15" customHeight="1" x14ac:dyDescent="0.25">
      <c r="A1853" s="4" t="s">
        <v>4395</v>
      </c>
      <c r="C1853" s="4" t="s">
        <v>4396</v>
      </c>
      <c r="E1853" s="4" t="s">
        <v>9988</v>
      </c>
      <c r="F1853" s="4" t="s">
        <v>4290</v>
      </c>
    </row>
    <row r="1854" spans="1:6" ht="15" customHeight="1" x14ac:dyDescent="0.25">
      <c r="A1854" s="4" t="s">
        <v>4397</v>
      </c>
      <c r="C1854" s="4" t="s">
        <v>4398</v>
      </c>
      <c r="E1854" s="4" t="s">
        <v>9988</v>
      </c>
      <c r="F1854" s="4" t="s">
        <v>4290</v>
      </c>
    </row>
    <row r="1855" spans="1:6" ht="15" customHeight="1" x14ac:dyDescent="0.25">
      <c r="A1855" s="4" t="s">
        <v>4399</v>
      </c>
      <c r="C1855" s="4" t="s">
        <v>4400</v>
      </c>
      <c r="E1855" s="4" t="s">
        <v>9988</v>
      </c>
      <c r="F1855" s="4" t="s">
        <v>4290</v>
      </c>
    </row>
    <row r="1856" spans="1:6" ht="15" customHeight="1" x14ac:dyDescent="0.25">
      <c r="A1856" s="4" t="s">
        <v>4401</v>
      </c>
      <c r="C1856" s="4" t="s">
        <v>4402</v>
      </c>
      <c r="E1856" s="4" t="s">
        <v>9988</v>
      </c>
      <c r="F1856" s="4" t="s">
        <v>4290</v>
      </c>
    </row>
    <row r="1857" spans="1:6" ht="15" customHeight="1" x14ac:dyDescent="0.25">
      <c r="A1857" s="4" t="s">
        <v>4403</v>
      </c>
      <c r="C1857" s="4" t="s">
        <v>4404</v>
      </c>
      <c r="E1857" s="4" t="s">
        <v>9988</v>
      </c>
      <c r="F1857" s="4" t="s">
        <v>4290</v>
      </c>
    </row>
    <row r="1858" spans="1:6" ht="15" customHeight="1" x14ac:dyDescent="0.25">
      <c r="A1858" s="4" t="s">
        <v>4405</v>
      </c>
      <c r="C1858" s="4" t="s">
        <v>4406</v>
      </c>
      <c r="E1858" s="4" t="s">
        <v>9988</v>
      </c>
      <c r="F1858" s="4" t="s">
        <v>4290</v>
      </c>
    </row>
    <row r="1859" spans="1:6" ht="15" customHeight="1" x14ac:dyDescent="0.25">
      <c r="A1859" s="4" t="s">
        <v>4407</v>
      </c>
      <c r="C1859" s="4" t="s">
        <v>4408</v>
      </c>
      <c r="E1859" s="4" t="s">
        <v>9988</v>
      </c>
      <c r="F1859" s="4" t="s">
        <v>4290</v>
      </c>
    </row>
    <row r="1860" spans="1:6" ht="15" customHeight="1" x14ac:dyDescent="0.25">
      <c r="A1860" s="4" t="s">
        <v>4409</v>
      </c>
      <c r="C1860" s="4" t="s">
        <v>4410</v>
      </c>
      <c r="E1860" s="4" t="s">
        <v>9988</v>
      </c>
      <c r="F1860" s="4" t="s">
        <v>4290</v>
      </c>
    </row>
    <row r="1861" spans="1:6" ht="15" customHeight="1" x14ac:dyDescent="0.25">
      <c r="A1861" s="4" t="s">
        <v>4411</v>
      </c>
      <c r="C1861" s="4" t="s">
        <v>4412</v>
      </c>
      <c r="E1861" s="4" t="s">
        <v>9988</v>
      </c>
      <c r="F1861" s="4" t="s">
        <v>4290</v>
      </c>
    </row>
    <row r="1862" spans="1:6" ht="15" customHeight="1" x14ac:dyDescent="0.25">
      <c r="A1862" s="4" t="s">
        <v>4413</v>
      </c>
      <c r="C1862" s="4" t="s">
        <v>4414</v>
      </c>
      <c r="E1862" s="4" t="s">
        <v>9988</v>
      </c>
      <c r="F1862" s="4" t="s">
        <v>4290</v>
      </c>
    </row>
    <row r="1863" spans="1:6" ht="15" customHeight="1" x14ac:dyDescent="0.25">
      <c r="A1863" s="4" t="s">
        <v>4415</v>
      </c>
      <c r="C1863" s="4" t="s">
        <v>4416</v>
      </c>
      <c r="E1863" s="4" t="s">
        <v>9988</v>
      </c>
      <c r="F1863" s="4" t="s">
        <v>4290</v>
      </c>
    </row>
    <row r="1864" spans="1:6" ht="15" customHeight="1" x14ac:dyDescent="0.25">
      <c r="A1864" s="4" t="s">
        <v>4417</v>
      </c>
      <c r="C1864" s="4" t="s">
        <v>4418</v>
      </c>
      <c r="E1864" s="4" t="s">
        <v>9988</v>
      </c>
      <c r="F1864" s="4" t="s">
        <v>4290</v>
      </c>
    </row>
    <row r="1865" spans="1:6" ht="15" customHeight="1" x14ac:dyDescent="0.25">
      <c r="A1865" s="4" t="s">
        <v>4419</v>
      </c>
      <c r="C1865" s="4" t="s">
        <v>4420</v>
      </c>
      <c r="E1865" s="4" t="s">
        <v>9988</v>
      </c>
      <c r="F1865" s="4" t="s">
        <v>4290</v>
      </c>
    </row>
    <row r="1866" spans="1:6" ht="15" customHeight="1" x14ac:dyDescent="0.25">
      <c r="A1866" s="4" t="s">
        <v>4421</v>
      </c>
      <c r="C1866" s="4" t="s">
        <v>4422</v>
      </c>
      <c r="E1866" s="4" t="s">
        <v>9988</v>
      </c>
      <c r="F1866" s="4" t="s">
        <v>4290</v>
      </c>
    </row>
    <row r="1867" spans="1:6" ht="15" customHeight="1" x14ac:dyDescent="0.25">
      <c r="A1867" s="4" t="s">
        <v>4423</v>
      </c>
      <c r="C1867" s="4" t="s">
        <v>4424</v>
      </c>
      <c r="E1867" s="4" t="s">
        <v>9988</v>
      </c>
      <c r="F1867" s="4" t="s">
        <v>4290</v>
      </c>
    </row>
    <row r="1868" spans="1:6" ht="15" customHeight="1" x14ac:dyDescent="0.25">
      <c r="A1868" s="4" t="s">
        <v>4425</v>
      </c>
      <c r="C1868" s="4" t="s">
        <v>4426</v>
      </c>
      <c r="E1868" s="4" t="s">
        <v>9988</v>
      </c>
      <c r="F1868" s="4" t="s">
        <v>4290</v>
      </c>
    </row>
    <row r="1869" spans="1:6" ht="15" customHeight="1" x14ac:dyDescent="0.25">
      <c r="A1869" s="4" t="s">
        <v>4427</v>
      </c>
      <c r="C1869" s="4" t="s">
        <v>4428</v>
      </c>
      <c r="E1869" s="4" t="s">
        <v>9988</v>
      </c>
      <c r="F1869" s="4" t="s">
        <v>4290</v>
      </c>
    </row>
    <row r="1870" spans="1:6" ht="15" customHeight="1" x14ac:dyDescent="0.25">
      <c r="A1870" s="4" t="s">
        <v>4429</v>
      </c>
      <c r="C1870" s="4" t="s">
        <v>4430</v>
      </c>
      <c r="E1870" s="4" t="s">
        <v>9988</v>
      </c>
      <c r="F1870" s="4" t="s">
        <v>4290</v>
      </c>
    </row>
    <row r="1871" spans="1:6" ht="15" customHeight="1" x14ac:dyDescent="0.25">
      <c r="A1871" s="4" t="s">
        <v>4431</v>
      </c>
      <c r="C1871" s="4" t="s">
        <v>4432</v>
      </c>
      <c r="E1871" s="4" t="s">
        <v>9988</v>
      </c>
      <c r="F1871" s="4" t="s">
        <v>4290</v>
      </c>
    </row>
    <row r="1872" spans="1:6" ht="15" customHeight="1" x14ac:dyDescent="0.25">
      <c r="A1872" s="4" t="s">
        <v>357</v>
      </c>
      <c r="C1872" s="4" t="s">
        <v>358</v>
      </c>
      <c r="E1872" s="4" t="s">
        <v>9988</v>
      </c>
      <c r="F1872" s="4" t="s">
        <v>4290</v>
      </c>
    </row>
    <row r="1873" spans="1:6" ht="15" customHeight="1" x14ac:dyDescent="0.25">
      <c r="A1873" s="4" t="s">
        <v>254</v>
      </c>
      <c r="C1873" s="4" t="s">
        <v>255</v>
      </c>
      <c r="E1873" s="4" t="s">
        <v>9988</v>
      </c>
      <c r="F1873" s="4" t="s">
        <v>4290</v>
      </c>
    </row>
    <row r="1874" spans="1:6" ht="15" customHeight="1" x14ac:dyDescent="0.25">
      <c r="A1874" s="4" t="s">
        <v>344</v>
      </c>
      <c r="C1874" s="4" t="s">
        <v>345</v>
      </c>
      <c r="E1874" s="4" t="s">
        <v>9988</v>
      </c>
      <c r="F1874" s="4" t="s">
        <v>4290</v>
      </c>
    </row>
    <row r="1875" spans="1:6" ht="15" customHeight="1" x14ac:dyDescent="0.25">
      <c r="A1875" s="4" t="s">
        <v>4433</v>
      </c>
      <c r="C1875" s="4" t="s">
        <v>4434</v>
      </c>
      <c r="E1875" s="4" t="s">
        <v>9988</v>
      </c>
      <c r="F1875" s="4" t="s">
        <v>4290</v>
      </c>
    </row>
    <row r="1876" spans="1:6" ht="15" customHeight="1" x14ac:dyDescent="0.25">
      <c r="A1876" s="4" t="s">
        <v>4435</v>
      </c>
      <c r="C1876" s="4" t="s">
        <v>4436</v>
      </c>
      <c r="E1876" s="4" t="s">
        <v>9988</v>
      </c>
      <c r="F1876" s="4" t="s">
        <v>4290</v>
      </c>
    </row>
    <row r="1877" spans="1:6" ht="15" customHeight="1" x14ac:dyDescent="0.25">
      <c r="A1877" s="4" t="s">
        <v>4437</v>
      </c>
      <c r="C1877" s="4" t="s">
        <v>4438</v>
      </c>
      <c r="E1877" s="4" t="s">
        <v>9988</v>
      </c>
      <c r="F1877" s="4" t="s">
        <v>4290</v>
      </c>
    </row>
    <row r="1878" spans="1:6" ht="15" customHeight="1" x14ac:dyDescent="0.25">
      <c r="A1878" s="4" t="s">
        <v>4439</v>
      </c>
      <c r="C1878" s="4" t="s">
        <v>4440</v>
      </c>
      <c r="E1878" s="4" t="s">
        <v>9988</v>
      </c>
      <c r="F1878" s="4" t="s">
        <v>4290</v>
      </c>
    </row>
    <row r="1879" spans="1:6" ht="15" customHeight="1" x14ac:dyDescent="0.25">
      <c r="A1879" s="4" t="s">
        <v>4441</v>
      </c>
      <c r="C1879" s="4" t="s">
        <v>4442</v>
      </c>
      <c r="E1879" s="4" t="s">
        <v>9988</v>
      </c>
      <c r="F1879" s="4" t="s">
        <v>4290</v>
      </c>
    </row>
    <row r="1880" spans="1:6" ht="15" customHeight="1" x14ac:dyDescent="0.25">
      <c r="A1880" s="4" t="s">
        <v>4443</v>
      </c>
      <c r="C1880" s="4" t="s">
        <v>4444</v>
      </c>
      <c r="E1880" s="4" t="s">
        <v>9988</v>
      </c>
      <c r="F1880" s="4" t="s">
        <v>4290</v>
      </c>
    </row>
    <row r="1881" spans="1:6" ht="15" customHeight="1" x14ac:dyDescent="0.25">
      <c r="A1881" s="4" t="s">
        <v>4445</v>
      </c>
      <c r="C1881" s="4" t="s">
        <v>4446</v>
      </c>
      <c r="E1881" s="4" t="s">
        <v>9988</v>
      </c>
      <c r="F1881" s="4" t="s">
        <v>4290</v>
      </c>
    </row>
    <row r="1882" spans="1:6" ht="15" customHeight="1" x14ac:dyDescent="0.25">
      <c r="A1882" s="4" t="s">
        <v>4447</v>
      </c>
      <c r="C1882" s="4" t="s">
        <v>4448</v>
      </c>
      <c r="E1882" s="4" t="s">
        <v>9988</v>
      </c>
      <c r="F1882" s="4" t="s">
        <v>4290</v>
      </c>
    </row>
    <row r="1883" spans="1:6" ht="15" customHeight="1" x14ac:dyDescent="0.25">
      <c r="A1883" s="4" t="s">
        <v>4449</v>
      </c>
      <c r="C1883" s="4" t="s">
        <v>4450</v>
      </c>
      <c r="E1883" s="4" t="s">
        <v>9988</v>
      </c>
      <c r="F1883" s="4" t="s">
        <v>4290</v>
      </c>
    </row>
    <row r="1884" spans="1:6" ht="15" customHeight="1" x14ac:dyDescent="0.25">
      <c r="A1884" s="4" t="s">
        <v>4451</v>
      </c>
      <c r="C1884" s="4" t="s">
        <v>4452</v>
      </c>
      <c r="E1884" s="4" t="s">
        <v>9988</v>
      </c>
      <c r="F1884" s="4" t="s">
        <v>4290</v>
      </c>
    </row>
    <row r="1885" spans="1:6" ht="15" customHeight="1" x14ac:dyDescent="0.25">
      <c r="A1885" s="4" t="s">
        <v>4453</v>
      </c>
      <c r="C1885" s="4" t="s">
        <v>4454</v>
      </c>
      <c r="E1885" s="4" t="s">
        <v>9988</v>
      </c>
      <c r="F1885" s="4" t="s">
        <v>4290</v>
      </c>
    </row>
    <row r="1886" spans="1:6" ht="15" customHeight="1" x14ac:dyDescent="0.25">
      <c r="A1886" s="4" t="s">
        <v>318</v>
      </c>
      <c r="C1886" s="4" t="s">
        <v>4455</v>
      </c>
      <c r="E1886" s="4" t="s">
        <v>9988</v>
      </c>
      <c r="F1886" s="4" t="s">
        <v>4290</v>
      </c>
    </row>
    <row r="1887" spans="1:6" ht="15" customHeight="1" x14ac:dyDescent="0.25">
      <c r="A1887" s="4" t="s">
        <v>4456</v>
      </c>
      <c r="C1887" s="4" t="s">
        <v>4457</v>
      </c>
      <c r="E1887" s="4" t="s">
        <v>9988</v>
      </c>
      <c r="F1887" s="4" t="s">
        <v>4290</v>
      </c>
    </row>
    <row r="1888" spans="1:6" ht="15" customHeight="1" x14ac:dyDescent="0.25">
      <c r="A1888" s="4" t="s">
        <v>4458</v>
      </c>
      <c r="C1888" s="4" t="s">
        <v>4459</v>
      </c>
      <c r="E1888" s="4" t="s">
        <v>9988</v>
      </c>
      <c r="F1888" s="4" t="s">
        <v>4290</v>
      </c>
    </row>
    <row r="1889" spans="1:6" ht="15" customHeight="1" x14ac:dyDescent="0.25">
      <c r="A1889" s="4" t="s">
        <v>523</v>
      </c>
      <c r="C1889" s="4" t="s">
        <v>524</v>
      </c>
      <c r="E1889" s="4" t="s">
        <v>9988</v>
      </c>
      <c r="F1889" s="4" t="s">
        <v>4290</v>
      </c>
    </row>
    <row r="1890" spans="1:6" ht="15" customHeight="1" x14ac:dyDescent="0.25">
      <c r="A1890" s="4" t="s">
        <v>4460</v>
      </c>
      <c r="C1890" s="4" t="s">
        <v>4461</v>
      </c>
      <c r="E1890" s="4" t="s">
        <v>9988</v>
      </c>
      <c r="F1890" s="4" t="s">
        <v>4290</v>
      </c>
    </row>
    <row r="1891" spans="1:6" ht="15" customHeight="1" x14ac:dyDescent="0.25">
      <c r="A1891" s="4" t="s">
        <v>4462</v>
      </c>
      <c r="C1891" s="4" t="s">
        <v>4463</v>
      </c>
      <c r="E1891" s="4" t="s">
        <v>9988</v>
      </c>
      <c r="F1891" s="4" t="s">
        <v>4290</v>
      </c>
    </row>
    <row r="1892" spans="1:6" ht="15" customHeight="1" x14ac:dyDescent="0.25">
      <c r="A1892" s="4" t="s">
        <v>673</v>
      </c>
      <c r="C1892" s="4" t="s">
        <v>674</v>
      </c>
      <c r="E1892" s="4" t="s">
        <v>9988</v>
      </c>
      <c r="F1892" s="4" t="s">
        <v>4290</v>
      </c>
    </row>
    <row r="1893" spans="1:6" ht="15" customHeight="1" x14ac:dyDescent="0.25">
      <c r="A1893" s="4" t="s">
        <v>4464</v>
      </c>
      <c r="C1893" s="4" t="s">
        <v>4465</v>
      </c>
      <c r="E1893" s="4" t="s">
        <v>9988</v>
      </c>
      <c r="F1893" s="4" t="s">
        <v>4468</v>
      </c>
    </row>
    <row r="1894" spans="1:6" ht="15" customHeight="1" x14ac:dyDescent="0.25">
      <c r="A1894" s="4" t="s">
        <v>4466</v>
      </c>
      <c r="C1894" s="4" t="s">
        <v>4467</v>
      </c>
      <c r="E1894" s="4" t="s">
        <v>9988</v>
      </c>
      <c r="F1894" s="4" t="s">
        <v>4468</v>
      </c>
    </row>
    <row r="1895" spans="1:6" ht="15" customHeight="1" x14ac:dyDescent="0.25">
      <c r="A1895" s="4" t="s">
        <v>4469</v>
      </c>
      <c r="C1895" s="4" t="s">
        <v>4470</v>
      </c>
      <c r="E1895" s="4" t="s">
        <v>9988</v>
      </c>
      <c r="F1895" s="4" t="s">
        <v>4468</v>
      </c>
    </row>
    <row r="1896" spans="1:6" ht="15" customHeight="1" x14ac:dyDescent="0.25">
      <c r="A1896" s="4" t="s">
        <v>4471</v>
      </c>
      <c r="C1896" s="4" t="s">
        <v>4472</v>
      </c>
      <c r="E1896" s="4" t="s">
        <v>9988</v>
      </c>
      <c r="F1896" s="4" t="s">
        <v>4468</v>
      </c>
    </row>
    <row r="1897" spans="1:6" ht="15" customHeight="1" x14ac:dyDescent="0.25">
      <c r="A1897" s="4" t="s">
        <v>4473</v>
      </c>
      <c r="C1897" s="4" t="s">
        <v>4474</v>
      </c>
      <c r="E1897" s="4" t="s">
        <v>9988</v>
      </c>
      <c r="F1897" s="4" t="s">
        <v>4468</v>
      </c>
    </row>
    <row r="1898" spans="1:6" ht="15" customHeight="1" x14ac:dyDescent="0.25">
      <c r="A1898" s="4" t="s">
        <v>4475</v>
      </c>
      <c r="C1898" s="4" t="s">
        <v>4476</v>
      </c>
      <c r="E1898" s="4" t="s">
        <v>9988</v>
      </c>
      <c r="F1898" s="4" t="s">
        <v>4468</v>
      </c>
    </row>
    <row r="1899" spans="1:6" ht="15" customHeight="1" x14ac:dyDescent="0.25">
      <c r="A1899" s="4" t="s">
        <v>4477</v>
      </c>
      <c r="C1899" s="4" t="s">
        <v>4478</v>
      </c>
      <c r="E1899" s="4" t="s">
        <v>9988</v>
      </c>
      <c r="F1899" s="4" t="s">
        <v>4481</v>
      </c>
    </row>
    <row r="1900" spans="1:6" ht="15" customHeight="1" x14ac:dyDescent="0.25">
      <c r="A1900" s="4" t="s">
        <v>4479</v>
      </c>
      <c r="C1900" s="4" t="s">
        <v>4480</v>
      </c>
      <c r="E1900" s="4" t="s">
        <v>9988</v>
      </c>
      <c r="F1900" s="4" t="s">
        <v>4481</v>
      </c>
    </row>
    <row r="1901" spans="1:6" ht="15" customHeight="1" x14ac:dyDescent="0.25">
      <c r="A1901" s="4" t="s">
        <v>457</v>
      </c>
      <c r="C1901" s="4" t="s">
        <v>4482</v>
      </c>
      <c r="E1901" s="4" t="s">
        <v>9988</v>
      </c>
      <c r="F1901" s="4" t="s">
        <v>4481</v>
      </c>
    </row>
    <row r="1902" spans="1:6" ht="15" customHeight="1" x14ac:dyDescent="0.25">
      <c r="A1902" s="4" t="s">
        <v>459</v>
      </c>
      <c r="C1902" s="4" t="s">
        <v>4483</v>
      </c>
      <c r="E1902" s="4" t="s">
        <v>9988</v>
      </c>
      <c r="F1902" s="4" t="s">
        <v>4481</v>
      </c>
    </row>
    <row r="1903" spans="1:6" ht="15" customHeight="1" x14ac:dyDescent="0.25">
      <c r="A1903" s="4" t="s">
        <v>4484</v>
      </c>
      <c r="C1903" s="4" t="s">
        <v>4485</v>
      </c>
      <c r="E1903" s="4" t="s">
        <v>9988</v>
      </c>
      <c r="F1903" s="4" t="s">
        <v>4481</v>
      </c>
    </row>
    <row r="1904" spans="1:6" ht="15" customHeight="1" x14ac:dyDescent="0.25">
      <c r="A1904" s="4" t="s">
        <v>4486</v>
      </c>
      <c r="C1904" s="4" t="s">
        <v>4487</v>
      </c>
      <c r="E1904" s="4" t="s">
        <v>9988</v>
      </c>
      <c r="F1904" s="4" t="s">
        <v>4481</v>
      </c>
    </row>
    <row r="1905" spans="1:6" ht="15" customHeight="1" x14ac:dyDescent="0.25">
      <c r="A1905" s="4" t="s">
        <v>4488</v>
      </c>
      <c r="C1905" s="4" t="s">
        <v>4489</v>
      </c>
      <c r="E1905" s="4" t="s">
        <v>9988</v>
      </c>
      <c r="F1905" s="4" t="s">
        <v>4481</v>
      </c>
    </row>
    <row r="1906" spans="1:6" ht="15" customHeight="1" x14ac:dyDescent="0.25">
      <c r="A1906" s="4" t="s">
        <v>4490</v>
      </c>
      <c r="C1906" s="4" t="s">
        <v>4491</v>
      </c>
      <c r="E1906" s="4" t="s">
        <v>9988</v>
      </c>
      <c r="F1906" s="4" t="s">
        <v>4481</v>
      </c>
    </row>
    <row r="1907" spans="1:6" ht="15" customHeight="1" x14ac:dyDescent="0.25">
      <c r="A1907" s="4" t="s">
        <v>4492</v>
      </c>
      <c r="C1907" s="4" t="s">
        <v>4493</v>
      </c>
      <c r="E1907" s="4" t="s">
        <v>9988</v>
      </c>
      <c r="F1907" s="4" t="s">
        <v>4481</v>
      </c>
    </row>
    <row r="1908" spans="1:6" ht="15" customHeight="1" x14ac:dyDescent="0.25">
      <c r="A1908" s="4" t="s">
        <v>451</v>
      </c>
      <c r="C1908" s="4" t="s">
        <v>452</v>
      </c>
      <c r="E1908" s="4" t="s">
        <v>9988</v>
      </c>
      <c r="F1908" s="4" t="s">
        <v>4481</v>
      </c>
    </row>
    <row r="1909" spans="1:6" ht="15" customHeight="1" x14ac:dyDescent="0.25">
      <c r="A1909" s="4" t="s">
        <v>454</v>
      </c>
      <c r="C1909" s="4" t="s">
        <v>455</v>
      </c>
      <c r="E1909" s="4" t="s">
        <v>9988</v>
      </c>
      <c r="F1909" s="4" t="s">
        <v>4481</v>
      </c>
    </row>
    <row r="1910" spans="1:6" ht="15" customHeight="1" x14ac:dyDescent="0.25">
      <c r="A1910" s="4" t="s">
        <v>4494</v>
      </c>
      <c r="C1910" s="4" t="s">
        <v>4495</v>
      </c>
      <c r="E1910" s="4" t="s">
        <v>9988</v>
      </c>
      <c r="F1910" s="4" t="s">
        <v>4481</v>
      </c>
    </row>
    <row r="1911" spans="1:6" ht="15" customHeight="1" x14ac:dyDescent="0.25">
      <c r="A1911" s="4" t="s">
        <v>445</v>
      </c>
      <c r="C1911" s="4" t="s">
        <v>446</v>
      </c>
      <c r="E1911" s="4" t="s">
        <v>9988</v>
      </c>
      <c r="F1911" s="4" t="s">
        <v>4481</v>
      </c>
    </row>
    <row r="1912" spans="1:6" ht="15" customHeight="1" x14ac:dyDescent="0.25">
      <c r="A1912" s="4" t="s">
        <v>448</v>
      </c>
      <c r="C1912" s="4" t="s">
        <v>449</v>
      </c>
      <c r="E1912" s="4" t="s">
        <v>9988</v>
      </c>
      <c r="F1912" s="4" t="s">
        <v>4481</v>
      </c>
    </row>
    <row r="1913" spans="1:6" ht="15" customHeight="1" x14ac:dyDescent="0.25">
      <c r="A1913" s="4" t="s">
        <v>4496</v>
      </c>
      <c r="C1913" s="4" t="s">
        <v>4497</v>
      </c>
      <c r="E1913" s="4" t="s">
        <v>9988</v>
      </c>
      <c r="F1913" s="4" t="s">
        <v>4481</v>
      </c>
    </row>
    <row r="1914" spans="1:6" ht="15" customHeight="1" x14ac:dyDescent="0.25">
      <c r="A1914" s="4" t="s">
        <v>4498</v>
      </c>
      <c r="C1914" s="4" t="s">
        <v>4499</v>
      </c>
      <c r="E1914" s="4" t="s">
        <v>9988</v>
      </c>
      <c r="F1914" s="4" t="s">
        <v>4481</v>
      </c>
    </row>
    <row r="1915" spans="1:6" ht="15" customHeight="1" x14ac:dyDescent="0.25">
      <c r="A1915" s="4" t="s">
        <v>462</v>
      </c>
      <c r="C1915" s="4" t="s">
        <v>463</v>
      </c>
      <c r="E1915" s="4" t="s">
        <v>9988</v>
      </c>
      <c r="F1915" s="4" t="s">
        <v>4481</v>
      </c>
    </row>
    <row r="1916" spans="1:6" ht="15" customHeight="1" x14ac:dyDescent="0.25">
      <c r="A1916" s="4" t="s">
        <v>465</v>
      </c>
      <c r="C1916" s="4" t="s">
        <v>466</v>
      </c>
      <c r="E1916" s="4" t="s">
        <v>9988</v>
      </c>
      <c r="F1916" s="4" t="s">
        <v>4481</v>
      </c>
    </row>
    <row r="1917" spans="1:6" ht="15" customHeight="1" x14ac:dyDescent="0.25">
      <c r="A1917" s="4" t="s">
        <v>4500</v>
      </c>
      <c r="C1917" s="4" t="s">
        <v>4501</v>
      </c>
      <c r="E1917" s="4" t="s">
        <v>9988</v>
      </c>
      <c r="F1917" s="4" t="s">
        <v>4481</v>
      </c>
    </row>
    <row r="1918" spans="1:6" ht="15" customHeight="1" x14ac:dyDescent="0.25">
      <c r="A1918" s="4" t="s">
        <v>1241</v>
      </c>
      <c r="C1918" s="4" t="s">
        <v>1242</v>
      </c>
      <c r="E1918" s="4" t="s">
        <v>9988</v>
      </c>
      <c r="F1918" s="4" t="s">
        <v>4481</v>
      </c>
    </row>
    <row r="1919" spans="1:6" ht="15" customHeight="1" x14ac:dyDescent="0.25">
      <c r="A1919" s="4" t="s">
        <v>1253</v>
      </c>
      <c r="C1919" s="4" t="s">
        <v>1254</v>
      </c>
      <c r="E1919" s="4" t="s">
        <v>9988</v>
      </c>
      <c r="F1919" s="4" t="s">
        <v>4481</v>
      </c>
    </row>
    <row r="1920" spans="1:6" ht="15" customHeight="1" x14ac:dyDescent="0.25">
      <c r="A1920" s="4" t="s">
        <v>1248</v>
      </c>
      <c r="C1920" s="4" t="s">
        <v>1249</v>
      </c>
      <c r="E1920" s="4" t="s">
        <v>9988</v>
      </c>
      <c r="F1920" s="4" t="s">
        <v>4481</v>
      </c>
    </row>
    <row r="1921" spans="1:6" ht="15" customHeight="1" x14ac:dyDescent="0.25">
      <c r="A1921" s="4" t="s">
        <v>1246</v>
      </c>
      <c r="C1921" s="4" t="s">
        <v>1247</v>
      </c>
      <c r="E1921" s="4" t="s">
        <v>9988</v>
      </c>
      <c r="F1921" s="4" t="s">
        <v>4481</v>
      </c>
    </row>
    <row r="1922" spans="1:6" ht="15" customHeight="1" x14ac:dyDescent="0.25">
      <c r="A1922" s="4" t="s">
        <v>4502</v>
      </c>
      <c r="C1922" s="4" t="s">
        <v>4503</v>
      </c>
      <c r="E1922" s="4" t="s">
        <v>9988</v>
      </c>
      <c r="F1922" s="4" t="s">
        <v>4481</v>
      </c>
    </row>
    <row r="1923" spans="1:6" ht="15" customHeight="1" x14ac:dyDescent="0.25">
      <c r="A1923" s="4" t="s">
        <v>4504</v>
      </c>
      <c r="C1923" s="4" t="s">
        <v>4505</v>
      </c>
      <c r="E1923" s="4" t="s">
        <v>9988</v>
      </c>
      <c r="F1923" s="4" t="s">
        <v>4481</v>
      </c>
    </row>
    <row r="1924" spans="1:6" ht="15" customHeight="1" x14ac:dyDescent="0.25">
      <c r="A1924" s="4" t="s">
        <v>1255</v>
      </c>
      <c r="C1924" s="4" t="s">
        <v>1256</v>
      </c>
      <c r="E1924" s="4" t="s">
        <v>9988</v>
      </c>
      <c r="F1924" s="4" t="s">
        <v>4481</v>
      </c>
    </row>
    <row r="1925" spans="1:6" ht="15" customHeight="1" x14ac:dyDescent="0.25">
      <c r="A1925" s="4" t="s">
        <v>1244</v>
      </c>
      <c r="C1925" s="4" t="s">
        <v>1245</v>
      </c>
      <c r="E1925" s="4" t="s">
        <v>9988</v>
      </c>
      <c r="F1925" s="4" t="s">
        <v>4481</v>
      </c>
    </row>
    <row r="1926" spans="1:6" ht="15" customHeight="1" x14ac:dyDescent="0.25">
      <c r="A1926" s="4" t="s">
        <v>468</v>
      </c>
      <c r="C1926" s="4" t="s">
        <v>469</v>
      </c>
      <c r="E1926" s="4" t="s">
        <v>9988</v>
      </c>
      <c r="F1926" s="4" t="s">
        <v>4481</v>
      </c>
    </row>
    <row r="1927" spans="1:6" ht="15" customHeight="1" x14ac:dyDescent="0.25">
      <c r="A1927" s="4" t="s">
        <v>471</v>
      </c>
      <c r="C1927" s="4" t="s">
        <v>472</v>
      </c>
      <c r="E1927" s="4" t="s">
        <v>9988</v>
      </c>
      <c r="F1927" s="4" t="s">
        <v>4481</v>
      </c>
    </row>
    <row r="1928" spans="1:6" ht="15" customHeight="1" x14ac:dyDescent="0.25">
      <c r="A1928" s="4" t="s">
        <v>4506</v>
      </c>
      <c r="C1928" s="4" t="s">
        <v>4507</v>
      </c>
      <c r="E1928" s="4" t="s">
        <v>9988</v>
      </c>
      <c r="F1928" s="4" t="s">
        <v>4481</v>
      </c>
    </row>
    <row r="1929" spans="1:6" ht="15" customHeight="1" x14ac:dyDescent="0.25">
      <c r="A1929" s="4" t="s">
        <v>4508</v>
      </c>
      <c r="C1929" s="4" t="s">
        <v>4509</v>
      </c>
      <c r="E1929" s="4" t="s">
        <v>9988</v>
      </c>
      <c r="F1929" s="4" t="s">
        <v>4481</v>
      </c>
    </row>
    <row r="1930" spans="1:6" ht="15" customHeight="1" x14ac:dyDescent="0.25">
      <c r="A1930" s="4" t="s">
        <v>474</v>
      </c>
      <c r="C1930" s="4" t="s">
        <v>4510</v>
      </c>
      <c r="E1930" s="4" t="s">
        <v>9988</v>
      </c>
      <c r="F1930" s="4" t="s">
        <v>4481</v>
      </c>
    </row>
    <row r="1931" spans="1:6" ht="15" customHeight="1" x14ac:dyDescent="0.25">
      <c r="A1931" s="4" t="s">
        <v>1243</v>
      </c>
      <c r="C1931" s="4" t="s">
        <v>4511</v>
      </c>
      <c r="E1931" s="4" t="s">
        <v>9988</v>
      </c>
      <c r="F1931" s="4" t="s">
        <v>4513</v>
      </c>
    </row>
    <row r="1932" spans="1:6" ht="15" customHeight="1" x14ac:dyDescent="0.25">
      <c r="A1932" s="4" t="s">
        <v>475</v>
      </c>
      <c r="C1932" s="4" t="s">
        <v>4512</v>
      </c>
      <c r="E1932" s="4" t="s">
        <v>9988</v>
      </c>
      <c r="F1932" s="4" t="s">
        <v>4513</v>
      </c>
    </row>
    <row r="1933" spans="1:6" ht="15" customHeight="1" x14ac:dyDescent="0.25">
      <c r="A1933" s="4" t="s">
        <v>4514</v>
      </c>
      <c r="C1933" s="4" t="s">
        <v>4515</v>
      </c>
      <c r="E1933" s="4" t="s">
        <v>9988</v>
      </c>
      <c r="F1933" s="4" t="s">
        <v>4513</v>
      </c>
    </row>
    <row r="1934" spans="1:6" ht="15" customHeight="1" x14ac:dyDescent="0.25">
      <c r="A1934" s="4" t="s">
        <v>4516</v>
      </c>
      <c r="C1934" s="4" t="s">
        <v>4517</v>
      </c>
      <c r="E1934" s="4" t="s">
        <v>9988</v>
      </c>
      <c r="F1934" s="4" t="s">
        <v>4513</v>
      </c>
    </row>
    <row r="1935" spans="1:6" ht="15" customHeight="1" x14ac:dyDescent="0.25">
      <c r="A1935" s="4" t="s">
        <v>4518</v>
      </c>
      <c r="C1935" s="4" t="s">
        <v>4519</v>
      </c>
      <c r="E1935" s="4" t="s">
        <v>9988</v>
      </c>
      <c r="F1935" s="4" t="s">
        <v>4513</v>
      </c>
    </row>
    <row r="1936" spans="1:6" ht="15" customHeight="1" x14ac:dyDescent="0.25">
      <c r="A1936" s="4" t="s">
        <v>4520</v>
      </c>
      <c r="C1936" s="4" t="s">
        <v>4521</v>
      </c>
      <c r="E1936" s="4" t="s">
        <v>9988</v>
      </c>
      <c r="F1936" s="4" t="s">
        <v>4513</v>
      </c>
    </row>
    <row r="1937" spans="1:6" ht="15" customHeight="1" x14ac:dyDescent="0.25">
      <c r="A1937" s="4" t="s">
        <v>4522</v>
      </c>
      <c r="C1937" s="4" t="s">
        <v>4523</v>
      </c>
      <c r="E1937" s="4" t="s">
        <v>9988</v>
      </c>
      <c r="F1937" s="4" t="s">
        <v>4513</v>
      </c>
    </row>
    <row r="1938" spans="1:6" ht="15" customHeight="1" x14ac:dyDescent="0.25">
      <c r="A1938" s="4" t="s">
        <v>4524</v>
      </c>
      <c r="C1938" s="4" t="s">
        <v>4525</v>
      </c>
      <c r="E1938" s="4" t="s">
        <v>9988</v>
      </c>
      <c r="F1938" s="4" t="s">
        <v>4513</v>
      </c>
    </row>
    <row r="1939" spans="1:6" ht="15" customHeight="1" x14ac:dyDescent="0.25">
      <c r="A1939" s="4" t="s">
        <v>4526</v>
      </c>
      <c r="C1939" s="4" t="s">
        <v>4527</v>
      </c>
      <c r="E1939" s="4" t="s">
        <v>9988</v>
      </c>
      <c r="F1939" s="4" t="s">
        <v>4513</v>
      </c>
    </row>
    <row r="1940" spans="1:6" ht="15" customHeight="1" x14ac:dyDescent="0.25">
      <c r="A1940" s="4" t="s">
        <v>4528</v>
      </c>
      <c r="C1940" s="4" t="s">
        <v>4529</v>
      </c>
      <c r="E1940" s="4" t="s">
        <v>9988</v>
      </c>
      <c r="F1940" s="4" t="s">
        <v>4513</v>
      </c>
    </row>
    <row r="1941" spans="1:6" ht="15" customHeight="1" x14ac:dyDescent="0.25">
      <c r="A1941" s="4" t="s">
        <v>4530</v>
      </c>
      <c r="C1941" s="4" t="s">
        <v>4531</v>
      </c>
      <c r="E1941" s="4" t="s">
        <v>9988</v>
      </c>
      <c r="F1941" s="4" t="s">
        <v>4513</v>
      </c>
    </row>
    <row r="1942" spans="1:6" ht="15" customHeight="1" x14ac:dyDescent="0.25">
      <c r="A1942" s="4" t="s">
        <v>4532</v>
      </c>
      <c r="C1942" s="4" t="s">
        <v>4533</v>
      </c>
      <c r="E1942" s="4" t="s">
        <v>9988</v>
      </c>
      <c r="F1942" s="4" t="s">
        <v>4513</v>
      </c>
    </row>
    <row r="1943" spans="1:6" ht="15" customHeight="1" x14ac:dyDescent="0.25">
      <c r="A1943" s="4" t="s">
        <v>4534</v>
      </c>
      <c r="C1943" s="4" t="s">
        <v>4535</v>
      </c>
      <c r="E1943" s="4" t="s">
        <v>9988</v>
      </c>
      <c r="F1943" s="4" t="s">
        <v>4513</v>
      </c>
    </row>
    <row r="1944" spans="1:6" ht="15" customHeight="1" x14ac:dyDescent="0.25">
      <c r="A1944" s="4" t="s">
        <v>4536</v>
      </c>
      <c r="C1944" s="4" t="s">
        <v>4537</v>
      </c>
      <c r="E1944" s="4" t="s">
        <v>9988</v>
      </c>
      <c r="F1944" s="4" t="s">
        <v>4513</v>
      </c>
    </row>
    <row r="1945" spans="1:6" ht="15" customHeight="1" x14ac:dyDescent="0.25">
      <c r="A1945" s="4" t="s">
        <v>4538</v>
      </c>
      <c r="C1945" s="4" t="s">
        <v>4539</v>
      </c>
      <c r="E1945" s="4" t="s">
        <v>9988</v>
      </c>
      <c r="F1945" s="4" t="s">
        <v>4513</v>
      </c>
    </row>
    <row r="1946" spans="1:6" ht="15" customHeight="1" x14ac:dyDescent="0.25">
      <c r="A1946" s="4" t="s">
        <v>4540</v>
      </c>
      <c r="C1946" s="4" t="s">
        <v>4541</v>
      </c>
      <c r="E1946" s="4" t="s">
        <v>9988</v>
      </c>
      <c r="F1946" s="4" t="s">
        <v>4513</v>
      </c>
    </row>
    <row r="1947" spans="1:6" ht="15" customHeight="1" x14ac:dyDescent="0.25">
      <c r="A1947" s="4" t="s">
        <v>4542</v>
      </c>
      <c r="C1947" s="4" t="s">
        <v>4543</v>
      </c>
      <c r="E1947" s="4" t="s">
        <v>9988</v>
      </c>
      <c r="F1947" s="4" t="s">
        <v>4513</v>
      </c>
    </row>
    <row r="1948" spans="1:6" ht="15" customHeight="1" x14ac:dyDescent="0.25">
      <c r="A1948" s="4" t="s">
        <v>4544</v>
      </c>
      <c r="C1948" s="4" t="s">
        <v>4545</v>
      </c>
      <c r="E1948" s="4" t="s">
        <v>9988</v>
      </c>
      <c r="F1948" s="4" t="s">
        <v>4513</v>
      </c>
    </row>
    <row r="1949" spans="1:6" ht="15" customHeight="1" x14ac:dyDescent="0.25">
      <c r="A1949" s="4" t="s">
        <v>4546</v>
      </c>
      <c r="C1949" s="4" t="s">
        <v>4547</v>
      </c>
      <c r="E1949" s="4" t="s">
        <v>9988</v>
      </c>
      <c r="F1949" s="4" t="s">
        <v>4513</v>
      </c>
    </row>
    <row r="1950" spans="1:6" ht="15" customHeight="1" x14ac:dyDescent="0.25">
      <c r="A1950" s="4" t="s">
        <v>4548</v>
      </c>
      <c r="C1950" s="4" t="s">
        <v>4549</v>
      </c>
      <c r="E1950" s="4" t="s">
        <v>9988</v>
      </c>
      <c r="F1950" s="4" t="s">
        <v>4513</v>
      </c>
    </row>
    <row r="1951" spans="1:6" ht="15" customHeight="1" x14ac:dyDescent="0.25">
      <c r="A1951" s="4" t="s">
        <v>4550</v>
      </c>
      <c r="C1951" s="4" t="s">
        <v>4551</v>
      </c>
      <c r="E1951" s="4" t="s">
        <v>9988</v>
      </c>
      <c r="F1951" s="4" t="s">
        <v>4553</v>
      </c>
    </row>
    <row r="1952" spans="1:6" ht="15" customHeight="1" x14ac:dyDescent="0.25">
      <c r="A1952" s="4" t="s">
        <v>4552</v>
      </c>
      <c r="E1952" s="4" t="s">
        <v>9988</v>
      </c>
      <c r="F1952" s="4" t="s">
        <v>4553</v>
      </c>
    </row>
    <row r="1953" spans="1:6" ht="15" customHeight="1" x14ac:dyDescent="0.25">
      <c r="A1953" s="4" t="s">
        <v>4554</v>
      </c>
      <c r="C1953" s="4" t="s">
        <v>4555</v>
      </c>
      <c r="E1953" s="4" t="s">
        <v>9988</v>
      </c>
      <c r="F1953" s="4" t="s">
        <v>4553</v>
      </c>
    </row>
    <row r="1954" spans="1:6" ht="15" customHeight="1" x14ac:dyDescent="0.25">
      <c r="A1954" s="4" t="s">
        <v>4556</v>
      </c>
      <c r="C1954" s="4" t="s">
        <v>4557</v>
      </c>
      <c r="E1954" s="4" t="s">
        <v>9988</v>
      </c>
      <c r="F1954" s="4" t="s">
        <v>4553</v>
      </c>
    </row>
    <row r="1955" spans="1:6" ht="15" customHeight="1" x14ac:dyDescent="0.25">
      <c r="A1955" s="4" t="s">
        <v>4558</v>
      </c>
      <c r="C1955" s="4" t="s">
        <v>4559</v>
      </c>
      <c r="E1955" s="4" t="s">
        <v>9988</v>
      </c>
      <c r="F1955" s="4" t="s">
        <v>4553</v>
      </c>
    </row>
    <row r="1956" spans="1:6" ht="15" customHeight="1" x14ac:dyDescent="0.25">
      <c r="A1956" s="4" t="s">
        <v>526</v>
      </c>
      <c r="C1956" s="4" t="s">
        <v>527</v>
      </c>
      <c r="E1956" s="4" t="s">
        <v>9988</v>
      </c>
      <c r="F1956" s="4" t="s">
        <v>4553</v>
      </c>
    </row>
    <row r="1957" spans="1:6" ht="15" customHeight="1" x14ac:dyDescent="0.25">
      <c r="A1957" s="4" t="s">
        <v>4560</v>
      </c>
      <c r="C1957" s="4" t="s">
        <v>4561</v>
      </c>
      <c r="E1957" s="4" t="s">
        <v>9988</v>
      </c>
      <c r="F1957" s="4" t="s">
        <v>4553</v>
      </c>
    </row>
    <row r="1958" spans="1:6" ht="15" customHeight="1" x14ac:dyDescent="0.25">
      <c r="A1958" s="4" t="s">
        <v>508</v>
      </c>
      <c r="C1958" s="4" t="s">
        <v>509</v>
      </c>
      <c r="E1958" s="4" t="s">
        <v>9988</v>
      </c>
      <c r="F1958" s="4" t="s">
        <v>4553</v>
      </c>
    </row>
    <row r="1959" spans="1:6" ht="15" customHeight="1" x14ac:dyDescent="0.25">
      <c r="A1959" s="4" t="s">
        <v>4562</v>
      </c>
      <c r="C1959" s="4" t="s">
        <v>4563</v>
      </c>
      <c r="E1959" s="4" t="s">
        <v>9988</v>
      </c>
      <c r="F1959" s="4" t="s">
        <v>4553</v>
      </c>
    </row>
    <row r="1960" spans="1:6" ht="15" customHeight="1" x14ac:dyDescent="0.25">
      <c r="A1960" s="4" t="s">
        <v>4564</v>
      </c>
      <c r="C1960" s="4" t="s">
        <v>4565</v>
      </c>
      <c r="E1960" s="4" t="s">
        <v>9988</v>
      </c>
      <c r="F1960" s="4" t="s">
        <v>4553</v>
      </c>
    </row>
    <row r="1961" spans="1:6" ht="15" customHeight="1" x14ac:dyDescent="0.25">
      <c r="A1961" s="4" t="s">
        <v>4566</v>
      </c>
      <c r="C1961" s="4" t="s">
        <v>4567</v>
      </c>
      <c r="E1961" s="4" t="s">
        <v>9988</v>
      </c>
      <c r="F1961" s="4" t="s">
        <v>4553</v>
      </c>
    </row>
    <row r="1962" spans="1:6" ht="15" customHeight="1" x14ac:dyDescent="0.25">
      <c r="A1962" s="4" t="s">
        <v>4568</v>
      </c>
      <c r="C1962" s="4" t="s">
        <v>4569</v>
      </c>
      <c r="E1962" s="4" t="s">
        <v>9988</v>
      </c>
      <c r="F1962" s="4" t="s">
        <v>4553</v>
      </c>
    </row>
    <row r="1963" spans="1:6" ht="15" customHeight="1" x14ac:dyDescent="0.25">
      <c r="A1963" s="4" t="s">
        <v>4570</v>
      </c>
      <c r="C1963" s="4" t="s">
        <v>4571</v>
      </c>
      <c r="E1963" s="4" t="s">
        <v>9988</v>
      </c>
      <c r="F1963" s="4" t="s">
        <v>4574</v>
      </c>
    </row>
    <row r="1964" spans="1:6" ht="15" customHeight="1" x14ac:dyDescent="0.25">
      <c r="A1964" s="4" t="s">
        <v>4572</v>
      </c>
      <c r="C1964" s="4" t="s">
        <v>4573</v>
      </c>
      <c r="E1964" s="4" t="s">
        <v>9988</v>
      </c>
      <c r="F1964" s="4" t="s">
        <v>4574</v>
      </c>
    </row>
    <row r="1965" spans="1:6" ht="15" customHeight="1" x14ac:dyDescent="0.25">
      <c r="A1965" s="4" t="s">
        <v>4575</v>
      </c>
      <c r="C1965" s="4" t="s">
        <v>10547</v>
      </c>
      <c r="E1965" s="4" t="s">
        <v>9988</v>
      </c>
      <c r="F1965" s="4" t="s">
        <v>4574</v>
      </c>
    </row>
    <row r="1966" spans="1:6" ht="15" customHeight="1" x14ac:dyDescent="0.25">
      <c r="A1966" s="4" t="s">
        <v>4576</v>
      </c>
      <c r="C1966" s="4" t="s">
        <v>10548</v>
      </c>
      <c r="E1966" s="4" t="s">
        <v>9988</v>
      </c>
      <c r="F1966" s="4" t="s">
        <v>4574</v>
      </c>
    </row>
    <row r="1967" spans="1:6" ht="15" customHeight="1" x14ac:dyDescent="0.25">
      <c r="A1967" s="4" t="s">
        <v>4577</v>
      </c>
      <c r="C1967" s="4" t="s">
        <v>4578</v>
      </c>
      <c r="E1967" s="4" t="s">
        <v>9988</v>
      </c>
      <c r="F1967" s="4" t="s">
        <v>4574</v>
      </c>
    </row>
    <row r="1968" spans="1:6" ht="15" customHeight="1" x14ac:dyDescent="0.25">
      <c r="A1968" s="4" t="s">
        <v>4579</v>
      </c>
      <c r="C1968" s="4" t="s">
        <v>4580</v>
      </c>
      <c r="E1968" s="4" t="s">
        <v>9988</v>
      </c>
      <c r="F1968" s="4" t="s">
        <v>4574</v>
      </c>
    </row>
    <row r="1969" spans="1:6" ht="15" customHeight="1" x14ac:dyDescent="0.25">
      <c r="A1969" s="4" t="s">
        <v>4581</v>
      </c>
      <c r="C1969" s="4" t="s">
        <v>4582</v>
      </c>
      <c r="E1969" s="4" t="s">
        <v>9988</v>
      </c>
      <c r="F1969" s="4" t="s">
        <v>4574</v>
      </c>
    </row>
    <row r="1970" spans="1:6" ht="15" customHeight="1" x14ac:dyDescent="0.25">
      <c r="A1970" s="4" t="s">
        <v>1712</v>
      </c>
      <c r="C1970" s="4" t="s">
        <v>1713</v>
      </c>
      <c r="E1970" s="4" t="s">
        <v>9988</v>
      </c>
      <c r="F1970" s="4" t="s">
        <v>4574</v>
      </c>
    </row>
    <row r="1971" spans="1:6" ht="15" customHeight="1" x14ac:dyDescent="0.25">
      <c r="A1971" s="4" t="s">
        <v>1702</v>
      </c>
      <c r="C1971" s="4" t="s">
        <v>1703</v>
      </c>
      <c r="E1971" s="4" t="s">
        <v>9988</v>
      </c>
      <c r="F1971" s="4" t="s">
        <v>4574</v>
      </c>
    </row>
    <row r="1972" spans="1:6" ht="15" customHeight="1" x14ac:dyDescent="0.25">
      <c r="A1972" s="4" t="s">
        <v>4583</v>
      </c>
      <c r="C1972" s="4" t="s">
        <v>4584</v>
      </c>
      <c r="E1972" s="4" t="s">
        <v>9988</v>
      </c>
      <c r="F1972" s="4" t="s">
        <v>4574</v>
      </c>
    </row>
    <row r="1973" spans="1:6" ht="15" customHeight="1" x14ac:dyDescent="0.25">
      <c r="A1973" s="4" t="s">
        <v>1714</v>
      </c>
      <c r="C1973" s="4" t="s">
        <v>1715</v>
      </c>
      <c r="E1973" s="4" t="s">
        <v>9988</v>
      </c>
      <c r="F1973" s="4" t="s">
        <v>4574</v>
      </c>
    </row>
    <row r="1974" spans="1:6" ht="15" customHeight="1" x14ac:dyDescent="0.25">
      <c r="A1974" s="4" t="s">
        <v>2398</v>
      </c>
      <c r="C1974" s="4" t="s">
        <v>2458</v>
      </c>
      <c r="E1974" s="4" t="s">
        <v>9988</v>
      </c>
      <c r="F1974" s="4" t="s">
        <v>4574</v>
      </c>
    </row>
    <row r="1975" spans="1:6" ht="15" customHeight="1" x14ac:dyDescent="0.25">
      <c r="A1975" s="4" t="s">
        <v>2400</v>
      </c>
      <c r="C1975" s="4" t="s">
        <v>2459</v>
      </c>
      <c r="E1975" s="4" t="s">
        <v>9988</v>
      </c>
      <c r="F1975" s="4" t="s">
        <v>4574</v>
      </c>
    </row>
    <row r="1976" spans="1:6" ht="15" customHeight="1" x14ac:dyDescent="0.25">
      <c r="A1976" s="4" t="s">
        <v>2406</v>
      </c>
      <c r="C1976" s="4" t="s">
        <v>2464</v>
      </c>
      <c r="E1976" s="4" t="s">
        <v>9988</v>
      </c>
      <c r="F1976" s="4" t="s">
        <v>4574</v>
      </c>
    </row>
    <row r="1977" spans="1:6" ht="15" customHeight="1" x14ac:dyDescent="0.25">
      <c r="A1977" s="4" t="s">
        <v>2407</v>
      </c>
      <c r="C1977" s="4" t="s">
        <v>2465</v>
      </c>
      <c r="E1977" s="4" t="s">
        <v>9988</v>
      </c>
      <c r="F1977" s="4" t="s">
        <v>4574</v>
      </c>
    </row>
    <row r="1978" spans="1:6" ht="15" customHeight="1" x14ac:dyDescent="0.25">
      <c r="A1978" s="4" t="s">
        <v>4585</v>
      </c>
      <c r="C1978" s="4" t="s">
        <v>4586</v>
      </c>
      <c r="E1978" s="4" t="s">
        <v>9988</v>
      </c>
      <c r="F1978" s="4" t="s">
        <v>4574</v>
      </c>
    </row>
    <row r="1979" spans="1:6" ht="15" customHeight="1" x14ac:dyDescent="0.25">
      <c r="A1979" s="4" t="s">
        <v>2405</v>
      </c>
      <c r="C1979" s="4" t="s">
        <v>9518</v>
      </c>
      <c r="E1979" s="4" t="s">
        <v>9988</v>
      </c>
      <c r="F1979" s="4" t="s">
        <v>4574</v>
      </c>
    </row>
    <row r="1980" spans="1:6" ht="15" customHeight="1" x14ac:dyDescent="0.25">
      <c r="A1980" s="4" t="s">
        <v>2401</v>
      </c>
      <c r="C1980" s="4" t="s">
        <v>2460</v>
      </c>
      <c r="E1980" s="4" t="s">
        <v>9988</v>
      </c>
      <c r="F1980" s="4" t="s">
        <v>4574</v>
      </c>
    </row>
    <row r="1981" spans="1:6" ht="15" customHeight="1" x14ac:dyDescent="0.25">
      <c r="A1981" s="4" t="s">
        <v>4587</v>
      </c>
      <c r="C1981" s="4" t="s">
        <v>4588</v>
      </c>
      <c r="E1981" s="4" t="s">
        <v>9988</v>
      </c>
      <c r="F1981" s="4" t="s">
        <v>4574</v>
      </c>
    </row>
    <row r="1982" spans="1:6" ht="15" customHeight="1" x14ac:dyDescent="0.25">
      <c r="A1982" s="4" t="s">
        <v>4589</v>
      </c>
      <c r="C1982" s="4" t="s">
        <v>4590</v>
      </c>
      <c r="E1982" s="4" t="s">
        <v>9988</v>
      </c>
      <c r="F1982" s="4" t="s">
        <v>4574</v>
      </c>
    </row>
    <row r="1983" spans="1:6" ht="15" customHeight="1" x14ac:dyDescent="0.25">
      <c r="A1983" s="4" t="s">
        <v>4591</v>
      </c>
      <c r="C1983" s="4" t="s">
        <v>4592</v>
      </c>
      <c r="E1983" s="4" t="s">
        <v>9988</v>
      </c>
      <c r="F1983" s="4" t="s">
        <v>4574</v>
      </c>
    </row>
    <row r="1984" spans="1:6" ht="15" customHeight="1" x14ac:dyDescent="0.25">
      <c r="A1984" s="4" t="s">
        <v>1706</v>
      </c>
      <c r="C1984" s="4" t="s">
        <v>1707</v>
      </c>
      <c r="E1984" s="4" t="s">
        <v>9988</v>
      </c>
      <c r="F1984" s="4" t="s">
        <v>4574</v>
      </c>
    </row>
    <row r="1985" spans="1:6" ht="15" customHeight="1" x14ac:dyDescent="0.25">
      <c r="A1985" s="4" t="s">
        <v>4593</v>
      </c>
      <c r="C1985" s="4" t="s">
        <v>4594</v>
      </c>
      <c r="E1985" s="4" t="s">
        <v>9988</v>
      </c>
      <c r="F1985" s="4" t="s">
        <v>4574</v>
      </c>
    </row>
    <row r="1986" spans="1:6" ht="15" customHeight="1" x14ac:dyDescent="0.25">
      <c r="A1986" s="4" t="s">
        <v>4595</v>
      </c>
      <c r="C1986" s="4" t="s">
        <v>4596</v>
      </c>
      <c r="E1986" s="4" t="s">
        <v>9988</v>
      </c>
      <c r="F1986" s="4" t="s">
        <v>4574</v>
      </c>
    </row>
    <row r="1987" spans="1:6" ht="15" customHeight="1" x14ac:dyDescent="0.25">
      <c r="A1987" s="4" t="s">
        <v>4597</v>
      </c>
      <c r="C1987" s="4" t="s">
        <v>4598</v>
      </c>
      <c r="E1987" s="4" t="s">
        <v>9988</v>
      </c>
      <c r="F1987" s="4" t="s">
        <v>4574</v>
      </c>
    </row>
    <row r="1988" spans="1:6" ht="15" customHeight="1" x14ac:dyDescent="0.25">
      <c r="A1988" s="4" t="s">
        <v>421</v>
      </c>
      <c r="C1988" s="4" t="s">
        <v>422</v>
      </c>
      <c r="E1988" s="4" t="s">
        <v>9988</v>
      </c>
      <c r="F1988" s="4" t="s">
        <v>4574</v>
      </c>
    </row>
    <row r="1989" spans="1:6" ht="15" customHeight="1" x14ac:dyDescent="0.25">
      <c r="A1989" s="4" t="s">
        <v>4599</v>
      </c>
      <c r="C1989" s="4" t="s">
        <v>4600</v>
      </c>
      <c r="E1989" s="4" t="s">
        <v>9988</v>
      </c>
      <c r="F1989" s="4" t="s">
        <v>4574</v>
      </c>
    </row>
    <row r="1990" spans="1:6" ht="15" customHeight="1" x14ac:dyDescent="0.25">
      <c r="A1990" s="4" t="s">
        <v>1698</v>
      </c>
      <c r="C1990" s="4" t="s">
        <v>1699</v>
      </c>
      <c r="E1990" s="4" t="s">
        <v>9988</v>
      </c>
      <c r="F1990" s="4" t="s">
        <v>4574</v>
      </c>
    </row>
    <row r="1991" spans="1:6" ht="15" customHeight="1" x14ac:dyDescent="0.25">
      <c r="A1991" s="4" t="s">
        <v>1734</v>
      </c>
      <c r="C1991" s="4" t="s">
        <v>1735</v>
      </c>
      <c r="E1991" s="4" t="s">
        <v>9988</v>
      </c>
      <c r="F1991" s="4" t="s">
        <v>4574</v>
      </c>
    </row>
    <row r="1992" spans="1:6" ht="15" customHeight="1" x14ac:dyDescent="0.25">
      <c r="A1992" s="4" t="s">
        <v>1694</v>
      </c>
      <c r="C1992" s="4" t="s">
        <v>1695</v>
      </c>
      <c r="E1992" s="4" t="s">
        <v>9988</v>
      </c>
      <c r="F1992" s="4" t="s">
        <v>4574</v>
      </c>
    </row>
    <row r="1993" spans="1:6" ht="15" customHeight="1" x14ac:dyDescent="0.25">
      <c r="A1993" s="4" t="s">
        <v>4601</v>
      </c>
      <c r="C1993" s="4" t="s">
        <v>4602</v>
      </c>
      <c r="E1993" s="4" t="s">
        <v>9988</v>
      </c>
      <c r="F1993" s="4" t="s">
        <v>4574</v>
      </c>
    </row>
    <row r="1994" spans="1:6" ht="15" customHeight="1" x14ac:dyDescent="0.25">
      <c r="A1994" s="4" t="s">
        <v>1704</v>
      </c>
      <c r="C1994" s="4" t="s">
        <v>1705</v>
      </c>
      <c r="E1994" s="4" t="s">
        <v>9988</v>
      </c>
      <c r="F1994" s="4" t="s">
        <v>4574</v>
      </c>
    </row>
    <row r="1995" spans="1:6" ht="15" customHeight="1" x14ac:dyDescent="0.25">
      <c r="A1995" s="4" t="s">
        <v>4603</v>
      </c>
      <c r="C1995" s="4" t="s">
        <v>4604</v>
      </c>
      <c r="E1995" s="4" t="s">
        <v>9988</v>
      </c>
      <c r="F1995" s="4" t="s">
        <v>4574</v>
      </c>
    </row>
    <row r="1996" spans="1:6" ht="15.75" customHeight="1" x14ac:dyDescent="0.25">
      <c r="A1996" s="4" t="s">
        <v>1710</v>
      </c>
      <c r="C1996" s="4" t="s">
        <v>1711</v>
      </c>
      <c r="E1996" s="4" t="s">
        <v>9988</v>
      </c>
      <c r="F1996" s="4" t="s">
        <v>4574</v>
      </c>
    </row>
    <row r="1997" spans="1:6" ht="15" customHeight="1" x14ac:dyDescent="0.25">
      <c r="A1997" s="4" t="s">
        <v>2376</v>
      </c>
      <c r="C1997" s="4" t="s">
        <v>2446</v>
      </c>
      <c r="E1997" s="4" t="s">
        <v>9988</v>
      </c>
      <c r="F1997" s="4" t="s">
        <v>4574</v>
      </c>
    </row>
    <row r="1998" spans="1:6" ht="15" customHeight="1" x14ac:dyDescent="0.25">
      <c r="A1998" s="4" t="s">
        <v>2375</v>
      </c>
      <c r="C1998" s="4" t="s">
        <v>10549</v>
      </c>
      <c r="E1998" s="4" t="s">
        <v>9988</v>
      </c>
      <c r="F1998" s="4" t="s">
        <v>4605</v>
      </c>
    </row>
    <row r="1999" spans="1:6" ht="15" customHeight="1" x14ac:dyDescent="0.25">
      <c r="A1999" s="4" t="s">
        <v>10325</v>
      </c>
      <c r="C1999" s="4" t="s">
        <v>10325</v>
      </c>
      <c r="E1999" s="4" t="s">
        <v>9988</v>
      </c>
      <c r="F1999" s="4" t="s">
        <v>4605</v>
      </c>
    </row>
    <row r="2000" spans="1:6" ht="15" customHeight="1" x14ac:dyDescent="0.25">
      <c r="A2000" s="4" t="s">
        <v>4606</v>
      </c>
      <c r="C2000" s="4" t="s">
        <v>4607</v>
      </c>
      <c r="E2000" s="4" t="s">
        <v>9988</v>
      </c>
      <c r="F2000" s="4" t="s">
        <v>4605</v>
      </c>
    </row>
    <row r="2001" spans="1:6" ht="15" customHeight="1" x14ac:dyDescent="0.25">
      <c r="A2001" s="4" t="s">
        <v>4608</v>
      </c>
      <c r="C2001" s="4" t="s">
        <v>4609</v>
      </c>
      <c r="E2001" s="4" t="s">
        <v>9988</v>
      </c>
      <c r="F2001" s="4" t="s">
        <v>4605</v>
      </c>
    </row>
    <row r="2002" spans="1:6" ht="15" customHeight="1" x14ac:dyDescent="0.25">
      <c r="A2002" s="4" t="s">
        <v>1239</v>
      </c>
      <c r="C2002" s="4" t="s">
        <v>1240</v>
      </c>
      <c r="E2002" s="4" t="s">
        <v>9988</v>
      </c>
      <c r="F2002" s="4" t="s">
        <v>4605</v>
      </c>
    </row>
    <row r="2003" spans="1:6" ht="15" customHeight="1" x14ac:dyDescent="0.25">
      <c r="A2003" s="4" t="s">
        <v>1223</v>
      </c>
      <c r="C2003" s="4" t="s">
        <v>1224</v>
      </c>
      <c r="E2003" s="4" t="s">
        <v>9988</v>
      </c>
      <c r="F2003" s="4" t="s">
        <v>4605</v>
      </c>
    </row>
    <row r="2004" spans="1:6" ht="15" customHeight="1" x14ac:dyDescent="0.25">
      <c r="A2004" s="4" t="s">
        <v>4610</v>
      </c>
      <c r="C2004" s="4" t="s">
        <v>4611</v>
      </c>
      <c r="E2004" s="4" t="s">
        <v>9988</v>
      </c>
      <c r="F2004" s="4" t="s">
        <v>4605</v>
      </c>
    </row>
    <row r="2005" spans="1:6" ht="15" customHeight="1" x14ac:dyDescent="0.25">
      <c r="A2005" s="4" t="s">
        <v>4612</v>
      </c>
      <c r="C2005" s="4" t="s">
        <v>4613</v>
      </c>
      <c r="E2005" s="4" t="s">
        <v>9988</v>
      </c>
      <c r="F2005" s="4" t="s">
        <v>4605</v>
      </c>
    </row>
    <row r="2006" spans="1:6" ht="15" customHeight="1" x14ac:dyDescent="0.25">
      <c r="A2006" s="4" t="s">
        <v>1147</v>
      </c>
      <c r="C2006" s="4" t="s">
        <v>1148</v>
      </c>
      <c r="E2006" s="4" t="s">
        <v>9988</v>
      </c>
      <c r="F2006" s="4" t="s">
        <v>4605</v>
      </c>
    </row>
    <row r="2007" spans="1:6" ht="15" customHeight="1" x14ac:dyDescent="0.25">
      <c r="A2007" s="4" t="s">
        <v>4614</v>
      </c>
      <c r="C2007" s="4" t="s">
        <v>4615</v>
      </c>
      <c r="E2007" s="4" t="s">
        <v>9988</v>
      </c>
      <c r="F2007" s="4" t="s">
        <v>4605</v>
      </c>
    </row>
    <row r="2008" spans="1:6" ht="15" customHeight="1" x14ac:dyDescent="0.25">
      <c r="A2008" s="4" t="s">
        <v>4616</v>
      </c>
      <c r="C2008" s="4" t="s">
        <v>4617</v>
      </c>
      <c r="E2008" s="4" t="s">
        <v>9988</v>
      </c>
      <c r="F2008" s="4" t="s">
        <v>4605</v>
      </c>
    </row>
    <row r="2009" spans="1:6" ht="15" customHeight="1" x14ac:dyDescent="0.25">
      <c r="A2009" s="4" t="s">
        <v>1144</v>
      </c>
      <c r="C2009" s="4" t="s">
        <v>1145</v>
      </c>
      <c r="E2009" s="4" t="s">
        <v>9988</v>
      </c>
      <c r="F2009" s="4" t="s">
        <v>4605</v>
      </c>
    </row>
    <row r="2010" spans="1:6" ht="15" customHeight="1" x14ac:dyDescent="0.25">
      <c r="A2010" s="4" t="s">
        <v>4618</v>
      </c>
      <c r="C2010" s="4" t="s">
        <v>4619</v>
      </c>
      <c r="E2010" s="4" t="s">
        <v>9988</v>
      </c>
      <c r="F2010" s="4" t="s">
        <v>4622</v>
      </c>
    </row>
    <row r="2011" spans="1:6" ht="15" customHeight="1" x14ac:dyDescent="0.25">
      <c r="A2011" s="4" t="s">
        <v>4620</v>
      </c>
      <c r="C2011" s="4" t="s">
        <v>4621</v>
      </c>
      <c r="E2011" s="4" t="s">
        <v>9988</v>
      </c>
      <c r="F2011" s="4" t="s">
        <v>4622</v>
      </c>
    </row>
    <row r="2012" spans="1:6" ht="15" customHeight="1" x14ac:dyDescent="0.25">
      <c r="A2012" s="4" t="s">
        <v>4623</v>
      </c>
      <c r="C2012" s="4" t="s">
        <v>4624</v>
      </c>
      <c r="E2012" s="4" t="s">
        <v>9988</v>
      </c>
      <c r="F2012" s="4" t="s">
        <v>4622</v>
      </c>
    </row>
    <row r="2013" spans="1:6" ht="15" customHeight="1" x14ac:dyDescent="0.25">
      <c r="A2013" s="4" t="s">
        <v>4625</v>
      </c>
      <c r="C2013" s="4" t="s">
        <v>4626</v>
      </c>
      <c r="E2013" s="4" t="s">
        <v>9988</v>
      </c>
      <c r="F2013" s="4" t="s">
        <v>4622</v>
      </c>
    </row>
    <row r="2014" spans="1:6" ht="15" customHeight="1" x14ac:dyDescent="0.25">
      <c r="A2014" s="4" t="s">
        <v>4627</v>
      </c>
      <c r="C2014" s="4" t="s">
        <v>4628</v>
      </c>
      <c r="E2014" s="4" t="s">
        <v>9988</v>
      </c>
      <c r="F2014" s="4" t="s">
        <v>4622</v>
      </c>
    </row>
    <row r="2015" spans="1:6" ht="15" customHeight="1" x14ac:dyDescent="0.25">
      <c r="A2015" s="4" t="s">
        <v>4629</v>
      </c>
      <c r="C2015" s="4" t="s">
        <v>4630</v>
      </c>
      <c r="E2015" s="4" t="s">
        <v>9988</v>
      </c>
      <c r="F2015" s="4" t="s">
        <v>4622</v>
      </c>
    </row>
    <row r="2016" spans="1:6" ht="15" customHeight="1" x14ac:dyDescent="0.25">
      <c r="A2016" s="4" t="s">
        <v>297</v>
      </c>
      <c r="C2016" s="4" t="s">
        <v>298</v>
      </c>
      <c r="E2016" s="4" t="s">
        <v>9988</v>
      </c>
      <c r="F2016" s="4" t="s">
        <v>4622</v>
      </c>
    </row>
    <row r="2017" spans="1:6" ht="15" customHeight="1" x14ac:dyDescent="0.25">
      <c r="A2017" s="4" t="s">
        <v>562</v>
      </c>
      <c r="C2017" s="4" t="s">
        <v>563</v>
      </c>
      <c r="E2017" s="4" t="s">
        <v>9988</v>
      </c>
      <c r="F2017" s="4" t="s">
        <v>4622</v>
      </c>
    </row>
    <row r="2018" spans="1:6" ht="15" customHeight="1" x14ac:dyDescent="0.25">
      <c r="A2018" s="4" t="s">
        <v>4631</v>
      </c>
      <c r="C2018" s="4" t="s">
        <v>4632</v>
      </c>
      <c r="E2018" s="4" t="s">
        <v>9988</v>
      </c>
      <c r="F2018" s="4" t="s">
        <v>4622</v>
      </c>
    </row>
    <row r="2019" spans="1:6" ht="15" customHeight="1" x14ac:dyDescent="0.25">
      <c r="A2019" s="4" t="s">
        <v>414</v>
      </c>
      <c r="C2019" s="4" t="s">
        <v>415</v>
      </c>
      <c r="E2019" s="4" t="s">
        <v>9988</v>
      </c>
      <c r="F2019" s="4" t="s">
        <v>4622</v>
      </c>
    </row>
    <row r="2020" spans="1:6" ht="15" customHeight="1" x14ac:dyDescent="0.25">
      <c r="A2020" s="4" t="s">
        <v>2297</v>
      </c>
      <c r="C2020" s="4" t="s">
        <v>2298</v>
      </c>
      <c r="E2020" s="4" t="s">
        <v>9988</v>
      </c>
      <c r="F2020" s="4" t="s">
        <v>4622</v>
      </c>
    </row>
    <row r="2021" spans="1:6" ht="15" customHeight="1" x14ac:dyDescent="0.25">
      <c r="A2021" s="4" t="s">
        <v>304</v>
      </c>
      <c r="C2021" s="4" t="s">
        <v>305</v>
      </c>
      <c r="E2021" s="4" t="s">
        <v>9988</v>
      </c>
      <c r="F2021" s="4" t="s">
        <v>4622</v>
      </c>
    </row>
    <row r="2022" spans="1:6" ht="15" customHeight="1" x14ac:dyDescent="0.25">
      <c r="A2022" s="4" t="s">
        <v>4633</v>
      </c>
      <c r="C2022" s="4" t="s">
        <v>4634</v>
      </c>
      <c r="E2022" s="4" t="s">
        <v>9988</v>
      </c>
      <c r="F2022" s="4" t="s">
        <v>4622</v>
      </c>
    </row>
    <row r="2023" spans="1:6" ht="15" customHeight="1" x14ac:dyDescent="0.25">
      <c r="A2023" s="4" t="s">
        <v>543</v>
      </c>
      <c r="C2023" s="4" t="s">
        <v>544</v>
      </c>
      <c r="E2023" s="4" t="s">
        <v>9988</v>
      </c>
      <c r="F2023" s="4" t="s">
        <v>4622</v>
      </c>
    </row>
    <row r="2024" spans="1:6" ht="15" customHeight="1" x14ac:dyDescent="0.25">
      <c r="A2024" s="4" t="s">
        <v>565</v>
      </c>
      <c r="C2024" s="4" t="s">
        <v>566</v>
      </c>
      <c r="E2024" s="4" t="s">
        <v>9988</v>
      </c>
      <c r="F2024" s="4" t="s">
        <v>4622</v>
      </c>
    </row>
    <row r="2025" spans="1:6" ht="15" customHeight="1" x14ac:dyDescent="0.25">
      <c r="A2025" s="4" t="s">
        <v>4635</v>
      </c>
      <c r="C2025" s="4" t="s">
        <v>4636</v>
      </c>
      <c r="E2025" s="4" t="s">
        <v>9988</v>
      </c>
      <c r="F2025" s="4" t="s">
        <v>4622</v>
      </c>
    </row>
    <row r="2026" spans="1:6" ht="15" customHeight="1" x14ac:dyDescent="0.25">
      <c r="A2026" s="4" t="s">
        <v>4637</v>
      </c>
      <c r="C2026" s="4" t="s">
        <v>4638</v>
      </c>
      <c r="E2026" s="4" t="s">
        <v>9988</v>
      </c>
      <c r="F2026" s="4" t="s">
        <v>4622</v>
      </c>
    </row>
    <row r="2027" spans="1:6" ht="15" customHeight="1" x14ac:dyDescent="0.25">
      <c r="A2027" s="4" t="s">
        <v>339</v>
      </c>
      <c r="C2027" s="4" t="s">
        <v>340</v>
      </c>
      <c r="E2027" s="4" t="s">
        <v>9988</v>
      </c>
      <c r="F2027" s="4" t="s">
        <v>4622</v>
      </c>
    </row>
    <row r="2028" spans="1:6" ht="15" customHeight="1" x14ac:dyDescent="0.25">
      <c r="A2028" s="4" t="s">
        <v>341</v>
      </c>
      <c r="C2028" s="4" t="s">
        <v>342</v>
      </c>
      <c r="E2028" s="4" t="s">
        <v>9988</v>
      </c>
      <c r="F2028" s="4" t="s">
        <v>4622</v>
      </c>
    </row>
    <row r="2029" spans="1:6" ht="15" customHeight="1" x14ac:dyDescent="0.25">
      <c r="A2029" s="4" t="s">
        <v>265</v>
      </c>
      <c r="C2029" s="4" t="s">
        <v>266</v>
      </c>
      <c r="E2029" s="4" t="s">
        <v>9988</v>
      </c>
      <c r="F2029" s="4" t="s">
        <v>4622</v>
      </c>
    </row>
    <row r="2030" spans="1:6" ht="15" customHeight="1" x14ac:dyDescent="0.25">
      <c r="A2030" s="4" t="s">
        <v>4639</v>
      </c>
      <c r="C2030" s="4" t="s">
        <v>4640</v>
      </c>
      <c r="E2030" s="4" t="s">
        <v>9988</v>
      </c>
      <c r="F2030" s="4" t="s">
        <v>4622</v>
      </c>
    </row>
    <row r="2031" spans="1:6" ht="15" customHeight="1" x14ac:dyDescent="0.25">
      <c r="A2031" s="4" t="s">
        <v>4641</v>
      </c>
      <c r="C2031" s="4" t="s">
        <v>4642</v>
      </c>
      <c r="E2031" s="4" t="s">
        <v>9988</v>
      </c>
      <c r="F2031" s="4" t="s">
        <v>4622</v>
      </c>
    </row>
    <row r="2032" spans="1:6" ht="15" customHeight="1" x14ac:dyDescent="0.25">
      <c r="A2032" s="4" t="s">
        <v>4643</v>
      </c>
      <c r="C2032" s="4" t="s">
        <v>4644</v>
      </c>
      <c r="E2032" s="4" t="s">
        <v>9988</v>
      </c>
      <c r="F2032" s="4" t="s">
        <v>4622</v>
      </c>
    </row>
    <row r="2033" spans="1:6" ht="15" customHeight="1" x14ac:dyDescent="0.25">
      <c r="A2033" s="4" t="s">
        <v>397</v>
      </c>
      <c r="C2033" s="4" t="s">
        <v>398</v>
      </c>
      <c r="E2033" s="4" t="s">
        <v>9988</v>
      </c>
      <c r="F2033" s="4" t="s">
        <v>4622</v>
      </c>
    </row>
    <row r="2034" spans="1:6" ht="15" customHeight="1" x14ac:dyDescent="0.25">
      <c r="A2034" s="4" t="s">
        <v>386</v>
      </c>
      <c r="C2034" s="4" t="s">
        <v>387</v>
      </c>
      <c r="E2034" s="4" t="s">
        <v>9988</v>
      </c>
      <c r="F2034" s="4" t="s">
        <v>4622</v>
      </c>
    </row>
    <row r="2035" spans="1:6" ht="15" customHeight="1" x14ac:dyDescent="0.25">
      <c r="A2035" s="4" t="s">
        <v>361</v>
      </c>
      <c r="C2035" s="4" t="s">
        <v>362</v>
      </c>
      <c r="E2035" s="4" t="s">
        <v>9988</v>
      </c>
      <c r="F2035" s="4" t="s">
        <v>4622</v>
      </c>
    </row>
    <row r="2036" spans="1:6" ht="15" customHeight="1" x14ac:dyDescent="0.25">
      <c r="A2036" s="4" t="s">
        <v>372</v>
      </c>
      <c r="C2036" s="4" t="s">
        <v>373</v>
      </c>
      <c r="E2036" s="4" t="s">
        <v>9988</v>
      </c>
      <c r="F2036" s="4" t="s">
        <v>4622</v>
      </c>
    </row>
    <row r="2037" spans="1:6" ht="15" customHeight="1" x14ac:dyDescent="0.25">
      <c r="A2037" s="4" t="s">
        <v>283</v>
      </c>
      <c r="C2037" s="4" t="s">
        <v>284</v>
      </c>
      <c r="E2037" s="4" t="s">
        <v>9988</v>
      </c>
      <c r="F2037" s="4" t="s">
        <v>4622</v>
      </c>
    </row>
    <row r="2038" spans="1:6" ht="15" customHeight="1" x14ac:dyDescent="0.25">
      <c r="A2038" s="4" t="s">
        <v>559</v>
      </c>
      <c r="C2038" s="4" t="s">
        <v>560</v>
      </c>
      <c r="E2038" s="4" t="s">
        <v>9988</v>
      </c>
      <c r="F2038" s="4" t="s">
        <v>4622</v>
      </c>
    </row>
    <row r="2039" spans="1:6" ht="15" customHeight="1" x14ac:dyDescent="0.25">
      <c r="A2039" s="4" t="s">
        <v>4645</v>
      </c>
      <c r="C2039" s="4" t="s">
        <v>4646</v>
      </c>
      <c r="E2039" s="4" t="s">
        <v>9988</v>
      </c>
      <c r="F2039" s="4" t="s">
        <v>4622</v>
      </c>
    </row>
    <row r="2040" spans="1:6" ht="15" customHeight="1" x14ac:dyDescent="0.25">
      <c r="A2040" s="4" t="s">
        <v>2295</v>
      </c>
      <c r="C2040" s="4" t="s">
        <v>2296</v>
      </c>
      <c r="E2040" s="4" t="s">
        <v>9988</v>
      </c>
      <c r="F2040" s="4" t="s">
        <v>4622</v>
      </c>
    </row>
    <row r="2041" spans="1:6" ht="15" customHeight="1" x14ac:dyDescent="0.25">
      <c r="A2041" s="4" t="s">
        <v>2293</v>
      </c>
      <c r="C2041" s="4" t="s">
        <v>2294</v>
      </c>
      <c r="E2041" s="4" t="s">
        <v>9988</v>
      </c>
      <c r="F2041" s="4" t="s">
        <v>4622</v>
      </c>
    </row>
    <row r="2042" spans="1:6" ht="15" customHeight="1" x14ac:dyDescent="0.25">
      <c r="A2042" s="4" t="s">
        <v>11461</v>
      </c>
      <c r="C2042" s="4" t="s">
        <v>11462</v>
      </c>
      <c r="E2042" s="4" t="s">
        <v>9988</v>
      </c>
    </row>
    <row r="2043" spans="1:6" ht="15" customHeight="1" x14ac:dyDescent="0.25">
      <c r="A2043" s="4" t="s">
        <v>2267</v>
      </c>
      <c r="C2043" s="4" t="s">
        <v>2268</v>
      </c>
      <c r="E2043" s="4" t="s">
        <v>9988</v>
      </c>
      <c r="F2043" s="4" t="s">
        <v>4622</v>
      </c>
    </row>
    <row r="2044" spans="1:6" ht="15" customHeight="1" x14ac:dyDescent="0.25">
      <c r="A2044" s="4" t="s">
        <v>4647</v>
      </c>
      <c r="C2044" s="4" t="s">
        <v>4648</v>
      </c>
      <c r="E2044" s="4" t="s">
        <v>9988</v>
      </c>
      <c r="F2044" s="4" t="s">
        <v>4622</v>
      </c>
    </row>
    <row r="2045" spans="1:6" ht="15" customHeight="1" x14ac:dyDescent="0.25">
      <c r="A2045" s="4" t="s">
        <v>4649</v>
      </c>
      <c r="C2045" s="4" t="s">
        <v>4650</v>
      </c>
      <c r="E2045" s="4" t="s">
        <v>9988</v>
      </c>
      <c r="F2045" s="4" t="s">
        <v>4653</v>
      </c>
    </row>
    <row r="2046" spans="1:6" ht="15" customHeight="1" x14ac:dyDescent="0.25">
      <c r="A2046" s="4" t="s">
        <v>4651</v>
      </c>
      <c r="C2046" s="4" t="s">
        <v>4652</v>
      </c>
      <c r="E2046" s="4" t="s">
        <v>9988</v>
      </c>
      <c r="F2046" s="4" t="s">
        <v>4653</v>
      </c>
    </row>
    <row r="2047" spans="1:6" ht="15" customHeight="1" x14ac:dyDescent="0.25">
      <c r="A2047" s="4" t="s">
        <v>4654</v>
      </c>
      <c r="C2047" s="4" t="s">
        <v>4655</v>
      </c>
      <c r="E2047" s="4" t="s">
        <v>9988</v>
      </c>
      <c r="F2047" s="4" t="s">
        <v>4653</v>
      </c>
    </row>
    <row r="2048" spans="1:6" ht="15" customHeight="1" x14ac:dyDescent="0.25">
      <c r="A2048" s="4" t="s">
        <v>4656</v>
      </c>
      <c r="C2048" s="4" t="s">
        <v>4657</v>
      </c>
      <c r="E2048" s="4" t="s">
        <v>9988</v>
      </c>
      <c r="F2048" s="4" t="s">
        <v>4653</v>
      </c>
    </row>
    <row r="2049" spans="1:6" ht="15" customHeight="1" x14ac:dyDescent="0.25">
      <c r="A2049" s="4" t="s">
        <v>4658</v>
      </c>
      <c r="C2049" s="4" t="s">
        <v>4659</v>
      </c>
      <c r="E2049" s="4" t="s">
        <v>9988</v>
      </c>
      <c r="F2049" s="4" t="s">
        <v>4653</v>
      </c>
    </row>
    <row r="2050" spans="1:6" ht="15" customHeight="1" x14ac:dyDescent="0.25">
      <c r="A2050" s="4" t="s">
        <v>4660</v>
      </c>
      <c r="C2050" s="4" t="s">
        <v>4661</v>
      </c>
      <c r="E2050" s="4" t="s">
        <v>9988</v>
      </c>
      <c r="F2050" s="4" t="s">
        <v>4653</v>
      </c>
    </row>
    <row r="2051" spans="1:6" ht="15" customHeight="1" x14ac:dyDescent="0.25">
      <c r="A2051" s="4" t="s">
        <v>4662</v>
      </c>
      <c r="C2051" s="4" t="s">
        <v>4663</v>
      </c>
      <c r="E2051" s="4" t="s">
        <v>9988</v>
      </c>
      <c r="F2051" s="4" t="s">
        <v>4666</v>
      </c>
    </row>
    <row r="2052" spans="1:6" ht="15" customHeight="1" x14ac:dyDescent="0.25">
      <c r="A2052" s="4" t="s">
        <v>4664</v>
      </c>
      <c r="C2052" s="4" t="s">
        <v>4665</v>
      </c>
      <c r="E2052" s="4" t="s">
        <v>9988</v>
      </c>
      <c r="F2052" s="4" t="s">
        <v>4666</v>
      </c>
    </row>
    <row r="2053" spans="1:6" ht="15" customHeight="1" x14ac:dyDescent="0.25">
      <c r="A2053" s="4" t="s">
        <v>938</v>
      </c>
      <c r="C2053" s="4" t="s">
        <v>939</v>
      </c>
      <c r="E2053" s="4" t="s">
        <v>9988</v>
      </c>
      <c r="F2053" s="4" t="s">
        <v>4666</v>
      </c>
    </row>
    <row r="2054" spans="1:6" ht="15" customHeight="1" x14ac:dyDescent="0.25">
      <c r="A2054" s="4" t="s">
        <v>4667</v>
      </c>
      <c r="C2054" s="4" t="s">
        <v>4668</v>
      </c>
      <c r="E2054" s="4" t="s">
        <v>9988</v>
      </c>
      <c r="F2054" s="4" t="s">
        <v>4666</v>
      </c>
    </row>
    <row r="2055" spans="1:6" ht="15" customHeight="1" x14ac:dyDescent="0.25">
      <c r="A2055" s="4" t="s">
        <v>940</v>
      </c>
      <c r="C2055" s="4" t="s">
        <v>941</v>
      </c>
      <c r="E2055" s="4" t="s">
        <v>9988</v>
      </c>
      <c r="F2055" s="4" t="s">
        <v>4666</v>
      </c>
    </row>
    <row r="2056" spans="1:6" ht="15" customHeight="1" x14ac:dyDescent="0.25">
      <c r="A2056" s="4" t="s">
        <v>4669</v>
      </c>
      <c r="C2056" s="4" t="s">
        <v>4670</v>
      </c>
      <c r="E2056" s="4" t="s">
        <v>9988</v>
      </c>
      <c r="F2056" s="4" t="s">
        <v>4666</v>
      </c>
    </row>
    <row r="2057" spans="1:6" ht="15" customHeight="1" x14ac:dyDescent="0.25">
      <c r="A2057" s="4" t="s">
        <v>777</v>
      </c>
      <c r="C2057" s="4" t="s">
        <v>778</v>
      </c>
      <c r="E2057" s="4" t="s">
        <v>9988</v>
      </c>
      <c r="F2057" s="4" t="s">
        <v>4666</v>
      </c>
    </row>
    <row r="2058" spans="1:6" ht="15" customHeight="1" x14ac:dyDescent="0.25">
      <c r="A2058" s="4" t="s">
        <v>4671</v>
      </c>
      <c r="C2058" s="4" t="s">
        <v>4672</v>
      </c>
      <c r="E2058" s="4" t="s">
        <v>9988</v>
      </c>
      <c r="F2058" s="4" t="s">
        <v>4666</v>
      </c>
    </row>
    <row r="2059" spans="1:6" ht="15" customHeight="1" x14ac:dyDescent="0.25">
      <c r="A2059" s="4" t="s">
        <v>757</v>
      </c>
      <c r="C2059" s="4" t="s">
        <v>758</v>
      </c>
      <c r="E2059" s="4" t="s">
        <v>9988</v>
      </c>
      <c r="F2059" s="4" t="s">
        <v>4666</v>
      </c>
    </row>
    <row r="2060" spans="1:6" ht="15" customHeight="1" x14ac:dyDescent="0.25">
      <c r="A2060" s="4" t="s">
        <v>4673</v>
      </c>
      <c r="C2060" s="4" t="s">
        <v>4674</v>
      </c>
      <c r="E2060" s="4" t="s">
        <v>9988</v>
      </c>
      <c r="F2060" s="4" t="s">
        <v>4666</v>
      </c>
    </row>
    <row r="2061" spans="1:6" ht="15" customHeight="1" x14ac:dyDescent="0.25">
      <c r="A2061" s="4" t="s">
        <v>2371</v>
      </c>
      <c r="C2061" s="4" t="s">
        <v>2442</v>
      </c>
      <c r="E2061" s="4" t="s">
        <v>9988</v>
      </c>
      <c r="F2061" s="4" t="s">
        <v>4666</v>
      </c>
    </row>
    <row r="2062" spans="1:6" ht="15" customHeight="1" x14ac:dyDescent="0.25">
      <c r="A2062" s="4" t="s">
        <v>4675</v>
      </c>
      <c r="C2062" s="4" t="s">
        <v>4676</v>
      </c>
      <c r="E2062" s="4" t="s">
        <v>9988</v>
      </c>
      <c r="F2062" s="4" t="s">
        <v>4666</v>
      </c>
    </row>
    <row r="2063" spans="1:6" ht="15" customHeight="1" x14ac:dyDescent="0.25">
      <c r="A2063" s="4" t="s">
        <v>4677</v>
      </c>
      <c r="C2063" s="4" t="s">
        <v>4678</v>
      </c>
      <c r="E2063" s="4" t="s">
        <v>9988</v>
      </c>
      <c r="F2063" s="4" t="s">
        <v>4666</v>
      </c>
    </row>
    <row r="2064" spans="1:6" ht="15" customHeight="1" x14ac:dyDescent="0.25">
      <c r="A2064" s="4" t="s">
        <v>4679</v>
      </c>
      <c r="C2064" s="4" t="s">
        <v>4680</v>
      </c>
      <c r="E2064" s="4" t="s">
        <v>9988</v>
      </c>
      <c r="F2064" s="4" t="s">
        <v>4666</v>
      </c>
    </row>
    <row r="2065" spans="1:6" ht="15" customHeight="1" x14ac:dyDescent="0.25">
      <c r="A2065" s="4" t="s">
        <v>4681</v>
      </c>
      <c r="C2065" s="4" t="s">
        <v>4682</v>
      </c>
      <c r="E2065" s="4" t="s">
        <v>9988</v>
      </c>
      <c r="F2065" s="4" t="s">
        <v>4666</v>
      </c>
    </row>
    <row r="2066" spans="1:6" ht="15" customHeight="1" x14ac:dyDescent="0.25">
      <c r="A2066" s="4" t="s">
        <v>4683</v>
      </c>
      <c r="C2066" s="4" t="s">
        <v>4684</v>
      </c>
      <c r="E2066" s="4" t="s">
        <v>9988</v>
      </c>
      <c r="F2066" s="4" t="s">
        <v>4666</v>
      </c>
    </row>
    <row r="2067" spans="1:6" ht="15" customHeight="1" x14ac:dyDescent="0.25">
      <c r="A2067" s="4" t="s">
        <v>4685</v>
      </c>
      <c r="C2067" s="4" t="s">
        <v>4686</v>
      </c>
      <c r="E2067" s="4" t="s">
        <v>9988</v>
      </c>
      <c r="F2067" s="4" t="s">
        <v>4666</v>
      </c>
    </row>
    <row r="2068" spans="1:6" ht="15" customHeight="1" x14ac:dyDescent="0.25">
      <c r="A2068" s="4" t="s">
        <v>4687</v>
      </c>
      <c r="C2068" s="4" t="s">
        <v>4688</v>
      </c>
      <c r="E2068" s="4" t="s">
        <v>9988</v>
      </c>
      <c r="F2068" s="4" t="s">
        <v>4666</v>
      </c>
    </row>
    <row r="2069" spans="1:6" ht="15" customHeight="1" x14ac:dyDescent="0.25">
      <c r="A2069" s="4" t="s">
        <v>4689</v>
      </c>
      <c r="C2069" s="4" t="s">
        <v>4690</v>
      </c>
      <c r="E2069" s="4" t="s">
        <v>9988</v>
      </c>
      <c r="F2069" s="4" t="s">
        <v>4666</v>
      </c>
    </row>
    <row r="2070" spans="1:6" ht="15" customHeight="1" x14ac:dyDescent="0.25">
      <c r="A2070" s="4" t="s">
        <v>928</v>
      </c>
      <c r="C2070" s="4" t="s">
        <v>929</v>
      </c>
      <c r="E2070" s="4" t="s">
        <v>9988</v>
      </c>
      <c r="F2070" s="4" t="s">
        <v>4666</v>
      </c>
    </row>
    <row r="2071" spans="1:6" ht="15" customHeight="1" x14ac:dyDescent="0.25">
      <c r="A2071" s="4" t="s">
        <v>4691</v>
      </c>
      <c r="C2071" s="4" t="s">
        <v>4692</v>
      </c>
      <c r="E2071" s="4" t="s">
        <v>9988</v>
      </c>
      <c r="F2071" s="4" t="s">
        <v>4666</v>
      </c>
    </row>
    <row r="2072" spans="1:6" ht="15" customHeight="1" x14ac:dyDescent="0.25">
      <c r="A2072" s="4" t="s">
        <v>1068</v>
      </c>
      <c r="C2072" s="4" t="s">
        <v>1069</v>
      </c>
      <c r="E2072" s="4" t="s">
        <v>9988</v>
      </c>
      <c r="F2072" s="4" t="s">
        <v>4666</v>
      </c>
    </row>
    <row r="2073" spans="1:6" ht="15" customHeight="1" x14ac:dyDescent="0.25">
      <c r="A2073" s="4" t="s">
        <v>1077</v>
      </c>
      <c r="C2073" s="4" t="s">
        <v>1078</v>
      </c>
      <c r="E2073" s="4" t="s">
        <v>9988</v>
      </c>
      <c r="F2073" s="4" t="s">
        <v>4666</v>
      </c>
    </row>
    <row r="2074" spans="1:6" ht="15" customHeight="1" x14ac:dyDescent="0.25">
      <c r="A2074" s="4" t="s">
        <v>962</v>
      </c>
      <c r="C2074" s="4" t="s">
        <v>963</v>
      </c>
      <c r="E2074" s="4" t="s">
        <v>9988</v>
      </c>
      <c r="F2074" s="4" t="s">
        <v>4666</v>
      </c>
    </row>
    <row r="2075" spans="1:6" ht="15" customHeight="1" x14ac:dyDescent="0.25">
      <c r="A2075" s="4" t="s">
        <v>1073</v>
      </c>
      <c r="C2075" s="4" t="s">
        <v>1074</v>
      </c>
      <c r="E2075" s="4" t="s">
        <v>9988</v>
      </c>
      <c r="F2075" s="4" t="s">
        <v>4666</v>
      </c>
    </row>
    <row r="2076" spans="1:6" ht="15" customHeight="1" x14ac:dyDescent="0.25">
      <c r="A2076" s="4" t="s">
        <v>4693</v>
      </c>
      <c r="C2076" s="4" t="s">
        <v>4694</v>
      </c>
      <c r="E2076" s="4" t="s">
        <v>9988</v>
      </c>
      <c r="F2076" s="4" t="s">
        <v>4666</v>
      </c>
    </row>
    <row r="2077" spans="1:6" ht="15" customHeight="1" x14ac:dyDescent="0.25">
      <c r="A2077" s="4" t="s">
        <v>1070</v>
      </c>
      <c r="C2077" s="4" t="s">
        <v>1071</v>
      </c>
      <c r="E2077" s="4" t="s">
        <v>9988</v>
      </c>
      <c r="F2077" s="4" t="s">
        <v>4666</v>
      </c>
    </row>
    <row r="2078" spans="1:6" ht="15" customHeight="1" x14ac:dyDescent="0.25">
      <c r="A2078" s="4" t="s">
        <v>4695</v>
      </c>
      <c r="C2078" s="4" t="s">
        <v>4696</v>
      </c>
      <c r="E2078" s="4" t="s">
        <v>9988</v>
      </c>
      <c r="F2078" s="4" t="s">
        <v>4666</v>
      </c>
    </row>
    <row r="2079" spans="1:6" ht="15" customHeight="1" x14ac:dyDescent="0.25">
      <c r="A2079" s="4" t="s">
        <v>1081</v>
      </c>
      <c r="C2079" s="4" t="s">
        <v>1082</v>
      </c>
      <c r="E2079" s="4" t="s">
        <v>9988</v>
      </c>
      <c r="F2079" s="4" t="s">
        <v>4666</v>
      </c>
    </row>
    <row r="2080" spans="1:6" ht="15" customHeight="1" x14ac:dyDescent="0.25">
      <c r="A2080" s="4" t="s">
        <v>4697</v>
      </c>
      <c r="C2080" s="4" t="s">
        <v>4698</v>
      </c>
      <c r="E2080" s="4" t="s">
        <v>9988</v>
      </c>
      <c r="F2080" s="4" t="s">
        <v>4666</v>
      </c>
    </row>
    <row r="2081" spans="1:6" ht="15" customHeight="1" x14ac:dyDescent="0.25">
      <c r="A2081" s="4" t="s">
        <v>4699</v>
      </c>
      <c r="C2081" s="4" t="s">
        <v>4700</v>
      </c>
      <c r="E2081" s="4" t="s">
        <v>9988</v>
      </c>
      <c r="F2081" s="4" t="s">
        <v>4666</v>
      </c>
    </row>
    <row r="2082" spans="1:6" ht="15" customHeight="1" x14ac:dyDescent="0.25">
      <c r="A2082" s="4" t="s">
        <v>4701</v>
      </c>
      <c r="C2082" s="4" t="s">
        <v>4702</v>
      </c>
      <c r="E2082" s="4" t="s">
        <v>9988</v>
      </c>
      <c r="F2082" s="4" t="s">
        <v>4666</v>
      </c>
    </row>
    <row r="2083" spans="1:6" ht="15" customHeight="1" x14ac:dyDescent="0.25">
      <c r="A2083" s="4" t="s">
        <v>4703</v>
      </c>
      <c r="C2083" s="4" t="s">
        <v>4704</v>
      </c>
      <c r="E2083" s="4" t="s">
        <v>9988</v>
      </c>
      <c r="F2083" s="4" t="s">
        <v>4666</v>
      </c>
    </row>
    <row r="2084" spans="1:6" ht="15" customHeight="1" x14ac:dyDescent="0.25">
      <c r="A2084" s="4" t="s">
        <v>4705</v>
      </c>
      <c r="C2084" s="4" t="s">
        <v>4706</v>
      </c>
      <c r="E2084" s="4" t="s">
        <v>9988</v>
      </c>
      <c r="F2084" s="4" t="s">
        <v>4666</v>
      </c>
    </row>
    <row r="2085" spans="1:6" ht="15" customHeight="1" x14ac:dyDescent="0.25">
      <c r="A2085" s="4" t="s">
        <v>4707</v>
      </c>
      <c r="C2085" s="4" t="s">
        <v>4708</v>
      </c>
      <c r="E2085" s="4" t="s">
        <v>9988</v>
      </c>
      <c r="F2085" s="4" t="s">
        <v>4666</v>
      </c>
    </row>
    <row r="2086" spans="1:6" ht="15" customHeight="1" x14ac:dyDescent="0.25">
      <c r="A2086" s="4" t="s">
        <v>4709</v>
      </c>
      <c r="C2086" s="4" t="s">
        <v>4710</v>
      </c>
      <c r="E2086" s="4" t="s">
        <v>9988</v>
      </c>
      <c r="F2086" s="4" t="s">
        <v>4666</v>
      </c>
    </row>
    <row r="2087" spans="1:6" ht="15" customHeight="1" x14ac:dyDescent="0.25">
      <c r="A2087" s="4" t="s">
        <v>4711</v>
      </c>
      <c r="C2087" s="4" t="s">
        <v>4712</v>
      </c>
      <c r="E2087" s="4" t="s">
        <v>9988</v>
      </c>
      <c r="F2087" s="4" t="s">
        <v>4666</v>
      </c>
    </row>
    <row r="2088" spans="1:6" ht="15" customHeight="1" x14ac:dyDescent="0.25">
      <c r="A2088" s="4" t="s">
        <v>1324</v>
      </c>
      <c r="C2088" s="4" t="s">
        <v>1325</v>
      </c>
      <c r="E2088" s="4" t="s">
        <v>9988</v>
      </c>
      <c r="F2088" s="4" t="s">
        <v>4666</v>
      </c>
    </row>
    <row r="2089" spans="1:6" ht="15" customHeight="1" x14ac:dyDescent="0.25">
      <c r="A2089" s="4" t="s">
        <v>4713</v>
      </c>
      <c r="C2089" s="4" t="s">
        <v>4714</v>
      </c>
      <c r="E2089" s="4" t="s">
        <v>9988</v>
      </c>
      <c r="F2089" s="4" t="s">
        <v>4666</v>
      </c>
    </row>
    <row r="2090" spans="1:6" ht="15" customHeight="1" x14ac:dyDescent="0.25">
      <c r="A2090" s="4" t="s">
        <v>4715</v>
      </c>
      <c r="C2090" s="4" t="s">
        <v>4716</v>
      </c>
      <c r="E2090" s="4" t="s">
        <v>9988</v>
      </c>
      <c r="F2090" s="4" t="s">
        <v>4666</v>
      </c>
    </row>
    <row r="2091" spans="1:6" ht="15" customHeight="1" x14ac:dyDescent="0.25">
      <c r="A2091" s="4" t="s">
        <v>4717</v>
      </c>
      <c r="C2091" s="4" t="s">
        <v>4718</v>
      </c>
      <c r="E2091" s="4" t="s">
        <v>9988</v>
      </c>
      <c r="F2091" s="4" t="s">
        <v>4666</v>
      </c>
    </row>
    <row r="2092" spans="1:6" ht="15" customHeight="1" x14ac:dyDescent="0.25">
      <c r="A2092" s="4" t="s">
        <v>4719</v>
      </c>
      <c r="C2092" s="4" t="s">
        <v>4720</v>
      </c>
      <c r="E2092" s="4" t="s">
        <v>9988</v>
      </c>
      <c r="F2092" s="4" t="s">
        <v>4666</v>
      </c>
    </row>
    <row r="2093" spans="1:6" ht="15" customHeight="1" x14ac:dyDescent="0.25">
      <c r="A2093" s="4" t="s">
        <v>4721</v>
      </c>
      <c r="C2093" s="4" t="s">
        <v>4722</v>
      </c>
      <c r="E2093" s="4" t="s">
        <v>9988</v>
      </c>
      <c r="F2093" s="4" t="s">
        <v>4666</v>
      </c>
    </row>
    <row r="2094" spans="1:6" ht="15" customHeight="1" x14ac:dyDescent="0.25">
      <c r="A2094" s="4" t="s">
        <v>4723</v>
      </c>
      <c r="C2094" s="4" t="s">
        <v>4724</v>
      </c>
      <c r="E2094" s="4" t="s">
        <v>9988</v>
      </c>
      <c r="F2094" s="4" t="s">
        <v>4666</v>
      </c>
    </row>
    <row r="2095" spans="1:6" ht="15" customHeight="1" x14ac:dyDescent="0.25">
      <c r="A2095" s="4" t="s">
        <v>4725</v>
      </c>
      <c r="C2095" s="4" t="s">
        <v>4726</v>
      </c>
      <c r="E2095" s="4" t="s">
        <v>9988</v>
      </c>
      <c r="F2095" s="4" t="s">
        <v>4666</v>
      </c>
    </row>
    <row r="2096" spans="1:6" ht="15" customHeight="1" x14ac:dyDescent="0.25">
      <c r="A2096" s="4" t="s">
        <v>4727</v>
      </c>
      <c r="C2096" s="4" t="s">
        <v>4728</v>
      </c>
      <c r="E2096" s="4" t="s">
        <v>9988</v>
      </c>
      <c r="F2096" s="4" t="s">
        <v>4666</v>
      </c>
    </row>
    <row r="2097" spans="1:6" ht="15" customHeight="1" x14ac:dyDescent="0.25">
      <c r="A2097" s="4" t="s">
        <v>4729</v>
      </c>
      <c r="C2097" s="4" t="s">
        <v>4730</v>
      </c>
      <c r="E2097" s="4" t="s">
        <v>9988</v>
      </c>
      <c r="F2097" s="4" t="s">
        <v>4666</v>
      </c>
    </row>
    <row r="2098" spans="1:6" ht="15" customHeight="1" x14ac:dyDescent="0.25">
      <c r="A2098" s="4" t="s">
        <v>4731</v>
      </c>
      <c r="C2098" s="4" t="s">
        <v>4732</v>
      </c>
      <c r="E2098" s="4" t="s">
        <v>9988</v>
      </c>
      <c r="F2098" s="4" t="s">
        <v>4666</v>
      </c>
    </row>
    <row r="2099" spans="1:6" ht="15" customHeight="1" x14ac:dyDescent="0.25">
      <c r="A2099" s="4" t="s">
        <v>4733</v>
      </c>
      <c r="C2099" s="4" t="s">
        <v>4734</v>
      </c>
      <c r="E2099" s="4" t="s">
        <v>9988</v>
      </c>
      <c r="F2099" s="4" t="s">
        <v>4666</v>
      </c>
    </row>
    <row r="2100" spans="1:6" ht="15" customHeight="1" x14ac:dyDescent="0.25">
      <c r="A2100" s="4" t="s">
        <v>4735</v>
      </c>
      <c r="C2100" s="4" t="s">
        <v>4736</v>
      </c>
      <c r="E2100" s="4" t="s">
        <v>9988</v>
      </c>
      <c r="F2100" s="4" t="s">
        <v>4666</v>
      </c>
    </row>
    <row r="2101" spans="1:6" ht="15" customHeight="1" x14ac:dyDescent="0.25">
      <c r="A2101" s="4" t="s">
        <v>4737</v>
      </c>
      <c r="C2101" s="4" t="s">
        <v>4738</v>
      </c>
      <c r="E2101" s="4" t="s">
        <v>9988</v>
      </c>
      <c r="F2101" s="4" t="s">
        <v>4666</v>
      </c>
    </row>
    <row r="2102" spans="1:6" ht="15" customHeight="1" x14ac:dyDescent="0.25">
      <c r="A2102" s="4" t="s">
        <v>4739</v>
      </c>
      <c r="C2102" s="4" t="s">
        <v>4740</v>
      </c>
      <c r="E2102" s="4" t="s">
        <v>9988</v>
      </c>
      <c r="F2102" s="4" t="s">
        <v>4666</v>
      </c>
    </row>
    <row r="2103" spans="1:6" ht="15" customHeight="1" x14ac:dyDescent="0.25">
      <c r="A2103" s="4" t="s">
        <v>2391</v>
      </c>
      <c r="C2103" s="4" t="s">
        <v>2453</v>
      </c>
      <c r="E2103" s="4" t="s">
        <v>9988</v>
      </c>
      <c r="F2103" s="4" t="s">
        <v>4666</v>
      </c>
    </row>
    <row r="2104" spans="1:6" ht="15" customHeight="1" x14ac:dyDescent="0.25">
      <c r="A2104" s="4" t="s">
        <v>2392</v>
      </c>
      <c r="C2104" s="4" t="s">
        <v>2455</v>
      </c>
      <c r="E2104" s="4" t="s">
        <v>9988</v>
      </c>
      <c r="F2104" s="4" t="s">
        <v>4666</v>
      </c>
    </row>
    <row r="2105" spans="1:6" ht="15" customHeight="1" x14ac:dyDescent="0.25">
      <c r="A2105" s="4" t="s">
        <v>4741</v>
      </c>
      <c r="C2105" s="4" t="s">
        <v>4742</v>
      </c>
      <c r="E2105" s="4" t="s">
        <v>9988</v>
      </c>
      <c r="F2105" s="4" t="s">
        <v>4666</v>
      </c>
    </row>
    <row r="2106" spans="1:6" ht="15" customHeight="1" x14ac:dyDescent="0.25">
      <c r="A2106" s="4" t="s">
        <v>2374</v>
      </c>
      <c r="C2106" s="4" t="s">
        <v>2445</v>
      </c>
      <c r="E2106" s="4" t="s">
        <v>9988</v>
      </c>
      <c r="F2106" s="4" t="s">
        <v>4666</v>
      </c>
    </row>
    <row r="2107" spans="1:6" ht="15" customHeight="1" x14ac:dyDescent="0.25">
      <c r="A2107" s="4" t="s">
        <v>2393</v>
      </c>
      <c r="C2107" s="4" t="s">
        <v>2456</v>
      </c>
      <c r="E2107" s="4" t="s">
        <v>9988</v>
      </c>
      <c r="F2107" s="4" t="s">
        <v>4666</v>
      </c>
    </row>
    <row r="2108" spans="1:6" ht="15" customHeight="1" x14ac:dyDescent="0.25">
      <c r="A2108" s="4" t="s">
        <v>4743</v>
      </c>
      <c r="C2108" s="4" t="s">
        <v>4744</v>
      </c>
      <c r="E2108" s="4" t="s">
        <v>9988</v>
      </c>
      <c r="F2108" s="4" t="s">
        <v>4666</v>
      </c>
    </row>
    <row r="2109" spans="1:6" ht="15" customHeight="1" x14ac:dyDescent="0.25">
      <c r="A2109" s="4" t="s">
        <v>932</v>
      </c>
      <c r="C2109" s="4" t="s">
        <v>933</v>
      </c>
      <c r="E2109" s="4" t="s">
        <v>9988</v>
      </c>
      <c r="F2109" s="4" t="s">
        <v>4666</v>
      </c>
    </row>
    <row r="2110" spans="1:6" ht="15" customHeight="1" x14ac:dyDescent="0.25">
      <c r="A2110" s="4" t="s">
        <v>936</v>
      </c>
      <c r="C2110" s="4" t="s">
        <v>937</v>
      </c>
      <c r="E2110" s="4" t="s">
        <v>9988</v>
      </c>
      <c r="F2110" s="4" t="s">
        <v>4666</v>
      </c>
    </row>
    <row r="2111" spans="1:6" ht="15" customHeight="1" x14ac:dyDescent="0.25">
      <c r="A2111" s="4" t="s">
        <v>934</v>
      </c>
      <c r="C2111" s="4" t="s">
        <v>935</v>
      </c>
      <c r="E2111" s="4" t="s">
        <v>9988</v>
      </c>
      <c r="F2111" s="4" t="s">
        <v>4666</v>
      </c>
    </row>
    <row r="2112" spans="1:6" ht="15" customHeight="1" x14ac:dyDescent="0.25">
      <c r="A2112" s="4" t="s">
        <v>930</v>
      </c>
      <c r="C2112" s="4" t="s">
        <v>931</v>
      </c>
      <c r="E2112" s="4" t="s">
        <v>9988</v>
      </c>
      <c r="F2112" s="4" t="s">
        <v>4666</v>
      </c>
    </row>
    <row r="2113" spans="1:6" ht="15" customHeight="1" x14ac:dyDescent="0.25">
      <c r="A2113" s="4" t="s">
        <v>4745</v>
      </c>
      <c r="C2113" s="4" t="s">
        <v>8419</v>
      </c>
      <c r="E2113" s="4" t="s">
        <v>9988</v>
      </c>
      <c r="F2113" s="4" t="s">
        <v>4666</v>
      </c>
    </row>
    <row r="2114" spans="1:6" ht="15" customHeight="1" x14ac:dyDescent="0.25">
      <c r="A2114" s="4" t="s">
        <v>4746</v>
      </c>
      <c r="C2114" s="4" t="s">
        <v>4747</v>
      </c>
      <c r="E2114" s="4" t="s">
        <v>9988</v>
      </c>
      <c r="F2114" s="4" t="s">
        <v>4666</v>
      </c>
    </row>
    <row r="2115" spans="1:6" ht="15" customHeight="1" x14ac:dyDescent="0.25">
      <c r="A2115" s="4" t="s">
        <v>49</v>
      </c>
      <c r="C2115" s="4" t="s">
        <v>50</v>
      </c>
      <c r="E2115" s="4" t="s">
        <v>9988</v>
      </c>
      <c r="F2115" s="4" t="s">
        <v>4666</v>
      </c>
    </row>
    <row r="2116" spans="1:6" ht="15" customHeight="1" x14ac:dyDescent="0.25">
      <c r="A2116" s="4" t="s">
        <v>46</v>
      </c>
      <c r="C2116" s="4" t="s">
        <v>47</v>
      </c>
      <c r="E2116" s="4" t="s">
        <v>9988</v>
      </c>
      <c r="F2116" s="4" t="s">
        <v>4666</v>
      </c>
    </row>
    <row r="2117" spans="1:6" ht="15" customHeight="1" x14ac:dyDescent="0.25">
      <c r="A2117" s="4" t="s">
        <v>43</v>
      </c>
      <c r="C2117" s="4" t="s">
        <v>44</v>
      </c>
      <c r="E2117" s="4" t="s">
        <v>9988</v>
      </c>
      <c r="F2117" s="4" t="s">
        <v>4666</v>
      </c>
    </row>
    <row r="2118" spans="1:6" ht="15" customHeight="1" x14ac:dyDescent="0.25">
      <c r="A2118" s="4" t="s">
        <v>4748</v>
      </c>
      <c r="C2118" s="4" t="s">
        <v>4749</v>
      </c>
      <c r="E2118" s="4" t="s">
        <v>9988</v>
      </c>
      <c r="F2118" s="4" t="s">
        <v>4666</v>
      </c>
    </row>
    <row r="2119" spans="1:6" ht="15" customHeight="1" x14ac:dyDescent="0.25">
      <c r="A2119" s="4" t="s">
        <v>1669</v>
      </c>
      <c r="C2119" s="4" t="s">
        <v>1670</v>
      </c>
      <c r="E2119" s="4" t="s">
        <v>9988</v>
      </c>
      <c r="F2119" s="4" t="s">
        <v>4666</v>
      </c>
    </row>
    <row r="2120" spans="1:6" ht="15" customHeight="1" x14ac:dyDescent="0.25">
      <c r="A2120" s="4" t="s">
        <v>1627</v>
      </c>
      <c r="C2120" s="4" t="s">
        <v>1628</v>
      </c>
      <c r="E2120" s="4" t="s">
        <v>9988</v>
      </c>
      <c r="F2120" s="4" t="s">
        <v>4666</v>
      </c>
    </row>
    <row r="2121" spans="1:6" ht="15" customHeight="1" x14ac:dyDescent="0.25">
      <c r="A2121" s="4" t="s">
        <v>710</v>
      </c>
      <c r="C2121" s="4" t="s">
        <v>711</v>
      </c>
      <c r="E2121" s="4" t="s">
        <v>9988</v>
      </c>
      <c r="F2121" s="4" t="s">
        <v>4666</v>
      </c>
    </row>
    <row r="2122" spans="1:6" ht="15" customHeight="1" x14ac:dyDescent="0.25">
      <c r="A2122" s="4" t="s">
        <v>815</v>
      </c>
      <c r="C2122" s="4" t="s">
        <v>4750</v>
      </c>
      <c r="E2122" s="4" t="s">
        <v>9988</v>
      </c>
      <c r="F2122" s="4" t="s">
        <v>4666</v>
      </c>
    </row>
    <row r="2123" spans="1:6" ht="15" customHeight="1" x14ac:dyDescent="0.25">
      <c r="A2123" s="4" t="s">
        <v>4751</v>
      </c>
      <c r="C2123" s="4" t="s">
        <v>4752</v>
      </c>
      <c r="E2123" s="4" t="s">
        <v>9988</v>
      </c>
      <c r="F2123" s="4" t="s">
        <v>4666</v>
      </c>
    </row>
    <row r="2124" spans="1:6" ht="15" customHeight="1" x14ac:dyDescent="0.25">
      <c r="A2124" s="4" t="s">
        <v>2372</v>
      </c>
      <c r="C2124" s="4" t="s">
        <v>2443</v>
      </c>
      <c r="E2124" s="4" t="s">
        <v>9988</v>
      </c>
      <c r="F2124" s="4" t="s">
        <v>4666</v>
      </c>
    </row>
    <row r="2125" spans="1:6" ht="15" customHeight="1" x14ac:dyDescent="0.25">
      <c r="A2125" s="4" t="s">
        <v>4753</v>
      </c>
      <c r="C2125" s="4" t="s">
        <v>4754</v>
      </c>
      <c r="E2125" s="4" t="s">
        <v>9988</v>
      </c>
      <c r="F2125" s="4" t="s">
        <v>4666</v>
      </c>
    </row>
    <row r="2126" spans="1:6" ht="15" customHeight="1" x14ac:dyDescent="0.25">
      <c r="A2126" s="4" t="s">
        <v>789</v>
      </c>
      <c r="C2126" s="4" t="s">
        <v>790</v>
      </c>
      <c r="E2126" s="4" t="s">
        <v>9988</v>
      </c>
      <c r="F2126" s="4" t="s">
        <v>4666</v>
      </c>
    </row>
    <row r="2127" spans="1:6" ht="15" customHeight="1" x14ac:dyDescent="0.25">
      <c r="A2127" s="4" t="s">
        <v>4755</v>
      </c>
      <c r="C2127" s="4" t="s">
        <v>4756</v>
      </c>
      <c r="E2127" s="4" t="s">
        <v>9988</v>
      </c>
      <c r="F2127" s="4" t="s">
        <v>4759</v>
      </c>
    </row>
    <row r="2128" spans="1:6" ht="15" customHeight="1" x14ac:dyDescent="0.25">
      <c r="A2128" s="4" t="s">
        <v>4757</v>
      </c>
      <c r="C2128" s="4" t="s">
        <v>4758</v>
      </c>
      <c r="E2128" s="4" t="s">
        <v>9988</v>
      </c>
      <c r="F2128" s="4" t="s">
        <v>4759</v>
      </c>
    </row>
    <row r="2129" spans="1:6" ht="15" customHeight="1" x14ac:dyDescent="0.25">
      <c r="A2129" s="4" t="s">
        <v>4760</v>
      </c>
      <c r="B2129" s="4" t="s">
        <v>4761</v>
      </c>
      <c r="C2129" s="4" t="s">
        <v>4762</v>
      </c>
      <c r="E2129" s="4" t="s">
        <v>9988</v>
      </c>
      <c r="F2129" s="4" t="s">
        <v>4759</v>
      </c>
    </row>
    <row r="2130" spans="1:6" ht="15" customHeight="1" x14ac:dyDescent="0.25">
      <c r="A2130" s="4" t="s">
        <v>4763</v>
      </c>
      <c r="B2130" s="4" t="s">
        <v>4764</v>
      </c>
      <c r="C2130" s="4" t="s">
        <v>4765</v>
      </c>
      <c r="E2130" s="4" t="s">
        <v>9988</v>
      </c>
      <c r="F2130" s="4" t="s">
        <v>4759</v>
      </c>
    </row>
    <row r="2131" spans="1:6" ht="15" customHeight="1" x14ac:dyDescent="0.25">
      <c r="A2131" s="4" t="s">
        <v>4766</v>
      </c>
      <c r="B2131" s="4" t="s">
        <v>4767</v>
      </c>
      <c r="C2131" s="4" t="s">
        <v>4768</v>
      </c>
      <c r="E2131" s="4" t="s">
        <v>9988</v>
      </c>
      <c r="F2131" s="4" t="s">
        <v>4759</v>
      </c>
    </row>
    <row r="2132" spans="1:6" ht="15" customHeight="1" x14ac:dyDescent="0.25">
      <c r="A2132" s="4" t="s">
        <v>4769</v>
      </c>
      <c r="B2132" s="4" t="s">
        <v>4770</v>
      </c>
      <c r="C2132" s="4" t="s">
        <v>4771</v>
      </c>
      <c r="E2132" s="4" t="s">
        <v>9988</v>
      </c>
      <c r="F2132" s="4" t="s">
        <v>4759</v>
      </c>
    </row>
    <row r="2133" spans="1:6" ht="15" customHeight="1" x14ac:dyDescent="0.25">
      <c r="A2133" s="4" t="s">
        <v>4772</v>
      </c>
      <c r="C2133" s="4" t="s">
        <v>4773</v>
      </c>
      <c r="E2133" s="4" t="s">
        <v>9988</v>
      </c>
      <c r="F2133" s="4" t="s">
        <v>4759</v>
      </c>
    </row>
    <row r="2134" spans="1:6" ht="15" customHeight="1" x14ac:dyDescent="0.25">
      <c r="A2134" s="4" t="s">
        <v>4774</v>
      </c>
      <c r="B2134" s="4" t="s">
        <v>4775</v>
      </c>
      <c r="C2134" s="4" t="s">
        <v>4776</v>
      </c>
      <c r="E2134" s="4" t="s">
        <v>9988</v>
      </c>
      <c r="F2134" s="4" t="s">
        <v>4759</v>
      </c>
    </row>
    <row r="2135" spans="1:6" ht="15" customHeight="1" x14ac:dyDescent="0.25">
      <c r="A2135" s="4" t="s">
        <v>4777</v>
      </c>
      <c r="C2135" s="4" t="s">
        <v>4778</v>
      </c>
      <c r="E2135" s="4" t="s">
        <v>9988</v>
      </c>
      <c r="F2135" s="4" t="s">
        <v>4759</v>
      </c>
    </row>
    <row r="2136" spans="1:6" ht="15" customHeight="1" x14ac:dyDescent="0.25">
      <c r="A2136" s="4" t="s">
        <v>4779</v>
      </c>
      <c r="C2136" s="4" t="s">
        <v>4780</v>
      </c>
      <c r="E2136" s="4" t="s">
        <v>9988</v>
      </c>
      <c r="F2136" s="4" t="s">
        <v>4759</v>
      </c>
    </row>
    <row r="2137" spans="1:6" ht="15" customHeight="1" x14ac:dyDescent="0.25">
      <c r="A2137" s="4" t="s">
        <v>949</v>
      </c>
      <c r="C2137" s="4" t="s">
        <v>950</v>
      </c>
      <c r="E2137" s="4" t="s">
        <v>9988</v>
      </c>
      <c r="F2137" s="4" t="s">
        <v>4759</v>
      </c>
    </row>
    <row r="2138" spans="1:6" ht="15" customHeight="1" x14ac:dyDescent="0.25">
      <c r="A2138" s="4" t="s">
        <v>4781</v>
      </c>
      <c r="C2138" s="4" t="s">
        <v>4782</v>
      </c>
      <c r="E2138" s="4" t="s">
        <v>9988</v>
      </c>
      <c r="F2138" s="4" t="s">
        <v>4759</v>
      </c>
    </row>
    <row r="2139" spans="1:6" ht="15" customHeight="1" x14ac:dyDescent="0.25">
      <c r="A2139" s="4" t="s">
        <v>4783</v>
      </c>
      <c r="B2139" s="4" t="s">
        <v>4784</v>
      </c>
      <c r="C2139" s="4" t="s">
        <v>4785</v>
      </c>
      <c r="E2139" s="4" t="s">
        <v>9988</v>
      </c>
      <c r="F2139" s="4" t="s">
        <v>4759</v>
      </c>
    </row>
    <row r="2140" spans="1:6" ht="15" customHeight="1" x14ac:dyDescent="0.25">
      <c r="A2140" s="4" t="s">
        <v>4786</v>
      </c>
      <c r="B2140" s="4" t="s">
        <v>4787</v>
      </c>
      <c r="C2140" s="4" t="s">
        <v>4788</v>
      </c>
      <c r="E2140" s="4" t="s">
        <v>9988</v>
      </c>
      <c r="F2140" s="4" t="s">
        <v>4759</v>
      </c>
    </row>
    <row r="2141" spans="1:6" ht="15" customHeight="1" x14ac:dyDescent="0.25">
      <c r="A2141" s="4" t="s">
        <v>4789</v>
      </c>
      <c r="B2141" s="4">
        <v>1081888</v>
      </c>
      <c r="C2141" s="4" t="s">
        <v>4790</v>
      </c>
      <c r="E2141" s="4" t="s">
        <v>9988</v>
      </c>
      <c r="F2141" s="4" t="s">
        <v>4759</v>
      </c>
    </row>
    <row r="2142" spans="1:6" ht="15" customHeight="1" x14ac:dyDescent="0.25">
      <c r="A2142" s="4" t="s">
        <v>4791</v>
      </c>
      <c r="B2142" s="4">
        <v>1099898</v>
      </c>
      <c r="C2142" s="4" t="s">
        <v>4792</v>
      </c>
      <c r="E2142" s="4" t="s">
        <v>9988</v>
      </c>
      <c r="F2142" s="4" t="s">
        <v>4759</v>
      </c>
    </row>
    <row r="2143" spans="1:6" ht="15" customHeight="1" x14ac:dyDescent="0.25">
      <c r="A2143" s="4" t="s">
        <v>4793</v>
      </c>
      <c r="C2143" s="4" t="s">
        <v>4794</v>
      </c>
      <c r="E2143" s="4" t="s">
        <v>9988</v>
      </c>
      <c r="F2143" s="4" t="s">
        <v>4759</v>
      </c>
    </row>
    <row r="2144" spans="1:6" ht="15" customHeight="1" x14ac:dyDescent="0.25">
      <c r="A2144" s="4" t="s">
        <v>4795</v>
      </c>
      <c r="C2144" s="4" t="s">
        <v>4796</v>
      </c>
      <c r="E2144" s="4" t="s">
        <v>9988</v>
      </c>
      <c r="F2144" s="4" t="s">
        <v>4797</v>
      </c>
    </row>
    <row r="2145" spans="1:6" ht="15" customHeight="1" x14ac:dyDescent="0.25">
      <c r="A2145" s="4" t="s">
        <v>989</v>
      </c>
      <c r="C2145" s="4" t="s">
        <v>990</v>
      </c>
      <c r="E2145" s="4" t="s">
        <v>9988</v>
      </c>
      <c r="F2145" s="4" t="s">
        <v>4797</v>
      </c>
    </row>
    <row r="2146" spans="1:6" ht="15" customHeight="1" x14ac:dyDescent="0.25">
      <c r="A2146" s="4" t="s">
        <v>4798</v>
      </c>
      <c r="B2146" s="4">
        <v>22277</v>
      </c>
      <c r="C2146" s="4" t="s">
        <v>4799</v>
      </c>
      <c r="E2146" s="4" t="s">
        <v>9988</v>
      </c>
      <c r="F2146" s="4" t="s">
        <v>4797</v>
      </c>
    </row>
    <row r="2147" spans="1:6" ht="15" customHeight="1" x14ac:dyDescent="0.25">
      <c r="A2147" s="4" t="s">
        <v>4800</v>
      </c>
      <c r="B2147" s="4">
        <v>22278</v>
      </c>
      <c r="C2147" s="4" t="s">
        <v>4801</v>
      </c>
      <c r="E2147" s="4" t="s">
        <v>9988</v>
      </c>
      <c r="F2147" s="4" t="s">
        <v>4797</v>
      </c>
    </row>
    <row r="2148" spans="1:6" ht="15" customHeight="1" x14ac:dyDescent="0.25">
      <c r="A2148" s="4" t="s">
        <v>4802</v>
      </c>
      <c r="B2148" s="4">
        <v>22279</v>
      </c>
      <c r="C2148" s="4" t="s">
        <v>4803</v>
      </c>
      <c r="E2148" s="4" t="s">
        <v>9988</v>
      </c>
      <c r="F2148" s="4" t="s">
        <v>4797</v>
      </c>
    </row>
    <row r="2149" spans="1:6" ht="15" customHeight="1" x14ac:dyDescent="0.25">
      <c r="A2149" s="4" t="s">
        <v>4804</v>
      </c>
      <c r="B2149" s="4">
        <v>22280</v>
      </c>
      <c r="C2149" s="4" t="s">
        <v>4805</v>
      </c>
      <c r="E2149" s="4" t="s">
        <v>9988</v>
      </c>
      <c r="F2149" s="4" t="s">
        <v>4797</v>
      </c>
    </row>
    <row r="2150" spans="1:6" ht="15" customHeight="1" x14ac:dyDescent="0.25">
      <c r="A2150" s="4" t="s">
        <v>886</v>
      </c>
      <c r="C2150" s="4" t="s">
        <v>887</v>
      </c>
      <c r="E2150" s="4" t="s">
        <v>9988</v>
      </c>
      <c r="F2150" s="4" t="s">
        <v>4797</v>
      </c>
    </row>
    <row r="2151" spans="1:6" ht="15" customHeight="1" x14ac:dyDescent="0.25">
      <c r="A2151" s="4" t="s">
        <v>895</v>
      </c>
      <c r="C2151" s="4" t="s">
        <v>896</v>
      </c>
      <c r="E2151" s="4" t="s">
        <v>9988</v>
      </c>
      <c r="F2151" s="4" t="s">
        <v>4797</v>
      </c>
    </row>
    <row r="2152" spans="1:6" ht="15" customHeight="1" x14ac:dyDescent="0.25">
      <c r="A2152" s="4" t="s">
        <v>4806</v>
      </c>
      <c r="B2152" s="4">
        <v>1233319</v>
      </c>
      <c r="C2152" s="4" t="s">
        <v>4807</v>
      </c>
      <c r="E2152" s="4" t="s">
        <v>9988</v>
      </c>
      <c r="F2152" s="4" t="s">
        <v>4797</v>
      </c>
    </row>
    <row r="2153" spans="1:6" ht="15" customHeight="1" x14ac:dyDescent="0.25">
      <c r="A2153" s="4" t="s">
        <v>4808</v>
      </c>
      <c r="B2153" s="4">
        <v>1233320</v>
      </c>
      <c r="C2153" s="4" t="s">
        <v>4809</v>
      </c>
      <c r="E2153" s="4" t="s">
        <v>9988</v>
      </c>
      <c r="F2153" s="4" t="s">
        <v>4797</v>
      </c>
    </row>
    <row r="2154" spans="1:6" ht="15" customHeight="1" x14ac:dyDescent="0.25">
      <c r="A2154" s="4" t="s">
        <v>4810</v>
      </c>
      <c r="B2154" s="4">
        <v>1233321</v>
      </c>
      <c r="C2154" s="4" t="s">
        <v>4811</v>
      </c>
      <c r="E2154" s="4" t="s">
        <v>9988</v>
      </c>
      <c r="F2154" s="4" t="s">
        <v>4797</v>
      </c>
    </row>
    <row r="2155" spans="1:6" ht="15" customHeight="1" x14ac:dyDescent="0.25">
      <c r="A2155" s="4" t="s">
        <v>4812</v>
      </c>
      <c r="B2155" s="4">
        <v>1233322</v>
      </c>
      <c r="C2155" s="4" t="s">
        <v>4813</v>
      </c>
      <c r="E2155" s="4" t="s">
        <v>9988</v>
      </c>
      <c r="F2155" s="4" t="s">
        <v>4797</v>
      </c>
    </row>
    <row r="2156" spans="1:6" ht="15" customHeight="1" x14ac:dyDescent="0.25">
      <c r="A2156" s="4" t="s">
        <v>973</v>
      </c>
      <c r="B2156" s="4" t="s">
        <v>4814</v>
      </c>
      <c r="C2156" s="4" t="s">
        <v>8420</v>
      </c>
      <c r="E2156" s="4" t="s">
        <v>9988</v>
      </c>
      <c r="F2156" s="4" t="s">
        <v>4797</v>
      </c>
    </row>
    <row r="2157" spans="1:6" ht="15" customHeight="1" x14ac:dyDescent="0.25">
      <c r="A2157" s="4" t="s">
        <v>967</v>
      </c>
      <c r="B2157" s="4" t="s">
        <v>4815</v>
      </c>
      <c r="C2157" s="4" t="s">
        <v>968</v>
      </c>
      <c r="E2157" s="4" t="s">
        <v>9988</v>
      </c>
      <c r="F2157" s="4" t="s">
        <v>4797</v>
      </c>
    </row>
    <row r="2158" spans="1:6" ht="15" customHeight="1" x14ac:dyDescent="0.25">
      <c r="A2158" s="4" t="s">
        <v>969</v>
      </c>
      <c r="B2158" s="4" t="s">
        <v>4816</v>
      </c>
      <c r="C2158" s="4" t="s">
        <v>970</v>
      </c>
      <c r="E2158" s="4" t="s">
        <v>9988</v>
      </c>
      <c r="F2158" s="4" t="s">
        <v>4797</v>
      </c>
    </row>
    <row r="2159" spans="1:6" ht="15" customHeight="1" x14ac:dyDescent="0.25">
      <c r="A2159" s="4" t="s">
        <v>4817</v>
      </c>
      <c r="B2159" s="4" t="s">
        <v>4818</v>
      </c>
      <c r="C2159" s="4" t="s">
        <v>4819</v>
      </c>
      <c r="E2159" s="4" t="s">
        <v>9988</v>
      </c>
      <c r="F2159" s="4" t="s">
        <v>4797</v>
      </c>
    </row>
    <row r="2160" spans="1:6" ht="15" customHeight="1" x14ac:dyDescent="0.25">
      <c r="A2160" s="4" t="s">
        <v>982</v>
      </c>
      <c r="B2160" s="4" t="s">
        <v>4820</v>
      </c>
      <c r="C2160" s="4" t="s">
        <v>983</v>
      </c>
      <c r="E2160" s="4" t="s">
        <v>9988</v>
      </c>
      <c r="F2160" s="4" t="s">
        <v>4797</v>
      </c>
    </row>
    <row r="2161" spans="1:6" ht="15" customHeight="1" x14ac:dyDescent="0.25">
      <c r="A2161" s="4" t="s">
        <v>4821</v>
      </c>
      <c r="B2161" s="4">
        <v>5550184</v>
      </c>
      <c r="C2161" s="4" t="s">
        <v>4822</v>
      </c>
      <c r="E2161" s="4" t="s">
        <v>9988</v>
      </c>
      <c r="F2161" s="4" t="s">
        <v>4797</v>
      </c>
    </row>
    <row r="2162" spans="1:6" ht="15" customHeight="1" x14ac:dyDescent="0.25">
      <c r="A2162" s="4" t="s">
        <v>4823</v>
      </c>
      <c r="B2162" s="4" t="s">
        <v>4824</v>
      </c>
      <c r="C2162" s="4" t="s">
        <v>4825</v>
      </c>
      <c r="E2162" s="4" t="s">
        <v>9988</v>
      </c>
      <c r="F2162" s="4" t="s">
        <v>4797</v>
      </c>
    </row>
    <row r="2163" spans="1:6" ht="15" customHeight="1" x14ac:dyDescent="0.25">
      <c r="A2163" s="4" t="s">
        <v>4826</v>
      </c>
      <c r="B2163" s="4" t="s">
        <v>4827</v>
      </c>
      <c r="C2163" s="4" t="s">
        <v>4828</v>
      </c>
      <c r="E2163" s="4" t="s">
        <v>9988</v>
      </c>
      <c r="F2163" s="4" t="s">
        <v>4797</v>
      </c>
    </row>
    <row r="2164" spans="1:6" ht="15" customHeight="1" x14ac:dyDescent="0.25">
      <c r="A2164" s="4" t="s">
        <v>4829</v>
      </c>
      <c r="B2164" s="4">
        <v>5550186</v>
      </c>
      <c r="C2164" s="4" t="s">
        <v>4830</v>
      </c>
      <c r="E2164" s="4" t="s">
        <v>9988</v>
      </c>
      <c r="F2164" s="4" t="s">
        <v>4797</v>
      </c>
    </row>
    <row r="2165" spans="1:6" ht="15" customHeight="1" x14ac:dyDescent="0.25">
      <c r="A2165" s="4" t="s">
        <v>4831</v>
      </c>
      <c r="B2165" s="4">
        <v>5550171</v>
      </c>
      <c r="C2165" s="4" t="s">
        <v>4832</v>
      </c>
      <c r="E2165" s="4" t="s">
        <v>9988</v>
      </c>
      <c r="F2165" s="4" t="s">
        <v>4797</v>
      </c>
    </row>
    <row r="2166" spans="1:6" ht="15" customHeight="1" x14ac:dyDescent="0.25">
      <c r="A2166" s="4" t="s">
        <v>4833</v>
      </c>
      <c r="B2166" s="4">
        <v>5550015</v>
      </c>
      <c r="C2166" s="4" t="s">
        <v>4834</v>
      </c>
      <c r="E2166" s="4" t="s">
        <v>9988</v>
      </c>
      <c r="F2166" s="4" t="s">
        <v>4797</v>
      </c>
    </row>
    <row r="2167" spans="1:6" ht="15" customHeight="1" x14ac:dyDescent="0.25">
      <c r="A2167" s="4" t="s">
        <v>4835</v>
      </c>
      <c r="B2167" s="4">
        <v>5554696</v>
      </c>
      <c r="C2167" s="4" t="s">
        <v>4836</v>
      </c>
      <c r="E2167" s="4" t="s">
        <v>9988</v>
      </c>
      <c r="F2167" s="4" t="s">
        <v>4797</v>
      </c>
    </row>
    <row r="2168" spans="1:6" ht="15" customHeight="1" x14ac:dyDescent="0.25">
      <c r="A2168" s="4" t="s">
        <v>1042</v>
      </c>
      <c r="B2168" s="4">
        <v>5554697</v>
      </c>
      <c r="C2168" s="4" t="s">
        <v>1043</v>
      </c>
      <c r="E2168" s="4" t="s">
        <v>9988</v>
      </c>
      <c r="F2168" s="4" t="s">
        <v>4797</v>
      </c>
    </row>
    <row r="2169" spans="1:6" ht="15" customHeight="1" x14ac:dyDescent="0.25">
      <c r="A2169" s="4" t="s">
        <v>4837</v>
      </c>
      <c r="B2169" s="4">
        <v>5554698</v>
      </c>
      <c r="C2169" s="4" t="s">
        <v>4838</v>
      </c>
      <c r="E2169" s="4" t="s">
        <v>9988</v>
      </c>
      <c r="F2169" s="4" t="s">
        <v>4797</v>
      </c>
    </row>
    <row r="2170" spans="1:6" ht="15" customHeight="1" x14ac:dyDescent="0.25">
      <c r="A2170" s="4" t="s">
        <v>4839</v>
      </c>
      <c r="B2170" s="4">
        <v>5554699</v>
      </c>
      <c r="C2170" s="4" t="s">
        <v>4840</v>
      </c>
      <c r="E2170" s="4" t="s">
        <v>9988</v>
      </c>
      <c r="F2170" s="4" t="s">
        <v>4797</v>
      </c>
    </row>
    <row r="2171" spans="1:6" ht="15" customHeight="1" x14ac:dyDescent="0.25">
      <c r="A2171" s="4" t="s">
        <v>1034</v>
      </c>
      <c r="B2171" s="4">
        <v>5556820</v>
      </c>
      <c r="C2171" s="4" t="s">
        <v>1035</v>
      </c>
      <c r="E2171" s="4" t="s">
        <v>9988</v>
      </c>
      <c r="F2171" s="4" t="s">
        <v>4797</v>
      </c>
    </row>
    <row r="2172" spans="1:6" ht="15" customHeight="1" x14ac:dyDescent="0.25">
      <c r="A2172" s="4" t="s">
        <v>4841</v>
      </c>
      <c r="B2172" s="4">
        <v>5556821</v>
      </c>
      <c r="C2172" s="4" t="s">
        <v>4842</v>
      </c>
      <c r="E2172" s="4" t="s">
        <v>9988</v>
      </c>
      <c r="F2172" s="4" t="s">
        <v>4797</v>
      </c>
    </row>
    <row r="2173" spans="1:6" ht="15" customHeight="1" x14ac:dyDescent="0.25">
      <c r="A2173" s="4" t="s">
        <v>4843</v>
      </c>
      <c r="B2173" s="4">
        <v>5551076</v>
      </c>
      <c r="C2173" s="4" t="s">
        <v>4844</v>
      </c>
      <c r="E2173" s="4" t="s">
        <v>9988</v>
      </c>
      <c r="F2173" s="4" t="s">
        <v>4797</v>
      </c>
    </row>
    <row r="2174" spans="1:6" ht="15" customHeight="1" x14ac:dyDescent="0.25">
      <c r="A2174" s="4" t="s">
        <v>992</v>
      </c>
      <c r="B2174" s="4">
        <v>5555832</v>
      </c>
      <c r="C2174" s="4" t="s">
        <v>993</v>
      </c>
      <c r="E2174" s="4" t="s">
        <v>9988</v>
      </c>
      <c r="F2174" s="4" t="s">
        <v>4797</v>
      </c>
    </row>
    <row r="2175" spans="1:6" ht="15" customHeight="1" x14ac:dyDescent="0.25">
      <c r="A2175" s="4" t="s">
        <v>998</v>
      </c>
      <c r="B2175" s="4">
        <v>5555833</v>
      </c>
      <c r="C2175" s="4" t="s">
        <v>999</v>
      </c>
      <c r="E2175" s="4" t="s">
        <v>9988</v>
      </c>
      <c r="F2175" s="4" t="s">
        <v>4797</v>
      </c>
    </row>
    <row r="2176" spans="1:6" ht="15" customHeight="1" x14ac:dyDescent="0.25">
      <c r="A2176" s="4" t="s">
        <v>1004</v>
      </c>
      <c r="B2176" s="4" t="s">
        <v>4845</v>
      </c>
      <c r="C2176" s="4" t="s">
        <v>1005</v>
      </c>
      <c r="E2176" s="4" t="s">
        <v>9988</v>
      </c>
      <c r="F2176" s="4" t="s">
        <v>4797</v>
      </c>
    </row>
    <row r="2177" spans="1:6" ht="15" customHeight="1" x14ac:dyDescent="0.25">
      <c r="A2177" s="4" t="s">
        <v>995</v>
      </c>
      <c r="B2177" s="4" t="s">
        <v>4846</v>
      </c>
      <c r="C2177" s="4" t="s">
        <v>996</v>
      </c>
      <c r="E2177" s="4" t="s">
        <v>9988</v>
      </c>
      <c r="F2177" s="4" t="s">
        <v>4797</v>
      </c>
    </row>
    <row r="2178" spans="1:6" ht="15" customHeight="1" x14ac:dyDescent="0.25">
      <c r="A2178" s="4" t="s">
        <v>4847</v>
      </c>
      <c r="B2178" s="4">
        <v>5556619</v>
      </c>
      <c r="C2178" s="4" t="s">
        <v>4848</v>
      </c>
      <c r="E2178" s="4" t="s">
        <v>9988</v>
      </c>
      <c r="F2178" s="4" t="s">
        <v>4797</v>
      </c>
    </row>
    <row r="2179" spans="1:6" ht="15" customHeight="1" x14ac:dyDescent="0.25">
      <c r="A2179" s="4" t="s">
        <v>4849</v>
      </c>
      <c r="B2179" s="4">
        <v>55554284</v>
      </c>
      <c r="C2179" s="4" t="s">
        <v>4850</v>
      </c>
      <c r="E2179" s="4" t="s">
        <v>9988</v>
      </c>
      <c r="F2179" s="4" t="s">
        <v>4797</v>
      </c>
    </row>
    <row r="2180" spans="1:6" ht="15" customHeight="1" x14ac:dyDescent="0.25">
      <c r="A2180" s="4" t="s">
        <v>4851</v>
      </c>
      <c r="B2180" s="4">
        <v>55556470</v>
      </c>
      <c r="C2180" s="4" t="s">
        <v>4852</v>
      </c>
      <c r="E2180" s="4" t="s">
        <v>9988</v>
      </c>
      <c r="F2180" s="4" t="s">
        <v>4797</v>
      </c>
    </row>
    <row r="2181" spans="1:6" ht="15" customHeight="1" x14ac:dyDescent="0.25">
      <c r="A2181" s="4" t="s">
        <v>4853</v>
      </c>
      <c r="B2181" s="4">
        <v>55551074</v>
      </c>
      <c r="C2181" s="4" t="s">
        <v>4854</v>
      </c>
      <c r="E2181" s="4" t="s">
        <v>9988</v>
      </c>
      <c r="F2181" s="4" t="s">
        <v>4797</v>
      </c>
    </row>
    <row r="2182" spans="1:6" ht="15" customHeight="1" x14ac:dyDescent="0.25">
      <c r="A2182" s="4" t="s">
        <v>4855</v>
      </c>
      <c r="B2182" s="4">
        <v>55551076</v>
      </c>
      <c r="C2182" s="4" t="s">
        <v>4856</v>
      </c>
      <c r="E2182" s="4" t="s">
        <v>9988</v>
      </c>
      <c r="F2182" s="4" t="s">
        <v>4797</v>
      </c>
    </row>
    <row r="2183" spans="1:6" ht="15" customHeight="1" x14ac:dyDescent="0.25">
      <c r="A2183" s="4" t="s">
        <v>4857</v>
      </c>
      <c r="B2183" s="4">
        <v>55550508</v>
      </c>
      <c r="C2183" s="4" t="s">
        <v>4858</v>
      </c>
      <c r="E2183" s="4" t="s">
        <v>9988</v>
      </c>
      <c r="F2183" s="4" t="s">
        <v>4797</v>
      </c>
    </row>
    <row r="2184" spans="1:6" ht="15" customHeight="1" x14ac:dyDescent="0.25">
      <c r="A2184" s="4" t="s">
        <v>4859</v>
      </c>
      <c r="B2184" s="4">
        <v>5555710</v>
      </c>
      <c r="C2184" s="4" t="s">
        <v>4860</v>
      </c>
      <c r="E2184" s="4" t="s">
        <v>9988</v>
      </c>
      <c r="F2184" s="4" t="s">
        <v>4797</v>
      </c>
    </row>
    <row r="2185" spans="1:6" ht="15" customHeight="1" x14ac:dyDescent="0.25">
      <c r="A2185" s="4" t="s">
        <v>901</v>
      </c>
      <c r="C2185" s="4" t="s">
        <v>902</v>
      </c>
      <c r="E2185" s="4" t="s">
        <v>9988</v>
      </c>
      <c r="F2185" s="4" t="s">
        <v>4797</v>
      </c>
    </row>
    <row r="2186" spans="1:6" ht="15" customHeight="1" x14ac:dyDescent="0.25">
      <c r="A2186" s="4" t="s">
        <v>986</v>
      </c>
      <c r="C2186" s="4" t="s">
        <v>987</v>
      </c>
      <c r="E2186" s="4" t="s">
        <v>9988</v>
      </c>
      <c r="F2186" s="4" t="s">
        <v>4797</v>
      </c>
    </row>
    <row r="2187" spans="1:6" ht="15" customHeight="1" x14ac:dyDescent="0.25">
      <c r="A2187" s="4" t="s">
        <v>4861</v>
      </c>
      <c r="B2187" s="4" t="s">
        <v>4862</v>
      </c>
      <c r="C2187" s="4" t="s">
        <v>4863</v>
      </c>
      <c r="E2187" s="4" t="s">
        <v>9988</v>
      </c>
      <c r="F2187" s="4" t="s">
        <v>4797</v>
      </c>
    </row>
    <row r="2188" spans="1:6" ht="15" customHeight="1" x14ac:dyDescent="0.25">
      <c r="A2188" s="4" t="s">
        <v>4864</v>
      </c>
      <c r="B2188" s="4" t="s">
        <v>4865</v>
      </c>
      <c r="C2188" s="4" t="s">
        <v>4866</v>
      </c>
      <c r="E2188" s="4" t="s">
        <v>9988</v>
      </c>
      <c r="F2188" s="4" t="s">
        <v>4797</v>
      </c>
    </row>
    <row r="2189" spans="1:6" ht="15" customHeight="1" x14ac:dyDescent="0.25">
      <c r="A2189" s="4" t="s">
        <v>1062</v>
      </c>
      <c r="B2189" s="4" t="s">
        <v>4867</v>
      </c>
      <c r="C2189" s="4" t="s">
        <v>1063</v>
      </c>
      <c r="E2189" s="4" t="s">
        <v>9988</v>
      </c>
      <c r="F2189" s="4" t="s">
        <v>4797</v>
      </c>
    </row>
    <row r="2190" spans="1:6" ht="15" customHeight="1" x14ac:dyDescent="0.25">
      <c r="A2190" s="4" t="s">
        <v>1060</v>
      </c>
      <c r="B2190" s="4" t="s">
        <v>4868</v>
      </c>
      <c r="C2190" s="4" t="s">
        <v>1061</v>
      </c>
      <c r="E2190" s="4" t="s">
        <v>9988</v>
      </c>
      <c r="F2190" s="4" t="s">
        <v>4797</v>
      </c>
    </row>
    <row r="2191" spans="1:6" ht="15" customHeight="1" x14ac:dyDescent="0.25">
      <c r="A2191" s="4" t="s">
        <v>1045</v>
      </c>
      <c r="B2191" s="4" t="s">
        <v>4869</v>
      </c>
      <c r="C2191" s="4" t="s">
        <v>1046</v>
      </c>
      <c r="E2191" s="4" t="s">
        <v>9988</v>
      </c>
      <c r="F2191" s="4" t="s">
        <v>4797</v>
      </c>
    </row>
    <row r="2192" spans="1:6" ht="15" customHeight="1" x14ac:dyDescent="0.25">
      <c r="A2192" s="4" t="s">
        <v>1037</v>
      </c>
      <c r="B2192" s="4" t="s">
        <v>4870</v>
      </c>
      <c r="C2192" s="4" t="s">
        <v>1038</v>
      </c>
      <c r="E2192" s="4" t="s">
        <v>9988</v>
      </c>
      <c r="F2192" s="4" t="s">
        <v>4797</v>
      </c>
    </row>
    <row r="2193" spans="1:6" ht="15" customHeight="1" x14ac:dyDescent="0.25">
      <c r="A2193" s="4" t="s">
        <v>4871</v>
      </c>
      <c r="B2193" s="4" t="s">
        <v>4872</v>
      </c>
      <c r="C2193" s="4" t="s">
        <v>4873</v>
      </c>
      <c r="E2193" s="4" t="s">
        <v>9988</v>
      </c>
      <c r="F2193" s="4" t="s">
        <v>4797</v>
      </c>
    </row>
    <row r="2194" spans="1:6" ht="15" customHeight="1" x14ac:dyDescent="0.25">
      <c r="A2194" s="4" t="s">
        <v>4874</v>
      </c>
      <c r="B2194" s="4" t="s">
        <v>4875</v>
      </c>
      <c r="C2194" s="4" t="s">
        <v>4876</v>
      </c>
      <c r="E2194" s="4" t="s">
        <v>9988</v>
      </c>
      <c r="F2194" s="4" t="s">
        <v>4797</v>
      </c>
    </row>
    <row r="2195" spans="1:6" ht="15" customHeight="1" x14ac:dyDescent="0.25">
      <c r="A2195" s="4" t="s">
        <v>4877</v>
      </c>
      <c r="C2195" s="4" t="s">
        <v>4878</v>
      </c>
      <c r="E2195" s="4" t="s">
        <v>9988</v>
      </c>
      <c r="F2195" s="4" t="s">
        <v>4797</v>
      </c>
    </row>
    <row r="2196" spans="1:6" ht="15" customHeight="1" x14ac:dyDescent="0.25">
      <c r="A2196" s="4" t="s">
        <v>922</v>
      </c>
      <c r="B2196" s="4" t="s">
        <v>4879</v>
      </c>
      <c r="C2196" s="4" t="s">
        <v>923</v>
      </c>
      <c r="E2196" s="4" t="s">
        <v>9988</v>
      </c>
      <c r="F2196" s="4" t="s">
        <v>4797</v>
      </c>
    </row>
    <row r="2197" spans="1:6" ht="15" customHeight="1" x14ac:dyDescent="0.25">
      <c r="A2197" s="4" t="s">
        <v>920</v>
      </c>
      <c r="B2197" s="4" t="s">
        <v>4880</v>
      </c>
      <c r="C2197" s="4" t="s">
        <v>921</v>
      </c>
      <c r="E2197" s="4" t="s">
        <v>9988</v>
      </c>
      <c r="F2197" s="4" t="s">
        <v>4797</v>
      </c>
    </row>
    <row r="2198" spans="1:6" ht="15" customHeight="1" x14ac:dyDescent="0.25">
      <c r="A2198" s="4" t="s">
        <v>4881</v>
      </c>
      <c r="B2198" s="4" t="s">
        <v>4882</v>
      </c>
      <c r="C2198" s="4" t="s">
        <v>4883</v>
      </c>
      <c r="E2198" s="4" t="s">
        <v>9988</v>
      </c>
      <c r="F2198" s="4" t="s">
        <v>4797</v>
      </c>
    </row>
    <row r="2199" spans="1:6" ht="15" customHeight="1" x14ac:dyDescent="0.25">
      <c r="A2199" s="4" t="s">
        <v>1020</v>
      </c>
      <c r="C2199" s="4" t="s">
        <v>4884</v>
      </c>
      <c r="E2199" s="4" t="s">
        <v>9988</v>
      </c>
      <c r="F2199" s="4" t="s">
        <v>4797</v>
      </c>
    </row>
    <row r="2200" spans="1:6" ht="15" customHeight="1" x14ac:dyDescent="0.25">
      <c r="A2200" s="4" t="s">
        <v>918</v>
      </c>
      <c r="C2200" s="4" t="s">
        <v>919</v>
      </c>
      <c r="E2200" s="4" t="s">
        <v>9988</v>
      </c>
      <c r="F2200" s="4" t="s">
        <v>4797</v>
      </c>
    </row>
    <row r="2201" spans="1:6" ht="15" customHeight="1" x14ac:dyDescent="0.25">
      <c r="A2201" s="4" t="s">
        <v>907</v>
      </c>
      <c r="B2201" s="4" t="s">
        <v>4885</v>
      </c>
      <c r="C2201" s="4" t="s">
        <v>908</v>
      </c>
      <c r="E2201" s="4" t="s">
        <v>9988</v>
      </c>
      <c r="F2201" s="4" t="s">
        <v>10627</v>
      </c>
    </row>
    <row r="2202" spans="1:6" ht="15" customHeight="1" x14ac:dyDescent="0.25">
      <c r="A2202" s="4" t="s">
        <v>904</v>
      </c>
      <c r="B2202" s="4" t="s">
        <v>4886</v>
      </c>
      <c r="C2202" s="4" t="s">
        <v>905</v>
      </c>
      <c r="E2202" s="4" t="s">
        <v>9988</v>
      </c>
      <c r="F2202" s="4" t="s">
        <v>10627</v>
      </c>
    </row>
    <row r="2203" spans="1:6" ht="15" customHeight="1" x14ac:dyDescent="0.25">
      <c r="A2203" s="4" t="s">
        <v>898</v>
      </c>
      <c r="C2203" s="4" t="s">
        <v>899</v>
      </c>
      <c r="E2203" s="4" t="s">
        <v>9988</v>
      </c>
      <c r="F2203" s="4" t="s">
        <v>10627</v>
      </c>
    </row>
    <row r="2204" spans="1:6" ht="15" customHeight="1" x14ac:dyDescent="0.25">
      <c r="A2204" s="4" t="s">
        <v>979</v>
      </c>
      <c r="B2204" s="4" t="s">
        <v>4887</v>
      </c>
      <c r="C2204" s="4" t="s">
        <v>980</v>
      </c>
      <c r="E2204" s="4" t="s">
        <v>9988</v>
      </c>
      <c r="F2204" s="4" t="s">
        <v>10627</v>
      </c>
    </row>
    <row r="2205" spans="1:6" ht="15" customHeight="1" x14ac:dyDescent="0.25">
      <c r="A2205" s="4" t="s">
        <v>4888</v>
      </c>
      <c r="B2205" s="4" t="s">
        <v>4889</v>
      </c>
      <c r="C2205" s="4" t="s">
        <v>4890</v>
      </c>
      <c r="E2205" s="4" t="s">
        <v>9988</v>
      </c>
      <c r="F2205" s="4" t="s">
        <v>10627</v>
      </c>
    </row>
    <row r="2206" spans="1:6" ht="15" customHeight="1" x14ac:dyDescent="0.25">
      <c r="A2206" s="4" t="s">
        <v>4891</v>
      </c>
      <c r="C2206" s="4" t="s">
        <v>4892</v>
      </c>
      <c r="E2206" s="4" t="s">
        <v>9988</v>
      </c>
      <c r="F2206" s="4" t="s">
        <v>10627</v>
      </c>
    </row>
    <row r="2207" spans="1:6" ht="15" customHeight="1" x14ac:dyDescent="0.25">
      <c r="A2207" s="4" t="s">
        <v>4893</v>
      </c>
      <c r="B2207" s="4" t="s">
        <v>4894</v>
      </c>
      <c r="C2207" s="4" t="s">
        <v>4895</v>
      </c>
      <c r="E2207" s="4" t="s">
        <v>9988</v>
      </c>
      <c r="F2207" s="4" t="s">
        <v>10627</v>
      </c>
    </row>
    <row r="2208" spans="1:6" ht="15" customHeight="1" x14ac:dyDescent="0.25">
      <c r="A2208" s="4" t="s">
        <v>4896</v>
      </c>
      <c r="B2208" s="4" t="s">
        <v>4897</v>
      </c>
      <c r="C2208" s="4" t="s">
        <v>4898</v>
      </c>
      <c r="E2208" s="4" t="s">
        <v>9988</v>
      </c>
      <c r="F2208" s="4" t="s">
        <v>10627</v>
      </c>
    </row>
    <row r="2209" spans="1:6" ht="15" customHeight="1" x14ac:dyDescent="0.25">
      <c r="A2209" s="4" t="s">
        <v>1010</v>
      </c>
      <c r="B2209" s="4" t="s">
        <v>4899</v>
      </c>
      <c r="C2209" s="4" t="s">
        <v>1011</v>
      </c>
      <c r="E2209" s="4" t="s">
        <v>9988</v>
      </c>
      <c r="F2209" s="4" t="s">
        <v>10627</v>
      </c>
    </row>
    <row r="2210" spans="1:6" ht="15" customHeight="1" x14ac:dyDescent="0.25">
      <c r="A2210" s="4" t="s">
        <v>1007</v>
      </c>
      <c r="B2210" s="4" t="s">
        <v>4900</v>
      </c>
      <c r="C2210" s="4" t="s">
        <v>1008</v>
      </c>
      <c r="E2210" s="4" t="s">
        <v>9988</v>
      </c>
      <c r="F2210" s="4" t="s">
        <v>10627</v>
      </c>
    </row>
    <row r="2211" spans="1:6" ht="15" customHeight="1" x14ac:dyDescent="0.25">
      <c r="A2211" s="4" t="s">
        <v>1018</v>
      </c>
      <c r="B2211" s="4">
        <v>6000354</v>
      </c>
      <c r="C2211" s="4" t="s">
        <v>1019</v>
      </c>
      <c r="E2211" s="4" t="s">
        <v>9988</v>
      </c>
      <c r="F2211" s="4" t="s">
        <v>10627</v>
      </c>
    </row>
    <row r="2212" spans="1:6" ht="15" customHeight="1" x14ac:dyDescent="0.25">
      <c r="A2212" s="4" t="s">
        <v>1015</v>
      </c>
      <c r="B2212" s="4" t="s">
        <v>4901</v>
      </c>
      <c r="C2212" s="4" t="s">
        <v>1016</v>
      </c>
      <c r="E2212" s="4" t="s">
        <v>9988</v>
      </c>
      <c r="F2212" s="4" t="s">
        <v>10627</v>
      </c>
    </row>
    <row r="2213" spans="1:6" ht="15" customHeight="1" x14ac:dyDescent="0.25">
      <c r="A2213" s="4" t="s">
        <v>4902</v>
      </c>
      <c r="B2213" s="4">
        <v>600167002</v>
      </c>
      <c r="C2213" s="4" t="s">
        <v>4903</v>
      </c>
      <c r="E2213" s="4" t="s">
        <v>9988</v>
      </c>
      <c r="F2213" s="4" t="s">
        <v>10627</v>
      </c>
    </row>
    <row r="2214" spans="1:6" ht="15" customHeight="1" x14ac:dyDescent="0.25">
      <c r="A2214" s="4" t="s">
        <v>4904</v>
      </c>
      <c r="B2214" s="4" t="s">
        <v>4905</v>
      </c>
      <c r="C2214" s="4" t="s">
        <v>4906</v>
      </c>
      <c r="E2214" s="4" t="s">
        <v>9988</v>
      </c>
      <c r="F2214" s="4" t="s">
        <v>10627</v>
      </c>
    </row>
    <row r="2215" spans="1:6" ht="15" customHeight="1" x14ac:dyDescent="0.25">
      <c r="A2215" s="4" t="s">
        <v>4907</v>
      </c>
      <c r="B2215" s="4" t="s">
        <v>4908</v>
      </c>
      <c r="C2215" s="4" t="s">
        <v>4909</v>
      </c>
      <c r="E2215" s="4" t="s">
        <v>9988</v>
      </c>
      <c r="F2215" s="4" t="s">
        <v>10627</v>
      </c>
    </row>
    <row r="2216" spans="1:6" ht="15" customHeight="1" x14ac:dyDescent="0.25">
      <c r="A2216" s="4" t="s">
        <v>4910</v>
      </c>
      <c r="B2216" s="4">
        <v>6015378</v>
      </c>
      <c r="C2216" s="4" t="s">
        <v>4911</v>
      </c>
      <c r="E2216" s="4" t="s">
        <v>9988</v>
      </c>
      <c r="F2216" s="4" t="s">
        <v>10627</v>
      </c>
    </row>
    <row r="2217" spans="1:6" ht="15" customHeight="1" x14ac:dyDescent="0.25">
      <c r="A2217" s="4" t="s">
        <v>4912</v>
      </c>
      <c r="B2217" s="4" t="s">
        <v>4913</v>
      </c>
      <c r="C2217" s="4" t="s">
        <v>4914</v>
      </c>
      <c r="E2217" s="4" t="s">
        <v>9988</v>
      </c>
      <c r="F2217" s="4" t="s">
        <v>10627</v>
      </c>
    </row>
    <row r="2218" spans="1:6" ht="15" customHeight="1" x14ac:dyDescent="0.25">
      <c r="A2218" s="4" t="s">
        <v>1022</v>
      </c>
      <c r="C2218" s="4" t="s">
        <v>4915</v>
      </c>
      <c r="E2218" s="4" t="s">
        <v>9988</v>
      </c>
      <c r="F2218" s="4" t="s">
        <v>10627</v>
      </c>
    </row>
    <row r="2219" spans="1:6" ht="15" customHeight="1" x14ac:dyDescent="0.25">
      <c r="A2219" s="4" t="s">
        <v>4916</v>
      </c>
      <c r="C2219" s="4" t="s">
        <v>4917</v>
      </c>
      <c r="E2219" s="4" t="s">
        <v>9988</v>
      </c>
      <c r="F2219" s="4" t="s">
        <v>10627</v>
      </c>
    </row>
    <row r="2220" spans="1:6" ht="15" customHeight="1" x14ac:dyDescent="0.25">
      <c r="A2220" s="4" t="s">
        <v>4918</v>
      </c>
      <c r="C2220" s="4" t="s">
        <v>4919</v>
      </c>
      <c r="E2220" s="4" t="s">
        <v>9988</v>
      </c>
      <c r="F2220" s="4" t="s">
        <v>10627</v>
      </c>
    </row>
    <row r="2221" spans="1:6" ht="15" customHeight="1" x14ac:dyDescent="0.25">
      <c r="A2221" s="4" t="s">
        <v>1023</v>
      </c>
      <c r="C2221" s="4" t="s">
        <v>4920</v>
      </c>
      <c r="E2221" s="4" t="s">
        <v>9988</v>
      </c>
      <c r="F2221" s="4" t="s">
        <v>10627</v>
      </c>
    </row>
    <row r="2222" spans="1:6" ht="15" customHeight="1" x14ac:dyDescent="0.25">
      <c r="A2222" s="4" t="s">
        <v>4921</v>
      </c>
      <c r="B2222" s="4" t="s">
        <v>4922</v>
      </c>
      <c r="C2222" s="4" t="s">
        <v>4923</v>
      </c>
      <c r="E2222" s="4" t="s">
        <v>9988</v>
      </c>
      <c r="F2222" s="4" t="s">
        <v>10627</v>
      </c>
    </row>
    <row r="2223" spans="1:6" ht="15" customHeight="1" x14ac:dyDescent="0.25">
      <c r="A2223" s="4" t="s">
        <v>4924</v>
      </c>
      <c r="B2223" s="4" t="s">
        <v>4925</v>
      </c>
      <c r="C2223" s="4" t="s">
        <v>4926</v>
      </c>
      <c r="E2223" s="4" t="s">
        <v>9988</v>
      </c>
      <c r="F2223" s="4" t="s">
        <v>10627</v>
      </c>
    </row>
    <row r="2224" spans="1:6" ht="15" customHeight="1" x14ac:dyDescent="0.25">
      <c r="A2224" s="4" t="s">
        <v>1024</v>
      </c>
      <c r="C2224" s="4" t="s">
        <v>1025</v>
      </c>
      <c r="E2224" s="4" t="s">
        <v>9988</v>
      </c>
      <c r="F2224" s="4" t="s">
        <v>10627</v>
      </c>
    </row>
    <row r="2225" spans="1:6" ht="15" customHeight="1" x14ac:dyDescent="0.25">
      <c r="A2225" s="4" t="s">
        <v>974</v>
      </c>
      <c r="C2225" s="4" t="s">
        <v>10550</v>
      </c>
      <c r="E2225" s="4" t="s">
        <v>9988</v>
      </c>
      <c r="F2225" s="4" t="s">
        <v>10627</v>
      </c>
    </row>
    <row r="2226" spans="1:6" ht="15" customHeight="1" x14ac:dyDescent="0.25">
      <c r="A2226" s="4" t="s">
        <v>1032</v>
      </c>
      <c r="C2226" s="4" t="s">
        <v>1033</v>
      </c>
      <c r="E2226" s="4" t="s">
        <v>9988</v>
      </c>
      <c r="F2226" s="4" t="s">
        <v>10627</v>
      </c>
    </row>
    <row r="2227" spans="1:6" ht="15" customHeight="1" x14ac:dyDescent="0.25">
      <c r="A2227" s="4" t="s">
        <v>964</v>
      </c>
      <c r="C2227" s="4" t="s">
        <v>965</v>
      </c>
      <c r="E2227" s="4" t="s">
        <v>9988</v>
      </c>
      <c r="F2227" s="4" t="s">
        <v>10627</v>
      </c>
    </row>
    <row r="2228" spans="1:6" ht="15" customHeight="1" x14ac:dyDescent="0.25">
      <c r="A2228" s="4" t="s">
        <v>976</v>
      </c>
      <c r="C2228" s="4" t="s">
        <v>977</v>
      </c>
      <c r="E2228" s="4" t="s">
        <v>9988</v>
      </c>
      <c r="F2228" s="4" t="s">
        <v>10627</v>
      </c>
    </row>
    <row r="2229" spans="1:6" ht="15" customHeight="1" x14ac:dyDescent="0.25">
      <c r="A2229" s="4" t="s">
        <v>4927</v>
      </c>
      <c r="C2229" s="4" t="s">
        <v>4928</v>
      </c>
      <c r="E2229" s="4" t="s">
        <v>9988</v>
      </c>
      <c r="F2229" s="4" t="s">
        <v>10627</v>
      </c>
    </row>
    <row r="2230" spans="1:6" ht="15" customHeight="1" x14ac:dyDescent="0.25">
      <c r="A2230" s="4" t="s">
        <v>1029</v>
      </c>
      <c r="C2230" s="4" t="s">
        <v>1030</v>
      </c>
      <c r="E2230" s="4" t="s">
        <v>9988</v>
      </c>
      <c r="F2230" s="4" t="s">
        <v>10627</v>
      </c>
    </row>
    <row r="2231" spans="1:6" ht="15" customHeight="1" x14ac:dyDescent="0.25">
      <c r="A2231" s="4" t="s">
        <v>4929</v>
      </c>
      <c r="C2231" s="4" t="s">
        <v>4930</v>
      </c>
      <c r="E2231" s="4" t="s">
        <v>9988</v>
      </c>
      <c r="F2231" s="4" t="s">
        <v>10627</v>
      </c>
    </row>
    <row r="2232" spans="1:6" ht="15" customHeight="1" x14ac:dyDescent="0.25">
      <c r="A2232" s="4" t="s">
        <v>9757</v>
      </c>
      <c r="C2232" s="4" t="s">
        <v>9758</v>
      </c>
      <c r="F2232" s="4" t="s">
        <v>4931</v>
      </c>
    </row>
    <row r="2233" spans="1:6" ht="15" customHeight="1" x14ac:dyDescent="0.25">
      <c r="A2233" s="4" t="s">
        <v>9759</v>
      </c>
      <c r="C2233" s="4" t="s">
        <v>9760</v>
      </c>
      <c r="F2233" s="4" t="s">
        <v>4931</v>
      </c>
    </row>
    <row r="2234" spans="1:6" ht="15" customHeight="1" x14ac:dyDescent="0.25">
      <c r="A2234" s="4" t="s">
        <v>4932</v>
      </c>
      <c r="C2234" s="4" t="s">
        <v>4933</v>
      </c>
      <c r="E2234" s="4" t="s">
        <v>9988</v>
      </c>
      <c r="F2234" s="4" t="s">
        <v>4931</v>
      </c>
    </row>
    <row r="2235" spans="1:6" ht="15" customHeight="1" x14ac:dyDescent="0.25">
      <c r="A2235" s="4" t="s">
        <v>4934</v>
      </c>
      <c r="C2235" s="4" t="s">
        <v>4935</v>
      </c>
      <c r="E2235" s="4" t="s">
        <v>9988</v>
      </c>
      <c r="F2235" s="4" t="s">
        <v>4931</v>
      </c>
    </row>
    <row r="2236" spans="1:6" ht="15" customHeight="1" x14ac:dyDescent="0.25">
      <c r="A2236" s="4" t="s">
        <v>4936</v>
      </c>
      <c r="C2236" s="4" t="s">
        <v>4937</v>
      </c>
      <c r="E2236" s="4" t="s">
        <v>9988</v>
      </c>
      <c r="F2236" s="4" t="s">
        <v>4931</v>
      </c>
    </row>
    <row r="2237" spans="1:6" ht="15" customHeight="1" x14ac:dyDescent="0.25">
      <c r="A2237" s="4" t="s">
        <v>4938</v>
      </c>
      <c r="C2237" s="4" t="s">
        <v>4939</v>
      </c>
      <c r="E2237" s="4" t="s">
        <v>9988</v>
      </c>
      <c r="F2237" s="4" t="s">
        <v>4931</v>
      </c>
    </row>
    <row r="2238" spans="1:6" ht="15" customHeight="1" x14ac:dyDescent="0.25">
      <c r="A2238" s="4" t="s">
        <v>4940</v>
      </c>
      <c r="C2238" s="4" t="s">
        <v>4941</v>
      </c>
      <c r="E2238" s="4" t="s">
        <v>9988</v>
      </c>
      <c r="F2238" s="4" t="s">
        <v>4931</v>
      </c>
    </row>
    <row r="2239" spans="1:6" ht="15" customHeight="1" x14ac:dyDescent="0.25">
      <c r="A2239" s="4" t="s">
        <v>4942</v>
      </c>
      <c r="C2239" s="4" t="s">
        <v>4943</v>
      </c>
      <c r="E2239" s="4" t="s">
        <v>9988</v>
      </c>
      <c r="F2239" s="4" t="s">
        <v>4931</v>
      </c>
    </row>
    <row r="2240" spans="1:6" ht="15" customHeight="1" x14ac:dyDescent="0.25">
      <c r="A2240" s="4" t="s">
        <v>1819</v>
      </c>
      <c r="C2240" s="4" t="s">
        <v>1820</v>
      </c>
      <c r="E2240" s="4" t="s">
        <v>9988</v>
      </c>
      <c r="F2240" s="4" t="s">
        <v>4931</v>
      </c>
    </row>
    <row r="2241" spans="1:6" ht="15" customHeight="1" x14ac:dyDescent="0.25">
      <c r="A2241" s="4" t="s">
        <v>4944</v>
      </c>
      <c r="C2241" s="4" t="s">
        <v>4945</v>
      </c>
      <c r="E2241" s="4" t="s">
        <v>9988</v>
      </c>
      <c r="F2241" s="4" t="s">
        <v>4931</v>
      </c>
    </row>
    <row r="2242" spans="1:6" ht="15" customHeight="1" x14ac:dyDescent="0.25">
      <c r="A2242" s="4" t="s">
        <v>4946</v>
      </c>
      <c r="C2242" s="4" t="s">
        <v>4947</v>
      </c>
      <c r="E2242" s="4" t="s">
        <v>9988</v>
      </c>
      <c r="F2242" s="4" t="s">
        <v>4931</v>
      </c>
    </row>
    <row r="2243" spans="1:6" ht="15" customHeight="1" x14ac:dyDescent="0.25">
      <c r="A2243" s="4" t="s">
        <v>4948</v>
      </c>
      <c r="C2243" s="4" t="s">
        <v>4949</v>
      </c>
      <c r="E2243" s="4" t="s">
        <v>9988</v>
      </c>
      <c r="F2243" s="4" t="s">
        <v>4931</v>
      </c>
    </row>
    <row r="2244" spans="1:6" ht="15" customHeight="1" x14ac:dyDescent="0.25">
      <c r="A2244" s="4" t="s">
        <v>4950</v>
      </c>
      <c r="C2244" s="4" t="s">
        <v>4951</v>
      </c>
      <c r="E2244" s="4" t="s">
        <v>9988</v>
      </c>
      <c r="F2244" s="4" t="s">
        <v>4931</v>
      </c>
    </row>
    <row r="2245" spans="1:6" ht="15.75" customHeight="1" x14ac:dyDescent="0.25">
      <c r="A2245" s="4" t="s">
        <v>4952</v>
      </c>
      <c r="C2245" s="4" t="s">
        <v>4953</v>
      </c>
      <c r="E2245" s="4" t="s">
        <v>9988</v>
      </c>
      <c r="F2245" s="4" t="s">
        <v>4931</v>
      </c>
    </row>
    <row r="2246" spans="1:6" ht="15.75" customHeight="1" x14ac:dyDescent="0.25">
      <c r="A2246" s="4" t="s">
        <v>4954</v>
      </c>
      <c r="C2246" s="4" t="s">
        <v>4955</v>
      </c>
      <c r="E2246" s="4" t="s">
        <v>9988</v>
      </c>
      <c r="F2246" s="4" t="s">
        <v>4931</v>
      </c>
    </row>
    <row r="2247" spans="1:6" ht="15.75" customHeight="1" x14ac:dyDescent="0.25">
      <c r="A2247" s="4" t="s">
        <v>4956</v>
      </c>
      <c r="C2247" s="4" t="s">
        <v>4957</v>
      </c>
      <c r="E2247" s="4" t="s">
        <v>9988</v>
      </c>
      <c r="F2247" s="4" t="s">
        <v>4931</v>
      </c>
    </row>
    <row r="2248" spans="1:6" ht="15" customHeight="1" x14ac:dyDescent="0.25">
      <c r="A2248" s="4" t="s">
        <v>4958</v>
      </c>
      <c r="C2248" s="4" t="s">
        <v>9509</v>
      </c>
      <c r="E2248" s="4" t="s">
        <v>9988</v>
      </c>
      <c r="F2248" s="4" t="s">
        <v>4931</v>
      </c>
    </row>
    <row r="2249" spans="1:6" ht="15" customHeight="1" x14ac:dyDescent="0.25">
      <c r="A2249" s="4" t="s">
        <v>8625</v>
      </c>
      <c r="C2249" s="4" t="s">
        <v>9510</v>
      </c>
      <c r="E2249" s="4" t="s">
        <v>9988</v>
      </c>
    </row>
    <row r="2250" spans="1:6" ht="15" customHeight="1" x14ac:dyDescent="0.25">
      <c r="A2250" s="4" t="s">
        <v>8626</v>
      </c>
      <c r="C2250" s="12" t="s">
        <v>10638</v>
      </c>
      <c r="E2250" s="4" t="s">
        <v>9988</v>
      </c>
      <c r="F2250" s="4" t="s">
        <v>4959</v>
      </c>
    </row>
    <row r="2251" spans="1:6" ht="15" customHeight="1" x14ac:dyDescent="0.25">
      <c r="A2251" s="4" t="s">
        <v>10639</v>
      </c>
      <c r="C2251" t="s">
        <v>8627</v>
      </c>
      <c r="E2251" s="4" t="s">
        <v>9988</v>
      </c>
      <c r="F2251" s="4" t="s">
        <v>4959</v>
      </c>
    </row>
    <row r="2252" spans="1:6" ht="15" customHeight="1" x14ac:dyDescent="0.25">
      <c r="A2252" s="4" t="s">
        <v>4960</v>
      </c>
      <c r="C2252" s="4" t="s">
        <v>4961</v>
      </c>
      <c r="E2252" s="4" t="s">
        <v>9988</v>
      </c>
      <c r="F2252" s="4" t="s">
        <v>4959</v>
      </c>
    </row>
    <row r="2253" spans="1:6" ht="15" customHeight="1" x14ac:dyDescent="0.25">
      <c r="A2253" s="4" t="s">
        <v>4962</v>
      </c>
      <c r="C2253" s="4" t="s">
        <v>4963</v>
      </c>
      <c r="E2253" s="4" t="s">
        <v>9988</v>
      </c>
      <c r="F2253" s="4" t="s">
        <v>4959</v>
      </c>
    </row>
    <row r="2254" spans="1:6" ht="15" customHeight="1" x14ac:dyDescent="0.25">
      <c r="A2254" s="4" t="s">
        <v>4964</v>
      </c>
      <c r="C2254" s="4" t="s">
        <v>4965</v>
      </c>
      <c r="E2254" s="4" t="s">
        <v>9988</v>
      </c>
      <c r="F2254" s="4" t="s">
        <v>4959</v>
      </c>
    </row>
    <row r="2255" spans="1:6" ht="15" customHeight="1" x14ac:dyDescent="0.25">
      <c r="A2255" s="4" t="s">
        <v>4966</v>
      </c>
      <c r="C2255" s="4" t="s">
        <v>4967</v>
      </c>
      <c r="E2255" s="4" t="s">
        <v>9988</v>
      </c>
      <c r="F2255" s="4" t="s">
        <v>4959</v>
      </c>
    </row>
    <row r="2256" spans="1:6" ht="15" customHeight="1" x14ac:dyDescent="0.25">
      <c r="A2256" s="4" t="s">
        <v>4968</v>
      </c>
      <c r="C2256" s="4" t="s">
        <v>4969</v>
      </c>
      <c r="E2256" s="4" t="s">
        <v>9988</v>
      </c>
      <c r="F2256" s="4" t="s">
        <v>4959</v>
      </c>
    </row>
    <row r="2257" spans="1:6" ht="15" customHeight="1" x14ac:dyDescent="0.25">
      <c r="A2257" s="4" t="s">
        <v>4970</v>
      </c>
      <c r="C2257" s="4" t="s">
        <v>4971</v>
      </c>
      <c r="E2257" s="4" t="s">
        <v>9988</v>
      </c>
      <c r="F2257" s="4" t="s">
        <v>4959</v>
      </c>
    </row>
    <row r="2258" spans="1:6" ht="15" customHeight="1" x14ac:dyDescent="0.25">
      <c r="A2258" s="4" t="s">
        <v>4972</v>
      </c>
      <c r="C2258" s="4" t="s">
        <v>4973</v>
      </c>
      <c r="E2258" s="4" t="s">
        <v>9988</v>
      </c>
      <c r="F2258" s="4" t="s">
        <v>4959</v>
      </c>
    </row>
    <row r="2259" spans="1:6" ht="15" customHeight="1" x14ac:dyDescent="0.25">
      <c r="A2259" s="4" t="s">
        <v>4974</v>
      </c>
      <c r="C2259" s="4" t="s">
        <v>4975</v>
      </c>
      <c r="E2259" s="4" t="s">
        <v>9988</v>
      </c>
      <c r="F2259" s="4" t="s">
        <v>4959</v>
      </c>
    </row>
    <row r="2260" spans="1:6" ht="15" customHeight="1" x14ac:dyDescent="0.25">
      <c r="A2260" s="4" t="s">
        <v>4976</v>
      </c>
      <c r="C2260" s="4" t="s">
        <v>4977</v>
      </c>
      <c r="E2260" s="4" t="s">
        <v>9988</v>
      </c>
      <c r="F2260" s="4" t="s">
        <v>4959</v>
      </c>
    </row>
    <row r="2261" spans="1:6" ht="15" customHeight="1" x14ac:dyDescent="0.25">
      <c r="A2261" s="4" t="s">
        <v>4978</v>
      </c>
      <c r="C2261" s="4" t="s">
        <v>4979</v>
      </c>
      <c r="E2261" s="4" t="s">
        <v>9988</v>
      </c>
      <c r="F2261" s="4" t="s">
        <v>4959</v>
      </c>
    </row>
    <row r="2262" spans="1:6" ht="15" customHeight="1" x14ac:dyDescent="0.25">
      <c r="A2262" s="4" t="s">
        <v>4980</v>
      </c>
      <c r="C2262" s="4" t="s">
        <v>4981</v>
      </c>
      <c r="E2262" s="4" t="s">
        <v>9988</v>
      </c>
      <c r="F2262" s="4" t="s">
        <v>4959</v>
      </c>
    </row>
    <row r="2263" spans="1:6" ht="15" customHeight="1" x14ac:dyDescent="0.25">
      <c r="A2263" s="4" t="s">
        <v>4982</v>
      </c>
      <c r="C2263" s="4" t="s">
        <v>4983</v>
      </c>
      <c r="E2263" s="4" t="s">
        <v>9988</v>
      </c>
      <c r="F2263" s="4" t="s">
        <v>4959</v>
      </c>
    </row>
    <row r="2264" spans="1:6" ht="15" customHeight="1" x14ac:dyDescent="0.25">
      <c r="A2264" s="4" t="s">
        <v>4984</v>
      </c>
      <c r="C2264" s="4" t="s">
        <v>4985</v>
      </c>
      <c r="E2264" s="4" t="s">
        <v>9988</v>
      </c>
      <c r="F2264" s="4" t="s">
        <v>4959</v>
      </c>
    </row>
    <row r="2265" spans="1:6" ht="15" customHeight="1" x14ac:dyDescent="0.25">
      <c r="A2265" s="4" t="s">
        <v>4986</v>
      </c>
      <c r="C2265" s="4" t="s">
        <v>4987</v>
      </c>
      <c r="E2265" s="4" t="s">
        <v>9988</v>
      </c>
      <c r="F2265" s="4" t="s">
        <v>4959</v>
      </c>
    </row>
    <row r="2266" spans="1:6" ht="15" customHeight="1" x14ac:dyDescent="0.25">
      <c r="A2266" s="4" t="s">
        <v>4988</v>
      </c>
      <c r="C2266" s="4" t="s">
        <v>4989</v>
      </c>
      <c r="E2266" s="4" t="s">
        <v>9988</v>
      </c>
      <c r="F2266" s="4" t="s">
        <v>4959</v>
      </c>
    </row>
    <row r="2267" spans="1:6" ht="15" customHeight="1" x14ac:dyDescent="0.25">
      <c r="A2267" s="4" t="s">
        <v>4990</v>
      </c>
      <c r="C2267" s="4" t="s">
        <v>4991</v>
      </c>
      <c r="E2267" s="4" t="s">
        <v>9988</v>
      </c>
      <c r="F2267" s="4" t="s">
        <v>4959</v>
      </c>
    </row>
    <row r="2268" spans="1:6" ht="15" customHeight="1" x14ac:dyDescent="0.25">
      <c r="A2268" s="4" t="s">
        <v>4992</v>
      </c>
      <c r="C2268" s="4" t="s">
        <v>4993</v>
      </c>
      <c r="E2268" s="4" t="s">
        <v>9988</v>
      </c>
      <c r="F2268" s="4" t="s">
        <v>4959</v>
      </c>
    </row>
    <row r="2269" spans="1:6" ht="15" customHeight="1" x14ac:dyDescent="0.25">
      <c r="A2269" s="4" t="s">
        <v>4994</v>
      </c>
      <c r="C2269" s="4" t="s">
        <v>4995</v>
      </c>
      <c r="E2269" s="4" t="s">
        <v>9988</v>
      </c>
      <c r="F2269" s="4" t="s">
        <v>4959</v>
      </c>
    </row>
    <row r="2270" spans="1:6" ht="15" customHeight="1" x14ac:dyDescent="0.25">
      <c r="A2270" s="4" t="s">
        <v>4996</v>
      </c>
      <c r="C2270" s="4" t="s">
        <v>4997</v>
      </c>
      <c r="E2270" s="4" t="s">
        <v>9988</v>
      </c>
      <c r="F2270" s="4" t="s">
        <v>5000</v>
      </c>
    </row>
    <row r="2271" spans="1:6" ht="15" customHeight="1" x14ac:dyDescent="0.25">
      <c r="A2271" s="4" t="s">
        <v>4998</v>
      </c>
      <c r="C2271" s="4" t="s">
        <v>4999</v>
      </c>
      <c r="E2271" s="4" t="s">
        <v>9988</v>
      </c>
      <c r="F2271" s="4" t="s">
        <v>5000</v>
      </c>
    </row>
    <row r="2272" spans="1:6" ht="15" customHeight="1" x14ac:dyDescent="0.25">
      <c r="A2272" s="4" t="s">
        <v>5001</v>
      </c>
      <c r="C2272" s="4" t="s">
        <v>5002</v>
      </c>
      <c r="E2272" s="4" t="s">
        <v>9988</v>
      </c>
      <c r="F2272" s="4" t="s">
        <v>5000</v>
      </c>
    </row>
    <row r="2273" spans="1:6" ht="15" customHeight="1" x14ac:dyDescent="0.25">
      <c r="A2273" s="4" t="s">
        <v>5003</v>
      </c>
      <c r="C2273" s="4" t="s">
        <v>5004</v>
      </c>
      <c r="E2273" s="4" t="s">
        <v>9988</v>
      </c>
      <c r="F2273" s="4" t="s">
        <v>5000</v>
      </c>
    </row>
    <row r="2274" spans="1:6" ht="15" customHeight="1" x14ac:dyDescent="0.25">
      <c r="A2274" s="4" t="s">
        <v>5005</v>
      </c>
      <c r="C2274" s="4" t="s">
        <v>5006</v>
      </c>
      <c r="E2274" s="4" t="s">
        <v>9988</v>
      </c>
      <c r="F2274" s="4" t="s">
        <v>5000</v>
      </c>
    </row>
    <row r="2275" spans="1:6" ht="15" customHeight="1" x14ac:dyDescent="0.25">
      <c r="A2275" s="4" t="s">
        <v>5007</v>
      </c>
      <c r="C2275" s="4" t="s">
        <v>5008</v>
      </c>
      <c r="E2275" s="4" t="s">
        <v>9988</v>
      </c>
      <c r="F2275" s="4" t="s">
        <v>5000</v>
      </c>
    </row>
    <row r="2276" spans="1:6" ht="15" customHeight="1" x14ac:dyDescent="0.25">
      <c r="A2276" s="4" t="s">
        <v>5009</v>
      </c>
      <c r="C2276" s="4" t="s">
        <v>5010</v>
      </c>
      <c r="E2276" s="4" t="s">
        <v>9988</v>
      </c>
      <c r="F2276" s="4" t="s">
        <v>5000</v>
      </c>
    </row>
    <row r="2277" spans="1:6" ht="15" customHeight="1" x14ac:dyDescent="0.25">
      <c r="A2277" s="4" t="s">
        <v>5011</v>
      </c>
      <c r="C2277" s="4" t="s">
        <v>5012</v>
      </c>
      <c r="E2277" s="4" t="s">
        <v>9988</v>
      </c>
      <c r="F2277" s="4" t="s">
        <v>5000</v>
      </c>
    </row>
    <row r="2278" spans="1:6" ht="15" customHeight="1" x14ac:dyDescent="0.25">
      <c r="A2278" s="4" t="s">
        <v>5013</v>
      </c>
      <c r="C2278" s="4" t="s">
        <v>5014</v>
      </c>
      <c r="E2278" s="4" t="s">
        <v>9988</v>
      </c>
      <c r="F2278" s="4" t="s">
        <v>5000</v>
      </c>
    </row>
    <row r="2279" spans="1:6" ht="15" customHeight="1" x14ac:dyDescent="0.25">
      <c r="A2279" s="4" t="s">
        <v>5015</v>
      </c>
      <c r="C2279" s="4" t="s">
        <v>5016</v>
      </c>
      <c r="E2279" s="4" t="s">
        <v>9988</v>
      </c>
      <c r="F2279" s="4" t="s">
        <v>5000</v>
      </c>
    </row>
    <row r="2280" spans="1:6" ht="15" customHeight="1" x14ac:dyDescent="0.25">
      <c r="A2280" s="4" t="s">
        <v>5017</v>
      </c>
      <c r="C2280" s="4" t="s">
        <v>5018</v>
      </c>
      <c r="E2280" s="4" t="s">
        <v>9988</v>
      </c>
      <c r="F2280" s="4" t="s">
        <v>5000</v>
      </c>
    </row>
    <row r="2281" spans="1:6" ht="15" customHeight="1" x14ac:dyDescent="0.25">
      <c r="A2281" s="4" t="s">
        <v>5019</v>
      </c>
      <c r="C2281" s="4" t="s">
        <v>5020</v>
      </c>
      <c r="E2281" s="4" t="s">
        <v>9988</v>
      </c>
      <c r="F2281" s="4" t="s">
        <v>5000</v>
      </c>
    </row>
    <row r="2282" spans="1:6" ht="15" customHeight="1" x14ac:dyDescent="0.25">
      <c r="A2282" s="4" t="s">
        <v>5021</v>
      </c>
      <c r="C2282" s="4" t="s">
        <v>5022</v>
      </c>
      <c r="E2282" s="4" t="s">
        <v>9988</v>
      </c>
      <c r="F2282" s="4" t="s">
        <v>5000</v>
      </c>
    </row>
    <row r="2283" spans="1:6" ht="15" customHeight="1" x14ac:dyDescent="0.25">
      <c r="A2283" s="4" t="s">
        <v>5023</v>
      </c>
      <c r="C2283" s="4" t="s">
        <v>5024</v>
      </c>
      <c r="E2283" s="4" t="s">
        <v>9988</v>
      </c>
      <c r="F2283" s="4" t="s">
        <v>5000</v>
      </c>
    </row>
    <row r="2284" spans="1:6" ht="15" customHeight="1" x14ac:dyDescent="0.25">
      <c r="A2284" s="4" t="s">
        <v>5025</v>
      </c>
      <c r="C2284" s="4" t="s">
        <v>5026</v>
      </c>
      <c r="E2284" s="4" t="s">
        <v>9988</v>
      </c>
      <c r="F2284" s="4" t="s">
        <v>5000</v>
      </c>
    </row>
    <row r="2285" spans="1:6" ht="15" customHeight="1" x14ac:dyDescent="0.25">
      <c r="A2285" s="4" t="s">
        <v>5027</v>
      </c>
      <c r="C2285" s="4" t="s">
        <v>5028</v>
      </c>
      <c r="E2285" s="4" t="s">
        <v>9988</v>
      </c>
      <c r="F2285" s="4" t="s">
        <v>5000</v>
      </c>
    </row>
    <row r="2286" spans="1:6" ht="15" customHeight="1" x14ac:dyDescent="0.25">
      <c r="A2286" s="4" t="s">
        <v>5029</v>
      </c>
      <c r="C2286" s="4" t="s">
        <v>5030</v>
      </c>
      <c r="E2286" s="4" t="s">
        <v>9988</v>
      </c>
      <c r="F2286" s="4" t="s">
        <v>5000</v>
      </c>
    </row>
    <row r="2287" spans="1:6" ht="15" customHeight="1" x14ac:dyDescent="0.25">
      <c r="A2287" s="4" t="s">
        <v>10953</v>
      </c>
      <c r="C2287" s="4" t="s">
        <v>5031</v>
      </c>
      <c r="E2287" s="4" t="s">
        <v>9992</v>
      </c>
      <c r="F2287" s="4" t="s">
        <v>5000</v>
      </c>
    </row>
    <row r="2288" spans="1:6" ht="15" customHeight="1" x14ac:dyDescent="0.25">
      <c r="A2288" s="4" t="s">
        <v>5032</v>
      </c>
      <c r="C2288" s="4" t="s">
        <v>5033</v>
      </c>
      <c r="E2288" s="4" t="s">
        <v>9988</v>
      </c>
      <c r="F2288" s="4" t="s">
        <v>5000</v>
      </c>
    </row>
    <row r="2289" spans="1:6" ht="15" customHeight="1" x14ac:dyDescent="0.25">
      <c r="A2289" s="4" t="s">
        <v>5034</v>
      </c>
      <c r="C2289" s="4" t="s">
        <v>5035</v>
      </c>
      <c r="E2289" s="4" t="s">
        <v>9988</v>
      </c>
      <c r="F2289" s="4" t="s">
        <v>5000</v>
      </c>
    </row>
    <row r="2290" spans="1:6" ht="15" customHeight="1" x14ac:dyDescent="0.25">
      <c r="A2290" s="4" t="s">
        <v>5036</v>
      </c>
      <c r="C2290" s="4" t="s">
        <v>5037</v>
      </c>
      <c r="E2290" s="4" t="s">
        <v>9988</v>
      </c>
      <c r="F2290" s="4" t="s">
        <v>5000</v>
      </c>
    </row>
    <row r="2291" spans="1:6" ht="15" customHeight="1" x14ac:dyDescent="0.25">
      <c r="A2291" s="4" t="s">
        <v>5038</v>
      </c>
      <c r="C2291" s="4" t="s">
        <v>5039</v>
      </c>
      <c r="E2291" s="4" t="s">
        <v>9988</v>
      </c>
      <c r="F2291" s="4" t="s">
        <v>5000</v>
      </c>
    </row>
    <row r="2292" spans="1:6" ht="15" customHeight="1" x14ac:dyDescent="0.25">
      <c r="A2292" s="4" t="s">
        <v>5040</v>
      </c>
      <c r="C2292" s="4" t="s">
        <v>5041</v>
      </c>
      <c r="E2292" s="4" t="s">
        <v>9988</v>
      </c>
      <c r="F2292" s="4" t="s">
        <v>5000</v>
      </c>
    </row>
    <row r="2293" spans="1:6" ht="15" customHeight="1" x14ac:dyDescent="0.25">
      <c r="A2293" s="4" t="s">
        <v>5042</v>
      </c>
      <c r="C2293" s="4" t="s">
        <v>10275</v>
      </c>
      <c r="E2293" s="4" t="s">
        <v>9988</v>
      </c>
      <c r="F2293" s="4" t="s">
        <v>5000</v>
      </c>
    </row>
    <row r="2294" spans="1:6" ht="15" customHeight="1" x14ac:dyDescent="0.25">
      <c r="A2294" s="4" t="s">
        <v>5043</v>
      </c>
      <c r="C2294" s="4" t="s">
        <v>10276</v>
      </c>
      <c r="E2294" s="4" t="s">
        <v>9988</v>
      </c>
      <c r="F2294" s="4" t="s">
        <v>5000</v>
      </c>
    </row>
    <row r="2295" spans="1:6" ht="15" customHeight="1" x14ac:dyDescent="0.25">
      <c r="A2295" s="4" t="s">
        <v>5045</v>
      </c>
      <c r="C2295" s="4" t="s">
        <v>5046</v>
      </c>
      <c r="E2295" s="4" t="s">
        <v>9988</v>
      </c>
      <c r="F2295" s="4" t="s">
        <v>5000</v>
      </c>
    </row>
    <row r="2296" spans="1:6" ht="15" customHeight="1" x14ac:dyDescent="0.25">
      <c r="A2296" s="4" t="s">
        <v>5047</v>
      </c>
      <c r="C2296" s="4" t="s">
        <v>5048</v>
      </c>
      <c r="E2296" s="4" t="s">
        <v>9988</v>
      </c>
      <c r="F2296" s="4" t="s">
        <v>5000</v>
      </c>
    </row>
    <row r="2297" spans="1:6" ht="15" customHeight="1" x14ac:dyDescent="0.25">
      <c r="A2297" s="4" t="s">
        <v>5049</v>
      </c>
      <c r="C2297" s="4" t="s">
        <v>5050</v>
      </c>
      <c r="E2297" s="4" t="s">
        <v>9988</v>
      </c>
      <c r="F2297" s="4" t="s">
        <v>5000</v>
      </c>
    </row>
    <row r="2298" spans="1:6" ht="15" customHeight="1" x14ac:dyDescent="0.25">
      <c r="A2298" s="4" t="s">
        <v>5051</v>
      </c>
      <c r="C2298" s="4" t="s">
        <v>5052</v>
      </c>
      <c r="E2298" s="4" t="s">
        <v>9988</v>
      </c>
      <c r="F2298" s="4" t="s">
        <v>5000</v>
      </c>
    </row>
    <row r="2299" spans="1:6" ht="15" customHeight="1" x14ac:dyDescent="0.25">
      <c r="A2299" s="4" t="s">
        <v>5053</v>
      </c>
      <c r="C2299" s="4" t="s">
        <v>5054</v>
      </c>
      <c r="E2299" s="4" t="s">
        <v>9988</v>
      </c>
      <c r="F2299" s="4" t="s">
        <v>5000</v>
      </c>
    </row>
    <row r="2300" spans="1:6" ht="15" customHeight="1" x14ac:dyDescent="0.25">
      <c r="A2300" s="4" t="s">
        <v>5055</v>
      </c>
      <c r="C2300" s="4" t="s">
        <v>5056</v>
      </c>
      <c r="E2300" s="4" t="s">
        <v>9988</v>
      </c>
      <c r="F2300" s="4" t="s">
        <v>5000</v>
      </c>
    </row>
    <row r="2301" spans="1:6" ht="15" customHeight="1" x14ac:dyDescent="0.25">
      <c r="A2301" s="4" t="s">
        <v>5057</v>
      </c>
      <c r="C2301" s="4" t="s">
        <v>5058</v>
      </c>
      <c r="E2301" s="4" t="s">
        <v>9988</v>
      </c>
      <c r="F2301" s="4" t="s">
        <v>5000</v>
      </c>
    </row>
    <row r="2302" spans="1:6" ht="15" customHeight="1" x14ac:dyDescent="0.25">
      <c r="A2302" s="4" t="s">
        <v>5059</v>
      </c>
      <c r="C2302" s="4" t="s">
        <v>5060</v>
      </c>
      <c r="E2302" s="4" t="s">
        <v>9988</v>
      </c>
    </row>
    <row r="2303" spans="1:6" ht="15" customHeight="1" x14ac:dyDescent="0.25">
      <c r="A2303" s="4" t="s">
        <v>5061</v>
      </c>
      <c r="C2303" s="4" t="s">
        <v>5062</v>
      </c>
      <c r="E2303" s="4" t="s">
        <v>9988</v>
      </c>
      <c r="F2303" s="5"/>
    </row>
    <row r="2304" spans="1:6" ht="15" customHeight="1" x14ac:dyDescent="0.25">
      <c r="A2304" s="4" t="s">
        <v>5063</v>
      </c>
      <c r="C2304" s="4" t="s">
        <v>5064</v>
      </c>
      <c r="E2304" s="4" t="s">
        <v>9988</v>
      </c>
    </row>
    <row r="2305" spans="1:5" ht="15" customHeight="1" x14ac:dyDescent="0.25">
      <c r="A2305" s="4" t="s">
        <v>8451</v>
      </c>
      <c r="C2305" s="4" t="s">
        <v>9022</v>
      </c>
      <c r="E2305" s="4" t="s">
        <v>9988</v>
      </c>
    </row>
    <row r="2306" spans="1:5" ht="15" customHeight="1" x14ac:dyDescent="0.25">
      <c r="A2306" s="4" t="s">
        <v>10239</v>
      </c>
      <c r="C2306" s="4" t="s">
        <v>5065</v>
      </c>
      <c r="E2306" s="4" t="s">
        <v>9992</v>
      </c>
    </row>
    <row r="2307" spans="1:5" ht="15" customHeight="1" x14ac:dyDescent="0.25">
      <c r="A2307" s="4" t="s">
        <v>5066</v>
      </c>
      <c r="C2307" s="4" t="s">
        <v>5067</v>
      </c>
      <c r="E2307" s="4" t="s">
        <v>9992</v>
      </c>
    </row>
    <row r="2308" spans="1:5" ht="15" customHeight="1" x14ac:dyDescent="0.25">
      <c r="A2308" s="4" t="s">
        <v>9960</v>
      </c>
      <c r="C2308" s="4" t="s">
        <v>9961</v>
      </c>
      <c r="E2308" s="4" t="s">
        <v>9992</v>
      </c>
    </row>
    <row r="2309" spans="1:5" ht="15" customHeight="1" x14ac:dyDescent="0.25">
      <c r="A2309" s="4" t="s">
        <v>5068</v>
      </c>
      <c r="C2309" s="4" t="s">
        <v>5069</v>
      </c>
      <c r="E2309" s="4" t="s">
        <v>9992</v>
      </c>
    </row>
    <row r="2310" spans="1:5" ht="15" customHeight="1" x14ac:dyDescent="0.25">
      <c r="A2310" s="4" t="s">
        <v>5070</v>
      </c>
      <c r="C2310" s="4" t="s">
        <v>5071</v>
      </c>
      <c r="E2310" s="4" t="s">
        <v>9992</v>
      </c>
    </row>
    <row r="2311" spans="1:5" ht="15" customHeight="1" x14ac:dyDescent="0.25">
      <c r="A2311" s="4" t="s">
        <v>9962</v>
      </c>
      <c r="C2311" s="4" t="s">
        <v>9963</v>
      </c>
      <c r="E2311" s="4" t="s">
        <v>9992</v>
      </c>
    </row>
    <row r="2312" spans="1:5" ht="15" customHeight="1" x14ac:dyDescent="0.25">
      <c r="A2312" s="4" t="s">
        <v>10172</v>
      </c>
      <c r="C2312" s="4" t="s">
        <v>5072</v>
      </c>
      <c r="E2312" s="4" t="s">
        <v>9992</v>
      </c>
    </row>
    <row r="2313" spans="1:5" ht="15" customHeight="1" x14ac:dyDescent="0.25">
      <c r="A2313" s="4" t="s">
        <v>11047</v>
      </c>
      <c r="C2313" s="4" t="s">
        <v>5073</v>
      </c>
      <c r="E2313" s="4" t="s">
        <v>9992</v>
      </c>
    </row>
    <row r="2314" spans="1:5" ht="15" customHeight="1" x14ac:dyDescent="0.25">
      <c r="A2314" s="4" t="s">
        <v>11056</v>
      </c>
      <c r="C2314" s="4" t="s">
        <v>5074</v>
      </c>
      <c r="E2314" s="4" t="s">
        <v>9992</v>
      </c>
    </row>
    <row r="2315" spans="1:5" ht="15" customHeight="1" x14ac:dyDescent="0.25">
      <c r="A2315" s="4" t="s">
        <v>5075</v>
      </c>
      <c r="C2315" s="4" t="s">
        <v>5076</v>
      </c>
      <c r="E2315" s="4" t="s">
        <v>9992</v>
      </c>
    </row>
    <row r="2316" spans="1:5" ht="15" customHeight="1" x14ac:dyDescent="0.25">
      <c r="A2316" s="4" t="s">
        <v>5077</v>
      </c>
      <c r="C2316" s="4" t="s">
        <v>5078</v>
      </c>
      <c r="E2316" s="4" t="s">
        <v>9992</v>
      </c>
    </row>
    <row r="2317" spans="1:5" ht="15" customHeight="1" x14ac:dyDescent="0.25">
      <c r="A2317" s="4" t="s">
        <v>5079</v>
      </c>
      <c r="C2317" s="4" t="s">
        <v>5080</v>
      </c>
      <c r="E2317" s="4" t="s">
        <v>9992</v>
      </c>
    </row>
    <row r="2318" spans="1:5" ht="15" customHeight="1" x14ac:dyDescent="0.25">
      <c r="A2318" s="4" t="s">
        <v>9956</v>
      </c>
      <c r="C2318" s="4" t="s">
        <v>9957</v>
      </c>
      <c r="E2318" s="4" t="s">
        <v>9992</v>
      </c>
    </row>
    <row r="2319" spans="1:5" ht="15" customHeight="1" x14ac:dyDescent="0.25">
      <c r="A2319" s="4" t="s">
        <v>5081</v>
      </c>
      <c r="C2319" s="4" t="s">
        <v>5082</v>
      </c>
      <c r="E2319" s="4" t="s">
        <v>9992</v>
      </c>
    </row>
    <row r="2320" spans="1:5" ht="15" customHeight="1" x14ac:dyDescent="0.25">
      <c r="A2320" s="4" t="s">
        <v>10467</v>
      </c>
      <c r="C2320" s="4" t="s">
        <v>5083</v>
      </c>
      <c r="E2320" s="4" t="s">
        <v>9992</v>
      </c>
    </row>
    <row r="2321" spans="1:5" ht="15" customHeight="1" x14ac:dyDescent="0.25">
      <c r="A2321" s="4" t="s">
        <v>9954</v>
      </c>
      <c r="C2321" s="4" t="s">
        <v>9955</v>
      </c>
      <c r="E2321" s="4" t="s">
        <v>9992</v>
      </c>
    </row>
    <row r="2322" spans="1:5" ht="15" customHeight="1" x14ac:dyDescent="0.25">
      <c r="A2322" s="4" t="s">
        <v>11491</v>
      </c>
      <c r="C2322" s="4" t="s">
        <v>5084</v>
      </c>
      <c r="E2322" s="4" t="s">
        <v>9992</v>
      </c>
    </row>
    <row r="2323" spans="1:5" ht="15" customHeight="1" x14ac:dyDescent="0.25">
      <c r="A2323" s="4" t="s">
        <v>11265</v>
      </c>
      <c r="C2323" s="4" t="s">
        <v>5085</v>
      </c>
      <c r="E2323" s="4" t="s">
        <v>9992</v>
      </c>
    </row>
    <row r="2324" spans="1:5" ht="15" customHeight="1" x14ac:dyDescent="0.25">
      <c r="A2324" s="4" t="s">
        <v>5086</v>
      </c>
      <c r="C2324" s="4" t="s">
        <v>5087</v>
      </c>
      <c r="E2324" s="4" t="s">
        <v>9992</v>
      </c>
    </row>
    <row r="2325" spans="1:5" ht="15" customHeight="1" x14ac:dyDescent="0.25">
      <c r="A2325" s="4" t="s">
        <v>5088</v>
      </c>
      <c r="C2325" s="4" t="s">
        <v>5089</v>
      </c>
      <c r="E2325" s="4" t="s">
        <v>9992</v>
      </c>
    </row>
    <row r="2326" spans="1:5" ht="15" customHeight="1" x14ac:dyDescent="0.25">
      <c r="A2326" s="4" t="s">
        <v>5090</v>
      </c>
      <c r="C2326" s="4" t="s">
        <v>5091</v>
      </c>
      <c r="E2326" s="4" t="s">
        <v>9992</v>
      </c>
    </row>
    <row r="2327" spans="1:5" ht="15" customHeight="1" x14ac:dyDescent="0.25">
      <c r="A2327" s="4" t="s">
        <v>10163</v>
      </c>
      <c r="C2327" s="4" t="s">
        <v>5092</v>
      </c>
      <c r="E2327" s="4" t="s">
        <v>9992</v>
      </c>
    </row>
    <row r="2328" spans="1:5" ht="15" customHeight="1" x14ac:dyDescent="0.25">
      <c r="A2328" s="4" t="s">
        <v>5093</v>
      </c>
      <c r="C2328" s="4" t="s">
        <v>5094</v>
      </c>
      <c r="E2328" s="4" t="s">
        <v>9992</v>
      </c>
    </row>
    <row r="2329" spans="1:5" ht="15" customHeight="1" x14ac:dyDescent="0.25">
      <c r="A2329" s="4" t="s">
        <v>5095</v>
      </c>
      <c r="C2329" s="4" t="s">
        <v>5096</v>
      </c>
      <c r="E2329" s="4" t="s">
        <v>9992</v>
      </c>
    </row>
    <row r="2330" spans="1:5" ht="15" customHeight="1" x14ac:dyDescent="0.25">
      <c r="A2330" s="4" t="s">
        <v>5097</v>
      </c>
      <c r="C2330" s="4" t="s">
        <v>5098</v>
      </c>
      <c r="E2330" s="4" t="s">
        <v>9992</v>
      </c>
    </row>
    <row r="2331" spans="1:5" ht="15" customHeight="1" x14ac:dyDescent="0.25">
      <c r="A2331" s="4" t="s">
        <v>5099</v>
      </c>
      <c r="C2331" s="4" t="s">
        <v>10647</v>
      </c>
      <c r="E2331" s="4" t="s">
        <v>9992</v>
      </c>
    </row>
    <row r="2332" spans="1:5" ht="15" customHeight="1" x14ac:dyDescent="0.25">
      <c r="A2332" s="4" t="s">
        <v>5100</v>
      </c>
      <c r="C2332" s="4" t="s">
        <v>5101</v>
      </c>
      <c r="E2332" s="4" t="s">
        <v>9992</v>
      </c>
    </row>
    <row r="2333" spans="1:5" ht="15" customHeight="1" x14ac:dyDescent="0.25">
      <c r="A2333" s="4" t="s">
        <v>5102</v>
      </c>
      <c r="C2333" s="4" t="s">
        <v>5103</v>
      </c>
      <c r="E2333" s="4" t="s">
        <v>9992</v>
      </c>
    </row>
    <row r="2334" spans="1:5" ht="15" customHeight="1" x14ac:dyDescent="0.25">
      <c r="A2334" s="4" t="s">
        <v>9958</v>
      </c>
      <c r="C2334" s="4" t="s">
        <v>9959</v>
      </c>
      <c r="E2334" s="4" t="s">
        <v>9992</v>
      </c>
    </row>
    <row r="2335" spans="1:5" ht="15" customHeight="1" x14ac:dyDescent="0.25">
      <c r="A2335" s="4" t="s">
        <v>5104</v>
      </c>
      <c r="C2335" s="4" t="s">
        <v>5105</v>
      </c>
      <c r="E2335" s="4" t="s">
        <v>9992</v>
      </c>
    </row>
    <row r="2336" spans="1:5" ht="15" customHeight="1" x14ac:dyDescent="0.25">
      <c r="A2336" s="4" t="s">
        <v>5106</v>
      </c>
      <c r="C2336" s="4" t="s">
        <v>5107</v>
      </c>
      <c r="E2336" s="4" t="s">
        <v>9992</v>
      </c>
    </row>
    <row r="2337" spans="1:5" ht="15" customHeight="1" x14ac:dyDescent="0.25">
      <c r="A2337" s="4" t="s">
        <v>5108</v>
      </c>
      <c r="C2337" s="4" t="s">
        <v>5109</v>
      </c>
      <c r="E2337" s="4" t="s">
        <v>9992</v>
      </c>
    </row>
    <row r="2338" spans="1:5" ht="15" customHeight="1" x14ac:dyDescent="0.25">
      <c r="A2338" s="4" t="s">
        <v>5110</v>
      </c>
      <c r="C2338" s="4" t="s">
        <v>5111</v>
      </c>
      <c r="E2338" s="4" t="s">
        <v>9992</v>
      </c>
    </row>
    <row r="2339" spans="1:5" ht="15" customHeight="1" x14ac:dyDescent="0.25">
      <c r="A2339" s="4" t="s">
        <v>5112</v>
      </c>
      <c r="C2339" s="4" t="s">
        <v>5113</v>
      </c>
      <c r="E2339" s="4" t="s">
        <v>9992</v>
      </c>
    </row>
    <row r="2340" spans="1:5" ht="15" customHeight="1" x14ac:dyDescent="0.25">
      <c r="A2340" s="4" t="s">
        <v>5114</v>
      </c>
      <c r="C2340" s="4" t="s">
        <v>5115</v>
      </c>
      <c r="E2340" s="4" t="s">
        <v>9992</v>
      </c>
    </row>
    <row r="2341" spans="1:5" ht="15" customHeight="1" x14ac:dyDescent="0.25">
      <c r="A2341" s="4" t="s">
        <v>5116</v>
      </c>
      <c r="C2341" s="4" t="s">
        <v>5117</v>
      </c>
      <c r="E2341" s="4" t="s">
        <v>9992</v>
      </c>
    </row>
    <row r="2342" spans="1:5" ht="15" customHeight="1" x14ac:dyDescent="0.25">
      <c r="A2342" s="4" t="s">
        <v>10308</v>
      </c>
      <c r="C2342" s="4" t="s">
        <v>5118</v>
      </c>
      <c r="E2342" s="4" t="s">
        <v>9992</v>
      </c>
    </row>
    <row r="2343" spans="1:5" ht="15" customHeight="1" x14ac:dyDescent="0.25">
      <c r="A2343" s="4" t="s">
        <v>5119</v>
      </c>
      <c r="C2343" s="4" t="s">
        <v>5120</v>
      </c>
      <c r="E2343" s="4" t="s">
        <v>9992</v>
      </c>
    </row>
    <row r="2344" spans="1:5" ht="15" customHeight="1" x14ac:dyDescent="0.25">
      <c r="A2344" s="4" t="s">
        <v>5121</v>
      </c>
      <c r="C2344" s="4" t="s">
        <v>5122</v>
      </c>
      <c r="E2344" s="4" t="s">
        <v>9992</v>
      </c>
    </row>
    <row r="2345" spans="1:5" ht="15" customHeight="1" x14ac:dyDescent="0.25">
      <c r="A2345" s="4" t="s">
        <v>5123</v>
      </c>
      <c r="C2345" s="4" t="s">
        <v>5124</v>
      </c>
      <c r="E2345" s="4" t="s">
        <v>9992</v>
      </c>
    </row>
    <row r="2346" spans="1:5" ht="15" customHeight="1" x14ac:dyDescent="0.25">
      <c r="A2346" s="4" t="s">
        <v>10277</v>
      </c>
      <c r="C2346" s="4" t="s">
        <v>5125</v>
      </c>
      <c r="E2346" s="4" t="s">
        <v>9992</v>
      </c>
    </row>
    <row r="2347" spans="1:5" ht="15" customHeight="1" x14ac:dyDescent="0.25">
      <c r="A2347" s="4" t="s">
        <v>10278</v>
      </c>
      <c r="C2347" s="4" t="s">
        <v>5126</v>
      </c>
      <c r="E2347" s="4" t="s">
        <v>9992</v>
      </c>
    </row>
    <row r="2348" spans="1:5" ht="15" customHeight="1" x14ac:dyDescent="0.25">
      <c r="A2348" s="4" t="s">
        <v>5127</v>
      </c>
      <c r="C2348" s="4" t="s">
        <v>5128</v>
      </c>
      <c r="E2348" s="4" t="s">
        <v>9992</v>
      </c>
    </row>
    <row r="2349" spans="1:5" ht="15" customHeight="1" x14ac:dyDescent="0.25">
      <c r="A2349" s="4" t="s">
        <v>10282</v>
      </c>
      <c r="C2349" s="4" t="s">
        <v>5129</v>
      </c>
      <c r="E2349" s="4" t="s">
        <v>9992</v>
      </c>
    </row>
    <row r="2350" spans="1:5" ht="15" customHeight="1" x14ac:dyDescent="0.25">
      <c r="A2350" s="4" t="s">
        <v>5130</v>
      </c>
      <c r="C2350" s="4" t="s">
        <v>5131</v>
      </c>
      <c r="E2350" s="4" t="s">
        <v>9992</v>
      </c>
    </row>
    <row r="2351" spans="1:5" ht="15" customHeight="1" x14ac:dyDescent="0.25">
      <c r="A2351" s="4" t="s">
        <v>9964</v>
      </c>
      <c r="C2351" s="4" t="s">
        <v>9965</v>
      </c>
      <c r="E2351" s="4" t="s">
        <v>9992</v>
      </c>
    </row>
    <row r="2352" spans="1:5" ht="15" customHeight="1" x14ac:dyDescent="0.25">
      <c r="A2352" s="4" t="s">
        <v>5132</v>
      </c>
      <c r="C2352" s="4" t="s">
        <v>5133</v>
      </c>
      <c r="E2352" s="4" t="s">
        <v>9992</v>
      </c>
    </row>
    <row r="2353" spans="1:5" ht="15" customHeight="1" x14ac:dyDescent="0.25">
      <c r="A2353" s="4" t="s">
        <v>10506</v>
      </c>
      <c r="C2353" s="4" t="s">
        <v>5134</v>
      </c>
      <c r="E2353" s="4" t="s">
        <v>9992</v>
      </c>
    </row>
    <row r="2354" spans="1:5" ht="15" customHeight="1" x14ac:dyDescent="0.25">
      <c r="A2354" s="4" t="s">
        <v>5135</v>
      </c>
      <c r="C2354" s="4" t="s">
        <v>5136</v>
      </c>
      <c r="E2354" s="4" t="s">
        <v>9992</v>
      </c>
    </row>
    <row r="2355" spans="1:5" ht="15" customHeight="1" x14ac:dyDescent="0.25">
      <c r="A2355" s="4" t="s">
        <v>5137</v>
      </c>
      <c r="C2355" s="4" t="s">
        <v>5138</v>
      </c>
      <c r="E2355" s="4" t="s">
        <v>9992</v>
      </c>
    </row>
    <row r="2356" spans="1:5" ht="15" customHeight="1" x14ac:dyDescent="0.25">
      <c r="A2356" s="4" t="s">
        <v>5139</v>
      </c>
      <c r="C2356" s="4" t="s">
        <v>5140</v>
      </c>
      <c r="E2356" s="4" t="s">
        <v>9992</v>
      </c>
    </row>
    <row r="2357" spans="1:5" ht="15" customHeight="1" x14ac:dyDescent="0.25">
      <c r="A2357" s="4" t="s">
        <v>5141</v>
      </c>
      <c r="C2357" s="4" t="s">
        <v>5142</v>
      </c>
      <c r="E2357" s="4" t="s">
        <v>9992</v>
      </c>
    </row>
    <row r="2358" spans="1:5" ht="15" customHeight="1" x14ac:dyDescent="0.25">
      <c r="A2358" s="4" t="s">
        <v>5143</v>
      </c>
      <c r="C2358" s="4" t="s">
        <v>5144</v>
      </c>
      <c r="E2358" s="4" t="s">
        <v>9992</v>
      </c>
    </row>
    <row r="2359" spans="1:5" ht="15" customHeight="1" x14ac:dyDescent="0.25">
      <c r="A2359" s="4" t="s">
        <v>10954</v>
      </c>
      <c r="C2359" s="4" t="s">
        <v>5145</v>
      </c>
      <c r="E2359" s="4" t="s">
        <v>9992</v>
      </c>
    </row>
    <row r="2360" spans="1:5" ht="15" customHeight="1" x14ac:dyDescent="0.25">
      <c r="A2360" s="4" t="s">
        <v>5146</v>
      </c>
      <c r="C2360" s="4" t="s">
        <v>5147</v>
      </c>
      <c r="E2360" s="4" t="s">
        <v>9992</v>
      </c>
    </row>
    <row r="2361" spans="1:5" ht="15" customHeight="1" x14ac:dyDescent="0.25">
      <c r="A2361" s="4" t="s">
        <v>5148</v>
      </c>
      <c r="C2361" s="4" t="s">
        <v>5149</v>
      </c>
      <c r="E2361" s="4" t="s">
        <v>9992</v>
      </c>
    </row>
    <row r="2362" spans="1:5" ht="15" customHeight="1" x14ac:dyDescent="0.25">
      <c r="A2362" s="4" t="s">
        <v>10333</v>
      </c>
      <c r="C2362" s="4" t="s">
        <v>5150</v>
      </c>
      <c r="E2362" s="4" t="s">
        <v>9992</v>
      </c>
    </row>
    <row r="2363" spans="1:5" ht="15" customHeight="1" x14ac:dyDescent="0.25">
      <c r="A2363" s="4" t="s">
        <v>5151</v>
      </c>
      <c r="C2363" s="4" t="s">
        <v>5152</v>
      </c>
      <c r="E2363" s="4" t="s">
        <v>9992</v>
      </c>
    </row>
    <row r="2364" spans="1:5" ht="15" customHeight="1" x14ac:dyDescent="0.25">
      <c r="A2364" s="4" t="s">
        <v>5153</v>
      </c>
      <c r="C2364" s="4" t="s">
        <v>5154</v>
      </c>
      <c r="E2364" s="4" t="s">
        <v>9992</v>
      </c>
    </row>
    <row r="2365" spans="1:5" ht="15" customHeight="1" x14ac:dyDescent="0.25">
      <c r="A2365" s="4" t="s">
        <v>5155</v>
      </c>
      <c r="C2365" s="4" t="s">
        <v>5156</v>
      </c>
      <c r="E2365" s="4" t="s">
        <v>9992</v>
      </c>
    </row>
    <row r="2366" spans="1:5" ht="15" customHeight="1" x14ac:dyDescent="0.25">
      <c r="A2366" s="4" t="s">
        <v>5157</v>
      </c>
      <c r="C2366" s="4" t="s">
        <v>5158</v>
      </c>
      <c r="E2366" s="4" t="s">
        <v>9992</v>
      </c>
    </row>
    <row r="2367" spans="1:5" ht="15" customHeight="1" x14ac:dyDescent="0.25">
      <c r="A2367" s="4" t="s">
        <v>5159</v>
      </c>
      <c r="C2367" s="4" t="s">
        <v>5160</v>
      </c>
      <c r="E2367" s="4" t="s">
        <v>9992</v>
      </c>
    </row>
    <row r="2368" spans="1:5" ht="15" customHeight="1" x14ac:dyDescent="0.25">
      <c r="A2368" s="4" t="s">
        <v>5161</v>
      </c>
      <c r="C2368" s="4" t="s">
        <v>5162</v>
      </c>
      <c r="E2368" s="4" t="s">
        <v>9992</v>
      </c>
    </row>
    <row r="2369" spans="1:5" ht="15" customHeight="1" x14ac:dyDescent="0.25">
      <c r="A2369" s="4" t="s">
        <v>5163</v>
      </c>
      <c r="C2369" s="4" t="s">
        <v>5164</v>
      </c>
      <c r="E2369" s="4" t="s">
        <v>9992</v>
      </c>
    </row>
    <row r="2370" spans="1:5" ht="15" customHeight="1" x14ac:dyDescent="0.25">
      <c r="A2370" s="4" t="s">
        <v>5165</v>
      </c>
      <c r="C2370" s="4" t="s">
        <v>5166</v>
      </c>
      <c r="E2370" s="4" t="s">
        <v>9992</v>
      </c>
    </row>
    <row r="2371" spans="1:5" ht="15" customHeight="1" x14ac:dyDescent="0.25">
      <c r="A2371" s="4" t="s">
        <v>5167</v>
      </c>
      <c r="C2371" s="4" t="s">
        <v>5168</v>
      </c>
      <c r="E2371" s="4" t="s">
        <v>9992</v>
      </c>
    </row>
    <row r="2372" spans="1:5" ht="15" customHeight="1" x14ac:dyDescent="0.25">
      <c r="A2372" s="4" t="s">
        <v>5169</v>
      </c>
      <c r="C2372" s="4" t="s">
        <v>5170</v>
      </c>
      <c r="E2372" s="4" t="s">
        <v>9992</v>
      </c>
    </row>
    <row r="2373" spans="1:5" ht="15" customHeight="1" x14ac:dyDescent="0.25">
      <c r="A2373" s="4" t="s">
        <v>5171</v>
      </c>
      <c r="C2373" s="4" t="s">
        <v>5172</v>
      </c>
      <c r="E2373" s="4" t="s">
        <v>9992</v>
      </c>
    </row>
    <row r="2374" spans="1:5" ht="15" customHeight="1" x14ac:dyDescent="0.25">
      <c r="A2374" s="4" t="s">
        <v>5173</v>
      </c>
      <c r="C2374" s="4" t="s">
        <v>5174</v>
      </c>
      <c r="E2374" s="4" t="s">
        <v>9992</v>
      </c>
    </row>
    <row r="2375" spans="1:5" ht="15" customHeight="1" x14ac:dyDescent="0.25">
      <c r="A2375" s="4" t="s">
        <v>5175</v>
      </c>
      <c r="C2375" s="4" t="s">
        <v>5176</v>
      </c>
      <c r="E2375" s="4" t="s">
        <v>9992</v>
      </c>
    </row>
    <row r="2376" spans="1:5" ht="15" customHeight="1" x14ac:dyDescent="0.25">
      <c r="A2376" s="4" t="s">
        <v>5177</v>
      </c>
      <c r="C2376" s="4" t="s">
        <v>5178</v>
      </c>
      <c r="E2376" s="4" t="s">
        <v>9992</v>
      </c>
    </row>
    <row r="2377" spans="1:5" ht="15" customHeight="1" x14ac:dyDescent="0.25">
      <c r="A2377" s="4" t="s">
        <v>5179</v>
      </c>
      <c r="C2377" s="4" t="s">
        <v>5180</v>
      </c>
      <c r="E2377" s="4" t="s">
        <v>9992</v>
      </c>
    </row>
    <row r="2378" spans="1:5" ht="15" customHeight="1" x14ac:dyDescent="0.25">
      <c r="A2378" s="4" t="s">
        <v>5181</v>
      </c>
      <c r="C2378" s="4" t="s">
        <v>5182</v>
      </c>
      <c r="E2378" s="4" t="s">
        <v>9992</v>
      </c>
    </row>
    <row r="2379" spans="1:5" ht="15" customHeight="1" x14ac:dyDescent="0.25">
      <c r="A2379" s="4" t="s">
        <v>10327</v>
      </c>
      <c r="C2379" s="4" t="s">
        <v>11260</v>
      </c>
      <c r="E2379" s="4" t="s">
        <v>9992</v>
      </c>
    </row>
    <row r="2380" spans="1:5" ht="15" customHeight="1" x14ac:dyDescent="0.25">
      <c r="A2380" s="4" t="s">
        <v>5183</v>
      </c>
      <c r="C2380" s="4" t="s">
        <v>5184</v>
      </c>
      <c r="E2380" s="4" t="s">
        <v>9992</v>
      </c>
    </row>
    <row r="2381" spans="1:5" ht="15" customHeight="1" x14ac:dyDescent="0.25">
      <c r="A2381" s="4" t="s">
        <v>5185</v>
      </c>
      <c r="C2381" s="4" t="s">
        <v>5186</v>
      </c>
      <c r="E2381" s="4" t="s">
        <v>9992</v>
      </c>
    </row>
    <row r="2382" spans="1:5" ht="15" customHeight="1" x14ac:dyDescent="0.25">
      <c r="A2382" s="4" t="s">
        <v>5187</v>
      </c>
      <c r="C2382" s="4" t="s">
        <v>5188</v>
      </c>
      <c r="E2382" s="4" t="s">
        <v>9992</v>
      </c>
    </row>
    <row r="2383" spans="1:5" ht="15" customHeight="1" x14ac:dyDescent="0.25">
      <c r="A2383" s="4" t="s">
        <v>5189</v>
      </c>
      <c r="C2383" s="4" t="s">
        <v>5190</v>
      </c>
      <c r="E2383" s="4" t="s">
        <v>9992</v>
      </c>
    </row>
    <row r="2384" spans="1:5" ht="15" customHeight="1" x14ac:dyDescent="0.25">
      <c r="A2384" s="4" t="s">
        <v>5191</v>
      </c>
      <c r="C2384" s="4" t="s">
        <v>5192</v>
      </c>
      <c r="E2384" s="4" t="s">
        <v>9992</v>
      </c>
    </row>
    <row r="2385" spans="1:5" ht="15" customHeight="1" x14ac:dyDescent="0.25">
      <c r="A2385" s="4" t="s">
        <v>5193</v>
      </c>
      <c r="C2385" s="4" t="s">
        <v>5194</v>
      </c>
      <c r="E2385" s="4" t="s">
        <v>9992</v>
      </c>
    </row>
    <row r="2386" spans="1:5" ht="15" customHeight="1" x14ac:dyDescent="0.25">
      <c r="A2386" s="4" t="s">
        <v>5195</v>
      </c>
      <c r="C2386" s="4" t="s">
        <v>5196</v>
      </c>
      <c r="E2386" s="4" t="s">
        <v>9992</v>
      </c>
    </row>
    <row r="2387" spans="1:5" ht="15" customHeight="1" x14ac:dyDescent="0.25">
      <c r="A2387" s="4" t="s">
        <v>5197</v>
      </c>
      <c r="C2387" s="4" t="s">
        <v>5198</v>
      </c>
      <c r="E2387" s="4" t="s">
        <v>9992</v>
      </c>
    </row>
    <row r="2388" spans="1:5" ht="15" customHeight="1" x14ac:dyDescent="0.25">
      <c r="A2388" s="4" t="s">
        <v>5199</v>
      </c>
      <c r="C2388" s="4" t="s">
        <v>5200</v>
      </c>
      <c r="E2388" s="4" t="s">
        <v>9992</v>
      </c>
    </row>
    <row r="2389" spans="1:5" ht="15" customHeight="1" x14ac:dyDescent="0.25">
      <c r="A2389" s="4" t="s">
        <v>5201</v>
      </c>
      <c r="C2389" s="4" t="s">
        <v>5202</v>
      </c>
      <c r="E2389" s="4" t="s">
        <v>9992</v>
      </c>
    </row>
    <row r="2390" spans="1:5" ht="15" customHeight="1" x14ac:dyDescent="0.25">
      <c r="A2390" s="4" t="s">
        <v>5203</v>
      </c>
      <c r="C2390" s="4" t="s">
        <v>5204</v>
      </c>
      <c r="E2390" s="4" t="s">
        <v>9992</v>
      </c>
    </row>
    <row r="2391" spans="1:5" ht="15" customHeight="1" x14ac:dyDescent="0.25">
      <c r="A2391" s="4" t="s">
        <v>5205</v>
      </c>
      <c r="C2391" s="4" t="s">
        <v>5206</v>
      </c>
      <c r="E2391" s="4" t="s">
        <v>9992</v>
      </c>
    </row>
    <row r="2392" spans="1:5" ht="15" customHeight="1" x14ac:dyDescent="0.25">
      <c r="A2392" s="4" t="s">
        <v>11483</v>
      </c>
      <c r="C2392" s="4" t="s">
        <v>10334</v>
      </c>
      <c r="E2392" s="4" t="s">
        <v>9992</v>
      </c>
    </row>
    <row r="2393" spans="1:5" ht="15" customHeight="1" x14ac:dyDescent="0.25">
      <c r="A2393" s="4" t="s">
        <v>5207</v>
      </c>
      <c r="C2393" s="4" t="s">
        <v>5208</v>
      </c>
      <c r="E2393" s="4" t="s">
        <v>9992</v>
      </c>
    </row>
    <row r="2394" spans="1:5" ht="15" customHeight="1" x14ac:dyDescent="0.25">
      <c r="A2394" s="4" t="s">
        <v>5209</v>
      </c>
      <c r="C2394" s="4" t="s">
        <v>5210</v>
      </c>
      <c r="E2394" s="4" t="s">
        <v>9992</v>
      </c>
    </row>
    <row r="2395" spans="1:5" ht="15" customHeight="1" x14ac:dyDescent="0.25">
      <c r="A2395" s="4" t="s">
        <v>5211</v>
      </c>
      <c r="C2395" s="4" t="s">
        <v>5212</v>
      </c>
      <c r="E2395" s="4" t="s">
        <v>9992</v>
      </c>
    </row>
    <row r="2396" spans="1:5" ht="15" customHeight="1" x14ac:dyDescent="0.25">
      <c r="A2396" s="4" t="s">
        <v>5213</v>
      </c>
      <c r="C2396" s="4" t="s">
        <v>5214</v>
      </c>
      <c r="E2396" s="4" t="s">
        <v>9992</v>
      </c>
    </row>
    <row r="2397" spans="1:5" ht="15" customHeight="1" x14ac:dyDescent="0.25">
      <c r="A2397" s="4" t="s">
        <v>5215</v>
      </c>
      <c r="C2397" s="4" t="s">
        <v>5216</v>
      </c>
      <c r="E2397" s="4" t="s">
        <v>9992</v>
      </c>
    </row>
    <row r="2398" spans="1:5" ht="15" customHeight="1" x14ac:dyDescent="0.25">
      <c r="A2398" s="4" t="s">
        <v>5217</v>
      </c>
      <c r="C2398" s="4" t="s">
        <v>5218</v>
      </c>
      <c r="E2398" s="4" t="s">
        <v>9992</v>
      </c>
    </row>
    <row r="2399" spans="1:5" ht="15" customHeight="1" x14ac:dyDescent="0.25">
      <c r="A2399" s="4" t="s">
        <v>5219</v>
      </c>
      <c r="C2399" s="4" t="s">
        <v>5220</v>
      </c>
      <c r="E2399" s="4" t="s">
        <v>9992</v>
      </c>
    </row>
    <row r="2400" spans="1:5" ht="15" customHeight="1" x14ac:dyDescent="0.25">
      <c r="A2400" s="4" t="s">
        <v>5221</v>
      </c>
      <c r="C2400" s="4" t="s">
        <v>5222</v>
      </c>
      <c r="E2400" s="4" t="s">
        <v>9992</v>
      </c>
    </row>
    <row r="2401" spans="1:5" ht="15" customHeight="1" x14ac:dyDescent="0.25">
      <c r="A2401" s="4" t="s">
        <v>5223</v>
      </c>
      <c r="C2401" s="4" t="s">
        <v>5224</v>
      </c>
      <c r="E2401" s="4" t="s">
        <v>9992</v>
      </c>
    </row>
    <row r="2402" spans="1:5" ht="15" customHeight="1" x14ac:dyDescent="0.25">
      <c r="A2402" s="4" t="s">
        <v>5225</v>
      </c>
      <c r="C2402" s="4" t="s">
        <v>5226</v>
      </c>
      <c r="E2402" s="4" t="s">
        <v>9992</v>
      </c>
    </row>
    <row r="2403" spans="1:5" ht="15" customHeight="1" x14ac:dyDescent="0.25">
      <c r="A2403" s="4" t="s">
        <v>5227</v>
      </c>
      <c r="C2403" s="4" t="s">
        <v>5228</v>
      </c>
      <c r="E2403" s="4" t="s">
        <v>9992</v>
      </c>
    </row>
    <row r="2404" spans="1:5" ht="15" customHeight="1" x14ac:dyDescent="0.25">
      <c r="A2404" s="4" t="s">
        <v>5229</v>
      </c>
      <c r="C2404" s="4" t="s">
        <v>5230</v>
      </c>
      <c r="E2404" s="4" t="s">
        <v>9992</v>
      </c>
    </row>
    <row r="2405" spans="1:5" ht="15" customHeight="1" x14ac:dyDescent="0.25">
      <c r="A2405" s="4" t="s">
        <v>5231</v>
      </c>
      <c r="C2405" s="4" t="s">
        <v>5232</v>
      </c>
      <c r="E2405" s="4" t="s">
        <v>9992</v>
      </c>
    </row>
    <row r="2406" spans="1:5" ht="15" customHeight="1" x14ac:dyDescent="0.25">
      <c r="A2406" s="4" t="s">
        <v>5233</v>
      </c>
      <c r="B2406" t="s">
        <v>10225</v>
      </c>
      <c r="C2406" s="4" t="s">
        <v>5234</v>
      </c>
      <c r="E2406" s="4" t="s">
        <v>9992</v>
      </c>
    </row>
    <row r="2407" spans="1:5" ht="15" customHeight="1" x14ac:dyDescent="0.25">
      <c r="A2407" s="4" t="s">
        <v>5235</v>
      </c>
      <c r="C2407" s="4" t="s">
        <v>5236</v>
      </c>
      <c r="E2407" s="4" t="s">
        <v>9992</v>
      </c>
    </row>
    <row r="2408" spans="1:5" ht="15" customHeight="1" x14ac:dyDescent="0.25">
      <c r="A2408" s="4" t="s">
        <v>5237</v>
      </c>
      <c r="C2408" s="4" t="s">
        <v>5238</v>
      </c>
      <c r="E2408" s="4" t="s">
        <v>9992</v>
      </c>
    </row>
    <row r="2409" spans="1:5" ht="15" customHeight="1" x14ac:dyDescent="0.25">
      <c r="A2409" s="4" t="s">
        <v>5239</v>
      </c>
      <c r="C2409" s="4" t="s">
        <v>5240</v>
      </c>
      <c r="E2409" s="4" t="s">
        <v>9992</v>
      </c>
    </row>
    <row r="2410" spans="1:5" ht="15" customHeight="1" x14ac:dyDescent="0.25">
      <c r="A2410" s="4" t="s">
        <v>5241</v>
      </c>
      <c r="C2410" s="4" t="s">
        <v>5242</v>
      </c>
      <c r="E2410" s="4" t="s">
        <v>9992</v>
      </c>
    </row>
    <row r="2411" spans="1:5" ht="15" customHeight="1" x14ac:dyDescent="0.25">
      <c r="A2411" s="4" t="s">
        <v>5243</v>
      </c>
      <c r="C2411" s="4" t="s">
        <v>5244</v>
      </c>
      <c r="E2411" s="4" t="s">
        <v>9992</v>
      </c>
    </row>
    <row r="2412" spans="1:5" ht="15" customHeight="1" x14ac:dyDescent="0.25">
      <c r="A2412" s="4" t="s">
        <v>5245</v>
      </c>
      <c r="C2412" s="4" t="s">
        <v>5246</v>
      </c>
      <c r="E2412" s="4" t="s">
        <v>9992</v>
      </c>
    </row>
    <row r="2413" spans="1:5" ht="15" customHeight="1" x14ac:dyDescent="0.25">
      <c r="A2413" s="4" t="s">
        <v>5247</v>
      </c>
      <c r="C2413" s="4" t="s">
        <v>5248</v>
      </c>
      <c r="E2413" s="4" t="s">
        <v>9992</v>
      </c>
    </row>
    <row r="2414" spans="1:5" ht="15" customHeight="1" x14ac:dyDescent="0.25">
      <c r="A2414" s="4" t="s">
        <v>5249</v>
      </c>
      <c r="C2414" s="4" t="s">
        <v>5250</v>
      </c>
      <c r="E2414" s="4" t="s">
        <v>9992</v>
      </c>
    </row>
    <row r="2415" spans="1:5" ht="15" customHeight="1" x14ac:dyDescent="0.25">
      <c r="A2415" s="4" t="s">
        <v>5251</v>
      </c>
      <c r="C2415" s="4" t="s">
        <v>5252</v>
      </c>
      <c r="E2415" s="4" t="s">
        <v>9992</v>
      </c>
    </row>
    <row r="2416" spans="1:5" ht="15" customHeight="1" x14ac:dyDescent="0.25">
      <c r="A2416" s="4" t="s">
        <v>5253</v>
      </c>
      <c r="C2416" s="4" t="s">
        <v>5254</v>
      </c>
      <c r="E2416" s="4" t="s">
        <v>9992</v>
      </c>
    </row>
    <row r="2417" spans="1:5" ht="15" customHeight="1" x14ac:dyDescent="0.25">
      <c r="A2417" s="4" t="s">
        <v>5255</v>
      </c>
      <c r="C2417" s="4" t="s">
        <v>5256</v>
      </c>
      <c r="E2417" s="4" t="s">
        <v>9992</v>
      </c>
    </row>
    <row r="2418" spans="1:5" ht="15" customHeight="1" x14ac:dyDescent="0.25">
      <c r="A2418" s="4" t="s">
        <v>5257</v>
      </c>
      <c r="C2418" s="4" t="s">
        <v>5258</v>
      </c>
      <c r="E2418" s="4" t="s">
        <v>9992</v>
      </c>
    </row>
    <row r="2419" spans="1:5" ht="15" customHeight="1" x14ac:dyDescent="0.25">
      <c r="A2419" s="4" t="s">
        <v>10155</v>
      </c>
      <c r="C2419" s="4" t="s">
        <v>10551</v>
      </c>
      <c r="E2419" s="4" t="s">
        <v>9992</v>
      </c>
    </row>
    <row r="2420" spans="1:5" ht="15" customHeight="1" x14ac:dyDescent="0.25">
      <c r="A2420" s="4" t="s">
        <v>5260</v>
      </c>
      <c r="C2420" s="4" t="s">
        <v>10552</v>
      </c>
      <c r="E2420" s="4" t="s">
        <v>9992</v>
      </c>
    </row>
    <row r="2421" spans="1:5" ht="15" customHeight="1" x14ac:dyDescent="0.25">
      <c r="A2421" s="4" t="s">
        <v>10181</v>
      </c>
      <c r="C2421" s="4" t="s">
        <v>10553</v>
      </c>
      <c r="E2421" s="4" t="s">
        <v>9992</v>
      </c>
    </row>
    <row r="2422" spans="1:5" ht="15" customHeight="1" x14ac:dyDescent="0.25">
      <c r="A2422" s="4" t="s">
        <v>10238</v>
      </c>
      <c r="C2422" s="4" t="s">
        <v>10538</v>
      </c>
      <c r="E2422" s="4" t="s">
        <v>9988</v>
      </c>
    </row>
    <row r="2423" spans="1:5" ht="15" customHeight="1" x14ac:dyDescent="0.25">
      <c r="A2423" s="4" t="s">
        <v>5263</v>
      </c>
      <c r="C2423" s="4" t="s">
        <v>10554</v>
      </c>
      <c r="E2423" s="4" t="s">
        <v>9992</v>
      </c>
    </row>
    <row r="2424" spans="1:5" ht="15" customHeight="1" x14ac:dyDescent="0.25">
      <c r="A2424" s="4" t="s">
        <v>5264</v>
      </c>
      <c r="C2424" s="4" t="s">
        <v>10555</v>
      </c>
      <c r="E2424" s="4" t="s">
        <v>9992</v>
      </c>
    </row>
    <row r="2425" spans="1:5" ht="15" customHeight="1" x14ac:dyDescent="0.25">
      <c r="A2425" s="4" t="s">
        <v>5265</v>
      </c>
      <c r="C2425" s="4" t="s">
        <v>10556</v>
      </c>
      <c r="E2425" s="4" t="s">
        <v>9992</v>
      </c>
    </row>
    <row r="2426" spans="1:5" x14ac:dyDescent="0.25">
      <c r="A2426" s="4" t="s">
        <v>5266</v>
      </c>
      <c r="C2426" s="4" t="s">
        <v>10557</v>
      </c>
      <c r="E2426" s="4" t="s">
        <v>9992</v>
      </c>
    </row>
    <row r="2427" spans="1:5" ht="15" customHeight="1" x14ac:dyDescent="0.25">
      <c r="A2427" s="4" t="s">
        <v>5267</v>
      </c>
      <c r="C2427" s="4" t="s">
        <v>10558</v>
      </c>
      <c r="E2427" s="4" t="s">
        <v>9992</v>
      </c>
    </row>
    <row r="2428" spans="1:5" ht="15" customHeight="1" x14ac:dyDescent="0.25">
      <c r="A2428" s="4" t="s">
        <v>5268</v>
      </c>
      <c r="C2428" s="4" t="s">
        <v>10559</v>
      </c>
      <c r="E2428" s="4" t="s">
        <v>9992</v>
      </c>
    </row>
    <row r="2429" spans="1:5" x14ac:dyDescent="0.25">
      <c r="A2429" s="4" t="s">
        <v>5269</v>
      </c>
      <c r="C2429" s="4" t="s">
        <v>10560</v>
      </c>
      <c r="E2429" s="4" t="s">
        <v>9992</v>
      </c>
    </row>
    <row r="2430" spans="1:5" ht="15" customHeight="1" x14ac:dyDescent="0.25">
      <c r="A2430" s="4" t="s">
        <v>5270</v>
      </c>
      <c r="C2430" s="4" t="s">
        <v>10561</v>
      </c>
      <c r="E2430" s="4" t="s">
        <v>9992</v>
      </c>
    </row>
    <row r="2431" spans="1:5" x14ac:dyDescent="0.25">
      <c r="A2431" s="4" t="s">
        <v>8557</v>
      </c>
      <c r="C2431" s="4" t="s">
        <v>10562</v>
      </c>
      <c r="E2431" s="4" t="s">
        <v>9992</v>
      </c>
    </row>
    <row r="2432" spans="1:5" ht="15" customHeight="1" x14ac:dyDescent="0.25">
      <c r="A2432" s="4" t="s">
        <v>5271</v>
      </c>
      <c r="C2432" s="4" t="s">
        <v>10563</v>
      </c>
      <c r="E2432" s="4" t="s">
        <v>9992</v>
      </c>
    </row>
    <row r="2433" spans="1:5" ht="15" customHeight="1" x14ac:dyDescent="0.25">
      <c r="A2433" s="4" t="s">
        <v>5272</v>
      </c>
      <c r="C2433" s="4" t="s">
        <v>10564</v>
      </c>
      <c r="E2433" s="4" t="s">
        <v>9992</v>
      </c>
    </row>
    <row r="2434" spans="1:5" ht="15" customHeight="1" x14ac:dyDescent="0.25">
      <c r="A2434" s="4" t="s">
        <v>8558</v>
      </c>
      <c r="C2434" s="4" t="s">
        <v>10565</v>
      </c>
      <c r="E2434" s="4" t="s">
        <v>9992</v>
      </c>
    </row>
    <row r="2435" spans="1:5" ht="15" customHeight="1" x14ac:dyDescent="0.25">
      <c r="A2435" s="4" t="s">
        <v>5273</v>
      </c>
      <c r="C2435" s="4" t="s">
        <v>10566</v>
      </c>
      <c r="E2435" s="4" t="s">
        <v>9992</v>
      </c>
    </row>
    <row r="2436" spans="1:5" x14ac:dyDescent="0.25">
      <c r="A2436" s="4" t="s">
        <v>8559</v>
      </c>
      <c r="C2436" s="4" t="s">
        <v>10567</v>
      </c>
      <c r="E2436" s="4" t="s">
        <v>9992</v>
      </c>
    </row>
    <row r="2437" spans="1:5" ht="15" customHeight="1" x14ac:dyDescent="0.25">
      <c r="A2437" s="4" t="s">
        <v>5274</v>
      </c>
      <c r="C2437" s="4" t="s">
        <v>10568</v>
      </c>
      <c r="E2437" s="4" t="s">
        <v>9992</v>
      </c>
    </row>
    <row r="2438" spans="1:5" ht="15" customHeight="1" x14ac:dyDescent="0.25">
      <c r="A2438" s="4" t="s">
        <v>10783</v>
      </c>
      <c r="C2438" s="4" t="s">
        <v>5275</v>
      </c>
      <c r="E2438" s="4" t="s">
        <v>9992</v>
      </c>
    </row>
    <row r="2439" spans="1:5" ht="15" customHeight="1" x14ac:dyDescent="0.25">
      <c r="A2439" s="4" t="s">
        <v>5276</v>
      </c>
      <c r="C2439" s="4" t="s">
        <v>5277</v>
      </c>
      <c r="E2439" s="4" t="s">
        <v>9992</v>
      </c>
    </row>
    <row r="2440" spans="1:5" ht="15" customHeight="1" x14ac:dyDescent="0.25">
      <c r="A2440" s="4" t="s">
        <v>5278</v>
      </c>
      <c r="C2440" s="4" t="s">
        <v>5279</v>
      </c>
      <c r="E2440" s="4" t="s">
        <v>9992</v>
      </c>
    </row>
    <row r="2441" spans="1:5" ht="15" customHeight="1" x14ac:dyDescent="0.25">
      <c r="A2441" s="4" t="s">
        <v>8560</v>
      </c>
      <c r="C2441" s="4" t="s">
        <v>5280</v>
      </c>
      <c r="E2441" s="4" t="s">
        <v>9992</v>
      </c>
    </row>
    <row r="2442" spans="1:5" ht="15" customHeight="1" x14ac:dyDescent="0.25">
      <c r="A2442" s="4" t="s">
        <v>5281</v>
      </c>
      <c r="C2442" s="4" t="s">
        <v>5282</v>
      </c>
      <c r="E2442" s="4" t="s">
        <v>9992</v>
      </c>
    </row>
    <row r="2443" spans="1:5" ht="15" customHeight="1" x14ac:dyDescent="0.25">
      <c r="A2443" s="4" t="s">
        <v>5283</v>
      </c>
      <c r="C2443" s="4" t="s">
        <v>5284</v>
      </c>
      <c r="E2443" s="4" t="s">
        <v>9992</v>
      </c>
    </row>
    <row r="2444" spans="1:5" ht="15" customHeight="1" x14ac:dyDescent="0.25">
      <c r="A2444" s="4" t="s">
        <v>5285</v>
      </c>
      <c r="C2444" s="4" t="s">
        <v>5286</v>
      </c>
      <c r="E2444" s="4" t="s">
        <v>9992</v>
      </c>
    </row>
    <row r="2445" spans="1:5" ht="15" customHeight="1" x14ac:dyDescent="0.25">
      <c r="A2445" s="4" t="s">
        <v>5287</v>
      </c>
      <c r="C2445" s="4" t="s">
        <v>5288</v>
      </c>
      <c r="E2445" s="4" t="s">
        <v>9992</v>
      </c>
    </row>
    <row r="2446" spans="1:5" ht="15" customHeight="1" x14ac:dyDescent="0.25">
      <c r="A2446" s="4" t="s">
        <v>5289</v>
      </c>
      <c r="C2446" s="4" t="s">
        <v>5290</v>
      </c>
      <c r="E2446" s="4" t="s">
        <v>9992</v>
      </c>
    </row>
    <row r="2447" spans="1:5" ht="15" customHeight="1" x14ac:dyDescent="0.25">
      <c r="A2447" s="4" t="s">
        <v>5291</v>
      </c>
      <c r="C2447" s="4" t="s">
        <v>5292</v>
      </c>
      <c r="E2447" s="4" t="s">
        <v>9992</v>
      </c>
    </row>
    <row r="2448" spans="1:5" ht="15" customHeight="1" x14ac:dyDescent="0.25">
      <c r="A2448" s="4" t="s">
        <v>5293</v>
      </c>
      <c r="C2448" s="4" t="s">
        <v>5294</v>
      </c>
      <c r="E2448" s="4" t="s">
        <v>9992</v>
      </c>
    </row>
    <row r="2449" spans="1:5" ht="15" customHeight="1" x14ac:dyDescent="0.25">
      <c r="A2449" s="4" t="s">
        <v>5295</v>
      </c>
      <c r="C2449" s="4" t="s">
        <v>5296</v>
      </c>
      <c r="E2449" s="4" t="s">
        <v>9992</v>
      </c>
    </row>
    <row r="2450" spans="1:5" ht="15" customHeight="1" x14ac:dyDescent="0.25">
      <c r="A2450" s="4" t="s">
        <v>5297</v>
      </c>
      <c r="C2450" s="4" t="s">
        <v>5298</v>
      </c>
      <c r="E2450" s="4" t="s">
        <v>9992</v>
      </c>
    </row>
    <row r="2451" spans="1:5" ht="15" customHeight="1" x14ac:dyDescent="0.25">
      <c r="A2451" s="4" t="s">
        <v>5299</v>
      </c>
      <c r="C2451" s="4" t="s">
        <v>5300</v>
      </c>
      <c r="E2451" s="4" t="s">
        <v>9992</v>
      </c>
    </row>
    <row r="2452" spans="1:5" ht="15" customHeight="1" x14ac:dyDescent="0.25">
      <c r="A2452" s="4" t="s">
        <v>5301</v>
      </c>
      <c r="C2452" s="4" t="s">
        <v>5302</v>
      </c>
      <c r="E2452" s="4" t="s">
        <v>9992</v>
      </c>
    </row>
    <row r="2453" spans="1:5" ht="15" customHeight="1" x14ac:dyDescent="0.25">
      <c r="A2453" s="4" t="s">
        <v>5303</v>
      </c>
      <c r="C2453" s="4" t="s">
        <v>5304</v>
      </c>
      <c r="E2453" s="4" t="s">
        <v>9992</v>
      </c>
    </row>
    <row r="2454" spans="1:5" ht="15" customHeight="1" x14ac:dyDescent="0.25">
      <c r="A2454" s="4" t="s">
        <v>5305</v>
      </c>
      <c r="C2454" s="4" t="s">
        <v>5306</v>
      </c>
      <c r="E2454" s="4" t="s">
        <v>9992</v>
      </c>
    </row>
    <row r="2455" spans="1:5" ht="15" customHeight="1" x14ac:dyDescent="0.25">
      <c r="A2455" s="4" t="s">
        <v>5307</v>
      </c>
      <c r="C2455" s="4" t="s">
        <v>5308</v>
      </c>
      <c r="E2455" s="4" t="s">
        <v>9992</v>
      </c>
    </row>
    <row r="2456" spans="1:5" ht="15" customHeight="1" x14ac:dyDescent="0.25">
      <c r="A2456" s="4" t="s">
        <v>5309</v>
      </c>
      <c r="C2456" s="4" t="s">
        <v>5310</v>
      </c>
      <c r="E2456" s="4" t="s">
        <v>9992</v>
      </c>
    </row>
    <row r="2457" spans="1:5" ht="15" customHeight="1" x14ac:dyDescent="0.25">
      <c r="A2457" s="4" t="s">
        <v>5311</v>
      </c>
      <c r="C2457" s="4" t="s">
        <v>5312</v>
      </c>
      <c r="E2457" s="4" t="s">
        <v>9992</v>
      </c>
    </row>
    <row r="2458" spans="1:5" ht="15" customHeight="1" x14ac:dyDescent="0.25">
      <c r="A2458" s="4" t="s">
        <v>5313</v>
      </c>
      <c r="C2458" s="4" t="s">
        <v>5314</v>
      </c>
      <c r="E2458" s="4" t="s">
        <v>9992</v>
      </c>
    </row>
    <row r="2459" spans="1:5" ht="15" customHeight="1" x14ac:dyDescent="0.25">
      <c r="A2459" s="4" t="s">
        <v>5315</v>
      </c>
      <c r="C2459" s="4" t="s">
        <v>5316</v>
      </c>
      <c r="E2459" s="4" t="s">
        <v>9992</v>
      </c>
    </row>
    <row r="2460" spans="1:5" ht="15" customHeight="1" x14ac:dyDescent="0.25">
      <c r="A2460" s="4" t="s">
        <v>5317</v>
      </c>
      <c r="C2460" s="4" t="s">
        <v>5318</v>
      </c>
      <c r="E2460" s="4" t="s">
        <v>9992</v>
      </c>
    </row>
    <row r="2461" spans="1:5" ht="15" customHeight="1" x14ac:dyDescent="0.25">
      <c r="A2461" s="4" t="s">
        <v>5319</v>
      </c>
      <c r="C2461" s="4" t="s">
        <v>5320</v>
      </c>
      <c r="E2461" s="4" t="s">
        <v>9992</v>
      </c>
    </row>
    <row r="2462" spans="1:5" ht="15" customHeight="1" x14ac:dyDescent="0.25">
      <c r="A2462" s="4" t="s">
        <v>5321</v>
      </c>
      <c r="C2462" s="4" t="s">
        <v>5322</v>
      </c>
      <c r="E2462" s="4" t="s">
        <v>9992</v>
      </c>
    </row>
    <row r="2463" spans="1:5" ht="15" customHeight="1" x14ac:dyDescent="0.25">
      <c r="A2463" s="4" t="s">
        <v>8767</v>
      </c>
      <c r="C2463" s="4" t="s">
        <v>10501</v>
      </c>
      <c r="E2463" s="4" t="s">
        <v>9992</v>
      </c>
    </row>
    <row r="2464" spans="1:5" ht="15" customHeight="1" x14ac:dyDescent="0.25">
      <c r="A2464" s="4" t="s">
        <v>5323</v>
      </c>
      <c r="C2464" s="4" t="s">
        <v>5324</v>
      </c>
      <c r="E2464" s="4" t="s">
        <v>9992</v>
      </c>
    </row>
    <row r="2465" spans="1:5" ht="15" customHeight="1" x14ac:dyDescent="0.25">
      <c r="A2465" s="4" t="s">
        <v>5325</v>
      </c>
      <c r="C2465" s="4" t="s">
        <v>5326</v>
      </c>
      <c r="E2465" s="4" t="s">
        <v>9992</v>
      </c>
    </row>
    <row r="2466" spans="1:5" ht="15" customHeight="1" x14ac:dyDescent="0.25">
      <c r="A2466" s="4" t="s">
        <v>5327</v>
      </c>
      <c r="C2466" s="4" t="s">
        <v>5328</v>
      </c>
      <c r="E2466" s="4" t="s">
        <v>9992</v>
      </c>
    </row>
    <row r="2467" spans="1:5" ht="15" customHeight="1" x14ac:dyDescent="0.25">
      <c r="A2467" s="4" t="s">
        <v>5329</v>
      </c>
      <c r="C2467" s="4" t="s">
        <v>5330</v>
      </c>
      <c r="E2467" s="4" t="s">
        <v>9992</v>
      </c>
    </row>
    <row r="2468" spans="1:5" ht="15" customHeight="1" x14ac:dyDescent="0.25">
      <c r="A2468" s="4" t="s">
        <v>10301</v>
      </c>
      <c r="C2468" s="4" t="s">
        <v>5331</v>
      </c>
      <c r="E2468" s="4" t="s">
        <v>9992</v>
      </c>
    </row>
    <row r="2469" spans="1:5" ht="15" customHeight="1" x14ac:dyDescent="0.25">
      <c r="A2469" s="4" t="s">
        <v>5332</v>
      </c>
      <c r="C2469" s="4" t="s">
        <v>5333</v>
      </c>
      <c r="E2469" s="4" t="s">
        <v>9992</v>
      </c>
    </row>
    <row r="2470" spans="1:5" ht="15" customHeight="1" x14ac:dyDescent="0.25">
      <c r="A2470" s="4" t="s">
        <v>5334</v>
      </c>
      <c r="C2470" s="4" t="s">
        <v>5335</v>
      </c>
      <c r="E2470" s="4" t="s">
        <v>9992</v>
      </c>
    </row>
    <row r="2471" spans="1:5" ht="15" customHeight="1" x14ac:dyDescent="0.25">
      <c r="A2471" s="4" t="s">
        <v>5336</v>
      </c>
      <c r="C2471" s="4" t="s">
        <v>5337</v>
      </c>
      <c r="E2471" s="4" t="s">
        <v>9992</v>
      </c>
    </row>
    <row r="2472" spans="1:5" ht="15" customHeight="1" x14ac:dyDescent="0.25">
      <c r="A2472" s="4" t="s">
        <v>10302</v>
      </c>
      <c r="C2472" s="4" t="s">
        <v>5338</v>
      </c>
      <c r="E2472" s="4" t="s">
        <v>9992</v>
      </c>
    </row>
    <row r="2473" spans="1:5" ht="15" customHeight="1" x14ac:dyDescent="0.25">
      <c r="A2473" s="4" t="s">
        <v>10230</v>
      </c>
      <c r="C2473" s="4" t="s">
        <v>5339</v>
      </c>
      <c r="E2473" s="4" t="s">
        <v>9988</v>
      </c>
    </row>
    <row r="2474" spans="1:5" ht="15" customHeight="1" x14ac:dyDescent="0.25">
      <c r="A2474" s="4" t="s">
        <v>5340</v>
      </c>
      <c r="C2474" s="4" t="s">
        <v>5341</v>
      </c>
      <c r="E2474" s="4" t="s">
        <v>9992</v>
      </c>
    </row>
    <row r="2475" spans="1:5" ht="15" customHeight="1" x14ac:dyDescent="0.25">
      <c r="A2475" s="4" t="s">
        <v>5342</v>
      </c>
      <c r="C2475" s="4" t="s">
        <v>5343</v>
      </c>
      <c r="E2475" s="4" t="s">
        <v>9992</v>
      </c>
    </row>
    <row r="2476" spans="1:5" ht="15" customHeight="1" x14ac:dyDescent="0.25">
      <c r="A2476" s="4" t="s">
        <v>5344</v>
      </c>
      <c r="C2476" s="4" t="s">
        <v>5345</v>
      </c>
      <c r="E2476" s="4" t="s">
        <v>9992</v>
      </c>
    </row>
    <row r="2477" spans="1:5" ht="15" customHeight="1" x14ac:dyDescent="0.25">
      <c r="A2477" s="4" t="s">
        <v>5346</v>
      </c>
      <c r="C2477" s="4" t="s">
        <v>5347</v>
      </c>
      <c r="E2477" s="4" t="s">
        <v>9992</v>
      </c>
    </row>
    <row r="2478" spans="1:5" ht="15" customHeight="1" x14ac:dyDescent="0.25">
      <c r="A2478" s="4" t="s">
        <v>5348</v>
      </c>
      <c r="C2478" s="4" t="s">
        <v>5349</v>
      </c>
      <c r="E2478" s="4" t="s">
        <v>9992</v>
      </c>
    </row>
    <row r="2479" spans="1:5" ht="15" customHeight="1" x14ac:dyDescent="0.25">
      <c r="A2479" s="4" t="s">
        <v>5350</v>
      </c>
      <c r="C2479" s="4" t="s">
        <v>5351</v>
      </c>
      <c r="E2479" s="4" t="s">
        <v>9992</v>
      </c>
    </row>
    <row r="2480" spans="1:5" ht="15" customHeight="1" x14ac:dyDescent="0.25">
      <c r="A2480" s="4" t="s">
        <v>5352</v>
      </c>
      <c r="C2480" s="4" t="s">
        <v>5353</v>
      </c>
      <c r="E2480" s="4" t="s">
        <v>9992</v>
      </c>
    </row>
    <row r="2481" spans="1:5" ht="15" customHeight="1" x14ac:dyDescent="0.25">
      <c r="A2481" s="4" t="s">
        <v>5354</v>
      </c>
      <c r="C2481" s="4" t="s">
        <v>5355</v>
      </c>
      <c r="E2481" s="4" t="s">
        <v>9992</v>
      </c>
    </row>
    <row r="2482" spans="1:5" ht="15" customHeight="1" x14ac:dyDescent="0.25">
      <c r="A2482" s="4" t="s">
        <v>5356</v>
      </c>
      <c r="C2482" s="4" t="s">
        <v>5357</v>
      </c>
      <c r="E2482" s="4" t="s">
        <v>9992</v>
      </c>
    </row>
    <row r="2483" spans="1:5" ht="15" customHeight="1" x14ac:dyDescent="0.25">
      <c r="A2483" s="4" t="s">
        <v>5358</v>
      </c>
      <c r="C2483" s="4" t="s">
        <v>5359</v>
      </c>
      <c r="E2483" s="4" t="s">
        <v>9992</v>
      </c>
    </row>
    <row r="2484" spans="1:5" ht="15" customHeight="1" x14ac:dyDescent="0.25">
      <c r="A2484" s="4" t="s">
        <v>5360</v>
      </c>
      <c r="C2484" s="4" t="s">
        <v>5361</v>
      </c>
      <c r="E2484" s="4" t="s">
        <v>9992</v>
      </c>
    </row>
    <row r="2485" spans="1:5" ht="15" customHeight="1" x14ac:dyDescent="0.25">
      <c r="A2485" s="4" t="s">
        <v>5362</v>
      </c>
      <c r="C2485" s="4" t="s">
        <v>5363</v>
      </c>
      <c r="E2485" s="4" t="s">
        <v>9992</v>
      </c>
    </row>
    <row r="2486" spans="1:5" ht="15" customHeight="1" x14ac:dyDescent="0.25">
      <c r="A2486" s="4" t="s">
        <v>5364</v>
      </c>
      <c r="C2486" s="4" t="s">
        <v>5365</v>
      </c>
      <c r="E2486" s="4" t="s">
        <v>9992</v>
      </c>
    </row>
    <row r="2487" spans="1:5" ht="15" customHeight="1" x14ac:dyDescent="0.25">
      <c r="A2487" s="4" t="s">
        <v>5366</v>
      </c>
      <c r="C2487" s="4" t="s">
        <v>5367</v>
      </c>
      <c r="E2487" s="4" t="s">
        <v>9992</v>
      </c>
    </row>
    <row r="2488" spans="1:5" ht="15" customHeight="1" x14ac:dyDescent="0.25">
      <c r="A2488" s="4" t="s">
        <v>5368</v>
      </c>
      <c r="C2488" s="4" t="s">
        <v>5369</v>
      </c>
      <c r="E2488" s="4" t="s">
        <v>9992</v>
      </c>
    </row>
    <row r="2489" spans="1:5" ht="15" customHeight="1" x14ac:dyDescent="0.25">
      <c r="A2489" s="4" t="s">
        <v>5370</v>
      </c>
      <c r="C2489" s="4" t="s">
        <v>5371</v>
      </c>
      <c r="E2489" s="4" t="s">
        <v>9992</v>
      </c>
    </row>
    <row r="2490" spans="1:5" ht="15" customHeight="1" x14ac:dyDescent="0.25">
      <c r="A2490" s="4" t="s">
        <v>5372</v>
      </c>
      <c r="C2490" s="4" t="s">
        <v>5373</v>
      </c>
      <c r="E2490" s="4" t="s">
        <v>9992</v>
      </c>
    </row>
    <row r="2491" spans="1:5" ht="15" customHeight="1" x14ac:dyDescent="0.25">
      <c r="A2491" s="4" t="s">
        <v>5374</v>
      </c>
      <c r="C2491" s="4" t="s">
        <v>5375</v>
      </c>
      <c r="E2491" s="4" t="s">
        <v>9992</v>
      </c>
    </row>
    <row r="2492" spans="1:5" ht="15" customHeight="1" x14ac:dyDescent="0.25">
      <c r="A2492" s="4" t="s">
        <v>5376</v>
      </c>
      <c r="C2492" s="4" t="s">
        <v>5377</v>
      </c>
      <c r="E2492" s="4" t="s">
        <v>9992</v>
      </c>
    </row>
    <row r="2493" spans="1:5" ht="15" customHeight="1" x14ac:dyDescent="0.25">
      <c r="A2493" s="4" t="s">
        <v>5378</v>
      </c>
      <c r="C2493" s="4" t="s">
        <v>5379</v>
      </c>
      <c r="E2493" s="4" t="s">
        <v>9992</v>
      </c>
    </row>
    <row r="2494" spans="1:5" ht="15" customHeight="1" x14ac:dyDescent="0.25">
      <c r="A2494" s="4" t="s">
        <v>5380</v>
      </c>
      <c r="C2494" s="4" t="s">
        <v>5381</v>
      </c>
      <c r="E2494" s="4" t="s">
        <v>9992</v>
      </c>
    </row>
    <row r="2495" spans="1:5" ht="15" customHeight="1" x14ac:dyDescent="0.25">
      <c r="A2495" s="4" t="s">
        <v>10237</v>
      </c>
      <c r="C2495" s="4" t="s">
        <v>18</v>
      </c>
      <c r="E2495" s="4" t="s">
        <v>9988</v>
      </c>
    </row>
    <row r="2496" spans="1:5" ht="15" customHeight="1" x14ac:dyDescent="0.25">
      <c r="A2496" s="4" t="s">
        <v>5382</v>
      </c>
      <c r="C2496" s="4" t="s">
        <v>5383</v>
      </c>
      <c r="E2496" s="4" t="s">
        <v>9992</v>
      </c>
    </row>
    <row r="2497" spans="1:5" ht="15" customHeight="1" x14ac:dyDescent="0.25">
      <c r="A2497" s="4" t="s">
        <v>5384</v>
      </c>
      <c r="C2497" s="4" t="s">
        <v>5385</v>
      </c>
      <c r="E2497" s="4" t="s">
        <v>9992</v>
      </c>
    </row>
    <row r="2498" spans="1:5" ht="15" customHeight="1" x14ac:dyDescent="0.25">
      <c r="A2498" s="4" t="s">
        <v>5386</v>
      </c>
      <c r="C2498" s="4" t="s">
        <v>5387</v>
      </c>
      <c r="E2498" s="4" t="s">
        <v>9992</v>
      </c>
    </row>
    <row r="2499" spans="1:5" ht="15" customHeight="1" x14ac:dyDescent="0.25">
      <c r="A2499" s="4" t="s">
        <v>5388</v>
      </c>
      <c r="C2499" s="4" t="s">
        <v>5389</v>
      </c>
      <c r="E2499" s="4" t="s">
        <v>9992</v>
      </c>
    </row>
    <row r="2500" spans="1:5" ht="15" customHeight="1" x14ac:dyDescent="0.25">
      <c r="A2500" s="4" t="s">
        <v>5390</v>
      </c>
      <c r="C2500" s="4" t="s">
        <v>5391</v>
      </c>
      <c r="E2500" s="4" t="s">
        <v>9992</v>
      </c>
    </row>
    <row r="2501" spans="1:5" ht="15" customHeight="1" x14ac:dyDescent="0.25">
      <c r="A2501" s="4" t="s">
        <v>5392</v>
      </c>
      <c r="C2501" s="4" t="s">
        <v>5393</v>
      </c>
      <c r="E2501" s="4" t="s">
        <v>9992</v>
      </c>
    </row>
    <row r="2502" spans="1:5" ht="15" customHeight="1" x14ac:dyDescent="0.25">
      <c r="A2502" s="4" t="s">
        <v>5394</v>
      </c>
      <c r="C2502" s="4" t="s">
        <v>5395</v>
      </c>
      <c r="E2502" s="4" t="s">
        <v>9992</v>
      </c>
    </row>
    <row r="2503" spans="1:5" ht="15" customHeight="1" x14ac:dyDescent="0.25">
      <c r="A2503" s="4" t="s">
        <v>5396</v>
      </c>
      <c r="C2503" s="4" t="s">
        <v>5397</v>
      </c>
      <c r="E2503" s="4" t="s">
        <v>9992</v>
      </c>
    </row>
    <row r="2504" spans="1:5" ht="15" customHeight="1" x14ac:dyDescent="0.25">
      <c r="A2504" s="4" t="s">
        <v>5398</v>
      </c>
      <c r="C2504" s="4" t="s">
        <v>5399</v>
      </c>
      <c r="E2504" s="4" t="s">
        <v>9992</v>
      </c>
    </row>
    <row r="2505" spans="1:5" ht="15" customHeight="1" x14ac:dyDescent="0.25">
      <c r="A2505" s="4" t="s">
        <v>5400</v>
      </c>
      <c r="C2505" s="4" t="s">
        <v>5401</v>
      </c>
      <c r="E2505" s="4" t="s">
        <v>9992</v>
      </c>
    </row>
    <row r="2506" spans="1:5" ht="15" customHeight="1" x14ac:dyDescent="0.25">
      <c r="A2506" s="4" t="s">
        <v>5402</v>
      </c>
      <c r="C2506" s="4" t="s">
        <v>5403</v>
      </c>
      <c r="E2506" s="4" t="s">
        <v>9992</v>
      </c>
    </row>
    <row r="2507" spans="1:5" ht="15" customHeight="1" x14ac:dyDescent="0.25">
      <c r="A2507" s="4" t="s">
        <v>5404</v>
      </c>
      <c r="C2507" s="4" t="s">
        <v>5405</v>
      </c>
      <c r="E2507" s="4" t="s">
        <v>9992</v>
      </c>
    </row>
    <row r="2508" spans="1:5" ht="15" customHeight="1" x14ac:dyDescent="0.25">
      <c r="A2508" s="4" t="s">
        <v>5406</v>
      </c>
      <c r="C2508" s="4" t="s">
        <v>5407</v>
      </c>
      <c r="E2508" s="4" t="s">
        <v>9992</v>
      </c>
    </row>
    <row r="2509" spans="1:5" ht="15" customHeight="1" x14ac:dyDescent="0.25">
      <c r="A2509" s="4" t="s">
        <v>5408</v>
      </c>
      <c r="C2509" s="4" t="s">
        <v>5409</v>
      </c>
      <c r="E2509" s="4" t="s">
        <v>9992</v>
      </c>
    </row>
    <row r="2510" spans="1:5" ht="15" customHeight="1" x14ac:dyDescent="0.25">
      <c r="A2510" s="4" t="s">
        <v>5410</v>
      </c>
      <c r="C2510" s="4" t="s">
        <v>5411</v>
      </c>
      <c r="E2510" s="4" t="s">
        <v>9992</v>
      </c>
    </row>
    <row r="2511" spans="1:5" x14ac:dyDescent="0.25">
      <c r="A2511" s="4" t="s">
        <v>5412</v>
      </c>
      <c r="C2511" s="4" t="s">
        <v>5413</v>
      </c>
      <c r="E2511" s="4" t="s">
        <v>9992</v>
      </c>
    </row>
    <row r="2512" spans="1:5" ht="15" customHeight="1" x14ac:dyDescent="0.25">
      <c r="A2512" s="4" t="s">
        <v>5414</v>
      </c>
      <c r="C2512" s="4" t="s">
        <v>5415</v>
      </c>
      <c r="E2512" s="4" t="s">
        <v>9992</v>
      </c>
    </row>
    <row r="2513" spans="1:5" ht="15" customHeight="1" x14ac:dyDescent="0.25">
      <c r="A2513" s="4" t="s">
        <v>5416</v>
      </c>
      <c r="C2513" s="4" t="s">
        <v>5417</v>
      </c>
      <c r="E2513" s="4" t="s">
        <v>9992</v>
      </c>
    </row>
    <row r="2514" spans="1:5" ht="15" customHeight="1" x14ac:dyDescent="0.25">
      <c r="A2514" s="4" t="s">
        <v>5418</v>
      </c>
      <c r="C2514" s="4" t="s">
        <v>5419</v>
      </c>
      <c r="E2514" s="4" t="s">
        <v>9992</v>
      </c>
    </row>
    <row r="2515" spans="1:5" ht="15" customHeight="1" x14ac:dyDescent="0.25">
      <c r="A2515" s="4" t="s">
        <v>5420</v>
      </c>
      <c r="C2515" s="4" t="s">
        <v>5421</v>
      </c>
      <c r="E2515" s="4" t="s">
        <v>9992</v>
      </c>
    </row>
    <row r="2516" spans="1:5" ht="15" customHeight="1" x14ac:dyDescent="0.25">
      <c r="A2516" s="4" t="s">
        <v>9315</v>
      </c>
      <c r="C2516" s="4" t="s">
        <v>5422</v>
      </c>
      <c r="E2516" s="4" t="s">
        <v>9992</v>
      </c>
    </row>
    <row r="2517" spans="1:5" ht="15" customHeight="1" x14ac:dyDescent="0.25">
      <c r="A2517" s="4" t="s">
        <v>5423</v>
      </c>
      <c r="C2517" s="4" t="s">
        <v>5424</v>
      </c>
      <c r="E2517" s="4" t="s">
        <v>9992</v>
      </c>
    </row>
    <row r="2518" spans="1:5" ht="15" customHeight="1" x14ac:dyDescent="0.25">
      <c r="A2518" s="4" t="s">
        <v>5425</v>
      </c>
      <c r="C2518" s="4" t="s">
        <v>5426</v>
      </c>
      <c r="E2518" s="4" t="s">
        <v>9992</v>
      </c>
    </row>
    <row r="2519" spans="1:5" ht="15" customHeight="1" x14ac:dyDescent="0.25">
      <c r="A2519" s="4" t="s">
        <v>5427</v>
      </c>
      <c r="C2519" s="4" t="s">
        <v>5428</v>
      </c>
      <c r="E2519" s="4" t="s">
        <v>9992</v>
      </c>
    </row>
    <row r="2520" spans="1:5" ht="15" customHeight="1" x14ac:dyDescent="0.25">
      <c r="A2520" s="4" t="s">
        <v>5429</v>
      </c>
      <c r="C2520" s="4" t="s">
        <v>5430</v>
      </c>
      <c r="E2520" s="4" t="s">
        <v>9992</v>
      </c>
    </row>
    <row r="2521" spans="1:5" ht="15" customHeight="1" x14ac:dyDescent="0.25">
      <c r="A2521" s="4" t="s">
        <v>5431</v>
      </c>
      <c r="C2521" s="4" t="s">
        <v>5432</v>
      </c>
      <c r="E2521" s="4" t="s">
        <v>9992</v>
      </c>
    </row>
    <row r="2522" spans="1:5" ht="15" customHeight="1" x14ac:dyDescent="0.25">
      <c r="A2522" s="4" t="s">
        <v>10251</v>
      </c>
      <c r="C2522" s="4" t="s">
        <v>5433</v>
      </c>
      <c r="E2522" s="4" t="s">
        <v>9988</v>
      </c>
    </row>
    <row r="2523" spans="1:5" ht="15" customHeight="1" x14ac:dyDescent="0.25">
      <c r="A2523" s="4" t="s">
        <v>5434</v>
      </c>
      <c r="C2523" s="4" t="s">
        <v>5435</v>
      </c>
      <c r="E2523" s="4" t="s">
        <v>9992</v>
      </c>
    </row>
    <row r="2524" spans="1:5" ht="15" customHeight="1" x14ac:dyDescent="0.25">
      <c r="A2524" s="4" t="s">
        <v>5436</v>
      </c>
      <c r="C2524" s="4" t="s">
        <v>5437</v>
      </c>
      <c r="E2524" s="4" t="s">
        <v>9992</v>
      </c>
    </row>
    <row r="2525" spans="1:5" ht="15" customHeight="1" x14ac:dyDescent="0.25">
      <c r="A2525" s="4" t="s">
        <v>5438</v>
      </c>
      <c r="C2525" s="4" t="s">
        <v>5439</v>
      </c>
      <c r="E2525" s="4" t="s">
        <v>9992</v>
      </c>
    </row>
    <row r="2526" spans="1:5" ht="15" customHeight="1" x14ac:dyDescent="0.25">
      <c r="A2526" s="4" t="s">
        <v>5440</v>
      </c>
      <c r="C2526" s="4" t="s">
        <v>5441</v>
      </c>
      <c r="E2526" s="4" t="s">
        <v>9992</v>
      </c>
    </row>
    <row r="2527" spans="1:5" ht="15" customHeight="1" x14ac:dyDescent="0.25">
      <c r="A2527" s="4" t="s">
        <v>5442</v>
      </c>
      <c r="C2527" s="4" t="s">
        <v>5443</v>
      </c>
      <c r="E2527" s="4" t="s">
        <v>9992</v>
      </c>
    </row>
    <row r="2528" spans="1:5" ht="15" customHeight="1" x14ac:dyDescent="0.25">
      <c r="A2528" s="4" t="s">
        <v>5444</v>
      </c>
      <c r="C2528" s="4" t="s">
        <v>5445</v>
      </c>
      <c r="E2528" s="4" t="s">
        <v>9992</v>
      </c>
    </row>
    <row r="2529" spans="1:5" ht="15" customHeight="1" x14ac:dyDescent="0.25">
      <c r="A2529" s="4" t="s">
        <v>5446</v>
      </c>
      <c r="C2529" s="4" t="s">
        <v>5447</v>
      </c>
      <c r="E2529" s="4" t="s">
        <v>9992</v>
      </c>
    </row>
    <row r="2530" spans="1:5" ht="15" customHeight="1" x14ac:dyDescent="0.25">
      <c r="A2530" s="4" t="s">
        <v>5448</v>
      </c>
      <c r="C2530" s="4" t="s">
        <v>5449</v>
      </c>
      <c r="E2530" s="4" t="s">
        <v>9992</v>
      </c>
    </row>
    <row r="2531" spans="1:5" ht="15" customHeight="1" x14ac:dyDescent="0.25">
      <c r="A2531" s="4" t="s">
        <v>5450</v>
      </c>
      <c r="C2531" s="4" t="s">
        <v>5451</v>
      </c>
      <c r="E2531" s="4" t="s">
        <v>9992</v>
      </c>
    </row>
    <row r="2532" spans="1:5" ht="15" customHeight="1" x14ac:dyDescent="0.25">
      <c r="A2532" s="4" t="s">
        <v>5452</v>
      </c>
      <c r="C2532" s="4" t="s">
        <v>5453</v>
      </c>
      <c r="E2532" s="4" t="s">
        <v>9992</v>
      </c>
    </row>
    <row r="2533" spans="1:5" ht="15" customHeight="1" x14ac:dyDescent="0.25">
      <c r="A2533" s="4" t="s">
        <v>5454</v>
      </c>
      <c r="C2533" s="4" t="s">
        <v>5455</v>
      </c>
      <c r="E2533" s="4" t="s">
        <v>9992</v>
      </c>
    </row>
    <row r="2534" spans="1:5" ht="15" customHeight="1" x14ac:dyDescent="0.25">
      <c r="A2534" s="4" t="s">
        <v>5456</v>
      </c>
      <c r="C2534" s="4" t="s">
        <v>5457</v>
      </c>
      <c r="E2534" s="4" t="s">
        <v>9992</v>
      </c>
    </row>
    <row r="2535" spans="1:5" ht="15" customHeight="1" x14ac:dyDescent="0.25">
      <c r="A2535" s="4" t="s">
        <v>5458</v>
      </c>
      <c r="C2535" s="4" t="s">
        <v>5459</v>
      </c>
      <c r="E2535" s="4" t="s">
        <v>9992</v>
      </c>
    </row>
    <row r="2536" spans="1:5" ht="15" customHeight="1" x14ac:dyDescent="0.25">
      <c r="A2536" s="4" t="s">
        <v>5460</v>
      </c>
      <c r="C2536" s="4" t="s">
        <v>5461</v>
      </c>
      <c r="E2536" s="4" t="s">
        <v>9992</v>
      </c>
    </row>
    <row r="2537" spans="1:5" ht="15" customHeight="1" x14ac:dyDescent="0.25">
      <c r="A2537" s="4" t="s">
        <v>5462</v>
      </c>
      <c r="C2537" s="4" t="s">
        <v>5463</v>
      </c>
      <c r="E2537" s="4" t="s">
        <v>9992</v>
      </c>
    </row>
    <row r="2538" spans="1:5" ht="15" customHeight="1" x14ac:dyDescent="0.25">
      <c r="A2538" s="4" t="s">
        <v>5464</v>
      </c>
      <c r="C2538" s="4" t="s">
        <v>5465</v>
      </c>
      <c r="E2538" s="4" t="s">
        <v>9992</v>
      </c>
    </row>
    <row r="2539" spans="1:5" ht="15" customHeight="1" x14ac:dyDescent="0.25">
      <c r="A2539" s="4" t="s">
        <v>5466</v>
      </c>
      <c r="C2539" s="4" t="s">
        <v>5467</v>
      </c>
      <c r="E2539" s="4" t="s">
        <v>9992</v>
      </c>
    </row>
    <row r="2540" spans="1:5" ht="15" customHeight="1" x14ac:dyDescent="0.25">
      <c r="A2540" s="4" t="s">
        <v>5468</v>
      </c>
      <c r="C2540" s="4" t="s">
        <v>5469</v>
      </c>
      <c r="E2540" s="4" t="s">
        <v>9992</v>
      </c>
    </row>
    <row r="2541" spans="1:5" ht="15" customHeight="1" x14ac:dyDescent="0.25">
      <c r="A2541" s="4" t="s">
        <v>5470</v>
      </c>
      <c r="C2541" s="4" t="s">
        <v>5471</v>
      </c>
      <c r="E2541" s="4" t="s">
        <v>9992</v>
      </c>
    </row>
    <row r="2542" spans="1:5" ht="15" customHeight="1" x14ac:dyDescent="0.25">
      <c r="A2542" s="4" t="s">
        <v>5472</v>
      </c>
      <c r="C2542" s="4" t="s">
        <v>5473</v>
      </c>
      <c r="E2542" s="4" t="s">
        <v>9992</v>
      </c>
    </row>
    <row r="2543" spans="1:5" ht="15" customHeight="1" x14ac:dyDescent="0.25">
      <c r="A2543" s="4" t="s">
        <v>5474</v>
      </c>
      <c r="C2543" s="4" t="s">
        <v>5475</v>
      </c>
      <c r="E2543" s="4" t="s">
        <v>9992</v>
      </c>
    </row>
    <row r="2544" spans="1:5" ht="15" customHeight="1" x14ac:dyDescent="0.25">
      <c r="A2544" s="4" t="s">
        <v>5476</v>
      </c>
      <c r="C2544" s="4" t="s">
        <v>9967</v>
      </c>
      <c r="E2544" s="4" t="s">
        <v>9992</v>
      </c>
    </row>
    <row r="2545" spans="1:5" ht="15" customHeight="1" x14ac:dyDescent="0.25">
      <c r="A2545" s="4" t="s">
        <v>5478</v>
      </c>
      <c r="C2545" s="4" t="s">
        <v>5479</v>
      </c>
      <c r="E2545" s="4" t="s">
        <v>9992</v>
      </c>
    </row>
    <row r="2546" spans="1:5" ht="15" customHeight="1" x14ac:dyDescent="0.25">
      <c r="A2546" s="4" t="s">
        <v>10855</v>
      </c>
      <c r="C2546" s="4" t="s">
        <v>10856</v>
      </c>
      <c r="E2546" s="4" t="s">
        <v>9992</v>
      </c>
    </row>
    <row r="2547" spans="1:5" ht="15" customHeight="1" x14ac:dyDescent="0.25">
      <c r="A2547" s="4" t="s">
        <v>5480</v>
      </c>
      <c r="C2547" s="4" t="s">
        <v>5481</v>
      </c>
      <c r="E2547" s="4" t="s">
        <v>9992</v>
      </c>
    </row>
    <row r="2548" spans="1:5" x14ac:dyDescent="0.25">
      <c r="A2548" s="4" t="s">
        <v>5482</v>
      </c>
      <c r="C2548" s="4" t="s">
        <v>5483</v>
      </c>
      <c r="E2548" s="4" t="s">
        <v>9992</v>
      </c>
    </row>
    <row r="2549" spans="1:5" ht="15" customHeight="1" x14ac:dyDescent="0.25">
      <c r="A2549" s="4" t="s">
        <v>5484</v>
      </c>
      <c r="C2549" s="4" t="s">
        <v>5485</v>
      </c>
      <c r="E2549" s="4" t="s">
        <v>9992</v>
      </c>
    </row>
    <row r="2550" spans="1:5" ht="15" customHeight="1" x14ac:dyDescent="0.25">
      <c r="A2550" s="4" t="s">
        <v>5486</v>
      </c>
      <c r="C2550" s="4" t="s">
        <v>5487</v>
      </c>
      <c r="E2550" s="4" t="s">
        <v>9992</v>
      </c>
    </row>
    <row r="2551" spans="1:5" ht="15" customHeight="1" x14ac:dyDescent="0.25">
      <c r="A2551" s="4" t="s">
        <v>5488</v>
      </c>
      <c r="C2551" s="4" t="s">
        <v>5489</v>
      </c>
      <c r="E2551" s="4" t="s">
        <v>9992</v>
      </c>
    </row>
    <row r="2552" spans="1:5" ht="15" customHeight="1" x14ac:dyDescent="0.25">
      <c r="A2552" s="4" t="s">
        <v>5490</v>
      </c>
      <c r="C2552" s="4" t="s">
        <v>5491</v>
      </c>
      <c r="E2552" s="4" t="s">
        <v>9992</v>
      </c>
    </row>
    <row r="2553" spans="1:5" ht="15" customHeight="1" x14ac:dyDescent="0.25">
      <c r="A2553" s="4" t="s">
        <v>9316</v>
      </c>
      <c r="C2553" s="4" t="s">
        <v>5492</v>
      </c>
      <c r="E2553" s="4" t="s">
        <v>9992</v>
      </c>
    </row>
    <row r="2554" spans="1:5" ht="15" customHeight="1" x14ac:dyDescent="0.25">
      <c r="A2554" s="4" t="s">
        <v>5493</v>
      </c>
      <c r="C2554" s="4" t="s">
        <v>5494</v>
      </c>
      <c r="E2554" s="4" t="s">
        <v>9992</v>
      </c>
    </row>
    <row r="2555" spans="1:5" ht="15" customHeight="1" x14ac:dyDescent="0.25">
      <c r="A2555" s="4" t="s">
        <v>5495</v>
      </c>
      <c r="C2555" s="4" t="s">
        <v>5496</v>
      </c>
      <c r="E2555" s="4" t="s">
        <v>9992</v>
      </c>
    </row>
    <row r="2556" spans="1:5" ht="15" customHeight="1" x14ac:dyDescent="0.25">
      <c r="A2556" s="4" t="s">
        <v>5497</v>
      </c>
      <c r="C2556" s="4" t="s">
        <v>5498</v>
      </c>
      <c r="E2556" s="4" t="s">
        <v>9992</v>
      </c>
    </row>
    <row r="2557" spans="1:5" ht="15" customHeight="1" x14ac:dyDescent="0.25">
      <c r="A2557" s="4" t="s">
        <v>5499</v>
      </c>
      <c r="C2557" s="4" t="s">
        <v>5500</v>
      </c>
      <c r="E2557" s="4" t="s">
        <v>9992</v>
      </c>
    </row>
    <row r="2558" spans="1:5" ht="15" customHeight="1" x14ac:dyDescent="0.25">
      <c r="A2558" s="4" t="s">
        <v>5501</v>
      </c>
      <c r="C2558" s="4" t="s">
        <v>5502</v>
      </c>
      <c r="E2558" s="4" t="s">
        <v>9992</v>
      </c>
    </row>
    <row r="2559" spans="1:5" ht="15" customHeight="1" x14ac:dyDescent="0.25">
      <c r="A2559" s="4" t="s">
        <v>10158</v>
      </c>
      <c r="C2559" s="4" t="s">
        <v>5503</v>
      </c>
      <c r="E2559" s="4" t="s">
        <v>9992</v>
      </c>
    </row>
    <row r="2560" spans="1:5" ht="15" customHeight="1" x14ac:dyDescent="0.25">
      <c r="A2560" s="4" t="s">
        <v>5504</v>
      </c>
      <c r="C2560" s="4" t="s">
        <v>5505</v>
      </c>
      <c r="E2560" s="4" t="s">
        <v>9992</v>
      </c>
    </row>
    <row r="2561" spans="1:5" ht="15" customHeight="1" x14ac:dyDescent="0.25">
      <c r="A2561" s="4" t="s">
        <v>5506</v>
      </c>
      <c r="C2561" s="4" t="s">
        <v>5507</v>
      </c>
      <c r="E2561" s="4" t="s">
        <v>9992</v>
      </c>
    </row>
    <row r="2562" spans="1:5" ht="15" customHeight="1" x14ac:dyDescent="0.25">
      <c r="A2562" s="4" t="s">
        <v>5508</v>
      </c>
      <c r="C2562" s="4" t="s">
        <v>5509</v>
      </c>
      <c r="E2562" s="4" t="s">
        <v>9992</v>
      </c>
    </row>
    <row r="2563" spans="1:5" ht="15" customHeight="1" x14ac:dyDescent="0.25">
      <c r="A2563" s="4" t="s">
        <v>5510</v>
      </c>
      <c r="C2563" s="4" t="s">
        <v>5511</v>
      </c>
      <c r="E2563" s="4" t="s">
        <v>9992</v>
      </c>
    </row>
    <row r="2564" spans="1:5" ht="15" customHeight="1" x14ac:dyDescent="0.25">
      <c r="A2564" s="4" t="s">
        <v>5512</v>
      </c>
      <c r="C2564" s="4" t="s">
        <v>5513</v>
      </c>
      <c r="E2564" s="4" t="s">
        <v>9992</v>
      </c>
    </row>
    <row r="2565" spans="1:5" ht="15" customHeight="1" x14ac:dyDescent="0.25">
      <c r="A2565" s="4" t="s">
        <v>5514</v>
      </c>
      <c r="C2565" s="4" t="s">
        <v>5515</v>
      </c>
      <c r="E2565" s="4" t="s">
        <v>9992</v>
      </c>
    </row>
    <row r="2566" spans="1:5" ht="15" customHeight="1" x14ac:dyDescent="0.25">
      <c r="A2566" s="4" t="s">
        <v>5516</v>
      </c>
      <c r="C2566" s="4" t="s">
        <v>5517</v>
      </c>
      <c r="E2566" s="4" t="s">
        <v>9992</v>
      </c>
    </row>
    <row r="2567" spans="1:5" ht="15" customHeight="1" x14ac:dyDescent="0.25">
      <c r="A2567" s="4" t="s">
        <v>5518</v>
      </c>
      <c r="C2567" s="4" t="s">
        <v>5519</v>
      </c>
      <c r="E2567" s="4" t="s">
        <v>9992</v>
      </c>
    </row>
    <row r="2568" spans="1:5" ht="15" customHeight="1" x14ac:dyDescent="0.25">
      <c r="A2568" s="4" t="s">
        <v>5520</v>
      </c>
      <c r="C2568" s="4" t="s">
        <v>5521</v>
      </c>
      <c r="E2568" s="4" t="s">
        <v>9992</v>
      </c>
    </row>
    <row r="2569" spans="1:5" ht="15" customHeight="1" x14ac:dyDescent="0.25">
      <c r="A2569" s="4" t="s">
        <v>5522</v>
      </c>
      <c r="C2569" s="4" t="s">
        <v>5523</v>
      </c>
      <c r="E2569" s="4" t="s">
        <v>9992</v>
      </c>
    </row>
    <row r="2570" spans="1:5" ht="15" customHeight="1" x14ac:dyDescent="0.25">
      <c r="A2570" s="4" t="s">
        <v>5524</v>
      </c>
      <c r="C2570" s="4" t="s">
        <v>9970</v>
      </c>
      <c r="E2570" s="4" t="s">
        <v>9992</v>
      </c>
    </row>
    <row r="2571" spans="1:5" ht="15" customHeight="1" x14ac:dyDescent="0.25">
      <c r="A2571" s="4" t="s">
        <v>5525</v>
      </c>
      <c r="C2571" s="4" t="s">
        <v>9969</v>
      </c>
      <c r="E2571" s="4" t="s">
        <v>9992</v>
      </c>
    </row>
    <row r="2572" spans="1:5" ht="15" customHeight="1" x14ac:dyDescent="0.25">
      <c r="A2572" s="4" t="s">
        <v>5526</v>
      </c>
      <c r="C2572" s="4" t="s">
        <v>5527</v>
      </c>
      <c r="E2572" s="4" t="s">
        <v>9992</v>
      </c>
    </row>
    <row r="2573" spans="1:5" ht="15" customHeight="1" x14ac:dyDescent="0.25">
      <c r="A2573" s="4" t="s">
        <v>5528</v>
      </c>
      <c r="C2573" s="4" t="s">
        <v>5529</v>
      </c>
      <c r="E2573" s="4" t="s">
        <v>9992</v>
      </c>
    </row>
    <row r="2574" spans="1:5" ht="15" customHeight="1" x14ac:dyDescent="0.25">
      <c r="A2574" s="4" t="s">
        <v>5530</v>
      </c>
      <c r="C2574" s="4" t="s">
        <v>5531</v>
      </c>
      <c r="E2574" s="4" t="s">
        <v>9992</v>
      </c>
    </row>
    <row r="2575" spans="1:5" ht="15" customHeight="1" x14ac:dyDescent="0.25">
      <c r="A2575" s="4" t="s">
        <v>5532</v>
      </c>
      <c r="C2575" s="4" t="s">
        <v>5533</v>
      </c>
      <c r="E2575" s="4" t="s">
        <v>9992</v>
      </c>
    </row>
    <row r="2576" spans="1:5" ht="15" customHeight="1" x14ac:dyDescent="0.25">
      <c r="A2576" s="4" t="s">
        <v>5534</v>
      </c>
      <c r="C2576" s="4" t="s">
        <v>5535</v>
      </c>
      <c r="E2576" s="4" t="s">
        <v>9992</v>
      </c>
    </row>
    <row r="2577" spans="1:5" ht="15" customHeight="1" x14ac:dyDescent="0.25">
      <c r="A2577" s="4" t="s">
        <v>5536</v>
      </c>
      <c r="C2577" s="4" t="s">
        <v>5537</v>
      </c>
      <c r="E2577" s="4" t="s">
        <v>9992</v>
      </c>
    </row>
    <row r="2578" spans="1:5" ht="15" customHeight="1" x14ac:dyDescent="0.25">
      <c r="A2578" s="4" t="s">
        <v>5538</v>
      </c>
      <c r="C2578" s="4" t="s">
        <v>5539</v>
      </c>
      <c r="E2578" s="4" t="s">
        <v>9992</v>
      </c>
    </row>
    <row r="2579" spans="1:5" ht="15" customHeight="1" x14ac:dyDescent="0.25">
      <c r="A2579" s="4" t="s">
        <v>5540</v>
      </c>
      <c r="C2579" s="4" t="s">
        <v>5541</v>
      </c>
      <c r="E2579" s="4" t="s">
        <v>9992</v>
      </c>
    </row>
    <row r="2580" spans="1:5" ht="15" customHeight="1" x14ac:dyDescent="0.25">
      <c r="A2580" s="4" t="s">
        <v>5542</v>
      </c>
      <c r="C2580" s="4" t="s">
        <v>5543</v>
      </c>
      <c r="E2580" s="4" t="s">
        <v>9992</v>
      </c>
    </row>
    <row r="2581" spans="1:5" ht="15" customHeight="1" x14ac:dyDescent="0.25">
      <c r="A2581" s="4" t="s">
        <v>5544</v>
      </c>
      <c r="C2581" s="4" t="s">
        <v>5545</v>
      </c>
      <c r="E2581" s="4" t="s">
        <v>9992</v>
      </c>
    </row>
    <row r="2582" spans="1:5" ht="15" customHeight="1" x14ac:dyDescent="0.25">
      <c r="A2582" s="4" t="s">
        <v>5546</v>
      </c>
      <c r="C2582" s="4" t="s">
        <v>5547</v>
      </c>
      <c r="E2582" s="4" t="s">
        <v>9992</v>
      </c>
    </row>
    <row r="2583" spans="1:5" ht="15" customHeight="1" x14ac:dyDescent="0.25">
      <c r="A2583" s="4" t="s">
        <v>5548</v>
      </c>
      <c r="C2583" s="4" t="s">
        <v>5549</v>
      </c>
      <c r="E2583" s="4" t="s">
        <v>9992</v>
      </c>
    </row>
    <row r="2584" spans="1:5" ht="15" customHeight="1" x14ac:dyDescent="0.25">
      <c r="A2584" s="4" t="s">
        <v>5550</v>
      </c>
      <c r="C2584" s="4" t="s">
        <v>5551</v>
      </c>
      <c r="E2584" s="4" t="s">
        <v>9992</v>
      </c>
    </row>
    <row r="2585" spans="1:5" ht="15" customHeight="1" x14ac:dyDescent="0.25">
      <c r="A2585" s="4" t="s">
        <v>5552</v>
      </c>
      <c r="C2585" s="4" t="s">
        <v>5553</v>
      </c>
      <c r="E2585" s="4" t="s">
        <v>9992</v>
      </c>
    </row>
    <row r="2586" spans="1:5" ht="15" customHeight="1" x14ac:dyDescent="0.25">
      <c r="A2586" s="4" t="s">
        <v>5554</v>
      </c>
      <c r="C2586" s="4" t="s">
        <v>5555</v>
      </c>
      <c r="E2586" s="4" t="s">
        <v>9992</v>
      </c>
    </row>
    <row r="2587" spans="1:5" ht="15" customHeight="1" x14ac:dyDescent="0.25">
      <c r="A2587" s="4" t="s">
        <v>5556</v>
      </c>
      <c r="C2587" s="4" t="s">
        <v>5557</v>
      </c>
      <c r="E2587" s="4" t="s">
        <v>9992</v>
      </c>
    </row>
    <row r="2588" spans="1:5" ht="15" customHeight="1" x14ac:dyDescent="0.25">
      <c r="A2588" s="4" t="s">
        <v>5558</v>
      </c>
      <c r="C2588" s="4" t="s">
        <v>5559</v>
      </c>
      <c r="E2588" s="4" t="s">
        <v>9992</v>
      </c>
    </row>
    <row r="2589" spans="1:5" ht="15" customHeight="1" x14ac:dyDescent="0.25">
      <c r="A2589" s="4" t="s">
        <v>5560</v>
      </c>
      <c r="C2589" s="4" t="s">
        <v>5561</v>
      </c>
      <c r="E2589" s="4" t="s">
        <v>9992</v>
      </c>
    </row>
    <row r="2590" spans="1:5" ht="15" customHeight="1" x14ac:dyDescent="0.25">
      <c r="A2590" s="4" t="s">
        <v>5562</v>
      </c>
      <c r="C2590" s="4" t="s">
        <v>5563</v>
      </c>
      <c r="E2590" s="4" t="s">
        <v>9992</v>
      </c>
    </row>
    <row r="2591" spans="1:5" ht="15" customHeight="1" x14ac:dyDescent="0.25">
      <c r="A2591" s="4" t="s">
        <v>5564</v>
      </c>
      <c r="C2591" s="4" t="s">
        <v>5565</v>
      </c>
      <c r="E2591" s="4" t="s">
        <v>9992</v>
      </c>
    </row>
    <row r="2592" spans="1:5" ht="15" customHeight="1" x14ac:dyDescent="0.25">
      <c r="A2592" s="4" t="s">
        <v>5566</v>
      </c>
      <c r="C2592" s="4" t="s">
        <v>5567</v>
      </c>
      <c r="E2592" s="4" t="s">
        <v>9992</v>
      </c>
    </row>
    <row r="2593" spans="1:5" ht="15" customHeight="1" x14ac:dyDescent="0.25">
      <c r="A2593" s="4" t="s">
        <v>5568</v>
      </c>
      <c r="C2593" s="4" t="s">
        <v>5569</v>
      </c>
      <c r="E2593" s="4" t="s">
        <v>9992</v>
      </c>
    </row>
    <row r="2594" spans="1:5" ht="15" customHeight="1" x14ac:dyDescent="0.25">
      <c r="A2594" s="4" t="s">
        <v>5570</v>
      </c>
      <c r="C2594" s="4" t="s">
        <v>5571</v>
      </c>
      <c r="E2594" s="4" t="s">
        <v>9992</v>
      </c>
    </row>
    <row r="2595" spans="1:5" ht="15" customHeight="1" x14ac:dyDescent="0.25">
      <c r="A2595" s="4" t="s">
        <v>5572</v>
      </c>
      <c r="C2595" s="4" t="s">
        <v>5573</v>
      </c>
      <c r="E2595" s="4" t="s">
        <v>9992</v>
      </c>
    </row>
    <row r="2596" spans="1:5" ht="15" customHeight="1" x14ac:dyDescent="0.25">
      <c r="A2596" s="4" t="s">
        <v>5574</v>
      </c>
      <c r="C2596" s="4" t="s">
        <v>5575</v>
      </c>
      <c r="E2596" s="4" t="s">
        <v>9992</v>
      </c>
    </row>
    <row r="2597" spans="1:5" ht="15" customHeight="1" x14ac:dyDescent="0.25">
      <c r="A2597" s="4" t="s">
        <v>5576</v>
      </c>
      <c r="C2597" s="4" t="s">
        <v>5577</v>
      </c>
      <c r="E2597" s="4" t="s">
        <v>9992</v>
      </c>
    </row>
    <row r="2598" spans="1:5" ht="15" customHeight="1" x14ac:dyDescent="0.25">
      <c r="A2598" s="4" t="s">
        <v>5578</v>
      </c>
      <c r="C2598" s="4" t="s">
        <v>5579</v>
      </c>
      <c r="E2598" s="4" t="s">
        <v>9992</v>
      </c>
    </row>
    <row r="2599" spans="1:5" ht="15" customHeight="1" x14ac:dyDescent="0.25">
      <c r="A2599" s="4" t="s">
        <v>5580</v>
      </c>
      <c r="C2599" s="4" t="s">
        <v>5581</v>
      </c>
      <c r="E2599" s="4" t="s">
        <v>9992</v>
      </c>
    </row>
    <row r="2600" spans="1:5" ht="15" customHeight="1" x14ac:dyDescent="0.25">
      <c r="A2600" s="4" t="s">
        <v>5582</v>
      </c>
      <c r="C2600" s="4" t="s">
        <v>5583</v>
      </c>
      <c r="E2600" s="4" t="s">
        <v>9992</v>
      </c>
    </row>
    <row r="2601" spans="1:5" ht="15" customHeight="1" x14ac:dyDescent="0.25">
      <c r="A2601" s="4" t="s">
        <v>5584</v>
      </c>
      <c r="C2601" s="4" t="s">
        <v>9505</v>
      </c>
      <c r="E2601" s="4" t="s">
        <v>9992</v>
      </c>
    </row>
    <row r="2602" spans="1:5" ht="15" customHeight="1" x14ac:dyDescent="0.25">
      <c r="A2602" s="4" t="s">
        <v>5585</v>
      </c>
      <c r="C2602" s="4" t="s">
        <v>5586</v>
      </c>
      <c r="E2602" s="4" t="s">
        <v>9992</v>
      </c>
    </row>
    <row r="2603" spans="1:5" ht="15" customHeight="1" x14ac:dyDescent="0.25">
      <c r="A2603" s="4" t="s">
        <v>5587</v>
      </c>
      <c r="C2603" s="4" t="s">
        <v>5588</v>
      </c>
      <c r="E2603" s="4" t="s">
        <v>9992</v>
      </c>
    </row>
    <row r="2604" spans="1:5" ht="15" customHeight="1" x14ac:dyDescent="0.25">
      <c r="A2604" s="4" t="s">
        <v>5589</v>
      </c>
      <c r="C2604" s="4" t="s">
        <v>5590</v>
      </c>
      <c r="E2604" s="4" t="s">
        <v>9992</v>
      </c>
    </row>
    <row r="2605" spans="1:5" ht="15" customHeight="1" x14ac:dyDescent="0.25">
      <c r="A2605" s="4" t="s">
        <v>5591</v>
      </c>
      <c r="C2605" s="4" t="s">
        <v>5592</v>
      </c>
      <c r="E2605" s="4" t="s">
        <v>9992</v>
      </c>
    </row>
    <row r="2606" spans="1:5" ht="15" customHeight="1" x14ac:dyDescent="0.25">
      <c r="A2606" s="4" t="s">
        <v>5593</v>
      </c>
      <c r="C2606" s="4" t="s">
        <v>5594</v>
      </c>
      <c r="E2606" s="4" t="s">
        <v>9992</v>
      </c>
    </row>
    <row r="2607" spans="1:5" ht="15" customHeight="1" x14ac:dyDescent="0.25">
      <c r="A2607" s="4" t="s">
        <v>5595</v>
      </c>
      <c r="C2607" s="4" t="s">
        <v>5596</v>
      </c>
      <c r="E2607" s="4" t="s">
        <v>9992</v>
      </c>
    </row>
    <row r="2608" spans="1:5" ht="15" customHeight="1" x14ac:dyDescent="0.25">
      <c r="A2608" s="4" t="s">
        <v>5597</v>
      </c>
      <c r="C2608" s="4" t="s">
        <v>5598</v>
      </c>
      <c r="E2608" s="4" t="s">
        <v>9992</v>
      </c>
    </row>
    <row r="2609" spans="1:5" ht="15" customHeight="1" x14ac:dyDescent="0.25">
      <c r="A2609" s="4" t="s">
        <v>5599</v>
      </c>
      <c r="C2609" s="4" t="s">
        <v>5600</v>
      </c>
      <c r="E2609" s="4" t="s">
        <v>9992</v>
      </c>
    </row>
    <row r="2610" spans="1:5" ht="15" customHeight="1" x14ac:dyDescent="0.25">
      <c r="A2610" s="4" t="s">
        <v>5601</v>
      </c>
      <c r="C2610" s="4" t="s">
        <v>5602</v>
      </c>
      <c r="E2610" s="4" t="s">
        <v>9992</v>
      </c>
    </row>
    <row r="2611" spans="1:5" ht="15" customHeight="1" x14ac:dyDescent="0.25">
      <c r="A2611" s="4" t="s">
        <v>5603</v>
      </c>
      <c r="C2611" s="4" t="s">
        <v>5604</v>
      </c>
      <c r="E2611" s="4" t="s">
        <v>9992</v>
      </c>
    </row>
    <row r="2612" spans="1:5" ht="15" customHeight="1" x14ac:dyDescent="0.25">
      <c r="A2612" s="4" t="s">
        <v>5605</v>
      </c>
      <c r="C2612" s="4" t="s">
        <v>5606</v>
      </c>
      <c r="E2612" s="4" t="s">
        <v>9992</v>
      </c>
    </row>
    <row r="2613" spans="1:5" ht="15" customHeight="1" x14ac:dyDescent="0.25">
      <c r="A2613" s="4" t="s">
        <v>5607</v>
      </c>
      <c r="C2613" s="4" t="s">
        <v>5608</v>
      </c>
      <c r="E2613" s="4" t="s">
        <v>9992</v>
      </c>
    </row>
    <row r="2614" spans="1:5" ht="15" customHeight="1" x14ac:dyDescent="0.25">
      <c r="A2614" s="4" t="s">
        <v>5609</v>
      </c>
      <c r="C2614" s="4" t="s">
        <v>5610</v>
      </c>
      <c r="E2614" s="4" t="s">
        <v>9992</v>
      </c>
    </row>
    <row r="2615" spans="1:5" ht="15" customHeight="1" x14ac:dyDescent="0.25">
      <c r="A2615" s="4" t="s">
        <v>5611</v>
      </c>
      <c r="C2615" s="4" t="s">
        <v>5612</v>
      </c>
      <c r="E2615" s="4" t="s">
        <v>9992</v>
      </c>
    </row>
    <row r="2616" spans="1:5" ht="15" customHeight="1" x14ac:dyDescent="0.25">
      <c r="A2616" s="4" t="s">
        <v>5613</v>
      </c>
      <c r="C2616" s="4" t="s">
        <v>5614</v>
      </c>
      <c r="E2616" s="4" t="s">
        <v>9992</v>
      </c>
    </row>
    <row r="2617" spans="1:5" ht="15" customHeight="1" x14ac:dyDescent="0.25">
      <c r="A2617" s="4" t="s">
        <v>5615</v>
      </c>
      <c r="C2617" s="4" t="s">
        <v>5616</v>
      </c>
      <c r="E2617" s="4" t="s">
        <v>9992</v>
      </c>
    </row>
    <row r="2618" spans="1:5" ht="15" customHeight="1" x14ac:dyDescent="0.25">
      <c r="A2618" s="4" t="s">
        <v>5617</v>
      </c>
      <c r="C2618" s="4" t="s">
        <v>5618</v>
      </c>
      <c r="E2618" s="4" t="s">
        <v>9992</v>
      </c>
    </row>
    <row r="2619" spans="1:5" ht="15" customHeight="1" x14ac:dyDescent="0.25">
      <c r="A2619" s="4" t="s">
        <v>5619</v>
      </c>
      <c r="C2619" s="4" t="s">
        <v>5620</v>
      </c>
      <c r="E2619" s="4" t="s">
        <v>9992</v>
      </c>
    </row>
    <row r="2620" spans="1:5" ht="15" customHeight="1" x14ac:dyDescent="0.25">
      <c r="A2620" s="4" t="s">
        <v>5621</v>
      </c>
      <c r="C2620" s="4" t="s">
        <v>5622</v>
      </c>
      <c r="E2620" s="4" t="s">
        <v>9992</v>
      </c>
    </row>
    <row r="2621" spans="1:5" ht="15" customHeight="1" x14ac:dyDescent="0.25">
      <c r="A2621" s="4" t="s">
        <v>5623</v>
      </c>
      <c r="C2621" s="4" t="s">
        <v>5624</v>
      </c>
      <c r="E2621" s="4" t="s">
        <v>9992</v>
      </c>
    </row>
    <row r="2622" spans="1:5" ht="15" customHeight="1" x14ac:dyDescent="0.25">
      <c r="A2622" s="4" t="s">
        <v>5625</v>
      </c>
      <c r="C2622" s="4" t="s">
        <v>5626</v>
      </c>
      <c r="E2622" s="4" t="s">
        <v>9992</v>
      </c>
    </row>
    <row r="2623" spans="1:5" ht="15" customHeight="1" x14ac:dyDescent="0.25">
      <c r="A2623" s="4" t="s">
        <v>5627</v>
      </c>
      <c r="C2623" s="4" t="s">
        <v>5628</v>
      </c>
      <c r="E2623" s="4" t="s">
        <v>9992</v>
      </c>
    </row>
    <row r="2624" spans="1:5" ht="15" customHeight="1" x14ac:dyDescent="0.25">
      <c r="A2624" s="4" t="s">
        <v>5629</v>
      </c>
      <c r="C2624" s="4" t="s">
        <v>5630</v>
      </c>
      <c r="E2624" s="4" t="s">
        <v>9992</v>
      </c>
    </row>
    <row r="2625" spans="1:5" ht="15" customHeight="1" x14ac:dyDescent="0.25">
      <c r="A2625" s="4" t="s">
        <v>5631</v>
      </c>
      <c r="C2625" s="4" t="s">
        <v>5632</v>
      </c>
      <c r="E2625" s="4" t="s">
        <v>9992</v>
      </c>
    </row>
    <row r="2626" spans="1:5" ht="15" customHeight="1" x14ac:dyDescent="0.25">
      <c r="A2626" s="4" t="s">
        <v>5633</v>
      </c>
      <c r="C2626" s="4" t="s">
        <v>5634</v>
      </c>
      <c r="E2626" s="4" t="s">
        <v>9992</v>
      </c>
    </row>
    <row r="2627" spans="1:5" ht="15" customHeight="1" x14ac:dyDescent="0.25">
      <c r="A2627" s="4" t="s">
        <v>5635</v>
      </c>
      <c r="C2627" s="4" t="s">
        <v>5636</v>
      </c>
      <c r="E2627" s="4" t="s">
        <v>9992</v>
      </c>
    </row>
    <row r="2628" spans="1:5" ht="15" customHeight="1" x14ac:dyDescent="0.25">
      <c r="A2628" s="4" t="s">
        <v>5637</v>
      </c>
      <c r="C2628" s="4" t="s">
        <v>5638</v>
      </c>
      <c r="E2628" s="4" t="s">
        <v>9992</v>
      </c>
    </row>
    <row r="2629" spans="1:5" ht="15" customHeight="1" x14ac:dyDescent="0.25">
      <c r="A2629" s="4" t="s">
        <v>5639</v>
      </c>
      <c r="C2629" s="4" t="s">
        <v>5640</v>
      </c>
      <c r="E2629" s="4" t="s">
        <v>9992</v>
      </c>
    </row>
    <row r="2630" spans="1:5" ht="15" customHeight="1" x14ac:dyDescent="0.25">
      <c r="A2630" s="4" t="s">
        <v>5641</v>
      </c>
      <c r="C2630" s="4" t="s">
        <v>5642</v>
      </c>
      <c r="E2630" s="4" t="s">
        <v>9992</v>
      </c>
    </row>
    <row r="2631" spans="1:5" ht="15" customHeight="1" x14ac:dyDescent="0.25">
      <c r="A2631" s="4" t="s">
        <v>5643</v>
      </c>
      <c r="C2631" s="4" t="s">
        <v>5644</v>
      </c>
      <c r="E2631" s="4" t="s">
        <v>9992</v>
      </c>
    </row>
    <row r="2632" spans="1:5" ht="15" customHeight="1" x14ac:dyDescent="0.25">
      <c r="A2632" s="4" t="s">
        <v>5645</v>
      </c>
      <c r="C2632" s="4" t="s">
        <v>5646</v>
      </c>
      <c r="E2632" s="4" t="s">
        <v>9992</v>
      </c>
    </row>
    <row r="2633" spans="1:5" ht="15" customHeight="1" x14ac:dyDescent="0.25">
      <c r="A2633" s="4" t="s">
        <v>5647</v>
      </c>
      <c r="C2633" s="4" t="s">
        <v>5648</v>
      </c>
      <c r="E2633" s="4" t="s">
        <v>9992</v>
      </c>
    </row>
    <row r="2634" spans="1:5" ht="15" customHeight="1" x14ac:dyDescent="0.25">
      <c r="A2634" s="4" t="s">
        <v>5649</v>
      </c>
      <c r="C2634" s="4" t="s">
        <v>5650</v>
      </c>
      <c r="E2634" s="4" t="s">
        <v>9992</v>
      </c>
    </row>
    <row r="2635" spans="1:5" ht="15" customHeight="1" x14ac:dyDescent="0.25">
      <c r="A2635" s="4" t="s">
        <v>5651</v>
      </c>
      <c r="C2635" s="4" t="s">
        <v>5652</v>
      </c>
      <c r="E2635" s="4" t="s">
        <v>9992</v>
      </c>
    </row>
    <row r="2636" spans="1:5" ht="15" customHeight="1" x14ac:dyDescent="0.25">
      <c r="A2636" s="4" t="s">
        <v>5653</v>
      </c>
      <c r="C2636" s="4" t="s">
        <v>5654</v>
      </c>
      <c r="E2636" s="4" t="s">
        <v>9992</v>
      </c>
    </row>
    <row r="2637" spans="1:5" ht="15" customHeight="1" x14ac:dyDescent="0.25">
      <c r="A2637" s="4" t="s">
        <v>5655</v>
      </c>
      <c r="C2637" s="4" t="s">
        <v>5656</v>
      </c>
      <c r="E2637" s="4" t="s">
        <v>9992</v>
      </c>
    </row>
    <row r="2638" spans="1:5" ht="15" customHeight="1" x14ac:dyDescent="0.25">
      <c r="A2638" s="4" t="s">
        <v>5657</v>
      </c>
      <c r="C2638" s="4" t="s">
        <v>5658</v>
      </c>
      <c r="E2638" s="4" t="s">
        <v>9992</v>
      </c>
    </row>
    <row r="2639" spans="1:5" ht="15" customHeight="1" x14ac:dyDescent="0.25">
      <c r="A2639" s="4" t="s">
        <v>5659</v>
      </c>
      <c r="C2639" s="4" t="s">
        <v>5660</v>
      </c>
      <c r="E2639" s="4" t="s">
        <v>9992</v>
      </c>
    </row>
    <row r="2640" spans="1:5" ht="15" customHeight="1" x14ac:dyDescent="0.25">
      <c r="A2640" s="4" t="s">
        <v>5661</v>
      </c>
      <c r="C2640" s="4" t="s">
        <v>5662</v>
      </c>
      <c r="E2640" s="4" t="s">
        <v>9992</v>
      </c>
    </row>
    <row r="2641" spans="1:5" ht="15" customHeight="1" x14ac:dyDescent="0.25">
      <c r="A2641" s="4" t="s">
        <v>5663</v>
      </c>
      <c r="C2641" s="4" t="s">
        <v>5664</v>
      </c>
      <c r="E2641" s="4" t="s">
        <v>9992</v>
      </c>
    </row>
    <row r="2642" spans="1:5" ht="15" customHeight="1" x14ac:dyDescent="0.25">
      <c r="A2642" s="4" t="s">
        <v>5665</v>
      </c>
      <c r="C2642" s="4" t="s">
        <v>5666</v>
      </c>
      <c r="E2642" s="4" t="s">
        <v>9992</v>
      </c>
    </row>
    <row r="2643" spans="1:5" ht="15" customHeight="1" x14ac:dyDescent="0.25">
      <c r="A2643" s="4" t="s">
        <v>5667</v>
      </c>
      <c r="C2643" s="4" t="s">
        <v>5668</v>
      </c>
      <c r="E2643" s="4" t="s">
        <v>9992</v>
      </c>
    </row>
    <row r="2644" spans="1:5" ht="15" customHeight="1" x14ac:dyDescent="0.25">
      <c r="A2644" s="4" t="s">
        <v>5669</v>
      </c>
      <c r="C2644" s="4" t="s">
        <v>5670</v>
      </c>
      <c r="E2644" s="4" t="s">
        <v>9992</v>
      </c>
    </row>
    <row r="2645" spans="1:5" ht="15" customHeight="1" x14ac:dyDescent="0.25">
      <c r="A2645" s="4" t="s">
        <v>5671</v>
      </c>
      <c r="C2645" s="4" t="s">
        <v>5672</v>
      </c>
      <c r="E2645" s="4" t="s">
        <v>9992</v>
      </c>
    </row>
    <row r="2646" spans="1:5" ht="15" customHeight="1" x14ac:dyDescent="0.25">
      <c r="A2646" s="4" t="s">
        <v>5673</v>
      </c>
      <c r="C2646" s="4" t="s">
        <v>5674</v>
      </c>
      <c r="E2646" s="4" t="s">
        <v>9992</v>
      </c>
    </row>
    <row r="2647" spans="1:5" ht="15" customHeight="1" x14ac:dyDescent="0.25">
      <c r="A2647" s="4" t="s">
        <v>5675</v>
      </c>
      <c r="C2647" s="4" t="s">
        <v>5676</v>
      </c>
      <c r="E2647" s="4" t="s">
        <v>9992</v>
      </c>
    </row>
    <row r="2648" spans="1:5" ht="15" customHeight="1" x14ac:dyDescent="0.25">
      <c r="A2648" s="4" t="s">
        <v>5677</v>
      </c>
      <c r="C2648" s="4" t="s">
        <v>5678</v>
      </c>
      <c r="E2648" s="4" t="s">
        <v>9992</v>
      </c>
    </row>
    <row r="2649" spans="1:5" ht="15" customHeight="1" x14ac:dyDescent="0.25">
      <c r="A2649" s="4" t="s">
        <v>5679</v>
      </c>
      <c r="C2649" s="4" t="s">
        <v>5680</v>
      </c>
      <c r="E2649" s="4" t="s">
        <v>9992</v>
      </c>
    </row>
    <row r="2650" spans="1:5" ht="15" customHeight="1" x14ac:dyDescent="0.25">
      <c r="A2650" s="4" t="s">
        <v>5681</v>
      </c>
      <c r="C2650" s="4" t="s">
        <v>5682</v>
      </c>
      <c r="E2650" s="4" t="s">
        <v>9992</v>
      </c>
    </row>
    <row r="2651" spans="1:5" ht="15" customHeight="1" x14ac:dyDescent="0.25">
      <c r="A2651" s="4" t="s">
        <v>5683</v>
      </c>
      <c r="C2651" s="4" t="s">
        <v>5684</v>
      </c>
      <c r="E2651" s="4" t="s">
        <v>9992</v>
      </c>
    </row>
    <row r="2652" spans="1:5" ht="15" customHeight="1" x14ac:dyDescent="0.25">
      <c r="A2652" s="4" t="s">
        <v>5685</v>
      </c>
      <c r="C2652" s="4" t="s">
        <v>5686</v>
      </c>
      <c r="E2652" s="4" t="s">
        <v>9992</v>
      </c>
    </row>
    <row r="2653" spans="1:5" ht="15" customHeight="1" x14ac:dyDescent="0.25">
      <c r="A2653" s="4" t="s">
        <v>5687</v>
      </c>
      <c r="C2653" s="4" t="s">
        <v>5688</v>
      </c>
      <c r="E2653" s="4" t="s">
        <v>9992</v>
      </c>
    </row>
    <row r="2654" spans="1:5" ht="15" customHeight="1" x14ac:dyDescent="0.25">
      <c r="A2654" s="4" t="s">
        <v>5689</v>
      </c>
      <c r="C2654" s="4" t="s">
        <v>5690</v>
      </c>
      <c r="E2654" s="4" t="s">
        <v>9992</v>
      </c>
    </row>
    <row r="2655" spans="1:5" ht="15" customHeight="1" x14ac:dyDescent="0.25">
      <c r="A2655" s="4" t="s">
        <v>5691</v>
      </c>
      <c r="C2655" s="4" t="s">
        <v>5692</v>
      </c>
      <c r="E2655" s="4" t="s">
        <v>9992</v>
      </c>
    </row>
    <row r="2656" spans="1:5" ht="15" customHeight="1" x14ac:dyDescent="0.25">
      <c r="A2656" s="4" t="s">
        <v>5693</v>
      </c>
      <c r="C2656" s="4" t="s">
        <v>5694</v>
      </c>
      <c r="E2656" s="4" t="s">
        <v>9992</v>
      </c>
    </row>
    <row r="2657" spans="1:5" ht="15" customHeight="1" x14ac:dyDescent="0.25">
      <c r="A2657" s="4" t="s">
        <v>5695</v>
      </c>
      <c r="C2657" s="4" t="s">
        <v>5696</v>
      </c>
      <c r="E2657" s="4" t="s">
        <v>9992</v>
      </c>
    </row>
    <row r="2658" spans="1:5" ht="15" customHeight="1" x14ac:dyDescent="0.25">
      <c r="A2658" s="4" t="s">
        <v>5697</v>
      </c>
      <c r="C2658" s="4" t="s">
        <v>5698</v>
      </c>
      <c r="E2658" s="4" t="s">
        <v>9992</v>
      </c>
    </row>
    <row r="2659" spans="1:5" ht="15" customHeight="1" x14ac:dyDescent="0.25">
      <c r="A2659" s="4" t="s">
        <v>5699</v>
      </c>
      <c r="C2659" s="4" t="s">
        <v>5700</v>
      </c>
      <c r="E2659" s="4" t="s">
        <v>9992</v>
      </c>
    </row>
    <row r="2660" spans="1:5" ht="15" customHeight="1" x14ac:dyDescent="0.25">
      <c r="A2660" s="4" t="s">
        <v>5701</v>
      </c>
      <c r="C2660" s="4" t="s">
        <v>5702</v>
      </c>
      <c r="E2660" s="4" t="s">
        <v>9992</v>
      </c>
    </row>
    <row r="2661" spans="1:5" ht="15" customHeight="1" x14ac:dyDescent="0.25">
      <c r="A2661" s="4" t="s">
        <v>5703</v>
      </c>
      <c r="C2661" s="4" t="s">
        <v>5704</v>
      </c>
      <c r="E2661" s="4" t="s">
        <v>9992</v>
      </c>
    </row>
    <row r="2662" spans="1:5" ht="15" customHeight="1" x14ac:dyDescent="0.25">
      <c r="A2662" s="4" t="s">
        <v>5705</v>
      </c>
      <c r="C2662" s="4" t="s">
        <v>5706</v>
      </c>
      <c r="E2662" s="4" t="s">
        <v>9992</v>
      </c>
    </row>
    <row r="2663" spans="1:5" ht="15" customHeight="1" x14ac:dyDescent="0.25">
      <c r="A2663" s="4" t="s">
        <v>5707</v>
      </c>
      <c r="C2663" s="4" t="s">
        <v>5708</v>
      </c>
      <c r="E2663" s="4" t="s">
        <v>9992</v>
      </c>
    </row>
    <row r="2664" spans="1:5" ht="15" customHeight="1" x14ac:dyDescent="0.25">
      <c r="A2664" s="4" t="s">
        <v>5709</v>
      </c>
      <c r="C2664" s="4" t="s">
        <v>5710</v>
      </c>
      <c r="E2664" s="4" t="s">
        <v>9992</v>
      </c>
    </row>
    <row r="2665" spans="1:5" ht="15" customHeight="1" x14ac:dyDescent="0.25">
      <c r="A2665" s="4" t="s">
        <v>5711</v>
      </c>
      <c r="C2665" s="4" t="s">
        <v>5712</v>
      </c>
      <c r="E2665" s="4" t="s">
        <v>9992</v>
      </c>
    </row>
    <row r="2666" spans="1:5" ht="15" customHeight="1" x14ac:dyDescent="0.25">
      <c r="A2666" s="4" t="s">
        <v>5713</v>
      </c>
      <c r="C2666" s="4" t="s">
        <v>5714</v>
      </c>
      <c r="E2666" s="4" t="s">
        <v>9992</v>
      </c>
    </row>
    <row r="2667" spans="1:5" ht="15" customHeight="1" x14ac:dyDescent="0.25">
      <c r="A2667" s="4" t="s">
        <v>5715</v>
      </c>
      <c r="C2667" s="4" t="s">
        <v>5716</v>
      </c>
      <c r="E2667" s="4" t="s">
        <v>9992</v>
      </c>
    </row>
    <row r="2668" spans="1:5" ht="15" customHeight="1" x14ac:dyDescent="0.25">
      <c r="A2668" s="4" t="s">
        <v>5717</v>
      </c>
      <c r="C2668" s="4" t="s">
        <v>5718</v>
      </c>
      <c r="E2668" s="4" t="s">
        <v>9992</v>
      </c>
    </row>
    <row r="2669" spans="1:5" ht="15" customHeight="1" x14ac:dyDescent="0.25">
      <c r="A2669" s="4" t="s">
        <v>5719</v>
      </c>
      <c r="C2669" s="4" t="s">
        <v>5720</v>
      </c>
      <c r="E2669" s="4" t="s">
        <v>9992</v>
      </c>
    </row>
    <row r="2670" spans="1:5" ht="15" customHeight="1" x14ac:dyDescent="0.25">
      <c r="A2670" s="4" t="s">
        <v>5721</v>
      </c>
      <c r="C2670" s="4" t="s">
        <v>5722</v>
      </c>
      <c r="E2670" s="4" t="s">
        <v>9992</v>
      </c>
    </row>
    <row r="2671" spans="1:5" ht="15" customHeight="1" x14ac:dyDescent="0.25">
      <c r="A2671" s="4" t="s">
        <v>5723</v>
      </c>
      <c r="C2671" s="4" t="s">
        <v>5724</v>
      </c>
      <c r="E2671" s="4" t="s">
        <v>9992</v>
      </c>
    </row>
    <row r="2672" spans="1:5" ht="15" customHeight="1" x14ac:dyDescent="0.25">
      <c r="A2672" s="4" t="s">
        <v>5725</v>
      </c>
      <c r="C2672" s="4" t="s">
        <v>5726</v>
      </c>
      <c r="E2672" s="4" t="s">
        <v>9992</v>
      </c>
    </row>
    <row r="2673" spans="1:5" ht="15" customHeight="1" x14ac:dyDescent="0.25">
      <c r="A2673" s="4" t="s">
        <v>5727</v>
      </c>
      <c r="C2673" s="4" t="s">
        <v>5728</v>
      </c>
      <c r="E2673" s="4" t="s">
        <v>9992</v>
      </c>
    </row>
    <row r="2674" spans="1:5" ht="15" customHeight="1" x14ac:dyDescent="0.25">
      <c r="A2674" s="4" t="s">
        <v>5729</v>
      </c>
      <c r="C2674" s="4" t="s">
        <v>5730</v>
      </c>
      <c r="E2674" s="4" t="s">
        <v>9992</v>
      </c>
    </row>
    <row r="2675" spans="1:5" ht="15" customHeight="1" x14ac:dyDescent="0.25">
      <c r="A2675" s="4" t="s">
        <v>5731</v>
      </c>
      <c r="C2675" s="4" t="s">
        <v>5732</v>
      </c>
      <c r="E2675" s="4" t="s">
        <v>9992</v>
      </c>
    </row>
    <row r="2676" spans="1:5" ht="15" customHeight="1" x14ac:dyDescent="0.25">
      <c r="A2676" s="4" t="s">
        <v>5733</v>
      </c>
      <c r="C2676" s="4" t="s">
        <v>5734</v>
      </c>
      <c r="E2676" s="4" t="s">
        <v>9992</v>
      </c>
    </row>
    <row r="2677" spans="1:5" ht="15" customHeight="1" x14ac:dyDescent="0.25">
      <c r="A2677" s="4" t="s">
        <v>5735</v>
      </c>
      <c r="C2677" s="4" t="s">
        <v>5736</v>
      </c>
      <c r="E2677" s="4" t="s">
        <v>9992</v>
      </c>
    </row>
    <row r="2678" spans="1:5" ht="15" customHeight="1" x14ac:dyDescent="0.25">
      <c r="A2678" s="4" t="s">
        <v>5737</v>
      </c>
      <c r="C2678" s="4" t="s">
        <v>5738</v>
      </c>
      <c r="E2678" s="4" t="s">
        <v>9992</v>
      </c>
    </row>
    <row r="2679" spans="1:5" ht="15" customHeight="1" x14ac:dyDescent="0.25">
      <c r="A2679" s="4" t="s">
        <v>5739</v>
      </c>
      <c r="C2679" s="4" t="s">
        <v>5740</v>
      </c>
      <c r="E2679" s="4" t="s">
        <v>9992</v>
      </c>
    </row>
    <row r="2680" spans="1:5" ht="15" customHeight="1" x14ac:dyDescent="0.25">
      <c r="A2680" s="4" t="s">
        <v>5741</v>
      </c>
      <c r="C2680" s="4" t="s">
        <v>5742</v>
      </c>
      <c r="E2680" s="4" t="s">
        <v>9992</v>
      </c>
    </row>
    <row r="2681" spans="1:5" ht="15" customHeight="1" x14ac:dyDescent="0.25">
      <c r="A2681" s="4" t="s">
        <v>5743</v>
      </c>
      <c r="C2681" s="4" t="s">
        <v>5744</v>
      </c>
      <c r="E2681" s="4" t="s">
        <v>9992</v>
      </c>
    </row>
    <row r="2682" spans="1:5" ht="15" customHeight="1" x14ac:dyDescent="0.25">
      <c r="A2682" s="4" t="s">
        <v>5745</v>
      </c>
      <c r="C2682" s="4" t="s">
        <v>5746</v>
      </c>
      <c r="E2682" s="4" t="s">
        <v>9992</v>
      </c>
    </row>
    <row r="2683" spans="1:5" ht="15" customHeight="1" x14ac:dyDescent="0.25">
      <c r="A2683" s="4" t="s">
        <v>5747</v>
      </c>
      <c r="C2683" s="4" t="s">
        <v>5748</v>
      </c>
      <c r="E2683" s="4" t="s">
        <v>9992</v>
      </c>
    </row>
    <row r="2684" spans="1:5" ht="15" customHeight="1" x14ac:dyDescent="0.25">
      <c r="A2684" s="4" t="s">
        <v>5749</v>
      </c>
      <c r="C2684" s="4" t="s">
        <v>5750</v>
      </c>
      <c r="E2684" s="4" t="s">
        <v>9992</v>
      </c>
    </row>
    <row r="2685" spans="1:5" ht="15" customHeight="1" x14ac:dyDescent="0.25">
      <c r="A2685" s="4" t="s">
        <v>5751</v>
      </c>
      <c r="C2685" s="4" t="s">
        <v>5752</v>
      </c>
      <c r="E2685" s="4" t="s">
        <v>9992</v>
      </c>
    </row>
    <row r="2686" spans="1:5" ht="15" customHeight="1" x14ac:dyDescent="0.25">
      <c r="A2686" s="4" t="s">
        <v>5753</v>
      </c>
      <c r="C2686" s="4" t="s">
        <v>5754</v>
      </c>
      <c r="E2686" s="4" t="s">
        <v>9992</v>
      </c>
    </row>
    <row r="2687" spans="1:5" ht="15" customHeight="1" x14ac:dyDescent="0.25">
      <c r="A2687" s="4" t="s">
        <v>5755</v>
      </c>
      <c r="C2687" s="4" t="s">
        <v>5756</v>
      </c>
      <c r="E2687" s="4" t="s">
        <v>9992</v>
      </c>
    </row>
    <row r="2688" spans="1:5" ht="15" customHeight="1" x14ac:dyDescent="0.25">
      <c r="A2688" s="4" t="s">
        <v>5757</v>
      </c>
      <c r="C2688" s="4" t="s">
        <v>5758</v>
      </c>
      <c r="E2688" s="4" t="s">
        <v>9992</v>
      </c>
    </row>
    <row r="2689" spans="1:5" ht="15" customHeight="1" x14ac:dyDescent="0.25">
      <c r="A2689" s="4" t="s">
        <v>5759</v>
      </c>
      <c r="C2689" s="4" t="s">
        <v>5760</v>
      </c>
      <c r="E2689" s="4" t="s">
        <v>9992</v>
      </c>
    </row>
    <row r="2690" spans="1:5" ht="15" customHeight="1" x14ac:dyDescent="0.25">
      <c r="A2690" s="4" t="s">
        <v>5761</v>
      </c>
      <c r="C2690" s="4" t="s">
        <v>5762</v>
      </c>
      <c r="E2690" s="4" t="s">
        <v>9992</v>
      </c>
    </row>
    <row r="2691" spans="1:5" ht="15" customHeight="1" x14ac:dyDescent="0.25">
      <c r="A2691" s="4" t="s">
        <v>5763</v>
      </c>
      <c r="C2691" s="4" t="s">
        <v>5764</v>
      </c>
      <c r="E2691" s="4" t="s">
        <v>9992</v>
      </c>
    </row>
    <row r="2692" spans="1:5" ht="15" customHeight="1" x14ac:dyDescent="0.25">
      <c r="A2692" s="4" t="s">
        <v>5765</v>
      </c>
      <c r="C2692" s="4" t="s">
        <v>5766</v>
      </c>
      <c r="E2692" s="4" t="s">
        <v>9992</v>
      </c>
    </row>
    <row r="2693" spans="1:5" ht="15" customHeight="1" x14ac:dyDescent="0.25">
      <c r="A2693" s="4" t="s">
        <v>5767</v>
      </c>
      <c r="C2693" s="4" t="s">
        <v>5768</v>
      </c>
      <c r="E2693" s="4" t="s">
        <v>9992</v>
      </c>
    </row>
    <row r="2694" spans="1:5" ht="15" customHeight="1" x14ac:dyDescent="0.25">
      <c r="A2694" s="4" t="s">
        <v>5769</v>
      </c>
      <c r="C2694" s="4" t="s">
        <v>5770</v>
      </c>
      <c r="E2694" s="4" t="s">
        <v>9992</v>
      </c>
    </row>
    <row r="2695" spans="1:5" ht="15" customHeight="1" x14ac:dyDescent="0.25">
      <c r="A2695" s="4" t="s">
        <v>5771</v>
      </c>
      <c r="C2695" s="4" t="s">
        <v>5772</v>
      </c>
      <c r="E2695" s="4" t="s">
        <v>9992</v>
      </c>
    </row>
    <row r="2696" spans="1:5" ht="15" customHeight="1" x14ac:dyDescent="0.25">
      <c r="A2696" s="4" t="s">
        <v>5773</v>
      </c>
      <c r="C2696" s="4" t="s">
        <v>5774</v>
      </c>
      <c r="E2696" s="4" t="s">
        <v>9992</v>
      </c>
    </row>
    <row r="2697" spans="1:5" ht="15" customHeight="1" x14ac:dyDescent="0.25">
      <c r="A2697" s="4" t="s">
        <v>5775</v>
      </c>
      <c r="C2697" s="4" t="s">
        <v>5776</v>
      </c>
      <c r="E2697" s="4" t="s">
        <v>9992</v>
      </c>
    </row>
    <row r="2698" spans="1:5" ht="15" customHeight="1" x14ac:dyDescent="0.25">
      <c r="A2698" s="4" t="s">
        <v>5777</v>
      </c>
      <c r="C2698" s="4" t="s">
        <v>5778</v>
      </c>
      <c r="E2698" s="4" t="s">
        <v>9992</v>
      </c>
    </row>
    <row r="2699" spans="1:5" ht="15" customHeight="1" x14ac:dyDescent="0.25">
      <c r="A2699" s="4" t="s">
        <v>5779</v>
      </c>
      <c r="C2699" s="4" t="s">
        <v>5780</v>
      </c>
      <c r="E2699" s="4" t="s">
        <v>9992</v>
      </c>
    </row>
    <row r="2700" spans="1:5" ht="15" customHeight="1" x14ac:dyDescent="0.25">
      <c r="A2700" s="4" t="s">
        <v>5781</v>
      </c>
      <c r="C2700" s="4" t="s">
        <v>5782</v>
      </c>
      <c r="E2700" s="4" t="s">
        <v>9992</v>
      </c>
    </row>
    <row r="2701" spans="1:5" ht="15" customHeight="1" x14ac:dyDescent="0.25">
      <c r="A2701" s="4" t="s">
        <v>5783</v>
      </c>
      <c r="C2701" s="4" t="s">
        <v>5784</v>
      </c>
      <c r="E2701" s="4" t="s">
        <v>9992</v>
      </c>
    </row>
    <row r="2702" spans="1:5" ht="15" customHeight="1" x14ac:dyDescent="0.25">
      <c r="A2702" s="4" t="s">
        <v>5785</v>
      </c>
      <c r="C2702" s="4" t="s">
        <v>5786</v>
      </c>
      <c r="E2702" s="4" t="s">
        <v>9992</v>
      </c>
    </row>
    <row r="2703" spans="1:5" ht="15" customHeight="1" x14ac:dyDescent="0.25">
      <c r="A2703" s="4" t="s">
        <v>5787</v>
      </c>
      <c r="C2703" s="4" t="s">
        <v>5788</v>
      </c>
      <c r="E2703" s="4" t="s">
        <v>9992</v>
      </c>
    </row>
    <row r="2704" spans="1:5" ht="15" customHeight="1" x14ac:dyDescent="0.25">
      <c r="A2704" s="4" t="s">
        <v>5789</v>
      </c>
      <c r="C2704" s="4" t="s">
        <v>5790</v>
      </c>
      <c r="E2704" s="4" t="s">
        <v>9992</v>
      </c>
    </row>
    <row r="2705" spans="1:5" ht="15" customHeight="1" x14ac:dyDescent="0.25">
      <c r="A2705" s="4" t="s">
        <v>5791</v>
      </c>
      <c r="C2705" s="4" t="s">
        <v>5792</v>
      </c>
      <c r="E2705" s="4" t="s">
        <v>9992</v>
      </c>
    </row>
    <row r="2706" spans="1:5" ht="15" customHeight="1" x14ac:dyDescent="0.25">
      <c r="A2706" s="4" t="s">
        <v>5793</v>
      </c>
      <c r="C2706" s="4" t="s">
        <v>5794</v>
      </c>
      <c r="E2706" s="4" t="s">
        <v>9992</v>
      </c>
    </row>
    <row r="2707" spans="1:5" ht="15" customHeight="1" x14ac:dyDescent="0.25">
      <c r="A2707" s="4" t="s">
        <v>5795</v>
      </c>
      <c r="C2707" s="4" t="s">
        <v>5796</v>
      </c>
      <c r="E2707" s="4" t="s">
        <v>9992</v>
      </c>
    </row>
    <row r="2708" spans="1:5" ht="15" customHeight="1" x14ac:dyDescent="0.25">
      <c r="A2708" s="4" t="s">
        <v>5797</v>
      </c>
      <c r="C2708" s="4" t="s">
        <v>5798</v>
      </c>
      <c r="E2708" s="4" t="s">
        <v>9992</v>
      </c>
    </row>
    <row r="2709" spans="1:5" ht="15" customHeight="1" x14ac:dyDescent="0.25">
      <c r="A2709" s="4" t="s">
        <v>5799</v>
      </c>
      <c r="C2709" s="4" t="s">
        <v>5800</v>
      </c>
      <c r="E2709" s="4" t="s">
        <v>9992</v>
      </c>
    </row>
    <row r="2710" spans="1:5" ht="15" customHeight="1" x14ac:dyDescent="0.25">
      <c r="A2710" s="4" t="s">
        <v>5801</v>
      </c>
      <c r="C2710" s="4" t="s">
        <v>5802</v>
      </c>
      <c r="E2710" s="4" t="s">
        <v>9992</v>
      </c>
    </row>
    <row r="2711" spans="1:5" ht="15" customHeight="1" x14ac:dyDescent="0.25">
      <c r="A2711" s="4" t="s">
        <v>5803</v>
      </c>
      <c r="C2711" s="4" t="s">
        <v>5804</v>
      </c>
      <c r="E2711" s="4" t="s">
        <v>9992</v>
      </c>
    </row>
    <row r="2712" spans="1:5" ht="15" customHeight="1" x14ac:dyDescent="0.25">
      <c r="A2712" s="4" t="s">
        <v>5805</v>
      </c>
      <c r="C2712" s="4" t="s">
        <v>5806</v>
      </c>
      <c r="E2712" s="4" t="s">
        <v>9992</v>
      </c>
    </row>
    <row r="2713" spans="1:5" ht="15" customHeight="1" x14ac:dyDescent="0.25">
      <c r="A2713" s="4" t="s">
        <v>5807</v>
      </c>
      <c r="C2713" s="4" t="s">
        <v>5808</v>
      </c>
      <c r="E2713" s="4" t="s">
        <v>9992</v>
      </c>
    </row>
    <row r="2714" spans="1:5" ht="15" customHeight="1" x14ac:dyDescent="0.25">
      <c r="A2714" s="4" t="s">
        <v>5809</v>
      </c>
      <c r="C2714" s="4" t="s">
        <v>5810</v>
      </c>
      <c r="E2714" s="4" t="s">
        <v>9992</v>
      </c>
    </row>
    <row r="2715" spans="1:5" ht="15" customHeight="1" x14ac:dyDescent="0.25">
      <c r="A2715" s="4" t="s">
        <v>10185</v>
      </c>
      <c r="C2715" s="4" t="s">
        <v>5811</v>
      </c>
      <c r="E2715" s="4" t="s">
        <v>9992</v>
      </c>
    </row>
    <row r="2716" spans="1:5" ht="15" customHeight="1" x14ac:dyDescent="0.25">
      <c r="A2716" s="4" t="s">
        <v>11387</v>
      </c>
      <c r="C2716" s="4" t="s">
        <v>11388</v>
      </c>
      <c r="E2716" s="4" t="s">
        <v>9992</v>
      </c>
    </row>
    <row r="2717" spans="1:5" ht="15" customHeight="1" x14ac:dyDescent="0.25">
      <c r="A2717" s="4" t="s">
        <v>11490</v>
      </c>
      <c r="C2717" s="4" t="s">
        <v>5812</v>
      </c>
      <c r="E2717" s="4" t="s">
        <v>9992</v>
      </c>
    </row>
    <row r="2718" spans="1:5" ht="15" customHeight="1" x14ac:dyDescent="0.25">
      <c r="A2718" s="4" t="s">
        <v>5813</v>
      </c>
      <c r="C2718" s="4" t="s">
        <v>5814</v>
      </c>
      <c r="E2718" s="4" t="s">
        <v>9992</v>
      </c>
    </row>
    <row r="2719" spans="1:5" ht="15" customHeight="1" x14ac:dyDescent="0.25">
      <c r="A2719" s="4" t="s">
        <v>5815</v>
      </c>
      <c r="C2719" s="4" t="s">
        <v>5816</v>
      </c>
      <c r="E2719" s="4" t="s">
        <v>9992</v>
      </c>
    </row>
    <row r="2720" spans="1:5" ht="15" customHeight="1" x14ac:dyDescent="0.25">
      <c r="A2720" s="4" t="s">
        <v>5817</v>
      </c>
      <c r="C2720" s="4" t="s">
        <v>5818</v>
      </c>
      <c r="E2720" s="4" t="s">
        <v>9992</v>
      </c>
    </row>
    <row r="2721" spans="1:5" ht="15" customHeight="1" x14ac:dyDescent="0.25">
      <c r="A2721" s="4" t="s">
        <v>5819</v>
      </c>
      <c r="C2721" s="4" t="s">
        <v>5820</v>
      </c>
      <c r="E2721" s="4" t="s">
        <v>9992</v>
      </c>
    </row>
    <row r="2722" spans="1:5" ht="15" customHeight="1" x14ac:dyDescent="0.25">
      <c r="A2722" s="4" t="s">
        <v>5821</v>
      </c>
      <c r="C2722" s="4" t="s">
        <v>5822</v>
      </c>
      <c r="E2722" s="4" t="s">
        <v>9992</v>
      </c>
    </row>
    <row r="2723" spans="1:5" ht="15" customHeight="1" x14ac:dyDescent="0.25">
      <c r="A2723" s="4" t="s">
        <v>5823</v>
      </c>
      <c r="C2723" s="4" t="s">
        <v>5824</v>
      </c>
      <c r="E2723" s="4" t="s">
        <v>9992</v>
      </c>
    </row>
    <row r="2724" spans="1:5" ht="15" customHeight="1" x14ac:dyDescent="0.25">
      <c r="A2724" s="4" t="s">
        <v>10262</v>
      </c>
      <c r="C2724" s="4" t="s">
        <v>5825</v>
      </c>
      <c r="E2724" s="4" t="s">
        <v>9992</v>
      </c>
    </row>
    <row r="2725" spans="1:5" ht="15" customHeight="1" x14ac:dyDescent="0.25">
      <c r="A2725" s="4" t="s">
        <v>10510</v>
      </c>
      <c r="C2725" s="4" t="s">
        <v>5826</v>
      </c>
      <c r="E2725" s="4" t="s">
        <v>9992</v>
      </c>
    </row>
    <row r="2726" spans="1:5" ht="15" customHeight="1" x14ac:dyDescent="0.25">
      <c r="A2726" s="4" t="s">
        <v>5827</v>
      </c>
      <c r="C2726" s="4" t="s">
        <v>5828</v>
      </c>
      <c r="E2726" s="4" t="s">
        <v>9992</v>
      </c>
    </row>
    <row r="2727" spans="1:5" ht="15" customHeight="1" x14ac:dyDescent="0.25">
      <c r="A2727" s="4" t="s">
        <v>10941</v>
      </c>
      <c r="C2727" s="4" t="s">
        <v>10569</v>
      </c>
      <c r="E2727" s="4" t="s">
        <v>9992</v>
      </c>
    </row>
    <row r="2728" spans="1:5" ht="15" customHeight="1" x14ac:dyDescent="0.25">
      <c r="A2728" s="4" t="s">
        <v>10319</v>
      </c>
      <c r="C2728" s="4" t="s">
        <v>5829</v>
      </c>
      <c r="E2728" s="4" t="s">
        <v>9992</v>
      </c>
    </row>
    <row r="2729" spans="1:5" ht="15" customHeight="1" x14ac:dyDescent="0.25">
      <c r="A2729" s="4" t="s">
        <v>10176</v>
      </c>
      <c r="C2729" s="4" t="s">
        <v>5830</v>
      </c>
      <c r="E2729" s="4" t="s">
        <v>9992</v>
      </c>
    </row>
    <row r="2730" spans="1:5" ht="15" customHeight="1" x14ac:dyDescent="0.25">
      <c r="A2730" s="4" t="s">
        <v>10261</v>
      </c>
      <c r="C2730" s="4" t="s">
        <v>10570</v>
      </c>
      <c r="E2730" s="4" t="s">
        <v>9992</v>
      </c>
    </row>
    <row r="2731" spans="1:5" ht="15" customHeight="1" x14ac:dyDescent="0.25">
      <c r="A2731" s="4" t="s">
        <v>10248</v>
      </c>
      <c r="C2731" s="4" t="s">
        <v>5832</v>
      </c>
      <c r="E2731" s="4" t="s">
        <v>9992</v>
      </c>
    </row>
    <row r="2732" spans="1:5" ht="15" customHeight="1" x14ac:dyDescent="0.25">
      <c r="A2732" s="4" t="s">
        <v>5833</v>
      </c>
      <c r="C2732" s="4" t="s">
        <v>5834</v>
      </c>
      <c r="E2732" s="4" t="s">
        <v>9992</v>
      </c>
    </row>
    <row r="2733" spans="1:5" ht="15" customHeight="1" x14ac:dyDescent="0.25">
      <c r="A2733" s="4" t="s">
        <v>5835</v>
      </c>
      <c r="C2733" s="4" t="s">
        <v>10571</v>
      </c>
      <c r="E2733" s="4" t="s">
        <v>9992</v>
      </c>
    </row>
    <row r="2734" spans="1:5" ht="15" customHeight="1" x14ac:dyDescent="0.25">
      <c r="A2734" s="4" t="s">
        <v>5836</v>
      </c>
      <c r="C2734" s="4" t="s">
        <v>10572</v>
      </c>
      <c r="E2734" s="4" t="s">
        <v>9992</v>
      </c>
    </row>
    <row r="2735" spans="1:5" ht="15" customHeight="1" x14ac:dyDescent="0.25">
      <c r="A2735" s="4" t="s">
        <v>10286</v>
      </c>
      <c r="C2735" s="4" t="s">
        <v>10573</v>
      </c>
      <c r="E2735" s="4" t="s">
        <v>9992</v>
      </c>
    </row>
    <row r="2736" spans="1:5" ht="15" customHeight="1" x14ac:dyDescent="0.25">
      <c r="A2736" s="4" t="s">
        <v>11165</v>
      </c>
      <c r="C2736" s="4" t="s">
        <v>5838</v>
      </c>
      <c r="E2736" s="4" t="s">
        <v>9992</v>
      </c>
    </row>
    <row r="2737" spans="1:5" ht="15" customHeight="1" x14ac:dyDescent="0.25">
      <c r="A2737" s="4" t="s">
        <v>11166</v>
      </c>
      <c r="C2737" s="4" t="s">
        <v>5839</v>
      </c>
      <c r="E2737" s="4" t="s">
        <v>9992</v>
      </c>
    </row>
    <row r="2738" spans="1:5" ht="15" customHeight="1" x14ac:dyDescent="0.25">
      <c r="A2738" s="4" t="s">
        <v>10814</v>
      </c>
      <c r="C2738" s="4" t="s">
        <v>10574</v>
      </c>
      <c r="E2738" s="4" t="s">
        <v>9988</v>
      </c>
    </row>
    <row r="2739" spans="1:5" ht="15" customHeight="1" x14ac:dyDescent="0.25">
      <c r="A2739" s="4" t="s">
        <v>10157</v>
      </c>
      <c r="C2739" s="4" t="s">
        <v>5840</v>
      </c>
      <c r="E2739" s="4" t="s">
        <v>9988</v>
      </c>
    </row>
    <row r="2740" spans="1:5" ht="15" customHeight="1" x14ac:dyDescent="0.25">
      <c r="A2740" s="4" t="s">
        <v>10177</v>
      </c>
      <c r="C2740" s="4" t="s">
        <v>5841</v>
      </c>
      <c r="E2740" s="4" t="s">
        <v>9988</v>
      </c>
    </row>
    <row r="2741" spans="1:5" ht="15" customHeight="1" x14ac:dyDescent="0.25">
      <c r="A2741" s="4" t="s">
        <v>5842</v>
      </c>
      <c r="C2741" s="4" t="s">
        <v>10575</v>
      </c>
      <c r="E2741" s="4" t="s">
        <v>9992</v>
      </c>
    </row>
    <row r="2742" spans="1:5" ht="15" customHeight="1" x14ac:dyDescent="0.25">
      <c r="A2742" s="4" t="s">
        <v>5843</v>
      </c>
      <c r="C2742" s="4" t="s">
        <v>5844</v>
      </c>
      <c r="E2742" s="4" t="s">
        <v>9992</v>
      </c>
    </row>
    <row r="2743" spans="1:5" ht="15" customHeight="1" x14ac:dyDescent="0.25">
      <c r="A2743" s="4" t="s">
        <v>5845</v>
      </c>
      <c r="C2743" s="4" t="s">
        <v>5846</v>
      </c>
      <c r="E2743" s="4" t="s">
        <v>9992</v>
      </c>
    </row>
    <row r="2744" spans="1:5" ht="15" customHeight="1" x14ac:dyDescent="0.25">
      <c r="A2744" s="4" t="s">
        <v>10318</v>
      </c>
      <c r="C2744" s="4" t="s">
        <v>5847</v>
      </c>
      <c r="E2744" s="4" t="s">
        <v>9992</v>
      </c>
    </row>
    <row r="2745" spans="1:5" ht="15" customHeight="1" x14ac:dyDescent="0.25">
      <c r="A2745" s="4" t="s">
        <v>5848</v>
      </c>
      <c r="C2745" s="4" t="s">
        <v>5849</v>
      </c>
      <c r="E2745" s="4" t="s">
        <v>9992</v>
      </c>
    </row>
    <row r="2746" spans="1:5" ht="15" customHeight="1" x14ac:dyDescent="0.25">
      <c r="A2746" s="4" t="s">
        <v>5850</v>
      </c>
      <c r="C2746" s="4" t="s">
        <v>5851</v>
      </c>
      <c r="E2746" s="4" t="s">
        <v>9992</v>
      </c>
    </row>
    <row r="2747" spans="1:5" ht="15" customHeight="1" x14ac:dyDescent="0.25">
      <c r="A2747" s="4" t="s">
        <v>5852</v>
      </c>
      <c r="C2747" s="4" t="s">
        <v>5853</v>
      </c>
      <c r="E2747" s="4" t="s">
        <v>9992</v>
      </c>
    </row>
    <row r="2748" spans="1:5" ht="15" customHeight="1" x14ac:dyDescent="0.25">
      <c r="A2748" s="4" t="s">
        <v>5854</v>
      </c>
      <c r="C2748" s="4" t="s">
        <v>5855</v>
      </c>
      <c r="E2748" s="4" t="s">
        <v>9992</v>
      </c>
    </row>
    <row r="2749" spans="1:5" ht="15" customHeight="1" x14ac:dyDescent="0.25">
      <c r="A2749" s="4" t="s">
        <v>5856</v>
      </c>
      <c r="C2749" s="4" t="s">
        <v>5857</v>
      </c>
      <c r="E2749" s="4" t="s">
        <v>9992</v>
      </c>
    </row>
    <row r="2750" spans="1:5" ht="15" customHeight="1" x14ac:dyDescent="0.25">
      <c r="A2750" s="4" t="s">
        <v>5858</v>
      </c>
      <c r="C2750" s="4" t="s">
        <v>10576</v>
      </c>
      <c r="E2750" s="4" t="s">
        <v>9992</v>
      </c>
    </row>
    <row r="2751" spans="1:5" ht="15" customHeight="1" x14ac:dyDescent="0.25">
      <c r="A2751" s="4" t="s">
        <v>5859</v>
      </c>
      <c r="C2751" s="4" t="s">
        <v>5860</v>
      </c>
      <c r="E2751" s="4" t="s">
        <v>9992</v>
      </c>
    </row>
    <row r="2752" spans="1:5" ht="15" customHeight="1" x14ac:dyDescent="0.25">
      <c r="A2752" s="4" t="s">
        <v>5861</v>
      </c>
      <c r="C2752" s="4" t="s">
        <v>5862</v>
      </c>
      <c r="E2752" s="4" t="s">
        <v>9992</v>
      </c>
    </row>
    <row r="2753" spans="1:5" ht="15" customHeight="1" x14ac:dyDescent="0.25">
      <c r="A2753" s="4" t="s">
        <v>5863</v>
      </c>
      <c r="C2753" s="4" t="s">
        <v>5864</v>
      </c>
      <c r="E2753" s="4" t="s">
        <v>9992</v>
      </c>
    </row>
    <row r="2754" spans="1:5" ht="15" customHeight="1" x14ac:dyDescent="0.25">
      <c r="A2754" s="4" t="s">
        <v>5865</v>
      </c>
      <c r="C2754" s="4" t="s">
        <v>5866</v>
      </c>
      <c r="E2754" s="4" t="s">
        <v>9992</v>
      </c>
    </row>
    <row r="2755" spans="1:5" ht="15" customHeight="1" x14ac:dyDescent="0.25">
      <c r="A2755" s="4" t="s">
        <v>5867</v>
      </c>
      <c r="C2755" s="4" t="s">
        <v>5868</v>
      </c>
      <c r="E2755" s="4" t="s">
        <v>9992</v>
      </c>
    </row>
    <row r="2756" spans="1:5" ht="15" customHeight="1" x14ac:dyDescent="0.25">
      <c r="A2756" s="4" t="s">
        <v>5869</v>
      </c>
      <c r="C2756" s="4" t="s">
        <v>5870</v>
      </c>
      <c r="E2756" s="4" t="s">
        <v>9992</v>
      </c>
    </row>
    <row r="2757" spans="1:5" ht="15" customHeight="1" x14ac:dyDescent="0.25">
      <c r="A2757" s="4" t="s">
        <v>5871</v>
      </c>
      <c r="C2757" s="4" t="s">
        <v>5872</v>
      </c>
      <c r="E2757" s="4" t="s">
        <v>9992</v>
      </c>
    </row>
    <row r="2758" spans="1:5" ht="15" customHeight="1" x14ac:dyDescent="0.25">
      <c r="A2758" s="4" t="s">
        <v>5873</v>
      </c>
      <c r="C2758" s="4" t="s">
        <v>5874</v>
      </c>
      <c r="E2758" s="4" t="s">
        <v>9992</v>
      </c>
    </row>
    <row r="2759" spans="1:5" ht="15" customHeight="1" x14ac:dyDescent="0.25">
      <c r="A2759" s="4" t="s">
        <v>5863</v>
      </c>
      <c r="C2759" s="4" t="s">
        <v>5875</v>
      </c>
      <c r="E2759" s="4" t="s">
        <v>9992</v>
      </c>
    </row>
    <row r="2760" spans="1:5" ht="15" customHeight="1" x14ac:dyDescent="0.25">
      <c r="A2760" s="4" t="s">
        <v>5865</v>
      </c>
      <c r="C2760" s="4" t="s">
        <v>5876</v>
      </c>
      <c r="E2760" s="4" t="s">
        <v>9992</v>
      </c>
    </row>
    <row r="2761" spans="1:5" ht="15" customHeight="1" x14ac:dyDescent="0.25">
      <c r="A2761" s="4" t="s">
        <v>5877</v>
      </c>
      <c r="C2761" s="4" t="s">
        <v>5878</v>
      </c>
      <c r="E2761" s="4" t="s">
        <v>9992</v>
      </c>
    </row>
    <row r="2762" spans="1:5" ht="15" customHeight="1" x14ac:dyDescent="0.25">
      <c r="A2762" s="4" t="s">
        <v>5879</v>
      </c>
      <c r="C2762" s="4" t="s">
        <v>5880</v>
      </c>
      <c r="E2762" s="4" t="s">
        <v>9992</v>
      </c>
    </row>
    <row r="2763" spans="1:5" ht="15" customHeight="1" x14ac:dyDescent="0.25">
      <c r="A2763" s="4" t="s">
        <v>5881</v>
      </c>
      <c r="C2763" s="4" t="s">
        <v>5882</v>
      </c>
      <c r="E2763" s="4" t="s">
        <v>9992</v>
      </c>
    </row>
    <row r="2764" spans="1:5" ht="15" customHeight="1" x14ac:dyDescent="0.25">
      <c r="A2764" s="4" t="s">
        <v>5883</v>
      </c>
      <c r="C2764" s="4" t="s">
        <v>5884</v>
      </c>
      <c r="E2764" s="4" t="s">
        <v>9992</v>
      </c>
    </row>
    <row r="2765" spans="1:5" ht="15" customHeight="1" x14ac:dyDescent="0.25">
      <c r="A2765" s="4" t="s">
        <v>5885</v>
      </c>
      <c r="C2765" s="4" t="s">
        <v>5886</v>
      </c>
      <c r="E2765" s="4" t="s">
        <v>9992</v>
      </c>
    </row>
    <row r="2766" spans="1:5" ht="15" customHeight="1" x14ac:dyDescent="0.25">
      <c r="A2766" s="4" t="s">
        <v>5887</v>
      </c>
      <c r="C2766" s="4" t="s">
        <v>5888</v>
      </c>
      <c r="E2766" s="4" t="s">
        <v>9992</v>
      </c>
    </row>
    <row r="2767" spans="1:5" ht="15" customHeight="1" x14ac:dyDescent="0.25">
      <c r="A2767" s="4" t="s">
        <v>5889</v>
      </c>
      <c r="C2767" s="4" t="s">
        <v>5890</v>
      </c>
      <c r="E2767" s="4" t="s">
        <v>9992</v>
      </c>
    </row>
    <row r="2768" spans="1:5" ht="15" customHeight="1" x14ac:dyDescent="0.25">
      <c r="A2768" s="4" t="s">
        <v>5891</v>
      </c>
      <c r="C2768" s="4" t="s">
        <v>10577</v>
      </c>
      <c r="E2768" s="4" t="s">
        <v>9992</v>
      </c>
    </row>
    <row r="2769" spans="1:5" ht="15" customHeight="1" x14ac:dyDescent="0.25">
      <c r="A2769" s="4" t="s">
        <v>5892</v>
      </c>
      <c r="C2769" s="4" t="s">
        <v>10578</v>
      </c>
      <c r="E2769" s="4" t="s">
        <v>9992</v>
      </c>
    </row>
    <row r="2770" spans="1:5" ht="15" customHeight="1" x14ac:dyDescent="0.25">
      <c r="A2770" s="4" t="s">
        <v>5893</v>
      </c>
      <c r="C2770" s="4" t="s">
        <v>5894</v>
      </c>
      <c r="E2770" s="4" t="s">
        <v>9992</v>
      </c>
    </row>
    <row r="2771" spans="1:5" ht="15" customHeight="1" x14ac:dyDescent="0.25">
      <c r="A2771" s="4" t="s">
        <v>5895</v>
      </c>
      <c r="C2771" s="4" t="s">
        <v>5896</v>
      </c>
      <c r="E2771" s="4" t="s">
        <v>9992</v>
      </c>
    </row>
    <row r="2772" spans="1:5" ht="15" customHeight="1" x14ac:dyDescent="0.25">
      <c r="A2772" s="4" t="s">
        <v>5897</v>
      </c>
      <c r="C2772" s="4" t="s">
        <v>5898</v>
      </c>
      <c r="E2772" s="4" t="s">
        <v>9992</v>
      </c>
    </row>
    <row r="2773" spans="1:5" ht="15" customHeight="1" x14ac:dyDescent="0.25">
      <c r="A2773" s="4" t="s">
        <v>5899</v>
      </c>
      <c r="C2773" s="4" t="s">
        <v>5900</v>
      </c>
      <c r="E2773" s="4" t="s">
        <v>9992</v>
      </c>
    </row>
    <row r="2774" spans="1:5" ht="15" customHeight="1" x14ac:dyDescent="0.25">
      <c r="A2774" s="4" t="s">
        <v>5901</v>
      </c>
      <c r="C2774" s="4" t="s">
        <v>10579</v>
      </c>
      <c r="E2774" s="4" t="s">
        <v>9992</v>
      </c>
    </row>
    <row r="2775" spans="1:5" ht="15" customHeight="1" x14ac:dyDescent="0.25">
      <c r="A2775" s="4" t="s">
        <v>5903</v>
      </c>
      <c r="C2775" s="4" t="s">
        <v>10580</v>
      </c>
      <c r="E2775" s="4" t="s">
        <v>9992</v>
      </c>
    </row>
    <row r="2776" spans="1:5" ht="15" customHeight="1" x14ac:dyDescent="0.25">
      <c r="A2776" s="4" t="s">
        <v>5904</v>
      </c>
      <c r="C2776" s="4" t="s">
        <v>5905</v>
      </c>
      <c r="E2776" s="4" t="s">
        <v>9992</v>
      </c>
    </row>
    <row r="2777" spans="1:5" ht="15" customHeight="1" x14ac:dyDescent="0.25">
      <c r="A2777" s="4" t="s">
        <v>5906</v>
      </c>
      <c r="C2777" s="4" t="s">
        <v>5907</v>
      </c>
      <c r="E2777" s="4" t="s">
        <v>9992</v>
      </c>
    </row>
    <row r="2778" spans="1:5" ht="15" customHeight="1" x14ac:dyDescent="0.25">
      <c r="A2778" s="4" t="s">
        <v>5908</v>
      </c>
      <c r="C2778" s="4" t="s">
        <v>5909</v>
      </c>
      <c r="E2778" s="4" t="s">
        <v>9992</v>
      </c>
    </row>
    <row r="2779" spans="1:5" ht="15" customHeight="1" x14ac:dyDescent="0.25">
      <c r="A2779" s="4" t="s">
        <v>5910</v>
      </c>
      <c r="C2779" s="4" t="s">
        <v>5911</v>
      </c>
      <c r="E2779" s="4" t="s">
        <v>9992</v>
      </c>
    </row>
    <row r="2780" spans="1:5" ht="15" customHeight="1" x14ac:dyDescent="0.25">
      <c r="A2780" s="4" t="s">
        <v>5912</v>
      </c>
      <c r="C2780" s="4" t="s">
        <v>5913</v>
      </c>
      <c r="E2780" s="4" t="s">
        <v>9992</v>
      </c>
    </row>
    <row r="2781" spans="1:5" ht="15" customHeight="1" x14ac:dyDescent="0.25">
      <c r="A2781" s="4" t="s">
        <v>5914</v>
      </c>
      <c r="C2781" s="4" t="s">
        <v>5915</v>
      </c>
      <c r="E2781" s="4" t="s">
        <v>9992</v>
      </c>
    </row>
    <row r="2782" spans="1:5" ht="15" customHeight="1" x14ac:dyDescent="0.25">
      <c r="A2782" s="4" t="s">
        <v>5916</v>
      </c>
      <c r="C2782" s="4" t="s">
        <v>5917</v>
      </c>
      <c r="E2782" s="4" t="s">
        <v>9992</v>
      </c>
    </row>
    <row r="2783" spans="1:5" ht="15" customHeight="1" x14ac:dyDescent="0.25">
      <c r="A2783" s="4" t="s">
        <v>5918</v>
      </c>
      <c r="C2783" s="4" t="s">
        <v>5919</v>
      </c>
      <c r="E2783" s="4" t="s">
        <v>9992</v>
      </c>
    </row>
    <row r="2784" spans="1:5" ht="15" customHeight="1" x14ac:dyDescent="0.25">
      <c r="A2784" s="4" t="s">
        <v>5920</v>
      </c>
      <c r="C2784" s="4" t="s">
        <v>10581</v>
      </c>
      <c r="E2784" s="4" t="s">
        <v>9992</v>
      </c>
    </row>
    <row r="2785" spans="1:5" ht="15" customHeight="1" x14ac:dyDescent="0.25">
      <c r="A2785" s="4" t="s">
        <v>5921</v>
      </c>
      <c r="C2785" s="4" t="s">
        <v>5922</v>
      </c>
      <c r="E2785" s="4" t="s">
        <v>9992</v>
      </c>
    </row>
    <row r="2786" spans="1:5" ht="15" customHeight="1" x14ac:dyDescent="0.25">
      <c r="A2786" s="4" t="s">
        <v>9504</v>
      </c>
      <c r="C2786" s="4" t="s">
        <v>8633</v>
      </c>
      <c r="E2786" s="4" t="s">
        <v>9992</v>
      </c>
    </row>
    <row r="2787" spans="1:5" ht="15" customHeight="1" x14ac:dyDescent="0.25">
      <c r="A2787" s="4" t="s">
        <v>5923</v>
      </c>
      <c r="C2787" s="4" t="s">
        <v>5924</v>
      </c>
      <c r="E2787" s="4" t="s">
        <v>9992</v>
      </c>
    </row>
    <row r="2788" spans="1:5" ht="15" customHeight="1" x14ac:dyDescent="0.25">
      <c r="A2788" s="4" t="s">
        <v>5925</v>
      </c>
      <c r="C2788" s="4" t="s">
        <v>5926</v>
      </c>
      <c r="E2788" s="4" t="s">
        <v>9992</v>
      </c>
    </row>
    <row r="2789" spans="1:5" ht="15" customHeight="1" x14ac:dyDescent="0.25">
      <c r="A2789" s="4" t="s">
        <v>5927</v>
      </c>
      <c r="C2789" s="4" t="s">
        <v>5928</v>
      </c>
      <c r="E2789" s="4" t="s">
        <v>9992</v>
      </c>
    </row>
    <row r="2790" spans="1:5" ht="15" customHeight="1" x14ac:dyDescent="0.25">
      <c r="A2790" s="4" t="s">
        <v>5929</v>
      </c>
      <c r="C2790" s="4" t="s">
        <v>5930</v>
      </c>
      <c r="E2790" s="4" t="s">
        <v>9992</v>
      </c>
    </row>
    <row r="2791" spans="1:5" ht="15" customHeight="1" x14ac:dyDescent="0.25">
      <c r="A2791" s="4" t="s">
        <v>5931</v>
      </c>
      <c r="C2791" s="4" t="s">
        <v>5932</v>
      </c>
      <c r="E2791" s="4" t="s">
        <v>9992</v>
      </c>
    </row>
    <row r="2792" spans="1:5" ht="15" customHeight="1" x14ac:dyDescent="0.25">
      <c r="A2792" s="4" t="s">
        <v>5933</v>
      </c>
      <c r="C2792" s="4" t="s">
        <v>5934</v>
      </c>
      <c r="E2792" s="4" t="s">
        <v>9992</v>
      </c>
    </row>
    <row r="2793" spans="1:5" ht="15" customHeight="1" x14ac:dyDescent="0.25">
      <c r="A2793" s="4" t="s">
        <v>5935</v>
      </c>
      <c r="C2793" s="4" t="s">
        <v>5936</v>
      </c>
      <c r="E2793" s="4" t="s">
        <v>9992</v>
      </c>
    </row>
    <row r="2794" spans="1:5" ht="15" customHeight="1" x14ac:dyDescent="0.25">
      <c r="A2794" s="4" t="s">
        <v>5937</v>
      </c>
      <c r="C2794" s="4" t="s">
        <v>5938</v>
      </c>
      <c r="E2794" s="4" t="s">
        <v>9992</v>
      </c>
    </row>
    <row r="2795" spans="1:5" ht="15" customHeight="1" x14ac:dyDescent="0.25">
      <c r="A2795" s="4" t="s">
        <v>5939</v>
      </c>
      <c r="C2795" s="4" t="s">
        <v>5940</v>
      </c>
      <c r="E2795" s="4" t="s">
        <v>9992</v>
      </c>
    </row>
    <row r="2796" spans="1:5" ht="15" customHeight="1" x14ac:dyDescent="0.25">
      <c r="A2796" s="4" t="s">
        <v>5941</v>
      </c>
      <c r="C2796" s="4" t="s">
        <v>5942</v>
      </c>
      <c r="E2796" s="4" t="s">
        <v>9992</v>
      </c>
    </row>
    <row r="2797" spans="1:5" ht="15" customHeight="1" x14ac:dyDescent="0.25">
      <c r="A2797" s="4" t="s">
        <v>5943</v>
      </c>
      <c r="C2797" s="4" t="s">
        <v>5944</v>
      </c>
      <c r="E2797" s="4" t="s">
        <v>9992</v>
      </c>
    </row>
    <row r="2798" spans="1:5" ht="15" customHeight="1" x14ac:dyDescent="0.25">
      <c r="A2798" s="4" t="s">
        <v>5945</v>
      </c>
      <c r="C2798" s="4" t="s">
        <v>10582</v>
      </c>
      <c r="E2798" s="4" t="s">
        <v>9992</v>
      </c>
    </row>
    <row r="2799" spans="1:5" ht="15" customHeight="1" x14ac:dyDescent="0.25">
      <c r="A2799" s="4" t="s">
        <v>5946</v>
      </c>
      <c r="C2799" s="4" t="s">
        <v>5947</v>
      </c>
      <c r="E2799" s="4" t="s">
        <v>9992</v>
      </c>
    </row>
    <row r="2800" spans="1:5" ht="15" customHeight="1" x14ac:dyDescent="0.25">
      <c r="A2800" s="4" t="s">
        <v>5948</v>
      </c>
      <c r="C2800" s="4" t="s">
        <v>5949</v>
      </c>
      <c r="E2800" s="4" t="s">
        <v>9992</v>
      </c>
    </row>
    <row r="2801" spans="1:5" ht="15" customHeight="1" x14ac:dyDescent="0.25">
      <c r="A2801" s="4" t="s">
        <v>5950</v>
      </c>
      <c r="C2801" s="4" t="s">
        <v>5951</v>
      </c>
      <c r="E2801" s="4" t="s">
        <v>9992</v>
      </c>
    </row>
    <row r="2802" spans="1:5" ht="15" customHeight="1" x14ac:dyDescent="0.25">
      <c r="A2802" s="4" t="s">
        <v>5952</v>
      </c>
      <c r="C2802" s="4" t="s">
        <v>5953</v>
      </c>
      <c r="E2802" s="4" t="s">
        <v>9992</v>
      </c>
    </row>
    <row r="2803" spans="1:5" ht="15" customHeight="1" x14ac:dyDescent="0.25">
      <c r="A2803" s="4" t="s">
        <v>5954</v>
      </c>
      <c r="C2803" s="4" t="s">
        <v>5955</v>
      </c>
      <c r="E2803" s="4" t="s">
        <v>9992</v>
      </c>
    </row>
    <row r="2804" spans="1:5" ht="15" customHeight="1" x14ac:dyDescent="0.25">
      <c r="A2804" s="4" t="s">
        <v>5956</v>
      </c>
      <c r="C2804" s="4" t="s">
        <v>5957</v>
      </c>
      <c r="E2804" s="4" t="s">
        <v>9992</v>
      </c>
    </row>
    <row r="2805" spans="1:5" ht="15" customHeight="1" x14ac:dyDescent="0.25">
      <c r="A2805" s="4" t="s">
        <v>5958</v>
      </c>
      <c r="C2805" s="4" t="s">
        <v>5959</v>
      </c>
      <c r="E2805" s="4" t="s">
        <v>9992</v>
      </c>
    </row>
    <row r="2806" spans="1:5" ht="15" customHeight="1" x14ac:dyDescent="0.25">
      <c r="A2806" s="4" t="s">
        <v>5960</v>
      </c>
      <c r="C2806" s="4" t="s">
        <v>5961</v>
      </c>
      <c r="E2806" s="4" t="s">
        <v>9992</v>
      </c>
    </row>
    <row r="2807" spans="1:5" ht="15" customHeight="1" x14ac:dyDescent="0.25">
      <c r="A2807" s="4" t="s">
        <v>5962</v>
      </c>
      <c r="C2807" s="4" t="s">
        <v>5963</v>
      </c>
      <c r="E2807" s="4" t="s">
        <v>9992</v>
      </c>
    </row>
    <row r="2808" spans="1:5" ht="15" customHeight="1" x14ac:dyDescent="0.25">
      <c r="A2808" s="4" t="s">
        <v>8527</v>
      </c>
      <c r="C2808" s="4" t="s">
        <v>8528</v>
      </c>
      <c r="E2808" s="4" t="s">
        <v>9992</v>
      </c>
    </row>
    <row r="2809" spans="1:5" ht="15" customHeight="1" x14ac:dyDescent="0.25">
      <c r="A2809" s="4" t="s">
        <v>5964</v>
      </c>
      <c r="C2809" s="4" t="s">
        <v>5965</v>
      </c>
      <c r="E2809" s="4" t="s">
        <v>9992</v>
      </c>
    </row>
    <row r="2810" spans="1:5" ht="15" customHeight="1" x14ac:dyDescent="0.25">
      <c r="A2810" s="4" t="s">
        <v>5966</v>
      </c>
      <c r="C2810" s="4" t="s">
        <v>5967</v>
      </c>
      <c r="E2810" s="4" t="s">
        <v>9992</v>
      </c>
    </row>
    <row r="2811" spans="1:5" ht="15" customHeight="1" x14ac:dyDescent="0.25">
      <c r="A2811" s="4" t="s">
        <v>5968</v>
      </c>
      <c r="C2811" s="4" t="s">
        <v>5969</v>
      </c>
      <c r="E2811" s="4" t="s">
        <v>9992</v>
      </c>
    </row>
    <row r="2812" spans="1:5" ht="15" customHeight="1" x14ac:dyDescent="0.25">
      <c r="A2812" s="4" t="s">
        <v>5970</v>
      </c>
      <c r="C2812" s="4" t="s">
        <v>10583</v>
      </c>
      <c r="E2812" s="4" t="s">
        <v>9992</v>
      </c>
    </row>
    <row r="2813" spans="1:5" ht="15" customHeight="1" x14ac:dyDescent="0.25">
      <c r="A2813" s="4" t="s">
        <v>5971</v>
      </c>
      <c r="C2813" s="4" t="s">
        <v>10584</v>
      </c>
      <c r="E2813" s="4" t="s">
        <v>9992</v>
      </c>
    </row>
    <row r="2814" spans="1:5" ht="15" customHeight="1" x14ac:dyDescent="0.25">
      <c r="A2814" s="4" t="s">
        <v>5972</v>
      </c>
      <c r="C2814" s="4" t="s">
        <v>5973</v>
      </c>
      <c r="E2814" s="4" t="s">
        <v>9992</v>
      </c>
    </row>
    <row r="2815" spans="1:5" ht="15" customHeight="1" x14ac:dyDescent="0.25">
      <c r="A2815" s="4" t="s">
        <v>5974</v>
      </c>
      <c r="C2815" s="4" t="s">
        <v>5975</v>
      </c>
      <c r="E2815" s="4" t="s">
        <v>9992</v>
      </c>
    </row>
    <row r="2816" spans="1:5" ht="15" customHeight="1" x14ac:dyDescent="0.25">
      <c r="A2816" s="4" t="s">
        <v>5976</v>
      </c>
      <c r="C2816" s="4" t="s">
        <v>5977</v>
      </c>
      <c r="E2816" s="4" t="s">
        <v>9992</v>
      </c>
    </row>
    <row r="2817" spans="1:5" ht="15" customHeight="1" x14ac:dyDescent="0.25">
      <c r="A2817" s="4" t="s">
        <v>5978</v>
      </c>
      <c r="C2817" s="4" t="s">
        <v>5979</v>
      </c>
      <c r="E2817" s="4" t="s">
        <v>9992</v>
      </c>
    </row>
    <row r="2818" spans="1:5" ht="15" customHeight="1" x14ac:dyDescent="0.25">
      <c r="A2818" s="4" t="s">
        <v>5980</v>
      </c>
      <c r="C2818" s="4" t="s">
        <v>5981</v>
      </c>
      <c r="E2818" s="4" t="s">
        <v>9992</v>
      </c>
    </row>
    <row r="2819" spans="1:5" ht="15" customHeight="1" x14ac:dyDescent="0.25">
      <c r="A2819" s="4" t="s">
        <v>5982</v>
      </c>
      <c r="C2819" s="4" t="s">
        <v>5983</v>
      </c>
      <c r="E2819" s="4" t="s">
        <v>9992</v>
      </c>
    </row>
    <row r="2820" spans="1:5" ht="15" customHeight="1" x14ac:dyDescent="0.25">
      <c r="A2820" s="4" t="s">
        <v>5984</v>
      </c>
      <c r="C2820" s="4" t="s">
        <v>5985</v>
      </c>
      <c r="E2820" s="4" t="s">
        <v>9992</v>
      </c>
    </row>
    <row r="2821" spans="1:5" ht="15" customHeight="1" x14ac:dyDescent="0.25">
      <c r="A2821" s="4" t="s">
        <v>5986</v>
      </c>
      <c r="C2821" s="4" t="s">
        <v>5987</v>
      </c>
      <c r="E2821" s="4" t="s">
        <v>9992</v>
      </c>
    </row>
    <row r="2822" spans="1:5" ht="15" customHeight="1" x14ac:dyDescent="0.25">
      <c r="A2822" s="4" t="s">
        <v>5988</v>
      </c>
      <c r="C2822" s="4" t="s">
        <v>5989</v>
      </c>
      <c r="E2822" s="4" t="s">
        <v>9992</v>
      </c>
    </row>
    <row r="2823" spans="1:5" ht="15" customHeight="1" x14ac:dyDescent="0.25">
      <c r="A2823" s="4" t="s">
        <v>5990</v>
      </c>
      <c r="C2823" s="4" t="s">
        <v>5991</v>
      </c>
      <c r="E2823" s="4" t="s">
        <v>9992</v>
      </c>
    </row>
    <row r="2824" spans="1:5" x14ac:dyDescent="0.25">
      <c r="A2824" s="4" t="s">
        <v>5992</v>
      </c>
      <c r="C2824" s="4" t="s">
        <v>10585</v>
      </c>
      <c r="E2824" s="4" t="s">
        <v>9992</v>
      </c>
    </row>
    <row r="2825" spans="1:5" ht="15" customHeight="1" x14ac:dyDescent="0.25">
      <c r="A2825" s="4" t="s">
        <v>5994</v>
      </c>
      <c r="C2825" s="4" t="s">
        <v>5995</v>
      </c>
      <c r="E2825" s="4" t="s">
        <v>9992</v>
      </c>
    </row>
    <row r="2826" spans="1:5" ht="15" customHeight="1" x14ac:dyDescent="0.25">
      <c r="A2826" s="4" t="s">
        <v>5996</v>
      </c>
      <c r="C2826" s="4" t="s">
        <v>5997</v>
      </c>
      <c r="E2826" s="4" t="s">
        <v>9992</v>
      </c>
    </row>
    <row r="2827" spans="1:5" ht="15" customHeight="1" x14ac:dyDescent="0.25">
      <c r="A2827" s="4" t="s">
        <v>5998</v>
      </c>
      <c r="C2827" s="4" t="s">
        <v>5999</v>
      </c>
      <c r="E2827" s="4" t="s">
        <v>9992</v>
      </c>
    </row>
    <row r="2828" spans="1:5" ht="15" customHeight="1" x14ac:dyDescent="0.25">
      <c r="A2828" s="4" t="s">
        <v>6000</v>
      </c>
      <c r="C2828" s="4" t="s">
        <v>6001</v>
      </c>
      <c r="E2828" s="4" t="s">
        <v>9992</v>
      </c>
    </row>
    <row r="2829" spans="1:5" ht="15" customHeight="1" x14ac:dyDescent="0.25">
      <c r="A2829" s="4" t="s">
        <v>6002</v>
      </c>
      <c r="C2829" s="4" t="s">
        <v>6003</v>
      </c>
      <c r="E2829" s="4" t="s">
        <v>9992</v>
      </c>
    </row>
    <row r="2830" spans="1:5" ht="15" customHeight="1" x14ac:dyDescent="0.25">
      <c r="A2830" s="4" t="s">
        <v>9317</v>
      </c>
      <c r="C2830" s="4" t="s">
        <v>6004</v>
      </c>
      <c r="E2830" s="4" t="s">
        <v>9992</v>
      </c>
    </row>
    <row r="2831" spans="1:5" ht="15" customHeight="1" x14ac:dyDescent="0.25">
      <c r="A2831" s="4" t="s">
        <v>6005</v>
      </c>
      <c r="C2831" s="4" t="s">
        <v>6006</v>
      </c>
      <c r="E2831" s="4" t="s">
        <v>9992</v>
      </c>
    </row>
    <row r="2832" spans="1:5" ht="15" customHeight="1" x14ac:dyDescent="0.25">
      <c r="A2832" s="4" t="s">
        <v>6007</v>
      </c>
      <c r="C2832" s="4" t="s">
        <v>6008</v>
      </c>
      <c r="E2832" s="4" t="s">
        <v>9992</v>
      </c>
    </row>
    <row r="2833" spans="1:5" ht="15" customHeight="1" x14ac:dyDescent="0.25">
      <c r="A2833" s="4" t="s">
        <v>6009</v>
      </c>
      <c r="C2833" s="4" t="s">
        <v>6010</v>
      </c>
      <c r="E2833" s="4" t="s">
        <v>9992</v>
      </c>
    </row>
    <row r="2834" spans="1:5" ht="15" customHeight="1" x14ac:dyDescent="0.25">
      <c r="A2834" s="4" t="s">
        <v>6011</v>
      </c>
      <c r="C2834" s="4" t="s">
        <v>6012</v>
      </c>
      <c r="E2834" s="4" t="s">
        <v>9992</v>
      </c>
    </row>
    <row r="2835" spans="1:5" ht="15" customHeight="1" x14ac:dyDescent="0.25">
      <c r="A2835" s="4" t="s">
        <v>6013</v>
      </c>
      <c r="C2835" s="4" t="s">
        <v>6014</v>
      </c>
      <c r="E2835" s="4" t="s">
        <v>9992</v>
      </c>
    </row>
    <row r="2836" spans="1:5" ht="15" customHeight="1" x14ac:dyDescent="0.25">
      <c r="A2836" s="4" t="s">
        <v>6015</v>
      </c>
      <c r="C2836" s="4" t="s">
        <v>6016</v>
      </c>
      <c r="E2836" s="4" t="s">
        <v>9992</v>
      </c>
    </row>
    <row r="2837" spans="1:5" ht="15" customHeight="1" x14ac:dyDescent="0.25">
      <c r="A2837" s="4" t="s">
        <v>6017</v>
      </c>
      <c r="C2837" s="4" t="s">
        <v>6018</v>
      </c>
      <c r="E2837" s="4" t="s">
        <v>9992</v>
      </c>
    </row>
    <row r="2838" spans="1:5" ht="15" customHeight="1" x14ac:dyDescent="0.25">
      <c r="A2838" s="4" t="s">
        <v>10001</v>
      </c>
      <c r="C2838" s="4" t="s">
        <v>10002</v>
      </c>
      <c r="E2838" s="4" t="s">
        <v>9992</v>
      </c>
    </row>
    <row r="2839" spans="1:5" ht="15" customHeight="1" x14ac:dyDescent="0.25">
      <c r="A2839" s="4" t="s">
        <v>6019</v>
      </c>
      <c r="C2839" s="4" t="s">
        <v>6020</v>
      </c>
      <c r="E2839" s="4" t="s">
        <v>9992</v>
      </c>
    </row>
    <row r="2840" spans="1:5" ht="15" customHeight="1" x14ac:dyDescent="0.25">
      <c r="A2840" s="4" t="s">
        <v>6021</v>
      </c>
      <c r="C2840" s="4" t="s">
        <v>6022</v>
      </c>
      <c r="E2840" s="4" t="s">
        <v>9992</v>
      </c>
    </row>
    <row r="2841" spans="1:5" ht="15" customHeight="1" x14ac:dyDescent="0.25">
      <c r="A2841" s="4" t="s">
        <v>6023</v>
      </c>
      <c r="C2841" s="4" t="s">
        <v>6024</v>
      </c>
      <c r="E2841" s="4" t="s">
        <v>9992</v>
      </c>
    </row>
    <row r="2842" spans="1:5" ht="15" customHeight="1" x14ac:dyDescent="0.25">
      <c r="A2842" s="4" t="s">
        <v>6025</v>
      </c>
      <c r="C2842" s="4" t="s">
        <v>6026</v>
      </c>
      <c r="E2842" s="4" t="s">
        <v>9992</v>
      </c>
    </row>
    <row r="2843" spans="1:5" ht="15" customHeight="1" x14ac:dyDescent="0.25">
      <c r="A2843" s="4" t="s">
        <v>6027</v>
      </c>
      <c r="C2843" s="4" t="s">
        <v>6028</v>
      </c>
      <c r="E2843" s="4" t="s">
        <v>9992</v>
      </c>
    </row>
    <row r="2844" spans="1:5" ht="15" customHeight="1" x14ac:dyDescent="0.25">
      <c r="A2844" s="4" t="s">
        <v>6029</v>
      </c>
      <c r="C2844" s="4" t="s">
        <v>6030</v>
      </c>
      <c r="E2844" s="4" t="s">
        <v>9992</v>
      </c>
    </row>
    <row r="2845" spans="1:5" ht="15" customHeight="1" x14ac:dyDescent="0.25">
      <c r="A2845" s="4" t="s">
        <v>6031</v>
      </c>
      <c r="C2845" s="4" t="s">
        <v>6032</v>
      </c>
      <c r="E2845" s="4" t="s">
        <v>9992</v>
      </c>
    </row>
    <row r="2846" spans="1:5" ht="15" customHeight="1" x14ac:dyDescent="0.25">
      <c r="A2846" s="4" t="s">
        <v>6033</v>
      </c>
      <c r="C2846" s="4" t="s">
        <v>10586</v>
      </c>
      <c r="E2846" s="4" t="s">
        <v>9992</v>
      </c>
    </row>
    <row r="2847" spans="1:5" ht="15" customHeight="1" x14ac:dyDescent="0.25">
      <c r="A2847" s="4" t="s">
        <v>8634</v>
      </c>
      <c r="C2847" s="4" t="s">
        <v>8635</v>
      </c>
      <c r="E2847" s="4" t="s">
        <v>9992</v>
      </c>
    </row>
    <row r="2848" spans="1:5" ht="15" customHeight="1" x14ac:dyDescent="0.25">
      <c r="A2848" s="4" t="s">
        <v>6034</v>
      </c>
      <c r="C2848" s="4" t="s">
        <v>6035</v>
      </c>
      <c r="E2848" s="4" t="s">
        <v>9992</v>
      </c>
    </row>
    <row r="2849" spans="1:5" ht="15" customHeight="1" x14ac:dyDescent="0.25">
      <c r="A2849" s="4" t="s">
        <v>6036</v>
      </c>
      <c r="C2849" s="4" t="s">
        <v>6037</v>
      </c>
      <c r="E2849" s="4" t="s">
        <v>9992</v>
      </c>
    </row>
    <row r="2850" spans="1:5" ht="15" customHeight="1" x14ac:dyDescent="0.25">
      <c r="A2850" s="4" t="s">
        <v>6038</v>
      </c>
      <c r="C2850" s="4" t="s">
        <v>6039</v>
      </c>
      <c r="E2850" s="4" t="s">
        <v>9992</v>
      </c>
    </row>
    <row r="2851" spans="1:5" ht="15" customHeight="1" x14ac:dyDescent="0.25">
      <c r="A2851" s="4" t="s">
        <v>6040</v>
      </c>
      <c r="C2851" s="4" t="s">
        <v>6041</v>
      </c>
      <c r="E2851" s="4" t="s">
        <v>9992</v>
      </c>
    </row>
    <row r="2852" spans="1:5" ht="15" customHeight="1" x14ac:dyDescent="0.25">
      <c r="A2852" s="4" t="s">
        <v>6042</v>
      </c>
      <c r="C2852" s="4" t="s">
        <v>6043</v>
      </c>
      <c r="E2852" s="4" t="s">
        <v>9992</v>
      </c>
    </row>
    <row r="2853" spans="1:5" ht="15" customHeight="1" x14ac:dyDescent="0.25">
      <c r="A2853" s="4" t="s">
        <v>6044</v>
      </c>
      <c r="C2853" s="4" t="s">
        <v>6045</v>
      </c>
      <c r="E2853" s="4" t="s">
        <v>9992</v>
      </c>
    </row>
    <row r="2854" spans="1:5" ht="15" customHeight="1" x14ac:dyDescent="0.25">
      <c r="A2854" s="4" t="s">
        <v>6046</v>
      </c>
      <c r="C2854" s="4" t="s">
        <v>6047</v>
      </c>
      <c r="E2854" s="4" t="s">
        <v>9992</v>
      </c>
    </row>
    <row r="2855" spans="1:5" ht="15" customHeight="1" x14ac:dyDescent="0.25">
      <c r="A2855" s="4" t="s">
        <v>6048</v>
      </c>
      <c r="C2855" s="4" t="s">
        <v>6049</v>
      </c>
      <c r="E2855" s="4" t="s">
        <v>9992</v>
      </c>
    </row>
    <row r="2856" spans="1:5" ht="15" customHeight="1" x14ac:dyDescent="0.25">
      <c r="A2856" s="4" t="s">
        <v>6050</v>
      </c>
      <c r="C2856" s="4" t="s">
        <v>6051</v>
      </c>
      <c r="E2856" s="4" t="s">
        <v>9992</v>
      </c>
    </row>
    <row r="2857" spans="1:5" ht="15" customHeight="1" x14ac:dyDescent="0.25">
      <c r="A2857" s="4" t="s">
        <v>6052</v>
      </c>
      <c r="C2857" s="4" t="s">
        <v>10587</v>
      </c>
      <c r="E2857" s="4" t="s">
        <v>9992</v>
      </c>
    </row>
    <row r="2858" spans="1:5" ht="15" customHeight="1" x14ac:dyDescent="0.25">
      <c r="A2858" s="4" t="s">
        <v>6053</v>
      </c>
      <c r="C2858" s="4" t="s">
        <v>6054</v>
      </c>
      <c r="E2858" s="4" t="s">
        <v>9992</v>
      </c>
    </row>
    <row r="2859" spans="1:5" ht="15" customHeight="1" x14ac:dyDescent="0.25">
      <c r="A2859" s="4" t="s">
        <v>6055</v>
      </c>
      <c r="C2859" s="4" t="s">
        <v>10588</v>
      </c>
      <c r="E2859" s="4" t="s">
        <v>9992</v>
      </c>
    </row>
    <row r="2860" spans="1:5" ht="15" customHeight="1" x14ac:dyDescent="0.25">
      <c r="A2860" s="4" t="s">
        <v>6056</v>
      </c>
      <c r="C2860" s="4" t="s">
        <v>6057</v>
      </c>
      <c r="E2860" s="4" t="s">
        <v>9992</v>
      </c>
    </row>
    <row r="2861" spans="1:5" ht="15" customHeight="1" x14ac:dyDescent="0.25">
      <c r="A2861" s="4" t="s">
        <v>6058</v>
      </c>
      <c r="C2861" s="4" t="s">
        <v>6059</v>
      </c>
      <c r="E2861" s="4" t="s">
        <v>9992</v>
      </c>
    </row>
    <row r="2862" spans="1:5" ht="15" customHeight="1" x14ac:dyDescent="0.25">
      <c r="A2862" s="4" t="s">
        <v>10187</v>
      </c>
      <c r="C2862" s="4" t="s">
        <v>6060</v>
      </c>
      <c r="E2862" s="4" t="s">
        <v>9992</v>
      </c>
    </row>
    <row r="2863" spans="1:5" ht="15" customHeight="1" x14ac:dyDescent="0.25">
      <c r="A2863" s="4" t="s">
        <v>6061</v>
      </c>
      <c r="C2863" s="4" t="s">
        <v>6062</v>
      </c>
      <c r="E2863" s="4" t="s">
        <v>9992</v>
      </c>
    </row>
    <row r="2864" spans="1:5" ht="15" customHeight="1" x14ac:dyDescent="0.25">
      <c r="A2864" s="4" t="s">
        <v>6063</v>
      </c>
      <c r="C2864" s="4" t="s">
        <v>6064</v>
      </c>
      <c r="E2864" s="4" t="s">
        <v>9992</v>
      </c>
    </row>
    <row r="2865" spans="1:5" ht="15" customHeight="1" x14ac:dyDescent="0.25">
      <c r="A2865" s="4" t="s">
        <v>6065</v>
      </c>
      <c r="C2865" s="4" t="s">
        <v>6066</v>
      </c>
      <c r="E2865" s="4" t="s">
        <v>9992</v>
      </c>
    </row>
    <row r="2866" spans="1:5" ht="15" customHeight="1" x14ac:dyDescent="0.25">
      <c r="A2866" s="4" t="s">
        <v>10779</v>
      </c>
      <c r="C2866" s="4" t="s">
        <v>6067</v>
      </c>
      <c r="E2866" s="4" t="s">
        <v>9992</v>
      </c>
    </row>
    <row r="2867" spans="1:5" ht="15" customHeight="1" x14ac:dyDescent="0.25">
      <c r="A2867" s="4" t="s">
        <v>10780</v>
      </c>
      <c r="C2867" s="4" t="s">
        <v>6068</v>
      </c>
      <c r="E2867" s="4" t="s">
        <v>9992</v>
      </c>
    </row>
    <row r="2868" spans="1:5" ht="15" customHeight="1" x14ac:dyDescent="0.25">
      <c r="A2868" s="4" t="s">
        <v>10781</v>
      </c>
      <c r="C2868" s="4" t="s">
        <v>6069</v>
      </c>
      <c r="E2868" s="4" t="s">
        <v>9992</v>
      </c>
    </row>
    <row r="2869" spans="1:5" ht="15" customHeight="1" x14ac:dyDescent="0.25">
      <c r="A2869" s="4" t="s">
        <v>10782</v>
      </c>
      <c r="C2869" s="4" t="s">
        <v>6070</v>
      </c>
      <c r="E2869" s="4" t="s">
        <v>9992</v>
      </c>
    </row>
    <row r="2870" spans="1:5" ht="15" customHeight="1" x14ac:dyDescent="0.25">
      <c r="A2870" s="4" t="s">
        <v>6071</v>
      </c>
      <c r="C2870" s="4" t="s">
        <v>6072</v>
      </c>
      <c r="E2870" s="4" t="s">
        <v>9992</v>
      </c>
    </row>
    <row r="2871" spans="1:5" ht="15" customHeight="1" x14ac:dyDescent="0.25">
      <c r="A2871" s="4" t="s">
        <v>6073</v>
      </c>
      <c r="C2871" s="4" t="s">
        <v>6074</v>
      </c>
      <c r="E2871" s="4" t="s">
        <v>9992</v>
      </c>
    </row>
    <row r="2872" spans="1:5" x14ac:dyDescent="0.25">
      <c r="A2872" s="4" t="s">
        <v>6075</v>
      </c>
      <c r="C2872" s="4" t="s">
        <v>6076</v>
      </c>
      <c r="E2872" s="4" t="s">
        <v>9992</v>
      </c>
    </row>
    <row r="2873" spans="1:5" x14ac:dyDescent="0.25">
      <c r="A2873" s="4" t="s">
        <v>6077</v>
      </c>
      <c r="C2873" s="4" t="s">
        <v>6078</v>
      </c>
      <c r="E2873" s="4" t="s">
        <v>9992</v>
      </c>
    </row>
    <row r="2874" spans="1:5" x14ac:dyDescent="0.25">
      <c r="A2874" s="4" t="s">
        <v>6079</v>
      </c>
      <c r="C2874" s="4" t="s">
        <v>6080</v>
      </c>
      <c r="E2874" s="4" t="s">
        <v>9992</v>
      </c>
    </row>
    <row r="2875" spans="1:5" x14ac:dyDescent="0.25">
      <c r="A2875" s="4" t="s">
        <v>8765</v>
      </c>
      <c r="C2875" s="4" t="s">
        <v>6081</v>
      </c>
      <c r="E2875" s="4" t="s">
        <v>9992</v>
      </c>
    </row>
    <row r="2876" spans="1:5" x14ac:dyDescent="0.25">
      <c r="A2876" s="4" t="s">
        <v>6082</v>
      </c>
      <c r="C2876" s="4" t="s">
        <v>6083</v>
      </c>
      <c r="E2876" s="4" t="s">
        <v>9992</v>
      </c>
    </row>
    <row r="2877" spans="1:5" x14ac:dyDescent="0.25">
      <c r="A2877" s="4" t="s">
        <v>6084</v>
      </c>
      <c r="C2877" s="4" t="s">
        <v>6085</v>
      </c>
      <c r="E2877" s="4" t="s">
        <v>9992</v>
      </c>
    </row>
    <row r="2878" spans="1:5" x14ac:dyDescent="0.25">
      <c r="A2878" s="4" t="s">
        <v>8561</v>
      </c>
      <c r="C2878" s="4" t="s">
        <v>6086</v>
      </c>
      <c r="E2878" s="4" t="s">
        <v>9992</v>
      </c>
    </row>
    <row r="2879" spans="1:5" x14ac:dyDescent="0.25">
      <c r="A2879" s="4" t="s">
        <v>8562</v>
      </c>
      <c r="C2879" s="4" t="s">
        <v>6087</v>
      </c>
      <c r="E2879" s="4" t="s">
        <v>9992</v>
      </c>
    </row>
    <row r="2880" spans="1:5" x14ac:dyDescent="0.25">
      <c r="A2880" s="4" t="s">
        <v>8563</v>
      </c>
      <c r="C2880" s="4" t="s">
        <v>6088</v>
      </c>
      <c r="E2880" s="4" t="s">
        <v>9992</v>
      </c>
    </row>
    <row r="2881" spans="1:5" x14ac:dyDescent="0.25">
      <c r="A2881" s="4" t="s">
        <v>8564</v>
      </c>
      <c r="C2881" s="4" t="s">
        <v>6089</v>
      </c>
      <c r="E2881" s="4" t="s">
        <v>9992</v>
      </c>
    </row>
    <row r="2882" spans="1:5" x14ac:dyDescent="0.25">
      <c r="A2882" s="4" t="s">
        <v>8565</v>
      </c>
      <c r="C2882" s="4" t="s">
        <v>6090</v>
      </c>
      <c r="E2882" s="4" t="s">
        <v>9992</v>
      </c>
    </row>
    <row r="2883" spans="1:5" x14ac:dyDescent="0.25">
      <c r="A2883" s="4" t="s">
        <v>8566</v>
      </c>
      <c r="C2883" s="4" t="s">
        <v>6091</v>
      </c>
      <c r="E2883" s="4" t="s">
        <v>9992</v>
      </c>
    </row>
    <row r="2884" spans="1:5" x14ac:dyDescent="0.25">
      <c r="A2884" s="4" t="s">
        <v>8567</v>
      </c>
      <c r="C2884" s="4" t="s">
        <v>6092</v>
      </c>
      <c r="E2884" s="4" t="s">
        <v>9992</v>
      </c>
    </row>
    <row r="2885" spans="1:5" x14ac:dyDescent="0.25">
      <c r="A2885" s="4" t="s">
        <v>8568</v>
      </c>
      <c r="C2885" s="4" t="s">
        <v>6093</v>
      </c>
      <c r="E2885" s="4" t="s">
        <v>9992</v>
      </c>
    </row>
    <row r="2886" spans="1:5" x14ac:dyDescent="0.25">
      <c r="A2886" s="4" t="s">
        <v>8569</v>
      </c>
      <c r="C2886" s="4" t="s">
        <v>6094</v>
      </c>
      <c r="E2886" s="4" t="s">
        <v>9992</v>
      </c>
    </row>
    <row r="2887" spans="1:5" x14ac:dyDescent="0.25">
      <c r="A2887" s="4" t="s">
        <v>8570</v>
      </c>
      <c r="C2887" s="4" t="s">
        <v>6095</v>
      </c>
      <c r="E2887" s="4" t="s">
        <v>9992</v>
      </c>
    </row>
    <row r="2888" spans="1:5" x14ac:dyDescent="0.25">
      <c r="A2888" s="4" t="s">
        <v>8571</v>
      </c>
      <c r="C2888" s="4" t="s">
        <v>6096</v>
      </c>
      <c r="E2888" s="4" t="s">
        <v>9992</v>
      </c>
    </row>
    <row r="2889" spans="1:5" x14ac:dyDescent="0.25">
      <c r="A2889" s="4" t="s">
        <v>8572</v>
      </c>
      <c r="C2889" s="4" t="s">
        <v>6097</v>
      </c>
      <c r="E2889" s="4" t="s">
        <v>9992</v>
      </c>
    </row>
    <row r="2890" spans="1:5" ht="15" customHeight="1" x14ac:dyDescent="0.25">
      <c r="A2890" s="4" t="s">
        <v>8573</v>
      </c>
      <c r="C2890" s="4" t="s">
        <v>6098</v>
      </c>
      <c r="E2890" s="4" t="s">
        <v>9992</v>
      </c>
    </row>
    <row r="2891" spans="1:5" x14ac:dyDescent="0.25">
      <c r="A2891" s="4" t="s">
        <v>8574</v>
      </c>
      <c r="C2891" s="4" t="s">
        <v>6099</v>
      </c>
      <c r="E2891" s="4" t="s">
        <v>9992</v>
      </c>
    </row>
    <row r="2892" spans="1:5" x14ac:dyDescent="0.25">
      <c r="A2892" s="4" t="s">
        <v>8575</v>
      </c>
      <c r="C2892" s="4" t="s">
        <v>6100</v>
      </c>
      <c r="E2892" s="4" t="s">
        <v>9992</v>
      </c>
    </row>
    <row r="2893" spans="1:5" x14ac:dyDescent="0.25">
      <c r="A2893" s="4" t="s">
        <v>8576</v>
      </c>
      <c r="C2893" s="4" t="s">
        <v>6101</v>
      </c>
      <c r="E2893" s="4" t="s">
        <v>9992</v>
      </c>
    </row>
    <row r="2894" spans="1:5" x14ac:dyDescent="0.25">
      <c r="A2894" s="4" t="s">
        <v>8577</v>
      </c>
      <c r="C2894" s="4" t="s">
        <v>6102</v>
      </c>
      <c r="E2894" s="4" t="s">
        <v>9992</v>
      </c>
    </row>
    <row r="2895" spans="1:5" x14ac:dyDescent="0.25">
      <c r="A2895" s="4" t="s">
        <v>8578</v>
      </c>
      <c r="C2895" s="4" t="s">
        <v>6103</v>
      </c>
      <c r="E2895" s="4" t="s">
        <v>9992</v>
      </c>
    </row>
    <row r="2896" spans="1:5" x14ac:dyDescent="0.25">
      <c r="A2896" s="4" t="s">
        <v>6104</v>
      </c>
      <c r="C2896" s="4" t="s">
        <v>6105</v>
      </c>
      <c r="E2896" s="4" t="s">
        <v>9992</v>
      </c>
    </row>
    <row r="2897" spans="1:5" x14ac:dyDescent="0.25">
      <c r="A2897" s="4" t="s">
        <v>8579</v>
      </c>
      <c r="C2897" s="4" t="s">
        <v>6106</v>
      </c>
      <c r="E2897" s="4" t="s">
        <v>9992</v>
      </c>
    </row>
    <row r="2898" spans="1:5" x14ac:dyDescent="0.25">
      <c r="A2898" s="4" t="s">
        <v>8580</v>
      </c>
      <c r="C2898" s="4" t="s">
        <v>6107</v>
      </c>
      <c r="E2898" s="4" t="s">
        <v>9992</v>
      </c>
    </row>
    <row r="2899" spans="1:5" x14ac:dyDescent="0.25">
      <c r="A2899" s="4" t="s">
        <v>8581</v>
      </c>
      <c r="C2899" s="4" t="s">
        <v>6108</v>
      </c>
      <c r="E2899" s="4" t="s">
        <v>9992</v>
      </c>
    </row>
    <row r="2900" spans="1:5" x14ac:dyDescent="0.25">
      <c r="A2900" s="4" t="s">
        <v>8582</v>
      </c>
      <c r="C2900" s="4" t="s">
        <v>6109</v>
      </c>
      <c r="E2900" s="4" t="s">
        <v>9992</v>
      </c>
    </row>
    <row r="2901" spans="1:5" x14ac:dyDescent="0.25">
      <c r="A2901" s="4" t="s">
        <v>8583</v>
      </c>
      <c r="C2901" s="4" t="s">
        <v>6110</v>
      </c>
      <c r="E2901" s="4" t="s">
        <v>9992</v>
      </c>
    </row>
    <row r="2902" spans="1:5" x14ac:dyDescent="0.25">
      <c r="A2902" s="4" t="s">
        <v>8584</v>
      </c>
      <c r="C2902" s="4" t="s">
        <v>6111</v>
      </c>
      <c r="E2902" s="4" t="s">
        <v>9992</v>
      </c>
    </row>
    <row r="2903" spans="1:5" x14ac:dyDescent="0.25">
      <c r="A2903" s="4" t="s">
        <v>8585</v>
      </c>
      <c r="C2903" s="4" t="s">
        <v>6112</v>
      </c>
      <c r="E2903" s="4" t="s">
        <v>9992</v>
      </c>
    </row>
    <row r="2904" spans="1:5" ht="15" customHeight="1" x14ac:dyDescent="0.25">
      <c r="A2904" s="4" t="s">
        <v>8586</v>
      </c>
      <c r="C2904" s="4" t="s">
        <v>6113</v>
      </c>
      <c r="E2904" s="4" t="s">
        <v>9992</v>
      </c>
    </row>
    <row r="2905" spans="1:5" ht="15" customHeight="1" x14ac:dyDescent="0.25">
      <c r="A2905" s="4" t="s">
        <v>8587</v>
      </c>
      <c r="C2905" s="4" t="s">
        <v>6114</v>
      </c>
      <c r="E2905" s="4" t="s">
        <v>9992</v>
      </c>
    </row>
    <row r="2906" spans="1:5" ht="15" customHeight="1" x14ac:dyDescent="0.25">
      <c r="A2906" s="4" t="s">
        <v>8588</v>
      </c>
      <c r="C2906" s="4" t="s">
        <v>6115</v>
      </c>
      <c r="E2906" s="4" t="s">
        <v>9992</v>
      </c>
    </row>
    <row r="2907" spans="1:5" ht="15" customHeight="1" x14ac:dyDescent="0.25">
      <c r="A2907" s="4" t="s">
        <v>8589</v>
      </c>
      <c r="C2907" s="4" t="s">
        <v>6116</v>
      </c>
      <c r="E2907" s="4" t="s">
        <v>9992</v>
      </c>
    </row>
    <row r="2908" spans="1:5" ht="15" customHeight="1" x14ac:dyDescent="0.25">
      <c r="A2908" s="4" t="s">
        <v>8590</v>
      </c>
      <c r="C2908" s="4" t="s">
        <v>6117</v>
      </c>
      <c r="E2908" s="4" t="s">
        <v>9992</v>
      </c>
    </row>
    <row r="2909" spans="1:5" ht="15" customHeight="1" x14ac:dyDescent="0.25">
      <c r="A2909" s="4" t="s">
        <v>8591</v>
      </c>
      <c r="C2909" s="4" t="s">
        <v>6118</v>
      </c>
      <c r="E2909" s="4" t="s">
        <v>9992</v>
      </c>
    </row>
    <row r="2910" spans="1:5" x14ac:dyDescent="0.25">
      <c r="A2910" s="4" t="s">
        <v>6119</v>
      </c>
      <c r="C2910" s="4" t="s">
        <v>6120</v>
      </c>
      <c r="E2910" s="4" t="s">
        <v>9992</v>
      </c>
    </row>
    <row r="2911" spans="1:5" x14ac:dyDescent="0.25">
      <c r="A2911" s="4" t="s">
        <v>6121</v>
      </c>
      <c r="C2911" s="4" t="s">
        <v>6122</v>
      </c>
      <c r="E2911" s="4" t="s">
        <v>9992</v>
      </c>
    </row>
    <row r="2912" spans="1:5" x14ac:dyDescent="0.25">
      <c r="A2912" s="4" t="s">
        <v>6123</v>
      </c>
      <c r="C2912" s="4" t="s">
        <v>6124</v>
      </c>
      <c r="E2912" s="4" t="s">
        <v>9992</v>
      </c>
    </row>
    <row r="2913" spans="1:5" x14ac:dyDescent="0.25">
      <c r="A2913" s="4" t="s">
        <v>6125</v>
      </c>
      <c r="C2913" s="4" t="s">
        <v>6126</v>
      </c>
      <c r="E2913" s="4" t="s">
        <v>9992</v>
      </c>
    </row>
    <row r="2914" spans="1:5" x14ac:dyDescent="0.25">
      <c r="A2914" s="4" t="s">
        <v>6127</v>
      </c>
      <c r="C2914" s="4" t="s">
        <v>6128</v>
      </c>
      <c r="E2914" s="4" t="s">
        <v>9992</v>
      </c>
    </row>
    <row r="2915" spans="1:5" x14ac:dyDescent="0.25">
      <c r="A2915" s="4" t="s">
        <v>6129</v>
      </c>
      <c r="C2915" s="4" t="s">
        <v>6130</v>
      </c>
      <c r="E2915" s="4" t="s">
        <v>9992</v>
      </c>
    </row>
    <row r="2916" spans="1:5" x14ac:dyDescent="0.25">
      <c r="A2916" s="4" t="s">
        <v>8592</v>
      </c>
      <c r="C2916" s="4" t="s">
        <v>6131</v>
      </c>
      <c r="E2916" s="4" t="s">
        <v>9992</v>
      </c>
    </row>
    <row r="2917" spans="1:5" x14ac:dyDescent="0.25">
      <c r="A2917" s="4" t="s">
        <v>8593</v>
      </c>
      <c r="C2917" s="4" t="s">
        <v>6132</v>
      </c>
      <c r="E2917" s="4" t="s">
        <v>9992</v>
      </c>
    </row>
    <row r="2918" spans="1:5" x14ac:dyDescent="0.25">
      <c r="A2918" s="4" t="s">
        <v>8594</v>
      </c>
      <c r="C2918" s="4" t="s">
        <v>6133</v>
      </c>
      <c r="E2918" s="4" t="s">
        <v>9992</v>
      </c>
    </row>
    <row r="2919" spans="1:5" x14ac:dyDescent="0.25">
      <c r="A2919" s="4" t="s">
        <v>8595</v>
      </c>
      <c r="C2919" s="4" t="s">
        <v>6134</v>
      </c>
      <c r="E2919" s="4" t="s">
        <v>9992</v>
      </c>
    </row>
    <row r="2920" spans="1:5" x14ac:dyDescent="0.25">
      <c r="A2920" s="4" t="s">
        <v>8596</v>
      </c>
      <c r="C2920" s="4" t="s">
        <v>6135</v>
      </c>
      <c r="E2920" s="4" t="s">
        <v>9992</v>
      </c>
    </row>
    <row r="2921" spans="1:5" x14ac:dyDescent="0.25">
      <c r="A2921" s="4" t="s">
        <v>8597</v>
      </c>
      <c r="C2921" s="4" t="s">
        <v>6136</v>
      </c>
      <c r="E2921" s="4" t="s">
        <v>9992</v>
      </c>
    </row>
    <row r="2922" spans="1:5" x14ac:dyDescent="0.25">
      <c r="A2922" s="4" t="s">
        <v>8598</v>
      </c>
      <c r="C2922" s="4" t="s">
        <v>6137</v>
      </c>
      <c r="E2922" s="4" t="s">
        <v>9992</v>
      </c>
    </row>
    <row r="2923" spans="1:5" x14ac:dyDescent="0.25">
      <c r="A2923" s="4" t="s">
        <v>8599</v>
      </c>
      <c r="C2923" s="4" t="s">
        <v>6138</v>
      </c>
      <c r="E2923" s="4" t="s">
        <v>9992</v>
      </c>
    </row>
    <row r="2924" spans="1:5" x14ac:dyDescent="0.25">
      <c r="A2924" s="4" t="s">
        <v>8600</v>
      </c>
      <c r="C2924" s="4" t="s">
        <v>6139</v>
      </c>
      <c r="E2924" s="4" t="s">
        <v>9992</v>
      </c>
    </row>
    <row r="2925" spans="1:5" x14ac:dyDescent="0.25">
      <c r="A2925" s="4" t="s">
        <v>8601</v>
      </c>
      <c r="C2925" s="4" t="s">
        <v>6140</v>
      </c>
      <c r="E2925" s="4" t="s">
        <v>9992</v>
      </c>
    </row>
    <row r="2926" spans="1:5" x14ac:dyDescent="0.25">
      <c r="A2926" s="4" t="s">
        <v>8602</v>
      </c>
      <c r="C2926" s="4" t="s">
        <v>6141</v>
      </c>
      <c r="E2926" s="4" t="s">
        <v>9992</v>
      </c>
    </row>
    <row r="2927" spans="1:5" x14ac:dyDescent="0.25">
      <c r="A2927" s="4" t="s">
        <v>8603</v>
      </c>
      <c r="C2927" s="4" t="s">
        <v>6142</v>
      </c>
      <c r="E2927" s="4" t="s">
        <v>9992</v>
      </c>
    </row>
    <row r="2928" spans="1:5" x14ac:dyDescent="0.25">
      <c r="A2928" s="4" t="s">
        <v>8604</v>
      </c>
      <c r="C2928" s="4" t="s">
        <v>6143</v>
      </c>
      <c r="E2928" s="4" t="s">
        <v>9992</v>
      </c>
    </row>
    <row r="2929" spans="1:5" x14ac:dyDescent="0.25">
      <c r="A2929" s="4" t="s">
        <v>8605</v>
      </c>
      <c r="C2929" s="4" t="s">
        <v>6144</v>
      </c>
      <c r="E2929" s="4" t="s">
        <v>9992</v>
      </c>
    </row>
    <row r="2930" spans="1:5" x14ac:dyDescent="0.25">
      <c r="A2930" s="4" t="s">
        <v>8606</v>
      </c>
      <c r="C2930" s="4" t="s">
        <v>6145</v>
      </c>
      <c r="E2930" s="4" t="s">
        <v>9992</v>
      </c>
    </row>
    <row r="2931" spans="1:5" x14ac:dyDescent="0.25">
      <c r="A2931" s="4" t="s">
        <v>8607</v>
      </c>
      <c r="C2931" s="4" t="s">
        <v>6146</v>
      </c>
      <c r="E2931" s="4" t="s">
        <v>9992</v>
      </c>
    </row>
    <row r="2932" spans="1:5" x14ac:dyDescent="0.25">
      <c r="A2932" s="4" t="s">
        <v>8608</v>
      </c>
      <c r="C2932" s="4" t="s">
        <v>6147</v>
      </c>
      <c r="E2932" s="4" t="s">
        <v>9992</v>
      </c>
    </row>
    <row r="2933" spans="1:5" x14ac:dyDescent="0.25">
      <c r="A2933" s="4" t="s">
        <v>8609</v>
      </c>
      <c r="C2933" s="4" t="s">
        <v>6148</v>
      </c>
      <c r="E2933" s="4" t="s">
        <v>9992</v>
      </c>
    </row>
    <row r="2934" spans="1:5" x14ac:dyDescent="0.25">
      <c r="A2934" s="4" t="s">
        <v>8610</v>
      </c>
      <c r="C2934" s="4" t="s">
        <v>6149</v>
      </c>
      <c r="E2934" s="4" t="s">
        <v>9992</v>
      </c>
    </row>
    <row r="2935" spans="1:5" x14ac:dyDescent="0.25">
      <c r="A2935" s="4" t="s">
        <v>8555</v>
      </c>
      <c r="C2935" s="4" t="s">
        <v>6150</v>
      </c>
      <c r="E2935" s="4" t="s">
        <v>9992</v>
      </c>
    </row>
    <row r="2936" spans="1:5" x14ac:dyDescent="0.25">
      <c r="A2936" s="4" t="s">
        <v>8611</v>
      </c>
      <c r="C2936" s="4" t="s">
        <v>6151</v>
      </c>
      <c r="E2936" s="4" t="s">
        <v>9992</v>
      </c>
    </row>
    <row r="2937" spans="1:5" x14ac:dyDescent="0.25">
      <c r="A2937" s="4" t="s">
        <v>8612</v>
      </c>
      <c r="C2937" s="4" t="s">
        <v>6152</v>
      </c>
      <c r="E2937" s="4" t="s">
        <v>9992</v>
      </c>
    </row>
    <row r="2938" spans="1:5" ht="15" customHeight="1" x14ac:dyDescent="0.25">
      <c r="A2938" s="4" t="s">
        <v>8613</v>
      </c>
      <c r="C2938" s="4" t="s">
        <v>6153</v>
      </c>
      <c r="E2938" s="4" t="s">
        <v>9992</v>
      </c>
    </row>
    <row r="2939" spans="1:5" ht="15" customHeight="1" x14ac:dyDescent="0.25">
      <c r="A2939" s="4" t="s">
        <v>8614</v>
      </c>
      <c r="C2939" s="4" t="s">
        <v>6154</v>
      </c>
      <c r="E2939" s="4" t="s">
        <v>9992</v>
      </c>
    </row>
    <row r="2940" spans="1:5" ht="15" customHeight="1" x14ac:dyDescent="0.25">
      <c r="A2940" s="4" t="s">
        <v>8615</v>
      </c>
      <c r="C2940" s="4" t="s">
        <v>6155</v>
      </c>
      <c r="E2940" s="4" t="s">
        <v>9992</v>
      </c>
    </row>
    <row r="2941" spans="1:5" ht="15" customHeight="1" x14ac:dyDescent="0.25">
      <c r="A2941" s="4" t="s">
        <v>8616</v>
      </c>
      <c r="C2941" s="4" t="s">
        <v>6156</v>
      </c>
      <c r="E2941" s="4" t="s">
        <v>9992</v>
      </c>
    </row>
    <row r="2942" spans="1:5" ht="15" customHeight="1" x14ac:dyDescent="0.25">
      <c r="A2942" s="4" t="s">
        <v>8617</v>
      </c>
      <c r="C2942" s="4" t="s">
        <v>6157</v>
      </c>
      <c r="E2942" s="4" t="s">
        <v>9992</v>
      </c>
    </row>
    <row r="2943" spans="1:5" ht="15" customHeight="1" x14ac:dyDescent="0.25">
      <c r="A2943" s="4" t="s">
        <v>8618</v>
      </c>
      <c r="C2943" s="4" t="s">
        <v>6158</v>
      </c>
      <c r="E2943" s="4" t="s">
        <v>9992</v>
      </c>
    </row>
    <row r="2944" spans="1:5" ht="15" customHeight="1" x14ac:dyDescent="0.25">
      <c r="A2944" s="4" t="s">
        <v>6159</v>
      </c>
      <c r="C2944" s="4" t="s">
        <v>6160</v>
      </c>
      <c r="E2944" s="4" t="s">
        <v>9992</v>
      </c>
    </row>
    <row r="2945" spans="1:5" ht="15" customHeight="1" x14ac:dyDescent="0.25">
      <c r="A2945" s="4" t="s">
        <v>10724</v>
      </c>
      <c r="C2945" s="4" t="s">
        <v>6161</v>
      </c>
      <c r="E2945" s="4" t="s">
        <v>9988</v>
      </c>
    </row>
    <row r="2946" spans="1:5" ht="15" customHeight="1" x14ac:dyDescent="0.25">
      <c r="A2946" s="4" t="s">
        <v>10242</v>
      </c>
      <c r="C2946" s="4" t="s">
        <v>6162</v>
      </c>
      <c r="E2946" s="4" t="s">
        <v>9992</v>
      </c>
    </row>
    <row r="2947" spans="1:5" ht="15" customHeight="1" x14ac:dyDescent="0.25">
      <c r="A2947" s="4" t="s">
        <v>10233</v>
      </c>
      <c r="C2947" s="4" t="s">
        <v>6163</v>
      </c>
      <c r="E2947" s="4" t="s">
        <v>9988</v>
      </c>
    </row>
    <row r="2948" spans="1:5" ht="15" customHeight="1" x14ac:dyDescent="0.25">
      <c r="A2948" s="4" t="s">
        <v>6164</v>
      </c>
      <c r="C2948" s="4" t="s">
        <v>6165</v>
      </c>
      <c r="E2948" s="4" t="s">
        <v>9992</v>
      </c>
    </row>
    <row r="2949" spans="1:5" ht="15" customHeight="1" x14ac:dyDescent="0.25">
      <c r="A2949" s="4" t="s">
        <v>6166</v>
      </c>
      <c r="C2949" s="4" t="s">
        <v>10218</v>
      </c>
      <c r="E2949" s="4" t="s">
        <v>9992</v>
      </c>
    </row>
    <row r="2950" spans="1:5" ht="15" customHeight="1" x14ac:dyDescent="0.25">
      <c r="A2950" s="4" t="s">
        <v>6168</v>
      </c>
      <c r="C2950" s="4" t="s">
        <v>6169</v>
      </c>
      <c r="E2950" s="4" t="s">
        <v>9992</v>
      </c>
    </row>
    <row r="2951" spans="1:5" ht="15" customHeight="1" x14ac:dyDescent="0.25">
      <c r="A2951" s="4" t="s">
        <v>6170</v>
      </c>
      <c r="C2951" s="4" t="s">
        <v>6171</v>
      </c>
      <c r="E2951" s="4" t="s">
        <v>9992</v>
      </c>
    </row>
    <row r="2952" spans="1:5" ht="15" customHeight="1" x14ac:dyDescent="0.25">
      <c r="A2952" s="4" t="s">
        <v>6172</v>
      </c>
      <c r="C2952" s="4" t="s">
        <v>6173</v>
      </c>
      <c r="E2952" s="4" t="s">
        <v>9992</v>
      </c>
    </row>
    <row r="2953" spans="1:5" ht="15" customHeight="1" x14ac:dyDescent="0.25">
      <c r="A2953" s="4" t="s">
        <v>6174</v>
      </c>
      <c r="C2953" s="4" t="s">
        <v>6175</v>
      </c>
      <c r="E2953" s="4" t="s">
        <v>9992</v>
      </c>
    </row>
    <row r="2954" spans="1:5" ht="15" customHeight="1" x14ac:dyDescent="0.25">
      <c r="A2954" s="4" t="s">
        <v>10980</v>
      </c>
      <c r="C2954" s="4" t="s">
        <v>6176</v>
      </c>
      <c r="E2954" s="4" t="s">
        <v>9992</v>
      </c>
    </row>
    <row r="2955" spans="1:5" ht="15" customHeight="1" x14ac:dyDescent="0.25">
      <c r="A2955" s="4" t="s">
        <v>10819</v>
      </c>
      <c r="C2955" s="4" t="s">
        <v>6177</v>
      </c>
      <c r="E2955" s="4" t="s">
        <v>9992</v>
      </c>
    </row>
    <row r="2956" spans="1:5" ht="15" customHeight="1" x14ac:dyDescent="0.25">
      <c r="A2956" s="4" t="s">
        <v>6178</v>
      </c>
      <c r="C2956" s="4" t="s">
        <v>6179</v>
      </c>
      <c r="E2956" s="4" t="s">
        <v>9992</v>
      </c>
    </row>
    <row r="2957" spans="1:5" ht="15" customHeight="1" x14ac:dyDescent="0.25">
      <c r="A2957" s="4" t="s">
        <v>6180</v>
      </c>
      <c r="C2957" s="4" t="s">
        <v>6181</v>
      </c>
      <c r="E2957" s="4" t="s">
        <v>9992</v>
      </c>
    </row>
    <row r="2958" spans="1:5" ht="15" customHeight="1" x14ac:dyDescent="0.25">
      <c r="A2958" s="4" t="s">
        <v>6182</v>
      </c>
      <c r="C2958" s="4" t="s">
        <v>6183</v>
      </c>
      <c r="E2958" s="4" t="s">
        <v>9992</v>
      </c>
    </row>
    <row r="2959" spans="1:5" ht="15" customHeight="1" x14ac:dyDescent="0.25">
      <c r="A2959" s="4" t="s">
        <v>6184</v>
      </c>
      <c r="C2959" s="4" t="s">
        <v>6185</v>
      </c>
      <c r="E2959" s="4" t="s">
        <v>9992</v>
      </c>
    </row>
    <row r="2960" spans="1:5" ht="15" customHeight="1" x14ac:dyDescent="0.25">
      <c r="A2960" s="4" t="s">
        <v>6186</v>
      </c>
      <c r="C2960" s="4" t="s">
        <v>6187</v>
      </c>
      <c r="E2960" s="4" t="s">
        <v>9992</v>
      </c>
    </row>
    <row r="2961" spans="1:5" ht="15" customHeight="1" x14ac:dyDescent="0.25">
      <c r="A2961" s="4" t="s">
        <v>6188</v>
      </c>
      <c r="C2961" s="4" t="s">
        <v>6189</v>
      </c>
      <c r="E2961" s="4" t="s">
        <v>9992</v>
      </c>
    </row>
    <row r="2962" spans="1:5" ht="15" customHeight="1" x14ac:dyDescent="0.25">
      <c r="A2962" s="4" t="s">
        <v>6190</v>
      </c>
      <c r="C2962" s="4" t="s">
        <v>6191</v>
      </c>
      <c r="E2962" s="4" t="s">
        <v>9992</v>
      </c>
    </row>
    <row r="2963" spans="1:5" ht="15" customHeight="1" x14ac:dyDescent="0.25">
      <c r="A2963" s="4" t="s">
        <v>6192</v>
      </c>
      <c r="C2963" s="4" t="s">
        <v>6193</v>
      </c>
      <c r="E2963" s="4" t="s">
        <v>9992</v>
      </c>
    </row>
    <row r="2964" spans="1:5" ht="15" customHeight="1" x14ac:dyDescent="0.25">
      <c r="A2964" s="4" t="s">
        <v>6194</v>
      </c>
      <c r="C2964" s="4" t="s">
        <v>6195</v>
      </c>
      <c r="E2964" s="4" t="s">
        <v>9992</v>
      </c>
    </row>
    <row r="2965" spans="1:5" ht="15" customHeight="1" x14ac:dyDescent="0.25">
      <c r="A2965" s="4" t="s">
        <v>6196</v>
      </c>
      <c r="C2965" s="4" t="s">
        <v>6197</v>
      </c>
      <c r="E2965" s="4" t="s">
        <v>9992</v>
      </c>
    </row>
    <row r="2966" spans="1:5" ht="15" customHeight="1" x14ac:dyDescent="0.25">
      <c r="A2966" s="4" t="s">
        <v>6198</v>
      </c>
      <c r="C2966" s="4" t="s">
        <v>6199</v>
      </c>
      <c r="E2966" s="4" t="s">
        <v>9992</v>
      </c>
    </row>
    <row r="2967" spans="1:5" ht="15" customHeight="1" x14ac:dyDescent="0.25">
      <c r="A2967" s="4" t="s">
        <v>9631</v>
      </c>
      <c r="C2967" s="4" t="s">
        <v>9632</v>
      </c>
      <c r="E2967" s="4" t="s">
        <v>9992</v>
      </c>
    </row>
    <row r="2968" spans="1:5" ht="15" customHeight="1" x14ac:dyDescent="0.25">
      <c r="A2968" s="4" t="s">
        <v>6200</v>
      </c>
      <c r="C2968" s="4" t="s">
        <v>6201</v>
      </c>
      <c r="E2968" s="4" t="s">
        <v>9992</v>
      </c>
    </row>
    <row r="2969" spans="1:5" ht="15" customHeight="1" x14ac:dyDescent="0.25">
      <c r="A2969" s="4" t="s">
        <v>6202</v>
      </c>
      <c r="C2969" s="4" t="s">
        <v>6203</v>
      </c>
      <c r="E2969" s="4" t="s">
        <v>9992</v>
      </c>
    </row>
    <row r="2970" spans="1:5" ht="15" customHeight="1" x14ac:dyDescent="0.25">
      <c r="A2970" s="4" t="s">
        <v>6204</v>
      </c>
      <c r="C2970" s="4" t="s">
        <v>6205</v>
      </c>
      <c r="E2970" s="4" t="s">
        <v>9992</v>
      </c>
    </row>
    <row r="2971" spans="1:5" ht="15" customHeight="1" x14ac:dyDescent="0.25">
      <c r="A2971" s="4" t="s">
        <v>6206</v>
      </c>
      <c r="C2971" s="4" t="s">
        <v>6207</v>
      </c>
      <c r="E2971" s="4" t="s">
        <v>9992</v>
      </c>
    </row>
    <row r="2972" spans="1:5" ht="15" customHeight="1" x14ac:dyDescent="0.25">
      <c r="A2972" s="4" t="s">
        <v>6208</v>
      </c>
      <c r="C2972" s="4" t="s">
        <v>6209</v>
      </c>
      <c r="E2972" s="4" t="s">
        <v>9992</v>
      </c>
    </row>
    <row r="2973" spans="1:5" ht="15" customHeight="1" x14ac:dyDescent="0.25">
      <c r="A2973" s="4" t="s">
        <v>6210</v>
      </c>
      <c r="C2973" s="4" t="s">
        <v>6211</v>
      </c>
      <c r="E2973" s="4" t="s">
        <v>9992</v>
      </c>
    </row>
    <row r="2974" spans="1:5" ht="15" customHeight="1" x14ac:dyDescent="0.25">
      <c r="A2974" s="4" t="s">
        <v>6212</v>
      </c>
      <c r="C2974" s="4" t="s">
        <v>6213</v>
      </c>
      <c r="E2974" s="4" t="s">
        <v>9992</v>
      </c>
    </row>
    <row r="2975" spans="1:5" ht="15" customHeight="1" x14ac:dyDescent="0.25">
      <c r="A2975" s="4" t="s">
        <v>6214</v>
      </c>
      <c r="C2975" s="4" t="s">
        <v>6215</v>
      </c>
      <c r="E2975" s="4" t="s">
        <v>9992</v>
      </c>
    </row>
    <row r="2976" spans="1:5" ht="15" customHeight="1" x14ac:dyDescent="0.25">
      <c r="A2976" s="4" t="s">
        <v>6216</v>
      </c>
      <c r="C2976" s="4" t="s">
        <v>6217</v>
      </c>
      <c r="E2976" s="4" t="s">
        <v>9992</v>
      </c>
    </row>
    <row r="2977" spans="1:5" ht="15" customHeight="1" x14ac:dyDescent="0.25">
      <c r="A2977" s="4" t="s">
        <v>6218</v>
      </c>
      <c r="C2977" s="4" t="s">
        <v>6219</v>
      </c>
      <c r="E2977" s="4" t="s">
        <v>9992</v>
      </c>
    </row>
    <row r="2978" spans="1:5" ht="15" customHeight="1" x14ac:dyDescent="0.25">
      <c r="A2978" s="4" t="s">
        <v>6220</v>
      </c>
      <c r="C2978" s="4" t="s">
        <v>6221</v>
      </c>
      <c r="E2978" s="4" t="s">
        <v>9992</v>
      </c>
    </row>
    <row r="2979" spans="1:5" ht="15" customHeight="1" x14ac:dyDescent="0.25">
      <c r="A2979" s="4" t="s">
        <v>6222</v>
      </c>
      <c r="C2979" s="4" t="s">
        <v>6223</v>
      </c>
      <c r="E2979" s="4" t="s">
        <v>9992</v>
      </c>
    </row>
    <row r="2980" spans="1:5" ht="15" customHeight="1" x14ac:dyDescent="0.25">
      <c r="A2980" s="4" t="s">
        <v>6214</v>
      </c>
      <c r="C2980" s="4" t="s">
        <v>6224</v>
      </c>
      <c r="E2980" s="4" t="s">
        <v>9992</v>
      </c>
    </row>
    <row r="2981" spans="1:5" ht="15" customHeight="1" x14ac:dyDescent="0.25">
      <c r="A2981" s="4" t="s">
        <v>6225</v>
      </c>
      <c r="C2981" s="4" t="s">
        <v>6226</v>
      </c>
      <c r="E2981" s="4" t="s">
        <v>9992</v>
      </c>
    </row>
    <row r="2982" spans="1:5" ht="15" customHeight="1" x14ac:dyDescent="0.25">
      <c r="A2982" s="4" t="s">
        <v>6227</v>
      </c>
      <c r="C2982" s="4" t="s">
        <v>6228</v>
      </c>
      <c r="E2982" s="4" t="s">
        <v>9992</v>
      </c>
    </row>
    <row r="2983" spans="1:5" ht="15" customHeight="1" x14ac:dyDescent="0.25">
      <c r="A2983" s="4" t="s">
        <v>6229</v>
      </c>
      <c r="C2983" s="4" t="s">
        <v>6230</v>
      </c>
      <c r="E2983" s="4" t="s">
        <v>9992</v>
      </c>
    </row>
    <row r="2984" spans="1:5" ht="15" customHeight="1" x14ac:dyDescent="0.25">
      <c r="A2984" s="4" t="s">
        <v>6231</v>
      </c>
      <c r="C2984" s="4" t="s">
        <v>6232</v>
      </c>
      <c r="E2984" s="4" t="s">
        <v>9992</v>
      </c>
    </row>
    <row r="2985" spans="1:5" ht="15" customHeight="1" x14ac:dyDescent="0.25">
      <c r="A2985" s="4" t="s">
        <v>6233</v>
      </c>
      <c r="C2985" s="4" t="s">
        <v>6234</v>
      </c>
      <c r="E2985" s="4" t="s">
        <v>9992</v>
      </c>
    </row>
    <row r="2986" spans="1:5" ht="15" customHeight="1" x14ac:dyDescent="0.25">
      <c r="A2986" s="4" t="s">
        <v>6235</v>
      </c>
      <c r="C2986" s="4" t="s">
        <v>6236</v>
      </c>
      <c r="E2986" s="4" t="s">
        <v>9992</v>
      </c>
    </row>
    <row r="2987" spans="1:5" ht="15" customHeight="1" x14ac:dyDescent="0.25">
      <c r="A2987" s="4" t="s">
        <v>6237</v>
      </c>
      <c r="C2987" s="4" t="s">
        <v>6238</v>
      </c>
      <c r="E2987" s="4" t="s">
        <v>9992</v>
      </c>
    </row>
    <row r="2988" spans="1:5" ht="15" customHeight="1" x14ac:dyDescent="0.25">
      <c r="A2988" s="4" t="s">
        <v>6239</v>
      </c>
      <c r="C2988" s="4" t="s">
        <v>6240</v>
      </c>
      <c r="E2988" s="4" t="s">
        <v>9992</v>
      </c>
    </row>
    <row r="2989" spans="1:5" ht="15" customHeight="1" x14ac:dyDescent="0.25">
      <c r="A2989" s="4" t="s">
        <v>6241</v>
      </c>
      <c r="C2989" s="4" t="s">
        <v>6242</v>
      </c>
      <c r="E2989" s="4" t="s">
        <v>9992</v>
      </c>
    </row>
    <row r="2990" spans="1:5" ht="15" customHeight="1" x14ac:dyDescent="0.25">
      <c r="A2990" s="4" t="s">
        <v>11374</v>
      </c>
      <c r="C2990" s="4" t="s">
        <v>11375</v>
      </c>
      <c r="E2990" s="4" t="s">
        <v>9992</v>
      </c>
    </row>
    <row r="2991" spans="1:5" ht="15" customHeight="1" x14ac:dyDescent="0.25">
      <c r="A2991" s="4" t="s">
        <v>6243</v>
      </c>
      <c r="C2991" s="4" t="s">
        <v>6244</v>
      </c>
      <c r="E2991" s="4" t="s">
        <v>9992</v>
      </c>
    </row>
    <row r="2992" spans="1:5" ht="15" customHeight="1" x14ac:dyDescent="0.25">
      <c r="A2992" s="4" t="s">
        <v>6245</v>
      </c>
      <c r="C2992" s="4" t="s">
        <v>6246</v>
      </c>
      <c r="E2992" s="4" t="s">
        <v>9992</v>
      </c>
    </row>
    <row r="2993" spans="1:5" ht="15" customHeight="1" x14ac:dyDescent="0.25">
      <c r="A2993" s="4" t="s">
        <v>10148</v>
      </c>
      <c r="C2993" s="4" t="s">
        <v>6247</v>
      </c>
      <c r="E2993" s="4" t="s">
        <v>9992</v>
      </c>
    </row>
    <row r="2994" spans="1:5" ht="15" customHeight="1" x14ac:dyDescent="0.25">
      <c r="A2994" s="4" t="s">
        <v>6248</v>
      </c>
      <c r="C2994" s="4" t="s">
        <v>6249</v>
      </c>
      <c r="E2994" s="4" t="s">
        <v>9992</v>
      </c>
    </row>
    <row r="2995" spans="1:5" ht="15" customHeight="1" x14ac:dyDescent="0.25">
      <c r="A2995" s="4" t="s">
        <v>6250</v>
      </c>
      <c r="C2995" s="4" t="s">
        <v>6251</v>
      </c>
      <c r="E2995" s="4" t="s">
        <v>9992</v>
      </c>
    </row>
    <row r="2996" spans="1:5" ht="15" customHeight="1" x14ac:dyDescent="0.25">
      <c r="A2996" s="4" t="s">
        <v>9499</v>
      </c>
      <c r="C2996" s="4" t="s">
        <v>9500</v>
      </c>
      <c r="E2996" s="4" t="s">
        <v>9992</v>
      </c>
    </row>
    <row r="2997" spans="1:5" ht="15" customHeight="1" x14ac:dyDescent="0.25">
      <c r="A2997" s="4" t="s">
        <v>10657</v>
      </c>
      <c r="C2997" s="4" t="s">
        <v>6252</v>
      </c>
      <c r="E2997" s="4" t="s">
        <v>9992</v>
      </c>
    </row>
    <row r="2998" spans="1:5" ht="15" customHeight="1" x14ac:dyDescent="0.25">
      <c r="A2998" s="4" t="s">
        <v>6253</v>
      </c>
      <c r="C2998" s="4" t="s">
        <v>6254</v>
      </c>
      <c r="E2998" s="4" t="s">
        <v>9992</v>
      </c>
    </row>
    <row r="2999" spans="1:5" ht="15" customHeight="1" x14ac:dyDescent="0.25">
      <c r="A2999" s="4" t="s">
        <v>6255</v>
      </c>
      <c r="C2999" s="4" t="s">
        <v>6256</v>
      </c>
      <c r="E2999" s="4" t="s">
        <v>9992</v>
      </c>
    </row>
    <row r="3000" spans="1:5" ht="15" customHeight="1" x14ac:dyDescent="0.25">
      <c r="A3000" s="4" t="s">
        <v>6257</v>
      </c>
      <c r="C3000" s="4" t="s">
        <v>6258</v>
      </c>
      <c r="E3000" s="4" t="s">
        <v>9992</v>
      </c>
    </row>
    <row r="3001" spans="1:5" ht="15" customHeight="1" x14ac:dyDescent="0.25">
      <c r="A3001" s="4" t="s">
        <v>6259</v>
      </c>
      <c r="C3001" s="4" t="s">
        <v>6260</v>
      </c>
      <c r="E3001" s="4" t="s">
        <v>9992</v>
      </c>
    </row>
    <row r="3002" spans="1:5" ht="15" customHeight="1" x14ac:dyDescent="0.25">
      <c r="A3002" s="4" t="s">
        <v>6261</v>
      </c>
      <c r="C3002" s="4" t="s">
        <v>6262</v>
      </c>
      <c r="E3002" s="4" t="s">
        <v>9992</v>
      </c>
    </row>
    <row r="3003" spans="1:5" ht="15" customHeight="1" x14ac:dyDescent="0.25">
      <c r="A3003" s="4" t="s">
        <v>6263</v>
      </c>
      <c r="C3003" s="4" t="s">
        <v>6264</v>
      </c>
      <c r="E3003" s="4" t="s">
        <v>9992</v>
      </c>
    </row>
    <row r="3004" spans="1:5" ht="15" customHeight="1" x14ac:dyDescent="0.25">
      <c r="A3004" s="4" t="s">
        <v>6265</v>
      </c>
      <c r="C3004" s="4" t="s">
        <v>6266</v>
      </c>
      <c r="E3004" s="4" t="s">
        <v>9992</v>
      </c>
    </row>
    <row r="3005" spans="1:5" ht="15" customHeight="1" x14ac:dyDescent="0.25">
      <c r="A3005" s="4" t="s">
        <v>6267</v>
      </c>
      <c r="C3005" s="4" t="s">
        <v>6268</v>
      </c>
      <c r="E3005" s="4" t="s">
        <v>9992</v>
      </c>
    </row>
    <row r="3006" spans="1:5" ht="15" customHeight="1" x14ac:dyDescent="0.25">
      <c r="A3006" s="4" t="s">
        <v>6269</v>
      </c>
      <c r="C3006" s="4" t="s">
        <v>6270</v>
      </c>
      <c r="E3006" s="4" t="s">
        <v>9992</v>
      </c>
    </row>
    <row r="3007" spans="1:5" ht="15" customHeight="1" x14ac:dyDescent="0.25">
      <c r="A3007" s="4" t="s">
        <v>6271</v>
      </c>
      <c r="C3007" s="4" t="s">
        <v>6272</v>
      </c>
      <c r="E3007" s="4" t="s">
        <v>9992</v>
      </c>
    </row>
    <row r="3008" spans="1:5" ht="15" customHeight="1" x14ac:dyDescent="0.25">
      <c r="A3008" s="4" t="s">
        <v>6273</v>
      </c>
      <c r="C3008" s="4" t="s">
        <v>6274</v>
      </c>
      <c r="E3008" s="4" t="s">
        <v>9992</v>
      </c>
    </row>
    <row r="3009" spans="1:5" ht="15" customHeight="1" x14ac:dyDescent="0.25">
      <c r="A3009" s="4" t="s">
        <v>6275</v>
      </c>
      <c r="C3009" s="4" t="s">
        <v>6276</v>
      </c>
      <c r="E3009" s="4" t="s">
        <v>9992</v>
      </c>
    </row>
    <row r="3010" spans="1:5" ht="15" customHeight="1" x14ac:dyDescent="0.25">
      <c r="A3010" s="4" t="s">
        <v>6277</v>
      </c>
      <c r="C3010" s="4" t="s">
        <v>6278</v>
      </c>
      <c r="E3010" s="4" t="s">
        <v>9992</v>
      </c>
    </row>
    <row r="3011" spans="1:5" ht="15" customHeight="1" x14ac:dyDescent="0.25">
      <c r="A3011" s="4" t="s">
        <v>6279</v>
      </c>
      <c r="C3011" s="4" t="s">
        <v>6280</v>
      </c>
      <c r="E3011" s="4" t="s">
        <v>9992</v>
      </c>
    </row>
    <row r="3012" spans="1:5" ht="15" customHeight="1" x14ac:dyDescent="0.25">
      <c r="A3012" s="4" t="s">
        <v>6281</v>
      </c>
      <c r="C3012" s="4" t="s">
        <v>6282</v>
      </c>
      <c r="E3012" s="4" t="s">
        <v>9992</v>
      </c>
    </row>
    <row r="3013" spans="1:5" ht="15" customHeight="1" x14ac:dyDescent="0.25">
      <c r="A3013" s="4" t="s">
        <v>6283</v>
      </c>
      <c r="C3013" s="4" t="s">
        <v>6284</v>
      </c>
      <c r="E3013" s="4" t="s">
        <v>9992</v>
      </c>
    </row>
    <row r="3014" spans="1:5" ht="15" customHeight="1" x14ac:dyDescent="0.25">
      <c r="A3014" s="4" t="s">
        <v>6285</v>
      </c>
      <c r="C3014" s="4" t="s">
        <v>6286</v>
      </c>
      <c r="E3014" s="4" t="s">
        <v>9992</v>
      </c>
    </row>
    <row r="3015" spans="1:5" ht="15" customHeight="1" x14ac:dyDescent="0.25">
      <c r="A3015" s="4" t="s">
        <v>6287</v>
      </c>
      <c r="C3015" s="4" t="s">
        <v>6288</v>
      </c>
      <c r="E3015" s="4" t="s">
        <v>9992</v>
      </c>
    </row>
    <row r="3016" spans="1:5" ht="15" customHeight="1" x14ac:dyDescent="0.25">
      <c r="A3016" s="4" t="s">
        <v>6289</v>
      </c>
      <c r="C3016" s="4" t="s">
        <v>6290</v>
      </c>
      <c r="E3016" s="4" t="s">
        <v>9992</v>
      </c>
    </row>
    <row r="3017" spans="1:5" ht="15" customHeight="1" x14ac:dyDescent="0.25">
      <c r="A3017" s="4" t="s">
        <v>6291</v>
      </c>
      <c r="C3017" s="4" t="s">
        <v>6292</v>
      </c>
      <c r="E3017" s="4" t="s">
        <v>9992</v>
      </c>
    </row>
    <row r="3018" spans="1:5" ht="15" customHeight="1" x14ac:dyDescent="0.25">
      <c r="A3018" s="4" t="s">
        <v>6293</v>
      </c>
      <c r="C3018" s="4" t="s">
        <v>6294</v>
      </c>
      <c r="E3018" s="4" t="s">
        <v>9992</v>
      </c>
    </row>
    <row r="3019" spans="1:5" ht="15" customHeight="1" x14ac:dyDescent="0.25">
      <c r="A3019" s="4" t="s">
        <v>6295</v>
      </c>
      <c r="C3019" s="4" t="s">
        <v>6296</v>
      </c>
      <c r="E3019" s="4" t="s">
        <v>9992</v>
      </c>
    </row>
    <row r="3020" spans="1:5" ht="15" customHeight="1" x14ac:dyDescent="0.25">
      <c r="A3020" s="4" t="s">
        <v>6297</v>
      </c>
      <c r="C3020" s="4" t="s">
        <v>6298</v>
      </c>
      <c r="E3020" s="4" t="s">
        <v>9992</v>
      </c>
    </row>
    <row r="3021" spans="1:5" ht="15" customHeight="1" x14ac:dyDescent="0.25">
      <c r="A3021" s="4" t="s">
        <v>6299</v>
      </c>
      <c r="C3021" s="4" t="s">
        <v>6300</v>
      </c>
      <c r="E3021" s="4" t="s">
        <v>9992</v>
      </c>
    </row>
    <row r="3022" spans="1:5" ht="15" customHeight="1" x14ac:dyDescent="0.25">
      <c r="A3022" s="4" t="s">
        <v>6301</v>
      </c>
      <c r="C3022" s="4" t="s">
        <v>6302</v>
      </c>
      <c r="E3022" s="4" t="s">
        <v>9992</v>
      </c>
    </row>
    <row r="3023" spans="1:5" ht="15" customHeight="1" x14ac:dyDescent="0.25">
      <c r="A3023" s="4" t="s">
        <v>6303</v>
      </c>
      <c r="C3023" s="4" t="s">
        <v>6304</v>
      </c>
      <c r="E3023" s="4" t="s">
        <v>9992</v>
      </c>
    </row>
    <row r="3024" spans="1:5" ht="15" customHeight="1" x14ac:dyDescent="0.25">
      <c r="A3024" s="4" t="s">
        <v>6305</v>
      </c>
      <c r="C3024" s="4" t="s">
        <v>6306</v>
      </c>
      <c r="E3024" s="4" t="s">
        <v>9992</v>
      </c>
    </row>
    <row r="3025" spans="1:5" ht="15" customHeight="1" x14ac:dyDescent="0.25">
      <c r="A3025" s="4" t="s">
        <v>6307</v>
      </c>
      <c r="C3025" s="4" t="s">
        <v>6308</v>
      </c>
      <c r="E3025" s="4" t="s">
        <v>9992</v>
      </c>
    </row>
    <row r="3026" spans="1:5" ht="15" customHeight="1" x14ac:dyDescent="0.25">
      <c r="A3026" s="4" t="s">
        <v>6309</v>
      </c>
      <c r="C3026" s="4" t="s">
        <v>6310</v>
      </c>
      <c r="E3026" s="4" t="s">
        <v>9992</v>
      </c>
    </row>
    <row r="3027" spans="1:5" ht="15" customHeight="1" x14ac:dyDescent="0.25">
      <c r="A3027" s="4" t="s">
        <v>6311</v>
      </c>
      <c r="C3027" s="4" t="s">
        <v>6312</v>
      </c>
      <c r="E3027" s="4" t="s">
        <v>9992</v>
      </c>
    </row>
    <row r="3028" spans="1:5" ht="15" customHeight="1" x14ac:dyDescent="0.25">
      <c r="A3028" s="4" t="s">
        <v>6313</v>
      </c>
      <c r="C3028" s="4" t="s">
        <v>6314</v>
      </c>
      <c r="E3028" s="4" t="s">
        <v>9992</v>
      </c>
    </row>
    <row r="3029" spans="1:5" ht="15" customHeight="1" x14ac:dyDescent="0.25">
      <c r="A3029" s="4" t="s">
        <v>6315</v>
      </c>
      <c r="C3029" s="4" t="s">
        <v>6316</v>
      </c>
      <c r="E3029" s="4" t="s">
        <v>9992</v>
      </c>
    </row>
    <row r="3030" spans="1:5" ht="15" customHeight="1" x14ac:dyDescent="0.25">
      <c r="A3030" s="4" t="s">
        <v>6317</v>
      </c>
      <c r="C3030" s="4" t="s">
        <v>6318</v>
      </c>
      <c r="E3030" s="4" t="s">
        <v>9992</v>
      </c>
    </row>
    <row r="3031" spans="1:5" ht="15" customHeight="1" x14ac:dyDescent="0.25">
      <c r="A3031" s="4" t="s">
        <v>6319</v>
      </c>
      <c r="C3031" s="4" t="s">
        <v>6320</v>
      </c>
      <c r="E3031" s="4" t="s">
        <v>9992</v>
      </c>
    </row>
    <row r="3032" spans="1:5" ht="15" customHeight="1" x14ac:dyDescent="0.25">
      <c r="A3032" s="4" t="s">
        <v>6321</v>
      </c>
      <c r="C3032" s="4" t="s">
        <v>6322</v>
      </c>
      <c r="E3032" s="4" t="s">
        <v>9992</v>
      </c>
    </row>
    <row r="3033" spans="1:5" ht="15" customHeight="1" x14ac:dyDescent="0.25">
      <c r="A3033" s="4" t="s">
        <v>6323</v>
      </c>
      <c r="C3033" s="4" t="s">
        <v>6324</v>
      </c>
      <c r="E3033" s="4" t="s">
        <v>9992</v>
      </c>
    </row>
    <row r="3034" spans="1:5" ht="15" customHeight="1" x14ac:dyDescent="0.25">
      <c r="A3034" s="4" t="s">
        <v>6325</v>
      </c>
      <c r="C3034" s="4" t="s">
        <v>6326</v>
      </c>
      <c r="E3034" s="4" t="s">
        <v>9992</v>
      </c>
    </row>
    <row r="3035" spans="1:5" ht="15" customHeight="1" x14ac:dyDescent="0.25">
      <c r="A3035" s="4" t="s">
        <v>6327</v>
      </c>
      <c r="C3035" s="4" t="s">
        <v>6328</v>
      </c>
      <c r="E3035" s="4" t="s">
        <v>9992</v>
      </c>
    </row>
    <row r="3036" spans="1:5" ht="15" customHeight="1" x14ac:dyDescent="0.25">
      <c r="A3036" s="4" t="s">
        <v>6329</v>
      </c>
      <c r="C3036" s="4" t="s">
        <v>6330</v>
      </c>
      <c r="E3036" s="4" t="s">
        <v>9992</v>
      </c>
    </row>
    <row r="3037" spans="1:5" ht="15" customHeight="1" x14ac:dyDescent="0.25">
      <c r="A3037" s="4" t="s">
        <v>6331</v>
      </c>
      <c r="C3037" s="4" t="s">
        <v>6332</v>
      </c>
      <c r="E3037" s="4" t="s">
        <v>9992</v>
      </c>
    </row>
    <row r="3038" spans="1:5" ht="15" customHeight="1" x14ac:dyDescent="0.25">
      <c r="A3038" s="4" t="s">
        <v>6333</v>
      </c>
      <c r="C3038" s="4" t="s">
        <v>6334</v>
      </c>
      <c r="E3038" s="4" t="s">
        <v>9992</v>
      </c>
    </row>
    <row r="3039" spans="1:5" ht="15" customHeight="1" x14ac:dyDescent="0.25">
      <c r="A3039" s="4" t="s">
        <v>6335</v>
      </c>
      <c r="C3039" s="4" t="s">
        <v>6336</v>
      </c>
      <c r="E3039" s="4" t="s">
        <v>9992</v>
      </c>
    </row>
    <row r="3040" spans="1:5" ht="15" customHeight="1" x14ac:dyDescent="0.25">
      <c r="A3040" s="4" t="s">
        <v>6337</v>
      </c>
      <c r="C3040" s="4" t="s">
        <v>6338</v>
      </c>
      <c r="E3040" s="4" t="s">
        <v>9992</v>
      </c>
    </row>
    <row r="3041" spans="1:5" ht="15" customHeight="1" x14ac:dyDescent="0.25">
      <c r="A3041" s="4" t="s">
        <v>6339</v>
      </c>
      <c r="C3041" s="4" t="s">
        <v>6340</v>
      </c>
      <c r="E3041" s="4" t="s">
        <v>9992</v>
      </c>
    </row>
    <row r="3042" spans="1:5" ht="15" customHeight="1" x14ac:dyDescent="0.25">
      <c r="A3042" s="4" t="s">
        <v>6341</v>
      </c>
      <c r="C3042" s="4" t="s">
        <v>6342</v>
      </c>
      <c r="E3042" s="4" t="s">
        <v>9992</v>
      </c>
    </row>
    <row r="3043" spans="1:5" ht="15" customHeight="1" x14ac:dyDescent="0.25">
      <c r="A3043" s="4" t="s">
        <v>6343</v>
      </c>
      <c r="C3043" s="4" t="s">
        <v>6344</v>
      </c>
      <c r="E3043" s="4" t="s">
        <v>9992</v>
      </c>
    </row>
    <row r="3044" spans="1:5" ht="15" customHeight="1" x14ac:dyDescent="0.25">
      <c r="A3044" s="4" t="s">
        <v>6345</v>
      </c>
      <c r="C3044" s="4" t="s">
        <v>6346</v>
      </c>
      <c r="E3044" s="4" t="s">
        <v>9992</v>
      </c>
    </row>
    <row r="3045" spans="1:5" ht="15" customHeight="1" x14ac:dyDescent="0.25">
      <c r="A3045" s="4" t="s">
        <v>9030</v>
      </c>
      <c r="C3045" s="4" t="s">
        <v>9031</v>
      </c>
      <c r="E3045" s="4" t="s">
        <v>9992</v>
      </c>
    </row>
    <row r="3046" spans="1:5" ht="15" customHeight="1" x14ac:dyDescent="0.25">
      <c r="A3046" s="4" t="s">
        <v>9032</v>
      </c>
      <c r="C3046" s="4" t="s">
        <v>9033</v>
      </c>
      <c r="E3046" s="4" t="s">
        <v>9992</v>
      </c>
    </row>
    <row r="3047" spans="1:5" ht="15" customHeight="1" x14ac:dyDescent="0.25">
      <c r="A3047" s="4" t="s">
        <v>10159</v>
      </c>
      <c r="C3047" s="4" t="s">
        <v>9034</v>
      </c>
      <c r="E3047" s="4" t="s">
        <v>9992</v>
      </c>
    </row>
    <row r="3048" spans="1:5" ht="15" customHeight="1" x14ac:dyDescent="0.25">
      <c r="A3048" s="4" t="s">
        <v>10160</v>
      </c>
      <c r="C3048" s="4" t="s">
        <v>9035</v>
      </c>
      <c r="E3048" s="4" t="s">
        <v>9992</v>
      </c>
    </row>
    <row r="3049" spans="1:5" ht="15" customHeight="1" x14ac:dyDescent="0.25">
      <c r="A3049" s="4" t="s">
        <v>9036</v>
      </c>
      <c r="C3049" s="4" t="s">
        <v>9037</v>
      </c>
      <c r="E3049" s="4" t="s">
        <v>9992</v>
      </c>
    </row>
    <row r="3050" spans="1:5" ht="15" customHeight="1" x14ac:dyDescent="0.25">
      <c r="A3050" s="4" t="s">
        <v>9038</v>
      </c>
      <c r="C3050" s="4" t="s">
        <v>9039</v>
      </c>
      <c r="E3050" s="4" t="s">
        <v>9992</v>
      </c>
    </row>
    <row r="3051" spans="1:5" ht="15" customHeight="1" x14ac:dyDescent="0.25">
      <c r="A3051" s="4" t="s">
        <v>9025</v>
      </c>
      <c r="C3051" s="4" t="s">
        <v>9040</v>
      </c>
      <c r="E3051" s="4" t="s">
        <v>9992</v>
      </c>
    </row>
    <row r="3052" spans="1:5" ht="15" customHeight="1" x14ac:dyDescent="0.25">
      <c r="A3052" s="4" t="s">
        <v>9026</v>
      </c>
      <c r="C3052" s="4" t="s">
        <v>9041</v>
      </c>
      <c r="E3052" s="4" t="s">
        <v>9992</v>
      </c>
    </row>
    <row r="3053" spans="1:5" ht="15" customHeight="1" x14ac:dyDescent="0.25">
      <c r="A3053" s="4" t="s">
        <v>9042</v>
      </c>
      <c r="C3053" s="4" t="s">
        <v>9043</v>
      </c>
      <c r="E3053" s="4" t="s">
        <v>9992</v>
      </c>
    </row>
    <row r="3054" spans="1:5" ht="15" customHeight="1" x14ac:dyDescent="0.25">
      <c r="A3054" s="4" t="s">
        <v>10800</v>
      </c>
      <c r="C3054" s="4" t="s">
        <v>9044</v>
      </c>
      <c r="E3054" s="4" t="s">
        <v>9992</v>
      </c>
    </row>
    <row r="3055" spans="1:5" ht="15" customHeight="1" x14ac:dyDescent="0.25">
      <c r="A3055" s="4" t="s">
        <v>10801</v>
      </c>
      <c r="C3055" s="4" t="s">
        <v>9045</v>
      </c>
      <c r="E3055" s="4" t="s">
        <v>9992</v>
      </c>
    </row>
    <row r="3056" spans="1:5" ht="15" customHeight="1" x14ac:dyDescent="0.25">
      <c r="A3056" s="4" t="s">
        <v>10243</v>
      </c>
      <c r="C3056" s="4" t="s">
        <v>9046</v>
      </c>
      <c r="E3056" s="4" t="s">
        <v>9988</v>
      </c>
    </row>
    <row r="3057" spans="1:5" ht="15" customHeight="1" x14ac:dyDescent="0.25">
      <c r="A3057" s="4" t="s">
        <v>10244</v>
      </c>
      <c r="C3057" s="4" t="s">
        <v>9047</v>
      </c>
      <c r="E3057" s="4" t="s">
        <v>9988</v>
      </c>
    </row>
    <row r="3058" spans="1:5" ht="15" customHeight="1" x14ac:dyDescent="0.25">
      <c r="A3058" s="4" t="s">
        <v>10231</v>
      </c>
      <c r="C3058" s="4" t="s">
        <v>9048</v>
      </c>
      <c r="E3058" s="4" t="s">
        <v>9988</v>
      </c>
    </row>
    <row r="3059" spans="1:5" ht="15" customHeight="1" x14ac:dyDescent="0.25">
      <c r="A3059" s="4" t="s">
        <v>10232</v>
      </c>
      <c r="C3059" s="4" t="s">
        <v>9049</v>
      </c>
      <c r="E3059" s="4" t="s">
        <v>9988</v>
      </c>
    </row>
    <row r="3060" spans="1:5" ht="15" customHeight="1" x14ac:dyDescent="0.25">
      <c r="A3060" s="4" t="s">
        <v>10273</v>
      </c>
      <c r="C3060" s="4" t="s">
        <v>9050</v>
      </c>
      <c r="E3060" s="4" t="s">
        <v>9992</v>
      </c>
    </row>
    <row r="3061" spans="1:5" ht="15" customHeight="1" x14ac:dyDescent="0.25">
      <c r="A3061" s="4" t="s">
        <v>10274</v>
      </c>
      <c r="C3061" s="4" t="s">
        <v>9051</v>
      </c>
      <c r="E3061" s="4" t="s">
        <v>9992</v>
      </c>
    </row>
    <row r="3062" spans="1:5" ht="15" customHeight="1" x14ac:dyDescent="0.25">
      <c r="A3062" s="4" t="s">
        <v>10235</v>
      </c>
      <c r="C3062" s="4" t="s">
        <v>9052</v>
      </c>
      <c r="E3062" s="4" t="s">
        <v>9988</v>
      </c>
    </row>
    <row r="3063" spans="1:5" ht="15" customHeight="1" x14ac:dyDescent="0.25">
      <c r="A3063" s="4" t="s">
        <v>10236</v>
      </c>
      <c r="C3063" s="4" t="s">
        <v>9053</v>
      </c>
      <c r="E3063" s="4" t="s">
        <v>9988</v>
      </c>
    </row>
    <row r="3064" spans="1:5" ht="15" customHeight="1" x14ac:dyDescent="0.25">
      <c r="A3064" s="4" t="s">
        <v>9054</v>
      </c>
      <c r="C3064" s="4" t="s">
        <v>9055</v>
      </c>
      <c r="E3064" s="4" t="s">
        <v>9992</v>
      </c>
    </row>
    <row r="3065" spans="1:5" ht="15" customHeight="1" x14ac:dyDescent="0.25">
      <c r="A3065" s="4" t="s">
        <v>9056</v>
      </c>
      <c r="C3065" s="4" t="s">
        <v>9057</v>
      </c>
      <c r="E3065" s="4" t="s">
        <v>9992</v>
      </c>
    </row>
    <row r="3066" spans="1:5" ht="15" customHeight="1" x14ac:dyDescent="0.25">
      <c r="A3066" s="4" t="s">
        <v>9058</v>
      </c>
      <c r="C3066" s="4" t="s">
        <v>9059</v>
      </c>
      <c r="E3066" s="4" t="s">
        <v>9992</v>
      </c>
    </row>
    <row r="3067" spans="1:5" ht="15" customHeight="1" x14ac:dyDescent="0.25">
      <c r="A3067" s="4" t="s">
        <v>9060</v>
      </c>
      <c r="C3067" s="4" t="s">
        <v>9061</v>
      </c>
      <c r="E3067" s="4" t="s">
        <v>9992</v>
      </c>
    </row>
    <row r="3068" spans="1:5" ht="15" customHeight="1" x14ac:dyDescent="0.25">
      <c r="A3068" s="4" t="s">
        <v>10465</v>
      </c>
      <c r="C3068" s="4" t="s">
        <v>9062</v>
      </c>
      <c r="E3068" s="4" t="s">
        <v>9992</v>
      </c>
    </row>
    <row r="3069" spans="1:5" ht="15" customHeight="1" x14ac:dyDescent="0.25">
      <c r="A3069" s="4" t="s">
        <v>10466</v>
      </c>
      <c r="C3069" s="4" t="s">
        <v>9063</v>
      </c>
      <c r="E3069" s="4" t="s">
        <v>9992</v>
      </c>
    </row>
    <row r="3070" spans="1:5" ht="15" customHeight="1" x14ac:dyDescent="0.25">
      <c r="A3070" s="4" t="s">
        <v>9064</v>
      </c>
      <c r="C3070" s="4" t="s">
        <v>9065</v>
      </c>
      <c r="E3070" s="4" t="s">
        <v>9992</v>
      </c>
    </row>
    <row r="3071" spans="1:5" ht="15" customHeight="1" x14ac:dyDescent="0.25">
      <c r="A3071" s="4" t="s">
        <v>9066</v>
      </c>
      <c r="C3071" s="4" t="s">
        <v>9067</v>
      </c>
      <c r="E3071" s="4" t="s">
        <v>9992</v>
      </c>
    </row>
    <row r="3072" spans="1:5" ht="15" customHeight="1" x14ac:dyDescent="0.25">
      <c r="A3072" s="4" t="s">
        <v>9068</v>
      </c>
      <c r="C3072" s="4" t="s">
        <v>9069</v>
      </c>
      <c r="E3072" s="4" t="s">
        <v>9992</v>
      </c>
    </row>
    <row r="3073" spans="1:5" ht="15" customHeight="1" x14ac:dyDescent="0.25">
      <c r="A3073" s="4" t="s">
        <v>9070</v>
      </c>
      <c r="C3073" s="4" t="s">
        <v>9071</v>
      </c>
      <c r="E3073" s="4" t="s">
        <v>9992</v>
      </c>
    </row>
    <row r="3074" spans="1:5" ht="15" customHeight="1" x14ac:dyDescent="0.25">
      <c r="A3074" s="4" t="s">
        <v>9072</v>
      </c>
      <c r="C3074" s="4" t="s">
        <v>9073</v>
      </c>
      <c r="E3074" s="4" t="s">
        <v>9992</v>
      </c>
    </row>
    <row r="3075" spans="1:5" ht="15" customHeight="1" x14ac:dyDescent="0.25">
      <c r="A3075" s="4" t="s">
        <v>9074</v>
      </c>
      <c r="C3075" s="4" t="s">
        <v>9075</v>
      </c>
      <c r="E3075" s="4" t="s">
        <v>9992</v>
      </c>
    </row>
    <row r="3076" spans="1:5" ht="15" customHeight="1" x14ac:dyDescent="0.25">
      <c r="A3076" s="4" t="s">
        <v>9076</v>
      </c>
      <c r="C3076" s="4" t="s">
        <v>9077</v>
      </c>
      <c r="E3076" s="4" t="s">
        <v>9992</v>
      </c>
    </row>
    <row r="3077" spans="1:5" ht="15" customHeight="1" x14ac:dyDescent="0.25">
      <c r="A3077" s="4" t="s">
        <v>9078</v>
      </c>
      <c r="C3077" s="4" t="s">
        <v>9079</v>
      </c>
      <c r="E3077" s="4" t="s">
        <v>9992</v>
      </c>
    </row>
    <row r="3078" spans="1:5" ht="15" customHeight="1" x14ac:dyDescent="0.25">
      <c r="A3078" s="4" t="s">
        <v>9080</v>
      </c>
      <c r="C3078" s="4" t="s">
        <v>9081</v>
      </c>
      <c r="E3078" s="4" t="s">
        <v>9992</v>
      </c>
    </row>
    <row r="3079" spans="1:5" ht="15" customHeight="1" x14ac:dyDescent="0.25">
      <c r="A3079" s="4" t="s">
        <v>9082</v>
      </c>
      <c r="C3079" s="4" t="s">
        <v>9083</v>
      </c>
      <c r="E3079" s="4" t="s">
        <v>9992</v>
      </c>
    </row>
    <row r="3080" spans="1:5" ht="15" customHeight="1" x14ac:dyDescent="0.25">
      <c r="A3080" s="4" t="s">
        <v>9084</v>
      </c>
      <c r="C3080" s="4" t="s">
        <v>9085</v>
      </c>
      <c r="E3080" s="4" t="s">
        <v>9992</v>
      </c>
    </row>
    <row r="3081" spans="1:5" ht="15" customHeight="1" x14ac:dyDescent="0.25">
      <c r="A3081" s="4" t="s">
        <v>9086</v>
      </c>
      <c r="C3081" s="4" t="s">
        <v>9087</v>
      </c>
      <c r="E3081" s="4" t="s">
        <v>9992</v>
      </c>
    </row>
    <row r="3082" spans="1:5" ht="15" customHeight="1" x14ac:dyDescent="0.25">
      <c r="A3082" s="4" t="s">
        <v>9088</v>
      </c>
      <c r="C3082" s="4" t="s">
        <v>9089</v>
      </c>
      <c r="E3082" s="4" t="s">
        <v>9992</v>
      </c>
    </row>
    <row r="3083" spans="1:5" ht="15" customHeight="1" x14ac:dyDescent="0.25">
      <c r="A3083" s="4" t="s">
        <v>9090</v>
      </c>
      <c r="C3083" s="4" t="s">
        <v>9091</v>
      </c>
      <c r="E3083" s="4" t="s">
        <v>9992</v>
      </c>
    </row>
    <row r="3084" spans="1:5" ht="15" customHeight="1" x14ac:dyDescent="0.25">
      <c r="A3084" s="4" t="s">
        <v>9092</v>
      </c>
      <c r="C3084" s="4" t="s">
        <v>9093</v>
      </c>
      <c r="E3084" s="4" t="s">
        <v>9992</v>
      </c>
    </row>
    <row r="3085" spans="1:5" ht="15" customHeight="1" x14ac:dyDescent="0.25">
      <c r="A3085" s="4" t="s">
        <v>9094</v>
      </c>
      <c r="C3085" s="4" t="s">
        <v>9095</v>
      </c>
      <c r="E3085" s="4" t="s">
        <v>9992</v>
      </c>
    </row>
    <row r="3086" spans="1:5" ht="15" customHeight="1" x14ac:dyDescent="0.25">
      <c r="A3086" s="4" t="s">
        <v>9096</v>
      </c>
      <c r="C3086" s="4" t="s">
        <v>9097</v>
      </c>
      <c r="E3086" s="4" t="s">
        <v>9992</v>
      </c>
    </row>
    <row r="3087" spans="1:5" ht="15" customHeight="1" x14ac:dyDescent="0.25">
      <c r="A3087" s="4" t="s">
        <v>9098</v>
      </c>
      <c r="C3087" s="4" t="s">
        <v>9099</v>
      </c>
      <c r="E3087" s="4" t="s">
        <v>9992</v>
      </c>
    </row>
    <row r="3088" spans="1:5" ht="15" customHeight="1" x14ac:dyDescent="0.25">
      <c r="A3088" s="4" t="s">
        <v>9100</v>
      </c>
      <c r="C3088" s="4" t="s">
        <v>9101</v>
      </c>
      <c r="E3088" s="4" t="s">
        <v>9992</v>
      </c>
    </row>
    <row r="3089" spans="1:5" ht="15" customHeight="1" x14ac:dyDescent="0.25">
      <c r="A3089" s="4" t="s">
        <v>9102</v>
      </c>
      <c r="C3089" s="4" t="s">
        <v>9103</v>
      </c>
      <c r="E3089" s="4" t="s">
        <v>9992</v>
      </c>
    </row>
    <row r="3090" spans="1:5" ht="15" customHeight="1" x14ac:dyDescent="0.25">
      <c r="A3090" s="4" t="s">
        <v>9104</v>
      </c>
      <c r="C3090" s="4" t="s">
        <v>9105</v>
      </c>
      <c r="E3090" s="4" t="s">
        <v>9992</v>
      </c>
    </row>
    <row r="3091" spans="1:5" ht="15" customHeight="1" x14ac:dyDescent="0.25">
      <c r="A3091" s="4" t="s">
        <v>9106</v>
      </c>
      <c r="C3091" s="4" t="s">
        <v>9107</v>
      </c>
      <c r="E3091" s="4" t="s">
        <v>9992</v>
      </c>
    </row>
    <row r="3092" spans="1:5" ht="15" customHeight="1" x14ac:dyDescent="0.25">
      <c r="A3092" s="4" t="s">
        <v>9108</v>
      </c>
      <c r="C3092" s="4" t="s">
        <v>9109</v>
      </c>
      <c r="E3092" s="4" t="s">
        <v>9992</v>
      </c>
    </row>
    <row r="3093" spans="1:5" ht="15" customHeight="1" x14ac:dyDescent="0.25">
      <c r="A3093" s="4" t="s">
        <v>9110</v>
      </c>
      <c r="C3093" s="4" t="s">
        <v>9111</v>
      </c>
      <c r="E3093" s="4" t="s">
        <v>9992</v>
      </c>
    </row>
    <row r="3094" spans="1:5" ht="15" customHeight="1" x14ac:dyDescent="0.25">
      <c r="A3094" s="4" t="s">
        <v>9112</v>
      </c>
      <c r="C3094" s="4" t="s">
        <v>9113</v>
      </c>
      <c r="E3094" s="4" t="s">
        <v>9992</v>
      </c>
    </row>
    <row r="3095" spans="1:5" ht="15" customHeight="1" x14ac:dyDescent="0.25">
      <c r="A3095" s="4" t="s">
        <v>9114</v>
      </c>
      <c r="C3095" s="4" t="s">
        <v>9115</v>
      </c>
      <c r="E3095" s="4" t="s">
        <v>9992</v>
      </c>
    </row>
    <row r="3096" spans="1:5" ht="15" customHeight="1" x14ac:dyDescent="0.25">
      <c r="A3096" s="4" t="s">
        <v>9116</v>
      </c>
      <c r="C3096" s="4" t="s">
        <v>9117</v>
      </c>
      <c r="E3096" s="4" t="s">
        <v>9992</v>
      </c>
    </row>
    <row r="3097" spans="1:5" ht="15" customHeight="1" x14ac:dyDescent="0.25">
      <c r="A3097" s="4" t="s">
        <v>9118</v>
      </c>
      <c r="C3097" s="4" t="s">
        <v>9119</v>
      </c>
      <c r="E3097" s="4" t="s">
        <v>9992</v>
      </c>
    </row>
    <row r="3098" spans="1:5" ht="15" customHeight="1" x14ac:dyDescent="0.25">
      <c r="A3098" s="4" t="s">
        <v>9120</v>
      </c>
      <c r="C3098" s="4" t="s">
        <v>9121</v>
      </c>
      <c r="E3098" s="4" t="s">
        <v>9992</v>
      </c>
    </row>
    <row r="3099" spans="1:5" ht="15" customHeight="1" x14ac:dyDescent="0.25">
      <c r="A3099" s="4" t="s">
        <v>9122</v>
      </c>
      <c r="C3099" s="4" t="s">
        <v>9123</v>
      </c>
      <c r="E3099" s="4" t="s">
        <v>9992</v>
      </c>
    </row>
    <row r="3100" spans="1:5" ht="15" customHeight="1" x14ac:dyDescent="0.25">
      <c r="A3100" s="4" t="s">
        <v>9124</v>
      </c>
      <c r="C3100" s="4" t="s">
        <v>9125</v>
      </c>
      <c r="E3100" s="4" t="s">
        <v>9992</v>
      </c>
    </row>
    <row r="3101" spans="1:5" ht="15" customHeight="1" x14ac:dyDescent="0.25">
      <c r="A3101" s="4" t="s">
        <v>9126</v>
      </c>
      <c r="C3101" s="4" t="s">
        <v>9127</v>
      </c>
      <c r="E3101" s="4" t="s">
        <v>9992</v>
      </c>
    </row>
    <row r="3102" spans="1:5" ht="15" customHeight="1" x14ac:dyDescent="0.25">
      <c r="A3102" s="4" t="s">
        <v>9128</v>
      </c>
      <c r="C3102" s="4" t="s">
        <v>9129</v>
      </c>
      <c r="E3102" s="4" t="s">
        <v>9992</v>
      </c>
    </row>
    <row r="3103" spans="1:5" ht="15" customHeight="1" x14ac:dyDescent="0.25">
      <c r="A3103" s="4" t="s">
        <v>9130</v>
      </c>
      <c r="C3103" s="4" t="s">
        <v>9131</v>
      </c>
      <c r="E3103" s="4" t="s">
        <v>9992</v>
      </c>
    </row>
    <row r="3104" spans="1:5" ht="15" customHeight="1" x14ac:dyDescent="0.25">
      <c r="A3104" s="4" t="s">
        <v>9132</v>
      </c>
      <c r="C3104" s="4" t="s">
        <v>9133</v>
      </c>
      <c r="E3104" s="4" t="s">
        <v>9992</v>
      </c>
    </row>
    <row r="3105" spans="1:5" ht="15" customHeight="1" x14ac:dyDescent="0.25">
      <c r="A3105" s="4" t="s">
        <v>9134</v>
      </c>
      <c r="C3105" s="4" t="s">
        <v>9135</v>
      </c>
      <c r="E3105" s="4" t="s">
        <v>9992</v>
      </c>
    </row>
    <row r="3106" spans="1:5" ht="15" customHeight="1" x14ac:dyDescent="0.25">
      <c r="A3106" s="4" t="s">
        <v>9136</v>
      </c>
      <c r="C3106" s="4" t="s">
        <v>9137</v>
      </c>
      <c r="E3106" s="4" t="s">
        <v>9992</v>
      </c>
    </row>
    <row r="3107" spans="1:5" ht="15" customHeight="1" x14ac:dyDescent="0.25">
      <c r="A3107" s="4" t="s">
        <v>9138</v>
      </c>
      <c r="C3107" s="4" t="s">
        <v>9139</v>
      </c>
      <c r="E3107" s="4" t="s">
        <v>9992</v>
      </c>
    </row>
    <row r="3108" spans="1:5" ht="15" customHeight="1" x14ac:dyDescent="0.25">
      <c r="A3108" s="4" t="s">
        <v>9140</v>
      </c>
      <c r="C3108" s="4" t="s">
        <v>9141</v>
      </c>
      <c r="E3108" s="4" t="s">
        <v>9992</v>
      </c>
    </row>
    <row r="3109" spans="1:5" ht="15" customHeight="1" x14ac:dyDescent="0.25">
      <c r="A3109" s="4" t="s">
        <v>9142</v>
      </c>
      <c r="C3109" s="4" t="s">
        <v>9143</v>
      </c>
      <c r="E3109" s="4" t="s">
        <v>9992</v>
      </c>
    </row>
    <row r="3110" spans="1:5" ht="15" customHeight="1" x14ac:dyDescent="0.25">
      <c r="A3110" s="4" t="s">
        <v>9144</v>
      </c>
      <c r="C3110" s="4" t="s">
        <v>9145</v>
      </c>
      <c r="E3110" s="4" t="s">
        <v>9992</v>
      </c>
    </row>
    <row r="3111" spans="1:5" ht="15" customHeight="1" x14ac:dyDescent="0.25">
      <c r="A3111" s="4" t="s">
        <v>9146</v>
      </c>
      <c r="C3111" s="4" t="s">
        <v>9147</v>
      </c>
      <c r="E3111" s="4" t="s">
        <v>9992</v>
      </c>
    </row>
    <row r="3112" spans="1:5" ht="15" customHeight="1" x14ac:dyDescent="0.25">
      <c r="A3112" s="4" t="s">
        <v>9148</v>
      </c>
      <c r="C3112" s="4" t="s">
        <v>9149</v>
      </c>
      <c r="E3112" s="4" t="s">
        <v>9992</v>
      </c>
    </row>
    <row r="3113" spans="1:5" ht="15" customHeight="1" x14ac:dyDescent="0.25">
      <c r="A3113" s="4" t="s">
        <v>9150</v>
      </c>
      <c r="C3113" s="4" t="s">
        <v>9151</v>
      </c>
      <c r="E3113" s="4" t="s">
        <v>9992</v>
      </c>
    </row>
    <row r="3114" spans="1:5" ht="15" customHeight="1" x14ac:dyDescent="0.25">
      <c r="A3114" s="4" t="s">
        <v>9152</v>
      </c>
      <c r="C3114" s="4" t="s">
        <v>9153</v>
      </c>
      <c r="E3114" s="4" t="s">
        <v>9992</v>
      </c>
    </row>
    <row r="3115" spans="1:5" ht="15" customHeight="1" x14ac:dyDescent="0.25">
      <c r="A3115" s="4" t="s">
        <v>9154</v>
      </c>
      <c r="C3115" s="4" t="s">
        <v>9155</v>
      </c>
      <c r="E3115" s="4" t="s">
        <v>9992</v>
      </c>
    </row>
    <row r="3116" spans="1:5" ht="15" customHeight="1" x14ac:dyDescent="0.25">
      <c r="A3116" s="4" t="s">
        <v>9156</v>
      </c>
      <c r="C3116" s="4" t="s">
        <v>9157</v>
      </c>
      <c r="E3116" s="4" t="s">
        <v>9992</v>
      </c>
    </row>
    <row r="3117" spans="1:5" ht="15" customHeight="1" x14ac:dyDescent="0.25">
      <c r="A3117" s="4" t="s">
        <v>9158</v>
      </c>
      <c r="C3117" s="4" t="s">
        <v>9159</v>
      </c>
      <c r="E3117" s="4" t="s">
        <v>9992</v>
      </c>
    </row>
    <row r="3118" spans="1:5" ht="15" customHeight="1" x14ac:dyDescent="0.25">
      <c r="A3118" s="4" t="s">
        <v>9160</v>
      </c>
      <c r="C3118" s="4" t="s">
        <v>9161</v>
      </c>
      <c r="E3118" s="4" t="s">
        <v>9992</v>
      </c>
    </row>
    <row r="3119" spans="1:5" ht="15" customHeight="1" x14ac:dyDescent="0.25">
      <c r="A3119" s="4" t="s">
        <v>9162</v>
      </c>
      <c r="C3119" s="4" t="s">
        <v>9163</v>
      </c>
      <c r="E3119" s="4" t="s">
        <v>9992</v>
      </c>
    </row>
    <row r="3120" spans="1:5" ht="15" customHeight="1" x14ac:dyDescent="0.25">
      <c r="A3120" s="4" t="s">
        <v>9164</v>
      </c>
      <c r="C3120" s="4" t="s">
        <v>9165</v>
      </c>
      <c r="E3120" s="4" t="s">
        <v>9992</v>
      </c>
    </row>
    <row r="3121" spans="1:5" ht="15" customHeight="1" x14ac:dyDescent="0.25">
      <c r="A3121" s="4" t="s">
        <v>9166</v>
      </c>
      <c r="C3121" s="4" t="s">
        <v>9167</v>
      </c>
      <c r="E3121" s="4" t="s">
        <v>9992</v>
      </c>
    </row>
    <row r="3122" spans="1:5" ht="15" customHeight="1" x14ac:dyDescent="0.25">
      <c r="A3122" s="4" t="s">
        <v>9168</v>
      </c>
      <c r="C3122" s="4" t="s">
        <v>9169</v>
      </c>
      <c r="E3122" s="4" t="s">
        <v>9992</v>
      </c>
    </row>
    <row r="3123" spans="1:5" ht="15" customHeight="1" x14ac:dyDescent="0.25">
      <c r="A3123" s="4" t="s">
        <v>9170</v>
      </c>
      <c r="C3123" s="4" t="s">
        <v>9171</v>
      </c>
      <c r="E3123" s="4" t="s">
        <v>9992</v>
      </c>
    </row>
    <row r="3124" spans="1:5" ht="15" customHeight="1" x14ac:dyDescent="0.25">
      <c r="A3124" s="4" t="s">
        <v>9172</v>
      </c>
      <c r="C3124" s="4" t="s">
        <v>9173</v>
      </c>
      <c r="E3124" s="4" t="s">
        <v>9992</v>
      </c>
    </row>
    <row r="3125" spans="1:5" ht="15" customHeight="1" x14ac:dyDescent="0.25">
      <c r="A3125" s="4" t="s">
        <v>9174</v>
      </c>
      <c r="C3125" s="4" t="s">
        <v>9175</v>
      </c>
      <c r="E3125" s="4" t="s">
        <v>9992</v>
      </c>
    </row>
    <row r="3126" spans="1:5" ht="15" customHeight="1" x14ac:dyDescent="0.25">
      <c r="A3126" s="4" t="s">
        <v>9176</v>
      </c>
      <c r="C3126" s="4" t="s">
        <v>9177</v>
      </c>
      <c r="E3126" s="4" t="s">
        <v>9992</v>
      </c>
    </row>
    <row r="3127" spans="1:5" ht="15" customHeight="1" x14ac:dyDescent="0.25">
      <c r="A3127" s="4" t="s">
        <v>9178</v>
      </c>
      <c r="C3127" s="4" t="s">
        <v>9179</v>
      </c>
      <c r="E3127" s="4" t="s">
        <v>9992</v>
      </c>
    </row>
    <row r="3128" spans="1:5" ht="15" customHeight="1" x14ac:dyDescent="0.25">
      <c r="A3128" s="4" t="s">
        <v>9180</v>
      </c>
      <c r="C3128" s="4" t="s">
        <v>9181</v>
      </c>
      <c r="E3128" s="4" t="s">
        <v>9992</v>
      </c>
    </row>
    <row r="3129" spans="1:5" ht="15" customHeight="1" x14ac:dyDescent="0.25">
      <c r="A3129" s="4" t="s">
        <v>9182</v>
      </c>
      <c r="C3129" s="4" t="s">
        <v>9183</v>
      </c>
      <c r="E3129" s="4" t="s">
        <v>9992</v>
      </c>
    </row>
    <row r="3130" spans="1:5" ht="15" customHeight="1" x14ac:dyDescent="0.25">
      <c r="A3130" s="4" t="s">
        <v>9415</v>
      </c>
      <c r="C3130" s="4" t="s">
        <v>9481</v>
      </c>
      <c r="E3130" s="4" t="s">
        <v>9992</v>
      </c>
    </row>
    <row r="3131" spans="1:5" ht="15" customHeight="1" x14ac:dyDescent="0.25">
      <c r="A3131" s="4" t="s">
        <v>9414</v>
      </c>
      <c r="C3131" s="4" t="s">
        <v>9482</v>
      </c>
      <c r="E3131" s="4" t="s">
        <v>9992</v>
      </c>
    </row>
    <row r="3132" spans="1:5" ht="15" customHeight="1" x14ac:dyDescent="0.25">
      <c r="A3132" s="4" t="s">
        <v>9184</v>
      </c>
      <c r="C3132" s="4" t="s">
        <v>9185</v>
      </c>
      <c r="E3132" s="4" t="s">
        <v>9992</v>
      </c>
    </row>
    <row r="3133" spans="1:5" ht="15" customHeight="1" x14ac:dyDescent="0.25">
      <c r="A3133" s="4" t="s">
        <v>9186</v>
      </c>
      <c r="C3133" s="4" t="s">
        <v>9187</v>
      </c>
      <c r="E3133" s="4" t="s">
        <v>9992</v>
      </c>
    </row>
    <row r="3134" spans="1:5" ht="15" customHeight="1" x14ac:dyDescent="0.25">
      <c r="A3134" s="4" t="s">
        <v>9188</v>
      </c>
      <c r="C3134" s="4" t="s">
        <v>9189</v>
      </c>
      <c r="E3134" s="4" t="s">
        <v>9992</v>
      </c>
    </row>
    <row r="3135" spans="1:5" ht="15" customHeight="1" x14ac:dyDescent="0.25">
      <c r="A3135" s="4" t="s">
        <v>9190</v>
      </c>
      <c r="C3135" s="4" t="s">
        <v>9191</v>
      </c>
      <c r="E3135" s="4" t="s">
        <v>9992</v>
      </c>
    </row>
    <row r="3136" spans="1:5" ht="15" customHeight="1" x14ac:dyDescent="0.25">
      <c r="A3136" s="4" t="s">
        <v>9192</v>
      </c>
      <c r="C3136" s="4" t="s">
        <v>9193</v>
      </c>
      <c r="E3136" s="4" t="s">
        <v>9992</v>
      </c>
    </row>
    <row r="3137" spans="1:5" ht="15" customHeight="1" x14ac:dyDescent="0.25">
      <c r="A3137" s="4" t="s">
        <v>9194</v>
      </c>
      <c r="C3137" s="4" t="s">
        <v>9195</v>
      </c>
      <c r="E3137" s="4" t="s">
        <v>9992</v>
      </c>
    </row>
    <row r="3138" spans="1:5" ht="15" customHeight="1" x14ac:dyDescent="0.25">
      <c r="A3138" s="4" t="s">
        <v>9196</v>
      </c>
      <c r="C3138" s="4" t="s">
        <v>9197</v>
      </c>
      <c r="E3138" s="4" t="s">
        <v>9992</v>
      </c>
    </row>
    <row r="3139" spans="1:5" ht="15" customHeight="1" x14ac:dyDescent="0.25">
      <c r="A3139" s="4" t="s">
        <v>9198</v>
      </c>
      <c r="C3139" s="4" t="s">
        <v>9199</v>
      </c>
      <c r="E3139" s="4" t="s">
        <v>9992</v>
      </c>
    </row>
    <row r="3140" spans="1:5" ht="15" customHeight="1" x14ac:dyDescent="0.25">
      <c r="A3140" s="4" t="s">
        <v>9200</v>
      </c>
      <c r="C3140" s="4" t="s">
        <v>9201</v>
      </c>
      <c r="E3140" s="4" t="s">
        <v>9992</v>
      </c>
    </row>
    <row r="3141" spans="1:5" ht="15" customHeight="1" x14ac:dyDescent="0.25">
      <c r="A3141" s="4" t="s">
        <v>9202</v>
      </c>
      <c r="C3141" s="4" t="s">
        <v>9203</v>
      </c>
      <c r="E3141" s="4" t="s">
        <v>9992</v>
      </c>
    </row>
    <row r="3142" spans="1:5" ht="15" customHeight="1" x14ac:dyDescent="0.25">
      <c r="A3142" s="4" t="s">
        <v>9204</v>
      </c>
      <c r="C3142" s="4" t="s">
        <v>9205</v>
      </c>
      <c r="E3142" s="4" t="s">
        <v>9992</v>
      </c>
    </row>
    <row r="3143" spans="1:5" ht="15" customHeight="1" x14ac:dyDescent="0.25">
      <c r="A3143" s="4" t="s">
        <v>9206</v>
      </c>
      <c r="C3143" s="4" t="s">
        <v>9207</v>
      </c>
      <c r="E3143" s="4" t="s">
        <v>9992</v>
      </c>
    </row>
    <row r="3144" spans="1:5" ht="15" customHeight="1" x14ac:dyDescent="0.25">
      <c r="A3144" s="4" t="s">
        <v>9208</v>
      </c>
      <c r="C3144" s="4" t="s">
        <v>9209</v>
      </c>
      <c r="E3144" s="4" t="s">
        <v>9992</v>
      </c>
    </row>
    <row r="3145" spans="1:5" ht="15" customHeight="1" x14ac:dyDescent="0.25">
      <c r="A3145" s="4" t="s">
        <v>9210</v>
      </c>
      <c r="C3145" s="4" t="s">
        <v>9211</v>
      </c>
      <c r="E3145" s="4" t="s">
        <v>9992</v>
      </c>
    </row>
    <row r="3146" spans="1:5" ht="15" customHeight="1" x14ac:dyDescent="0.25">
      <c r="A3146" s="4" t="s">
        <v>9212</v>
      </c>
      <c r="C3146" s="4" t="s">
        <v>9213</v>
      </c>
      <c r="E3146" s="4" t="s">
        <v>9992</v>
      </c>
    </row>
    <row r="3147" spans="1:5" ht="15" customHeight="1" x14ac:dyDescent="0.25">
      <c r="A3147" s="4" t="s">
        <v>9214</v>
      </c>
      <c r="C3147" s="4" t="s">
        <v>9215</v>
      </c>
      <c r="E3147" s="4" t="s">
        <v>9992</v>
      </c>
    </row>
    <row r="3148" spans="1:5" ht="15" customHeight="1" x14ac:dyDescent="0.25">
      <c r="A3148" s="4" t="s">
        <v>9216</v>
      </c>
      <c r="C3148" s="4" t="s">
        <v>9217</v>
      </c>
      <c r="E3148" s="4" t="s">
        <v>9992</v>
      </c>
    </row>
    <row r="3149" spans="1:5" ht="15" customHeight="1" x14ac:dyDescent="0.25">
      <c r="A3149" s="4" t="s">
        <v>9218</v>
      </c>
      <c r="C3149" s="4" t="s">
        <v>9219</v>
      </c>
      <c r="E3149" s="4" t="s">
        <v>9992</v>
      </c>
    </row>
    <row r="3150" spans="1:5" ht="15" customHeight="1" x14ac:dyDescent="0.25">
      <c r="A3150" s="4" t="s">
        <v>9220</v>
      </c>
      <c r="C3150" s="4" t="s">
        <v>9221</v>
      </c>
      <c r="E3150" s="4" t="s">
        <v>9992</v>
      </c>
    </row>
    <row r="3151" spans="1:5" ht="15" customHeight="1" x14ac:dyDescent="0.25">
      <c r="A3151" s="4" t="s">
        <v>9222</v>
      </c>
      <c r="C3151" s="4" t="s">
        <v>9223</v>
      </c>
      <c r="E3151" s="4" t="s">
        <v>9992</v>
      </c>
    </row>
    <row r="3152" spans="1:5" ht="15" customHeight="1" x14ac:dyDescent="0.25">
      <c r="A3152" s="4" t="s">
        <v>9224</v>
      </c>
      <c r="C3152" s="4" t="s">
        <v>9225</v>
      </c>
      <c r="E3152" s="4" t="s">
        <v>9992</v>
      </c>
    </row>
    <row r="3153" spans="1:5" ht="15" customHeight="1" x14ac:dyDescent="0.25">
      <c r="A3153" s="4" t="s">
        <v>9226</v>
      </c>
      <c r="C3153" s="4" t="s">
        <v>9227</v>
      </c>
      <c r="E3153" s="4" t="s">
        <v>9992</v>
      </c>
    </row>
    <row r="3154" spans="1:5" ht="15" customHeight="1" x14ac:dyDescent="0.25">
      <c r="A3154" s="4" t="s">
        <v>9228</v>
      </c>
      <c r="C3154" s="4" t="s">
        <v>9229</v>
      </c>
      <c r="E3154" s="4" t="s">
        <v>9992</v>
      </c>
    </row>
    <row r="3155" spans="1:5" ht="15" customHeight="1" x14ac:dyDescent="0.25">
      <c r="A3155" s="4" t="s">
        <v>9230</v>
      </c>
      <c r="C3155" s="4" t="s">
        <v>9231</v>
      </c>
      <c r="E3155" s="4" t="s">
        <v>9992</v>
      </c>
    </row>
    <row r="3156" spans="1:5" ht="15" customHeight="1" x14ac:dyDescent="0.25">
      <c r="A3156" s="4" t="s">
        <v>9232</v>
      </c>
      <c r="C3156" s="4" t="s">
        <v>9233</v>
      </c>
      <c r="E3156" s="4" t="s">
        <v>9992</v>
      </c>
    </row>
    <row r="3157" spans="1:5" ht="15" customHeight="1" x14ac:dyDescent="0.25">
      <c r="A3157" s="4" t="s">
        <v>9484</v>
      </c>
      <c r="C3157" s="4" t="s">
        <v>9487</v>
      </c>
      <c r="E3157" s="4" t="s">
        <v>9992</v>
      </c>
    </row>
    <row r="3158" spans="1:5" ht="15" customHeight="1" x14ac:dyDescent="0.25">
      <c r="A3158" s="4" t="s">
        <v>9485</v>
      </c>
      <c r="C3158" s="4" t="s">
        <v>9486</v>
      </c>
      <c r="E3158" s="4" t="s">
        <v>9992</v>
      </c>
    </row>
    <row r="3159" spans="1:5" ht="15" customHeight="1" x14ac:dyDescent="0.25">
      <c r="A3159" s="4" t="s">
        <v>9234</v>
      </c>
      <c r="C3159" s="4" t="s">
        <v>9235</v>
      </c>
      <c r="E3159" s="4" t="s">
        <v>9992</v>
      </c>
    </row>
    <row r="3160" spans="1:5" ht="15" customHeight="1" x14ac:dyDescent="0.25">
      <c r="A3160" s="4" t="s">
        <v>9236</v>
      </c>
      <c r="C3160" s="4" t="s">
        <v>9237</v>
      </c>
      <c r="E3160" s="4" t="s">
        <v>9992</v>
      </c>
    </row>
    <row r="3161" spans="1:5" ht="15" customHeight="1" x14ac:dyDescent="0.25">
      <c r="A3161" s="4" t="s">
        <v>9238</v>
      </c>
      <c r="C3161" s="4" t="s">
        <v>9239</v>
      </c>
      <c r="E3161" s="4" t="s">
        <v>9992</v>
      </c>
    </row>
    <row r="3162" spans="1:5" ht="15" customHeight="1" x14ac:dyDescent="0.25">
      <c r="A3162" s="4" t="s">
        <v>9240</v>
      </c>
      <c r="C3162" s="4" t="s">
        <v>9241</v>
      </c>
      <c r="E3162" s="4" t="s">
        <v>9992</v>
      </c>
    </row>
    <row r="3163" spans="1:5" ht="15" customHeight="1" x14ac:dyDescent="0.25">
      <c r="A3163" s="13" t="s">
        <v>10464</v>
      </c>
      <c r="C3163" s="4" t="s">
        <v>9242</v>
      </c>
      <c r="E3163" s="4" t="s">
        <v>9992</v>
      </c>
    </row>
    <row r="3164" spans="1:5" ht="15" customHeight="1" x14ac:dyDescent="0.25">
      <c r="A3164" s="4" t="s">
        <v>9243</v>
      </c>
      <c r="C3164" s="4" t="s">
        <v>9244</v>
      </c>
      <c r="E3164" s="4" t="s">
        <v>9992</v>
      </c>
    </row>
    <row r="3165" spans="1:5" ht="15" customHeight="1" x14ac:dyDescent="0.25">
      <c r="A3165" s="4" t="s">
        <v>9245</v>
      </c>
      <c r="C3165" s="4" t="s">
        <v>9246</v>
      </c>
      <c r="E3165" s="4" t="s">
        <v>9992</v>
      </c>
    </row>
    <row r="3166" spans="1:5" ht="15" customHeight="1" x14ac:dyDescent="0.25">
      <c r="A3166" s="4" t="s">
        <v>9247</v>
      </c>
      <c r="C3166" s="4" t="s">
        <v>9248</v>
      </c>
      <c r="E3166" s="4" t="s">
        <v>9992</v>
      </c>
    </row>
    <row r="3167" spans="1:5" ht="15" customHeight="1" x14ac:dyDescent="0.25">
      <c r="A3167" s="4" t="s">
        <v>9762</v>
      </c>
      <c r="C3167" s="4" t="s">
        <v>9763</v>
      </c>
      <c r="E3167" s="4" t="s">
        <v>9992</v>
      </c>
    </row>
    <row r="3168" spans="1:5" ht="15" customHeight="1" x14ac:dyDescent="0.25">
      <c r="A3168" s="4" t="s">
        <v>9249</v>
      </c>
      <c r="C3168" s="4" t="s">
        <v>9250</v>
      </c>
      <c r="E3168" s="4" t="s">
        <v>9992</v>
      </c>
    </row>
    <row r="3169" spans="1:5" ht="15" customHeight="1" x14ac:dyDescent="0.25">
      <c r="A3169" s="4" t="s">
        <v>9251</v>
      </c>
      <c r="C3169" s="4" t="s">
        <v>9252</v>
      </c>
      <c r="E3169" s="4" t="s">
        <v>9992</v>
      </c>
    </row>
    <row r="3170" spans="1:5" ht="15" customHeight="1" x14ac:dyDescent="0.25">
      <c r="A3170" s="4" t="s">
        <v>9253</v>
      </c>
      <c r="C3170" s="4" t="s">
        <v>9254</v>
      </c>
      <c r="E3170" s="4" t="s">
        <v>9992</v>
      </c>
    </row>
    <row r="3171" spans="1:5" ht="15" customHeight="1" x14ac:dyDescent="0.25">
      <c r="A3171" s="4" t="s">
        <v>10695</v>
      </c>
      <c r="C3171" s="4" t="s">
        <v>6347</v>
      </c>
      <c r="E3171" s="4" t="s">
        <v>9992</v>
      </c>
    </row>
    <row r="3172" spans="1:5" ht="15" customHeight="1" x14ac:dyDescent="0.25">
      <c r="A3172" s="4" t="s">
        <v>8900</v>
      </c>
      <c r="C3172" s="4" t="s">
        <v>6348</v>
      </c>
      <c r="E3172" s="4" t="s">
        <v>9992</v>
      </c>
    </row>
    <row r="3173" spans="1:5" ht="15" customHeight="1" x14ac:dyDescent="0.25">
      <c r="A3173" s="4" t="s">
        <v>6349</v>
      </c>
      <c r="C3173" s="4" t="s">
        <v>6350</v>
      </c>
      <c r="E3173" s="4" t="s">
        <v>9992</v>
      </c>
    </row>
    <row r="3174" spans="1:5" ht="15" customHeight="1" x14ac:dyDescent="0.25">
      <c r="A3174" s="4" t="s">
        <v>6351</v>
      </c>
      <c r="C3174" s="4" t="s">
        <v>6352</v>
      </c>
      <c r="E3174" s="4" t="s">
        <v>9992</v>
      </c>
    </row>
    <row r="3175" spans="1:5" ht="15" customHeight="1" x14ac:dyDescent="0.25">
      <c r="A3175" s="4" t="s">
        <v>6353</v>
      </c>
      <c r="C3175" s="4" t="s">
        <v>6354</v>
      </c>
      <c r="E3175" s="4" t="s">
        <v>9992</v>
      </c>
    </row>
    <row r="3176" spans="1:5" ht="15" customHeight="1" x14ac:dyDescent="0.25">
      <c r="A3176" s="4" t="s">
        <v>6355</v>
      </c>
      <c r="C3176" s="4" t="s">
        <v>6356</v>
      </c>
      <c r="E3176" s="4" t="s">
        <v>9992</v>
      </c>
    </row>
    <row r="3177" spans="1:5" ht="15" customHeight="1" x14ac:dyDescent="0.25">
      <c r="A3177" s="4" t="s">
        <v>6357</v>
      </c>
      <c r="C3177" s="4" t="s">
        <v>6358</v>
      </c>
      <c r="E3177" s="4" t="s">
        <v>9992</v>
      </c>
    </row>
    <row r="3178" spans="1:5" ht="15" customHeight="1" x14ac:dyDescent="0.25">
      <c r="A3178" s="4" t="s">
        <v>6359</v>
      </c>
      <c r="C3178" s="4" t="s">
        <v>6360</v>
      </c>
      <c r="E3178" s="4" t="s">
        <v>9992</v>
      </c>
    </row>
    <row r="3179" spans="1:5" ht="15" customHeight="1" x14ac:dyDescent="0.25">
      <c r="A3179" s="4" t="s">
        <v>6361</v>
      </c>
      <c r="C3179" s="4" t="s">
        <v>6362</v>
      </c>
      <c r="E3179" s="4" t="s">
        <v>9992</v>
      </c>
    </row>
    <row r="3180" spans="1:5" ht="15" customHeight="1" x14ac:dyDescent="0.25">
      <c r="A3180" s="4" t="s">
        <v>6363</v>
      </c>
      <c r="C3180" s="4" t="s">
        <v>6364</v>
      </c>
      <c r="E3180" s="4" t="s">
        <v>9992</v>
      </c>
    </row>
    <row r="3181" spans="1:5" ht="15" customHeight="1" x14ac:dyDescent="0.25">
      <c r="A3181" s="4" t="s">
        <v>10254</v>
      </c>
      <c r="C3181" s="4" t="s">
        <v>6365</v>
      </c>
      <c r="E3181" s="4" t="s">
        <v>9992</v>
      </c>
    </row>
    <row r="3182" spans="1:5" ht="15" customHeight="1" x14ac:dyDescent="0.25">
      <c r="A3182" s="4" t="s">
        <v>6366</v>
      </c>
      <c r="C3182" s="4" t="s">
        <v>6367</v>
      </c>
      <c r="E3182" s="4" t="s">
        <v>9992</v>
      </c>
    </row>
    <row r="3183" spans="1:5" ht="15" customHeight="1" x14ac:dyDescent="0.25">
      <c r="A3183" s="4" t="s">
        <v>6368</v>
      </c>
      <c r="C3183" s="4" t="s">
        <v>6369</v>
      </c>
      <c r="E3183" s="4" t="s">
        <v>9992</v>
      </c>
    </row>
    <row r="3184" spans="1:5" ht="15" customHeight="1" x14ac:dyDescent="0.25">
      <c r="A3184" s="4" t="s">
        <v>6370</v>
      </c>
      <c r="C3184" s="4" t="s">
        <v>6371</v>
      </c>
      <c r="E3184" s="4" t="s">
        <v>9992</v>
      </c>
    </row>
    <row r="3185" spans="1:5" ht="15" customHeight="1" x14ac:dyDescent="0.25">
      <c r="A3185" s="4" t="s">
        <v>6372</v>
      </c>
      <c r="C3185" s="4" t="s">
        <v>6373</v>
      </c>
      <c r="E3185" s="4" t="s">
        <v>9992</v>
      </c>
    </row>
    <row r="3186" spans="1:5" ht="15" customHeight="1" x14ac:dyDescent="0.25">
      <c r="A3186" s="4" t="s">
        <v>6374</v>
      </c>
      <c r="C3186" s="4" t="s">
        <v>6375</v>
      </c>
      <c r="E3186" s="4" t="s">
        <v>9992</v>
      </c>
    </row>
    <row r="3187" spans="1:5" ht="15" customHeight="1" x14ac:dyDescent="0.25">
      <c r="A3187" s="4" t="s">
        <v>6376</v>
      </c>
      <c r="C3187" s="4" t="s">
        <v>6377</v>
      </c>
      <c r="E3187" s="4" t="s">
        <v>9992</v>
      </c>
    </row>
    <row r="3188" spans="1:5" ht="15" customHeight="1" x14ac:dyDescent="0.25">
      <c r="A3188" s="4" t="s">
        <v>6378</v>
      </c>
      <c r="C3188" s="4" t="s">
        <v>6379</v>
      </c>
      <c r="E3188" s="4" t="s">
        <v>9992</v>
      </c>
    </row>
    <row r="3189" spans="1:5" ht="15" customHeight="1" x14ac:dyDescent="0.25">
      <c r="A3189" s="4" t="s">
        <v>6380</v>
      </c>
      <c r="C3189" s="4" t="s">
        <v>6381</v>
      </c>
      <c r="E3189" s="4" t="s">
        <v>9992</v>
      </c>
    </row>
    <row r="3190" spans="1:5" ht="15" customHeight="1" x14ac:dyDescent="0.25">
      <c r="A3190" s="4" t="s">
        <v>6382</v>
      </c>
      <c r="C3190" s="4" t="s">
        <v>6383</v>
      </c>
      <c r="E3190" s="4" t="s">
        <v>9992</v>
      </c>
    </row>
    <row r="3191" spans="1:5" ht="15" customHeight="1" x14ac:dyDescent="0.25">
      <c r="A3191" s="4" t="s">
        <v>6384</v>
      </c>
      <c r="C3191" s="4" t="s">
        <v>6385</v>
      </c>
      <c r="E3191" s="4" t="s">
        <v>9992</v>
      </c>
    </row>
    <row r="3192" spans="1:5" ht="15" customHeight="1" x14ac:dyDescent="0.25">
      <c r="A3192" s="4" t="s">
        <v>6386</v>
      </c>
      <c r="C3192" s="4" t="s">
        <v>6387</v>
      </c>
      <c r="E3192" s="4" t="s">
        <v>9992</v>
      </c>
    </row>
    <row r="3193" spans="1:5" ht="15" customHeight="1" x14ac:dyDescent="0.25">
      <c r="A3193" s="4" t="s">
        <v>6388</v>
      </c>
      <c r="C3193" s="4" t="s">
        <v>6389</v>
      </c>
      <c r="E3193" s="4" t="s">
        <v>9992</v>
      </c>
    </row>
    <row r="3194" spans="1:5" ht="15" customHeight="1" x14ac:dyDescent="0.25">
      <c r="A3194" s="4" t="s">
        <v>6390</v>
      </c>
      <c r="C3194" s="4" t="s">
        <v>6391</v>
      </c>
      <c r="E3194" s="4" t="s">
        <v>9992</v>
      </c>
    </row>
    <row r="3195" spans="1:5" ht="15" customHeight="1" x14ac:dyDescent="0.25">
      <c r="A3195" s="4" t="s">
        <v>6392</v>
      </c>
      <c r="C3195" s="4" t="s">
        <v>6393</v>
      </c>
      <c r="E3195" s="4" t="s">
        <v>9992</v>
      </c>
    </row>
    <row r="3196" spans="1:5" ht="15" customHeight="1" x14ac:dyDescent="0.25">
      <c r="A3196" s="4" t="s">
        <v>6394</v>
      </c>
      <c r="C3196" s="4" t="s">
        <v>6395</v>
      </c>
      <c r="E3196" s="4" t="s">
        <v>9992</v>
      </c>
    </row>
    <row r="3197" spans="1:5" ht="15" customHeight="1" x14ac:dyDescent="0.25">
      <c r="A3197" s="4" t="s">
        <v>6396</v>
      </c>
      <c r="C3197" s="4" t="s">
        <v>6397</v>
      </c>
      <c r="E3197" s="4" t="s">
        <v>9992</v>
      </c>
    </row>
    <row r="3198" spans="1:5" ht="15" customHeight="1" x14ac:dyDescent="0.25">
      <c r="A3198" s="4" t="s">
        <v>6398</v>
      </c>
      <c r="C3198" s="4" t="s">
        <v>6399</v>
      </c>
      <c r="E3198" s="4" t="s">
        <v>9992</v>
      </c>
    </row>
    <row r="3199" spans="1:5" ht="15" customHeight="1" x14ac:dyDescent="0.25">
      <c r="A3199" s="4" t="s">
        <v>6400</v>
      </c>
      <c r="C3199" s="4" t="s">
        <v>6401</v>
      </c>
      <c r="E3199" s="4" t="s">
        <v>9992</v>
      </c>
    </row>
    <row r="3200" spans="1:5" ht="15" customHeight="1" x14ac:dyDescent="0.25">
      <c r="A3200" s="4" t="s">
        <v>6402</v>
      </c>
      <c r="C3200" s="4" t="s">
        <v>6403</v>
      </c>
      <c r="E3200" s="4" t="s">
        <v>9992</v>
      </c>
    </row>
    <row r="3201" spans="1:5" ht="15" customHeight="1" x14ac:dyDescent="0.25">
      <c r="A3201" s="4" t="s">
        <v>6404</v>
      </c>
      <c r="C3201" s="4" t="s">
        <v>11512</v>
      </c>
      <c r="E3201" s="4" t="s">
        <v>9992</v>
      </c>
    </row>
    <row r="3202" spans="1:5" ht="15" customHeight="1" x14ac:dyDescent="0.25">
      <c r="A3202" s="4" t="s">
        <v>6406</v>
      </c>
      <c r="C3202" s="4" t="s">
        <v>6407</v>
      </c>
      <c r="E3202" s="4" t="s">
        <v>9992</v>
      </c>
    </row>
    <row r="3203" spans="1:5" ht="15" customHeight="1" x14ac:dyDescent="0.25">
      <c r="A3203" s="4" t="s">
        <v>6408</v>
      </c>
      <c r="C3203" s="4" t="s">
        <v>6409</v>
      </c>
      <c r="E3203" s="4" t="s">
        <v>9992</v>
      </c>
    </row>
    <row r="3204" spans="1:5" ht="15" customHeight="1" x14ac:dyDescent="0.25">
      <c r="A3204" s="4" t="s">
        <v>6410</v>
      </c>
      <c r="C3204" s="4" t="s">
        <v>6411</v>
      </c>
      <c r="E3204" s="4" t="s">
        <v>9992</v>
      </c>
    </row>
    <row r="3205" spans="1:5" ht="15" customHeight="1" x14ac:dyDescent="0.25">
      <c r="A3205" s="4" t="s">
        <v>6412</v>
      </c>
      <c r="C3205" s="4" t="s">
        <v>6413</v>
      </c>
      <c r="E3205" s="4" t="s">
        <v>9992</v>
      </c>
    </row>
    <row r="3206" spans="1:5" ht="15" customHeight="1" x14ac:dyDescent="0.25">
      <c r="A3206" s="4" t="s">
        <v>6414</v>
      </c>
      <c r="C3206" s="4" t="s">
        <v>6415</v>
      </c>
      <c r="E3206" s="4" t="s">
        <v>9992</v>
      </c>
    </row>
    <row r="3207" spans="1:5" ht="15" customHeight="1" x14ac:dyDescent="0.25">
      <c r="A3207" s="4" t="s">
        <v>6416</v>
      </c>
      <c r="C3207" s="4" t="s">
        <v>6417</v>
      </c>
      <c r="E3207" s="4" t="s">
        <v>9992</v>
      </c>
    </row>
    <row r="3208" spans="1:5" ht="15" customHeight="1" x14ac:dyDescent="0.25">
      <c r="A3208" s="4" t="s">
        <v>6418</v>
      </c>
      <c r="C3208" s="4" t="s">
        <v>6419</v>
      </c>
      <c r="E3208" s="4" t="s">
        <v>9992</v>
      </c>
    </row>
    <row r="3209" spans="1:5" ht="15" customHeight="1" x14ac:dyDescent="0.25">
      <c r="A3209" s="4" t="s">
        <v>9507</v>
      </c>
      <c r="C3209" s="4" t="s">
        <v>9508</v>
      </c>
      <c r="E3209" s="4" t="s">
        <v>9992</v>
      </c>
    </row>
    <row r="3210" spans="1:5" ht="15" customHeight="1" x14ac:dyDescent="0.25">
      <c r="A3210" s="4" t="s">
        <v>6420</v>
      </c>
      <c r="C3210" s="4" t="s">
        <v>6421</v>
      </c>
      <c r="E3210" s="4" t="s">
        <v>9992</v>
      </c>
    </row>
    <row r="3211" spans="1:5" ht="15" customHeight="1" x14ac:dyDescent="0.25">
      <c r="A3211" s="4" t="s">
        <v>6422</v>
      </c>
      <c r="C3211" s="4" t="s">
        <v>6423</v>
      </c>
      <c r="E3211" s="4" t="s">
        <v>9992</v>
      </c>
    </row>
    <row r="3212" spans="1:5" ht="15" customHeight="1" x14ac:dyDescent="0.25">
      <c r="A3212" s="4" t="s">
        <v>6424</v>
      </c>
      <c r="C3212" s="4" t="s">
        <v>6425</v>
      </c>
      <c r="E3212" s="4" t="s">
        <v>9992</v>
      </c>
    </row>
    <row r="3213" spans="1:5" ht="15" customHeight="1" x14ac:dyDescent="0.25">
      <c r="A3213" s="4" t="s">
        <v>6426</v>
      </c>
      <c r="C3213" s="4" t="s">
        <v>6427</v>
      </c>
      <c r="E3213" s="4" t="s">
        <v>9992</v>
      </c>
    </row>
    <row r="3214" spans="1:5" ht="15" customHeight="1" x14ac:dyDescent="0.25">
      <c r="A3214" s="4" t="s">
        <v>6428</v>
      </c>
      <c r="C3214" s="4" t="s">
        <v>6429</v>
      </c>
      <c r="E3214" s="4" t="s">
        <v>9992</v>
      </c>
    </row>
    <row r="3215" spans="1:5" ht="15" customHeight="1" x14ac:dyDescent="0.25">
      <c r="A3215" s="4" t="s">
        <v>6430</v>
      </c>
      <c r="C3215" s="4" t="s">
        <v>6431</v>
      </c>
      <c r="E3215" s="4" t="s">
        <v>9992</v>
      </c>
    </row>
    <row r="3216" spans="1:5" ht="15" customHeight="1" x14ac:dyDescent="0.25">
      <c r="A3216" s="4" t="s">
        <v>6432</v>
      </c>
      <c r="C3216" s="4" t="s">
        <v>6433</v>
      </c>
      <c r="E3216" s="4" t="s">
        <v>9992</v>
      </c>
    </row>
    <row r="3217" spans="1:5" ht="15" customHeight="1" x14ac:dyDescent="0.25">
      <c r="A3217" s="4" t="s">
        <v>6434</v>
      </c>
      <c r="C3217" s="4" t="s">
        <v>6435</v>
      </c>
      <c r="E3217" s="4" t="s">
        <v>9992</v>
      </c>
    </row>
    <row r="3218" spans="1:5" ht="15" customHeight="1" x14ac:dyDescent="0.25">
      <c r="A3218" s="4" t="s">
        <v>6436</v>
      </c>
      <c r="C3218" s="4" t="s">
        <v>6437</v>
      </c>
      <c r="E3218" s="4" t="s">
        <v>9992</v>
      </c>
    </row>
    <row r="3219" spans="1:5" ht="15" customHeight="1" x14ac:dyDescent="0.25">
      <c r="A3219" s="4" t="s">
        <v>6438</v>
      </c>
      <c r="C3219" s="4" t="s">
        <v>6439</v>
      </c>
      <c r="E3219" s="4" t="s">
        <v>9992</v>
      </c>
    </row>
    <row r="3220" spans="1:5" ht="15" customHeight="1" x14ac:dyDescent="0.25">
      <c r="A3220" s="4" t="s">
        <v>6440</v>
      </c>
      <c r="C3220" s="4" t="s">
        <v>6441</v>
      </c>
      <c r="E3220" s="4" t="s">
        <v>9992</v>
      </c>
    </row>
    <row r="3221" spans="1:5" ht="15" customHeight="1" x14ac:dyDescent="0.25">
      <c r="A3221" s="4" t="s">
        <v>6442</v>
      </c>
      <c r="C3221" s="4" t="s">
        <v>6443</v>
      </c>
      <c r="E3221" s="4" t="s">
        <v>9992</v>
      </c>
    </row>
    <row r="3222" spans="1:5" ht="15" customHeight="1" x14ac:dyDescent="0.25">
      <c r="A3222" s="4" t="s">
        <v>6444</v>
      </c>
      <c r="C3222" s="4" t="s">
        <v>6445</v>
      </c>
      <c r="E3222" s="4" t="s">
        <v>9992</v>
      </c>
    </row>
    <row r="3223" spans="1:5" ht="15" customHeight="1" x14ac:dyDescent="0.25">
      <c r="A3223" s="4" t="s">
        <v>6446</v>
      </c>
      <c r="C3223" s="4" t="s">
        <v>6447</v>
      </c>
      <c r="E3223" s="4" t="s">
        <v>9992</v>
      </c>
    </row>
    <row r="3224" spans="1:5" ht="15" customHeight="1" x14ac:dyDescent="0.25">
      <c r="A3224" s="4" t="s">
        <v>6448</v>
      </c>
      <c r="C3224" s="4" t="s">
        <v>6449</v>
      </c>
      <c r="E3224" s="4" t="s">
        <v>9992</v>
      </c>
    </row>
    <row r="3225" spans="1:5" ht="15" customHeight="1" x14ac:dyDescent="0.25">
      <c r="A3225" s="4" t="s">
        <v>6450</v>
      </c>
      <c r="C3225" s="4" t="s">
        <v>6451</v>
      </c>
      <c r="E3225" s="4" t="s">
        <v>9992</v>
      </c>
    </row>
    <row r="3226" spans="1:5" ht="15" customHeight="1" x14ac:dyDescent="0.25">
      <c r="A3226" s="4" t="s">
        <v>6452</v>
      </c>
      <c r="C3226" s="4" t="s">
        <v>6453</v>
      </c>
      <c r="E3226" s="4" t="s">
        <v>9992</v>
      </c>
    </row>
    <row r="3227" spans="1:5" ht="15" customHeight="1" x14ac:dyDescent="0.25">
      <c r="A3227" s="4" t="s">
        <v>6454</v>
      </c>
      <c r="C3227" s="4" t="s">
        <v>6455</v>
      </c>
      <c r="E3227" s="4" t="s">
        <v>9992</v>
      </c>
    </row>
    <row r="3228" spans="1:5" ht="15" customHeight="1" x14ac:dyDescent="0.25">
      <c r="A3228" s="4" t="s">
        <v>6456</v>
      </c>
      <c r="C3228" s="4" t="s">
        <v>6457</v>
      </c>
      <c r="E3228" s="4" t="s">
        <v>9992</v>
      </c>
    </row>
    <row r="3229" spans="1:5" ht="15" customHeight="1" x14ac:dyDescent="0.25">
      <c r="A3229" s="4" t="s">
        <v>6458</v>
      </c>
      <c r="C3229" s="4" t="s">
        <v>6459</v>
      </c>
      <c r="E3229" s="4" t="s">
        <v>9992</v>
      </c>
    </row>
    <row r="3230" spans="1:5" ht="15" customHeight="1" x14ac:dyDescent="0.25">
      <c r="A3230" s="4" t="s">
        <v>6460</v>
      </c>
      <c r="C3230" s="4" t="s">
        <v>6461</v>
      </c>
      <c r="E3230" s="4" t="s">
        <v>9992</v>
      </c>
    </row>
    <row r="3231" spans="1:5" ht="15" customHeight="1" x14ac:dyDescent="0.25">
      <c r="A3231" s="4" t="s">
        <v>6462</v>
      </c>
      <c r="C3231" s="4" t="s">
        <v>6463</v>
      </c>
      <c r="E3231" s="4" t="s">
        <v>9992</v>
      </c>
    </row>
    <row r="3232" spans="1:5" ht="15" customHeight="1" x14ac:dyDescent="0.25">
      <c r="A3232" s="4" t="s">
        <v>6464</v>
      </c>
      <c r="C3232" s="4" t="s">
        <v>6465</v>
      </c>
      <c r="E3232" s="4" t="s">
        <v>9992</v>
      </c>
    </row>
    <row r="3233" spans="1:5" ht="15" customHeight="1" x14ac:dyDescent="0.25">
      <c r="A3233" s="4" t="s">
        <v>6466</v>
      </c>
      <c r="C3233" s="4" t="s">
        <v>6467</v>
      </c>
      <c r="E3233" s="4" t="s">
        <v>9992</v>
      </c>
    </row>
    <row r="3234" spans="1:5" ht="15" customHeight="1" x14ac:dyDescent="0.25">
      <c r="A3234" s="4" t="s">
        <v>6468</v>
      </c>
      <c r="C3234" s="4" t="s">
        <v>6469</v>
      </c>
      <c r="E3234" s="4" t="s">
        <v>9992</v>
      </c>
    </row>
    <row r="3235" spans="1:5" ht="15" customHeight="1" x14ac:dyDescent="0.25">
      <c r="A3235" s="4" t="s">
        <v>6470</v>
      </c>
      <c r="C3235" s="4" t="s">
        <v>6471</v>
      </c>
      <c r="E3235" s="4" t="s">
        <v>9992</v>
      </c>
    </row>
    <row r="3236" spans="1:5" ht="15" customHeight="1" x14ac:dyDescent="0.25">
      <c r="A3236" s="4" t="s">
        <v>6472</v>
      </c>
      <c r="C3236" s="4" t="s">
        <v>6473</v>
      </c>
      <c r="E3236" s="4" t="s">
        <v>9992</v>
      </c>
    </row>
    <row r="3237" spans="1:5" ht="15" customHeight="1" x14ac:dyDescent="0.25">
      <c r="A3237" s="4" t="s">
        <v>6474</v>
      </c>
      <c r="C3237" s="4" t="s">
        <v>6475</v>
      </c>
      <c r="E3237" s="4" t="s">
        <v>9992</v>
      </c>
    </row>
    <row r="3238" spans="1:5" ht="15" customHeight="1" x14ac:dyDescent="0.25">
      <c r="A3238" s="4" t="s">
        <v>6476</v>
      </c>
      <c r="C3238" s="4" t="s">
        <v>6477</v>
      </c>
      <c r="E3238" s="4" t="s">
        <v>9992</v>
      </c>
    </row>
    <row r="3239" spans="1:5" ht="15" customHeight="1" x14ac:dyDescent="0.25">
      <c r="A3239" s="4" t="s">
        <v>6478</v>
      </c>
      <c r="C3239" s="4" t="s">
        <v>6479</v>
      </c>
      <c r="E3239" s="4" t="s">
        <v>9992</v>
      </c>
    </row>
    <row r="3240" spans="1:5" ht="15" customHeight="1" x14ac:dyDescent="0.25">
      <c r="A3240" s="4" t="s">
        <v>6480</v>
      </c>
      <c r="C3240" s="4" t="s">
        <v>6481</v>
      </c>
      <c r="E3240" s="4" t="s">
        <v>9992</v>
      </c>
    </row>
    <row r="3241" spans="1:5" ht="15" customHeight="1" x14ac:dyDescent="0.25">
      <c r="A3241" s="4" t="s">
        <v>6482</v>
      </c>
      <c r="C3241" s="4" t="s">
        <v>6483</v>
      </c>
      <c r="E3241" s="4" t="s">
        <v>9992</v>
      </c>
    </row>
    <row r="3242" spans="1:5" ht="15" customHeight="1" x14ac:dyDescent="0.25">
      <c r="A3242" s="4" t="s">
        <v>6484</v>
      </c>
      <c r="C3242" s="4" t="s">
        <v>6485</v>
      </c>
      <c r="E3242" s="4" t="s">
        <v>9992</v>
      </c>
    </row>
    <row r="3243" spans="1:5" ht="15" customHeight="1" x14ac:dyDescent="0.25">
      <c r="A3243" s="4" t="s">
        <v>6486</v>
      </c>
      <c r="C3243" s="4" t="s">
        <v>6487</v>
      </c>
      <c r="E3243" s="4" t="s">
        <v>9992</v>
      </c>
    </row>
    <row r="3244" spans="1:5" ht="15" customHeight="1" x14ac:dyDescent="0.25">
      <c r="A3244" s="4" t="s">
        <v>6488</v>
      </c>
      <c r="C3244" s="4" t="s">
        <v>6489</v>
      </c>
      <c r="E3244" s="4" t="s">
        <v>9992</v>
      </c>
    </row>
    <row r="3245" spans="1:5" ht="15" customHeight="1" x14ac:dyDescent="0.25">
      <c r="A3245" s="4" t="s">
        <v>6490</v>
      </c>
      <c r="C3245" s="4" t="s">
        <v>6491</v>
      </c>
      <c r="E3245" s="4" t="s">
        <v>9992</v>
      </c>
    </row>
    <row r="3246" spans="1:5" ht="15" customHeight="1" x14ac:dyDescent="0.25">
      <c r="A3246" s="4" t="s">
        <v>6492</v>
      </c>
      <c r="C3246" s="4" t="s">
        <v>6493</v>
      </c>
      <c r="E3246" s="4" t="s">
        <v>9992</v>
      </c>
    </row>
    <row r="3247" spans="1:5" ht="15" customHeight="1" x14ac:dyDescent="0.25">
      <c r="A3247" s="4" t="s">
        <v>6494</v>
      </c>
      <c r="C3247" s="4" t="s">
        <v>6495</v>
      </c>
      <c r="E3247" s="4" t="s">
        <v>9992</v>
      </c>
    </row>
    <row r="3248" spans="1:5" ht="15" customHeight="1" x14ac:dyDescent="0.25">
      <c r="A3248" s="4" t="s">
        <v>6496</v>
      </c>
      <c r="C3248" s="4" t="s">
        <v>6497</v>
      </c>
      <c r="E3248" s="4" t="s">
        <v>9992</v>
      </c>
    </row>
    <row r="3249" spans="1:5" ht="15" customHeight="1" x14ac:dyDescent="0.25">
      <c r="A3249" s="4" t="s">
        <v>6498</v>
      </c>
      <c r="C3249" s="4" t="s">
        <v>6499</v>
      </c>
      <c r="E3249" s="4" t="s">
        <v>9992</v>
      </c>
    </row>
    <row r="3250" spans="1:5" ht="15" customHeight="1" x14ac:dyDescent="0.25">
      <c r="A3250" s="4" t="s">
        <v>6500</v>
      </c>
      <c r="C3250" s="4" t="s">
        <v>6501</v>
      </c>
      <c r="E3250" s="4" t="s">
        <v>9992</v>
      </c>
    </row>
    <row r="3251" spans="1:5" ht="15" customHeight="1" x14ac:dyDescent="0.25">
      <c r="A3251" s="4" t="s">
        <v>6502</v>
      </c>
      <c r="C3251" s="4" t="s">
        <v>6503</v>
      </c>
      <c r="E3251" s="4" t="s">
        <v>9992</v>
      </c>
    </row>
    <row r="3252" spans="1:5" ht="15" customHeight="1" x14ac:dyDescent="0.25">
      <c r="A3252" s="4" t="s">
        <v>6504</v>
      </c>
      <c r="C3252" s="4" t="s">
        <v>6505</v>
      </c>
      <c r="E3252" s="4" t="s">
        <v>9992</v>
      </c>
    </row>
    <row r="3253" spans="1:5" ht="15" customHeight="1" x14ac:dyDescent="0.25">
      <c r="A3253" s="4" t="s">
        <v>6506</v>
      </c>
      <c r="C3253" s="4" t="s">
        <v>6507</v>
      </c>
      <c r="E3253" s="4" t="s">
        <v>9992</v>
      </c>
    </row>
    <row r="3254" spans="1:5" ht="15" customHeight="1" x14ac:dyDescent="0.25">
      <c r="A3254" s="4" t="s">
        <v>6508</v>
      </c>
      <c r="C3254" s="4" t="s">
        <v>6509</v>
      </c>
      <c r="E3254" s="4" t="s">
        <v>9992</v>
      </c>
    </row>
    <row r="3255" spans="1:5" ht="15" customHeight="1" x14ac:dyDescent="0.25">
      <c r="A3255" s="4" t="s">
        <v>6510</v>
      </c>
      <c r="C3255" s="4" t="s">
        <v>6511</v>
      </c>
      <c r="E3255" s="4" t="s">
        <v>9992</v>
      </c>
    </row>
    <row r="3256" spans="1:5" ht="15" customHeight="1" x14ac:dyDescent="0.25">
      <c r="A3256" s="4" t="s">
        <v>6512</v>
      </c>
      <c r="C3256" s="4" t="s">
        <v>6513</v>
      </c>
      <c r="E3256" s="4" t="s">
        <v>9992</v>
      </c>
    </row>
    <row r="3257" spans="1:5" ht="15" customHeight="1" x14ac:dyDescent="0.25">
      <c r="A3257" s="4" t="s">
        <v>6514</v>
      </c>
      <c r="C3257" s="4" t="s">
        <v>6515</v>
      </c>
      <c r="E3257" s="4" t="s">
        <v>9992</v>
      </c>
    </row>
    <row r="3258" spans="1:5" ht="15" customHeight="1" x14ac:dyDescent="0.25">
      <c r="A3258" s="4" t="s">
        <v>6516</v>
      </c>
      <c r="C3258" s="4" t="s">
        <v>6517</v>
      </c>
      <c r="E3258" s="4" t="s">
        <v>9992</v>
      </c>
    </row>
    <row r="3259" spans="1:5" ht="15" customHeight="1" x14ac:dyDescent="0.25">
      <c r="A3259" s="4" t="s">
        <v>6518</v>
      </c>
      <c r="C3259" s="4" t="s">
        <v>6519</v>
      </c>
      <c r="E3259" s="4" t="s">
        <v>9992</v>
      </c>
    </row>
    <row r="3260" spans="1:5" ht="15" customHeight="1" x14ac:dyDescent="0.25">
      <c r="A3260" s="4" t="s">
        <v>6520</v>
      </c>
      <c r="C3260" s="4" t="s">
        <v>6521</v>
      </c>
      <c r="E3260" s="4" t="s">
        <v>9992</v>
      </c>
    </row>
    <row r="3261" spans="1:5" ht="15" customHeight="1" x14ac:dyDescent="0.25">
      <c r="A3261" s="4" t="s">
        <v>6522</v>
      </c>
      <c r="C3261" s="4" t="s">
        <v>6523</v>
      </c>
      <c r="E3261" s="4" t="s">
        <v>9992</v>
      </c>
    </row>
    <row r="3262" spans="1:5" ht="15" customHeight="1" x14ac:dyDescent="0.25">
      <c r="A3262" s="4" t="s">
        <v>6524</v>
      </c>
      <c r="C3262" s="4" t="s">
        <v>6525</v>
      </c>
      <c r="E3262" s="4" t="s">
        <v>9992</v>
      </c>
    </row>
    <row r="3263" spans="1:5" ht="15" customHeight="1" x14ac:dyDescent="0.25">
      <c r="A3263" s="4" t="s">
        <v>6526</v>
      </c>
      <c r="C3263" s="4" t="s">
        <v>6527</v>
      </c>
      <c r="E3263" s="4" t="s">
        <v>9992</v>
      </c>
    </row>
    <row r="3264" spans="1:5" ht="15" customHeight="1" x14ac:dyDescent="0.25">
      <c r="A3264" s="4" t="s">
        <v>6528</v>
      </c>
      <c r="C3264" s="4" t="s">
        <v>6529</v>
      </c>
      <c r="E3264" s="4" t="s">
        <v>9992</v>
      </c>
    </row>
    <row r="3265" spans="1:5" ht="15" customHeight="1" x14ac:dyDescent="0.25">
      <c r="A3265" s="4" t="s">
        <v>6530</v>
      </c>
      <c r="C3265" s="4" t="s">
        <v>6531</v>
      </c>
      <c r="E3265" s="4" t="s">
        <v>9992</v>
      </c>
    </row>
    <row r="3266" spans="1:5" ht="15" customHeight="1" x14ac:dyDescent="0.25">
      <c r="A3266" s="4" t="s">
        <v>6532</v>
      </c>
      <c r="C3266" s="4" t="s">
        <v>6533</v>
      </c>
      <c r="E3266" s="4" t="s">
        <v>9992</v>
      </c>
    </row>
    <row r="3267" spans="1:5" ht="15" customHeight="1" x14ac:dyDescent="0.25">
      <c r="A3267" s="4" t="s">
        <v>6534</v>
      </c>
      <c r="C3267" s="4" t="s">
        <v>6535</v>
      </c>
      <c r="E3267" s="4" t="s">
        <v>9992</v>
      </c>
    </row>
    <row r="3268" spans="1:5" ht="15" customHeight="1" x14ac:dyDescent="0.25">
      <c r="A3268" s="4" t="s">
        <v>6536</v>
      </c>
      <c r="C3268" s="4" t="s">
        <v>6537</v>
      </c>
      <c r="E3268" s="4" t="s">
        <v>9992</v>
      </c>
    </row>
    <row r="3269" spans="1:5" ht="15" customHeight="1" x14ac:dyDescent="0.25">
      <c r="A3269" s="4" t="s">
        <v>6538</v>
      </c>
      <c r="C3269" s="4" t="s">
        <v>6539</v>
      </c>
      <c r="E3269" s="4" t="s">
        <v>9992</v>
      </c>
    </row>
    <row r="3270" spans="1:5" ht="15" customHeight="1" x14ac:dyDescent="0.25">
      <c r="A3270" s="4" t="s">
        <v>6540</v>
      </c>
      <c r="C3270" s="4" t="s">
        <v>6541</v>
      </c>
      <c r="E3270" s="4" t="s">
        <v>9992</v>
      </c>
    </row>
    <row r="3271" spans="1:5" ht="15" customHeight="1" x14ac:dyDescent="0.25">
      <c r="A3271" s="4" t="s">
        <v>6542</v>
      </c>
      <c r="C3271" s="4" t="s">
        <v>6543</v>
      </c>
      <c r="E3271" s="4" t="s">
        <v>9992</v>
      </c>
    </row>
    <row r="3272" spans="1:5" ht="15" customHeight="1" x14ac:dyDescent="0.25">
      <c r="A3272" s="4" t="s">
        <v>6544</v>
      </c>
      <c r="C3272" s="4" t="s">
        <v>6545</v>
      </c>
      <c r="E3272" s="4" t="s">
        <v>9992</v>
      </c>
    </row>
    <row r="3273" spans="1:5" ht="15" customHeight="1" x14ac:dyDescent="0.25">
      <c r="A3273" s="4" t="s">
        <v>6546</v>
      </c>
      <c r="C3273" s="4" t="s">
        <v>6547</v>
      </c>
      <c r="E3273" s="4" t="s">
        <v>9992</v>
      </c>
    </row>
    <row r="3274" spans="1:5" ht="15" customHeight="1" x14ac:dyDescent="0.25">
      <c r="A3274" s="4" t="s">
        <v>6548</v>
      </c>
      <c r="C3274" s="4" t="s">
        <v>6549</v>
      </c>
      <c r="E3274" s="4" t="s">
        <v>9992</v>
      </c>
    </row>
    <row r="3275" spans="1:5" ht="15" customHeight="1" x14ac:dyDescent="0.25">
      <c r="A3275" s="4" t="s">
        <v>6550</v>
      </c>
      <c r="C3275" s="4" t="s">
        <v>6551</v>
      </c>
      <c r="E3275" s="4" t="s">
        <v>9992</v>
      </c>
    </row>
    <row r="3276" spans="1:5" ht="15" customHeight="1" x14ac:dyDescent="0.25">
      <c r="A3276" s="4" t="s">
        <v>6552</v>
      </c>
      <c r="C3276" s="4" t="s">
        <v>6553</v>
      </c>
      <c r="E3276" s="4" t="s">
        <v>9992</v>
      </c>
    </row>
    <row r="3277" spans="1:5" ht="15" customHeight="1" x14ac:dyDescent="0.25">
      <c r="A3277" s="4" t="s">
        <v>6554</v>
      </c>
      <c r="C3277" s="4" t="s">
        <v>6555</v>
      </c>
      <c r="E3277" s="4" t="s">
        <v>9992</v>
      </c>
    </row>
    <row r="3278" spans="1:5" ht="15" customHeight="1" x14ac:dyDescent="0.25">
      <c r="A3278" s="4" t="s">
        <v>6556</v>
      </c>
      <c r="C3278" s="4" t="s">
        <v>6557</v>
      </c>
      <c r="E3278" s="4" t="s">
        <v>9992</v>
      </c>
    </row>
    <row r="3279" spans="1:5" ht="15" customHeight="1" x14ac:dyDescent="0.25">
      <c r="A3279" s="4" t="s">
        <v>6558</v>
      </c>
      <c r="C3279" s="4" t="s">
        <v>6559</v>
      </c>
      <c r="E3279" s="4" t="s">
        <v>9992</v>
      </c>
    </row>
    <row r="3280" spans="1:5" ht="15" customHeight="1" x14ac:dyDescent="0.25">
      <c r="A3280" s="4" t="s">
        <v>6560</v>
      </c>
      <c r="C3280" s="4" t="s">
        <v>6561</v>
      </c>
      <c r="E3280" s="4" t="s">
        <v>9992</v>
      </c>
    </row>
    <row r="3281" spans="1:5" ht="15" customHeight="1" x14ac:dyDescent="0.25">
      <c r="A3281" s="4" t="s">
        <v>6562</v>
      </c>
      <c r="C3281" s="4" t="s">
        <v>6563</v>
      </c>
      <c r="E3281" s="4" t="s">
        <v>9992</v>
      </c>
    </row>
    <row r="3282" spans="1:5" ht="15" customHeight="1" x14ac:dyDescent="0.25">
      <c r="A3282" s="4" t="s">
        <v>6564</v>
      </c>
      <c r="C3282" s="4" t="s">
        <v>6565</v>
      </c>
      <c r="E3282" s="4" t="s">
        <v>9992</v>
      </c>
    </row>
    <row r="3283" spans="1:5" ht="15" customHeight="1" x14ac:dyDescent="0.25">
      <c r="A3283" s="4" t="s">
        <v>6566</v>
      </c>
      <c r="C3283" s="4" t="s">
        <v>6567</v>
      </c>
      <c r="E3283" s="4" t="s">
        <v>9992</v>
      </c>
    </row>
    <row r="3284" spans="1:5" ht="15" customHeight="1" x14ac:dyDescent="0.25">
      <c r="A3284" s="4" t="s">
        <v>6568</v>
      </c>
      <c r="C3284" s="4" t="s">
        <v>6569</v>
      </c>
      <c r="E3284" s="4" t="s">
        <v>9992</v>
      </c>
    </row>
    <row r="3285" spans="1:5" ht="15" customHeight="1" x14ac:dyDescent="0.25">
      <c r="A3285" s="4" t="s">
        <v>6570</v>
      </c>
      <c r="C3285" s="4" t="s">
        <v>6571</v>
      </c>
      <c r="E3285" s="4" t="s">
        <v>9992</v>
      </c>
    </row>
    <row r="3286" spans="1:5" ht="15" customHeight="1" x14ac:dyDescent="0.25">
      <c r="A3286" s="4" t="s">
        <v>6572</v>
      </c>
      <c r="C3286" s="4" t="s">
        <v>6573</v>
      </c>
      <c r="E3286" s="4" t="s">
        <v>9992</v>
      </c>
    </row>
    <row r="3287" spans="1:5" ht="15" customHeight="1" x14ac:dyDescent="0.25">
      <c r="A3287" s="4" t="s">
        <v>6574</v>
      </c>
      <c r="C3287" s="4" t="s">
        <v>6575</v>
      </c>
      <c r="E3287" s="4" t="s">
        <v>9992</v>
      </c>
    </row>
    <row r="3288" spans="1:5" ht="15" customHeight="1" x14ac:dyDescent="0.25">
      <c r="A3288" s="4" t="s">
        <v>6576</v>
      </c>
      <c r="C3288" s="4" t="s">
        <v>6577</v>
      </c>
      <c r="E3288" s="4" t="s">
        <v>9992</v>
      </c>
    </row>
    <row r="3289" spans="1:5" ht="15" customHeight="1" x14ac:dyDescent="0.25">
      <c r="A3289" s="4" t="s">
        <v>6578</v>
      </c>
      <c r="C3289" s="4" t="s">
        <v>6579</v>
      </c>
      <c r="E3289" s="4" t="s">
        <v>9992</v>
      </c>
    </row>
    <row r="3290" spans="1:5" ht="15" customHeight="1" x14ac:dyDescent="0.25">
      <c r="A3290" s="4" t="s">
        <v>6580</v>
      </c>
      <c r="C3290" s="4" t="s">
        <v>6581</v>
      </c>
      <c r="E3290" s="4" t="s">
        <v>9992</v>
      </c>
    </row>
    <row r="3291" spans="1:5" ht="15" customHeight="1" x14ac:dyDescent="0.25">
      <c r="A3291" s="4" t="s">
        <v>6582</v>
      </c>
      <c r="C3291" s="4" t="s">
        <v>6583</v>
      </c>
      <c r="E3291" s="4" t="s">
        <v>9992</v>
      </c>
    </row>
    <row r="3292" spans="1:5" ht="15" customHeight="1" x14ac:dyDescent="0.25">
      <c r="A3292" s="4" t="s">
        <v>6584</v>
      </c>
      <c r="C3292" s="4" t="s">
        <v>6585</v>
      </c>
      <c r="E3292" s="4" t="s">
        <v>9992</v>
      </c>
    </row>
    <row r="3293" spans="1:5" ht="15" customHeight="1" x14ac:dyDescent="0.25">
      <c r="A3293" s="4" t="s">
        <v>6586</v>
      </c>
      <c r="C3293" s="4" t="s">
        <v>6587</v>
      </c>
      <c r="E3293" s="4" t="s">
        <v>9992</v>
      </c>
    </row>
    <row r="3294" spans="1:5" ht="15" customHeight="1" x14ac:dyDescent="0.25">
      <c r="A3294" s="4" t="s">
        <v>6588</v>
      </c>
      <c r="C3294" s="4" t="s">
        <v>6589</v>
      </c>
      <c r="E3294" s="4" t="s">
        <v>9992</v>
      </c>
    </row>
    <row r="3295" spans="1:5" ht="15" customHeight="1" x14ac:dyDescent="0.25">
      <c r="A3295" s="4" t="s">
        <v>6590</v>
      </c>
      <c r="C3295" s="4" t="s">
        <v>6591</v>
      </c>
      <c r="E3295" s="4" t="s">
        <v>9992</v>
      </c>
    </row>
    <row r="3296" spans="1:5" ht="15" customHeight="1" x14ac:dyDescent="0.25">
      <c r="A3296" s="4" t="s">
        <v>6592</v>
      </c>
      <c r="C3296" s="4" t="s">
        <v>6593</v>
      </c>
      <c r="E3296" s="4" t="s">
        <v>9992</v>
      </c>
    </row>
    <row r="3297" spans="1:5" ht="15" customHeight="1" x14ac:dyDescent="0.25">
      <c r="A3297" s="4" t="s">
        <v>6594</v>
      </c>
      <c r="C3297" s="4" t="s">
        <v>6595</v>
      </c>
      <c r="E3297" s="4" t="s">
        <v>9992</v>
      </c>
    </row>
    <row r="3298" spans="1:5" ht="15" customHeight="1" x14ac:dyDescent="0.25">
      <c r="A3298" s="4" t="s">
        <v>6596</v>
      </c>
      <c r="C3298" s="4" t="s">
        <v>6597</v>
      </c>
      <c r="E3298" s="4" t="s">
        <v>9992</v>
      </c>
    </row>
    <row r="3299" spans="1:5" ht="15" customHeight="1" x14ac:dyDescent="0.25">
      <c r="A3299" s="4" t="s">
        <v>6598</v>
      </c>
      <c r="C3299" s="4" t="s">
        <v>6599</v>
      </c>
      <c r="E3299" s="4" t="s">
        <v>9992</v>
      </c>
    </row>
    <row r="3300" spans="1:5" ht="15" customHeight="1" x14ac:dyDescent="0.25">
      <c r="A3300" s="4" t="s">
        <v>6600</v>
      </c>
      <c r="C3300" s="4" t="s">
        <v>6601</v>
      </c>
      <c r="E3300" s="4" t="s">
        <v>9992</v>
      </c>
    </row>
    <row r="3301" spans="1:5" ht="15" customHeight="1" x14ac:dyDescent="0.25">
      <c r="A3301" s="4" t="s">
        <v>6602</v>
      </c>
      <c r="C3301" s="4" t="s">
        <v>6603</v>
      </c>
      <c r="E3301" s="4" t="s">
        <v>9992</v>
      </c>
    </row>
    <row r="3302" spans="1:5" ht="15" customHeight="1" x14ac:dyDescent="0.25">
      <c r="A3302" s="4" t="s">
        <v>6604</v>
      </c>
      <c r="C3302" s="4" t="s">
        <v>6605</v>
      </c>
      <c r="E3302" s="4" t="s">
        <v>9992</v>
      </c>
    </row>
    <row r="3303" spans="1:5" ht="15" customHeight="1" x14ac:dyDescent="0.25">
      <c r="A3303" s="4" t="s">
        <v>6606</v>
      </c>
      <c r="C3303" s="4" t="s">
        <v>6607</v>
      </c>
      <c r="E3303" s="4" t="s">
        <v>9992</v>
      </c>
    </row>
    <row r="3304" spans="1:5" ht="15" customHeight="1" x14ac:dyDescent="0.25">
      <c r="A3304" s="4" t="s">
        <v>6608</v>
      </c>
      <c r="C3304" s="4" t="s">
        <v>6609</v>
      </c>
      <c r="E3304" s="4" t="s">
        <v>9992</v>
      </c>
    </row>
    <row r="3305" spans="1:5" ht="15" customHeight="1" x14ac:dyDescent="0.25">
      <c r="A3305" s="4" t="s">
        <v>6610</v>
      </c>
      <c r="C3305" s="4" t="s">
        <v>6611</v>
      </c>
      <c r="E3305" s="4" t="s">
        <v>9992</v>
      </c>
    </row>
    <row r="3306" spans="1:5" ht="15" customHeight="1" x14ac:dyDescent="0.25">
      <c r="A3306" s="4" t="s">
        <v>6612</v>
      </c>
      <c r="C3306" s="4" t="s">
        <v>6613</v>
      </c>
      <c r="E3306" s="4" t="s">
        <v>9992</v>
      </c>
    </row>
    <row r="3307" spans="1:5" ht="15" customHeight="1" x14ac:dyDescent="0.25">
      <c r="A3307" s="4" t="s">
        <v>10171</v>
      </c>
      <c r="C3307" s="4" t="s">
        <v>6614</v>
      </c>
      <c r="E3307" s="4" t="s">
        <v>9992</v>
      </c>
    </row>
    <row r="3308" spans="1:5" ht="15" customHeight="1" x14ac:dyDescent="0.25">
      <c r="A3308" s="4" t="s">
        <v>6615</v>
      </c>
      <c r="C3308" s="4" t="s">
        <v>6616</v>
      </c>
      <c r="E3308" s="4" t="s">
        <v>9992</v>
      </c>
    </row>
    <row r="3309" spans="1:5" ht="15" customHeight="1" x14ac:dyDescent="0.25">
      <c r="A3309" s="4" t="s">
        <v>6617</v>
      </c>
      <c r="C3309" s="4" t="s">
        <v>6618</v>
      </c>
      <c r="E3309" s="4" t="s">
        <v>9992</v>
      </c>
    </row>
    <row r="3310" spans="1:5" ht="15" customHeight="1" x14ac:dyDescent="0.25">
      <c r="A3310" s="4" t="s">
        <v>6619</v>
      </c>
      <c r="C3310" s="4" t="s">
        <v>6620</v>
      </c>
      <c r="E3310" s="4" t="s">
        <v>9992</v>
      </c>
    </row>
    <row r="3311" spans="1:5" ht="15" customHeight="1" x14ac:dyDescent="0.25">
      <c r="A3311" s="4" t="s">
        <v>6621</v>
      </c>
      <c r="C3311" s="4" t="s">
        <v>6622</v>
      </c>
      <c r="E3311" s="4" t="s">
        <v>9992</v>
      </c>
    </row>
    <row r="3312" spans="1:5" ht="15" customHeight="1" x14ac:dyDescent="0.25">
      <c r="A3312" s="4" t="s">
        <v>6623</v>
      </c>
      <c r="C3312" s="4" t="s">
        <v>6624</v>
      </c>
      <c r="E3312" s="4" t="s">
        <v>9992</v>
      </c>
    </row>
    <row r="3313" spans="1:5" ht="15" customHeight="1" x14ac:dyDescent="0.25">
      <c r="A3313" s="4" t="s">
        <v>6625</v>
      </c>
      <c r="C3313" s="4" t="s">
        <v>6626</v>
      </c>
      <c r="E3313" s="4" t="s">
        <v>9992</v>
      </c>
    </row>
    <row r="3314" spans="1:5" ht="15" customHeight="1" x14ac:dyDescent="0.25">
      <c r="A3314" s="4" t="s">
        <v>6627</v>
      </c>
      <c r="C3314" s="4" t="s">
        <v>6628</v>
      </c>
      <c r="E3314" s="4" t="s">
        <v>9992</v>
      </c>
    </row>
    <row r="3315" spans="1:5" ht="15" customHeight="1" x14ac:dyDescent="0.25">
      <c r="A3315" s="4" t="s">
        <v>6629</v>
      </c>
      <c r="C3315" s="4" t="s">
        <v>6630</v>
      </c>
      <c r="E3315" s="4" t="s">
        <v>9992</v>
      </c>
    </row>
    <row r="3316" spans="1:5" ht="15" customHeight="1" x14ac:dyDescent="0.25">
      <c r="A3316" s="4" t="s">
        <v>6631</v>
      </c>
      <c r="C3316" s="4" t="s">
        <v>6632</v>
      </c>
      <c r="E3316" s="4" t="s">
        <v>9992</v>
      </c>
    </row>
    <row r="3317" spans="1:5" ht="15" customHeight="1" x14ac:dyDescent="0.25">
      <c r="A3317" s="4" t="s">
        <v>6633</v>
      </c>
      <c r="C3317" s="4" t="s">
        <v>6634</v>
      </c>
      <c r="E3317" s="4" t="s">
        <v>9992</v>
      </c>
    </row>
    <row r="3318" spans="1:5" ht="15" customHeight="1" x14ac:dyDescent="0.25">
      <c r="A3318" s="4" t="s">
        <v>6635</v>
      </c>
      <c r="C3318" s="4" t="s">
        <v>6636</v>
      </c>
      <c r="E3318" s="4" t="s">
        <v>9992</v>
      </c>
    </row>
    <row r="3319" spans="1:5" ht="15" customHeight="1" x14ac:dyDescent="0.25">
      <c r="A3319" s="4" t="s">
        <v>6637</v>
      </c>
      <c r="C3319" s="4" t="s">
        <v>6638</v>
      </c>
      <c r="E3319" s="4" t="s">
        <v>9992</v>
      </c>
    </row>
    <row r="3320" spans="1:5" ht="15" customHeight="1" x14ac:dyDescent="0.25">
      <c r="A3320" s="4" t="s">
        <v>6639</v>
      </c>
      <c r="C3320" s="4" t="s">
        <v>6640</v>
      </c>
      <c r="E3320" s="4" t="s">
        <v>9992</v>
      </c>
    </row>
    <row r="3321" spans="1:5" ht="15" customHeight="1" x14ac:dyDescent="0.25">
      <c r="A3321" s="4" t="s">
        <v>6641</v>
      </c>
      <c r="C3321" s="4" t="s">
        <v>6642</v>
      </c>
      <c r="E3321" s="4" t="s">
        <v>9992</v>
      </c>
    </row>
    <row r="3322" spans="1:5" ht="15" customHeight="1" x14ac:dyDescent="0.25">
      <c r="A3322" s="4" t="s">
        <v>6643</v>
      </c>
      <c r="C3322" s="4" t="s">
        <v>6644</v>
      </c>
      <c r="E3322" s="4" t="s">
        <v>9992</v>
      </c>
    </row>
    <row r="3323" spans="1:5" ht="15" customHeight="1" x14ac:dyDescent="0.25">
      <c r="A3323" s="4" t="s">
        <v>6645</v>
      </c>
      <c r="C3323" s="4" t="s">
        <v>6646</v>
      </c>
      <c r="E3323" s="4" t="s">
        <v>9992</v>
      </c>
    </row>
    <row r="3324" spans="1:5" ht="15" customHeight="1" x14ac:dyDescent="0.25">
      <c r="A3324" s="4" t="s">
        <v>6647</v>
      </c>
      <c r="C3324" s="4" t="s">
        <v>6648</v>
      </c>
      <c r="E3324" s="4" t="s">
        <v>9992</v>
      </c>
    </row>
    <row r="3325" spans="1:5" ht="15" customHeight="1" x14ac:dyDescent="0.25">
      <c r="A3325" s="4" t="s">
        <v>6649</v>
      </c>
      <c r="C3325" s="4" t="s">
        <v>6650</v>
      </c>
      <c r="E3325" s="4" t="s">
        <v>9992</v>
      </c>
    </row>
    <row r="3326" spans="1:5" ht="15" customHeight="1" x14ac:dyDescent="0.25">
      <c r="A3326" s="4" t="s">
        <v>6651</v>
      </c>
      <c r="C3326" s="4" t="s">
        <v>6652</v>
      </c>
      <c r="E3326" s="4" t="s">
        <v>9992</v>
      </c>
    </row>
    <row r="3327" spans="1:5" ht="15" customHeight="1" x14ac:dyDescent="0.25">
      <c r="A3327" s="4" t="s">
        <v>6653</v>
      </c>
      <c r="C3327" s="4" t="s">
        <v>6654</v>
      </c>
      <c r="E3327" s="4" t="s">
        <v>9992</v>
      </c>
    </row>
    <row r="3328" spans="1:5" ht="15" customHeight="1" x14ac:dyDescent="0.25">
      <c r="A3328" s="4" t="s">
        <v>6655</v>
      </c>
      <c r="C3328" s="4" t="s">
        <v>6656</v>
      </c>
      <c r="E3328" s="4" t="s">
        <v>9992</v>
      </c>
    </row>
    <row r="3329" spans="1:5" ht="15" customHeight="1" x14ac:dyDescent="0.25">
      <c r="A3329" s="4" t="s">
        <v>6657</v>
      </c>
      <c r="C3329" s="4" t="s">
        <v>6658</v>
      </c>
      <c r="E3329" s="4" t="s">
        <v>9992</v>
      </c>
    </row>
    <row r="3330" spans="1:5" ht="15" customHeight="1" x14ac:dyDescent="0.25">
      <c r="A3330" s="4" t="s">
        <v>6659</v>
      </c>
      <c r="C3330" s="4" t="s">
        <v>6660</v>
      </c>
      <c r="E3330" s="4" t="s">
        <v>9992</v>
      </c>
    </row>
    <row r="3331" spans="1:5" ht="15" customHeight="1" x14ac:dyDescent="0.25">
      <c r="A3331" s="4" t="s">
        <v>6661</v>
      </c>
      <c r="C3331" s="4" t="s">
        <v>6662</v>
      </c>
      <c r="E3331" s="4" t="s">
        <v>9992</v>
      </c>
    </row>
    <row r="3332" spans="1:5" ht="15" customHeight="1" x14ac:dyDescent="0.25">
      <c r="A3332" s="4" t="s">
        <v>6663</v>
      </c>
      <c r="C3332" s="4" t="s">
        <v>6664</v>
      </c>
      <c r="E3332" s="4" t="s">
        <v>9992</v>
      </c>
    </row>
    <row r="3333" spans="1:5" ht="15" customHeight="1" x14ac:dyDescent="0.25">
      <c r="A3333" s="4" t="s">
        <v>6665</v>
      </c>
      <c r="C3333" s="4" t="s">
        <v>6666</v>
      </c>
      <c r="E3333" s="4" t="s">
        <v>9992</v>
      </c>
    </row>
    <row r="3334" spans="1:5" ht="15" customHeight="1" x14ac:dyDescent="0.25">
      <c r="A3334" s="4" t="s">
        <v>6667</v>
      </c>
      <c r="C3334" s="4" t="s">
        <v>6668</v>
      </c>
      <c r="E3334" s="4" t="s">
        <v>9992</v>
      </c>
    </row>
    <row r="3335" spans="1:5" ht="15" customHeight="1" x14ac:dyDescent="0.25">
      <c r="A3335" s="4" t="s">
        <v>6669</v>
      </c>
      <c r="C3335" s="4" t="s">
        <v>6670</v>
      </c>
      <c r="E3335" s="4" t="s">
        <v>9992</v>
      </c>
    </row>
    <row r="3336" spans="1:5" ht="15" customHeight="1" x14ac:dyDescent="0.25">
      <c r="A3336" s="4" t="s">
        <v>6671</v>
      </c>
      <c r="C3336" s="4" t="s">
        <v>6672</v>
      </c>
      <c r="E3336" s="4" t="s">
        <v>9992</v>
      </c>
    </row>
    <row r="3337" spans="1:5" ht="15" customHeight="1" x14ac:dyDescent="0.25">
      <c r="A3337" s="4" t="s">
        <v>6673</v>
      </c>
      <c r="C3337" s="4" t="s">
        <v>6674</v>
      </c>
      <c r="E3337" s="4" t="s">
        <v>9992</v>
      </c>
    </row>
    <row r="3338" spans="1:5" ht="15" customHeight="1" x14ac:dyDescent="0.25">
      <c r="A3338" s="4" t="s">
        <v>6675</v>
      </c>
      <c r="C3338" s="4" t="s">
        <v>6676</v>
      </c>
      <c r="E3338" s="4" t="s">
        <v>9992</v>
      </c>
    </row>
    <row r="3339" spans="1:5" ht="15" customHeight="1" x14ac:dyDescent="0.25">
      <c r="A3339" s="4" t="s">
        <v>6677</v>
      </c>
      <c r="C3339" s="4" t="s">
        <v>6678</v>
      </c>
      <c r="E3339" s="4" t="s">
        <v>9992</v>
      </c>
    </row>
    <row r="3340" spans="1:5" ht="15" customHeight="1" x14ac:dyDescent="0.25">
      <c r="A3340" s="4" t="s">
        <v>6679</v>
      </c>
      <c r="C3340" s="4" t="s">
        <v>6680</v>
      </c>
      <c r="E3340" s="4" t="s">
        <v>9992</v>
      </c>
    </row>
    <row r="3341" spans="1:5" ht="15" customHeight="1" x14ac:dyDescent="0.25">
      <c r="A3341" s="4" t="s">
        <v>6418</v>
      </c>
      <c r="C3341" s="4" t="s">
        <v>6681</v>
      </c>
      <c r="E3341" s="4" t="s">
        <v>9992</v>
      </c>
    </row>
    <row r="3342" spans="1:5" ht="15" customHeight="1" x14ac:dyDescent="0.25">
      <c r="A3342" s="4" t="s">
        <v>6682</v>
      </c>
      <c r="C3342" s="4" t="s">
        <v>6683</v>
      </c>
      <c r="E3342" s="4" t="s">
        <v>9992</v>
      </c>
    </row>
    <row r="3343" spans="1:5" ht="15" customHeight="1" x14ac:dyDescent="0.25">
      <c r="A3343" s="4" t="s">
        <v>6684</v>
      </c>
      <c r="C3343" s="4" t="s">
        <v>6685</v>
      </c>
      <c r="E3343" s="4" t="s">
        <v>9992</v>
      </c>
    </row>
    <row r="3344" spans="1:5" ht="15" customHeight="1" x14ac:dyDescent="0.25">
      <c r="A3344" s="4" t="s">
        <v>6686</v>
      </c>
      <c r="C3344" s="4" t="s">
        <v>6687</v>
      </c>
      <c r="E3344" s="4" t="s">
        <v>9992</v>
      </c>
    </row>
    <row r="3345" spans="1:5" ht="15" customHeight="1" x14ac:dyDescent="0.25">
      <c r="A3345" s="4" t="s">
        <v>6688</v>
      </c>
      <c r="C3345" s="4" t="s">
        <v>6689</v>
      </c>
      <c r="E3345" s="4" t="s">
        <v>9992</v>
      </c>
    </row>
    <row r="3346" spans="1:5" ht="15" customHeight="1" x14ac:dyDescent="0.25">
      <c r="A3346" s="4" t="s">
        <v>6690</v>
      </c>
      <c r="C3346" s="4" t="s">
        <v>6691</v>
      </c>
      <c r="E3346" s="4" t="s">
        <v>9992</v>
      </c>
    </row>
    <row r="3347" spans="1:5" ht="15" customHeight="1" x14ac:dyDescent="0.25">
      <c r="A3347" s="4" t="s">
        <v>6692</v>
      </c>
      <c r="C3347" s="4" t="s">
        <v>6693</v>
      </c>
      <c r="E3347" s="4" t="s">
        <v>9992</v>
      </c>
    </row>
    <row r="3348" spans="1:5" ht="15" customHeight="1" x14ac:dyDescent="0.25">
      <c r="A3348" s="4" t="s">
        <v>6694</v>
      </c>
      <c r="C3348" s="4" t="s">
        <v>6695</v>
      </c>
      <c r="E3348" s="4" t="s">
        <v>9992</v>
      </c>
    </row>
    <row r="3349" spans="1:5" ht="15" customHeight="1" x14ac:dyDescent="0.25">
      <c r="A3349" s="4" t="s">
        <v>6696</v>
      </c>
      <c r="C3349" s="4" t="s">
        <v>6697</v>
      </c>
      <c r="E3349" s="4" t="s">
        <v>9992</v>
      </c>
    </row>
    <row r="3350" spans="1:5" ht="15" customHeight="1" x14ac:dyDescent="0.25">
      <c r="A3350" s="4" t="s">
        <v>6698</v>
      </c>
      <c r="C3350" s="4" t="s">
        <v>6699</v>
      </c>
      <c r="E3350" s="4" t="s">
        <v>9992</v>
      </c>
    </row>
    <row r="3351" spans="1:5" ht="15" customHeight="1" x14ac:dyDescent="0.25">
      <c r="A3351" s="4" t="s">
        <v>6700</v>
      </c>
      <c r="C3351" s="4" t="s">
        <v>6701</v>
      </c>
      <c r="E3351" s="4" t="s">
        <v>9992</v>
      </c>
    </row>
    <row r="3352" spans="1:5" ht="15" customHeight="1" x14ac:dyDescent="0.25">
      <c r="A3352" s="4" t="s">
        <v>6702</v>
      </c>
      <c r="C3352" s="4" t="s">
        <v>6703</v>
      </c>
      <c r="E3352" s="4" t="s">
        <v>9992</v>
      </c>
    </row>
    <row r="3353" spans="1:5" ht="15" customHeight="1" x14ac:dyDescent="0.25">
      <c r="A3353" s="4" t="s">
        <v>6704</v>
      </c>
      <c r="C3353" s="4" t="s">
        <v>6705</v>
      </c>
      <c r="E3353" s="4" t="s">
        <v>9992</v>
      </c>
    </row>
    <row r="3354" spans="1:5" ht="15" customHeight="1" x14ac:dyDescent="0.25">
      <c r="A3354" s="4" t="s">
        <v>6706</v>
      </c>
      <c r="C3354" s="4" t="s">
        <v>6707</v>
      </c>
      <c r="E3354" s="4" t="s">
        <v>9992</v>
      </c>
    </row>
    <row r="3355" spans="1:5" ht="15" customHeight="1" x14ac:dyDescent="0.25">
      <c r="A3355" s="4" t="s">
        <v>6708</v>
      </c>
      <c r="C3355" s="4" t="s">
        <v>6709</v>
      </c>
      <c r="E3355" s="4" t="s">
        <v>9992</v>
      </c>
    </row>
    <row r="3356" spans="1:5" ht="15" customHeight="1" x14ac:dyDescent="0.25">
      <c r="A3356" s="4" t="s">
        <v>6710</v>
      </c>
      <c r="C3356" s="4" t="s">
        <v>6711</v>
      </c>
      <c r="E3356" s="4" t="s">
        <v>9992</v>
      </c>
    </row>
    <row r="3357" spans="1:5" ht="15" customHeight="1" x14ac:dyDescent="0.25">
      <c r="A3357" s="4" t="s">
        <v>6712</v>
      </c>
      <c r="C3357" s="4" t="s">
        <v>6713</v>
      </c>
      <c r="E3357" s="4" t="s">
        <v>9992</v>
      </c>
    </row>
    <row r="3358" spans="1:5" ht="15" customHeight="1" x14ac:dyDescent="0.25">
      <c r="A3358" s="4" t="s">
        <v>6714</v>
      </c>
      <c r="C3358" s="4" t="s">
        <v>6715</v>
      </c>
      <c r="E3358" s="4" t="s">
        <v>9992</v>
      </c>
    </row>
    <row r="3359" spans="1:5" ht="15" customHeight="1" x14ac:dyDescent="0.25">
      <c r="A3359" s="4" t="s">
        <v>6716</v>
      </c>
      <c r="C3359" s="4" t="s">
        <v>6717</v>
      </c>
      <c r="E3359" s="4" t="s">
        <v>9992</v>
      </c>
    </row>
    <row r="3360" spans="1:5" ht="15" customHeight="1" x14ac:dyDescent="0.25">
      <c r="A3360" s="4" t="s">
        <v>6718</v>
      </c>
      <c r="C3360" s="4" t="s">
        <v>6719</v>
      </c>
      <c r="E3360" s="4" t="s">
        <v>9992</v>
      </c>
    </row>
    <row r="3361" spans="1:5" ht="15" customHeight="1" x14ac:dyDescent="0.25">
      <c r="A3361" s="4" t="s">
        <v>6720</v>
      </c>
      <c r="C3361" s="4" t="s">
        <v>6721</v>
      </c>
      <c r="E3361" s="4" t="s">
        <v>9992</v>
      </c>
    </row>
    <row r="3362" spans="1:5" ht="15" customHeight="1" x14ac:dyDescent="0.25">
      <c r="A3362" s="4" t="s">
        <v>6722</v>
      </c>
      <c r="C3362" s="4" t="s">
        <v>6723</v>
      </c>
      <c r="E3362" s="4" t="s">
        <v>9992</v>
      </c>
    </row>
    <row r="3363" spans="1:5" ht="15" customHeight="1" x14ac:dyDescent="0.25">
      <c r="A3363" s="4" t="s">
        <v>6724</v>
      </c>
      <c r="C3363" s="4" t="s">
        <v>6725</v>
      </c>
      <c r="E3363" s="4" t="s">
        <v>9992</v>
      </c>
    </row>
    <row r="3364" spans="1:5" ht="15" customHeight="1" x14ac:dyDescent="0.25">
      <c r="A3364" s="4" t="s">
        <v>6726</v>
      </c>
      <c r="C3364" s="4" t="s">
        <v>6727</v>
      </c>
      <c r="E3364" s="4" t="s">
        <v>9992</v>
      </c>
    </row>
    <row r="3365" spans="1:5" ht="15" customHeight="1" x14ac:dyDescent="0.25">
      <c r="A3365" s="4" t="s">
        <v>6728</v>
      </c>
      <c r="C3365" s="4" t="s">
        <v>6729</v>
      </c>
      <c r="E3365" s="4" t="s">
        <v>9992</v>
      </c>
    </row>
    <row r="3366" spans="1:5" ht="15" customHeight="1" x14ac:dyDescent="0.25">
      <c r="A3366" s="4" t="s">
        <v>6730</v>
      </c>
      <c r="C3366" s="4" t="s">
        <v>6731</v>
      </c>
      <c r="E3366" s="4" t="s">
        <v>9992</v>
      </c>
    </row>
    <row r="3367" spans="1:5" ht="15" customHeight="1" x14ac:dyDescent="0.25">
      <c r="A3367" s="4" t="s">
        <v>6732</v>
      </c>
      <c r="C3367" s="4" t="s">
        <v>6733</v>
      </c>
      <c r="E3367" s="4" t="s">
        <v>9992</v>
      </c>
    </row>
    <row r="3368" spans="1:5" ht="15" customHeight="1" x14ac:dyDescent="0.25">
      <c r="A3368" s="4" t="s">
        <v>6734</v>
      </c>
      <c r="C3368" s="4" t="s">
        <v>6735</v>
      </c>
      <c r="E3368" s="4" t="s">
        <v>9992</v>
      </c>
    </row>
    <row r="3369" spans="1:5" ht="15" customHeight="1" x14ac:dyDescent="0.25">
      <c r="A3369" s="4" t="s">
        <v>6736</v>
      </c>
      <c r="C3369" s="4" t="s">
        <v>6737</v>
      </c>
      <c r="E3369" s="4" t="s">
        <v>9992</v>
      </c>
    </row>
    <row r="3370" spans="1:5" ht="15" customHeight="1" x14ac:dyDescent="0.25">
      <c r="A3370" s="4" t="s">
        <v>6738</v>
      </c>
      <c r="C3370" s="4" t="s">
        <v>6739</v>
      </c>
      <c r="E3370" s="4" t="s">
        <v>9992</v>
      </c>
    </row>
    <row r="3371" spans="1:5" ht="15" customHeight="1" x14ac:dyDescent="0.25">
      <c r="A3371" s="4" t="s">
        <v>6740</v>
      </c>
      <c r="C3371" s="4" t="s">
        <v>6741</v>
      </c>
      <c r="E3371" s="4" t="s">
        <v>9992</v>
      </c>
    </row>
    <row r="3372" spans="1:5" ht="15" customHeight="1" x14ac:dyDescent="0.25">
      <c r="A3372" s="4" t="s">
        <v>6742</v>
      </c>
      <c r="C3372" s="4" t="s">
        <v>6743</v>
      </c>
      <c r="E3372" s="4" t="s">
        <v>9992</v>
      </c>
    </row>
    <row r="3373" spans="1:5" x14ac:dyDescent="0.25">
      <c r="A3373" s="4" t="s">
        <v>6744</v>
      </c>
      <c r="C3373" s="4" t="s">
        <v>6745</v>
      </c>
      <c r="E3373" s="4" t="s">
        <v>9992</v>
      </c>
    </row>
    <row r="3374" spans="1:5" ht="15" customHeight="1" x14ac:dyDescent="0.25">
      <c r="A3374" s="4" t="s">
        <v>6746</v>
      </c>
      <c r="C3374" s="4" t="s">
        <v>6747</v>
      </c>
      <c r="E3374" s="4" t="s">
        <v>9992</v>
      </c>
    </row>
    <row r="3375" spans="1:5" ht="15" customHeight="1" x14ac:dyDescent="0.25">
      <c r="A3375" s="4" t="s">
        <v>6748</v>
      </c>
      <c r="C3375" s="4" t="s">
        <v>6749</v>
      </c>
      <c r="E3375" s="4" t="s">
        <v>9992</v>
      </c>
    </row>
    <row r="3376" spans="1:5" ht="15" customHeight="1" x14ac:dyDescent="0.25">
      <c r="A3376" s="4" t="s">
        <v>6750</v>
      </c>
      <c r="C3376" s="4" t="s">
        <v>6751</v>
      </c>
      <c r="E3376" s="4" t="s">
        <v>9992</v>
      </c>
    </row>
    <row r="3377" spans="1:5" ht="15" customHeight="1" x14ac:dyDescent="0.25">
      <c r="A3377" s="4" t="s">
        <v>10182</v>
      </c>
      <c r="C3377" s="4" t="s">
        <v>6752</v>
      </c>
      <c r="E3377" s="4" t="s">
        <v>9992</v>
      </c>
    </row>
    <row r="3378" spans="1:5" ht="15" customHeight="1" x14ac:dyDescent="0.25">
      <c r="A3378" s="4" t="s">
        <v>10146</v>
      </c>
      <c r="C3378" s="4" t="s">
        <v>6753</v>
      </c>
      <c r="E3378" s="4" t="s">
        <v>9992</v>
      </c>
    </row>
    <row r="3379" spans="1:5" ht="15" customHeight="1" x14ac:dyDescent="0.25">
      <c r="A3379" s="4" t="s">
        <v>6754</v>
      </c>
      <c r="C3379" s="4" t="s">
        <v>6755</v>
      </c>
      <c r="E3379" s="4" t="s">
        <v>9992</v>
      </c>
    </row>
    <row r="3380" spans="1:5" ht="15" customHeight="1" x14ac:dyDescent="0.25">
      <c r="A3380" s="4" t="s">
        <v>8619</v>
      </c>
      <c r="C3380" s="4" t="s">
        <v>6756</v>
      </c>
      <c r="E3380" s="4" t="s">
        <v>9992</v>
      </c>
    </row>
    <row r="3381" spans="1:5" ht="15" customHeight="1" x14ac:dyDescent="0.25">
      <c r="A3381" s="4" t="s">
        <v>6757</v>
      </c>
      <c r="C3381" s="4" t="s">
        <v>6758</v>
      </c>
      <c r="E3381" s="4" t="s">
        <v>9992</v>
      </c>
    </row>
    <row r="3382" spans="1:5" ht="15" customHeight="1" x14ac:dyDescent="0.25">
      <c r="A3382" s="4" t="s">
        <v>10816</v>
      </c>
      <c r="C3382" s="4" t="s">
        <v>6759</v>
      </c>
      <c r="E3382" s="4" t="s">
        <v>9992</v>
      </c>
    </row>
    <row r="3383" spans="1:5" ht="15" customHeight="1" x14ac:dyDescent="0.25">
      <c r="A3383" s="4" t="s">
        <v>6760</v>
      </c>
      <c r="C3383" s="4" t="s">
        <v>6761</v>
      </c>
      <c r="E3383" s="4" t="s">
        <v>9992</v>
      </c>
    </row>
    <row r="3384" spans="1:5" ht="15" customHeight="1" x14ac:dyDescent="0.25">
      <c r="A3384" s="4" t="s">
        <v>6762</v>
      </c>
      <c r="C3384" s="4" t="s">
        <v>6763</v>
      </c>
      <c r="E3384" s="4" t="s">
        <v>9992</v>
      </c>
    </row>
    <row r="3385" spans="1:5" ht="15" customHeight="1" x14ac:dyDescent="0.25">
      <c r="A3385" s="4" t="s">
        <v>6764</v>
      </c>
      <c r="C3385" s="4" t="s">
        <v>6765</v>
      </c>
      <c r="E3385" s="4" t="s">
        <v>9992</v>
      </c>
    </row>
    <row r="3386" spans="1:5" ht="15" customHeight="1" x14ac:dyDescent="0.25">
      <c r="A3386" s="4" t="s">
        <v>6766</v>
      </c>
      <c r="C3386" s="4" t="s">
        <v>6767</v>
      </c>
      <c r="E3386" s="4" t="s">
        <v>9992</v>
      </c>
    </row>
    <row r="3387" spans="1:5" ht="15" customHeight="1" x14ac:dyDescent="0.25">
      <c r="A3387" s="4" t="s">
        <v>2498</v>
      </c>
      <c r="C3387" s="4" t="s">
        <v>2499</v>
      </c>
      <c r="E3387" s="4" t="s">
        <v>9992</v>
      </c>
    </row>
    <row r="3388" spans="1:5" ht="15" customHeight="1" x14ac:dyDescent="0.25">
      <c r="A3388" s="4" t="s">
        <v>10228</v>
      </c>
      <c r="C3388" s="4" t="s">
        <v>2507</v>
      </c>
      <c r="E3388" s="4" t="s">
        <v>9992</v>
      </c>
    </row>
    <row r="3389" spans="1:5" ht="15" customHeight="1" x14ac:dyDescent="0.25">
      <c r="A3389" s="4" t="s">
        <v>2497</v>
      </c>
      <c r="C3389" s="4" t="s">
        <v>2508</v>
      </c>
      <c r="E3389" s="4" t="s">
        <v>9992</v>
      </c>
    </row>
    <row r="3390" spans="1:5" ht="15" customHeight="1" x14ac:dyDescent="0.25">
      <c r="A3390" s="4" t="s">
        <v>10147</v>
      </c>
      <c r="C3390" s="4" t="s">
        <v>6768</v>
      </c>
      <c r="E3390" s="4" t="s">
        <v>9992</v>
      </c>
    </row>
    <row r="3391" spans="1:5" ht="15" customHeight="1" x14ac:dyDescent="0.25">
      <c r="A3391" s="4" t="s">
        <v>6769</v>
      </c>
      <c r="C3391" s="4" t="s">
        <v>6770</v>
      </c>
      <c r="E3391" s="4" t="s">
        <v>9992</v>
      </c>
    </row>
    <row r="3392" spans="1:5" ht="15" customHeight="1" x14ac:dyDescent="0.25">
      <c r="A3392" s="4" t="s">
        <v>6771</v>
      </c>
      <c r="C3392" s="4" t="s">
        <v>6772</v>
      </c>
      <c r="E3392" s="4" t="s">
        <v>9992</v>
      </c>
    </row>
    <row r="3393" spans="1:5" ht="15" customHeight="1" x14ac:dyDescent="0.25">
      <c r="A3393" s="4" t="s">
        <v>6773</v>
      </c>
      <c r="C3393" s="4" t="s">
        <v>6774</v>
      </c>
      <c r="E3393" s="4" t="s">
        <v>9992</v>
      </c>
    </row>
    <row r="3394" spans="1:5" ht="15" customHeight="1" x14ac:dyDescent="0.25">
      <c r="A3394" s="4" t="s">
        <v>6775</v>
      </c>
      <c r="C3394" s="4" t="s">
        <v>6776</v>
      </c>
      <c r="E3394" s="4" t="s">
        <v>9992</v>
      </c>
    </row>
    <row r="3395" spans="1:5" ht="15" customHeight="1" x14ac:dyDescent="0.25">
      <c r="A3395" s="4" t="s">
        <v>6777</v>
      </c>
      <c r="C3395" s="4" t="s">
        <v>6778</v>
      </c>
      <c r="E3395" s="4" t="s">
        <v>9992</v>
      </c>
    </row>
    <row r="3396" spans="1:5" ht="15" customHeight="1" x14ac:dyDescent="0.25">
      <c r="A3396" s="4" t="s">
        <v>6779</v>
      </c>
      <c r="C3396" s="4" t="s">
        <v>6780</v>
      </c>
      <c r="E3396" s="4" t="s">
        <v>9992</v>
      </c>
    </row>
    <row r="3397" spans="1:5" ht="15" customHeight="1" x14ac:dyDescent="0.25">
      <c r="A3397" s="4" t="s">
        <v>6781</v>
      </c>
      <c r="C3397" s="4" t="s">
        <v>6782</v>
      </c>
      <c r="E3397" s="4" t="s">
        <v>9992</v>
      </c>
    </row>
    <row r="3398" spans="1:5" ht="15" customHeight="1" x14ac:dyDescent="0.25">
      <c r="A3398" s="4" t="s">
        <v>6783</v>
      </c>
      <c r="C3398" s="4" t="s">
        <v>6784</v>
      </c>
      <c r="E3398" s="4" t="s">
        <v>9992</v>
      </c>
    </row>
    <row r="3399" spans="1:5" ht="15" customHeight="1" x14ac:dyDescent="0.25">
      <c r="A3399" s="4" t="s">
        <v>6785</v>
      </c>
      <c r="C3399" s="4" t="s">
        <v>6786</v>
      </c>
      <c r="E3399" s="4" t="s">
        <v>9992</v>
      </c>
    </row>
    <row r="3400" spans="1:5" ht="15" customHeight="1" x14ac:dyDescent="0.25">
      <c r="A3400" s="4" t="s">
        <v>6787</v>
      </c>
      <c r="C3400" s="4" t="s">
        <v>6788</v>
      </c>
      <c r="E3400" s="4" t="s">
        <v>9992</v>
      </c>
    </row>
    <row r="3401" spans="1:5" ht="15" customHeight="1" x14ac:dyDescent="0.25">
      <c r="A3401" s="4" t="s">
        <v>6789</v>
      </c>
      <c r="C3401" s="4" t="s">
        <v>6790</v>
      </c>
      <c r="E3401" s="4" t="s">
        <v>9992</v>
      </c>
    </row>
    <row r="3402" spans="1:5" ht="15" customHeight="1" x14ac:dyDescent="0.25">
      <c r="A3402" s="4" t="s">
        <v>6791</v>
      </c>
      <c r="C3402" s="4" t="s">
        <v>6792</v>
      </c>
      <c r="E3402" s="4" t="s">
        <v>9992</v>
      </c>
    </row>
    <row r="3403" spans="1:5" ht="15" customHeight="1" x14ac:dyDescent="0.25">
      <c r="A3403" s="4" t="s">
        <v>6793</v>
      </c>
      <c r="C3403" s="4" t="s">
        <v>6794</v>
      </c>
      <c r="E3403" s="4" t="s">
        <v>9992</v>
      </c>
    </row>
    <row r="3404" spans="1:5" ht="15" customHeight="1" x14ac:dyDescent="0.25">
      <c r="A3404" s="4" t="s">
        <v>6795</v>
      </c>
      <c r="C3404" s="4" t="s">
        <v>6796</v>
      </c>
      <c r="E3404" s="4" t="s">
        <v>9992</v>
      </c>
    </row>
    <row r="3405" spans="1:5" ht="15" customHeight="1" x14ac:dyDescent="0.25">
      <c r="A3405" s="4" t="s">
        <v>6797</v>
      </c>
      <c r="C3405" s="4" t="s">
        <v>6798</v>
      </c>
      <c r="E3405" s="4" t="s">
        <v>9992</v>
      </c>
    </row>
    <row r="3406" spans="1:5" ht="15" customHeight="1" x14ac:dyDescent="0.25">
      <c r="A3406" s="4" t="s">
        <v>6799</v>
      </c>
      <c r="C3406" s="4" t="s">
        <v>6800</v>
      </c>
      <c r="E3406" s="4" t="s">
        <v>9992</v>
      </c>
    </row>
    <row r="3407" spans="1:5" ht="15" customHeight="1" x14ac:dyDescent="0.25">
      <c r="A3407" s="4" t="s">
        <v>6801</v>
      </c>
      <c r="C3407" s="4" t="s">
        <v>6802</v>
      </c>
      <c r="E3407" s="4" t="s">
        <v>9992</v>
      </c>
    </row>
    <row r="3408" spans="1:5" ht="15" customHeight="1" x14ac:dyDescent="0.25">
      <c r="A3408" s="4" t="s">
        <v>2494</v>
      </c>
      <c r="C3408" s="4" t="s">
        <v>2506</v>
      </c>
      <c r="E3408" s="4" t="s">
        <v>9992</v>
      </c>
    </row>
    <row r="3409" spans="1:5" ht="15" customHeight="1" x14ac:dyDescent="0.25">
      <c r="A3409" s="4" t="s">
        <v>6803</v>
      </c>
      <c r="C3409" s="4" t="s">
        <v>6804</v>
      </c>
      <c r="E3409" s="4" t="s">
        <v>9992</v>
      </c>
    </row>
    <row r="3410" spans="1:5" ht="15" customHeight="1" x14ac:dyDescent="0.25">
      <c r="A3410" s="4" t="s">
        <v>10245</v>
      </c>
      <c r="C3410" s="4" t="s">
        <v>6805</v>
      </c>
      <c r="E3410" s="4" t="s">
        <v>9992</v>
      </c>
    </row>
    <row r="3411" spans="1:5" ht="15" customHeight="1" x14ac:dyDescent="0.25">
      <c r="A3411" s="4" t="s">
        <v>10246</v>
      </c>
      <c r="C3411" s="4" t="s">
        <v>2511</v>
      </c>
      <c r="E3411" s="4" t="s">
        <v>9992</v>
      </c>
    </row>
    <row r="3412" spans="1:5" ht="15" customHeight="1" x14ac:dyDescent="0.25">
      <c r="A3412" s="4" t="s">
        <v>6806</v>
      </c>
      <c r="C3412" s="4" t="s">
        <v>6807</v>
      </c>
      <c r="E3412" s="4" t="s">
        <v>9992</v>
      </c>
    </row>
    <row r="3413" spans="1:5" ht="15" customHeight="1" x14ac:dyDescent="0.25">
      <c r="A3413" s="4" t="s">
        <v>6808</v>
      </c>
      <c r="C3413" s="4" t="s">
        <v>6809</v>
      </c>
      <c r="E3413" s="4" t="s">
        <v>9992</v>
      </c>
    </row>
    <row r="3414" spans="1:5" ht="15" customHeight="1" x14ac:dyDescent="0.25">
      <c r="A3414" s="4" t="s">
        <v>2500</v>
      </c>
      <c r="C3414" s="4" t="s">
        <v>2509</v>
      </c>
      <c r="E3414" s="4" t="s">
        <v>9992</v>
      </c>
    </row>
    <row r="3415" spans="1:5" ht="15" customHeight="1" x14ac:dyDescent="0.25">
      <c r="A3415" s="4" t="s">
        <v>2501</v>
      </c>
      <c r="C3415" s="4" t="s">
        <v>2510</v>
      </c>
      <c r="E3415" s="4" t="s">
        <v>9992</v>
      </c>
    </row>
    <row r="3416" spans="1:5" ht="15" customHeight="1" x14ac:dyDescent="0.25">
      <c r="A3416" s="4" t="s">
        <v>6810</v>
      </c>
      <c r="C3416" s="4" t="s">
        <v>6811</v>
      </c>
      <c r="E3416" s="4" t="s">
        <v>9992</v>
      </c>
    </row>
    <row r="3417" spans="1:5" ht="15" customHeight="1" x14ac:dyDescent="0.25">
      <c r="A3417" s="4" t="s">
        <v>11324</v>
      </c>
      <c r="C3417" s="4" t="s">
        <v>6812</v>
      </c>
      <c r="E3417" s="4" t="s">
        <v>9992</v>
      </c>
    </row>
    <row r="3418" spans="1:5" ht="15" customHeight="1" x14ac:dyDescent="0.25">
      <c r="A3418" s="4" t="s">
        <v>9501</v>
      </c>
      <c r="C3418" s="4" t="s">
        <v>9502</v>
      </c>
      <c r="E3418" s="4" t="s">
        <v>9992</v>
      </c>
    </row>
    <row r="3419" spans="1:5" ht="15" customHeight="1" x14ac:dyDescent="0.25">
      <c r="A3419" s="4" t="s">
        <v>6813</v>
      </c>
      <c r="C3419" s="4" t="s">
        <v>6814</v>
      </c>
      <c r="E3419" s="4" t="s">
        <v>9992</v>
      </c>
    </row>
    <row r="3420" spans="1:5" ht="15" customHeight="1" x14ac:dyDescent="0.25">
      <c r="A3420" s="4" t="s">
        <v>6815</v>
      </c>
      <c r="C3420" s="4" t="s">
        <v>6816</v>
      </c>
      <c r="E3420" s="4" t="s">
        <v>9992</v>
      </c>
    </row>
    <row r="3421" spans="1:5" ht="15" customHeight="1" x14ac:dyDescent="0.25">
      <c r="A3421" s="4" t="s">
        <v>6817</v>
      </c>
      <c r="C3421" s="4" t="s">
        <v>6818</v>
      </c>
      <c r="E3421" s="4" t="s">
        <v>9992</v>
      </c>
    </row>
    <row r="3422" spans="1:5" ht="15" customHeight="1" x14ac:dyDescent="0.25">
      <c r="A3422" s="4" t="s">
        <v>10175</v>
      </c>
      <c r="C3422" s="4" t="s">
        <v>6819</v>
      </c>
      <c r="E3422" s="4" t="s">
        <v>9992</v>
      </c>
    </row>
    <row r="3423" spans="1:5" ht="15" customHeight="1" x14ac:dyDescent="0.25">
      <c r="A3423" s="4" t="s">
        <v>11323</v>
      </c>
      <c r="C3423" s="4" t="s">
        <v>6820</v>
      </c>
      <c r="E3423" s="4" t="s">
        <v>9992</v>
      </c>
    </row>
    <row r="3424" spans="1:5" ht="15" customHeight="1" x14ac:dyDescent="0.25">
      <c r="A3424" s="4" t="s">
        <v>6821</v>
      </c>
      <c r="C3424" s="4" t="s">
        <v>6822</v>
      </c>
      <c r="E3424" s="4" t="s">
        <v>9992</v>
      </c>
    </row>
    <row r="3425" spans="1:5" ht="15" customHeight="1" x14ac:dyDescent="0.25">
      <c r="A3425" s="4" t="s">
        <v>6823</v>
      </c>
      <c r="C3425" s="4" t="s">
        <v>6824</v>
      </c>
      <c r="E3425" s="4" t="s">
        <v>9992</v>
      </c>
    </row>
    <row r="3426" spans="1:5" ht="15" customHeight="1" x14ac:dyDescent="0.25">
      <c r="A3426" s="4" t="s">
        <v>6825</v>
      </c>
      <c r="C3426" s="4" t="s">
        <v>6826</v>
      </c>
      <c r="E3426" s="4" t="s">
        <v>9992</v>
      </c>
    </row>
    <row r="3427" spans="1:5" ht="15" customHeight="1" x14ac:dyDescent="0.25">
      <c r="A3427" s="4" t="s">
        <v>6827</v>
      </c>
      <c r="C3427" s="4" t="s">
        <v>6828</v>
      </c>
      <c r="E3427" s="4" t="s">
        <v>9992</v>
      </c>
    </row>
    <row r="3428" spans="1:5" ht="15" customHeight="1" x14ac:dyDescent="0.25">
      <c r="A3428" s="4" t="s">
        <v>2490</v>
      </c>
      <c r="C3428" s="4" t="s">
        <v>2503</v>
      </c>
      <c r="E3428" s="4" t="s">
        <v>9992</v>
      </c>
    </row>
    <row r="3429" spans="1:5" ht="15" customHeight="1" x14ac:dyDescent="0.25">
      <c r="A3429" s="4" t="s">
        <v>6829</v>
      </c>
      <c r="C3429" s="4" t="s">
        <v>6830</v>
      </c>
      <c r="E3429" s="4" t="s">
        <v>9992</v>
      </c>
    </row>
    <row r="3430" spans="1:5" ht="15" customHeight="1" x14ac:dyDescent="0.25">
      <c r="A3430" s="4" t="s">
        <v>2489</v>
      </c>
      <c r="C3430" s="4" t="s">
        <v>2502</v>
      </c>
      <c r="E3430" s="4" t="s">
        <v>9992</v>
      </c>
    </row>
    <row r="3431" spans="1:5" ht="15" customHeight="1" x14ac:dyDescent="0.25">
      <c r="A3431" s="4" t="s">
        <v>2491</v>
      </c>
      <c r="C3431" s="4" t="s">
        <v>2504</v>
      </c>
      <c r="E3431" s="4" t="s">
        <v>9992</v>
      </c>
    </row>
    <row r="3432" spans="1:5" ht="15" customHeight="1" x14ac:dyDescent="0.25">
      <c r="A3432" s="4" t="s">
        <v>6831</v>
      </c>
      <c r="C3432" s="4" t="s">
        <v>6832</v>
      </c>
      <c r="E3432" s="4" t="s">
        <v>9992</v>
      </c>
    </row>
    <row r="3433" spans="1:5" ht="15" customHeight="1" x14ac:dyDescent="0.25">
      <c r="A3433" s="4" t="s">
        <v>6833</v>
      </c>
      <c r="C3433" s="4" t="s">
        <v>6834</v>
      </c>
      <c r="E3433" s="4" t="s">
        <v>9992</v>
      </c>
    </row>
    <row r="3434" spans="1:5" ht="15" customHeight="1" x14ac:dyDescent="0.25">
      <c r="A3434" s="4" t="s">
        <v>6835</v>
      </c>
      <c r="C3434" s="4" t="s">
        <v>6836</v>
      </c>
      <c r="E3434" s="4" t="s">
        <v>9992</v>
      </c>
    </row>
    <row r="3435" spans="1:5" ht="15" customHeight="1" x14ac:dyDescent="0.25">
      <c r="A3435" s="4" t="s">
        <v>6837</v>
      </c>
      <c r="C3435" s="4" t="s">
        <v>6838</v>
      </c>
      <c r="E3435" s="4" t="s">
        <v>9992</v>
      </c>
    </row>
    <row r="3436" spans="1:5" ht="15" customHeight="1" x14ac:dyDescent="0.25">
      <c r="A3436" s="4" t="s">
        <v>6839</v>
      </c>
      <c r="C3436" s="4" t="s">
        <v>6840</v>
      </c>
      <c r="E3436" s="4" t="s">
        <v>9992</v>
      </c>
    </row>
    <row r="3437" spans="1:5" ht="15" customHeight="1" x14ac:dyDescent="0.25">
      <c r="A3437" s="4" t="s">
        <v>6841</v>
      </c>
      <c r="C3437" s="4" t="s">
        <v>6842</v>
      </c>
      <c r="E3437" s="4" t="s">
        <v>9992</v>
      </c>
    </row>
    <row r="3438" spans="1:5" ht="15" customHeight="1" x14ac:dyDescent="0.25">
      <c r="A3438" s="4" t="s">
        <v>6843</v>
      </c>
      <c r="C3438" s="4" t="s">
        <v>6844</v>
      </c>
      <c r="E3438" s="4" t="s">
        <v>9992</v>
      </c>
    </row>
    <row r="3439" spans="1:5" ht="15" customHeight="1" x14ac:dyDescent="0.25">
      <c r="A3439" s="4" t="s">
        <v>6845</v>
      </c>
      <c r="C3439" s="4" t="s">
        <v>6846</v>
      </c>
      <c r="E3439" s="4" t="s">
        <v>9992</v>
      </c>
    </row>
    <row r="3440" spans="1:5" ht="15" customHeight="1" x14ac:dyDescent="0.25">
      <c r="A3440" s="4" t="s">
        <v>6847</v>
      </c>
      <c r="C3440" s="4" t="s">
        <v>6848</v>
      </c>
      <c r="E3440" s="4" t="s">
        <v>9992</v>
      </c>
    </row>
    <row r="3441" spans="1:5" ht="15" customHeight="1" x14ac:dyDescent="0.25">
      <c r="A3441" s="4" t="s">
        <v>6849</v>
      </c>
      <c r="C3441" s="4" t="s">
        <v>6850</v>
      </c>
      <c r="E3441" s="4" t="s">
        <v>9992</v>
      </c>
    </row>
    <row r="3442" spans="1:5" ht="15" customHeight="1" x14ac:dyDescent="0.25">
      <c r="A3442" s="4" t="s">
        <v>6851</v>
      </c>
      <c r="C3442" s="4" t="s">
        <v>6852</v>
      </c>
      <c r="E3442" s="4" t="s">
        <v>9992</v>
      </c>
    </row>
    <row r="3443" spans="1:5" ht="15" customHeight="1" x14ac:dyDescent="0.25">
      <c r="A3443" s="4" t="s">
        <v>6853</v>
      </c>
      <c r="C3443" s="4" t="s">
        <v>6854</v>
      </c>
      <c r="E3443" s="4" t="s">
        <v>9992</v>
      </c>
    </row>
    <row r="3444" spans="1:5" ht="15" customHeight="1" x14ac:dyDescent="0.25">
      <c r="A3444" s="4" t="s">
        <v>6855</v>
      </c>
      <c r="C3444" s="4" t="s">
        <v>6856</v>
      </c>
      <c r="E3444" s="4" t="s">
        <v>9992</v>
      </c>
    </row>
    <row r="3445" spans="1:5" ht="15" customHeight="1" x14ac:dyDescent="0.25">
      <c r="A3445" s="4" t="s">
        <v>6857</v>
      </c>
      <c r="C3445" s="4" t="s">
        <v>6858</v>
      </c>
      <c r="E3445" s="4" t="s">
        <v>9992</v>
      </c>
    </row>
    <row r="3446" spans="1:5" ht="15" customHeight="1" x14ac:dyDescent="0.25">
      <c r="A3446" s="4" t="s">
        <v>6859</v>
      </c>
      <c r="C3446" s="4" t="s">
        <v>6860</v>
      </c>
      <c r="E3446" s="4" t="s">
        <v>9992</v>
      </c>
    </row>
    <row r="3447" spans="1:5" ht="15" customHeight="1" x14ac:dyDescent="0.25">
      <c r="A3447" s="4" t="s">
        <v>6861</v>
      </c>
      <c r="C3447" s="4" t="s">
        <v>6862</v>
      </c>
      <c r="E3447" s="4" t="s">
        <v>9992</v>
      </c>
    </row>
    <row r="3448" spans="1:5" ht="15" customHeight="1" x14ac:dyDescent="0.25">
      <c r="A3448" s="4" t="s">
        <v>6863</v>
      </c>
      <c r="C3448" s="4" t="s">
        <v>6864</v>
      </c>
      <c r="E3448" s="4" t="s">
        <v>9992</v>
      </c>
    </row>
    <row r="3449" spans="1:5" ht="15" customHeight="1" x14ac:dyDescent="0.25">
      <c r="A3449" s="4" t="s">
        <v>6865</v>
      </c>
      <c r="C3449" s="4" t="s">
        <v>6866</v>
      </c>
      <c r="E3449" s="4" t="s">
        <v>9992</v>
      </c>
    </row>
    <row r="3450" spans="1:5" ht="15" customHeight="1" x14ac:dyDescent="0.25">
      <c r="A3450" s="4" t="s">
        <v>6867</v>
      </c>
      <c r="C3450" s="4" t="s">
        <v>6868</v>
      </c>
      <c r="E3450" s="4" t="s">
        <v>9992</v>
      </c>
    </row>
    <row r="3451" spans="1:5" ht="15" customHeight="1" x14ac:dyDescent="0.25">
      <c r="A3451" s="4" t="s">
        <v>6869</v>
      </c>
      <c r="C3451" s="4" t="s">
        <v>6870</v>
      </c>
      <c r="E3451" s="4" t="s">
        <v>9992</v>
      </c>
    </row>
    <row r="3452" spans="1:5" ht="15" customHeight="1" x14ac:dyDescent="0.25">
      <c r="A3452" s="4" t="s">
        <v>6871</v>
      </c>
      <c r="C3452" s="4" t="s">
        <v>6872</v>
      </c>
      <c r="E3452" s="4" t="s">
        <v>9992</v>
      </c>
    </row>
    <row r="3453" spans="1:5" ht="15" customHeight="1" x14ac:dyDescent="0.25">
      <c r="A3453" s="4" t="s">
        <v>6873</v>
      </c>
      <c r="C3453" s="4" t="s">
        <v>6874</v>
      </c>
      <c r="E3453" s="4" t="s">
        <v>9992</v>
      </c>
    </row>
    <row r="3454" spans="1:5" ht="15" customHeight="1" x14ac:dyDescent="0.25">
      <c r="A3454" s="4" t="s">
        <v>6875</v>
      </c>
      <c r="C3454" s="4" t="s">
        <v>6876</v>
      </c>
      <c r="E3454" s="4" t="s">
        <v>9992</v>
      </c>
    </row>
    <row r="3455" spans="1:5" ht="15" customHeight="1" x14ac:dyDescent="0.25">
      <c r="A3455" s="4" t="s">
        <v>6877</v>
      </c>
      <c r="C3455" s="4" t="s">
        <v>6878</v>
      </c>
      <c r="E3455" s="4" t="s">
        <v>9992</v>
      </c>
    </row>
    <row r="3456" spans="1:5" ht="15" customHeight="1" x14ac:dyDescent="0.25">
      <c r="A3456" s="4" t="s">
        <v>6879</v>
      </c>
      <c r="C3456" s="4" t="s">
        <v>6880</v>
      </c>
      <c r="E3456" s="4" t="s">
        <v>9992</v>
      </c>
    </row>
    <row r="3457" spans="1:5" ht="15" customHeight="1" x14ac:dyDescent="0.25">
      <c r="A3457" s="4" t="s">
        <v>6881</v>
      </c>
      <c r="C3457" s="4" t="s">
        <v>6882</v>
      </c>
      <c r="E3457" s="4" t="s">
        <v>9992</v>
      </c>
    </row>
    <row r="3458" spans="1:5" ht="15" customHeight="1" x14ac:dyDescent="0.25">
      <c r="A3458" s="4" t="s">
        <v>2493</v>
      </c>
      <c r="C3458" s="4" t="s">
        <v>2505</v>
      </c>
      <c r="E3458" s="4" t="s">
        <v>9992</v>
      </c>
    </row>
    <row r="3459" spans="1:5" ht="15" customHeight="1" x14ac:dyDescent="0.25">
      <c r="A3459" s="4" t="s">
        <v>6883</v>
      </c>
      <c r="C3459" s="4" t="s">
        <v>6884</v>
      </c>
      <c r="E3459" s="4" t="s">
        <v>9992</v>
      </c>
    </row>
    <row r="3460" spans="1:5" ht="15" customHeight="1" x14ac:dyDescent="0.25">
      <c r="A3460" s="4" t="s">
        <v>6885</v>
      </c>
      <c r="C3460" s="4" t="s">
        <v>6886</v>
      </c>
      <c r="E3460" s="4" t="s">
        <v>9992</v>
      </c>
    </row>
    <row r="3461" spans="1:5" ht="15" customHeight="1" x14ac:dyDescent="0.25">
      <c r="A3461" s="4" t="s">
        <v>6887</v>
      </c>
      <c r="C3461" s="4" t="s">
        <v>6888</v>
      </c>
      <c r="E3461" s="4" t="s">
        <v>9992</v>
      </c>
    </row>
    <row r="3462" spans="1:5" ht="15" customHeight="1" x14ac:dyDescent="0.25">
      <c r="A3462" s="4" t="s">
        <v>6889</v>
      </c>
      <c r="C3462" s="4" t="s">
        <v>6890</v>
      </c>
      <c r="E3462" s="4" t="s">
        <v>9992</v>
      </c>
    </row>
    <row r="3463" spans="1:5" ht="15" customHeight="1" x14ac:dyDescent="0.25">
      <c r="A3463" s="4" t="s">
        <v>6891</v>
      </c>
      <c r="C3463" s="4" t="s">
        <v>6892</v>
      </c>
      <c r="E3463" s="4" t="s">
        <v>9992</v>
      </c>
    </row>
    <row r="3464" spans="1:5" ht="15" customHeight="1" x14ac:dyDescent="0.25">
      <c r="A3464" s="4" t="s">
        <v>2493</v>
      </c>
      <c r="C3464" s="4" t="s">
        <v>6893</v>
      </c>
      <c r="E3464" s="4" t="s">
        <v>9992</v>
      </c>
    </row>
    <row r="3465" spans="1:5" ht="15" customHeight="1" x14ac:dyDescent="0.25">
      <c r="A3465" s="4" t="s">
        <v>6894</v>
      </c>
      <c r="C3465" s="4" t="s">
        <v>6895</v>
      </c>
      <c r="E3465" s="4" t="s">
        <v>9992</v>
      </c>
    </row>
    <row r="3466" spans="1:5" ht="15" customHeight="1" x14ac:dyDescent="0.25">
      <c r="A3466" s="4" t="s">
        <v>6896</v>
      </c>
      <c r="C3466" s="4" t="s">
        <v>6897</v>
      </c>
      <c r="E3466" s="4" t="s">
        <v>9992</v>
      </c>
    </row>
    <row r="3467" spans="1:5" ht="15" customHeight="1" x14ac:dyDescent="0.25">
      <c r="A3467" s="4" t="s">
        <v>6898</v>
      </c>
      <c r="C3467" s="4" t="s">
        <v>6899</v>
      </c>
      <c r="E3467" s="4" t="s">
        <v>9992</v>
      </c>
    </row>
    <row r="3468" spans="1:5" ht="15" customHeight="1" x14ac:dyDescent="0.25">
      <c r="A3468" s="4" t="s">
        <v>6900</v>
      </c>
      <c r="C3468" s="4" t="s">
        <v>6901</v>
      </c>
      <c r="E3468" s="4" t="s">
        <v>9992</v>
      </c>
    </row>
    <row r="3469" spans="1:5" ht="15" customHeight="1" x14ac:dyDescent="0.25">
      <c r="A3469" s="4" t="s">
        <v>6902</v>
      </c>
      <c r="C3469" s="4" t="s">
        <v>6903</v>
      </c>
      <c r="E3469" s="4" t="s">
        <v>9992</v>
      </c>
    </row>
    <row r="3470" spans="1:5" ht="15" customHeight="1" x14ac:dyDescent="0.25">
      <c r="A3470" s="4" t="s">
        <v>6904</v>
      </c>
      <c r="C3470" s="4" t="s">
        <v>6905</v>
      </c>
      <c r="E3470" s="4" t="s">
        <v>9992</v>
      </c>
    </row>
    <row r="3471" spans="1:5" ht="15" customHeight="1" x14ac:dyDescent="0.25">
      <c r="A3471" s="4" t="s">
        <v>6906</v>
      </c>
      <c r="C3471" s="4" t="s">
        <v>6907</v>
      </c>
      <c r="E3471" s="4" t="s">
        <v>9992</v>
      </c>
    </row>
    <row r="3472" spans="1:5" ht="15" customHeight="1" x14ac:dyDescent="0.25">
      <c r="A3472" s="4" t="s">
        <v>6908</v>
      </c>
      <c r="C3472" s="4" t="s">
        <v>6909</v>
      </c>
      <c r="E3472" s="4" t="s">
        <v>9992</v>
      </c>
    </row>
    <row r="3473" spans="1:5" ht="15" customHeight="1" x14ac:dyDescent="0.25">
      <c r="A3473" s="4" t="s">
        <v>6910</v>
      </c>
      <c r="C3473" s="4" t="s">
        <v>6911</v>
      </c>
      <c r="E3473" s="4" t="s">
        <v>9992</v>
      </c>
    </row>
    <row r="3474" spans="1:5" ht="15" customHeight="1" x14ac:dyDescent="0.25">
      <c r="A3474" s="4" t="s">
        <v>6912</v>
      </c>
      <c r="C3474" s="4" t="s">
        <v>6913</v>
      </c>
      <c r="E3474" s="4" t="s">
        <v>9992</v>
      </c>
    </row>
    <row r="3475" spans="1:5" ht="15" customHeight="1" x14ac:dyDescent="0.25">
      <c r="A3475" s="4" t="s">
        <v>6914</v>
      </c>
      <c r="C3475" s="4" t="s">
        <v>6915</v>
      </c>
      <c r="E3475" s="4" t="s">
        <v>9992</v>
      </c>
    </row>
    <row r="3476" spans="1:5" ht="15" customHeight="1" x14ac:dyDescent="0.25">
      <c r="A3476" s="4" t="s">
        <v>6916</v>
      </c>
      <c r="C3476" s="4" t="s">
        <v>6917</v>
      </c>
      <c r="E3476" s="4" t="s">
        <v>9992</v>
      </c>
    </row>
    <row r="3477" spans="1:5" ht="15" customHeight="1" x14ac:dyDescent="0.25">
      <c r="A3477" s="4" t="s">
        <v>6918</v>
      </c>
      <c r="C3477" s="4" t="s">
        <v>6919</v>
      </c>
      <c r="E3477" s="4" t="s">
        <v>9992</v>
      </c>
    </row>
    <row r="3478" spans="1:5" ht="15" customHeight="1" x14ac:dyDescent="0.25">
      <c r="A3478" s="4" t="s">
        <v>6920</v>
      </c>
      <c r="C3478" s="4" t="s">
        <v>6921</v>
      </c>
      <c r="E3478" s="4" t="s">
        <v>9992</v>
      </c>
    </row>
    <row r="3479" spans="1:5" ht="15" customHeight="1" x14ac:dyDescent="0.25">
      <c r="A3479" s="4" t="s">
        <v>6922</v>
      </c>
      <c r="C3479" s="4" t="s">
        <v>6923</v>
      </c>
      <c r="E3479" s="4" t="s">
        <v>9992</v>
      </c>
    </row>
    <row r="3480" spans="1:5" ht="15" customHeight="1" x14ac:dyDescent="0.25">
      <c r="A3480" s="4" t="s">
        <v>6924</v>
      </c>
      <c r="C3480" s="4" t="s">
        <v>6925</v>
      </c>
      <c r="E3480" s="4" t="s">
        <v>9992</v>
      </c>
    </row>
    <row r="3481" spans="1:5" ht="15" customHeight="1" x14ac:dyDescent="0.25">
      <c r="A3481" s="4" t="s">
        <v>6926</v>
      </c>
      <c r="C3481" s="4" t="s">
        <v>6927</v>
      </c>
      <c r="E3481" s="4" t="s">
        <v>9992</v>
      </c>
    </row>
    <row r="3482" spans="1:5" ht="15" customHeight="1" x14ac:dyDescent="0.25">
      <c r="A3482" s="4" t="s">
        <v>6928</v>
      </c>
      <c r="C3482" s="4" t="s">
        <v>6929</v>
      </c>
      <c r="E3482" s="4" t="s">
        <v>9992</v>
      </c>
    </row>
    <row r="3483" spans="1:5" ht="15" customHeight="1" x14ac:dyDescent="0.25">
      <c r="A3483" s="4" t="s">
        <v>6930</v>
      </c>
      <c r="C3483" s="4" t="s">
        <v>6931</v>
      </c>
      <c r="E3483" s="4" t="s">
        <v>9992</v>
      </c>
    </row>
    <row r="3484" spans="1:5" ht="15" customHeight="1" x14ac:dyDescent="0.25">
      <c r="A3484" s="4" t="s">
        <v>6932</v>
      </c>
      <c r="C3484" s="4" t="s">
        <v>6933</v>
      </c>
      <c r="E3484" s="4" t="s">
        <v>9992</v>
      </c>
    </row>
    <row r="3485" spans="1:5" ht="15" customHeight="1" x14ac:dyDescent="0.25">
      <c r="A3485" s="4" t="s">
        <v>6934</v>
      </c>
      <c r="C3485" s="4" t="s">
        <v>6935</v>
      </c>
      <c r="E3485" s="4" t="s">
        <v>9992</v>
      </c>
    </row>
    <row r="3486" spans="1:5" ht="15" customHeight="1" x14ac:dyDescent="0.25">
      <c r="A3486" s="4" t="s">
        <v>6936</v>
      </c>
      <c r="C3486" s="4" t="s">
        <v>6937</v>
      </c>
      <c r="E3486" s="4" t="s">
        <v>9992</v>
      </c>
    </row>
    <row r="3487" spans="1:5" ht="15" customHeight="1" x14ac:dyDescent="0.25">
      <c r="A3487" s="4" t="s">
        <v>6938</v>
      </c>
      <c r="C3487" s="4" t="s">
        <v>6939</v>
      </c>
      <c r="E3487" s="4" t="s">
        <v>9992</v>
      </c>
    </row>
    <row r="3488" spans="1:5" ht="15" customHeight="1" x14ac:dyDescent="0.25">
      <c r="A3488" s="4" t="s">
        <v>6940</v>
      </c>
      <c r="C3488" s="4" t="s">
        <v>6941</v>
      </c>
      <c r="E3488" s="4" t="s">
        <v>9992</v>
      </c>
    </row>
    <row r="3489" spans="1:5" ht="15" customHeight="1" x14ac:dyDescent="0.25">
      <c r="A3489" s="4" t="s">
        <v>6942</v>
      </c>
      <c r="C3489" s="4" t="s">
        <v>6943</v>
      </c>
      <c r="E3489" s="4" t="s">
        <v>9992</v>
      </c>
    </row>
    <row r="3490" spans="1:5" ht="15" customHeight="1" x14ac:dyDescent="0.25">
      <c r="A3490" s="4" t="s">
        <v>9531</v>
      </c>
      <c r="C3490" s="4" t="s">
        <v>6944</v>
      </c>
      <c r="E3490" s="4" t="s">
        <v>9992</v>
      </c>
    </row>
    <row r="3491" spans="1:5" ht="15" customHeight="1" x14ac:dyDescent="0.25">
      <c r="A3491" s="4" t="s">
        <v>9532</v>
      </c>
      <c r="C3491" s="4" t="s">
        <v>6945</v>
      </c>
      <c r="E3491" s="4" t="s">
        <v>9992</v>
      </c>
    </row>
    <row r="3492" spans="1:5" ht="15" customHeight="1" x14ac:dyDescent="0.25">
      <c r="A3492" s="4" t="s">
        <v>6946</v>
      </c>
      <c r="C3492" s="4" t="s">
        <v>6947</v>
      </c>
      <c r="E3492" s="4" t="s">
        <v>9992</v>
      </c>
    </row>
    <row r="3493" spans="1:5" ht="15" customHeight="1" x14ac:dyDescent="0.25">
      <c r="A3493" s="4" t="s">
        <v>9533</v>
      </c>
      <c r="C3493" s="4" t="s">
        <v>6948</v>
      </c>
      <c r="E3493" s="4" t="s">
        <v>9992</v>
      </c>
    </row>
    <row r="3494" spans="1:5" ht="15" customHeight="1" x14ac:dyDescent="0.25">
      <c r="A3494" s="4" t="s">
        <v>6949</v>
      </c>
      <c r="C3494" s="4" t="s">
        <v>6950</v>
      </c>
      <c r="E3494" s="4" t="s">
        <v>9992</v>
      </c>
    </row>
    <row r="3495" spans="1:5" ht="15" customHeight="1" x14ac:dyDescent="0.25">
      <c r="A3495" s="4" t="s">
        <v>9534</v>
      </c>
      <c r="C3495" s="4" t="s">
        <v>6951</v>
      </c>
      <c r="E3495" s="4" t="s">
        <v>9992</v>
      </c>
    </row>
    <row r="3496" spans="1:5" ht="15" customHeight="1" x14ac:dyDescent="0.25">
      <c r="A3496" s="4" t="s">
        <v>9535</v>
      </c>
      <c r="C3496" s="4" t="s">
        <v>6952</v>
      </c>
      <c r="E3496" s="4" t="s">
        <v>9992</v>
      </c>
    </row>
    <row r="3497" spans="1:5" ht="15" customHeight="1" x14ac:dyDescent="0.25">
      <c r="A3497" s="4" t="s">
        <v>6953</v>
      </c>
      <c r="C3497" s="4" t="s">
        <v>6954</v>
      </c>
      <c r="E3497" s="4" t="s">
        <v>9992</v>
      </c>
    </row>
    <row r="3498" spans="1:5" ht="15" customHeight="1" x14ac:dyDescent="0.25">
      <c r="A3498" s="4" t="s">
        <v>6955</v>
      </c>
      <c r="C3498" s="4" t="s">
        <v>6956</v>
      </c>
      <c r="E3498" s="4" t="s">
        <v>9992</v>
      </c>
    </row>
    <row r="3499" spans="1:5" ht="15" customHeight="1" x14ac:dyDescent="0.25">
      <c r="A3499" s="4" t="s">
        <v>6957</v>
      </c>
      <c r="C3499" s="4" t="s">
        <v>6958</v>
      </c>
      <c r="E3499" s="4" t="s">
        <v>9992</v>
      </c>
    </row>
    <row r="3500" spans="1:5" ht="15" customHeight="1" x14ac:dyDescent="0.25">
      <c r="A3500" s="4" t="s">
        <v>6959</v>
      </c>
      <c r="C3500" s="4" t="s">
        <v>6960</v>
      </c>
      <c r="E3500" s="4" t="s">
        <v>9992</v>
      </c>
    </row>
    <row r="3501" spans="1:5" ht="15" customHeight="1" x14ac:dyDescent="0.25">
      <c r="A3501" s="4" t="s">
        <v>6961</v>
      </c>
      <c r="C3501" s="4" t="s">
        <v>6962</v>
      </c>
      <c r="E3501" s="4" t="s">
        <v>9992</v>
      </c>
    </row>
    <row r="3502" spans="1:5" ht="15" customHeight="1" x14ac:dyDescent="0.25">
      <c r="A3502" s="4" t="s">
        <v>6963</v>
      </c>
      <c r="C3502" s="4" t="s">
        <v>6964</v>
      </c>
      <c r="E3502" s="4" t="s">
        <v>9992</v>
      </c>
    </row>
    <row r="3503" spans="1:5" ht="15" customHeight="1" x14ac:dyDescent="0.25">
      <c r="A3503" s="4" t="s">
        <v>6965</v>
      </c>
      <c r="C3503" s="4" t="s">
        <v>6966</v>
      </c>
      <c r="E3503" s="4" t="s">
        <v>9992</v>
      </c>
    </row>
    <row r="3504" spans="1:5" ht="15" customHeight="1" x14ac:dyDescent="0.25">
      <c r="A3504" s="4" t="s">
        <v>6967</v>
      </c>
      <c r="C3504" s="4" t="s">
        <v>6968</v>
      </c>
      <c r="E3504" s="4" t="s">
        <v>9992</v>
      </c>
    </row>
    <row r="3505" spans="1:5" ht="15" customHeight="1" x14ac:dyDescent="0.25">
      <c r="A3505" s="4" t="s">
        <v>6969</v>
      </c>
      <c r="C3505" s="4" t="s">
        <v>6970</v>
      </c>
      <c r="E3505" s="4" t="s">
        <v>9992</v>
      </c>
    </row>
    <row r="3506" spans="1:5" ht="15" customHeight="1" x14ac:dyDescent="0.25">
      <c r="A3506" s="4" t="s">
        <v>6971</v>
      </c>
      <c r="C3506" s="4" t="s">
        <v>6972</v>
      </c>
      <c r="E3506" s="4" t="s">
        <v>9992</v>
      </c>
    </row>
    <row r="3507" spans="1:5" ht="15" customHeight="1" x14ac:dyDescent="0.25">
      <c r="A3507" s="4" t="s">
        <v>6973</v>
      </c>
      <c r="C3507" s="4" t="s">
        <v>6974</v>
      </c>
      <c r="E3507" s="4" t="s">
        <v>9992</v>
      </c>
    </row>
    <row r="3508" spans="1:5" ht="15" customHeight="1" x14ac:dyDescent="0.25">
      <c r="A3508" s="4" t="s">
        <v>6975</v>
      </c>
      <c r="C3508" s="4" t="s">
        <v>6976</v>
      </c>
      <c r="E3508" s="4" t="s">
        <v>9992</v>
      </c>
    </row>
    <row r="3509" spans="1:5" ht="15" customHeight="1" x14ac:dyDescent="0.25">
      <c r="A3509" s="4" t="s">
        <v>6977</v>
      </c>
      <c r="C3509" s="4" t="s">
        <v>6978</v>
      </c>
      <c r="E3509" s="4" t="s">
        <v>9992</v>
      </c>
    </row>
    <row r="3510" spans="1:5" ht="15" customHeight="1" x14ac:dyDescent="0.25">
      <c r="A3510" s="4" t="s">
        <v>6979</v>
      </c>
      <c r="C3510" s="4" t="s">
        <v>6980</v>
      </c>
      <c r="E3510" s="4" t="s">
        <v>9992</v>
      </c>
    </row>
    <row r="3511" spans="1:5" ht="15" customHeight="1" x14ac:dyDescent="0.25">
      <c r="A3511" s="4" t="s">
        <v>6981</v>
      </c>
      <c r="C3511" s="4" t="s">
        <v>6982</v>
      </c>
      <c r="E3511" s="4" t="s">
        <v>9992</v>
      </c>
    </row>
    <row r="3512" spans="1:5" ht="15" customHeight="1" x14ac:dyDescent="0.25">
      <c r="A3512" s="4" t="s">
        <v>6983</v>
      </c>
      <c r="C3512" s="4" t="s">
        <v>6984</v>
      </c>
      <c r="E3512" s="4" t="s">
        <v>9992</v>
      </c>
    </row>
    <row r="3513" spans="1:5" ht="15" customHeight="1" x14ac:dyDescent="0.25">
      <c r="A3513" s="4" t="s">
        <v>6985</v>
      </c>
      <c r="C3513" s="4" t="s">
        <v>6986</v>
      </c>
      <c r="E3513" s="4" t="s">
        <v>9992</v>
      </c>
    </row>
    <row r="3514" spans="1:5" ht="15" customHeight="1" x14ac:dyDescent="0.25">
      <c r="A3514" s="4" t="s">
        <v>6987</v>
      </c>
      <c r="C3514" s="4" t="s">
        <v>6988</v>
      </c>
      <c r="E3514" s="4" t="s">
        <v>9992</v>
      </c>
    </row>
    <row r="3515" spans="1:5" ht="15" customHeight="1" x14ac:dyDescent="0.25">
      <c r="A3515" s="4" t="s">
        <v>6985</v>
      </c>
      <c r="C3515" s="4" t="s">
        <v>6989</v>
      </c>
      <c r="E3515" s="4" t="s">
        <v>9992</v>
      </c>
    </row>
    <row r="3516" spans="1:5" ht="15" customHeight="1" x14ac:dyDescent="0.25">
      <c r="A3516" s="4" t="s">
        <v>6990</v>
      </c>
      <c r="C3516" s="4" t="s">
        <v>6991</v>
      </c>
      <c r="E3516" s="4" t="s">
        <v>9992</v>
      </c>
    </row>
    <row r="3517" spans="1:5" ht="15" customHeight="1" x14ac:dyDescent="0.25">
      <c r="A3517" s="4" t="s">
        <v>6992</v>
      </c>
      <c r="C3517" s="4" t="s">
        <v>6993</v>
      </c>
      <c r="E3517" s="4" t="s">
        <v>9992</v>
      </c>
    </row>
    <row r="3518" spans="1:5" ht="15" customHeight="1" x14ac:dyDescent="0.25">
      <c r="A3518" s="4" t="s">
        <v>6994</v>
      </c>
      <c r="C3518" s="4" t="s">
        <v>6995</v>
      </c>
      <c r="E3518" s="4" t="s">
        <v>9992</v>
      </c>
    </row>
    <row r="3519" spans="1:5" ht="15" customHeight="1" x14ac:dyDescent="0.25">
      <c r="A3519" s="4" t="s">
        <v>6996</v>
      </c>
      <c r="C3519" s="4" t="s">
        <v>6997</v>
      </c>
      <c r="E3519" s="4" t="s">
        <v>9992</v>
      </c>
    </row>
    <row r="3520" spans="1:5" ht="15" customHeight="1" x14ac:dyDescent="0.25">
      <c r="A3520" s="4" t="s">
        <v>6998</v>
      </c>
      <c r="C3520" s="4" t="s">
        <v>6999</v>
      </c>
      <c r="E3520" s="4" t="s">
        <v>9992</v>
      </c>
    </row>
    <row r="3521" spans="1:5" ht="15" customHeight="1" x14ac:dyDescent="0.25">
      <c r="A3521" s="4" t="s">
        <v>7000</v>
      </c>
      <c r="C3521" s="4" t="s">
        <v>7001</v>
      </c>
      <c r="E3521" s="4" t="s">
        <v>9992</v>
      </c>
    </row>
    <row r="3522" spans="1:5" ht="15" customHeight="1" x14ac:dyDescent="0.25">
      <c r="A3522" s="4" t="s">
        <v>7002</v>
      </c>
      <c r="C3522" s="4" t="s">
        <v>7003</v>
      </c>
      <c r="E3522" s="4" t="s">
        <v>9992</v>
      </c>
    </row>
    <row r="3523" spans="1:5" ht="15" customHeight="1" x14ac:dyDescent="0.25">
      <c r="A3523" s="4" t="s">
        <v>7004</v>
      </c>
      <c r="C3523" s="4" t="s">
        <v>7005</v>
      </c>
      <c r="E3523" s="4" t="s">
        <v>9992</v>
      </c>
    </row>
    <row r="3524" spans="1:5" ht="15" customHeight="1" x14ac:dyDescent="0.25">
      <c r="A3524" s="4" t="s">
        <v>7006</v>
      </c>
      <c r="C3524" s="4" t="s">
        <v>7007</v>
      </c>
      <c r="E3524" s="4" t="s">
        <v>9992</v>
      </c>
    </row>
    <row r="3525" spans="1:5" ht="15" customHeight="1" x14ac:dyDescent="0.25">
      <c r="A3525" s="4" t="s">
        <v>7008</v>
      </c>
      <c r="C3525" s="4" t="s">
        <v>7009</v>
      </c>
      <c r="E3525" s="4" t="s">
        <v>9992</v>
      </c>
    </row>
    <row r="3526" spans="1:5" ht="15" customHeight="1" x14ac:dyDescent="0.25">
      <c r="A3526" s="4" t="s">
        <v>7010</v>
      </c>
      <c r="C3526" s="4" t="s">
        <v>7011</v>
      </c>
      <c r="E3526" s="4" t="s">
        <v>9992</v>
      </c>
    </row>
    <row r="3527" spans="1:5" ht="15" customHeight="1" x14ac:dyDescent="0.25">
      <c r="A3527" s="4" t="s">
        <v>7012</v>
      </c>
      <c r="C3527" s="4" t="s">
        <v>7013</v>
      </c>
      <c r="E3527" s="4" t="s">
        <v>9992</v>
      </c>
    </row>
    <row r="3528" spans="1:5" ht="15" customHeight="1" x14ac:dyDescent="0.25">
      <c r="A3528" s="4" t="s">
        <v>7014</v>
      </c>
      <c r="C3528" s="4" t="s">
        <v>7015</v>
      </c>
      <c r="E3528" s="4" t="s">
        <v>9992</v>
      </c>
    </row>
    <row r="3529" spans="1:5" ht="15" customHeight="1" x14ac:dyDescent="0.25">
      <c r="A3529" s="4" t="s">
        <v>7016</v>
      </c>
      <c r="C3529" s="4" t="s">
        <v>7017</v>
      </c>
      <c r="E3529" s="4" t="s">
        <v>9992</v>
      </c>
    </row>
    <row r="3530" spans="1:5" ht="15" customHeight="1" x14ac:dyDescent="0.25">
      <c r="A3530" s="4" t="s">
        <v>7018</v>
      </c>
      <c r="C3530" s="4" t="s">
        <v>7019</v>
      </c>
      <c r="E3530" s="4" t="s">
        <v>9992</v>
      </c>
    </row>
    <row r="3531" spans="1:5" ht="15" customHeight="1" x14ac:dyDescent="0.25">
      <c r="A3531" s="4" t="s">
        <v>7020</v>
      </c>
      <c r="C3531" s="4" t="s">
        <v>7021</v>
      </c>
      <c r="E3531" s="4" t="s">
        <v>9992</v>
      </c>
    </row>
    <row r="3532" spans="1:5" ht="15" customHeight="1" x14ac:dyDescent="0.25">
      <c r="A3532" s="4" t="s">
        <v>7022</v>
      </c>
      <c r="C3532" s="4" t="s">
        <v>7023</v>
      </c>
      <c r="E3532" s="4" t="s">
        <v>9992</v>
      </c>
    </row>
    <row r="3533" spans="1:5" ht="15" customHeight="1" x14ac:dyDescent="0.25">
      <c r="A3533" s="4" t="s">
        <v>7024</v>
      </c>
      <c r="C3533" s="4" t="s">
        <v>7025</v>
      </c>
      <c r="E3533" s="4" t="s">
        <v>9992</v>
      </c>
    </row>
    <row r="3534" spans="1:5" ht="15" customHeight="1" x14ac:dyDescent="0.25">
      <c r="A3534" s="4" t="s">
        <v>7026</v>
      </c>
      <c r="C3534" s="4" t="s">
        <v>7027</v>
      </c>
      <c r="E3534" s="4" t="s">
        <v>9992</v>
      </c>
    </row>
    <row r="3535" spans="1:5" ht="15" customHeight="1" x14ac:dyDescent="0.25">
      <c r="A3535" s="4" t="s">
        <v>7028</v>
      </c>
      <c r="C3535" s="4" t="s">
        <v>7029</v>
      </c>
      <c r="E3535" s="4" t="s">
        <v>9992</v>
      </c>
    </row>
    <row r="3536" spans="1:5" ht="15" customHeight="1" x14ac:dyDescent="0.25">
      <c r="A3536" s="4" t="s">
        <v>7030</v>
      </c>
      <c r="C3536" s="4" t="s">
        <v>7031</v>
      </c>
      <c r="E3536" s="4" t="s">
        <v>9992</v>
      </c>
    </row>
    <row r="3537" spans="1:5" ht="15" customHeight="1" x14ac:dyDescent="0.25">
      <c r="A3537" s="4" t="s">
        <v>7032</v>
      </c>
      <c r="C3537" s="4" t="s">
        <v>7033</v>
      </c>
      <c r="E3537" s="4" t="s">
        <v>9992</v>
      </c>
    </row>
    <row r="3538" spans="1:5" ht="15" customHeight="1" x14ac:dyDescent="0.25">
      <c r="A3538" s="4" t="s">
        <v>7034</v>
      </c>
      <c r="C3538" s="4" t="s">
        <v>7035</v>
      </c>
      <c r="E3538" s="4" t="s">
        <v>9992</v>
      </c>
    </row>
    <row r="3539" spans="1:5" ht="15" customHeight="1" x14ac:dyDescent="0.25">
      <c r="A3539" s="4" t="s">
        <v>7036</v>
      </c>
      <c r="C3539" s="4" t="s">
        <v>7037</v>
      </c>
      <c r="E3539" s="4" t="s">
        <v>9992</v>
      </c>
    </row>
    <row r="3540" spans="1:5" ht="15" customHeight="1" x14ac:dyDescent="0.25">
      <c r="A3540" s="4" t="s">
        <v>7038</v>
      </c>
      <c r="C3540" s="4" t="s">
        <v>7039</v>
      </c>
      <c r="E3540" s="4" t="s">
        <v>9992</v>
      </c>
    </row>
    <row r="3541" spans="1:5" ht="15" customHeight="1" x14ac:dyDescent="0.25">
      <c r="A3541" s="4" t="s">
        <v>7040</v>
      </c>
      <c r="C3541" s="4" t="s">
        <v>7041</v>
      </c>
      <c r="E3541" s="4" t="s">
        <v>9992</v>
      </c>
    </row>
    <row r="3542" spans="1:5" ht="15" customHeight="1" x14ac:dyDescent="0.25">
      <c r="A3542" s="4" t="s">
        <v>7042</v>
      </c>
      <c r="C3542" s="4" t="s">
        <v>7043</v>
      </c>
      <c r="E3542" s="4" t="s">
        <v>9992</v>
      </c>
    </row>
    <row r="3543" spans="1:5" ht="15" customHeight="1" x14ac:dyDescent="0.25">
      <c r="A3543" s="4" t="s">
        <v>7044</v>
      </c>
      <c r="C3543" s="4" t="s">
        <v>7045</v>
      </c>
      <c r="E3543" s="4" t="s">
        <v>9992</v>
      </c>
    </row>
    <row r="3544" spans="1:5" ht="15" customHeight="1" x14ac:dyDescent="0.25">
      <c r="A3544" s="4" t="s">
        <v>7046</v>
      </c>
      <c r="C3544" s="4" t="s">
        <v>7047</v>
      </c>
      <c r="E3544" s="4" t="s">
        <v>9992</v>
      </c>
    </row>
    <row r="3545" spans="1:5" ht="15" customHeight="1" x14ac:dyDescent="0.25">
      <c r="A3545" s="4" t="s">
        <v>7048</v>
      </c>
      <c r="C3545" s="4" t="s">
        <v>7049</v>
      </c>
      <c r="E3545" s="4" t="s">
        <v>9992</v>
      </c>
    </row>
    <row r="3546" spans="1:5" ht="15" customHeight="1" x14ac:dyDescent="0.25">
      <c r="A3546" s="4" t="s">
        <v>7050</v>
      </c>
      <c r="C3546" s="4" t="s">
        <v>7051</v>
      </c>
      <c r="E3546" s="4" t="s">
        <v>9992</v>
      </c>
    </row>
    <row r="3547" spans="1:5" ht="15" customHeight="1" x14ac:dyDescent="0.25">
      <c r="A3547" s="4" t="s">
        <v>7052</v>
      </c>
      <c r="C3547" s="4" t="s">
        <v>7053</v>
      </c>
      <c r="E3547" s="4" t="s">
        <v>9992</v>
      </c>
    </row>
    <row r="3548" spans="1:5" ht="15" customHeight="1" x14ac:dyDescent="0.25">
      <c r="A3548" s="4" t="s">
        <v>7054</v>
      </c>
      <c r="C3548" s="4" t="s">
        <v>7055</v>
      </c>
      <c r="E3548" s="4" t="s">
        <v>9992</v>
      </c>
    </row>
    <row r="3549" spans="1:5" ht="15" customHeight="1" x14ac:dyDescent="0.25">
      <c r="A3549" s="4" t="s">
        <v>7056</v>
      </c>
      <c r="C3549" s="4" t="s">
        <v>7057</v>
      </c>
      <c r="E3549" s="4" t="s">
        <v>9992</v>
      </c>
    </row>
    <row r="3550" spans="1:5" ht="15" customHeight="1" x14ac:dyDescent="0.25">
      <c r="A3550" s="4" t="s">
        <v>8394</v>
      </c>
      <c r="C3550" s="4" t="s">
        <v>9497</v>
      </c>
      <c r="E3550" s="4" t="s">
        <v>9992</v>
      </c>
    </row>
    <row r="3551" spans="1:5" ht="15" customHeight="1" x14ac:dyDescent="0.25">
      <c r="A3551" s="4" t="s">
        <v>7058</v>
      </c>
      <c r="C3551" s="4" t="s">
        <v>7059</v>
      </c>
      <c r="E3551" s="4" t="s">
        <v>9992</v>
      </c>
    </row>
    <row r="3552" spans="1:5" ht="15" customHeight="1" x14ac:dyDescent="0.25">
      <c r="A3552" s="4" t="s">
        <v>7060</v>
      </c>
      <c r="C3552" s="4" t="s">
        <v>11349</v>
      </c>
      <c r="E3552" s="4" t="s">
        <v>9992</v>
      </c>
    </row>
    <row r="3553" spans="1:5" ht="15" customHeight="1" x14ac:dyDescent="0.25">
      <c r="A3553" s="4" t="s">
        <v>7062</v>
      </c>
      <c r="C3553" s="4" t="s">
        <v>7063</v>
      </c>
      <c r="E3553" s="4" t="s">
        <v>9992</v>
      </c>
    </row>
    <row r="3554" spans="1:5" ht="15" customHeight="1" x14ac:dyDescent="0.25">
      <c r="A3554" s="4" t="s">
        <v>7064</v>
      </c>
      <c r="C3554" s="4" t="s">
        <v>7065</v>
      </c>
      <c r="E3554" s="4" t="s">
        <v>9992</v>
      </c>
    </row>
    <row r="3555" spans="1:5" ht="15" customHeight="1" x14ac:dyDescent="0.25">
      <c r="A3555" s="4" t="s">
        <v>7066</v>
      </c>
      <c r="C3555" s="4" t="s">
        <v>7067</v>
      </c>
      <c r="E3555" s="4" t="s">
        <v>9992</v>
      </c>
    </row>
    <row r="3556" spans="1:5" ht="15" customHeight="1" x14ac:dyDescent="0.25">
      <c r="A3556" s="4" t="s">
        <v>8392</v>
      </c>
      <c r="C3556" s="4" t="s">
        <v>8407</v>
      </c>
      <c r="E3556" s="4" t="s">
        <v>9992</v>
      </c>
    </row>
    <row r="3557" spans="1:5" ht="15" customHeight="1" x14ac:dyDescent="0.25">
      <c r="A3557" s="4" t="s">
        <v>8393</v>
      </c>
      <c r="C3557" s="4" t="s">
        <v>7061</v>
      </c>
      <c r="E3557" s="4" t="s">
        <v>9992</v>
      </c>
    </row>
    <row r="3558" spans="1:5" ht="15" customHeight="1" x14ac:dyDescent="0.25">
      <c r="A3558" s="4" t="s">
        <v>7068</v>
      </c>
      <c r="C3558" s="4" t="s">
        <v>7069</v>
      </c>
      <c r="E3558" s="4" t="s">
        <v>9992</v>
      </c>
    </row>
    <row r="3559" spans="1:5" ht="15" customHeight="1" x14ac:dyDescent="0.25">
      <c r="A3559" s="4" t="s">
        <v>7070</v>
      </c>
      <c r="C3559" s="4" t="s">
        <v>11350</v>
      </c>
      <c r="E3559" s="4" t="s">
        <v>9992</v>
      </c>
    </row>
    <row r="3560" spans="1:5" ht="15" customHeight="1" x14ac:dyDescent="0.25">
      <c r="A3560" s="4" t="s">
        <v>7072</v>
      </c>
      <c r="C3560" s="4" t="s">
        <v>7073</v>
      </c>
      <c r="E3560" s="4" t="s">
        <v>9992</v>
      </c>
    </row>
    <row r="3561" spans="1:5" ht="15" customHeight="1" x14ac:dyDescent="0.25">
      <c r="A3561" s="4" t="s">
        <v>7074</v>
      </c>
      <c r="C3561" s="4" t="s">
        <v>7075</v>
      </c>
      <c r="E3561" s="4" t="s">
        <v>9992</v>
      </c>
    </row>
    <row r="3562" spans="1:5" ht="15" customHeight="1" x14ac:dyDescent="0.25">
      <c r="A3562" s="4" t="s">
        <v>7076</v>
      </c>
      <c r="C3562" s="4" t="s">
        <v>7077</v>
      </c>
      <c r="E3562" s="4" t="s">
        <v>9992</v>
      </c>
    </row>
    <row r="3563" spans="1:5" ht="15" customHeight="1" x14ac:dyDescent="0.25">
      <c r="A3563" s="4" t="s">
        <v>9492</v>
      </c>
      <c r="C3563" s="4" t="s">
        <v>7071</v>
      </c>
      <c r="E3563" s="4" t="s">
        <v>9992</v>
      </c>
    </row>
    <row r="3564" spans="1:5" ht="15" customHeight="1" x14ac:dyDescent="0.25">
      <c r="A3564" s="4" t="s">
        <v>9493</v>
      </c>
      <c r="C3564" s="4" t="s">
        <v>9498</v>
      </c>
      <c r="E3564" s="4" t="s">
        <v>9992</v>
      </c>
    </row>
    <row r="3565" spans="1:5" ht="15" customHeight="1" x14ac:dyDescent="0.25">
      <c r="A3565" s="4" t="s">
        <v>9491</v>
      </c>
      <c r="C3565" s="4" t="s">
        <v>7069</v>
      </c>
      <c r="E3565" s="4" t="s">
        <v>9992</v>
      </c>
    </row>
    <row r="3566" spans="1:5" ht="15" customHeight="1" x14ac:dyDescent="0.25">
      <c r="A3566" s="4" t="s">
        <v>7078</v>
      </c>
      <c r="C3566" s="4" t="s">
        <v>7079</v>
      </c>
      <c r="E3566" s="4" t="s">
        <v>9992</v>
      </c>
    </row>
    <row r="3567" spans="1:5" x14ac:dyDescent="0.25">
      <c r="A3567" s="4" t="s">
        <v>9495</v>
      </c>
      <c r="C3567" s="4" t="s">
        <v>7079</v>
      </c>
      <c r="E3567" s="4" t="s">
        <v>9992</v>
      </c>
    </row>
    <row r="3568" spans="1:5" x14ac:dyDescent="0.25">
      <c r="A3568" s="4" t="s">
        <v>9536</v>
      </c>
      <c r="C3568" s="4" t="s">
        <v>9537</v>
      </c>
      <c r="E3568" s="4" t="s">
        <v>9992</v>
      </c>
    </row>
    <row r="3569" spans="1:5" ht="15" customHeight="1" x14ac:dyDescent="0.25">
      <c r="A3569" s="4" t="s">
        <v>9494</v>
      </c>
      <c r="C3569" s="4" t="s">
        <v>7080</v>
      </c>
      <c r="E3569" s="4" t="s">
        <v>9992</v>
      </c>
    </row>
    <row r="3570" spans="1:5" ht="15" customHeight="1" x14ac:dyDescent="0.25">
      <c r="A3570" s="4" t="s">
        <v>7081</v>
      </c>
      <c r="C3570" s="4" t="s">
        <v>7082</v>
      </c>
      <c r="E3570" s="4" t="s">
        <v>9992</v>
      </c>
    </row>
    <row r="3571" spans="1:5" ht="15" customHeight="1" x14ac:dyDescent="0.25">
      <c r="A3571" s="4" t="s">
        <v>7083</v>
      </c>
      <c r="C3571" s="4" t="s">
        <v>7084</v>
      </c>
      <c r="E3571" s="4" t="s">
        <v>9992</v>
      </c>
    </row>
    <row r="3572" spans="1:5" ht="15" customHeight="1" x14ac:dyDescent="0.25">
      <c r="A3572" s="4" t="s">
        <v>7085</v>
      </c>
      <c r="C3572" s="4" t="s">
        <v>7086</v>
      </c>
      <c r="E3572" s="4" t="s">
        <v>9992</v>
      </c>
    </row>
    <row r="3573" spans="1:5" ht="15" customHeight="1" x14ac:dyDescent="0.25">
      <c r="A3573" s="4" t="s">
        <v>7087</v>
      </c>
      <c r="C3573" s="4" t="s">
        <v>7088</v>
      </c>
      <c r="E3573" s="4" t="s">
        <v>9992</v>
      </c>
    </row>
    <row r="3574" spans="1:5" ht="15" customHeight="1" x14ac:dyDescent="0.25">
      <c r="A3574" s="4" t="s">
        <v>8620</v>
      </c>
      <c r="C3574" s="4" t="s">
        <v>7089</v>
      </c>
      <c r="E3574" s="4" t="s">
        <v>9992</v>
      </c>
    </row>
    <row r="3575" spans="1:5" ht="15" customHeight="1" x14ac:dyDescent="0.25">
      <c r="A3575" s="4" t="s">
        <v>9496</v>
      </c>
      <c r="C3575" s="4" t="s">
        <v>7088</v>
      </c>
      <c r="E3575" s="4" t="s">
        <v>9992</v>
      </c>
    </row>
    <row r="3576" spans="1:5" ht="15" customHeight="1" x14ac:dyDescent="0.25">
      <c r="A3576" s="4" t="s">
        <v>7090</v>
      </c>
      <c r="C3576" s="4" t="s">
        <v>7091</v>
      </c>
      <c r="E3576" s="4" t="s">
        <v>9992</v>
      </c>
    </row>
    <row r="3577" spans="1:5" ht="15" customHeight="1" x14ac:dyDescent="0.25">
      <c r="A3577" s="4" t="s">
        <v>7092</v>
      </c>
      <c r="C3577" s="4" t="s">
        <v>7093</v>
      </c>
      <c r="E3577" s="4" t="s">
        <v>9992</v>
      </c>
    </row>
    <row r="3578" spans="1:5" ht="15" customHeight="1" x14ac:dyDescent="0.25">
      <c r="A3578" s="4" t="s">
        <v>7094</v>
      </c>
      <c r="C3578" s="4" t="s">
        <v>7095</v>
      </c>
      <c r="E3578" s="4" t="s">
        <v>9992</v>
      </c>
    </row>
    <row r="3579" spans="1:5" ht="15" customHeight="1" x14ac:dyDescent="0.25">
      <c r="A3579" s="4" t="s">
        <v>7096</v>
      </c>
      <c r="C3579" s="4" t="s">
        <v>7097</v>
      </c>
      <c r="E3579" s="4" t="s">
        <v>9992</v>
      </c>
    </row>
    <row r="3580" spans="1:5" ht="15" customHeight="1" x14ac:dyDescent="0.25">
      <c r="A3580" s="4" t="s">
        <v>7098</v>
      </c>
      <c r="C3580" s="4" t="s">
        <v>7099</v>
      </c>
      <c r="E3580" s="4" t="s">
        <v>9992</v>
      </c>
    </row>
    <row r="3581" spans="1:5" ht="15" customHeight="1" x14ac:dyDescent="0.25">
      <c r="A3581" s="4" t="s">
        <v>7100</v>
      </c>
      <c r="C3581" s="4" t="s">
        <v>7101</v>
      </c>
      <c r="E3581" s="4" t="s">
        <v>9992</v>
      </c>
    </row>
    <row r="3582" spans="1:5" ht="15" customHeight="1" x14ac:dyDescent="0.25">
      <c r="A3582" s="4" t="s">
        <v>7102</v>
      </c>
      <c r="C3582" s="4" t="s">
        <v>7103</v>
      </c>
      <c r="E3582" s="4" t="s">
        <v>9992</v>
      </c>
    </row>
    <row r="3583" spans="1:5" ht="15" customHeight="1" x14ac:dyDescent="0.25">
      <c r="A3583" s="4" t="s">
        <v>7104</v>
      </c>
      <c r="C3583" s="4" t="s">
        <v>7105</v>
      </c>
      <c r="E3583" s="4" t="s">
        <v>9992</v>
      </c>
    </row>
    <row r="3584" spans="1:5" ht="15" customHeight="1" x14ac:dyDescent="0.25">
      <c r="A3584" s="4" t="s">
        <v>7106</v>
      </c>
      <c r="C3584" s="4" t="s">
        <v>7107</v>
      </c>
      <c r="E3584" s="4" t="s">
        <v>9992</v>
      </c>
    </row>
    <row r="3585" spans="1:5" ht="15" customHeight="1" x14ac:dyDescent="0.25">
      <c r="A3585" s="4" t="s">
        <v>7108</v>
      </c>
      <c r="C3585" s="4" t="s">
        <v>7109</v>
      </c>
      <c r="E3585" s="4" t="s">
        <v>9992</v>
      </c>
    </row>
    <row r="3586" spans="1:5" ht="15" customHeight="1" x14ac:dyDescent="0.25">
      <c r="A3586" s="4" t="s">
        <v>7110</v>
      </c>
      <c r="C3586" s="4" t="s">
        <v>7111</v>
      </c>
      <c r="E3586" s="4" t="s">
        <v>9992</v>
      </c>
    </row>
    <row r="3587" spans="1:5" ht="15" customHeight="1" x14ac:dyDescent="0.25">
      <c r="A3587" s="4" t="s">
        <v>7112</v>
      </c>
      <c r="C3587" s="4" t="s">
        <v>7113</v>
      </c>
      <c r="E3587" s="4" t="s">
        <v>9992</v>
      </c>
    </row>
    <row r="3588" spans="1:5" ht="15" customHeight="1" x14ac:dyDescent="0.25">
      <c r="A3588" s="4" t="s">
        <v>7114</v>
      </c>
      <c r="C3588" s="4" t="s">
        <v>7115</v>
      </c>
      <c r="E3588" s="4" t="s">
        <v>9992</v>
      </c>
    </row>
    <row r="3589" spans="1:5" ht="15" customHeight="1" x14ac:dyDescent="0.25">
      <c r="A3589" s="4" t="s">
        <v>7116</v>
      </c>
      <c r="C3589" s="4" t="s">
        <v>7117</v>
      </c>
      <c r="E3589" s="4" t="s">
        <v>9992</v>
      </c>
    </row>
    <row r="3590" spans="1:5" ht="15" customHeight="1" x14ac:dyDescent="0.25">
      <c r="A3590" s="4" t="s">
        <v>7118</v>
      </c>
      <c r="C3590" s="4" t="s">
        <v>7119</v>
      </c>
      <c r="E3590" s="4" t="s">
        <v>9992</v>
      </c>
    </row>
    <row r="3591" spans="1:5" ht="15" customHeight="1" x14ac:dyDescent="0.25">
      <c r="A3591" s="4" t="s">
        <v>7120</v>
      </c>
      <c r="C3591" s="4" t="s">
        <v>7121</v>
      </c>
      <c r="E3591" s="4" t="s">
        <v>9992</v>
      </c>
    </row>
    <row r="3592" spans="1:5" ht="15" customHeight="1" x14ac:dyDescent="0.25">
      <c r="A3592" s="4" t="s">
        <v>7122</v>
      </c>
      <c r="C3592" s="4" t="s">
        <v>7123</v>
      </c>
      <c r="E3592" s="4" t="s">
        <v>9992</v>
      </c>
    </row>
    <row r="3593" spans="1:5" ht="15" customHeight="1" x14ac:dyDescent="0.25">
      <c r="A3593" s="4" t="s">
        <v>7124</v>
      </c>
      <c r="C3593" s="4" t="s">
        <v>7125</v>
      </c>
      <c r="E3593" s="4" t="s">
        <v>9992</v>
      </c>
    </row>
    <row r="3594" spans="1:5" ht="15" customHeight="1" x14ac:dyDescent="0.25">
      <c r="A3594" s="4" t="s">
        <v>7126</v>
      </c>
      <c r="C3594" s="4" t="s">
        <v>7127</v>
      </c>
      <c r="E3594" s="4" t="s">
        <v>9992</v>
      </c>
    </row>
    <row r="3595" spans="1:5" ht="15" customHeight="1" x14ac:dyDescent="0.25">
      <c r="A3595" s="4" t="s">
        <v>7128</v>
      </c>
      <c r="C3595" s="4" t="s">
        <v>7129</v>
      </c>
      <c r="E3595" s="4" t="s">
        <v>9992</v>
      </c>
    </row>
    <row r="3596" spans="1:5" ht="15" customHeight="1" x14ac:dyDescent="0.25">
      <c r="A3596" s="4" t="s">
        <v>7130</v>
      </c>
      <c r="C3596" s="4" t="s">
        <v>7131</v>
      </c>
      <c r="E3596" s="4" t="s">
        <v>9992</v>
      </c>
    </row>
    <row r="3597" spans="1:5" ht="15" customHeight="1" x14ac:dyDescent="0.25">
      <c r="A3597" s="4" t="s">
        <v>7132</v>
      </c>
      <c r="C3597" s="4" t="s">
        <v>7133</v>
      </c>
      <c r="E3597" s="4" t="s">
        <v>9992</v>
      </c>
    </row>
    <row r="3598" spans="1:5" ht="15" customHeight="1" x14ac:dyDescent="0.25">
      <c r="A3598" s="4" t="s">
        <v>7134</v>
      </c>
      <c r="C3598" s="4" t="s">
        <v>7135</v>
      </c>
      <c r="E3598" s="4" t="s">
        <v>9992</v>
      </c>
    </row>
    <row r="3599" spans="1:5" ht="15" customHeight="1" x14ac:dyDescent="0.25">
      <c r="A3599" s="4" t="s">
        <v>7136</v>
      </c>
      <c r="C3599" s="4" t="s">
        <v>7137</v>
      </c>
      <c r="E3599" s="4" t="s">
        <v>9992</v>
      </c>
    </row>
    <row r="3600" spans="1:5" ht="15" customHeight="1" x14ac:dyDescent="0.25">
      <c r="A3600" s="4" t="s">
        <v>7138</v>
      </c>
      <c r="C3600" s="4" t="s">
        <v>7139</v>
      </c>
      <c r="E3600" s="4" t="s">
        <v>9992</v>
      </c>
    </row>
    <row r="3601" spans="1:5" ht="15" customHeight="1" x14ac:dyDescent="0.25">
      <c r="A3601" s="4" t="s">
        <v>7140</v>
      </c>
      <c r="C3601" s="4" t="s">
        <v>7141</v>
      </c>
      <c r="E3601" s="4" t="s">
        <v>9992</v>
      </c>
    </row>
    <row r="3602" spans="1:5" ht="15" customHeight="1" x14ac:dyDescent="0.25">
      <c r="A3602" s="4" t="s">
        <v>7142</v>
      </c>
      <c r="C3602" s="4" t="s">
        <v>7143</v>
      </c>
      <c r="E3602" s="4" t="s">
        <v>9992</v>
      </c>
    </row>
    <row r="3603" spans="1:5" ht="15" customHeight="1" x14ac:dyDescent="0.25">
      <c r="A3603" s="4" t="s">
        <v>7144</v>
      </c>
      <c r="C3603" s="4" t="s">
        <v>7145</v>
      </c>
      <c r="E3603" s="4" t="s">
        <v>9992</v>
      </c>
    </row>
    <row r="3604" spans="1:5" ht="15" customHeight="1" x14ac:dyDescent="0.25">
      <c r="A3604" s="4" t="s">
        <v>7146</v>
      </c>
      <c r="C3604" s="4" t="s">
        <v>7147</v>
      </c>
      <c r="E3604" s="4" t="s">
        <v>9992</v>
      </c>
    </row>
    <row r="3605" spans="1:5" ht="15" customHeight="1" x14ac:dyDescent="0.25">
      <c r="A3605" s="4" t="s">
        <v>7148</v>
      </c>
      <c r="C3605" s="4" t="s">
        <v>7149</v>
      </c>
      <c r="E3605" s="4" t="s">
        <v>9992</v>
      </c>
    </row>
    <row r="3606" spans="1:5" ht="15" customHeight="1" x14ac:dyDescent="0.25">
      <c r="A3606" s="4" t="s">
        <v>7150</v>
      </c>
      <c r="C3606" s="4" t="s">
        <v>7151</v>
      </c>
      <c r="E3606" s="4" t="s">
        <v>9992</v>
      </c>
    </row>
    <row r="3607" spans="1:5" ht="15" customHeight="1" x14ac:dyDescent="0.25">
      <c r="A3607" s="4" t="s">
        <v>7152</v>
      </c>
      <c r="C3607" s="4" t="s">
        <v>7153</v>
      </c>
      <c r="E3607" s="4" t="s">
        <v>9992</v>
      </c>
    </row>
    <row r="3608" spans="1:5" ht="15" customHeight="1" x14ac:dyDescent="0.25">
      <c r="A3608" s="4" t="s">
        <v>7154</v>
      </c>
      <c r="C3608" s="4" t="s">
        <v>7155</v>
      </c>
      <c r="E3608" s="4" t="s">
        <v>9992</v>
      </c>
    </row>
    <row r="3609" spans="1:5" ht="15" customHeight="1" x14ac:dyDescent="0.25">
      <c r="A3609" s="4" t="s">
        <v>7156</v>
      </c>
      <c r="C3609" s="4" t="s">
        <v>7157</v>
      </c>
      <c r="E3609" s="4" t="s">
        <v>9992</v>
      </c>
    </row>
    <row r="3610" spans="1:5" ht="15" customHeight="1" x14ac:dyDescent="0.25">
      <c r="A3610" s="4" t="s">
        <v>7158</v>
      </c>
      <c r="C3610" s="4" t="s">
        <v>7159</v>
      </c>
      <c r="E3610" s="4" t="s">
        <v>9992</v>
      </c>
    </row>
    <row r="3611" spans="1:5" ht="15" customHeight="1" x14ac:dyDescent="0.25">
      <c r="A3611" s="4" t="s">
        <v>7160</v>
      </c>
      <c r="C3611" s="4" t="s">
        <v>7161</v>
      </c>
      <c r="E3611" s="4" t="s">
        <v>9992</v>
      </c>
    </row>
    <row r="3612" spans="1:5" ht="15" customHeight="1" x14ac:dyDescent="0.25">
      <c r="A3612" s="4" t="s">
        <v>7162</v>
      </c>
      <c r="C3612" s="4" t="s">
        <v>7163</v>
      </c>
      <c r="E3612" s="4" t="s">
        <v>9992</v>
      </c>
    </row>
    <row r="3613" spans="1:5" ht="15" customHeight="1" x14ac:dyDescent="0.25">
      <c r="A3613" s="4" t="s">
        <v>7164</v>
      </c>
      <c r="C3613" s="4" t="s">
        <v>7165</v>
      </c>
      <c r="E3613" s="4" t="s">
        <v>9992</v>
      </c>
    </row>
    <row r="3614" spans="1:5" ht="15" customHeight="1" x14ac:dyDescent="0.25">
      <c r="A3614" s="4" t="s">
        <v>7166</v>
      </c>
      <c r="C3614" s="4" t="s">
        <v>7167</v>
      </c>
      <c r="E3614" s="4" t="s">
        <v>9992</v>
      </c>
    </row>
    <row r="3615" spans="1:5" ht="15" customHeight="1" x14ac:dyDescent="0.25">
      <c r="A3615" s="4" t="s">
        <v>7168</v>
      </c>
      <c r="C3615" s="4" t="s">
        <v>7169</v>
      </c>
      <c r="E3615" s="4" t="s">
        <v>9992</v>
      </c>
    </row>
    <row r="3616" spans="1:5" ht="15" customHeight="1" x14ac:dyDescent="0.25">
      <c r="A3616" s="4" t="s">
        <v>7170</v>
      </c>
      <c r="C3616" s="4" t="s">
        <v>7171</v>
      </c>
      <c r="E3616" s="4" t="s">
        <v>9992</v>
      </c>
    </row>
    <row r="3617" spans="1:5" ht="15" customHeight="1" x14ac:dyDescent="0.25">
      <c r="A3617" s="4" t="s">
        <v>7172</v>
      </c>
      <c r="C3617" s="4" t="s">
        <v>7173</v>
      </c>
      <c r="E3617" s="4" t="s">
        <v>9992</v>
      </c>
    </row>
    <row r="3618" spans="1:5" ht="15" customHeight="1" x14ac:dyDescent="0.25">
      <c r="A3618" s="4" t="s">
        <v>7174</v>
      </c>
      <c r="C3618" s="4" t="s">
        <v>7175</v>
      </c>
      <c r="E3618" s="4" t="s">
        <v>9992</v>
      </c>
    </row>
    <row r="3619" spans="1:5" ht="15" customHeight="1" x14ac:dyDescent="0.25">
      <c r="A3619" s="4" t="s">
        <v>7176</v>
      </c>
      <c r="C3619" s="4" t="s">
        <v>7177</v>
      </c>
      <c r="E3619" s="4" t="s">
        <v>9992</v>
      </c>
    </row>
    <row r="3620" spans="1:5" ht="15" customHeight="1" x14ac:dyDescent="0.25">
      <c r="A3620" s="4" t="s">
        <v>7178</v>
      </c>
      <c r="C3620" s="4" t="s">
        <v>7179</v>
      </c>
      <c r="E3620" s="4" t="s">
        <v>9992</v>
      </c>
    </row>
    <row r="3621" spans="1:5" ht="15" customHeight="1" x14ac:dyDescent="0.25">
      <c r="A3621" s="4" t="s">
        <v>7180</v>
      </c>
      <c r="C3621" s="4" t="s">
        <v>7181</v>
      </c>
      <c r="E3621" s="4" t="s">
        <v>9992</v>
      </c>
    </row>
    <row r="3622" spans="1:5" ht="15" customHeight="1" x14ac:dyDescent="0.25">
      <c r="A3622" s="4" t="s">
        <v>7182</v>
      </c>
      <c r="C3622" s="4" t="s">
        <v>7183</v>
      </c>
      <c r="E3622" s="4" t="s">
        <v>9992</v>
      </c>
    </row>
    <row r="3623" spans="1:5" ht="15" customHeight="1" x14ac:dyDescent="0.25">
      <c r="A3623" s="4" t="s">
        <v>7184</v>
      </c>
      <c r="C3623" s="4" t="s">
        <v>7185</v>
      </c>
      <c r="E3623" s="4" t="s">
        <v>9992</v>
      </c>
    </row>
    <row r="3624" spans="1:5" ht="15" customHeight="1" x14ac:dyDescent="0.25">
      <c r="A3624" s="4" t="s">
        <v>7186</v>
      </c>
      <c r="C3624" s="4" t="s">
        <v>7187</v>
      </c>
      <c r="E3624" s="4" t="s">
        <v>9992</v>
      </c>
    </row>
    <row r="3625" spans="1:5" ht="15" customHeight="1" x14ac:dyDescent="0.25">
      <c r="A3625" s="4" t="s">
        <v>7188</v>
      </c>
      <c r="C3625" s="4" t="s">
        <v>7189</v>
      </c>
      <c r="E3625" s="4" t="s">
        <v>9992</v>
      </c>
    </row>
    <row r="3626" spans="1:5" ht="15" customHeight="1" x14ac:dyDescent="0.25">
      <c r="A3626" s="4" t="s">
        <v>7190</v>
      </c>
      <c r="C3626" s="4" t="s">
        <v>7191</v>
      </c>
      <c r="E3626" s="4" t="s">
        <v>9992</v>
      </c>
    </row>
    <row r="3627" spans="1:5" ht="15" customHeight="1" x14ac:dyDescent="0.25">
      <c r="A3627" s="4" t="s">
        <v>7192</v>
      </c>
      <c r="C3627" s="4" t="s">
        <v>7193</v>
      </c>
      <c r="E3627" s="4" t="s">
        <v>9992</v>
      </c>
    </row>
    <row r="3628" spans="1:5" ht="15" customHeight="1" x14ac:dyDescent="0.25">
      <c r="A3628" s="4" t="s">
        <v>7194</v>
      </c>
      <c r="C3628" s="4" t="s">
        <v>7195</v>
      </c>
      <c r="E3628" s="4" t="s">
        <v>9992</v>
      </c>
    </row>
    <row r="3629" spans="1:5" ht="15" customHeight="1" x14ac:dyDescent="0.25">
      <c r="A3629" s="4" t="s">
        <v>7196</v>
      </c>
      <c r="C3629" s="4" t="s">
        <v>7197</v>
      </c>
      <c r="E3629" s="4" t="s">
        <v>9992</v>
      </c>
    </row>
    <row r="3630" spans="1:5" ht="15" customHeight="1" x14ac:dyDescent="0.25">
      <c r="A3630" s="4" t="s">
        <v>7198</v>
      </c>
      <c r="C3630" s="4" t="s">
        <v>7199</v>
      </c>
      <c r="E3630" s="4" t="s">
        <v>9992</v>
      </c>
    </row>
    <row r="3631" spans="1:5" ht="15" customHeight="1" x14ac:dyDescent="0.25">
      <c r="A3631" s="4" t="s">
        <v>7200</v>
      </c>
      <c r="C3631" s="4" t="s">
        <v>7201</v>
      </c>
      <c r="E3631" s="4" t="s">
        <v>9992</v>
      </c>
    </row>
    <row r="3632" spans="1:5" ht="15" customHeight="1" x14ac:dyDescent="0.25">
      <c r="A3632" s="4" t="s">
        <v>7202</v>
      </c>
      <c r="C3632" s="4" t="s">
        <v>7203</v>
      </c>
      <c r="E3632" s="4" t="s">
        <v>9992</v>
      </c>
    </row>
    <row r="3633" spans="1:5" ht="15" customHeight="1" x14ac:dyDescent="0.25">
      <c r="A3633" s="4" t="s">
        <v>7204</v>
      </c>
      <c r="C3633" s="4" t="s">
        <v>7205</v>
      </c>
      <c r="E3633" s="4" t="s">
        <v>9992</v>
      </c>
    </row>
    <row r="3634" spans="1:5" ht="15" customHeight="1" x14ac:dyDescent="0.25">
      <c r="A3634" s="4" t="s">
        <v>7206</v>
      </c>
      <c r="C3634" s="4" t="s">
        <v>7207</v>
      </c>
      <c r="E3634" s="4" t="s">
        <v>9992</v>
      </c>
    </row>
    <row r="3635" spans="1:5" ht="15" customHeight="1" x14ac:dyDescent="0.25">
      <c r="A3635" s="4" t="s">
        <v>7208</v>
      </c>
      <c r="C3635" s="4" t="s">
        <v>7209</v>
      </c>
      <c r="E3635" s="4" t="s">
        <v>9992</v>
      </c>
    </row>
    <row r="3636" spans="1:5" ht="15" customHeight="1" x14ac:dyDescent="0.25">
      <c r="A3636" s="4" t="s">
        <v>7210</v>
      </c>
      <c r="C3636" s="4" t="s">
        <v>7211</v>
      </c>
      <c r="E3636" s="4" t="s">
        <v>9992</v>
      </c>
    </row>
    <row r="3637" spans="1:5" ht="15" customHeight="1" x14ac:dyDescent="0.25">
      <c r="A3637" s="4" t="s">
        <v>7212</v>
      </c>
      <c r="C3637" s="4" t="s">
        <v>7213</v>
      </c>
      <c r="E3637" s="4" t="s">
        <v>9992</v>
      </c>
    </row>
    <row r="3638" spans="1:5" ht="15" customHeight="1" x14ac:dyDescent="0.25">
      <c r="A3638" s="4" t="s">
        <v>7214</v>
      </c>
      <c r="C3638" s="4" t="s">
        <v>7215</v>
      </c>
      <c r="E3638" s="4" t="s">
        <v>9992</v>
      </c>
    </row>
    <row r="3639" spans="1:5" ht="15" customHeight="1" x14ac:dyDescent="0.25">
      <c r="A3639" s="4" t="s">
        <v>7216</v>
      </c>
      <c r="C3639" s="4" t="s">
        <v>7217</v>
      </c>
      <c r="E3639" s="4" t="s">
        <v>9992</v>
      </c>
    </row>
    <row r="3640" spans="1:5" ht="15" customHeight="1" x14ac:dyDescent="0.25">
      <c r="A3640" s="4" t="s">
        <v>7218</v>
      </c>
      <c r="C3640" s="4" t="s">
        <v>7219</v>
      </c>
      <c r="E3640" s="4" t="s">
        <v>9992</v>
      </c>
    </row>
    <row r="3641" spans="1:5" ht="15" customHeight="1" x14ac:dyDescent="0.25">
      <c r="A3641" s="4" t="s">
        <v>7220</v>
      </c>
      <c r="C3641" s="4" t="s">
        <v>7221</v>
      </c>
      <c r="E3641" s="4" t="s">
        <v>9992</v>
      </c>
    </row>
    <row r="3642" spans="1:5" ht="15" customHeight="1" x14ac:dyDescent="0.25">
      <c r="A3642" s="4" t="s">
        <v>7222</v>
      </c>
      <c r="C3642" s="4" t="s">
        <v>7223</v>
      </c>
      <c r="E3642" s="4" t="s">
        <v>9992</v>
      </c>
    </row>
    <row r="3643" spans="1:5" ht="15" customHeight="1" x14ac:dyDescent="0.25">
      <c r="A3643" s="4" t="s">
        <v>7224</v>
      </c>
      <c r="C3643" s="4" t="s">
        <v>7225</v>
      </c>
      <c r="E3643" s="4" t="s">
        <v>9992</v>
      </c>
    </row>
    <row r="3644" spans="1:5" ht="15" customHeight="1" x14ac:dyDescent="0.25">
      <c r="A3644" s="4" t="s">
        <v>7226</v>
      </c>
      <c r="C3644" s="4" t="s">
        <v>7227</v>
      </c>
      <c r="E3644" s="4" t="s">
        <v>9992</v>
      </c>
    </row>
    <row r="3645" spans="1:5" ht="15" customHeight="1" x14ac:dyDescent="0.25">
      <c r="A3645" s="4" t="s">
        <v>7228</v>
      </c>
      <c r="C3645" s="4" t="s">
        <v>7229</v>
      </c>
      <c r="E3645" s="4" t="s">
        <v>9992</v>
      </c>
    </row>
    <row r="3646" spans="1:5" ht="15" customHeight="1" x14ac:dyDescent="0.25">
      <c r="A3646" s="4" t="s">
        <v>7230</v>
      </c>
      <c r="C3646" s="4" t="s">
        <v>7231</v>
      </c>
      <c r="E3646" s="4" t="s">
        <v>9992</v>
      </c>
    </row>
    <row r="3647" spans="1:5" ht="15" customHeight="1" x14ac:dyDescent="0.25">
      <c r="A3647" s="4" t="s">
        <v>7232</v>
      </c>
      <c r="C3647" s="4" t="s">
        <v>7233</v>
      </c>
      <c r="E3647" s="4" t="s">
        <v>9992</v>
      </c>
    </row>
    <row r="3648" spans="1:5" ht="15" customHeight="1" x14ac:dyDescent="0.25">
      <c r="A3648" s="4" t="s">
        <v>7234</v>
      </c>
      <c r="C3648" s="4" t="s">
        <v>7235</v>
      </c>
      <c r="E3648" s="4" t="s">
        <v>9992</v>
      </c>
    </row>
    <row r="3649" spans="1:5" ht="15" customHeight="1" x14ac:dyDescent="0.25">
      <c r="A3649" s="4" t="s">
        <v>7236</v>
      </c>
      <c r="C3649" s="4" t="s">
        <v>7237</v>
      </c>
      <c r="E3649" s="4" t="s">
        <v>9992</v>
      </c>
    </row>
    <row r="3650" spans="1:5" ht="15" customHeight="1" x14ac:dyDescent="0.25">
      <c r="A3650" s="4" t="s">
        <v>7238</v>
      </c>
      <c r="C3650" s="4" t="s">
        <v>7239</v>
      </c>
      <c r="E3650" s="4" t="s">
        <v>9992</v>
      </c>
    </row>
    <row r="3651" spans="1:5" ht="15" customHeight="1" x14ac:dyDescent="0.25">
      <c r="A3651" s="4" t="s">
        <v>7240</v>
      </c>
      <c r="C3651" s="4" t="s">
        <v>7241</v>
      </c>
      <c r="E3651" s="4" t="s">
        <v>9992</v>
      </c>
    </row>
    <row r="3652" spans="1:5" ht="15" customHeight="1" x14ac:dyDescent="0.25">
      <c r="A3652" s="4" t="s">
        <v>7242</v>
      </c>
      <c r="C3652" s="4" t="s">
        <v>7243</v>
      </c>
      <c r="E3652" s="4" t="s">
        <v>9992</v>
      </c>
    </row>
    <row r="3653" spans="1:5" ht="15" customHeight="1" x14ac:dyDescent="0.25">
      <c r="A3653" s="4" t="s">
        <v>7244</v>
      </c>
      <c r="C3653" s="4" t="s">
        <v>7245</v>
      </c>
      <c r="E3653" s="4" t="s">
        <v>9992</v>
      </c>
    </row>
    <row r="3654" spans="1:5" ht="15" customHeight="1" x14ac:dyDescent="0.25">
      <c r="A3654" s="4" t="s">
        <v>7246</v>
      </c>
      <c r="C3654" s="4" t="s">
        <v>7247</v>
      </c>
      <c r="E3654" s="4" t="s">
        <v>9992</v>
      </c>
    </row>
    <row r="3655" spans="1:5" ht="15" customHeight="1" x14ac:dyDescent="0.25">
      <c r="A3655" s="4" t="s">
        <v>7248</v>
      </c>
      <c r="C3655" s="4" t="s">
        <v>7249</v>
      </c>
      <c r="E3655" s="4" t="s">
        <v>9992</v>
      </c>
    </row>
    <row r="3656" spans="1:5" ht="15" customHeight="1" x14ac:dyDescent="0.25">
      <c r="A3656" s="4" t="s">
        <v>7250</v>
      </c>
      <c r="C3656" s="4" t="s">
        <v>7251</v>
      </c>
      <c r="E3656" s="4" t="s">
        <v>9992</v>
      </c>
    </row>
    <row r="3657" spans="1:5" ht="15" customHeight="1" x14ac:dyDescent="0.25">
      <c r="A3657" s="4" t="s">
        <v>7252</v>
      </c>
      <c r="C3657" s="4" t="s">
        <v>7253</v>
      </c>
      <c r="E3657" s="4" t="s">
        <v>9992</v>
      </c>
    </row>
    <row r="3658" spans="1:5" ht="15" customHeight="1" x14ac:dyDescent="0.25">
      <c r="A3658" s="4" t="s">
        <v>7254</v>
      </c>
      <c r="C3658" s="4" t="s">
        <v>7255</v>
      </c>
      <c r="E3658" s="4" t="s">
        <v>9992</v>
      </c>
    </row>
    <row r="3659" spans="1:5" ht="15" customHeight="1" x14ac:dyDescent="0.25">
      <c r="A3659" s="4" t="s">
        <v>7256</v>
      </c>
      <c r="C3659" s="4" t="s">
        <v>7257</v>
      </c>
      <c r="E3659" s="4" t="s">
        <v>9992</v>
      </c>
    </row>
    <row r="3660" spans="1:5" ht="15" customHeight="1" x14ac:dyDescent="0.25">
      <c r="A3660" s="4" t="s">
        <v>7258</v>
      </c>
      <c r="C3660" s="4" t="s">
        <v>7259</v>
      </c>
      <c r="E3660" s="4" t="s">
        <v>9992</v>
      </c>
    </row>
    <row r="3661" spans="1:5" ht="15" customHeight="1" x14ac:dyDescent="0.25">
      <c r="A3661" s="4" t="s">
        <v>7260</v>
      </c>
      <c r="C3661" s="4" t="s">
        <v>7261</v>
      </c>
      <c r="E3661" s="4" t="s">
        <v>9992</v>
      </c>
    </row>
    <row r="3662" spans="1:5" ht="15" customHeight="1" x14ac:dyDescent="0.25">
      <c r="A3662" s="4" t="s">
        <v>7262</v>
      </c>
      <c r="C3662" s="4" t="s">
        <v>7263</v>
      </c>
      <c r="E3662" s="4" t="s">
        <v>9992</v>
      </c>
    </row>
    <row r="3663" spans="1:5" ht="15" customHeight="1" x14ac:dyDescent="0.25">
      <c r="A3663" s="4" t="s">
        <v>7264</v>
      </c>
      <c r="C3663" s="4" t="s">
        <v>7265</v>
      </c>
      <c r="E3663" s="4" t="s">
        <v>9992</v>
      </c>
    </row>
    <row r="3664" spans="1:5" ht="15" customHeight="1" x14ac:dyDescent="0.25">
      <c r="A3664" s="4" t="s">
        <v>7266</v>
      </c>
      <c r="C3664" s="4" t="s">
        <v>7267</v>
      </c>
      <c r="E3664" s="4" t="s">
        <v>9992</v>
      </c>
    </row>
    <row r="3665" spans="1:5" ht="15" customHeight="1" x14ac:dyDescent="0.25">
      <c r="A3665" s="4" t="s">
        <v>7268</v>
      </c>
      <c r="C3665" s="4" t="s">
        <v>7269</v>
      </c>
      <c r="E3665" s="4" t="s">
        <v>9992</v>
      </c>
    </row>
    <row r="3666" spans="1:5" ht="15" customHeight="1" x14ac:dyDescent="0.25">
      <c r="A3666" s="4" t="s">
        <v>7270</v>
      </c>
      <c r="C3666" s="4" t="s">
        <v>7271</v>
      </c>
      <c r="E3666" s="4" t="s">
        <v>9992</v>
      </c>
    </row>
    <row r="3667" spans="1:5" ht="15" customHeight="1" x14ac:dyDescent="0.25">
      <c r="A3667" s="4" t="s">
        <v>9737</v>
      </c>
      <c r="C3667" s="4" t="s">
        <v>7273</v>
      </c>
      <c r="E3667" s="4" t="s">
        <v>9992</v>
      </c>
    </row>
    <row r="3668" spans="1:5" ht="15" customHeight="1" x14ac:dyDescent="0.25">
      <c r="A3668" s="4" t="s">
        <v>7274</v>
      </c>
      <c r="C3668" s="4" t="s">
        <v>7275</v>
      </c>
      <c r="E3668" s="4" t="s">
        <v>9992</v>
      </c>
    </row>
    <row r="3669" spans="1:5" ht="15" customHeight="1" x14ac:dyDescent="0.25">
      <c r="A3669" s="4" t="s">
        <v>7276</v>
      </c>
      <c r="C3669" s="4" t="s">
        <v>7277</v>
      </c>
      <c r="E3669" s="4" t="s">
        <v>9992</v>
      </c>
    </row>
    <row r="3670" spans="1:5" ht="15" customHeight="1" x14ac:dyDescent="0.25">
      <c r="A3670" s="4" t="s">
        <v>7278</v>
      </c>
      <c r="C3670" s="4" t="s">
        <v>7279</v>
      </c>
      <c r="E3670" s="4" t="s">
        <v>9992</v>
      </c>
    </row>
    <row r="3671" spans="1:5" ht="15" customHeight="1" x14ac:dyDescent="0.25">
      <c r="A3671" s="4" t="s">
        <v>7280</v>
      </c>
      <c r="C3671" s="4" t="s">
        <v>7281</v>
      </c>
      <c r="E3671" s="4" t="s">
        <v>9992</v>
      </c>
    </row>
    <row r="3672" spans="1:5" ht="15" customHeight="1" x14ac:dyDescent="0.25">
      <c r="A3672" s="4" t="s">
        <v>7282</v>
      </c>
      <c r="C3672" s="4" t="s">
        <v>7283</v>
      </c>
      <c r="E3672" s="4" t="s">
        <v>9992</v>
      </c>
    </row>
    <row r="3673" spans="1:5" ht="15" customHeight="1" x14ac:dyDescent="0.25">
      <c r="A3673" s="4" t="s">
        <v>7284</v>
      </c>
      <c r="C3673" s="4" t="s">
        <v>7285</v>
      </c>
      <c r="E3673" s="4" t="s">
        <v>9992</v>
      </c>
    </row>
    <row r="3674" spans="1:5" ht="15" customHeight="1" x14ac:dyDescent="0.25">
      <c r="A3674" s="4" t="s">
        <v>7286</v>
      </c>
      <c r="C3674" s="4" t="s">
        <v>7287</v>
      </c>
      <c r="E3674" s="4" t="s">
        <v>9992</v>
      </c>
    </row>
    <row r="3675" spans="1:5" ht="15" customHeight="1" x14ac:dyDescent="0.25">
      <c r="A3675" s="4" t="s">
        <v>7288</v>
      </c>
      <c r="C3675" s="4" t="s">
        <v>7289</v>
      </c>
      <c r="E3675" s="4" t="s">
        <v>9992</v>
      </c>
    </row>
    <row r="3676" spans="1:5" ht="15" customHeight="1" x14ac:dyDescent="0.25">
      <c r="A3676" s="4" t="s">
        <v>7290</v>
      </c>
      <c r="C3676" s="4" t="s">
        <v>7291</v>
      </c>
      <c r="E3676" s="4" t="s">
        <v>9992</v>
      </c>
    </row>
    <row r="3677" spans="1:5" ht="15" customHeight="1" x14ac:dyDescent="0.25">
      <c r="A3677" s="4" t="s">
        <v>7292</v>
      </c>
      <c r="C3677" s="4" t="s">
        <v>7293</v>
      </c>
      <c r="E3677" s="4" t="s">
        <v>9992</v>
      </c>
    </row>
    <row r="3678" spans="1:5" ht="15" customHeight="1" x14ac:dyDescent="0.25">
      <c r="A3678" s="4" t="s">
        <v>7294</v>
      </c>
      <c r="C3678" s="4" t="s">
        <v>7295</v>
      </c>
      <c r="E3678" s="4" t="s">
        <v>9992</v>
      </c>
    </row>
    <row r="3679" spans="1:5" ht="15" customHeight="1" x14ac:dyDescent="0.25">
      <c r="A3679" s="4" t="s">
        <v>7296</v>
      </c>
      <c r="C3679" s="4" t="s">
        <v>7297</v>
      </c>
      <c r="E3679" s="4" t="s">
        <v>9992</v>
      </c>
    </row>
    <row r="3680" spans="1:5" ht="15" customHeight="1" x14ac:dyDescent="0.25">
      <c r="A3680" s="4" t="s">
        <v>7298</v>
      </c>
      <c r="C3680" s="4" t="s">
        <v>7299</v>
      </c>
      <c r="E3680" s="4" t="s">
        <v>9992</v>
      </c>
    </row>
    <row r="3681" spans="1:5" ht="15" customHeight="1" x14ac:dyDescent="0.25">
      <c r="A3681" s="4" t="s">
        <v>7300</v>
      </c>
      <c r="C3681" s="4" t="s">
        <v>7301</v>
      </c>
      <c r="E3681" s="4" t="s">
        <v>9992</v>
      </c>
    </row>
    <row r="3682" spans="1:5" ht="15" customHeight="1" x14ac:dyDescent="0.25">
      <c r="A3682" s="4" t="s">
        <v>7302</v>
      </c>
      <c r="C3682" s="4" t="s">
        <v>7303</v>
      </c>
      <c r="E3682" s="4" t="s">
        <v>9992</v>
      </c>
    </row>
    <row r="3683" spans="1:5" ht="15" customHeight="1" x14ac:dyDescent="0.25">
      <c r="A3683" s="4" t="s">
        <v>7304</v>
      </c>
      <c r="C3683" s="4" t="s">
        <v>7305</v>
      </c>
      <c r="E3683" s="4" t="s">
        <v>9992</v>
      </c>
    </row>
    <row r="3684" spans="1:5" ht="15" customHeight="1" x14ac:dyDescent="0.25">
      <c r="A3684" s="4" t="s">
        <v>7306</v>
      </c>
      <c r="C3684" s="4" t="s">
        <v>7307</v>
      </c>
      <c r="E3684" s="4" t="s">
        <v>9992</v>
      </c>
    </row>
    <row r="3685" spans="1:5" ht="15" customHeight="1" x14ac:dyDescent="0.25">
      <c r="A3685" s="4" t="s">
        <v>7308</v>
      </c>
      <c r="C3685" s="4" t="s">
        <v>7309</v>
      </c>
      <c r="E3685" s="4" t="s">
        <v>9992</v>
      </c>
    </row>
    <row r="3686" spans="1:5" ht="15" customHeight="1" x14ac:dyDescent="0.25">
      <c r="A3686" s="4" t="s">
        <v>7310</v>
      </c>
      <c r="C3686" s="4" t="s">
        <v>7311</v>
      </c>
      <c r="E3686" s="4" t="s">
        <v>9992</v>
      </c>
    </row>
    <row r="3687" spans="1:5" ht="15" customHeight="1" x14ac:dyDescent="0.25">
      <c r="A3687" s="4" t="s">
        <v>7312</v>
      </c>
      <c r="C3687" s="4" t="s">
        <v>7313</v>
      </c>
      <c r="E3687" s="4" t="s">
        <v>9992</v>
      </c>
    </row>
    <row r="3688" spans="1:5" ht="15" customHeight="1" x14ac:dyDescent="0.25">
      <c r="A3688" s="4" t="s">
        <v>7314</v>
      </c>
      <c r="C3688" s="4" t="s">
        <v>7315</v>
      </c>
      <c r="E3688" s="4" t="s">
        <v>9992</v>
      </c>
    </row>
    <row r="3689" spans="1:5" ht="15" customHeight="1" x14ac:dyDescent="0.25">
      <c r="A3689" s="4" t="s">
        <v>7316</v>
      </c>
      <c r="C3689" s="4" t="s">
        <v>7317</v>
      </c>
      <c r="E3689" s="4" t="s">
        <v>9992</v>
      </c>
    </row>
    <row r="3690" spans="1:5" ht="15" customHeight="1" x14ac:dyDescent="0.25">
      <c r="A3690" s="4" t="s">
        <v>7318</v>
      </c>
      <c r="C3690" s="4" t="s">
        <v>7319</v>
      </c>
      <c r="E3690" s="4" t="s">
        <v>9992</v>
      </c>
    </row>
    <row r="3691" spans="1:5" ht="15" customHeight="1" x14ac:dyDescent="0.25">
      <c r="A3691" s="4" t="s">
        <v>7250</v>
      </c>
      <c r="C3691" s="4" t="s">
        <v>7320</v>
      </c>
      <c r="E3691" s="4" t="s">
        <v>9992</v>
      </c>
    </row>
    <row r="3692" spans="1:5" ht="15" customHeight="1" x14ac:dyDescent="0.25">
      <c r="A3692" s="4" t="s">
        <v>7321</v>
      </c>
      <c r="C3692" s="4" t="s">
        <v>7322</v>
      </c>
      <c r="E3692" s="4" t="s">
        <v>9992</v>
      </c>
    </row>
    <row r="3693" spans="1:5" ht="15" customHeight="1" x14ac:dyDescent="0.25">
      <c r="A3693" s="4" t="s">
        <v>7323</v>
      </c>
      <c r="C3693" s="4" t="s">
        <v>7324</v>
      </c>
      <c r="E3693" s="4" t="s">
        <v>9992</v>
      </c>
    </row>
    <row r="3694" spans="1:5" ht="15" customHeight="1" x14ac:dyDescent="0.25">
      <c r="A3694" s="4" t="s">
        <v>7325</v>
      </c>
      <c r="C3694" s="4" t="s">
        <v>7326</v>
      </c>
      <c r="E3694" s="4" t="s">
        <v>9992</v>
      </c>
    </row>
    <row r="3695" spans="1:5" ht="15" customHeight="1" x14ac:dyDescent="0.25">
      <c r="A3695" s="4" t="s">
        <v>7327</v>
      </c>
      <c r="C3695" s="4" t="s">
        <v>7328</v>
      </c>
      <c r="E3695" s="4" t="s">
        <v>9992</v>
      </c>
    </row>
    <row r="3696" spans="1:5" ht="15" customHeight="1" x14ac:dyDescent="0.25">
      <c r="A3696" s="4" t="s">
        <v>7329</v>
      </c>
      <c r="C3696" s="4" t="s">
        <v>7330</v>
      </c>
      <c r="E3696" s="4" t="s">
        <v>9992</v>
      </c>
    </row>
    <row r="3697" spans="1:5" ht="15" customHeight="1" x14ac:dyDescent="0.25">
      <c r="A3697" s="4" t="s">
        <v>7331</v>
      </c>
      <c r="C3697" s="4" t="s">
        <v>7332</v>
      </c>
      <c r="E3697" s="4" t="s">
        <v>9992</v>
      </c>
    </row>
    <row r="3698" spans="1:5" ht="15" customHeight="1" x14ac:dyDescent="0.25">
      <c r="A3698" s="4" t="s">
        <v>7333</v>
      </c>
      <c r="C3698" s="4" t="s">
        <v>7334</v>
      </c>
      <c r="E3698" s="4" t="s">
        <v>9992</v>
      </c>
    </row>
    <row r="3699" spans="1:5" ht="15" customHeight="1" x14ac:dyDescent="0.25">
      <c r="A3699" s="4" t="s">
        <v>7335</v>
      </c>
      <c r="C3699" s="4" t="s">
        <v>7336</v>
      </c>
      <c r="E3699" s="4" t="s">
        <v>9992</v>
      </c>
    </row>
    <row r="3700" spans="1:5" ht="15" customHeight="1" x14ac:dyDescent="0.25">
      <c r="A3700" s="4" t="s">
        <v>7337</v>
      </c>
      <c r="C3700" s="4" t="s">
        <v>7338</v>
      </c>
      <c r="E3700" s="4" t="s">
        <v>9992</v>
      </c>
    </row>
    <row r="3701" spans="1:5" ht="15" customHeight="1" x14ac:dyDescent="0.25">
      <c r="A3701" s="4" t="s">
        <v>7339</v>
      </c>
      <c r="C3701" s="4" t="s">
        <v>7340</v>
      </c>
      <c r="E3701" s="4" t="s">
        <v>9992</v>
      </c>
    </row>
    <row r="3702" spans="1:5" ht="15" customHeight="1" x14ac:dyDescent="0.25">
      <c r="A3702" s="4" t="s">
        <v>7341</v>
      </c>
      <c r="C3702" s="4" t="s">
        <v>7342</v>
      </c>
      <c r="E3702" s="4" t="s">
        <v>9992</v>
      </c>
    </row>
    <row r="3703" spans="1:5" ht="15" customHeight="1" x14ac:dyDescent="0.25">
      <c r="A3703" s="4" t="s">
        <v>7343</v>
      </c>
      <c r="C3703" s="4" t="s">
        <v>7344</v>
      </c>
      <c r="E3703" s="4" t="s">
        <v>9992</v>
      </c>
    </row>
    <row r="3704" spans="1:5" ht="15" customHeight="1" x14ac:dyDescent="0.25">
      <c r="A3704" s="4" t="s">
        <v>7272</v>
      </c>
      <c r="C3704" s="4" t="s">
        <v>7345</v>
      </c>
      <c r="E3704" s="4" t="s">
        <v>9992</v>
      </c>
    </row>
    <row r="3705" spans="1:5" ht="15" customHeight="1" x14ac:dyDescent="0.25">
      <c r="A3705" s="4" t="s">
        <v>7346</v>
      </c>
      <c r="C3705" s="4" t="s">
        <v>7347</v>
      </c>
      <c r="E3705" s="4" t="s">
        <v>9992</v>
      </c>
    </row>
    <row r="3706" spans="1:5" ht="15" customHeight="1" x14ac:dyDescent="0.25">
      <c r="A3706" s="4" t="s">
        <v>7348</v>
      </c>
      <c r="C3706" s="4" t="s">
        <v>7349</v>
      </c>
      <c r="E3706" s="4" t="s">
        <v>9992</v>
      </c>
    </row>
    <row r="3707" spans="1:5" ht="15" customHeight="1" x14ac:dyDescent="0.25">
      <c r="A3707" s="4" t="s">
        <v>7350</v>
      </c>
      <c r="C3707" s="4" t="s">
        <v>7351</v>
      </c>
      <c r="E3707" s="4" t="s">
        <v>9992</v>
      </c>
    </row>
    <row r="3708" spans="1:5" ht="15" customHeight="1" x14ac:dyDescent="0.25">
      <c r="A3708" s="4" t="s">
        <v>7352</v>
      </c>
      <c r="C3708" s="4" t="s">
        <v>7353</v>
      </c>
      <c r="E3708" s="4" t="s">
        <v>9992</v>
      </c>
    </row>
    <row r="3709" spans="1:5" ht="15" customHeight="1" x14ac:dyDescent="0.25">
      <c r="A3709" s="4" t="s">
        <v>7354</v>
      </c>
      <c r="C3709" s="4" t="s">
        <v>7355</v>
      </c>
      <c r="E3709" s="4" t="s">
        <v>9992</v>
      </c>
    </row>
    <row r="3710" spans="1:5" ht="15" customHeight="1" x14ac:dyDescent="0.25">
      <c r="A3710" s="4" t="s">
        <v>7356</v>
      </c>
      <c r="C3710" s="4" t="s">
        <v>7357</v>
      </c>
      <c r="E3710" s="4" t="s">
        <v>9992</v>
      </c>
    </row>
    <row r="3711" spans="1:5" ht="15" customHeight="1" x14ac:dyDescent="0.25">
      <c r="A3711" s="4" t="s">
        <v>7358</v>
      </c>
      <c r="C3711" s="4" t="s">
        <v>7359</v>
      </c>
      <c r="E3711" s="4" t="s">
        <v>9992</v>
      </c>
    </row>
    <row r="3712" spans="1:5" ht="15" customHeight="1" x14ac:dyDescent="0.25">
      <c r="A3712" s="4" t="s">
        <v>7360</v>
      </c>
      <c r="C3712" s="4" t="s">
        <v>7361</v>
      </c>
      <c r="E3712" s="4" t="s">
        <v>9992</v>
      </c>
    </row>
    <row r="3713" spans="1:5" ht="15" customHeight="1" x14ac:dyDescent="0.25">
      <c r="A3713" s="4" t="s">
        <v>7362</v>
      </c>
      <c r="C3713" s="4" t="s">
        <v>7363</v>
      </c>
      <c r="E3713" s="4" t="s">
        <v>9992</v>
      </c>
    </row>
    <row r="3714" spans="1:5" ht="15" customHeight="1" x14ac:dyDescent="0.25">
      <c r="A3714" s="4" t="s">
        <v>7364</v>
      </c>
      <c r="C3714" s="4" t="s">
        <v>7365</v>
      </c>
      <c r="E3714" s="4" t="s">
        <v>9992</v>
      </c>
    </row>
    <row r="3715" spans="1:5" ht="15" customHeight="1" x14ac:dyDescent="0.25">
      <c r="A3715" s="4" t="s">
        <v>7366</v>
      </c>
      <c r="C3715" s="4" t="s">
        <v>7367</v>
      </c>
      <c r="E3715" s="4" t="s">
        <v>9992</v>
      </c>
    </row>
    <row r="3716" spans="1:5" ht="15" customHeight="1" x14ac:dyDescent="0.25">
      <c r="A3716" s="4" t="s">
        <v>7368</v>
      </c>
      <c r="C3716" s="4" t="s">
        <v>7369</v>
      </c>
      <c r="E3716" s="4" t="s">
        <v>9992</v>
      </c>
    </row>
    <row r="3717" spans="1:5" ht="15" customHeight="1" x14ac:dyDescent="0.25">
      <c r="A3717" s="4" t="s">
        <v>7370</v>
      </c>
      <c r="C3717" s="4" t="s">
        <v>7371</v>
      </c>
      <c r="E3717" s="4" t="s">
        <v>9992</v>
      </c>
    </row>
    <row r="3718" spans="1:5" ht="15" customHeight="1" x14ac:dyDescent="0.25">
      <c r="A3718" s="4" t="s">
        <v>7372</v>
      </c>
      <c r="C3718" s="4" t="s">
        <v>7373</v>
      </c>
      <c r="E3718" s="4" t="s">
        <v>9992</v>
      </c>
    </row>
    <row r="3719" spans="1:5" ht="15" customHeight="1" x14ac:dyDescent="0.25">
      <c r="A3719" s="4" t="s">
        <v>7374</v>
      </c>
      <c r="C3719" s="4" t="s">
        <v>7375</v>
      </c>
      <c r="E3719" s="4" t="s">
        <v>9992</v>
      </c>
    </row>
    <row r="3720" spans="1:5" ht="15" customHeight="1" x14ac:dyDescent="0.25">
      <c r="A3720" s="4" t="s">
        <v>7376</v>
      </c>
      <c r="C3720" s="4" t="s">
        <v>7377</v>
      </c>
      <c r="E3720" s="4" t="s">
        <v>9992</v>
      </c>
    </row>
    <row r="3721" spans="1:5" ht="15" customHeight="1" x14ac:dyDescent="0.25">
      <c r="A3721" s="4" t="s">
        <v>7378</v>
      </c>
      <c r="C3721" s="4" t="s">
        <v>7379</v>
      </c>
      <c r="E3721" s="4" t="s">
        <v>9992</v>
      </c>
    </row>
    <row r="3722" spans="1:5" ht="15" customHeight="1" x14ac:dyDescent="0.25">
      <c r="A3722" s="4" t="s">
        <v>7380</v>
      </c>
      <c r="C3722" s="4" t="s">
        <v>7381</v>
      </c>
      <c r="E3722" s="4" t="s">
        <v>9992</v>
      </c>
    </row>
    <row r="3723" spans="1:5" ht="15" customHeight="1" x14ac:dyDescent="0.25">
      <c r="A3723" s="4" t="s">
        <v>7382</v>
      </c>
      <c r="C3723" s="4" t="s">
        <v>7383</v>
      </c>
      <c r="E3723" s="4" t="s">
        <v>9992</v>
      </c>
    </row>
    <row r="3724" spans="1:5" ht="15" customHeight="1" x14ac:dyDescent="0.25">
      <c r="A3724" s="4" t="s">
        <v>7384</v>
      </c>
      <c r="C3724" s="4" t="s">
        <v>7385</v>
      </c>
      <c r="E3724" s="4" t="s">
        <v>9992</v>
      </c>
    </row>
    <row r="3725" spans="1:5" ht="15" customHeight="1" x14ac:dyDescent="0.25">
      <c r="A3725" s="4" t="s">
        <v>7386</v>
      </c>
      <c r="C3725" s="4" t="s">
        <v>7387</v>
      </c>
      <c r="E3725" s="4" t="s">
        <v>9992</v>
      </c>
    </row>
    <row r="3726" spans="1:5" ht="15" customHeight="1" x14ac:dyDescent="0.25">
      <c r="A3726" s="4" t="s">
        <v>7388</v>
      </c>
      <c r="C3726" s="4" t="s">
        <v>7389</v>
      </c>
      <c r="E3726" s="4" t="s">
        <v>9992</v>
      </c>
    </row>
    <row r="3727" spans="1:5" ht="15" customHeight="1" x14ac:dyDescent="0.25">
      <c r="A3727" s="4" t="s">
        <v>7390</v>
      </c>
      <c r="C3727" s="4" t="s">
        <v>7391</v>
      </c>
      <c r="E3727" s="4" t="s">
        <v>9992</v>
      </c>
    </row>
    <row r="3728" spans="1:5" ht="15" customHeight="1" x14ac:dyDescent="0.25">
      <c r="A3728" s="4" t="s">
        <v>7392</v>
      </c>
      <c r="C3728" s="4" t="s">
        <v>7393</v>
      </c>
      <c r="E3728" s="4" t="s">
        <v>9992</v>
      </c>
    </row>
    <row r="3729" spans="1:5" ht="15" customHeight="1" x14ac:dyDescent="0.25">
      <c r="A3729" s="4" t="s">
        <v>7394</v>
      </c>
      <c r="C3729" s="4" t="s">
        <v>7395</v>
      </c>
      <c r="E3729" s="4" t="s">
        <v>9992</v>
      </c>
    </row>
    <row r="3730" spans="1:5" ht="15" customHeight="1" x14ac:dyDescent="0.25">
      <c r="A3730" s="4" t="s">
        <v>7396</v>
      </c>
      <c r="C3730" s="4" t="s">
        <v>7397</v>
      </c>
      <c r="E3730" s="4" t="s">
        <v>9992</v>
      </c>
    </row>
    <row r="3731" spans="1:5" ht="15" customHeight="1" x14ac:dyDescent="0.25">
      <c r="A3731" s="4" t="s">
        <v>7398</v>
      </c>
      <c r="C3731" s="4" t="s">
        <v>7399</v>
      </c>
      <c r="E3731" s="4" t="s">
        <v>9992</v>
      </c>
    </row>
    <row r="3732" spans="1:5" ht="15" customHeight="1" x14ac:dyDescent="0.25">
      <c r="A3732" s="4" t="s">
        <v>7400</v>
      </c>
      <c r="C3732" s="4" t="s">
        <v>7401</v>
      </c>
      <c r="E3732" s="4" t="s">
        <v>9992</v>
      </c>
    </row>
    <row r="3733" spans="1:5" ht="15" customHeight="1" x14ac:dyDescent="0.25">
      <c r="A3733" s="4" t="s">
        <v>7402</v>
      </c>
      <c r="C3733" s="4" t="s">
        <v>7403</v>
      </c>
      <c r="E3733" s="4" t="s">
        <v>9992</v>
      </c>
    </row>
    <row r="3734" spans="1:5" ht="15" customHeight="1" x14ac:dyDescent="0.25">
      <c r="A3734" s="4" t="s">
        <v>7404</v>
      </c>
      <c r="C3734" s="4" t="s">
        <v>7405</v>
      </c>
      <c r="E3734" s="4" t="s">
        <v>9992</v>
      </c>
    </row>
    <row r="3735" spans="1:5" ht="15" customHeight="1" x14ac:dyDescent="0.25">
      <c r="A3735" s="4" t="s">
        <v>7406</v>
      </c>
      <c r="C3735" s="4" t="s">
        <v>7407</v>
      </c>
      <c r="E3735" s="4" t="s">
        <v>9992</v>
      </c>
    </row>
    <row r="3736" spans="1:5" ht="15" customHeight="1" x14ac:dyDescent="0.25">
      <c r="A3736" s="4" t="s">
        <v>7408</v>
      </c>
      <c r="C3736" s="4" t="s">
        <v>7409</v>
      </c>
      <c r="E3736" s="4" t="s">
        <v>9992</v>
      </c>
    </row>
    <row r="3737" spans="1:5" ht="15" customHeight="1" x14ac:dyDescent="0.25">
      <c r="A3737" s="4" t="s">
        <v>7410</v>
      </c>
      <c r="C3737" s="4" t="s">
        <v>7411</v>
      </c>
      <c r="E3737" s="4" t="s">
        <v>9992</v>
      </c>
    </row>
    <row r="3738" spans="1:5" ht="15" customHeight="1" x14ac:dyDescent="0.25">
      <c r="A3738" s="4" t="s">
        <v>7412</v>
      </c>
      <c r="C3738" s="4" t="s">
        <v>7413</v>
      </c>
      <c r="E3738" s="4" t="s">
        <v>9992</v>
      </c>
    </row>
    <row r="3739" spans="1:5" ht="15" customHeight="1" x14ac:dyDescent="0.25">
      <c r="A3739" s="4" t="s">
        <v>7414</v>
      </c>
      <c r="C3739" s="4" t="s">
        <v>7415</v>
      </c>
      <c r="E3739" s="4" t="s">
        <v>9992</v>
      </c>
    </row>
    <row r="3740" spans="1:5" ht="15" customHeight="1" x14ac:dyDescent="0.25">
      <c r="A3740" s="4" t="s">
        <v>7416</v>
      </c>
      <c r="C3740" s="4" t="s">
        <v>7417</v>
      </c>
      <c r="E3740" s="4" t="s">
        <v>9992</v>
      </c>
    </row>
    <row r="3741" spans="1:5" ht="15" customHeight="1" x14ac:dyDescent="0.25">
      <c r="A3741" s="4" t="s">
        <v>7418</v>
      </c>
      <c r="C3741" s="4" t="s">
        <v>7419</v>
      </c>
      <c r="E3741" s="4" t="s">
        <v>9992</v>
      </c>
    </row>
    <row r="3742" spans="1:5" ht="15" customHeight="1" x14ac:dyDescent="0.25">
      <c r="A3742" s="4" t="s">
        <v>7394</v>
      </c>
      <c r="C3742" s="4" t="s">
        <v>7420</v>
      </c>
      <c r="E3742" s="4" t="s">
        <v>9992</v>
      </c>
    </row>
    <row r="3743" spans="1:5" ht="15" customHeight="1" x14ac:dyDescent="0.25">
      <c r="A3743" s="4" t="s">
        <v>7421</v>
      </c>
      <c r="C3743" s="4" t="s">
        <v>7422</v>
      </c>
      <c r="E3743" s="4" t="s">
        <v>9992</v>
      </c>
    </row>
    <row r="3744" spans="1:5" ht="15" customHeight="1" x14ac:dyDescent="0.25">
      <c r="A3744" s="4" t="s">
        <v>7423</v>
      </c>
      <c r="C3744" s="4" t="s">
        <v>7424</v>
      </c>
      <c r="E3744" s="4" t="s">
        <v>9992</v>
      </c>
    </row>
    <row r="3745" spans="1:5" ht="15" customHeight="1" x14ac:dyDescent="0.25">
      <c r="A3745" s="4" t="s">
        <v>7425</v>
      </c>
      <c r="C3745" s="4" t="s">
        <v>7426</v>
      </c>
      <c r="E3745" s="4" t="s">
        <v>9992</v>
      </c>
    </row>
    <row r="3746" spans="1:5" ht="15" customHeight="1" x14ac:dyDescent="0.25">
      <c r="A3746" s="4" t="s">
        <v>7427</v>
      </c>
      <c r="C3746" s="4" t="s">
        <v>7428</v>
      </c>
      <c r="E3746" s="4" t="s">
        <v>9992</v>
      </c>
    </row>
    <row r="3747" spans="1:5" ht="15" customHeight="1" x14ac:dyDescent="0.25">
      <c r="A3747" s="4" t="s">
        <v>7429</v>
      </c>
      <c r="C3747" s="4" t="s">
        <v>7430</v>
      </c>
      <c r="E3747" s="4" t="s">
        <v>9992</v>
      </c>
    </row>
    <row r="3748" spans="1:5" ht="15" customHeight="1" x14ac:dyDescent="0.25">
      <c r="A3748" s="4" t="s">
        <v>7431</v>
      </c>
      <c r="C3748" s="4" t="s">
        <v>7336</v>
      </c>
      <c r="E3748" s="4" t="s">
        <v>9992</v>
      </c>
    </row>
    <row r="3749" spans="1:5" ht="15" customHeight="1" x14ac:dyDescent="0.25">
      <c r="A3749" s="4" t="s">
        <v>7432</v>
      </c>
      <c r="C3749" s="4" t="s">
        <v>7433</v>
      </c>
      <c r="E3749" s="4" t="s">
        <v>9992</v>
      </c>
    </row>
    <row r="3750" spans="1:5" ht="15" customHeight="1" x14ac:dyDescent="0.25">
      <c r="A3750" s="4" t="s">
        <v>7434</v>
      </c>
      <c r="C3750" s="4" t="s">
        <v>7435</v>
      </c>
      <c r="E3750" s="4" t="s">
        <v>9992</v>
      </c>
    </row>
    <row r="3751" spans="1:5" ht="15" customHeight="1" x14ac:dyDescent="0.25">
      <c r="A3751" s="4" t="s">
        <v>7436</v>
      </c>
      <c r="C3751" s="4" t="s">
        <v>7437</v>
      </c>
      <c r="E3751" s="4" t="s">
        <v>9992</v>
      </c>
    </row>
    <row r="3752" spans="1:5" ht="15" customHeight="1" x14ac:dyDescent="0.25">
      <c r="A3752" s="4" t="s">
        <v>7438</v>
      </c>
      <c r="C3752" s="4" t="s">
        <v>7439</v>
      </c>
      <c r="E3752" s="4" t="s">
        <v>9992</v>
      </c>
    </row>
    <row r="3753" spans="1:5" ht="15" customHeight="1" x14ac:dyDescent="0.25">
      <c r="A3753" s="4" t="s">
        <v>7440</v>
      </c>
      <c r="C3753" s="4" t="s">
        <v>7441</v>
      </c>
      <c r="E3753" s="4" t="s">
        <v>9992</v>
      </c>
    </row>
    <row r="3754" spans="1:5" ht="15" customHeight="1" x14ac:dyDescent="0.25">
      <c r="A3754" s="4" t="s">
        <v>7442</v>
      </c>
      <c r="C3754" s="4" t="s">
        <v>7443</v>
      </c>
      <c r="E3754" s="4" t="s">
        <v>9992</v>
      </c>
    </row>
    <row r="3755" spans="1:5" ht="15" customHeight="1" x14ac:dyDescent="0.25">
      <c r="A3755" s="4" t="s">
        <v>7444</v>
      </c>
      <c r="C3755" s="4" t="s">
        <v>7445</v>
      </c>
      <c r="E3755" s="4" t="s">
        <v>9992</v>
      </c>
    </row>
    <row r="3756" spans="1:5" ht="15" customHeight="1" x14ac:dyDescent="0.25">
      <c r="A3756" s="4" t="s">
        <v>7446</v>
      </c>
      <c r="C3756" s="4" t="s">
        <v>7447</v>
      </c>
      <c r="E3756" s="4" t="s">
        <v>9992</v>
      </c>
    </row>
    <row r="3757" spans="1:5" ht="15" customHeight="1" x14ac:dyDescent="0.25">
      <c r="A3757" s="4" t="s">
        <v>7448</v>
      </c>
      <c r="C3757" s="4" t="s">
        <v>7449</v>
      </c>
      <c r="E3757" s="4" t="s">
        <v>9992</v>
      </c>
    </row>
    <row r="3758" spans="1:5" ht="15" customHeight="1" x14ac:dyDescent="0.25">
      <c r="A3758" s="4" t="s">
        <v>7450</v>
      </c>
      <c r="C3758" s="4" t="s">
        <v>7451</v>
      </c>
      <c r="E3758" s="4" t="s">
        <v>9992</v>
      </c>
    </row>
    <row r="3759" spans="1:5" ht="15" customHeight="1" x14ac:dyDescent="0.25">
      <c r="A3759" s="4" t="s">
        <v>7452</v>
      </c>
      <c r="C3759" s="4" t="s">
        <v>7453</v>
      </c>
      <c r="E3759" s="4" t="s">
        <v>9992</v>
      </c>
    </row>
    <row r="3760" spans="1:5" ht="15" customHeight="1" x14ac:dyDescent="0.25">
      <c r="A3760" s="4" t="s">
        <v>7454</v>
      </c>
      <c r="C3760" s="4" t="s">
        <v>7455</v>
      </c>
      <c r="E3760" s="4" t="s">
        <v>9992</v>
      </c>
    </row>
    <row r="3761" spans="1:5" ht="15" customHeight="1" x14ac:dyDescent="0.25">
      <c r="A3761" s="4" t="s">
        <v>7456</v>
      </c>
      <c r="C3761" s="4" t="s">
        <v>7457</v>
      </c>
      <c r="E3761" s="4" t="s">
        <v>9992</v>
      </c>
    </row>
    <row r="3762" spans="1:5" ht="15" customHeight="1" x14ac:dyDescent="0.25">
      <c r="A3762" s="4" t="s">
        <v>7458</v>
      </c>
      <c r="C3762" s="4" t="s">
        <v>7459</v>
      </c>
      <c r="E3762" s="4" t="s">
        <v>9992</v>
      </c>
    </row>
    <row r="3763" spans="1:5" ht="15" customHeight="1" x14ac:dyDescent="0.25">
      <c r="A3763" s="4" t="s">
        <v>7460</v>
      </c>
      <c r="C3763" s="4" t="s">
        <v>7461</v>
      </c>
      <c r="E3763" s="4" t="s">
        <v>9992</v>
      </c>
    </row>
    <row r="3764" spans="1:5" ht="15" customHeight="1" x14ac:dyDescent="0.25">
      <c r="A3764" s="4" t="s">
        <v>7462</v>
      </c>
      <c r="C3764" s="4" t="s">
        <v>7463</v>
      </c>
      <c r="E3764" s="4" t="s">
        <v>9992</v>
      </c>
    </row>
    <row r="3765" spans="1:5" ht="15" customHeight="1" x14ac:dyDescent="0.25">
      <c r="A3765" s="4" t="s">
        <v>7464</v>
      </c>
      <c r="C3765" s="4" t="s">
        <v>7465</v>
      </c>
      <c r="E3765" s="4" t="s">
        <v>9992</v>
      </c>
    </row>
    <row r="3766" spans="1:5" ht="15" customHeight="1" x14ac:dyDescent="0.25">
      <c r="A3766" s="4" t="s">
        <v>7466</v>
      </c>
      <c r="C3766" s="4" t="s">
        <v>7467</v>
      </c>
      <c r="E3766" s="4" t="s">
        <v>9992</v>
      </c>
    </row>
    <row r="3767" spans="1:5" ht="15" customHeight="1" x14ac:dyDescent="0.25">
      <c r="A3767" s="4" t="s">
        <v>7468</v>
      </c>
      <c r="C3767" s="4" t="s">
        <v>7469</v>
      </c>
      <c r="E3767" s="4" t="s">
        <v>9992</v>
      </c>
    </row>
    <row r="3768" spans="1:5" ht="15" customHeight="1" x14ac:dyDescent="0.25">
      <c r="A3768" s="4" t="s">
        <v>7470</v>
      </c>
      <c r="C3768" s="4" t="s">
        <v>7471</v>
      </c>
      <c r="E3768" s="4" t="s">
        <v>9992</v>
      </c>
    </row>
    <row r="3769" spans="1:5" ht="15" customHeight="1" x14ac:dyDescent="0.25">
      <c r="A3769" s="4" t="s">
        <v>7472</v>
      </c>
      <c r="C3769" s="4" t="s">
        <v>7473</v>
      </c>
      <c r="E3769" s="4" t="s">
        <v>9992</v>
      </c>
    </row>
    <row r="3770" spans="1:5" ht="15" customHeight="1" x14ac:dyDescent="0.25">
      <c r="A3770" s="4" t="s">
        <v>7252</v>
      </c>
      <c r="C3770" s="4" t="s">
        <v>7474</v>
      </c>
      <c r="E3770" s="4" t="s">
        <v>9992</v>
      </c>
    </row>
    <row r="3771" spans="1:5" ht="15" customHeight="1" x14ac:dyDescent="0.25">
      <c r="A3771" s="4" t="s">
        <v>7475</v>
      </c>
      <c r="C3771" s="4" t="s">
        <v>7476</v>
      </c>
      <c r="E3771" s="4" t="s">
        <v>9992</v>
      </c>
    </row>
    <row r="3772" spans="1:5" ht="15" customHeight="1" x14ac:dyDescent="0.25">
      <c r="A3772" s="4" t="s">
        <v>7477</v>
      </c>
      <c r="C3772" s="4" t="s">
        <v>7478</v>
      </c>
      <c r="E3772" s="4" t="s">
        <v>9992</v>
      </c>
    </row>
    <row r="3773" spans="1:5" ht="15" customHeight="1" x14ac:dyDescent="0.25">
      <c r="A3773" s="4" t="s">
        <v>7479</v>
      </c>
      <c r="C3773" s="4" t="s">
        <v>7480</v>
      </c>
      <c r="E3773" s="4" t="s">
        <v>9992</v>
      </c>
    </row>
    <row r="3774" spans="1:5" ht="15" customHeight="1" x14ac:dyDescent="0.25">
      <c r="A3774" s="4" t="s">
        <v>7481</v>
      </c>
      <c r="C3774" s="4" t="s">
        <v>7482</v>
      </c>
      <c r="E3774" s="4" t="s">
        <v>9992</v>
      </c>
    </row>
    <row r="3775" spans="1:5" ht="15" customHeight="1" x14ac:dyDescent="0.25">
      <c r="A3775" s="4" t="s">
        <v>7483</v>
      </c>
      <c r="C3775" s="4" t="s">
        <v>7484</v>
      </c>
      <c r="E3775" s="4" t="s">
        <v>9992</v>
      </c>
    </row>
    <row r="3776" spans="1:5" ht="15" customHeight="1" x14ac:dyDescent="0.25">
      <c r="A3776" s="4" t="s">
        <v>7485</v>
      </c>
      <c r="C3776" s="4" t="s">
        <v>7486</v>
      </c>
      <c r="E3776" s="4" t="s">
        <v>9992</v>
      </c>
    </row>
    <row r="3777" spans="1:5" ht="15" customHeight="1" x14ac:dyDescent="0.25">
      <c r="A3777" s="4" t="s">
        <v>7487</v>
      </c>
      <c r="C3777" s="4" t="s">
        <v>7488</v>
      </c>
      <c r="E3777" s="4" t="s">
        <v>9992</v>
      </c>
    </row>
    <row r="3778" spans="1:5" ht="15" customHeight="1" x14ac:dyDescent="0.25">
      <c r="A3778" s="4" t="s">
        <v>7489</v>
      </c>
      <c r="C3778" s="4" t="s">
        <v>7490</v>
      </c>
      <c r="E3778" s="4" t="s">
        <v>9992</v>
      </c>
    </row>
    <row r="3779" spans="1:5" ht="15" customHeight="1" x14ac:dyDescent="0.25">
      <c r="A3779" s="4" t="s">
        <v>7491</v>
      </c>
      <c r="C3779" s="4" t="s">
        <v>7492</v>
      </c>
      <c r="E3779" s="4" t="s">
        <v>9992</v>
      </c>
    </row>
    <row r="3780" spans="1:5" ht="15" customHeight="1" x14ac:dyDescent="0.25">
      <c r="A3780" s="4" t="s">
        <v>7493</v>
      </c>
      <c r="C3780" s="4" t="s">
        <v>7494</v>
      </c>
      <c r="E3780" s="4" t="s">
        <v>9992</v>
      </c>
    </row>
    <row r="3781" spans="1:5" ht="15" customHeight="1" x14ac:dyDescent="0.25">
      <c r="A3781" s="4" t="s">
        <v>7495</v>
      </c>
      <c r="C3781" s="4" t="s">
        <v>7496</v>
      </c>
      <c r="E3781" s="4" t="s">
        <v>9992</v>
      </c>
    </row>
    <row r="3782" spans="1:5" ht="15" customHeight="1" x14ac:dyDescent="0.25">
      <c r="A3782" s="4" t="s">
        <v>7497</v>
      </c>
      <c r="C3782" s="4" t="s">
        <v>7330</v>
      </c>
      <c r="E3782" s="4" t="s">
        <v>9992</v>
      </c>
    </row>
    <row r="3783" spans="1:5" ht="15" customHeight="1" x14ac:dyDescent="0.25">
      <c r="A3783" s="4" t="s">
        <v>7498</v>
      </c>
      <c r="C3783" s="4" t="s">
        <v>7499</v>
      </c>
      <c r="E3783" s="4" t="s">
        <v>9992</v>
      </c>
    </row>
    <row r="3784" spans="1:5" ht="15" customHeight="1" x14ac:dyDescent="0.25">
      <c r="A3784" s="4" t="s">
        <v>7500</v>
      </c>
      <c r="C3784" s="4" t="s">
        <v>7501</v>
      </c>
      <c r="E3784" s="4" t="s">
        <v>9992</v>
      </c>
    </row>
    <row r="3785" spans="1:5" ht="15" customHeight="1" x14ac:dyDescent="0.25">
      <c r="A3785" s="4" t="s">
        <v>7502</v>
      </c>
      <c r="C3785" s="4" t="s">
        <v>7503</v>
      </c>
      <c r="E3785" s="4" t="s">
        <v>9992</v>
      </c>
    </row>
    <row r="3786" spans="1:5" ht="15" customHeight="1" x14ac:dyDescent="0.25">
      <c r="A3786" s="4" t="s">
        <v>7504</v>
      </c>
      <c r="C3786" s="4" t="s">
        <v>7505</v>
      </c>
      <c r="E3786" s="4" t="s">
        <v>9992</v>
      </c>
    </row>
    <row r="3787" spans="1:5" ht="15" customHeight="1" x14ac:dyDescent="0.25">
      <c r="A3787" s="4" t="s">
        <v>7506</v>
      </c>
      <c r="C3787" s="4" t="s">
        <v>7507</v>
      </c>
      <c r="E3787" s="4" t="s">
        <v>9992</v>
      </c>
    </row>
    <row r="3788" spans="1:5" ht="15" customHeight="1" x14ac:dyDescent="0.25">
      <c r="A3788" s="4" t="s">
        <v>7508</v>
      </c>
      <c r="C3788" s="4" t="s">
        <v>7509</v>
      </c>
      <c r="E3788" s="4" t="s">
        <v>9992</v>
      </c>
    </row>
    <row r="3789" spans="1:5" ht="15" customHeight="1" x14ac:dyDescent="0.25">
      <c r="A3789" s="4" t="s">
        <v>7510</v>
      </c>
      <c r="C3789" s="4" t="s">
        <v>7511</v>
      </c>
      <c r="E3789" s="4" t="s">
        <v>9992</v>
      </c>
    </row>
    <row r="3790" spans="1:5" ht="15" customHeight="1" x14ac:dyDescent="0.25">
      <c r="A3790" s="4" t="s">
        <v>7512</v>
      </c>
      <c r="C3790" s="4" t="s">
        <v>7513</v>
      </c>
      <c r="E3790" s="4" t="s">
        <v>9992</v>
      </c>
    </row>
    <row r="3791" spans="1:5" ht="15" customHeight="1" x14ac:dyDescent="0.25">
      <c r="A3791" s="4" t="s">
        <v>7514</v>
      </c>
      <c r="C3791" s="4" t="s">
        <v>7515</v>
      </c>
      <c r="E3791" s="4" t="s">
        <v>9992</v>
      </c>
    </row>
    <row r="3792" spans="1:5" ht="15" customHeight="1" x14ac:dyDescent="0.25">
      <c r="A3792" s="4" t="s">
        <v>7516</v>
      </c>
      <c r="C3792" s="4" t="s">
        <v>7517</v>
      </c>
      <c r="E3792" s="4" t="s">
        <v>9992</v>
      </c>
    </row>
    <row r="3793" spans="1:5" ht="15" customHeight="1" x14ac:dyDescent="0.25">
      <c r="A3793" s="4" t="s">
        <v>7356</v>
      </c>
      <c r="C3793" s="4" t="s">
        <v>7518</v>
      </c>
      <c r="E3793" s="4" t="s">
        <v>9992</v>
      </c>
    </row>
    <row r="3794" spans="1:5" ht="15" customHeight="1" x14ac:dyDescent="0.25">
      <c r="A3794" s="4" t="s">
        <v>7519</v>
      </c>
      <c r="C3794" s="4" t="s">
        <v>7520</v>
      </c>
      <c r="E3794" s="4" t="s">
        <v>9992</v>
      </c>
    </row>
    <row r="3795" spans="1:5" ht="15" customHeight="1" x14ac:dyDescent="0.25">
      <c r="A3795" s="4" t="s">
        <v>7521</v>
      </c>
      <c r="C3795" s="4" t="s">
        <v>7522</v>
      </c>
      <c r="E3795" s="4" t="s">
        <v>9992</v>
      </c>
    </row>
    <row r="3796" spans="1:5" ht="15" customHeight="1" x14ac:dyDescent="0.25">
      <c r="A3796" s="4" t="s">
        <v>7523</v>
      </c>
      <c r="C3796" s="4" t="s">
        <v>7524</v>
      </c>
      <c r="E3796" s="4" t="s">
        <v>9992</v>
      </c>
    </row>
    <row r="3797" spans="1:5" ht="15" customHeight="1" x14ac:dyDescent="0.25">
      <c r="A3797" s="4" t="s">
        <v>7525</v>
      </c>
      <c r="C3797" s="4" t="s">
        <v>7526</v>
      </c>
      <c r="E3797" s="4" t="s">
        <v>9992</v>
      </c>
    </row>
    <row r="3798" spans="1:5" ht="15" customHeight="1" x14ac:dyDescent="0.25">
      <c r="A3798" s="4" t="s">
        <v>7527</v>
      </c>
      <c r="C3798" s="4" t="s">
        <v>7528</v>
      </c>
      <c r="E3798" s="4" t="s">
        <v>9992</v>
      </c>
    </row>
    <row r="3799" spans="1:5" ht="15" customHeight="1" x14ac:dyDescent="0.25">
      <c r="A3799" s="4" t="s">
        <v>7529</v>
      </c>
      <c r="C3799" s="4" t="s">
        <v>7530</v>
      </c>
      <c r="E3799" s="4" t="s">
        <v>9992</v>
      </c>
    </row>
    <row r="3800" spans="1:5" ht="15" customHeight="1" x14ac:dyDescent="0.25">
      <c r="A3800" s="4" t="s">
        <v>7531</v>
      </c>
      <c r="C3800" s="4" t="s">
        <v>7532</v>
      </c>
      <c r="E3800" s="4" t="s">
        <v>9992</v>
      </c>
    </row>
    <row r="3801" spans="1:5" ht="15" customHeight="1" x14ac:dyDescent="0.25">
      <c r="A3801" s="4" t="s">
        <v>7533</v>
      </c>
      <c r="C3801" s="4" t="s">
        <v>7534</v>
      </c>
      <c r="E3801" s="4" t="s">
        <v>9992</v>
      </c>
    </row>
    <row r="3802" spans="1:5" ht="15" customHeight="1" x14ac:dyDescent="0.25">
      <c r="A3802" s="4" t="s">
        <v>7535</v>
      </c>
      <c r="C3802" s="4" t="s">
        <v>7536</v>
      </c>
      <c r="E3802" s="4" t="s">
        <v>9992</v>
      </c>
    </row>
    <row r="3803" spans="1:5" ht="15" customHeight="1" x14ac:dyDescent="0.25">
      <c r="A3803" s="4" t="s">
        <v>7537</v>
      </c>
      <c r="C3803" s="4" t="s">
        <v>7538</v>
      </c>
      <c r="E3803" s="4" t="s">
        <v>9992</v>
      </c>
    </row>
    <row r="3804" spans="1:5" ht="15" customHeight="1" x14ac:dyDescent="0.25">
      <c r="A3804" s="4" t="s">
        <v>7539</v>
      </c>
      <c r="C3804" s="4" t="s">
        <v>7540</v>
      </c>
      <c r="E3804" s="4" t="s">
        <v>9992</v>
      </c>
    </row>
    <row r="3805" spans="1:5" ht="15" customHeight="1" x14ac:dyDescent="0.25">
      <c r="A3805" s="4" t="s">
        <v>7541</v>
      </c>
      <c r="C3805" s="4" t="s">
        <v>7542</v>
      </c>
      <c r="E3805" s="4" t="s">
        <v>9992</v>
      </c>
    </row>
    <row r="3806" spans="1:5" ht="15" customHeight="1" x14ac:dyDescent="0.25">
      <c r="A3806" s="4" t="s">
        <v>7543</v>
      </c>
      <c r="C3806" s="4" t="s">
        <v>7544</v>
      </c>
      <c r="E3806" s="4" t="s">
        <v>9992</v>
      </c>
    </row>
    <row r="3807" spans="1:5" ht="15" customHeight="1" x14ac:dyDescent="0.25">
      <c r="A3807" s="4" t="s">
        <v>7545</v>
      </c>
      <c r="C3807" s="4" t="s">
        <v>7546</v>
      </c>
      <c r="E3807" s="4" t="s">
        <v>9992</v>
      </c>
    </row>
    <row r="3808" spans="1:5" ht="15" customHeight="1" x14ac:dyDescent="0.25">
      <c r="A3808" s="4" t="s">
        <v>7547</v>
      </c>
      <c r="C3808" s="4" t="s">
        <v>7548</v>
      </c>
      <c r="E3808" s="4" t="s">
        <v>9992</v>
      </c>
    </row>
    <row r="3809" spans="1:5" ht="15" customHeight="1" x14ac:dyDescent="0.25">
      <c r="A3809" s="4" t="s">
        <v>7549</v>
      </c>
      <c r="C3809" s="4" t="s">
        <v>7550</v>
      </c>
      <c r="E3809" s="4" t="s">
        <v>9992</v>
      </c>
    </row>
    <row r="3810" spans="1:5" ht="15" customHeight="1" x14ac:dyDescent="0.25">
      <c r="A3810" s="4" t="s">
        <v>7551</v>
      </c>
      <c r="C3810" s="4" t="s">
        <v>7552</v>
      </c>
      <c r="E3810" s="4" t="s">
        <v>9992</v>
      </c>
    </row>
    <row r="3811" spans="1:5" ht="15" customHeight="1" x14ac:dyDescent="0.25">
      <c r="A3811" s="4" t="s">
        <v>7553</v>
      </c>
      <c r="C3811" s="4" t="s">
        <v>7554</v>
      </c>
      <c r="E3811" s="4" t="s">
        <v>9992</v>
      </c>
    </row>
    <row r="3812" spans="1:5" ht="15" customHeight="1" x14ac:dyDescent="0.25">
      <c r="A3812" s="4" t="s">
        <v>7555</v>
      </c>
      <c r="C3812" s="4" t="s">
        <v>7556</v>
      </c>
      <c r="E3812" s="4" t="s">
        <v>9992</v>
      </c>
    </row>
    <row r="3813" spans="1:5" ht="15" customHeight="1" x14ac:dyDescent="0.25">
      <c r="A3813" s="4" t="s">
        <v>7557</v>
      </c>
      <c r="C3813" s="4" t="s">
        <v>7558</v>
      </c>
      <c r="E3813" s="4" t="s">
        <v>9992</v>
      </c>
    </row>
    <row r="3814" spans="1:5" ht="15" customHeight="1" x14ac:dyDescent="0.25">
      <c r="A3814" s="4" t="s">
        <v>7559</v>
      </c>
      <c r="C3814" s="4" t="s">
        <v>7560</v>
      </c>
      <c r="E3814" s="4" t="s">
        <v>9992</v>
      </c>
    </row>
    <row r="3815" spans="1:5" ht="15" customHeight="1" x14ac:dyDescent="0.25">
      <c r="A3815" s="4" t="s">
        <v>7561</v>
      </c>
      <c r="C3815" s="4" t="s">
        <v>7562</v>
      </c>
      <c r="E3815" s="4" t="s">
        <v>9992</v>
      </c>
    </row>
    <row r="3816" spans="1:5" ht="15" customHeight="1" x14ac:dyDescent="0.25">
      <c r="A3816" s="4" t="s">
        <v>7563</v>
      </c>
      <c r="C3816" s="4" t="s">
        <v>7564</v>
      </c>
      <c r="E3816" s="4" t="s">
        <v>9992</v>
      </c>
    </row>
    <row r="3817" spans="1:5" ht="15" customHeight="1" x14ac:dyDescent="0.25">
      <c r="A3817" s="4" t="s">
        <v>7565</v>
      </c>
      <c r="C3817" s="4" t="s">
        <v>7566</v>
      </c>
      <c r="E3817" s="4" t="s">
        <v>9992</v>
      </c>
    </row>
    <row r="3818" spans="1:5" ht="15" customHeight="1" x14ac:dyDescent="0.25">
      <c r="A3818" s="4" t="s">
        <v>7567</v>
      </c>
      <c r="C3818" s="4" t="s">
        <v>7568</v>
      </c>
      <c r="E3818" s="4" t="s">
        <v>9992</v>
      </c>
    </row>
    <row r="3819" spans="1:5" ht="15" customHeight="1" x14ac:dyDescent="0.25">
      <c r="A3819" s="4" t="s">
        <v>7569</v>
      </c>
      <c r="C3819" s="4" t="s">
        <v>7570</v>
      </c>
      <c r="E3819" s="4" t="s">
        <v>9992</v>
      </c>
    </row>
    <row r="3820" spans="1:5" ht="15" customHeight="1" x14ac:dyDescent="0.25">
      <c r="A3820" s="4" t="s">
        <v>7571</v>
      </c>
      <c r="C3820" s="4" t="s">
        <v>7572</v>
      </c>
      <c r="E3820" s="4" t="s">
        <v>9992</v>
      </c>
    </row>
    <row r="3821" spans="1:5" ht="15" customHeight="1" x14ac:dyDescent="0.25">
      <c r="A3821" s="4" t="s">
        <v>7573</v>
      </c>
      <c r="C3821" s="4" t="s">
        <v>7574</v>
      </c>
      <c r="E3821" s="4" t="s">
        <v>9992</v>
      </c>
    </row>
    <row r="3822" spans="1:5" ht="15" customHeight="1" x14ac:dyDescent="0.25">
      <c r="A3822" s="4" t="s">
        <v>7575</v>
      </c>
      <c r="C3822" s="4" t="s">
        <v>7576</v>
      </c>
      <c r="E3822" s="4" t="s">
        <v>9992</v>
      </c>
    </row>
    <row r="3823" spans="1:5" ht="15" customHeight="1" x14ac:dyDescent="0.25">
      <c r="A3823" s="4" t="s">
        <v>7577</v>
      </c>
      <c r="C3823" s="4" t="s">
        <v>7578</v>
      </c>
      <c r="E3823" s="4" t="s">
        <v>9992</v>
      </c>
    </row>
    <row r="3824" spans="1:5" ht="15" customHeight="1" x14ac:dyDescent="0.25">
      <c r="A3824" s="4" t="s">
        <v>7579</v>
      </c>
      <c r="C3824" s="4" t="s">
        <v>7580</v>
      </c>
      <c r="E3824" s="4" t="s">
        <v>9992</v>
      </c>
    </row>
    <row r="3825" spans="1:5" ht="15" customHeight="1" x14ac:dyDescent="0.25">
      <c r="A3825" s="4" t="s">
        <v>7581</v>
      </c>
      <c r="C3825" s="4" t="s">
        <v>7582</v>
      </c>
      <c r="E3825" s="4" t="s">
        <v>9992</v>
      </c>
    </row>
    <row r="3826" spans="1:5" ht="15" customHeight="1" x14ac:dyDescent="0.25">
      <c r="A3826" s="4" t="s">
        <v>7583</v>
      </c>
      <c r="C3826" s="4" t="s">
        <v>7584</v>
      </c>
      <c r="E3826" s="4" t="s">
        <v>9992</v>
      </c>
    </row>
    <row r="3827" spans="1:5" ht="15" customHeight="1" x14ac:dyDescent="0.25">
      <c r="A3827" s="4" t="s">
        <v>7585</v>
      </c>
      <c r="C3827" s="4" t="s">
        <v>7586</v>
      </c>
      <c r="E3827" s="4" t="s">
        <v>9992</v>
      </c>
    </row>
    <row r="3828" spans="1:5" ht="15" customHeight="1" x14ac:dyDescent="0.25">
      <c r="A3828" s="4" t="s">
        <v>7587</v>
      </c>
      <c r="C3828" s="4" t="s">
        <v>7588</v>
      </c>
      <c r="E3828" s="4" t="s">
        <v>9992</v>
      </c>
    </row>
    <row r="3829" spans="1:5" ht="15" customHeight="1" x14ac:dyDescent="0.25">
      <c r="A3829" s="4" t="s">
        <v>7589</v>
      </c>
      <c r="C3829" s="4" t="s">
        <v>7590</v>
      </c>
      <c r="E3829" s="4" t="s">
        <v>9992</v>
      </c>
    </row>
    <row r="3830" spans="1:5" ht="15" customHeight="1" x14ac:dyDescent="0.25">
      <c r="A3830" s="4" t="s">
        <v>7591</v>
      </c>
      <c r="C3830" s="4" t="s">
        <v>7592</v>
      </c>
      <c r="E3830" s="4" t="s">
        <v>9992</v>
      </c>
    </row>
    <row r="3831" spans="1:5" ht="15" customHeight="1" x14ac:dyDescent="0.25">
      <c r="A3831" s="4" t="s">
        <v>7593</v>
      </c>
      <c r="C3831" s="4" t="s">
        <v>7594</v>
      </c>
      <c r="E3831" s="4" t="s">
        <v>9992</v>
      </c>
    </row>
    <row r="3832" spans="1:5" ht="15" customHeight="1" x14ac:dyDescent="0.25">
      <c r="A3832" s="4" t="s">
        <v>7595</v>
      </c>
      <c r="C3832" s="4" t="s">
        <v>7596</v>
      </c>
      <c r="E3832" s="4" t="s">
        <v>9992</v>
      </c>
    </row>
    <row r="3833" spans="1:5" ht="15" customHeight="1" x14ac:dyDescent="0.25">
      <c r="A3833" s="4" t="s">
        <v>7597</v>
      </c>
      <c r="C3833" s="4" t="s">
        <v>7598</v>
      </c>
      <c r="E3833" s="4" t="s">
        <v>9992</v>
      </c>
    </row>
    <row r="3834" spans="1:5" ht="15" customHeight="1" x14ac:dyDescent="0.25">
      <c r="A3834" s="4" t="s">
        <v>7599</v>
      </c>
      <c r="C3834" s="4" t="s">
        <v>7600</v>
      </c>
      <c r="E3834" s="4" t="s">
        <v>9992</v>
      </c>
    </row>
    <row r="3835" spans="1:5" ht="15" customHeight="1" x14ac:dyDescent="0.25">
      <c r="A3835" s="4" t="s">
        <v>7601</v>
      </c>
      <c r="C3835" s="4" t="s">
        <v>7602</v>
      </c>
      <c r="E3835" s="4" t="s">
        <v>9992</v>
      </c>
    </row>
    <row r="3836" spans="1:5" ht="15" customHeight="1" x14ac:dyDescent="0.25">
      <c r="A3836" s="4" t="s">
        <v>7603</v>
      </c>
      <c r="C3836" s="4" t="s">
        <v>7604</v>
      </c>
      <c r="E3836" s="4" t="s">
        <v>9992</v>
      </c>
    </row>
    <row r="3837" spans="1:5" ht="15" customHeight="1" x14ac:dyDescent="0.25">
      <c r="A3837" s="4" t="s">
        <v>7605</v>
      </c>
      <c r="C3837" s="4" t="s">
        <v>7606</v>
      </c>
      <c r="E3837" s="4" t="s">
        <v>9992</v>
      </c>
    </row>
    <row r="3838" spans="1:5" ht="15" customHeight="1" x14ac:dyDescent="0.25">
      <c r="A3838" s="4" t="s">
        <v>7607</v>
      </c>
      <c r="C3838" s="4" t="s">
        <v>7608</v>
      </c>
      <c r="E3838" s="4" t="s">
        <v>9992</v>
      </c>
    </row>
    <row r="3839" spans="1:5" ht="15" customHeight="1" x14ac:dyDescent="0.25">
      <c r="A3839" s="4" t="s">
        <v>7609</v>
      </c>
      <c r="C3839" s="4" t="s">
        <v>7610</v>
      </c>
      <c r="E3839" s="4" t="s">
        <v>9992</v>
      </c>
    </row>
    <row r="3840" spans="1:5" ht="15" customHeight="1" x14ac:dyDescent="0.25">
      <c r="A3840" s="4" t="s">
        <v>7611</v>
      </c>
      <c r="C3840" s="4" t="s">
        <v>7612</v>
      </c>
      <c r="E3840" s="4" t="s">
        <v>9992</v>
      </c>
    </row>
    <row r="3841" spans="1:5" ht="15" customHeight="1" x14ac:dyDescent="0.25">
      <c r="A3841" s="4" t="s">
        <v>7613</v>
      </c>
      <c r="C3841" s="4" t="s">
        <v>7614</v>
      </c>
      <c r="E3841" s="4" t="s">
        <v>9992</v>
      </c>
    </row>
    <row r="3842" spans="1:5" ht="15" customHeight="1" x14ac:dyDescent="0.25">
      <c r="A3842" s="4" t="s">
        <v>7615</v>
      </c>
      <c r="C3842" s="4" t="s">
        <v>7616</v>
      </c>
      <c r="E3842" s="4" t="s">
        <v>9992</v>
      </c>
    </row>
    <row r="3843" spans="1:5" ht="15" customHeight="1" x14ac:dyDescent="0.25">
      <c r="A3843" s="4" t="s">
        <v>7617</v>
      </c>
      <c r="C3843" s="4" t="s">
        <v>7618</v>
      </c>
      <c r="E3843" s="4" t="s">
        <v>9992</v>
      </c>
    </row>
    <row r="3844" spans="1:5" ht="15" customHeight="1" x14ac:dyDescent="0.25">
      <c r="A3844" s="4" t="s">
        <v>7619</v>
      </c>
      <c r="C3844" s="4" t="s">
        <v>7620</v>
      </c>
      <c r="E3844" s="4" t="s">
        <v>9992</v>
      </c>
    </row>
    <row r="3845" spans="1:5" ht="15" customHeight="1" x14ac:dyDescent="0.25">
      <c r="A3845" s="4" t="s">
        <v>7621</v>
      </c>
      <c r="C3845" s="4" t="s">
        <v>7622</v>
      </c>
      <c r="E3845" s="4" t="s">
        <v>9992</v>
      </c>
    </row>
    <row r="3846" spans="1:5" ht="15" customHeight="1" x14ac:dyDescent="0.25">
      <c r="A3846" s="4" t="s">
        <v>7623</v>
      </c>
      <c r="C3846" s="4" t="s">
        <v>7624</v>
      </c>
      <c r="E3846" s="4" t="s">
        <v>9992</v>
      </c>
    </row>
    <row r="3847" spans="1:5" ht="15" customHeight="1" x14ac:dyDescent="0.25">
      <c r="A3847" s="4" t="s">
        <v>7625</v>
      </c>
      <c r="C3847" s="4" t="s">
        <v>7626</v>
      </c>
      <c r="E3847" s="4" t="s">
        <v>9992</v>
      </c>
    </row>
    <row r="3848" spans="1:5" ht="15" customHeight="1" x14ac:dyDescent="0.25">
      <c r="A3848" s="4" t="s">
        <v>7627</v>
      </c>
      <c r="C3848" s="4" t="s">
        <v>7628</v>
      </c>
      <c r="E3848" s="4" t="s">
        <v>9992</v>
      </c>
    </row>
    <row r="3849" spans="1:5" ht="15" customHeight="1" x14ac:dyDescent="0.25">
      <c r="A3849" s="4" t="s">
        <v>7252</v>
      </c>
      <c r="C3849" s="4" t="s">
        <v>7629</v>
      </c>
      <c r="E3849" s="4" t="s">
        <v>9992</v>
      </c>
    </row>
    <row r="3850" spans="1:5" ht="15" customHeight="1" x14ac:dyDescent="0.25">
      <c r="A3850" s="4" t="s">
        <v>7630</v>
      </c>
      <c r="C3850" s="4" t="s">
        <v>7631</v>
      </c>
      <c r="E3850" s="4" t="s">
        <v>9992</v>
      </c>
    </row>
    <row r="3851" spans="1:5" ht="15" customHeight="1" x14ac:dyDescent="0.25">
      <c r="A3851" s="4" t="s">
        <v>7632</v>
      </c>
      <c r="C3851" s="4" t="s">
        <v>7633</v>
      </c>
      <c r="E3851" s="4" t="s">
        <v>9992</v>
      </c>
    </row>
    <row r="3852" spans="1:5" ht="15" customHeight="1" x14ac:dyDescent="0.25">
      <c r="A3852" s="4" t="s">
        <v>7634</v>
      </c>
      <c r="C3852" s="4" t="s">
        <v>7635</v>
      </c>
      <c r="E3852" s="4" t="s">
        <v>9992</v>
      </c>
    </row>
    <row r="3853" spans="1:5" ht="15" customHeight="1" x14ac:dyDescent="0.25">
      <c r="A3853" s="4" t="s">
        <v>7327</v>
      </c>
      <c r="C3853" s="4" t="s">
        <v>7636</v>
      </c>
      <c r="E3853" s="4" t="s">
        <v>9992</v>
      </c>
    </row>
    <row r="3854" spans="1:5" ht="15" customHeight="1" x14ac:dyDescent="0.25">
      <c r="A3854" s="4" t="s">
        <v>7637</v>
      </c>
      <c r="C3854" s="4" t="s">
        <v>7638</v>
      </c>
      <c r="E3854" s="4" t="s">
        <v>9992</v>
      </c>
    </row>
    <row r="3855" spans="1:5" ht="15" customHeight="1" x14ac:dyDescent="0.25">
      <c r="A3855" s="4" t="s">
        <v>7639</v>
      </c>
      <c r="C3855" s="4" t="s">
        <v>7640</v>
      </c>
      <c r="E3855" s="4" t="s">
        <v>9992</v>
      </c>
    </row>
    <row r="3856" spans="1:5" ht="15" customHeight="1" x14ac:dyDescent="0.25">
      <c r="A3856" s="4" t="s">
        <v>7641</v>
      </c>
      <c r="C3856" s="4" t="s">
        <v>7642</v>
      </c>
      <c r="E3856" s="4" t="s">
        <v>9992</v>
      </c>
    </row>
    <row r="3857" spans="1:5" ht="15" customHeight="1" x14ac:dyDescent="0.25">
      <c r="A3857" s="4" t="s">
        <v>7643</v>
      </c>
      <c r="C3857" s="4" t="s">
        <v>7644</v>
      </c>
      <c r="E3857" s="4" t="s">
        <v>9992</v>
      </c>
    </row>
    <row r="3858" spans="1:5" ht="15" customHeight="1" x14ac:dyDescent="0.25">
      <c r="A3858" s="4" t="s">
        <v>7645</v>
      </c>
      <c r="C3858" s="4" t="s">
        <v>7646</v>
      </c>
      <c r="E3858" s="4" t="s">
        <v>9992</v>
      </c>
    </row>
    <row r="3859" spans="1:5" ht="15" customHeight="1" x14ac:dyDescent="0.25">
      <c r="A3859" s="4" t="s">
        <v>7647</v>
      </c>
      <c r="C3859" s="4" t="s">
        <v>7648</v>
      </c>
      <c r="E3859" s="4" t="s">
        <v>9992</v>
      </c>
    </row>
    <row r="3860" spans="1:5" ht="15" customHeight="1" x14ac:dyDescent="0.25">
      <c r="A3860" s="4" t="s">
        <v>7649</v>
      </c>
      <c r="C3860" s="4" t="s">
        <v>7650</v>
      </c>
      <c r="E3860" s="4" t="s">
        <v>9992</v>
      </c>
    </row>
    <row r="3861" spans="1:5" ht="15" customHeight="1" x14ac:dyDescent="0.25">
      <c r="A3861" s="4" t="s">
        <v>7651</v>
      </c>
      <c r="C3861" s="4" t="s">
        <v>7652</v>
      </c>
      <c r="E3861" s="4" t="s">
        <v>9992</v>
      </c>
    </row>
    <row r="3862" spans="1:5" ht="15" customHeight="1" x14ac:dyDescent="0.25">
      <c r="A3862" s="4" t="s">
        <v>7653</v>
      </c>
      <c r="C3862" s="4" t="s">
        <v>7654</v>
      </c>
      <c r="E3862" s="4" t="s">
        <v>9992</v>
      </c>
    </row>
    <row r="3863" spans="1:5" ht="15" customHeight="1" x14ac:dyDescent="0.25">
      <c r="A3863" s="4" t="s">
        <v>7655</v>
      </c>
      <c r="C3863" s="4" t="s">
        <v>7656</v>
      </c>
      <c r="E3863" s="4" t="s">
        <v>9992</v>
      </c>
    </row>
    <row r="3864" spans="1:5" ht="15" customHeight="1" x14ac:dyDescent="0.25">
      <c r="A3864" s="4" t="s">
        <v>7657</v>
      </c>
      <c r="C3864" s="4" t="s">
        <v>7658</v>
      </c>
      <c r="E3864" s="4" t="s">
        <v>9992</v>
      </c>
    </row>
    <row r="3865" spans="1:5" ht="15" customHeight="1" x14ac:dyDescent="0.25">
      <c r="A3865" s="4" t="s">
        <v>7659</v>
      </c>
      <c r="C3865" s="4" t="s">
        <v>7660</v>
      </c>
      <c r="E3865" s="4" t="s">
        <v>9992</v>
      </c>
    </row>
    <row r="3866" spans="1:5" ht="15" customHeight="1" x14ac:dyDescent="0.25">
      <c r="A3866" s="4" t="s">
        <v>7661</v>
      </c>
      <c r="C3866" s="4" t="s">
        <v>7662</v>
      </c>
      <c r="E3866" s="4" t="s">
        <v>9992</v>
      </c>
    </row>
    <row r="3867" spans="1:5" ht="15" customHeight="1" x14ac:dyDescent="0.25">
      <c r="A3867" s="4" t="s">
        <v>7663</v>
      </c>
      <c r="C3867" s="4" t="s">
        <v>7664</v>
      </c>
      <c r="E3867" s="4" t="s">
        <v>9992</v>
      </c>
    </row>
    <row r="3868" spans="1:5" ht="15" customHeight="1" x14ac:dyDescent="0.25">
      <c r="A3868" s="4" t="s">
        <v>7665</v>
      </c>
      <c r="C3868" s="4" t="s">
        <v>7666</v>
      </c>
      <c r="E3868" s="4" t="s">
        <v>9992</v>
      </c>
    </row>
    <row r="3869" spans="1:5" ht="15" customHeight="1" x14ac:dyDescent="0.25">
      <c r="A3869" s="4" t="s">
        <v>7667</v>
      </c>
      <c r="C3869" s="4" t="s">
        <v>7668</v>
      </c>
      <c r="E3869" s="4" t="s">
        <v>9992</v>
      </c>
    </row>
    <row r="3870" spans="1:5" ht="15" customHeight="1" x14ac:dyDescent="0.25">
      <c r="A3870" s="4" t="s">
        <v>7669</v>
      </c>
      <c r="C3870" s="4" t="s">
        <v>7670</v>
      </c>
      <c r="E3870" s="4" t="s">
        <v>9992</v>
      </c>
    </row>
    <row r="3871" spans="1:5" ht="15" customHeight="1" x14ac:dyDescent="0.25">
      <c r="A3871" s="4" t="s">
        <v>7514</v>
      </c>
      <c r="C3871" s="4" t="s">
        <v>7671</v>
      </c>
      <c r="E3871" s="4" t="s">
        <v>9992</v>
      </c>
    </row>
    <row r="3872" spans="1:5" ht="15" customHeight="1" x14ac:dyDescent="0.25">
      <c r="A3872" s="4" t="s">
        <v>7672</v>
      </c>
      <c r="C3872" s="4" t="s">
        <v>7673</v>
      </c>
      <c r="E3872" s="4" t="s">
        <v>9992</v>
      </c>
    </row>
    <row r="3873" spans="1:5" ht="15" customHeight="1" x14ac:dyDescent="0.25">
      <c r="A3873" s="4" t="s">
        <v>7674</v>
      </c>
      <c r="C3873" s="4" t="s">
        <v>7675</v>
      </c>
      <c r="E3873" s="4" t="s">
        <v>9992</v>
      </c>
    </row>
    <row r="3874" spans="1:5" ht="15" customHeight="1" x14ac:dyDescent="0.25">
      <c r="A3874" s="4" t="s">
        <v>7676</v>
      </c>
      <c r="C3874" s="4" t="s">
        <v>7677</v>
      </c>
      <c r="E3874" s="4" t="s">
        <v>9992</v>
      </c>
    </row>
    <row r="3875" spans="1:5" ht="15" customHeight="1" x14ac:dyDescent="0.25">
      <c r="A3875" s="4" t="s">
        <v>7678</v>
      </c>
      <c r="C3875" s="4" t="s">
        <v>7679</v>
      </c>
      <c r="E3875" s="4" t="s">
        <v>9992</v>
      </c>
    </row>
    <row r="3876" spans="1:5" ht="15" customHeight="1" x14ac:dyDescent="0.25">
      <c r="A3876" s="4" t="s">
        <v>7680</v>
      </c>
      <c r="C3876" s="4" t="s">
        <v>7681</v>
      </c>
      <c r="E3876" s="4" t="s">
        <v>9992</v>
      </c>
    </row>
    <row r="3877" spans="1:5" ht="15" customHeight="1" x14ac:dyDescent="0.25">
      <c r="A3877" s="4" t="s">
        <v>7682</v>
      </c>
      <c r="C3877" s="4" t="s">
        <v>7683</v>
      </c>
      <c r="E3877" s="4" t="s">
        <v>9992</v>
      </c>
    </row>
    <row r="3878" spans="1:5" ht="15" customHeight="1" x14ac:dyDescent="0.25">
      <c r="A3878" s="4" t="s">
        <v>7684</v>
      </c>
      <c r="C3878" s="4" t="s">
        <v>7685</v>
      </c>
      <c r="E3878" s="4" t="s">
        <v>9992</v>
      </c>
    </row>
    <row r="3879" spans="1:5" ht="15" customHeight="1" x14ac:dyDescent="0.25">
      <c r="A3879" s="4" t="s">
        <v>7686</v>
      </c>
      <c r="C3879" s="4" t="s">
        <v>7687</v>
      </c>
      <c r="E3879" s="4" t="s">
        <v>9992</v>
      </c>
    </row>
    <row r="3880" spans="1:5" ht="15" customHeight="1" x14ac:dyDescent="0.25">
      <c r="A3880" s="4" t="s">
        <v>7688</v>
      </c>
      <c r="C3880" s="4" t="s">
        <v>7689</v>
      </c>
      <c r="E3880" s="4" t="s">
        <v>9992</v>
      </c>
    </row>
    <row r="3881" spans="1:5" ht="15" customHeight="1" x14ac:dyDescent="0.25">
      <c r="A3881" s="4" t="s">
        <v>7690</v>
      </c>
      <c r="C3881" s="4" t="s">
        <v>7691</v>
      </c>
      <c r="E3881" s="4" t="s">
        <v>9992</v>
      </c>
    </row>
    <row r="3882" spans="1:5" ht="15" customHeight="1" x14ac:dyDescent="0.25">
      <c r="A3882" s="4" t="s">
        <v>7692</v>
      </c>
      <c r="C3882" s="4" t="s">
        <v>7693</v>
      </c>
      <c r="E3882" s="4" t="s">
        <v>9992</v>
      </c>
    </row>
    <row r="3883" spans="1:5" ht="15" customHeight="1" x14ac:dyDescent="0.25">
      <c r="A3883" s="4" t="s">
        <v>7694</v>
      </c>
      <c r="C3883" s="4" t="s">
        <v>7695</v>
      </c>
      <c r="E3883" s="4" t="s">
        <v>9992</v>
      </c>
    </row>
    <row r="3884" spans="1:5" ht="15" customHeight="1" x14ac:dyDescent="0.25">
      <c r="A3884" s="4" t="s">
        <v>7696</v>
      </c>
      <c r="C3884" s="4" t="s">
        <v>7697</v>
      </c>
      <c r="E3884" s="4" t="s">
        <v>9992</v>
      </c>
    </row>
    <row r="3885" spans="1:5" ht="15" customHeight="1" x14ac:dyDescent="0.25">
      <c r="A3885" s="4" t="s">
        <v>7698</v>
      </c>
      <c r="C3885" s="4" t="s">
        <v>7699</v>
      </c>
      <c r="E3885" s="4" t="s">
        <v>9992</v>
      </c>
    </row>
    <row r="3886" spans="1:5" ht="15" customHeight="1" x14ac:dyDescent="0.25">
      <c r="A3886" s="4" t="s">
        <v>7700</v>
      </c>
      <c r="C3886" s="4" t="s">
        <v>7701</v>
      </c>
      <c r="E3886" s="4" t="s">
        <v>9992</v>
      </c>
    </row>
    <row r="3887" spans="1:5" ht="15" customHeight="1" x14ac:dyDescent="0.25">
      <c r="A3887" s="4" t="s">
        <v>7702</v>
      </c>
      <c r="C3887" s="4" t="s">
        <v>7703</v>
      </c>
      <c r="E3887" s="4" t="s">
        <v>9992</v>
      </c>
    </row>
    <row r="3888" spans="1:5" ht="15" customHeight="1" x14ac:dyDescent="0.25">
      <c r="A3888" s="4" t="s">
        <v>7704</v>
      </c>
      <c r="C3888" s="4" t="s">
        <v>7705</v>
      </c>
      <c r="E3888" s="4" t="s">
        <v>9992</v>
      </c>
    </row>
    <row r="3889" spans="1:5" ht="15" customHeight="1" x14ac:dyDescent="0.25">
      <c r="A3889" s="4" t="s">
        <v>7706</v>
      </c>
      <c r="C3889" s="4" t="s">
        <v>7707</v>
      </c>
      <c r="E3889" s="4" t="s">
        <v>9992</v>
      </c>
    </row>
    <row r="3890" spans="1:5" ht="15" customHeight="1" x14ac:dyDescent="0.25">
      <c r="A3890" s="4" t="s">
        <v>7708</v>
      </c>
      <c r="C3890" s="4" t="s">
        <v>7709</v>
      </c>
      <c r="E3890" s="4" t="s">
        <v>9992</v>
      </c>
    </row>
    <row r="3891" spans="1:5" ht="15" customHeight="1" x14ac:dyDescent="0.25">
      <c r="A3891" s="4" t="s">
        <v>7710</v>
      </c>
      <c r="C3891" s="4" t="s">
        <v>7711</v>
      </c>
      <c r="E3891" s="4" t="s">
        <v>9992</v>
      </c>
    </row>
    <row r="3892" spans="1:5" ht="15" customHeight="1" x14ac:dyDescent="0.25">
      <c r="A3892" s="4" t="s">
        <v>7712</v>
      </c>
      <c r="C3892" s="4" t="s">
        <v>7713</v>
      </c>
      <c r="E3892" s="4" t="s">
        <v>9992</v>
      </c>
    </row>
    <row r="3893" spans="1:5" ht="15" customHeight="1" x14ac:dyDescent="0.25">
      <c r="A3893" s="4" t="s">
        <v>7714</v>
      </c>
      <c r="C3893" s="4" t="s">
        <v>7715</v>
      </c>
      <c r="E3893" s="4" t="s">
        <v>9992</v>
      </c>
    </row>
    <row r="3894" spans="1:5" ht="15" customHeight="1" x14ac:dyDescent="0.25">
      <c r="A3894" s="4" t="s">
        <v>7716</v>
      </c>
      <c r="C3894" s="4" t="s">
        <v>7717</v>
      </c>
      <c r="E3894" s="4" t="s">
        <v>9992</v>
      </c>
    </row>
    <row r="3895" spans="1:5" ht="15" customHeight="1" x14ac:dyDescent="0.25">
      <c r="A3895" s="4" t="s">
        <v>7718</v>
      </c>
      <c r="C3895" s="4" t="s">
        <v>7719</v>
      </c>
      <c r="E3895" s="4" t="s">
        <v>9992</v>
      </c>
    </row>
    <row r="3896" spans="1:5" ht="15" customHeight="1" x14ac:dyDescent="0.25">
      <c r="A3896" s="4" t="s">
        <v>7720</v>
      </c>
      <c r="C3896" s="4" t="s">
        <v>7721</v>
      </c>
      <c r="E3896" s="4" t="s">
        <v>9992</v>
      </c>
    </row>
    <row r="3897" spans="1:5" ht="15" customHeight="1" x14ac:dyDescent="0.25">
      <c r="A3897" s="4" t="s">
        <v>7722</v>
      </c>
      <c r="C3897" s="4" t="s">
        <v>7723</v>
      </c>
      <c r="E3897" s="4" t="s">
        <v>9992</v>
      </c>
    </row>
    <row r="3898" spans="1:5" ht="15" customHeight="1" x14ac:dyDescent="0.25">
      <c r="A3898" s="4" t="s">
        <v>7724</v>
      </c>
      <c r="C3898" s="4" t="s">
        <v>7725</v>
      </c>
      <c r="E3898" s="4" t="s">
        <v>9992</v>
      </c>
    </row>
    <row r="3899" spans="1:5" ht="15" customHeight="1" x14ac:dyDescent="0.25">
      <c r="A3899" s="4" t="s">
        <v>7726</v>
      </c>
      <c r="C3899" s="4" t="s">
        <v>7727</v>
      </c>
      <c r="E3899" s="4" t="s">
        <v>9992</v>
      </c>
    </row>
    <row r="3900" spans="1:5" ht="15" customHeight="1" x14ac:dyDescent="0.25">
      <c r="A3900" s="4" t="s">
        <v>7728</v>
      </c>
      <c r="C3900" s="4" t="s">
        <v>7729</v>
      </c>
      <c r="E3900" s="4" t="s">
        <v>9992</v>
      </c>
    </row>
    <row r="3901" spans="1:5" ht="15" customHeight="1" x14ac:dyDescent="0.25">
      <c r="A3901" s="4" t="s">
        <v>7730</v>
      </c>
      <c r="C3901" s="4" t="s">
        <v>7731</v>
      </c>
      <c r="E3901" s="4" t="s">
        <v>9992</v>
      </c>
    </row>
    <row r="3902" spans="1:5" ht="15" customHeight="1" x14ac:dyDescent="0.25">
      <c r="A3902" s="4" t="s">
        <v>7327</v>
      </c>
      <c r="C3902" s="4" t="s">
        <v>7732</v>
      </c>
      <c r="E3902" s="4" t="s">
        <v>9992</v>
      </c>
    </row>
    <row r="3903" spans="1:5" ht="15" customHeight="1" x14ac:dyDescent="0.25">
      <c r="A3903" s="4" t="s">
        <v>7733</v>
      </c>
      <c r="C3903" s="4" t="s">
        <v>7734</v>
      </c>
      <c r="E3903" s="4" t="s">
        <v>9992</v>
      </c>
    </row>
    <row r="3904" spans="1:5" ht="15" customHeight="1" x14ac:dyDescent="0.25">
      <c r="A3904" s="4" t="s">
        <v>7735</v>
      </c>
      <c r="C3904" s="4" t="s">
        <v>7736</v>
      </c>
      <c r="E3904" s="4" t="s">
        <v>9992</v>
      </c>
    </row>
    <row r="3905" spans="1:5" ht="15" customHeight="1" x14ac:dyDescent="0.25">
      <c r="A3905" s="4" t="s">
        <v>7737</v>
      </c>
      <c r="C3905" s="4" t="s">
        <v>7738</v>
      </c>
      <c r="E3905" s="4" t="s">
        <v>9992</v>
      </c>
    </row>
    <row r="3906" spans="1:5" ht="15" customHeight="1" x14ac:dyDescent="0.25">
      <c r="A3906" s="4" t="s">
        <v>7739</v>
      </c>
      <c r="C3906" s="4" t="s">
        <v>7740</v>
      </c>
      <c r="E3906" s="4" t="s">
        <v>9992</v>
      </c>
    </row>
    <row r="3907" spans="1:5" ht="15" customHeight="1" x14ac:dyDescent="0.25">
      <c r="A3907" s="4" t="s">
        <v>7741</v>
      </c>
      <c r="C3907" s="4" t="s">
        <v>10589</v>
      </c>
      <c r="E3907" s="4" t="s">
        <v>9992</v>
      </c>
    </row>
    <row r="3908" spans="1:5" ht="15" customHeight="1" x14ac:dyDescent="0.25">
      <c r="A3908" s="4" t="s">
        <v>7742</v>
      </c>
      <c r="C3908" s="4" t="s">
        <v>7743</v>
      </c>
      <c r="E3908" s="4" t="s">
        <v>9992</v>
      </c>
    </row>
    <row r="3909" spans="1:5" ht="15" customHeight="1" x14ac:dyDescent="0.25">
      <c r="A3909" s="4" t="s">
        <v>7744</v>
      </c>
      <c r="C3909" s="4" t="s">
        <v>7745</v>
      </c>
      <c r="E3909" s="4" t="s">
        <v>9992</v>
      </c>
    </row>
    <row r="3910" spans="1:5" ht="15" customHeight="1" x14ac:dyDescent="0.25">
      <c r="A3910" s="4" t="s">
        <v>7746</v>
      </c>
      <c r="C3910" s="4" t="s">
        <v>7747</v>
      </c>
      <c r="E3910" s="4" t="s">
        <v>9992</v>
      </c>
    </row>
    <row r="3911" spans="1:5" ht="15" customHeight="1" x14ac:dyDescent="0.25">
      <c r="A3911" s="4" t="s">
        <v>7748</v>
      </c>
      <c r="C3911" s="4" t="s">
        <v>7749</v>
      </c>
      <c r="E3911" s="4" t="s">
        <v>9992</v>
      </c>
    </row>
    <row r="3912" spans="1:5" ht="15" customHeight="1" x14ac:dyDescent="0.25">
      <c r="A3912" s="4" t="s">
        <v>7750</v>
      </c>
      <c r="C3912" s="4" t="s">
        <v>7751</v>
      </c>
      <c r="E3912" s="4" t="s">
        <v>9992</v>
      </c>
    </row>
    <row r="3913" spans="1:5" ht="15" customHeight="1" x14ac:dyDescent="0.25">
      <c r="A3913" s="4" t="s">
        <v>7752</v>
      </c>
      <c r="C3913" s="4" t="s">
        <v>7753</v>
      </c>
      <c r="E3913" s="4" t="s">
        <v>9992</v>
      </c>
    </row>
    <row r="3914" spans="1:5" ht="15" customHeight="1" x14ac:dyDescent="0.25">
      <c r="A3914" s="4" t="s">
        <v>7754</v>
      </c>
      <c r="C3914" s="4" t="s">
        <v>7755</v>
      </c>
      <c r="E3914" s="4" t="s">
        <v>9992</v>
      </c>
    </row>
    <row r="3915" spans="1:5" ht="15" customHeight="1" x14ac:dyDescent="0.25">
      <c r="A3915" s="4" t="s">
        <v>7756</v>
      </c>
      <c r="C3915" s="4" t="s">
        <v>7757</v>
      </c>
      <c r="E3915" s="4" t="s">
        <v>9992</v>
      </c>
    </row>
    <row r="3916" spans="1:5" ht="15" customHeight="1" x14ac:dyDescent="0.25">
      <c r="A3916" s="4" t="s">
        <v>7758</v>
      </c>
      <c r="C3916" s="4" t="s">
        <v>7759</v>
      </c>
      <c r="E3916" s="4" t="s">
        <v>9992</v>
      </c>
    </row>
    <row r="3917" spans="1:5" ht="15" customHeight="1" x14ac:dyDescent="0.25">
      <c r="A3917" s="4" t="s">
        <v>7760</v>
      </c>
      <c r="C3917" s="4" t="s">
        <v>7761</v>
      </c>
      <c r="E3917" s="4" t="s">
        <v>9992</v>
      </c>
    </row>
    <row r="3918" spans="1:5" ht="15" customHeight="1" x14ac:dyDescent="0.25">
      <c r="A3918" s="4" t="s">
        <v>7762</v>
      </c>
      <c r="C3918" s="4" t="s">
        <v>7763</v>
      </c>
      <c r="E3918" s="4" t="s">
        <v>9992</v>
      </c>
    </row>
    <row r="3919" spans="1:5" ht="15" customHeight="1" x14ac:dyDescent="0.25">
      <c r="A3919" s="4" t="s">
        <v>7764</v>
      </c>
      <c r="C3919" s="4" t="s">
        <v>7765</v>
      </c>
      <c r="E3919" s="4" t="s">
        <v>9992</v>
      </c>
    </row>
    <row r="3920" spans="1:5" ht="15" customHeight="1" x14ac:dyDescent="0.25">
      <c r="A3920" s="4" t="s">
        <v>7766</v>
      </c>
      <c r="C3920" s="4" t="s">
        <v>7767</v>
      </c>
      <c r="E3920" s="4" t="s">
        <v>9992</v>
      </c>
    </row>
    <row r="3921" spans="1:5" ht="15" customHeight="1" x14ac:dyDescent="0.25">
      <c r="A3921" s="4" t="s">
        <v>7768</v>
      </c>
      <c r="C3921" s="4" t="s">
        <v>7769</v>
      </c>
      <c r="E3921" s="4" t="s">
        <v>9992</v>
      </c>
    </row>
    <row r="3922" spans="1:5" ht="15" customHeight="1" x14ac:dyDescent="0.25">
      <c r="A3922" s="4" t="s">
        <v>7770</v>
      </c>
      <c r="C3922" s="4" t="s">
        <v>7771</v>
      </c>
      <c r="E3922" s="4" t="s">
        <v>9992</v>
      </c>
    </row>
    <row r="3923" spans="1:5" ht="15" customHeight="1" x14ac:dyDescent="0.25">
      <c r="A3923" s="4" t="s">
        <v>7772</v>
      </c>
      <c r="C3923" s="4" t="s">
        <v>7773</v>
      </c>
      <c r="E3923" s="4" t="s">
        <v>9992</v>
      </c>
    </row>
    <row r="3924" spans="1:5" ht="15" customHeight="1" x14ac:dyDescent="0.25">
      <c r="A3924" s="4" t="s">
        <v>7774</v>
      </c>
      <c r="C3924" s="4" t="s">
        <v>7775</v>
      </c>
      <c r="E3924" s="4" t="s">
        <v>9992</v>
      </c>
    </row>
    <row r="3925" spans="1:5" ht="15" customHeight="1" x14ac:dyDescent="0.25">
      <c r="A3925" s="4" t="s">
        <v>7776</v>
      </c>
      <c r="C3925" s="4" t="s">
        <v>7777</v>
      </c>
      <c r="E3925" s="4" t="s">
        <v>9992</v>
      </c>
    </row>
    <row r="3926" spans="1:5" ht="15" customHeight="1" x14ac:dyDescent="0.25">
      <c r="A3926" s="4" t="s">
        <v>7778</v>
      </c>
      <c r="C3926" s="4" t="s">
        <v>7779</v>
      </c>
      <c r="E3926" s="4" t="s">
        <v>9992</v>
      </c>
    </row>
    <row r="3927" spans="1:5" ht="15" customHeight="1" x14ac:dyDescent="0.25">
      <c r="A3927" s="4" t="s">
        <v>7780</v>
      </c>
      <c r="C3927" s="4" t="s">
        <v>7781</v>
      </c>
      <c r="E3927" s="4" t="s">
        <v>9992</v>
      </c>
    </row>
    <row r="3928" spans="1:5" ht="15" customHeight="1" x14ac:dyDescent="0.25">
      <c r="A3928" s="4" t="s">
        <v>7782</v>
      </c>
      <c r="C3928" s="4" t="s">
        <v>7783</v>
      </c>
      <c r="E3928" s="4" t="s">
        <v>9992</v>
      </c>
    </row>
    <row r="3929" spans="1:5" ht="15" customHeight="1" x14ac:dyDescent="0.25">
      <c r="A3929" s="4" t="s">
        <v>7784</v>
      </c>
      <c r="C3929" s="4" t="s">
        <v>7785</v>
      </c>
      <c r="E3929" s="4" t="s">
        <v>9992</v>
      </c>
    </row>
    <row r="3930" spans="1:5" ht="15" customHeight="1" x14ac:dyDescent="0.25">
      <c r="A3930" s="4" t="s">
        <v>7786</v>
      </c>
      <c r="C3930" s="4" t="s">
        <v>7787</v>
      </c>
      <c r="E3930" s="4" t="s">
        <v>9992</v>
      </c>
    </row>
    <row r="3931" spans="1:5" ht="15" customHeight="1" x14ac:dyDescent="0.25">
      <c r="A3931" s="4" t="s">
        <v>7788</v>
      </c>
      <c r="C3931" s="4" t="s">
        <v>7789</v>
      </c>
      <c r="E3931" s="4" t="s">
        <v>9992</v>
      </c>
    </row>
    <row r="3932" spans="1:5" ht="15" customHeight="1" x14ac:dyDescent="0.25">
      <c r="A3932" s="4" t="s">
        <v>7790</v>
      </c>
      <c r="C3932" s="4" t="s">
        <v>7791</v>
      </c>
      <c r="E3932" s="4" t="s">
        <v>9992</v>
      </c>
    </row>
    <row r="3933" spans="1:5" ht="15" customHeight="1" x14ac:dyDescent="0.25">
      <c r="A3933" s="4" t="s">
        <v>7792</v>
      </c>
      <c r="C3933" s="4" t="s">
        <v>7793</v>
      </c>
      <c r="E3933" s="4" t="s">
        <v>9992</v>
      </c>
    </row>
    <row r="3934" spans="1:5" ht="15" customHeight="1" x14ac:dyDescent="0.25">
      <c r="A3934" s="4" t="s">
        <v>7794</v>
      </c>
      <c r="C3934" s="4" t="s">
        <v>7795</v>
      </c>
      <c r="E3934" s="4" t="s">
        <v>9992</v>
      </c>
    </row>
    <row r="3935" spans="1:5" ht="15" customHeight="1" x14ac:dyDescent="0.25">
      <c r="A3935" s="4" t="s">
        <v>7796</v>
      </c>
      <c r="C3935" s="4" t="s">
        <v>7797</v>
      </c>
      <c r="E3935" s="4" t="s">
        <v>9992</v>
      </c>
    </row>
    <row r="3936" spans="1:5" ht="15" customHeight="1" x14ac:dyDescent="0.25">
      <c r="A3936" s="4" t="s">
        <v>7798</v>
      </c>
      <c r="C3936" s="4" t="s">
        <v>7799</v>
      </c>
      <c r="E3936" s="4" t="s">
        <v>9992</v>
      </c>
    </row>
    <row r="3937" spans="1:5" ht="15" customHeight="1" x14ac:dyDescent="0.25">
      <c r="A3937" s="4" t="s">
        <v>7800</v>
      </c>
      <c r="C3937" s="4" t="s">
        <v>7801</v>
      </c>
      <c r="E3937" s="4" t="s">
        <v>9992</v>
      </c>
    </row>
    <row r="3938" spans="1:5" ht="15" customHeight="1" x14ac:dyDescent="0.25">
      <c r="A3938" s="4" t="s">
        <v>7802</v>
      </c>
      <c r="C3938" s="4" t="s">
        <v>7803</v>
      </c>
      <c r="E3938" s="4" t="s">
        <v>9992</v>
      </c>
    </row>
    <row r="3939" spans="1:5" ht="15" customHeight="1" x14ac:dyDescent="0.25">
      <c r="A3939" s="4" t="s">
        <v>7804</v>
      </c>
      <c r="C3939" s="4" t="s">
        <v>7805</v>
      </c>
      <c r="E3939" s="4" t="s">
        <v>9992</v>
      </c>
    </row>
    <row r="3940" spans="1:5" ht="15" customHeight="1" x14ac:dyDescent="0.25">
      <c r="A3940" s="4" t="s">
        <v>7806</v>
      </c>
      <c r="C3940" s="4" t="s">
        <v>7807</v>
      </c>
      <c r="E3940" s="4" t="s">
        <v>9992</v>
      </c>
    </row>
    <row r="3941" spans="1:5" ht="15" customHeight="1" x14ac:dyDescent="0.25">
      <c r="A3941" s="4" t="s">
        <v>7808</v>
      </c>
      <c r="C3941" s="4" t="s">
        <v>7809</v>
      </c>
      <c r="E3941" s="4" t="s">
        <v>9992</v>
      </c>
    </row>
    <row r="3942" spans="1:5" ht="15" customHeight="1" x14ac:dyDescent="0.25">
      <c r="A3942" s="4" t="s">
        <v>7810</v>
      </c>
      <c r="C3942" s="4" t="s">
        <v>7811</v>
      </c>
      <c r="E3942" s="4" t="s">
        <v>9992</v>
      </c>
    </row>
    <row r="3943" spans="1:5" ht="15" customHeight="1" x14ac:dyDescent="0.25">
      <c r="A3943" s="4" t="s">
        <v>7812</v>
      </c>
      <c r="C3943" s="4" t="s">
        <v>7813</v>
      </c>
      <c r="E3943" s="4" t="s">
        <v>9992</v>
      </c>
    </row>
    <row r="3944" spans="1:5" ht="15" customHeight="1" x14ac:dyDescent="0.25">
      <c r="A3944" s="4" t="s">
        <v>7814</v>
      </c>
      <c r="C3944" s="4" t="s">
        <v>7815</v>
      </c>
      <c r="E3944" s="4" t="s">
        <v>9992</v>
      </c>
    </row>
    <row r="3945" spans="1:5" ht="15" customHeight="1" x14ac:dyDescent="0.25">
      <c r="A3945" s="4" t="s">
        <v>7816</v>
      </c>
      <c r="C3945" s="4" t="s">
        <v>7817</v>
      </c>
      <c r="E3945" s="4" t="s">
        <v>9992</v>
      </c>
    </row>
    <row r="3946" spans="1:5" ht="15" customHeight="1" x14ac:dyDescent="0.25">
      <c r="A3946" s="4" t="s">
        <v>7818</v>
      </c>
      <c r="C3946" s="4" t="s">
        <v>7819</v>
      </c>
      <c r="E3946" s="4" t="s">
        <v>9992</v>
      </c>
    </row>
    <row r="3947" spans="1:5" ht="15" customHeight="1" x14ac:dyDescent="0.25">
      <c r="A3947" s="4" t="s">
        <v>7820</v>
      </c>
      <c r="C3947" s="4" t="s">
        <v>7821</v>
      </c>
      <c r="E3947" s="4" t="s">
        <v>9992</v>
      </c>
    </row>
    <row r="3948" spans="1:5" ht="15" customHeight="1" x14ac:dyDescent="0.25">
      <c r="A3948" s="4" t="s">
        <v>7822</v>
      </c>
      <c r="C3948" s="4" t="s">
        <v>7823</v>
      </c>
      <c r="E3948" s="4" t="s">
        <v>9992</v>
      </c>
    </row>
    <row r="3949" spans="1:5" ht="15" customHeight="1" x14ac:dyDescent="0.25">
      <c r="A3949" s="4" t="s">
        <v>7824</v>
      </c>
      <c r="C3949" s="4" t="s">
        <v>7825</v>
      </c>
      <c r="E3949" s="4" t="s">
        <v>9992</v>
      </c>
    </row>
    <row r="3950" spans="1:5" ht="15" customHeight="1" x14ac:dyDescent="0.25">
      <c r="A3950" s="4" t="s">
        <v>7826</v>
      </c>
      <c r="C3950" s="4" t="s">
        <v>7827</v>
      </c>
      <c r="E3950" s="4" t="s">
        <v>9992</v>
      </c>
    </row>
    <row r="3951" spans="1:5" ht="15" customHeight="1" x14ac:dyDescent="0.25">
      <c r="A3951" s="4" t="s">
        <v>7828</v>
      </c>
      <c r="C3951" s="4" t="s">
        <v>7829</v>
      </c>
      <c r="E3951" s="4" t="s">
        <v>9992</v>
      </c>
    </row>
    <row r="3952" spans="1:5" ht="15" customHeight="1" x14ac:dyDescent="0.25">
      <c r="A3952" s="4" t="s">
        <v>7830</v>
      </c>
      <c r="C3952" s="4" t="s">
        <v>7831</v>
      </c>
      <c r="E3952" s="4" t="s">
        <v>9992</v>
      </c>
    </row>
    <row r="3953" spans="1:5" ht="15" customHeight="1" x14ac:dyDescent="0.25">
      <c r="A3953" s="4" t="s">
        <v>7832</v>
      </c>
      <c r="C3953" s="4" t="s">
        <v>7833</v>
      </c>
      <c r="E3953" s="4" t="s">
        <v>9992</v>
      </c>
    </row>
    <row r="3954" spans="1:5" ht="15" customHeight="1" x14ac:dyDescent="0.25">
      <c r="A3954" s="4" t="s">
        <v>7834</v>
      </c>
      <c r="C3954" s="4" t="s">
        <v>7835</v>
      </c>
      <c r="E3954" s="4" t="s">
        <v>9992</v>
      </c>
    </row>
    <row r="3955" spans="1:5" ht="15" customHeight="1" x14ac:dyDescent="0.25">
      <c r="A3955" s="4" t="s">
        <v>7836</v>
      </c>
      <c r="C3955" s="4" t="s">
        <v>7837</v>
      </c>
      <c r="E3955" s="4" t="s">
        <v>9992</v>
      </c>
    </row>
    <row r="3956" spans="1:5" ht="15" customHeight="1" x14ac:dyDescent="0.25">
      <c r="A3956" s="4" t="s">
        <v>7838</v>
      </c>
      <c r="C3956" s="4" t="s">
        <v>7839</v>
      </c>
      <c r="E3956" s="4" t="s">
        <v>9992</v>
      </c>
    </row>
    <row r="3957" spans="1:5" ht="15" customHeight="1" x14ac:dyDescent="0.25">
      <c r="A3957" s="4" t="s">
        <v>7840</v>
      </c>
      <c r="C3957" s="4" t="s">
        <v>7841</v>
      </c>
      <c r="E3957" s="4" t="s">
        <v>9992</v>
      </c>
    </row>
    <row r="3958" spans="1:5" ht="15" customHeight="1" x14ac:dyDescent="0.25">
      <c r="A3958" s="4" t="s">
        <v>7842</v>
      </c>
      <c r="C3958" s="4" t="s">
        <v>7843</v>
      </c>
      <c r="E3958" s="4" t="s">
        <v>9992</v>
      </c>
    </row>
    <row r="3959" spans="1:5" ht="15" customHeight="1" x14ac:dyDescent="0.25">
      <c r="A3959" s="4" t="s">
        <v>7844</v>
      </c>
      <c r="C3959" s="4" t="s">
        <v>7845</v>
      </c>
      <c r="E3959" s="4" t="s">
        <v>9992</v>
      </c>
    </row>
    <row r="3960" spans="1:5" ht="15" customHeight="1" x14ac:dyDescent="0.25">
      <c r="A3960" s="4" t="s">
        <v>9716</v>
      </c>
      <c r="C3960" s="4" t="s">
        <v>7846</v>
      </c>
      <c r="E3960" s="4" t="s">
        <v>9992</v>
      </c>
    </row>
    <row r="3961" spans="1:5" ht="15" customHeight="1" x14ac:dyDescent="0.25">
      <c r="A3961" s="4" t="s">
        <v>7847</v>
      </c>
      <c r="C3961" s="4" t="s">
        <v>7848</v>
      </c>
      <c r="E3961" s="4" t="s">
        <v>9992</v>
      </c>
    </row>
    <row r="3962" spans="1:5" ht="15" customHeight="1" x14ac:dyDescent="0.25">
      <c r="A3962" s="4" t="s">
        <v>7849</v>
      </c>
      <c r="C3962" s="4" t="s">
        <v>7850</v>
      </c>
      <c r="E3962" s="4" t="s">
        <v>9992</v>
      </c>
    </row>
    <row r="3963" spans="1:5" ht="15" customHeight="1" x14ac:dyDescent="0.25">
      <c r="A3963" s="4" t="s">
        <v>7851</v>
      </c>
      <c r="C3963" s="4" t="s">
        <v>7852</v>
      </c>
      <c r="E3963" s="4" t="s">
        <v>9992</v>
      </c>
    </row>
    <row r="3964" spans="1:5" ht="15" customHeight="1" x14ac:dyDescent="0.25">
      <c r="A3964" s="4" t="s">
        <v>7853</v>
      </c>
      <c r="C3964" s="4" t="s">
        <v>7854</v>
      </c>
      <c r="E3964" s="4" t="s">
        <v>9992</v>
      </c>
    </row>
    <row r="3965" spans="1:5" ht="15" customHeight="1" x14ac:dyDescent="0.25">
      <c r="A3965" s="4" t="s">
        <v>7855</v>
      </c>
      <c r="C3965" s="4" t="s">
        <v>7856</v>
      </c>
      <c r="E3965" s="4" t="s">
        <v>9992</v>
      </c>
    </row>
    <row r="3966" spans="1:5" ht="15" customHeight="1" x14ac:dyDescent="0.25">
      <c r="A3966" s="4" t="s">
        <v>7857</v>
      </c>
      <c r="C3966" s="4" t="s">
        <v>7858</v>
      </c>
      <c r="E3966" s="4" t="s">
        <v>9992</v>
      </c>
    </row>
    <row r="3967" spans="1:5" ht="15" customHeight="1" x14ac:dyDescent="0.25">
      <c r="A3967" s="4" t="s">
        <v>7859</v>
      </c>
      <c r="C3967" s="4" t="s">
        <v>7860</v>
      </c>
      <c r="E3967" s="4" t="s">
        <v>9992</v>
      </c>
    </row>
    <row r="3968" spans="1:5" ht="15" customHeight="1" x14ac:dyDescent="0.25">
      <c r="A3968" s="4" t="s">
        <v>7861</v>
      </c>
      <c r="C3968" s="4" t="s">
        <v>7862</v>
      </c>
      <c r="E3968" s="4" t="s">
        <v>9992</v>
      </c>
    </row>
    <row r="3969" spans="1:5" ht="15" customHeight="1" x14ac:dyDescent="0.25">
      <c r="A3969" s="4" t="s">
        <v>7863</v>
      </c>
      <c r="C3969" s="4" t="s">
        <v>7864</v>
      </c>
      <c r="E3969" s="4" t="s">
        <v>9992</v>
      </c>
    </row>
    <row r="3970" spans="1:5" ht="15" customHeight="1" x14ac:dyDescent="0.25">
      <c r="A3970" s="4" t="s">
        <v>7865</v>
      </c>
      <c r="C3970" s="4" t="s">
        <v>7866</v>
      </c>
      <c r="E3970" s="4" t="s">
        <v>9992</v>
      </c>
    </row>
    <row r="3971" spans="1:5" ht="15" customHeight="1" x14ac:dyDescent="0.25">
      <c r="A3971" s="4" t="s">
        <v>7867</v>
      </c>
      <c r="C3971" s="4" t="s">
        <v>7868</v>
      </c>
      <c r="E3971" s="4" t="s">
        <v>9992</v>
      </c>
    </row>
    <row r="3972" spans="1:5" ht="15" customHeight="1" x14ac:dyDescent="0.25">
      <c r="A3972" s="4" t="s">
        <v>7869</v>
      </c>
      <c r="C3972" s="4" t="s">
        <v>7870</v>
      </c>
      <c r="E3972" s="4" t="s">
        <v>9992</v>
      </c>
    </row>
    <row r="3973" spans="1:5" ht="15" customHeight="1" x14ac:dyDescent="0.25">
      <c r="A3973" s="4" t="s">
        <v>7871</v>
      </c>
      <c r="C3973" s="4" t="s">
        <v>7872</v>
      </c>
      <c r="E3973" s="4" t="s">
        <v>9992</v>
      </c>
    </row>
    <row r="3974" spans="1:5" ht="15" customHeight="1" x14ac:dyDescent="0.25">
      <c r="A3974" s="4" t="s">
        <v>7873</v>
      </c>
      <c r="C3974" s="4" t="s">
        <v>7874</v>
      </c>
      <c r="E3974" s="4" t="s">
        <v>9992</v>
      </c>
    </row>
    <row r="3975" spans="1:5" ht="15" customHeight="1" x14ac:dyDescent="0.25">
      <c r="A3975" s="4" t="s">
        <v>7875</v>
      </c>
      <c r="C3975" s="4" t="s">
        <v>7876</v>
      </c>
      <c r="E3975" s="4" t="s">
        <v>9992</v>
      </c>
    </row>
    <row r="3976" spans="1:5" ht="15" customHeight="1" x14ac:dyDescent="0.25">
      <c r="A3976" s="4" t="s">
        <v>7877</v>
      </c>
      <c r="C3976" s="4" t="s">
        <v>7878</v>
      </c>
      <c r="E3976" s="4" t="s">
        <v>9992</v>
      </c>
    </row>
    <row r="3977" spans="1:5" ht="15" customHeight="1" x14ac:dyDescent="0.25">
      <c r="A3977" s="4" t="s">
        <v>7879</v>
      </c>
      <c r="C3977" s="4" t="s">
        <v>7880</v>
      </c>
      <c r="E3977" s="4" t="s">
        <v>9992</v>
      </c>
    </row>
    <row r="3978" spans="1:5" ht="15" customHeight="1" x14ac:dyDescent="0.25">
      <c r="A3978" s="4" t="s">
        <v>7881</v>
      </c>
      <c r="C3978" s="4" t="s">
        <v>7882</v>
      </c>
      <c r="E3978" s="4" t="s">
        <v>9992</v>
      </c>
    </row>
    <row r="3979" spans="1:5" ht="15" customHeight="1" x14ac:dyDescent="0.25">
      <c r="A3979" s="4" t="s">
        <v>7883</v>
      </c>
      <c r="C3979" s="4" t="s">
        <v>7884</v>
      </c>
      <c r="E3979" s="4" t="s">
        <v>9992</v>
      </c>
    </row>
    <row r="3980" spans="1:5" ht="15" customHeight="1" x14ac:dyDescent="0.25">
      <c r="A3980" s="4" t="s">
        <v>7885</v>
      </c>
      <c r="C3980" s="4" t="s">
        <v>7886</v>
      </c>
      <c r="E3980" s="4" t="s">
        <v>9992</v>
      </c>
    </row>
    <row r="3981" spans="1:5" ht="15" customHeight="1" x14ac:dyDescent="0.25">
      <c r="A3981" s="4" t="s">
        <v>7887</v>
      </c>
      <c r="C3981" s="4" t="s">
        <v>7888</v>
      </c>
      <c r="E3981" s="4" t="s">
        <v>9992</v>
      </c>
    </row>
    <row r="3982" spans="1:5" ht="15" customHeight="1" x14ac:dyDescent="0.25">
      <c r="A3982" s="4" t="s">
        <v>7889</v>
      </c>
      <c r="C3982" s="4" t="s">
        <v>7890</v>
      </c>
      <c r="E3982" s="4" t="s">
        <v>9992</v>
      </c>
    </row>
    <row r="3983" spans="1:5" ht="15" customHeight="1" x14ac:dyDescent="0.25">
      <c r="A3983" s="4" t="s">
        <v>7891</v>
      </c>
      <c r="C3983" s="4" t="s">
        <v>7892</v>
      </c>
      <c r="E3983" s="4" t="s">
        <v>9992</v>
      </c>
    </row>
    <row r="3984" spans="1:5" ht="15" customHeight="1" x14ac:dyDescent="0.25">
      <c r="A3984" s="4" t="s">
        <v>7893</v>
      </c>
      <c r="C3984" s="4" t="s">
        <v>7894</v>
      </c>
      <c r="E3984" s="4" t="s">
        <v>9992</v>
      </c>
    </row>
    <row r="3985" spans="1:5" ht="15" customHeight="1" x14ac:dyDescent="0.25">
      <c r="A3985" s="4" t="s">
        <v>7895</v>
      </c>
      <c r="C3985" s="4" t="s">
        <v>7896</v>
      </c>
      <c r="E3985" s="4" t="s">
        <v>9992</v>
      </c>
    </row>
    <row r="3986" spans="1:5" ht="15" customHeight="1" x14ac:dyDescent="0.25">
      <c r="A3986" s="4" t="s">
        <v>7897</v>
      </c>
      <c r="C3986" s="4" t="s">
        <v>7898</v>
      </c>
      <c r="E3986" s="4" t="s">
        <v>9992</v>
      </c>
    </row>
    <row r="3987" spans="1:5" ht="15" customHeight="1" x14ac:dyDescent="0.25">
      <c r="A3987" s="4" t="s">
        <v>7899</v>
      </c>
      <c r="C3987" s="4" t="s">
        <v>7900</v>
      </c>
      <c r="E3987" s="4" t="s">
        <v>9992</v>
      </c>
    </row>
    <row r="3988" spans="1:5" ht="15" customHeight="1" x14ac:dyDescent="0.25">
      <c r="A3988" s="4" t="s">
        <v>7901</v>
      </c>
      <c r="C3988" s="4" t="s">
        <v>7902</v>
      </c>
      <c r="E3988" s="4" t="s">
        <v>9992</v>
      </c>
    </row>
    <row r="3989" spans="1:5" ht="15" customHeight="1" x14ac:dyDescent="0.25">
      <c r="A3989" s="4" t="s">
        <v>7903</v>
      </c>
      <c r="C3989" s="4" t="s">
        <v>7904</v>
      </c>
      <c r="E3989" s="4" t="s">
        <v>9992</v>
      </c>
    </row>
    <row r="3990" spans="1:5" ht="15" customHeight="1" x14ac:dyDescent="0.25">
      <c r="A3990" s="4" t="s">
        <v>7905</v>
      </c>
      <c r="C3990" s="4" t="s">
        <v>7906</v>
      </c>
      <c r="E3990" s="4" t="s">
        <v>9992</v>
      </c>
    </row>
    <row r="3991" spans="1:5" ht="15" customHeight="1" x14ac:dyDescent="0.25">
      <c r="A3991" s="4" t="s">
        <v>7907</v>
      </c>
      <c r="C3991" s="4" t="s">
        <v>7908</v>
      </c>
      <c r="E3991" s="4" t="s">
        <v>9992</v>
      </c>
    </row>
    <row r="3992" spans="1:5" ht="15" customHeight="1" x14ac:dyDescent="0.25">
      <c r="A3992" s="4" t="s">
        <v>7909</v>
      </c>
      <c r="C3992" s="4" t="s">
        <v>7910</v>
      </c>
      <c r="E3992" s="4" t="s">
        <v>9992</v>
      </c>
    </row>
    <row r="3993" spans="1:5" ht="15" customHeight="1" x14ac:dyDescent="0.25">
      <c r="A3993" s="4" t="s">
        <v>7911</v>
      </c>
      <c r="C3993" s="4" t="s">
        <v>7912</v>
      </c>
      <c r="E3993" s="4" t="s">
        <v>9992</v>
      </c>
    </row>
    <row r="3994" spans="1:5" ht="15" customHeight="1" x14ac:dyDescent="0.25">
      <c r="A3994" s="4" t="s">
        <v>7913</v>
      </c>
      <c r="C3994" s="4" t="s">
        <v>7914</v>
      </c>
      <c r="E3994" s="4" t="s">
        <v>9992</v>
      </c>
    </row>
    <row r="3995" spans="1:5" ht="15" customHeight="1" x14ac:dyDescent="0.25">
      <c r="A3995" s="4" t="s">
        <v>7915</v>
      </c>
      <c r="C3995" s="4" t="s">
        <v>7916</v>
      </c>
      <c r="E3995" s="4" t="s">
        <v>9992</v>
      </c>
    </row>
    <row r="3996" spans="1:5" ht="15" customHeight="1" x14ac:dyDescent="0.25">
      <c r="A3996" s="4" t="s">
        <v>7917</v>
      </c>
      <c r="C3996" s="4" t="s">
        <v>7918</v>
      </c>
      <c r="E3996" s="4" t="s">
        <v>9992</v>
      </c>
    </row>
    <row r="3997" spans="1:5" ht="15" customHeight="1" x14ac:dyDescent="0.25">
      <c r="A3997" s="4" t="s">
        <v>7919</v>
      </c>
      <c r="C3997" s="4" t="s">
        <v>7920</v>
      </c>
      <c r="E3997" s="4" t="s">
        <v>9992</v>
      </c>
    </row>
    <row r="3998" spans="1:5" ht="15" customHeight="1" x14ac:dyDescent="0.25">
      <c r="A3998" s="4" t="s">
        <v>7921</v>
      </c>
      <c r="C3998" s="4" t="s">
        <v>7922</v>
      </c>
      <c r="E3998" s="4" t="s">
        <v>9992</v>
      </c>
    </row>
    <row r="3999" spans="1:5" ht="15" customHeight="1" x14ac:dyDescent="0.25">
      <c r="A3999" s="4" t="s">
        <v>7923</v>
      </c>
      <c r="C3999" s="4" t="s">
        <v>7924</v>
      </c>
      <c r="E3999" s="4" t="s">
        <v>9992</v>
      </c>
    </row>
    <row r="4000" spans="1:5" ht="15" customHeight="1" x14ac:dyDescent="0.25">
      <c r="A4000" s="4" t="s">
        <v>7925</v>
      </c>
      <c r="C4000" s="4" t="s">
        <v>7926</v>
      </c>
      <c r="E4000" s="4" t="s">
        <v>9992</v>
      </c>
    </row>
    <row r="4001" spans="1:5" ht="15" customHeight="1" x14ac:dyDescent="0.25">
      <c r="A4001" s="4" t="s">
        <v>7927</v>
      </c>
      <c r="C4001" s="4" t="s">
        <v>7928</v>
      </c>
      <c r="E4001" s="4" t="s">
        <v>9992</v>
      </c>
    </row>
    <row r="4002" spans="1:5" ht="15" customHeight="1" x14ac:dyDescent="0.25">
      <c r="A4002" s="4" t="s">
        <v>7929</v>
      </c>
      <c r="C4002" s="4" t="s">
        <v>7930</v>
      </c>
      <c r="E4002" s="4" t="s">
        <v>9992</v>
      </c>
    </row>
    <row r="4003" spans="1:5" ht="15" customHeight="1" x14ac:dyDescent="0.25">
      <c r="A4003" s="4" t="s">
        <v>7931</v>
      </c>
      <c r="C4003" s="4" t="s">
        <v>7932</v>
      </c>
      <c r="E4003" s="4" t="s">
        <v>9992</v>
      </c>
    </row>
    <row r="4004" spans="1:5" ht="15" customHeight="1" x14ac:dyDescent="0.25">
      <c r="A4004" s="4" t="s">
        <v>7933</v>
      </c>
      <c r="C4004" s="4" t="s">
        <v>7934</v>
      </c>
      <c r="E4004" s="4" t="s">
        <v>9992</v>
      </c>
    </row>
    <row r="4005" spans="1:5" ht="15" customHeight="1" x14ac:dyDescent="0.25">
      <c r="A4005" s="4" t="s">
        <v>7935</v>
      </c>
      <c r="C4005" s="4" t="s">
        <v>7936</v>
      </c>
      <c r="E4005" s="4" t="s">
        <v>9992</v>
      </c>
    </row>
    <row r="4006" spans="1:5" ht="15" customHeight="1" x14ac:dyDescent="0.25">
      <c r="A4006" s="4" t="s">
        <v>7937</v>
      </c>
      <c r="C4006" s="4" t="s">
        <v>7938</v>
      </c>
      <c r="E4006" s="4" t="s">
        <v>9992</v>
      </c>
    </row>
    <row r="4007" spans="1:5" ht="15" customHeight="1" x14ac:dyDescent="0.25">
      <c r="A4007" s="4" t="s">
        <v>7939</v>
      </c>
      <c r="C4007" s="4" t="s">
        <v>7940</v>
      </c>
      <c r="E4007" s="4" t="s">
        <v>9992</v>
      </c>
    </row>
    <row r="4008" spans="1:5" ht="15" customHeight="1" x14ac:dyDescent="0.25">
      <c r="A4008" s="4" t="s">
        <v>7941</v>
      </c>
      <c r="C4008" s="4" t="s">
        <v>7942</v>
      </c>
      <c r="E4008" s="4" t="s">
        <v>9992</v>
      </c>
    </row>
    <row r="4009" spans="1:5" ht="15" customHeight="1" x14ac:dyDescent="0.25">
      <c r="A4009" s="4" t="s">
        <v>7943</v>
      </c>
      <c r="C4009" s="4" t="s">
        <v>7944</v>
      </c>
      <c r="E4009" s="4" t="s">
        <v>9992</v>
      </c>
    </row>
    <row r="4010" spans="1:5" ht="15" customHeight="1" x14ac:dyDescent="0.25">
      <c r="A4010" s="4" t="s">
        <v>7945</v>
      </c>
      <c r="C4010" s="4" t="s">
        <v>7946</v>
      </c>
      <c r="E4010" s="4" t="s">
        <v>9992</v>
      </c>
    </row>
    <row r="4011" spans="1:5" ht="15" customHeight="1" x14ac:dyDescent="0.25">
      <c r="A4011" s="4" t="s">
        <v>7947</v>
      </c>
      <c r="C4011" s="4" t="s">
        <v>7948</v>
      </c>
      <c r="E4011" s="4" t="s">
        <v>9992</v>
      </c>
    </row>
    <row r="4012" spans="1:5" ht="15" customHeight="1" x14ac:dyDescent="0.25">
      <c r="A4012" s="4" t="s">
        <v>7949</v>
      </c>
      <c r="C4012" s="4" t="s">
        <v>7950</v>
      </c>
      <c r="E4012" s="4" t="s">
        <v>9992</v>
      </c>
    </row>
    <row r="4013" spans="1:5" ht="15" customHeight="1" x14ac:dyDescent="0.25">
      <c r="A4013" s="4" t="s">
        <v>7951</v>
      </c>
      <c r="C4013" s="4" t="s">
        <v>7952</v>
      </c>
      <c r="E4013" s="4" t="s">
        <v>9992</v>
      </c>
    </row>
    <row r="4014" spans="1:5" ht="15" customHeight="1" x14ac:dyDescent="0.25">
      <c r="A4014" s="4" t="s">
        <v>7953</v>
      </c>
      <c r="C4014" s="4" t="s">
        <v>7954</v>
      </c>
      <c r="E4014" s="4" t="s">
        <v>9992</v>
      </c>
    </row>
    <row r="4015" spans="1:5" ht="15" customHeight="1" x14ac:dyDescent="0.25">
      <c r="A4015" s="4" t="s">
        <v>7955</v>
      </c>
      <c r="C4015" s="4" t="s">
        <v>7956</v>
      </c>
      <c r="E4015" s="4" t="s">
        <v>9992</v>
      </c>
    </row>
    <row r="4016" spans="1:5" ht="15" customHeight="1" x14ac:dyDescent="0.25">
      <c r="A4016" s="4" t="s">
        <v>7957</v>
      </c>
      <c r="C4016" s="4" t="s">
        <v>7958</v>
      </c>
      <c r="E4016" s="4" t="s">
        <v>9992</v>
      </c>
    </row>
    <row r="4017" spans="1:5" ht="15" customHeight="1" x14ac:dyDescent="0.25">
      <c r="A4017" s="4" t="s">
        <v>7959</v>
      </c>
      <c r="C4017" s="4" t="s">
        <v>7960</v>
      </c>
      <c r="E4017" s="4" t="s">
        <v>9992</v>
      </c>
    </row>
    <row r="4018" spans="1:5" ht="15" customHeight="1" x14ac:dyDescent="0.25">
      <c r="A4018" s="4" t="s">
        <v>7961</v>
      </c>
      <c r="C4018" s="4" t="s">
        <v>7962</v>
      </c>
      <c r="E4018" s="4" t="s">
        <v>9992</v>
      </c>
    </row>
    <row r="4019" spans="1:5" ht="15" customHeight="1" x14ac:dyDescent="0.25">
      <c r="A4019" s="4" t="s">
        <v>7963</v>
      </c>
      <c r="C4019" s="4" t="s">
        <v>7964</v>
      </c>
      <c r="E4019" s="4" t="s">
        <v>9992</v>
      </c>
    </row>
    <row r="4020" spans="1:5" ht="15" customHeight="1" x14ac:dyDescent="0.25">
      <c r="A4020" s="4" t="s">
        <v>7965</v>
      </c>
      <c r="C4020" s="4" t="s">
        <v>7966</v>
      </c>
      <c r="E4020" s="4" t="s">
        <v>9992</v>
      </c>
    </row>
    <row r="4021" spans="1:5" ht="15" customHeight="1" x14ac:dyDescent="0.25">
      <c r="A4021" s="4" t="s">
        <v>7967</v>
      </c>
      <c r="C4021" s="4" t="s">
        <v>7968</v>
      </c>
      <c r="E4021" s="4" t="s">
        <v>9992</v>
      </c>
    </row>
    <row r="4022" spans="1:5" ht="15" customHeight="1" x14ac:dyDescent="0.25">
      <c r="A4022" s="4" t="s">
        <v>7969</v>
      </c>
      <c r="C4022" s="4" t="s">
        <v>7970</v>
      </c>
      <c r="E4022" s="4" t="s">
        <v>9992</v>
      </c>
    </row>
    <row r="4023" spans="1:5" ht="15" customHeight="1" x14ac:dyDescent="0.25">
      <c r="A4023" s="4" t="s">
        <v>7971</v>
      </c>
      <c r="C4023" s="4" t="s">
        <v>7972</v>
      </c>
      <c r="E4023" s="4" t="s">
        <v>9992</v>
      </c>
    </row>
    <row r="4024" spans="1:5" ht="15" customHeight="1" x14ac:dyDescent="0.25">
      <c r="A4024" s="4" t="s">
        <v>7973</v>
      </c>
      <c r="C4024" s="4" t="s">
        <v>7974</v>
      </c>
      <c r="E4024" s="4" t="s">
        <v>9992</v>
      </c>
    </row>
    <row r="4025" spans="1:5" ht="15" customHeight="1" x14ac:dyDescent="0.25">
      <c r="A4025" s="4" t="s">
        <v>7975</v>
      </c>
      <c r="C4025" s="4" t="s">
        <v>7976</v>
      </c>
      <c r="E4025" s="4" t="s">
        <v>9992</v>
      </c>
    </row>
    <row r="4026" spans="1:5" ht="15" customHeight="1" x14ac:dyDescent="0.25">
      <c r="A4026" s="4" t="s">
        <v>7977</v>
      </c>
      <c r="C4026" s="4" t="s">
        <v>7978</v>
      </c>
      <c r="E4026" s="4" t="s">
        <v>9992</v>
      </c>
    </row>
    <row r="4027" spans="1:5" ht="15" customHeight="1" x14ac:dyDescent="0.25">
      <c r="A4027" s="4" t="s">
        <v>7979</v>
      </c>
      <c r="C4027" s="4" t="s">
        <v>7980</v>
      </c>
      <c r="E4027" s="4" t="s">
        <v>9992</v>
      </c>
    </row>
    <row r="4028" spans="1:5" ht="15" customHeight="1" x14ac:dyDescent="0.25">
      <c r="A4028" s="4" t="s">
        <v>7981</v>
      </c>
      <c r="C4028" s="4" t="s">
        <v>7982</v>
      </c>
      <c r="E4028" s="4" t="s">
        <v>9992</v>
      </c>
    </row>
    <row r="4029" spans="1:5" ht="15" customHeight="1" x14ac:dyDescent="0.25">
      <c r="A4029" s="4" t="s">
        <v>7983</v>
      </c>
      <c r="C4029" s="4" t="s">
        <v>7984</v>
      </c>
      <c r="E4029" s="4" t="s">
        <v>9992</v>
      </c>
    </row>
    <row r="4030" spans="1:5" ht="15" customHeight="1" x14ac:dyDescent="0.25">
      <c r="A4030" s="4" t="s">
        <v>7985</v>
      </c>
      <c r="C4030" s="4" t="s">
        <v>7986</v>
      </c>
      <c r="E4030" s="4" t="s">
        <v>9992</v>
      </c>
    </row>
    <row r="4031" spans="1:5" ht="15" customHeight="1" x14ac:dyDescent="0.25">
      <c r="A4031" s="4" t="s">
        <v>7987</v>
      </c>
      <c r="C4031" s="4" t="s">
        <v>7988</v>
      </c>
      <c r="E4031" s="4" t="s">
        <v>9992</v>
      </c>
    </row>
    <row r="4032" spans="1:5" ht="15" customHeight="1" x14ac:dyDescent="0.25">
      <c r="A4032" s="4" t="s">
        <v>7989</v>
      </c>
      <c r="C4032" s="4" t="s">
        <v>7990</v>
      </c>
      <c r="E4032" s="4" t="s">
        <v>9992</v>
      </c>
    </row>
    <row r="4033" spans="1:5" ht="15" customHeight="1" x14ac:dyDescent="0.25">
      <c r="A4033" s="4" t="s">
        <v>7991</v>
      </c>
      <c r="C4033" s="4" t="s">
        <v>7992</v>
      </c>
      <c r="E4033" s="4" t="s">
        <v>9992</v>
      </c>
    </row>
    <row r="4034" spans="1:5" ht="15" customHeight="1" x14ac:dyDescent="0.25">
      <c r="A4034" s="4" t="s">
        <v>7993</v>
      </c>
      <c r="C4034" s="4" t="s">
        <v>7994</v>
      </c>
      <c r="E4034" s="4" t="s">
        <v>9992</v>
      </c>
    </row>
    <row r="4035" spans="1:5" ht="15" customHeight="1" x14ac:dyDescent="0.25">
      <c r="A4035" s="4" t="s">
        <v>7995</v>
      </c>
      <c r="C4035" s="4" t="s">
        <v>7996</v>
      </c>
      <c r="E4035" s="4" t="s">
        <v>9992</v>
      </c>
    </row>
    <row r="4036" spans="1:5" ht="15" customHeight="1" x14ac:dyDescent="0.25">
      <c r="A4036" s="4" t="s">
        <v>7997</v>
      </c>
      <c r="C4036" s="4" t="s">
        <v>7998</v>
      </c>
      <c r="E4036" s="4" t="s">
        <v>9992</v>
      </c>
    </row>
    <row r="4037" spans="1:5" ht="15" customHeight="1" x14ac:dyDescent="0.25">
      <c r="A4037" s="4" t="s">
        <v>7999</v>
      </c>
      <c r="C4037" s="4" t="s">
        <v>8000</v>
      </c>
      <c r="E4037" s="4" t="s">
        <v>9992</v>
      </c>
    </row>
    <row r="4038" spans="1:5" ht="15" customHeight="1" x14ac:dyDescent="0.25">
      <c r="A4038" s="4" t="s">
        <v>8001</v>
      </c>
      <c r="C4038" s="4" t="s">
        <v>8002</v>
      </c>
      <c r="E4038" s="4" t="s">
        <v>9992</v>
      </c>
    </row>
    <row r="4039" spans="1:5" ht="15" customHeight="1" x14ac:dyDescent="0.25">
      <c r="A4039" s="4" t="s">
        <v>8003</v>
      </c>
      <c r="C4039" s="4" t="s">
        <v>8004</v>
      </c>
      <c r="E4039" s="4" t="s">
        <v>9992</v>
      </c>
    </row>
    <row r="4040" spans="1:5" ht="15" customHeight="1" x14ac:dyDescent="0.25">
      <c r="A4040" s="4" t="s">
        <v>8005</v>
      </c>
      <c r="C4040" s="4" t="s">
        <v>8006</v>
      </c>
      <c r="E4040" s="4" t="s">
        <v>9992</v>
      </c>
    </row>
    <row r="4041" spans="1:5" ht="15" customHeight="1" x14ac:dyDescent="0.25">
      <c r="A4041" s="4" t="s">
        <v>8007</v>
      </c>
      <c r="C4041" s="4" t="s">
        <v>8008</v>
      </c>
      <c r="E4041" s="4" t="s">
        <v>9992</v>
      </c>
    </row>
    <row r="4042" spans="1:5" ht="15" customHeight="1" x14ac:dyDescent="0.25">
      <c r="A4042" s="4" t="s">
        <v>8009</v>
      </c>
      <c r="C4042" s="4" t="s">
        <v>8010</v>
      </c>
      <c r="E4042" s="4" t="s">
        <v>9992</v>
      </c>
    </row>
    <row r="4043" spans="1:5" ht="15" customHeight="1" x14ac:dyDescent="0.25">
      <c r="A4043" s="4" t="s">
        <v>8011</v>
      </c>
      <c r="C4043" s="4" t="s">
        <v>8012</v>
      </c>
      <c r="E4043" s="4" t="s">
        <v>9992</v>
      </c>
    </row>
    <row r="4044" spans="1:5" ht="15" customHeight="1" x14ac:dyDescent="0.25">
      <c r="A4044" s="4" t="s">
        <v>8013</v>
      </c>
      <c r="C4044" s="4" t="s">
        <v>8014</v>
      </c>
      <c r="E4044" s="4" t="s">
        <v>9992</v>
      </c>
    </row>
    <row r="4045" spans="1:5" ht="15" customHeight="1" x14ac:dyDescent="0.25">
      <c r="A4045" s="4" t="s">
        <v>8015</v>
      </c>
      <c r="C4045" s="4" t="s">
        <v>8016</v>
      </c>
      <c r="E4045" s="4" t="s">
        <v>9992</v>
      </c>
    </row>
    <row r="4046" spans="1:5" ht="15" customHeight="1" x14ac:dyDescent="0.25">
      <c r="A4046" s="4" t="s">
        <v>8017</v>
      </c>
      <c r="C4046" s="4" t="s">
        <v>8018</v>
      </c>
      <c r="E4046" s="4" t="s">
        <v>9992</v>
      </c>
    </row>
    <row r="4047" spans="1:5" ht="15" customHeight="1" x14ac:dyDescent="0.25">
      <c r="A4047" s="4" t="s">
        <v>8019</v>
      </c>
      <c r="C4047" s="4" t="s">
        <v>8020</v>
      </c>
      <c r="E4047" s="4" t="s">
        <v>9992</v>
      </c>
    </row>
    <row r="4048" spans="1:5" ht="15" customHeight="1" x14ac:dyDescent="0.25">
      <c r="A4048" s="4" t="s">
        <v>8021</v>
      </c>
      <c r="C4048" s="4" t="s">
        <v>8022</v>
      </c>
      <c r="E4048" s="4" t="s">
        <v>9992</v>
      </c>
    </row>
    <row r="4049" spans="1:5" ht="15" customHeight="1" x14ac:dyDescent="0.25">
      <c r="A4049" s="4" t="s">
        <v>8023</v>
      </c>
      <c r="C4049" s="4" t="s">
        <v>8024</v>
      </c>
      <c r="E4049" s="4" t="s">
        <v>9992</v>
      </c>
    </row>
    <row r="4050" spans="1:5" ht="15" customHeight="1" x14ac:dyDescent="0.25">
      <c r="A4050" s="4" t="s">
        <v>8025</v>
      </c>
      <c r="C4050" s="4" t="s">
        <v>8026</v>
      </c>
      <c r="E4050" s="4" t="s">
        <v>9992</v>
      </c>
    </row>
    <row r="4051" spans="1:5" ht="15" customHeight="1" x14ac:dyDescent="0.25">
      <c r="A4051" s="4" t="s">
        <v>8027</v>
      </c>
      <c r="C4051" s="4" t="s">
        <v>8028</v>
      </c>
      <c r="E4051" s="4" t="s">
        <v>9992</v>
      </c>
    </row>
    <row r="4052" spans="1:5" ht="15" customHeight="1" x14ac:dyDescent="0.25">
      <c r="A4052" s="4" t="s">
        <v>8029</v>
      </c>
      <c r="C4052" s="4" t="s">
        <v>8030</v>
      </c>
      <c r="E4052" s="4" t="s">
        <v>9992</v>
      </c>
    </row>
    <row r="4053" spans="1:5" ht="15" customHeight="1" x14ac:dyDescent="0.25">
      <c r="A4053" s="4" t="s">
        <v>8031</v>
      </c>
      <c r="C4053" s="4" t="s">
        <v>8032</v>
      </c>
      <c r="E4053" s="4" t="s">
        <v>9992</v>
      </c>
    </row>
    <row r="4054" spans="1:5" ht="15" customHeight="1" x14ac:dyDescent="0.25">
      <c r="A4054" s="4" t="s">
        <v>8033</v>
      </c>
      <c r="C4054" s="4" t="s">
        <v>8034</v>
      </c>
      <c r="E4054" s="4" t="s">
        <v>9992</v>
      </c>
    </row>
    <row r="4055" spans="1:5" ht="15" customHeight="1" x14ac:dyDescent="0.25">
      <c r="A4055" s="4" t="s">
        <v>8035</v>
      </c>
      <c r="C4055" s="4" t="s">
        <v>8036</v>
      </c>
      <c r="E4055" s="4" t="s">
        <v>9992</v>
      </c>
    </row>
    <row r="4056" spans="1:5" ht="15" customHeight="1" x14ac:dyDescent="0.25">
      <c r="A4056" s="4" t="s">
        <v>8037</v>
      </c>
      <c r="C4056" s="4" t="s">
        <v>8038</v>
      </c>
      <c r="E4056" s="4" t="s">
        <v>9992</v>
      </c>
    </row>
    <row r="4057" spans="1:5" ht="15" customHeight="1" x14ac:dyDescent="0.25">
      <c r="A4057" s="4" t="s">
        <v>8039</v>
      </c>
      <c r="C4057" s="4" t="s">
        <v>8040</v>
      </c>
      <c r="E4057" s="4" t="s">
        <v>9992</v>
      </c>
    </row>
    <row r="4058" spans="1:5" ht="15" customHeight="1" x14ac:dyDescent="0.25">
      <c r="A4058" s="4" t="s">
        <v>8041</v>
      </c>
      <c r="C4058" s="4" t="s">
        <v>8042</v>
      </c>
      <c r="E4058" s="4" t="s">
        <v>9992</v>
      </c>
    </row>
    <row r="4059" spans="1:5" ht="15" customHeight="1" x14ac:dyDescent="0.25">
      <c r="A4059" s="4" t="s">
        <v>8043</v>
      </c>
      <c r="C4059" s="4" t="s">
        <v>8044</v>
      </c>
      <c r="E4059" s="4" t="s">
        <v>9992</v>
      </c>
    </row>
    <row r="4060" spans="1:5" ht="15" customHeight="1" x14ac:dyDescent="0.25">
      <c r="A4060" s="4" t="s">
        <v>8045</v>
      </c>
      <c r="C4060" s="4" t="s">
        <v>8046</v>
      </c>
      <c r="E4060" s="4" t="s">
        <v>9992</v>
      </c>
    </row>
    <row r="4061" spans="1:5" ht="15" customHeight="1" x14ac:dyDescent="0.25">
      <c r="A4061" s="4" t="s">
        <v>8047</v>
      </c>
      <c r="C4061" s="4" t="s">
        <v>8048</v>
      </c>
      <c r="E4061" s="4" t="s">
        <v>9992</v>
      </c>
    </row>
    <row r="4062" spans="1:5" ht="15" customHeight="1" x14ac:dyDescent="0.25">
      <c r="A4062" s="4" t="s">
        <v>8049</v>
      </c>
      <c r="C4062" s="4" t="s">
        <v>8050</v>
      </c>
      <c r="E4062" s="4" t="s">
        <v>9992</v>
      </c>
    </row>
    <row r="4063" spans="1:5" ht="15" customHeight="1" x14ac:dyDescent="0.25">
      <c r="A4063" s="4" t="s">
        <v>8051</v>
      </c>
      <c r="C4063" s="4" t="s">
        <v>8052</v>
      </c>
      <c r="E4063" s="4" t="s">
        <v>9992</v>
      </c>
    </row>
    <row r="4064" spans="1:5" ht="15" customHeight="1" x14ac:dyDescent="0.25">
      <c r="A4064" s="4" t="s">
        <v>8053</v>
      </c>
      <c r="C4064" s="4" t="s">
        <v>8054</v>
      </c>
      <c r="E4064" s="4" t="s">
        <v>9992</v>
      </c>
    </row>
    <row r="4065" spans="1:5" ht="15" customHeight="1" x14ac:dyDescent="0.25">
      <c r="A4065" s="4" t="s">
        <v>8055</v>
      </c>
      <c r="C4065" s="4" t="s">
        <v>8056</v>
      </c>
      <c r="E4065" s="4" t="s">
        <v>9992</v>
      </c>
    </row>
    <row r="4066" spans="1:5" ht="15" customHeight="1" x14ac:dyDescent="0.25">
      <c r="A4066" s="4" t="s">
        <v>8057</v>
      </c>
      <c r="C4066" s="4" t="s">
        <v>8058</v>
      </c>
      <c r="E4066" s="4" t="s">
        <v>9992</v>
      </c>
    </row>
    <row r="4067" spans="1:5" ht="15" customHeight="1" x14ac:dyDescent="0.25">
      <c r="A4067" s="4" t="s">
        <v>8059</v>
      </c>
      <c r="C4067" s="4" t="s">
        <v>8060</v>
      </c>
      <c r="E4067" s="4" t="s">
        <v>9992</v>
      </c>
    </row>
    <row r="4068" spans="1:5" ht="15" customHeight="1" x14ac:dyDescent="0.25">
      <c r="A4068" s="4" t="s">
        <v>8061</v>
      </c>
      <c r="C4068" s="4" t="s">
        <v>8062</v>
      </c>
      <c r="E4068" s="4" t="s">
        <v>9992</v>
      </c>
    </row>
    <row r="4069" spans="1:5" ht="15" customHeight="1" x14ac:dyDescent="0.25">
      <c r="A4069" s="4" t="s">
        <v>8063</v>
      </c>
      <c r="C4069" s="4" t="s">
        <v>8064</v>
      </c>
      <c r="E4069" s="4" t="s">
        <v>9992</v>
      </c>
    </row>
    <row r="4070" spans="1:5" ht="15" customHeight="1" x14ac:dyDescent="0.25">
      <c r="A4070" s="4" t="s">
        <v>8065</v>
      </c>
      <c r="C4070" s="4" t="s">
        <v>8066</v>
      </c>
      <c r="E4070" s="4" t="s">
        <v>9992</v>
      </c>
    </row>
    <row r="4071" spans="1:5" ht="15" customHeight="1" x14ac:dyDescent="0.25">
      <c r="A4071" s="4" t="s">
        <v>8067</v>
      </c>
      <c r="C4071" s="4" t="s">
        <v>8068</v>
      </c>
      <c r="E4071" s="4" t="s">
        <v>9992</v>
      </c>
    </row>
    <row r="4072" spans="1:5" ht="15" customHeight="1" x14ac:dyDescent="0.25">
      <c r="A4072" s="4" t="s">
        <v>8069</v>
      </c>
      <c r="C4072" s="4" t="s">
        <v>8070</v>
      </c>
      <c r="E4072" s="4" t="s">
        <v>9992</v>
      </c>
    </row>
    <row r="4073" spans="1:5" ht="15" customHeight="1" x14ac:dyDescent="0.25">
      <c r="A4073" s="4" t="s">
        <v>8071</v>
      </c>
      <c r="C4073" s="4" t="s">
        <v>8072</v>
      </c>
      <c r="E4073" s="4" t="s">
        <v>9992</v>
      </c>
    </row>
    <row r="4074" spans="1:5" ht="15" customHeight="1" x14ac:dyDescent="0.25">
      <c r="A4074" s="4" t="s">
        <v>8073</v>
      </c>
      <c r="C4074" s="4" t="s">
        <v>8074</v>
      </c>
      <c r="E4074" s="4" t="s">
        <v>9992</v>
      </c>
    </row>
    <row r="4075" spans="1:5" ht="15" customHeight="1" x14ac:dyDescent="0.25">
      <c r="A4075" s="4" t="s">
        <v>8075</v>
      </c>
      <c r="C4075" s="4" t="s">
        <v>8076</v>
      </c>
      <c r="E4075" s="4" t="s">
        <v>9992</v>
      </c>
    </row>
    <row r="4076" spans="1:5" ht="15" customHeight="1" x14ac:dyDescent="0.25">
      <c r="A4076" s="4" t="s">
        <v>8077</v>
      </c>
      <c r="C4076" s="4" t="s">
        <v>8078</v>
      </c>
      <c r="E4076" s="4" t="s">
        <v>9992</v>
      </c>
    </row>
    <row r="4077" spans="1:5" ht="15" customHeight="1" x14ac:dyDescent="0.25">
      <c r="A4077" s="4" t="s">
        <v>8079</v>
      </c>
      <c r="C4077" s="4" t="s">
        <v>8080</v>
      </c>
      <c r="E4077" s="4" t="s">
        <v>9992</v>
      </c>
    </row>
    <row r="4078" spans="1:5" ht="15" customHeight="1" x14ac:dyDescent="0.25">
      <c r="A4078" s="4" t="s">
        <v>8081</v>
      </c>
      <c r="C4078" s="4" t="s">
        <v>8082</v>
      </c>
      <c r="E4078" s="4" t="s">
        <v>9992</v>
      </c>
    </row>
    <row r="4079" spans="1:5" ht="15" customHeight="1" x14ac:dyDescent="0.25">
      <c r="A4079" s="4" t="s">
        <v>8083</v>
      </c>
      <c r="C4079" s="4" t="s">
        <v>8084</v>
      </c>
      <c r="E4079" s="4" t="s">
        <v>9992</v>
      </c>
    </row>
    <row r="4080" spans="1:5" ht="15" customHeight="1" x14ac:dyDescent="0.25">
      <c r="A4080" s="4" t="s">
        <v>8085</v>
      </c>
      <c r="C4080" s="4" t="s">
        <v>8086</v>
      </c>
      <c r="E4080" s="4" t="s">
        <v>9992</v>
      </c>
    </row>
    <row r="4081" spans="1:5" ht="15" customHeight="1" x14ac:dyDescent="0.25">
      <c r="A4081" s="4" t="s">
        <v>8087</v>
      </c>
      <c r="C4081" s="4" t="s">
        <v>8088</v>
      </c>
      <c r="E4081" s="4" t="s">
        <v>9992</v>
      </c>
    </row>
    <row r="4082" spans="1:5" ht="15" customHeight="1" x14ac:dyDescent="0.25">
      <c r="A4082" s="4" t="s">
        <v>8089</v>
      </c>
      <c r="C4082" s="4" t="s">
        <v>8090</v>
      </c>
      <c r="E4082" s="4" t="s">
        <v>9992</v>
      </c>
    </row>
    <row r="4083" spans="1:5" ht="15" customHeight="1" x14ac:dyDescent="0.25">
      <c r="A4083" s="4" t="s">
        <v>8091</v>
      </c>
      <c r="C4083" s="4" t="s">
        <v>8092</v>
      </c>
      <c r="E4083" s="4" t="s">
        <v>9992</v>
      </c>
    </row>
    <row r="4084" spans="1:5" ht="15" customHeight="1" x14ac:dyDescent="0.25">
      <c r="A4084" s="4" t="s">
        <v>8093</v>
      </c>
      <c r="C4084" s="4" t="s">
        <v>8094</v>
      </c>
      <c r="E4084" s="4" t="s">
        <v>9992</v>
      </c>
    </row>
    <row r="4085" spans="1:5" ht="15" customHeight="1" x14ac:dyDescent="0.25">
      <c r="A4085" s="4" t="s">
        <v>8095</v>
      </c>
      <c r="C4085" s="4" t="s">
        <v>8096</v>
      </c>
      <c r="E4085" s="4" t="s">
        <v>9992</v>
      </c>
    </row>
    <row r="4086" spans="1:5" ht="15" customHeight="1" x14ac:dyDescent="0.25">
      <c r="A4086" s="4" t="s">
        <v>8097</v>
      </c>
      <c r="C4086" s="4" t="s">
        <v>8098</v>
      </c>
      <c r="E4086" s="4" t="s">
        <v>9992</v>
      </c>
    </row>
    <row r="4087" spans="1:5" ht="15" customHeight="1" x14ac:dyDescent="0.25">
      <c r="A4087" s="4" t="s">
        <v>8099</v>
      </c>
      <c r="C4087" s="4" t="s">
        <v>8100</v>
      </c>
      <c r="E4087" s="4" t="s">
        <v>9992</v>
      </c>
    </row>
    <row r="4088" spans="1:5" ht="15" customHeight="1" x14ac:dyDescent="0.25">
      <c r="A4088" s="4" t="s">
        <v>8101</v>
      </c>
      <c r="C4088" s="4" t="s">
        <v>8102</v>
      </c>
      <c r="E4088" s="4" t="s">
        <v>9992</v>
      </c>
    </row>
    <row r="4089" spans="1:5" ht="15" customHeight="1" x14ac:dyDescent="0.25">
      <c r="A4089" s="4" t="s">
        <v>8103</v>
      </c>
      <c r="C4089" s="4" t="s">
        <v>8104</v>
      </c>
      <c r="E4089" s="4" t="s">
        <v>9992</v>
      </c>
    </row>
    <row r="4090" spans="1:5" ht="15" customHeight="1" x14ac:dyDescent="0.25">
      <c r="A4090" s="4" t="s">
        <v>8105</v>
      </c>
      <c r="C4090" s="4" t="s">
        <v>8106</v>
      </c>
      <c r="E4090" s="4" t="s">
        <v>9992</v>
      </c>
    </row>
    <row r="4091" spans="1:5" ht="15" customHeight="1" x14ac:dyDescent="0.25">
      <c r="A4091" s="4" t="s">
        <v>8107</v>
      </c>
      <c r="C4091" s="4" t="s">
        <v>8108</v>
      </c>
      <c r="E4091" s="4" t="s">
        <v>9992</v>
      </c>
    </row>
    <row r="4092" spans="1:5" ht="15" customHeight="1" x14ac:dyDescent="0.25">
      <c r="A4092" s="4" t="s">
        <v>8109</v>
      </c>
      <c r="C4092" s="4" t="s">
        <v>8110</v>
      </c>
      <c r="E4092" s="4" t="s">
        <v>9992</v>
      </c>
    </row>
    <row r="4093" spans="1:5" ht="15" customHeight="1" x14ac:dyDescent="0.25">
      <c r="A4093" s="4" t="s">
        <v>8111</v>
      </c>
      <c r="C4093" s="4" t="s">
        <v>8112</v>
      </c>
      <c r="E4093" s="4" t="s">
        <v>9992</v>
      </c>
    </row>
    <row r="4094" spans="1:5" ht="15" customHeight="1" x14ac:dyDescent="0.25">
      <c r="A4094" s="4" t="s">
        <v>8113</v>
      </c>
      <c r="C4094" s="4" t="s">
        <v>8114</v>
      </c>
      <c r="E4094" s="4" t="s">
        <v>9992</v>
      </c>
    </row>
    <row r="4095" spans="1:5" ht="15" customHeight="1" x14ac:dyDescent="0.25">
      <c r="A4095" s="4" t="s">
        <v>8115</v>
      </c>
      <c r="C4095" s="4" t="s">
        <v>8116</v>
      </c>
      <c r="E4095" s="4" t="s">
        <v>9992</v>
      </c>
    </row>
    <row r="4096" spans="1:5" ht="15" customHeight="1" x14ac:dyDescent="0.25">
      <c r="A4096" s="4" t="s">
        <v>8117</v>
      </c>
      <c r="C4096" s="4" t="s">
        <v>8118</v>
      </c>
      <c r="E4096" s="4" t="s">
        <v>9992</v>
      </c>
    </row>
    <row r="4097" spans="1:5" ht="15" customHeight="1" x14ac:dyDescent="0.25">
      <c r="A4097" s="4" t="s">
        <v>8119</v>
      </c>
      <c r="C4097" s="4" t="s">
        <v>8120</v>
      </c>
      <c r="E4097" s="4" t="s">
        <v>9992</v>
      </c>
    </row>
    <row r="4098" spans="1:5" ht="15" customHeight="1" x14ac:dyDescent="0.25">
      <c r="A4098" s="4" t="s">
        <v>8121</v>
      </c>
      <c r="C4098" s="4" t="s">
        <v>8122</v>
      </c>
      <c r="E4098" s="4" t="s">
        <v>9992</v>
      </c>
    </row>
    <row r="4099" spans="1:5" ht="15" customHeight="1" x14ac:dyDescent="0.25">
      <c r="A4099" s="4" t="s">
        <v>8123</v>
      </c>
      <c r="C4099" s="4" t="s">
        <v>8124</v>
      </c>
      <c r="E4099" s="4" t="s">
        <v>9992</v>
      </c>
    </row>
    <row r="4100" spans="1:5" ht="15" customHeight="1" x14ac:dyDescent="0.25">
      <c r="A4100" s="4" t="s">
        <v>8125</v>
      </c>
      <c r="C4100" s="4" t="s">
        <v>8126</v>
      </c>
      <c r="E4100" s="4" t="s">
        <v>9992</v>
      </c>
    </row>
    <row r="4101" spans="1:5" ht="15" customHeight="1" x14ac:dyDescent="0.25">
      <c r="A4101" s="4" t="s">
        <v>8127</v>
      </c>
      <c r="C4101" s="4" t="s">
        <v>8128</v>
      </c>
      <c r="E4101" s="4" t="s">
        <v>9992</v>
      </c>
    </row>
    <row r="4102" spans="1:5" ht="15" customHeight="1" x14ac:dyDescent="0.25">
      <c r="A4102" s="4" t="s">
        <v>8129</v>
      </c>
      <c r="C4102" s="4" t="s">
        <v>8130</v>
      </c>
      <c r="E4102" s="4" t="s">
        <v>9992</v>
      </c>
    </row>
    <row r="4103" spans="1:5" ht="15" customHeight="1" x14ac:dyDescent="0.25">
      <c r="A4103" s="4" t="s">
        <v>8131</v>
      </c>
      <c r="C4103" s="4" t="s">
        <v>8132</v>
      </c>
      <c r="E4103" s="4" t="s">
        <v>9992</v>
      </c>
    </row>
    <row r="4104" spans="1:5" ht="15" customHeight="1" x14ac:dyDescent="0.25">
      <c r="A4104" s="4" t="s">
        <v>8133</v>
      </c>
      <c r="C4104" s="4" t="s">
        <v>8134</v>
      </c>
      <c r="E4104" s="4" t="s">
        <v>9992</v>
      </c>
    </row>
    <row r="4105" spans="1:5" ht="15" customHeight="1" x14ac:dyDescent="0.25">
      <c r="A4105" s="4" t="s">
        <v>8135</v>
      </c>
      <c r="C4105" s="4" t="s">
        <v>8136</v>
      </c>
      <c r="E4105" s="4" t="s">
        <v>9992</v>
      </c>
    </row>
    <row r="4106" spans="1:5" ht="15" customHeight="1" x14ac:dyDescent="0.25">
      <c r="A4106" s="4" t="s">
        <v>8137</v>
      </c>
      <c r="C4106" s="4" t="s">
        <v>8138</v>
      </c>
      <c r="E4106" s="4" t="s">
        <v>9992</v>
      </c>
    </row>
    <row r="4107" spans="1:5" ht="15" customHeight="1" x14ac:dyDescent="0.25">
      <c r="A4107" s="4" t="s">
        <v>8139</v>
      </c>
      <c r="C4107" s="4" t="s">
        <v>8140</v>
      </c>
      <c r="E4107" s="4" t="s">
        <v>9992</v>
      </c>
    </row>
    <row r="4108" spans="1:5" ht="15" customHeight="1" x14ac:dyDescent="0.25">
      <c r="A4108" s="4" t="s">
        <v>8141</v>
      </c>
      <c r="C4108" s="4" t="s">
        <v>8142</v>
      </c>
      <c r="E4108" s="4" t="s">
        <v>9992</v>
      </c>
    </row>
    <row r="4109" spans="1:5" ht="15" customHeight="1" x14ac:dyDescent="0.25">
      <c r="A4109" s="4" t="s">
        <v>8143</v>
      </c>
      <c r="C4109" s="4" t="s">
        <v>8144</v>
      </c>
      <c r="E4109" s="4" t="s">
        <v>9992</v>
      </c>
    </row>
    <row r="4110" spans="1:5" ht="15" customHeight="1" x14ac:dyDescent="0.25">
      <c r="A4110" s="4" t="s">
        <v>8145</v>
      </c>
      <c r="C4110" s="4" t="s">
        <v>8146</v>
      </c>
      <c r="E4110" s="4" t="s">
        <v>9992</v>
      </c>
    </row>
    <row r="4111" spans="1:5" ht="15" customHeight="1" x14ac:dyDescent="0.25">
      <c r="A4111" s="4" t="s">
        <v>8147</v>
      </c>
      <c r="C4111" s="4" t="s">
        <v>8148</v>
      </c>
      <c r="E4111" s="4" t="s">
        <v>9992</v>
      </c>
    </row>
    <row r="4112" spans="1:5" ht="15" customHeight="1" x14ac:dyDescent="0.25">
      <c r="A4112" s="4" t="s">
        <v>8149</v>
      </c>
      <c r="C4112" s="4" t="s">
        <v>8150</v>
      </c>
      <c r="E4112" s="4" t="s">
        <v>9992</v>
      </c>
    </row>
    <row r="4113" spans="1:5" ht="15" customHeight="1" x14ac:dyDescent="0.25">
      <c r="A4113" s="4" t="s">
        <v>8151</v>
      </c>
      <c r="C4113" s="4" t="s">
        <v>8152</v>
      </c>
      <c r="E4113" s="4" t="s">
        <v>9992</v>
      </c>
    </row>
    <row r="4114" spans="1:5" ht="15" customHeight="1" x14ac:dyDescent="0.25">
      <c r="A4114" s="4" t="s">
        <v>9765</v>
      </c>
      <c r="C4114" s="4" t="s">
        <v>9766</v>
      </c>
      <c r="E4114" s="4" t="s">
        <v>9992</v>
      </c>
    </row>
    <row r="4115" spans="1:5" ht="15" customHeight="1" x14ac:dyDescent="0.25">
      <c r="A4115" s="4" t="s">
        <v>8153</v>
      </c>
      <c r="C4115" s="4" t="s">
        <v>8154</v>
      </c>
      <c r="E4115" s="4" t="s">
        <v>9992</v>
      </c>
    </row>
    <row r="4116" spans="1:5" ht="15" customHeight="1" x14ac:dyDescent="0.25">
      <c r="A4116" s="4" t="s">
        <v>8155</v>
      </c>
      <c r="C4116" s="4" t="s">
        <v>8156</v>
      </c>
      <c r="E4116" s="4" t="s">
        <v>9992</v>
      </c>
    </row>
    <row r="4117" spans="1:5" ht="15" customHeight="1" x14ac:dyDescent="0.25">
      <c r="A4117" s="4" t="s">
        <v>8157</v>
      </c>
      <c r="C4117" s="4" t="s">
        <v>8158</v>
      </c>
      <c r="E4117" s="4" t="s">
        <v>9992</v>
      </c>
    </row>
    <row r="4118" spans="1:5" ht="15" customHeight="1" x14ac:dyDescent="0.25">
      <c r="A4118" s="4" t="s">
        <v>8159</v>
      </c>
      <c r="C4118" s="4" t="s">
        <v>8160</v>
      </c>
      <c r="E4118" s="4" t="s">
        <v>9992</v>
      </c>
    </row>
    <row r="4119" spans="1:5" ht="15" customHeight="1" x14ac:dyDescent="0.25">
      <c r="A4119" s="4" t="s">
        <v>8161</v>
      </c>
      <c r="C4119" s="4" t="s">
        <v>8162</v>
      </c>
      <c r="E4119" s="4" t="s">
        <v>9992</v>
      </c>
    </row>
    <row r="4120" spans="1:5" ht="15" customHeight="1" x14ac:dyDescent="0.25">
      <c r="A4120" s="4" t="s">
        <v>8163</v>
      </c>
      <c r="C4120" s="4" t="s">
        <v>8164</v>
      </c>
      <c r="E4120" s="4" t="s">
        <v>9992</v>
      </c>
    </row>
    <row r="4121" spans="1:5" ht="15" customHeight="1" x14ac:dyDescent="0.25">
      <c r="A4121" s="4" t="s">
        <v>8165</v>
      </c>
      <c r="C4121" s="4" t="s">
        <v>8166</v>
      </c>
      <c r="E4121" s="4" t="s">
        <v>9992</v>
      </c>
    </row>
    <row r="4122" spans="1:5" ht="15" customHeight="1" x14ac:dyDescent="0.25">
      <c r="A4122" s="4" t="s">
        <v>8167</v>
      </c>
      <c r="C4122" s="4" t="s">
        <v>8168</v>
      </c>
      <c r="E4122" s="4" t="s">
        <v>9992</v>
      </c>
    </row>
    <row r="4123" spans="1:5" ht="15" customHeight="1" x14ac:dyDescent="0.25">
      <c r="A4123" s="4" t="s">
        <v>8169</v>
      </c>
      <c r="C4123" s="4" t="s">
        <v>8170</v>
      </c>
      <c r="E4123" s="4" t="s">
        <v>9992</v>
      </c>
    </row>
    <row r="4124" spans="1:5" ht="15" customHeight="1" x14ac:dyDescent="0.25">
      <c r="A4124" s="4" t="s">
        <v>8171</v>
      </c>
      <c r="C4124" s="4" t="s">
        <v>8172</v>
      </c>
      <c r="E4124" s="4" t="s">
        <v>9992</v>
      </c>
    </row>
    <row r="4125" spans="1:5" ht="15" customHeight="1" x14ac:dyDescent="0.25">
      <c r="A4125" s="4" t="s">
        <v>8173</v>
      </c>
      <c r="C4125" s="4" t="s">
        <v>8174</v>
      </c>
      <c r="E4125" s="4" t="s">
        <v>9992</v>
      </c>
    </row>
    <row r="4126" spans="1:5" ht="15" customHeight="1" x14ac:dyDescent="0.25">
      <c r="A4126" s="4" t="s">
        <v>8175</v>
      </c>
      <c r="C4126" s="4" t="s">
        <v>8176</v>
      </c>
      <c r="E4126" s="4" t="s">
        <v>9992</v>
      </c>
    </row>
    <row r="4127" spans="1:5" ht="15" customHeight="1" x14ac:dyDescent="0.25">
      <c r="A4127" s="4" t="s">
        <v>8177</v>
      </c>
      <c r="C4127" s="4" t="s">
        <v>8178</v>
      </c>
      <c r="E4127" s="4" t="s">
        <v>9992</v>
      </c>
    </row>
    <row r="4128" spans="1:5" ht="15" customHeight="1" x14ac:dyDescent="0.25">
      <c r="A4128" s="4" t="s">
        <v>8179</v>
      </c>
      <c r="C4128" s="4" t="s">
        <v>8180</v>
      </c>
      <c r="E4128" s="4" t="s">
        <v>9992</v>
      </c>
    </row>
    <row r="4129" spans="1:5" ht="15" customHeight="1" x14ac:dyDescent="0.25">
      <c r="A4129" s="4" t="s">
        <v>8181</v>
      </c>
      <c r="C4129" s="4" t="s">
        <v>8182</v>
      </c>
      <c r="E4129" s="4" t="s">
        <v>9992</v>
      </c>
    </row>
    <row r="4130" spans="1:5" ht="15" customHeight="1" x14ac:dyDescent="0.25">
      <c r="A4130" s="4" t="s">
        <v>8183</v>
      </c>
      <c r="C4130" s="4" t="s">
        <v>8184</v>
      </c>
      <c r="E4130" s="4" t="s">
        <v>9992</v>
      </c>
    </row>
    <row r="4131" spans="1:5" ht="15" customHeight="1" x14ac:dyDescent="0.25">
      <c r="A4131" s="4" t="s">
        <v>8185</v>
      </c>
      <c r="C4131" s="4" t="s">
        <v>8186</v>
      </c>
      <c r="E4131" s="4" t="s">
        <v>9992</v>
      </c>
    </row>
    <row r="4132" spans="1:5" ht="15" customHeight="1" x14ac:dyDescent="0.25">
      <c r="A4132" s="4" t="s">
        <v>8187</v>
      </c>
      <c r="C4132" s="4" t="s">
        <v>8188</v>
      </c>
      <c r="E4132" s="4" t="s">
        <v>9992</v>
      </c>
    </row>
    <row r="4133" spans="1:5" ht="15" customHeight="1" x14ac:dyDescent="0.25">
      <c r="A4133" s="4" t="s">
        <v>8189</v>
      </c>
      <c r="C4133" s="4" t="s">
        <v>8190</v>
      </c>
      <c r="E4133" s="4" t="s">
        <v>9992</v>
      </c>
    </row>
    <row r="4134" spans="1:5" ht="15" customHeight="1" x14ac:dyDescent="0.25">
      <c r="A4134" s="4" t="s">
        <v>8191</v>
      </c>
      <c r="C4134" s="4" t="s">
        <v>8192</v>
      </c>
      <c r="E4134" s="4" t="s">
        <v>9992</v>
      </c>
    </row>
    <row r="4135" spans="1:5" ht="15" customHeight="1" x14ac:dyDescent="0.25">
      <c r="A4135" s="4" t="s">
        <v>8193</v>
      </c>
      <c r="C4135" s="4" t="s">
        <v>8194</v>
      </c>
      <c r="E4135" s="4" t="s">
        <v>9992</v>
      </c>
    </row>
    <row r="4136" spans="1:5" ht="15" customHeight="1" x14ac:dyDescent="0.25">
      <c r="A4136" s="4" t="s">
        <v>8195</v>
      </c>
      <c r="C4136" s="4" t="s">
        <v>8196</v>
      </c>
      <c r="E4136" s="4" t="s">
        <v>9992</v>
      </c>
    </row>
    <row r="4137" spans="1:5" ht="15" customHeight="1" x14ac:dyDescent="0.25">
      <c r="A4137" s="4" t="s">
        <v>8197</v>
      </c>
      <c r="C4137" s="4" t="s">
        <v>8198</v>
      </c>
      <c r="E4137" s="4" t="s">
        <v>9992</v>
      </c>
    </row>
    <row r="4138" spans="1:5" ht="15" customHeight="1" x14ac:dyDescent="0.25">
      <c r="A4138" s="4" t="s">
        <v>8199</v>
      </c>
      <c r="C4138" s="4" t="s">
        <v>8200</v>
      </c>
      <c r="E4138" s="4" t="s">
        <v>9992</v>
      </c>
    </row>
    <row r="4139" spans="1:5" ht="15" customHeight="1" x14ac:dyDescent="0.25">
      <c r="A4139" s="4" t="s">
        <v>8201</v>
      </c>
      <c r="C4139" s="4" t="s">
        <v>8202</v>
      </c>
      <c r="E4139" s="4" t="s">
        <v>9992</v>
      </c>
    </row>
    <row r="4140" spans="1:5" ht="15" customHeight="1" x14ac:dyDescent="0.25">
      <c r="A4140" s="4" t="s">
        <v>8203</v>
      </c>
      <c r="C4140" s="4" t="s">
        <v>8204</v>
      </c>
      <c r="E4140" s="4" t="s">
        <v>9992</v>
      </c>
    </row>
    <row r="4141" spans="1:5" ht="15" customHeight="1" x14ac:dyDescent="0.25">
      <c r="A4141" s="4" t="s">
        <v>8205</v>
      </c>
      <c r="C4141" s="4" t="s">
        <v>8206</v>
      </c>
      <c r="E4141" s="4" t="s">
        <v>9992</v>
      </c>
    </row>
    <row r="4142" spans="1:5" ht="15" customHeight="1" x14ac:dyDescent="0.25">
      <c r="A4142" s="4" t="s">
        <v>8207</v>
      </c>
      <c r="C4142" s="4" t="s">
        <v>8208</v>
      </c>
      <c r="E4142" s="4" t="s">
        <v>9992</v>
      </c>
    </row>
    <row r="4143" spans="1:5" ht="15" customHeight="1" x14ac:dyDescent="0.25">
      <c r="A4143" s="4" t="s">
        <v>8209</v>
      </c>
      <c r="C4143" s="4" t="s">
        <v>8210</v>
      </c>
      <c r="E4143" s="4" t="s">
        <v>9992</v>
      </c>
    </row>
    <row r="4144" spans="1:5" ht="15" customHeight="1" x14ac:dyDescent="0.25">
      <c r="A4144" s="4" t="s">
        <v>8211</v>
      </c>
      <c r="C4144" s="4" t="s">
        <v>8212</v>
      </c>
      <c r="E4144" s="4" t="s">
        <v>9992</v>
      </c>
    </row>
    <row r="4145" spans="1:5" ht="15" customHeight="1" x14ac:dyDescent="0.25">
      <c r="A4145" s="4" t="s">
        <v>8213</v>
      </c>
      <c r="C4145" s="4" t="s">
        <v>8214</v>
      </c>
      <c r="E4145" s="4" t="s">
        <v>9992</v>
      </c>
    </row>
    <row r="4146" spans="1:5" ht="15" customHeight="1" x14ac:dyDescent="0.25">
      <c r="A4146" s="4" t="s">
        <v>8215</v>
      </c>
      <c r="C4146" s="4" t="s">
        <v>8216</v>
      </c>
      <c r="E4146" s="4" t="s">
        <v>9992</v>
      </c>
    </row>
    <row r="4147" spans="1:5" ht="15" customHeight="1" x14ac:dyDescent="0.25">
      <c r="A4147" s="4" t="s">
        <v>8217</v>
      </c>
      <c r="C4147" s="4" t="s">
        <v>8218</v>
      </c>
      <c r="E4147" s="4" t="s">
        <v>9992</v>
      </c>
    </row>
    <row r="4148" spans="1:5" ht="15" customHeight="1" x14ac:dyDescent="0.25">
      <c r="A4148" s="4" t="s">
        <v>8219</v>
      </c>
      <c r="C4148" s="4" t="s">
        <v>8220</v>
      </c>
      <c r="E4148" s="4" t="s">
        <v>9992</v>
      </c>
    </row>
    <row r="4149" spans="1:5" ht="15" customHeight="1" x14ac:dyDescent="0.25">
      <c r="A4149" s="4" t="s">
        <v>8221</v>
      </c>
      <c r="C4149" s="4" t="s">
        <v>8222</v>
      </c>
      <c r="E4149" s="4" t="s">
        <v>9992</v>
      </c>
    </row>
    <row r="4150" spans="1:5" ht="15" customHeight="1" x14ac:dyDescent="0.25">
      <c r="A4150" s="4" t="s">
        <v>8223</v>
      </c>
      <c r="C4150" s="4" t="s">
        <v>8224</v>
      </c>
      <c r="E4150" s="4" t="s">
        <v>9992</v>
      </c>
    </row>
    <row r="4151" spans="1:5" ht="15" customHeight="1" x14ac:dyDescent="0.25">
      <c r="A4151" s="4" t="s">
        <v>8225</v>
      </c>
      <c r="C4151" s="4" t="s">
        <v>8226</v>
      </c>
      <c r="E4151" s="4" t="s">
        <v>9992</v>
      </c>
    </row>
    <row r="4152" spans="1:5" ht="15" customHeight="1" x14ac:dyDescent="0.25">
      <c r="A4152" s="4" t="s">
        <v>8227</v>
      </c>
      <c r="C4152" s="4" t="s">
        <v>8228</v>
      </c>
      <c r="E4152" s="4" t="s">
        <v>9992</v>
      </c>
    </row>
    <row r="4153" spans="1:5" ht="15" customHeight="1" x14ac:dyDescent="0.25">
      <c r="A4153" s="4" t="s">
        <v>8229</v>
      </c>
      <c r="C4153" s="4" t="s">
        <v>8230</v>
      </c>
      <c r="E4153" s="4" t="s">
        <v>9992</v>
      </c>
    </row>
    <row r="4154" spans="1:5" ht="15" customHeight="1" x14ac:dyDescent="0.25">
      <c r="A4154" s="4" t="s">
        <v>8231</v>
      </c>
      <c r="C4154" s="4" t="s">
        <v>8232</v>
      </c>
      <c r="E4154" s="4" t="s">
        <v>9992</v>
      </c>
    </row>
    <row r="4155" spans="1:5" ht="15" customHeight="1" x14ac:dyDescent="0.25">
      <c r="A4155" s="4" t="s">
        <v>8233</v>
      </c>
      <c r="C4155" s="4" t="s">
        <v>8234</v>
      </c>
      <c r="E4155" s="4" t="s">
        <v>9992</v>
      </c>
    </row>
    <row r="4156" spans="1:5" ht="15" customHeight="1" x14ac:dyDescent="0.25">
      <c r="A4156" s="4" t="s">
        <v>10188</v>
      </c>
      <c r="C4156" s="4" t="s">
        <v>8235</v>
      </c>
      <c r="E4156" s="4" t="s">
        <v>9992</v>
      </c>
    </row>
    <row r="4157" spans="1:5" ht="15" customHeight="1" x14ac:dyDescent="0.25">
      <c r="A4157" s="4" t="s">
        <v>8236</v>
      </c>
      <c r="C4157" s="4" t="s">
        <v>8237</v>
      </c>
      <c r="E4157" s="4" t="s">
        <v>9992</v>
      </c>
    </row>
    <row r="4158" spans="1:5" ht="15" customHeight="1" x14ac:dyDescent="0.25">
      <c r="A4158" s="4" t="s">
        <v>8238</v>
      </c>
      <c r="C4158" s="4" t="s">
        <v>8239</v>
      </c>
      <c r="E4158" s="4" t="s">
        <v>9992</v>
      </c>
    </row>
    <row r="4159" spans="1:5" ht="15" customHeight="1" x14ac:dyDescent="0.25">
      <c r="A4159" s="4" t="s">
        <v>8240</v>
      </c>
      <c r="C4159" s="4" t="s">
        <v>8241</v>
      </c>
      <c r="E4159" s="4" t="s">
        <v>9992</v>
      </c>
    </row>
    <row r="4160" spans="1:5" ht="15" customHeight="1" x14ac:dyDescent="0.25">
      <c r="A4160" s="4" t="s">
        <v>8242</v>
      </c>
      <c r="C4160" s="4" t="s">
        <v>8243</v>
      </c>
      <c r="E4160" s="4" t="s">
        <v>9992</v>
      </c>
    </row>
    <row r="4161" spans="1:5" ht="15" customHeight="1" x14ac:dyDescent="0.25">
      <c r="A4161" s="4" t="s">
        <v>8244</v>
      </c>
      <c r="C4161" s="4" t="s">
        <v>8245</v>
      </c>
      <c r="E4161" s="4" t="s">
        <v>9992</v>
      </c>
    </row>
    <row r="4162" spans="1:5" ht="15" customHeight="1" x14ac:dyDescent="0.25">
      <c r="A4162" s="4" t="s">
        <v>8246</v>
      </c>
      <c r="C4162" s="4" t="s">
        <v>8247</v>
      </c>
      <c r="E4162" s="4" t="s">
        <v>9992</v>
      </c>
    </row>
    <row r="4163" spans="1:5" ht="15" customHeight="1" x14ac:dyDescent="0.25">
      <c r="A4163" s="4" t="s">
        <v>9470</v>
      </c>
      <c r="C4163" s="4" t="s">
        <v>9489</v>
      </c>
      <c r="E4163" s="4" t="s">
        <v>9992</v>
      </c>
    </row>
    <row r="4164" spans="1:5" ht="15" customHeight="1" x14ac:dyDescent="0.25">
      <c r="A4164" s="4" t="s">
        <v>8248</v>
      </c>
      <c r="C4164" s="4" t="s">
        <v>8249</v>
      </c>
      <c r="E4164" s="4" t="s">
        <v>9992</v>
      </c>
    </row>
    <row r="4165" spans="1:5" ht="15" customHeight="1" x14ac:dyDescent="0.25">
      <c r="A4165" s="4" t="s">
        <v>8250</v>
      </c>
      <c r="C4165" s="4" t="s">
        <v>8251</v>
      </c>
      <c r="E4165" s="4" t="s">
        <v>9992</v>
      </c>
    </row>
    <row r="4166" spans="1:5" ht="15" customHeight="1" x14ac:dyDescent="0.25">
      <c r="A4166" s="4" t="s">
        <v>8252</v>
      </c>
      <c r="C4166" s="4" t="s">
        <v>8253</v>
      </c>
      <c r="E4166" s="4" t="s">
        <v>9992</v>
      </c>
    </row>
    <row r="4167" spans="1:5" x14ac:dyDescent="0.25">
      <c r="A4167" s="4" t="s">
        <v>8254</v>
      </c>
      <c r="C4167" s="4" t="s">
        <v>8255</v>
      </c>
      <c r="E4167" s="4" t="s">
        <v>9992</v>
      </c>
    </row>
    <row r="4168" spans="1:5" ht="15" customHeight="1" x14ac:dyDescent="0.25">
      <c r="A4168" s="4" t="s">
        <v>8256</v>
      </c>
      <c r="C4168" s="4" t="s">
        <v>8257</v>
      </c>
      <c r="E4168" s="4" t="s">
        <v>9992</v>
      </c>
    </row>
    <row r="4169" spans="1:5" ht="15" customHeight="1" x14ac:dyDescent="0.25">
      <c r="A4169" s="4" t="s">
        <v>8258</v>
      </c>
      <c r="C4169" s="4" t="s">
        <v>8259</v>
      </c>
      <c r="E4169" s="4" t="s">
        <v>9992</v>
      </c>
    </row>
    <row r="4170" spans="1:5" ht="15" customHeight="1" x14ac:dyDescent="0.25">
      <c r="A4170" s="4" t="s">
        <v>8260</v>
      </c>
      <c r="C4170" s="4" t="s">
        <v>8261</v>
      </c>
      <c r="E4170" s="4" t="s">
        <v>9992</v>
      </c>
    </row>
    <row r="4171" spans="1:5" ht="15" customHeight="1" x14ac:dyDescent="0.25">
      <c r="A4171" s="4" t="s">
        <v>8262</v>
      </c>
      <c r="C4171" s="4" t="s">
        <v>8263</v>
      </c>
      <c r="E4171" s="4" t="s">
        <v>9992</v>
      </c>
    </row>
    <row r="4172" spans="1:5" ht="15" customHeight="1" x14ac:dyDescent="0.25">
      <c r="A4172" s="4" t="s">
        <v>8264</v>
      </c>
      <c r="C4172" s="4" t="s">
        <v>8265</v>
      </c>
      <c r="E4172" s="4" t="s">
        <v>9992</v>
      </c>
    </row>
    <row r="4173" spans="1:5" ht="15" customHeight="1" x14ac:dyDescent="0.25">
      <c r="A4173" s="4" t="s">
        <v>8266</v>
      </c>
      <c r="C4173" s="4" t="s">
        <v>8267</v>
      </c>
      <c r="E4173" s="4" t="s">
        <v>9992</v>
      </c>
    </row>
    <row r="4174" spans="1:5" ht="15" customHeight="1" x14ac:dyDescent="0.25">
      <c r="A4174" s="4" t="s">
        <v>8621</v>
      </c>
      <c r="C4174" s="4" t="s">
        <v>8268</v>
      </c>
      <c r="E4174" s="4" t="s">
        <v>9992</v>
      </c>
    </row>
    <row r="4175" spans="1:5" ht="15" customHeight="1" x14ac:dyDescent="0.25">
      <c r="A4175" s="4" t="s">
        <v>8269</v>
      </c>
      <c r="C4175" s="4" t="s">
        <v>8270</v>
      </c>
      <c r="E4175" s="4" t="s">
        <v>9992</v>
      </c>
    </row>
    <row r="4176" spans="1:5" ht="15" customHeight="1" x14ac:dyDescent="0.25">
      <c r="A4176" s="4" t="s">
        <v>8271</v>
      </c>
      <c r="C4176" s="4" t="s">
        <v>8272</v>
      </c>
      <c r="E4176" s="4" t="s">
        <v>9992</v>
      </c>
    </row>
    <row r="4177" spans="1:5" ht="15" customHeight="1" x14ac:dyDescent="0.25">
      <c r="A4177" s="4" t="s">
        <v>8273</v>
      </c>
      <c r="C4177" s="4" t="s">
        <v>8274</v>
      </c>
      <c r="E4177" s="4" t="s">
        <v>9992</v>
      </c>
    </row>
    <row r="4178" spans="1:5" x14ac:dyDescent="0.25">
      <c r="A4178" s="4" t="s">
        <v>8275</v>
      </c>
      <c r="C4178" s="4" t="s">
        <v>8276</v>
      </c>
      <c r="E4178" s="4" t="s">
        <v>9992</v>
      </c>
    </row>
    <row r="4179" spans="1:5" ht="15" customHeight="1" x14ac:dyDescent="0.25">
      <c r="A4179" s="4" t="s">
        <v>8277</v>
      </c>
      <c r="C4179" s="4" t="s">
        <v>8278</v>
      </c>
      <c r="E4179" s="4" t="s">
        <v>9992</v>
      </c>
    </row>
    <row r="4180" spans="1:5" ht="15" customHeight="1" x14ac:dyDescent="0.25">
      <c r="A4180" s="4" t="s">
        <v>8279</v>
      </c>
      <c r="C4180" s="4" t="s">
        <v>8280</v>
      </c>
      <c r="E4180" s="4" t="s">
        <v>9992</v>
      </c>
    </row>
    <row r="4181" spans="1:5" ht="15" customHeight="1" x14ac:dyDescent="0.25">
      <c r="A4181" s="4" t="s">
        <v>8281</v>
      </c>
      <c r="C4181" s="4" t="s">
        <v>8282</v>
      </c>
      <c r="E4181" s="4" t="s">
        <v>9992</v>
      </c>
    </row>
    <row r="4182" spans="1:5" ht="15" customHeight="1" x14ac:dyDescent="0.25">
      <c r="A4182" s="4" t="s">
        <v>8283</v>
      </c>
      <c r="C4182" s="4" t="s">
        <v>8284</v>
      </c>
      <c r="E4182" s="4" t="s">
        <v>9992</v>
      </c>
    </row>
    <row r="4183" spans="1:5" ht="15" customHeight="1" x14ac:dyDescent="0.25">
      <c r="A4183" s="4" t="s">
        <v>8285</v>
      </c>
      <c r="C4183" s="4" t="s">
        <v>8286</v>
      </c>
      <c r="E4183" s="4" t="s">
        <v>9992</v>
      </c>
    </row>
    <row r="4184" spans="1:5" ht="15" customHeight="1" x14ac:dyDescent="0.25">
      <c r="A4184" s="4" t="s">
        <v>8287</v>
      </c>
      <c r="C4184" s="4" t="s">
        <v>8288</v>
      </c>
      <c r="E4184" s="4" t="s">
        <v>9992</v>
      </c>
    </row>
    <row r="4185" spans="1:5" ht="15" customHeight="1" x14ac:dyDescent="0.25">
      <c r="A4185" s="4" t="s">
        <v>8622</v>
      </c>
      <c r="C4185" s="4" t="s">
        <v>8289</v>
      </c>
      <c r="E4185" s="4" t="s">
        <v>9992</v>
      </c>
    </row>
    <row r="4186" spans="1:5" ht="15" customHeight="1" x14ac:dyDescent="0.25">
      <c r="A4186" s="4" t="s">
        <v>8290</v>
      </c>
      <c r="C4186" s="4" t="s">
        <v>8291</v>
      </c>
      <c r="E4186" s="4" t="s">
        <v>9992</v>
      </c>
    </row>
    <row r="4187" spans="1:5" ht="15" customHeight="1" x14ac:dyDescent="0.25">
      <c r="A4187" s="4" t="s">
        <v>8292</v>
      </c>
      <c r="C4187" s="4" t="s">
        <v>8293</v>
      </c>
      <c r="E4187" s="4" t="s">
        <v>9992</v>
      </c>
    </row>
    <row r="4188" spans="1:5" ht="15" customHeight="1" x14ac:dyDescent="0.25">
      <c r="A4188" s="4" t="s">
        <v>8294</v>
      </c>
      <c r="C4188" s="4" t="s">
        <v>8295</v>
      </c>
      <c r="E4188" s="4" t="s">
        <v>9992</v>
      </c>
    </row>
    <row r="4189" spans="1:5" ht="15" customHeight="1" x14ac:dyDescent="0.25">
      <c r="A4189" s="4" t="s">
        <v>8296</v>
      </c>
      <c r="C4189" s="4" t="s">
        <v>8297</v>
      </c>
      <c r="E4189" s="4" t="s">
        <v>9992</v>
      </c>
    </row>
    <row r="4190" spans="1:5" ht="15" customHeight="1" x14ac:dyDescent="0.25">
      <c r="A4190" s="4" t="s">
        <v>8298</v>
      </c>
      <c r="C4190" s="4" t="s">
        <v>8299</v>
      </c>
      <c r="E4190" s="4" t="s">
        <v>9992</v>
      </c>
    </row>
    <row r="4191" spans="1:5" ht="15" customHeight="1" x14ac:dyDescent="0.25">
      <c r="A4191" s="4" t="s">
        <v>8300</v>
      </c>
      <c r="C4191" s="4" t="s">
        <v>8301</v>
      </c>
      <c r="E4191" s="4" t="s">
        <v>9992</v>
      </c>
    </row>
    <row r="4192" spans="1:5" ht="15" customHeight="1" x14ac:dyDescent="0.25">
      <c r="A4192" s="4" t="s">
        <v>8302</v>
      </c>
      <c r="C4192" s="4" t="s">
        <v>8303</v>
      </c>
      <c r="E4192" s="4" t="s">
        <v>9992</v>
      </c>
    </row>
    <row r="4193" spans="1:5" ht="15" customHeight="1" x14ac:dyDescent="0.25">
      <c r="A4193" s="4" t="s">
        <v>8304</v>
      </c>
      <c r="C4193" s="4" t="s">
        <v>8305</v>
      </c>
      <c r="E4193" s="4" t="s">
        <v>9992</v>
      </c>
    </row>
    <row r="4194" spans="1:5" ht="15" customHeight="1" x14ac:dyDescent="0.25">
      <c r="A4194" s="4" t="s">
        <v>8306</v>
      </c>
      <c r="C4194" s="4" t="s">
        <v>8307</v>
      </c>
      <c r="E4194" s="4" t="s">
        <v>9992</v>
      </c>
    </row>
    <row r="4195" spans="1:5" ht="15" customHeight="1" x14ac:dyDescent="0.25">
      <c r="A4195" s="4" t="s">
        <v>8308</v>
      </c>
      <c r="C4195" s="4" t="s">
        <v>8309</v>
      </c>
      <c r="E4195" s="4" t="s">
        <v>9992</v>
      </c>
    </row>
    <row r="4196" spans="1:5" ht="15" customHeight="1" x14ac:dyDescent="0.25">
      <c r="A4196" s="4" t="s">
        <v>8310</v>
      </c>
      <c r="C4196" s="4" t="s">
        <v>8311</v>
      </c>
      <c r="E4196" s="4" t="s">
        <v>9992</v>
      </c>
    </row>
    <row r="4197" spans="1:5" ht="15" customHeight="1" x14ac:dyDescent="0.25">
      <c r="A4197" s="4" t="s">
        <v>8312</v>
      </c>
      <c r="C4197" s="4" t="s">
        <v>8313</v>
      </c>
      <c r="E4197" s="4" t="s">
        <v>9992</v>
      </c>
    </row>
    <row r="4198" spans="1:5" ht="15" customHeight="1" x14ac:dyDescent="0.25">
      <c r="A4198" s="4" t="s">
        <v>8314</v>
      </c>
      <c r="C4198" s="4" t="s">
        <v>8315</v>
      </c>
      <c r="E4198" s="4" t="s">
        <v>9992</v>
      </c>
    </row>
    <row r="4199" spans="1:5" ht="15" customHeight="1" x14ac:dyDescent="0.25">
      <c r="A4199" s="4" t="s">
        <v>8316</v>
      </c>
      <c r="C4199" s="4" t="s">
        <v>8317</v>
      </c>
      <c r="E4199" s="4" t="s">
        <v>9992</v>
      </c>
    </row>
    <row r="4200" spans="1:5" ht="15" customHeight="1" x14ac:dyDescent="0.25">
      <c r="A4200" s="4" t="s">
        <v>8318</v>
      </c>
      <c r="C4200" s="4" t="s">
        <v>8319</v>
      </c>
      <c r="E4200" s="4" t="s">
        <v>9992</v>
      </c>
    </row>
    <row r="4201" spans="1:5" ht="15" customHeight="1" x14ac:dyDescent="0.25">
      <c r="A4201" s="4" t="s">
        <v>8320</v>
      </c>
      <c r="C4201" s="4" t="s">
        <v>8321</v>
      </c>
      <c r="E4201" s="4" t="s">
        <v>9992</v>
      </c>
    </row>
    <row r="4202" spans="1:5" ht="15" customHeight="1" x14ac:dyDescent="0.25">
      <c r="A4202" s="4" t="s">
        <v>8322</v>
      </c>
      <c r="C4202" s="4" t="s">
        <v>8323</v>
      </c>
      <c r="E4202" s="4" t="s">
        <v>9992</v>
      </c>
    </row>
    <row r="4203" spans="1:5" ht="15" customHeight="1" x14ac:dyDescent="0.25">
      <c r="A4203" s="4" t="s">
        <v>8324</v>
      </c>
      <c r="C4203" s="4" t="s">
        <v>8325</v>
      </c>
      <c r="E4203" s="4" t="s">
        <v>9992</v>
      </c>
    </row>
    <row r="4204" spans="1:5" ht="15" customHeight="1" x14ac:dyDescent="0.25">
      <c r="A4204" s="4" t="s">
        <v>8326</v>
      </c>
      <c r="C4204" s="4" t="s">
        <v>8327</v>
      </c>
      <c r="E4204" s="4" t="s">
        <v>9992</v>
      </c>
    </row>
    <row r="4205" spans="1:5" ht="15" customHeight="1" x14ac:dyDescent="0.25">
      <c r="A4205" s="4" t="s">
        <v>8328</v>
      </c>
      <c r="C4205" s="4" t="s">
        <v>8329</v>
      </c>
      <c r="E4205" s="4" t="s">
        <v>9992</v>
      </c>
    </row>
    <row r="4206" spans="1:5" ht="15" customHeight="1" x14ac:dyDescent="0.25">
      <c r="A4206" s="4" t="s">
        <v>8330</v>
      </c>
      <c r="C4206" s="4" t="s">
        <v>8331</v>
      </c>
      <c r="E4206" s="4" t="s">
        <v>9992</v>
      </c>
    </row>
    <row r="4207" spans="1:5" ht="15" customHeight="1" x14ac:dyDescent="0.25">
      <c r="A4207" s="4" t="s">
        <v>8332</v>
      </c>
      <c r="C4207" s="4" t="s">
        <v>8333</v>
      </c>
      <c r="E4207" s="4" t="s">
        <v>9992</v>
      </c>
    </row>
    <row r="4208" spans="1:5" ht="15" customHeight="1" x14ac:dyDescent="0.25">
      <c r="A4208" s="4" t="s">
        <v>8334</v>
      </c>
      <c r="C4208" s="4" t="s">
        <v>8335</v>
      </c>
      <c r="E4208" s="4" t="s">
        <v>9992</v>
      </c>
    </row>
    <row r="4209" spans="1:5" ht="15" customHeight="1" x14ac:dyDescent="0.25">
      <c r="A4209" s="4" t="s">
        <v>10215</v>
      </c>
      <c r="C4209" s="4" t="s">
        <v>8336</v>
      </c>
      <c r="E4209" s="4" t="s">
        <v>9992</v>
      </c>
    </row>
    <row r="4210" spans="1:5" ht="15" customHeight="1" x14ac:dyDescent="0.25">
      <c r="A4210" s="4" t="s">
        <v>8337</v>
      </c>
      <c r="C4210" s="4" t="s">
        <v>8338</v>
      </c>
      <c r="E4210" s="4" t="s">
        <v>9992</v>
      </c>
    </row>
    <row r="4211" spans="1:5" ht="15" customHeight="1" x14ac:dyDescent="0.25">
      <c r="A4211" s="4" t="s">
        <v>8339</v>
      </c>
      <c r="C4211" s="4" t="s">
        <v>8340</v>
      </c>
      <c r="E4211" s="4" t="s">
        <v>9992</v>
      </c>
    </row>
    <row r="4212" spans="1:5" ht="15" customHeight="1" x14ac:dyDescent="0.25">
      <c r="A4212" s="4" t="s">
        <v>8341</v>
      </c>
      <c r="C4212" s="4" t="s">
        <v>8342</v>
      </c>
      <c r="E4212" s="4" t="s">
        <v>9992</v>
      </c>
    </row>
    <row r="4213" spans="1:5" ht="15" customHeight="1" x14ac:dyDescent="0.25">
      <c r="A4213" s="4" t="s">
        <v>8343</v>
      </c>
      <c r="C4213" s="4" t="s">
        <v>8344</v>
      </c>
      <c r="E4213" s="4" t="s">
        <v>9992</v>
      </c>
    </row>
    <row r="4214" spans="1:5" ht="15" customHeight="1" x14ac:dyDescent="0.25">
      <c r="A4214" s="4" t="s">
        <v>8345</v>
      </c>
      <c r="C4214" s="4" t="s">
        <v>8346</v>
      </c>
      <c r="E4214" s="4" t="s">
        <v>9992</v>
      </c>
    </row>
    <row r="4215" spans="1:5" ht="15" customHeight="1" x14ac:dyDescent="0.25">
      <c r="A4215" s="4" t="s">
        <v>8347</v>
      </c>
      <c r="C4215" s="4" t="s">
        <v>8348</v>
      </c>
      <c r="E4215" s="4" t="s">
        <v>9992</v>
      </c>
    </row>
    <row r="4216" spans="1:5" ht="15" customHeight="1" x14ac:dyDescent="0.25">
      <c r="A4216" s="4" t="s">
        <v>8349</v>
      </c>
      <c r="C4216" s="4" t="s">
        <v>8350</v>
      </c>
      <c r="E4216" s="4" t="s">
        <v>9992</v>
      </c>
    </row>
    <row r="4217" spans="1:5" ht="15" customHeight="1" x14ac:dyDescent="0.25">
      <c r="A4217" s="4" t="s">
        <v>8351</v>
      </c>
      <c r="C4217" s="4" t="s">
        <v>8352</v>
      </c>
      <c r="E4217" s="4" t="s">
        <v>9992</v>
      </c>
    </row>
    <row r="4218" spans="1:5" ht="15" customHeight="1" x14ac:dyDescent="0.25">
      <c r="A4218" s="4" t="s">
        <v>8353</v>
      </c>
      <c r="C4218" s="4" t="s">
        <v>10216</v>
      </c>
      <c r="E4218" s="4" t="s">
        <v>9992</v>
      </c>
    </row>
    <row r="4219" spans="1:5" ht="15" customHeight="1" x14ac:dyDescent="0.25">
      <c r="A4219" s="4" t="s">
        <v>8354</v>
      </c>
      <c r="C4219" s="4" t="s">
        <v>10217</v>
      </c>
      <c r="E4219" s="4" t="s">
        <v>9992</v>
      </c>
    </row>
    <row r="4220" spans="1:5" ht="15" customHeight="1" x14ac:dyDescent="0.25">
      <c r="A4220" s="4" t="s">
        <v>9264</v>
      </c>
      <c r="C4220" s="4" t="s">
        <v>8356</v>
      </c>
      <c r="E4220" s="4" t="s">
        <v>9992</v>
      </c>
    </row>
    <row r="4221" spans="1:5" ht="15" customHeight="1" x14ac:dyDescent="0.25">
      <c r="A4221" s="4" t="s">
        <v>9273</v>
      </c>
      <c r="C4221" s="4" t="s">
        <v>8357</v>
      </c>
      <c r="E4221" s="4" t="s">
        <v>9992</v>
      </c>
    </row>
    <row r="4222" spans="1:5" ht="15" customHeight="1" x14ac:dyDescent="0.25">
      <c r="A4222" s="4" t="s">
        <v>9274</v>
      </c>
      <c r="C4222" s="4" t="s">
        <v>8358</v>
      </c>
      <c r="E4222" s="4" t="s">
        <v>9992</v>
      </c>
    </row>
    <row r="4223" spans="1:5" ht="15" customHeight="1" x14ac:dyDescent="0.25">
      <c r="A4223" s="4" t="s">
        <v>9286</v>
      </c>
      <c r="C4223" s="4" t="s">
        <v>8359</v>
      </c>
      <c r="E4223" s="4" t="s">
        <v>9992</v>
      </c>
    </row>
    <row r="4224" spans="1:5" ht="15" customHeight="1" x14ac:dyDescent="0.25">
      <c r="A4224" s="4" t="s">
        <v>9287</v>
      </c>
      <c r="C4224" s="4" t="s">
        <v>8360</v>
      </c>
      <c r="E4224" s="4" t="s">
        <v>9992</v>
      </c>
    </row>
    <row r="4225" spans="1:5" ht="15" customHeight="1" x14ac:dyDescent="0.25">
      <c r="A4225" s="4" t="s">
        <v>9288</v>
      </c>
      <c r="C4225" s="4" t="s">
        <v>8361</v>
      </c>
      <c r="E4225" s="4" t="s">
        <v>9992</v>
      </c>
    </row>
    <row r="4226" spans="1:5" ht="15" customHeight="1" x14ac:dyDescent="0.25">
      <c r="A4226" s="4" t="s">
        <v>9289</v>
      </c>
      <c r="C4226" s="4" t="s">
        <v>8362</v>
      </c>
      <c r="E4226" s="4" t="s">
        <v>9992</v>
      </c>
    </row>
    <row r="4227" spans="1:5" ht="15" customHeight="1" x14ac:dyDescent="0.25">
      <c r="A4227" s="4" t="s">
        <v>9290</v>
      </c>
      <c r="C4227" s="4" t="s">
        <v>8363</v>
      </c>
      <c r="E4227" s="4" t="s">
        <v>9992</v>
      </c>
    </row>
    <row r="4228" spans="1:5" ht="15" customHeight="1" x14ac:dyDescent="0.25">
      <c r="A4228" s="4" t="s">
        <v>9291</v>
      </c>
      <c r="C4228" s="4" t="s">
        <v>8364</v>
      </c>
      <c r="E4228" s="4" t="s">
        <v>9992</v>
      </c>
    </row>
    <row r="4229" spans="1:5" ht="15" customHeight="1" x14ac:dyDescent="0.25">
      <c r="A4229" s="4" t="s">
        <v>9267</v>
      </c>
      <c r="C4229" s="4" t="s">
        <v>8365</v>
      </c>
      <c r="E4229" s="4" t="s">
        <v>9992</v>
      </c>
    </row>
    <row r="4230" spans="1:5" ht="15" customHeight="1" x14ac:dyDescent="0.25">
      <c r="A4230" s="4" t="s">
        <v>9292</v>
      </c>
      <c r="C4230" s="4" t="s">
        <v>8366</v>
      </c>
      <c r="E4230" s="4" t="s">
        <v>9992</v>
      </c>
    </row>
    <row r="4231" spans="1:5" ht="15" customHeight="1" x14ac:dyDescent="0.25">
      <c r="A4231" s="4" t="s">
        <v>9266</v>
      </c>
      <c r="C4231" s="4" t="s">
        <v>8367</v>
      </c>
      <c r="E4231" s="4" t="s">
        <v>9992</v>
      </c>
    </row>
    <row r="4232" spans="1:5" ht="15" customHeight="1" x14ac:dyDescent="0.25">
      <c r="A4232" s="4" t="s">
        <v>9293</v>
      </c>
      <c r="C4232" s="4" t="s">
        <v>8368</v>
      </c>
      <c r="E4232" s="4" t="s">
        <v>9992</v>
      </c>
    </row>
    <row r="4233" spans="1:5" ht="15" customHeight="1" x14ac:dyDescent="0.25">
      <c r="A4233" s="4" t="s">
        <v>9294</v>
      </c>
      <c r="C4233" s="4" t="s">
        <v>8369</v>
      </c>
      <c r="E4233" s="4" t="s">
        <v>9992</v>
      </c>
    </row>
    <row r="4234" spans="1:5" ht="15" customHeight="1" x14ac:dyDescent="0.25">
      <c r="A4234" s="4" t="s">
        <v>9295</v>
      </c>
      <c r="C4234" s="4" t="s">
        <v>8370</v>
      </c>
      <c r="E4234" s="4" t="s">
        <v>9992</v>
      </c>
    </row>
    <row r="4235" spans="1:5" ht="15" customHeight="1" x14ac:dyDescent="0.25">
      <c r="A4235" s="4" t="s">
        <v>9296</v>
      </c>
      <c r="C4235" s="4" t="s">
        <v>8371</v>
      </c>
      <c r="E4235" s="4" t="s">
        <v>9992</v>
      </c>
    </row>
    <row r="4236" spans="1:5" ht="15" customHeight="1" x14ac:dyDescent="0.25">
      <c r="A4236" s="4" t="s">
        <v>9297</v>
      </c>
      <c r="C4236" s="4" t="s">
        <v>8372</v>
      </c>
      <c r="E4236" s="4" t="s">
        <v>9992</v>
      </c>
    </row>
    <row r="4237" spans="1:5" ht="15" customHeight="1" x14ac:dyDescent="0.25">
      <c r="A4237" s="4" t="s">
        <v>9298</v>
      </c>
      <c r="C4237" s="4" t="s">
        <v>8373</v>
      </c>
      <c r="E4237" s="4" t="s">
        <v>9992</v>
      </c>
    </row>
    <row r="4238" spans="1:5" ht="15" customHeight="1" x14ac:dyDescent="0.25">
      <c r="A4238" s="4" t="s">
        <v>9299</v>
      </c>
      <c r="C4238" s="4" t="s">
        <v>8374</v>
      </c>
      <c r="E4238" s="4" t="s">
        <v>9992</v>
      </c>
    </row>
    <row r="4239" spans="1:5" ht="15" customHeight="1" x14ac:dyDescent="0.25">
      <c r="A4239" s="4" t="s">
        <v>9300</v>
      </c>
      <c r="C4239" s="4" t="s">
        <v>8375</v>
      </c>
      <c r="E4239" s="4" t="s">
        <v>9992</v>
      </c>
    </row>
    <row r="4240" spans="1:5" ht="15" customHeight="1" x14ac:dyDescent="0.25">
      <c r="A4240" s="4" t="s">
        <v>9301</v>
      </c>
      <c r="C4240" s="4" t="s">
        <v>8376</v>
      </c>
      <c r="E4240" s="4" t="s">
        <v>9992</v>
      </c>
    </row>
    <row r="4241" spans="1:5" ht="15" customHeight="1" x14ac:dyDescent="0.25">
      <c r="A4241" s="4" t="s">
        <v>9302</v>
      </c>
      <c r="C4241" s="4" t="s">
        <v>8377</v>
      </c>
      <c r="E4241" s="4" t="s">
        <v>9992</v>
      </c>
    </row>
    <row r="4242" spans="1:5" ht="15" customHeight="1" x14ac:dyDescent="0.25">
      <c r="A4242" s="4" t="s">
        <v>9303</v>
      </c>
      <c r="C4242" s="4" t="s">
        <v>8378</v>
      </c>
      <c r="E4242" s="4" t="s">
        <v>9992</v>
      </c>
    </row>
    <row r="4243" spans="1:5" ht="15" customHeight="1" x14ac:dyDescent="0.25">
      <c r="A4243" s="4" t="s">
        <v>9304</v>
      </c>
      <c r="C4243" s="4" t="s">
        <v>8379</v>
      </c>
      <c r="E4243" s="4" t="s">
        <v>9992</v>
      </c>
    </row>
    <row r="4244" spans="1:5" ht="15" customHeight="1" x14ac:dyDescent="0.25">
      <c r="A4244" s="4" t="s">
        <v>9305</v>
      </c>
      <c r="C4244" s="4" t="s">
        <v>8380</v>
      </c>
      <c r="E4244" s="4" t="s">
        <v>9992</v>
      </c>
    </row>
    <row r="4245" spans="1:5" ht="15" customHeight="1" x14ac:dyDescent="0.25">
      <c r="A4245" s="4" t="s">
        <v>9306</v>
      </c>
      <c r="C4245" s="4" t="s">
        <v>8381</v>
      </c>
      <c r="E4245" s="4" t="s">
        <v>9992</v>
      </c>
    </row>
    <row r="4246" spans="1:5" ht="15" customHeight="1" x14ac:dyDescent="0.25">
      <c r="A4246" s="4" t="s">
        <v>9307</v>
      </c>
      <c r="C4246" s="4" t="s">
        <v>8382</v>
      </c>
      <c r="E4246" s="4" t="s">
        <v>9992</v>
      </c>
    </row>
    <row r="4247" spans="1:5" ht="15" customHeight="1" x14ac:dyDescent="0.25">
      <c r="A4247" s="4" t="s">
        <v>9308</v>
      </c>
      <c r="C4247" s="4" t="s">
        <v>8383</v>
      </c>
      <c r="E4247" s="4" t="s">
        <v>9992</v>
      </c>
    </row>
    <row r="4248" spans="1:5" ht="15" customHeight="1" x14ac:dyDescent="0.25">
      <c r="A4248" s="4" t="s">
        <v>9309</v>
      </c>
      <c r="C4248" s="4" t="s">
        <v>8384</v>
      </c>
      <c r="E4248" s="4" t="s">
        <v>9992</v>
      </c>
    </row>
    <row r="4249" spans="1:5" ht="15" customHeight="1" x14ac:dyDescent="0.25">
      <c r="A4249" s="4" t="s">
        <v>9310</v>
      </c>
      <c r="C4249" s="4" t="s">
        <v>8385</v>
      </c>
      <c r="E4249" s="4" t="s">
        <v>9992</v>
      </c>
    </row>
    <row r="4250" spans="1:5" ht="15" customHeight="1" x14ac:dyDescent="0.25">
      <c r="A4250" s="4" t="s">
        <v>9311</v>
      </c>
      <c r="C4250" s="4" t="s">
        <v>8386</v>
      </c>
      <c r="E4250" s="4" t="s">
        <v>9992</v>
      </c>
    </row>
    <row r="4251" spans="1:5" ht="15" customHeight="1" x14ac:dyDescent="0.25">
      <c r="A4251" s="4" t="s">
        <v>9312</v>
      </c>
      <c r="C4251" s="4" t="s">
        <v>8387</v>
      </c>
      <c r="E4251" s="4" t="s">
        <v>9992</v>
      </c>
    </row>
    <row r="4252" spans="1:5" ht="15" customHeight="1" x14ac:dyDescent="0.25">
      <c r="A4252" s="4" t="s">
        <v>9313</v>
      </c>
      <c r="C4252" s="4" t="s">
        <v>8388</v>
      </c>
      <c r="E4252" s="4" t="s">
        <v>9992</v>
      </c>
    </row>
    <row r="4253" spans="1:5" ht="15" customHeight="1" x14ac:dyDescent="0.25">
      <c r="A4253" s="4" t="s">
        <v>9314</v>
      </c>
      <c r="C4253" s="4" t="s">
        <v>8389</v>
      </c>
      <c r="E4253" s="4" t="s">
        <v>9992</v>
      </c>
    </row>
    <row r="4254" spans="1:5" ht="15" customHeight="1" x14ac:dyDescent="0.25">
      <c r="A4254" s="4" t="s">
        <v>9386</v>
      </c>
      <c r="C4254" s="4" t="s">
        <v>9488</v>
      </c>
      <c r="E4254" s="4" t="s">
        <v>9992</v>
      </c>
    </row>
    <row r="4255" spans="1:5" ht="15" customHeight="1" x14ac:dyDescent="0.25">
      <c r="A4255" s="4" t="s">
        <v>10194</v>
      </c>
      <c r="C4255" s="4" t="s">
        <v>10195</v>
      </c>
      <c r="E4255" s="4" t="s">
        <v>9992</v>
      </c>
    </row>
    <row r="4256" spans="1:5" ht="15" customHeight="1" x14ac:dyDescent="0.25">
      <c r="A4256" s="4" t="s">
        <v>10193</v>
      </c>
      <c r="C4256" s="4" t="s">
        <v>10214</v>
      </c>
      <c r="E4256" s="4" t="s">
        <v>9992</v>
      </c>
    </row>
    <row r="4257" spans="1:5" ht="15" customHeight="1" x14ac:dyDescent="0.25">
      <c r="A4257" s="4" t="s">
        <v>10197</v>
      </c>
      <c r="C4257" s="4" t="s">
        <v>10196</v>
      </c>
      <c r="E4257" s="4" t="s">
        <v>9992</v>
      </c>
    </row>
    <row r="4258" spans="1:5" ht="15" customHeight="1" x14ac:dyDescent="0.25">
      <c r="A4258" s="4" t="s">
        <v>10198</v>
      </c>
      <c r="C4258" s="4" t="s">
        <v>10196</v>
      </c>
      <c r="E4258" s="4" t="s">
        <v>9992</v>
      </c>
    </row>
    <row r="4259" spans="1:5" ht="15" customHeight="1" x14ac:dyDescent="0.25">
      <c r="A4259" s="4" t="s">
        <v>10199</v>
      </c>
      <c r="C4259" s="4" t="s">
        <v>10196</v>
      </c>
      <c r="E4259" s="4" t="s">
        <v>9992</v>
      </c>
    </row>
    <row r="4260" spans="1:5" ht="15" customHeight="1" x14ac:dyDescent="0.25">
      <c r="A4260" s="4" t="s">
        <v>10200</v>
      </c>
      <c r="C4260" s="4" t="s">
        <v>10196</v>
      </c>
      <c r="E4260" s="4" t="s">
        <v>9992</v>
      </c>
    </row>
    <row r="4261" spans="1:5" ht="15" customHeight="1" x14ac:dyDescent="0.25">
      <c r="A4261" s="4" t="s">
        <v>10201</v>
      </c>
      <c r="C4261" s="4" t="s">
        <v>10196</v>
      </c>
      <c r="E4261" s="4" t="s">
        <v>9992</v>
      </c>
    </row>
    <row r="4262" spans="1:5" ht="15" customHeight="1" x14ac:dyDescent="0.25">
      <c r="A4262" s="4" t="s">
        <v>10202</v>
      </c>
      <c r="C4262" s="4" t="s">
        <v>10196</v>
      </c>
      <c r="E4262" s="4" t="s">
        <v>9992</v>
      </c>
    </row>
    <row r="4263" spans="1:5" ht="15" customHeight="1" x14ac:dyDescent="0.25">
      <c r="A4263" s="4" t="s">
        <v>10203</v>
      </c>
      <c r="C4263" s="4" t="s">
        <v>10196</v>
      </c>
      <c r="E4263" s="4" t="s">
        <v>9992</v>
      </c>
    </row>
    <row r="4264" spans="1:5" ht="15" customHeight="1" x14ac:dyDescent="0.25">
      <c r="A4264" s="4" t="s">
        <v>10204</v>
      </c>
      <c r="C4264" s="4" t="s">
        <v>10196</v>
      </c>
      <c r="E4264" s="4" t="s">
        <v>9992</v>
      </c>
    </row>
    <row r="4265" spans="1:5" ht="15" customHeight="1" x14ac:dyDescent="0.25">
      <c r="A4265" s="4" t="s">
        <v>10205</v>
      </c>
      <c r="C4265" s="4" t="s">
        <v>11140</v>
      </c>
      <c r="E4265" s="4" t="s">
        <v>9992</v>
      </c>
    </row>
    <row r="4266" spans="1:5" ht="15" customHeight="1" x14ac:dyDescent="0.25">
      <c r="A4266" s="4" t="s">
        <v>9413</v>
      </c>
      <c r="C4266" s="4" t="s">
        <v>9416</v>
      </c>
      <c r="E4266" s="4" t="s">
        <v>9992</v>
      </c>
    </row>
    <row r="4267" spans="1:5" ht="15" customHeight="1" x14ac:dyDescent="0.25">
      <c r="A4267" s="4" t="s">
        <v>10207</v>
      </c>
      <c r="C4267" s="4" t="s">
        <v>11141</v>
      </c>
      <c r="E4267" s="4" t="s">
        <v>9992</v>
      </c>
    </row>
    <row r="4268" spans="1:5" ht="15" customHeight="1" x14ac:dyDescent="0.25">
      <c r="A4268" s="4" t="s">
        <v>10208</v>
      </c>
      <c r="C4268" s="4" t="s">
        <v>10209</v>
      </c>
      <c r="E4268" s="4" t="s">
        <v>9992</v>
      </c>
    </row>
    <row r="4269" spans="1:5" ht="15" customHeight="1" x14ac:dyDescent="0.25">
      <c r="A4269" s="4" t="s">
        <v>10210</v>
      </c>
      <c r="C4269" s="4" t="s">
        <v>10211</v>
      </c>
      <c r="E4269" s="4" t="s">
        <v>9992</v>
      </c>
    </row>
    <row r="4270" spans="1:5" ht="15" customHeight="1" x14ac:dyDescent="0.25">
      <c r="A4270" s="4" t="s">
        <v>10212</v>
      </c>
      <c r="C4270" s="4" t="s">
        <v>10213</v>
      </c>
      <c r="E4270" s="4" t="s">
        <v>9992</v>
      </c>
    </row>
    <row r="4271" spans="1:5" ht="15" customHeight="1" x14ac:dyDescent="0.25">
      <c r="A4271" s="4" t="s">
        <v>9411</v>
      </c>
      <c r="C4271" s="4" t="s">
        <v>9412</v>
      </c>
      <c r="E4271" s="4" t="s">
        <v>9992</v>
      </c>
    </row>
    <row r="4272" spans="1:5" ht="15" customHeight="1" x14ac:dyDescent="0.25">
      <c r="A4272" s="4" t="s">
        <v>10688</v>
      </c>
      <c r="C4272" s="4" t="s">
        <v>10688</v>
      </c>
    </row>
    <row r="4273" spans="1:3" ht="15" customHeight="1" x14ac:dyDescent="0.25">
      <c r="A4273" s="4" t="s">
        <v>10346</v>
      </c>
      <c r="C4273" s="4" t="s">
        <v>10346</v>
      </c>
    </row>
    <row r="4274" spans="1:3" ht="15" customHeight="1" x14ac:dyDescent="0.25">
      <c r="A4274" s="4" t="s">
        <v>10347</v>
      </c>
      <c r="C4274" s="4" t="s">
        <v>10347</v>
      </c>
    </row>
    <row r="4275" spans="1:3" ht="15" customHeight="1" x14ac:dyDescent="0.25">
      <c r="A4275" s="4" t="s">
        <v>10348</v>
      </c>
      <c r="C4275" s="4" t="s">
        <v>10348</v>
      </c>
    </row>
    <row r="4276" spans="1:3" ht="15" customHeight="1" x14ac:dyDescent="0.25">
      <c r="A4276" s="4" t="s">
        <v>10349</v>
      </c>
      <c r="C4276" s="4" t="s">
        <v>10349</v>
      </c>
    </row>
    <row r="4277" spans="1:3" ht="15" customHeight="1" x14ac:dyDescent="0.25">
      <c r="A4277" s="4" t="s">
        <v>10350</v>
      </c>
      <c r="C4277" s="4" t="s">
        <v>10350</v>
      </c>
    </row>
    <row r="4278" spans="1:3" ht="15" customHeight="1" x14ac:dyDescent="0.25">
      <c r="A4278" s="4" t="s">
        <v>10351</v>
      </c>
      <c r="C4278" s="4" t="s">
        <v>10351</v>
      </c>
    </row>
    <row r="4279" spans="1:3" ht="15" customHeight="1" x14ac:dyDescent="0.25">
      <c r="A4279" s="4" t="s">
        <v>10352</v>
      </c>
      <c r="C4279" s="4" t="s">
        <v>10352</v>
      </c>
    </row>
    <row r="4280" spans="1:3" ht="15" customHeight="1" x14ac:dyDescent="0.25">
      <c r="A4280" s="4" t="s">
        <v>10353</v>
      </c>
      <c r="C4280" s="4" t="s">
        <v>10353</v>
      </c>
    </row>
    <row r="4281" spans="1:3" ht="15" customHeight="1" x14ac:dyDescent="0.25">
      <c r="A4281" s="4" t="s">
        <v>10354</v>
      </c>
      <c r="C4281" s="4" t="s">
        <v>10354</v>
      </c>
    </row>
    <row r="4282" spans="1:3" ht="15" customHeight="1" x14ac:dyDescent="0.25">
      <c r="A4282" s="4" t="s">
        <v>10355</v>
      </c>
      <c r="C4282" s="4" t="s">
        <v>10355</v>
      </c>
    </row>
    <row r="4283" spans="1:3" ht="15" customHeight="1" x14ac:dyDescent="0.25">
      <c r="A4283" s="4" t="s">
        <v>10356</v>
      </c>
      <c r="C4283" s="4" t="s">
        <v>10356</v>
      </c>
    </row>
    <row r="4284" spans="1:3" ht="15" customHeight="1" x14ac:dyDescent="0.25">
      <c r="A4284" s="4" t="s">
        <v>10357</v>
      </c>
      <c r="C4284" s="4" t="s">
        <v>10357</v>
      </c>
    </row>
    <row r="4285" spans="1:3" ht="15" customHeight="1" x14ac:dyDescent="0.25">
      <c r="A4285" s="4" t="s">
        <v>10358</v>
      </c>
      <c r="C4285" s="4" t="s">
        <v>10358</v>
      </c>
    </row>
    <row r="4286" spans="1:3" ht="15" customHeight="1" x14ac:dyDescent="0.25">
      <c r="A4286" s="4" t="s">
        <v>10359</v>
      </c>
      <c r="C4286" s="4" t="s">
        <v>10359</v>
      </c>
    </row>
    <row r="4287" spans="1:3" ht="15" customHeight="1" x14ac:dyDescent="0.25">
      <c r="A4287" s="4" t="s">
        <v>10360</v>
      </c>
      <c r="C4287" s="4" t="s">
        <v>10360</v>
      </c>
    </row>
    <row r="4288" spans="1:3" ht="15" customHeight="1" x14ac:dyDescent="0.25">
      <c r="A4288" s="4" t="s">
        <v>10361</v>
      </c>
      <c r="C4288" s="4" t="s">
        <v>10361</v>
      </c>
    </row>
    <row r="4289" spans="1:3" ht="15" customHeight="1" x14ac:dyDescent="0.25">
      <c r="A4289" s="4" t="s">
        <v>10362</v>
      </c>
      <c r="C4289" s="4" t="s">
        <v>10362</v>
      </c>
    </row>
    <row r="4290" spans="1:3" ht="15" customHeight="1" x14ac:dyDescent="0.25">
      <c r="A4290" s="4" t="s">
        <v>10363</v>
      </c>
      <c r="C4290" s="4" t="s">
        <v>10363</v>
      </c>
    </row>
    <row r="4291" spans="1:3" ht="15" customHeight="1" x14ac:dyDescent="0.25">
      <c r="A4291" s="4" t="s">
        <v>10364</v>
      </c>
      <c r="C4291" s="4" t="s">
        <v>10364</v>
      </c>
    </row>
    <row r="4292" spans="1:3" ht="15" customHeight="1" x14ac:dyDescent="0.25">
      <c r="A4292" s="4" t="s">
        <v>10365</v>
      </c>
      <c r="C4292" s="4" t="s">
        <v>10365</v>
      </c>
    </row>
    <row r="4293" spans="1:3" ht="15" customHeight="1" x14ac:dyDescent="0.25">
      <c r="A4293" s="4" t="s">
        <v>10366</v>
      </c>
      <c r="C4293" s="4" t="s">
        <v>10366</v>
      </c>
    </row>
    <row r="4294" spans="1:3" ht="15" customHeight="1" x14ac:dyDescent="0.25">
      <c r="A4294" s="4" t="s">
        <v>10367</v>
      </c>
      <c r="C4294" s="4" t="s">
        <v>10367</v>
      </c>
    </row>
    <row r="4295" spans="1:3" ht="15" customHeight="1" x14ac:dyDescent="0.25">
      <c r="A4295" s="4" t="s">
        <v>10368</v>
      </c>
      <c r="C4295" s="4" t="s">
        <v>10368</v>
      </c>
    </row>
    <row r="4296" spans="1:3" ht="15" customHeight="1" x14ac:dyDescent="0.25">
      <c r="A4296" s="4" t="s">
        <v>10369</v>
      </c>
      <c r="C4296" s="4" t="s">
        <v>10369</v>
      </c>
    </row>
    <row r="4297" spans="1:3" ht="15" customHeight="1" x14ac:dyDescent="0.25">
      <c r="A4297" s="4" t="s">
        <v>10370</v>
      </c>
      <c r="C4297" s="4" t="s">
        <v>10370</v>
      </c>
    </row>
    <row r="4298" spans="1:3" ht="15" customHeight="1" x14ac:dyDescent="0.25">
      <c r="A4298" s="4" t="s">
        <v>10371</v>
      </c>
      <c r="C4298" s="4" t="s">
        <v>10371</v>
      </c>
    </row>
    <row r="4299" spans="1:3" ht="15" customHeight="1" x14ac:dyDescent="0.25">
      <c r="A4299" s="4" t="s">
        <v>10372</v>
      </c>
      <c r="C4299" s="4" t="s">
        <v>10372</v>
      </c>
    </row>
    <row r="4300" spans="1:3" ht="15" customHeight="1" x14ac:dyDescent="0.25">
      <c r="A4300" s="4" t="s">
        <v>10373</v>
      </c>
      <c r="C4300" s="4" t="s">
        <v>10373</v>
      </c>
    </row>
    <row r="4301" spans="1:3" ht="15" customHeight="1" x14ac:dyDescent="0.25">
      <c r="A4301" s="4" t="s">
        <v>10374</v>
      </c>
      <c r="C4301" s="4" t="s">
        <v>10374</v>
      </c>
    </row>
    <row r="4302" spans="1:3" ht="15" customHeight="1" x14ac:dyDescent="0.25">
      <c r="A4302" s="4" t="s">
        <v>10375</v>
      </c>
      <c r="C4302" s="4" t="s">
        <v>10375</v>
      </c>
    </row>
    <row r="4303" spans="1:3" ht="15" customHeight="1" x14ac:dyDescent="0.25">
      <c r="A4303" s="4" t="s">
        <v>10376</v>
      </c>
      <c r="C4303" s="4" t="s">
        <v>10376</v>
      </c>
    </row>
    <row r="4304" spans="1:3" ht="15" customHeight="1" x14ac:dyDescent="0.25">
      <c r="A4304" s="4" t="s">
        <v>10377</v>
      </c>
      <c r="C4304" s="4" t="s">
        <v>10377</v>
      </c>
    </row>
    <row r="4305" spans="1:3" ht="15" customHeight="1" x14ac:dyDescent="0.25">
      <c r="A4305" s="4" t="s">
        <v>10378</v>
      </c>
      <c r="C4305" s="4" t="s">
        <v>10378</v>
      </c>
    </row>
    <row r="4306" spans="1:3" ht="15" customHeight="1" x14ac:dyDescent="0.25">
      <c r="A4306" s="4" t="s">
        <v>10379</v>
      </c>
      <c r="C4306" s="4" t="s">
        <v>10379</v>
      </c>
    </row>
    <row r="4307" spans="1:3" ht="15" customHeight="1" x14ac:dyDescent="0.25">
      <c r="A4307" s="4" t="s">
        <v>10380</v>
      </c>
      <c r="C4307" s="4" t="s">
        <v>10380</v>
      </c>
    </row>
    <row r="4308" spans="1:3" ht="15" customHeight="1" x14ac:dyDescent="0.25">
      <c r="A4308" s="4" t="s">
        <v>10381</v>
      </c>
      <c r="C4308" s="4" t="s">
        <v>10381</v>
      </c>
    </row>
    <row r="4309" spans="1:3" ht="15" customHeight="1" x14ac:dyDescent="0.25">
      <c r="A4309" s="4" t="s">
        <v>10382</v>
      </c>
      <c r="C4309" s="4" t="s">
        <v>10382</v>
      </c>
    </row>
    <row r="4310" spans="1:3" ht="15" customHeight="1" x14ac:dyDescent="0.25">
      <c r="A4310" s="4" t="s">
        <v>10383</v>
      </c>
      <c r="C4310" s="4" t="s">
        <v>10383</v>
      </c>
    </row>
    <row r="4311" spans="1:3" ht="15" customHeight="1" x14ac:dyDescent="0.25">
      <c r="A4311" s="4" t="s">
        <v>10384</v>
      </c>
      <c r="C4311" s="4" t="s">
        <v>10384</v>
      </c>
    </row>
    <row r="4312" spans="1:3" ht="15" customHeight="1" x14ac:dyDescent="0.25">
      <c r="A4312" s="4" t="s">
        <v>10385</v>
      </c>
      <c r="C4312" s="4" t="s">
        <v>10385</v>
      </c>
    </row>
    <row r="4313" spans="1:3" ht="15" customHeight="1" x14ac:dyDescent="0.25">
      <c r="A4313" s="4" t="s">
        <v>10386</v>
      </c>
      <c r="C4313" s="4" t="s">
        <v>10386</v>
      </c>
    </row>
    <row r="4314" spans="1:3" ht="15" customHeight="1" x14ac:dyDescent="0.25">
      <c r="A4314" s="4" t="s">
        <v>10387</v>
      </c>
      <c r="C4314" s="4" t="s">
        <v>10387</v>
      </c>
    </row>
    <row r="4315" spans="1:3" ht="15" customHeight="1" x14ac:dyDescent="0.25">
      <c r="A4315" s="4" t="s">
        <v>10388</v>
      </c>
      <c r="C4315" s="4" t="s">
        <v>10388</v>
      </c>
    </row>
    <row r="4316" spans="1:3" ht="15" customHeight="1" x14ac:dyDescent="0.25">
      <c r="A4316" s="4" t="s">
        <v>10389</v>
      </c>
      <c r="C4316" s="4" t="s">
        <v>10389</v>
      </c>
    </row>
    <row r="4317" spans="1:3" ht="15" customHeight="1" x14ac:dyDescent="0.25">
      <c r="A4317" s="4" t="s">
        <v>10390</v>
      </c>
      <c r="C4317" s="4" t="s">
        <v>10390</v>
      </c>
    </row>
    <row r="4318" spans="1:3" ht="15" customHeight="1" x14ac:dyDescent="0.25">
      <c r="A4318" s="4" t="s">
        <v>10391</v>
      </c>
      <c r="C4318" s="4" t="s">
        <v>10391</v>
      </c>
    </row>
    <row r="4319" spans="1:3" ht="15" customHeight="1" x14ac:dyDescent="0.25">
      <c r="A4319" s="4" t="s">
        <v>10392</v>
      </c>
      <c r="C4319" s="4" t="s">
        <v>10392</v>
      </c>
    </row>
    <row r="4320" spans="1:3" ht="15" customHeight="1" x14ac:dyDescent="0.25">
      <c r="A4320" s="4" t="s">
        <v>10393</v>
      </c>
      <c r="C4320" s="4" t="s">
        <v>10393</v>
      </c>
    </row>
    <row r="4321" spans="1:3" ht="15" customHeight="1" x14ac:dyDescent="0.25">
      <c r="A4321" s="4" t="s">
        <v>10394</v>
      </c>
      <c r="C4321" s="4" t="s">
        <v>10394</v>
      </c>
    </row>
    <row r="4322" spans="1:3" ht="15" customHeight="1" x14ac:dyDescent="0.25">
      <c r="A4322" s="4" t="s">
        <v>10395</v>
      </c>
      <c r="C4322" s="4" t="s">
        <v>10395</v>
      </c>
    </row>
    <row r="4323" spans="1:3" ht="15" customHeight="1" x14ac:dyDescent="0.25">
      <c r="A4323" s="4" t="s">
        <v>10396</v>
      </c>
      <c r="C4323" s="4" t="s">
        <v>10396</v>
      </c>
    </row>
    <row r="4324" spans="1:3" ht="15" customHeight="1" x14ac:dyDescent="0.25">
      <c r="A4324" s="4" t="s">
        <v>10397</v>
      </c>
      <c r="C4324" s="4" t="s">
        <v>10397</v>
      </c>
    </row>
    <row r="4325" spans="1:3" ht="15" customHeight="1" x14ac:dyDescent="0.25">
      <c r="A4325" s="4" t="s">
        <v>10398</v>
      </c>
      <c r="C4325" s="4" t="s">
        <v>10398</v>
      </c>
    </row>
    <row r="4326" spans="1:3" ht="15" customHeight="1" x14ac:dyDescent="0.25">
      <c r="A4326" s="4" t="s">
        <v>10399</v>
      </c>
      <c r="C4326" s="4" t="s">
        <v>10399</v>
      </c>
    </row>
    <row r="4327" spans="1:3" ht="15" customHeight="1" x14ac:dyDescent="0.25">
      <c r="A4327" s="4" t="s">
        <v>10400</v>
      </c>
      <c r="C4327" s="4" t="s">
        <v>10400</v>
      </c>
    </row>
    <row r="4328" spans="1:3" ht="15" customHeight="1" x14ac:dyDescent="0.25">
      <c r="A4328" s="4" t="s">
        <v>10401</v>
      </c>
      <c r="C4328" s="4" t="s">
        <v>10401</v>
      </c>
    </row>
    <row r="4329" spans="1:3" ht="15" customHeight="1" x14ac:dyDescent="0.25">
      <c r="A4329" s="4" t="s">
        <v>10402</v>
      </c>
      <c r="C4329" s="4" t="s">
        <v>10402</v>
      </c>
    </row>
    <row r="4330" spans="1:3" x14ac:dyDescent="0.25">
      <c r="A4330" s="4" t="s">
        <v>10403</v>
      </c>
      <c r="C4330" s="4" t="s">
        <v>10403</v>
      </c>
    </row>
    <row r="4331" spans="1:3" x14ac:dyDescent="0.25">
      <c r="A4331" s="4" t="s">
        <v>10404</v>
      </c>
      <c r="C4331" s="4" t="s">
        <v>10404</v>
      </c>
    </row>
    <row r="4332" spans="1:3" x14ac:dyDescent="0.25">
      <c r="A4332" s="4" t="s">
        <v>10405</v>
      </c>
      <c r="C4332" s="4" t="s">
        <v>10405</v>
      </c>
    </row>
    <row r="4333" spans="1:3" x14ac:dyDescent="0.25">
      <c r="A4333" s="4" t="s">
        <v>10406</v>
      </c>
      <c r="C4333" s="4" t="s">
        <v>10406</v>
      </c>
    </row>
    <row r="4334" spans="1:3" x14ac:dyDescent="0.25">
      <c r="A4334" s="4" t="s">
        <v>10407</v>
      </c>
      <c r="C4334" s="4" t="s">
        <v>10407</v>
      </c>
    </row>
    <row r="4335" spans="1:3" x14ac:dyDescent="0.25">
      <c r="A4335" s="4" t="s">
        <v>10408</v>
      </c>
      <c r="C4335" s="4" t="s">
        <v>10408</v>
      </c>
    </row>
    <row r="4336" spans="1:3" x14ac:dyDescent="0.25">
      <c r="A4336" s="4" t="s">
        <v>10409</v>
      </c>
      <c r="C4336" s="4" t="s">
        <v>10409</v>
      </c>
    </row>
    <row r="4337" spans="1:3" x14ac:dyDescent="0.25">
      <c r="A4337" s="4" t="s">
        <v>10410</v>
      </c>
      <c r="C4337" s="4" t="s">
        <v>10410</v>
      </c>
    </row>
    <row r="4338" spans="1:3" x14ac:dyDescent="0.25">
      <c r="A4338" s="4" t="s">
        <v>10411</v>
      </c>
      <c r="C4338" s="4" t="s">
        <v>10411</v>
      </c>
    </row>
    <row r="4339" spans="1:3" x14ac:dyDescent="0.25">
      <c r="A4339" s="4" t="s">
        <v>10412</v>
      </c>
      <c r="C4339" s="4" t="s">
        <v>10412</v>
      </c>
    </row>
    <row r="4340" spans="1:3" x14ac:dyDescent="0.25">
      <c r="A4340" s="4" t="s">
        <v>10413</v>
      </c>
      <c r="C4340" s="4" t="s">
        <v>10413</v>
      </c>
    </row>
    <row r="4341" spans="1:3" x14ac:dyDescent="0.25">
      <c r="A4341" s="4" t="s">
        <v>10414</v>
      </c>
      <c r="C4341" s="4" t="s">
        <v>10414</v>
      </c>
    </row>
    <row r="4342" spans="1:3" x14ac:dyDescent="0.25">
      <c r="A4342" s="4" t="s">
        <v>10415</v>
      </c>
      <c r="C4342" s="4" t="s">
        <v>10415</v>
      </c>
    </row>
    <row r="4343" spans="1:3" x14ac:dyDescent="0.25">
      <c r="A4343" s="4" t="s">
        <v>10416</v>
      </c>
      <c r="C4343" s="4" t="s">
        <v>10416</v>
      </c>
    </row>
    <row r="4344" spans="1:3" x14ac:dyDescent="0.25">
      <c r="A4344" s="4" t="s">
        <v>10417</v>
      </c>
      <c r="C4344" s="4" t="s">
        <v>10417</v>
      </c>
    </row>
    <row r="4345" spans="1:3" x14ac:dyDescent="0.25">
      <c r="A4345" s="4" t="s">
        <v>10418</v>
      </c>
      <c r="C4345" s="4" t="s">
        <v>10418</v>
      </c>
    </row>
    <row r="4346" spans="1:3" x14ac:dyDescent="0.25">
      <c r="A4346" s="4" t="s">
        <v>10419</v>
      </c>
      <c r="C4346" s="4" t="s">
        <v>10419</v>
      </c>
    </row>
    <row r="4347" spans="1:3" x14ac:dyDescent="0.25">
      <c r="A4347" s="4" t="s">
        <v>10420</v>
      </c>
      <c r="C4347" s="4" t="s">
        <v>10420</v>
      </c>
    </row>
    <row r="4348" spans="1:3" x14ac:dyDescent="0.25">
      <c r="A4348" s="4" t="s">
        <v>10421</v>
      </c>
      <c r="C4348" s="4" t="s">
        <v>10421</v>
      </c>
    </row>
    <row r="4349" spans="1:3" x14ac:dyDescent="0.25">
      <c r="A4349" s="4" t="s">
        <v>10422</v>
      </c>
      <c r="C4349" s="4" t="s">
        <v>10422</v>
      </c>
    </row>
    <row r="4350" spans="1:3" x14ac:dyDescent="0.25">
      <c r="A4350" s="4" t="s">
        <v>10423</v>
      </c>
      <c r="C4350" s="4" t="s">
        <v>10423</v>
      </c>
    </row>
    <row r="4351" spans="1:3" x14ac:dyDescent="0.25">
      <c r="A4351" s="4" t="s">
        <v>10424</v>
      </c>
      <c r="C4351" s="4" t="s">
        <v>10424</v>
      </c>
    </row>
    <row r="4352" spans="1:3" x14ac:dyDescent="0.25">
      <c r="A4352" s="4" t="s">
        <v>10425</v>
      </c>
      <c r="C4352" s="4" t="s">
        <v>10425</v>
      </c>
    </row>
    <row r="4353" spans="1:3" x14ac:dyDescent="0.25">
      <c r="A4353" s="4" t="s">
        <v>10426</v>
      </c>
      <c r="C4353" s="4" t="s">
        <v>10426</v>
      </c>
    </row>
    <row r="4354" spans="1:3" x14ac:dyDescent="0.25">
      <c r="A4354" s="4" t="s">
        <v>10427</v>
      </c>
      <c r="C4354" s="4" t="s">
        <v>10427</v>
      </c>
    </row>
    <row r="4355" spans="1:3" x14ac:dyDescent="0.25">
      <c r="A4355" s="4" t="s">
        <v>10428</v>
      </c>
      <c r="C4355" s="4" t="s">
        <v>10428</v>
      </c>
    </row>
    <row r="4356" spans="1:3" x14ac:dyDescent="0.25">
      <c r="A4356" s="4" t="s">
        <v>10429</v>
      </c>
      <c r="C4356" s="4" t="s">
        <v>10429</v>
      </c>
    </row>
    <row r="4357" spans="1:3" x14ac:dyDescent="0.25">
      <c r="A4357" s="4" t="s">
        <v>10430</v>
      </c>
      <c r="C4357" s="4" t="s">
        <v>10430</v>
      </c>
    </row>
    <row r="4358" spans="1:3" x14ac:dyDescent="0.25">
      <c r="A4358" s="4" t="s">
        <v>10431</v>
      </c>
      <c r="C4358" s="4" t="s">
        <v>10431</v>
      </c>
    </row>
    <row r="4359" spans="1:3" x14ac:dyDescent="0.25">
      <c r="A4359" s="4" t="s">
        <v>10432</v>
      </c>
      <c r="C4359" s="4" t="s">
        <v>10432</v>
      </c>
    </row>
    <row r="4360" spans="1:3" x14ac:dyDescent="0.25">
      <c r="A4360" s="4" t="s">
        <v>10433</v>
      </c>
      <c r="C4360" s="4" t="s">
        <v>10433</v>
      </c>
    </row>
    <row r="4361" spans="1:3" x14ac:dyDescent="0.25">
      <c r="A4361" s="4" t="s">
        <v>10434</v>
      </c>
      <c r="C4361" s="4" t="s">
        <v>10434</v>
      </c>
    </row>
    <row r="4362" spans="1:3" x14ac:dyDescent="0.25">
      <c r="A4362" s="4" t="s">
        <v>10435</v>
      </c>
      <c r="C4362" s="4" t="s">
        <v>10435</v>
      </c>
    </row>
    <row r="4363" spans="1:3" x14ac:dyDescent="0.25">
      <c r="A4363" s="4" t="s">
        <v>10436</v>
      </c>
      <c r="C4363" s="4" t="s">
        <v>10436</v>
      </c>
    </row>
    <row r="4364" spans="1:3" x14ac:dyDescent="0.25">
      <c r="A4364" s="4" t="s">
        <v>10437</v>
      </c>
      <c r="C4364" s="4" t="s">
        <v>10437</v>
      </c>
    </row>
    <row r="4365" spans="1:3" x14ac:dyDescent="0.25">
      <c r="A4365" s="4" t="s">
        <v>10438</v>
      </c>
      <c r="C4365" s="4" t="s">
        <v>10438</v>
      </c>
    </row>
    <row r="4366" spans="1:3" x14ac:dyDescent="0.25">
      <c r="A4366" s="4" t="s">
        <v>10439</v>
      </c>
      <c r="C4366" s="4" t="s">
        <v>10439</v>
      </c>
    </row>
    <row r="4367" spans="1:3" x14ac:dyDescent="0.25">
      <c r="A4367" s="4" t="s">
        <v>10440</v>
      </c>
      <c r="C4367" s="4" t="s">
        <v>10440</v>
      </c>
    </row>
    <row r="4368" spans="1:3" x14ac:dyDescent="0.25">
      <c r="A4368" s="4" t="s">
        <v>10441</v>
      </c>
      <c r="C4368" s="4" t="s">
        <v>10441</v>
      </c>
    </row>
    <row r="4369" spans="1:3" x14ac:dyDescent="0.25">
      <c r="A4369" s="4" t="s">
        <v>10442</v>
      </c>
      <c r="C4369" s="4" t="s">
        <v>10442</v>
      </c>
    </row>
    <row r="4370" spans="1:3" x14ac:dyDescent="0.25">
      <c r="A4370" s="4" t="s">
        <v>10443</v>
      </c>
      <c r="C4370" s="4" t="s">
        <v>10443</v>
      </c>
    </row>
    <row r="4371" spans="1:3" x14ac:dyDescent="0.25">
      <c r="A4371" s="4" t="s">
        <v>10444</v>
      </c>
      <c r="C4371" s="4" t="s">
        <v>10444</v>
      </c>
    </row>
    <row r="4372" spans="1:3" x14ac:dyDescent="0.25">
      <c r="A4372" s="4" t="s">
        <v>10445</v>
      </c>
      <c r="C4372" s="4" t="s">
        <v>10445</v>
      </c>
    </row>
    <row r="4373" spans="1:3" x14ac:dyDescent="0.25">
      <c r="A4373" s="4" t="s">
        <v>10446</v>
      </c>
      <c r="C4373" s="4" t="s">
        <v>10446</v>
      </c>
    </row>
    <row r="4374" spans="1:3" x14ac:dyDescent="0.25">
      <c r="A4374" s="4" t="s">
        <v>10447</v>
      </c>
      <c r="C4374" s="4" t="s">
        <v>10447</v>
      </c>
    </row>
    <row r="4375" spans="1:3" x14ac:dyDescent="0.25">
      <c r="A4375" s="4" t="s">
        <v>10448</v>
      </c>
      <c r="C4375" s="4" t="s">
        <v>10448</v>
      </c>
    </row>
    <row r="4376" spans="1:3" x14ac:dyDescent="0.25">
      <c r="A4376" s="4" t="s">
        <v>10449</v>
      </c>
      <c r="C4376" s="4" t="s">
        <v>10449</v>
      </c>
    </row>
    <row r="4377" spans="1:3" x14ac:dyDescent="0.25">
      <c r="A4377" s="4" t="s">
        <v>10450</v>
      </c>
      <c r="C4377" s="4" t="s">
        <v>10450</v>
      </c>
    </row>
    <row r="4378" spans="1:3" x14ac:dyDescent="0.25">
      <c r="A4378" s="4" t="s">
        <v>10451</v>
      </c>
      <c r="C4378" s="4" t="s">
        <v>10451</v>
      </c>
    </row>
    <row r="4379" spans="1:3" x14ac:dyDescent="0.25">
      <c r="A4379" s="4" t="s">
        <v>10452</v>
      </c>
      <c r="C4379" s="4" t="s">
        <v>10452</v>
      </c>
    </row>
    <row r="4380" spans="1:3" x14ac:dyDescent="0.25">
      <c r="A4380" s="4" t="s">
        <v>10453</v>
      </c>
      <c r="C4380" s="4" t="s">
        <v>10453</v>
      </c>
    </row>
    <row r="4381" spans="1:3" x14ac:dyDescent="0.25">
      <c r="A4381" s="4" t="s">
        <v>10221</v>
      </c>
      <c r="C4381" s="4" t="s">
        <v>10221</v>
      </c>
    </row>
    <row r="4382" spans="1:3" x14ac:dyDescent="0.25">
      <c r="A4382" s="4" t="s">
        <v>10454</v>
      </c>
      <c r="C4382" s="4" t="s">
        <v>10454</v>
      </c>
    </row>
    <row r="4383" spans="1:3" x14ac:dyDescent="0.25">
      <c r="A4383" s="4" t="s">
        <v>10455</v>
      </c>
      <c r="C4383" s="4" t="s">
        <v>10455</v>
      </c>
    </row>
    <row r="4384" spans="1:3" x14ac:dyDescent="0.25">
      <c r="A4384" s="4" t="s">
        <v>10456</v>
      </c>
      <c r="C4384" s="4" t="s">
        <v>10456</v>
      </c>
    </row>
    <row r="4385" spans="1:3" x14ac:dyDescent="0.25">
      <c r="A4385" s="4" t="s">
        <v>10457</v>
      </c>
      <c r="C4385" s="4" t="s">
        <v>10457</v>
      </c>
    </row>
    <row r="4386" spans="1:3" x14ac:dyDescent="0.25">
      <c r="A4386" s="4">
        <v>3310393100</v>
      </c>
      <c r="C4386" s="4" t="s">
        <v>10130</v>
      </c>
    </row>
    <row r="4387" spans="1:3" x14ac:dyDescent="0.25">
      <c r="A4387" s="4">
        <v>1280359100</v>
      </c>
      <c r="C4387" s="4" t="s">
        <v>8650</v>
      </c>
    </row>
    <row r="4388" spans="1:3" x14ac:dyDescent="0.25">
      <c r="A4388" s="4">
        <v>3280606100</v>
      </c>
      <c r="C4388" s="4" t="s">
        <v>10520</v>
      </c>
    </row>
    <row r="4389" spans="1:3" x14ac:dyDescent="0.25">
      <c r="A4389" s="4">
        <v>3280613100</v>
      </c>
      <c r="C4389" s="4" t="s">
        <v>8689</v>
      </c>
    </row>
    <row r="4390" spans="1:3" x14ac:dyDescent="0.25">
      <c r="A4390" s="4">
        <v>3280644100</v>
      </c>
      <c r="C4390" s="4" t="s">
        <v>8690</v>
      </c>
    </row>
    <row r="4391" spans="1:3" x14ac:dyDescent="0.25">
      <c r="A4391" s="4">
        <v>3280669100</v>
      </c>
      <c r="C4391" s="4" t="s">
        <v>8691</v>
      </c>
    </row>
    <row r="4392" spans="1:3" x14ac:dyDescent="0.25">
      <c r="A4392" s="4">
        <v>3280670100</v>
      </c>
      <c r="C4392" s="4" t="s">
        <v>8692</v>
      </c>
    </row>
    <row r="4393" spans="1:3" x14ac:dyDescent="0.25">
      <c r="A4393" s="4">
        <v>3280673100</v>
      </c>
      <c r="C4393" s="4" t="s">
        <v>8693</v>
      </c>
    </row>
    <row r="4394" spans="1:3" x14ac:dyDescent="0.25">
      <c r="A4394" s="4">
        <v>3280677100</v>
      </c>
      <c r="C4394" s="4" t="s">
        <v>8694</v>
      </c>
    </row>
    <row r="4395" spans="1:3" x14ac:dyDescent="0.25">
      <c r="A4395" s="4">
        <v>3280681100</v>
      </c>
      <c r="C4395" s="4" t="s">
        <v>8695</v>
      </c>
    </row>
    <row r="4396" spans="1:3" x14ac:dyDescent="0.25">
      <c r="A4396" s="4">
        <v>3280693100</v>
      </c>
      <c r="C4396" s="4" t="s">
        <v>8696</v>
      </c>
    </row>
    <row r="4397" spans="1:3" x14ac:dyDescent="0.25">
      <c r="A4397" s="4">
        <v>3280893100</v>
      </c>
      <c r="C4397" s="4" t="s">
        <v>10481</v>
      </c>
    </row>
    <row r="4398" spans="1:3" x14ac:dyDescent="0.25">
      <c r="A4398" s="4">
        <v>3280811100</v>
      </c>
      <c r="C4398" s="4" t="s">
        <v>8697</v>
      </c>
    </row>
    <row r="4399" spans="1:3" x14ac:dyDescent="0.25">
      <c r="A4399" s="4">
        <v>3280813100</v>
      </c>
      <c r="C4399" s="4" t="s">
        <v>8679</v>
      </c>
    </row>
    <row r="4400" spans="1:3" x14ac:dyDescent="0.25">
      <c r="A4400" s="4">
        <v>3280820100</v>
      </c>
      <c r="C4400" s="4" t="s">
        <v>8698</v>
      </c>
    </row>
    <row r="4401" spans="1:3" x14ac:dyDescent="0.25">
      <c r="A4401" s="4">
        <v>3280823100</v>
      </c>
      <c r="C4401" s="4" t="s">
        <v>8699</v>
      </c>
    </row>
    <row r="4402" spans="1:3" x14ac:dyDescent="0.25">
      <c r="A4402" s="4">
        <v>3280825100</v>
      </c>
      <c r="C4402" s="4" t="s">
        <v>8700</v>
      </c>
    </row>
    <row r="4403" spans="1:3" x14ac:dyDescent="0.25">
      <c r="A4403" s="4">
        <v>3280826100</v>
      </c>
      <c r="C4403" s="4" t="s">
        <v>10258</v>
      </c>
    </row>
    <row r="4404" spans="1:3" x14ac:dyDescent="0.25">
      <c r="A4404" s="4">
        <v>3280843100</v>
      </c>
      <c r="C4404" s="4" t="s">
        <v>8701</v>
      </c>
    </row>
    <row r="4405" spans="1:3" x14ac:dyDescent="0.25">
      <c r="A4405" s="4">
        <v>6283351090</v>
      </c>
      <c r="C4405" s="4" t="s">
        <v>9752</v>
      </c>
    </row>
    <row r="4406" spans="1:3" x14ac:dyDescent="0.25">
      <c r="A4406" s="4">
        <v>3280845100</v>
      </c>
      <c r="C4406" s="4" t="s">
        <v>8702</v>
      </c>
    </row>
    <row r="4407" spans="1:3" x14ac:dyDescent="0.25">
      <c r="A4407" s="4">
        <v>3280856100</v>
      </c>
      <c r="C4407" s="4" t="s">
        <v>8703</v>
      </c>
    </row>
    <row r="4408" spans="1:3" x14ac:dyDescent="0.25">
      <c r="A4408" s="4">
        <v>3280857100</v>
      </c>
      <c r="C4408" s="4" t="s">
        <v>8704</v>
      </c>
    </row>
    <row r="4409" spans="1:3" x14ac:dyDescent="0.25">
      <c r="A4409" s="4" t="s">
        <v>8761</v>
      </c>
      <c r="C4409" s="4" t="s">
        <v>8705</v>
      </c>
    </row>
    <row r="4410" spans="1:3" x14ac:dyDescent="0.25">
      <c r="A4410" s="4">
        <v>3280860100</v>
      </c>
      <c r="C4410" s="4" t="s">
        <v>8706</v>
      </c>
    </row>
    <row r="4411" spans="1:3" x14ac:dyDescent="0.25">
      <c r="A4411" s="4" t="s">
        <v>10324</v>
      </c>
      <c r="C4411" s="4" t="s">
        <v>8707</v>
      </c>
    </row>
    <row r="4412" spans="1:3" x14ac:dyDescent="0.25">
      <c r="A4412" s="4">
        <v>3280876100</v>
      </c>
      <c r="C4412" s="4" t="s">
        <v>8708</v>
      </c>
    </row>
    <row r="4413" spans="1:3" x14ac:dyDescent="0.25">
      <c r="A4413" s="4">
        <v>3310308100</v>
      </c>
      <c r="C4413" s="4" t="s">
        <v>8709</v>
      </c>
    </row>
    <row r="4414" spans="1:3" x14ac:dyDescent="0.25">
      <c r="A4414" s="4">
        <v>3310309100</v>
      </c>
      <c r="C4414" s="4" t="s">
        <v>8710</v>
      </c>
    </row>
    <row r="4415" spans="1:3" x14ac:dyDescent="0.25">
      <c r="A4415" s="4">
        <v>3310311100</v>
      </c>
      <c r="C4415" s="4" t="s">
        <v>8711</v>
      </c>
    </row>
    <row r="4416" spans="1:3" x14ac:dyDescent="0.25">
      <c r="A4416" s="4">
        <v>3310377100</v>
      </c>
      <c r="C4416" s="4" t="s">
        <v>8712</v>
      </c>
    </row>
    <row r="4417" spans="1:3" x14ac:dyDescent="0.25">
      <c r="A4417" s="4">
        <v>4330163100</v>
      </c>
      <c r="C4417" s="4" t="s">
        <v>8713</v>
      </c>
    </row>
    <row r="4418" spans="1:3" x14ac:dyDescent="0.25">
      <c r="A4418" s="4">
        <v>4330338100</v>
      </c>
      <c r="C4418" s="4" t="s">
        <v>8714</v>
      </c>
    </row>
    <row r="4419" spans="1:3" x14ac:dyDescent="0.25">
      <c r="A4419" s="4">
        <v>4330339100</v>
      </c>
      <c r="C4419" s="4" t="s">
        <v>8715</v>
      </c>
    </row>
    <row r="4420" spans="1:3" x14ac:dyDescent="0.25">
      <c r="A4420" s="4">
        <v>4330340100</v>
      </c>
      <c r="C4420" s="4" t="s">
        <v>8716</v>
      </c>
    </row>
    <row r="4421" spans="1:3" x14ac:dyDescent="0.25">
      <c r="A4421" s="4">
        <v>4330342100</v>
      </c>
      <c r="C4421" s="4" t="s">
        <v>8717</v>
      </c>
    </row>
    <row r="4422" spans="1:3" x14ac:dyDescent="0.25">
      <c r="A4422" s="4">
        <v>4330349100</v>
      </c>
      <c r="C4422" s="4" t="s">
        <v>9285</v>
      </c>
    </row>
    <row r="4423" spans="1:3" x14ac:dyDescent="0.25">
      <c r="A4423" s="4">
        <v>4330352100</v>
      </c>
      <c r="C4423" s="4" t="s">
        <v>8718</v>
      </c>
    </row>
    <row r="4424" spans="1:3" x14ac:dyDescent="0.25">
      <c r="A4424" s="4">
        <v>4340427100</v>
      </c>
      <c r="C4424" s="4" t="s">
        <v>8719</v>
      </c>
    </row>
    <row r="4425" spans="1:3" x14ac:dyDescent="0.25">
      <c r="A4425" s="4">
        <v>4340429100</v>
      </c>
      <c r="C4425" s="4" t="s">
        <v>8720</v>
      </c>
    </row>
    <row r="4426" spans="1:3" x14ac:dyDescent="0.25">
      <c r="A4426" s="4">
        <v>4340441100</v>
      </c>
      <c r="C4426" s="4" t="s">
        <v>8721</v>
      </c>
    </row>
    <row r="4427" spans="1:3" x14ac:dyDescent="0.25">
      <c r="A4427" s="4">
        <v>4340442100</v>
      </c>
      <c r="C4427" s="4" t="s">
        <v>8722</v>
      </c>
    </row>
    <row r="4428" spans="1:3" x14ac:dyDescent="0.25">
      <c r="A4428" s="4">
        <v>4340443100</v>
      </c>
      <c r="C4428" s="4" t="s">
        <v>8723</v>
      </c>
    </row>
    <row r="4429" spans="1:3" x14ac:dyDescent="0.25">
      <c r="A4429" s="4">
        <v>4340444100</v>
      </c>
      <c r="C4429" s="4" t="s">
        <v>8724</v>
      </c>
    </row>
    <row r="4430" spans="1:3" x14ac:dyDescent="0.25">
      <c r="A4430" s="4">
        <v>4340446100</v>
      </c>
      <c r="C4430" s="4" t="s">
        <v>8725</v>
      </c>
    </row>
    <row r="4431" spans="1:3" x14ac:dyDescent="0.25">
      <c r="A4431" s="4">
        <v>4340452100</v>
      </c>
      <c r="C4431" s="4" t="s">
        <v>8726</v>
      </c>
    </row>
    <row r="4432" spans="1:3" x14ac:dyDescent="0.25">
      <c r="A4432" s="4">
        <v>4340453100</v>
      </c>
      <c r="C4432" s="4" t="s">
        <v>8727</v>
      </c>
    </row>
    <row r="4433" spans="1:3" x14ac:dyDescent="0.25">
      <c r="A4433" s="4">
        <v>4340454100</v>
      </c>
      <c r="C4433" s="4" t="s">
        <v>8728</v>
      </c>
    </row>
    <row r="4434" spans="1:3" x14ac:dyDescent="0.25">
      <c r="A4434" s="4">
        <v>4340458100</v>
      </c>
      <c r="C4434" s="4" t="s">
        <v>9379</v>
      </c>
    </row>
    <row r="4435" spans="1:3" x14ac:dyDescent="0.25">
      <c r="A4435" s="4">
        <v>4340459100</v>
      </c>
      <c r="C4435" s="4" t="s">
        <v>8729</v>
      </c>
    </row>
    <row r="4436" spans="1:3" x14ac:dyDescent="0.25">
      <c r="A4436" s="4">
        <v>4340460100</v>
      </c>
      <c r="C4436" s="4" t="s">
        <v>8730</v>
      </c>
    </row>
    <row r="4437" spans="1:3" x14ac:dyDescent="0.25">
      <c r="A4437" s="4">
        <v>4341061100</v>
      </c>
      <c r="C4437" s="4" t="s">
        <v>8731</v>
      </c>
    </row>
    <row r="4438" spans="1:3" x14ac:dyDescent="0.25">
      <c r="A4438" s="4" t="s">
        <v>9754</v>
      </c>
      <c r="C4438" t="s">
        <v>9764</v>
      </c>
    </row>
    <row r="4439" spans="1:3" x14ac:dyDescent="0.25">
      <c r="A4439" s="4">
        <v>4341088100</v>
      </c>
      <c r="C4439" s="4" t="s">
        <v>8732</v>
      </c>
    </row>
    <row r="4440" spans="1:3" x14ac:dyDescent="0.25">
      <c r="A4440" s="4">
        <v>4341142100</v>
      </c>
      <c r="C4440" s="4" t="s">
        <v>8733</v>
      </c>
    </row>
    <row r="4441" spans="1:3" x14ac:dyDescent="0.25">
      <c r="A4441" s="4">
        <v>4341143100</v>
      </c>
      <c r="C4441" s="4" t="s">
        <v>8734</v>
      </c>
    </row>
    <row r="4442" spans="1:3" x14ac:dyDescent="0.25">
      <c r="A4442" s="4">
        <v>4341180100</v>
      </c>
      <c r="C4442" s="4" t="s">
        <v>8735</v>
      </c>
    </row>
    <row r="4443" spans="1:3" x14ac:dyDescent="0.25">
      <c r="A4443" s="4">
        <v>4341181100</v>
      </c>
      <c r="C4443" s="4" t="s">
        <v>8735</v>
      </c>
    </row>
    <row r="4444" spans="1:3" x14ac:dyDescent="0.25">
      <c r="A4444" s="4">
        <v>4341186100</v>
      </c>
      <c r="C4444" s="4" t="s">
        <v>8736</v>
      </c>
    </row>
    <row r="4445" spans="1:3" x14ac:dyDescent="0.25">
      <c r="A4445" s="4">
        <v>4341187100</v>
      </c>
      <c r="C4445" s="4" t="s">
        <v>8737</v>
      </c>
    </row>
    <row r="4446" spans="1:3" x14ac:dyDescent="0.25">
      <c r="A4446" s="4">
        <v>4341188100</v>
      </c>
      <c r="C4446" s="4" t="s">
        <v>8738</v>
      </c>
    </row>
    <row r="4447" spans="1:3" x14ac:dyDescent="0.25">
      <c r="A4447" s="4">
        <v>6243089090</v>
      </c>
      <c r="C4447" s="4" t="s">
        <v>10590</v>
      </c>
    </row>
    <row r="4448" spans="1:3" x14ac:dyDescent="0.25">
      <c r="A4448" s="4">
        <v>6283042090</v>
      </c>
      <c r="C4448" s="4" t="s">
        <v>8739</v>
      </c>
    </row>
    <row r="4449" spans="1:3" x14ac:dyDescent="0.25">
      <c r="A4449" s="4">
        <v>6283043090</v>
      </c>
      <c r="C4449" s="4" t="s">
        <v>10591</v>
      </c>
    </row>
    <row r="4450" spans="1:3" x14ac:dyDescent="0.25">
      <c r="A4450" s="4">
        <v>6283048090</v>
      </c>
      <c r="C4450" s="4" t="s">
        <v>8741</v>
      </c>
    </row>
    <row r="4451" spans="1:3" x14ac:dyDescent="0.25">
      <c r="A4451" s="4">
        <v>6283049090</v>
      </c>
      <c r="C4451" s="4" t="s">
        <v>8742</v>
      </c>
    </row>
    <row r="4452" spans="1:3" x14ac:dyDescent="0.25">
      <c r="A4452" s="4">
        <v>6283184090</v>
      </c>
      <c r="C4452" s="4" t="s">
        <v>8743</v>
      </c>
    </row>
    <row r="4453" spans="1:3" x14ac:dyDescent="0.25">
      <c r="A4453" s="4">
        <v>6283283090</v>
      </c>
      <c r="C4453" s="4" t="s">
        <v>8744</v>
      </c>
    </row>
    <row r="4454" spans="1:3" x14ac:dyDescent="0.25">
      <c r="A4454" s="4">
        <v>6283398090</v>
      </c>
      <c r="C4454" s="4" t="s">
        <v>8745</v>
      </c>
    </row>
    <row r="4455" spans="1:3" x14ac:dyDescent="0.25">
      <c r="A4455" s="4">
        <v>6283571090</v>
      </c>
      <c r="C4455" s="4" t="s">
        <v>8746</v>
      </c>
    </row>
    <row r="4456" spans="1:3" x14ac:dyDescent="0.25">
      <c r="A4456" s="4">
        <v>6313187090</v>
      </c>
      <c r="C4456" s="4" t="s">
        <v>8747</v>
      </c>
    </row>
    <row r="4457" spans="1:3" x14ac:dyDescent="0.25">
      <c r="A4457" s="4">
        <v>7730026100</v>
      </c>
      <c r="C4457" s="4" t="s">
        <v>8748</v>
      </c>
    </row>
    <row r="4458" spans="1:3" x14ac:dyDescent="0.25">
      <c r="A4458" s="4">
        <v>7330050100</v>
      </c>
      <c r="C4458" s="4" t="s">
        <v>9986</v>
      </c>
    </row>
    <row r="4459" spans="1:3" x14ac:dyDescent="0.25">
      <c r="A4459" s="4">
        <v>8980001100</v>
      </c>
      <c r="C4459" s="4" t="s">
        <v>8749</v>
      </c>
    </row>
    <row r="4460" spans="1:3" x14ac:dyDescent="0.25">
      <c r="A4460" s="4">
        <v>8980002100</v>
      </c>
      <c r="C4460" s="4" t="s">
        <v>8750</v>
      </c>
    </row>
    <row r="4461" spans="1:3" x14ac:dyDescent="0.25">
      <c r="A4461" s="4">
        <v>8980003100</v>
      </c>
      <c r="C4461" s="4" t="s">
        <v>8751</v>
      </c>
    </row>
    <row r="4462" spans="1:3" x14ac:dyDescent="0.25">
      <c r="A4462" s="4">
        <v>8980004100</v>
      </c>
      <c r="C4462" s="4" t="s">
        <v>8752</v>
      </c>
    </row>
    <row r="4463" spans="1:3" x14ac:dyDescent="0.25">
      <c r="A4463" s="4">
        <v>8980005100</v>
      </c>
      <c r="C4463" s="4" t="s">
        <v>8753</v>
      </c>
    </row>
    <row r="4464" spans="1:3" x14ac:dyDescent="0.25">
      <c r="A4464" s="4">
        <v>8980006100</v>
      </c>
      <c r="C4464" s="4" t="s">
        <v>8754</v>
      </c>
    </row>
    <row r="4465" spans="1:3" x14ac:dyDescent="0.25">
      <c r="A4465" s="4">
        <v>8980007100</v>
      </c>
      <c r="C4465" s="4" t="s">
        <v>8755</v>
      </c>
    </row>
    <row r="4466" spans="1:3" x14ac:dyDescent="0.25">
      <c r="A4466" s="4">
        <v>2280272100</v>
      </c>
      <c r="C4466" s="4" t="s">
        <v>11368</v>
      </c>
    </row>
    <row r="4467" spans="1:3" x14ac:dyDescent="0.25">
      <c r="A4467" s="4" t="s">
        <v>8642</v>
      </c>
      <c r="C4467" s="4" t="s">
        <v>8756</v>
      </c>
    </row>
    <row r="4468" spans="1:3" x14ac:dyDescent="0.25">
      <c r="A4468" s="4" t="s">
        <v>8643</v>
      </c>
      <c r="C4468" s="4" t="s">
        <v>8756</v>
      </c>
    </row>
    <row r="4469" spans="1:3" x14ac:dyDescent="0.25">
      <c r="A4469" s="4" t="s">
        <v>9739</v>
      </c>
      <c r="C4469" s="4" t="s">
        <v>9753</v>
      </c>
    </row>
    <row r="4470" spans="1:3" x14ac:dyDescent="0.25">
      <c r="A4470" s="4" t="s">
        <v>8644</v>
      </c>
      <c r="C4470" s="4" t="s">
        <v>8757</v>
      </c>
    </row>
    <row r="4471" spans="1:3" x14ac:dyDescent="0.25">
      <c r="A4471" s="4" t="s">
        <v>9318</v>
      </c>
      <c r="C4471" s="4" t="s">
        <v>8758</v>
      </c>
    </row>
    <row r="4472" spans="1:3" x14ac:dyDescent="0.25">
      <c r="A4472" s="4" t="s">
        <v>9319</v>
      </c>
      <c r="C4472" s="4" t="s">
        <v>8759</v>
      </c>
    </row>
    <row r="4473" spans="1:3" x14ac:dyDescent="0.25">
      <c r="A4473" s="4" t="s">
        <v>9683</v>
      </c>
      <c r="C4473" s="4" t="s">
        <v>9755</v>
      </c>
    </row>
    <row r="4474" spans="1:3" x14ac:dyDescent="0.25">
      <c r="A4474" s="4" t="s">
        <v>10512</v>
      </c>
      <c r="C4474" t="s">
        <v>10513</v>
      </c>
    </row>
    <row r="4475" spans="1:3" x14ac:dyDescent="0.25">
      <c r="A4475" s="4">
        <v>3280887100</v>
      </c>
      <c r="C4475" s="4" t="s">
        <v>8763</v>
      </c>
    </row>
    <row r="4476" spans="1:3" x14ac:dyDescent="0.25">
      <c r="A4476" s="4">
        <v>3280886100</v>
      </c>
      <c r="C4476" s="4" t="s">
        <v>8764</v>
      </c>
    </row>
    <row r="4477" spans="1:3" x14ac:dyDescent="0.25">
      <c r="A4477" s="4">
        <v>3280885100</v>
      </c>
      <c r="C4477" s="4" t="s">
        <v>10756</v>
      </c>
    </row>
    <row r="4478" spans="1:3" x14ac:dyDescent="0.25">
      <c r="A4478" s="4">
        <v>1280420100</v>
      </c>
      <c r="C4478" s="4" t="s">
        <v>10785</v>
      </c>
    </row>
    <row r="4479" spans="1:3" x14ac:dyDescent="0.25">
      <c r="A4479" s="4" t="s">
        <v>8773</v>
      </c>
      <c r="C4479" s="4" t="s">
        <v>8774</v>
      </c>
    </row>
    <row r="4480" spans="1:3" x14ac:dyDescent="0.25">
      <c r="A4480" s="4" t="s">
        <v>8775</v>
      </c>
      <c r="C4480" s="4" t="s">
        <v>8776</v>
      </c>
    </row>
    <row r="4481" spans="1:3" x14ac:dyDescent="0.25">
      <c r="A4481" s="4" t="s">
        <v>8838</v>
      </c>
      <c r="C4481" s="4" t="s">
        <v>8777</v>
      </c>
    </row>
    <row r="4482" spans="1:3" x14ac:dyDescent="0.25">
      <c r="A4482" s="4" t="s">
        <v>9393</v>
      </c>
      <c r="C4482" s="4" t="s">
        <v>8778</v>
      </c>
    </row>
    <row r="4483" spans="1:3" x14ac:dyDescent="0.25">
      <c r="A4483" s="4" t="s">
        <v>8839</v>
      </c>
      <c r="C4483" s="4" t="s">
        <v>8779</v>
      </c>
    </row>
    <row r="4484" spans="1:3" x14ac:dyDescent="0.25">
      <c r="A4484" s="4" t="s">
        <v>8811</v>
      </c>
      <c r="C4484" s="4" t="s">
        <v>8780</v>
      </c>
    </row>
    <row r="4485" spans="1:3" x14ac:dyDescent="0.25">
      <c r="A4485" s="4" t="s">
        <v>8809</v>
      </c>
      <c r="C4485" s="4" t="s">
        <v>8781</v>
      </c>
    </row>
    <row r="4486" spans="1:3" x14ac:dyDescent="0.25">
      <c r="A4486" s="4" t="s">
        <v>8812</v>
      </c>
      <c r="C4486" s="4" t="s">
        <v>8782</v>
      </c>
    </row>
    <row r="4487" spans="1:3" x14ac:dyDescent="0.25">
      <c r="A4487" s="4" t="s">
        <v>8813</v>
      </c>
      <c r="C4487" s="4" t="s">
        <v>8783</v>
      </c>
    </row>
    <row r="4488" spans="1:3" x14ac:dyDescent="0.25">
      <c r="A4488" s="4" t="s">
        <v>8814</v>
      </c>
      <c r="C4488" s="4" t="s">
        <v>8784</v>
      </c>
    </row>
    <row r="4489" spans="1:3" x14ac:dyDescent="0.25">
      <c r="A4489" s="4" t="s">
        <v>8815</v>
      </c>
      <c r="C4489" s="4" t="s">
        <v>8785</v>
      </c>
    </row>
    <row r="4490" spans="1:3" x14ac:dyDescent="0.25">
      <c r="A4490" s="4" t="s">
        <v>8816</v>
      </c>
      <c r="C4490" s="4" t="s">
        <v>8786</v>
      </c>
    </row>
    <row r="4491" spans="1:3" x14ac:dyDescent="0.25">
      <c r="A4491" s="4" t="s">
        <v>8817</v>
      </c>
      <c r="C4491" s="4" t="s">
        <v>8787</v>
      </c>
    </row>
    <row r="4492" spans="1:3" x14ac:dyDescent="0.25">
      <c r="A4492" s="4" t="s">
        <v>8818</v>
      </c>
      <c r="C4492" s="4" t="s">
        <v>8788</v>
      </c>
    </row>
    <row r="4493" spans="1:3" x14ac:dyDescent="0.25">
      <c r="A4493" s="4" t="s">
        <v>8819</v>
      </c>
      <c r="C4493" s="4" t="s">
        <v>8789</v>
      </c>
    </row>
    <row r="4494" spans="1:3" x14ac:dyDescent="0.25">
      <c r="A4494" s="4" t="s">
        <v>8820</v>
      </c>
      <c r="C4494" s="4" t="s">
        <v>8790</v>
      </c>
    </row>
    <row r="4495" spans="1:3" x14ac:dyDescent="0.25">
      <c r="A4495" s="4" t="s">
        <v>8821</v>
      </c>
      <c r="C4495" s="4" t="s">
        <v>8791</v>
      </c>
    </row>
    <row r="4496" spans="1:3" x14ac:dyDescent="0.25">
      <c r="A4496" s="4" t="s">
        <v>8822</v>
      </c>
      <c r="C4496" s="4" t="s">
        <v>8792</v>
      </c>
    </row>
    <row r="4497" spans="1:3" x14ac:dyDescent="0.25">
      <c r="A4497" s="4" t="s">
        <v>8823</v>
      </c>
      <c r="C4497" s="4" t="s">
        <v>8793</v>
      </c>
    </row>
    <row r="4498" spans="1:3" x14ac:dyDescent="0.25">
      <c r="A4498" s="4" t="s">
        <v>8824</v>
      </c>
      <c r="C4498" s="4" t="s">
        <v>8794</v>
      </c>
    </row>
    <row r="4499" spans="1:3" x14ac:dyDescent="0.25">
      <c r="A4499" s="4" t="s">
        <v>8825</v>
      </c>
      <c r="C4499" s="4" t="s">
        <v>8795</v>
      </c>
    </row>
    <row r="4500" spans="1:3" x14ac:dyDescent="0.25">
      <c r="A4500" s="4" t="s">
        <v>8826</v>
      </c>
      <c r="C4500" s="4" t="s">
        <v>8796</v>
      </c>
    </row>
    <row r="4501" spans="1:3" x14ac:dyDescent="0.25">
      <c r="A4501" s="4" t="s">
        <v>8827</v>
      </c>
      <c r="C4501" s="4" t="s">
        <v>8797</v>
      </c>
    </row>
    <row r="4502" spans="1:3" x14ac:dyDescent="0.25">
      <c r="A4502" s="4" t="s">
        <v>8828</v>
      </c>
      <c r="C4502" s="4" t="s">
        <v>8798</v>
      </c>
    </row>
    <row r="4503" spans="1:3" x14ac:dyDescent="0.25">
      <c r="A4503" s="4" t="s">
        <v>8829</v>
      </c>
      <c r="C4503" s="4" t="s">
        <v>8799</v>
      </c>
    </row>
    <row r="4504" spans="1:3" x14ac:dyDescent="0.25">
      <c r="A4504" s="4" t="s">
        <v>8830</v>
      </c>
      <c r="C4504" s="4" t="s">
        <v>8800</v>
      </c>
    </row>
    <row r="4505" spans="1:3" x14ac:dyDescent="0.25">
      <c r="A4505" s="4" t="s">
        <v>8831</v>
      </c>
      <c r="C4505" s="4" t="s">
        <v>8801</v>
      </c>
    </row>
    <row r="4506" spans="1:3" x14ac:dyDescent="0.25">
      <c r="A4506" s="4" t="s">
        <v>8832</v>
      </c>
      <c r="C4506" s="4" t="s">
        <v>8802</v>
      </c>
    </row>
    <row r="4507" spans="1:3" x14ac:dyDescent="0.25">
      <c r="A4507" s="4" t="s">
        <v>8833</v>
      </c>
      <c r="C4507" s="4" t="s">
        <v>8803</v>
      </c>
    </row>
    <row r="4508" spans="1:3" x14ac:dyDescent="0.25">
      <c r="A4508" s="4" t="s">
        <v>8834</v>
      </c>
      <c r="C4508" s="4" t="s">
        <v>8804</v>
      </c>
    </row>
    <row r="4509" spans="1:3" x14ac:dyDescent="0.25">
      <c r="A4509" s="4" t="s">
        <v>8835</v>
      </c>
      <c r="C4509" s="4" t="s">
        <v>8805</v>
      </c>
    </row>
    <row r="4510" spans="1:3" x14ac:dyDescent="0.25">
      <c r="A4510" s="4" t="s">
        <v>8810</v>
      </c>
      <c r="C4510" s="4" t="s">
        <v>8806</v>
      </c>
    </row>
    <row r="4511" spans="1:3" x14ac:dyDescent="0.25">
      <c r="A4511" s="4" t="s">
        <v>8836</v>
      </c>
      <c r="C4511" s="4" t="s">
        <v>8807</v>
      </c>
    </row>
    <row r="4512" spans="1:3" x14ac:dyDescent="0.25">
      <c r="A4512" s="4" t="s">
        <v>8837</v>
      </c>
      <c r="C4512" s="4" t="s">
        <v>8808</v>
      </c>
    </row>
    <row r="4513" spans="1:3" x14ac:dyDescent="0.25">
      <c r="A4513" s="4" t="s">
        <v>8872</v>
      </c>
      <c r="C4513" s="4" t="s">
        <v>8840</v>
      </c>
    </row>
    <row r="4514" spans="1:3" x14ac:dyDescent="0.25">
      <c r="A4514" s="4" t="s">
        <v>8873</v>
      </c>
      <c r="C4514" s="4" t="s">
        <v>8841</v>
      </c>
    </row>
    <row r="4515" spans="1:3" x14ac:dyDescent="0.25">
      <c r="A4515" s="4" t="s">
        <v>8874</v>
      </c>
      <c r="C4515" s="4" t="s">
        <v>8842</v>
      </c>
    </row>
    <row r="4516" spans="1:3" x14ac:dyDescent="0.25">
      <c r="A4516" s="4" t="s">
        <v>8875</v>
      </c>
      <c r="C4516" s="4" t="s">
        <v>8843</v>
      </c>
    </row>
    <row r="4517" spans="1:3" x14ac:dyDescent="0.25">
      <c r="A4517" s="4" t="s">
        <v>8876</v>
      </c>
      <c r="C4517" s="4" t="s">
        <v>8844</v>
      </c>
    </row>
    <row r="4518" spans="1:3" x14ac:dyDescent="0.25">
      <c r="A4518" s="4" t="s">
        <v>9399</v>
      </c>
      <c r="C4518" s="4" t="s">
        <v>8845</v>
      </c>
    </row>
    <row r="4519" spans="1:3" x14ac:dyDescent="0.25">
      <c r="A4519" s="4" t="s">
        <v>8877</v>
      </c>
      <c r="C4519" s="4" t="s">
        <v>8846</v>
      </c>
    </row>
    <row r="4520" spans="1:3" x14ac:dyDescent="0.25">
      <c r="A4520" s="4" t="s">
        <v>9407</v>
      </c>
      <c r="C4520" s="4" t="s">
        <v>10649</v>
      </c>
    </row>
    <row r="4521" spans="1:3" x14ac:dyDescent="0.25">
      <c r="A4521" s="4" t="s">
        <v>9406</v>
      </c>
      <c r="C4521" s="4" t="s">
        <v>8848</v>
      </c>
    </row>
    <row r="4522" spans="1:3" x14ac:dyDescent="0.25">
      <c r="A4522" s="4" t="s">
        <v>8878</v>
      </c>
      <c r="C4522" s="4" t="s">
        <v>8849</v>
      </c>
    </row>
    <row r="4523" spans="1:3" x14ac:dyDescent="0.25">
      <c r="A4523" s="4" t="s">
        <v>8879</v>
      </c>
      <c r="C4523" s="4" t="s">
        <v>8850</v>
      </c>
    </row>
    <row r="4524" spans="1:3" x14ac:dyDescent="0.25">
      <c r="A4524" s="4" t="s">
        <v>8880</v>
      </c>
      <c r="C4524" s="4" t="s">
        <v>8851</v>
      </c>
    </row>
    <row r="4525" spans="1:3" x14ac:dyDescent="0.25">
      <c r="A4525" s="4" t="s">
        <v>8881</v>
      </c>
      <c r="C4525" s="4" t="s">
        <v>8852</v>
      </c>
    </row>
    <row r="4526" spans="1:3" x14ac:dyDescent="0.25">
      <c r="A4526" s="4" t="s">
        <v>8882</v>
      </c>
      <c r="C4526" s="4" t="s">
        <v>8853</v>
      </c>
    </row>
    <row r="4527" spans="1:3" x14ac:dyDescent="0.25">
      <c r="A4527" s="4" t="s">
        <v>8883</v>
      </c>
      <c r="C4527" s="4" t="s">
        <v>8854</v>
      </c>
    </row>
    <row r="4528" spans="1:3" x14ac:dyDescent="0.25">
      <c r="A4528" s="4" t="s">
        <v>8884</v>
      </c>
      <c r="C4528" s="4" t="s">
        <v>8855</v>
      </c>
    </row>
    <row r="4529" spans="1:3" x14ac:dyDescent="0.25">
      <c r="A4529" s="4" t="s">
        <v>8896</v>
      </c>
      <c r="C4529" s="4" t="s">
        <v>8856</v>
      </c>
    </row>
    <row r="4530" spans="1:3" x14ac:dyDescent="0.25">
      <c r="A4530" s="4" t="s">
        <v>8885</v>
      </c>
      <c r="C4530" s="4" t="s">
        <v>8857</v>
      </c>
    </row>
    <row r="4531" spans="1:3" x14ac:dyDescent="0.25">
      <c r="A4531" s="4" t="s">
        <v>8886</v>
      </c>
      <c r="C4531" s="4" t="s">
        <v>8858</v>
      </c>
    </row>
    <row r="4532" spans="1:3" x14ac:dyDescent="0.25">
      <c r="A4532" s="4" t="s">
        <v>8871</v>
      </c>
      <c r="C4532" s="4" t="s">
        <v>8859</v>
      </c>
    </row>
    <row r="4533" spans="1:3" x14ac:dyDescent="0.25">
      <c r="A4533" s="4" t="s">
        <v>8899</v>
      </c>
      <c r="C4533" s="4" t="s">
        <v>8860</v>
      </c>
    </row>
    <row r="4534" spans="1:3" x14ac:dyDescent="0.25">
      <c r="A4534" s="4" t="s">
        <v>8887</v>
      </c>
      <c r="C4534" s="4" t="s">
        <v>8861</v>
      </c>
    </row>
    <row r="4535" spans="1:3" x14ac:dyDescent="0.25">
      <c r="A4535" s="4" t="s">
        <v>8888</v>
      </c>
      <c r="C4535" s="4" t="s">
        <v>8861</v>
      </c>
    </row>
    <row r="4536" spans="1:3" x14ac:dyDescent="0.25">
      <c r="A4536" s="4" t="s">
        <v>8889</v>
      </c>
      <c r="C4536" s="4" t="s">
        <v>8862</v>
      </c>
    </row>
    <row r="4537" spans="1:3" x14ac:dyDescent="0.25">
      <c r="A4537" s="4" t="s">
        <v>8890</v>
      </c>
      <c r="C4537" s="4" t="s">
        <v>11259</v>
      </c>
    </row>
    <row r="4538" spans="1:3" x14ac:dyDescent="0.25">
      <c r="A4538" s="4" t="s">
        <v>11257</v>
      </c>
      <c r="C4538" s="4" t="s">
        <v>11258</v>
      </c>
    </row>
    <row r="4539" spans="1:3" x14ac:dyDescent="0.25">
      <c r="A4539" s="4" t="s">
        <v>8891</v>
      </c>
      <c r="C4539" s="4" t="s">
        <v>8863</v>
      </c>
    </row>
    <row r="4540" spans="1:3" x14ac:dyDescent="0.25">
      <c r="A4540" s="4" t="s">
        <v>8897</v>
      </c>
      <c r="C4540" s="4" t="s">
        <v>8864</v>
      </c>
    </row>
    <row r="4541" spans="1:3" x14ac:dyDescent="0.25">
      <c r="A4541" s="4" t="s">
        <v>8898</v>
      </c>
      <c r="C4541" s="4" t="s">
        <v>8865</v>
      </c>
    </row>
    <row r="4542" spans="1:3" x14ac:dyDescent="0.25">
      <c r="A4542" s="4" t="s">
        <v>8892</v>
      </c>
      <c r="C4542" s="4" t="s">
        <v>8866</v>
      </c>
    </row>
    <row r="4543" spans="1:3" x14ac:dyDescent="0.25">
      <c r="A4543" s="4" t="s">
        <v>8893</v>
      </c>
      <c r="C4543" s="4" t="s">
        <v>8867</v>
      </c>
    </row>
    <row r="4544" spans="1:3" x14ac:dyDescent="0.25">
      <c r="A4544" s="4" t="s">
        <v>8894</v>
      </c>
      <c r="C4544" s="4" t="s">
        <v>8868</v>
      </c>
    </row>
    <row r="4545" spans="1:3" x14ac:dyDescent="0.25">
      <c r="A4545" s="4" t="s">
        <v>8895</v>
      </c>
      <c r="C4545" s="4" t="s">
        <v>8869</v>
      </c>
    </row>
    <row r="4546" spans="1:3" x14ac:dyDescent="0.25">
      <c r="A4546" s="4" t="s">
        <v>9476</v>
      </c>
      <c r="C4546" s="4" t="s">
        <v>9477</v>
      </c>
    </row>
    <row r="4547" spans="1:3" x14ac:dyDescent="0.25">
      <c r="A4547" s="4" t="s">
        <v>9397</v>
      </c>
      <c r="C4547" s="4" t="s">
        <v>9479</v>
      </c>
    </row>
    <row r="4548" spans="1:3" x14ac:dyDescent="0.25">
      <c r="A4548" s="4" t="s">
        <v>9478</v>
      </c>
      <c r="C4548" s="4" t="s">
        <v>9475</v>
      </c>
    </row>
    <row r="4549" spans="1:3" x14ac:dyDescent="0.25">
      <c r="A4549" s="4" t="s">
        <v>9027</v>
      </c>
      <c r="C4549" s="4" t="s">
        <v>9028</v>
      </c>
    </row>
    <row r="4550" spans="1:3" x14ac:dyDescent="0.25">
      <c r="A4550" s="4" t="s">
        <v>8870</v>
      </c>
      <c r="C4550" s="4" t="s">
        <v>9474</v>
      </c>
    </row>
    <row r="4551" spans="1:3" x14ac:dyDescent="0.25">
      <c r="A4551" s="4" t="s">
        <v>9320</v>
      </c>
      <c r="C4551" s="4" t="s">
        <v>8902</v>
      </c>
    </row>
    <row r="4552" spans="1:3" x14ac:dyDescent="0.25">
      <c r="A4552" s="4" t="s">
        <v>9321</v>
      </c>
      <c r="C4552" s="4" t="s">
        <v>8903</v>
      </c>
    </row>
    <row r="4553" spans="1:3" x14ac:dyDescent="0.25">
      <c r="A4553" s="4" t="s">
        <v>9322</v>
      </c>
      <c r="C4553" s="4" t="s">
        <v>8904</v>
      </c>
    </row>
    <row r="4554" spans="1:3" x14ac:dyDescent="0.25">
      <c r="A4554" s="4" t="s">
        <v>9323</v>
      </c>
      <c r="C4554" s="4" t="s">
        <v>8905</v>
      </c>
    </row>
    <row r="4555" spans="1:3" x14ac:dyDescent="0.25">
      <c r="A4555" s="4" t="s">
        <v>9324</v>
      </c>
      <c r="C4555" s="4" t="s">
        <v>8906</v>
      </c>
    </row>
    <row r="4556" spans="1:3" x14ac:dyDescent="0.25">
      <c r="A4556" s="4" t="s">
        <v>9325</v>
      </c>
      <c r="C4556" s="4" t="s">
        <v>8907</v>
      </c>
    </row>
    <row r="4557" spans="1:3" x14ac:dyDescent="0.25">
      <c r="A4557" s="4" t="s">
        <v>9018</v>
      </c>
      <c r="C4557" s="4" t="s">
        <v>10521</v>
      </c>
    </row>
    <row r="4558" spans="1:3" x14ac:dyDescent="0.25">
      <c r="A4558" s="4" t="s">
        <v>9326</v>
      </c>
      <c r="C4558" s="4" t="s">
        <v>8908</v>
      </c>
    </row>
    <row r="4559" spans="1:3" x14ac:dyDescent="0.25">
      <c r="A4559" s="4" t="s">
        <v>9327</v>
      </c>
      <c r="C4559" s="4" t="s">
        <v>8909</v>
      </c>
    </row>
    <row r="4560" spans="1:3" x14ac:dyDescent="0.25">
      <c r="A4560" s="4" t="s">
        <v>9328</v>
      </c>
      <c r="C4560" s="4" t="s">
        <v>8910</v>
      </c>
    </row>
    <row r="4561" spans="1:3" x14ac:dyDescent="0.25">
      <c r="A4561" s="4" t="s">
        <v>9017</v>
      </c>
      <c r="C4561" s="4" t="s">
        <v>8911</v>
      </c>
    </row>
    <row r="4562" spans="1:3" x14ac:dyDescent="0.25">
      <c r="A4562" s="4" t="s">
        <v>9329</v>
      </c>
      <c r="C4562" s="4" t="s">
        <v>8912</v>
      </c>
    </row>
    <row r="4563" spans="1:3" x14ac:dyDescent="0.25">
      <c r="A4563" s="4" t="s">
        <v>9330</v>
      </c>
      <c r="C4563" s="4" t="s">
        <v>8913</v>
      </c>
    </row>
    <row r="4564" spans="1:3" x14ac:dyDescent="0.25">
      <c r="A4564" s="4" t="s">
        <v>9004</v>
      </c>
      <c r="C4564" s="4" t="s">
        <v>8914</v>
      </c>
    </row>
    <row r="4565" spans="1:3" x14ac:dyDescent="0.25">
      <c r="A4565" s="4" t="s">
        <v>9331</v>
      </c>
      <c r="C4565" s="4" t="s">
        <v>8915</v>
      </c>
    </row>
    <row r="4566" spans="1:3" x14ac:dyDescent="0.25">
      <c r="A4566" s="4" t="s">
        <v>9332</v>
      </c>
      <c r="C4566" s="4" t="s">
        <v>10522</v>
      </c>
    </row>
    <row r="4567" spans="1:3" x14ac:dyDescent="0.25">
      <c r="A4567" s="4" t="s">
        <v>9333</v>
      </c>
      <c r="C4567" s="4" t="s">
        <v>8916</v>
      </c>
    </row>
    <row r="4568" spans="1:3" x14ac:dyDescent="0.25">
      <c r="A4568" s="4" t="s">
        <v>9334</v>
      </c>
      <c r="C4568" s="4" t="s">
        <v>8917</v>
      </c>
    </row>
    <row r="4569" spans="1:3" x14ac:dyDescent="0.25">
      <c r="A4569" s="4" t="s">
        <v>9335</v>
      </c>
      <c r="C4569" s="4" t="s">
        <v>8918</v>
      </c>
    </row>
    <row r="4570" spans="1:3" x14ac:dyDescent="0.25">
      <c r="A4570" s="4" t="s">
        <v>9336</v>
      </c>
      <c r="C4570" s="4" t="s">
        <v>8919</v>
      </c>
    </row>
    <row r="4571" spans="1:3" x14ac:dyDescent="0.25">
      <c r="A4571" s="4" t="s">
        <v>9337</v>
      </c>
      <c r="C4571" s="4" t="s">
        <v>8920</v>
      </c>
    </row>
    <row r="4572" spans="1:3" x14ac:dyDescent="0.25">
      <c r="A4572" s="4" t="s">
        <v>9338</v>
      </c>
      <c r="C4572" s="4" t="s">
        <v>8921</v>
      </c>
    </row>
    <row r="4573" spans="1:3" x14ac:dyDescent="0.25">
      <c r="A4573" s="4" t="s">
        <v>9257</v>
      </c>
      <c r="C4573" s="4" t="s">
        <v>8922</v>
      </c>
    </row>
    <row r="4574" spans="1:3" x14ac:dyDescent="0.25">
      <c r="A4574" s="4" t="s">
        <v>9339</v>
      </c>
      <c r="C4574" s="4" t="s">
        <v>8923</v>
      </c>
    </row>
    <row r="4575" spans="1:3" x14ac:dyDescent="0.25">
      <c r="A4575" s="4" t="s">
        <v>9340</v>
      </c>
      <c r="C4575" s="4" t="s">
        <v>8924</v>
      </c>
    </row>
    <row r="4576" spans="1:3" x14ac:dyDescent="0.25">
      <c r="A4576" s="4" t="s">
        <v>9005</v>
      </c>
      <c r="C4576" s="4" t="s">
        <v>8925</v>
      </c>
    </row>
    <row r="4577" spans="1:3" x14ac:dyDescent="0.25">
      <c r="A4577" s="4" t="s">
        <v>9341</v>
      </c>
      <c r="C4577" s="4" t="s">
        <v>8926</v>
      </c>
    </row>
    <row r="4578" spans="1:3" x14ac:dyDescent="0.25">
      <c r="A4578" s="4" t="s">
        <v>9342</v>
      </c>
      <c r="C4578" s="4" t="s">
        <v>8927</v>
      </c>
    </row>
    <row r="4579" spans="1:3" x14ac:dyDescent="0.25">
      <c r="A4579" s="4" t="s">
        <v>9258</v>
      </c>
      <c r="C4579" s="4" t="s">
        <v>8928</v>
      </c>
    </row>
    <row r="4580" spans="1:3" x14ac:dyDescent="0.25">
      <c r="A4580" s="4" t="s">
        <v>9282</v>
      </c>
      <c r="C4580" s="4" t="s">
        <v>8929</v>
      </c>
    </row>
    <row r="4581" spans="1:3" x14ac:dyDescent="0.25">
      <c r="A4581" s="4" t="s">
        <v>8901</v>
      </c>
      <c r="C4581" s="4" t="s">
        <v>8930</v>
      </c>
    </row>
    <row r="4582" spans="1:3" x14ac:dyDescent="0.25">
      <c r="A4582" s="4" t="s">
        <v>9279</v>
      </c>
      <c r="C4582" s="4" t="s">
        <v>8931</v>
      </c>
    </row>
    <row r="4583" spans="1:3" x14ac:dyDescent="0.25">
      <c r="A4583" s="4" t="s">
        <v>9343</v>
      </c>
      <c r="C4583" s="4" t="s">
        <v>8932</v>
      </c>
    </row>
    <row r="4584" spans="1:3" x14ac:dyDescent="0.25">
      <c r="A4584" s="4" t="s">
        <v>9344</v>
      </c>
      <c r="C4584" s="4" t="s">
        <v>8933</v>
      </c>
    </row>
    <row r="4585" spans="1:3" x14ac:dyDescent="0.25">
      <c r="A4585" s="4" t="s">
        <v>9345</v>
      </c>
      <c r="C4585" s="4" t="s">
        <v>8934</v>
      </c>
    </row>
    <row r="4586" spans="1:3" x14ac:dyDescent="0.25">
      <c r="A4586" s="4" t="s">
        <v>9346</v>
      </c>
      <c r="C4586" s="4" t="s">
        <v>8935</v>
      </c>
    </row>
    <row r="4587" spans="1:3" x14ac:dyDescent="0.25">
      <c r="A4587" s="4" t="s">
        <v>9347</v>
      </c>
      <c r="C4587" s="4" t="s">
        <v>8936</v>
      </c>
    </row>
    <row r="4588" spans="1:3" x14ac:dyDescent="0.25">
      <c r="A4588" s="4" t="s">
        <v>9348</v>
      </c>
      <c r="C4588" s="4" t="s">
        <v>8937</v>
      </c>
    </row>
    <row r="4589" spans="1:3" x14ac:dyDescent="0.25">
      <c r="A4589" s="4" t="s">
        <v>9349</v>
      </c>
      <c r="C4589" s="4" t="s">
        <v>8938</v>
      </c>
    </row>
    <row r="4590" spans="1:3" x14ac:dyDescent="0.25">
      <c r="A4590" s="4" t="s">
        <v>9350</v>
      </c>
      <c r="C4590" s="4" t="s">
        <v>8939</v>
      </c>
    </row>
    <row r="4591" spans="1:3" x14ac:dyDescent="0.25">
      <c r="A4591" s="4" t="s">
        <v>9002</v>
      </c>
      <c r="C4591" s="4" t="s">
        <v>8940</v>
      </c>
    </row>
    <row r="4592" spans="1:3" x14ac:dyDescent="0.25">
      <c r="A4592" s="4" t="s">
        <v>9351</v>
      </c>
      <c r="C4592" s="4" t="s">
        <v>8941</v>
      </c>
    </row>
    <row r="4593" spans="1:3" x14ac:dyDescent="0.25">
      <c r="A4593" s="4" t="s">
        <v>9352</v>
      </c>
      <c r="C4593" s="4" t="s">
        <v>8942</v>
      </c>
    </row>
    <row r="4594" spans="1:3" x14ac:dyDescent="0.25">
      <c r="A4594" s="4" t="s">
        <v>9353</v>
      </c>
      <c r="C4594" s="4" t="s">
        <v>8943</v>
      </c>
    </row>
    <row r="4595" spans="1:3" x14ac:dyDescent="0.25">
      <c r="A4595" s="4" t="s">
        <v>9354</v>
      </c>
      <c r="C4595" s="4" t="s">
        <v>8944</v>
      </c>
    </row>
    <row r="4596" spans="1:3" x14ac:dyDescent="0.25">
      <c r="A4596" s="4" t="s">
        <v>9001</v>
      </c>
      <c r="C4596" s="4" t="s">
        <v>8945</v>
      </c>
    </row>
    <row r="4597" spans="1:3" x14ac:dyDescent="0.25">
      <c r="A4597" s="4" t="s">
        <v>9355</v>
      </c>
      <c r="C4597" s="4" t="s">
        <v>8946</v>
      </c>
    </row>
    <row r="4598" spans="1:3" x14ac:dyDescent="0.25">
      <c r="A4598" s="4" t="s">
        <v>9356</v>
      </c>
      <c r="C4598" s="4" t="s">
        <v>8947</v>
      </c>
    </row>
    <row r="4599" spans="1:3" x14ac:dyDescent="0.25">
      <c r="A4599" s="4" t="s">
        <v>9357</v>
      </c>
      <c r="C4599" s="4" t="s">
        <v>8948</v>
      </c>
    </row>
    <row r="4600" spans="1:3" x14ac:dyDescent="0.25">
      <c r="A4600" s="4" t="s">
        <v>9358</v>
      </c>
      <c r="C4600" s="4" t="s">
        <v>8949</v>
      </c>
    </row>
    <row r="4601" spans="1:3" x14ac:dyDescent="0.25">
      <c r="A4601" s="4" t="s">
        <v>9359</v>
      </c>
      <c r="C4601" s="4" t="s">
        <v>8950</v>
      </c>
    </row>
    <row r="4602" spans="1:3" x14ac:dyDescent="0.25">
      <c r="A4602" s="4" t="s">
        <v>9360</v>
      </c>
      <c r="C4602" s="4" t="s">
        <v>8951</v>
      </c>
    </row>
    <row r="4603" spans="1:3" x14ac:dyDescent="0.25">
      <c r="A4603" s="4" t="s">
        <v>9361</v>
      </c>
      <c r="C4603" s="4" t="s">
        <v>8952</v>
      </c>
    </row>
    <row r="4604" spans="1:3" x14ac:dyDescent="0.25">
      <c r="A4604" s="4" t="s">
        <v>9362</v>
      </c>
      <c r="C4604" s="4" t="s">
        <v>8953</v>
      </c>
    </row>
    <row r="4605" spans="1:3" x14ac:dyDescent="0.25">
      <c r="A4605" s="4" t="s">
        <v>9363</v>
      </c>
      <c r="C4605" s="4" t="s">
        <v>8954</v>
      </c>
    </row>
    <row r="4606" spans="1:3" x14ac:dyDescent="0.25">
      <c r="A4606" s="4" t="s">
        <v>9364</v>
      </c>
      <c r="C4606" s="4" t="s">
        <v>10518</v>
      </c>
    </row>
    <row r="4607" spans="1:3" x14ac:dyDescent="0.25">
      <c r="A4607" s="4" t="s">
        <v>9365</v>
      </c>
      <c r="C4607" s="4" t="s">
        <v>10519</v>
      </c>
    </row>
    <row r="4608" spans="1:3" x14ac:dyDescent="0.25">
      <c r="A4608" s="4" t="s">
        <v>9366</v>
      </c>
      <c r="C4608" s="4" t="s">
        <v>8955</v>
      </c>
    </row>
    <row r="4609" spans="1:3" x14ac:dyDescent="0.25">
      <c r="A4609" s="4" t="s">
        <v>9367</v>
      </c>
      <c r="C4609" s="4" t="s">
        <v>8956</v>
      </c>
    </row>
    <row r="4610" spans="1:3" x14ac:dyDescent="0.25">
      <c r="A4610" s="4" t="s">
        <v>9368</v>
      </c>
      <c r="C4610" s="4" t="s">
        <v>10523</v>
      </c>
    </row>
    <row r="4611" spans="1:3" x14ac:dyDescent="0.25">
      <c r="A4611" s="4" t="s">
        <v>9369</v>
      </c>
      <c r="C4611" s="4" t="s">
        <v>10524</v>
      </c>
    </row>
    <row r="4612" spans="1:3" x14ac:dyDescent="0.25">
      <c r="A4612" s="4" t="s">
        <v>8969</v>
      </c>
      <c r="C4612" s="4" t="s">
        <v>8957</v>
      </c>
    </row>
    <row r="4613" spans="1:3" x14ac:dyDescent="0.25">
      <c r="A4613" s="4" t="s">
        <v>9370</v>
      </c>
      <c r="C4613" s="4" t="s">
        <v>8958</v>
      </c>
    </row>
    <row r="4614" spans="1:3" x14ac:dyDescent="0.25">
      <c r="A4614" s="4" t="s">
        <v>8970</v>
      </c>
      <c r="C4614" s="4" t="s">
        <v>8959</v>
      </c>
    </row>
    <row r="4615" spans="1:3" x14ac:dyDescent="0.25">
      <c r="A4615" s="4" t="s">
        <v>9371</v>
      </c>
      <c r="C4615" s="4" t="s">
        <v>8960</v>
      </c>
    </row>
    <row r="4616" spans="1:3" x14ac:dyDescent="0.25">
      <c r="A4616" s="4" t="s">
        <v>8971</v>
      </c>
      <c r="C4616" s="4" t="s">
        <v>8961</v>
      </c>
    </row>
    <row r="4617" spans="1:3" x14ac:dyDescent="0.25">
      <c r="A4617" s="4" t="s">
        <v>8972</v>
      </c>
      <c r="B4617" s="4">
        <f>419-332</f>
        <v>87</v>
      </c>
      <c r="C4617" s="4" t="s">
        <v>8962</v>
      </c>
    </row>
    <row r="4618" spans="1:3" x14ac:dyDescent="0.25">
      <c r="A4618" s="4" t="s">
        <v>9372</v>
      </c>
      <c r="C4618" s="4" t="s">
        <v>10250</v>
      </c>
    </row>
    <row r="4619" spans="1:3" x14ac:dyDescent="0.25">
      <c r="A4619" s="4" t="s">
        <v>9373</v>
      </c>
      <c r="C4619" s="4" t="s">
        <v>8963</v>
      </c>
    </row>
    <row r="4620" spans="1:3" x14ac:dyDescent="0.25">
      <c r="A4620" s="4" t="s">
        <v>9265</v>
      </c>
      <c r="C4620" s="4" t="s">
        <v>8964</v>
      </c>
    </row>
    <row r="4621" spans="1:3" x14ac:dyDescent="0.25">
      <c r="A4621" s="4" t="s">
        <v>9374</v>
      </c>
      <c r="C4621" s="4" t="s">
        <v>8965</v>
      </c>
    </row>
    <row r="4622" spans="1:3" x14ac:dyDescent="0.25">
      <c r="A4622" s="4" t="s">
        <v>9263</v>
      </c>
      <c r="C4622" s="4" t="s">
        <v>8966</v>
      </c>
    </row>
    <row r="4623" spans="1:3" x14ac:dyDescent="0.25">
      <c r="A4623" s="4" t="s">
        <v>9375</v>
      </c>
      <c r="C4623" s="4" t="s">
        <v>8967</v>
      </c>
    </row>
    <row r="4624" spans="1:3" x14ac:dyDescent="0.25">
      <c r="A4624" s="4" t="s">
        <v>9376</v>
      </c>
      <c r="C4624" s="4" t="s">
        <v>8968</v>
      </c>
    </row>
    <row r="4625" spans="1:3" x14ac:dyDescent="0.25">
      <c r="A4625" s="4" t="s">
        <v>9015</v>
      </c>
      <c r="C4625" s="4" t="s">
        <v>8973</v>
      </c>
    </row>
    <row r="4626" spans="1:3" x14ac:dyDescent="0.25">
      <c r="A4626" s="4" t="s">
        <v>9014</v>
      </c>
      <c r="C4626" s="4" t="s">
        <v>11254</v>
      </c>
    </row>
    <row r="4627" spans="1:3" x14ac:dyDescent="0.25">
      <c r="A4627" s="4" t="s">
        <v>9013</v>
      </c>
      <c r="C4627" s="4" t="s">
        <v>8975</v>
      </c>
    </row>
    <row r="4628" spans="1:3" x14ac:dyDescent="0.25">
      <c r="A4628" s="4" t="s">
        <v>9012</v>
      </c>
      <c r="C4628" s="4" t="s">
        <v>8976</v>
      </c>
    </row>
    <row r="4629" spans="1:3" x14ac:dyDescent="0.25">
      <c r="A4629" s="4">
        <v>6034422007</v>
      </c>
      <c r="C4629" s="4" t="s">
        <v>8977</v>
      </c>
    </row>
    <row r="4630" spans="1:3" x14ac:dyDescent="0.25">
      <c r="A4630" s="4">
        <v>6043248001</v>
      </c>
      <c r="C4630" s="4" t="s">
        <v>8978</v>
      </c>
    </row>
    <row r="4631" spans="1:3" x14ac:dyDescent="0.25">
      <c r="A4631" s="4">
        <v>931191</v>
      </c>
      <c r="C4631" s="4" t="s">
        <v>8979</v>
      </c>
    </row>
    <row r="4632" spans="1:3" x14ac:dyDescent="0.25">
      <c r="A4632" s="4" t="s">
        <v>8980</v>
      </c>
      <c r="C4632" s="4" t="s">
        <v>8981</v>
      </c>
    </row>
    <row r="4633" spans="1:3" x14ac:dyDescent="0.25">
      <c r="A4633" s="4" t="s">
        <v>8982</v>
      </c>
      <c r="C4633" s="4" t="s">
        <v>8983</v>
      </c>
    </row>
    <row r="4634" spans="1:3" x14ac:dyDescent="0.25">
      <c r="A4634" s="4" t="s">
        <v>9010</v>
      </c>
      <c r="C4634" s="4" t="s">
        <v>8984</v>
      </c>
    </row>
    <row r="4635" spans="1:3" x14ac:dyDescent="0.25">
      <c r="A4635" s="4" t="s">
        <v>9011</v>
      </c>
      <c r="C4635" s="4" t="s">
        <v>8985</v>
      </c>
    </row>
    <row r="4636" spans="1:3" x14ac:dyDescent="0.25">
      <c r="A4636" s="4">
        <v>6030032001</v>
      </c>
      <c r="C4636" s="4" t="s">
        <v>8986</v>
      </c>
    </row>
    <row r="4637" spans="1:3" x14ac:dyDescent="0.25">
      <c r="A4637" s="4" t="s">
        <v>9009</v>
      </c>
      <c r="C4637" s="4" t="s">
        <v>11256</v>
      </c>
    </row>
    <row r="4638" spans="1:3" x14ac:dyDescent="0.25">
      <c r="A4638" s="4" t="s">
        <v>8988</v>
      </c>
      <c r="C4638" s="4" t="s">
        <v>11255</v>
      </c>
    </row>
    <row r="4639" spans="1:3" x14ac:dyDescent="0.25">
      <c r="A4639" s="4" t="s">
        <v>9377</v>
      </c>
      <c r="C4639" s="4" t="s">
        <v>8990</v>
      </c>
    </row>
    <row r="4640" spans="1:3" x14ac:dyDescent="0.25">
      <c r="A4640" s="4" t="s">
        <v>10240</v>
      </c>
      <c r="C4640" s="4" t="s">
        <v>10241</v>
      </c>
    </row>
    <row r="4641" spans="1:3" x14ac:dyDescent="0.25">
      <c r="A4641" s="4">
        <v>11333424</v>
      </c>
      <c r="C4641" s="4" t="s">
        <v>8991</v>
      </c>
    </row>
    <row r="4642" spans="1:3" x14ac:dyDescent="0.25">
      <c r="A4642" s="4">
        <v>2971003001</v>
      </c>
      <c r="C4642" s="4" t="s">
        <v>9985</v>
      </c>
    </row>
    <row r="4643" spans="1:3" x14ac:dyDescent="0.25">
      <c r="A4643" s="4">
        <v>11114489</v>
      </c>
      <c r="C4643" s="4" t="s">
        <v>8992</v>
      </c>
    </row>
    <row r="4644" spans="1:3" x14ac:dyDescent="0.25">
      <c r="A4644" s="4">
        <v>2971001001</v>
      </c>
      <c r="C4644" s="4" t="s">
        <v>8993</v>
      </c>
    </row>
    <row r="4645" spans="1:3" x14ac:dyDescent="0.25">
      <c r="A4645" s="14" t="s">
        <v>10294</v>
      </c>
      <c r="C4645" s="4" t="s">
        <v>8994</v>
      </c>
    </row>
    <row r="4646" spans="1:3" x14ac:dyDescent="0.25">
      <c r="A4646" s="14" t="s">
        <v>10293</v>
      </c>
      <c r="C4646" s="4" t="s">
        <v>8995</v>
      </c>
    </row>
    <row r="4647" spans="1:3" x14ac:dyDescent="0.25">
      <c r="A4647" s="14" t="s">
        <v>10292</v>
      </c>
      <c r="C4647" s="4" t="s">
        <v>8996</v>
      </c>
    </row>
    <row r="4648" spans="1:3" x14ac:dyDescent="0.25">
      <c r="A4648" s="4">
        <v>6044397001</v>
      </c>
      <c r="C4648" s="4" t="s">
        <v>8997</v>
      </c>
    </row>
    <row r="4649" spans="1:3" x14ac:dyDescent="0.25">
      <c r="A4649" s="4">
        <v>88037909</v>
      </c>
      <c r="C4649" s="4" t="s">
        <v>8998</v>
      </c>
    </row>
    <row r="4650" spans="1:3" x14ac:dyDescent="0.25">
      <c r="A4650" s="14" t="s">
        <v>10290</v>
      </c>
      <c r="C4650" s="4" t="s">
        <v>8999</v>
      </c>
    </row>
    <row r="4651" spans="1:3" x14ac:dyDescent="0.25">
      <c r="A4651" s="14" t="s">
        <v>10291</v>
      </c>
      <c r="C4651" s="4" t="s">
        <v>9000</v>
      </c>
    </row>
    <row r="4652" spans="1:3" x14ac:dyDescent="0.25">
      <c r="A4652" s="4" t="s">
        <v>9424</v>
      </c>
      <c r="C4652" s="4" t="s">
        <v>9427</v>
      </c>
    </row>
    <row r="4653" spans="1:3" x14ac:dyDescent="0.25">
      <c r="A4653" s="4" t="s">
        <v>9428</v>
      </c>
      <c r="C4653" s="4" t="s">
        <v>9429</v>
      </c>
    </row>
    <row r="4654" spans="1:3" x14ac:dyDescent="0.25">
      <c r="A4654" s="4" t="s">
        <v>9430</v>
      </c>
      <c r="C4654" s="4" t="s">
        <v>9431</v>
      </c>
    </row>
    <row r="4655" spans="1:3" x14ac:dyDescent="0.25">
      <c r="A4655" s="4" t="s">
        <v>9432</v>
      </c>
      <c r="C4655" s="4" t="s">
        <v>9433</v>
      </c>
    </row>
    <row r="4656" spans="1:3" x14ac:dyDescent="0.25">
      <c r="A4656" s="4" t="s">
        <v>9434</v>
      </c>
      <c r="C4656" s="4" t="s">
        <v>9435</v>
      </c>
    </row>
    <row r="4657" spans="1:3" x14ac:dyDescent="0.25">
      <c r="A4657" s="4" t="s">
        <v>9436</v>
      </c>
      <c r="C4657" s="4" t="s">
        <v>9437</v>
      </c>
    </row>
    <row r="4658" spans="1:3" x14ac:dyDescent="0.25">
      <c r="A4658" s="4" t="s">
        <v>9438</v>
      </c>
      <c r="C4658" s="4" t="s">
        <v>9439</v>
      </c>
    </row>
    <row r="4659" spans="1:3" x14ac:dyDescent="0.25">
      <c r="A4659" s="4" t="s">
        <v>9440</v>
      </c>
      <c r="C4659" s="4" t="s">
        <v>9441</v>
      </c>
    </row>
    <row r="4660" spans="1:3" x14ac:dyDescent="0.25">
      <c r="A4660" s="4" t="s">
        <v>9442</v>
      </c>
      <c r="C4660" s="4" t="s">
        <v>9443</v>
      </c>
    </row>
    <row r="4661" spans="1:3" x14ac:dyDescent="0.25">
      <c r="A4661" s="4" t="s">
        <v>9444</v>
      </c>
      <c r="C4661" s="4" t="s">
        <v>9445</v>
      </c>
    </row>
    <row r="4662" spans="1:3" x14ac:dyDescent="0.25">
      <c r="A4662" s="4" t="s">
        <v>9446</v>
      </c>
      <c r="C4662" s="4" t="s">
        <v>9447</v>
      </c>
    </row>
    <row r="4663" spans="1:3" x14ac:dyDescent="0.25">
      <c r="A4663" s="4" t="s">
        <v>9448</v>
      </c>
      <c r="C4663" s="4" t="s">
        <v>9449</v>
      </c>
    </row>
    <row r="4664" spans="1:3" x14ac:dyDescent="0.25">
      <c r="A4664" s="4" t="s">
        <v>9450</v>
      </c>
      <c r="C4664" s="4" t="s">
        <v>9451</v>
      </c>
    </row>
    <row r="4665" spans="1:3" x14ac:dyDescent="0.25">
      <c r="A4665" s="4" t="s">
        <v>9452</v>
      </c>
      <c r="C4665" s="4" t="s">
        <v>9453</v>
      </c>
    </row>
    <row r="4666" spans="1:3" x14ac:dyDescent="0.25">
      <c r="A4666" s="4" t="s">
        <v>9454</v>
      </c>
      <c r="C4666" s="4" t="s">
        <v>9455</v>
      </c>
    </row>
    <row r="4667" spans="1:3" x14ac:dyDescent="0.25">
      <c r="A4667" s="4" t="s">
        <v>9456</v>
      </c>
      <c r="C4667" s="4" t="s">
        <v>9457</v>
      </c>
    </row>
    <row r="4668" spans="1:3" x14ac:dyDescent="0.25">
      <c r="A4668" s="4" t="s">
        <v>9458</v>
      </c>
      <c r="C4668" s="4" t="s">
        <v>9459</v>
      </c>
    </row>
    <row r="4669" spans="1:3" x14ac:dyDescent="0.25">
      <c r="A4669" s="4" t="s">
        <v>9460</v>
      </c>
      <c r="C4669" s="4" t="s">
        <v>9461</v>
      </c>
    </row>
    <row r="4670" spans="1:3" x14ac:dyDescent="0.25">
      <c r="A4670" s="4" t="s">
        <v>9462</v>
      </c>
      <c r="C4670" s="4" t="s">
        <v>9463</v>
      </c>
    </row>
    <row r="4671" spans="1:3" x14ac:dyDescent="0.25">
      <c r="A4671" s="4" t="s">
        <v>9464</v>
      </c>
      <c r="C4671" s="4" t="s">
        <v>9465</v>
      </c>
    </row>
    <row r="4672" spans="1:3" x14ac:dyDescent="0.25">
      <c r="A4672" s="4" t="s">
        <v>9468</v>
      </c>
      <c r="C4672" s="4" t="s">
        <v>9469</v>
      </c>
    </row>
    <row r="4673" spans="1:3" x14ac:dyDescent="0.25">
      <c r="A4673" s="4" t="s">
        <v>9466</v>
      </c>
      <c r="C4673" s="4" t="s">
        <v>9467</v>
      </c>
    </row>
    <row r="4674" spans="1:3" x14ac:dyDescent="0.25">
      <c r="A4674" s="4">
        <v>1240481100</v>
      </c>
      <c r="C4674" s="4" t="s">
        <v>9473</v>
      </c>
    </row>
    <row r="4675" spans="1:3" x14ac:dyDescent="0.25">
      <c r="A4675" s="4" t="s">
        <v>9538</v>
      </c>
      <c r="C4675" s="4" t="s">
        <v>9650</v>
      </c>
    </row>
    <row r="4676" spans="1:3" x14ac:dyDescent="0.25">
      <c r="A4676" s="4" t="s">
        <v>9539</v>
      </c>
      <c r="C4676" s="4" t="s">
        <v>9539</v>
      </c>
    </row>
    <row r="4677" spans="1:3" x14ac:dyDescent="0.25">
      <c r="A4677" s="4" t="s">
        <v>9540</v>
      </c>
      <c r="C4677" s="4" t="s">
        <v>9711</v>
      </c>
    </row>
    <row r="4678" spans="1:3" x14ac:dyDescent="0.25">
      <c r="A4678" s="4" t="s">
        <v>9541</v>
      </c>
      <c r="C4678" s="4" t="s">
        <v>9637</v>
      </c>
    </row>
    <row r="4679" spans="1:3" x14ac:dyDescent="0.25">
      <c r="A4679" s="4" t="s">
        <v>9709</v>
      </c>
      <c r="C4679" s="4" t="s">
        <v>9710</v>
      </c>
    </row>
    <row r="4680" spans="1:3" x14ac:dyDescent="0.25">
      <c r="A4680" s="4" t="s">
        <v>9542</v>
      </c>
      <c r="C4680" s="4" t="s">
        <v>9712</v>
      </c>
    </row>
    <row r="4681" spans="1:3" x14ac:dyDescent="0.25">
      <c r="A4681" s="4" t="s">
        <v>9543</v>
      </c>
      <c r="C4681" s="4" t="s">
        <v>9648</v>
      </c>
    </row>
    <row r="4682" spans="1:3" x14ac:dyDescent="0.25">
      <c r="A4682" s="4" t="s">
        <v>9544</v>
      </c>
      <c r="C4682" s="4" t="s">
        <v>9675</v>
      </c>
    </row>
    <row r="4683" spans="1:3" x14ac:dyDescent="0.25">
      <c r="A4683" s="4" t="s">
        <v>9545</v>
      </c>
      <c r="C4683" s="4" t="s">
        <v>9640</v>
      </c>
    </row>
    <row r="4684" spans="1:3" x14ac:dyDescent="0.25">
      <c r="A4684" s="4" t="s">
        <v>9546</v>
      </c>
      <c r="C4684" s="4" t="s">
        <v>9668</v>
      </c>
    </row>
    <row r="4685" spans="1:3" x14ac:dyDescent="0.25">
      <c r="A4685" s="4" t="s">
        <v>9547</v>
      </c>
      <c r="C4685" s="4" t="s">
        <v>9662</v>
      </c>
    </row>
    <row r="4686" spans="1:3" x14ac:dyDescent="0.25">
      <c r="A4686" s="4" t="s">
        <v>9548</v>
      </c>
      <c r="C4686" s="4" t="s">
        <v>9548</v>
      </c>
    </row>
    <row r="4687" spans="1:3" x14ac:dyDescent="0.25">
      <c r="A4687" s="4" t="s">
        <v>9549</v>
      </c>
      <c r="C4687" s="4" t="s">
        <v>9678</v>
      </c>
    </row>
    <row r="4688" spans="1:3" x14ac:dyDescent="0.25">
      <c r="A4688" s="4" t="s">
        <v>9550</v>
      </c>
      <c r="C4688" s="4" t="s">
        <v>9633</v>
      </c>
    </row>
    <row r="4689" spans="1:3" x14ac:dyDescent="0.25">
      <c r="A4689" s="4" t="s">
        <v>9551</v>
      </c>
      <c r="C4689" s="4" t="s">
        <v>9696</v>
      </c>
    </row>
    <row r="4690" spans="1:3" x14ac:dyDescent="0.25">
      <c r="A4690" s="4" t="s">
        <v>10264</v>
      </c>
      <c r="C4690" s="4" t="s">
        <v>9552</v>
      </c>
    </row>
    <row r="4691" spans="1:3" x14ac:dyDescent="0.25">
      <c r="A4691" s="4" t="s">
        <v>9553</v>
      </c>
      <c r="C4691" s="4" t="s">
        <v>9636</v>
      </c>
    </row>
    <row r="4692" spans="1:3" x14ac:dyDescent="0.25">
      <c r="A4692" s="4" t="s">
        <v>9554</v>
      </c>
      <c r="C4692" s="4" t="s">
        <v>9698</v>
      </c>
    </row>
    <row r="4693" spans="1:3" x14ac:dyDescent="0.25">
      <c r="A4693" s="4" t="s">
        <v>9555</v>
      </c>
      <c r="C4693" s="4" t="s">
        <v>9555</v>
      </c>
    </row>
    <row r="4694" spans="1:3" x14ac:dyDescent="0.25">
      <c r="A4694" s="4" t="s">
        <v>9556</v>
      </c>
      <c r="C4694" s="4" t="s">
        <v>9694</v>
      </c>
    </row>
    <row r="4695" spans="1:3" x14ac:dyDescent="0.25">
      <c r="A4695" s="4" t="s">
        <v>9557</v>
      </c>
      <c r="C4695" s="4" t="s">
        <v>9647</v>
      </c>
    </row>
    <row r="4696" spans="1:3" x14ac:dyDescent="0.25">
      <c r="A4696" s="4" t="s">
        <v>10265</v>
      </c>
      <c r="C4696" s="4" t="s">
        <v>9558</v>
      </c>
    </row>
    <row r="4697" spans="1:3" x14ac:dyDescent="0.25">
      <c r="A4697" s="4" t="s">
        <v>9559</v>
      </c>
      <c r="C4697" s="4" t="s">
        <v>9699</v>
      </c>
    </row>
    <row r="4698" spans="1:3" x14ac:dyDescent="0.25">
      <c r="A4698" s="4" t="s">
        <v>9560</v>
      </c>
      <c r="C4698" s="4" t="s">
        <v>9700</v>
      </c>
    </row>
    <row r="4699" spans="1:3" x14ac:dyDescent="0.25">
      <c r="A4699" s="4" t="s">
        <v>9561</v>
      </c>
      <c r="C4699" s="4" t="s">
        <v>9707</v>
      </c>
    </row>
    <row r="4700" spans="1:3" x14ac:dyDescent="0.25">
      <c r="A4700" s="4" t="s">
        <v>9656</v>
      </c>
      <c r="C4700" s="4" t="s">
        <v>9562</v>
      </c>
    </row>
    <row r="4701" spans="1:3" x14ac:dyDescent="0.25">
      <c r="A4701" s="4" t="s">
        <v>9563</v>
      </c>
      <c r="C4701" s="4" t="s">
        <v>9681</v>
      </c>
    </row>
    <row r="4702" spans="1:3" x14ac:dyDescent="0.25">
      <c r="A4702" s="4" t="s">
        <v>9564</v>
      </c>
      <c r="C4702" s="4" t="s">
        <v>9689</v>
      </c>
    </row>
    <row r="4703" spans="1:3" x14ac:dyDescent="0.25">
      <c r="A4703" s="4" t="s">
        <v>9704</v>
      </c>
      <c r="C4703" s="4" t="s">
        <v>9565</v>
      </c>
    </row>
    <row r="4704" spans="1:3" x14ac:dyDescent="0.25">
      <c r="A4704" s="4" t="s">
        <v>10266</v>
      </c>
      <c r="C4704" s="4" t="s">
        <v>9566</v>
      </c>
    </row>
    <row r="4705" spans="1:3" x14ac:dyDescent="0.25">
      <c r="A4705" s="4" t="s">
        <v>9567</v>
      </c>
      <c r="C4705" s="4" t="s">
        <v>9657</v>
      </c>
    </row>
    <row r="4706" spans="1:3" x14ac:dyDescent="0.25">
      <c r="A4706" s="4" t="s">
        <v>9568</v>
      </c>
      <c r="C4706" s="4" t="s">
        <v>9665</v>
      </c>
    </row>
    <row r="4707" spans="1:3" x14ac:dyDescent="0.25">
      <c r="A4707" s="4" t="s">
        <v>9569</v>
      </c>
      <c r="C4707" s="4" t="s">
        <v>9569</v>
      </c>
    </row>
    <row r="4708" spans="1:3" x14ac:dyDescent="0.25">
      <c r="A4708" s="4" t="s">
        <v>9570</v>
      </c>
      <c r="C4708" s="4" t="s">
        <v>9705</v>
      </c>
    </row>
    <row r="4709" spans="1:3" x14ac:dyDescent="0.25">
      <c r="A4709" s="4" t="s">
        <v>9571</v>
      </c>
      <c r="C4709" s="4" t="s">
        <v>9635</v>
      </c>
    </row>
    <row r="4710" spans="1:3" x14ac:dyDescent="0.25">
      <c r="A4710" s="4" t="s">
        <v>9572</v>
      </c>
      <c r="C4710" s="4" t="s">
        <v>9663</v>
      </c>
    </row>
    <row r="4711" spans="1:3" x14ac:dyDescent="0.25">
      <c r="A4711" s="4" t="s">
        <v>9573</v>
      </c>
      <c r="C4711" s="4" t="s">
        <v>9573</v>
      </c>
    </row>
    <row r="4712" spans="1:3" x14ac:dyDescent="0.25">
      <c r="A4712" s="4" t="s">
        <v>9574</v>
      </c>
      <c r="C4712" s="4" t="s">
        <v>9641</v>
      </c>
    </row>
    <row r="4713" spans="1:3" x14ac:dyDescent="0.25">
      <c r="A4713" s="4" t="s">
        <v>9575</v>
      </c>
      <c r="C4713" s="4" t="s">
        <v>9706</v>
      </c>
    </row>
    <row r="4714" spans="1:3" x14ac:dyDescent="0.25">
      <c r="A4714" s="4" t="s">
        <v>9576</v>
      </c>
      <c r="C4714" s="4" t="s">
        <v>9674</v>
      </c>
    </row>
    <row r="4715" spans="1:3" x14ac:dyDescent="0.25">
      <c r="A4715" s="4" t="s">
        <v>9577</v>
      </c>
      <c r="C4715" s="4" t="s">
        <v>9682</v>
      </c>
    </row>
    <row r="4716" spans="1:3" x14ac:dyDescent="0.25">
      <c r="A4716" s="4" t="s">
        <v>9578</v>
      </c>
      <c r="C4716" s="4" t="s">
        <v>9693</v>
      </c>
    </row>
    <row r="4717" spans="1:3" x14ac:dyDescent="0.25">
      <c r="A4717" s="4" t="s">
        <v>10267</v>
      </c>
      <c r="C4717" s="4" t="s">
        <v>9579</v>
      </c>
    </row>
    <row r="4718" spans="1:3" x14ac:dyDescent="0.25">
      <c r="A4718" s="4" t="s">
        <v>9580</v>
      </c>
      <c r="C4718" s="4" t="s">
        <v>9642</v>
      </c>
    </row>
    <row r="4719" spans="1:3" x14ac:dyDescent="0.25">
      <c r="A4719" s="4" t="s">
        <v>9581</v>
      </c>
      <c r="C4719" s="4" t="s">
        <v>9581</v>
      </c>
    </row>
    <row r="4720" spans="1:3" x14ac:dyDescent="0.25">
      <c r="A4720" s="4" t="s">
        <v>9582</v>
      </c>
      <c r="C4720" s="4" t="s">
        <v>9582</v>
      </c>
    </row>
    <row r="4721" spans="1:3" x14ac:dyDescent="0.25">
      <c r="A4721" s="4" t="s">
        <v>9583</v>
      </c>
      <c r="C4721" s="4" t="s">
        <v>9670</v>
      </c>
    </row>
    <row r="4722" spans="1:3" x14ac:dyDescent="0.25">
      <c r="A4722" s="4" t="s">
        <v>9584</v>
      </c>
      <c r="C4722" s="4" t="s">
        <v>9658</v>
      </c>
    </row>
    <row r="4723" spans="1:3" x14ac:dyDescent="0.25">
      <c r="A4723" s="4" t="s">
        <v>10268</v>
      </c>
      <c r="C4723" s="4" t="s">
        <v>9585</v>
      </c>
    </row>
    <row r="4724" spans="1:3" x14ac:dyDescent="0.25">
      <c r="A4724" s="4" t="s">
        <v>9586</v>
      </c>
      <c r="C4724" s="4" t="s">
        <v>9692</v>
      </c>
    </row>
    <row r="4725" spans="1:3" x14ac:dyDescent="0.25">
      <c r="A4725" s="4" t="s">
        <v>9587</v>
      </c>
      <c r="C4725" s="4" t="s">
        <v>9587</v>
      </c>
    </row>
    <row r="4726" spans="1:3" x14ac:dyDescent="0.25">
      <c r="A4726" s="4" t="s">
        <v>9588</v>
      </c>
      <c r="C4726" s="4" t="s">
        <v>9666</v>
      </c>
    </row>
    <row r="4727" spans="1:3" x14ac:dyDescent="0.25">
      <c r="A4727" s="4" t="s">
        <v>9589</v>
      </c>
      <c r="C4727" s="4" t="s">
        <v>9634</v>
      </c>
    </row>
    <row r="4728" spans="1:3" x14ac:dyDescent="0.25">
      <c r="A4728" s="4" t="s">
        <v>9590</v>
      </c>
      <c r="C4728" s="4" t="s">
        <v>9714</v>
      </c>
    </row>
    <row r="4729" spans="1:3" x14ac:dyDescent="0.25">
      <c r="A4729" s="4" t="s">
        <v>9591</v>
      </c>
      <c r="C4729" s="4" t="s">
        <v>9667</v>
      </c>
    </row>
    <row r="4730" spans="1:3" x14ac:dyDescent="0.25">
      <c r="A4730" s="4" t="s">
        <v>9592</v>
      </c>
      <c r="C4730" s="4" t="s">
        <v>9708</v>
      </c>
    </row>
    <row r="4731" spans="1:3" x14ac:dyDescent="0.25">
      <c r="A4731" s="4" t="s">
        <v>9593</v>
      </c>
      <c r="C4731" s="4" t="s">
        <v>9639</v>
      </c>
    </row>
    <row r="4732" spans="1:3" x14ac:dyDescent="0.25">
      <c r="A4732" s="4" t="s">
        <v>9594</v>
      </c>
      <c r="C4732" s="4" t="s">
        <v>9649</v>
      </c>
    </row>
    <row r="4733" spans="1:3" x14ac:dyDescent="0.25">
      <c r="A4733" s="4" t="s">
        <v>9595</v>
      </c>
      <c r="C4733" s="4" t="s">
        <v>9713</v>
      </c>
    </row>
    <row r="4734" spans="1:3" x14ac:dyDescent="0.25">
      <c r="A4734" s="4" t="s">
        <v>9596</v>
      </c>
      <c r="C4734" s="4" t="s">
        <v>9673</v>
      </c>
    </row>
    <row r="4735" spans="1:3" x14ac:dyDescent="0.25">
      <c r="A4735" s="4" t="s">
        <v>9597</v>
      </c>
      <c r="C4735" s="4" t="s">
        <v>9671</v>
      </c>
    </row>
    <row r="4736" spans="1:3" x14ac:dyDescent="0.25">
      <c r="A4736" s="4" t="s">
        <v>9598</v>
      </c>
      <c r="C4736" s="4" t="s">
        <v>9676</v>
      </c>
    </row>
    <row r="4737" spans="1:3" x14ac:dyDescent="0.25">
      <c r="A4737" s="4" t="s">
        <v>9599</v>
      </c>
      <c r="C4737" s="4" t="s">
        <v>9666</v>
      </c>
    </row>
    <row r="4738" spans="1:3" x14ac:dyDescent="0.25">
      <c r="A4738" s="4" t="s">
        <v>10271</v>
      </c>
      <c r="C4738" s="4" t="s">
        <v>9600</v>
      </c>
    </row>
    <row r="4739" spans="1:3" x14ac:dyDescent="0.25">
      <c r="A4739" s="4" t="s">
        <v>10269</v>
      </c>
      <c r="C4739" s="4" t="s">
        <v>9601</v>
      </c>
    </row>
    <row r="4740" spans="1:3" x14ac:dyDescent="0.25">
      <c r="A4740" s="4" t="s">
        <v>9702</v>
      </c>
      <c r="C4740" s="4" t="s">
        <v>9602</v>
      </c>
    </row>
    <row r="4741" spans="1:3" x14ac:dyDescent="0.25">
      <c r="A4741" s="4" t="s">
        <v>9603</v>
      </c>
      <c r="C4741" s="4" t="s">
        <v>9651</v>
      </c>
    </row>
    <row r="4742" spans="1:3" x14ac:dyDescent="0.25">
      <c r="A4742" s="4" t="s">
        <v>9604</v>
      </c>
      <c r="C4742" s="4" t="s">
        <v>9690</v>
      </c>
    </row>
    <row r="4743" spans="1:3" x14ac:dyDescent="0.25">
      <c r="A4743" s="4" t="s">
        <v>9605</v>
      </c>
      <c r="C4743" s="4" t="s">
        <v>9680</v>
      </c>
    </row>
    <row r="4744" spans="1:3" x14ac:dyDescent="0.25">
      <c r="A4744" s="4" t="s">
        <v>10270</v>
      </c>
      <c r="C4744" s="4" t="s">
        <v>9606</v>
      </c>
    </row>
    <row r="4745" spans="1:3" x14ac:dyDescent="0.25">
      <c r="A4745" s="4" t="s">
        <v>9607</v>
      </c>
      <c r="C4745" s="4" t="s">
        <v>9643</v>
      </c>
    </row>
    <row r="4746" spans="1:3" x14ac:dyDescent="0.25">
      <c r="A4746" s="4" t="s">
        <v>9608</v>
      </c>
      <c r="C4746" s="4" t="s">
        <v>9691</v>
      </c>
    </row>
    <row r="4747" spans="1:3" x14ac:dyDescent="0.25">
      <c r="A4747" s="4" t="s">
        <v>9609</v>
      </c>
      <c r="C4747" s="4" t="s">
        <v>9609</v>
      </c>
    </row>
    <row r="4748" spans="1:3" x14ac:dyDescent="0.25">
      <c r="A4748" s="4" t="s">
        <v>9610</v>
      </c>
      <c r="C4748" s="4" t="s">
        <v>9638</v>
      </c>
    </row>
    <row r="4749" spans="1:3" x14ac:dyDescent="0.25">
      <c r="A4749" s="4" t="s">
        <v>9611</v>
      </c>
      <c r="C4749" s="4" t="s">
        <v>9679</v>
      </c>
    </row>
    <row r="4750" spans="1:3" x14ac:dyDescent="0.25">
      <c r="A4750" s="4" t="s">
        <v>9612</v>
      </c>
      <c r="C4750" s="4" t="s">
        <v>9703</v>
      </c>
    </row>
    <row r="4751" spans="1:3" x14ac:dyDescent="0.25">
      <c r="A4751" s="4" t="s">
        <v>9613</v>
      </c>
      <c r="C4751" s="4" t="s">
        <v>9677</v>
      </c>
    </row>
    <row r="4752" spans="1:3" x14ac:dyDescent="0.25">
      <c r="A4752" s="4" t="s">
        <v>9614</v>
      </c>
      <c r="C4752" s="4" t="s">
        <v>9660</v>
      </c>
    </row>
    <row r="4753" spans="1:5" x14ac:dyDescent="0.25">
      <c r="A4753" s="4" t="s">
        <v>9615</v>
      </c>
      <c r="C4753" s="4" t="s">
        <v>9615</v>
      </c>
    </row>
    <row r="4754" spans="1:5" x14ac:dyDescent="0.25">
      <c r="A4754" s="4" t="s">
        <v>9616</v>
      </c>
      <c r="C4754" s="4" t="s">
        <v>9658</v>
      </c>
    </row>
    <row r="4755" spans="1:5" x14ac:dyDescent="0.25">
      <c r="A4755" s="4" t="s">
        <v>9617</v>
      </c>
      <c r="C4755" s="4" t="s">
        <v>9659</v>
      </c>
    </row>
    <row r="4756" spans="1:5" x14ac:dyDescent="0.25">
      <c r="A4756" s="4" t="s">
        <v>9618</v>
      </c>
      <c r="C4756" s="4" t="s">
        <v>9666</v>
      </c>
    </row>
    <row r="4757" spans="1:5" x14ac:dyDescent="0.25">
      <c r="A4757" s="4" t="s">
        <v>9619</v>
      </c>
      <c r="C4757" s="4" t="s">
        <v>9666</v>
      </c>
    </row>
    <row r="4758" spans="1:5" x14ac:dyDescent="0.25">
      <c r="A4758" s="4" t="s">
        <v>8520</v>
      </c>
      <c r="C4758" s="4" t="s">
        <v>8641</v>
      </c>
      <c r="E4758" s="4" t="s">
        <v>9992</v>
      </c>
    </row>
    <row r="4759" spans="1:5" x14ac:dyDescent="0.25">
      <c r="A4759" s="4" t="s">
        <v>10005</v>
      </c>
      <c r="C4759" s="4" t="s">
        <v>10006</v>
      </c>
    </row>
    <row r="4760" spans="1:5" x14ac:dyDescent="0.25">
      <c r="A4760" s="4" t="s">
        <v>10007</v>
      </c>
      <c r="C4760" s="4" t="s">
        <v>10008</v>
      </c>
    </row>
    <row r="4761" spans="1:5" x14ac:dyDescent="0.25">
      <c r="A4761" s="4" t="s">
        <v>9261</v>
      </c>
      <c r="C4761" s="4" t="s">
        <v>10009</v>
      </c>
    </row>
    <row r="4762" spans="1:5" x14ac:dyDescent="0.25">
      <c r="A4762" s="4" t="s">
        <v>10010</v>
      </c>
      <c r="C4762" s="4" t="s">
        <v>10011</v>
      </c>
    </row>
    <row r="4763" spans="1:5" x14ac:dyDescent="0.25">
      <c r="A4763" s="4" t="s">
        <v>10012</v>
      </c>
      <c r="C4763" s="4" t="s">
        <v>10013</v>
      </c>
    </row>
    <row r="4764" spans="1:5" x14ac:dyDescent="0.25">
      <c r="A4764" s="4" t="s">
        <v>10014</v>
      </c>
      <c r="C4764" s="4" t="s">
        <v>10015</v>
      </c>
    </row>
    <row r="4765" spans="1:5" x14ac:dyDescent="0.25">
      <c r="A4765" s="4" t="s">
        <v>10016</v>
      </c>
      <c r="C4765" s="4" t="s">
        <v>10017</v>
      </c>
    </row>
    <row r="4766" spans="1:5" x14ac:dyDescent="0.25">
      <c r="A4766" s="4" t="s">
        <v>10018</v>
      </c>
      <c r="C4766" s="4" t="s">
        <v>10019</v>
      </c>
    </row>
    <row r="4767" spans="1:5" x14ac:dyDescent="0.25">
      <c r="A4767" s="4" t="s">
        <v>10020</v>
      </c>
      <c r="C4767" s="4" t="s">
        <v>10021</v>
      </c>
    </row>
    <row r="4768" spans="1:5" x14ac:dyDescent="0.25">
      <c r="A4768" s="4" t="s">
        <v>10022</v>
      </c>
      <c r="C4768" s="4" t="s">
        <v>10023</v>
      </c>
    </row>
    <row r="4769" spans="1:3" x14ac:dyDescent="0.25">
      <c r="A4769" s="4" t="s">
        <v>10024</v>
      </c>
      <c r="C4769" s="4" t="s">
        <v>10025</v>
      </c>
    </row>
    <row r="4770" spans="1:3" x14ac:dyDescent="0.25">
      <c r="A4770" s="4" t="s">
        <v>10026</v>
      </c>
      <c r="C4770" s="4" t="s">
        <v>10027</v>
      </c>
    </row>
    <row r="4771" spans="1:3" x14ac:dyDescent="0.25">
      <c r="A4771" s="4" t="s">
        <v>10028</v>
      </c>
      <c r="C4771" s="4" t="s">
        <v>10029</v>
      </c>
    </row>
    <row r="4772" spans="1:3" x14ac:dyDescent="0.25">
      <c r="A4772" s="4" t="s">
        <v>10030</v>
      </c>
      <c r="C4772" s="4" t="s">
        <v>10031</v>
      </c>
    </row>
    <row r="4773" spans="1:3" x14ac:dyDescent="0.25">
      <c r="A4773" s="4" t="s">
        <v>10032</v>
      </c>
      <c r="C4773" s="4" t="s">
        <v>10033</v>
      </c>
    </row>
    <row r="4774" spans="1:3" x14ac:dyDescent="0.25">
      <c r="A4774" s="4" t="s">
        <v>10034</v>
      </c>
      <c r="C4774" s="4" t="s">
        <v>10035</v>
      </c>
    </row>
    <row r="4775" spans="1:3" x14ac:dyDescent="0.25">
      <c r="A4775" s="4" t="s">
        <v>10036</v>
      </c>
      <c r="C4775" s="4" t="s">
        <v>10037</v>
      </c>
    </row>
    <row r="4776" spans="1:3" x14ac:dyDescent="0.25">
      <c r="A4776" s="4" t="s">
        <v>10038</v>
      </c>
      <c r="C4776" s="4" t="s">
        <v>10039</v>
      </c>
    </row>
    <row r="4777" spans="1:3" x14ac:dyDescent="0.25">
      <c r="A4777" s="4" t="s">
        <v>10040</v>
      </c>
      <c r="C4777" s="4" t="s">
        <v>10041</v>
      </c>
    </row>
    <row r="4778" spans="1:3" x14ac:dyDescent="0.25">
      <c r="A4778" s="4" t="s">
        <v>10042</v>
      </c>
      <c r="C4778" s="4" t="s">
        <v>10043</v>
      </c>
    </row>
    <row r="4779" spans="1:3" x14ac:dyDescent="0.25">
      <c r="A4779" s="4" t="s">
        <v>10044</v>
      </c>
      <c r="C4779" s="4" t="s">
        <v>10045</v>
      </c>
    </row>
    <row r="4780" spans="1:3" x14ac:dyDescent="0.25">
      <c r="A4780" s="4" t="s">
        <v>10046</v>
      </c>
      <c r="C4780" s="4" t="s">
        <v>10047</v>
      </c>
    </row>
    <row r="4781" spans="1:3" x14ac:dyDescent="0.25">
      <c r="A4781" s="4" t="s">
        <v>10048</v>
      </c>
      <c r="C4781" s="4" t="s">
        <v>10049</v>
      </c>
    </row>
    <row r="4782" spans="1:3" x14ac:dyDescent="0.25">
      <c r="A4782" s="4" t="s">
        <v>10050</v>
      </c>
      <c r="C4782" s="4" t="s">
        <v>10051</v>
      </c>
    </row>
    <row r="4783" spans="1:3" x14ac:dyDescent="0.25">
      <c r="A4783" s="4" t="s">
        <v>10052</v>
      </c>
      <c r="C4783" s="4" t="s">
        <v>10053</v>
      </c>
    </row>
    <row r="4784" spans="1:3" x14ac:dyDescent="0.25">
      <c r="A4784" s="4" t="s">
        <v>10054</v>
      </c>
      <c r="C4784" s="4" t="s">
        <v>10055</v>
      </c>
    </row>
    <row r="4785" spans="1:3" x14ac:dyDescent="0.25">
      <c r="A4785" s="4" t="s">
        <v>10056</v>
      </c>
      <c r="C4785" s="4" t="s">
        <v>10057</v>
      </c>
    </row>
    <row r="4786" spans="1:3" x14ac:dyDescent="0.25">
      <c r="A4786" s="4" t="s">
        <v>10058</v>
      </c>
      <c r="C4786" s="4" t="s">
        <v>10059</v>
      </c>
    </row>
    <row r="4787" spans="1:3" x14ac:dyDescent="0.25">
      <c r="A4787" s="4" t="s">
        <v>10060</v>
      </c>
      <c r="C4787" s="4" t="s">
        <v>10061</v>
      </c>
    </row>
    <row r="4788" spans="1:3" x14ac:dyDescent="0.25">
      <c r="A4788" s="4" t="s">
        <v>10062</v>
      </c>
      <c r="C4788" s="4" t="s">
        <v>10063</v>
      </c>
    </row>
    <row r="4789" spans="1:3" x14ac:dyDescent="0.25">
      <c r="A4789" s="4" t="s">
        <v>10064</v>
      </c>
      <c r="C4789" s="4" t="s">
        <v>10065</v>
      </c>
    </row>
    <row r="4790" spans="1:3" x14ac:dyDescent="0.25">
      <c r="A4790" s="4" t="s">
        <v>10066</v>
      </c>
      <c r="C4790" s="4" t="s">
        <v>10067</v>
      </c>
    </row>
    <row r="4791" spans="1:3" x14ac:dyDescent="0.25">
      <c r="A4791" s="4" t="s">
        <v>10068</v>
      </c>
      <c r="C4791" s="4" t="s">
        <v>10069</v>
      </c>
    </row>
    <row r="4792" spans="1:3" x14ac:dyDescent="0.25">
      <c r="A4792" s="4" t="s">
        <v>10070</v>
      </c>
      <c r="C4792" s="4" t="s">
        <v>10071</v>
      </c>
    </row>
    <row r="4793" spans="1:3" x14ac:dyDescent="0.25">
      <c r="A4793" s="4" t="s">
        <v>10072</v>
      </c>
      <c r="C4793" s="4" t="s">
        <v>10073</v>
      </c>
    </row>
    <row r="4794" spans="1:3" x14ac:dyDescent="0.25">
      <c r="A4794" s="4" t="s">
        <v>10074</v>
      </c>
      <c r="C4794" s="4" t="s">
        <v>10075</v>
      </c>
    </row>
    <row r="4795" spans="1:3" x14ac:dyDescent="0.25">
      <c r="A4795" s="4" t="s">
        <v>10076</v>
      </c>
      <c r="C4795" s="4" t="s">
        <v>10077</v>
      </c>
    </row>
    <row r="4796" spans="1:3" x14ac:dyDescent="0.25">
      <c r="A4796" s="4" t="s">
        <v>10078</v>
      </c>
      <c r="C4796" s="4" t="s">
        <v>10079</v>
      </c>
    </row>
    <row r="4797" spans="1:3" x14ac:dyDescent="0.25">
      <c r="A4797" s="4" t="s">
        <v>10080</v>
      </c>
      <c r="C4797" s="4" t="s">
        <v>10081</v>
      </c>
    </row>
    <row r="4798" spans="1:3" x14ac:dyDescent="0.25">
      <c r="A4798" s="4" t="s">
        <v>10082</v>
      </c>
      <c r="C4798" s="4" t="s">
        <v>10083</v>
      </c>
    </row>
    <row r="4799" spans="1:3" x14ac:dyDescent="0.25">
      <c r="A4799" s="4" t="s">
        <v>10084</v>
      </c>
      <c r="C4799" s="4" t="s">
        <v>10085</v>
      </c>
    </row>
    <row r="4800" spans="1:3" x14ac:dyDescent="0.25">
      <c r="A4800" s="4" t="s">
        <v>10086</v>
      </c>
      <c r="C4800" s="4" t="s">
        <v>10087</v>
      </c>
    </row>
    <row r="4801" spans="1:3" x14ac:dyDescent="0.25">
      <c r="A4801" s="4" t="s">
        <v>10088</v>
      </c>
      <c r="C4801" s="4" t="s">
        <v>10089</v>
      </c>
    </row>
    <row r="4802" spans="1:3" x14ac:dyDescent="0.25">
      <c r="A4802" s="4" t="s">
        <v>10090</v>
      </c>
      <c r="C4802" s="4" t="s">
        <v>10091</v>
      </c>
    </row>
    <row r="4803" spans="1:3" x14ac:dyDescent="0.25">
      <c r="A4803" s="4" t="s">
        <v>10092</v>
      </c>
      <c r="C4803" s="4" t="s">
        <v>10093</v>
      </c>
    </row>
    <row r="4804" spans="1:3" x14ac:dyDescent="0.25">
      <c r="A4804" s="4" t="s">
        <v>10094</v>
      </c>
      <c r="C4804" s="4" t="s">
        <v>10095</v>
      </c>
    </row>
    <row r="4805" spans="1:3" x14ac:dyDescent="0.25">
      <c r="A4805" s="4" t="s">
        <v>10096</v>
      </c>
      <c r="C4805" s="4" t="s">
        <v>10097</v>
      </c>
    </row>
    <row r="4806" spans="1:3" x14ac:dyDescent="0.25">
      <c r="A4806" s="4" t="s">
        <v>10098</v>
      </c>
      <c r="C4806" s="4" t="s">
        <v>10099</v>
      </c>
    </row>
    <row r="4807" spans="1:3" x14ac:dyDescent="0.25">
      <c r="A4807" s="4" t="s">
        <v>10100</v>
      </c>
      <c r="C4807" s="4" t="s">
        <v>10101</v>
      </c>
    </row>
    <row r="4808" spans="1:3" x14ac:dyDescent="0.25">
      <c r="A4808" s="4" t="s">
        <v>10102</v>
      </c>
      <c r="C4808" s="4" t="s">
        <v>10103</v>
      </c>
    </row>
    <row r="4809" spans="1:3" x14ac:dyDescent="0.25">
      <c r="A4809" s="4" t="s">
        <v>10104</v>
      </c>
      <c r="C4809" s="4" t="s">
        <v>10105</v>
      </c>
    </row>
    <row r="4810" spans="1:3" x14ac:dyDescent="0.25">
      <c r="A4810" s="4" t="s">
        <v>10106</v>
      </c>
      <c r="C4810" s="4" t="s">
        <v>10107</v>
      </c>
    </row>
    <row r="4811" spans="1:3" x14ac:dyDescent="0.25">
      <c r="A4811" s="4" t="s">
        <v>10108</v>
      </c>
      <c r="C4811" s="4" t="s">
        <v>10109</v>
      </c>
    </row>
    <row r="4812" spans="1:3" x14ac:dyDescent="0.25">
      <c r="A4812" s="4" t="s">
        <v>10110</v>
      </c>
      <c r="C4812" s="4" t="s">
        <v>10111</v>
      </c>
    </row>
    <row r="4813" spans="1:3" x14ac:dyDescent="0.25">
      <c r="A4813" s="4" t="s">
        <v>10112</v>
      </c>
      <c r="C4813" s="4" t="s">
        <v>10113</v>
      </c>
    </row>
    <row r="4814" spans="1:3" x14ac:dyDescent="0.25">
      <c r="A4814" s="4" t="s">
        <v>10114</v>
      </c>
      <c r="C4814" s="4" t="s">
        <v>10115</v>
      </c>
    </row>
    <row r="4815" spans="1:3" x14ac:dyDescent="0.25">
      <c r="A4815" s="4" t="s">
        <v>10116</v>
      </c>
      <c r="C4815" s="4" t="s">
        <v>10117</v>
      </c>
    </row>
    <row r="4816" spans="1:3" x14ac:dyDescent="0.25">
      <c r="A4816" s="4">
        <v>135110162</v>
      </c>
      <c r="C4816" s="4" t="s">
        <v>10118</v>
      </c>
    </row>
    <row r="4817" spans="1:3" x14ac:dyDescent="0.25">
      <c r="A4817" s="4">
        <v>135120182</v>
      </c>
      <c r="C4817" s="4" t="s">
        <v>10190</v>
      </c>
    </row>
    <row r="4818" spans="1:3" x14ac:dyDescent="0.25">
      <c r="A4818" s="4">
        <v>135120362</v>
      </c>
      <c r="C4818" s="4" t="s">
        <v>10189</v>
      </c>
    </row>
    <row r="4819" spans="1:3" x14ac:dyDescent="0.25">
      <c r="A4819" s="4">
        <v>135800052</v>
      </c>
      <c r="C4819" s="4" t="s">
        <v>10119</v>
      </c>
    </row>
    <row r="4820" spans="1:3" x14ac:dyDescent="0.25">
      <c r="A4820" s="4" t="s">
        <v>10120</v>
      </c>
      <c r="C4820" s="4" t="s">
        <v>10121</v>
      </c>
    </row>
    <row r="4821" spans="1:3" x14ac:dyDescent="0.25">
      <c r="A4821" s="4" t="s">
        <v>10122</v>
      </c>
      <c r="C4821" s="4" t="s">
        <v>10123</v>
      </c>
    </row>
    <row r="4822" spans="1:3" x14ac:dyDescent="0.25">
      <c r="A4822" s="4" t="s">
        <v>10124</v>
      </c>
      <c r="C4822" s="4" t="s">
        <v>10719</v>
      </c>
    </row>
    <row r="4823" spans="1:3" x14ac:dyDescent="0.25">
      <c r="A4823" s="4" t="s">
        <v>10717</v>
      </c>
      <c r="C4823" s="4" t="s">
        <v>10718</v>
      </c>
    </row>
    <row r="4824" spans="1:3" x14ac:dyDescent="0.25">
      <c r="A4824" s="4" t="s">
        <v>8410</v>
      </c>
      <c r="C4824" t="s">
        <v>8410</v>
      </c>
    </row>
    <row r="4825" spans="1:3" x14ac:dyDescent="0.25">
      <c r="A4825" s="4" t="s">
        <v>1353</v>
      </c>
      <c r="C4825" t="s">
        <v>1353</v>
      </c>
    </row>
    <row r="4826" spans="1:3" x14ac:dyDescent="0.25">
      <c r="A4826" s="4" t="s">
        <v>8516</v>
      </c>
      <c r="C4826" t="s">
        <v>8516</v>
      </c>
    </row>
    <row r="4827" spans="1:3" x14ac:dyDescent="0.25">
      <c r="A4827" s="4" t="s">
        <v>8517</v>
      </c>
      <c r="C4827" t="s">
        <v>8517</v>
      </c>
    </row>
    <row r="4828" spans="1:3" x14ac:dyDescent="0.25">
      <c r="A4828" s="4" t="s">
        <v>11355</v>
      </c>
      <c r="C4828" t="s">
        <v>11355</v>
      </c>
    </row>
    <row r="4829" spans="1:3" x14ac:dyDescent="0.25">
      <c r="A4829" s="4" t="s">
        <v>8518</v>
      </c>
      <c r="C4829" t="s">
        <v>8518</v>
      </c>
    </row>
    <row r="4830" spans="1:3" x14ac:dyDescent="0.25">
      <c r="A4830" s="4" t="s">
        <v>8519</v>
      </c>
      <c r="C4830" t="s">
        <v>8519</v>
      </c>
    </row>
    <row r="4831" spans="1:3" x14ac:dyDescent="0.25">
      <c r="A4831" s="4" t="s">
        <v>8554</v>
      </c>
      <c r="C4831" t="s">
        <v>8554</v>
      </c>
    </row>
    <row r="4832" spans="1:3" x14ac:dyDescent="0.25">
      <c r="A4832" s="4" t="s">
        <v>1747</v>
      </c>
      <c r="C4832" t="s">
        <v>1747</v>
      </c>
    </row>
    <row r="4833" spans="1:3" x14ac:dyDescent="0.25">
      <c r="A4833" s="4" t="s">
        <v>10592</v>
      </c>
      <c r="C4833" t="s">
        <v>10592</v>
      </c>
    </row>
    <row r="4834" spans="1:3" x14ac:dyDescent="0.25">
      <c r="A4834" s="4" t="s">
        <v>1428</v>
      </c>
      <c r="C4834" t="s">
        <v>1428</v>
      </c>
    </row>
    <row r="4835" spans="1:3" x14ac:dyDescent="0.25">
      <c r="A4835" s="4" t="s">
        <v>1430</v>
      </c>
      <c r="C4835" t="s">
        <v>1430</v>
      </c>
    </row>
    <row r="4836" spans="1:3" x14ac:dyDescent="0.25">
      <c r="A4836" s="4" t="s">
        <v>1431</v>
      </c>
      <c r="C4836" t="s">
        <v>1431</v>
      </c>
    </row>
    <row r="4837" spans="1:3" x14ac:dyDescent="0.25">
      <c r="A4837" s="4" t="s">
        <v>1460</v>
      </c>
      <c r="C4837" t="s">
        <v>1460</v>
      </c>
    </row>
    <row r="4838" spans="1:3" x14ac:dyDescent="0.25">
      <c r="A4838" s="4" t="s">
        <v>1484</v>
      </c>
      <c r="C4838" t="s">
        <v>1484</v>
      </c>
    </row>
    <row r="4839" spans="1:3" x14ac:dyDescent="0.25">
      <c r="A4839" s="4" t="s">
        <v>1485</v>
      </c>
      <c r="C4839" t="s">
        <v>1485</v>
      </c>
    </row>
    <row r="4840" spans="1:3" x14ac:dyDescent="0.25">
      <c r="A4840" s="4" t="s">
        <v>8441</v>
      </c>
      <c r="C4840" t="s">
        <v>8441</v>
      </c>
    </row>
    <row r="4841" spans="1:3" x14ac:dyDescent="0.25">
      <c r="A4841" s="4" t="s">
        <v>1488</v>
      </c>
      <c r="C4841" t="s">
        <v>1488</v>
      </c>
    </row>
    <row r="4842" spans="1:3" x14ac:dyDescent="0.25">
      <c r="A4842" s="4" t="s">
        <v>1494</v>
      </c>
      <c r="C4842" t="s">
        <v>1494</v>
      </c>
    </row>
    <row r="4843" spans="1:3" x14ac:dyDescent="0.25">
      <c r="A4843" s="4" t="s">
        <v>1495</v>
      </c>
      <c r="C4843" t="s">
        <v>1495</v>
      </c>
    </row>
    <row r="4844" spans="1:3" x14ac:dyDescent="0.25">
      <c r="A4844" s="4" t="s">
        <v>1496</v>
      </c>
      <c r="C4844" t="s">
        <v>1496</v>
      </c>
    </row>
    <row r="4845" spans="1:3" x14ac:dyDescent="0.25">
      <c r="A4845" s="4" t="s">
        <v>1497</v>
      </c>
      <c r="C4845" t="s">
        <v>1497</v>
      </c>
    </row>
    <row r="4846" spans="1:3" x14ac:dyDescent="0.25">
      <c r="A4846" s="4" t="s">
        <v>1516</v>
      </c>
      <c r="C4846" t="s">
        <v>1516</v>
      </c>
    </row>
    <row r="4847" spans="1:3" x14ac:dyDescent="0.25">
      <c r="A4847" s="4" t="s">
        <v>1517</v>
      </c>
      <c r="C4847" t="s">
        <v>1517</v>
      </c>
    </row>
    <row r="4848" spans="1:3" x14ac:dyDescent="0.25">
      <c r="A4848" s="4" t="s">
        <v>10860</v>
      </c>
      <c r="C4848" t="s">
        <v>10860</v>
      </c>
    </row>
    <row r="4849" spans="1:3" x14ac:dyDescent="0.25">
      <c r="A4849" s="4" t="s">
        <v>1530</v>
      </c>
      <c r="C4849" t="s">
        <v>1530</v>
      </c>
    </row>
    <row r="4850" spans="1:3" x14ac:dyDescent="0.25">
      <c r="A4850" s="4" t="s">
        <v>10593</v>
      </c>
      <c r="C4850" t="s">
        <v>10593</v>
      </c>
    </row>
    <row r="4851" spans="1:3" x14ac:dyDescent="0.25">
      <c r="A4851" s="4" t="s">
        <v>10594</v>
      </c>
      <c r="C4851" t="s">
        <v>10594</v>
      </c>
    </row>
    <row r="4852" spans="1:3" x14ac:dyDescent="0.25">
      <c r="A4852" s="4" t="s">
        <v>10595</v>
      </c>
      <c r="C4852" t="s">
        <v>10595</v>
      </c>
    </row>
    <row r="4853" spans="1:3" x14ac:dyDescent="0.25">
      <c r="A4853" s="4" t="s">
        <v>10596</v>
      </c>
      <c r="C4853" t="s">
        <v>10596</v>
      </c>
    </row>
    <row r="4854" spans="1:3" x14ac:dyDescent="0.25">
      <c r="A4854" s="4" t="s">
        <v>10597</v>
      </c>
      <c r="C4854" t="s">
        <v>10597</v>
      </c>
    </row>
    <row r="4855" spans="1:3" x14ac:dyDescent="0.25">
      <c r="A4855" s="4" t="s">
        <v>10598</v>
      </c>
      <c r="C4855" t="s">
        <v>10598</v>
      </c>
    </row>
    <row r="4856" spans="1:3" x14ac:dyDescent="0.25">
      <c r="A4856" s="4" t="s">
        <v>10599</v>
      </c>
      <c r="C4856" t="s">
        <v>10599</v>
      </c>
    </row>
    <row r="4857" spans="1:3" x14ac:dyDescent="0.25">
      <c r="A4857" s="4" t="s">
        <v>10600</v>
      </c>
      <c r="C4857" t="s">
        <v>10600</v>
      </c>
    </row>
    <row r="4858" spans="1:3" x14ac:dyDescent="0.25">
      <c r="A4858" s="4" t="s">
        <v>10601</v>
      </c>
      <c r="C4858" t="s">
        <v>10601</v>
      </c>
    </row>
    <row r="4859" spans="1:3" x14ac:dyDescent="0.25">
      <c r="A4859" s="4" t="s">
        <v>10602</v>
      </c>
      <c r="C4859" t="s">
        <v>10602</v>
      </c>
    </row>
    <row r="4860" spans="1:3" x14ac:dyDescent="0.25">
      <c r="A4860" s="4" t="s">
        <v>10603</v>
      </c>
      <c r="C4860" t="s">
        <v>10603</v>
      </c>
    </row>
    <row r="4861" spans="1:3" x14ac:dyDescent="0.25">
      <c r="A4861" s="4" t="s">
        <v>10604</v>
      </c>
      <c r="C4861" t="s">
        <v>10604</v>
      </c>
    </row>
    <row r="4862" spans="1:3" x14ac:dyDescent="0.25">
      <c r="A4862" s="4" t="s">
        <v>10605</v>
      </c>
      <c r="C4862" t="s">
        <v>10605</v>
      </c>
    </row>
    <row r="4863" spans="1:3" x14ac:dyDescent="0.25">
      <c r="A4863" s="4" t="s">
        <v>11378</v>
      </c>
      <c r="C4863" t="s">
        <v>1545</v>
      </c>
    </row>
    <row r="4864" spans="1:3" x14ac:dyDescent="0.25">
      <c r="A4864" s="4" t="s">
        <v>8444</v>
      </c>
      <c r="C4864" t="s">
        <v>8444</v>
      </c>
    </row>
    <row r="4865" spans="1:5" x14ac:dyDescent="0.25">
      <c r="A4865" s="4" t="s">
        <v>10606</v>
      </c>
      <c r="C4865" t="s">
        <v>10606</v>
      </c>
    </row>
    <row r="4866" spans="1:5" x14ac:dyDescent="0.25">
      <c r="A4866" s="4" t="s">
        <v>10607</v>
      </c>
      <c r="C4866" t="s">
        <v>10607</v>
      </c>
    </row>
    <row r="4867" spans="1:5" x14ac:dyDescent="0.25">
      <c r="A4867" s="4" t="s">
        <v>1701</v>
      </c>
      <c r="C4867" t="s">
        <v>1701</v>
      </c>
    </row>
    <row r="4868" spans="1:5" x14ac:dyDescent="0.25">
      <c r="A4868" s="4" t="s">
        <v>1708</v>
      </c>
      <c r="C4868" t="s">
        <v>1708</v>
      </c>
    </row>
    <row r="4869" spans="1:5" x14ac:dyDescent="0.25">
      <c r="A4869" s="4" t="s">
        <v>1709</v>
      </c>
      <c r="C4869" t="s">
        <v>1709</v>
      </c>
    </row>
    <row r="4870" spans="1:5" x14ac:dyDescent="0.25">
      <c r="A4870" s="4" t="s">
        <v>1716</v>
      </c>
      <c r="C4870" t="s">
        <v>1716</v>
      </c>
    </row>
    <row r="4871" spans="1:5" x14ac:dyDescent="0.25">
      <c r="A4871" s="4" t="s">
        <v>1729</v>
      </c>
      <c r="C4871" t="s">
        <v>1729</v>
      </c>
    </row>
    <row r="4872" spans="1:5" x14ac:dyDescent="0.25">
      <c r="A4872" s="4" t="s">
        <v>8446</v>
      </c>
      <c r="C4872" t="s">
        <v>8446</v>
      </c>
    </row>
    <row r="4873" spans="1:5" x14ac:dyDescent="0.25">
      <c r="A4873" s="4" t="s">
        <v>8448</v>
      </c>
      <c r="C4873" t="s">
        <v>8448</v>
      </c>
    </row>
    <row r="4874" spans="1:5" x14ac:dyDescent="0.25">
      <c r="A4874" s="4" t="s">
        <v>10608</v>
      </c>
      <c r="C4874" t="s">
        <v>10608</v>
      </c>
    </row>
    <row r="4875" spans="1:5" x14ac:dyDescent="0.25">
      <c r="A4875" s="4" t="s">
        <v>10609</v>
      </c>
      <c r="C4875" t="s">
        <v>10609</v>
      </c>
    </row>
    <row r="4876" spans="1:5" x14ac:dyDescent="0.25">
      <c r="A4876" s="4" t="s">
        <v>8552</v>
      </c>
      <c r="C4876" t="s">
        <v>8552</v>
      </c>
    </row>
    <row r="4877" spans="1:5" x14ac:dyDescent="0.25">
      <c r="A4877" s="4" t="s">
        <v>1604</v>
      </c>
      <c r="C4877" t="s">
        <v>1604</v>
      </c>
    </row>
    <row r="4878" spans="1:5" x14ac:dyDescent="0.25">
      <c r="A4878" s="4" t="s">
        <v>8553</v>
      </c>
      <c r="C4878" t="s">
        <v>8553</v>
      </c>
    </row>
    <row r="4879" spans="1:5" x14ac:dyDescent="0.25">
      <c r="A4879" s="4" t="s">
        <v>11342</v>
      </c>
      <c r="C4879" t="s">
        <v>1675</v>
      </c>
      <c r="E4879" s="4" t="s">
        <v>9988</v>
      </c>
    </row>
    <row r="4880" spans="1:5" x14ac:dyDescent="0.25">
      <c r="A4880" s="4" t="s">
        <v>8536</v>
      </c>
      <c r="C4880" t="s">
        <v>8536</v>
      </c>
    </row>
    <row r="4881" spans="1:3" x14ac:dyDescent="0.25">
      <c r="A4881" s="4" t="s">
        <v>8539</v>
      </c>
      <c r="C4881" t="s">
        <v>8539</v>
      </c>
    </row>
    <row r="4882" spans="1:3" x14ac:dyDescent="0.25">
      <c r="A4882" s="4" t="s">
        <v>8540</v>
      </c>
      <c r="C4882" t="s">
        <v>8540</v>
      </c>
    </row>
    <row r="4883" spans="1:3" x14ac:dyDescent="0.25">
      <c r="A4883" s="4" t="s">
        <v>8541</v>
      </c>
      <c r="C4883" t="s">
        <v>8541</v>
      </c>
    </row>
    <row r="4884" spans="1:3" x14ac:dyDescent="0.25">
      <c r="A4884" s="4" t="s">
        <v>2423</v>
      </c>
      <c r="C4884" t="s">
        <v>2423</v>
      </c>
    </row>
    <row r="4885" spans="1:3" x14ac:dyDescent="0.25">
      <c r="A4885" s="4" t="s">
        <v>2424</v>
      </c>
      <c r="C4885" t="s">
        <v>2424</v>
      </c>
    </row>
    <row r="4886" spans="1:3" x14ac:dyDescent="0.25">
      <c r="A4886" s="4" t="s">
        <v>2430</v>
      </c>
      <c r="C4886" t="s">
        <v>2430</v>
      </c>
    </row>
    <row r="4887" spans="1:3" x14ac:dyDescent="0.25">
      <c r="A4887" s="4" t="s">
        <v>2431</v>
      </c>
      <c r="C4887" t="s">
        <v>2431</v>
      </c>
    </row>
    <row r="4888" spans="1:3" x14ac:dyDescent="0.25">
      <c r="A4888" s="4" t="s">
        <v>8529</v>
      </c>
      <c r="C4888" t="s">
        <v>8529</v>
      </c>
    </row>
    <row r="4889" spans="1:3" x14ac:dyDescent="0.25">
      <c r="A4889" s="4" t="s">
        <v>8530</v>
      </c>
      <c r="C4889" t="s">
        <v>8530</v>
      </c>
    </row>
    <row r="4890" spans="1:3" x14ac:dyDescent="0.25">
      <c r="A4890" s="4" t="s">
        <v>2390</v>
      </c>
      <c r="C4890" t="s">
        <v>2390</v>
      </c>
    </row>
    <row r="4891" spans="1:3" x14ac:dyDescent="0.25">
      <c r="A4891" s="4" t="s">
        <v>659</v>
      </c>
      <c r="C4891" s="7" t="s">
        <v>659</v>
      </c>
    </row>
    <row r="4892" spans="1:3" x14ac:dyDescent="0.25">
      <c r="A4892" s="4" t="s">
        <v>660</v>
      </c>
      <c r="C4892" s="7" t="s">
        <v>660</v>
      </c>
    </row>
    <row r="4893" spans="1:3" x14ac:dyDescent="0.25">
      <c r="A4893" s="4" t="s">
        <v>853</v>
      </c>
      <c r="C4893" t="s">
        <v>853</v>
      </c>
    </row>
    <row r="4894" spans="1:3" x14ac:dyDescent="0.25">
      <c r="A4894" s="4" t="s">
        <v>8418</v>
      </c>
      <c r="C4894" t="s">
        <v>8418</v>
      </c>
    </row>
    <row r="4895" spans="1:3" x14ac:dyDescent="0.25">
      <c r="A4895" s="4" t="s">
        <v>951</v>
      </c>
      <c r="C4895" t="s">
        <v>951</v>
      </c>
    </row>
    <row r="4896" spans="1:3" x14ac:dyDescent="0.25">
      <c r="A4896" s="4" t="s">
        <v>1785</v>
      </c>
      <c r="C4896" t="s">
        <v>1785</v>
      </c>
    </row>
    <row r="4897" spans="1:3" x14ac:dyDescent="0.25">
      <c r="A4897" s="4" t="s">
        <v>8632</v>
      </c>
      <c r="C4897" t="s">
        <v>8632</v>
      </c>
    </row>
    <row r="4898" spans="1:3" x14ac:dyDescent="0.25">
      <c r="A4898" s="4" t="s">
        <v>9968</v>
      </c>
      <c r="C4898" t="s">
        <v>9968</v>
      </c>
    </row>
    <row r="4899" spans="1:3" x14ac:dyDescent="0.25">
      <c r="A4899" s="4" t="s">
        <v>9625</v>
      </c>
      <c r="C4899" t="s">
        <v>9625</v>
      </c>
    </row>
    <row r="4900" spans="1:3" x14ac:dyDescent="0.25">
      <c r="A4900" s="4" t="s">
        <v>9626</v>
      </c>
      <c r="C4900" t="s">
        <v>9626</v>
      </c>
    </row>
    <row r="4901" spans="1:3" x14ac:dyDescent="0.25">
      <c r="A4901" s="4" t="s">
        <v>9627</v>
      </c>
      <c r="C4901" t="s">
        <v>9627</v>
      </c>
    </row>
    <row r="4902" spans="1:3" x14ac:dyDescent="0.25">
      <c r="A4902" s="4" t="s">
        <v>9628</v>
      </c>
      <c r="C4902" t="s">
        <v>9628</v>
      </c>
    </row>
    <row r="4903" spans="1:3" x14ac:dyDescent="0.25">
      <c r="A4903" s="4" t="s">
        <v>9629</v>
      </c>
      <c r="C4903" t="s">
        <v>9629</v>
      </c>
    </row>
    <row r="4904" spans="1:3" x14ac:dyDescent="0.25">
      <c r="A4904" s="4" t="s">
        <v>9630</v>
      </c>
      <c r="C4904" t="s">
        <v>9630</v>
      </c>
    </row>
    <row r="4905" spans="1:3" x14ac:dyDescent="0.25">
      <c r="A4905" s="4" t="s">
        <v>9701</v>
      </c>
      <c r="C4905" t="s">
        <v>9701</v>
      </c>
    </row>
    <row r="4906" spans="1:3" x14ac:dyDescent="0.25">
      <c r="A4906" s="4" t="s">
        <v>9718</v>
      </c>
      <c r="C4906" t="s">
        <v>9718</v>
      </c>
    </row>
    <row r="4907" spans="1:3" x14ac:dyDescent="0.25">
      <c r="A4907" s="4" t="s">
        <v>9720</v>
      </c>
      <c r="C4907" t="s">
        <v>9720</v>
      </c>
    </row>
    <row r="4908" spans="1:3" x14ac:dyDescent="0.25">
      <c r="A4908" s="4" t="s">
        <v>9725</v>
      </c>
      <c r="C4908" t="s">
        <v>9725</v>
      </c>
    </row>
    <row r="4909" spans="1:3" x14ac:dyDescent="0.25">
      <c r="A4909" s="4" t="s">
        <v>9734</v>
      </c>
      <c r="C4909" t="s">
        <v>9734</v>
      </c>
    </row>
    <row r="4910" spans="1:3" x14ac:dyDescent="0.25">
      <c r="A4910" s="4" t="s">
        <v>9747</v>
      </c>
      <c r="C4910" s="13" t="s">
        <v>9747</v>
      </c>
    </row>
    <row r="4911" spans="1:3" x14ac:dyDescent="0.25">
      <c r="A4911" s="4" t="s">
        <v>9776</v>
      </c>
      <c r="C4911" t="s">
        <v>9776</v>
      </c>
    </row>
    <row r="4912" spans="1:3" x14ac:dyDescent="0.25">
      <c r="A4912" s="4" t="s">
        <v>9401</v>
      </c>
      <c r="C4912" t="s">
        <v>9401</v>
      </c>
    </row>
    <row r="4913" spans="1:3" x14ac:dyDescent="0.25">
      <c r="A4913" s="4" t="s">
        <v>9777</v>
      </c>
      <c r="C4913" t="s">
        <v>9777</v>
      </c>
    </row>
    <row r="4914" spans="1:3" x14ac:dyDescent="0.25">
      <c r="A4914" s="4" t="s">
        <v>9778</v>
      </c>
      <c r="C4914" t="s">
        <v>9778</v>
      </c>
    </row>
    <row r="4915" spans="1:3" x14ac:dyDescent="0.25">
      <c r="A4915" s="4" t="s">
        <v>9779</v>
      </c>
      <c r="C4915" t="s">
        <v>9779</v>
      </c>
    </row>
    <row r="4916" spans="1:3" x14ac:dyDescent="0.25">
      <c r="A4916" s="4" t="s">
        <v>10689</v>
      </c>
      <c r="C4916" t="s">
        <v>10689</v>
      </c>
    </row>
    <row r="4917" spans="1:3" x14ac:dyDescent="0.25">
      <c r="A4917" s="4" t="s">
        <v>9780</v>
      </c>
      <c r="C4917" t="s">
        <v>9780</v>
      </c>
    </row>
    <row r="4918" spans="1:3" x14ac:dyDescent="0.25">
      <c r="A4918" s="4" t="s">
        <v>9783</v>
      </c>
      <c r="C4918" t="s">
        <v>9783</v>
      </c>
    </row>
    <row r="4919" spans="1:3" x14ac:dyDescent="0.25">
      <c r="A4919" s="4" t="s">
        <v>9784</v>
      </c>
      <c r="C4919" t="s">
        <v>9784</v>
      </c>
    </row>
    <row r="4920" spans="1:3" x14ac:dyDescent="0.25">
      <c r="A4920" s="4" t="s">
        <v>9785</v>
      </c>
      <c r="C4920" t="s">
        <v>9785</v>
      </c>
    </row>
    <row r="4921" spans="1:3" x14ac:dyDescent="0.25">
      <c r="A4921" s="4" t="s">
        <v>9791</v>
      </c>
      <c r="C4921" t="s">
        <v>9791</v>
      </c>
    </row>
    <row r="4922" spans="1:3" x14ac:dyDescent="0.25">
      <c r="A4922" s="4" t="s">
        <v>9792</v>
      </c>
      <c r="C4922" t="s">
        <v>9792</v>
      </c>
    </row>
    <row r="4923" spans="1:3" x14ac:dyDescent="0.25">
      <c r="A4923" s="4" t="s">
        <v>9801</v>
      </c>
      <c r="C4923" t="s">
        <v>9801</v>
      </c>
    </row>
    <row r="4924" spans="1:3" x14ac:dyDescent="0.25">
      <c r="A4924" s="4" t="s">
        <v>9802</v>
      </c>
      <c r="C4924" t="s">
        <v>9802</v>
      </c>
    </row>
    <row r="4925" spans="1:3" x14ac:dyDescent="0.25">
      <c r="A4925" s="4" t="s">
        <v>9803</v>
      </c>
      <c r="C4925" t="s">
        <v>9803</v>
      </c>
    </row>
    <row r="4926" spans="1:3" x14ac:dyDescent="0.25">
      <c r="A4926" s="4" t="s">
        <v>9804</v>
      </c>
      <c r="C4926" t="s">
        <v>9804</v>
      </c>
    </row>
    <row r="4927" spans="1:3" x14ac:dyDescent="0.25">
      <c r="A4927" s="4" t="s">
        <v>9805</v>
      </c>
      <c r="C4927" t="s">
        <v>9805</v>
      </c>
    </row>
    <row r="4928" spans="1:3" x14ac:dyDescent="0.25">
      <c r="A4928" s="4" t="s">
        <v>9806</v>
      </c>
      <c r="C4928" t="s">
        <v>9806</v>
      </c>
    </row>
    <row r="4929" spans="1:3" x14ac:dyDescent="0.25">
      <c r="A4929" s="4">
        <v>1280347100</v>
      </c>
      <c r="C4929" t="s">
        <v>10610</v>
      </c>
    </row>
    <row r="4930" spans="1:3" x14ac:dyDescent="0.25">
      <c r="A4930" s="4" t="s">
        <v>9807</v>
      </c>
      <c r="C4930" t="s">
        <v>9807</v>
      </c>
    </row>
    <row r="4931" spans="1:3" x14ac:dyDescent="0.25">
      <c r="A4931" s="4" t="s">
        <v>9810</v>
      </c>
      <c r="C4931" t="s">
        <v>9810</v>
      </c>
    </row>
    <row r="4932" spans="1:3" x14ac:dyDescent="0.25">
      <c r="A4932" s="4" t="s">
        <v>9813</v>
      </c>
      <c r="C4932" t="s">
        <v>9813</v>
      </c>
    </row>
    <row r="4933" spans="1:3" x14ac:dyDescent="0.25">
      <c r="A4933" s="4" t="s">
        <v>9814</v>
      </c>
      <c r="C4933" t="s">
        <v>9814</v>
      </c>
    </row>
    <row r="4934" spans="1:3" x14ac:dyDescent="0.25">
      <c r="A4934" s="4" t="s">
        <v>9815</v>
      </c>
      <c r="C4934" t="s">
        <v>9815</v>
      </c>
    </row>
    <row r="4935" spans="1:3" x14ac:dyDescent="0.25">
      <c r="A4935" s="4" t="s">
        <v>9816</v>
      </c>
      <c r="C4935" t="s">
        <v>9816</v>
      </c>
    </row>
    <row r="4936" spans="1:3" x14ac:dyDescent="0.25">
      <c r="A4936" s="4" t="s">
        <v>9821</v>
      </c>
      <c r="C4936" t="s">
        <v>9821</v>
      </c>
    </row>
    <row r="4937" spans="1:3" x14ac:dyDescent="0.25">
      <c r="A4937" s="4" t="s">
        <v>9823</v>
      </c>
      <c r="C4937" t="s">
        <v>9823</v>
      </c>
    </row>
    <row r="4938" spans="1:3" x14ac:dyDescent="0.25">
      <c r="A4938" s="4" t="s">
        <v>9824</v>
      </c>
      <c r="C4938" t="s">
        <v>9824</v>
      </c>
    </row>
    <row r="4939" spans="1:3" x14ac:dyDescent="0.25">
      <c r="A4939" s="4" t="s">
        <v>9825</v>
      </c>
      <c r="C4939" t="s">
        <v>9825</v>
      </c>
    </row>
    <row r="4940" spans="1:3" x14ac:dyDescent="0.25">
      <c r="A4940" s="4" t="s">
        <v>9826</v>
      </c>
      <c r="C4940" t="s">
        <v>9826</v>
      </c>
    </row>
    <row r="4941" spans="1:3" x14ac:dyDescent="0.25">
      <c r="A4941" s="4" t="s">
        <v>9827</v>
      </c>
      <c r="C4941" t="s">
        <v>9827</v>
      </c>
    </row>
    <row r="4942" spans="1:3" x14ac:dyDescent="0.25">
      <c r="A4942" s="4" t="s">
        <v>9830</v>
      </c>
      <c r="C4942" t="s">
        <v>9830</v>
      </c>
    </row>
    <row r="4943" spans="1:3" x14ac:dyDescent="0.25">
      <c r="A4943" s="4" t="s">
        <v>9833</v>
      </c>
      <c r="C4943" t="s">
        <v>9833</v>
      </c>
    </row>
    <row r="4944" spans="1:3" x14ac:dyDescent="0.25">
      <c r="A4944" s="4" t="s">
        <v>9834</v>
      </c>
      <c r="C4944" t="s">
        <v>9834</v>
      </c>
    </row>
    <row r="4945" spans="1:3" x14ac:dyDescent="0.25">
      <c r="A4945" s="4" t="s">
        <v>9835</v>
      </c>
      <c r="C4945" t="s">
        <v>9835</v>
      </c>
    </row>
    <row r="4946" spans="1:3" x14ac:dyDescent="0.25">
      <c r="A4946" s="4" t="s">
        <v>9837</v>
      </c>
      <c r="C4946" t="s">
        <v>9837</v>
      </c>
    </row>
    <row r="4947" spans="1:3" x14ac:dyDescent="0.25">
      <c r="A4947" s="4" t="s">
        <v>9838</v>
      </c>
      <c r="C4947" t="s">
        <v>9838</v>
      </c>
    </row>
    <row r="4948" spans="1:3" x14ac:dyDescent="0.25">
      <c r="A4948" s="4" t="s">
        <v>9841</v>
      </c>
      <c r="C4948" t="s">
        <v>9841</v>
      </c>
    </row>
    <row r="4949" spans="1:3" x14ac:dyDescent="0.25">
      <c r="A4949" s="4" t="s">
        <v>9842</v>
      </c>
      <c r="C4949" t="s">
        <v>9842</v>
      </c>
    </row>
    <row r="4950" spans="1:3" x14ac:dyDescent="0.25">
      <c r="A4950" s="4" t="s">
        <v>9843</v>
      </c>
      <c r="C4950" t="s">
        <v>9843</v>
      </c>
    </row>
    <row r="4951" spans="1:3" x14ac:dyDescent="0.25">
      <c r="A4951" s="4" t="s">
        <v>9836</v>
      </c>
      <c r="C4951" t="s">
        <v>9836</v>
      </c>
    </row>
    <row r="4952" spans="1:3" x14ac:dyDescent="0.25">
      <c r="A4952" s="4" t="s">
        <v>9844</v>
      </c>
      <c r="C4952" t="s">
        <v>9844</v>
      </c>
    </row>
    <row r="4953" spans="1:3" x14ac:dyDescent="0.25">
      <c r="A4953" s="4" t="s">
        <v>9845</v>
      </c>
      <c r="C4953" t="s">
        <v>9845</v>
      </c>
    </row>
    <row r="4954" spans="1:3" x14ac:dyDescent="0.25">
      <c r="A4954" s="4" t="s">
        <v>9846</v>
      </c>
      <c r="C4954" t="s">
        <v>9846</v>
      </c>
    </row>
    <row r="4955" spans="1:3" x14ac:dyDescent="0.25">
      <c r="A4955" s="4" t="s">
        <v>9847</v>
      </c>
      <c r="C4955" t="s">
        <v>9847</v>
      </c>
    </row>
    <row r="4956" spans="1:3" x14ac:dyDescent="0.25">
      <c r="A4956" s="4" t="s">
        <v>9848</v>
      </c>
      <c r="C4956" t="s">
        <v>9848</v>
      </c>
    </row>
    <row r="4957" spans="1:3" x14ac:dyDescent="0.25">
      <c r="A4957" s="4" t="s">
        <v>9851</v>
      </c>
      <c r="C4957" t="s">
        <v>9851</v>
      </c>
    </row>
    <row r="4958" spans="1:3" x14ac:dyDescent="0.25">
      <c r="A4958" s="4" t="s">
        <v>9852</v>
      </c>
      <c r="C4958" t="s">
        <v>9852</v>
      </c>
    </row>
    <row r="4959" spans="1:3" x14ac:dyDescent="0.25">
      <c r="A4959" s="4" t="s">
        <v>9853</v>
      </c>
      <c r="C4959" t="s">
        <v>9853</v>
      </c>
    </row>
    <row r="4960" spans="1:3" x14ac:dyDescent="0.25">
      <c r="A4960" s="4" t="s">
        <v>9854</v>
      </c>
      <c r="C4960" t="s">
        <v>9854</v>
      </c>
    </row>
    <row r="4961" spans="1:5" x14ac:dyDescent="0.25">
      <c r="A4961" s="4" t="s">
        <v>9855</v>
      </c>
      <c r="C4961" t="s">
        <v>9855</v>
      </c>
    </row>
    <row r="4962" spans="1:5" x14ac:dyDescent="0.25">
      <c r="A4962" s="4" t="s">
        <v>9856</v>
      </c>
      <c r="C4962" t="s">
        <v>9856</v>
      </c>
    </row>
    <row r="4963" spans="1:5" x14ac:dyDescent="0.25">
      <c r="A4963" s="4" t="s">
        <v>11061</v>
      </c>
      <c r="C4963" t="s">
        <v>9857</v>
      </c>
    </row>
    <row r="4964" spans="1:5" x14ac:dyDescent="0.25">
      <c r="A4964" s="4" t="s">
        <v>9858</v>
      </c>
      <c r="C4964" t="s">
        <v>9858</v>
      </c>
    </row>
    <row r="4965" spans="1:5" x14ac:dyDescent="0.25">
      <c r="A4965" s="4" t="s">
        <v>9859</v>
      </c>
      <c r="C4965" t="s">
        <v>9859</v>
      </c>
    </row>
    <row r="4966" spans="1:5" x14ac:dyDescent="0.25">
      <c r="A4966" s="4" t="s">
        <v>9861</v>
      </c>
      <c r="C4966" t="s">
        <v>9861</v>
      </c>
    </row>
    <row r="4967" spans="1:5" x14ac:dyDescent="0.25">
      <c r="A4967" s="4" t="s">
        <v>9862</v>
      </c>
      <c r="C4967" t="s">
        <v>9862</v>
      </c>
    </row>
    <row r="4968" spans="1:5" x14ac:dyDescent="0.25">
      <c r="A4968" s="4" t="s">
        <v>9863</v>
      </c>
      <c r="C4968" t="s">
        <v>9863</v>
      </c>
    </row>
    <row r="4969" spans="1:5" x14ac:dyDescent="0.25">
      <c r="A4969" s="4" t="s">
        <v>9864</v>
      </c>
      <c r="C4969" t="s">
        <v>9864</v>
      </c>
    </row>
    <row r="4970" spans="1:5" x14ac:dyDescent="0.25">
      <c r="A4970" s="4" t="s">
        <v>9865</v>
      </c>
      <c r="C4970" t="s">
        <v>9865</v>
      </c>
    </row>
    <row r="4971" spans="1:5" x14ac:dyDescent="0.25">
      <c r="A4971" s="4" t="s">
        <v>10508</v>
      </c>
      <c r="C4971" t="s">
        <v>10508</v>
      </c>
    </row>
    <row r="4972" spans="1:5" x14ac:dyDescent="0.25">
      <c r="A4972" s="4" t="s">
        <v>9866</v>
      </c>
      <c r="C4972" t="s">
        <v>9866</v>
      </c>
    </row>
    <row r="4973" spans="1:5" x14ac:dyDescent="0.25">
      <c r="A4973" s="4" t="s">
        <v>10693</v>
      </c>
      <c r="C4973" t="s">
        <v>9867</v>
      </c>
      <c r="E4973" s="4" t="s">
        <v>9988</v>
      </c>
    </row>
    <row r="4974" spans="1:5" x14ac:dyDescent="0.25">
      <c r="A4974" s="4" t="s">
        <v>9868</v>
      </c>
      <c r="C4974" t="s">
        <v>9868</v>
      </c>
    </row>
    <row r="4975" spans="1:5" x14ac:dyDescent="0.25">
      <c r="A4975" s="4" t="s">
        <v>9869</v>
      </c>
      <c r="C4975" t="s">
        <v>9869</v>
      </c>
    </row>
    <row r="4976" spans="1:5" x14ac:dyDescent="0.25">
      <c r="A4976" s="4" t="s">
        <v>9870</v>
      </c>
      <c r="C4976" t="s">
        <v>9870</v>
      </c>
    </row>
    <row r="4977" spans="1:3" x14ac:dyDescent="0.25">
      <c r="A4977" s="4" t="s">
        <v>9871</v>
      </c>
      <c r="C4977" t="s">
        <v>9871</v>
      </c>
    </row>
    <row r="4978" spans="1:3" x14ac:dyDescent="0.25">
      <c r="A4978" s="4" t="s">
        <v>9872</v>
      </c>
      <c r="C4978" t="s">
        <v>9872</v>
      </c>
    </row>
    <row r="4979" spans="1:3" x14ac:dyDescent="0.25">
      <c r="A4979" s="4" t="s">
        <v>9873</v>
      </c>
      <c r="C4979" t="s">
        <v>9873</v>
      </c>
    </row>
    <row r="4980" spans="1:3" x14ac:dyDescent="0.25">
      <c r="A4980" s="4" t="s">
        <v>9874</v>
      </c>
      <c r="C4980" t="s">
        <v>9874</v>
      </c>
    </row>
    <row r="4981" spans="1:3" x14ac:dyDescent="0.25">
      <c r="A4981" s="4" t="s">
        <v>10632</v>
      </c>
      <c r="C4981" t="s">
        <v>10632</v>
      </c>
    </row>
    <row r="4982" spans="1:3" x14ac:dyDescent="0.25">
      <c r="A4982" s="4" t="s">
        <v>9876</v>
      </c>
      <c r="C4982" t="s">
        <v>9876</v>
      </c>
    </row>
    <row r="4983" spans="1:3" x14ac:dyDescent="0.25">
      <c r="A4983" s="4" t="s">
        <v>9878</v>
      </c>
      <c r="C4983" t="s">
        <v>9878</v>
      </c>
    </row>
    <row r="4984" spans="1:3" x14ac:dyDescent="0.25">
      <c r="A4984" s="4" t="s">
        <v>10676</v>
      </c>
      <c r="C4984" t="s">
        <v>10676</v>
      </c>
    </row>
    <row r="4985" spans="1:3" x14ac:dyDescent="0.25">
      <c r="A4985" s="4" t="s">
        <v>9879</v>
      </c>
      <c r="C4985" t="s">
        <v>9879</v>
      </c>
    </row>
    <row r="4986" spans="1:3" x14ac:dyDescent="0.25">
      <c r="A4986" s="4" t="s">
        <v>9880</v>
      </c>
      <c r="C4986" t="s">
        <v>9880</v>
      </c>
    </row>
    <row r="4987" spans="1:3" x14ac:dyDescent="0.25">
      <c r="A4987" s="4" t="s">
        <v>9886</v>
      </c>
      <c r="C4987" t="s">
        <v>9886</v>
      </c>
    </row>
    <row r="4988" spans="1:3" x14ac:dyDescent="0.25">
      <c r="A4988" s="4" t="s">
        <v>9887</v>
      </c>
      <c r="C4988" t="s">
        <v>9887</v>
      </c>
    </row>
    <row r="4989" spans="1:3" x14ac:dyDescent="0.25">
      <c r="A4989" s="4" t="s">
        <v>9888</v>
      </c>
      <c r="C4989" t="s">
        <v>9888</v>
      </c>
    </row>
    <row r="4990" spans="1:3" x14ac:dyDescent="0.25">
      <c r="A4990" s="4" t="s">
        <v>9889</v>
      </c>
      <c r="C4990" t="s">
        <v>9889</v>
      </c>
    </row>
    <row r="4991" spans="1:3" x14ac:dyDescent="0.25">
      <c r="A4991" s="4" t="s">
        <v>9890</v>
      </c>
      <c r="C4991" t="s">
        <v>9890</v>
      </c>
    </row>
    <row r="4992" spans="1:3" x14ac:dyDescent="0.25">
      <c r="A4992" s="4" t="s">
        <v>9892</v>
      </c>
      <c r="C4992" t="s">
        <v>9892</v>
      </c>
    </row>
    <row r="4993" spans="1:3" x14ac:dyDescent="0.25">
      <c r="A4993" s="4" t="s">
        <v>9893</v>
      </c>
      <c r="C4993" t="s">
        <v>9893</v>
      </c>
    </row>
    <row r="4994" spans="1:3" x14ac:dyDescent="0.25">
      <c r="A4994" s="4" t="s">
        <v>9895</v>
      </c>
      <c r="C4994" t="s">
        <v>9895</v>
      </c>
    </row>
    <row r="4995" spans="1:3" x14ac:dyDescent="0.25">
      <c r="A4995" s="4" t="s">
        <v>9896</v>
      </c>
      <c r="C4995" t="s">
        <v>9896</v>
      </c>
    </row>
    <row r="4996" spans="1:3" x14ac:dyDescent="0.25">
      <c r="A4996" s="4" t="s">
        <v>9899</v>
      </c>
      <c r="C4996" t="s">
        <v>9899</v>
      </c>
    </row>
    <row r="4997" spans="1:3" x14ac:dyDescent="0.25">
      <c r="A4997" s="4" t="s">
        <v>9900</v>
      </c>
      <c r="C4997" t="s">
        <v>9900</v>
      </c>
    </row>
    <row r="4998" spans="1:3" x14ac:dyDescent="0.25">
      <c r="A4998" s="4" t="s">
        <v>9901</v>
      </c>
      <c r="C4998" t="s">
        <v>9901</v>
      </c>
    </row>
    <row r="4999" spans="1:3" x14ac:dyDescent="0.25">
      <c r="A4999" s="4" t="s">
        <v>9902</v>
      </c>
      <c r="C4999" t="s">
        <v>9902</v>
      </c>
    </row>
    <row r="5000" spans="1:3" x14ac:dyDescent="0.25">
      <c r="A5000" s="4" t="s">
        <v>9903</v>
      </c>
      <c r="C5000" t="s">
        <v>9903</v>
      </c>
    </row>
    <row r="5001" spans="1:3" x14ac:dyDescent="0.25">
      <c r="A5001" s="4" t="s">
        <v>9904</v>
      </c>
      <c r="C5001" t="s">
        <v>9904</v>
      </c>
    </row>
    <row r="5002" spans="1:3" x14ac:dyDescent="0.25">
      <c r="A5002" s="4" t="s">
        <v>9905</v>
      </c>
      <c r="C5002" t="s">
        <v>9905</v>
      </c>
    </row>
    <row r="5003" spans="1:3" x14ac:dyDescent="0.25">
      <c r="A5003" s="4" t="s">
        <v>9908</v>
      </c>
      <c r="C5003" t="s">
        <v>9908</v>
      </c>
    </row>
    <row r="5004" spans="1:3" x14ac:dyDescent="0.25">
      <c r="A5004" s="4" t="s">
        <v>9909</v>
      </c>
      <c r="C5004" t="s">
        <v>9909</v>
      </c>
    </row>
    <row r="5005" spans="1:3" x14ac:dyDescent="0.25">
      <c r="A5005" s="4" t="s">
        <v>9912</v>
      </c>
      <c r="C5005" t="s">
        <v>9912</v>
      </c>
    </row>
    <row r="5006" spans="1:3" x14ac:dyDescent="0.25">
      <c r="A5006" s="4" t="s">
        <v>9913</v>
      </c>
      <c r="C5006" t="s">
        <v>9913</v>
      </c>
    </row>
    <row r="5007" spans="1:3" x14ac:dyDescent="0.25">
      <c r="A5007" s="4" t="s">
        <v>9914</v>
      </c>
      <c r="C5007" t="s">
        <v>9914</v>
      </c>
    </row>
    <row r="5008" spans="1:3" x14ac:dyDescent="0.25">
      <c r="A5008" s="13" t="s">
        <v>9919</v>
      </c>
      <c r="C5008" t="s">
        <v>9919</v>
      </c>
    </row>
    <row r="5009" spans="1:3" x14ac:dyDescent="0.25">
      <c r="A5009" s="4" t="s">
        <v>9920</v>
      </c>
      <c r="C5009" t="s">
        <v>9920</v>
      </c>
    </row>
    <row r="5010" spans="1:3" x14ac:dyDescent="0.25">
      <c r="A5010" s="4" t="s">
        <v>9921</v>
      </c>
      <c r="C5010" t="s">
        <v>9921</v>
      </c>
    </row>
    <row r="5011" spans="1:3" x14ac:dyDescent="0.25">
      <c r="A5011" s="4" t="s">
        <v>9922</v>
      </c>
      <c r="C5011" t="s">
        <v>9922</v>
      </c>
    </row>
    <row r="5012" spans="1:3" x14ac:dyDescent="0.25">
      <c r="A5012" s="4" t="s">
        <v>9927</v>
      </c>
      <c r="C5012" t="s">
        <v>9927</v>
      </c>
    </row>
    <row r="5013" spans="1:3" x14ac:dyDescent="0.25">
      <c r="A5013" s="4" t="s">
        <v>9928</v>
      </c>
      <c r="C5013" t="s">
        <v>9928</v>
      </c>
    </row>
    <row r="5014" spans="1:3" x14ac:dyDescent="0.25">
      <c r="A5014" s="4" t="s">
        <v>9929</v>
      </c>
      <c r="C5014" t="s">
        <v>9929</v>
      </c>
    </row>
    <row r="5015" spans="1:3" x14ac:dyDescent="0.25">
      <c r="A5015" s="4" t="s">
        <v>9930</v>
      </c>
      <c r="C5015" t="s">
        <v>9930</v>
      </c>
    </row>
    <row r="5016" spans="1:3" x14ac:dyDescent="0.25">
      <c r="A5016" s="4" t="s">
        <v>1700</v>
      </c>
      <c r="C5016" t="s">
        <v>1700</v>
      </c>
    </row>
    <row r="5017" spans="1:3" x14ac:dyDescent="0.25">
      <c r="A5017" s="4" t="s">
        <v>9931</v>
      </c>
      <c r="C5017" t="s">
        <v>9931</v>
      </c>
    </row>
    <row r="5018" spans="1:3" x14ac:dyDescent="0.25">
      <c r="A5018" s="4" t="s">
        <v>9932</v>
      </c>
      <c r="C5018" t="s">
        <v>9932</v>
      </c>
    </row>
    <row r="5019" spans="1:3" x14ac:dyDescent="0.25">
      <c r="A5019" s="4" t="s">
        <v>9934</v>
      </c>
      <c r="C5019" t="s">
        <v>9934</v>
      </c>
    </row>
    <row r="5020" spans="1:3" x14ac:dyDescent="0.25">
      <c r="A5020" s="4" t="s">
        <v>9937</v>
      </c>
      <c r="C5020" t="s">
        <v>9937</v>
      </c>
    </row>
    <row r="5021" spans="1:3" x14ac:dyDescent="0.25">
      <c r="A5021" s="4" t="s">
        <v>9938</v>
      </c>
      <c r="C5021" t="s">
        <v>9938</v>
      </c>
    </row>
    <row r="5022" spans="1:3" x14ac:dyDescent="0.25">
      <c r="A5022" s="4" t="s">
        <v>9939</v>
      </c>
      <c r="C5022" t="s">
        <v>9939</v>
      </c>
    </row>
    <row r="5023" spans="1:3" x14ac:dyDescent="0.25">
      <c r="A5023" s="4" t="s">
        <v>9940</v>
      </c>
      <c r="C5023" t="s">
        <v>9940</v>
      </c>
    </row>
    <row r="5024" spans="1:3" x14ac:dyDescent="0.25">
      <c r="A5024" s="4" t="s">
        <v>9941</v>
      </c>
      <c r="C5024" t="s">
        <v>9941</v>
      </c>
    </row>
    <row r="5025" spans="1:5" x14ac:dyDescent="0.25">
      <c r="A5025" s="4" t="s">
        <v>9942</v>
      </c>
      <c r="C5025" t="s">
        <v>9942</v>
      </c>
    </row>
    <row r="5026" spans="1:5" x14ac:dyDescent="0.25">
      <c r="A5026" s="4" t="s">
        <v>9943</v>
      </c>
      <c r="C5026" t="s">
        <v>9943</v>
      </c>
    </row>
    <row r="5027" spans="1:5" x14ac:dyDescent="0.25">
      <c r="A5027" s="4" t="s">
        <v>9944</v>
      </c>
      <c r="C5027" t="s">
        <v>9944</v>
      </c>
    </row>
    <row r="5028" spans="1:5" x14ac:dyDescent="0.25">
      <c r="A5028" s="4" t="s">
        <v>9945</v>
      </c>
      <c r="C5028" t="s">
        <v>9945</v>
      </c>
    </row>
    <row r="5029" spans="1:5" x14ac:dyDescent="0.25">
      <c r="A5029" s="4" t="s">
        <v>9946</v>
      </c>
      <c r="C5029" t="s">
        <v>9946</v>
      </c>
    </row>
    <row r="5030" spans="1:5" x14ac:dyDescent="0.25">
      <c r="A5030" t="s">
        <v>9947</v>
      </c>
      <c r="C5030" t="s">
        <v>9947</v>
      </c>
    </row>
    <row r="5031" spans="1:5" x14ac:dyDescent="0.25">
      <c r="A5031" s="4" t="s">
        <v>10131</v>
      </c>
      <c r="C5031" s="4" t="s">
        <v>10131</v>
      </c>
    </row>
    <row r="5032" spans="1:5" x14ac:dyDescent="0.25">
      <c r="A5032" s="4" t="s">
        <v>9774</v>
      </c>
      <c r="C5032" s="4" t="s">
        <v>9775</v>
      </c>
      <c r="E5032" s="4" t="s">
        <v>9988</v>
      </c>
    </row>
    <row r="5033" spans="1:5" x14ac:dyDescent="0.25">
      <c r="A5033" s="4" t="s">
        <v>10516</v>
      </c>
      <c r="C5033" s="4" t="s">
        <v>10516</v>
      </c>
    </row>
    <row r="5034" spans="1:5" x14ac:dyDescent="0.25">
      <c r="A5034" s="4" t="s">
        <v>10514</v>
      </c>
      <c r="C5034" s="4" t="s">
        <v>10514</v>
      </c>
    </row>
    <row r="5035" spans="1:5" x14ac:dyDescent="0.25">
      <c r="A5035" s="4" t="s">
        <v>10311</v>
      </c>
      <c r="C5035" s="4" t="s">
        <v>10311</v>
      </c>
    </row>
    <row r="5036" spans="1:5" x14ac:dyDescent="0.25">
      <c r="A5036" s="4" t="s">
        <v>10312</v>
      </c>
      <c r="C5036" s="4" t="s">
        <v>10312</v>
      </c>
    </row>
    <row r="5037" spans="1:5" x14ac:dyDescent="0.25">
      <c r="A5037" s="4" t="s">
        <v>10253</v>
      </c>
      <c r="C5037" s="4" t="s">
        <v>10253</v>
      </c>
    </row>
    <row r="5038" spans="1:5" x14ac:dyDescent="0.25">
      <c r="A5038" s="4" t="s">
        <v>11481</v>
      </c>
      <c r="C5038" s="4" t="s">
        <v>11222</v>
      </c>
    </row>
    <row r="5039" spans="1:5" x14ac:dyDescent="0.25">
      <c r="A5039" s="13" t="s">
        <v>10461</v>
      </c>
      <c r="C5039" s="13" t="s">
        <v>10461</v>
      </c>
    </row>
    <row r="5040" spans="1:5" x14ac:dyDescent="0.25">
      <c r="A5040" s="4" t="s">
        <v>10476</v>
      </c>
      <c r="C5040" s="4" t="s">
        <v>10478</v>
      </c>
      <c r="E5040" s="4" t="s">
        <v>9988</v>
      </c>
    </row>
    <row r="5041" spans="1:5" x14ac:dyDescent="0.25">
      <c r="A5041" s="4" t="s">
        <v>10479</v>
      </c>
      <c r="C5041" s="4" t="s">
        <v>10480</v>
      </c>
      <c r="E5041" s="4" t="s">
        <v>9988</v>
      </c>
    </row>
    <row r="5042" spans="1:5" x14ac:dyDescent="0.25">
      <c r="A5042" s="4" t="s">
        <v>10485</v>
      </c>
      <c r="C5042" s="4" t="s">
        <v>11478</v>
      </c>
      <c r="E5042" s="4" t="s">
        <v>9988</v>
      </c>
    </row>
    <row r="5043" spans="1:5" x14ac:dyDescent="0.25">
      <c r="A5043" s="4" t="s">
        <v>10487</v>
      </c>
      <c r="C5043" s="4" t="s">
        <v>10488</v>
      </c>
      <c r="E5043" s="4" t="s">
        <v>9988</v>
      </c>
    </row>
    <row r="5044" spans="1:5" x14ac:dyDescent="0.25">
      <c r="A5044" s="4" t="s">
        <v>10164</v>
      </c>
      <c r="C5044" s="4" t="s">
        <v>10165</v>
      </c>
      <c r="E5044" s="4" t="s">
        <v>9988</v>
      </c>
    </row>
    <row r="5045" spans="1:5" x14ac:dyDescent="0.25">
      <c r="A5045" s="4" t="s">
        <v>10654</v>
      </c>
      <c r="C5045" s="4" t="s">
        <v>10655</v>
      </c>
      <c r="E5045" s="4" t="s">
        <v>9988</v>
      </c>
    </row>
    <row r="5046" spans="1:5" x14ac:dyDescent="0.25">
      <c r="A5046" s="4" t="s">
        <v>9721</v>
      </c>
      <c r="C5046" s="4" t="s">
        <v>9722</v>
      </c>
      <c r="E5046" s="4" t="s">
        <v>9988</v>
      </c>
    </row>
    <row r="5047" spans="1:5" x14ac:dyDescent="0.25">
      <c r="A5047" s="4" t="s">
        <v>9723</v>
      </c>
      <c r="C5047" s="4" t="s">
        <v>9724</v>
      </c>
      <c r="E5047" s="4" t="s">
        <v>9988</v>
      </c>
    </row>
    <row r="5048" spans="1:5" x14ac:dyDescent="0.25">
      <c r="A5048" s="4" t="s">
        <v>9726</v>
      </c>
      <c r="C5048" s="4" t="s">
        <v>9727</v>
      </c>
      <c r="E5048" s="4" t="s">
        <v>9988</v>
      </c>
    </row>
    <row r="5049" spans="1:5" x14ac:dyDescent="0.25">
      <c r="A5049" s="4" t="s">
        <v>9728</v>
      </c>
      <c r="C5049" s="4" t="s">
        <v>9729</v>
      </c>
      <c r="E5049" s="4" t="s">
        <v>9988</v>
      </c>
    </row>
    <row r="5050" spans="1:5" x14ac:dyDescent="0.25">
      <c r="A5050" s="4" t="s">
        <v>9730</v>
      </c>
      <c r="C5050" s="4" t="s">
        <v>9731</v>
      </c>
      <c r="E5050" s="4" t="s">
        <v>9988</v>
      </c>
    </row>
    <row r="5051" spans="1:5" x14ac:dyDescent="0.25">
      <c r="A5051" s="4" t="s">
        <v>9732</v>
      </c>
      <c r="C5051" s="4" t="s">
        <v>9733</v>
      </c>
      <c r="E5051" s="4" t="s">
        <v>9988</v>
      </c>
    </row>
    <row r="5052" spans="1:5" x14ac:dyDescent="0.25">
      <c r="A5052" s="4" t="s">
        <v>9735</v>
      </c>
      <c r="C5052" s="4" t="s">
        <v>9736</v>
      </c>
      <c r="E5052" s="4" t="s">
        <v>9988</v>
      </c>
    </row>
    <row r="5053" spans="1:5" x14ac:dyDescent="0.25">
      <c r="A5053" s="4" t="s">
        <v>9771</v>
      </c>
      <c r="C5053" s="4" t="s">
        <v>9772</v>
      </c>
      <c r="E5053" s="4" t="s">
        <v>9988</v>
      </c>
    </row>
    <row r="5054" spans="1:5" x14ac:dyDescent="0.25">
      <c r="A5054" s="4" t="s">
        <v>9781</v>
      </c>
      <c r="C5054" s="4" t="s">
        <v>9782</v>
      </c>
      <c r="E5054" s="4" t="s">
        <v>9988</v>
      </c>
    </row>
    <row r="5055" spans="1:5" x14ac:dyDescent="0.25">
      <c r="A5055" s="4" t="s">
        <v>9006</v>
      </c>
      <c r="C5055" s="4" t="s">
        <v>10768</v>
      </c>
      <c r="E5055" s="4" t="s">
        <v>9988</v>
      </c>
    </row>
    <row r="5056" spans="1:5" x14ac:dyDescent="0.25">
      <c r="A5056" s="4" t="s">
        <v>9787</v>
      </c>
      <c r="C5056" s="4" t="s">
        <v>9788</v>
      </c>
      <c r="E5056" s="4" t="s">
        <v>9988</v>
      </c>
    </row>
    <row r="5057" spans="1:5" x14ac:dyDescent="0.25">
      <c r="A5057" s="4" t="s">
        <v>9789</v>
      </c>
      <c r="C5057" s="4" t="s">
        <v>9790</v>
      </c>
      <c r="E5057" s="4" t="s">
        <v>9988</v>
      </c>
    </row>
    <row r="5058" spans="1:5" x14ac:dyDescent="0.25">
      <c r="A5058" s="4" t="s">
        <v>9793</v>
      </c>
      <c r="C5058" s="4" t="s">
        <v>9794</v>
      </c>
      <c r="E5058" s="4" t="s">
        <v>9988</v>
      </c>
    </row>
    <row r="5059" spans="1:5" x14ac:dyDescent="0.25">
      <c r="A5059" s="4" t="s">
        <v>9795</v>
      </c>
      <c r="C5059" s="4" t="s">
        <v>9796</v>
      </c>
      <c r="E5059" s="4" t="s">
        <v>9988</v>
      </c>
    </row>
    <row r="5060" spans="1:5" x14ac:dyDescent="0.25">
      <c r="A5060" s="4" t="s">
        <v>9797</v>
      </c>
      <c r="C5060" s="4" t="s">
        <v>9798</v>
      </c>
      <c r="E5060" s="4" t="s">
        <v>9988</v>
      </c>
    </row>
    <row r="5061" spans="1:5" x14ac:dyDescent="0.25">
      <c r="A5061" s="4" t="s">
        <v>9799</v>
      </c>
      <c r="C5061" s="4" t="s">
        <v>9800</v>
      </c>
      <c r="E5061" s="4" t="s">
        <v>9988</v>
      </c>
    </row>
    <row r="5062" spans="1:5" x14ac:dyDescent="0.25">
      <c r="A5062" s="4" t="s">
        <v>9809</v>
      </c>
      <c r="C5062" s="4" t="s">
        <v>9808</v>
      </c>
      <c r="E5062" s="4" t="s">
        <v>9988</v>
      </c>
    </row>
    <row r="5063" spans="1:5" x14ac:dyDescent="0.25">
      <c r="A5063" s="4" t="s">
        <v>9811</v>
      </c>
      <c r="C5063" s="4" t="s">
        <v>9812</v>
      </c>
      <c r="E5063" s="4" t="s">
        <v>9988</v>
      </c>
    </row>
    <row r="5064" spans="1:5" x14ac:dyDescent="0.25">
      <c r="A5064" s="4" t="s">
        <v>9817</v>
      </c>
      <c r="C5064" s="4" t="s">
        <v>9818</v>
      </c>
      <c r="E5064" s="4" t="s">
        <v>9988</v>
      </c>
    </row>
    <row r="5065" spans="1:5" x14ac:dyDescent="0.25">
      <c r="A5065" s="4" t="s">
        <v>9819</v>
      </c>
      <c r="C5065" s="4" t="s">
        <v>9820</v>
      </c>
      <c r="E5065" s="4" t="s">
        <v>9988</v>
      </c>
    </row>
    <row r="5066" spans="1:5" x14ac:dyDescent="0.25">
      <c r="A5066" s="4" t="s">
        <v>9822</v>
      </c>
      <c r="C5066" s="4" t="s">
        <v>10769</v>
      </c>
      <c r="E5066" s="4" t="s">
        <v>9988</v>
      </c>
    </row>
    <row r="5067" spans="1:5" x14ac:dyDescent="0.25">
      <c r="A5067" s="4" t="s">
        <v>9828</v>
      </c>
      <c r="C5067" s="4" t="s">
        <v>9829</v>
      </c>
      <c r="E5067" s="4" t="s">
        <v>9988</v>
      </c>
    </row>
    <row r="5068" spans="1:5" x14ac:dyDescent="0.25">
      <c r="A5068" s="4" t="s">
        <v>9831</v>
      </c>
      <c r="C5068" s="4" t="s">
        <v>9832</v>
      </c>
      <c r="E5068" s="4" t="s">
        <v>9988</v>
      </c>
    </row>
    <row r="5069" spans="1:5" x14ac:dyDescent="0.25">
      <c r="A5069" s="4" t="s">
        <v>9839</v>
      </c>
      <c r="C5069" s="4" t="s">
        <v>9840</v>
      </c>
      <c r="E5069" s="4" t="s">
        <v>9988</v>
      </c>
    </row>
    <row r="5070" spans="1:5" x14ac:dyDescent="0.25">
      <c r="A5070" s="4" t="s">
        <v>9849</v>
      </c>
      <c r="C5070" s="4" t="s">
        <v>10770</v>
      </c>
      <c r="E5070" s="4" t="s">
        <v>9988</v>
      </c>
    </row>
    <row r="5071" spans="1:5" x14ac:dyDescent="0.25">
      <c r="A5071" s="4" t="s">
        <v>9860</v>
      </c>
      <c r="C5071" s="4" t="s">
        <v>10771</v>
      </c>
      <c r="E5071" s="4" t="s">
        <v>9988</v>
      </c>
    </row>
    <row r="5072" spans="1:5" x14ac:dyDescent="0.25">
      <c r="A5072" s="4" t="s">
        <v>9622</v>
      </c>
      <c r="C5072" s="4" t="s">
        <v>10772</v>
      </c>
      <c r="E5072" s="4" t="s">
        <v>9988</v>
      </c>
    </row>
    <row r="5073" spans="1:5" x14ac:dyDescent="0.25">
      <c r="A5073" s="4" t="s">
        <v>9881</v>
      </c>
      <c r="C5073" s="4" t="s">
        <v>10975</v>
      </c>
      <c r="E5073" s="4" t="s">
        <v>9988</v>
      </c>
    </row>
    <row r="5074" spans="1:5" x14ac:dyDescent="0.25">
      <c r="A5074" s="4" t="s">
        <v>9883</v>
      </c>
      <c r="C5074" s="4" t="s">
        <v>10773</v>
      </c>
      <c r="E5074" s="4" t="s">
        <v>9988</v>
      </c>
    </row>
    <row r="5075" spans="1:5" x14ac:dyDescent="0.25">
      <c r="A5075" s="4" t="s">
        <v>9891</v>
      </c>
      <c r="C5075" s="4" t="s">
        <v>10774</v>
      </c>
      <c r="E5075" s="4" t="s">
        <v>9988</v>
      </c>
    </row>
    <row r="5076" spans="1:5" x14ac:dyDescent="0.25">
      <c r="A5076" s="4" t="s">
        <v>9894</v>
      </c>
      <c r="C5076" s="4" t="s">
        <v>10775</v>
      </c>
      <c r="E5076" s="4" t="s">
        <v>9988</v>
      </c>
    </row>
    <row r="5077" spans="1:5" x14ac:dyDescent="0.25">
      <c r="A5077" s="4" t="s">
        <v>9897</v>
      </c>
      <c r="C5077" s="4" t="s">
        <v>9898</v>
      </c>
      <c r="E5077" s="4" t="s">
        <v>9988</v>
      </c>
    </row>
    <row r="5078" spans="1:5" x14ac:dyDescent="0.25">
      <c r="A5078" s="4" t="s">
        <v>9906</v>
      </c>
      <c r="C5078" s="4" t="s">
        <v>9907</v>
      </c>
      <c r="E5078" s="4" t="s">
        <v>9988</v>
      </c>
    </row>
    <row r="5079" spans="1:5" x14ac:dyDescent="0.25">
      <c r="A5079" s="4" t="s">
        <v>9910</v>
      </c>
      <c r="C5079" s="4" t="s">
        <v>9911</v>
      </c>
      <c r="E5079" s="4" t="s">
        <v>9988</v>
      </c>
    </row>
    <row r="5080" spans="1:5" x14ac:dyDescent="0.25">
      <c r="A5080" s="4" t="s">
        <v>9917</v>
      </c>
      <c r="C5080" s="4" t="s">
        <v>9918</v>
      </c>
      <c r="E5080" s="4" t="s">
        <v>9988</v>
      </c>
    </row>
    <row r="5081" spans="1:5" x14ac:dyDescent="0.25">
      <c r="A5081" s="4" t="s">
        <v>9923</v>
      </c>
      <c r="C5081" s="4" t="s">
        <v>9924</v>
      </c>
      <c r="E5081" s="4" t="s">
        <v>9988</v>
      </c>
    </row>
    <row r="5082" spans="1:5" x14ac:dyDescent="0.25">
      <c r="A5082" s="4" t="s">
        <v>9925</v>
      </c>
      <c r="C5082" s="4" t="s">
        <v>9926</v>
      </c>
      <c r="E5082" s="4" t="s">
        <v>9988</v>
      </c>
    </row>
    <row r="5083" spans="1:5" x14ac:dyDescent="0.25">
      <c r="A5083" s="4" t="s">
        <v>9933</v>
      </c>
      <c r="C5083" s="4" t="s">
        <v>10776</v>
      </c>
      <c r="E5083" s="4" t="s">
        <v>9988</v>
      </c>
    </row>
    <row r="5084" spans="1:5" x14ac:dyDescent="0.25">
      <c r="A5084" s="4" t="s">
        <v>9935</v>
      </c>
      <c r="C5084" s="4" t="s">
        <v>9936</v>
      </c>
      <c r="E5084" s="4" t="s">
        <v>9988</v>
      </c>
    </row>
    <row r="5085" spans="1:5" x14ac:dyDescent="0.25">
      <c r="A5085" s="4" t="s">
        <v>9948</v>
      </c>
      <c r="C5085" s="4" t="s">
        <v>9949</v>
      </c>
      <c r="E5085" s="4" t="s">
        <v>9988</v>
      </c>
    </row>
    <row r="5086" spans="1:5" x14ac:dyDescent="0.25">
      <c r="A5086" s="4" t="s">
        <v>9388</v>
      </c>
      <c r="C5086" s="4" t="s">
        <v>10777</v>
      </c>
      <c r="E5086" s="4" t="s">
        <v>9988</v>
      </c>
    </row>
    <row r="5087" spans="1:5" x14ac:dyDescent="0.25">
      <c r="A5087" s="4" t="s">
        <v>9950</v>
      </c>
      <c r="C5087" s="4" t="s">
        <v>10778</v>
      </c>
      <c r="E5087" s="4" t="s">
        <v>9988</v>
      </c>
    </row>
    <row r="5088" spans="1:5" x14ac:dyDescent="0.25">
      <c r="A5088" s="4" t="s">
        <v>10629</v>
      </c>
      <c r="C5088" s="4" t="s">
        <v>10629</v>
      </c>
    </row>
    <row r="5089" spans="1:3" x14ac:dyDescent="0.25">
      <c r="A5089" s="4" t="s">
        <v>10493</v>
      </c>
      <c r="C5089" s="4" t="s">
        <v>10494</v>
      </c>
    </row>
    <row r="5090" spans="1:3" x14ac:dyDescent="0.25">
      <c r="A5090" s="4" t="s">
        <v>8459</v>
      </c>
      <c r="C5090" s="4" t="s">
        <v>8460</v>
      </c>
    </row>
    <row r="5091" spans="1:3" x14ac:dyDescent="0.25">
      <c r="A5091" s="4" t="s">
        <v>10495</v>
      </c>
      <c r="C5091" s="4" t="s">
        <v>10496</v>
      </c>
    </row>
    <row r="5092" spans="1:3" x14ac:dyDescent="0.25">
      <c r="A5092" s="4" t="s">
        <v>8461</v>
      </c>
      <c r="C5092" s="4" t="s">
        <v>8462</v>
      </c>
    </row>
    <row r="5093" spans="1:3" x14ac:dyDescent="0.25">
      <c r="A5093" s="4" t="s">
        <v>8463</v>
      </c>
      <c r="C5093" s="4" t="s">
        <v>8464</v>
      </c>
    </row>
    <row r="5094" spans="1:3" x14ac:dyDescent="0.25">
      <c r="A5094" s="4" t="s">
        <v>8465</v>
      </c>
      <c r="C5094" s="4" t="s">
        <v>8466</v>
      </c>
    </row>
    <row r="5095" spans="1:3" x14ac:dyDescent="0.25">
      <c r="A5095" s="4" t="s">
        <v>8467</v>
      </c>
      <c r="C5095" s="4" t="s">
        <v>8468</v>
      </c>
    </row>
    <row r="5096" spans="1:3" x14ac:dyDescent="0.25">
      <c r="A5096" s="4" t="s">
        <v>10497</v>
      </c>
      <c r="C5096" s="4" t="s">
        <v>10498</v>
      </c>
    </row>
    <row r="5097" spans="1:3" x14ac:dyDescent="0.25">
      <c r="A5097" s="4" t="s">
        <v>8469</v>
      </c>
      <c r="C5097" s="4" t="s">
        <v>8470</v>
      </c>
    </row>
    <row r="5098" spans="1:3" x14ac:dyDescent="0.25">
      <c r="A5098" s="4" t="s">
        <v>8471</v>
      </c>
      <c r="C5098" s="4" t="s">
        <v>8472</v>
      </c>
    </row>
    <row r="5099" spans="1:3" x14ac:dyDescent="0.25">
      <c r="A5099" s="4" t="s">
        <v>8473</v>
      </c>
      <c r="C5099" s="4" t="s">
        <v>8474</v>
      </c>
    </row>
    <row r="5100" spans="1:3" x14ac:dyDescent="0.25">
      <c r="A5100" s="4" t="s">
        <v>8475</v>
      </c>
      <c r="C5100" s="4" t="s">
        <v>8476</v>
      </c>
    </row>
    <row r="5101" spans="1:3" x14ac:dyDescent="0.25">
      <c r="A5101" s="4" t="s">
        <v>8477</v>
      </c>
      <c r="C5101" s="4" t="s">
        <v>8478</v>
      </c>
    </row>
    <row r="5102" spans="1:3" x14ac:dyDescent="0.25">
      <c r="A5102" s="4" t="s">
        <v>8479</v>
      </c>
      <c r="C5102" s="4" t="s">
        <v>8480</v>
      </c>
    </row>
    <row r="5103" spans="1:3" x14ac:dyDescent="0.25">
      <c r="A5103" s="4" t="s">
        <v>8481</v>
      </c>
      <c r="C5103" s="4" t="s">
        <v>8482</v>
      </c>
    </row>
    <row r="5104" spans="1:3" x14ac:dyDescent="0.25">
      <c r="A5104" s="4" t="s">
        <v>8483</v>
      </c>
      <c r="C5104" s="4" t="s">
        <v>8484</v>
      </c>
    </row>
    <row r="5105" spans="1:3" x14ac:dyDescent="0.25">
      <c r="A5105" s="4" t="s">
        <v>8485</v>
      </c>
      <c r="C5105" s="4" t="s">
        <v>8486</v>
      </c>
    </row>
    <row r="5106" spans="1:3" x14ac:dyDescent="0.25">
      <c r="A5106" s="4" t="s">
        <v>8487</v>
      </c>
      <c r="C5106" s="4" t="s">
        <v>8488</v>
      </c>
    </row>
    <row r="5107" spans="1:3" x14ac:dyDescent="0.25">
      <c r="A5107" s="4" t="s">
        <v>8489</v>
      </c>
      <c r="C5107" s="4" t="s">
        <v>8490</v>
      </c>
    </row>
    <row r="5108" spans="1:3" x14ac:dyDescent="0.25">
      <c r="A5108" s="4" t="s">
        <v>8491</v>
      </c>
      <c r="C5108" s="4" t="s">
        <v>8492</v>
      </c>
    </row>
    <row r="5109" spans="1:3" x14ac:dyDescent="0.25">
      <c r="A5109" s="4" t="s">
        <v>8493</v>
      </c>
      <c r="C5109" s="4" t="s">
        <v>8494</v>
      </c>
    </row>
    <row r="5110" spans="1:3" x14ac:dyDescent="0.25">
      <c r="A5110" s="4" t="s">
        <v>8495</v>
      </c>
      <c r="C5110" s="4" t="s">
        <v>8496</v>
      </c>
    </row>
    <row r="5111" spans="1:3" x14ac:dyDescent="0.25">
      <c r="A5111" s="4" t="s">
        <v>8497</v>
      </c>
      <c r="C5111" s="4" t="s">
        <v>8498</v>
      </c>
    </row>
    <row r="5112" spans="1:3" x14ac:dyDescent="0.25">
      <c r="A5112" s="4" t="s">
        <v>10499</v>
      </c>
      <c r="C5112" s="4" t="s">
        <v>10500</v>
      </c>
    </row>
    <row r="5113" spans="1:3" x14ac:dyDescent="0.25">
      <c r="A5113" s="4" t="s">
        <v>8499</v>
      </c>
      <c r="C5113" s="4" t="s">
        <v>8500</v>
      </c>
    </row>
    <row r="5114" spans="1:3" x14ac:dyDescent="0.25">
      <c r="A5114" s="4" t="s">
        <v>8501</v>
      </c>
      <c r="C5114" s="4" t="s">
        <v>8502</v>
      </c>
    </row>
    <row r="5115" spans="1:3" x14ac:dyDescent="0.25">
      <c r="A5115" s="4" t="s">
        <v>8503</v>
      </c>
      <c r="C5115" s="4" t="s">
        <v>8504</v>
      </c>
    </row>
    <row r="5116" spans="1:3" x14ac:dyDescent="0.25">
      <c r="A5116" s="4" t="s">
        <v>8505</v>
      </c>
      <c r="C5116" s="4" t="s">
        <v>8506</v>
      </c>
    </row>
    <row r="5117" spans="1:3" x14ac:dyDescent="0.25">
      <c r="A5117" s="4" t="s">
        <v>8507</v>
      </c>
      <c r="C5117" s="4" t="s">
        <v>8508</v>
      </c>
    </row>
    <row r="5118" spans="1:3" x14ac:dyDescent="0.25">
      <c r="A5118" s="4" t="s">
        <v>8509</v>
      </c>
      <c r="C5118" s="4" t="s">
        <v>8510</v>
      </c>
    </row>
    <row r="5119" spans="1:3" x14ac:dyDescent="0.25">
      <c r="A5119" s="4" t="s">
        <v>8511</v>
      </c>
      <c r="C5119" s="4" t="s">
        <v>8512</v>
      </c>
    </row>
    <row r="5120" spans="1:3" x14ac:dyDescent="0.25">
      <c r="A5120" s="4">
        <v>1280819100</v>
      </c>
      <c r="C5120" s="4" t="s">
        <v>8653</v>
      </c>
    </row>
    <row r="5121" spans="1:3" x14ac:dyDescent="0.25">
      <c r="A5121" s="4">
        <v>1280354100</v>
      </c>
      <c r="C5121" s="4" t="s">
        <v>8648</v>
      </c>
    </row>
    <row r="5122" spans="1:3" x14ac:dyDescent="0.25">
      <c r="A5122" s="4">
        <v>3250220100</v>
      </c>
      <c r="C5122" s="4" t="s">
        <v>8665</v>
      </c>
    </row>
    <row r="5123" spans="1:3" x14ac:dyDescent="0.25">
      <c r="A5123" s="4">
        <v>3280495100</v>
      </c>
      <c r="C5123" s="4" t="s">
        <v>8666</v>
      </c>
    </row>
    <row r="5124" spans="1:3" x14ac:dyDescent="0.25">
      <c r="A5124" s="4">
        <v>3280542100</v>
      </c>
      <c r="C5124" s="4" t="s">
        <v>8676</v>
      </c>
    </row>
    <row r="5125" spans="1:3" x14ac:dyDescent="0.25">
      <c r="A5125" s="4">
        <v>3280590100</v>
      </c>
      <c r="C5125" s="4" t="s">
        <v>8685</v>
      </c>
    </row>
    <row r="5126" spans="1:3" x14ac:dyDescent="0.25">
      <c r="A5126" s="4">
        <v>3280503100</v>
      </c>
      <c r="C5126" s="4" t="s">
        <v>8669</v>
      </c>
    </row>
    <row r="5127" spans="1:3" x14ac:dyDescent="0.25">
      <c r="A5127" s="4">
        <v>2280236100</v>
      </c>
      <c r="C5127" s="4" t="s">
        <v>8661</v>
      </c>
    </row>
    <row r="5128" spans="1:3" x14ac:dyDescent="0.25">
      <c r="A5128" s="4">
        <v>3280558100</v>
      </c>
      <c r="C5128" s="4" t="s">
        <v>8679</v>
      </c>
    </row>
    <row r="5129" spans="1:3" x14ac:dyDescent="0.25">
      <c r="A5129" s="4">
        <v>3280498100</v>
      </c>
      <c r="C5129" s="4" t="s">
        <v>8667</v>
      </c>
    </row>
    <row r="5130" spans="1:3" x14ac:dyDescent="0.25">
      <c r="A5130" s="4">
        <v>1280348100</v>
      </c>
      <c r="C5130" s="4" t="s">
        <v>10611</v>
      </c>
    </row>
    <row r="5131" spans="1:3" x14ac:dyDescent="0.25">
      <c r="A5131" s="4">
        <v>3280587100</v>
      </c>
      <c r="C5131" s="4" t="s">
        <v>8683</v>
      </c>
    </row>
    <row r="5132" spans="1:3" x14ac:dyDescent="0.25">
      <c r="A5132" s="4">
        <v>2280220100</v>
      </c>
      <c r="C5132" s="4" t="s">
        <v>8658</v>
      </c>
    </row>
    <row r="5133" spans="1:3" x14ac:dyDescent="0.25">
      <c r="A5133" s="4">
        <v>2280222100</v>
      </c>
      <c r="C5133" s="4" t="s">
        <v>8659</v>
      </c>
    </row>
    <row r="5134" spans="1:3" x14ac:dyDescent="0.25">
      <c r="A5134" s="4">
        <v>3280552100</v>
      </c>
      <c r="C5134" s="4" t="s">
        <v>8677</v>
      </c>
    </row>
    <row r="5135" spans="1:3" x14ac:dyDescent="0.25">
      <c r="A5135" s="4">
        <v>3280597100</v>
      </c>
      <c r="C5135" s="4" t="s">
        <v>8687</v>
      </c>
    </row>
    <row r="5136" spans="1:3" x14ac:dyDescent="0.25">
      <c r="A5136" s="4">
        <v>3280524100</v>
      </c>
      <c r="C5136" s="4" t="s">
        <v>8670</v>
      </c>
    </row>
    <row r="5137" spans="1:3" x14ac:dyDescent="0.25">
      <c r="A5137" s="4">
        <v>2310131100</v>
      </c>
      <c r="C5137" s="4" t="s">
        <v>8663</v>
      </c>
    </row>
    <row r="5138" spans="1:3" x14ac:dyDescent="0.25">
      <c r="A5138" s="4">
        <v>1280318100</v>
      </c>
      <c r="C5138" s="4" t="s">
        <v>8646</v>
      </c>
    </row>
    <row r="5139" spans="1:3" x14ac:dyDescent="0.25">
      <c r="A5139" s="4">
        <v>3250216100</v>
      </c>
      <c r="C5139" s="4" t="s">
        <v>8664</v>
      </c>
    </row>
    <row r="5140" spans="1:3" x14ac:dyDescent="0.25">
      <c r="A5140" s="4">
        <v>3280589100</v>
      </c>
      <c r="C5140" s="4" t="s">
        <v>8684</v>
      </c>
    </row>
    <row r="5141" spans="1:3" x14ac:dyDescent="0.25">
      <c r="A5141" s="4">
        <v>3280533100</v>
      </c>
      <c r="C5141" s="4" t="s">
        <v>8674</v>
      </c>
    </row>
    <row r="5142" spans="1:3" x14ac:dyDescent="0.25">
      <c r="A5142" s="4">
        <v>2280197100</v>
      </c>
      <c r="C5142" s="4" t="s">
        <v>8656</v>
      </c>
    </row>
    <row r="5143" spans="1:3" x14ac:dyDescent="0.25">
      <c r="A5143" s="4">
        <v>3280532100</v>
      </c>
      <c r="C5143" s="4" t="s">
        <v>8673</v>
      </c>
    </row>
    <row r="5144" spans="1:3" x14ac:dyDescent="0.25">
      <c r="A5144" s="4">
        <v>3280585100</v>
      </c>
      <c r="C5144" s="4" t="s">
        <v>8682</v>
      </c>
    </row>
    <row r="5145" spans="1:3" x14ac:dyDescent="0.25">
      <c r="A5145" s="4">
        <v>3280574100</v>
      </c>
      <c r="C5145" s="4" t="s">
        <v>8680</v>
      </c>
    </row>
    <row r="5146" spans="1:3" x14ac:dyDescent="0.25">
      <c r="A5146" s="4">
        <v>3280525100</v>
      </c>
      <c r="C5146" s="4" t="s">
        <v>8671</v>
      </c>
    </row>
    <row r="5147" spans="1:3" x14ac:dyDescent="0.25">
      <c r="A5147" s="4">
        <v>2280200100</v>
      </c>
      <c r="C5147" s="4" t="s">
        <v>8657</v>
      </c>
    </row>
    <row r="5148" spans="1:3" x14ac:dyDescent="0.25">
      <c r="A5148" s="4">
        <v>3280531100</v>
      </c>
      <c r="C5148" s="4" t="s">
        <v>8672</v>
      </c>
    </row>
    <row r="5149" spans="1:3" x14ac:dyDescent="0.25">
      <c r="A5149" s="4">
        <v>3240491100</v>
      </c>
      <c r="C5149" s="4" t="s">
        <v>10525</v>
      </c>
    </row>
    <row r="5150" spans="1:3" x14ac:dyDescent="0.25">
      <c r="A5150" s="4">
        <v>3280539100</v>
      </c>
      <c r="C5150" s="4" t="s">
        <v>8675</v>
      </c>
    </row>
    <row r="5151" spans="1:3" x14ac:dyDescent="0.25">
      <c r="A5151" s="4">
        <v>3280595100</v>
      </c>
      <c r="C5151" s="4" t="s">
        <v>8686</v>
      </c>
    </row>
    <row r="5152" spans="1:3" x14ac:dyDescent="0.25">
      <c r="A5152" s="4">
        <v>2280242100</v>
      </c>
      <c r="C5152" s="4" t="s">
        <v>8662</v>
      </c>
    </row>
    <row r="5153" spans="1:3" x14ac:dyDescent="0.25">
      <c r="A5153" s="4">
        <v>2280191100</v>
      </c>
      <c r="C5153" s="4" t="s">
        <v>8654</v>
      </c>
    </row>
    <row r="5154" spans="1:3" x14ac:dyDescent="0.25">
      <c r="A5154" s="4">
        <v>2280192100</v>
      </c>
      <c r="C5154" s="4" t="s">
        <v>8655</v>
      </c>
    </row>
    <row r="5155" spans="1:3" x14ac:dyDescent="0.25">
      <c r="A5155" s="4">
        <v>3280579100</v>
      </c>
      <c r="C5155" s="4" t="s">
        <v>8681</v>
      </c>
    </row>
    <row r="5156" spans="1:3" x14ac:dyDescent="0.25">
      <c r="A5156" s="4">
        <v>2280233100</v>
      </c>
      <c r="C5156" s="4" t="s">
        <v>8660</v>
      </c>
    </row>
    <row r="5157" spans="1:3" x14ac:dyDescent="0.25">
      <c r="A5157" s="4">
        <v>1280389100</v>
      </c>
      <c r="C5157" s="4" t="s">
        <v>8652</v>
      </c>
    </row>
    <row r="5158" spans="1:3" x14ac:dyDescent="0.25">
      <c r="A5158" s="4">
        <v>1280355100</v>
      </c>
      <c r="C5158" s="4" t="s">
        <v>8649</v>
      </c>
    </row>
    <row r="5159" spans="1:3" x14ac:dyDescent="0.25">
      <c r="A5159" s="4">
        <v>1280314100</v>
      </c>
      <c r="C5159" s="4" t="s">
        <v>8645</v>
      </c>
    </row>
    <row r="5160" spans="1:3" x14ac:dyDescent="0.25">
      <c r="A5160" s="4">
        <v>3280556100</v>
      </c>
      <c r="C5160" s="4" t="s">
        <v>8678</v>
      </c>
    </row>
    <row r="5161" spans="1:3" x14ac:dyDescent="0.25">
      <c r="A5161" s="4">
        <v>1280370100</v>
      </c>
      <c r="C5161" s="4" t="s">
        <v>8651</v>
      </c>
    </row>
    <row r="5162" spans="1:3" x14ac:dyDescent="0.25">
      <c r="A5162" s="4" t="s">
        <v>10332</v>
      </c>
      <c r="C5162" s="4" t="s">
        <v>10332</v>
      </c>
    </row>
    <row r="5163" spans="1:3" x14ac:dyDescent="0.25">
      <c r="A5163" s="4" t="s">
        <v>10331</v>
      </c>
      <c r="C5163" s="4" t="s">
        <v>10331</v>
      </c>
    </row>
    <row r="5164" spans="1:3" x14ac:dyDescent="0.25">
      <c r="A5164" s="4" t="s">
        <v>10330</v>
      </c>
      <c r="C5164" s="4" t="s">
        <v>10330</v>
      </c>
    </row>
    <row r="5165" spans="1:3" x14ac:dyDescent="0.25">
      <c r="A5165" s="4" t="s">
        <v>10329</v>
      </c>
      <c r="C5165" s="4" t="s">
        <v>10329</v>
      </c>
    </row>
    <row r="5166" spans="1:3" x14ac:dyDescent="0.25">
      <c r="A5166" s="4" t="s">
        <v>10304</v>
      </c>
      <c r="C5166" s="4" t="s">
        <v>10304</v>
      </c>
    </row>
    <row r="5167" spans="1:3" x14ac:dyDescent="0.25">
      <c r="A5167" s="4" t="s">
        <v>10303</v>
      </c>
      <c r="C5167" s="4" t="s">
        <v>10303</v>
      </c>
    </row>
    <row r="5168" spans="1:3" x14ac:dyDescent="0.25">
      <c r="A5168" s="4" t="s">
        <v>10296</v>
      </c>
      <c r="C5168" s="4" t="s">
        <v>10296</v>
      </c>
    </row>
    <row r="5169" spans="1:3" x14ac:dyDescent="0.25">
      <c r="A5169" s="4" t="s">
        <v>10295</v>
      </c>
      <c r="C5169" s="4" t="s">
        <v>10295</v>
      </c>
    </row>
    <row r="5170" spans="1:3" x14ac:dyDescent="0.25">
      <c r="A5170" s="4" t="s">
        <v>10468</v>
      </c>
      <c r="C5170" s="4" t="s">
        <v>10468</v>
      </c>
    </row>
    <row r="5171" spans="1:3" x14ac:dyDescent="0.25">
      <c r="A5171" s="4" t="s">
        <v>10469</v>
      </c>
      <c r="C5171" s="4" t="s">
        <v>10469</v>
      </c>
    </row>
    <row r="5172" spans="1:3" x14ac:dyDescent="0.25">
      <c r="A5172" s="4" t="s">
        <v>10470</v>
      </c>
      <c r="C5172" s="4" t="s">
        <v>10470</v>
      </c>
    </row>
    <row r="5173" spans="1:3" x14ac:dyDescent="0.25">
      <c r="A5173" s="4" t="s">
        <v>1533</v>
      </c>
      <c r="C5173" s="4" t="s">
        <v>1533</v>
      </c>
    </row>
    <row r="5174" spans="1:3" x14ac:dyDescent="0.25">
      <c r="A5174" s="4" t="s">
        <v>1534</v>
      </c>
      <c r="C5174" s="4" t="s">
        <v>1534</v>
      </c>
    </row>
    <row r="5175" spans="1:3" x14ac:dyDescent="0.25">
      <c r="A5175" s="4" t="s">
        <v>11410</v>
      </c>
      <c r="C5175" s="4" t="s">
        <v>11410</v>
      </c>
    </row>
    <row r="5176" spans="1:3" x14ac:dyDescent="0.25">
      <c r="A5176" s="4" t="s">
        <v>10004</v>
      </c>
      <c r="C5176" s="4" t="s">
        <v>10004</v>
      </c>
    </row>
    <row r="5177" spans="1:3" x14ac:dyDescent="0.25">
      <c r="A5177" s="4" t="s">
        <v>9953</v>
      </c>
      <c r="C5177" s="4" t="s">
        <v>9953</v>
      </c>
    </row>
    <row r="5178" spans="1:3" x14ac:dyDescent="0.25">
      <c r="A5178" s="4" t="s">
        <v>9769</v>
      </c>
      <c r="C5178" s="4" t="s">
        <v>9769</v>
      </c>
    </row>
    <row r="5179" spans="1:3" x14ac:dyDescent="0.25">
      <c r="A5179" s="4" t="s">
        <v>9767</v>
      </c>
      <c r="C5179" s="4" t="s">
        <v>9767</v>
      </c>
    </row>
    <row r="5180" spans="1:3" x14ac:dyDescent="0.25">
      <c r="A5180" s="4" t="s">
        <v>9746</v>
      </c>
      <c r="C5180" s="4" t="s">
        <v>9746</v>
      </c>
    </row>
    <row r="5181" spans="1:3" x14ac:dyDescent="0.25">
      <c r="A5181" s="4" t="s">
        <v>9745</v>
      </c>
      <c r="C5181" s="4" t="s">
        <v>9745</v>
      </c>
    </row>
    <row r="5182" spans="1:3" x14ac:dyDescent="0.25">
      <c r="A5182" s="4" t="s">
        <v>9761</v>
      </c>
      <c r="C5182" s="4" t="s">
        <v>9761</v>
      </c>
    </row>
    <row r="5183" spans="1:3" x14ac:dyDescent="0.25">
      <c r="A5183" s="4" t="s">
        <v>9471</v>
      </c>
      <c r="C5183" s="4" t="s">
        <v>9471</v>
      </c>
    </row>
    <row r="5184" spans="1:3" x14ac:dyDescent="0.25">
      <c r="A5184" s="4" t="s">
        <v>9472</v>
      </c>
      <c r="C5184" s="4" t="s">
        <v>9472</v>
      </c>
    </row>
    <row r="5185" spans="1:5" x14ac:dyDescent="0.25">
      <c r="A5185" s="4" t="s">
        <v>1531</v>
      </c>
      <c r="C5185" s="4" t="s">
        <v>1531</v>
      </c>
    </row>
    <row r="5186" spans="1:5" x14ac:dyDescent="0.25">
      <c r="A5186" s="4" t="s">
        <v>9255</v>
      </c>
      <c r="C5186" s="4" t="s">
        <v>9255</v>
      </c>
    </row>
    <row r="5187" spans="1:5" x14ac:dyDescent="0.25">
      <c r="A5187" s="4" t="s">
        <v>9408</v>
      </c>
      <c r="C5187" s="4" t="s">
        <v>9408</v>
      </c>
    </row>
    <row r="5188" spans="1:5" x14ac:dyDescent="0.25">
      <c r="A5188" s="4" t="s">
        <v>9395</v>
      </c>
      <c r="C5188" s="4" t="s">
        <v>9395</v>
      </c>
    </row>
    <row r="5189" spans="1:5" x14ac:dyDescent="0.25">
      <c r="A5189" s="4" t="s">
        <v>9262</v>
      </c>
      <c r="C5189" s="4" t="s">
        <v>9262</v>
      </c>
    </row>
    <row r="5190" spans="1:5" x14ac:dyDescent="0.25">
      <c r="A5190" s="4" t="s">
        <v>9003</v>
      </c>
      <c r="C5190" s="4" t="s">
        <v>9003</v>
      </c>
    </row>
    <row r="5191" spans="1:5" x14ac:dyDescent="0.25">
      <c r="A5191" s="4" t="s">
        <v>10650</v>
      </c>
      <c r="C5191" s="4" t="s">
        <v>10650</v>
      </c>
    </row>
    <row r="5192" spans="1:5" x14ac:dyDescent="0.25">
      <c r="A5192" s="4" t="s">
        <v>10658</v>
      </c>
      <c r="C5192" s="4" t="s">
        <v>10659</v>
      </c>
      <c r="E5192" s="4" t="s">
        <v>9988</v>
      </c>
    </row>
    <row r="5193" spans="1:5" x14ac:dyDescent="0.25">
      <c r="A5193" s="4" t="s">
        <v>10660</v>
      </c>
      <c r="C5193" s="4" t="s">
        <v>10661</v>
      </c>
      <c r="E5193" s="4" t="s">
        <v>9988</v>
      </c>
    </row>
    <row r="5194" spans="1:5" x14ac:dyDescent="0.25">
      <c r="A5194" s="4" t="s">
        <v>10662</v>
      </c>
      <c r="C5194" s="4" t="s">
        <v>10663</v>
      </c>
      <c r="E5194" s="4" t="s">
        <v>9988</v>
      </c>
    </row>
    <row r="5195" spans="1:5" x14ac:dyDescent="0.25">
      <c r="A5195" s="4" t="s">
        <v>10664</v>
      </c>
      <c r="C5195" s="4" t="s">
        <v>10665</v>
      </c>
      <c r="E5195" s="4" t="s">
        <v>9988</v>
      </c>
    </row>
    <row r="5196" spans="1:5" x14ac:dyDescent="0.25">
      <c r="A5196" s="4" t="s">
        <v>10667</v>
      </c>
      <c r="C5196" s="4" t="s">
        <v>10668</v>
      </c>
      <c r="E5196" s="4" t="s">
        <v>9988</v>
      </c>
    </row>
    <row r="5197" spans="1:5" x14ac:dyDescent="0.25">
      <c r="A5197" s="4" t="s">
        <v>10669</v>
      </c>
      <c r="C5197" s="4" t="s">
        <v>10670</v>
      </c>
      <c r="E5197" s="4" t="s">
        <v>9988</v>
      </c>
    </row>
    <row r="5198" spans="1:5" x14ac:dyDescent="0.25">
      <c r="A5198" s="4" t="s">
        <v>10671</v>
      </c>
      <c r="C5198" s="4" t="s">
        <v>10671</v>
      </c>
    </row>
    <row r="5199" spans="1:5" x14ac:dyDescent="0.25">
      <c r="A5199" s="4" t="s">
        <v>10672</v>
      </c>
      <c r="C5199" s="4" t="s">
        <v>10673</v>
      </c>
      <c r="E5199" s="4" t="s">
        <v>9988</v>
      </c>
    </row>
    <row r="5200" spans="1:5" x14ac:dyDescent="0.25">
      <c r="A5200" s="4" t="s">
        <v>10674</v>
      </c>
      <c r="C5200" s="4" t="s">
        <v>10675</v>
      </c>
      <c r="E5200" s="4" t="s">
        <v>9988</v>
      </c>
    </row>
    <row r="5201" spans="1:5" x14ac:dyDescent="0.25">
      <c r="A5201" s="4" t="s">
        <v>10678</v>
      </c>
      <c r="C5201" s="4" t="s">
        <v>10679</v>
      </c>
      <c r="E5201" s="4" t="s">
        <v>9988</v>
      </c>
    </row>
    <row r="5202" spans="1:5" x14ac:dyDescent="0.25">
      <c r="A5202" s="4" t="s">
        <v>10680</v>
      </c>
      <c r="C5202" s="4" t="s">
        <v>10681</v>
      </c>
      <c r="E5202" s="4" t="s">
        <v>9988</v>
      </c>
    </row>
    <row r="5203" spans="1:5" x14ac:dyDescent="0.25">
      <c r="A5203" s="4" t="s">
        <v>10682</v>
      </c>
      <c r="C5203" s="4" t="s">
        <v>9019</v>
      </c>
      <c r="E5203" s="4" t="s">
        <v>9988</v>
      </c>
    </row>
    <row r="5204" spans="1:5" x14ac:dyDescent="0.25">
      <c r="A5204" s="4" t="s">
        <v>10697</v>
      </c>
      <c r="C5204" s="4" t="s">
        <v>11158</v>
      </c>
      <c r="E5204" s="4" t="s">
        <v>9988</v>
      </c>
    </row>
    <row r="5205" spans="1:5" x14ac:dyDescent="0.25">
      <c r="A5205" s="4" t="s">
        <v>10699</v>
      </c>
      <c r="C5205" s="4" t="s">
        <v>11159</v>
      </c>
      <c r="E5205" s="4" t="s">
        <v>9988</v>
      </c>
    </row>
    <row r="5206" spans="1:5" x14ac:dyDescent="0.25">
      <c r="A5206" s="4" t="s">
        <v>10701</v>
      </c>
      <c r="C5206" s="4" t="s">
        <v>11160</v>
      </c>
      <c r="E5206" s="4" t="s">
        <v>9988</v>
      </c>
    </row>
    <row r="5207" spans="1:5" x14ac:dyDescent="0.25">
      <c r="A5207" s="4" t="s">
        <v>10702</v>
      </c>
      <c r="C5207" s="4" t="s">
        <v>11161</v>
      </c>
      <c r="E5207" s="4" t="s">
        <v>9988</v>
      </c>
    </row>
    <row r="5208" spans="1:5" x14ac:dyDescent="0.25">
      <c r="A5208" s="4" t="s">
        <v>10703</v>
      </c>
      <c r="C5208" s="4" t="s">
        <v>10708</v>
      </c>
      <c r="E5208" s="4" t="s">
        <v>9988</v>
      </c>
    </row>
    <row r="5209" spans="1:5" x14ac:dyDescent="0.25">
      <c r="A5209" s="4" t="s">
        <v>10704</v>
      </c>
      <c r="C5209" s="4" t="s">
        <v>10709</v>
      </c>
      <c r="E5209" s="4" t="s">
        <v>9988</v>
      </c>
    </row>
    <row r="5210" spans="1:5" x14ac:dyDescent="0.25">
      <c r="A5210" s="4" t="s">
        <v>10705</v>
      </c>
      <c r="C5210" s="4" t="s">
        <v>10710</v>
      </c>
      <c r="E5210" s="4" t="s">
        <v>9988</v>
      </c>
    </row>
    <row r="5211" spans="1:5" x14ac:dyDescent="0.25">
      <c r="A5211" s="4" t="s">
        <v>10711</v>
      </c>
      <c r="C5211" s="4" t="s">
        <v>10714</v>
      </c>
      <c r="E5211" s="4" t="s">
        <v>9988</v>
      </c>
    </row>
    <row r="5212" spans="1:5" x14ac:dyDescent="0.25">
      <c r="A5212" s="4" t="s">
        <v>10712</v>
      </c>
      <c r="C5212" s="4" t="s">
        <v>10713</v>
      </c>
      <c r="E5212" s="4" t="s">
        <v>9988</v>
      </c>
    </row>
    <row r="5213" spans="1:5" x14ac:dyDescent="0.25">
      <c r="A5213" s="4" t="s">
        <v>10715</v>
      </c>
      <c r="C5213" s="4" t="s">
        <v>10716</v>
      </c>
      <c r="E5213" s="4" t="s">
        <v>9988</v>
      </c>
    </row>
    <row r="5214" spans="1:5" x14ac:dyDescent="0.25">
      <c r="A5214" s="4" t="s">
        <v>10720</v>
      </c>
      <c r="C5214" s="4" t="s">
        <v>10720</v>
      </c>
    </row>
    <row r="5215" spans="1:5" x14ac:dyDescent="0.25">
      <c r="A5215" s="4" t="s">
        <v>10726</v>
      </c>
      <c r="C5215" s="4" t="s">
        <v>10726</v>
      </c>
    </row>
    <row r="5216" spans="1:5" x14ac:dyDescent="0.25">
      <c r="A5216" s="4" t="s">
        <v>10139</v>
      </c>
      <c r="C5216" s="4" t="s">
        <v>10141</v>
      </c>
    </row>
    <row r="5217" spans="1:5" x14ac:dyDescent="0.25">
      <c r="A5217" s="4" t="s">
        <v>10730</v>
      </c>
      <c r="C5217" s="4" t="s">
        <v>10730</v>
      </c>
    </row>
    <row r="5218" spans="1:5" x14ac:dyDescent="0.25">
      <c r="A5218" s="4" t="s">
        <v>10731</v>
      </c>
      <c r="C5218" s="4" t="s">
        <v>10731</v>
      </c>
    </row>
    <row r="5219" spans="1:5" x14ac:dyDescent="0.25">
      <c r="A5219" s="4" t="s">
        <v>10732</v>
      </c>
      <c r="C5219" s="4" t="s">
        <v>10733</v>
      </c>
      <c r="E5219" s="4" t="s">
        <v>9988</v>
      </c>
    </row>
    <row r="5220" spans="1:5" x14ac:dyDescent="0.25">
      <c r="A5220" s="4" t="s">
        <v>10734</v>
      </c>
      <c r="C5220" s="4" t="s">
        <v>10735</v>
      </c>
      <c r="E5220" s="4" t="s">
        <v>9988</v>
      </c>
    </row>
    <row r="5221" spans="1:5" x14ac:dyDescent="0.25">
      <c r="A5221" s="4">
        <v>906912050</v>
      </c>
      <c r="C5221" s="4" t="s">
        <v>2388</v>
      </c>
    </row>
    <row r="5222" spans="1:5" x14ac:dyDescent="0.25">
      <c r="A5222" s="4">
        <v>906910050</v>
      </c>
      <c r="C5222" s="4" t="s">
        <v>2387</v>
      </c>
    </row>
    <row r="5223" spans="1:5" x14ac:dyDescent="0.25">
      <c r="A5223" s="4">
        <v>165160022</v>
      </c>
      <c r="C5223" s="4" t="s">
        <v>2389</v>
      </c>
    </row>
    <row r="5224" spans="1:5" x14ac:dyDescent="0.25">
      <c r="A5224" s="4" t="s">
        <v>10741</v>
      </c>
      <c r="C5224" s="4" t="s">
        <v>10742</v>
      </c>
    </row>
    <row r="5225" spans="1:5" x14ac:dyDescent="0.25">
      <c r="A5225" s="4" t="s">
        <v>10743</v>
      </c>
      <c r="C5225" s="4" t="s">
        <v>10744</v>
      </c>
      <c r="E5225" s="4" t="s">
        <v>9992</v>
      </c>
    </row>
    <row r="5226" spans="1:5" x14ac:dyDescent="0.25">
      <c r="A5226" s="4">
        <v>7730050100</v>
      </c>
      <c r="C5226" s="4" t="s">
        <v>10746</v>
      </c>
    </row>
    <row r="5227" spans="1:5" x14ac:dyDescent="0.25">
      <c r="A5227" s="4" t="s">
        <v>10762</v>
      </c>
      <c r="C5227" s="4" t="s">
        <v>10762</v>
      </c>
    </row>
    <row r="5228" spans="1:5" x14ac:dyDescent="0.25">
      <c r="A5228" s="4" t="s">
        <v>10763</v>
      </c>
      <c r="C5228" s="4" t="s">
        <v>10763</v>
      </c>
    </row>
    <row r="5229" spans="1:5" x14ac:dyDescent="0.25">
      <c r="A5229" s="4" t="s">
        <v>10789</v>
      </c>
      <c r="C5229" s="4" t="s">
        <v>10789</v>
      </c>
    </row>
    <row r="5230" spans="1:5" x14ac:dyDescent="0.25">
      <c r="A5230" s="4" t="s">
        <v>10792</v>
      </c>
      <c r="C5230" s="4" t="s">
        <v>10793</v>
      </c>
    </row>
    <row r="5231" spans="1:5" x14ac:dyDescent="0.25">
      <c r="A5231" s="4" t="s">
        <v>10794</v>
      </c>
      <c r="C5231" s="4" t="s">
        <v>10795</v>
      </c>
    </row>
    <row r="5232" spans="1:5" x14ac:dyDescent="0.25">
      <c r="A5232" s="4" t="s">
        <v>10796</v>
      </c>
      <c r="C5232" s="4" t="s">
        <v>10797</v>
      </c>
    </row>
    <row r="5233" spans="1:5" x14ac:dyDescent="0.25">
      <c r="A5233" s="4">
        <v>3220541</v>
      </c>
      <c r="C5233" s="4" t="s">
        <v>10798</v>
      </c>
    </row>
    <row r="5234" spans="1:5" x14ac:dyDescent="0.25">
      <c r="A5234" s="4" t="s">
        <v>10802</v>
      </c>
      <c r="C5234" s="4" t="s">
        <v>10802</v>
      </c>
    </row>
    <row r="5235" spans="1:5" x14ac:dyDescent="0.25">
      <c r="A5235" s="4" t="s">
        <v>10803</v>
      </c>
      <c r="C5235" s="4" t="s">
        <v>10804</v>
      </c>
      <c r="E5235" s="4" t="s">
        <v>9988</v>
      </c>
    </row>
    <row r="5236" spans="1:5" x14ac:dyDescent="0.25">
      <c r="A5236" s="4" t="s">
        <v>10809</v>
      </c>
      <c r="C5236" s="4" t="s">
        <v>10809</v>
      </c>
    </row>
    <row r="5237" spans="1:5" x14ac:dyDescent="0.25">
      <c r="A5237" s="4">
        <v>331000991</v>
      </c>
      <c r="C5237" s="4" t="s">
        <v>10810</v>
      </c>
    </row>
    <row r="5238" spans="1:5" x14ac:dyDescent="0.25">
      <c r="A5238" s="4">
        <v>3210687</v>
      </c>
      <c r="C5238" s="4" t="s">
        <v>10811</v>
      </c>
    </row>
    <row r="5239" spans="1:5" x14ac:dyDescent="0.25">
      <c r="A5239" s="4">
        <v>3210336</v>
      </c>
      <c r="C5239" s="4" t="s">
        <v>10812</v>
      </c>
    </row>
    <row r="5240" spans="1:5" x14ac:dyDescent="0.25">
      <c r="A5240" s="4" t="s">
        <v>10820</v>
      </c>
      <c r="C5240" s="4" t="s">
        <v>10820</v>
      </c>
    </row>
    <row r="5241" spans="1:5" x14ac:dyDescent="0.25">
      <c r="A5241" s="4" t="s">
        <v>10821</v>
      </c>
      <c r="C5241" s="4" t="s">
        <v>10821</v>
      </c>
    </row>
    <row r="5242" spans="1:5" x14ac:dyDescent="0.25">
      <c r="A5242" s="4" t="s">
        <v>10822</v>
      </c>
      <c r="C5242" s="4" t="s">
        <v>10822</v>
      </c>
    </row>
    <row r="5243" spans="1:5" x14ac:dyDescent="0.25">
      <c r="A5243" s="4" t="s">
        <v>10823</v>
      </c>
      <c r="C5243" s="4" t="s">
        <v>10823</v>
      </c>
    </row>
    <row r="5244" spans="1:5" x14ac:dyDescent="0.25">
      <c r="A5244" s="4" t="s">
        <v>10824</v>
      </c>
      <c r="C5244" s="4" t="s">
        <v>10824</v>
      </c>
    </row>
    <row r="5245" spans="1:5" x14ac:dyDescent="0.25">
      <c r="A5245" s="4" t="s">
        <v>10825</v>
      </c>
      <c r="C5245" s="4" t="s">
        <v>10825</v>
      </c>
    </row>
    <row r="5246" spans="1:5" x14ac:dyDescent="0.25">
      <c r="A5246" s="4" t="s">
        <v>10826</v>
      </c>
      <c r="C5246" s="4" t="s">
        <v>10826</v>
      </c>
    </row>
    <row r="5247" spans="1:5" x14ac:dyDescent="0.25">
      <c r="A5247" s="4" t="s">
        <v>11530</v>
      </c>
      <c r="C5247" s="4" t="s">
        <v>11531</v>
      </c>
    </row>
    <row r="5248" spans="1:5" x14ac:dyDescent="0.25">
      <c r="A5248" s="4" t="s">
        <v>10833</v>
      </c>
      <c r="C5248" s="4" t="s">
        <v>10833</v>
      </c>
    </row>
    <row r="5249" spans="1:5" x14ac:dyDescent="0.25">
      <c r="A5249" s="4" t="s">
        <v>10247</v>
      </c>
      <c r="C5249" s="4" t="s">
        <v>10247</v>
      </c>
    </row>
    <row r="5250" spans="1:5" x14ac:dyDescent="0.25">
      <c r="A5250" s="4">
        <v>321000039</v>
      </c>
      <c r="C5250" s="4" t="s">
        <v>10843</v>
      </c>
    </row>
    <row r="5251" spans="1:5" x14ac:dyDescent="0.25">
      <c r="A5251" s="4" t="s">
        <v>10844</v>
      </c>
      <c r="C5251" s="4" t="s">
        <v>10844</v>
      </c>
    </row>
    <row r="5252" spans="1:5" x14ac:dyDescent="0.25">
      <c r="A5252" s="4" t="s">
        <v>10845</v>
      </c>
      <c r="C5252" s="4" t="s">
        <v>10845</v>
      </c>
    </row>
    <row r="5253" spans="1:5" x14ac:dyDescent="0.25">
      <c r="A5253" s="4" t="s">
        <v>10841</v>
      </c>
      <c r="C5253" s="4" t="s">
        <v>10841</v>
      </c>
    </row>
    <row r="5254" spans="1:5" x14ac:dyDescent="0.25">
      <c r="A5254" s="4" t="s">
        <v>10851</v>
      </c>
      <c r="C5254" s="4" t="s">
        <v>10852</v>
      </c>
    </row>
    <row r="5255" spans="1:5" x14ac:dyDescent="0.25">
      <c r="A5255" s="4" t="s">
        <v>10853</v>
      </c>
      <c r="C5255" s="4" t="s">
        <v>10854</v>
      </c>
    </row>
    <row r="5256" spans="1:5" x14ac:dyDescent="0.25">
      <c r="A5256" s="4" t="s">
        <v>10864</v>
      </c>
      <c r="C5256" s="4" t="s">
        <v>10865</v>
      </c>
      <c r="E5256" s="4" t="s">
        <v>9988</v>
      </c>
    </row>
    <row r="5257" spans="1:5" x14ac:dyDescent="0.25">
      <c r="A5257" s="4" t="s">
        <v>10866</v>
      </c>
      <c r="C5257" s="4" t="s">
        <v>10867</v>
      </c>
      <c r="E5257" s="4" t="s">
        <v>9988</v>
      </c>
    </row>
    <row r="5258" spans="1:5" x14ac:dyDescent="0.25">
      <c r="A5258" s="4" t="s">
        <v>10868</v>
      </c>
      <c r="C5258" s="4" t="s">
        <v>10869</v>
      </c>
      <c r="E5258" s="4" t="s">
        <v>9988</v>
      </c>
    </row>
    <row r="5259" spans="1:5" x14ac:dyDescent="0.25">
      <c r="A5259" s="4" t="s">
        <v>10870</v>
      </c>
      <c r="C5259" s="4" t="s">
        <v>10871</v>
      </c>
      <c r="E5259" s="4" t="s">
        <v>9988</v>
      </c>
    </row>
    <row r="5260" spans="1:5" x14ac:dyDescent="0.25">
      <c r="A5260" s="4" t="s">
        <v>10872</v>
      </c>
      <c r="C5260" s="4" t="s">
        <v>10873</v>
      </c>
      <c r="E5260" s="4" t="s">
        <v>9988</v>
      </c>
    </row>
    <row r="5261" spans="1:5" x14ac:dyDescent="0.25">
      <c r="A5261" s="4" t="s">
        <v>10874</v>
      </c>
      <c r="C5261" s="4" t="s">
        <v>10875</v>
      </c>
      <c r="E5261" s="4" t="s">
        <v>9988</v>
      </c>
    </row>
    <row r="5262" spans="1:5" x14ac:dyDescent="0.25">
      <c r="A5262" s="4" t="s">
        <v>10876</v>
      </c>
      <c r="C5262" s="4" t="s">
        <v>10877</v>
      </c>
      <c r="E5262" s="4" t="s">
        <v>9988</v>
      </c>
    </row>
    <row r="5263" spans="1:5" x14ac:dyDescent="0.25">
      <c r="A5263" s="4" t="s">
        <v>10878</v>
      </c>
      <c r="C5263" s="4" t="s">
        <v>10879</v>
      </c>
      <c r="E5263" s="4" t="s">
        <v>9988</v>
      </c>
    </row>
    <row r="5264" spans="1:5" x14ac:dyDescent="0.25">
      <c r="A5264" s="4" t="s">
        <v>10880</v>
      </c>
      <c r="C5264" s="4" t="s">
        <v>10881</v>
      </c>
      <c r="E5264" s="4" t="s">
        <v>9988</v>
      </c>
    </row>
    <row r="5265" spans="1:5" x14ac:dyDescent="0.25">
      <c r="A5265" s="4" t="s">
        <v>10882</v>
      </c>
      <c r="C5265" s="4" t="s">
        <v>10883</v>
      </c>
      <c r="E5265" s="4" t="s">
        <v>9988</v>
      </c>
    </row>
    <row r="5266" spans="1:5" x14ac:dyDescent="0.25">
      <c r="A5266" s="4" t="s">
        <v>10884</v>
      </c>
      <c r="C5266" s="4" t="s">
        <v>10885</v>
      </c>
      <c r="E5266" s="4" t="s">
        <v>9988</v>
      </c>
    </row>
    <row r="5267" spans="1:5" x14ac:dyDescent="0.25">
      <c r="A5267" s="4" t="s">
        <v>10886</v>
      </c>
      <c r="C5267" s="4" t="s">
        <v>10887</v>
      </c>
      <c r="E5267" s="4" t="s">
        <v>9988</v>
      </c>
    </row>
    <row r="5268" spans="1:5" x14ac:dyDescent="0.25">
      <c r="A5268" s="4" t="s">
        <v>10888</v>
      </c>
      <c r="C5268" s="4" t="s">
        <v>10889</v>
      </c>
      <c r="E5268" s="4" t="s">
        <v>9988</v>
      </c>
    </row>
    <row r="5269" spans="1:5" x14ac:dyDescent="0.25">
      <c r="A5269" s="4" t="s">
        <v>10890</v>
      </c>
      <c r="C5269" s="4" t="s">
        <v>10891</v>
      </c>
      <c r="E5269" s="4" t="s">
        <v>9988</v>
      </c>
    </row>
    <row r="5270" spans="1:5" x14ac:dyDescent="0.25">
      <c r="A5270" s="4" t="s">
        <v>10892</v>
      </c>
      <c r="C5270" s="4" t="s">
        <v>10893</v>
      </c>
      <c r="E5270" s="4" t="s">
        <v>9988</v>
      </c>
    </row>
    <row r="5271" spans="1:5" x14ac:dyDescent="0.25">
      <c r="A5271" s="4" t="s">
        <v>10897</v>
      </c>
      <c r="C5271" s="4" t="s">
        <v>10897</v>
      </c>
    </row>
    <row r="5272" spans="1:5" x14ac:dyDescent="0.25">
      <c r="A5272" s="4" t="s">
        <v>10900</v>
      </c>
      <c r="C5272" s="4" t="s">
        <v>10900</v>
      </c>
    </row>
    <row r="5273" spans="1:5" x14ac:dyDescent="0.25">
      <c r="A5273" s="4" t="s">
        <v>10901</v>
      </c>
      <c r="C5273" s="4" t="s">
        <v>10901</v>
      </c>
    </row>
    <row r="5274" spans="1:5" x14ac:dyDescent="0.25">
      <c r="A5274" s="4" t="s">
        <v>10906</v>
      </c>
      <c r="C5274" s="4" t="s">
        <v>10906</v>
      </c>
    </row>
    <row r="5275" spans="1:5" x14ac:dyDescent="0.25">
      <c r="A5275" s="4" t="s">
        <v>10910</v>
      </c>
      <c r="C5275" s="4" t="s">
        <v>10910</v>
      </c>
    </row>
    <row r="5276" spans="1:5" x14ac:dyDescent="0.25">
      <c r="A5276" s="4" t="s">
        <v>10911</v>
      </c>
      <c r="C5276" s="4" t="s">
        <v>10911</v>
      </c>
    </row>
    <row r="5277" spans="1:5" x14ac:dyDescent="0.25">
      <c r="A5277" s="4" t="s">
        <v>10913</v>
      </c>
      <c r="C5277" s="4" t="s">
        <v>10916</v>
      </c>
      <c r="E5277" s="4" t="s">
        <v>9988</v>
      </c>
    </row>
    <row r="5278" spans="1:5" x14ac:dyDescent="0.25">
      <c r="A5278" s="4" t="s">
        <v>10914</v>
      </c>
      <c r="C5278" s="4" t="s">
        <v>10915</v>
      </c>
      <c r="E5278" s="4" t="s">
        <v>9988</v>
      </c>
    </row>
    <row r="5279" spans="1:5" x14ac:dyDescent="0.25">
      <c r="A5279" s="4" t="s">
        <v>10917</v>
      </c>
      <c r="C5279" s="4" t="s">
        <v>10918</v>
      </c>
      <c r="E5279" s="4" t="s">
        <v>9988</v>
      </c>
    </row>
    <row r="5280" spans="1:5" x14ac:dyDescent="0.25">
      <c r="A5280" s="4" t="s">
        <v>10919</v>
      </c>
      <c r="C5280" s="4" t="s">
        <v>10920</v>
      </c>
      <c r="E5280" s="4" t="s">
        <v>9988</v>
      </c>
    </row>
    <row r="5281" spans="1:5" x14ac:dyDescent="0.25">
      <c r="A5281" s="4" t="s">
        <v>10921</v>
      </c>
      <c r="C5281" s="4" t="s">
        <v>10922</v>
      </c>
      <c r="E5281" s="4" t="s">
        <v>9988</v>
      </c>
    </row>
    <row r="5282" spans="1:5" x14ac:dyDescent="0.25">
      <c r="A5282" s="4" t="s">
        <v>10923</v>
      </c>
      <c r="C5282" s="4" t="s">
        <v>10924</v>
      </c>
      <c r="E5282" s="4" t="s">
        <v>9988</v>
      </c>
    </row>
    <row r="5283" spans="1:5" x14ac:dyDescent="0.25">
      <c r="A5283" s="4" t="s">
        <v>10925</v>
      </c>
      <c r="C5283" s="4" t="s">
        <v>11438</v>
      </c>
      <c r="E5283" s="4" t="s">
        <v>9988</v>
      </c>
    </row>
    <row r="5284" spans="1:5" x14ac:dyDescent="0.25">
      <c r="A5284" s="4" t="s">
        <v>10927</v>
      </c>
      <c r="C5284" s="4" t="s">
        <v>10928</v>
      </c>
      <c r="E5284" s="4" t="s">
        <v>9988</v>
      </c>
    </row>
    <row r="5285" spans="1:5" x14ac:dyDescent="0.25">
      <c r="A5285" s="4" t="s">
        <v>10929</v>
      </c>
      <c r="C5285" s="4" t="s">
        <v>10930</v>
      </c>
      <c r="E5285" s="4" t="s">
        <v>9988</v>
      </c>
    </row>
    <row r="5286" spans="1:5" x14ac:dyDescent="0.25">
      <c r="A5286" s="4" t="s">
        <v>10931</v>
      </c>
      <c r="C5286" s="4" t="s">
        <v>10932</v>
      </c>
      <c r="E5286" s="4" t="s">
        <v>9988</v>
      </c>
    </row>
    <row r="5287" spans="1:5" x14ac:dyDescent="0.25">
      <c r="A5287" s="4" t="s">
        <v>10935</v>
      </c>
      <c r="C5287" s="4" t="s">
        <v>10933</v>
      </c>
    </row>
    <row r="5288" spans="1:5" x14ac:dyDescent="0.25">
      <c r="A5288" s="4" t="s">
        <v>10934</v>
      </c>
      <c r="C5288" s="4" t="s">
        <v>10936</v>
      </c>
    </row>
    <row r="5289" spans="1:5" x14ac:dyDescent="0.25">
      <c r="A5289" s="4" t="s">
        <v>10937</v>
      </c>
      <c r="C5289" s="4" t="s">
        <v>10938</v>
      </c>
      <c r="E5289" s="4" t="s">
        <v>9988</v>
      </c>
    </row>
    <row r="5290" spans="1:5" x14ac:dyDescent="0.25">
      <c r="A5290" s="4" t="s">
        <v>10944</v>
      </c>
      <c r="C5290" s="4" t="s">
        <v>10947</v>
      </c>
      <c r="E5290" s="4" t="s">
        <v>9988</v>
      </c>
    </row>
    <row r="5291" spans="1:5" x14ac:dyDescent="0.25">
      <c r="A5291" s="4" t="s">
        <v>10945</v>
      </c>
      <c r="C5291" s="4" t="s">
        <v>10946</v>
      </c>
      <c r="E5291" s="4" t="s">
        <v>9988</v>
      </c>
    </row>
    <row r="5292" spans="1:5" x14ac:dyDescent="0.25">
      <c r="A5292" s="4">
        <v>2310136100</v>
      </c>
      <c r="C5292" s="4" t="s">
        <v>10949</v>
      </c>
    </row>
    <row r="5293" spans="1:5" x14ac:dyDescent="0.25">
      <c r="A5293" s="4" t="s">
        <v>10950</v>
      </c>
      <c r="C5293" s="4" t="s">
        <v>10950</v>
      </c>
    </row>
    <row r="5294" spans="1:5" x14ac:dyDescent="0.25">
      <c r="A5294" s="4" t="s">
        <v>10958</v>
      </c>
      <c r="C5294" s="4" t="s">
        <v>10958</v>
      </c>
    </row>
    <row r="5295" spans="1:5" x14ac:dyDescent="0.25">
      <c r="A5295" s="4" t="s">
        <v>11206</v>
      </c>
      <c r="C5295" s="4" t="s">
        <v>10963</v>
      </c>
      <c r="E5295" s="4" t="s">
        <v>9988</v>
      </c>
    </row>
    <row r="5296" spans="1:5" x14ac:dyDescent="0.25">
      <c r="A5296" s="4" t="s">
        <v>10964</v>
      </c>
      <c r="C5296" s="4" t="s">
        <v>10965</v>
      </c>
      <c r="E5296" s="4" t="s">
        <v>9992</v>
      </c>
    </row>
    <row r="5297" spans="1:3" x14ac:dyDescent="0.25">
      <c r="A5297" s="4" t="s">
        <v>10972</v>
      </c>
      <c r="C5297" s="4" t="s">
        <v>10972</v>
      </c>
    </row>
    <row r="5298" spans="1:3" x14ac:dyDescent="0.25">
      <c r="A5298" s="4" t="s">
        <v>10976</v>
      </c>
      <c r="C5298" s="4" t="s">
        <v>10976</v>
      </c>
    </row>
    <row r="5299" spans="1:3" x14ac:dyDescent="0.25">
      <c r="A5299" s="4" t="s">
        <v>10977</v>
      </c>
      <c r="C5299" s="4" t="s">
        <v>10977</v>
      </c>
    </row>
    <row r="5300" spans="1:3" x14ac:dyDescent="0.25">
      <c r="A5300" s="4" t="s">
        <v>10978</v>
      </c>
      <c r="C5300" s="4" t="s">
        <v>10978</v>
      </c>
    </row>
    <row r="5301" spans="1:3" x14ac:dyDescent="0.25">
      <c r="A5301" s="4" t="s">
        <v>10979</v>
      </c>
      <c r="C5301" s="4" t="s">
        <v>10979</v>
      </c>
    </row>
    <row r="5302" spans="1:3" x14ac:dyDescent="0.25">
      <c r="A5302" s="4" t="s">
        <v>10982</v>
      </c>
      <c r="C5302" s="4" t="s">
        <v>10981</v>
      </c>
    </row>
    <row r="5303" spans="1:3" x14ac:dyDescent="0.25">
      <c r="A5303" s="4" t="s">
        <v>10983</v>
      </c>
      <c r="C5303" s="4" t="s">
        <v>10983</v>
      </c>
    </row>
    <row r="5304" spans="1:3" x14ac:dyDescent="0.25">
      <c r="A5304" s="4" t="s">
        <v>10984</v>
      </c>
      <c r="C5304" s="4" t="s">
        <v>10984</v>
      </c>
    </row>
    <row r="5305" spans="1:3" x14ac:dyDescent="0.25">
      <c r="A5305" s="4" t="s">
        <v>10985</v>
      </c>
      <c r="C5305" s="4" t="s">
        <v>10985</v>
      </c>
    </row>
    <row r="5306" spans="1:3" x14ac:dyDescent="0.25">
      <c r="A5306" s="4" t="s">
        <v>10986</v>
      </c>
      <c r="C5306" s="4" t="s">
        <v>10986</v>
      </c>
    </row>
    <row r="5307" spans="1:3" x14ac:dyDescent="0.25">
      <c r="A5307" s="4" t="s">
        <v>10987</v>
      </c>
      <c r="C5307" s="4" t="s">
        <v>10988</v>
      </c>
    </row>
    <row r="5308" spans="1:3" x14ac:dyDescent="0.25">
      <c r="A5308" s="4" t="s">
        <v>10989</v>
      </c>
      <c r="C5308" s="4" t="s">
        <v>10990</v>
      </c>
    </row>
    <row r="5309" spans="1:3" x14ac:dyDescent="0.25">
      <c r="A5309" s="4" t="s">
        <v>11035</v>
      </c>
      <c r="C5309" s="4" t="s">
        <v>11035</v>
      </c>
    </row>
    <row r="5310" spans="1:3" x14ac:dyDescent="0.25">
      <c r="A5310" s="4" t="s">
        <v>10991</v>
      </c>
      <c r="C5310" s="4" t="s">
        <v>10992</v>
      </c>
    </row>
    <row r="5311" spans="1:3" x14ac:dyDescent="0.25">
      <c r="A5311" s="4" t="s">
        <v>10993</v>
      </c>
      <c r="C5311" s="4" t="s">
        <v>10994</v>
      </c>
    </row>
    <row r="5312" spans="1:3" x14ac:dyDescent="0.25">
      <c r="A5312" s="4" t="s">
        <v>10995</v>
      </c>
      <c r="C5312" s="4" t="s">
        <v>11171</v>
      </c>
    </row>
    <row r="5313" spans="1:3" x14ac:dyDescent="0.25">
      <c r="A5313" s="4" t="s">
        <v>10997</v>
      </c>
      <c r="C5313" s="4" t="s">
        <v>10997</v>
      </c>
    </row>
    <row r="5314" spans="1:3" x14ac:dyDescent="0.25">
      <c r="A5314" s="4" t="s">
        <v>10998</v>
      </c>
      <c r="C5314" s="4" t="s">
        <v>11246</v>
      </c>
    </row>
    <row r="5315" spans="1:3" x14ac:dyDescent="0.25">
      <c r="A5315" s="4" t="s">
        <v>10999</v>
      </c>
      <c r="C5315" s="4" t="s">
        <v>10999</v>
      </c>
    </row>
    <row r="5316" spans="1:3" x14ac:dyDescent="0.25">
      <c r="A5316" s="4" t="s">
        <v>11071</v>
      </c>
      <c r="C5316" s="4" t="s">
        <v>11071</v>
      </c>
    </row>
    <row r="5317" spans="1:3" x14ac:dyDescent="0.25">
      <c r="A5317" s="4" t="s">
        <v>11000</v>
      </c>
      <c r="C5317" s="4" t="s">
        <v>11000</v>
      </c>
    </row>
    <row r="5318" spans="1:3" x14ac:dyDescent="0.25">
      <c r="A5318" s="4" t="s">
        <v>11001</v>
      </c>
      <c r="C5318" s="4" t="s">
        <v>11001</v>
      </c>
    </row>
    <row r="5319" spans="1:3" x14ac:dyDescent="0.25">
      <c r="A5319" s="4" t="s">
        <v>11003</v>
      </c>
      <c r="C5319" s="4" t="s">
        <v>11003</v>
      </c>
    </row>
    <row r="5320" spans="1:3" x14ac:dyDescent="0.25">
      <c r="A5320" s="4" t="s">
        <v>11004</v>
      </c>
      <c r="C5320" s="4" t="s">
        <v>11004</v>
      </c>
    </row>
    <row r="5321" spans="1:3" x14ac:dyDescent="0.25">
      <c r="A5321" s="4" t="s">
        <v>11005</v>
      </c>
      <c r="C5321" s="4" t="s">
        <v>11005</v>
      </c>
    </row>
    <row r="5322" spans="1:3" x14ac:dyDescent="0.25">
      <c r="A5322" s="4" t="s">
        <v>11006</v>
      </c>
      <c r="C5322" s="4" t="s">
        <v>11006</v>
      </c>
    </row>
    <row r="5323" spans="1:3" x14ac:dyDescent="0.25">
      <c r="A5323" s="4" t="s">
        <v>11012</v>
      </c>
      <c r="C5323" s="4" t="s">
        <v>11013</v>
      </c>
    </row>
    <row r="5324" spans="1:3" x14ac:dyDescent="0.25">
      <c r="A5324" s="19" t="s">
        <v>11031</v>
      </c>
      <c r="C5324" s="4" t="s">
        <v>11014</v>
      </c>
    </row>
    <row r="5325" spans="1:3" x14ac:dyDescent="0.25">
      <c r="A5325" s="4" t="s">
        <v>11015</v>
      </c>
      <c r="C5325" s="4" t="s">
        <v>11016</v>
      </c>
    </row>
    <row r="5326" spans="1:3" x14ac:dyDescent="0.25">
      <c r="A5326" s="4" t="s">
        <v>11017</v>
      </c>
      <c r="C5326" s="4" t="s">
        <v>11018</v>
      </c>
    </row>
    <row r="5327" spans="1:3" x14ac:dyDescent="0.25">
      <c r="A5327" s="4" t="s">
        <v>11019</v>
      </c>
      <c r="C5327" s="4" t="s">
        <v>11020</v>
      </c>
    </row>
    <row r="5328" spans="1:3" x14ac:dyDescent="0.25">
      <c r="A5328" s="4" t="s">
        <v>11021</v>
      </c>
      <c r="C5328" s="4" t="s">
        <v>11022</v>
      </c>
    </row>
    <row r="5329" spans="1:5" x14ac:dyDescent="0.25">
      <c r="A5329" s="4" t="s">
        <v>11023</v>
      </c>
      <c r="C5329" s="4" t="s">
        <v>11024</v>
      </c>
    </row>
    <row r="5330" spans="1:5" x14ac:dyDescent="0.25">
      <c r="A5330" s="4" t="s">
        <v>11025</v>
      </c>
      <c r="C5330" s="4" t="s">
        <v>11026</v>
      </c>
    </row>
    <row r="5331" spans="1:5" x14ac:dyDescent="0.25">
      <c r="A5331" s="4" t="s">
        <v>11027</v>
      </c>
      <c r="C5331" s="4" t="s">
        <v>11028</v>
      </c>
    </row>
    <row r="5332" spans="1:5" x14ac:dyDescent="0.25">
      <c r="A5332" s="4" t="s">
        <v>11029</v>
      </c>
      <c r="C5332" s="4" t="s">
        <v>11030</v>
      </c>
    </row>
    <row r="5333" spans="1:5" x14ac:dyDescent="0.25">
      <c r="A5333" s="4" t="s">
        <v>11033</v>
      </c>
      <c r="C5333" s="4" t="s">
        <v>11034</v>
      </c>
      <c r="E5333" s="4" t="s">
        <v>9988</v>
      </c>
    </row>
    <row r="5334" spans="1:5" x14ac:dyDescent="0.25">
      <c r="A5334" s="4" t="s">
        <v>11036</v>
      </c>
      <c r="C5334" s="4" t="s">
        <v>11037</v>
      </c>
      <c r="E5334" s="4" t="s">
        <v>9988</v>
      </c>
    </row>
    <row r="5335" spans="1:5" x14ac:dyDescent="0.25">
      <c r="A5335" s="4" t="s">
        <v>11038</v>
      </c>
      <c r="C5335" s="4" t="s">
        <v>11039</v>
      </c>
      <c r="E5335" s="4" t="s">
        <v>9988</v>
      </c>
    </row>
    <row r="5336" spans="1:5" x14ac:dyDescent="0.25">
      <c r="A5336" s="4" t="s">
        <v>11040</v>
      </c>
      <c r="C5336" s="4" t="s">
        <v>11040</v>
      </c>
    </row>
    <row r="5337" spans="1:5" x14ac:dyDescent="0.25">
      <c r="A5337" s="4" t="s">
        <v>11041</v>
      </c>
      <c r="C5337" s="4" t="s">
        <v>11042</v>
      </c>
      <c r="E5337" s="4" t="s">
        <v>9988</v>
      </c>
    </row>
    <row r="5338" spans="1:5" x14ac:dyDescent="0.25">
      <c r="A5338" s="4" t="s">
        <v>11043</v>
      </c>
      <c r="C5338" s="4" t="s">
        <v>11044</v>
      </c>
      <c r="E5338" s="4" t="s">
        <v>9988</v>
      </c>
    </row>
    <row r="5339" spans="1:5" x14ac:dyDescent="0.25">
      <c r="A5339" s="4" t="s">
        <v>11045</v>
      </c>
      <c r="C5339" s="4" t="s">
        <v>11045</v>
      </c>
    </row>
    <row r="5340" spans="1:5" x14ac:dyDescent="0.25">
      <c r="A5340" s="4" t="s">
        <v>11081</v>
      </c>
      <c r="C5340" s="4" t="s">
        <v>11052</v>
      </c>
      <c r="E5340" s="4" t="s">
        <v>9988</v>
      </c>
    </row>
    <row r="5341" spans="1:5" x14ac:dyDescent="0.25">
      <c r="A5341" s="4" t="s">
        <v>11080</v>
      </c>
      <c r="C5341" s="4" t="s">
        <v>11053</v>
      </c>
      <c r="E5341" s="4" t="s">
        <v>9988</v>
      </c>
    </row>
    <row r="5342" spans="1:5" x14ac:dyDescent="0.25">
      <c r="A5342" s="19" t="s">
        <v>11059</v>
      </c>
      <c r="C5342" s="4" t="s">
        <v>11060</v>
      </c>
    </row>
    <row r="5343" spans="1:5" x14ac:dyDescent="0.25">
      <c r="A5343" s="4" t="s">
        <v>11062</v>
      </c>
      <c r="C5343" s="4" t="s">
        <v>11063</v>
      </c>
    </row>
    <row r="5344" spans="1:5" x14ac:dyDescent="0.25">
      <c r="A5344" s="4" t="s">
        <v>11064</v>
      </c>
      <c r="C5344" s="4" t="s">
        <v>11065</v>
      </c>
      <c r="E5344" s="4" t="s">
        <v>9988</v>
      </c>
    </row>
    <row r="5345" spans="1:5" x14ac:dyDescent="0.25">
      <c r="A5345" s="4" t="s">
        <v>11066</v>
      </c>
      <c r="C5345" s="4" t="s">
        <v>11067</v>
      </c>
      <c r="E5345" s="4" t="s">
        <v>9988</v>
      </c>
    </row>
    <row r="5346" spans="1:5" x14ac:dyDescent="0.25">
      <c r="A5346" s="4" t="s">
        <v>11120</v>
      </c>
      <c r="B5346" s="18"/>
      <c r="C5346" s="18" t="s">
        <v>11121</v>
      </c>
      <c r="E5346" s="4" t="s">
        <v>9988</v>
      </c>
    </row>
    <row r="5347" spans="1:5" x14ac:dyDescent="0.25">
      <c r="A5347" s="4" t="s">
        <v>11068</v>
      </c>
      <c r="C5347" s="4" t="s">
        <v>11069</v>
      </c>
    </row>
    <row r="5348" spans="1:5" x14ac:dyDescent="0.25">
      <c r="A5348" s="4" t="s">
        <v>11070</v>
      </c>
      <c r="C5348" s="4" t="s">
        <v>11217</v>
      </c>
    </row>
    <row r="5349" spans="1:5" x14ac:dyDescent="0.25">
      <c r="A5349" s="4" t="s">
        <v>11072</v>
      </c>
      <c r="C5349" s="4" t="s">
        <v>11072</v>
      </c>
    </row>
    <row r="5350" spans="1:5" x14ac:dyDescent="0.25">
      <c r="A5350" s="4" t="s">
        <v>11075</v>
      </c>
      <c r="C5350" s="4" t="s">
        <v>11075</v>
      </c>
    </row>
    <row r="5351" spans="1:5" x14ac:dyDescent="0.25">
      <c r="A5351" s="4" t="s">
        <v>11225</v>
      </c>
      <c r="C5351" s="4" t="s">
        <v>11076</v>
      </c>
      <c r="E5351" s="4" t="s">
        <v>9988</v>
      </c>
    </row>
    <row r="5352" spans="1:5" x14ac:dyDescent="0.25">
      <c r="A5352" s="4" t="s">
        <v>11077</v>
      </c>
      <c r="C5352" s="4" t="s">
        <v>11077</v>
      </c>
    </row>
    <row r="5353" spans="1:5" x14ac:dyDescent="0.25">
      <c r="A5353" s="4" t="s">
        <v>11078</v>
      </c>
      <c r="C5353" s="4" t="s">
        <v>11078</v>
      </c>
    </row>
    <row r="5354" spans="1:5" x14ac:dyDescent="0.25">
      <c r="A5354" s="4" t="s">
        <v>11083</v>
      </c>
      <c r="C5354" s="4" t="s">
        <v>11084</v>
      </c>
    </row>
    <row r="5355" spans="1:5" x14ac:dyDescent="0.25">
      <c r="A5355" s="4" t="s">
        <v>11085</v>
      </c>
      <c r="C5355" s="4" t="s">
        <v>11086</v>
      </c>
    </row>
    <row r="5356" spans="1:5" x14ac:dyDescent="0.25">
      <c r="A5356" s="4" t="s">
        <v>11088</v>
      </c>
      <c r="C5356" s="4" t="s">
        <v>11089</v>
      </c>
      <c r="E5356" s="4" t="s">
        <v>9988</v>
      </c>
    </row>
    <row r="5357" spans="1:5" x14ac:dyDescent="0.25">
      <c r="A5357" s="4" t="s">
        <v>11090</v>
      </c>
      <c r="C5357" s="4" t="s">
        <v>11091</v>
      </c>
      <c r="E5357" s="4" t="s">
        <v>9988</v>
      </c>
    </row>
    <row r="5358" spans="1:5" x14ac:dyDescent="0.25">
      <c r="A5358" s="4">
        <v>53345758</v>
      </c>
      <c r="C5358" s="4" t="s">
        <v>11092</v>
      </c>
    </row>
    <row r="5359" spans="1:5" x14ac:dyDescent="0.25">
      <c r="A5359" s="19" t="s">
        <v>11093</v>
      </c>
      <c r="C5359" s="4" t="s">
        <v>11094</v>
      </c>
    </row>
    <row r="5360" spans="1:5" x14ac:dyDescent="0.25">
      <c r="A5360" s="4" t="s">
        <v>11095</v>
      </c>
      <c r="C5360" s="4" t="s">
        <v>11096</v>
      </c>
    </row>
    <row r="5361" spans="1:5" x14ac:dyDescent="0.25">
      <c r="A5361" s="4" t="s">
        <v>11097</v>
      </c>
      <c r="C5361" s="4" t="s">
        <v>11098</v>
      </c>
    </row>
    <row r="5362" spans="1:5" x14ac:dyDescent="0.25">
      <c r="A5362" s="4" t="s">
        <v>11099</v>
      </c>
      <c r="C5362" s="4" t="s">
        <v>11101</v>
      </c>
      <c r="E5362" s="4" t="s">
        <v>9988</v>
      </c>
    </row>
    <row r="5363" spans="1:5" x14ac:dyDescent="0.25">
      <c r="A5363" s="4" t="s">
        <v>11100</v>
      </c>
      <c r="C5363" s="4" t="s">
        <v>11102</v>
      </c>
      <c r="E5363" s="4" t="s">
        <v>9988</v>
      </c>
    </row>
    <row r="5364" spans="1:5" x14ac:dyDescent="0.25">
      <c r="A5364" s="4" t="s">
        <v>11109</v>
      </c>
      <c r="C5364" s="4" t="s">
        <v>11109</v>
      </c>
    </row>
    <row r="5365" spans="1:5" x14ac:dyDescent="0.25">
      <c r="A5365" s="4" t="s">
        <v>11110</v>
      </c>
      <c r="C5365" s="4" t="s">
        <v>11110</v>
      </c>
    </row>
    <row r="5366" spans="1:5" x14ac:dyDescent="0.25">
      <c r="A5366" s="4" t="s">
        <v>11117</v>
      </c>
      <c r="C5366" s="4" t="s">
        <v>11118</v>
      </c>
      <c r="E5366" s="4" t="s">
        <v>9988</v>
      </c>
    </row>
    <row r="5367" spans="1:5" x14ac:dyDescent="0.25">
      <c r="A5367" s="4" t="s">
        <v>11124</v>
      </c>
      <c r="C5367" s="4" t="s">
        <v>11125</v>
      </c>
    </row>
    <row r="5368" spans="1:5" x14ac:dyDescent="0.25">
      <c r="A5368" s="4" t="s">
        <v>11127</v>
      </c>
      <c r="C5368" s="4" t="s">
        <v>11128</v>
      </c>
      <c r="E5368" s="4" t="s">
        <v>9988</v>
      </c>
    </row>
    <row r="5369" spans="1:5" x14ac:dyDescent="0.25">
      <c r="A5369" s="4" t="s">
        <v>11129</v>
      </c>
      <c r="C5369" s="4" t="s">
        <v>11130</v>
      </c>
      <c r="E5369" s="4" t="s">
        <v>9988</v>
      </c>
    </row>
    <row r="5370" spans="1:5" x14ac:dyDescent="0.25">
      <c r="A5370" s="4" t="s">
        <v>11131</v>
      </c>
      <c r="C5370" s="4" t="s">
        <v>11132</v>
      </c>
      <c r="E5370" s="4" t="s">
        <v>9988</v>
      </c>
    </row>
    <row r="5371" spans="1:5" x14ac:dyDescent="0.25">
      <c r="A5371" s="4" t="s">
        <v>11133</v>
      </c>
      <c r="C5371" s="4" t="s">
        <v>11134</v>
      </c>
      <c r="E5371" s="4" t="s">
        <v>9988</v>
      </c>
    </row>
    <row r="5372" spans="1:5" x14ac:dyDescent="0.25">
      <c r="A5372" s="4" t="s">
        <v>11135</v>
      </c>
      <c r="C5372" s="4" t="s">
        <v>11136</v>
      </c>
      <c r="E5372" s="4" t="s">
        <v>9988</v>
      </c>
    </row>
    <row r="5373" spans="1:5" x14ac:dyDescent="0.25">
      <c r="A5373" s="4" t="s">
        <v>11137</v>
      </c>
      <c r="C5373" s="4" t="s">
        <v>11138</v>
      </c>
      <c r="E5373" s="4" t="s">
        <v>9988</v>
      </c>
    </row>
    <row r="5374" spans="1:5" x14ac:dyDescent="0.25">
      <c r="A5374" s="4" t="s">
        <v>11144</v>
      </c>
      <c r="C5374" s="4" t="s">
        <v>11145</v>
      </c>
    </row>
    <row r="5375" spans="1:5" x14ac:dyDescent="0.25">
      <c r="A5375" s="4" t="s">
        <v>11146</v>
      </c>
      <c r="C5375" s="4" t="s">
        <v>11147</v>
      </c>
    </row>
    <row r="5376" spans="1:5" x14ac:dyDescent="0.25">
      <c r="A5376" s="4" t="s">
        <v>11148</v>
      </c>
      <c r="C5376" s="4" t="s">
        <v>11149</v>
      </c>
    </row>
    <row r="5377" spans="1:5" x14ac:dyDescent="0.25">
      <c r="A5377" s="4" t="s">
        <v>11150</v>
      </c>
      <c r="C5377" s="4" t="s">
        <v>11151</v>
      </c>
    </row>
    <row r="5378" spans="1:5" x14ac:dyDescent="0.25">
      <c r="A5378" s="4" t="s">
        <v>11152</v>
      </c>
      <c r="C5378" s="4" t="str">
        <f>Table2[[#This Row],[UN NO.]]</f>
        <v>SPANDLE BUSH 5310 JD (SET OF 4)</v>
      </c>
    </row>
    <row r="5379" spans="1:5" x14ac:dyDescent="0.25">
      <c r="A5379" s="4" t="s">
        <v>11172</v>
      </c>
      <c r="C5379" s="4" t="s">
        <v>11172</v>
      </c>
    </row>
    <row r="5380" spans="1:5" x14ac:dyDescent="0.25">
      <c r="A5380" s="4" t="s">
        <v>11173</v>
      </c>
      <c r="C5380" s="4" t="s">
        <v>11173</v>
      </c>
    </row>
    <row r="5381" spans="1:5" x14ac:dyDescent="0.25">
      <c r="A5381" s="4" t="s">
        <v>11223</v>
      </c>
      <c r="C5381" s="4" t="s">
        <v>11223</v>
      </c>
    </row>
    <row r="5382" spans="1:5" x14ac:dyDescent="0.25">
      <c r="A5382" s="4" t="s">
        <v>11224</v>
      </c>
      <c r="C5382" s="4" t="s">
        <v>11224</v>
      </c>
    </row>
    <row r="5383" spans="1:5" x14ac:dyDescent="0.25">
      <c r="A5383" s="4" t="s">
        <v>11207</v>
      </c>
      <c r="C5383" s="4" t="s">
        <v>11177</v>
      </c>
      <c r="E5383" s="4" t="s">
        <v>9988</v>
      </c>
    </row>
    <row r="5384" spans="1:5" x14ac:dyDescent="0.25">
      <c r="A5384" s="4" t="s">
        <v>11178</v>
      </c>
      <c r="C5384" s="4" t="s">
        <v>11178</v>
      </c>
    </row>
    <row r="5385" spans="1:5" x14ac:dyDescent="0.25">
      <c r="A5385" s="4" t="s">
        <v>11204</v>
      </c>
      <c r="C5385" s="4" t="s">
        <v>11205</v>
      </c>
      <c r="E5385" s="4" t="s">
        <v>9988</v>
      </c>
    </row>
    <row r="5386" spans="1:5" x14ac:dyDescent="0.25">
      <c r="A5386" s="4" t="s">
        <v>11180</v>
      </c>
      <c r="C5386" s="4" t="s">
        <v>11180</v>
      </c>
    </row>
    <row r="5387" spans="1:5" x14ac:dyDescent="0.25">
      <c r="A5387" s="4" t="s">
        <v>11181</v>
      </c>
      <c r="C5387" s="4" t="s">
        <v>11181</v>
      </c>
    </row>
    <row r="5388" spans="1:5" x14ac:dyDescent="0.25">
      <c r="A5388" s="4" t="s">
        <v>11182</v>
      </c>
      <c r="C5388" s="4" t="s">
        <v>11182</v>
      </c>
    </row>
    <row r="5389" spans="1:5" x14ac:dyDescent="0.25">
      <c r="A5389" s="4" t="s">
        <v>11183</v>
      </c>
      <c r="C5389" s="4" t="s">
        <v>11183</v>
      </c>
    </row>
    <row r="5390" spans="1:5" x14ac:dyDescent="0.25">
      <c r="A5390" s="4" t="s">
        <v>11184</v>
      </c>
      <c r="C5390" s="4" t="s">
        <v>11184</v>
      </c>
    </row>
    <row r="5391" spans="1:5" x14ac:dyDescent="0.25">
      <c r="A5391" s="4" t="s">
        <v>11185</v>
      </c>
      <c r="C5391" s="4" t="s">
        <v>11185</v>
      </c>
    </row>
    <row r="5392" spans="1:5" x14ac:dyDescent="0.25">
      <c r="A5392" s="4" t="s">
        <v>11186</v>
      </c>
      <c r="C5392" s="4" t="s">
        <v>11186</v>
      </c>
    </row>
    <row r="5393" spans="1:5" x14ac:dyDescent="0.25">
      <c r="A5393" s="4" t="s">
        <v>11187</v>
      </c>
      <c r="C5393" s="4" t="s">
        <v>11187</v>
      </c>
    </row>
    <row r="5394" spans="1:5" x14ac:dyDescent="0.25">
      <c r="A5394" s="4" t="s">
        <v>11188</v>
      </c>
      <c r="C5394" s="4" t="s">
        <v>11188</v>
      </c>
    </row>
    <row r="5395" spans="1:5" x14ac:dyDescent="0.25">
      <c r="A5395" s="4" t="s">
        <v>11189</v>
      </c>
      <c r="C5395" s="4" t="s">
        <v>11189</v>
      </c>
    </row>
    <row r="5396" spans="1:5" x14ac:dyDescent="0.25">
      <c r="A5396" s="4" t="s">
        <v>11190</v>
      </c>
      <c r="C5396" s="4" t="s">
        <v>11190</v>
      </c>
    </row>
    <row r="5397" spans="1:5" x14ac:dyDescent="0.25">
      <c r="A5397" s="4" t="s">
        <v>11218</v>
      </c>
      <c r="C5397" s="4" t="s">
        <v>11192</v>
      </c>
      <c r="E5397" s="4" t="s">
        <v>9988</v>
      </c>
    </row>
    <row r="5398" spans="1:5" x14ac:dyDescent="0.25">
      <c r="A5398" s="4" t="s">
        <v>11219</v>
      </c>
      <c r="C5398" s="4" t="s">
        <v>11193</v>
      </c>
      <c r="E5398" s="4" t="s">
        <v>9988</v>
      </c>
    </row>
    <row r="5399" spans="1:5" x14ac:dyDescent="0.25">
      <c r="A5399" s="4" t="s">
        <v>11194</v>
      </c>
      <c r="C5399" s="4" t="s">
        <v>11194</v>
      </c>
    </row>
    <row r="5400" spans="1:5" x14ac:dyDescent="0.25">
      <c r="A5400" s="4" t="s">
        <v>11195</v>
      </c>
      <c r="C5400" s="4" t="s">
        <v>11195</v>
      </c>
    </row>
    <row r="5401" spans="1:5" x14ac:dyDescent="0.25">
      <c r="A5401" s="4" t="s">
        <v>11196</v>
      </c>
      <c r="C5401" s="4" t="s">
        <v>11196</v>
      </c>
    </row>
    <row r="5402" spans="1:5" x14ac:dyDescent="0.25">
      <c r="A5402" s="4">
        <v>48154443</v>
      </c>
      <c r="C5402" s="4" t="s">
        <v>11197</v>
      </c>
    </row>
    <row r="5403" spans="1:5" x14ac:dyDescent="0.25">
      <c r="A5403" s="4" t="s">
        <v>11214</v>
      </c>
      <c r="C5403" s="4" t="s">
        <v>11198</v>
      </c>
      <c r="E5403" s="4" t="s">
        <v>9988</v>
      </c>
    </row>
    <row r="5404" spans="1:5" x14ac:dyDescent="0.25">
      <c r="A5404" s="4" t="s">
        <v>11199</v>
      </c>
      <c r="C5404" s="4" t="s">
        <v>11199</v>
      </c>
    </row>
    <row r="5405" spans="1:5" x14ac:dyDescent="0.25">
      <c r="A5405" s="4" t="s">
        <v>11212</v>
      </c>
      <c r="C5405" s="4" t="s">
        <v>11201</v>
      </c>
      <c r="E5405" s="4" t="s">
        <v>9988</v>
      </c>
    </row>
    <row r="5406" spans="1:5" x14ac:dyDescent="0.25">
      <c r="A5406" s="4" t="s">
        <v>11213</v>
      </c>
      <c r="C5406" s="4" t="s">
        <v>11200</v>
      </c>
      <c r="E5406" s="4" t="s">
        <v>9988</v>
      </c>
    </row>
    <row r="5407" spans="1:5" x14ac:dyDescent="0.25">
      <c r="A5407" s="4" t="s">
        <v>11216</v>
      </c>
      <c r="C5407" s="4" t="s">
        <v>11202</v>
      </c>
      <c r="E5407" s="4" t="s">
        <v>9988</v>
      </c>
    </row>
    <row r="5408" spans="1:5" x14ac:dyDescent="0.25">
      <c r="A5408" s="4" t="s">
        <v>11215</v>
      </c>
      <c r="C5408" s="4" t="s">
        <v>11203</v>
      </c>
      <c r="E5408" s="4" t="s">
        <v>9988</v>
      </c>
    </row>
    <row r="5409" spans="1:5" x14ac:dyDescent="0.25">
      <c r="A5409" s="4" t="s">
        <v>11208</v>
      </c>
      <c r="C5409" s="4" t="s">
        <v>11209</v>
      </c>
      <c r="E5409" s="4" t="s">
        <v>9988</v>
      </c>
    </row>
    <row r="5410" spans="1:5" x14ac:dyDescent="0.25">
      <c r="A5410" s="4" t="s">
        <v>11210</v>
      </c>
      <c r="C5410" s="4" t="s">
        <v>11211</v>
      </c>
      <c r="E5410" s="4" t="s">
        <v>9988</v>
      </c>
    </row>
    <row r="5411" spans="1:5" x14ac:dyDescent="0.25">
      <c r="A5411" s="4" t="s">
        <v>11226</v>
      </c>
      <c r="C5411" s="4" t="s">
        <v>11231</v>
      </c>
      <c r="E5411" s="4" t="s">
        <v>9988</v>
      </c>
    </row>
    <row r="5412" spans="1:5" x14ac:dyDescent="0.25">
      <c r="A5412" s="4" t="s">
        <v>11227</v>
      </c>
      <c r="C5412" s="4" t="s">
        <v>11232</v>
      </c>
      <c r="E5412" s="4" t="s">
        <v>9988</v>
      </c>
    </row>
    <row r="5413" spans="1:5" x14ac:dyDescent="0.25">
      <c r="A5413" s="4" t="s">
        <v>11228</v>
      </c>
      <c r="C5413" s="4" t="s">
        <v>11233</v>
      </c>
      <c r="E5413" s="4" t="s">
        <v>9988</v>
      </c>
    </row>
    <row r="5414" spans="1:5" x14ac:dyDescent="0.25">
      <c r="A5414" s="4" t="s">
        <v>11229</v>
      </c>
      <c r="C5414" s="4" t="s">
        <v>11235</v>
      </c>
      <c r="E5414" s="4" t="s">
        <v>9988</v>
      </c>
    </row>
    <row r="5415" spans="1:5" x14ac:dyDescent="0.25">
      <c r="A5415" s="4" t="s">
        <v>11230</v>
      </c>
      <c r="C5415" s="4" t="s">
        <v>11234</v>
      </c>
      <c r="E5415" s="4" t="s">
        <v>9988</v>
      </c>
    </row>
    <row r="5416" spans="1:5" x14ac:dyDescent="0.25">
      <c r="A5416" s="4" t="s">
        <v>11237</v>
      </c>
      <c r="C5416" s="4" t="s">
        <v>11237</v>
      </c>
    </row>
    <row r="5417" spans="1:5" x14ac:dyDescent="0.25">
      <c r="A5417" s="4" t="s">
        <v>11238</v>
      </c>
      <c r="C5417" s="4" t="s">
        <v>11238</v>
      </c>
    </row>
    <row r="5418" spans="1:5" x14ac:dyDescent="0.25">
      <c r="A5418" s="4" t="s">
        <v>11239</v>
      </c>
      <c r="C5418" s="4" t="s">
        <v>11239</v>
      </c>
    </row>
    <row r="5419" spans="1:5" x14ac:dyDescent="0.25">
      <c r="A5419" s="4" t="s">
        <v>11241</v>
      </c>
      <c r="C5419" s="4" t="s">
        <v>11241</v>
      </c>
    </row>
    <row r="5420" spans="1:5" x14ac:dyDescent="0.25">
      <c r="A5420" s="4" t="s">
        <v>11240</v>
      </c>
      <c r="C5420" s="4" t="s">
        <v>11240</v>
      </c>
    </row>
    <row r="5421" spans="1:5" x14ac:dyDescent="0.25">
      <c r="A5421" s="4" t="s">
        <v>11261</v>
      </c>
      <c r="C5421" s="4" t="s">
        <v>11262</v>
      </c>
      <c r="E5421" s="4" t="s">
        <v>9992</v>
      </c>
    </row>
    <row r="5422" spans="1:5" x14ac:dyDescent="0.25">
      <c r="A5422" s="4" t="s">
        <v>11263</v>
      </c>
      <c r="C5422" s="4" t="s">
        <v>11263</v>
      </c>
    </row>
    <row r="5423" spans="1:5" x14ac:dyDescent="0.25">
      <c r="A5423" s="4" t="s">
        <v>11290</v>
      </c>
      <c r="C5423" s="4" t="s">
        <v>11290</v>
      </c>
    </row>
    <row r="5424" spans="1:5" x14ac:dyDescent="0.25">
      <c r="A5424" s="4" t="s">
        <v>11291</v>
      </c>
      <c r="C5424" s="4" t="s">
        <v>11291</v>
      </c>
    </row>
    <row r="5425" spans="1:5" x14ac:dyDescent="0.25">
      <c r="A5425" s="4" t="s">
        <v>11292</v>
      </c>
      <c r="C5425" s="4" t="s">
        <v>11292</v>
      </c>
    </row>
    <row r="5426" spans="1:5" x14ac:dyDescent="0.25">
      <c r="A5426" s="4" t="s">
        <v>11293</v>
      </c>
      <c r="C5426" s="4" t="s">
        <v>11294</v>
      </c>
    </row>
    <row r="5427" spans="1:5" x14ac:dyDescent="0.25">
      <c r="A5427" s="4" t="s">
        <v>11295</v>
      </c>
      <c r="C5427" s="4" t="s">
        <v>11296</v>
      </c>
    </row>
    <row r="5428" spans="1:5" x14ac:dyDescent="0.25">
      <c r="A5428" s="4" t="s">
        <v>11297</v>
      </c>
      <c r="C5428" s="4" t="s">
        <v>11298</v>
      </c>
    </row>
    <row r="5429" spans="1:5" x14ac:dyDescent="0.25">
      <c r="A5429" s="4" t="s">
        <v>11299</v>
      </c>
      <c r="C5429" s="4" t="s">
        <v>11300</v>
      </c>
    </row>
    <row r="5430" spans="1:5" x14ac:dyDescent="0.25">
      <c r="A5430" s="4" t="s">
        <v>11301</v>
      </c>
      <c r="C5430" s="4" t="s">
        <v>11302</v>
      </c>
    </row>
    <row r="5431" spans="1:5" x14ac:dyDescent="0.25">
      <c r="A5431" s="4" t="s">
        <v>11303</v>
      </c>
      <c r="C5431" s="4" t="s">
        <v>11304</v>
      </c>
    </row>
    <row r="5432" spans="1:5" x14ac:dyDescent="0.25">
      <c r="A5432" s="4" t="s">
        <v>11305</v>
      </c>
      <c r="C5432" s="4" t="s">
        <v>11306</v>
      </c>
    </row>
    <row r="5433" spans="1:5" x14ac:dyDescent="0.25">
      <c r="A5433" s="4" t="s">
        <v>11307</v>
      </c>
      <c r="C5433" s="4" t="s">
        <v>11308</v>
      </c>
    </row>
    <row r="5434" spans="1:5" x14ac:dyDescent="0.25">
      <c r="A5434" s="4" t="s">
        <v>11309</v>
      </c>
      <c r="C5434" s="4" t="s">
        <v>11309</v>
      </c>
    </row>
    <row r="5435" spans="1:5" x14ac:dyDescent="0.25">
      <c r="A5435" s="4" t="s">
        <v>11310</v>
      </c>
      <c r="C5435" s="4" t="s">
        <v>11310</v>
      </c>
    </row>
    <row r="5436" spans="1:5" x14ac:dyDescent="0.25">
      <c r="A5436" s="4" t="s">
        <v>11311</v>
      </c>
      <c r="C5436" s="4" t="s">
        <v>11311</v>
      </c>
    </row>
    <row r="5437" spans="1:5" x14ac:dyDescent="0.25">
      <c r="A5437" s="4" t="s">
        <v>11312</v>
      </c>
      <c r="C5437" s="4" t="s">
        <v>11313</v>
      </c>
      <c r="E5437" s="4" t="s">
        <v>9988</v>
      </c>
    </row>
    <row r="5438" spans="1:5" x14ac:dyDescent="0.25">
      <c r="A5438" s="4" t="s">
        <v>11460</v>
      </c>
      <c r="C5438" s="4" t="s">
        <v>11322</v>
      </c>
    </row>
    <row r="5439" spans="1:5" x14ac:dyDescent="0.25">
      <c r="A5439" s="4" t="s">
        <v>11337</v>
      </c>
      <c r="C5439" s="4" t="s">
        <v>11338</v>
      </c>
    </row>
    <row r="5440" spans="1:5" x14ac:dyDescent="0.25">
      <c r="A5440" s="4" t="s">
        <v>11339</v>
      </c>
      <c r="C5440" s="4" t="s">
        <v>11340</v>
      </c>
    </row>
    <row r="5441" spans="1:5" x14ac:dyDescent="0.25">
      <c r="A5441" s="4" t="s">
        <v>11341</v>
      </c>
      <c r="C5441" s="4" t="s">
        <v>11341</v>
      </c>
    </row>
    <row r="5442" spans="1:5" x14ac:dyDescent="0.25">
      <c r="A5442" s="4" t="s">
        <v>11343</v>
      </c>
      <c r="C5442" s="4" t="s">
        <v>11344</v>
      </c>
      <c r="E5442" s="4" t="s">
        <v>9988</v>
      </c>
    </row>
    <row r="5443" spans="1:5" x14ac:dyDescent="0.25">
      <c r="A5443" s="4" t="s">
        <v>11345</v>
      </c>
      <c r="C5443" s="4" t="s">
        <v>11346</v>
      </c>
      <c r="E5443" s="4" t="s">
        <v>9988</v>
      </c>
    </row>
    <row r="5444" spans="1:5" x14ac:dyDescent="0.25">
      <c r="A5444" s="4" t="s">
        <v>11299</v>
      </c>
      <c r="C5444" s="4" t="s">
        <v>11347</v>
      </c>
    </row>
    <row r="5445" spans="1:5" x14ac:dyDescent="0.25">
      <c r="A5445" s="4" t="s">
        <v>11351</v>
      </c>
      <c r="C5445" s="4" t="s">
        <v>11352</v>
      </c>
      <c r="E5445" s="4" t="s">
        <v>9992</v>
      </c>
    </row>
    <row r="5446" spans="1:5" x14ac:dyDescent="0.25">
      <c r="A5446" s="4" t="s">
        <v>11359</v>
      </c>
      <c r="C5446" s="4" t="s">
        <v>11360</v>
      </c>
      <c r="E5446" s="4" t="s">
        <v>9988</v>
      </c>
    </row>
    <row r="5447" spans="1:5" x14ac:dyDescent="0.25">
      <c r="A5447" s="4" t="s">
        <v>11365</v>
      </c>
      <c r="C5447" s="4" t="s">
        <v>11366</v>
      </c>
    </row>
    <row r="5448" spans="1:5" x14ac:dyDescent="0.25">
      <c r="A5448" s="4" t="s">
        <v>11367</v>
      </c>
      <c r="C5448" s="4" t="s">
        <v>11367</v>
      </c>
    </row>
    <row r="5449" spans="1:5" x14ac:dyDescent="0.25">
      <c r="A5449" s="4" t="s">
        <v>11379</v>
      </c>
      <c r="C5449" s="4" t="s">
        <v>11379</v>
      </c>
    </row>
    <row r="5450" spans="1:5" x14ac:dyDescent="0.25">
      <c r="A5450" s="69" t="s">
        <v>10224</v>
      </c>
      <c r="C5450" s="4" t="s">
        <v>10224</v>
      </c>
    </row>
    <row r="5451" spans="1:5" x14ac:dyDescent="0.25">
      <c r="A5451" s="4" t="s">
        <v>10226</v>
      </c>
      <c r="C5451" s="4" t="s">
        <v>10226</v>
      </c>
    </row>
    <row r="5452" spans="1:5" x14ac:dyDescent="0.25">
      <c r="A5452" s="4" t="s">
        <v>10227</v>
      </c>
      <c r="C5452" s="4" t="s">
        <v>10227</v>
      </c>
    </row>
    <row r="5453" spans="1:5" x14ac:dyDescent="0.25">
      <c r="A5453" s="4" t="s">
        <v>11389</v>
      </c>
      <c r="C5453" s="4" t="s">
        <v>11390</v>
      </c>
    </row>
    <row r="5454" spans="1:5" x14ac:dyDescent="0.25">
      <c r="A5454" s="4" t="s">
        <v>11391</v>
      </c>
      <c r="C5454" s="4" t="s">
        <v>11392</v>
      </c>
    </row>
    <row r="5455" spans="1:5" x14ac:dyDescent="0.25">
      <c r="A5455" s="4" t="s">
        <v>11393</v>
      </c>
      <c r="C5455" s="4" t="s">
        <v>11394</v>
      </c>
    </row>
    <row r="5456" spans="1:5" x14ac:dyDescent="0.25">
      <c r="A5456" s="4" t="s">
        <v>11433</v>
      </c>
      <c r="C5456" s="4" t="s">
        <v>11434</v>
      </c>
    </row>
    <row r="5457" spans="1:3" x14ac:dyDescent="0.25">
      <c r="A5457" s="4" t="s">
        <v>9483</v>
      </c>
      <c r="C5457" s="4" t="s">
        <v>11436</v>
      </c>
    </row>
    <row r="5458" spans="1:3" x14ac:dyDescent="0.25">
      <c r="A5458" s="4" t="s">
        <v>9402</v>
      </c>
      <c r="C5458" s="4" t="s">
        <v>11437</v>
      </c>
    </row>
    <row r="5459" spans="1:3" x14ac:dyDescent="0.25">
      <c r="A5459" s="4" t="s">
        <v>11441</v>
      </c>
      <c r="C5459" s="4" t="s">
        <v>11442</v>
      </c>
    </row>
    <row r="5460" spans="1:3" x14ac:dyDescent="0.25">
      <c r="A5460" s="19" t="s">
        <v>11443</v>
      </c>
      <c r="C5460" s="4" t="s">
        <v>11444</v>
      </c>
    </row>
    <row r="5461" spans="1:3" x14ac:dyDescent="0.25">
      <c r="A5461" s="4" t="s">
        <v>11445</v>
      </c>
      <c r="C5461" s="4" t="s">
        <v>11446</v>
      </c>
    </row>
    <row r="5462" spans="1:3" x14ac:dyDescent="0.25">
      <c r="A5462" s="4" t="s">
        <v>11447</v>
      </c>
      <c r="C5462" s="4" t="s">
        <v>11448</v>
      </c>
    </row>
    <row r="5463" spans="1:3" x14ac:dyDescent="0.25">
      <c r="A5463" s="4">
        <v>26554408</v>
      </c>
      <c r="C5463" s="4" t="s">
        <v>11449</v>
      </c>
    </row>
    <row r="5464" spans="1:3" x14ac:dyDescent="0.25">
      <c r="A5464" s="4" t="s">
        <v>11457</v>
      </c>
      <c r="C5464" s="4" t="s">
        <v>11450</v>
      </c>
    </row>
    <row r="5465" spans="1:3" x14ac:dyDescent="0.25">
      <c r="A5465" s="4" t="s">
        <v>11451</v>
      </c>
      <c r="C5465" s="4" t="s">
        <v>11452</v>
      </c>
    </row>
    <row r="5466" spans="1:3" x14ac:dyDescent="0.25">
      <c r="A5466" s="4" t="s">
        <v>11453</v>
      </c>
      <c r="C5466" s="4" t="s">
        <v>11454</v>
      </c>
    </row>
    <row r="5467" spans="1:3" x14ac:dyDescent="0.25">
      <c r="A5467" s="4" t="s">
        <v>11455</v>
      </c>
      <c r="C5467" s="4" t="s">
        <v>11456</v>
      </c>
    </row>
    <row r="5468" spans="1:3" x14ac:dyDescent="0.25">
      <c r="A5468" s="4" t="s">
        <v>11458</v>
      </c>
      <c r="C5468" s="4" t="s">
        <v>11459</v>
      </c>
    </row>
    <row r="5469" spans="1:3" x14ac:dyDescent="0.25">
      <c r="A5469" s="4">
        <v>165810022</v>
      </c>
      <c r="C5469" s="4" t="s">
        <v>11464</v>
      </c>
    </row>
    <row r="5470" spans="1:3" x14ac:dyDescent="0.25">
      <c r="A5470" s="4" t="s">
        <v>11479</v>
      </c>
      <c r="C5470" s="4" t="s">
        <v>11480</v>
      </c>
    </row>
    <row r="5471" spans="1:3" x14ac:dyDescent="0.25">
      <c r="A5471" s="4" t="s">
        <v>11494</v>
      </c>
      <c r="C5471" s="4" t="s">
        <v>11496</v>
      </c>
    </row>
    <row r="5472" spans="1:3" x14ac:dyDescent="0.25">
      <c r="A5472" s="4" t="s">
        <v>11495</v>
      </c>
      <c r="C5472" s="4" t="s">
        <v>11497</v>
      </c>
    </row>
    <row r="5473" spans="1:3" x14ac:dyDescent="0.25">
      <c r="A5473" s="4" t="s">
        <v>11499</v>
      </c>
      <c r="C5473" s="4" t="s">
        <v>11499</v>
      </c>
    </row>
    <row r="5474" spans="1:3" x14ac:dyDescent="0.25">
      <c r="A5474" s="4">
        <v>6283353090</v>
      </c>
      <c r="C5474" s="4" t="s">
        <v>11503</v>
      </c>
    </row>
    <row r="5475" spans="1:3" x14ac:dyDescent="0.25">
      <c r="A5475" s="4" t="s">
        <v>11510</v>
      </c>
      <c r="C5475" s="4" t="s">
        <v>11511</v>
      </c>
    </row>
    <row r="5476" spans="1:3" x14ac:dyDescent="0.25">
      <c r="A5476" s="4" t="s">
        <v>11514</v>
      </c>
      <c r="C5476" s="4" t="s">
        <v>11514</v>
      </c>
    </row>
    <row r="5477" spans="1:3" x14ac:dyDescent="0.25">
      <c r="A5477" s="4" t="s">
        <v>11564</v>
      </c>
      <c r="C5477" s="4" t="s">
        <v>11565</v>
      </c>
    </row>
    <row r="5478" spans="1:3" x14ac:dyDescent="0.25">
      <c r="A5478" s="4" t="s">
        <v>11566</v>
      </c>
      <c r="C5478" s="4" t="s">
        <v>11567</v>
      </c>
    </row>
    <row r="5479" spans="1:3" x14ac:dyDescent="0.25">
      <c r="A5479" s="4" t="s">
        <v>11568</v>
      </c>
      <c r="C5479" s="4" t="s">
        <v>11569</v>
      </c>
    </row>
    <row r="5480" spans="1:3" x14ac:dyDescent="0.25">
      <c r="A5480" s="4" t="s">
        <v>11570</v>
      </c>
      <c r="C5480" s="4" t="s">
        <v>11571</v>
      </c>
    </row>
    <row r="5481" spans="1:3" x14ac:dyDescent="0.25">
      <c r="A5481" s="4" t="s">
        <v>11575</v>
      </c>
      <c r="C5481" s="4" t="s">
        <v>11575</v>
      </c>
    </row>
    <row r="5482" spans="1:3" x14ac:dyDescent="0.25">
      <c r="A5482" s="4" t="s">
        <v>11576</v>
      </c>
      <c r="C5482" s="4" t="s">
        <v>11576</v>
      </c>
    </row>
    <row r="5483" spans="1:3" x14ac:dyDescent="0.25">
      <c r="A5483" s="4" t="s">
        <v>11577</v>
      </c>
      <c r="C5483" s="4" t="s">
        <v>11577</v>
      </c>
    </row>
    <row r="5484" spans="1:3" x14ac:dyDescent="0.25">
      <c r="A5484" s="4" t="s">
        <v>11578</v>
      </c>
      <c r="C5484" s="4" t="s">
        <v>11579</v>
      </c>
    </row>
    <row r="5485" spans="1:3" x14ac:dyDescent="0.25">
      <c r="A5485" s="4" t="s">
        <v>11589</v>
      </c>
      <c r="C5485" s="4" t="s">
        <v>11589</v>
      </c>
    </row>
  </sheetData>
  <protectedRanges>
    <protectedRange algorithmName="SHA-512" hashValue="nah5+/Pl+yV8OEus8rSi7BF7lTxPP2Oc+t/qYoLGtpX+NwvjIUPtNqlYKr/zMmuinYce7/AjbCMH6qBR4nmnTw==" saltValue="RPQyTlDHESbGryu4hqnM1w==" spinCount="100000" sqref="M110" name="Range1"/>
  </protectedRanges>
  <phoneticPr fontId="7" type="noConversion"/>
  <conditionalFormatting sqref="A3172">
    <cfRule type="duplicateValues" dxfId="37" priority="29"/>
  </conditionalFormatting>
  <conditionalFormatting sqref="A3172">
    <cfRule type="duplicateValues" dxfId="36" priority="28"/>
  </conditionalFormatting>
  <conditionalFormatting sqref="A3307">
    <cfRule type="duplicateValues" dxfId="35" priority="27"/>
  </conditionalFormatting>
  <conditionalFormatting sqref="A5035">
    <cfRule type="duplicateValues" dxfId="34" priority="25"/>
  </conditionalFormatting>
  <conditionalFormatting sqref="A299">
    <cfRule type="duplicateValues" dxfId="33" priority="22"/>
  </conditionalFormatting>
  <conditionalFormatting sqref="A299">
    <cfRule type="duplicateValues" dxfId="32" priority="23"/>
  </conditionalFormatting>
  <conditionalFormatting sqref="A2946">
    <cfRule type="duplicateValues" dxfId="31" priority="18"/>
  </conditionalFormatting>
  <conditionalFormatting sqref="A2946">
    <cfRule type="duplicateValues" dxfId="30" priority="19"/>
  </conditionalFormatting>
  <conditionalFormatting sqref="A650">
    <cfRule type="duplicateValues" dxfId="29" priority="16"/>
  </conditionalFormatting>
  <conditionalFormatting sqref="A650">
    <cfRule type="duplicateValues" dxfId="28" priority="17"/>
  </conditionalFormatting>
  <conditionalFormatting sqref="A253">
    <cfRule type="duplicateValues" dxfId="27" priority="14"/>
  </conditionalFormatting>
  <conditionalFormatting sqref="A253">
    <cfRule type="duplicateValues" dxfId="26" priority="15"/>
  </conditionalFormatting>
  <conditionalFormatting sqref="A5046">
    <cfRule type="duplicateValues" dxfId="25" priority="12"/>
  </conditionalFormatting>
  <conditionalFormatting sqref="A5046">
    <cfRule type="duplicateValues" dxfId="24" priority="13"/>
  </conditionalFormatting>
  <conditionalFormatting sqref="A5052">
    <cfRule type="duplicateValues" dxfId="23" priority="10"/>
  </conditionalFormatting>
  <conditionalFormatting sqref="A5052">
    <cfRule type="duplicateValues" dxfId="22" priority="11"/>
  </conditionalFormatting>
  <conditionalFormatting sqref="B2947">
    <cfRule type="duplicateValues" dxfId="21" priority="8"/>
  </conditionalFormatting>
  <conditionalFormatting sqref="C4272">
    <cfRule type="duplicateValues" dxfId="20" priority="7"/>
  </conditionalFormatting>
  <conditionalFormatting sqref="A5226">
    <cfRule type="duplicateValues" dxfId="19" priority="5"/>
  </conditionalFormatting>
  <conditionalFormatting sqref="C5241">
    <cfRule type="duplicateValues" dxfId="18" priority="4"/>
  </conditionalFormatting>
  <conditionalFormatting sqref="C5272">
    <cfRule type="duplicateValues" dxfId="17" priority="3"/>
  </conditionalFormatting>
  <conditionalFormatting sqref="A1521:B1521">
    <cfRule type="duplicateValues" dxfId="16" priority="1650"/>
  </conditionalFormatting>
  <conditionalFormatting sqref="A5227:A5439 A2:A5225">
    <cfRule type="duplicateValues" dxfId="15" priority="1662"/>
  </conditionalFormatting>
  <conditionalFormatting sqref="C4824:C5031">
    <cfRule type="duplicateValues" dxfId="14" priority="1666"/>
  </conditionalFormatting>
  <conditionalFormatting sqref="D2305 A2:A5053">
    <cfRule type="duplicateValues" dxfId="13" priority="1668"/>
  </conditionalFormatting>
  <conditionalFormatting sqref="A3:A5366">
    <cfRule type="duplicateValues" dxfId="12" priority="1671"/>
  </conditionalFormatting>
  <conditionalFormatting sqref="A3:A5467">
    <cfRule type="duplicateValues" dxfId="11" priority="1675"/>
  </conditionalFormatting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BBE62-0426-4DA7-8EA5-7720B7EA15C7}">
  <sheetPr codeName="Sheet6">
    <tabColor theme="9" tint="-0.249977111117893"/>
    <pageSetUpPr fitToPage="1"/>
  </sheetPr>
  <dimension ref="A1:P141"/>
  <sheetViews>
    <sheetView zoomScaleNormal="100" workbookViewId="0">
      <selection activeCell="G3" sqref="G3"/>
    </sheetView>
  </sheetViews>
  <sheetFormatPr defaultColWidth="12.42578125" defaultRowHeight="15" x14ac:dyDescent="0.25"/>
  <cols>
    <col min="1" max="1" width="27.85546875" style="4" customWidth="1"/>
    <col min="2" max="2" width="56.28515625" customWidth="1"/>
    <col min="3" max="3" width="16.140625" customWidth="1"/>
    <col min="4" max="4" width="14.28515625" customWidth="1"/>
    <col min="5" max="5" width="14.85546875" customWidth="1"/>
    <col min="6" max="6" width="19.5703125" bestFit="1" customWidth="1"/>
    <col min="7" max="7" width="14.42578125" customWidth="1"/>
    <col min="8" max="8" width="21.85546875" bestFit="1" customWidth="1"/>
    <col min="9" max="9" width="2.28515625" hidden="1" customWidth="1"/>
    <col min="10" max="10" width="72.42578125" bestFit="1" customWidth="1"/>
    <col min="12" max="12" width="12" customWidth="1"/>
  </cols>
  <sheetData>
    <row r="1" spans="1:16" s="2" customFormat="1" ht="16.5" customHeight="1" x14ac:dyDescent="0.25">
      <c r="A1" s="17" t="s">
        <v>10859</v>
      </c>
      <c r="B1" s="16" t="s">
        <v>11376</v>
      </c>
      <c r="C1" s="8"/>
      <c r="D1" s="15"/>
      <c r="H1" s="17" t="s">
        <v>11336</v>
      </c>
      <c r="J1" s="16"/>
      <c r="L1" s="23" t="s">
        <v>11</v>
      </c>
      <c r="M1" s="23" t="s">
        <v>2368</v>
      </c>
      <c r="P1" s="2" t="e" cm="1">
        <f t="array" ref="P1">_xlfn._xlws.FILTER(#REF!,#REF!&lt;0)</f>
        <v>#REF!</v>
      </c>
    </row>
    <row r="2" spans="1:16" s="10" customFormat="1" ht="17.25" customHeight="1" x14ac:dyDescent="0.25">
      <c r="A2" s="9" t="s">
        <v>2</v>
      </c>
      <c r="B2" s="9" t="s">
        <v>0</v>
      </c>
      <c r="C2" s="9" t="s">
        <v>10477</v>
      </c>
      <c r="D2" s="9" t="s">
        <v>10</v>
      </c>
      <c r="E2" s="9" t="s">
        <v>11</v>
      </c>
      <c r="F2" s="9" t="s">
        <v>2368</v>
      </c>
      <c r="G2" s="2"/>
      <c r="H2" s="44" t="s">
        <v>2</v>
      </c>
      <c r="I2" s="44"/>
      <c r="J2" s="44" t="s">
        <v>0</v>
      </c>
      <c r="L2" s="1" t="s">
        <v>854</v>
      </c>
      <c r="M2" s="1" t="s">
        <v>108</v>
      </c>
    </row>
    <row r="3" spans="1:16" s="11" customFormat="1" ht="17.25" customHeight="1" x14ac:dyDescent="0.25">
      <c r="A3" s="3" t="str" cm="1">
        <f t="array" ref="A3:B62">IF(B1="","",_xlfn._xlws.FILTER(Table4[[PART NO.]:[DESCRIPTION]],ISNUMBER(SEARCH(B1,Table4[ASSELE])),""))</f>
        <v>GK 758/UN 1571</v>
      </c>
      <c r="B3" s="1" t="str">
        <v>STG SHAFT INTER XLO N/M 673 MM</v>
      </c>
      <c r="C3" s="1" cm="1">
        <f t="array" ref="C3:F62">IF(B1="","",_xlfn._xlws.FILTER(Table4[[CLOSING STOCKS]:[RACK LOCATION]],ISNUMBER(SEARCH(B1,Table4[ASSELE])),""))</f>
        <v>33</v>
      </c>
      <c r="D3" s="1" t="str">
        <v>PCS</v>
      </c>
      <c r="E3" s="1" t="str">
        <v>A-08</v>
      </c>
      <c r="F3" s="1" t="str">
        <v>R02-L01-C</v>
      </c>
      <c r="G3"/>
      <c r="H3" s="45" t="str" cm="1">
        <f t="array" ref="H3">IF(J1="","",_xlfn._xlws.FILTER(Table2[[UN NO.]:[DESCRIPTION]],ISNUMBER(SEARCH(J1,Table2[DESCRIPTION])),""))</f>
        <v/>
      </c>
      <c r="I3" s="45"/>
      <c r="J3" s="45"/>
      <c r="L3" s="1" t="s">
        <v>854</v>
      </c>
      <c r="M3" s="1" t="s">
        <v>476</v>
      </c>
    </row>
    <row r="4" spans="1:16" s="11" customFormat="1" ht="17.25" customHeight="1" x14ac:dyDescent="0.25">
      <c r="A4" s="3" t="str">
        <v>GK 752/UN 1567</v>
      </c>
      <c r="B4" s="1" t="str">
        <v>STG SHAFT INTER DI RANE TYPE (BRG. SIZE INT 53) 692 MM</v>
      </c>
      <c r="C4" s="1">
        <v>26</v>
      </c>
      <c r="D4" s="1" t="str">
        <v>PCS</v>
      </c>
      <c r="E4" s="1" t="str">
        <v>A-08</v>
      </c>
      <c r="F4" s="1" t="str">
        <v>R01-L01-B</v>
      </c>
      <c r="G4" t="s">
        <v>10490</v>
      </c>
      <c r="H4" s="45"/>
      <c r="I4" s="45"/>
      <c r="J4" s="45"/>
      <c r="L4" s="1" t="s">
        <v>854</v>
      </c>
      <c r="M4" s="1" t="s">
        <v>264</v>
      </c>
    </row>
    <row r="5" spans="1:16" s="11" customFormat="1" ht="17.25" customHeight="1" x14ac:dyDescent="0.25">
      <c r="A5" s="3" t="str">
        <v>GK 1189</v>
      </c>
      <c r="B5" s="1" t="str">
        <v>FLY WHEEL RING FORD 128 TEETH</v>
      </c>
      <c r="C5" s="1">
        <v>53</v>
      </c>
      <c r="D5" s="1" t="str">
        <v>PCS</v>
      </c>
      <c r="E5" s="1" t="str">
        <v>A-08</v>
      </c>
      <c r="F5" s="1" t="str">
        <v>R01-L02-A</v>
      </c>
      <c r="G5"/>
      <c r="H5" s="45"/>
      <c r="I5" s="45"/>
      <c r="J5" s="45"/>
      <c r="L5" s="1" t="s">
        <v>1784</v>
      </c>
      <c r="M5" s="1" t="s">
        <v>123</v>
      </c>
    </row>
    <row r="6" spans="1:16" s="11" customFormat="1" ht="17.25" customHeight="1" x14ac:dyDescent="0.25">
      <c r="A6" s="3" t="str">
        <v>GK 832</v>
      </c>
      <c r="B6" s="1" t="str">
        <v>STG SHAFT POWERTRAC ZF (KNURLING TYPE / 25.25" ) 641 MM</v>
      </c>
      <c r="C6" s="1">
        <v>9</v>
      </c>
      <c r="D6" s="1" t="str">
        <v>PCS</v>
      </c>
      <c r="E6" s="1" t="str">
        <v>A-08</v>
      </c>
      <c r="F6" s="1" t="str">
        <v>R01-L02-B/R04-L03-B</v>
      </c>
      <c r="G6"/>
      <c r="H6" s="45"/>
      <c r="I6" s="45"/>
      <c r="J6" s="45"/>
      <c r="L6" s="1" t="s">
        <v>15</v>
      </c>
      <c r="M6" s="1" t="s">
        <v>148</v>
      </c>
    </row>
    <row r="7" spans="1:16" s="11" customFormat="1" ht="17.25" customHeight="1" x14ac:dyDescent="0.25">
      <c r="A7" s="3" t="str">
        <v>GK 1186</v>
      </c>
      <c r="B7" s="1" t="str">
        <v>FLY WHEEL RING ESCORTS 335 126 TEETH</v>
      </c>
      <c r="C7" s="1">
        <v>36</v>
      </c>
      <c r="D7" s="1" t="str">
        <v>PCS</v>
      </c>
      <c r="E7" s="1" t="str">
        <v>A-08</v>
      </c>
      <c r="F7" s="1" t="str">
        <v>R01-L02-C</v>
      </c>
      <c r="G7"/>
      <c r="H7" s="45"/>
      <c r="I7" s="45"/>
      <c r="J7" s="45"/>
      <c r="L7" s="1" t="s">
        <v>256</v>
      </c>
      <c r="M7" s="1" t="s">
        <v>1155</v>
      </c>
    </row>
    <row r="8" spans="1:16" s="11" customFormat="1" ht="17.25" customHeight="1" x14ac:dyDescent="0.25">
      <c r="A8" s="3" t="str">
        <v>GK 1197</v>
      </c>
      <c r="B8" s="1" t="str">
        <v>FLY WHEEL RING EICHER (W/O BOLT) 143 TEETH</v>
      </c>
      <c r="C8" s="1">
        <v>41</v>
      </c>
      <c r="D8" s="1" t="str">
        <v>PCS</v>
      </c>
      <c r="E8" s="1" t="str">
        <v>A-08</v>
      </c>
      <c r="F8" s="1" t="str">
        <v>R01-L03-A</v>
      </c>
      <c r="G8"/>
      <c r="H8" s="45"/>
      <c r="I8" s="45"/>
      <c r="J8" s="45"/>
      <c r="L8" s="1" t="s">
        <v>256</v>
      </c>
      <c r="M8" s="1" t="s">
        <v>1155</v>
      </c>
    </row>
    <row r="9" spans="1:16" s="11" customFormat="1" ht="17.25" customHeight="1" x14ac:dyDescent="0.25">
      <c r="A9" s="3" t="str">
        <v>GK 1187</v>
      </c>
      <c r="B9" s="1" t="str">
        <v>FLY WHEEL RING ESCORTS  JOSH 126 TEETH</v>
      </c>
      <c r="C9" s="1">
        <v>13</v>
      </c>
      <c r="D9" s="1" t="str">
        <v>PCS</v>
      </c>
      <c r="E9" s="1" t="str">
        <v>A-08</v>
      </c>
      <c r="F9" s="1" t="str">
        <v>R01-L03-B</v>
      </c>
      <c r="G9"/>
      <c r="H9" s="45"/>
      <c r="I9" s="45"/>
      <c r="J9" s="45"/>
      <c r="L9" s="1" t="s">
        <v>256</v>
      </c>
      <c r="M9" s="1" t="s">
        <v>1378</v>
      </c>
    </row>
    <row r="10" spans="1:16" s="11" customFormat="1" ht="17.25" customHeight="1" x14ac:dyDescent="0.25">
      <c r="A10" s="3" t="str">
        <v>GK 1196</v>
      </c>
      <c r="B10" s="1" t="str">
        <v>FLY WHEEL RING EICHER (BOLT TYPE) 143 TEETH</v>
      </c>
      <c r="C10" s="1">
        <v>22</v>
      </c>
      <c r="D10" s="1" t="str">
        <v>PCS</v>
      </c>
      <c r="E10" s="1" t="str">
        <v>A-08</v>
      </c>
      <c r="F10" s="1" t="str">
        <v>R01-L03-C</v>
      </c>
      <c r="G10"/>
      <c r="H10" s="45"/>
      <c r="I10" s="45"/>
      <c r="J10" s="45"/>
      <c r="L10" s="1" t="s">
        <v>256</v>
      </c>
      <c r="M10" s="1" t="s">
        <v>1406</v>
      </c>
    </row>
    <row r="11" spans="1:16" s="11" customFormat="1" ht="17.25" customHeight="1" x14ac:dyDescent="0.25">
      <c r="A11" s="3" t="str">
        <v>GK 1192</v>
      </c>
      <c r="B11" s="1" t="str">
        <v>FLY WHEEL RING MASSEY P-3 122 TEETH</v>
      </c>
      <c r="C11" s="1">
        <v>46</v>
      </c>
      <c r="D11" s="1" t="str">
        <v>PCS</v>
      </c>
      <c r="E11" s="1" t="str">
        <v>A-08</v>
      </c>
      <c r="F11" s="1" t="str">
        <v>R01-L04-A</v>
      </c>
      <c r="G11"/>
      <c r="H11" s="45"/>
      <c r="I11" s="45"/>
      <c r="J11" s="45"/>
      <c r="L11" s="1" t="s">
        <v>256</v>
      </c>
      <c r="M11" s="1" t="s">
        <v>1407</v>
      </c>
    </row>
    <row r="12" spans="1:16" s="11" customFormat="1" ht="17.25" customHeight="1" x14ac:dyDescent="0.25">
      <c r="A12" s="3" t="str">
        <v>GK 1194</v>
      </c>
      <c r="B12" s="1" t="str">
        <v>FLY WHEEL RING MASSEY P-6 (BOLT TYPE)  122 TEETH</v>
      </c>
      <c r="C12" s="1">
        <v>30</v>
      </c>
      <c r="D12" s="1" t="str">
        <v>PCS</v>
      </c>
      <c r="E12" s="1" t="str">
        <v>A-08</v>
      </c>
      <c r="F12" s="1" t="str">
        <v>R01-L05-A</v>
      </c>
      <c r="G12"/>
      <c r="H12" s="45"/>
      <c r="I12" s="45"/>
      <c r="J12" s="45"/>
      <c r="L12" s="1" t="s">
        <v>256</v>
      </c>
      <c r="M12" s="1" t="s">
        <v>1410</v>
      </c>
    </row>
    <row r="13" spans="1:16" s="11" customFormat="1" ht="17.25" customHeight="1" x14ac:dyDescent="0.25">
      <c r="A13" s="3" t="str">
        <v>GK 1205</v>
      </c>
      <c r="B13" s="1" t="str">
        <v>FLY WHEEL RING ACE 120 TEETH</v>
      </c>
      <c r="C13" s="1">
        <v>5</v>
      </c>
      <c r="D13" s="1" t="str">
        <v>PCS</v>
      </c>
      <c r="E13" s="1" t="str">
        <v>A-08</v>
      </c>
      <c r="F13" s="1" t="str">
        <v>R01-L05-B</v>
      </c>
      <c r="G13"/>
      <c r="H13" s="45"/>
      <c r="I13" s="45"/>
      <c r="J13" s="45"/>
      <c r="L13" s="1" t="s">
        <v>256</v>
      </c>
      <c r="M13" s="1" t="s">
        <v>811</v>
      </c>
    </row>
    <row r="14" spans="1:16" s="11" customFormat="1" ht="17.25" customHeight="1" x14ac:dyDescent="0.25">
      <c r="A14" s="3" t="str">
        <v>GK 759/UN 1572</v>
      </c>
      <c r="B14" s="1" t="str">
        <v>STG SHAFT INTER ZF N/M 660 MM</v>
      </c>
      <c r="C14" s="1">
        <v>35</v>
      </c>
      <c r="D14" s="1" t="str">
        <v>PCS</v>
      </c>
      <c r="E14" s="1" t="str">
        <v>A-08</v>
      </c>
      <c r="F14" s="1" t="str">
        <v>R02-L01-A</v>
      </c>
      <c r="G14"/>
      <c r="H14" s="45"/>
      <c r="I14" s="45"/>
      <c r="J14" s="45"/>
      <c r="L14" s="1" t="s">
        <v>256</v>
      </c>
      <c r="M14" s="1" t="s">
        <v>1126</v>
      </c>
    </row>
    <row r="15" spans="1:16" s="11" customFormat="1" ht="17.25" customHeight="1" x14ac:dyDescent="0.25">
      <c r="A15" s="3" t="str">
        <v>GK 757/UN 1570</v>
      </c>
      <c r="B15" s="1" t="str">
        <v>STG SHAFT INTER XLO O/M 673 MM</v>
      </c>
      <c r="C15" s="1">
        <v>18</v>
      </c>
      <c r="D15" s="1" t="str">
        <v>PCS</v>
      </c>
      <c r="E15" s="1" t="str">
        <v>A-08</v>
      </c>
      <c r="F15" s="1" t="str">
        <v>R02-L01-B</v>
      </c>
      <c r="G15"/>
      <c r="H15" s="45"/>
      <c r="I15" s="45"/>
      <c r="J15" s="45"/>
      <c r="L15" s="1" t="s">
        <v>256</v>
      </c>
      <c r="M15" s="1" t="s">
        <v>586</v>
      </c>
    </row>
    <row r="16" spans="1:16" s="11" customFormat="1" ht="17.25" customHeight="1" x14ac:dyDescent="0.25">
      <c r="A16" s="3" t="str">
        <v>GK 1185</v>
      </c>
      <c r="B16" s="1" t="str">
        <v>FLY WHEEL RING SONALIKA N/M THIN 120 TEETH</v>
      </c>
      <c r="C16" s="1">
        <v>53</v>
      </c>
      <c r="D16" s="1" t="str">
        <v>PCS</v>
      </c>
      <c r="E16" s="1" t="str">
        <v>A-08</v>
      </c>
      <c r="F16" s="1" t="str">
        <v>R02-L02-A</v>
      </c>
      <c r="G16"/>
      <c r="H16" s="45"/>
      <c r="I16" s="45"/>
      <c r="J16" s="45"/>
      <c r="L16" s="1" t="s">
        <v>256</v>
      </c>
      <c r="M16" s="1" t="s">
        <v>586</v>
      </c>
    </row>
    <row r="17" spans="1:13" s="11" customFormat="1" ht="17.25" customHeight="1" x14ac:dyDescent="0.25">
      <c r="A17" s="123" t="str">
        <v>GK 1183</v>
      </c>
      <c r="B17" s="45" t="str">
        <v>FLY WHEEL RING SWARAJ  125 TEETH</v>
      </c>
      <c r="C17" s="45">
        <v>50</v>
      </c>
      <c r="D17" s="45" t="str">
        <v>PCS</v>
      </c>
      <c r="E17" s="45" t="str">
        <v>A-08</v>
      </c>
      <c r="F17" s="45" t="str">
        <v>R02-L02-C</v>
      </c>
      <c r="L17" s="1" t="s">
        <v>256</v>
      </c>
      <c r="M17" s="1" t="s">
        <v>1233</v>
      </c>
    </row>
    <row r="18" spans="1:13" s="11" customFormat="1" ht="17.25" customHeight="1" x14ac:dyDescent="0.25">
      <c r="A18" s="123" t="str">
        <v>GK 1181 / UN 1287</v>
      </c>
      <c r="B18" s="45" t="str">
        <v>FLY WHEEL RING INTER DI 110 TEETH</v>
      </c>
      <c r="C18" s="45">
        <v>174</v>
      </c>
      <c r="D18" s="45" t="str">
        <v>PCS</v>
      </c>
      <c r="E18" s="45" t="str">
        <v>A-08</v>
      </c>
      <c r="F18" s="45" t="str">
        <v>R02-L03-A</v>
      </c>
      <c r="L18" s="1" t="s">
        <v>256</v>
      </c>
      <c r="M18" s="1" t="s">
        <v>1233</v>
      </c>
    </row>
    <row r="19" spans="1:13" s="11" customFormat="1" ht="17.25" customHeight="1" x14ac:dyDescent="0.25">
      <c r="A19" s="123" t="str">
        <v>GK 1188</v>
      </c>
      <c r="B19" s="45" t="str">
        <v>FLY WHEEL RING POWERTRAC  136 TEETH</v>
      </c>
      <c r="C19" s="45">
        <v>7</v>
      </c>
      <c r="D19" s="45" t="str">
        <v>PCS</v>
      </c>
      <c r="E19" s="45" t="str">
        <v>A-08</v>
      </c>
      <c r="F19" s="45" t="str">
        <v>R02-L03-C</v>
      </c>
      <c r="L19" s="1" t="s">
        <v>256</v>
      </c>
      <c r="M19" s="1" t="s">
        <v>442</v>
      </c>
    </row>
    <row r="20" spans="1:13" s="11" customFormat="1" ht="17.25" customHeight="1" x14ac:dyDescent="0.25">
      <c r="A20" s="123" t="str">
        <v>GK 1182</v>
      </c>
      <c r="B20" s="45" t="str">
        <v>FLY WHEEL RING INTER 255 (THICK) 110 TEETH</v>
      </c>
      <c r="C20" s="45">
        <v>22</v>
      </c>
      <c r="D20" s="45" t="str">
        <v>PCS</v>
      </c>
      <c r="E20" s="45" t="str">
        <v>A-08</v>
      </c>
      <c r="F20" s="45" t="str">
        <v>R02-L04-A</v>
      </c>
      <c r="L20" s="1" t="s">
        <v>256</v>
      </c>
      <c r="M20" s="1" t="s">
        <v>442</v>
      </c>
    </row>
    <row r="21" spans="1:13" s="11" customFormat="1" ht="17.25" customHeight="1" x14ac:dyDescent="0.25">
      <c r="A21" s="123" t="str">
        <v>GK 1184</v>
      </c>
      <c r="B21" s="45" t="str">
        <v>FLY WHEEL RING SONALIKA /HMT THICK 120 TEETH</v>
      </c>
      <c r="C21" s="45">
        <v>24</v>
      </c>
      <c r="D21" s="45" t="str">
        <v>PCS</v>
      </c>
      <c r="E21" s="45" t="str">
        <v>A-08</v>
      </c>
      <c r="F21" s="45" t="str">
        <v>R02-L04-B</v>
      </c>
      <c r="L21" s="1" t="s">
        <v>256</v>
      </c>
      <c r="M21" s="1" t="s">
        <v>8412</v>
      </c>
    </row>
    <row r="22" spans="1:13" s="11" customFormat="1" ht="17.25" customHeight="1" x14ac:dyDescent="0.25">
      <c r="A22" s="123" t="str">
        <v>GK 1180 / UN 1288 A</v>
      </c>
      <c r="B22" s="45" t="str">
        <v>FLY WHEEL RING MAHINDRA YUVRAJ 106 TEETH</v>
      </c>
      <c r="C22" s="45">
        <v>36</v>
      </c>
      <c r="D22" s="45" t="str">
        <v>PCS</v>
      </c>
      <c r="E22" s="45" t="str">
        <v>A-08</v>
      </c>
      <c r="F22" s="45" t="str">
        <v>R02-L04-C</v>
      </c>
      <c r="L22" s="1" t="s">
        <v>256</v>
      </c>
      <c r="M22" s="1" t="s">
        <v>8412</v>
      </c>
    </row>
    <row r="23" spans="1:13" s="11" customFormat="1" ht="17.25" customHeight="1" x14ac:dyDescent="0.25">
      <c r="A23" s="123" t="str">
        <v>GK 1190/UN 010</v>
      </c>
      <c r="B23" s="45" t="str">
        <v>FLY WHEEL RING JOHN DEERE  142 TEETH</v>
      </c>
      <c r="C23" s="45">
        <v>61</v>
      </c>
      <c r="D23" s="45" t="str">
        <v>PCS</v>
      </c>
      <c r="E23" s="45" t="str">
        <v>A-08</v>
      </c>
      <c r="F23" s="45" t="str">
        <v>R02-L05-A</v>
      </c>
      <c r="L23" s="1" t="s">
        <v>256</v>
      </c>
      <c r="M23" s="1" t="s">
        <v>516</v>
      </c>
    </row>
    <row r="24" spans="1:13" s="11" customFormat="1" ht="17.25" customHeight="1" x14ac:dyDescent="0.25">
      <c r="A24" s="123" t="str">
        <v>GK 1191</v>
      </c>
      <c r="B24" s="45" t="str">
        <v>FLY WHEEL RING NEW HOLLAND 110 TEETH</v>
      </c>
      <c r="C24" s="45">
        <v>15</v>
      </c>
      <c r="D24" s="45" t="str">
        <v>PCS</v>
      </c>
      <c r="E24" s="45" t="str">
        <v>A-08</v>
      </c>
      <c r="F24" s="45" t="str">
        <v>R02-L05-B</v>
      </c>
      <c r="L24" s="1" t="s">
        <v>256</v>
      </c>
      <c r="M24" s="1" t="s">
        <v>516</v>
      </c>
    </row>
    <row r="25" spans="1:13" s="11" customFormat="1" ht="17.25" customHeight="1" x14ac:dyDescent="0.25">
      <c r="A25" s="123" t="str">
        <v>GK 776</v>
      </c>
      <c r="B25" s="45" t="str">
        <v>STG SHAFT SWARAJ XM XLO TYPE (Z/F TYPE BRG) 673 MM</v>
      </c>
      <c r="C25" s="45">
        <v>29</v>
      </c>
      <c r="D25" s="45" t="str">
        <v>PCS</v>
      </c>
      <c r="E25" s="45" t="str">
        <v>A-08</v>
      </c>
      <c r="F25" s="45" t="str">
        <v>R03-L01-A</v>
      </c>
      <c r="L25" s="1" t="s">
        <v>256</v>
      </c>
      <c r="M25" s="1" t="s">
        <v>519</v>
      </c>
    </row>
    <row r="26" spans="1:13" s="11" customFormat="1" ht="17.25" customHeight="1" x14ac:dyDescent="0.25">
      <c r="A26" s="123" t="str">
        <v>GK 770</v>
      </c>
      <c r="B26" s="45" t="str">
        <v>STG SHAFT SWARAJ 855 ZF 705 MM</v>
      </c>
      <c r="C26" s="45">
        <v>38</v>
      </c>
      <c r="D26" s="45" t="str">
        <v>PCS</v>
      </c>
      <c r="E26" s="45" t="str">
        <v>A-08</v>
      </c>
      <c r="F26" s="45" t="str">
        <v>R03-L01-B</v>
      </c>
      <c r="L26" s="1" t="s">
        <v>256</v>
      </c>
      <c r="M26" s="1" t="s">
        <v>519</v>
      </c>
    </row>
    <row r="27" spans="1:13" s="11" customFormat="1" ht="17.25" customHeight="1" x14ac:dyDescent="0.25">
      <c r="A27" s="123" t="str">
        <v>GK 774</v>
      </c>
      <c r="B27" s="45" t="str">
        <v>STG SHAFT SWARAJ N/M (30204/30204 BRG SIZE) 698 MM</v>
      </c>
      <c r="C27" s="45">
        <v>68</v>
      </c>
      <c r="D27" s="45" t="str">
        <v>PCS</v>
      </c>
      <c r="E27" s="45" t="str">
        <v>A-08</v>
      </c>
      <c r="F27" s="45" t="str">
        <v>R03-L02-A</v>
      </c>
      <c r="L27" s="1" t="s">
        <v>256</v>
      </c>
      <c r="M27" s="1" t="s">
        <v>522</v>
      </c>
    </row>
    <row r="28" spans="1:13" s="11" customFormat="1" ht="17.25" customHeight="1" x14ac:dyDescent="0.25">
      <c r="A28" s="123" t="str">
        <v>GK 756/UN 1573</v>
      </c>
      <c r="B28" s="45" t="str">
        <v>STG SHAFT NST/SARPANCH (30" LONG) 762 MM</v>
      </c>
      <c r="C28" s="45">
        <v>15</v>
      </c>
      <c r="D28" s="45" t="str">
        <v>PCS</v>
      </c>
      <c r="E28" s="45" t="str">
        <v>A-08</v>
      </c>
      <c r="F28" s="45" t="str">
        <v>R01-L01-A</v>
      </c>
      <c r="L28" s="1" t="s">
        <v>256</v>
      </c>
      <c r="M28" s="1" t="s">
        <v>522</v>
      </c>
    </row>
    <row r="29" spans="1:13" s="11" customFormat="1" ht="17.25" customHeight="1" x14ac:dyDescent="0.25">
      <c r="A29" s="123" t="str">
        <v>GK 773</v>
      </c>
      <c r="B29" s="45" t="str">
        <v>STG SHAFT SWARAJ MODIFIED N/M (30204/30205 BRG SIZE) 692 MM</v>
      </c>
      <c r="C29" s="45">
        <v>24</v>
      </c>
      <c r="D29" s="45" t="str">
        <v>PCS</v>
      </c>
      <c r="E29" s="45" t="str">
        <v>A-08</v>
      </c>
      <c r="F29" s="45" t="str">
        <v>R03-L03-A</v>
      </c>
      <c r="L29" s="1" t="s">
        <v>8636</v>
      </c>
      <c r="M29" s="1" t="s">
        <v>850</v>
      </c>
    </row>
    <row r="30" spans="1:13" s="11" customFormat="1" ht="17.25" customHeight="1" x14ac:dyDescent="0.25">
      <c r="A30" s="123" t="str">
        <v>GK 777</v>
      </c>
      <c r="B30" s="45" t="str">
        <v>STG SHAFT SWARAJ XM RANE TYPE 686 MM</v>
      </c>
      <c r="C30" s="45">
        <v>38</v>
      </c>
      <c r="D30" s="45" t="str">
        <v>PCS</v>
      </c>
      <c r="E30" s="45" t="str">
        <v>A-08</v>
      </c>
      <c r="F30" s="45" t="str">
        <v>R03-L03-B</v>
      </c>
      <c r="L30" s="1" t="s">
        <v>8636</v>
      </c>
      <c r="M30" s="1" t="s">
        <v>776</v>
      </c>
    </row>
    <row r="31" spans="1:13" s="11" customFormat="1" ht="17.25" customHeight="1" x14ac:dyDescent="0.25">
      <c r="A31" s="123" t="str">
        <v>GK 760 A</v>
      </c>
      <c r="B31" s="45" t="str">
        <v>STG SHAFT YUVRAJ RANE TYPE COTTAR TYPE 546 MM</v>
      </c>
      <c r="C31" s="45">
        <v>15</v>
      </c>
      <c r="D31" s="45" t="str">
        <v>PCS</v>
      </c>
      <c r="E31" s="45" t="str">
        <v>A-08</v>
      </c>
      <c r="F31" s="45" t="str">
        <v>R03-L03-C</v>
      </c>
      <c r="L31" s="1" t="s">
        <v>8636</v>
      </c>
      <c r="M31" s="1" t="s">
        <v>966</v>
      </c>
    </row>
    <row r="32" spans="1:13" ht="15.75" x14ac:dyDescent="0.25">
      <c r="A32" s="3" t="str">
        <v>GK 791</v>
      </c>
      <c r="B32" s="1" t="str">
        <v>STG SHAFT SONALIKA RANE SPLINE TYPE (SQUARE NUT) 676 MM</v>
      </c>
      <c r="C32" s="1">
        <v>1</v>
      </c>
      <c r="D32" s="1" t="str">
        <v>PCS</v>
      </c>
      <c r="E32" s="1" t="str">
        <v>A-08</v>
      </c>
      <c r="F32" s="1" t="str">
        <v>R03-L04-A</v>
      </c>
      <c r="J32" s="11"/>
      <c r="L32" s="1" t="s">
        <v>8636</v>
      </c>
      <c r="M32" s="1" t="s">
        <v>1302</v>
      </c>
    </row>
    <row r="33" spans="1:13" x14ac:dyDescent="0.25">
      <c r="A33" s="3" t="str">
        <v>GK 790</v>
      </c>
      <c r="B33" s="1" t="str">
        <v>STG SHAFT SONALIKA RANE KEY TYPE (SQUARE NUT) 676 MM</v>
      </c>
      <c r="C33" s="1">
        <v>26</v>
      </c>
      <c r="D33" s="1" t="str">
        <v>PCS</v>
      </c>
      <c r="E33" s="1" t="str">
        <v>A-08</v>
      </c>
      <c r="F33" s="1" t="str">
        <v>R03-L04-B</v>
      </c>
      <c r="L33" s="1" t="s">
        <v>8760</v>
      </c>
      <c r="M33" s="1" t="s">
        <v>840</v>
      </c>
    </row>
    <row r="34" spans="1:13" x14ac:dyDescent="0.25">
      <c r="A34" s="3" t="str">
        <v>GK 785</v>
      </c>
      <c r="B34" s="1" t="str">
        <v>STG SHAFT SONALIKA XLO O/M (Z/F TYPE BRG) 705 MM</v>
      </c>
      <c r="C34" s="1">
        <v>42</v>
      </c>
      <c r="D34" s="1" t="str">
        <v>PCS</v>
      </c>
      <c r="E34" s="1" t="str">
        <v>A-08</v>
      </c>
      <c r="F34" s="1" t="str">
        <v>R03-L04-C</v>
      </c>
      <c r="L34" s="1" t="s">
        <v>8760</v>
      </c>
      <c r="M34" s="1" t="s">
        <v>891</v>
      </c>
    </row>
    <row r="35" spans="1:13" x14ac:dyDescent="0.25">
      <c r="A35" s="3" t="str">
        <v>GK 789</v>
      </c>
      <c r="B35" s="1" t="str">
        <v>STG SHAFT SONALIKA ZF N/M 26" SPLINE TYPE 660 MM</v>
      </c>
      <c r="C35" s="1">
        <v>2</v>
      </c>
      <c r="D35" s="1" t="str">
        <v>PCS</v>
      </c>
      <c r="E35" s="1" t="str">
        <v>A-08</v>
      </c>
      <c r="F35" s="1" t="str">
        <v>R03-L05-A</v>
      </c>
      <c r="L35" s="1" t="s">
        <v>8760</v>
      </c>
      <c r="M35" s="1" t="s">
        <v>692</v>
      </c>
    </row>
    <row r="36" spans="1:13" x14ac:dyDescent="0.25">
      <c r="A36" s="3" t="str">
        <v>GK 786</v>
      </c>
      <c r="B36" s="1" t="str">
        <v>STG SHAFT SONALIKA ZF N/M (KEY TYPE) 660 MM</v>
      </c>
      <c r="C36" s="1">
        <v>17</v>
      </c>
      <c r="D36" s="1" t="str">
        <v>PCS</v>
      </c>
      <c r="E36" s="1" t="str">
        <v>A-08</v>
      </c>
      <c r="F36" s="1" t="str">
        <v>R03-L05-B</v>
      </c>
      <c r="L36" s="1" t="s">
        <v>8760</v>
      </c>
      <c r="M36" s="1" t="s">
        <v>727</v>
      </c>
    </row>
    <row r="37" spans="1:13" x14ac:dyDescent="0.25">
      <c r="A37" s="3" t="str">
        <v>GK 787</v>
      </c>
      <c r="B37" s="1" t="str">
        <v>STG SHAFT SONALIKA RX ( XLO TYPE ) 655 MM</v>
      </c>
      <c r="C37" s="1">
        <v>25</v>
      </c>
      <c r="D37" s="1" t="str">
        <v>PCS</v>
      </c>
      <c r="E37" s="1" t="str">
        <v>A-08</v>
      </c>
      <c r="F37" s="1" t="str">
        <v>R03-L05-C</v>
      </c>
      <c r="L37" s="1" t="s">
        <v>9773</v>
      </c>
      <c r="M37" s="1" t="s">
        <v>20</v>
      </c>
    </row>
    <row r="38" spans="1:13" x14ac:dyDescent="0.25">
      <c r="A38" s="3" t="str">
        <v>GK 817</v>
      </c>
      <c r="B38" s="1" t="str">
        <v>STG SHAFT HMT 4511 (30305 BRG SIZE) 810 MM</v>
      </c>
      <c r="C38" s="1">
        <v>11</v>
      </c>
      <c r="D38" s="1" t="str">
        <v>PCS</v>
      </c>
      <c r="E38" s="1" t="str">
        <v>A-08</v>
      </c>
      <c r="F38" s="1" t="str">
        <v>R03-L06-A</v>
      </c>
      <c r="L38" s="1" t="s">
        <v>9773</v>
      </c>
      <c r="M38" s="1" t="s">
        <v>858</v>
      </c>
    </row>
    <row r="39" spans="1:13" x14ac:dyDescent="0.25">
      <c r="A39" s="3" t="str">
        <v>GK 815</v>
      </c>
      <c r="B39" s="1" t="str">
        <v>STG SHAFT HMT 2511/3511 BALL TYPE (31305 BRG. SIZE) 705 MM</v>
      </c>
      <c r="C39" s="1">
        <v>0</v>
      </c>
      <c r="D39" s="1" t="str">
        <v>PCS</v>
      </c>
      <c r="E39" s="1" t="str">
        <v>A-08</v>
      </c>
      <c r="F39" s="1" t="str">
        <v>R03-L06-B</v>
      </c>
      <c r="L39" s="1" t="s">
        <v>9773</v>
      </c>
      <c r="M39" s="1" t="s">
        <v>1028</v>
      </c>
    </row>
    <row r="40" spans="1:13" x14ac:dyDescent="0.25">
      <c r="A40" s="3" t="str">
        <v>GK 816</v>
      </c>
      <c r="B40" s="1" t="str">
        <v>STG SHAFT HMT 2522/ 3522 BALL TYPE (30305 BRG SIZE) 705 MM</v>
      </c>
      <c r="C40" s="1">
        <v>35</v>
      </c>
      <c r="D40" s="1" t="str">
        <v>PCS</v>
      </c>
      <c r="E40" s="1" t="str">
        <v>A-08</v>
      </c>
      <c r="F40" s="1" t="str">
        <v>R03-L06-C</v>
      </c>
      <c r="L40" s="1" t="s">
        <v>9773</v>
      </c>
      <c r="M40" s="1" t="s">
        <v>897</v>
      </c>
    </row>
    <row r="41" spans="1:13" x14ac:dyDescent="0.25">
      <c r="A41" s="3" t="str">
        <v>GK 846</v>
      </c>
      <c r="B41" s="1" t="str">
        <v>STG SHAFT FARMTRAC 60/ 45 RANE (INTER TYPE NUT / SINGLE ARM) 689 MM</v>
      </c>
      <c r="C41" s="1">
        <v>43</v>
      </c>
      <c r="D41" s="1" t="str">
        <v>PCS</v>
      </c>
      <c r="E41" s="1" t="str">
        <v>A-08</v>
      </c>
      <c r="F41" s="1" t="str">
        <v>R04-L01-A</v>
      </c>
      <c r="L41" s="1" t="s">
        <v>9773</v>
      </c>
      <c r="M41" s="1" t="s">
        <v>753</v>
      </c>
    </row>
    <row r="42" spans="1:13" x14ac:dyDescent="0.25">
      <c r="A42" s="3" t="str">
        <v>GK 844</v>
      </c>
      <c r="B42" s="1" t="str">
        <v>STG SHAFT FORD 3610/ FT 60 RANE TYPE (FULL NUT) 660 MM</v>
      </c>
      <c r="C42" s="1">
        <v>12</v>
      </c>
      <c r="D42" s="1" t="str">
        <v>PCS</v>
      </c>
      <c r="E42" s="1" t="str">
        <v>A-08</v>
      </c>
      <c r="F42" s="1" t="str">
        <v>R04-L01-B</v>
      </c>
      <c r="L42" s="1" t="s">
        <v>9773</v>
      </c>
      <c r="M42" s="1" t="s">
        <v>95</v>
      </c>
    </row>
    <row r="43" spans="1:13" x14ac:dyDescent="0.25">
      <c r="A43" s="3" t="str">
        <v>GK 841</v>
      </c>
      <c r="B43" s="1" t="str">
        <v>STG SHAFT FORD 3600/ FT 60 RANE TYPE (HALF CUT) 660 MM</v>
      </c>
      <c r="C43" s="1">
        <v>12</v>
      </c>
      <c r="D43" s="1" t="str">
        <v>PCS</v>
      </c>
      <c r="E43" s="1" t="str">
        <v>A-08</v>
      </c>
      <c r="F43" s="1" t="str">
        <v>R04-L01-C</v>
      </c>
      <c r="L43" s="1" t="s">
        <v>9773</v>
      </c>
      <c r="M43" s="1" t="s">
        <v>582</v>
      </c>
    </row>
    <row r="44" spans="1:13" x14ac:dyDescent="0.25">
      <c r="A44" s="3" t="str">
        <v>GK 830</v>
      </c>
      <c r="B44" s="1" t="str">
        <v>STG SHAFT POWERTRAC 430/ 435 RANE (HALF CUT) DOUBLE ARM 705 MM</v>
      </c>
      <c r="C44" s="1">
        <v>28</v>
      </c>
      <c r="D44" s="1" t="str">
        <v>PCS</v>
      </c>
      <c r="E44" s="1" t="str">
        <v>A-08</v>
      </c>
      <c r="F44" s="1" t="str">
        <v>R04-L02-A</v>
      </c>
      <c r="L44" s="1" t="s">
        <v>8638</v>
      </c>
      <c r="M44" s="1" t="s">
        <v>23</v>
      </c>
    </row>
    <row r="45" spans="1:13" x14ac:dyDescent="0.25">
      <c r="A45" s="3" t="str">
        <v>GK 831</v>
      </c>
      <c r="B45" s="1" t="str">
        <v>STG SHAFT POWERTRAC 430/ 435 RANE (FULL NUT) DOUBLE ARM 705 MM</v>
      </c>
      <c r="C45" s="1">
        <v>20</v>
      </c>
      <c r="D45" s="1" t="str">
        <v>PCS</v>
      </c>
      <c r="E45" s="1" t="str">
        <v>A-08</v>
      </c>
      <c r="F45" s="1" t="str">
        <v>R04-L02-B</v>
      </c>
      <c r="L45" s="1" t="s">
        <v>8639</v>
      </c>
      <c r="M45" s="1" t="s">
        <v>764</v>
      </c>
    </row>
    <row r="46" spans="1:13" x14ac:dyDescent="0.25">
      <c r="A46" s="3" t="str">
        <v>GK 845</v>
      </c>
      <c r="B46" s="1" t="str">
        <v>STG SHAFT FORD 3000 RANE TYPE 660 MM</v>
      </c>
      <c r="C46" s="1">
        <v>8</v>
      </c>
      <c r="D46" s="1" t="str">
        <v>PCS</v>
      </c>
      <c r="E46" s="1" t="str">
        <v>A-08</v>
      </c>
      <c r="F46" s="1" t="str">
        <v>R04-L02-C</v>
      </c>
      <c r="L46" s="1" t="s">
        <v>8640</v>
      </c>
      <c r="M46" s="1" t="s">
        <v>915</v>
      </c>
    </row>
    <row r="47" spans="1:13" x14ac:dyDescent="0.25">
      <c r="A47" s="3" t="str">
        <v>GK 833</v>
      </c>
      <c r="B47" s="1" t="str">
        <v>STG SHAFT POWERTRAC ZF (KNURLING TYPE / 27.2" ) 692 MM</v>
      </c>
      <c r="C47" s="1">
        <v>2</v>
      </c>
      <c r="D47" s="1" t="str">
        <v>PCS</v>
      </c>
      <c r="E47" s="1" t="str">
        <v>A-08</v>
      </c>
      <c r="F47" s="1" t="str">
        <v>R04-L03-A</v>
      </c>
      <c r="L47" s="1" t="s">
        <v>1429</v>
      </c>
      <c r="M47" s="1" t="s">
        <v>861</v>
      </c>
    </row>
    <row r="48" spans="1:13" x14ac:dyDescent="0.25">
      <c r="A48" s="3" t="str">
        <v>GK 823</v>
      </c>
      <c r="B48" s="1" t="str">
        <v>STG SHAFT ESCORT JOSH RANE TYPE FORD TYPE NUT 660 MM</v>
      </c>
      <c r="C48" s="1">
        <v>1</v>
      </c>
      <c r="D48" s="1" t="str">
        <v>PCS</v>
      </c>
      <c r="E48" s="1" t="str">
        <v>A-08</v>
      </c>
      <c r="F48" s="1" t="str">
        <v>R04-L03-C</v>
      </c>
      <c r="L48" s="1" t="s">
        <v>2142</v>
      </c>
      <c r="M48" s="1" t="s">
        <v>1017</v>
      </c>
    </row>
    <row r="49" spans="1:13" x14ac:dyDescent="0.25">
      <c r="A49" s="3" t="str">
        <v>GK 825</v>
      </c>
      <c r="B49" s="1" t="str">
        <v>STG SHAFT ESCORT E-335 O/M KEY TYPE PANJA TYPE 546 MM</v>
      </c>
      <c r="C49" s="1">
        <v>24</v>
      </c>
      <c r="D49" s="1" t="str">
        <v>PCS</v>
      </c>
      <c r="E49" s="1" t="str">
        <v>A-08</v>
      </c>
      <c r="F49" s="1" t="str">
        <v>R04-L03-D</v>
      </c>
      <c r="L49" s="1" t="s">
        <v>2142</v>
      </c>
      <c r="M49" s="1" t="s">
        <v>678</v>
      </c>
    </row>
    <row r="50" spans="1:13" x14ac:dyDescent="0.25">
      <c r="A50" s="3" t="str">
        <v>GK 851</v>
      </c>
      <c r="B50" s="1" t="str">
        <v>STG SHAFT EICHER 242 NC/ 364 NC (E-159 DELUXE BRG SIZE N/M) 692 MM</v>
      </c>
      <c r="C50" s="1">
        <v>20</v>
      </c>
      <c r="D50" s="1" t="str">
        <v>PCS</v>
      </c>
      <c r="E50" s="1" t="str">
        <v>A-08</v>
      </c>
      <c r="F50" s="1" t="str">
        <v>R04-L04-A</v>
      </c>
      <c r="L50" s="1" t="s">
        <v>2142</v>
      </c>
      <c r="M50" s="1" t="s">
        <v>181</v>
      </c>
    </row>
    <row r="51" spans="1:13" x14ac:dyDescent="0.25">
      <c r="A51" s="3" t="str">
        <v>GK 854</v>
      </c>
      <c r="B51" s="1" t="str">
        <v>STG SHAFT EICHER 485/380/ 333 Z/F HYDRAMATIC 23" 588 MM</v>
      </c>
      <c r="C51" s="1">
        <v>0</v>
      </c>
      <c r="D51" s="1" t="str">
        <v>PCS</v>
      </c>
      <c r="E51" s="1" t="str">
        <v>A-08</v>
      </c>
      <c r="F51" s="1" t="str">
        <v>R04-L04-B</v>
      </c>
      <c r="L51" s="1" t="s">
        <v>2142</v>
      </c>
      <c r="M51" s="1" t="s">
        <v>306</v>
      </c>
    </row>
    <row r="52" spans="1:13" x14ac:dyDescent="0.25">
      <c r="A52" s="3" t="str">
        <v>GK 852</v>
      </c>
      <c r="B52" s="1" t="str">
        <v>STG SHAFT EICHER ZF N/M 26.5" 660 MM</v>
      </c>
      <c r="C52" s="1">
        <v>17</v>
      </c>
      <c r="D52" s="1" t="str">
        <v>PCS</v>
      </c>
      <c r="E52" s="1" t="str">
        <v>A-08</v>
      </c>
      <c r="F52" s="1" t="str">
        <v>R04-L04-C</v>
      </c>
      <c r="L52" s="1" t="s">
        <v>2142</v>
      </c>
      <c r="M52" s="1" t="s">
        <v>147</v>
      </c>
    </row>
    <row r="53" spans="1:13" x14ac:dyDescent="0.25">
      <c r="A53" s="3" t="str">
        <v>GK 853</v>
      </c>
      <c r="B53" s="1" t="str">
        <v>STG SHAFT EICHER 485/380 ZF 21" 538 MM</v>
      </c>
      <c r="C53" s="1">
        <v>3</v>
      </c>
      <c r="D53" s="1" t="str">
        <v>PCS</v>
      </c>
      <c r="E53" s="1" t="str">
        <v>A-08</v>
      </c>
      <c r="F53" s="1" t="str">
        <v>R04-L04-D</v>
      </c>
      <c r="L53" s="1" t="s">
        <v>726</v>
      </c>
      <c r="M53" s="1" t="s">
        <v>781</v>
      </c>
    </row>
    <row r="54" spans="1:13" x14ac:dyDescent="0.25">
      <c r="A54" s="3" t="str">
        <v>GK 762 / UN 1574</v>
      </c>
      <c r="B54" s="1" t="str">
        <v>STG SHAFT MKM/TURBO 736 MM</v>
      </c>
      <c r="C54" s="1">
        <v>2</v>
      </c>
      <c r="D54" s="1" t="str">
        <v>PCS</v>
      </c>
      <c r="E54" s="1" t="str">
        <v>A-08</v>
      </c>
      <c r="F54" s="1" t="str">
        <v>R04-L05-B</v>
      </c>
    </row>
    <row r="55" spans="1:13" x14ac:dyDescent="0.25">
      <c r="A55" s="3" t="str">
        <v>GK 802</v>
      </c>
      <c r="B55" s="1" t="str">
        <v>STG SHAFT MF 245 DI 22.5" RANE ROUND NUT (KNURLING TYPE) 571 MM</v>
      </c>
      <c r="C55" s="1">
        <v>13</v>
      </c>
      <c r="D55" s="1" t="str">
        <v>PCS</v>
      </c>
      <c r="E55" s="1" t="str">
        <v>A-08</v>
      </c>
      <c r="F55" s="1" t="str">
        <v>R04-L05-C</v>
      </c>
    </row>
    <row r="56" spans="1:13" x14ac:dyDescent="0.25">
      <c r="A56" s="3" t="str">
        <v>GK 803</v>
      </c>
      <c r="B56" s="1" t="str">
        <v>STG SHAFT MF 245 DI 24.5" RANE ROUND NUT (KNURLING TYPE) 622 MM</v>
      </c>
      <c r="C56" s="1">
        <v>4</v>
      </c>
      <c r="D56" s="1" t="str">
        <v>PCS</v>
      </c>
      <c r="E56" s="1" t="str">
        <v>A-08</v>
      </c>
      <c r="F56" s="1" t="str">
        <v>R04-L05-D</v>
      </c>
    </row>
    <row r="57" spans="1:13" x14ac:dyDescent="0.25">
      <c r="A57" s="3" t="str">
        <v>GK 859</v>
      </c>
      <c r="B57" s="1" t="str">
        <v>STG SHAFT NEW HOLLAND 3230 ZF TYPE 20" 508 MM</v>
      </c>
      <c r="C57" s="1">
        <v>2</v>
      </c>
      <c r="D57" s="1" t="str">
        <v>PCS</v>
      </c>
      <c r="E57" s="1" t="str">
        <v>A-08</v>
      </c>
      <c r="F57" s="1" t="str">
        <v>R04-L06-A</v>
      </c>
    </row>
    <row r="58" spans="1:13" x14ac:dyDescent="0.25">
      <c r="A58" s="3" t="str">
        <v>GK 755</v>
      </c>
      <c r="B58" s="1" t="str">
        <v>STG SHAFT INTER N/M MODIFIED BRG. (30204/30205 BRG. SIZE) 692 MM</v>
      </c>
      <c r="C58" s="1">
        <v>37</v>
      </c>
      <c r="D58" s="1" t="str">
        <v>PCS</v>
      </c>
      <c r="E58" s="1" t="str">
        <v>A-08</v>
      </c>
      <c r="F58" s="1" t="str">
        <v>R04-L06-B</v>
      </c>
    </row>
    <row r="59" spans="1:13" x14ac:dyDescent="0.25">
      <c r="A59" s="3" t="str">
        <v>GK 819</v>
      </c>
      <c r="B59" s="1" t="str">
        <v>STG SHAFT HMT 5911 798 MM</v>
      </c>
      <c r="C59" s="1">
        <v>0</v>
      </c>
      <c r="D59" s="1" t="str">
        <v>PCS</v>
      </c>
      <c r="E59" s="1" t="str">
        <v>A-08</v>
      </c>
      <c r="F59" s="1" t="str">
        <v>R04-L06-C</v>
      </c>
    </row>
    <row r="60" spans="1:13" x14ac:dyDescent="0.25">
      <c r="A60" s="3" t="str">
        <v>UN 297</v>
      </c>
      <c r="B60" s="1" t="str">
        <v>CLUTCH BEARING COVER JD (6009)</v>
      </c>
      <c r="C60" s="1">
        <v>236</v>
      </c>
      <c r="D60" s="1" t="str">
        <v>PCS</v>
      </c>
      <c r="E60" s="1" t="str">
        <v>A-08</v>
      </c>
      <c r="F60" s="1" t="str">
        <v>R06-L02-A</v>
      </c>
    </row>
    <row r="61" spans="1:13" x14ac:dyDescent="0.25">
      <c r="A61" s="3" t="str">
        <v>GK 1193</v>
      </c>
      <c r="B61" s="1" t="str">
        <v>FLY WHEEL RING MASSEY P-4 115 TEETH</v>
      </c>
      <c r="C61" s="1">
        <v>13</v>
      </c>
      <c r="D61" s="1" t="str">
        <v>PCS</v>
      </c>
      <c r="E61" s="1" t="str">
        <v>A-08</v>
      </c>
      <c r="F61" s="1" t="str">
        <v>R01-L04-C</v>
      </c>
    </row>
    <row r="62" spans="1:13" x14ac:dyDescent="0.25">
      <c r="A62" s="3" t="str">
        <v>GK 778</v>
      </c>
      <c r="B62" s="1" t="str">
        <v>STG SHAFT SWARAJ ZF N/M SPLINE TYPE 762 MM</v>
      </c>
      <c r="C62" s="1">
        <v>16</v>
      </c>
      <c r="D62" s="1" t="str">
        <v>PCS</v>
      </c>
      <c r="E62" s="1" t="str">
        <v>A-08</v>
      </c>
      <c r="F62" s="1" t="str">
        <v>R03-L01-C</v>
      </c>
    </row>
    <row r="63" spans="1:13" x14ac:dyDescent="0.25">
      <c r="A63" s="3"/>
      <c r="B63" s="1"/>
      <c r="C63" s="1"/>
      <c r="D63" s="1"/>
      <c r="E63" s="1"/>
      <c r="F63" s="1"/>
    </row>
    <row r="64" spans="1:13" x14ac:dyDescent="0.25">
      <c r="A64" s="3"/>
      <c r="B64" s="1"/>
      <c r="C64" s="1"/>
      <c r="D64" s="1"/>
      <c r="E64" s="1"/>
      <c r="F64" s="1"/>
    </row>
    <row r="65" spans="1:6" x14ac:dyDescent="0.25">
      <c r="A65" s="3"/>
      <c r="B65" s="1"/>
      <c r="C65" s="1"/>
      <c r="D65" s="1"/>
      <c r="E65" s="1"/>
      <c r="F65" s="1"/>
    </row>
    <row r="66" spans="1:6" x14ac:dyDescent="0.25">
      <c r="A66" s="3"/>
      <c r="B66" s="1"/>
      <c r="C66" s="1"/>
      <c r="D66" s="1"/>
      <c r="E66" s="1"/>
      <c r="F66" s="1"/>
    </row>
    <row r="67" spans="1:6" x14ac:dyDescent="0.25">
      <c r="A67" s="3"/>
      <c r="B67" s="1"/>
      <c r="C67" s="1"/>
      <c r="D67" s="1"/>
      <c r="E67" s="1"/>
      <c r="F67" s="1"/>
    </row>
    <row r="68" spans="1:6" x14ac:dyDescent="0.25">
      <c r="A68" s="3"/>
      <c r="B68" s="1"/>
      <c r="C68" s="1"/>
      <c r="D68" s="1"/>
      <c r="E68" s="1"/>
      <c r="F68" s="1"/>
    </row>
    <row r="69" spans="1:6" x14ac:dyDescent="0.25">
      <c r="A69" s="3"/>
      <c r="B69" s="1"/>
      <c r="C69" s="1"/>
      <c r="D69" s="1"/>
      <c r="E69" s="1"/>
      <c r="F69" s="1"/>
    </row>
    <row r="70" spans="1:6" x14ac:dyDescent="0.25">
      <c r="A70" s="3"/>
      <c r="B70" s="1"/>
      <c r="C70" s="1"/>
      <c r="D70" s="1"/>
      <c r="E70" s="1"/>
      <c r="F70" s="1"/>
    </row>
    <row r="71" spans="1:6" x14ac:dyDescent="0.25">
      <c r="A71" s="3"/>
      <c r="B71" s="1"/>
      <c r="C71" s="1"/>
      <c r="D71" s="1"/>
      <c r="E71" s="1"/>
      <c r="F71" s="1"/>
    </row>
    <row r="72" spans="1:6" x14ac:dyDescent="0.25">
      <c r="A72" s="3"/>
      <c r="B72" s="1"/>
      <c r="C72" s="1"/>
      <c r="D72" s="1"/>
      <c r="E72" s="1"/>
      <c r="F72" s="1"/>
    </row>
    <row r="73" spans="1:6" x14ac:dyDescent="0.25">
      <c r="A73" s="3"/>
      <c r="B73" s="1"/>
      <c r="C73" s="1"/>
      <c r="D73" s="1"/>
      <c r="E73" s="1"/>
      <c r="F73" s="1"/>
    </row>
    <row r="74" spans="1:6" x14ac:dyDescent="0.25">
      <c r="A74" s="3"/>
      <c r="B74" s="1"/>
      <c r="C74" s="1"/>
      <c r="D74" s="1"/>
      <c r="E74" s="1"/>
      <c r="F74" s="1"/>
    </row>
    <row r="75" spans="1:6" x14ac:dyDescent="0.25">
      <c r="A75" s="3"/>
      <c r="B75" s="1"/>
      <c r="C75" s="1"/>
      <c r="D75" s="1"/>
      <c r="E75" s="1"/>
      <c r="F75" s="1"/>
    </row>
    <row r="76" spans="1:6" x14ac:dyDescent="0.25">
      <c r="A76" s="3"/>
      <c r="B76" s="1"/>
      <c r="C76" s="1"/>
      <c r="D76" s="1"/>
      <c r="E76" s="1"/>
      <c r="F76" s="1"/>
    </row>
    <row r="77" spans="1:6" x14ac:dyDescent="0.25">
      <c r="A77" s="3"/>
      <c r="B77" s="1"/>
      <c r="C77" s="1"/>
      <c r="D77" s="1"/>
      <c r="E77" s="1"/>
      <c r="F77" s="1"/>
    </row>
    <row r="78" spans="1:6" x14ac:dyDescent="0.25">
      <c r="A78" s="3"/>
      <c r="B78" s="1"/>
      <c r="C78" s="1"/>
      <c r="D78" s="1"/>
      <c r="E78" s="1"/>
      <c r="F78" s="1"/>
    </row>
    <row r="79" spans="1:6" x14ac:dyDescent="0.25">
      <c r="A79" s="3"/>
      <c r="B79" s="1"/>
      <c r="C79" s="1"/>
      <c r="D79" s="1"/>
      <c r="E79" s="1"/>
      <c r="F79" s="1"/>
    </row>
    <row r="80" spans="1:6" x14ac:dyDescent="0.25">
      <c r="A80" s="3"/>
      <c r="B80" s="1"/>
      <c r="C80" s="1"/>
      <c r="D80" s="1"/>
      <c r="E80" s="1"/>
      <c r="F80" s="1"/>
    </row>
    <row r="81" spans="1:6" x14ac:dyDescent="0.25">
      <c r="A81" s="3"/>
      <c r="B81" s="1"/>
      <c r="C81" s="1"/>
      <c r="D81" s="1"/>
      <c r="E81" s="1"/>
      <c r="F81" s="1"/>
    </row>
    <row r="82" spans="1:6" x14ac:dyDescent="0.25">
      <c r="A82" s="3"/>
      <c r="B82" s="1"/>
      <c r="C82" s="1"/>
      <c r="D82" s="1"/>
      <c r="E82" s="1"/>
      <c r="F82" s="1"/>
    </row>
    <row r="83" spans="1:6" x14ac:dyDescent="0.25">
      <c r="A83" s="3"/>
      <c r="B83" s="1"/>
      <c r="C83" s="1"/>
      <c r="D83" s="1"/>
      <c r="E83" s="1"/>
      <c r="F83" s="1"/>
    </row>
    <row r="84" spans="1:6" x14ac:dyDescent="0.25">
      <c r="A84" s="3"/>
      <c r="B84" s="1"/>
      <c r="C84" s="1"/>
      <c r="D84" s="1"/>
      <c r="E84" s="1"/>
      <c r="F84" s="1"/>
    </row>
    <row r="85" spans="1:6" x14ac:dyDescent="0.25">
      <c r="A85" s="3"/>
      <c r="B85" s="1"/>
      <c r="C85" s="1"/>
      <c r="D85" s="1"/>
      <c r="E85" s="1"/>
      <c r="F85" s="1"/>
    </row>
    <row r="86" spans="1:6" x14ac:dyDescent="0.25">
      <c r="A86" s="3"/>
      <c r="B86" s="1"/>
      <c r="C86" s="1"/>
      <c r="D86" s="1"/>
      <c r="E86" s="1"/>
      <c r="F86" s="1"/>
    </row>
    <row r="87" spans="1:6" x14ac:dyDescent="0.25">
      <c r="A87" s="3"/>
      <c r="B87" s="1"/>
      <c r="C87" s="1"/>
      <c r="D87" s="1"/>
      <c r="E87" s="1"/>
      <c r="F87" s="1"/>
    </row>
    <row r="88" spans="1:6" x14ac:dyDescent="0.25">
      <c r="A88" s="3"/>
      <c r="B88" s="1"/>
      <c r="C88" s="1"/>
      <c r="D88" s="1"/>
      <c r="E88" s="1"/>
      <c r="F88" s="1"/>
    </row>
    <row r="89" spans="1:6" x14ac:dyDescent="0.25">
      <c r="A89" s="3"/>
      <c r="B89" s="1"/>
      <c r="C89" s="1"/>
      <c r="D89" s="1"/>
      <c r="E89" s="1"/>
      <c r="F89" s="1"/>
    </row>
    <row r="90" spans="1:6" x14ac:dyDescent="0.25">
      <c r="A90" s="3"/>
      <c r="B90" s="1"/>
      <c r="C90" s="1"/>
      <c r="D90" s="1"/>
      <c r="E90" s="1"/>
      <c r="F90" s="1"/>
    </row>
    <row r="91" spans="1:6" x14ac:dyDescent="0.25">
      <c r="A91" s="3"/>
      <c r="B91" s="1"/>
      <c r="C91" s="1"/>
      <c r="D91" s="1"/>
      <c r="E91" s="1"/>
      <c r="F91" s="1"/>
    </row>
    <row r="92" spans="1:6" x14ac:dyDescent="0.25">
      <c r="A92" s="3"/>
      <c r="B92" s="1"/>
      <c r="C92" s="1"/>
      <c r="D92" s="1"/>
      <c r="E92" s="1"/>
      <c r="F92" s="1"/>
    </row>
    <row r="93" spans="1:6" x14ac:dyDescent="0.25">
      <c r="A93" s="3"/>
      <c r="B93" s="1"/>
      <c r="C93" s="1"/>
      <c r="D93" s="1"/>
      <c r="E93" s="1"/>
      <c r="F93" s="1"/>
    </row>
    <row r="94" spans="1:6" x14ac:dyDescent="0.25">
      <c r="A94" s="3"/>
      <c r="B94" s="1"/>
      <c r="C94" s="1"/>
      <c r="D94" s="1"/>
      <c r="E94" s="1"/>
      <c r="F94" s="1"/>
    </row>
    <row r="95" spans="1:6" x14ac:dyDescent="0.25">
      <c r="A95" s="3"/>
      <c r="B95" s="1"/>
      <c r="C95" s="1"/>
      <c r="D95" s="1"/>
      <c r="E95" s="1"/>
      <c r="F95" s="1"/>
    </row>
    <row r="96" spans="1:6" x14ac:dyDescent="0.25">
      <c r="A96" s="3"/>
      <c r="B96" s="1"/>
      <c r="C96" s="1"/>
      <c r="D96" s="1"/>
      <c r="E96" s="1"/>
      <c r="F96" s="1"/>
    </row>
    <row r="97" spans="1:6" x14ac:dyDescent="0.25">
      <c r="A97" s="3"/>
      <c r="B97" s="1"/>
      <c r="C97" s="1"/>
      <c r="D97" s="1"/>
      <c r="E97" s="1"/>
      <c r="F97" s="1"/>
    </row>
    <row r="98" spans="1:6" x14ac:dyDescent="0.25">
      <c r="A98" s="3"/>
      <c r="B98" s="1"/>
      <c r="C98" s="1"/>
      <c r="D98" s="1"/>
      <c r="E98" s="1"/>
      <c r="F98" s="1"/>
    </row>
    <row r="99" spans="1:6" x14ac:dyDescent="0.25">
      <c r="A99" s="3"/>
      <c r="B99" s="1"/>
      <c r="C99" s="1"/>
      <c r="D99" s="1"/>
      <c r="E99" s="1"/>
      <c r="F99" s="1"/>
    </row>
    <row r="100" spans="1:6" x14ac:dyDescent="0.25">
      <c r="A100" s="3"/>
      <c r="B100" s="1"/>
      <c r="C100" s="1"/>
      <c r="D100" s="1"/>
      <c r="E100" s="1"/>
      <c r="F100" s="1"/>
    </row>
    <row r="101" spans="1:6" x14ac:dyDescent="0.25">
      <c r="A101" s="3"/>
      <c r="B101" s="1"/>
      <c r="C101" s="1"/>
      <c r="D101" s="1"/>
      <c r="E101" s="1"/>
      <c r="F101" s="1"/>
    </row>
    <row r="102" spans="1:6" x14ac:dyDescent="0.25">
      <c r="A102" s="3"/>
      <c r="B102" s="1"/>
      <c r="C102" s="1"/>
      <c r="D102" s="1"/>
      <c r="E102" s="1"/>
      <c r="F102" s="1"/>
    </row>
    <row r="103" spans="1:6" x14ac:dyDescent="0.25">
      <c r="A103" s="3"/>
      <c r="B103" s="1"/>
      <c r="C103" s="1"/>
      <c r="D103" s="1"/>
      <c r="E103" s="1"/>
      <c r="F103" s="1"/>
    </row>
    <row r="104" spans="1:6" x14ac:dyDescent="0.25">
      <c r="A104" s="3"/>
      <c r="B104" s="1"/>
      <c r="C104" s="1"/>
      <c r="D104" s="1"/>
      <c r="E104" s="1"/>
      <c r="F104" s="1"/>
    </row>
    <row r="105" spans="1:6" x14ac:dyDescent="0.25">
      <c r="A105" s="3"/>
      <c r="B105" s="1"/>
      <c r="C105" s="1"/>
      <c r="D105" s="1"/>
      <c r="E105" s="1"/>
      <c r="F105" s="1"/>
    </row>
    <row r="106" spans="1:6" x14ac:dyDescent="0.25">
      <c r="A106" s="3"/>
      <c r="B106" s="1"/>
      <c r="C106" s="1"/>
      <c r="D106" s="1"/>
      <c r="E106" s="1"/>
      <c r="F106" s="1"/>
    </row>
    <row r="107" spans="1:6" x14ac:dyDescent="0.25">
      <c r="A107" s="3"/>
      <c r="B107" s="1"/>
      <c r="C107" s="1"/>
      <c r="D107" s="1"/>
      <c r="E107" s="1"/>
      <c r="F107" s="1"/>
    </row>
    <row r="108" spans="1:6" x14ac:dyDescent="0.25">
      <c r="A108" s="3"/>
      <c r="B108" s="1"/>
      <c r="C108" s="1"/>
      <c r="D108" s="1"/>
      <c r="E108" s="1"/>
      <c r="F108" s="1"/>
    </row>
    <row r="109" spans="1:6" x14ac:dyDescent="0.25">
      <c r="A109" s="3"/>
      <c r="B109" s="1"/>
      <c r="C109" s="1"/>
      <c r="D109" s="1"/>
      <c r="E109" s="1"/>
      <c r="F109" s="1"/>
    </row>
    <row r="110" spans="1:6" x14ac:dyDescent="0.25">
      <c r="A110" s="3"/>
      <c r="B110" s="1"/>
      <c r="C110" s="1"/>
      <c r="D110" s="1"/>
      <c r="E110" s="1"/>
      <c r="F110" s="1"/>
    </row>
    <row r="111" spans="1:6" x14ac:dyDescent="0.25">
      <c r="A111" s="3"/>
      <c r="B111" s="1"/>
      <c r="C111" s="1"/>
      <c r="D111" s="1"/>
      <c r="E111" s="1"/>
      <c r="F111" s="1"/>
    </row>
    <row r="112" spans="1:6" x14ac:dyDescent="0.25">
      <c r="A112" s="3"/>
      <c r="B112" s="1"/>
      <c r="C112" s="1"/>
      <c r="D112" s="1"/>
      <c r="E112" s="1"/>
      <c r="F112" s="1"/>
    </row>
    <row r="113" spans="1:6" x14ac:dyDescent="0.25">
      <c r="A113" s="3"/>
      <c r="B113" s="1"/>
      <c r="C113" s="1"/>
      <c r="D113" s="1"/>
      <c r="E113" s="1"/>
      <c r="F113" s="1"/>
    </row>
    <row r="114" spans="1:6" x14ac:dyDescent="0.25">
      <c r="A114" s="3"/>
      <c r="B114" s="1"/>
      <c r="C114" s="1"/>
      <c r="D114" s="1"/>
      <c r="E114" s="1"/>
      <c r="F114" s="1"/>
    </row>
    <row r="115" spans="1:6" x14ac:dyDescent="0.25">
      <c r="A115" s="3"/>
      <c r="B115" s="1"/>
      <c r="C115" s="1"/>
      <c r="D115" s="1"/>
      <c r="E115" s="1"/>
      <c r="F115" s="1"/>
    </row>
    <row r="116" spans="1:6" x14ac:dyDescent="0.25">
      <c r="A116" s="3"/>
      <c r="B116" s="1"/>
      <c r="C116" s="1"/>
      <c r="D116" s="1"/>
      <c r="E116" s="1"/>
      <c r="F116" s="1"/>
    </row>
    <row r="117" spans="1:6" x14ac:dyDescent="0.25">
      <c r="A117" s="3"/>
      <c r="B117" s="1"/>
      <c r="C117" s="1"/>
      <c r="D117" s="1"/>
      <c r="E117" s="1"/>
      <c r="F117" s="1"/>
    </row>
    <row r="118" spans="1:6" x14ac:dyDescent="0.25">
      <c r="A118" s="3"/>
      <c r="B118" s="1"/>
      <c r="C118" s="1"/>
      <c r="D118" s="1"/>
      <c r="E118" s="1"/>
      <c r="F118" s="1"/>
    </row>
    <row r="119" spans="1:6" x14ac:dyDescent="0.25">
      <c r="A119" s="3"/>
      <c r="B119" s="1"/>
      <c r="C119" s="1"/>
      <c r="D119" s="1"/>
      <c r="E119" s="1"/>
      <c r="F119" s="1"/>
    </row>
    <row r="120" spans="1:6" x14ac:dyDescent="0.25">
      <c r="A120" s="3"/>
      <c r="B120" s="1"/>
      <c r="C120" s="1"/>
      <c r="D120" s="1"/>
      <c r="E120" s="1"/>
      <c r="F120" s="1"/>
    </row>
    <row r="121" spans="1:6" x14ac:dyDescent="0.25">
      <c r="A121" s="3"/>
      <c r="B121" s="1"/>
      <c r="C121" s="1"/>
      <c r="D121" s="1"/>
      <c r="E121" s="1"/>
      <c r="F121" s="1"/>
    </row>
    <row r="122" spans="1:6" x14ac:dyDescent="0.25">
      <c r="A122" s="3"/>
      <c r="B122" s="1"/>
      <c r="C122" s="1"/>
      <c r="D122" s="1"/>
      <c r="E122" s="1"/>
      <c r="F122" s="1"/>
    </row>
    <row r="123" spans="1:6" x14ac:dyDescent="0.25">
      <c r="A123" s="3"/>
      <c r="B123" s="1"/>
      <c r="C123" s="1"/>
      <c r="D123" s="1"/>
      <c r="E123" s="1"/>
      <c r="F123" s="1"/>
    </row>
    <row r="124" spans="1:6" x14ac:dyDescent="0.25">
      <c r="A124" s="3"/>
      <c r="B124" s="1"/>
      <c r="C124" s="1"/>
      <c r="D124" s="1"/>
      <c r="E124" s="1"/>
      <c r="F124" s="1"/>
    </row>
    <row r="125" spans="1:6" x14ac:dyDescent="0.25">
      <c r="A125" s="3"/>
      <c r="B125" s="1"/>
      <c r="C125" s="1"/>
      <c r="D125" s="1"/>
      <c r="E125" s="1"/>
      <c r="F125" s="1"/>
    </row>
    <row r="126" spans="1:6" x14ac:dyDescent="0.25">
      <c r="A126" s="3"/>
      <c r="B126" s="1"/>
      <c r="C126" s="1"/>
      <c r="D126" s="1"/>
      <c r="E126" s="1"/>
      <c r="F126" s="1"/>
    </row>
    <row r="127" spans="1:6" x14ac:dyDescent="0.25">
      <c r="A127" s="3"/>
      <c r="B127" s="1"/>
      <c r="C127" s="1"/>
      <c r="D127" s="1"/>
      <c r="E127" s="1"/>
      <c r="F127" s="1"/>
    </row>
    <row r="128" spans="1:6" x14ac:dyDescent="0.25">
      <c r="A128" s="3"/>
      <c r="B128" s="1"/>
      <c r="C128" s="1"/>
      <c r="D128" s="1"/>
      <c r="E128" s="1"/>
      <c r="F128" s="1"/>
    </row>
    <row r="129" spans="1:6" x14ac:dyDescent="0.25">
      <c r="A129" s="3"/>
      <c r="B129" s="1"/>
      <c r="C129" s="1"/>
      <c r="D129" s="1"/>
      <c r="E129" s="1"/>
      <c r="F129" s="1"/>
    </row>
    <row r="130" spans="1:6" x14ac:dyDescent="0.25">
      <c r="A130" s="3"/>
      <c r="B130" s="1"/>
      <c r="C130" s="1"/>
      <c r="D130" s="1"/>
      <c r="E130" s="1"/>
      <c r="F130" s="1"/>
    </row>
    <row r="131" spans="1:6" x14ac:dyDescent="0.25">
      <c r="A131" s="3"/>
      <c r="B131" s="1"/>
      <c r="C131" s="1"/>
      <c r="D131" s="1"/>
      <c r="E131" s="1"/>
      <c r="F131" s="1"/>
    </row>
    <row r="132" spans="1:6" x14ac:dyDescent="0.25">
      <c r="A132" s="3"/>
      <c r="B132" s="1"/>
      <c r="C132" s="1"/>
      <c r="D132" s="1"/>
      <c r="E132" s="1"/>
      <c r="F132" s="1"/>
    </row>
    <row r="133" spans="1:6" x14ac:dyDescent="0.25">
      <c r="A133" s="3"/>
      <c r="B133" s="1"/>
      <c r="C133" s="1"/>
      <c r="D133" s="1"/>
      <c r="E133" s="1"/>
      <c r="F133" s="1"/>
    </row>
    <row r="134" spans="1:6" x14ac:dyDescent="0.25">
      <c r="A134" s="3"/>
      <c r="B134" s="1"/>
      <c r="C134" s="1"/>
      <c r="D134" s="1"/>
      <c r="E134" s="1"/>
      <c r="F134" s="1"/>
    </row>
    <row r="135" spans="1:6" x14ac:dyDescent="0.25">
      <c r="A135" s="3"/>
      <c r="B135" s="1"/>
      <c r="C135" s="1"/>
      <c r="D135" s="1"/>
      <c r="E135" s="1"/>
      <c r="F135" s="1"/>
    </row>
    <row r="136" spans="1:6" x14ac:dyDescent="0.25">
      <c r="A136" s="3"/>
      <c r="B136" s="1"/>
      <c r="C136" s="1"/>
      <c r="D136" s="1"/>
      <c r="E136" s="1"/>
      <c r="F136" s="1"/>
    </row>
    <row r="137" spans="1:6" x14ac:dyDescent="0.25">
      <c r="A137" s="3"/>
      <c r="B137" s="1"/>
      <c r="C137" s="1"/>
      <c r="D137" s="1"/>
      <c r="E137" s="1"/>
      <c r="F137" s="1"/>
    </row>
    <row r="138" spans="1:6" x14ac:dyDescent="0.25">
      <c r="A138" s="3"/>
      <c r="B138" s="1"/>
      <c r="C138" s="1"/>
      <c r="D138" s="1"/>
      <c r="E138" s="1"/>
      <c r="F138" s="1"/>
    </row>
    <row r="139" spans="1:6" x14ac:dyDescent="0.25">
      <c r="A139" s="3"/>
      <c r="B139" s="1"/>
      <c r="C139" s="1"/>
      <c r="D139" s="1"/>
      <c r="E139" s="1"/>
      <c r="F139" s="1"/>
    </row>
    <row r="140" spans="1:6" x14ac:dyDescent="0.25">
      <c r="A140" s="3"/>
      <c r="B140" s="1"/>
      <c r="C140" s="1"/>
      <c r="D140" s="1"/>
      <c r="E140" s="1"/>
      <c r="F140" s="1"/>
    </row>
    <row r="141" spans="1:6" x14ac:dyDescent="0.25">
      <c r="A141" s="3"/>
      <c r="B141" s="1"/>
      <c r="C141" s="1"/>
      <c r="D141" s="1"/>
      <c r="E141" s="1"/>
      <c r="F141" s="1"/>
    </row>
  </sheetData>
  <autoFilter ref="L1:M1" xr:uid="{DBCBBE62-0426-4DA7-8EA5-7720B7EA15C7}"/>
  <sortState xmlns:xlrd2="http://schemas.microsoft.com/office/spreadsheetml/2017/richdata2" ref="I2:J9">
    <sortCondition ref="I2:I9"/>
  </sortState>
  <conditionalFormatting sqref="A1:A41">
    <cfRule type="duplicateValues" dxfId="0" priority="1"/>
  </conditionalFormatting>
  <printOptions horizontalCentered="1"/>
  <pageMargins left="0" right="0" top="0" bottom="0.59055118110236227" header="0" footer="0"/>
  <pageSetup paperSize="9" scale="43" fitToHeight="0" orientation="landscape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FORM</vt:lpstr>
      <vt:lpstr>Master Sheet</vt:lpstr>
      <vt:lpstr>OUT-IN RECS.</vt:lpstr>
      <vt:lpstr>DAILY RECORDS</vt:lpstr>
      <vt:lpstr>INVENTORY SHEET</vt:lpstr>
      <vt:lpstr>EMPTRY RACK</vt:lpstr>
      <vt:lpstr>SKU LIST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lastModifiedBy>Ken Choubey</cp:lastModifiedBy>
  <cp:lastPrinted>2025-08-02T12:51:09Z</cp:lastPrinted>
  <dcterms:created xsi:type="dcterms:W3CDTF">2025-03-06T08:11:39Z</dcterms:created>
  <dcterms:modified xsi:type="dcterms:W3CDTF">2025-08-09T18:25:43Z</dcterms:modified>
</cp:coreProperties>
</file>